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esilientwealth-my.sharepoint.com/personal/jay_resilientwealthpartners_com/Documents/AB Touchpoint System/"/>
    </mc:Choice>
  </mc:AlternateContent>
  <xr:revisionPtr revIDLastSave="14" documentId="8_{6C7F7307-EB9D-AA49-8EB7-9FA2E76B847D}" xr6:coauthVersionLast="47" xr6:coauthVersionMax="47" xr10:uidLastSave="{3BB1B00F-9B1C-0D45-9649-D7D5CE215B4E}"/>
  <bookViews>
    <workbookView xWindow="0" yWindow="0" windowWidth="51200" windowHeight="28800" xr2:uid="{00000000-000D-0000-FFFF-FFFF00000000}"/>
  </bookViews>
  <sheets>
    <sheet name="AB Touchpoint Dashboard" sheetId="23" r:id="rId1"/>
    <sheet name="Biz" sheetId="15" state="hidden" r:id="rId2"/>
    <sheet name="Wallet" sheetId="29" state="hidden" r:id="rId3"/>
    <sheet name="AB Touchpoint System Workbook" sheetId="2" r:id="rId4"/>
    <sheet name="Data Calculations" sheetId="28" state="hidden" r:id="rId5"/>
    <sheet name="Service" sheetId="27" state="hidden" r:id="rId6"/>
    <sheet name="Reference" sheetId="3" state="hidden" r:id="rId7"/>
    <sheet name="Sheet1" sheetId="21" state="hidden" r:id="rId8"/>
    <sheet name="Customer To Client Opps" sheetId="5" r:id="rId9"/>
    <sheet name="Raw Data" sheetId="7" r:id="rId10"/>
    <sheet name="Social" sheetId="22" state="hidden" r:id="rId11"/>
    <sheet name="Advocate" sheetId="19" state="hidden" r:id="rId12"/>
  </sheets>
  <definedNames>
    <definedName name="_xlnm._FilterDatabase" localSheetId="3" hidden="1">'AB Touchpoint System Workbook'!$N$1:$Y$2004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1" i="3" l="1"/>
  <c r="D32" i="3" s="1"/>
  <c r="E33" i="3" s="1"/>
  <c r="F34" i="3" s="1"/>
  <c r="G35" i="3" s="1"/>
  <c r="H36" i="3" s="1"/>
  <c r="I37" i="3" s="1"/>
  <c r="J38" i="3" s="1"/>
  <c r="K39" i="3" s="1"/>
  <c r="L40" i="3" s="1"/>
  <c r="M41" i="3" s="1"/>
  <c r="A12" i="5" l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B1" i="5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D104" i="29" s="1"/>
  <c r="A105" i="29"/>
  <c r="A106" i="29"/>
  <c r="C106" i="29" s="1"/>
  <c r="A107" i="29"/>
  <c r="A108" i="29"/>
  <c r="A109" i="29"/>
  <c r="A110" i="29"/>
  <c r="A111" i="29"/>
  <c r="A112" i="29"/>
  <c r="A113" i="29"/>
  <c r="A114" i="29"/>
  <c r="C114" i="29" s="1"/>
  <c r="A115" i="29"/>
  <c r="A116" i="29"/>
  <c r="A117" i="29"/>
  <c r="A118" i="29"/>
  <c r="A119" i="29"/>
  <c r="A120" i="29"/>
  <c r="A121" i="29"/>
  <c r="A122" i="29"/>
  <c r="C122" i="29" s="1"/>
  <c r="A123" i="29"/>
  <c r="A124" i="29"/>
  <c r="A125" i="29"/>
  <c r="A126" i="29"/>
  <c r="A127" i="29"/>
  <c r="A128" i="29"/>
  <c r="D128" i="29" s="1"/>
  <c r="A129" i="29"/>
  <c r="A130" i="29"/>
  <c r="B130" i="29" s="1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C144" i="29" s="1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B215" i="29" s="1"/>
  <c r="A216" i="29"/>
  <c r="A217" i="29"/>
  <c r="A218" i="29"/>
  <c r="A219" i="29"/>
  <c r="A220" i="29"/>
  <c r="A221" i="29"/>
  <c r="A222" i="29"/>
  <c r="A223" i="29"/>
  <c r="B223" i="29" s="1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C262" i="29" s="1"/>
  <c r="A263" i="29"/>
  <c r="B263" i="29" s="1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D280" i="29" s="1"/>
  <c r="A281" i="29"/>
  <c r="A282" i="29"/>
  <c r="A283" i="29"/>
  <c r="A284" i="29"/>
  <c r="A285" i="29"/>
  <c r="A286" i="29"/>
  <c r="A287" i="29"/>
  <c r="A288" i="29"/>
  <c r="A289" i="29"/>
  <c r="A290" i="29"/>
  <c r="C290" i="29" s="1"/>
  <c r="A291" i="29"/>
  <c r="A292" i="29"/>
  <c r="A293" i="29"/>
  <c r="A294" i="29"/>
  <c r="A295" i="29"/>
  <c r="A296" i="29"/>
  <c r="D296" i="29" s="1"/>
  <c r="A297" i="29"/>
  <c r="A298" i="29"/>
  <c r="A299" i="29"/>
  <c r="A300" i="29"/>
  <c r="A301" i="29"/>
  <c r="D301" i="29" s="1"/>
  <c r="A302" i="29"/>
  <c r="A303" i="29"/>
  <c r="A304" i="29"/>
  <c r="B304" i="29" s="1"/>
  <c r="A305" i="29"/>
  <c r="A306" i="29"/>
  <c r="A307" i="29"/>
  <c r="A308" i="29"/>
  <c r="A309" i="29"/>
  <c r="D309" i="29" s="1"/>
  <c r="A310" i="29"/>
  <c r="A311" i="29"/>
  <c r="A312" i="29"/>
  <c r="A313" i="29"/>
  <c r="A314" i="29"/>
  <c r="B314" i="29" s="1"/>
  <c r="A315" i="29"/>
  <c r="A316" i="29"/>
  <c r="A317" i="29"/>
  <c r="A318" i="29"/>
  <c r="A319" i="29"/>
  <c r="A320" i="29"/>
  <c r="A321" i="29"/>
  <c r="A322" i="29"/>
  <c r="A323" i="29"/>
  <c r="A324" i="29"/>
  <c r="A325" i="29"/>
  <c r="D325" i="29" s="1"/>
  <c r="A326" i="29"/>
  <c r="A327" i="29"/>
  <c r="A328" i="29"/>
  <c r="A329" i="29"/>
  <c r="A330" i="29"/>
  <c r="A331" i="29"/>
  <c r="A332" i="29"/>
  <c r="A333" i="29"/>
  <c r="D333" i="29" s="1"/>
  <c r="A334" i="29"/>
  <c r="A335" i="29"/>
  <c r="A336" i="29"/>
  <c r="B336" i="29" s="1"/>
  <c r="A337" i="29"/>
  <c r="A338" i="29"/>
  <c r="A339" i="29"/>
  <c r="A340" i="29"/>
  <c r="A341" i="29"/>
  <c r="A342" i="29"/>
  <c r="A343" i="29"/>
  <c r="C343" i="29" s="1"/>
  <c r="A344" i="29"/>
  <c r="A345" i="29"/>
  <c r="A346" i="29"/>
  <c r="A347" i="29"/>
  <c r="A348" i="29"/>
  <c r="A349" i="29"/>
  <c r="A350" i="29"/>
  <c r="A351" i="29"/>
  <c r="B351" i="29" s="1"/>
  <c r="A352" i="29"/>
  <c r="A353" i="29"/>
  <c r="A354" i="29"/>
  <c r="B354" i="29" s="1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D373" i="29" s="1"/>
  <c r="A374" i="29"/>
  <c r="A375" i="29"/>
  <c r="A376" i="29"/>
  <c r="A377" i="29"/>
  <c r="A378" i="29"/>
  <c r="B378" i="29" s="1"/>
  <c r="A379" i="29"/>
  <c r="A380" i="29"/>
  <c r="A381" i="29"/>
  <c r="A382" i="29"/>
  <c r="A383" i="29"/>
  <c r="A384" i="29"/>
  <c r="A385" i="29"/>
  <c r="A386" i="29"/>
  <c r="D386" i="29" s="1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D400" i="29" s="1"/>
  <c r="A401" i="29"/>
  <c r="A402" i="29"/>
  <c r="B402" i="29" s="1"/>
  <c r="A403" i="29"/>
  <c r="A404" i="29"/>
  <c r="A405" i="29"/>
  <c r="A406" i="29"/>
  <c r="A407" i="29"/>
  <c r="A408" i="29"/>
  <c r="D408" i="29" s="1"/>
  <c r="A409" i="29"/>
  <c r="A410" i="29"/>
  <c r="B410" i="29" s="1"/>
  <c r="A411" i="29"/>
  <c r="A412" i="29"/>
  <c r="A413" i="29"/>
  <c r="A414" i="29"/>
  <c r="A415" i="29"/>
  <c r="A416" i="29"/>
  <c r="B416" i="29" s="1"/>
  <c r="A417" i="29"/>
  <c r="A418" i="29"/>
  <c r="A419" i="29"/>
  <c r="A420" i="29"/>
  <c r="A421" i="29"/>
  <c r="A422" i="29"/>
  <c r="D422" i="29" s="1"/>
  <c r="A423" i="29"/>
  <c r="A424" i="29"/>
  <c r="A425" i="29"/>
  <c r="A426" i="29"/>
  <c r="A427" i="29"/>
  <c r="A428" i="29"/>
  <c r="A429" i="29"/>
  <c r="A430" i="29"/>
  <c r="D430" i="29" s="1"/>
  <c r="A431" i="29"/>
  <c r="A432" i="29"/>
  <c r="A433" i="29"/>
  <c r="A434" i="29"/>
  <c r="D434" i="29" s="1"/>
  <c r="A435" i="29"/>
  <c r="A436" i="29"/>
  <c r="A437" i="29"/>
  <c r="A438" i="29"/>
  <c r="A439" i="29"/>
  <c r="D439" i="29" s="1"/>
  <c r="A440" i="29"/>
  <c r="B440" i="29" s="1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C453" i="29" s="1"/>
  <c r="A454" i="29"/>
  <c r="A455" i="29"/>
  <c r="A456" i="29"/>
  <c r="A457" i="29"/>
  <c r="A458" i="29"/>
  <c r="A459" i="29"/>
  <c r="A460" i="29"/>
  <c r="A461" i="29"/>
  <c r="C461" i="29" s="1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B480" i="29" s="1"/>
  <c r="A481" i="29"/>
  <c r="A482" i="29"/>
  <c r="A483" i="29"/>
  <c r="A484" i="29"/>
  <c r="A485" i="29"/>
  <c r="C485" i="29" s="1"/>
  <c r="A486" i="29"/>
  <c r="A487" i="29"/>
  <c r="D487" i="29" s="1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D501" i="29" s="1"/>
  <c r="A502" i="29"/>
  <c r="A503" i="29"/>
  <c r="A504" i="29"/>
  <c r="A505" i="29"/>
  <c r="A506" i="29"/>
  <c r="A507" i="29"/>
  <c r="A508" i="29"/>
  <c r="A509" i="29"/>
  <c r="D509" i="29" s="1"/>
  <c r="A510" i="29"/>
  <c r="A511" i="29"/>
  <c r="A512" i="29"/>
  <c r="A513" i="29"/>
  <c r="A514" i="29"/>
  <c r="A515" i="29"/>
  <c r="A516" i="29"/>
  <c r="A517" i="29"/>
  <c r="D517" i="29" s="1"/>
  <c r="A518" i="29"/>
  <c r="A519" i="29"/>
  <c r="A520" i="29"/>
  <c r="A521" i="29"/>
  <c r="A522" i="29"/>
  <c r="A523" i="29"/>
  <c r="A524" i="29"/>
  <c r="A525" i="29"/>
  <c r="D525" i="29" s="1"/>
  <c r="A526" i="29"/>
  <c r="A527" i="29"/>
  <c r="A528" i="29"/>
  <c r="A529" i="29"/>
  <c r="A530" i="29"/>
  <c r="A531" i="29"/>
  <c r="A532" i="29"/>
  <c r="A533" i="29"/>
  <c r="A534" i="29"/>
  <c r="A535" i="29"/>
  <c r="D535" i="29" s="1"/>
  <c r="A536" i="29"/>
  <c r="A537" i="29"/>
  <c r="A538" i="29"/>
  <c r="A539" i="29"/>
  <c r="A540" i="29"/>
  <c r="A541" i="29"/>
  <c r="A542" i="29"/>
  <c r="A543" i="29"/>
  <c r="D543" i="29" s="1"/>
  <c r="A544" i="29"/>
  <c r="A545" i="29"/>
  <c r="A546" i="29"/>
  <c r="A547" i="29"/>
  <c r="A548" i="29"/>
  <c r="A549" i="29"/>
  <c r="B549" i="29" s="1"/>
  <c r="A550" i="29"/>
  <c r="A551" i="29"/>
  <c r="D551" i="29" s="1"/>
  <c r="A552" i="29"/>
  <c r="A553" i="29"/>
  <c r="A554" i="29"/>
  <c r="A555" i="29"/>
  <c r="A556" i="29"/>
  <c r="A557" i="29"/>
  <c r="B557" i="29" s="1"/>
  <c r="A558" i="29"/>
  <c r="A559" i="29"/>
  <c r="A560" i="29"/>
  <c r="A561" i="29"/>
  <c r="A562" i="29"/>
  <c r="A563" i="29"/>
  <c r="A564" i="29"/>
  <c r="A565" i="29"/>
  <c r="A566" i="29"/>
  <c r="A567" i="29"/>
  <c r="D567" i="29" s="1"/>
  <c r="A568" i="29"/>
  <c r="A569" i="29"/>
  <c r="A570" i="29"/>
  <c r="A571" i="29"/>
  <c r="A572" i="29"/>
  <c r="A573" i="29"/>
  <c r="A574" i="29"/>
  <c r="A575" i="29"/>
  <c r="C575" i="29" s="1"/>
  <c r="A576" i="29"/>
  <c r="A577" i="29"/>
  <c r="A578" i="29"/>
  <c r="A579" i="29"/>
  <c r="A580" i="29"/>
  <c r="A581" i="29"/>
  <c r="B581" i="29" s="1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C597" i="29" s="1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B615" i="29" s="1"/>
  <c r="A616" i="29"/>
  <c r="D616" i="29" s="1"/>
  <c r="A617" i="29"/>
  <c r="A618" i="29"/>
  <c r="A619" i="29"/>
  <c r="A620" i="29"/>
  <c r="A621" i="29"/>
  <c r="A622" i="29"/>
  <c r="A623" i="29"/>
  <c r="A624" i="29"/>
  <c r="A625" i="29"/>
  <c r="A626" i="29"/>
  <c r="D626" i="29" s="1"/>
  <c r="A627" i="29"/>
  <c r="A628" i="29"/>
  <c r="A629" i="29"/>
  <c r="A630" i="29"/>
  <c r="A631" i="29"/>
  <c r="A632" i="29"/>
  <c r="A633" i="29"/>
  <c r="A634" i="29"/>
  <c r="D634" i="29" s="1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C661" i="29" s="1"/>
  <c r="A662" i="29"/>
  <c r="A663" i="29"/>
  <c r="A664" i="29"/>
  <c r="A665" i="29"/>
  <c r="A666" i="29"/>
  <c r="A667" i="29"/>
  <c r="A668" i="29"/>
  <c r="A669" i="29"/>
  <c r="A670" i="29"/>
  <c r="A671" i="29"/>
  <c r="A672" i="29"/>
  <c r="B672" i="29" s="1"/>
  <c r="A673" i="29"/>
  <c r="A674" i="29"/>
  <c r="D674" i="29" s="1"/>
  <c r="A675" i="29"/>
  <c r="A676" i="29"/>
  <c r="A677" i="29"/>
  <c r="A678" i="29"/>
  <c r="A679" i="29"/>
  <c r="D679" i="29" s="1"/>
  <c r="A680" i="29"/>
  <c r="D680" i="29" s="1"/>
  <c r="A681" i="29"/>
  <c r="A682" i="29"/>
  <c r="A683" i="29"/>
  <c r="A684" i="29"/>
  <c r="A685" i="29"/>
  <c r="B685" i="29" s="1"/>
  <c r="A686" i="29"/>
  <c r="A687" i="29"/>
  <c r="A688" i="29"/>
  <c r="A689" i="29"/>
  <c r="A690" i="29"/>
  <c r="B690" i="29" s="1"/>
  <c r="A691" i="29"/>
  <c r="A692" i="29"/>
  <c r="A693" i="29"/>
  <c r="D693" i="29" s="1"/>
  <c r="A694" i="29"/>
  <c r="A695" i="29"/>
  <c r="A696" i="29"/>
  <c r="B696" i="29" s="1"/>
  <c r="A697" i="29"/>
  <c r="A698" i="29"/>
  <c r="B698" i="29" s="1"/>
  <c r="A699" i="29"/>
  <c r="A700" i="29"/>
  <c r="A701" i="29"/>
  <c r="A702" i="29"/>
  <c r="B702" i="29" s="1"/>
  <c r="A703" i="29"/>
  <c r="A704" i="29"/>
  <c r="B704" i="29" s="1"/>
  <c r="A705" i="29"/>
  <c r="A706" i="29"/>
  <c r="D706" i="29" s="1"/>
  <c r="A707" i="29"/>
  <c r="A708" i="29"/>
  <c r="A709" i="29"/>
  <c r="A710" i="29"/>
  <c r="D710" i="29" s="1"/>
  <c r="A711" i="29"/>
  <c r="D711" i="29" s="1"/>
  <c r="A712" i="29"/>
  <c r="A713" i="29"/>
  <c r="A714" i="29"/>
  <c r="D714" i="29" s="1"/>
  <c r="A715" i="29"/>
  <c r="A716" i="29"/>
  <c r="A717" i="29"/>
  <c r="A718" i="29"/>
  <c r="A719" i="29"/>
  <c r="A720" i="29"/>
  <c r="D720" i="29" s="1"/>
  <c r="A721" i="29"/>
  <c r="A722" i="29"/>
  <c r="C722" i="29" s="1"/>
  <c r="A723" i="29"/>
  <c r="A724" i="29"/>
  <c r="A725" i="29"/>
  <c r="A726" i="29"/>
  <c r="A727" i="29"/>
  <c r="A728" i="29"/>
  <c r="B728" i="29" s="1"/>
  <c r="A729" i="29"/>
  <c r="A730" i="29"/>
  <c r="A731" i="29"/>
  <c r="A732" i="29"/>
  <c r="A733" i="29"/>
  <c r="A734" i="29"/>
  <c r="A735" i="29"/>
  <c r="D735" i="29" s="1"/>
  <c r="A736" i="29"/>
  <c r="D736" i="29" s="1"/>
  <c r="A737" i="29"/>
  <c r="A738" i="29"/>
  <c r="D738" i="29" s="1"/>
  <c r="A739" i="29"/>
  <c r="A740" i="29"/>
  <c r="A741" i="29"/>
  <c r="A742" i="29"/>
  <c r="A743" i="29"/>
  <c r="A744" i="29"/>
  <c r="C744" i="29" s="1"/>
  <c r="A745" i="29"/>
  <c r="A746" i="29"/>
  <c r="B746" i="29" s="1"/>
  <c r="A747" i="29"/>
  <c r="A748" i="29"/>
  <c r="A749" i="29"/>
  <c r="A750" i="29"/>
  <c r="D750" i="29" s="1"/>
  <c r="A751" i="29"/>
  <c r="D751" i="29" s="1"/>
  <c r="A752" i="29"/>
  <c r="A753" i="29"/>
  <c r="A754" i="29"/>
  <c r="A755" i="29"/>
  <c r="A756" i="29"/>
  <c r="A757" i="29"/>
  <c r="A758" i="29"/>
  <c r="A759" i="29"/>
  <c r="A760" i="29"/>
  <c r="A761" i="29"/>
  <c r="A762" i="29"/>
  <c r="A763" i="29"/>
  <c r="A764" i="29"/>
  <c r="A765" i="29"/>
  <c r="A766" i="29"/>
  <c r="A767" i="29"/>
  <c r="D767" i="29" s="1"/>
  <c r="A768" i="29"/>
  <c r="A769" i="29"/>
  <c r="A770" i="29"/>
  <c r="B770" i="29" s="1"/>
  <c r="A771" i="29"/>
  <c r="A772" i="29"/>
  <c r="A773" i="29"/>
  <c r="A774" i="29"/>
  <c r="A775" i="29"/>
  <c r="A776" i="29"/>
  <c r="B776" i="29" s="1"/>
  <c r="A777" i="29"/>
  <c r="A778" i="29"/>
  <c r="A779" i="29"/>
  <c r="A780" i="29"/>
  <c r="A781" i="29"/>
  <c r="A782" i="29"/>
  <c r="A783" i="29"/>
  <c r="A784" i="29"/>
  <c r="A785" i="29"/>
  <c r="A786" i="29"/>
  <c r="A787" i="29"/>
  <c r="A788" i="29"/>
  <c r="A789" i="29"/>
  <c r="A790" i="29"/>
  <c r="A791" i="29"/>
  <c r="A792" i="29"/>
  <c r="A793" i="29"/>
  <c r="A794" i="29"/>
  <c r="A795" i="29"/>
  <c r="A796" i="29"/>
  <c r="A797" i="29"/>
  <c r="A798" i="29"/>
  <c r="A799" i="29"/>
  <c r="A800" i="29"/>
  <c r="A801" i="29"/>
  <c r="A802" i="29"/>
  <c r="A803" i="29"/>
  <c r="A804" i="29"/>
  <c r="A805" i="29"/>
  <c r="A806" i="29"/>
  <c r="A807" i="29"/>
  <c r="A808" i="29"/>
  <c r="A809" i="29"/>
  <c r="A810" i="29"/>
  <c r="A811" i="29"/>
  <c r="A812" i="29"/>
  <c r="A813" i="29"/>
  <c r="A814" i="29"/>
  <c r="A815" i="29"/>
  <c r="A816" i="29"/>
  <c r="A817" i="29"/>
  <c r="A818" i="29"/>
  <c r="A819" i="29"/>
  <c r="A820" i="29"/>
  <c r="A821" i="29"/>
  <c r="A822" i="29"/>
  <c r="A823" i="29"/>
  <c r="A824" i="29"/>
  <c r="A825" i="29"/>
  <c r="A826" i="29"/>
  <c r="A827" i="29"/>
  <c r="A828" i="29"/>
  <c r="A829" i="29"/>
  <c r="A830" i="29"/>
  <c r="A831" i="29"/>
  <c r="A832" i="29"/>
  <c r="A833" i="29"/>
  <c r="A834" i="29"/>
  <c r="A835" i="29"/>
  <c r="A836" i="29"/>
  <c r="A837" i="29"/>
  <c r="A838" i="29"/>
  <c r="A839" i="29"/>
  <c r="A840" i="29"/>
  <c r="A841" i="29"/>
  <c r="A842" i="29"/>
  <c r="A843" i="29"/>
  <c r="A844" i="29"/>
  <c r="A845" i="29"/>
  <c r="C845" i="29" s="1"/>
  <c r="A846" i="29"/>
  <c r="A847" i="29"/>
  <c r="C847" i="29" s="1"/>
  <c r="A848" i="29"/>
  <c r="A849" i="29"/>
  <c r="A850" i="29"/>
  <c r="A851" i="29"/>
  <c r="A852" i="29"/>
  <c r="A853" i="29"/>
  <c r="C853" i="29" s="1"/>
  <c r="A854" i="29"/>
  <c r="A855" i="29"/>
  <c r="A856" i="29"/>
  <c r="A857" i="29"/>
  <c r="A858" i="29"/>
  <c r="A859" i="29"/>
  <c r="A860" i="29"/>
  <c r="A861" i="29"/>
  <c r="C861" i="29" s="1"/>
  <c r="A862" i="29"/>
  <c r="A863" i="29"/>
  <c r="C863" i="29" s="1"/>
  <c r="A864" i="29"/>
  <c r="A865" i="29"/>
  <c r="A866" i="29"/>
  <c r="A867" i="29"/>
  <c r="A868" i="29"/>
  <c r="A869" i="29"/>
  <c r="A870" i="29"/>
  <c r="A871" i="29"/>
  <c r="A872" i="29"/>
  <c r="A873" i="29"/>
  <c r="A874" i="29"/>
  <c r="A875" i="29"/>
  <c r="A876" i="29"/>
  <c r="A877" i="29"/>
  <c r="A878" i="29"/>
  <c r="A879" i="29"/>
  <c r="A880" i="29"/>
  <c r="A881" i="29"/>
  <c r="A882" i="29"/>
  <c r="A883" i="29"/>
  <c r="A884" i="29"/>
  <c r="A885" i="29"/>
  <c r="A886" i="29"/>
  <c r="A887" i="29"/>
  <c r="A888" i="29"/>
  <c r="A889" i="29"/>
  <c r="A890" i="29"/>
  <c r="A891" i="29"/>
  <c r="A892" i="29"/>
  <c r="A893" i="29"/>
  <c r="A894" i="29"/>
  <c r="A895" i="29"/>
  <c r="A896" i="29"/>
  <c r="A897" i="29"/>
  <c r="A898" i="29"/>
  <c r="A899" i="29"/>
  <c r="A900" i="29"/>
  <c r="A901" i="29"/>
  <c r="A902" i="29"/>
  <c r="A903" i="29"/>
  <c r="C903" i="29" s="1"/>
  <c r="A904" i="29"/>
  <c r="A905" i="29"/>
  <c r="A906" i="29"/>
  <c r="A907" i="29"/>
  <c r="A908" i="29"/>
  <c r="A909" i="29"/>
  <c r="A910" i="29"/>
  <c r="A911" i="29"/>
  <c r="D911" i="29" s="1"/>
  <c r="A912" i="29"/>
  <c r="A913" i="29"/>
  <c r="A914" i="29"/>
  <c r="A915" i="29"/>
  <c r="A916" i="29"/>
  <c r="A917" i="29"/>
  <c r="A918" i="29"/>
  <c r="A919" i="29"/>
  <c r="A920" i="29"/>
  <c r="A921" i="29"/>
  <c r="A922" i="29"/>
  <c r="A923" i="29"/>
  <c r="A924" i="29"/>
  <c r="A925" i="29"/>
  <c r="A926" i="29"/>
  <c r="A927" i="29"/>
  <c r="A928" i="29"/>
  <c r="A929" i="29"/>
  <c r="A930" i="29"/>
  <c r="A931" i="29"/>
  <c r="A932" i="29"/>
  <c r="A933" i="29"/>
  <c r="C933" i="29" s="1"/>
  <c r="A934" i="29"/>
  <c r="A935" i="29"/>
  <c r="D935" i="29" s="1"/>
  <c r="A936" i="29"/>
  <c r="A937" i="29"/>
  <c r="D937" i="29" s="1"/>
  <c r="A938" i="29"/>
  <c r="A939" i="29"/>
  <c r="A940" i="29"/>
  <c r="A941" i="29"/>
  <c r="A942" i="29"/>
  <c r="A943" i="29"/>
  <c r="A944" i="29"/>
  <c r="A945" i="29"/>
  <c r="A946" i="29"/>
  <c r="A947" i="29"/>
  <c r="A948" i="29"/>
  <c r="A949" i="29"/>
  <c r="A950" i="29"/>
  <c r="A951" i="29"/>
  <c r="A952" i="29"/>
  <c r="A953" i="29"/>
  <c r="D953" i="29" s="1"/>
  <c r="A954" i="29"/>
  <c r="A955" i="29"/>
  <c r="A956" i="29"/>
  <c r="A957" i="29"/>
  <c r="A958" i="29"/>
  <c r="A959" i="29"/>
  <c r="A960" i="29"/>
  <c r="A961" i="29"/>
  <c r="A962" i="29"/>
  <c r="A963" i="29"/>
  <c r="A964" i="29"/>
  <c r="A965" i="29"/>
  <c r="A966" i="29"/>
  <c r="A967" i="29"/>
  <c r="A968" i="29"/>
  <c r="A969" i="29"/>
  <c r="A970" i="29"/>
  <c r="A971" i="29"/>
  <c r="A972" i="29"/>
  <c r="A973" i="29"/>
  <c r="B973" i="29" s="1"/>
  <c r="A974" i="29"/>
  <c r="A975" i="29"/>
  <c r="A976" i="29"/>
  <c r="A977" i="29"/>
  <c r="A978" i="29"/>
  <c r="A979" i="29"/>
  <c r="A980" i="29"/>
  <c r="A981" i="29"/>
  <c r="A982" i="29"/>
  <c r="A983" i="29"/>
  <c r="D983" i="29" s="1"/>
  <c r="A984" i="29"/>
  <c r="A985" i="29"/>
  <c r="A986" i="29"/>
  <c r="A987" i="29"/>
  <c r="D987" i="29" s="1"/>
  <c r="A988" i="29"/>
  <c r="A989" i="29"/>
  <c r="C989" i="29" s="1"/>
  <c r="A990" i="29"/>
  <c r="A991" i="29"/>
  <c r="A992" i="29"/>
  <c r="A993" i="29"/>
  <c r="C993" i="29" s="1"/>
  <c r="A994" i="29"/>
  <c r="D994" i="29" s="1"/>
  <c r="A995" i="29"/>
  <c r="B995" i="29" s="1"/>
  <c r="A996" i="29"/>
  <c r="A997" i="29"/>
  <c r="A998" i="29"/>
  <c r="D998" i="29" s="1"/>
  <c r="A999" i="29"/>
  <c r="B999" i="29" s="1"/>
  <c r="A1000" i="29"/>
  <c r="A1001" i="29"/>
  <c r="A1002" i="29"/>
  <c r="A1003" i="29"/>
  <c r="A1004" i="29"/>
  <c r="A1005" i="29"/>
  <c r="A1006" i="29"/>
  <c r="A1007" i="29"/>
  <c r="A1008" i="29"/>
  <c r="A1009" i="29"/>
  <c r="A1010" i="29"/>
  <c r="A1011" i="29"/>
  <c r="A1012" i="29"/>
  <c r="A1013" i="29"/>
  <c r="A1014" i="29"/>
  <c r="A1015" i="29"/>
  <c r="A1016" i="29"/>
  <c r="B1016" i="29" s="1"/>
  <c r="A1017" i="29"/>
  <c r="A1018" i="29"/>
  <c r="A1019" i="29"/>
  <c r="A1020" i="29"/>
  <c r="C1020" i="29" s="1"/>
  <c r="A1021" i="29"/>
  <c r="A1022" i="29"/>
  <c r="A1023" i="29"/>
  <c r="A1024" i="29"/>
  <c r="A1025" i="29"/>
  <c r="A1026" i="29"/>
  <c r="A1027" i="29"/>
  <c r="D1027" i="29" s="1"/>
  <c r="A1028" i="29"/>
  <c r="A1029" i="29"/>
  <c r="A1030" i="29"/>
  <c r="A1031" i="29"/>
  <c r="D1031" i="29" s="1"/>
  <c r="A1032" i="29"/>
  <c r="A1033" i="29"/>
  <c r="A1034" i="29"/>
  <c r="A1035" i="29"/>
  <c r="D1035" i="29" s="1"/>
  <c r="A1036" i="29"/>
  <c r="A1037" i="29"/>
  <c r="A1038" i="29"/>
  <c r="A1039" i="29"/>
  <c r="D1039" i="29" s="1"/>
  <c r="A1040" i="29"/>
  <c r="A1041" i="29"/>
  <c r="A1042" i="29"/>
  <c r="B1042" i="29" s="1"/>
  <c r="A1043" i="29"/>
  <c r="A1044" i="29"/>
  <c r="C1044" i="29" s="1"/>
  <c r="A1045" i="29"/>
  <c r="A1046" i="29"/>
  <c r="D1046" i="29" s="1"/>
  <c r="A1047" i="29"/>
  <c r="A1048" i="29"/>
  <c r="B1048" i="29" s="1"/>
  <c r="A1049" i="29"/>
  <c r="D1049" i="29" s="1"/>
  <c r="A1050" i="29"/>
  <c r="A1051" i="29"/>
  <c r="A1052" i="29"/>
  <c r="A1053" i="29"/>
  <c r="B1053" i="29" s="1"/>
  <c r="A1054" i="29"/>
  <c r="C1054" i="29" s="1"/>
  <c r="A1055" i="29"/>
  <c r="A1056" i="29"/>
  <c r="A1057" i="29"/>
  <c r="A1058" i="29"/>
  <c r="D1058" i="29" s="1"/>
  <c r="A1059" i="29"/>
  <c r="A1060" i="29"/>
  <c r="C1060" i="29" s="1"/>
  <c r="A1061" i="29"/>
  <c r="A1062" i="29"/>
  <c r="D1062" i="29" s="1"/>
  <c r="A1063" i="29"/>
  <c r="A1064" i="29"/>
  <c r="A1065" i="29"/>
  <c r="B1065" i="29" s="1"/>
  <c r="A1066" i="29"/>
  <c r="A1067" i="29"/>
  <c r="C1067" i="29" s="1"/>
  <c r="A1068" i="29"/>
  <c r="A1069" i="29"/>
  <c r="B1069" i="29" s="1"/>
  <c r="A1070" i="29"/>
  <c r="A1071" i="29"/>
  <c r="D1071" i="29" s="1"/>
  <c r="A1072" i="29"/>
  <c r="A1073" i="29"/>
  <c r="A1074" i="29"/>
  <c r="A1075" i="29"/>
  <c r="D1075" i="29" s="1"/>
  <c r="A1076" i="29"/>
  <c r="A1077" i="29"/>
  <c r="D1077" i="29" s="1"/>
  <c r="A1078" i="29"/>
  <c r="D1078" i="29" s="1"/>
  <c r="A1079" i="29"/>
  <c r="C1079" i="29" s="1"/>
  <c r="A1080" i="29"/>
  <c r="A1081" i="29"/>
  <c r="A1082" i="29"/>
  <c r="A1083" i="29"/>
  <c r="A1084" i="29"/>
  <c r="C1084" i="29" s="1"/>
  <c r="A1085" i="29"/>
  <c r="A1086" i="29"/>
  <c r="C1086" i="29" s="1"/>
  <c r="A1087" i="29"/>
  <c r="A1088" i="29"/>
  <c r="A1089" i="29"/>
  <c r="A1090" i="29"/>
  <c r="A1091" i="29"/>
  <c r="A1092" i="29"/>
  <c r="A1093" i="29"/>
  <c r="A1094" i="29"/>
  <c r="D1094" i="29" s="1"/>
  <c r="A1095" i="29"/>
  <c r="B1095" i="29" s="1"/>
  <c r="A1096" i="29"/>
  <c r="A1097" i="29"/>
  <c r="A1098" i="29"/>
  <c r="D1098" i="29" s="1"/>
  <c r="A1099" i="29"/>
  <c r="D1099" i="29" s="1"/>
  <c r="A1100" i="29"/>
  <c r="A1101" i="29"/>
  <c r="A2" i="29"/>
  <c r="B122" i="29"/>
  <c r="D282" i="29"/>
  <c r="D414" i="29"/>
  <c r="B462" i="29"/>
  <c r="E1101" i="29"/>
  <c r="E1100" i="29"/>
  <c r="E1099" i="29"/>
  <c r="E1098" i="29"/>
  <c r="E1097" i="29"/>
  <c r="E1096" i="29"/>
  <c r="E1095" i="29"/>
  <c r="E1094" i="29"/>
  <c r="E1093" i="29"/>
  <c r="E1092" i="29"/>
  <c r="E1091" i="29"/>
  <c r="E1090" i="29"/>
  <c r="E1089" i="29"/>
  <c r="E1088" i="29"/>
  <c r="E1087" i="29"/>
  <c r="E1086" i="29"/>
  <c r="E1085" i="29"/>
  <c r="E1084" i="29"/>
  <c r="E1083" i="29"/>
  <c r="E1082" i="29"/>
  <c r="E1081" i="29"/>
  <c r="E1080" i="29"/>
  <c r="E1079" i="29"/>
  <c r="E1078" i="29"/>
  <c r="E1077" i="29"/>
  <c r="E1076" i="29"/>
  <c r="E1075" i="29"/>
  <c r="E1074" i="29"/>
  <c r="E1073" i="29"/>
  <c r="E1072" i="29"/>
  <c r="E1071" i="29"/>
  <c r="E1070" i="29"/>
  <c r="E1069" i="29"/>
  <c r="E1068" i="29"/>
  <c r="E1067" i="29"/>
  <c r="E1066" i="29"/>
  <c r="E1065" i="29"/>
  <c r="C1065" i="29"/>
  <c r="E1064" i="29"/>
  <c r="E1063" i="29"/>
  <c r="E1062" i="29"/>
  <c r="E1061" i="29"/>
  <c r="E1060" i="29"/>
  <c r="E1059" i="29"/>
  <c r="D1059" i="29"/>
  <c r="E1058" i="29"/>
  <c r="E1057" i="29"/>
  <c r="E1056" i="29"/>
  <c r="E1055" i="29"/>
  <c r="E1054" i="29"/>
  <c r="E1053" i="29"/>
  <c r="E1052" i="29"/>
  <c r="E1051" i="29"/>
  <c r="E1050" i="29"/>
  <c r="E1049" i="29"/>
  <c r="E1048" i="29"/>
  <c r="E1047" i="29"/>
  <c r="E1046" i="29"/>
  <c r="E1045" i="29"/>
  <c r="E1044" i="29"/>
  <c r="E1043" i="29"/>
  <c r="E1042" i="29"/>
  <c r="E1041" i="29"/>
  <c r="E1040" i="29"/>
  <c r="E1039" i="29"/>
  <c r="E1038" i="29"/>
  <c r="E1037" i="29"/>
  <c r="E1036" i="29"/>
  <c r="E1035" i="29"/>
  <c r="E1034" i="29"/>
  <c r="E1033" i="29"/>
  <c r="E1032" i="29"/>
  <c r="E1031" i="29"/>
  <c r="E1030" i="29"/>
  <c r="E1029" i="29"/>
  <c r="E1028" i="29"/>
  <c r="E1027" i="29"/>
  <c r="E1026" i="29"/>
  <c r="E1025" i="29"/>
  <c r="E1024" i="29"/>
  <c r="E1023" i="29"/>
  <c r="E1022" i="29"/>
  <c r="E1021" i="29"/>
  <c r="E1020" i="29"/>
  <c r="E1019" i="29"/>
  <c r="D1019" i="29"/>
  <c r="E1018" i="29"/>
  <c r="E1017" i="29"/>
  <c r="E1016" i="29"/>
  <c r="E1015" i="29"/>
  <c r="E1014" i="29"/>
  <c r="E1013" i="29"/>
  <c r="E1012" i="29"/>
  <c r="B1012" i="29"/>
  <c r="E1011" i="29"/>
  <c r="E1010" i="29"/>
  <c r="E1009" i="29"/>
  <c r="E1008" i="29"/>
  <c r="E1007" i="29"/>
  <c r="E1006" i="29"/>
  <c r="E1005" i="29"/>
  <c r="E1004" i="29"/>
  <c r="E1003" i="29"/>
  <c r="E1002" i="29"/>
  <c r="E1001" i="29"/>
  <c r="E1000" i="29"/>
  <c r="E999" i="29"/>
  <c r="E998" i="29"/>
  <c r="E997" i="29"/>
  <c r="E996" i="29"/>
  <c r="E995" i="29"/>
  <c r="E994" i="29"/>
  <c r="E993" i="29"/>
  <c r="E992" i="29"/>
  <c r="E991" i="29"/>
  <c r="E990" i="29"/>
  <c r="E989" i="29"/>
  <c r="E988" i="29"/>
  <c r="E987" i="29"/>
  <c r="E986" i="29"/>
  <c r="E985" i="29"/>
  <c r="E984" i="29"/>
  <c r="E983" i="29"/>
  <c r="E982" i="29"/>
  <c r="E981" i="29"/>
  <c r="E980" i="29"/>
  <c r="E979" i="29"/>
  <c r="C979" i="29"/>
  <c r="E978" i="29"/>
  <c r="E977" i="29"/>
  <c r="E976" i="29"/>
  <c r="E975" i="29"/>
  <c r="E974" i="29"/>
  <c r="E973" i="29"/>
  <c r="E972" i="29"/>
  <c r="E971" i="29"/>
  <c r="D971" i="29"/>
  <c r="E970" i="29"/>
  <c r="E969" i="29"/>
  <c r="E968" i="29"/>
  <c r="E967" i="29"/>
  <c r="E966" i="29"/>
  <c r="E965" i="29"/>
  <c r="E964" i="29"/>
  <c r="E963" i="29"/>
  <c r="E962" i="29"/>
  <c r="E961" i="29"/>
  <c r="E960" i="29"/>
  <c r="E959" i="29"/>
  <c r="E958" i="29"/>
  <c r="E957" i="29"/>
  <c r="E956" i="29"/>
  <c r="E955" i="29"/>
  <c r="E954" i="29"/>
  <c r="E953" i="29"/>
  <c r="E952" i="29"/>
  <c r="E951" i="29"/>
  <c r="E950" i="29"/>
  <c r="E949" i="29"/>
  <c r="E948" i="29"/>
  <c r="E947" i="29"/>
  <c r="E946" i="29"/>
  <c r="E945" i="29"/>
  <c r="E944" i="29"/>
  <c r="E943" i="29"/>
  <c r="E942" i="29"/>
  <c r="E941" i="29"/>
  <c r="E940" i="29"/>
  <c r="E939" i="29"/>
  <c r="D939" i="29"/>
  <c r="E938" i="29"/>
  <c r="E937" i="29"/>
  <c r="E936" i="29"/>
  <c r="E935" i="29"/>
  <c r="E934" i="29"/>
  <c r="E933" i="29"/>
  <c r="E932" i="29"/>
  <c r="E931" i="29"/>
  <c r="E930" i="29"/>
  <c r="E929" i="29"/>
  <c r="E928" i="29"/>
  <c r="E927" i="29"/>
  <c r="E926" i="29"/>
  <c r="E925" i="29"/>
  <c r="E924" i="29"/>
  <c r="E923" i="29"/>
  <c r="E922" i="29"/>
  <c r="E921" i="29"/>
  <c r="E920" i="29"/>
  <c r="E919" i="29"/>
  <c r="E918" i="29"/>
  <c r="E917" i="29"/>
  <c r="E916" i="29"/>
  <c r="E915" i="29"/>
  <c r="E914" i="29"/>
  <c r="E913" i="29"/>
  <c r="E912" i="29"/>
  <c r="E911" i="29"/>
  <c r="E910" i="29"/>
  <c r="E909" i="29"/>
  <c r="E908" i="29"/>
  <c r="E907" i="29"/>
  <c r="E906" i="29"/>
  <c r="E905" i="29"/>
  <c r="E904" i="29"/>
  <c r="E903" i="29"/>
  <c r="E902" i="29"/>
  <c r="E901" i="29"/>
  <c r="E900" i="29"/>
  <c r="E899" i="29"/>
  <c r="E898" i="29"/>
  <c r="E897" i="29"/>
  <c r="E896" i="29"/>
  <c r="E895" i="29"/>
  <c r="E894" i="29"/>
  <c r="E893" i="29"/>
  <c r="E892" i="29"/>
  <c r="E891" i="29"/>
  <c r="E890" i="29"/>
  <c r="E889" i="29"/>
  <c r="E888" i="29"/>
  <c r="E887" i="29"/>
  <c r="E886" i="29"/>
  <c r="E885" i="29"/>
  <c r="E884" i="29"/>
  <c r="E883" i="29"/>
  <c r="E882" i="29"/>
  <c r="E881" i="29"/>
  <c r="E880" i="29"/>
  <c r="E879" i="29"/>
  <c r="E878" i="29"/>
  <c r="E877" i="29"/>
  <c r="E876" i="29"/>
  <c r="E875" i="29"/>
  <c r="E874" i="29"/>
  <c r="E873" i="29"/>
  <c r="B873" i="29"/>
  <c r="E872" i="29"/>
  <c r="E871" i="29"/>
  <c r="E870" i="29"/>
  <c r="E869" i="29"/>
  <c r="E868" i="29"/>
  <c r="E867" i="29"/>
  <c r="B867" i="29"/>
  <c r="E866" i="29"/>
  <c r="E865" i="29"/>
  <c r="E864" i="29"/>
  <c r="E863" i="29"/>
  <c r="E862" i="29"/>
  <c r="E861" i="29"/>
  <c r="E860" i="29"/>
  <c r="E859" i="29"/>
  <c r="E858" i="29"/>
  <c r="E857" i="29"/>
  <c r="E856" i="29"/>
  <c r="E855" i="29"/>
  <c r="E854" i="29"/>
  <c r="E853" i="29"/>
  <c r="E852" i="29"/>
  <c r="E851" i="29"/>
  <c r="E850" i="29"/>
  <c r="E849" i="29"/>
  <c r="E848" i="29"/>
  <c r="E847" i="29"/>
  <c r="E846" i="29"/>
  <c r="E845" i="29"/>
  <c r="E844" i="29"/>
  <c r="E843" i="29"/>
  <c r="E842" i="29"/>
  <c r="E841" i="29"/>
  <c r="E840" i="29"/>
  <c r="E839" i="29"/>
  <c r="E838" i="29"/>
  <c r="E837" i="29"/>
  <c r="E836" i="29"/>
  <c r="E835" i="29"/>
  <c r="E834" i="29"/>
  <c r="E833" i="29"/>
  <c r="E832" i="29"/>
  <c r="E831" i="29"/>
  <c r="E830" i="29"/>
  <c r="E829" i="29"/>
  <c r="E828" i="29"/>
  <c r="D828" i="29"/>
  <c r="E827" i="29"/>
  <c r="E826" i="29"/>
  <c r="E825" i="29"/>
  <c r="E824" i="29"/>
  <c r="E823" i="29"/>
  <c r="E822" i="29"/>
  <c r="E821" i="29"/>
  <c r="E820" i="29"/>
  <c r="E819" i="29"/>
  <c r="E818" i="29"/>
  <c r="E817" i="29"/>
  <c r="E816" i="29"/>
  <c r="E815" i="29"/>
  <c r="E814" i="29"/>
  <c r="E813" i="29"/>
  <c r="E812" i="29"/>
  <c r="D812" i="29"/>
  <c r="E811" i="29"/>
  <c r="E810" i="29"/>
  <c r="E809" i="29"/>
  <c r="E808" i="29"/>
  <c r="E807" i="29"/>
  <c r="E806" i="29"/>
  <c r="E805" i="29"/>
  <c r="E804" i="29"/>
  <c r="E803" i="29"/>
  <c r="E802" i="29"/>
  <c r="E801" i="29"/>
  <c r="E800" i="29"/>
  <c r="E799" i="29"/>
  <c r="E798" i="29"/>
  <c r="E797" i="29"/>
  <c r="E796" i="29"/>
  <c r="E795" i="29"/>
  <c r="E794" i="29"/>
  <c r="E793" i="29"/>
  <c r="E792" i="29"/>
  <c r="E791" i="29"/>
  <c r="E790" i="29"/>
  <c r="E789" i="29"/>
  <c r="E788" i="29"/>
  <c r="E787" i="29"/>
  <c r="E786" i="29"/>
  <c r="E785" i="29"/>
  <c r="E784" i="29"/>
  <c r="E783" i="29"/>
  <c r="E782" i="29"/>
  <c r="E781" i="29"/>
  <c r="E780" i="29"/>
  <c r="E779" i="29"/>
  <c r="D779" i="29"/>
  <c r="E778" i="29"/>
  <c r="E777" i="29"/>
  <c r="E776" i="29"/>
  <c r="E775" i="29"/>
  <c r="E774" i="29"/>
  <c r="E773" i="29"/>
  <c r="E772" i="29"/>
  <c r="E771" i="29"/>
  <c r="D771" i="29"/>
  <c r="E770" i="29"/>
  <c r="E769" i="29"/>
  <c r="E768" i="29"/>
  <c r="E767" i="29"/>
  <c r="E766" i="29"/>
  <c r="E765" i="29"/>
  <c r="E764" i="29"/>
  <c r="E763" i="29"/>
  <c r="E762" i="29"/>
  <c r="E761" i="29"/>
  <c r="E760" i="29"/>
  <c r="E759" i="29"/>
  <c r="E758" i="29"/>
  <c r="E757" i="29"/>
  <c r="E756" i="29"/>
  <c r="E755" i="29"/>
  <c r="E754" i="29"/>
  <c r="E753" i="29"/>
  <c r="E752" i="29"/>
  <c r="E751" i="29"/>
  <c r="E750" i="29"/>
  <c r="E749" i="29"/>
  <c r="E748" i="29"/>
  <c r="C748" i="29"/>
  <c r="B748" i="29"/>
  <c r="E747" i="29"/>
  <c r="E746" i="29"/>
  <c r="E745" i="29"/>
  <c r="E744" i="29"/>
  <c r="E743" i="29"/>
  <c r="E742" i="29"/>
  <c r="E741" i="29"/>
  <c r="E740" i="29"/>
  <c r="C740" i="29"/>
  <c r="E739" i="29"/>
  <c r="E738" i="29"/>
  <c r="E737" i="29"/>
  <c r="E736" i="29"/>
  <c r="E735" i="29"/>
  <c r="E734" i="29"/>
  <c r="E733" i="29"/>
  <c r="E732" i="29"/>
  <c r="E731" i="29"/>
  <c r="E730" i="29"/>
  <c r="E729" i="29"/>
  <c r="E728" i="29"/>
  <c r="E727" i="29"/>
  <c r="E726" i="29"/>
  <c r="E725" i="29"/>
  <c r="E724" i="29"/>
  <c r="B724" i="29"/>
  <c r="E723" i="29"/>
  <c r="E722" i="29"/>
  <c r="E721" i="29"/>
  <c r="E720" i="29"/>
  <c r="E719" i="29"/>
  <c r="E718" i="29"/>
  <c r="E717" i="29"/>
  <c r="E716" i="29"/>
  <c r="D716" i="29"/>
  <c r="E715" i="29"/>
  <c r="E714" i="29"/>
  <c r="E713" i="29"/>
  <c r="E712" i="29"/>
  <c r="E711" i="29"/>
  <c r="E710" i="29"/>
  <c r="E709" i="29"/>
  <c r="E708" i="29"/>
  <c r="E707" i="29"/>
  <c r="D707" i="29"/>
  <c r="E706" i="29"/>
  <c r="E705" i="29"/>
  <c r="E704" i="29"/>
  <c r="E703" i="29"/>
  <c r="E702" i="29"/>
  <c r="E701" i="29"/>
  <c r="E700" i="29"/>
  <c r="E699" i="29"/>
  <c r="E698" i="29"/>
  <c r="E697" i="29"/>
  <c r="E696" i="29"/>
  <c r="E695" i="29"/>
  <c r="E694" i="29"/>
  <c r="E693" i="29"/>
  <c r="E692" i="29"/>
  <c r="E691" i="29"/>
  <c r="D691" i="29"/>
  <c r="B691" i="29"/>
  <c r="E690" i="29"/>
  <c r="E689" i="29"/>
  <c r="D689" i="29"/>
  <c r="C689" i="29"/>
  <c r="B689" i="29"/>
  <c r="E688" i="29"/>
  <c r="E687" i="29"/>
  <c r="E686" i="29"/>
  <c r="E685" i="29"/>
  <c r="E684" i="29"/>
  <c r="E683" i="29"/>
  <c r="C683" i="29"/>
  <c r="B683" i="29"/>
  <c r="E682" i="29"/>
  <c r="E681" i="29"/>
  <c r="E680" i="29"/>
  <c r="E679" i="29"/>
  <c r="E678" i="29"/>
  <c r="E677" i="29"/>
  <c r="E676" i="29"/>
  <c r="E675" i="29"/>
  <c r="D675" i="29"/>
  <c r="E674" i="29"/>
  <c r="E673" i="29"/>
  <c r="E672" i="29"/>
  <c r="E671" i="29"/>
  <c r="D671" i="29"/>
  <c r="E670" i="29"/>
  <c r="E669" i="29"/>
  <c r="E668" i="29"/>
  <c r="E667" i="29"/>
  <c r="E666" i="29"/>
  <c r="E665" i="29"/>
  <c r="E664" i="29"/>
  <c r="E663" i="29"/>
  <c r="E662" i="29"/>
  <c r="E661" i="29"/>
  <c r="E660" i="29"/>
  <c r="E659" i="29"/>
  <c r="E658" i="29"/>
  <c r="E657" i="29"/>
  <c r="C657" i="29"/>
  <c r="B657" i="29"/>
  <c r="E656" i="29"/>
  <c r="E655" i="29"/>
  <c r="E654" i="29"/>
  <c r="E653" i="29"/>
  <c r="E652" i="29"/>
  <c r="E651" i="29"/>
  <c r="C651" i="29"/>
  <c r="E650" i="29"/>
  <c r="E649" i="29"/>
  <c r="C649" i="29"/>
  <c r="B649" i="29"/>
  <c r="E648" i="29"/>
  <c r="E647" i="29"/>
  <c r="E646" i="29"/>
  <c r="E645" i="29"/>
  <c r="E644" i="29"/>
  <c r="E643" i="29"/>
  <c r="E642" i="29"/>
  <c r="E641" i="29"/>
  <c r="B641" i="29"/>
  <c r="E640" i="29"/>
  <c r="E639" i="29"/>
  <c r="D639" i="29"/>
  <c r="E638" i="29"/>
  <c r="E637" i="29"/>
  <c r="E636" i="29"/>
  <c r="E635" i="29"/>
  <c r="E634" i="29"/>
  <c r="E633" i="29"/>
  <c r="E632" i="29"/>
  <c r="E631" i="29"/>
  <c r="E630" i="29"/>
  <c r="E629" i="29"/>
  <c r="E628" i="29"/>
  <c r="E627" i="29"/>
  <c r="E626" i="29"/>
  <c r="E625" i="29"/>
  <c r="C625" i="29"/>
  <c r="E624" i="29"/>
  <c r="E623" i="29"/>
  <c r="E622" i="29"/>
  <c r="E621" i="29"/>
  <c r="E620" i="29"/>
  <c r="D620" i="29"/>
  <c r="E619" i="29"/>
  <c r="B619" i="29"/>
  <c r="E618" i="29"/>
  <c r="E617" i="29"/>
  <c r="E616" i="29"/>
  <c r="E615" i="29"/>
  <c r="E614" i="29"/>
  <c r="E613" i="29"/>
  <c r="E612" i="29"/>
  <c r="E611" i="29"/>
  <c r="D611" i="29"/>
  <c r="E610" i="29"/>
  <c r="E609" i="29"/>
  <c r="B609" i="29"/>
  <c r="E608" i="29"/>
  <c r="E607" i="29"/>
  <c r="E606" i="29"/>
  <c r="E605" i="29"/>
  <c r="E604" i="29"/>
  <c r="E603" i="29"/>
  <c r="E602" i="29"/>
  <c r="E601" i="29"/>
  <c r="E600" i="29"/>
  <c r="E599" i="29"/>
  <c r="D599" i="29"/>
  <c r="E598" i="29"/>
  <c r="E597" i="29"/>
  <c r="E596" i="29"/>
  <c r="E595" i="29"/>
  <c r="C595" i="29"/>
  <c r="E594" i="29"/>
  <c r="E593" i="29"/>
  <c r="B593" i="29"/>
  <c r="E592" i="29"/>
  <c r="E591" i="29"/>
  <c r="E590" i="29"/>
  <c r="E589" i="29"/>
  <c r="E588" i="29"/>
  <c r="E587" i="29"/>
  <c r="E586" i="29"/>
  <c r="E585" i="29"/>
  <c r="E584" i="29"/>
  <c r="E583" i="29"/>
  <c r="E582" i="29"/>
  <c r="E581" i="29"/>
  <c r="E580" i="29"/>
  <c r="E579" i="29"/>
  <c r="D579" i="29"/>
  <c r="E578" i="29"/>
  <c r="E577" i="29"/>
  <c r="E576" i="29"/>
  <c r="E575" i="29"/>
  <c r="E574" i="29"/>
  <c r="E573" i="29"/>
  <c r="E572" i="29"/>
  <c r="E571" i="29"/>
  <c r="E570" i="29"/>
  <c r="E569" i="29"/>
  <c r="C569" i="29"/>
  <c r="E568" i="29"/>
  <c r="E567" i="29"/>
  <c r="E566" i="29"/>
  <c r="E565" i="29"/>
  <c r="E564" i="29"/>
  <c r="E563" i="29"/>
  <c r="E562" i="29"/>
  <c r="E561" i="29"/>
  <c r="E560" i="29"/>
  <c r="E559" i="29"/>
  <c r="E558" i="29"/>
  <c r="E557" i="29"/>
  <c r="E556" i="29"/>
  <c r="E555" i="29"/>
  <c r="E554" i="29"/>
  <c r="E553" i="29"/>
  <c r="D553" i="29"/>
  <c r="E552" i="29"/>
  <c r="E551" i="29"/>
  <c r="E550" i="29"/>
  <c r="E549" i="29"/>
  <c r="E548" i="29"/>
  <c r="E547" i="29"/>
  <c r="C547" i="29"/>
  <c r="E546" i="29"/>
  <c r="E545" i="29"/>
  <c r="E544" i="29"/>
  <c r="E543" i="29"/>
  <c r="E542" i="29"/>
  <c r="E541" i="29"/>
  <c r="E540" i="29"/>
  <c r="E539" i="29"/>
  <c r="E538" i="29"/>
  <c r="E537" i="29"/>
  <c r="E536" i="29"/>
  <c r="E535" i="29"/>
  <c r="E534" i="29"/>
  <c r="E533" i="29"/>
  <c r="E532" i="29"/>
  <c r="E531" i="29"/>
  <c r="E530" i="29"/>
  <c r="E529" i="29"/>
  <c r="D529" i="29"/>
  <c r="C529" i="29"/>
  <c r="E528" i="29"/>
  <c r="E527" i="29"/>
  <c r="E526" i="29"/>
  <c r="E525" i="29"/>
  <c r="E524" i="29"/>
  <c r="E523" i="29"/>
  <c r="E522" i="29"/>
  <c r="E521" i="29"/>
  <c r="D521" i="29"/>
  <c r="C521" i="29"/>
  <c r="E520" i="29"/>
  <c r="E519" i="29"/>
  <c r="E518" i="29"/>
  <c r="E517" i="29"/>
  <c r="E516" i="29"/>
  <c r="E515" i="29"/>
  <c r="E514" i="29"/>
  <c r="E513" i="29"/>
  <c r="D513" i="29"/>
  <c r="C513" i="29"/>
  <c r="E512" i="29"/>
  <c r="E511" i="29"/>
  <c r="E510" i="29"/>
  <c r="E509" i="29"/>
  <c r="E508" i="29"/>
  <c r="E507" i="29"/>
  <c r="E506" i="29"/>
  <c r="E505" i="29"/>
  <c r="D505" i="29"/>
  <c r="C505" i="29"/>
  <c r="E504" i="29"/>
  <c r="E503" i="29"/>
  <c r="E502" i="29"/>
  <c r="E501" i="29"/>
  <c r="E500" i="29"/>
  <c r="E499" i="29"/>
  <c r="E498" i="29"/>
  <c r="E497" i="29"/>
  <c r="D497" i="29"/>
  <c r="C497" i="29"/>
  <c r="E496" i="29"/>
  <c r="E495" i="29"/>
  <c r="E494" i="29"/>
  <c r="E493" i="29"/>
  <c r="E492" i="29"/>
  <c r="E491" i="29"/>
  <c r="D491" i="29"/>
  <c r="E490" i="29"/>
  <c r="E489" i="29"/>
  <c r="D489" i="29"/>
  <c r="C489" i="29"/>
  <c r="E488" i="29"/>
  <c r="E487" i="29"/>
  <c r="E486" i="29"/>
  <c r="E485" i="29"/>
  <c r="D485" i="29"/>
  <c r="E484" i="29"/>
  <c r="E483" i="29"/>
  <c r="E482" i="29"/>
  <c r="E481" i="29"/>
  <c r="E480" i="29"/>
  <c r="E479" i="29"/>
  <c r="E478" i="29"/>
  <c r="E477" i="29"/>
  <c r="E476" i="29"/>
  <c r="E475" i="29"/>
  <c r="E474" i="29"/>
  <c r="E473" i="29"/>
  <c r="D473" i="29"/>
  <c r="E472" i="29"/>
  <c r="E471" i="29"/>
  <c r="E470" i="29"/>
  <c r="E469" i="29"/>
  <c r="E468" i="29"/>
  <c r="E467" i="29"/>
  <c r="E466" i="29"/>
  <c r="E465" i="29"/>
  <c r="E464" i="29"/>
  <c r="E463" i="29"/>
  <c r="E462" i="29"/>
  <c r="E461" i="29"/>
  <c r="E460" i="29"/>
  <c r="E459" i="29"/>
  <c r="E458" i="29"/>
  <c r="E457" i="29"/>
  <c r="D457" i="29"/>
  <c r="E456" i="29"/>
  <c r="E455" i="29"/>
  <c r="E454" i="29"/>
  <c r="E453" i="29"/>
  <c r="D453" i="29"/>
  <c r="E452" i="29"/>
  <c r="E451" i="29"/>
  <c r="B451" i="29"/>
  <c r="E450" i="29"/>
  <c r="E449" i="29"/>
  <c r="D449" i="29"/>
  <c r="E448" i="29"/>
  <c r="E447" i="29"/>
  <c r="E446" i="29"/>
  <c r="E445" i="29"/>
  <c r="E444" i="29"/>
  <c r="B444" i="29"/>
  <c r="E443" i="29"/>
  <c r="E442" i="29"/>
  <c r="E441" i="29"/>
  <c r="E440" i="29"/>
  <c r="E439" i="29"/>
  <c r="E438" i="29"/>
  <c r="E437" i="29"/>
  <c r="E436" i="29"/>
  <c r="B436" i="29"/>
  <c r="E435" i="29"/>
  <c r="E434" i="29"/>
  <c r="E433" i="29"/>
  <c r="E432" i="29"/>
  <c r="E431" i="29"/>
  <c r="E430" i="29"/>
  <c r="E429" i="29"/>
  <c r="E428" i="29"/>
  <c r="E427" i="29"/>
  <c r="E426" i="29"/>
  <c r="E425" i="29"/>
  <c r="B425" i="29"/>
  <c r="E424" i="29"/>
  <c r="E423" i="29"/>
  <c r="E422" i="29"/>
  <c r="E421" i="29"/>
  <c r="E420" i="29"/>
  <c r="B420" i="29"/>
  <c r="E419" i="29"/>
  <c r="E418" i="29"/>
  <c r="E417" i="29"/>
  <c r="B417" i="29"/>
  <c r="E416" i="29"/>
  <c r="E415" i="29"/>
  <c r="E414" i="29"/>
  <c r="E413" i="29"/>
  <c r="E412" i="29"/>
  <c r="E411" i="29"/>
  <c r="E410" i="29"/>
  <c r="E409" i="29"/>
  <c r="B409" i="29"/>
  <c r="E408" i="29"/>
  <c r="E407" i="29"/>
  <c r="E406" i="29"/>
  <c r="E405" i="29"/>
  <c r="E404" i="29"/>
  <c r="D404" i="29"/>
  <c r="E403" i="29"/>
  <c r="E402" i="29"/>
  <c r="E401" i="29"/>
  <c r="E400" i="29"/>
  <c r="E399" i="29"/>
  <c r="E398" i="29"/>
  <c r="E397" i="29"/>
  <c r="E396" i="29"/>
  <c r="E395" i="29"/>
  <c r="E394" i="29"/>
  <c r="E393" i="29"/>
  <c r="E392" i="29"/>
  <c r="E391" i="29"/>
  <c r="E390" i="29"/>
  <c r="E389" i="29"/>
  <c r="E388" i="29"/>
  <c r="E387" i="29"/>
  <c r="E386" i="29"/>
  <c r="E385" i="29"/>
  <c r="E384" i="29"/>
  <c r="E383" i="29"/>
  <c r="E382" i="29"/>
  <c r="E381" i="29"/>
  <c r="E380" i="29"/>
  <c r="E379" i="29"/>
  <c r="E378" i="29"/>
  <c r="E377" i="29"/>
  <c r="E376" i="29"/>
  <c r="E375" i="29"/>
  <c r="E374" i="29"/>
  <c r="E373" i="29"/>
  <c r="E372" i="29"/>
  <c r="D372" i="29"/>
  <c r="C372" i="29"/>
  <c r="E371" i="29"/>
  <c r="E370" i="29"/>
  <c r="E369" i="29"/>
  <c r="E368" i="29"/>
  <c r="E367" i="29"/>
  <c r="E366" i="29"/>
  <c r="E365" i="29"/>
  <c r="E364" i="29"/>
  <c r="E363" i="29"/>
  <c r="C363" i="29"/>
  <c r="B363" i="29"/>
  <c r="E362" i="29"/>
  <c r="E361" i="29"/>
  <c r="C361" i="29"/>
  <c r="E360" i="29"/>
  <c r="E359" i="29"/>
  <c r="E358" i="29"/>
  <c r="E357" i="29"/>
  <c r="E356" i="29"/>
  <c r="E355" i="29"/>
  <c r="C355" i="29"/>
  <c r="B355" i="29"/>
  <c r="E354" i="29"/>
  <c r="E353" i="29"/>
  <c r="D353" i="29"/>
  <c r="C353" i="29"/>
  <c r="B353" i="29"/>
  <c r="E352" i="29"/>
  <c r="E351" i="29"/>
  <c r="E350" i="29"/>
  <c r="E349" i="29"/>
  <c r="E348" i="29"/>
  <c r="E347" i="29"/>
  <c r="E346" i="29"/>
  <c r="E345" i="29"/>
  <c r="E344" i="29"/>
  <c r="E343" i="29"/>
  <c r="E342" i="29"/>
  <c r="E341" i="29"/>
  <c r="C341" i="29"/>
  <c r="E340" i="29"/>
  <c r="E339" i="29"/>
  <c r="E338" i="29"/>
  <c r="E337" i="29"/>
  <c r="E336" i="29"/>
  <c r="E335" i="29"/>
  <c r="E334" i="29"/>
  <c r="E333" i="29"/>
  <c r="E332" i="29"/>
  <c r="E331" i="29"/>
  <c r="E330" i="29"/>
  <c r="E329" i="29"/>
  <c r="E328" i="29"/>
  <c r="E327" i="29"/>
  <c r="E326" i="29"/>
  <c r="E325" i="29"/>
  <c r="E324" i="29"/>
  <c r="E323" i="29"/>
  <c r="D323" i="29"/>
  <c r="E322" i="29"/>
  <c r="E321" i="29"/>
  <c r="B321" i="29"/>
  <c r="E320" i="29"/>
  <c r="E319" i="29"/>
  <c r="D319" i="29"/>
  <c r="E318" i="29"/>
  <c r="E317" i="29"/>
  <c r="E316" i="29"/>
  <c r="E315" i="29"/>
  <c r="E314" i="29"/>
  <c r="E313" i="29"/>
  <c r="E312" i="29"/>
  <c r="E311" i="29"/>
  <c r="E310" i="29"/>
  <c r="E309" i="29"/>
  <c r="E308" i="29"/>
  <c r="E307" i="29"/>
  <c r="D305" i="29"/>
  <c r="D292" i="29"/>
  <c r="B292" i="29"/>
  <c r="B291" i="29"/>
  <c r="C276" i="29"/>
  <c r="C244" i="29"/>
  <c r="C228" i="29"/>
  <c r="C226" i="29"/>
  <c r="B209" i="29"/>
  <c r="C196" i="29"/>
  <c r="B196" i="29"/>
  <c r="B177" i="29"/>
  <c r="B166" i="29"/>
  <c r="B129" i="29"/>
  <c r="B121" i="29"/>
  <c r="C120" i="29"/>
  <c r="B113" i="29"/>
  <c r="C112" i="29"/>
  <c r="B105" i="29"/>
  <c r="B99" i="29"/>
  <c r="B95" i="29"/>
  <c r="F3" i="29"/>
  <c r="F4" i="29" s="1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Z111" i="2"/>
  <c r="Z112" i="2"/>
  <c r="Z113" i="2"/>
  <c r="Z114" i="2"/>
  <c r="Z115" i="2"/>
  <c r="Z116" i="2"/>
  <c r="Z117" i="2"/>
  <c r="Z118" i="2"/>
  <c r="Z119" i="2"/>
  <c r="Z120" i="2"/>
  <c r="Z121" i="2"/>
  <c r="Z122" i="2"/>
  <c r="Z123" i="2"/>
  <c r="Z124" i="2"/>
  <c r="Z125" i="2"/>
  <c r="Z126" i="2"/>
  <c r="Z127" i="2"/>
  <c r="Z128" i="2"/>
  <c r="Z129" i="2"/>
  <c r="Z130" i="2"/>
  <c r="Z131" i="2"/>
  <c r="Z132" i="2"/>
  <c r="Z133" i="2"/>
  <c r="Z134" i="2"/>
  <c r="Z135" i="2"/>
  <c r="Z136" i="2"/>
  <c r="Z137" i="2"/>
  <c r="Z138" i="2"/>
  <c r="Z139" i="2"/>
  <c r="Z140" i="2"/>
  <c r="Z141" i="2"/>
  <c r="Z142" i="2"/>
  <c r="Z143" i="2"/>
  <c r="Z144" i="2"/>
  <c r="Z145" i="2"/>
  <c r="Z146" i="2"/>
  <c r="Z147" i="2"/>
  <c r="Z148" i="2"/>
  <c r="Z149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174" i="2"/>
  <c r="Z175" i="2"/>
  <c r="Z176" i="2"/>
  <c r="Z177" i="2"/>
  <c r="Z178" i="2"/>
  <c r="Z179" i="2"/>
  <c r="Z180" i="2"/>
  <c r="Z181" i="2"/>
  <c r="Z182" i="2"/>
  <c r="Z183" i="2"/>
  <c r="Z184" i="2"/>
  <c r="Z185" i="2"/>
  <c r="Z186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200" i="2"/>
  <c r="Z201" i="2"/>
  <c r="Z202" i="2"/>
  <c r="Z203" i="2"/>
  <c r="Z204" i="2"/>
  <c r="Z205" i="2"/>
  <c r="Z206" i="2"/>
  <c r="Z207" i="2"/>
  <c r="Z208" i="2"/>
  <c r="Z209" i="2"/>
  <c r="Z210" i="2"/>
  <c r="Z211" i="2"/>
  <c r="Z212" i="2"/>
  <c r="Z213" i="2"/>
  <c r="Z214" i="2"/>
  <c r="Z215" i="2"/>
  <c r="Z216" i="2"/>
  <c r="Z217" i="2"/>
  <c r="Z218" i="2"/>
  <c r="Z219" i="2"/>
  <c r="Z220" i="2"/>
  <c r="Z221" i="2"/>
  <c r="Z222" i="2"/>
  <c r="Z223" i="2"/>
  <c r="Z224" i="2"/>
  <c r="Z225" i="2"/>
  <c r="Z226" i="2"/>
  <c r="Z227" i="2"/>
  <c r="Z228" i="2"/>
  <c r="Z229" i="2"/>
  <c r="Z230" i="2"/>
  <c r="Z231" i="2"/>
  <c r="Z232" i="2"/>
  <c r="Z233" i="2"/>
  <c r="Z234" i="2"/>
  <c r="Z235" i="2"/>
  <c r="Z236" i="2"/>
  <c r="Z237" i="2"/>
  <c r="Z238" i="2"/>
  <c r="Z239" i="2"/>
  <c r="Z240" i="2"/>
  <c r="Z241" i="2"/>
  <c r="Z242" i="2"/>
  <c r="Z243" i="2"/>
  <c r="Z244" i="2"/>
  <c r="Z245" i="2"/>
  <c r="Z246" i="2"/>
  <c r="Z247" i="2"/>
  <c r="Z248" i="2"/>
  <c r="Z249" i="2"/>
  <c r="Z250" i="2"/>
  <c r="Z251" i="2"/>
  <c r="Z252" i="2"/>
  <c r="Z253" i="2"/>
  <c r="Z254" i="2"/>
  <c r="Z255" i="2"/>
  <c r="Z256" i="2"/>
  <c r="Z257" i="2"/>
  <c r="Z258" i="2"/>
  <c r="Z259" i="2"/>
  <c r="Z260" i="2"/>
  <c r="Z261" i="2"/>
  <c r="Z262" i="2"/>
  <c r="Z263" i="2"/>
  <c r="Z264" i="2"/>
  <c r="Z265" i="2"/>
  <c r="Z266" i="2"/>
  <c r="Z267" i="2"/>
  <c r="Z268" i="2"/>
  <c r="Z269" i="2"/>
  <c r="Z270" i="2"/>
  <c r="Z271" i="2"/>
  <c r="Z272" i="2"/>
  <c r="Z273" i="2"/>
  <c r="Z274" i="2"/>
  <c r="Z275" i="2"/>
  <c r="Z276" i="2"/>
  <c r="Z277" i="2"/>
  <c r="Z278" i="2"/>
  <c r="Z279" i="2"/>
  <c r="Z280" i="2"/>
  <c r="Z281" i="2"/>
  <c r="Z282" i="2"/>
  <c r="Z283" i="2"/>
  <c r="Z284" i="2"/>
  <c r="Z285" i="2"/>
  <c r="Z286" i="2"/>
  <c r="Z287" i="2"/>
  <c r="Z288" i="2"/>
  <c r="Z289" i="2"/>
  <c r="Z290" i="2"/>
  <c r="D989" i="29" l="1"/>
  <c r="C679" i="29"/>
  <c r="B1046" i="29"/>
  <c r="B301" i="29"/>
  <c r="C416" i="29"/>
  <c r="B373" i="29"/>
  <c r="B309" i="29"/>
  <c r="D557" i="29"/>
  <c r="D933" i="29"/>
  <c r="B680" i="29"/>
  <c r="C720" i="29"/>
  <c r="D1042" i="29"/>
  <c r="D690" i="29"/>
  <c r="C130" i="29"/>
  <c r="B90" i="29"/>
  <c r="C166" i="29"/>
  <c r="B282" i="29"/>
  <c r="C386" i="29"/>
  <c r="C128" i="29"/>
  <c r="B252" i="29"/>
  <c r="C414" i="29"/>
  <c r="C491" i="29"/>
  <c r="C501" i="29"/>
  <c r="C509" i="29"/>
  <c r="C517" i="29"/>
  <c r="C525" i="29"/>
  <c r="B551" i="29"/>
  <c r="B639" i="29"/>
  <c r="B845" i="29"/>
  <c r="C911" i="29"/>
  <c r="B1067" i="29"/>
  <c r="B1078" i="29"/>
  <c r="B1079" i="29"/>
  <c r="B106" i="29"/>
  <c r="B210" i="29"/>
  <c r="C104" i="29"/>
  <c r="B114" i="29"/>
  <c r="C208" i="29"/>
  <c r="C210" i="29"/>
  <c r="C252" i="29"/>
  <c r="C319" i="29"/>
  <c r="B325" i="29"/>
  <c r="C422" i="29"/>
  <c r="B461" i="29"/>
  <c r="B489" i="29"/>
  <c r="B651" i="29"/>
  <c r="B661" i="29"/>
  <c r="C693" i="29"/>
  <c r="B722" i="29"/>
  <c r="B989" i="29"/>
  <c r="B1054" i="29"/>
  <c r="B1060" i="29"/>
  <c r="B1086" i="29"/>
  <c r="B344" i="29"/>
  <c r="B360" i="29"/>
  <c r="C382" i="29"/>
  <c r="B382" i="29"/>
  <c r="C455" i="29"/>
  <c r="B455" i="29"/>
  <c r="D676" i="29"/>
  <c r="B676" i="29"/>
  <c r="D739" i="29"/>
  <c r="C772" i="29"/>
  <c r="B772" i="29"/>
  <c r="C561" i="29"/>
  <c r="D561" i="29"/>
  <c r="B339" i="29"/>
  <c r="C370" i="29"/>
  <c r="B370" i="29"/>
  <c r="D426" i="29"/>
  <c r="D479" i="29"/>
  <c r="C479" i="29"/>
  <c r="B92" i="29"/>
  <c r="B156" i="29"/>
  <c r="B167" i="29"/>
  <c r="B184" i="29"/>
  <c r="B198" i="29"/>
  <c r="B204" i="29"/>
  <c r="B216" i="29"/>
  <c r="C236" i="29"/>
  <c r="B257" i="29"/>
  <c r="C258" i="29"/>
  <c r="B271" i="29"/>
  <c r="B284" i="29"/>
  <c r="D294" i="29"/>
  <c r="D337" i="29"/>
  <c r="C365" i="29"/>
  <c r="B365" i="29"/>
  <c r="C396" i="29"/>
  <c r="B396" i="29"/>
  <c r="C426" i="29"/>
  <c r="C96" i="29"/>
  <c r="B97" i="29"/>
  <c r="B103" i="29"/>
  <c r="B111" i="29"/>
  <c r="B127" i="29"/>
  <c r="B131" i="29"/>
  <c r="B136" i="29"/>
  <c r="B142" i="29"/>
  <c r="C148" i="29"/>
  <c r="C156" i="29"/>
  <c r="C204" i="29"/>
  <c r="C216" i="29"/>
  <c r="B218" i="29"/>
  <c r="B265" i="29"/>
  <c r="B269" i="29"/>
  <c r="D284" i="29"/>
  <c r="B287" i="29"/>
  <c r="B288" i="29"/>
  <c r="B337" i="29"/>
  <c r="D345" i="29"/>
  <c r="D359" i="29"/>
  <c r="D365" i="29"/>
  <c r="C376" i="29"/>
  <c r="B376" i="29"/>
  <c r="C390" i="29"/>
  <c r="D394" i="29"/>
  <c r="C394" i="29"/>
  <c r="D396" i="29"/>
  <c r="D441" i="29"/>
  <c r="C441" i="29"/>
  <c r="D471" i="29"/>
  <c r="C471" i="29"/>
  <c r="B471" i="29"/>
  <c r="C533" i="29"/>
  <c r="D533" i="29"/>
  <c r="C541" i="29"/>
  <c r="D541" i="29"/>
  <c r="B617" i="29"/>
  <c r="D617" i="29"/>
  <c r="C617" i="29"/>
  <c r="B655" i="29"/>
  <c r="C655" i="29"/>
  <c r="D727" i="29"/>
  <c r="B96" i="29"/>
  <c r="B148" i="29"/>
  <c r="B160" i="29"/>
  <c r="B172" i="29"/>
  <c r="C256" i="29"/>
  <c r="B278" i="29"/>
  <c r="D304" i="29"/>
  <c r="C311" i="29"/>
  <c r="D341" i="29"/>
  <c r="B388" i="29"/>
  <c r="B392" i="29"/>
  <c r="C400" i="29"/>
  <c r="B400" i="29"/>
  <c r="C443" i="29"/>
  <c r="B443" i="29"/>
  <c r="D447" i="29"/>
  <c r="B456" i="29"/>
  <c r="B98" i="29"/>
  <c r="B119" i="29"/>
  <c r="C132" i="29"/>
  <c r="B135" i="29"/>
  <c r="B150" i="29"/>
  <c r="C160" i="29"/>
  <c r="B162" i="29"/>
  <c r="C172" i="29"/>
  <c r="B174" i="29"/>
  <c r="B180" i="29"/>
  <c r="C184" i="29"/>
  <c r="B185" i="29"/>
  <c r="B186" i="29"/>
  <c r="B191" i="29"/>
  <c r="C198" i="29"/>
  <c r="C98" i="29"/>
  <c r="B104" i="29"/>
  <c r="B112" i="29"/>
  <c r="B120" i="29"/>
  <c r="B128" i="29"/>
  <c r="C136" i="29"/>
  <c r="C142" i="29"/>
  <c r="B143" i="29"/>
  <c r="B144" i="29"/>
  <c r="C150" i="29"/>
  <c r="B153" i="29"/>
  <c r="C162" i="29"/>
  <c r="C174" i="29"/>
  <c r="C180" i="29"/>
  <c r="C186" i="29"/>
  <c r="B201" i="29"/>
  <c r="B208" i="29"/>
  <c r="C218" i="29"/>
  <c r="B273" i="29"/>
  <c r="B280" i="29"/>
  <c r="D288" i="29"/>
  <c r="B296" i="29"/>
  <c r="D297" i="29"/>
  <c r="B297" i="29"/>
  <c r="D300" i="29"/>
  <c r="B300" i="29"/>
  <c r="B312" i="29"/>
  <c r="D321" i="29"/>
  <c r="C349" i="29"/>
  <c r="B349" i="29"/>
  <c r="B368" i="29"/>
  <c r="D376" i="29"/>
  <c r="B390" i="29"/>
  <c r="B394" i="29"/>
  <c r="B395" i="29"/>
  <c r="C404" i="29"/>
  <c r="B404" i="29"/>
  <c r="C408" i="29"/>
  <c r="B408" i="29"/>
  <c r="C412" i="29"/>
  <c r="B412" i="29"/>
  <c r="B441" i="29"/>
  <c r="D442" i="29"/>
  <c r="B448" i="29"/>
  <c r="D450" i="29"/>
  <c r="D463" i="29"/>
  <c r="C463" i="29"/>
  <c r="D477" i="29"/>
  <c r="C477" i="29"/>
  <c r="B477" i="29"/>
  <c r="C531" i="29"/>
  <c r="C539" i="29"/>
  <c r="C577" i="29"/>
  <c r="D613" i="29"/>
  <c r="B613" i="29"/>
  <c r="C621" i="29"/>
  <c r="B631" i="29"/>
  <c r="D631" i="29"/>
  <c r="B633" i="29"/>
  <c r="D633" i="29"/>
  <c r="B635" i="29"/>
  <c r="B667" i="29"/>
  <c r="D686" i="29"/>
  <c r="C768" i="29"/>
  <c r="C780" i="29"/>
  <c r="B780" i="29"/>
  <c r="D355" i="29"/>
  <c r="D461" i="29"/>
  <c r="C469" i="29"/>
  <c r="B486" i="29"/>
  <c r="D493" i="29"/>
  <c r="B498" i="29"/>
  <c r="C499" i="29"/>
  <c r="C503" i="29"/>
  <c r="C507" i="29"/>
  <c r="C511" i="29"/>
  <c r="C515" i="29"/>
  <c r="C519" i="29"/>
  <c r="C523" i="29"/>
  <c r="C527" i="29"/>
  <c r="D531" i="29"/>
  <c r="C537" i="29"/>
  <c r="D539" i="29"/>
  <c r="B555" i="29"/>
  <c r="D555" i="29"/>
  <c r="C573" i="29"/>
  <c r="D577" i="29"/>
  <c r="C613" i="29"/>
  <c r="D621" i="29"/>
  <c r="C631" i="29"/>
  <c r="C633" i="29"/>
  <c r="C667" i="29"/>
  <c r="C673" i="29"/>
  <c r="B673" i="29"/>
  <c r="D673" i="29"/>
  <c r="D708" i="29"/>
  <c r="C708" i="29"/>
  <c r="B708" i="29"/>
  <c r="D726" i="29"/>
  <c r="C734" i="29"/>
  <c r="B734" i="29"/>
  <c r="B752" i="29"/>
  <c r="D775" i="29"/>
  <c r="C784" i="29"/>
  <c r="B784" i="29"/>
  <c r="B305" i="29"/>
  <c r="B308" i="29"/>
  <c r="C315" i="29"/>
  <c r="B319" i="29"/>
  <c r="B323" i="29"/>
  <c r="B328" i="29"/>
  <c r="C329" i="29"/>
  <c r="B330" i="29"/>
  <c r="B333" i="29"/>
  <c r="B343" i="29"/>
  <c r="B361" i="29"/>
  <c r="B366" i="29"/>
  <c r="B372" i="29"/>
  <c r="B377" i="29"/>
  <c r="B386" i="29"/>
  <c r="B401" i="29"/>
  <c r="B414" i="29"/>
  <c r="B429" i="29"/>
  <c r="C430" i="29"/>
  <c r="B433" i="29"/>
  <c r="C434" i="29"/>
  <c r="C449" i="29"/>
  <c r="B464" i="29"/>
  <c r="B465" i="29"/>
  <c r="D469" i="29"/>
  <c r="D475" i="29"/>
  <c r="B491" i="29"/>
  <c r="D499" i="29"/>
  <c r="D503" i="29"/>
  <c r="D507" i="29"/>
  <c r="D511" i="29"/>
  <c r="D515" i="29"/>
  <c r="D519" i="29"/>
  <c r="D523" i="29"/>
  <c r="D527" i="29"/>
  <c r="C535" i="29"/>
  <c r="D537" i="29"/>
  <c r="C543" i="29"/>
  <c r="D547" i="29"/>
  <c r="B547" i="29"/>
  <c r="B553" i="29"/>
  <c r="C555" i="29"/>
  <c r="C611" i="29"/>
  <c r="D625" i="29"/>
  <c r="B625" i="29"/>
  <c r="D684" i="29"/>
  <c r="C687" i="29"/>
  <c r="B687" i="29"/>
  <c r="D687" i="29"/>
  <c r="D694" i="29"/>
  <c r="B694" i="29"/>
  <c r="D754" i="29"/>
  <c r="B758" i="29"/>
  <c r="C805" i="29"/>
  <c r="D569" i="29"/>
  <c r="D581" i="29"/>
  <c r="C609" i="29"/>
  <c r="D615" i="29"/>
  <c r="C639" i="29"/>
  <c r="D685" i="29"/>
  <c r="C685" i="29"/>
  <c r="C698" i="29"/>
  <c r="D724" i="29"/>
  <c r="C724" i="29"/>
  <c r="D740" i="29"/>
  <c r="D787" i="29"/>
  <c r="D882" i="29"/>
  <c r="B762" i="29"/>
  <c r="D783" i="29"/>
  <c r="C551" i="29"/>
  <c r="D575" i="29"/>
  <c r="C593" i="29"/>
  <c r="D595" i="29"/>
  <c r="C776" i="29"/>
  <c r="C788" i="29"/>
  <c r="B788" i="29"/>
  <c r="C841" i="29"/>
  <c r="C869" i="29"/>
  <c r="C875" i="29"/>
  <c r="D878" i="29"/>
  <c r="D683" i="29"/>
  <c r="D748" i="29"/>
  <c r="C849" i="29"/>
  <c r="B674" i="29"/>
  <c r="B679" i="29"/>
  <c r="D688" i="29"/>
  <c r="C706" i="29"/>
  <c r="C710" i="29"/>
  <c r="C714" i="29"/>
  <c r="C738" i="29"/>
  <c r="D742" i="29"/>
  <c r="B744" i="29"/>
  <c r="C750" i="29"/>
  <c r="D763" i="29"/>
  <c r="C764" i="29"/>
  <c r="D791" i="29"/>
  <c r="D800" i="29"/>
  <c r="D808" i="29"/>
  <c r="D820" i="29"/>
  <c r="D836" i="29"/>
  <c r="C843" i="29"/>
  <c r="D846" i="29"/>
  <c r="D868" i="29"/>
  <c r="C871" i="29"/>
  <c r="D874" i="29"/>
  <c r="B877" i="29"/>
  <c r="B847" i="29"/>
  <c r="C855" i="29"/>
  <c r="B865" i="29"/>
  <c r="C879" i="29"/>
  <c r="B904" i="29"/>
  <c r="D917" i="29"/>
  <c r="D925" i="29"/>
  <c r="C937" i="29"/>
  <c r="D941" i="29"/>
  <c r="D943" i="29"/>
  <c r="D957" i="29"/>
  <c r="D978" i="29"/>
  <c r="B979" i="29"/>
  <c r="B1044" i="29"/>
  <c r="B1056" i="29"/>
  <c r="B1066" i="29"/>
  <c r="D1081" i="29"/>
  <c r="B1082" i="29"/>
  <c r="C1052" i="29"/>
  <c r="D1054" i="29"/>
  <c r="C1056" i="29"/>
  <c r="D1057" i="29"/>
  <c r="D1060" i="29"/>
  <c r="D1065" i="29"/>
  <c r="D1066" i="29"/>
  <c r="D1079" i="29"/>
  <c r="D1082" i="29"/>
  <c r="B1100" i="29"/>
  <c r="C913" i="29"/>
  <c r="C915" i="29"/>
  <c r="D931" i="29"/>
  <c r="C963" i="29"/>
  <c r="C973" i="29"/>
  <c r="C977" i="29"/>
  <c r="D995" i="29"/>
  <c r="D999" i="29"/>
  <c r="C1016" i="29"/>
  <c r="D1025" i="29"/>
  <c r="C1030" i="29"/>
  <c r="C1034" i="29"/>
  <c r="C1038" i="29"/>
  <c r="D1044" i="29"/>
  <c r="C1048" i="29"/>
  <c r="D1056" i="29"/>
  <c r="B1084" i="29"/>
  <c r="C1100" i="29"/>
  <c r="D1101" i="29"/>
  <c r="C883" i="29"/>
  <c r="B908" i="29"/>
  <c r="D913" i="29"/>
  <c r="D915" i="29"/>
  <c r="C917" i="29"/>
  <c r="D919" i="29"/>
  <c r="C925" i="29"/>
  <c r="D929" i="29"/>
  <c r="C941" i="29"/>
  <c r="C943" i="29"/>
  <c r="C957" i="29"/>
  <c r="D959" i="29"/>
  <c r="D963" i="29"/>
  <c r="D977" i="29"/>
  <c r="D1048" i="29"/>
  <c r="D1100" i="29"/>
  <c r="D69" i="29"/>
  <c r="B151" i="29"/>
  <c r="C182" i="29"/>
  <c r="B182" i="29"/>
  <c r="C206" i="29"/>
  <c r="B206" i="29"/>
  <c r="B94" i="29"/>
  <c r="C94" i="29"/>
  <c r="C100" i="29"/>
  <c r="C170" i="29"/>
  <c r="B170" i="29"/>
  <c r="C188" i="29"/>
  <c r="B188" i="29"/>
  <c r="C194" i="29"/>
  <c r="B194" i="29"/>
  <c r="C212" i="29"/>
  <c r="B212" i="29"/>
  <c r="D9" i="29"/>
  <c r="B91" i="29"/>
  <c r="C92" i="29"/>
  <c r="D92" i="29"/>
  <c r="B100" i="29"/>
  <c r="C158" i="29"/>
  <c r="B158" i="29"/>
  <c r="B161" i="29"/>
  <c r="B175" i="29"/>
  <c r="B199" i="29"/>
  <c r="B93" i="29"/>
  <c r="B107" i="29"/>
  <c r="C108" i="29"/>
  <c r="B108" i="29"/>
  <c r="B115" i="29"/>
  <c r="C116" i="29"/>
  <c r="B116" i="29"/>
  <c r="D116" i="29"/>
  <c r="B123" i="29"/>
  <c r="C124" i="29"/>
  <c r="B124" i="29"/>
  <c r="C138" i="29"/>
  <c r="B138" i="29"/>
  <c r="C146" i="29"/>
  <c r="B146" i="29"/>
  <c r="C168" i="29"/>
  <c r="B168" i="29"/>
  <c r="C192" i="29"/>
  <c r="B192" i="29"/>
  <c r="B217" i="29"/>
  <c r="C102" i="29"/>
  <c r="C110" i="29"/>
  <c r="C118" i="29"/>
  <c r="C126" i="29"/>
  <c r="C140" i="29"/>
  <c r="C152" i="29"/>
  <c r="C154" i="29"/>
  <c r="C164" i="29"/>
  <c r="C176" i="29"/>
  <c r="C178" i="29"/>
  <c r="C190" i="29"/>
  <c r="C200" i="29"/>
  <c r="C202" i="29"/>
  <c r="C214" i="29"/>
  <c r="C234" i="29"/>
  <c r="B247" i="29"/>
  <c r="C260" i="29"/>
  <c r="B260" i="29"/>
  <c r="B264" i="29"/>
  <c r="C264" i="29"/>
  <c r="C222" i="29"/>
  <c r="C224" i="29"/>
  <c r="C254" i="29"/>
  <c r="B254" i="29"/>
  <c r="B227" i="29"/>
  <c r="B231" i="29"/>
  <c r="C242" i="29"/>
  <c r="C220" i="29"/>
  <c r="B31" i="29"/>
  <c r="B89" i="29"/>
  <c r="B101" i="29"/>
  <c r="B102" i="29"/>
  <c r="B109" i="29"/>
  <c r="B110" i="29"/>
  <c r="B117" i="29"/>
  <c r="B118" i="29"/>
  <c r="B125" i="29"/>
  <c r="B126" i="29"/>
  <c r="B133" i="29"/>
  <c r="C134" i="29"/>
  <c r="B139" i="29"/>
  <c r="B140" i="29"/>
  <c r="B152" i="29"/>
  <c r="B154" i="29"/>
  <c r="B159" i="29"/>
  <c r="B164" i="29"/>
  <c r="B169" i="29"/>
  <c r="B176" i="29"/>
  <c r="B178" i="29"/>
  <c r="B183" i="29"/>
  <c r="B190" i="29"/>
  <c r="B193" i="29"/>
  <c r="B200" i="29"/>
  <c r="B202" i="29"/>
  <c r="B207" i="29"/>
  <c r="B214" i="29"/>
  <c r="B220" i="29"/>
  <c r="B239" i="29"/>
  <c r="C230" i="29"/>
  <c r="B235" i="29"/>
  <c r="C238" i="29"/>
  <c r="B243" i="29"/>
  <c r="C246" i="29"/>
  <c r="C248" i="29"/>
  <c r="B249" i="29"/>
  <c r="C250" i="29"/>
  <c r="B256" i="29"/>
  <c r="B258" i="29"/>
  <c r="C266" i="29"/>
  <c r="B268" i="29"/>
  <c r="C270" i="29"/>
  <c r="B274" i="29"/>
  <c r="B279" i="29"/>
  <c r="B286" i="29"/>
  <c r="D286" i="29"/>
  <c r="B293" i="29"/>
  <c r="C299" i="29"/>
  <c r="B303" i="29"/>
  <c r="D303" i="29"/>
  <c r="D311" i="29"/>
  <c r="B311" i="29"/>
  <c r="C313" i="29"/>
  <c r="C331" i="29"/>
  <c r="C335" i="29"/>
  <c r="C347" i="29"/>
  <c r="B347" i="29"/>
  <c r="D347" i="29"/>
  <c r="D369" i="29"/>
  <c r="B369" i="29"/>
  <c r="D384" i="29"/>
  <c r="C384" i="29"/>
  <c r="B384" i="29"/>
  <c r="C398" i="29"/>
  <c r="B398" i="29"/>
  <c r="D398" i="29"/>
  <c r="C406" i="29"/>
  <c r="B406" i="29"/>
  <c r="D406" i="29"/>
  <c r="D428" i="29"/>
  <c r="C428" i="29"/>
  <c r="C268" i="29"/>
  <c r="C274" i="29"/>
  <c r="B276" i="29"/>
  <c r="C286" i="29"/>
  <c r="D290" i="29"/>
  <c r="B290" i="29"/>
  <c r="B295" i="29"/>
  <c r="C303" i="29"/>
  <c r="B315" i="29"/>
  <c r="D315" i="29"/>
  <c r="B322" i="29"/>
  <c r="D329" i="29"/>
  <c r="B329" i="29"/>
  <c r="D357" i="29"/>
  <c r="C357" i="29"/>
  <c r="B357" i="29"/>
  <c r="C374" i="29"/>
  <c r="B374" i="29"/>
  <c r="D374" i="29"/>
  <c r="B262" i="29"/>
  <c r="B272" i="29"/>
  <c r="C294" i="29"/>
  <c r="D307" i="29"/>
  <c r="B307" i="29"/>
  <c r="D317" i="29"/>
  <c r="B317" i="29"/>
  <c r="B320" i="29"/>
  <c r="B327" i="29"/>
  <c r="D327" i="29"/>
  <c r="B352" i="29"/>
  <c r="C418" i="29"/>
  <c r="B418" i="29"/>
  <c r="D418" i="29"/>
  <c r="C232" i="29"/>
  <c r="C240" i="29"/>
  <c r="B248" i="29"/>
  <c r="B250" i="29"/>
  <c r="B255" i="29"/>
  <c r="B266" i="29"/>
  <c r="B270" i="29"/>
  <c r="C272" i="29"/>
  <c r="B281" i="29"/>
  <c r="B289" i="29"/>
  <c r="B299" i="29"/>
  <c r="D299" i="29"/>
  <c r="C307" i="29"/>
  <c r="B313" i="29"/>
  <c r="D313" i="29"/>
  <c r="C317" i="29"/>
  <c r="C327" i="29"/>
  <c r="D331" i="29"/>
  <c r="B331" i="29"/>
  <c r="D335" i="29"/>
  <c r="B335" i="29"/>
  <c r="B362" i="29"/>
  <c r="B379" i="29"/>
  <c r="D380" i="29"/>
  <c r="C380" i="29"/>
  <c r="B380" i="29"/>
  <c r="B393" i="29"/>
  <c r="B427" i="29"/>
  <c r="B435" i="29"/>
  <c r="D445" i="29"/>
  <c r="C445" i="29"/>
  <c r="B466" i="29"/>
  <c r="D467" i="29"/>
  <c r="C467" i="29"/>
  <c r="B472" i="29"/>
  <c r="D483" i="29"/>
  <c r="C483" i="29"/>
  <c r="B483" i="29"/>
  <c r="C280" i="29"/>
  <c r="C282" i="29"/>
  <c r="C288" i="29"/>
  <c r="C309" i="29"/>
  <c r="C321" i="29"/>
  <c r="C323" i="29"/>
  <c r="C333" i="29"/>
  <c r="C337" i="29"/>
  <c r="D378" i="29"/>
  <c r="C378" i="29"/>
  <c r="D388" i="29"/>
  <c r="C388" i="29"/>
  <c r="D392" i="29"/>
  <c r="C392" i="29"/>
  <c r="D402" i="29"/>
  <c r="C402" i="29"/>
  <c r="D410" i="29"/>
  <c r="C410" i="29"/>
  <c r="D420" i="29"/>
  <c r="C420" i="29"/>
  <c r="D424" i="29"/>
  <c r="C424" i="29"/>
  <c r="B431" i="29"/>
  <c r="C439" i="29"/>
  <c r="B439" i="29"/>
  <c r="B445" i="29"/>
  <c r="D446" i="29"/>
  <c r="D451" i="29"/>
  <c r="C451" i="29"/>
  <c r="C457" i="29"/>
  <c r="B457" i="29"/>
  <c r="B467" i="29"/>
  <c r="B478" i="29"/>
  <c r="D495" i="29"/>
  <c r="C495" i="29"/>
  <c r="B495" i="29"/>
  <c r="D437" i="29"/>
  <c r="C437" i="29"/>
  <c r="C459" i="29"/>
  <c r="B459" i="29"/>
  <c r="D481" i="29"/>
  <c r="C481" i="29"/>
  <c r="B481" i="29"/>
  <c r="B490" i="29"/>
  <c r="C278" i="29"/>
  <c r="C284" i="29"/>
  <c r="C292" i="29"/>
  <c r="C297" i="29"/>
  <c r="C301" i="29"/>
  <c r="C305" i="29"/>
  <c r="D308" i="29"/>
  <c r="C325" i="29"/>
  <c r="B338" i="29"/>
  <c r="D339" i="29"/>
  <c r="C339" i="29"/>
  <c r="C345" i="29"/>
  <c r="B345" i="29"/>
  <c r="D351" i="29"/>
  <c r="C351" i="29"/>
  <c r="C359" i="29"/>
  <c r="B359" i="29"/>
  <c r="D368" i="29"/>
  <c r="C368" i="29"/>
  <c r="B385" i="29"/>
  <c r="B423" i="29"/>
  <c r="D432" i="29"/>
  <c r="C432" i="29"/>
  <c r="B437" i="29"/>
  <c r="D438" i="29"/>
  <c r="C447" i="29"/>
  <c r="B447" i="29"/>
  <c r="D459" i="29"/>
  <c r="D465" i="29"/>
  <c r="C465" i="29"/>
  <c r="C549" i="29"/>
  <c r="D583" i="29"/>
  <c r="D589" i="29"/>
  <c r="B591" i="29"/>
  <c r="D605" i="29"/>
  <c r="B607" i="29"/>
  <c r="D623" i="29"/>
  <c r="C623" i="29"/>
  <c r="C730" i="29"/>
  <c r="B730" i="29"/>
  <c r="D730" i="29"/>
  <c r="C545" i="29"/>
  <c r="B559" i="29"/>
  <c r="C563" i="29"/>
  <c r="D565" i="29"/>
  <c r="C583" i="29"/>
  <c r="D585" i="29"/>
  <c r="B587" i="29"/>
  <c r="B589" i="29"/>
  <c r="C591" i="29"/>
  <c r="D601" i="29"/>
  <c r="B603" i="29"/>
  <c r="B605" i="29"/>
  <c r="C607" i="29"/>
  <c r="B614" i="29"/>
  <c r="B623" i="29"/>
  <c r="D624" i="29"/>
  <c r="D627" i="29"/>
  <c r="C627" i="29"/>
  <c r="D629" i="29"/>
  <c r="C629" i="29"/>
  <c r="B629" i="29"/>
  <c r="D642" i="29"/>
  <c r="C647" i="29"/>
  <c r="B647" i="29"/>
  <c r="C653" i="29"/>
  <c r="B653" i="29"/>
  <c r="C665" i="29"/>
  <c r="B665" i="29"/>
  <c r="D343" i="29"/>
  <c r="D349" i="29"/>
  <c r="D361" i="29"/>
  <c r="D363" i="29"/>
  <c r="D370" i="29"/>
  <c r="D382" i="29"/>
  <c r="D390" i="29"/>
  <c r="D412" i="29"/>
  <c r="D416" i="29"/>
  <c r="D443" i="29"/>
  <c r="D455" i="29"/>
  <c r="B473" i="29"/>
  <c r="B475" i="29"/>
  <c r="B482" i="29"/>
  <c r="B487" i="29"/>
  <c r="B493" i="29"/>
  <c r="B496" i="29"/>
  <c r="B545" i="29"/>
  <c r="D549" i="29"/>
  <c r="C557" i="29"/>
  <c r="C559" i="29"/>
  <c r="D563" i="29"/>
  <c r="C565" i="29"/>
  <c r="C571" i="29"/>
  <c r="D573" i="29"/>
  <c r="B585" i="29"/>
  <c r="C587" i="29"/>
  <c r="C589" i="29"/>
  <c r="D591" i="29"/>
  <c r="D597" i="29"/>
  <c r="B599" i="29"/>
  <c r="B601" i="29"/>
  <c r="C603" i="29"/>
  <c r="C605" i="29"/>
  <c r="D607" i="29"/>
  <c r="D614" i="29"/>
  <c r="D618" i="29"/>
  <c r="B627" i="29"/>
  <c r="D643" i="29"/>
  <c r="C643" i="29"/>
  <c r="B643" i="29"/>
  <c r="C669" i="29"/>
  <c r="B669" i="29"/>
  <c r="D677" i="29"/>
  <c r="C677" i="29"/>
  <c r="B677" i="29"/>
  <c r="B341" i="29"/>
  <c r="B346" i="29"/>
  <c r="B449" i="29"/>
  <c r="B453" i="29"/>
  <c r="B458" i="29"/>
  <c r="B463" i="29"/>
  <c r="B469" i="29"/>
  <c r="C473" i="29"/>
  <c r="B474" i="29"/>
  <c r="C475" i="29"/>
  <c r="B479" i="29"/>
  <c r="B485" i="29"/>
  <c r="C487" i="29"/>
  <c r="B488" i="29"/>
  <c r="C493" i="29"/>
  <c r="B494" i="29"/>
  <c r="B497" i="29"/>
  <c r="B499" i="29"/>
  <c r="B501" i="29"/>
  <c r="B503" i="29"/>
  <c r="B505" i="29"/>
  <c r="B507" i="29"/>
  <c r="B509" i="29"/>
  <c r="B511" i="29"/>
  <c r="B513" i="29"/>
  <c r="B515" i="29"/>
  <c r="B517" i="29"/>
  <c r="B519" i="29"/>
  <c r="B521" i="29"/>
  <c r="B523" i="29"/>
  <c r="B525" i="29"/>
  <c r="B527" i="29"/>
  <c r="B529" i="29"/>
  <c r="B531" i="29"/>
  <c r="B533" i="29"/>
  <c r="B535" i="29"/>
  <c r="B537" i="29"/>
  <c r="B539" i="29"/>
  <c r="B541" i="29"/>
  <c r="B543" i="29"/>
  <c r="D545" i="29"/>
  <c r="C553" i="29"/>
  <c r="D559" i="29"/>
  <c r="B561" i="29"/>
  <c r="C567" i="29"/>
  <c r="D571" i="29"/>
  <c r="C579" i="29"/>
  <c r="C581" i="29"/>
  <c r="C585" i="29"/>
  <c r="D587" i="29"/>
  <c r="D593" i="29"/>
  <c r="B595" i="29"/>
  <c r="B597" i="29"/>
  <c r="C599" i="29"/>
  <c r="C601" i="29"/>
  <c r="D603" i="29"/>
  <c r="D609" i="29"/>
  <c r="B611" i="29"/>
  <c r="C615" i="29"/>
  <c r="D619" i="29"/>
  <c r="C619" i="29"/>
  <c r="D637" i="29"/>
  <c r="C637" i="29"/>
  <c r="B637" i="29"/>
  <c r="C663" i="29"/>
  <c r="B663" i="29"/>
  <c r="D681" i="29"/>
  <c r="C681" i="29"/>
  <c r="B681" i="29"/>
  <c r="D718" i="29"/>
  <c r="C718" i="29"/>
  <c r="B718" i="29"/>
  <c r="D756" i="29"/>
  <c r="C756" i="29"/>
  <c r="D760" i="29"/>
  <c r="C760" i="29"/>
  <c r="C766" i="29"/>
  <c r="C778" i="29"/>
  <c r="B778" i="29"/>
  <c r="C786" i="29"/>
  <c r="B786" i="29"/>
  <c r="C819" i="29"/>
  <c r="B819" i="29"/>
  <c r="D822" i="29"/>
  <c r="D852" i="29"/>
  <c r="C885" i="29"/>
  <c r="B885" i="29"/>
  <c r="D967" i="29"/>
  <c r="C967" i="29"/>
  <c r="B1018" i="29"/>
  <c r="C1018" i="29"/>
  <c r="D1092" i="29"/>
  <c r="C1092" i="29"/>
  <c r="B1092" i="29"/>
  <c r="C635" i="29"/>
  <c r="C641" i="29"/>
  <c r="D692" i="29"/>
  <c r="B692" i="29"/>
  <c r="C700" i="29"/>
  <c r="B700" i="29"/>
  <c r="D712" i="29"/>
  <c r="C712" i="29"/>
  <c r="D719" i="29"/>
  <c r="D732" i="29"/>
  <c r="C732" i="29"/>
  <c r="B756" i="29"/>
  <c r="D757" i="29"/>
  <c r="B760" i="29"/>
  <c r="D761" i="29"/>
  <c r="B766" i="29"/>
  <c r="D769" i="29"/>
  <c r="C801" i="29"/>
  <c r="C833" i="29"/>
  <c r="B833" i="29"/>
  <c r="D997" i="29"/>
  <c r="B997" i="29"/>
  <c r="C997" i="29"/>
  <c r="B621" i="29"/>
  <c r="D635" i="29"/>
  <c r="D641" i="29"/>
  <c r="B645" i="29"/>
  <c r="B659" i="29"/>
  <c r="B671" i="29"/>
  <c r="B675" i="29"/>
  <c r="B678" i="29"/>
  <c r="B682" i="29"/>
  <c r="D696" i="29"/>
  <c r="C696" i="29"/>
  <c r="D700" i="29"/>
  <c r="D702" i="29"/>
  <c r="C702" i="29"/>
  <c r="B712" i="29"/>
  <c r="B732" i="29"/>
  <c r="C736" i="29"/>
  <c r="B736" i="29"/>
  <c r="D746" i="29"/>
  <c r="C746" i="29"/>
  <c r="D752" i="29"/>
  <c r="C752" i="29"/>
  <c r="D758" i="29"/>
  <c r="C758" i="29"/>
  <c r="C762" i="29"/>
  <c r="C770" i="29"/>
  <c r="C774" i="29"/>
  <c r="B774" i="29"/>
  <c r="C782" i="29"/>
  <c r="B782" i="29"/>
  <c r="C790" i="29"/>
  <c r="B790" i="29"/>
  <c r="C825" i="29"/>
  <c r="B825" i="29"/>
  <c r="C835" i="29"/>
  <c r="B835" i="29"/>
  <c r="D838" i="29"/>
  <c r="D909" i="29"/>
  <c r="C909" i="29"/>
  <c r="D947" i="29"/>
  <c r="C947" i="29"/>
  <c r="D974" i="29"/>
  <c r="C645" i="29"/>
  <c r="C659" i="29"/>
  <c r="C671" i="29"/>
  <c r="C675" i="29"/>
  <c r="D678" i="29"/>
  <c r="D682" i="29"/>
  <c r="C691" i="29"/>
  <c r="D697" i="29"/>
  <c r="D704" i="29"/>
  <c r="C704" i="29"/>
  <c r="C716" i="29"/>
  <c r="B716" i="29"/>
  <c r="C726" i="29"/>
  <c r="B726" i="29"/>
  <c r="D728" i="29"/>
  <c r="C728" i="29"/>
  <c r="C742" i="29"/>
  <c r="B742" i="29"/>
  <c r="C754" i="29"/>
  <c r="B754" i="29"/>
  <c r="D759" i="29"/>
  <c r="D765" i="29"/>
  <c r="C827" i="29"/>
  <c r="B827" i="29"/>
  <c r="D830" i="29"/>
  <c r="D854" i="29"/>
  <c r="C859" i="29"/>
  <c r="B859" i="29"/>
  <c r="D880" i="29"/>
  <c r="D981" i="29"/>
  <c r="C981" i="29"/>
  <c r="B981" i="29"/>
  <c r="D870" i="29"/>
  <c r="D876" i="29"/>
  <c r="C881" i="29"/>
  <c r="D905" i="29"/>
  <c r="D907" i="29"/>
  <c r="D961" i="29"/>
  <c r="C961" i="29"/>
  <c r="D975" i="29"/>
  <c r="C975" i="29"/>
  <c r="B975" i="29"/>
  <c r="B1026" i="29"/>
  <c r="C1026" i="29"/>
  <c r="D1043" i="29"/>
  <c r="D698" i="29"/>
  <c r="D722" i="29"/>
  <c r="D734" i="29"/>
  <c r="D744" i="29"/>
  <c r="D773" i="29"/>
  <c r="D777" i="29"/>
  <c r="D781" i="29"/>
  <c r="D785" i="29"/>
  <c r="D789" i="29"/>
  <c r="D804" i="29"/>
  <c r="B821" i="29"/>
  <c r="B823" i="29"/>
  <c r="B829" i="29"/>
  <c r="B831" i="29"/>
  <c r="B837" i="29"/>
  <c r="B839" i="29"/>
  <c r="D844" i="29"/>
  <c r="C851" i="29"/>
  <c r="B851" i="29"/>
  <c r="C857" i="29"/>
  <c r="B857" i="29"/>
  <c r="D862" i="29"/>
  <c r="D872" i="29"/>
  <c r="C877" i="29"/>
  <c r="B881" i="29"/>
  <c r="D903" i="29"/>
  <c r="C905" i="29"/>
  <c r="C907" i="29"/>
  <c r="D969" i="29"/>
  <c r="C969" i="29"/>
  <c r="B969" i="29"/>
  <c r="D985" i="29"/>
  <c r="C985" i="29"/>
  <c r="B985" i="29"/>
  <c r="D990" i="29"/>
  <c r="B693" i="29"/>
  <c r="D701" i="29"/>
  <c r="B706" i="29"/>
  <c r="B710" i="29"/>
  <c r="B714" i="29"/>
  <c r="B720" i="29"/>
  <c r="B738" i="29"/>
  <c r="B740" i="29"/>
  <c r="D743" i="29"/>
  <c r="B750" i="29"/>
  <c r="B764" i="29"/>
  <c r="B768" i="29"/>
  <c r="C821" i="29"/>
  <c r="C823" i="29"/>
  <c r="C829" i="29"/>
  <c r="C831" i="29"/>
  <c r="C837" i="29"/>
  <c r="C839" i="29"/>
  <c r="B841" i="29"/>
  <c r="B843" i="29"/>
  <c r="B849" i="29"/>
  <c r="D860" i="29"/>
  <c r="C865" i="29"/>
  <c r="C867" i="29"/>
  <c r="C873" i="29"/>
  <c r="D884" i="29"/>
  <c r="D945" i="29"/>
  <c r="C945" i="29"/>
  <c r="D951" i="29"/>
  <c r="C951" i="29"/>
  <c r="B980" i="29"/>
  <c r="B1022" i="29"/>
  <c r="B912" i="29"/>
  <c r="B916" i="29"/>
  <c r="C921" i="29"/>
  <c r="C923" i="29"/>
  <c r="B926" i="29"/>
  <c r="C927" i="29"/>
  <c r="C949" i="29"/>
  <c r="C955" i="29"/>
  <c r="C965" i="29"/>
  <c r="D970" i="29"/>
  <c r="B971" i="29"/>
  <c r="D973" i="29"/>
  <c r="D979" i="29"/>
  <c r="D982" i="29"/>
  <c r="B983" i="29"/>
  <c r="D986" i="29"/>
  <c r="B987" i="29"/>
  <c r="D991" i="29"/>
  <c r="B991" i="29"/>
  <c r="B996" i="29"/>
  <c r="B1004" i="29"/>
  <c r="C1022" i="29"/>
  <c r="B1024" i="29"/>
  <c r="B1032" i="29"/>
  <c r="D1032" i="29"/>
  <c r="B1036" i="29"/>
  <c r="D1036" i="29"/>
  <c r="B1040" i="29"/>
  <c r="D1040" i="29"/>
  <c r="D1047" i="29"/>
  <c r="B1050" i="29"/>
  <c r="D1050" i="29"/>
  <c r="C1064" i="29"/>
  <c r="B1064" i="29"/>
  <c r="D1064" i="29"/>
  <c r="D1096" i="29"/>
  <c r="C1096" i="29"/>
  <c r="B1096" i="29"/>
  <c r="B853" i="29"/>
  <c r="B855" i="29"/>
  <c r="B861" i="29"/>
  <c r="B863" i="29"/>
  <c r="B869" i="29"/>
  <c r="B871" i="29"/>
  <c r="B875" i="29"/>
  <c r="B879" i="29"/>
  <c r="B883" i="29"/>
  <c r="C919" i="29"/>
  <c r="D921" i="29"/>
  <c r="D923" i="29"/>
  <c r="D927" i="29"/>
  <c r="C929" i="29"/>
  <c r="C931" i="29"/>
  <c r="C935" i="29"/>
  <c r="C939" i="29"/>
  <c r="D949" i="29"/>
  <c r="C953" i="29"/>
  <c r="D955" i="29"/>
  <c r="C959" i="29"/>
  <c r="D965" i="29"/>
  <c r="C971" i="29"/>
  <c r="B977" i="29"/>
  <c r="C983" i="29"/>
  <c r="C987" i="29"/>
  <c r="C991" i="29"/>
  <c r="B993" i="29"/>
  <c r="D993" i="29"/>
  <c r="C1007" i="29"/>
  <c r="B1020" i="29"/>
  <c r="C1024" i="29"/>
  <c r="D1030" i="29"/>
  <c r="B1030" i="29"/>
  <c r="C1032" i="29"/>
  <c r="D1034" i="29"/>
  <c r="B1034" i="29"/>
  <c r="C1036" i="29"/>
  <c r="D1038" i="29"/>
  <c r="B1038" i="29"/>
  <c r="C1040" i="29"/>
  <c r="B1049" i="29"/>
  <c r="C1050" i="29"/>
  <c r="D1052" i="29"/>
  <c r="B1052" i="29"/>
  <c r="B1087" i="29"/>
  <c r="D1088" i="29"/>
  <c r="C1088" i="29"/>
  <c r="B1088" i="29"/>
  <c r="C995" i="29"/>
  <c r="C1058" i="29"/>
  <c r="B1058" i="29"/>
  <c r="C1062" i="29"/>
  <c r="B1062" i="29"/>
  <c r="D1069" i="29"/>
  <c r="C1069" i="29"/>
  <c r="D1070" i="29"/>
  <c r="B1070" i="29"/>
  <c r="D1073" i="29"/>
  <c r="C1073" i="29"/>
  <c r="B1073" i="29"/>
  <c r="D1090" i="29"/>
  <c r="C1090" i="29"/>
  <c r="B1090" i="29"/>
  <c r="C999" i="29"/>
  <c r="C1042" i="29"/>
  <c r="C1046" i="29"/>
  <c r="D1053" i="29"/>
  <c r="D1067" i="29"/>
  <c r="B1071" i="29"/>
  <c r="B1074" i="29"/>
  <c r="B1075" i="29"/>
  <c r="B1077" i="29"/>
  <c r="B1081" i="29"/>
  <c r="D1084" i="29"/>
  <c r="D1086" i="29"/>
  <c r="B1093" i="29"/>
  <c r="B1094" i="29"/>
  <c r="B1097" i="29"/>
  <c r="B1098" i="29"/>
  <c r="C1071" i="29"/>
  <c r="D1074" i="29"/>
  <c r="C1075" i="29"/>
  <c r="C1077" i="29"/>
  <c r="C1081" i="29"/>
  <c r="D1093" i="29"/>
  <c r="C1094" i="29"/>
  <c r="D1097" i="29"/>
  <c r="C1098" i="29"/>
  <c r="C4" i="29"/>
  <c r="B9" i="29"/>
  <c r="D49" i="29"/>
  <c r="C49" i="29"/>
  <c r="B49" i="29"/>
  <c r="D65" i="29"/>
  <c r="C65" i="29"/>
  <c r="B65" i="29"/>
  <c r="B73" i="29"/>
  <c r="B81" i="29"/>
  <c r="C13" i="29"/>
  <c r="B13" i="29"/>
  <c r="B21" i="29"/>
  <c r="D21" i="29"/>
  <c r="D27" i="29"/>
  <c r="B27" i="29"/>
  <c r="D35" i="29"/>
  <c r="C35" i="29"/>
  <c r="B35" i="29"/>
  <c r="D43" i="29"/>
  <c r="C43" i="29"/>
  <c r="B43" i="29"/>
  <c r="D51" i="29"/>
  <c r="B51" i="29"/>
  <c r="D59" i="29"/>
  <c r="C59" i="29"/>
  <c r="B59" i="29"/>
  <c r="D67" i="29"/>
  <c r="C67" i="29"/>
  <c r="B67" i="29"/>
  <c r="B75" i="29"/>
  <c r="B83" i="29"/>
  <c r="D41" i="29"/>
  <c r="C41" i="29"/>
  <c r="B41" i="29"/>
  <c r="C23" i="29"/>
  <c r="D23" i="29"/>
  <c r="D29" i="29"/>
  <c r="C29" i="29"/>
  <c r="B37" i="29"/>
  <c r="D45" i="29"/>
  <c r="B45" i="29"/>
  <c r="C53" i="29"/>
  <c r="D61" i="29"/>
  <c r="C61" i="29"/>
  <c r="B61" i="29"/>
  <c r="B77" i="29"/>
  <c r="B85" i="29"/>
  <c r="C17" i="29"/>
  <c r="D17" i="29"/>
  <c r="D33" i="29"/>
  <c r="B33" i="29"/>
  <c r="D57" i="29"/>
  <c r="B57" i="29"/>
  <c r="B2" i="29"/>
  <c r="C2" i="29"/>
  <c r="D2" i="29"/>
  <c r="D15" i="29"/>
  <c r="D39" i="29"/>
  <c r="B39" i="29"/>
  <c r="D47" i="29"/>
  <c r="C47" i="29"/>
  <c r="B47" i="29"/>
  <c r="D55" i="29"/>
  <c r="C55" i="29"/>
  <c r="B55" i="29"/>
  <c r="D71" i="29"/>
  <c r="C71" i="29"/>
  <c r="B71" i="29"/>
  <c r="B79" i="29"/>
  <c r="D87" i="29"/>
  <c r="B87" i="29"/>
  <c r="F5" i="29"/>
  <c r="C93" i="29"/>
  <c r="C95" i="29"/>
  <c r="C97" i="29"/>
  <c r="C99" i="29"/>
  <c r="C101" i="29"/>
  <c r="C103" i="29"/>
  <c r="C105" i="29"/>
  <c r="C107" i="29"/>
  <c r="C109" i="29"/>
  <c r="C111" i="29"/>
  <c r="C113" i="29"/>
  <c r="C115" i="29"/>
  <c r="C117" i="29"/>
  <c r="C119" i="29"/>
  <c r="C121" i="29"/>
  <c r="C123" i="29"/>
  <c r="C125" i="29"/>
  <c r="C127" i="29"/>
  <c r="C129" i="29"/>
  <c r="C131" i="29"/>
  <c r="C133" i="29"/>
  <c r="C135" i="29"/>
  <c r="C137" i="29"/>
  <c r="C141" i="29"/>
  <c r="C145" i="29"/>
  <c r="B147" i="29"/>
  <c r="C149" i="29"/>
  <c r="B155" i="29"/>
  <c r="C157" i="29"/>
  <c r="B163" i="29"/>
  <c r="C165" i="29"/>
  <c r="B171" i="29"/>
  <c r="C173" i="29"/>
  <c r="B179" i="29"/>
  <c r="C181" i="29"/>
  <c r="B187" i="29"/>
  <c r="C189" i="29"/>
  <c r="B195" i="29"/>
  <c r="C197" i="29"/>
  <c r="B203" i="29"/>
  <c r="C205" i="29"/>
  <c r="B211" i="29"/>
  <c r="C213" i="29"/>
  <c r="B219" i="29"/>
  <c r="B221" i="29"/>
  <c r="B225" i="29"/>
  <c r="B229" i="29"/>
  <c r="B233" i="29"/>
  <c r="B237" i="29"/>
  <c r="B241" i="29"/>
  <c r="B245" i="29"/>
  <c r="B251" i="29"/>
  <c r="C253" i="29"/>
  <c r="B259" i="29"/>
  <c r="C261" i="29"/>
  <c r="B267" i="29"/>
  <c r="C269" i="29"/>
  <c r="B275" i="29"/>
  <c r="C277" i="29"/>
  <c r="B283" i="29"/>
  <c r="D285" i="29"/>
  <c r="C285" i="29"/>
  <c r="D340" i="29"/>
  <c r="C340" i="29"/>
  <c r="B340" i="29"/>
  <c r="D403" i="29"/>
  <c r="C403" i="29"/>
  <c r="B403" i="29"/>
  <c r="B132" i="29"/>
  <c r="B134" i="29"/>
  <c r="B137" i="29"/>
  <c r="B141" i="29"/>
  <c r="B145" i="29"/>
  <c r="B149" i="29"/>
  <c r="C151" i="29"/>
  <c r="B157" i="29"/>
  <c r="C159" i="29"/>
  <c r="B165" i="29"/>
  <c r="C167" i="29"/>
  <c r="B173" i="29"/>
  <c r="C175" i="29"/>
  <c r="B181" i="29"/>
  <c r="C183" i="29"/>
  <c r="B189" i="29"/>
  <c r="C191" i="29"/>
  <c r="B197" i="29"/>
  <c r="C199" i="29"/>
  <c r="B205" i="29"/>
  <c r="C207" i="29"/>
  <c r="B213" i="29"/>
  <c r="C215" i="29"/>
  <c r="C223" i="29"/>
  <c r="C227" i="29"/>
  <c r="C231" i="29"/>
  <c r="C235" i="29"/>
  <c r="C239" i="29"/>
  <c r="C243" i="29"/>
  <c r="C247" i="29"/>
  <c r="B253" i="29"/>
  <c r="C255" i="29"/>
  <c r="B261" i="29"/>
  <c r="C263" i="29"/>
  <c r="C271" i="29"/>
  <c r="B277" i="29"/>
  <c r="C279" i="29"/>
  <c r="B285" i="29"/>
  <c r="C306" i="29"/>
  <c r="D306" i="29"/>
  <c r="B306" i="29"/>
  <c r="D332" i="29"/>
  <c r="C332" i="29"/>
  <c r="B332" i="29"/>
  <c r="D364" i="29"/>
  <c r="C364" i="29"/>
  <c r="B364" i="29"/>
  <c r="D387" i="29"/>
  <c r="C387" i="29"/>
  <c r="B387" i="29"/>
  <c r="C139" i="29"/>
  <c r="C143" i="29"/>
  <c r="C153" i="29"/>
  <c r="C161" i="29"/>
  <c r="C169" i="29"/>
  <c r="C177" i="29"/>
  <c r="C185" i="29"/>
  <c r="C193" i="29"/>
  <c r="C201" i="29"/>
  <c r="C209" i="29"/>
  <c r="C217" i="29"/>
  <c r="C249" i="29"/>
  <c r="C257" i="29"/>
  <c r="C265" i="29"/>
  <c r="C273" i="29"/>
  <c r="D281" i="29"/>
  <c r="C281" i="29"/>
  <c r="C302" i="29"/>
  <c r="D302" i="29"/>
  <c r="B302" i="29"/>
  <c r="D324" i="29"/>
  <c r="C324" i="29"/>
  <c r="B324" i="29"/>
  <c r="D356" i="29"/>
  <c r="C356" i="29"/>
  <c r="B356" i="29"/>
  <c r="C147" i="29"/>
  <c r="C155" i="29"/>
  <c r="C163" i="29"/>
  <c r="C171" i="29"/>
  <c r="C179" i="29"/>
  <c r="C187" i="29"/>
  <c r="C195" i="29"/>
  <c r="C203" i="29"/>
  <c r="C211" i="29"/>
  <c r="C219" i="29"/>
  <c r="C221" i="29"/>
  <c r="C225" i="29"/>
  <c r="C229" i="29"/>
  <c r="C233" i="29"/>
  <c r="C237" i="29"/>
  <c r="C241" i="29"/>
  <c r="C245" i="29"/>
  <c r="C251" i="29"/>
  <c r="C259" i="29"/>
  <c r="C267" i="29"/>
  <c r="C275" i="29"/>
  <c r="D283" i="29"/>
  <c r="C283" i="29"/>
  <c r="C298" i="29"/>
  <c r="D298" i="29"/>
  <c r="B298" i="29"/>
  <c r="D316" i="29"/>
  <c r="C316" i="29"/>
  <c r="B316" i="29"/>
  <c r="D348" i="29"/>
  <c r="C348" i="29"/>
  <c r="B348" i="29"/>
  <c r="C287" i="29"/>
  <c r="C289" i="29"/>
  <c r="C291" i="29"/>
  <c r="C293" i="29"/>
  <c r="C295" i="29"/>
  <c r="D310" i="29"/>
  <c r="C310" i="29"/>
  <c r="D318" i="29"/>
  <c r="C318" i="29"/>
  <c r="D326" i="29"/>
  <c r="C326" i="29"/>
  <c r="D334" i="29"/>
  <c r="C334" i="29"/>
  <c r="D342" i="29"/>
  <c r="C342" i="29"/>
  <c r="D350" i="29"/>
  <c r="C350" i="29"/>
  <c r="D358" i="29"/>
  <c r="C358" i="29"/>
  <c r="D366" i="29"/>
  <c r="C366" i="29"/>
  <c r="D389" i="29"/>
  <c r="C389" i="29"/>
  <c r="B389" i="29"/>
  <c r="D419" i="29"/>
  <c r="C419" i="29"/>
  <c r="B419" i="29"/>
  <c r="B222" i="29"/>
  <c r="B224" i="29"/>
  <c r="B226" i="29"/>
  <c r="B228" i="29"/>
  <c r="B230" i="29"/>
  <c r="B232" i="29"/>
  <c r="B234" i="29"/>
  <c r="B236" i="29"/>
  <c r="B238" i="29"/>
  <c r="B240" i="29"/>
  <c r="B242" i="29"/>
  <c r="B244" i="29"/>
  <c r="B246" i="29"/>
  <c r="D287" i="29"/>
  <c r="D289" i="29"/>
  <c r="D291" i="29"/>
  <c r="D293" i="29"/>
  <c r="B294" i="29"/>
  <c r="D295" i="29"/>
  <c r="C296" i="29"/>
  <c r="C300" i="29"/>
  <c r="C304" i="29"/>
  <c r="C308" i="29"/>
  <c r="B310" i="29"/>
  <c r="D312" i="29"/>
  <c r="C312" i="29"/>
  <c r="B318" i="29"/>
  <c r="D320" i="29"/>
  <c r="C320" i="29"/>
  <c r="B326" i="29"/>
  <c r="D328" i="29"/>
  <c r="C328" i="29"/>
  <c r="B334" i="29"/>
  <c r="D336" i="29"/>
  <c r="C336" i="29"/>
  <c r="B342" i="29"/>
  <c r="D344" i="29"/>
  <c r="C344" i="29"/>
  <c r="B350" i="29"/>
  <c r="D352" i="29"/>
  <c r="C352" i="29"/>
  <c r="B358" i="29"/>
  <c r="D360" i="29"/>
  <c r="C360" i="29"/>
  <c r="C371" i="29"/>
  <c r="D371" i="29"/>
  <c r="B371" i="29"/>
  <c r="D379" i="29"/>
  <c r="C379" i="29"/>
  <c r="D395" i="29"/>
  <c r="C395" i="29"/>
  <c r="D460" i="29"/>
  <c r="C460" i="29"/>
  <c r="B460" i="29"/>
  <c r="D314" i="29"/>
  <c r="C314" i="29"/>
  <c r="D322" i="29"/>
  <c r="C322" i="29"/>
  <c r="D330" i="29"/>
  <c r="C330" i="29"/>
  <c r="D338" i="29"/>
  <c r="C338" i="29"/>
  <c r="D346" i="29"/>
  <c r="C346" i="29"/>
  <c r="D354" i="29"/>
  <c r="C354" i="29"/>
  <c r="D362" i="29"/>
  <c r="C362" i="29"/>
  <c r="C367" i="29"/>
  <c r="D367" i="29"/>
  <c r="B367" i="29"/>
  <c r="D381" i="29"/>
  <c r="C381" i="29"/>
  <c r="B381" i="29"/>
  <c r="D397" i="29"/>
  <c r="C397" i="29"/>
  <c r="B397" i="29"/>
  <c r="D411" i="29"/>
  <c r="C411" i="29"/>
  <c r="B411" i="29"/>
  <c r="D375" i="29"/>
  <c r="C375" i="29"/>
  <c r="D383" i="29"/>
  <c r="C383" i="29"/>
  <c r="D391" i="29"/>
  <c r="C391" i="29"/>
  <c r="D399" i="29"/>
  <c r="C399" i="29"/>
  <c r="B405" i="29"/>
  <c r="D407" i="29"/>
  <c r="C407" i="29"/>
  <c r="B413" i="29"/>
  <c r="D415" i="29"/>
  <c r="C415" i="29"/>
  <c r="B421" i="29"/>
  <c r="C369" i="29"/>
  <c r="C373" i="29"/>
  <c r="B375" i="29"/>
  <c r="D377" i="29"/>
  <c r="C377" i="29"/>
  <c r="B383" i="29"/>
  <c r="D385" i="29"/>
  <c r="C385" i="29"/>
  <c r="B391" i="29"/>
  <c r="D393" i="29"/>
  <c r="C393" i="29"/>
  <c r="B399" i="29"/>
  <c r="D401" i="29"/>
  <c r="C401" i="29"/>
  <c r="B407" i="29"/>
  <c r="D409" i="29"/>
  <c r="C409" i="29"/>
  <c r="B415" i="29"/>
  <c r="D417" i="29"/>
  <c r="C417" i="29"/>
  <c r="D405" i="29"/>
  <c r="C405" i="29"/>
  <c r="D413" i="29"/>
  <c r="C413" i="29"/>
  <c r="D421" i="29"/>
  <c r="C421" i="29"/>
  <c r="D452" i="29"/>
  <c r="C452" i="29"/>
  <c r="B452" i="29"/>
  <c r="D468" i="29"/>
  <c r="C468" i="29"/>
  <c r="B468" i="29"/>
  <c r="D476" i="29"/>
  <c r="C476" i="29"/>
  <c r="D484" i="29"/>
  <c r="C484" i="29"/>
  <c r="D492" i="29"/>
  <c r="C492" i="29"/>
  <c r="C423" i="29"/>
  <c r="C425" i="29"/>
  <c r="C427" i="29"/>
  <c r="C429" i="29"/>
  <c r="C431" i="29"/>
  <c r="C433" i="29"/>
  <c r="C435" i="29"/>
  <c r="D436" i="29"/>
  <c r="C438" i="29"/>
  <c r="D440" i="29"/>
  <c r="C442" i="29"/>
  <c r="D444" i="29"/>
  <c r="C446" i="29"/>
  <c r="D448" i="29"/>
  <c r="C450" i="29"/>
  <c r="D454" i="29"/>
  <c r="C454" i="29"/>
  <c r="D462" i="29"/>
  <c r="C462" i="29"/>
  <c r="D470" i="29"/>
  <c r="C470" i="29"/>
  <c r="B476" i="29"/>
  <c r="D478" i="29"/>
  <c r="C478" i="29"/>
  <c r="B484" i="29"/>
  <c r="D486" i="29"/>
  <c r="C486" i="29"/>
  <c r="B492" i="29"/>
  <c r="D494" i="29"/>
  <c r="C494" i="29"/>
  <c r="D500" i="29"/>
  <c r="C500" i="29"/>
  <c r="B500" i="29"/>
  <c r="D502" i="29"/>
  <c r="C502" i="29"/>
  <c r="B502" i="29"/>
  <c r="D504" i="29"/>
  <c r="C504" i="29"/>
  <c r="B504" i="29"/>
  <c r="D506" i="29"/>
  <c r="C506" i="29"/>
  <c r="B506" i="29"/>
  <c r="D508" i="29"/>
  <c r="C508" i="29"/>
  <c r="B508" i="29"/>
  <c r="D510" i="29"/>
  <c r="C510" i="29"/>
  <c r="B510" i="29"/>
  <c r="D512" i="29"/>
  <c r="C512" i="29"/>
  <c r="B512" i="29"/>
  <c r="D514" i="29"/>
  <c r="C514" i="29"/>
  <c r="B514" i="29"/>
  <c r="D516" i="29"/>
  <c r="C516" i="29"/>
  <c r="B516" i="29"/>
  <c r="D518" i="29"/>
  <c r="C518" i="29"/>
  <c r="B518" i="29"/>
  <c r="D520" i="29"/>
  <c r="C520" i="29"/>
  <c r="B520" i="29"/>
  <c r="D522" i="29"/>
  <c r="C522" i="29"/>
  <c r="B522" i="29"/>
  <c r="D524" i="29"/>
  <c r="C524" i="29"/>
  <c r="B524" i="29"/>
  <c r="D526" i="29"/>
  <c r="C526" i="29"/>
  <c r="B526" i="29"/>
  <c r="D528" i="29"/>
  <c r="C528" i="29"/>
  <c r="B528" i="29"/>
  <c r="D530" i="29"/>
  <c r="C530" i="29"/>
  <c r="B530" i="29"/>
  <c r="D532" i="29"/>
  <c r="C532" i="29"/>
  <c r="B532" i="29"/>
  <c r="D534" i="29"/>
  <c r="C534" i="29"/>
  <c r="B534" i="29"/>
  <c r="D536" i="29"/>
  <c r="C536" i="29"/>
  <c r="B536" i="29"/>
  <c r="D538" i="29"/>
  <c r="C538" i="29"/>
  <c r="B538" i="29"/>
  <c r="D540" i="29"/>
  <c r="C540" i="29"/>
  <c r="B540" i="29"/>
  <c r="D542" i="29"/>
  <c r="C542" i="29"/>
  <c r="B542" i="29"/>
  <c r="D544" i="29"/>
  <c r="C544" i="29"/>
  <c r="B544" i="29"/>
  <c r="B422" i="29"/>
  <c r="D423" i="29"/>
  <c r="B424" i="29"/>
  <c r="D425" i="29"/>
  <c r="B426" i="29"/>
  <c r="D427" i="29"/>
  <c r="B428" i="29"/>
  <c r="D429" i="29"/>
  <c r="B430" i="29"/>
  <c r="D431" i="29"/>
  <c r="B432" i="29"/>
  <c r="D433" i="29"/>
  <c r="B434" i="29"/>
  <c r="D435" i="29"/>
  <c r="B438" i="29"/>
  <c r="B442" i="29"/>
  <c r="B446" i="29"/>
  <c r="B450" i="29"/>
  <c r="B454" i="29"/>
  <c r="D456" i="29"/>
  <c r="C456" i="29"/>
  <c r="D464" i="29"/>
  <c r="C464" i="29"/>
  <c r="B470" i="29"/>
  <c r="D472" i="29"/>
  <c r="C472" i="29"/>
  <c r="D480" i="29"/>
  <c r="C480" i="29"/>
  <c r="D488" i="29"/>
  <c r="C488" i="29"/>
  <c r="D496" i="29"/>
  <c r="C496" i="29"/>
  <c r="C436" i="29"/>
  <c r="C440" i="29"/>
  <c r="C444" i="29"/>
  <c r="C448" i="29"/>
  <c r="D458" i="29"/>
  <c r="C458" i="29"/>
  <c r="D466" i="29"/>
  <c r="C466" i="29"/>
  <c r="D474" i="29"/>
  <c r="C474" i="29"/>
  <c r="D482" i="29"/>
  <c r="C482" i="29"/>
  <c r="D490" i="29"/>
  <c r="C490" i="29"/>
  <c r="D498" i="29"/>
  <c r="C498" i="29"/>
  <c r="C620" i="29"/>
  <c r="B620" i="29"/>
  <c r="C628" i="29"/>
  <c r="B628" i="29"/>
  <c r="C636" i="29"/>
  <c r="B636" i="29"/>
  <c r="C644" i="29"/>
  <c r="B644" i="29"/>
  <c r="D656" i="29"/>
  <c r="C656" i="29"/>
  <c r="B656" i="29"/>
  <c r="D664" i="29"/>
  <c r="C664" i="29"/>
  <c r="B664" i="29"/>
  <c r="C695" i="29"/>
  <c r="D695" i="29"/>
  <c r="B695" i="29"/>
  <c r="B546" i="29"/>
  <c r="B548" i="29"/>
  <c r="B550" i="29"/>
  <c r="B552" i="29"/>
  <c r="B554" i="29"/>
  <c r="B556" i="29"/>
  <c r="B558" i="29"/>
  <c r="B560" i="29"/>
  <c r="B562" i="29"/>
  <c r="B564" i="29"/>
  <c r="B566" i="29"/>
  <c r="B568" i="29"/>
  <c r="B570" i="29"/>
  <c r="B572" i="29"/>
  <c r="B574" i="29"/>
  <c r="B576" i="29"/>
  <c r="B578" i="29"/>
  <c r="B580" i="29"/>
  <c r="B582" i="29"/>
  <c r="B584" i="29"/>
  <c r="B586" i="29"/>
  <c r="B588" i="29"/>
  <c r="B590" i="29"/>
  <c r="B592" i="29"/>
  <c r="B594" i="29"/>
  <c r="B596" i="29"/>
  <c r="B598" i="29"/>
  <c r="B600" i="29"/>
  <c r="B602" i="29"/>
  <c r="B604" i="29"/>
  <c r="B606" i="29"/>
  <c r="B608" i="29"/>
  <c r="B610" i="29"/>
  <c r="C612" i="29"/>
  <c r="C622" i="29"/>
  <c r="B622" i="29"/>
  <c r="D628" i="29"/>
  <c r="C630" i="29"/>
  <c r="B630" i="29"/>
  <c r="D636" i="29"/>
  <c r="C638" i="29"/>
  <c r="B638" i="29"/>
  <c r="D644" i="29"/>
  <c r="D646" i="29"/>
  <c r="C646" i="29"/>
  <c r="B646" i="29"/>
  <c r="D650" i="29"/>
  <c r="C650" i="29"/>
  <c r="B650" i="29"/>
  <c r="D658" i="29"/>
  <c r="C658" i="29"/>
  <c r="B658" i="29"/>
  <c r="D666" i="29"/>
  <c r="C666" i="29"/>
  <c r="B666" i="29"/>
  <c r="C546" i="29"/>
  <c r="C548" i="29"/>
  <c r="C550" i="29"/>
  <c r="C552" i="29"/>
  <c r="C554" i="29"/>
  <c r="C556" i="29"/>
  <c r="C558" i="29"/>
  <c r="C560" i="29"/>
  <c r="C562" i="29"/>
  <c r="C564" i="29"/>
  <c r="C566" i="29"/>
  <c r="C568" i="29"/>
  <c r="C570" i="29"/>
  <c r="C572" i="29"/>
  <c r="C574" i="29"/>
  <c r="C576" i="29"/>
  <c r="C578" i="29"/>
  <c r="C580" i="29"/>
  <c r="C582" i="29"/>
  <c r="C584" i="29"/>
  <c r="C586" i="29"/>
  <c r="C588" i="29"/>
  <c r="C590" i="29"/>
  <c r="C592" i="29"/>
  <c r="C594" i="29"/>
  <c r="C596" i="29"/>
  <c r="C598" i="29"/>
  <c r="C600" i="29"/>
  <c r="C602" i="29"/>
  <c r="C604" i="29"/>
  <c r="C606" i="29"/>
  <c r="C608" i="29"/>
  <c r="C610" i="29"/>
  <c r="B612" i="29"/>
  <c r="C616" i="29"/>
  <c r="B616" i="29"/>
  <c r="D622" i="29"/>
  <c r="C624" i="29"/>
  <c r="B624" i="29"/>
  <c r="D630" i="29"/>
  <c r="C632" i="29"/>
  <c r="B632" i="29"/>
  <c r="D638" i="29"/>
  <c r="C640" i="29"/>
  <c r="B640" i="29"/>
  <c r="D652" i="29"/>
  <c r="C652" i="29"/>
  <c r="B652" i="29"/>
  <c r="D660" i="29"/>
  <c r="C660" i="29"/>
  <c r="B660" i="29"/>
  <c r="D668" i="29"/>
  <c r="C668" i="29"/>
  <c r="B668" i="29"/>
  <c r="D546" i="29"/>
  <c r="D548" i="29"/>
  <c r="D550" i="29"/>
  <c r="D552" i="29"/>
  <c r="D554" i="29"/>
  <c r="D556" i="29"/>
  <c r="D558" i="29"/>
  <c r="D560" i="29"/>
  <c r="D562" i="29"/>
  <c r="B563" i="29"/>
  <c r="D564" i="29"/>
  <c r="B565" i="29"/>
  <c r="D566" i="29"/>
  <c r="B567" i="29"/>
  <c r="D568" i="29"/>
  <c r="B569" i="29"/>
  <c r="D570" i="29"/>
  <c r="B571" i="29"/>
  <c r="D572" i="29"/>
  <c r="B573" i="29"/>
  <c r="D574" i="29"/>
  <c r="B575" i="29"/>
  <c r="D576" i="29"/>
  <c r="B577" i="29"/>
  <c r="D578" i="29"/>
  <c r="B579" i="29"/>
  <c r="D580" i="29"/>
  <c r="D582" i="29"/>
  <c r="B583" i="29"/>
  <c r="D584" i="29"/>
  <c r="D586" i="29"/>
  <c r="D588" i="29"/>
  <c r="D590" i="29"/>
  <c r="D592" i="29"/>
  <c r="D594" i="29"/>
  <c r="D596" i="29"/>
  <c r="D598" i="29"/>
  <c r="D600" i="29"/>
  <c r="D602" i="29"/>
  <c r="D604" i="29"/>
  <c r="D606" i="29"/>
  <c r="D608" i="29"/>
  <c r="D610" i="29"/>
  <c r="D612" i="29"/>
  <c r="C614" i="29"/>
  <c r="C618" i="29"/>
  <c r="B618" i="29"/>
  <c r="C626" i="29"/>
  <c r="B626" i="29"/>
  <c r="D632" i="29"/>
  <c r="C634" i="29"/>
  <c r="B634" i="29"/>
  <c r="D640" i="29"/>
  <c r="C642" i="29"/>
  <c r="B642" i="29"/>
  <c r="D648" i="29"/>
  <c r="C648" i="29"/>
  <c r="B648" i="29"/>
  <c r="D654" i="29"/>
  <c r="C654" i="29"/>
  <c r="B654" i="29"/>
  <c r="D662" i="29"/>
  <c r="C662" i="29"/>
  <c r="B662" i="29"/>
  <c r="D670" i="29"/>
  <c r="C670" i="29"/>
  <c r="B670" i="29"/>
  <c r="C753" i="29"/>
  <c r="B753" i="29"/>
  <c r="D753" i="29"/>
  <c r="D645" i="29"/>
  <c r="D647" i="29"/>
  <c r="D649" i="29"/>
  <c r="D651" i="29"/>
  <c r="D653" i="29"/>
  <c r="D655" i="29"/>
  <c r="D657" i="29"/>
  <c r="D659" i="29"/>
  <c r="D661" i="29"/>
  <c r="D663" i="29"/>
  <c r="D665" i="29"/>
  <c r="D667" i="29"/>
  <c r="D669" i="29"/>
  <c r="D672" i="29"/>
  <c r="C737" i="29"/>
  <c r="B737" i="29"/>
  <c r="D737" i="29"/>
  <c r="C745" i="29"/>
  <c r="B745" i="29"/>
  <c r="D745" i="29"/>
  <c r="C703" i="29"/>
  <c r="D703" i="29"/>
  <c r="B703" i="29"/>
  <c r="C705" i="29"/>
  <c r="B705" i="29"/>
  <c r="D705" i="29"/>
  <c r="C721" i="29"/>
  <c r="B721" i="29"/>
  <c r="D721" i="29"/>
  <c r="C729" i="29"/>
  <c r="B729" i="29"/>
  <c r="D729" i="29"/>
  <c r="C672" i="29"/>
  <c r="C699" i="29"/>
  <c r="D699" i="29"/>
  <c r="B699" i="29"/>
  <c r="C713" i="29"/>
  <c r="B713" i="29"/>
  <c r="D713" i="29"/>
  <c r="C674" i="29"/>
  <c r="C676" i="29"/>
  <c r="C678" i="29"/>
  <c r="C680" i="29"/>
  <c r="C682" i="29"/>
  <c r="C684" i="29"/>
  <c r="C686" i="29"/>
  <c r="C688" i="29"/>
  <c r="C690" i="29"/>
  <c r="C692" i="29"/>
  <c r="C694" i="29"/>
  <c r="B697" i="29"/>
  <c r="B701" i="29"/>
  <c r="D709" i="29"/>
  <c r="C711" i="29"/>
  <c r="B711" i="29"/>
  <c r="D717" i="29"/>
  <c r="C719" i="29"/>
  <c r="B719" i="29"/>
  <c r="D725" i="29"/>
  <c r="C727" i="29"/>
  <c r="B727" i="29"/>
  <c r="D733" i="29"/>
  <c r="C735" i="29"/>
  <c r="B735" i="29"/>
  <c r="D741" i="29"/>
  <c r="C743" i="29"/>
  <c r="B743" i="29"/>
  <c r="D749" i="29"/>
  <c r="C751" i="29"/>
  <c r="B751" i="29"/>
  <c r="C707" i="29"/>
  <c r="B707" i="29"/>
  <c r="C715" i="29"/>
  <c r="B715" i="29"/>
  <c r="C723" i="29"/>
  <c r="B723" i="29"/>
  <c r="C731" i="29"/>
  <c r="B731" i="29"/>
  <c r="C739" i="29"/>
  <c r="B739" i="29"/>
  <c r="C747" i="29"/>
  <c r="B747" i="29"/>
  <c r="C755" i="29"/>
  <c r="B755" i="29"/>
  <c r="B684" i="29"/>
  <c r="B686" i="29"/>
  <c r="B688" i="29"/>
  <c r="C697" i="29"/>
  <c r="C701" i="29"/>
  <c r="C709" i="29"/>
  <c r="B709" i="29"/>
  <c r="D715" i="29"/>
  <c r="C717" i="29"/>
  <c r="B717" i="29"/>
  <c r="D723" i="29"/>
  <c r="C725" i="29"/>
  <c r="B725" i="29"/>
  <c r="D731" i="29"/>
  <c r="C733" i="29"/>
  <c r="B733" i="29"/>
  <c r="C741" i="29"/>
  <c r="B741" i="29"/>
  <c r="D747" i="29"/>
  <c r="C749" i="29"/>
  <c r="B749" i="29"/>
  <c r="D755" i="29"/>
  <c r="D792" i="29"/>
  <c r="B793" i="29"/>
  <c r="D794" i="29"/>
  <c r="B795" i="29"/>
  <c r="D796" i="29"/>
  <c r="B797" i="29"/>
  <c r="D798" i="29"/>
  <c r="B799" i="29"/>
  <c r="D803" i="29"/>
  <c r="B803" i="29"/>
  <c r="D807" i="29"/>
  <c r="B807" i="29"/>
  <c r="D811" i="29"/>
  <c r="B811" i="29"/>
  <c r="D815" i="29"/>
  <c r="B815" i="29"/>
  <c r="C826" i="29"/>
  <c r="B826" i="29"/>
  <c r="D826" i="29"/>
  <c r="B792" i="29"/>
  <c r="C793" i="29"/>
  <c r="B794" i="29"/>
  <c r="C795" i="29"/>
  <c r="B796" i="29"/>
  <c r="C797" i="29"/>
  <c r="B798" i="29"/>
  <c r="C799" i="29"/>
  <c r="B802" i="29"/>
  <c r="C802" i="29"/>
  <c r="C803" i="29"/>
  <c r="B806" i="29"/>
  <c r="C806" i="29"/>
  <c r="C807" i="29"/>
  <c r="B810" i="29"/>
  <c r="C810" i="29"/>
  <c r="C811" i="29"/>
  <c r="B814" i="29"/>
  <c r="C814" i="29"/>
  <c r="C815" i="29"/>
  <c r="B757" i="29"/>
  <c r="B759" i="29"/>
  <c r="B761" i="29"/>
  <c r="D762" i="29"/>
  <c r="B763" i="29"/>
  <c r="D764" i="29"/>
  <c r="B765" i="29"/>
  <c r="D766" i="29"/>
  <c r="B767" i="29"/>
  <c r="D768" i="29"/>
  <c r="B769" i="29"/>
  <c r="D770" i="29"/>
  <c r="B771" i="29"/>
  <c r="D772" i="29"/>
  <c r="B773" i="29"/>
  <c r="D774" i="29"/>
  <c r="B775" i="29"/>
  <c r="D776" i="29"/>
  <c r="B777" i="29"/>
  <c r="D778" i="29"/>
  <c r="B779" i="29"/>
  <c r="D780" i="29"/>
  <c r="B781" i="29"/>
  <c r="D782" i="29"/>
  <c r="B783" i="29"/>
  <c r="D784" i="29"/>
  <c r="B785" i="29"/>
  <c r="D786" i="29"/>
  <c r="B787" i="29"/>
  <c r="D788" i="29"/>
  <c r="B789" i="29"/>
  <c r="D790" i="29"/>
  <c r="B791" i="29"/>
  <c r="C792" i="29"/>
  <c r="D793" i="29"/>
  <c r="C794" i="29"/>
  <c r="D795" i="29"/>
  <c r="C796" i="29"/>
  <c r="D797" i="29"/>
  <c r="C798" i="29"/>
  <c r="D799" i="29"/>
  <c r="D801" i="29"/>
  <c r="B801" i="29"/>
  <c r="D802" i="29"/>
  <c r="D805" i="29"/>
  <c r="B805" i="29"/>
  <c r="D806" i="29"/>
  <c r="D809" i="29"/>
  <c r="B809" i="29"/>
  <c r="D810" i="29"/>
  <c r="D813" i="29"/>
  <c r="B813" i="29"/>
  <c r="D814" i="29"/>
  <c r="C834" i="29"/>
  <c r="B834" i="29"/>
  <c r="D834" i="29"/>
  <c r="C842" i="29"/>
  <c r="B842" i="29"/>
  <c r="D842" i="29"/>
  <c r="C757" i="29"/>
  <c r="C759" i="29"/>
  <c r="C761" i="29"/>
  <c r="C763" i="29"/>
  <c r="C765" i="29"/>
  <c r="C767" i="29"/>
  <c r="C769" i="29"/>
  <c r="C771" i="29"/>
  <c r="C773" i="29"/>
  <c r="C775" i="29"/>
  <c r="C777" i="29"/>
  <c r="C779" i="29"/>
  <c r="C781" i="29"/>
  <c r="C783" i="29"/>
  <c r="C785" i="29"/>
  <c r="C787" i="29"/>
  <c r="C789" i="29"/>
  <c r="C791" i="29"/>
  <c r="B800" i="29"/>
  <c r="C800" i="29"/>
  <c r="B804" i="29"/>
  <c r="C804" i="29"/>
  <c r="B808" i="29"/>
  <c r="C808" i="29"/>
  <c r="C809" i="29"/>
  <c r="B812" i="29"/>
  <c r="C812" i="29"/>
  <c r="C813" i="29"/>
  <c r="C850" i="29"/>
  <c r="B850" i="29"/>
  <c r="C858" i="29"/>
  <c r="B858" i="29"/>
  <c r="C866" i="29"/>
  <c r="B866" i="29"/>
  <c r="D886" i="29"/>
  <c r="C886" i="29"/>
  <c r="B886" i="29"/>
  <c r="B891" i="29"/>
  <c r="D891" i="29"/>
  <c r="C891" i="29"/>
  <c r="D894" i="29"/>
  <c r="C894" i="29"/>
  <c r="B894" i="29"/>
  <c r="B899" i="29"/>
  <c r="D899" i="29"/>
  <c r="C899" i="29"/>
  <c r="D902" i="29"/>
  <c r="C902" i="29"/>
  <c r="B902" i="29"/>
  <c r="D920" i="29"/>
  <c r="C920" i="29"/>
  <c r="B920" i="29"/>
  <c r="C976" i="29"/>
  <c r="D976" i="29"/>
  <c r="B976" i="29"/>
  <c r="B816" i="29"/>
  <c r="D817" i="29"/>
  <c r="B818" i="29"/>
  <c r="C824" i="29"/>
  <c r="B824" i="29"/>
  <c r="C832" i="29"/>
  <c r="B832" i="29"/>
  <c r="C840" i="29"/>
  <c r="B840" i="29"/>
  <c r="C848" i="29"/>
  <c r="B848" i="29"/>
  <c r="D850" i="29"/>
  <c r="C856" i="29"/>
  <c r="B856" i="29"/>
  <c r="D858" i="29"/>
  <c r="C864" i="29"/>
  <c r="B864" i="29"/>
  <c r="D866" i="29"/>
  <c r="B889" i="29"/>
  <c r="D889" i="29"/>
  <c r="C889" i="29"/>
  <c r="D892" i="29"/>
  <c r="C892" i="29"/>
  <c r="B892" i="29"/>
  <c r="B897" i="29"/>
  <c r="D897" i="29"/>
  <c r="C897" i="29"/>
  <c r="D900" i="29"/>
  <c r="C900" i="29"/>
  <c r="B900" i="29"/>
  <c r="D910" i="29"/>
  <c r="C910" i="29"/>
  <c r="B910" i="29"/>
  <c r="D918" i="29"/>
  <c r="C918" i="29"/>
  <c r="B918" i="29"/>
  <c r="C1033" i="29"/>
  <c r="D1033" i="29"/>
  <c r="B1033" i="29"/>
  <c r="C816" i="29"/>
  <c r="B817" i="29"/>
  <c r="C818" i="29"/>
  <c r="C822" i="29"/>
  <c r="B822" i="29"/>
  <c r="D824" i="29"/>
  <c r="C830" i="29"/>
  <c r="B830" i="29"/>
  <c r="D832" i="29"/>
  <c r="C838" i="29"/>
  <c r="B838" i="29"/>
  <c r="D840" i="29"/>
  <c r="C846" i="29"/>
  <c r="B846" i="29"/>
  <c r="D848" i="29"/>
  <c r="C854" i="29"/>
  <c r="B854" i="29"/>
  <c r="D856" i="29"/>
  <c r="C862" i="29"/>
  <c r="B862" i="29"/>
  <c r="D864" i="29"/>
  <c r="C870" i="29"/>
  <c r="B870" i="29"/>
  <c r="B887" i="29"/>
  <c r="D887" i="29"/>
  <c r="C887" i="29"/>
  <c r="D890" i="29"/>
  <c r="C890" i="29"/>
  <c r="B890" i="29"/>
  <c r="B895" i="29"/>
  <c r="D895" i="29"/>
  <c r="C895" i="29"/>
  <c r="D898" i="29"/>
  <c r="C898" i="29"/>
  <c r="B898" i="29"/>
  <c r="D922" i="29"/>
  <c r="C922" i="29"/>
  <c r="B922" i="29"/>
  <c r="D938" i="29"/>
  <c r="C938" i="29"/>
  <c r="B938" i="29"/>
  <c r="C992" i="29"/>
  <c r="D992" i="29"/>
  <c r="B992" i="29"/>
  <c r="B1009" i="29"/>
  <c r="D1009" i="29"/>
  <c r="C1009" i="29"/>
  <c r="D816" i="29"/>
  <c r="C817" i="29"/>
  <c r="D818" i="29"/>
  <c r="C820" i="29"/>
  <c r="B820" i="29"/>
  <c r="C828" i="29"/>
  <c r="B828" i="29"/>
  <c r="C836" i="29"/>
  <c r="B836" i="29"/>
  <c r="C844" i="29"/>
  <c r="B844" i="29"/>
  <c r="C852" i="29"/>
  <c r="B852" i="29"/>
  <c r="C860" i="29"/>
  <c r="B860" i="29"/>
  <c r="C868" i="29"/>
  <c r="B868" i="29"/>
  <c r="D888" i="29"/>
  <c r="C888" i="29"/>
  <c r="B888" i="29"/>
  <c r="B893" i="29"/>
  <c r="D893" i="29"/>
  <c r="C893" i="29"/>
  <c r="D896" i="29"/>
  <c r="C896" i="29"/>
  <c r="B896" i="29"/>
  <c r="B901" i="29"/>
  <c r="D901" i="29"/>
  <c r="C901" i="29"/>
  <c r="D906" i="29"/>
  <c r="C906" i="29"/>
  <c r="B906" i="29"/>
  <c r="D914" i="29"/>
  <c r="C914" i="29"/>
  <c r="B914" i="29"/>
  <c r="D1000" i="29"/>
  <c r="C1000" i="29"/>
  <c r="B1000" i="29"/>
  <c r="D934" i="29"/>
  <c r="C934" i="29"/>
  <c r="B934" i="29"/>
  <c r="D950" i="29"/>
  <c r="C950" i="29"/>
  <c r="B950" i="29"/>
  <c r="D954" i="29"/>
  <c r="C954" i="29"/>
  <c r="B954" i="29"/>
  <c r="D958" i="29"/>
  <c r="C958" i="29"/>
  <c r="B958" i="29"/>
  <c r="D962" i="29"/>
  <c r="C962" i="29"/>
  <c r="B962" i="29"/>
  <c r="D966" i="29"/>
  <c r="C966" i="29"/>
  <c r="B966" i="29"/>
  <c r="D819" i="29"/>
  <c r="D821" i="29"/>
  <c r="D823" i="29"/>
  <c r="D825" i="29"/>
  <c r="D827" i="29"/>
  <c r="D829" i="29"/>
  <c r="D831" i="29"/>
  <c r="D833" i="29"/>
  <c r="D835" i="29"/>
  <c r="D837" i="29"/>
  <c r="D839" i="29"/>
  <c r="D841" i="29"/>
  <c r="D843" i="29"/>
  <c r="D845" i="29"/>
  <c r="D847" i="29"/>
  <c r="D849" i="29"/>
  <c r="D851" i="29"/>
  <c r="D853" i="29"/>
  <c r="D855" i="29"/>
  <c r="D857" i="29"/>
  <c r="D859" i="29"/>
  <c r="D861" i="29"/>
  <c r="D863" i="29"/>
  <c r="D865" i="29"/>
  <c r="D867" i="29"/>
  <c r="D869" i="29"/>
  <c r="D871" i="29"/>
  <c r="B872" i="29"/>
  <c r="D873" i="29"/>
  <c r="B874" i="29"/>
  <c r="D875" i="29"/>
  <c r="B876" i="29"/>
  <c r="D877" i="29"/>
  <c r="B878" i="29"/>
  <c r="D879" i="29"/>
  <c r="B880" i="29"/>
  <c r="D881" i="29"/>
  <c r="B882" i="29"/>
  <c r="D883" i="29"/>
  <c r="B884" i="29"/>
  <c r="D885" i="29"/>
  <c r="D904" i="29"/>
  <c r="C904" i="29"/>
  <c r="D908" i="29"/>
  <c r="C908" i="29"/>
  <c r="D912" i="29"/>
  <c r="C912" i="29"/>
  <c r="D916" i="29"/>
  <c r="C916" i="29"/>
  <c r="D924" i="29"/>
  <c r="C924" i="29"/>
  <c r="B924" i="29"/>
  <c r="D926" i="29"/>
  <c r="C926" i="29"/>
  <c r="D930" i="29"/>
  <c r="C930" i="29"/>
  <c r="B930" i="29"/>
  <c r="D946" i="29"/>
  <c r="C946" i="29"/>
  <c r="B946" i="29"/>
  <c r="D1014" i="29"/>
  <c r="C1014" i="29"/>
  <c r="B1014" i="29"/>
  <c r="C872" i="29"/>
  <c r="C874" i="29"/>
  <c r="C876" i="29"/>
  <c r="C878" i="29"/>
  <c r="C880" i="29"/>
  <c r="C882" i="29"/>
  <c r="C884" i="29"/>
  <c r="D928" i="29"/>
  <c r="C928" i="29"/>
  <c r="B928" i="29"/>
  <c r="D942" i="29"/>
  <c r="C942" i="29"/>
  <c r="B942" i="29"/>
  <c r="C972" i="29"/>
  <c r="D972" i="29"/>
  <c r="C988" i="29"/>
  <c r="D988" i="29"/>
  <c r="B1003" i="29"/>
  <c r="D1003" i="29"/>
  <c r="C1003" i="29"/>
  <c r="D932" i="29"/>
  <c r="C932" i="29"/>
  <c r="D936" i="29"/>
  <c r="C936" i="29"/>
  <c r="D940" i="29"/>
  <c r="C940" i="29"/>
  <c r="D944" i="29"/>
  <c r="C944" i="29"/>
  <c r="D948" i="29"/>
  <c r="C948" i="29"/>
  <c r="D952" i="29"/>
  <c r="C952" i="29"/>
  <c r="D956" i="29"/>
  <c r="C956" i="29"/>
  <c r="D960" i="29"/>
  <c r="C960" i="29"/>
  <c r="D964" i="29"/>
  <c r="C964" i="29"/>
  <c r="C968" i="29"/>
  <c r="D968" i="29"/>
  <c r="B972" i="29"/>
  <c r="C984" i="29"/>
  <c r="D984" i="29"/>
  <c r="B988" i="29"/>
  <c r="B1001" i="29"/>
  <c r="D1001" i="29"/>
  <c r="D1006" i="29"/>
  <c r="C1006" i="29"/>
  <c r="D1008" i="29"/>
  <c r="C1008" i="29"/>
  <c r="B1008" i="29"/>
  <c r="C1037" i="29"/>
  <c r="D1037" i="29"/>
  <c r="B1037" i="29"/>
  <c r="B932" i="29"/>
  <c r="B936" i="29"/>
  <c r="B940" i="29"/>
  <c r="B944" i="29"/>
  <c r="B948" i="29"/>
  <c r="B952" i="29"/>
  <c r="B956" i="29"/>
  <c r="B960" i="29"/>
  <c r="B964" i="29"/>
  <c r="B968" i="29"/>
  <c r="C980" i="29"/>
  <c r="D980" i="29"/>
  <c r="B984" i="29"/>
  <c r="C996" i="29"/>
  <c r="D996" i="29"/>
  <c r="C1001" i="29"/>
  <c r="B1006" i="29"/>
  <c r="B1011" i="29"/>
  <c r="D1011" i="29"/>
  <c r="C1011" i="29"/>
  <c r="B1028" i="29"/>
  <c r="D1028" i="29"/>
  <c r="C1028" i="29"/>
  <c r="C970" i="29"/>
  <c r="C974" i="29"/>
  <c r="C978" i="29"/>
  <c r="C982" i="29"/>
  <c r="C986" i="29"/>
  <c r="C990" i="29"/>
  <c r="C994" i="29"/>
  <c r="C998" i="29"/>
  <c r="D1002" i="29"/>
  <c r="C1002" i="29"/>
  <c r="B1005" i="29"/>
  <c r="D1005" i="29"/>
  <c r="D1010" i="29"/>
  <c r="C1010" i="29"/>
  <c r="B1013" i="29"/>
  <c r="D1013" i="29"/>
  <c r="C1015" i="29"/>
  <c r="B1015" i="29"/>
  <c r="D1015" i="29"/>
  <c r="C1017" i="29"/>
  <c r="B1017" i="29"/>
  <c r="B903" i="29"/>
  <c r="B905" i="29"/>
  <c r="B907" i="29"/>
  <c r="B909" i="29"/>
  <c r="B911" i="29"/>
  <c r="B913" i="29"/>
  <c r="B915" i="29"/>
  <c r="B917" i="29"/>
  <c r="B919" i="29"/>
  <c r="B921" i="29"/>
  <c r="B923" i="29"/>
  <c r="B925" i="29"/>
  <c r="B927" i="29"/>
  <c r="B929" i="29"/>
  <c r="B931" i="29"/>
  <c r="B933" i="29"/>
  <c r="B935" i="29"/>
  <c r="B937" i="29"/>
  <c r="B939" i="29"/>
  <c r="B941" i="29"/>
  <c r="B943" i="29"/>
  <c r="B945" i="29"/>
  <c r="B947" i="29"/>
  <c r="B949" i="29"/>
  <c r="B951" i="29"/>
  <c r="B953" i="29"/>
  <c r="B955" i="29"/>
  <c r="B957" i="29"/>
  <c r="B959" i="29"/>
  <c r="B961" i="29"/>
  <c r="B963" i="29"/>
  <c r="B965" i="29"/>
  <c r="B967" i="29"/>
  <c r="B970" i="29"/>
  <c r="B974" i="29"/>
  <c r="B978" i="29"/>
  <c r="B982" i="29"/>
  <c r="B986" i="29"/>
  <c r="B990" i="29"/>
  <c r="B994" i="29"/>
  <c r="B998" i="29"/>
  <c r="B1002" i="29"/>
  <c r="D1004" i="29"/>
  <c r="C1004" i="29"/>
  <c r="C1005" i="29"/>
  <c r="B1007" i="29"/>
  <c r="D1007" i="29"/>
  <c r="B1010" i="29"/>
  <c r="D1012" i="29"/>
  <c r="C1012" i="29"/>
  <c r="C1013" i="29"/>
  <c r="D1017" i="29"/>
  <c r="C1023" i="29"/>
  <c r="B1023" i="29"/>
  <c r="D1023" i="29"/>
  <c r="C1025" i="29"/>
  <c r="B1025" i="29"/>
  <c r="C1021" i="29"/>
  <c r="B1021" i="29"/>
  <c r="C1029" i="29"/>
  <c r="D1029" i="29"/>
  <c r="B1029" i="29"/>
  <c r="C1045" i="29"/>
  <c r="D1045" i="29"/>
  <c r="B1045" i="29"/>
  <c r="C1019" i="29"/>
  <c r="B1019" i="29"/>
  <c r="D1021" i="29"/>
  <c r="C1027" i="29"/>
  <c r="B1027" i="29"/>
  <c r="C1041" i="29"/>
  <c r="D1041" i="29"/>
  <c r="B1041" i="29"/>
  <c r="C1051" i="29"/>
  <c r="D1051" i="29"/>
  <c r="B1051" i="29"/>
  <c r="C1061" i="29"/>
  <c r="B1061" i="29"/>
  <c r="C1068" i="29"/>
  <c r="D1068" i="29"/>
  <c r="B1068" i="29"/>
  <c r="D1016" i="29"/>
  <c r="D1018" i="29"/>
  <c r="D1020" i="29"/>
  <c r="D1022" i="29"/>
  <c r="D1024" i="29"/>
  <c r="D1026" i="29"/>
  <c r="C1031" i="29"/>
  <c r="B1031" i="29"/>
  <c r="C1035" i="29"/>
  <c r="B1035" i="29"/>
  <c r="C1039" i="29"/>
  <c r="B1039" i="29"/>
  <c r="C1043" i="29"/>
  <c r="B1043" i="29"/>
  <c r="C1047" i="29"/>
  <c r="B1047" i="29"/>
  <c r="D1061" i="29"/>
  <c r="C1063" i="29"/>
  <c r="B1063" i="29"/>
  <c r="D1063" i="29"/>
  <c r="C1072" i="29"/>
  <c r="D1072" i="29"/>
  <c r="B1072" i="29"/>
  <c r="C1055" i="29"/>
  <c r="B1055" i="29"/>
  <c r="D1055" i="29"/>
  <c r="C1083" i="29"/>
  <c r="D1083" i="29"/>
  <c r="B1083" i="29"/>
  <c r="C1095" i="29"/>
  <c r="D1095" i="29"/>
  <c r="C1057" i="29"/>
  <c r="B1057" i="29"/>
  <c r="C1076" i="29"/>
  <c r="D1076" i="29"/>
  <c r="B1076" i="29"/>
  <c r="C1049" i="29"/>
  <c r="C1053" i="29"/>
  <c r="C1059" i="29"/>
  <c r="B1059" i="29"/>
  <c r="C1080" i="29"/>
  <c r="D1080" i="29"/>
  <c r="B1080" i="29"/>
  <c r="C1087" i="29"/>
  <c r="D1087" i="29"/>
  <c r="C1085" i="29"/>
  <c r="B1085" i="29"/>
  <c r="D1089" i="29"/>
  <c r="C1089" i="29"/>
  <c r="C1091" i="29"/>
  <c r="D1091" i="29"/>
  <c r="C1066" i="29"/>
  <c r="C1070" i="29"/>
  <c r="C1074" i="29"/>
  <c r="C1078" i="29"/>
  <c r="C1082" i="29"/>
  <c r="D1085" i="29"/>
  <c r="B1089" i="29"/>
  <c r="B1091" i="29"/>
  <c r="C1093" i="29"/>
  <c r="C1097" i="29"/>
  <c r="C1099" i="29"/>
  <c r="B1099" i="29"/>
  <c r="B1101" i="29"/>
  <c r="C1101" i="29"/>
  <c r="B2" i="28"/>
  <c r="C2" i="28"/>
  <c r="B3" i="28"/>
  <c r="C3" i="28"/>
  <c r="B4" i="28"/>
  <c r="C4" i="28"/>
  <c r="B5" i="28"/>
  <c r="C5" i="28"/>
  <c r="B6" i="28"/>
  <c r="C6" i="28"/>
  <c r="B7" i="28"/>
  <c r="C7" i="28"/>
  <c r="B8" i="28"/>
  <c r="C8" i="28"/>
  <c r="B9" i="28"/>
  <c r="C9" i="28"/>
  <c r="B10" i="28"/>
  <c r="C10" i="28"/>
  <c r="B11" i="28"/>
  <c r="C11" i="28"/>
  <c r="B12" i="28"/>
  <c r="C12" i="28"/>
  <c r="B13" i="28"/>
  <c r="C13" i="28"/>
  <c r="B14" i="28"/>
  <c r="C14" i="28"/>
  <c r="B15" i="28"/>
  <c r="C15" i="28"/>
  <c r="B16" i="28"/>
  <c r="C16" i="28"/>
  <c r="B17" i="28"/>
  <c r="C17" i="28"/>
  <c r="B18" i="28"/>
  <c r="C18" i="28"/>
  <c r="B19" i="28"/>
  <c r="C19" i="28"/>
  <c r="B20" i="28"/>
  <c r="C20" i="28"/>
  <c r="B21" i="28"/>
  <c r="C21" i="28"/>
  <c r="B22" i="28"/>
  <c r="C22" i="28"/>
  <c r="B23" i="28"/>
  <c r="C23" i="28"/>
  <c r="B24" i="28"/>
  <c r="C24" i="28"/>
  <c r="B25" i="28"/>
  <c r="C25" i="28"/>
  <c r="B26" i="28"/>
  <c r="C26" i="28"/>
  <c r="B27" i="28"/>
  <c r="C27" i="28"/>
  <c r="B28" i="28"/>
  <c r="C28" i="28"/>
  <c r="B29" i="28"/>
  <c r="C29" i="28"/>
  <c r="B30" i="28"/>
  <c r="C30" i="28"/>
  <c r="B31" i="28"/>
  <c r="C31" i="28"/>
  <c r="B32" i="28"/>
  <c r="C32" i="28"/>
  <c r="B33" i="28"/>
  <c r="C33" i="28"/>
  <c r="B34" i="28"/>
  <c r="C34" i="28"/>
  <c r="B35" i="28"/>
  <c r="C35" i="28"/>
  <c r="B36" i="28"/>
  <c r="C36" i="28"/>
  <c r="B37" i="28"/>
  <c r="C37" i="28"/>
  <c r="B38" i="28"/>
  <c r="C38" i="28"/>
  <c r="B39" i="28"/>
  <c r="C39" i="28"/>
  <c r="B40" i="28"/>
  <c r="C40" i="28"/>
  <c r="B41" i="28"/>
  <c r="C41" i="28"/>
  <c r="B42" i="28"/>
  <c r="C42" i="28"/>
  <c r="B43" i="28"/>
  <c r="C43" i="28"/>
  <c r="B44" i="28"/>
  <c r="C44" i="28"/>
  <c r="B45" i="28"/>
  <c r="C45" i="28"/>
  <c r="B46" i="28"/>
  <c r="C46" i="28"/>
  <c r="B47" i="28"/>
  <c r="C47" i="28"/>
  <c r="B48" i="28"/>
  <c r="C48" i="28"/>
  <c r="B49" i="28"/>
  <c r="C49" i="28"/>
  <c r="B50" i="28"/>
  <c r="C50" i="28"/>
  <c r="B51" i="28"/>
  <c r="C51" i="28"/>
  <c r="B52" i="28"/>
  <c r="C52" i="28"/>
  <c r="B53" i="28"/>
  <c r="C53" i="28"/>
  <c r="B54" i="28"/>
  <c r="C54" i="28"/>
  <c r="B55" i="28"/>
  <c r="C55" i="28"/>
  <c r="B56" i="28"/>
  <c r="C56" i="28"/>
  <c r="B57" i="28"/>
  <c r="C57" i="28"/>
  <c r="B58" i="28"/>
  <c r="C58" i="28"/>
  <c r="B59" i="28"/>
  <c r="C59" i="28"/>
  <c r="B60" i="28"/>
  <c r="C60" i="28"/>
  <c r="B61" i="28"/>
  <c r="C61" i="28"/>
  <c r="B62" i="28"/>
  <c r="C62" i="28"/>
  <c r="B63" i="28"/>
  <c r="C63" i="28"/>
  <c r="B64" i="28"/>
  <c r="C64" i="28"/>
  <c r="B65" i="28"/>
  <c r="C65" i="28"/>
  <c r="B66" i="28"/>
  <c r="C66" i="28"/>
  <c r="B67" i="28"/>
  <c r="C67" i="28"/>
  <c r="B68" i="28"/>
  <c r="C68" i="28"/>
  <c r="B69" i="28"/>
  <c r="C69" i="28"/>
  <c r="B70" i="28"/>
  <c r="C70" i="28"/>
  <c r="B71" i="28"/>
  <c r="C71" i="28"/>
  <c r="B72" i="28"/>
  <c r="C72" i="28"/>
  <c r="B73" i="28"/>
  <c r="C73" i="28"/>
  <c r="B74" i="28"/>
  <c r="C74" i="28"/>
  <c r="B75" i="28"/>
  <c r="C75" i="28"/>
  <c r="B76" i="28"/>
  <c r="C76" i="28"/>
  <c r="B77" i="28"/>
  <c r="C77" i="28"/>
  <c r="B78" i="28"/>
  <c r="C78" i="28"/>
  <c r="B79" i="28"/>
  <c r="C79" i="28"/>
  <c r="B80" i="28"/>
  <c r="C80" i="28"/>
  <c r="B81" i="28"/>
  <c r="C81" i="28"/>
  <c r="B82" i="28"/>
  <c r="C82" i="28"/>
  <c r="B83" i="28"/>
  <c r="C83" i="28"/>
  <c r="B84" i="28"/>
  <c r="C84" i="28"/>
  <c r="B85" i="28"/>
  <c r="C85" i="28"/>
  <c r="B86" i="28"/>
  <c r="C86" i="28"/>
  <c r="B87" i="28"/>
  <c r="C87" i="28"/>
  <c r="B88" i="28"/>
  <c r="C88" i="28"/>
  <c r="B89" i="28"/>
  <c r="C89" i="28"/>
  <c r="B90" i="28"/>
  <c r="C90" i="28"/>
  <c r="B91" i="28"/>
  <c r="C91" i="28"/>
  <c r="B92" i="28"/>
  <c r="C92" i="28"/>
  <c r="B93" i="28"/>
  <c r="C93" i="28"/>
  <c r="B94" i="28"/>
  <c r="C94" i="28"/>
  <c r="B95" i="28"/>
  <c r="C95" i="28"/>
  <c r="B96" i="28"/>
  <c r="C96" i="28"/>
  <c r="B97" i="28"/>
  <c r="C97" i="28"/>
  <c r="B98" i="28"/>
  <c r="C98" i="28"/>
  <c r="B99" i="28"/>
  <c r="C99" i="28"/>
  <c r="B100" i="28"/>
  <c r="C100" i="28"/>
  <c r="B101" i="28"/>
  <c r="C101" i="28"/>
  <c r="B102" i="28"/>
  <c r="C102" i="28"/>
  <c r="B103" i="28"/>
  <c r="C103" i="28"/>
  <c r="B104" i="28"/>
  <c r="C104" i="28"/>
  <c r="B105" i="28"/>
  <c r="C105" i="28"/>
  <c r="B106" i="28"/>
  <c r="C106" i="28"/>
  <c r="B107" i="28"/>
  <c r="C107" i="28"/>
  <c r="B108" i="28"/>
  <c r="C108" i="28"/>
  <c r="B109" i="28"/>
  <c r="C109" i="28"/>
  <c r="B110" i="28"/>
  <c r="C110" i="28"/>
  <c r="B111" i="28"/>
  <c r="C111" i="28"/>
  <c r="B112" i="28"/>
  <c r="C112" i="28"/>
  <c r="B113" i="28"/>
  <c r="C113" i="28"/>
  <c r="B114" i="28"/>
  <c r="C114" i="28"/>
  <c r="B115" i="28"/>
  <c r="C115" i="28"/>
  <c r="B116" i="28"/>
  <c r="C116" i="28"/>
  <c r="B117" i="28"/>
  <c r="C117" i="28"/>
  <c r="B118" i="28"/>
  <c r="C118" i="28"/>
  <c r="B119" i="28"/>
  <c r="C119" i="28"/>
  <c r="B120" i="28"/>
  <c r="C120" i="28"/>
  <c r="B121" i="28"/>
  <c r="C121" i="28"/>
  <c r="B122" i="28"/>
  <c r="C122" i="28"/>
  <c r="B123" i="28"/>
  <c r="C123" i="28"/>
  <c r="B124" i="28"/>
  <c r="C124" i="28"/>
  <c r="B125" i="28"/>
  <c r="C125" i="28"/>
  <c r="B126" i="28"/>
  <c r="C126" i="28"/>
  <c r="B127" i="28"/>
  <c r="C127" i="28"/>
  <c r="B128" i="28"/>
  <c r="C128" i="28"/>
  <c r="B129" i="28"/>
  <c r="C129" i="28"/>
  <c r="B130" i="28"/>
  <c r="C130" i="28"/>
  <c r="B131" i="28"/>
  <c r="C131" i="28"/>
  <c r="B132" i="28"/>
  <c r="C132" i="28"/>
  <c r="B133" i="28"/>
  <c r="C133" i="28"/>
  <c r="B134" i="28"/>
  <c r="C134" i="28"/>
  <c r="B135" i="28"/>
  <c r="C135" i="28"/>
  <c r="B136" i="28"/>
  <c r="C136" i="28"/>
  <c r="B137" i="28"/>
  <c r="C137" i="28"/>
  <c r="B138" i="28"/>
  <c r="C138" i="28"/>
  <c r="B139" i="28"/>
  <c r="C139" i="28"/>
  <c r="B140" i="28"/>
  <c r="C140" i="28"/>
  <c r="B141" i="28"/>
  <c r="C141" i="28"/>
  <c r="B142" i="28"/>
  <c r="C142" i="28"/>
  <c r="B143" i="28"/>
  <c r="C143" i="28"/>
  <c r="B144" i="28"/>
  <c r="C144" i="28"/>
  <c r="B145" i="28"/>
  <c r="C145" i="28"/>
  <c r="B146" i="28"/>
  <c r="C146" i="28"/>
  <c r="B147" i="28"/>
  <c r="C147" i="28"/>
  <c r="B148" i="28"/>
  <c r="C148" i="28"/>
  <c r="B149" i="28"/>
  <c r="C149" i="28"/>
  <c r="B150" i="28"/>
  <c r="C150" i="28"/>
  <c r="B151" i="28"/>
  <c r="C151" i="28"/>
  <c r="B152" i="28"/>
  <c r="C152" i="28"/>
  <c r="B153" i="28"/>
  <c r="C153" i="28"/>
  <c r="B154" i="28"/>
  <c r="C154" i="28"/>
  <c r="B155" i="28"/>
  <c r="C155" i="28"/>
  <c r="B156" i="28"/>
  <c r="C156" i="28"/>
  <c r="B157" i="28"/>
  <c r="C157" i="28"/>
  <c r="B158" i="28"/>
  <c r="C158" i="28"/>
  <c r="B159" i="28"/>
  <c r="C159" i="28"/>
  <c r="B160" i="28"/>
  <c r="C160" i="28"/>
  <c r="B161" i="28"/>
  <c r="C161" i="28"/>
  <c r="B162" i="28"/>
  <c r="C162" i="28"/>
  <c r="B163" i="28"/>
  <c r="C163" i="28"/>
  <c r="B164" i="28"/>
  <c r="C164" i="28"/>
  <c r="B165" i="28"/>
  <c r="C165" i="28"/>
  <c r="B166" i="28"/>
  <c r="C166" i="28"/>
  <c r="B167" i="28"/>
  <c r="C167" i="28"/>
  <c r="B168" i="28"/>
  <c r="C168" i="28"/>
  <c r="B169" i="28"/>
  <c r="C169" i="28"/>
  <c r="B170" i="28"/>
  <c r="C170" i="28"/>
  <c r="B171" i="28"/>
  <c r="C171" i="28"/>
  <c r="B172" i="28"/>
  <c r="C172" i="28"/>
  <c r="B173" i="28"/>
  <c r="C173" i="28"/>
  <c r="B174" i="28"/>
  <c r="C174" i="28"/>
  <c r="B175" i="28"/>
  <c r="C175" i="28"/>
  <c r="B176" i="28"/>
  <c r="C176" i="28"/>
  <c r="B177" i="28"/>
  <c r="C177" i="28"/>
  <c r="B178" i="28"/>
  <c r="C178" i="28"/>
  <c r="B179" i="28"/>
  <c r="C179" i="28"/>
  <c r="B180" i="28"/>
  <c r="C180" i="28"/>
  <c r="B181" i="28"/>
  <c r="C181" i="28"/>
  <c r="B182" i="28"/>
  <c r="C182" i="28"/>
  <c r="B183" i="28"/>
  <c r="C183" i="28"/>
  <c r="B184" i="28"/>
  <c r="C184" i="28"/>
  <c r="B185" i="28"/>
  <c r="C185" i="28"/>
  <c r="B186" i="28"/>
  <c r="C186" i="28"/>
  <c r="B187" i="28"/>
  <c r="C187" i="28"/>
  <c r="B188" i="28"/>
  <c r="C188" i="28"/>
  <c r="B189" i="28"/>
  <c r="C189" i="28"/>
  <c r="B190" i="28"/>
  <c r="C190" i="28"/>
  <c r="B191" i="28"/>
  <c r="C191" i="28"/>
  <c r="B192" i="28"/>
  <c r="C192" i="28"/>
  <c r="B193" i="28"/>
  <c r="C193" i="28"/>
  <c r="B194" i="28"/>
  <c r="C194" i="28"/>
  <c r="B195" i="28"/>
  <c r="C195" i="28"/>
  <c r="B196" i="28"/>
  <c r="C196" i="28"/>
  <c r="B197" i="28"/>
  <c r="C197" i="28"/>
  <c r="B198" i="28"/>
  <c r="C198" i="28"/>
  <c r="B199" i="28"/>
  <c r="C199" i="28"/>
  <c r="B200" i="28"/>
  <c r="C200" i="28"/>
  <c r="B201" i="28"/>
  <c r="C201" i="28"/>
  <c r="B202" i="28"/>
  <c r="C202" i="28"/>
  <c r="B203" i="28"/>
  <c r="C203" i="28"/>
  <c r="B204" i="28"/>
  <c r="C204" i="28"/>
  <c r="B205" i="28"/>
  <c r="C205" i="28"/>
  <c r="B206" i="28"/>
  <c r="C206" i="28"/>
  <c r="B207" i="28"/>
  <c r="C207" i="28"/>
  <c r="B208" i="28"/>
  <c r="C208" i="28"/>
  <c r="B209" i="28"/>
  <c r="C209" i="28"/>
  <c r="B210" i="28"/>
  <c r="C210" i="28"/>
  <c r="B211" i="28"/>
  <c r="C211" i="28"/>
  <c r="B212" i="28"/>
  <c r="C212" i="28"/>
  <c r="B213" i="28"/>
  <c r="C213" i="28"/>
  <c r="B214" i="28"/>
  <c r="C214" i="28"/>
  <c r="B215" i="28"/>
  <c r="C215" i="28"/>
  <c r="B216" i="28"/>
  <c r="C216" i="28"/>
  <c r="B217" i="28"/>
  <c r="C217" i="28"/>
  <c r="B218" i="28"/>
  <c r="C218" i="28"/>
  <c r="B219" i="28"/>
  <c r="C219" i="28"/>
  <c r="B220" i="28"/>
  <c r="C220" i="28"/>
  <c r="B221" i="28"/>
  <c r="C221" i="28"/>
  <c r="B222" i="28"/>
  <c r="C222" i="28"/>
  <c r="B223" i="28"/>
  <c r="C223" i="28"/>
  <c r="B224" i="28"/>
  <c r="C224" i="28"/>
  <c r="B225" i="28"/>
  <c r="C225" i="28"/>
  <c r="B226" i="28"/>
  <c r="C226" i="28"/>
  <c r="B227" i="28"/>
  <c r="C227" i="28"/>
  <c r="B228" i="28"/>
  <c r="C228" i="28"/>
  <c r="B229" i="28"/>
  <c r="C229" i="28"/>
  <c r="B230" i="28"/>
  <c r="C230" i="28"/>
  <c r="B231" i="28"/>
  <c r="C231" i="28"/>
  <c r="B232" i="28"/>
  <c r="C232" i="28"/>
  <c r="B233" i="28"/>
  <c r="C233" i="28"/>
  <c r="B234" i="28"/>
  <c r="C234" i="28"/>
  <c r="B235" i="28"/>
  <c r="C235" i="28"/>
  <c r="B236" i="28"/>
  <c r="C236" i="28"/>
  <c r="B237" i="28"/>
  <c r="C237" i="28"/>
  <c r="B238" i="28"/>
  <c r="C238" i="28"/>
  <c r="B239" i="28"/>
  <c r="C239" i="28"/>
  <c r="B240" i="28"/>
  <c r="C240" i="28"/>
  <c r="B241" i="28"/>
  <c r="C241" i="28"/>
  <c r="B242" i="28"/>
  <c r="C242" i="28"/>
  <c r="B243" i="28"/>
  <c r="C243" i="28"/>
  <c r="B244" i="28"/>
  <c r="C244" i="28"/>
  <c r="B245" i="28"/>
  <c r="C245" i="28"/>
  <c r="B246" i="28"/>
  <c r="C246" i="28"/>
  <c r="B247" i="28"/>
  <c r="C247" i="28"/>
  <c r="B248" i="28"/>
  <c r="C248" i="28"/>
  <c r="B249" i="28"/>
  <c r="C249" i="28"/>
  <c r="B250" i="28"/>
  <c r="C250" i="28"/>
  <c r="B251" i="28"/>
  <c r="C251" i="28"/>
  <c r="B252" i="28"/>
  <c r="C252" i="28"/>
  <c r="B253" i="28"/>
  <c r="C253" i="28"/>
  <c r="B254" i="28"/>
  <c r="C254" i="28"/>
  <c r="B255" i="28"/>
  <c r="C255" i="28"/>
  <c r="B256" i="28"/>
  <c r="C256" i="28"/>
  <c r="B257" i="28"/>
  <c r="C257" i="28"/>
  <c r="B258" i="28"/>
  <c r="C258" i="28"/>
  <c r="B259" i="28"/>
  <c r="C259" i="28"/>
  <c r="B260" i="28"/>
  <c r="C260" i="28"/>
  <c r="B261" i="28"/>
  <c r="C261" i="28"/>
  <c r="B262" i="28"/>
  <c r="C262" i="28"/>
  <c r="B263" i="28"/>
  <c r="C263" i="28"/>
  <c r="B264" i="28"/>
  <c r="C264" i="28"/>
  <c r="B265" i="28"/>
  <c r="C265" i="28"/>
  <c r="B266" i="28"/>
  <c r="C266" i="28"/>
  <c r="B267" i="28"/>
  <c r="C267" i="28"/>
  <c r="B268" i="28"/>
  <c r="C268" i="28"/>
  <c r="B269" i="28"/>
  <c r="C269" i="28"/>
  <c r="B270" i="28"/>
  <c r="C270" i="28"/>
  <c r="B271" i="28"/>
  <c r="C271" i="28"/>
  <c r="B272" i="28"/>
  <c r="C272" i="28"/>
  <c r="B273" i="28"/>
  <c r="C273" i="28"/>
  <c r="B274" i="28"/>
  <c r="C274" i="28"/>
  <c r="B275" i="28"/>
  <c r="C275" i="28"/>
  <c r="B276" i="28"/>
  <c r="C276" i="28"/>
  <c r="B277" i="28"/>
  <c r="C277" i="28"/>
  <c r="B278" i="28"/>
  <c r="C278" i="28"/>
  <c r="B279" i="28"/>
  <c r="C279" i="28"/>
  <c r="B280" i="28"/>
  <c r="C280" i="28"/>
  <c r="B281" i="28"/>
  <c r="C281" i="28"/>
  <c r="B282" i="28"/>
  <c r="C282" i="28"/>
  <c r="B283" i="28"/>
  <c r="C283" i="28"/>
  <c r="B284" i="28"/>
  <c r="C284" i="28"/>
  <c r="B285" i="28"/>
  <c r="C285" i="28"/>
  <c r="B286" i="28"/>
  <c r="C286" i="28"/>
  <c r="B287" i="28"/>
  <c r="C287" i="28"/>
  <c r="B288" i="28"/>
  <c r="C288" i="28"/>
  <c r="B289" i="28"/>
  <c r="C289" i="28"/>
  <c r="B290" i="28"/>
  <c r="C290" i="28"/>
  <c r="B291" i="28"/>
  <c r="C291" i="28"/>
  <c r="B292" i="28"/>
  <c r="C292" i="28"/>
  <c r="B293" i="28"/>
  <c r="C293" i="28"/>
  <c r="B294" i="28"/>
  <c r="C294" i="28"/>
  <c r="B295" i="28"/>
  <c r="C295" i="28"/>
  <c r="B296" i="28"/>
  <c r="C296" i="28"/>
  <c r="B297" i="28"/>
  <c r="C297" i="28"/>
  <c r="B298" i="28"/>
  <c r="C298" i="28"/>
  <c r="B299" i="28"/>
  <c r="C299" i="28"/>
  <c r="B300" i="28"/>
  <c r="C300" i="28"/>
  <c r="B301" i="28"/>
  <c r="C301" i="28"/>
  <c r="B302" i="28"/>
  <c r="C302" i="28"/>
  <c r="B303" i="28"/>
  <c r="C303" i="28"/>
  <c r="B304" i="28"/>
  <c r="C304" i="28"/>
  <c r="B305" i="28"/>
  <c r="C305" i="28"/>
  <c r="B306" i="28"/>
  <c r="C306" i="28"/>
  <c r="B307" i="28"/>
  <c r="C307" i="28"/>
  <c r="B308" i="28"/>
  <c r="C308" i="28"/>
  <c r="B309" i="28"/>
  <c r="C309" i="28"/>
  <c r="B310" i="28"/>
  <c r="C310" i="28"/>
  <c r="B311" i="28"/>
  <c r="C311" i="28"/>
  <c r="B312" i="28"/>
  <c r="C312" i="28"/>
  <c r="B313" i="28"/>
  <c r="C313" i="28"/>
  <c r="B314" i="28"/>
  <c r="C314" i="28"/>
  <c r="B315" i="28"/>
  <c r="C315" i="28"/>
  <c r="B316" i="28"/>
  <c r="C316" i="28"/>
  <c r="B317" i="28"/>
  <c r="C317" i="28"/>
  <c r="B318" i="28"/>
  <c r="C318" i="28"/>
  <c r="B319" i="28"/>
  <c r="C319" i="28"/>
  <c r="B320" i="28"/>
  <c r="C320" i="28"/>
  <c r="B321" i="28"/>
  <c r="C321" i="28"/>
  <c r="B322" i="28"/>
  <c r="C322" i="28"/>
  <c r="B323" i="28"/>
  <c r="C323" i="28"/>
  <c r="B324" i="28"/>
  <c r="C324" i="28"/>
  <c r="B325" i="28"/>
  <c r="C325" i="28"/>
  <c r="B326" i="28"/>
  <c r="C326" i="28"/>
  <c r="B327" i="28"/>
  <c r="C327" i="28"/>
  <c r="B328" i="28"/>
  <c r="C328" i="28"/>
  <c r="B329" i="28"/>
  <c r="C329" i="28"/>
  <c r="B330" i="28"/>
  <c r="C330" i="28"/>
  <c r="B331" i="28"/>
  <c r="C331" i="28"/>
  <c r="B332" i="28"/>
  <c r="C332" i="28"/>
  <c r="B333" i="28"/>
  <c r="C333" i="28"/>
  <c r="B334" i="28"/>
  <c r="C334" i="28"/>
  <c r="B335" i="28"/>
  <c r="C335" i="28"/>
  <c r="B336" i="28"/>
  <c r="C336" i="28"/>
  <c r="B337" i="28"/>
  <c r="C337" i="28"/>
  <c r="B338" i="28"/>
  <c r="C338" i="28"/>
  <c r="B339" i="28"/>
  <c r="C339" i="28"/>
  <c r="B340" i="28"/>
  <c r="C340" i="28"/>
  <c r="B341" i="28"/>
  <c r="C341" i="28"/>
  <c r="B342" i="28"/>
  <c r="C342" i="28"/>
  <c r="B343" i="28"/>
  <c r="C343" i="28"/>
  <c r="B344" i="28"/>
  <c r="C344" i="28"/>
  <c r="B345" i="28"/>
  <c r="C345" i="28"/>
  <c r="B346" i="28"/>
  <c r="C346" i="28"/>
  <c r="B347" i="28"/>
  <c r="C347" i="28"/>
  <c r="B348" i="28"/>
  <c r="C348" i="28"/>
  <c r="B349" i="28"/>
  <c r="C349" i="28"/>
  <c r="B350" i="28"/>
  <c r="C350" i="28"/>
  <c r="B351" i="28"/>
  <c r="C351" i="28"/>
  <c r="B352" i="28"/>
  <c r="C352" i="28"/>
  <c r="B353" i="28"/>
  <c r="C353" i="28"/>
  <c r="B354" i="28"/>
  <c r="C354" i="28"/>
  <c r="B355" i="28"/>
  <c r="C355" i="28"/>
  <c r="B356" i="28"/>
  <c r="C356" i="28"/>
  <c r="B357" i="28"/>
  <c r="C357" i="28"/>
  <c r="B358" i="28"/>
  <c r="C358" i="28"/>
  <c r="B359" i="28"/>
  <c r="C359" i="28"/>
  <c r="B360" i="28"/>
  <c r="C360" i="28"/>
  <c r="B361" i="28"/>
  <c r="C361" i="28"/>
  <c r="B362" i="28"/>
  <c r="C362" i="28"/>
  <c r="B363" i="28"/>
  <c r="C363" i="28"/>
  <c r="B364" i="28"/>
  <c r="C364" i="28"/>
  <c r="B365" i="28"/>
  <c r="C365" i="28"/>
  <c r="B366" i="28"/>
  <c r="C366" i="28"/>
  <c r="B367" i="28"/>
  <c r="C367" i="28"/>
  <c r="B368" i="28"/>
  <c r="C368" i="28"/>
  <c r="B369" i="28"/>
  <c r="C369" i="28"/>
  <c r="B370" i="28"/>
  <c r="C370" i="28"/>
  <c r="B371" i="28"/>
  <c r="C371" i="28"/>
  <c r="B372" i="28"/>
  <c r="C372" i="28"/>
  <c r="B373" i="28"/>
  <c r="C373" i="28"/>
  <c r="B374" i="28"/>
  <c r="C374" i="28"/>
  <c r="B375" i="28"/>
  <c r="C375" i="28"/>
  <c r="B376" i="28"/>
  <c r="C376" i="28"/>
  <c r="B377" i="28"/>
  <c r="C377" i="28"/>
  <c r="B378" i="28"/>
  <c r="C378" i="28"/>
  <c r="B379" i="28"/>
  <c r="C379" i="28"/>
  <c r="B380" i="28"/>
  <c r="C380" i="28"/>
  <c r="B381" i="28"/>
  <c r="C381" i="28"/>
  <c r="B382" i="28"/>
  <c r="C382" i="28"/>
  <c r="B383" i="28"/>
  <c r="C383" i="28"/>
  <c r="B384" i="28"/>
  <c r="C384" i="28"/>
  <c r="B385" i="28"/>
  <c r="C385" i="28"/>
  <c r="B386" i="28"/>
  <c r="C386" i="28"/>
  <c r="B387" i="28"/>
  <c r="C387" i="28"/>
  <c r="B388" i="28"/>
  <c r="C388" i="28"/>
  <c r="B389" i="28"/>
  <c r="C389" i="28"/>
  <c r="B390" i="28"/>
  <c r="C390" i="28"/>
  <c r="B391" i="28"/>
  <c r="C391" i="28"/>
  <c r="B392" i="28"/>
  <c r="C392" i="28"/>
  <c r="B393" i="28"/>
  <c r="C393" i="28"/>
  <c r="B394" i="28"/>
  <c r="C394" i="28"/>
  <c r="B395" i="28"/>
  <c r="C395" i="28"/>
  <c r="B396" i="28"/>
  <c r="C396" i="28"/>
  <c r="B397" i="28"/>
  <c r="C397" i="28"/>
  <c r="B398" i="28"/>
  <c r="C398" i="28"/>
  <c r="B399" i="28"/>
  <c r="C399" i="28"/>
  <c r="B400" i="28"/>
  <c r="C400" i="28"/>
  <c r="B401" i="28"/>
  <c r="C401" i="28"/>
  <c r="B402" i="28"/>
  <c r="C402" i="28"/>
  <c r="B403" i="28"/>
  <c r="C403" i="28"/>
  <c r="B404" i="28"/>
  <c r="C404" i="28"/>
  <c r="B405" i="28"/>
  <c r="C405" i="28"/>
  <c r="B406" i="28"/>
  <c r="C406" i="28"/>
  <c r="B407" i="28"/>
  <c r="C407" i="28"/>
  <c r="B408" i="28"/>
  <c r="C408" i="28"/>
  <c r="B409" i="28"/>
  <c r="C409" i="28"/>
  <c r="B410" i="28"/>
  <c r="C410" i="28"/>
  <c r="B411" i="28"/>
  <c r="C411" i="28"/>
  <c r="B412" i="28"/>
  <c r="C412" i="28"/>
  <c r="B413" i="28"/>
  <c r="C413" i="28"/>
  <c r="B414" i="28"/>
  <c r="C414" i="28"/>
  <c r="B415" i="28"/>
  <c r="C415" i="28"/>
  <c r="B416" i="28"/>
  <c r="C416" i="28"/>
  <c r="B417" i="28"/>
  <c r="C417" i="28"/>
  <c r="B418" i="28"/>
  <c r="C418" i="28"/>
  <c r="B419" i="28"/>
  <c r="C419" i="28"/>
  <c r="B420" i="28"/>
  <c r="C420" i="28"/>
  <c r="B421" i="28"/>
  <c r="C421" i="28"/>
  <c r="B422" i="28"/>
  <c r="C422" i="28"/>
  <c r="B423" i="28"/>
  <c r="C423" i="28"/>
  <c r="B424" i="28"/>
  <c r="C424" i="28"/>
  <c r="B425" i="28"/>
  <c r="C425" i="28"/>
  <c r="B426" i="28"/>
  <c r="C426" i="28"/>
  <c r="B427" i="28"/>
  <c r="C427" i="28"/>
  <c r="B428" i="28"/>
  <c r="C428" i="28"/>
  <c r="B429" i="28"/>
  <c r="C429" i="28"/>
  <c r="B430" i="28"/>
  <c r="C430" i="28"/>
  <c r="B431" i="28"/>
  <c r="C431" i="28"/>
  <c r="B432" i="28"/>
  <c r="C432" i="28"/>
  <c r="B433" i="28"/>
  <c r="C433" i="28"/>
  <c r="B434" i="28"/>
  <c r="C434" i="28"/>
  <c r="B435" i="28"/>
  <c r="C435" i="28"/>
  <c r="B436" i="28"/>
  <c r="C436" i="28"/>
  <c r="B437" i="28"/>
  <c r="C437" i="28"/>
  <c r="B438" i="28"/>
  <c r="C438" i="28"/>
  <c r="B439" i="28"/>
  <c r="C439" i="28"/>
  <c r="B440" i="28"/>
  <c r="C440" i="28"/>
  <c r="B441" i="28"/>
  <c r="C441" i="28"/>
  <c r="B442" i="28"/>
  <c r="C442" i="28"/>
  <c r="B443" i="28"/>
  <c r="C443" i="28"/>
  <c r="B444" i="28"/>
  <c r="C444" i="28"/>
  <c r="B445" i="28"/>
  <c r="C445" i="28"/>
  <c r="B446" i="28"/>
  <c r="C446" i="28"/>
  <c r="B447" i="28"/>
  <c r="C447" i="28"/>
  <c r="B448" i="28"/>
  <c r="C448" i="28"/>
  <c r="B449" i="28"/>
  <c r="C449" i="28"/>
  <c r="B450" i="28"/>
  <c r="C450" i="28"/>
  <c r="B451" i="28"/>
  <c r="C451" i="28"/>
  <c r="B452" i="28"/>
  <c r="C452" i="28"/>
  <c r="B453" i="28"/>
  <c r="C453" i="28"/>
  <c r="B454" i="28"/>
  <c r="C454" i="28"/>
  <c r="B455" i="28"/>
  <c r="C455" i="28"/>
  <c r="B456" i="28"/>
  <c r="C456" i="28"/>
  <c r="B457" i="28"/>
  <c r="C457" i="28"/>
  <c r="B458" i="28"/>
  <c r="C458" i="28"/>
  <c r="B459" i="28"/>
  <c r="C459" i="28"/>
  <c r="B460" i="28"/>
  <c r="C460" i="28"/>
  <c r="B461" i="28"/>
  <c r="C461" i="28"/>
  <c r="B462" i="28"/>
  <c r="C462" i="28"/>
  <c r="B463" i="28"/>
  <c r="C463" i="28"/>
  <c r="B464" i="28"/>
  <c r="C464" i="28"/>
  <c r="B465" i="28"/>
  <c r="C465" i="28"/>
  <c r="B466" i="28"/>
  <c r="C466" i="28"/>
  <c r="B467" i="28"/>
  <c r="C467" i="28"/>
  <c r="B468" i="28"/>
  <c r="C468" i="28"/>
  <c r="B469" i="28"/>
  <c r="C469" i="28"/>
  <c r="B470" i="28"/>
  <c r="C470" i="28"/>
  <c r="B471" i="28"/>
  <c r="C471" i="28"/>
  <c r="B472" i="28"/>
  <c r="C472" i="28"/>
  <c r="B473" i="28"/>
  <c r="C473" i="28"/>
  <c r="B474" i="28"/>
  <c r="C474" i="28"/>
  <c r="B475" i="28"/>
  <c r="C475" i="28"/>
  <c r="B476" i="28"/>
  <c r="C476" i="28"/>
  <c r="B477" i="28"/>
  <c r="C477" i="28"/>
  <c r="B478" i="28"/>
  <c r="C478" i="28"/>
  <c r="B479" i="28"/>
  <c r="C479" i="28"/>
  <c r="B480" i="28"/>
  <c r="C480" i="28"/>
  <c r="B481" i="28"/>
  <c r="C481" i="28"/>
  <c r="B482" i="28"/>
  <c r="C482" i="28"/>
  <c r="B483" i="28"/>
  <c r="C483" i="28"/>
  <c r="B484" i="28"/>
  <c r="C484" i="28"/>
  <c r="B485" i="28"/>
  <c r="C485" i="28"/>
  <c r="B486" i="28"/>
  <c r="C486" i="28"/>
  <c r="B487" i="28"/>
  <c r="C487" i="28"/>
  <c r="B488" i="28"/>
  <c r="C488" i="28"/>
  <c r="B489" i="28"/>
  <c r="C489" i="28"/>
  <c r="B490" i="28"/>
  <c r="C490" i="28"/>
  <c r="B491" i="28"/>
  <c r="C491" i="28"/>
  <c r="B492" i="28"/>
  <c r="C492" i="28"/>
  <c r="B493" i="28"/>
  <c r="C493" i="28"/>
  <c r="B494" i="28"/>
  <c r="C494" i="28"/>
  <c r="B495" i="28"/>
  <c r="C495" i="28"/>
  <c r="B496" i="28"/>
  <c r="C496" i="28"/>
  <c r="B497" i="28"/>
  <c r="C497" i="28"/>
  <c r="B498" i="28"/>
  <c r="C498" i="28"/>
  <c r="B499" i="28"/>
  <c r="C499" i="28"/>
  <c r="B500" i="28"/>
  <c r="C500" i="28"/>
  <c r="B501" i="28"/>
  <c r="C501" i="28"/>
  <c r="B502" i="28"/>
  <c r="C502" i="28"/>
  <c r="B503" i="28"/>
  <c r="C503" i="28"/>
  <c r="B504" i="28"/>
  <c r="C504" i="28"/>
  <c r="B505" i="28"/>
  <c r="C505" i="28"/>
  <c r="B506" i="28"/>
  <c r="C506" i="28"/>
  <c r="B507" i="28"/>
  <c r="C507" i="28"/>
  <c r="B508" i="28"/>
  <c r="C508" i="28"/>
  <c r="B509" i="28"/>
  <c r="C509" i="28"/>
  <c r="B510" i="28"/>
  <c r="C510" i="28"/>
  <c r="B511" i="28"/>
  <c r="C511" i="28"/>
  <c r="B512" i="28"/>
  <c r="C512" i="28"/>
  <c r="B513" i="28"/>
  <c r="C513" i="28"/>
  <c r="B514" i="28"/>
  <c r="C514" i="28"/>
  <c r="B515" i="28"/>
  <c r="C515" i="28"/>
  <c r="B516" i="28"/>
  <c r="C516" i="28"/>
  <c r="B517" i="28"/>
  <c r="C517" i="28"/>
  <c r="B518" i="28"/>
  <c r="C518" i="28"/>
  <c r="B519" i="28"/>
  <c r="C519" i="28"/>
  <c r="B520" i="28"/>
  <c r="C520" i="28"/>
  <c r="B521" i="28"/>
  <c r="C521" i="28"/>
  <c r="B522" i="28"/>
  <c r="C522" i="28"/>
  <c r="B523" i="28"/>
  <c r="C523" i="28"/>
  <c r="B524" i="28"/>
  <c r="C524" i="28"/>
  <c r="B525" i="28"/>
  <c r="C525" i="28"/>
  <c r="B526" i="28"/>
  <c r="C526" i="28"/>
  <c r="B527" i="28"/>
  <c r="C527" i="28"/>
  <c r="B528" i="28"/>
  <c r="C528" i="28"/>
  <c r="B529" i="28"/>
  <c r="C529" i="28"/>
  <c r="B530" i="28"/>
  <c r="C530" i="28"/>
  <c r="B531" i="28"/>
  <c r="C531" i="28"/>
  <c r="B532" i="28"/>
  <c r="C532" i="28"/>
  <c r="B533" i="28"/>
  <c r="C533" i="28"/>
  <c r="B534" i="28"/>
  <c r="C534" i="28"/>
  <c r="B535" i="28"/>
  <c r="C535" i="28"/>
  <c r="B536" i="28"/>
  <c r="C536" i="28"/>
  <c r="B537" i="28"/>
  <c r="C537" i="28"/>
  <c r="B538" i="28"/>
  <c r="C538" i="28"/>
  <c r="B539" i="28"/>
  <c r="C539" i="28"/>
  <c r="B540" i="28"/>
  <c r="C540" i="28"/>
  <c r="B541" i="28"/>
  <c r="C541" i="28"/>
  <c r="B542" i="28"/>
  <c r="C542" i="28"/>
  <c r="B543" i="28"/>
  <c r="C543" i="28"/>
  <c r="B544" i="28"/>
  <c r="C544" i="28"/>
  <c r="B545" i="28"/>
  <c r="C545" i="28"/>
  <c r="B546" i="28"/>
  <c r="C546" i="28"/>
  <c r="B547" i="28"/>
  <c r="C547" i="28"/>
  <c r="B548" i="28"/>
  <c r="C548" i="28"/>
  <c r="B549" i="28"/>
  <c r="C549" i="28"/>
  <c r="B550" i="28"/>
  <c r="C550" i="28"/>
  <c r="B551" i="28"/>
  <c r="C551" i="28"/>
  <c r="B552" i="28"/>
  <c r="C552" i="28"/>
  <c r="B553" i="28"/>
  <c r="C553" i="28"/>
  <c r="B554" i="28"/>
  <c r="C554" i="28"/>
  <c r="B555" i="28"/>
  <c r="C555" i="28"/>
  <c r="B556" i="28"/>
  <c r="C556" i="28"/>
  <c r="B557" i="28"/>
  <c r="C557" i="28"/>
  <c r="B558" i="28"/>
  <c r="C558" i="28"/>
  <c r="B559" i="28"/>
  <c r="C559" i="28"/>
  <c r="B560" i="28"/>
  <c r="C560" i="28"/>
  <c r="B561" i="28"/>
  <c r="C561" i="28"/>
  <c r="B562" i="28"/>
  <c r="C562" i="28"/>
  <c r="B563" i="28"/>
  <c r="C563" i="28"/>
  <c r="B564" i="28"/>
  <c r="C564" i="28"/>
  <c r="B565" i="28"/>
  <c r="C565" i="28"/>
  <c r="B566" i="28"/>
  <c r="C566" i="28"/>
  <c r="B567" i="28"/>
  <c r="C567" i="28"/>
  <c r="B568" i="28"/>
  <c r="C568" i="28"/>
  <c r="B569" i="28"/>
  <c r="C569" i="28"/>
  <c r="B570" i="28"/>
  <c r="C570" i="28"/>
  <c r="B571" i="28"/>
  <c r="C571" i="28"/>
  <c r="B572" i="28"/>
  <c r="C572" i="28"/>
  <c r="B573" i="28"/>
  <c r="C573" i="28"/>
  <c r="B574" i="28"/>
  <c r="C574" i="28"/>
  <c r="B575" i="28"/>
  <c r="C575" i="28"/>
  <c r="B576" i="28"/>
  <c r="C576" i="28"/>
  <c r="B577" i="28"/>
  <c r="C577" i="28"/>
  <c r="B578" i="28"/>
  <c r="C578" i="28"/>
  <c r="B579" i="28"/>
  <c r="C579" i="28"/>
  <c r="B580" i="28"/>
  <c r="C580" i="28"/>
  <c r="B581" i="28"/>
  <c r="C581" i="28"/>
  <c r="B582" i="28"/>
  <c r="C582" i="28"/>
  <c r="B583" i="28"/>
  <c r="C583" i="28"/>
  <c r="B584" i="28"/>
  <c r="C584" i="28"/>
  <c r="B585" i="28"/>
  <c r="C585" i="28"/>
  <c r="B586" i="28"/>
  <c r="C586" i="28"/>
  <c r="B587" i="28"/>
  <c r="C587" i="28"/>
  <c r="B588" i="28"/>
  <c r="C588" i="28"/>
  <c r="B589" i="28"/>
  <c r="C589" i="28"/>
  <c r="B590" i="28"/>
  <c r="C590" i="28"/>
  <c r="B591" i="28"/>
  <c r="C591" i="28"/>
  <c r="B592" i="28"/>
  <c r="C592" i="28"/>
  <c r="B593" i="28"/>
  <c r="C593" i="28"/>
  <c r="B594" i="28"/>
  <c r="C594" i="28"/>
  <c r="B595" i="28"/>
  <c r="C595" i="28"/>
  <c r="B596" i="28"/>
  <c r="C596" i="28"/>
  <c r="B597" i="28"/>
  <c r="C597" i="28"/>
  <c r="B598" i="28"/>
  <c r="C598" i="28"/>
  <c r="B599" i="28"/>
  <c r="C599" i="28"/>
  <c r="B600" i="28"/>
  <c r="C600" i="28"/>
  <c r="B601" i="28"/>
  <c r="C601" i="28"/>
  <c r="B602" i="28"/>
  <c r="C602" i="28"/>
  <c r="B603" i="28"/>
  <c r="C603" i="28"/>
  <c r="B604" i="28"/>
  <c r="C604" i="28"/>
  <c r="B605" i="28"/>
  <c r="C605" i="28"/>
  <c r="B606" i="28"/>
  <c r="C606" i="28"/>
  <c r="B607" i="28"/>
  <c r="C607" i="28"/>
  <c r="B608" i="28"/>
  <c r="C608" i="28"/>
  <c r="B609" i="28"/>
  <c r="C609" i="28"/>
  <c r="B610" i="28"/>
  <c r="C610" i="28"/>
  <c r="B611" i="28"/>
  <c r="C611" i="28"/>
  <c r="B612" i="28"/>
  <c r="C612" i="28"/>
  <c r="B613" i="28"/>
  <c r="C613" i="28"/>
  <c r="B614" i="28"/>
  <c r="C614" i="28"/>
  <c r="B615" i="28"/>
  <c r="C615" i="28"/>
  <c r="B616" i="28"/>
  <c r="C616" i="28"/>
  <c r="B617" i="28"/>
  <c r="C617" i="28"/>
  <c r="B618" i="28"/>
  <c r="C618" i="28"/>
  <c r="B619" i="28"/>
  <c r="C619" i="28"/>
  <c r="B620" i="28"/>
  <c r="C620" i="28"/>
  <c r="B621" i="28"/>
  <c r="C621" i="28"/>
  <c r="B622" i="28"/>
  <c r="C622" i="28"/>
  <c r="B623" i="28"/>
  <c r="C623" i="28"/>
  <c r="B624" i="28"/>
  <c r="C624" i="28"/>
  <c r="B625" i="28"/>
  <c r="C625" i="28"/>
  <c r="B626" i="28"/>
  <c r="C626" i="28"/>
  <c r="B627" i="28"/>
  <c r="C627" i="28"/>
  <c r="B628" i="28"/>
  <c r="C628" i="28"/>
  <c r="B629" i="28"/>
  <c r="C629" i="28"/>
  <c r="B630" i="28"/>
  <c r="C630" i="28"/>
  <c r="B631" i="28"/>
  <c r="C631" i="28"/>
  <c r="B632" i="28"/>
  <c r="C632" i="28"/>
  <c r="B633" i="28"/>
  <c r="C633" i="28"/>
  <c r="B634" i="28"/>
  <c r="C634" i="28"/>
  <c r="B635" i="28"/>
  <c r="C635" i="28"/>
  <c r="B636" i="28"/>
  <c r="C636" i="28"/>
  <c r="B637" i="28"/>
  <c r="C637" i="28"/>
  <c r="B638" i="28"/>
  <c r="C638" i="28"/>
  <c r="B639" i="28"/>
  <c r="C639" i="28"/>
  <c r="B640" i="28"/>
  <c r="C640" i="28"/>
  <c r="B641" i="28"/>
  <c r="C641" i="28"/>
  <c r="B642" i="28"/>
  <c r="C642" i="28"/>
  <c r="B643" i="28"/>
  <c r="C643" i="28"/>
  <c r="B644" i="28"/>
  <c r="C644" i="28"/>
  <c r="B645" i="28"/>
  <c r="C645" i="28"/>
  <c r="B646" i="28"/>
  <c r="C646" i="28"/>
  <c r="B647" i="28"/>
  <c r="C647" i="28"/>
  <c r="B648" i="28"/>
  <c r="C648" i="28"/>
  <c r="B649" i="28"/>
  <c r="C649" i="28"/>
  <c r="B650" i="28"/>
  <c r="C650" i="28"/>
  <c r="B651" i="28"/>
  <c r="C651" i="28"/>
  <c r="B652" i="28"/>
  <c r="C652" i="28"/>
  <c r="B653" i="28"/>
  <c r="C653" i="28"/>
  <c r="B654" i="28"/>
  <c r="C654" i="28"/>
  <c r="B655" i="28"/>
  <c r="C655" i="28"/>
  <c r="B656" i="28"/>
  <c r="C656" i="28"/>
  <c r="B657" i="28"/>
  <c r="C657" i="28"/>
  <c r="B658" i="28"/>
  <c r="C658" i="28"/>
  <c r="B659" i="28"/>
  <c r="C659" i="28"/>
  <c r="B660" i="28"/>
  <c r="C660" i="28"/>
  <c r="B661" i="28"/>
  <c r="C661" i="28"/>
  <c r="B662" i="28"/>
  <c r="C662" i="28"/>
  <c r="B663" i="28"/>
  <c r="C663" i="28"/>
  <c r="B664" i="28"/>
  <c r="C664" i="28"/>
  <c r="B665" i="28"/>
  <c r="C665" i="28"/>
  <c r="B666" i="28"/>
  <c r="C666" i="28"/>
  <c r="B667" i="28"/>
  <c r="C667" i="28"/>
  <c r="B668" i="28"/>
  <c r="C668" i="28"/>
  <c r="B669" i="28"/>
  <c r="C669" i="28"/>
  <c r="B670" i="28"/>
  <c r="C670" i="28"/>
  <c r="B671" i="28"/>
  <c r="C671" i="28"/>
  <c r="B672" i="28"/>
  <c r="C672" i="28"/>
  <c r="B673" i="28"/>
  <c r="C673" i="28"/>
  <c r="B674" i="28"/>
  <c r="C674" i="28"/>
  <c r="B675" i="28"/>
  <c r="C675" i="28"/>
  <c r="B676" i="28"/>
  <c r="C676" i="28"/>
  <c r="B677" i="28"/>
  <c r="C677" i="28"/>
  <c r="B678" i="28"/>
  <c r="C678" i="28"/>
  <c r="B679" i="28"/>
  <c r="C679" i="28"/>
  <c r="B680" i="28"/>
  <c r="C680" i="28"/>
  <c r="B681" i="28"/>
  <c r="C681" i="28"/>
  <c r="B682" i="28"/>
  <c r="C682" i="28"/>
  <c r="B683" i="28"/>
  <c r="C683" i="28"/>
  <c r="B684" i="28"/>
  <c r="C684" i="28"/>
  <c r="B685" i="28"/>
  <c r="C685" i="28"/>
  <c r="B686" i="28"/>
  <c r="C686" i="28"/>
  <c r="B687" i="28"/>
  <c r="C687" i="28"/>
  <c r="B688" i="28"/>
  <c r="C688" i="28"/>
  <c r="B689" i="28"/>
  <c r="C689" i="28"/>
  <c r="B690" i="28"/>
  <c r="C690" i="28"/>
  <c r="B691" i="28"/>
  <c r="C691" i="28"/>
  <c r="B692" i="28"/>
  <c r="C692" i="28"/>
  <c r="B693" i="28"/>
  <c r="C693" i="28"/>
  <c r="B694" i="28"/>
  <c r="C694" i="28"/>
  <c r="B695" i="28"/>
  <c r="C695" i="28"/>
  <c r="B696" i="28"/>
  <c r="C696" i="28"/>
  <c r="B697" i="28"/>
  <c r="C697" i="28"/>
  <c r="B698" i="28"/>
  <c r="C698" i="28"/>
  <c r="B699" i="28"/>
  <c r="C699" i="28"/>
  <c r="B700" i="28"/>
  <c r="C700" i="28"/>
  <c r="B701" i="28"/>
  <c r="C701" i="28"/>
  <c r="B702" i="28"/>
  <c r="C702" i="28"/>
  <c r="B703" i="28"/>
  <c r="C703" i="28"/>
  <c r="B704" i="28"/>
  <c r="C704" i="28"/>
  <c r="B705" i="28"/>
  <c r="C705" i="28"/>
  <c r="B706" i="28"/>
  <c r="C706" i="28"/>
  <c r="B707" i="28"/>
  <c r="C707" i="28"/>
  <c r="B708" i="28"/>
  <c r="C708" i="28"/>
  <c r="B709" i="28"/>
  <c r="C709" i="28"/>
  <c r="B710" i="28"/>
  <c r="C710" i="28"/>
  <c r="B711" i="28"/>
  <c r="C711" i="28"/>
  <c r="B712" i="28"/>
  <c r="C712" i="28"/>
  <c r="B713" i="28"/>
  <c r="C713" i="28"/>
  <c r="B714" i="28"/>
  <c r="C714" i="28"/>
  <c r="B715" i="28"/>
  <c r="C715" i="28"/>
  <c r="B716" i="28"/>
  <c r="C716" i="28"/>
  <c r="B717" i="28"/>
  <c r="C717" i="28"/>
  <c r="B718" i="28"/>
  <c r="C718" i="28"/>
  <c r="B719" i="28"/>
  <c r="C719" i="28"/>
  <c r="B720" i="28"/>
  <c r="C720" i="28"/>
  <c r="B721" i="28"/>
  <c r="C721" i="28"/>
  <c r="B722" i="28"/>
  <c r="C722" i="28"/>
  <c r="B723" i="28"/>
  <c r="C723" i="28"/>
  <c r="B724" i="28"/>
  <c r="C724" i="28"/>
  <c r="B725" i="28"/>
  <c r="C725" i="28"/>
  <c r="B726" i="28"/>
  <c r="C726" i="28"/>
  <c r="B727" i="28"/>
  <c r="C727" i="28"/>
  <c r="B728" i="28"/>
  <c r="C728" i="28"/>
  <c r="B729" i="28"/>
  <c r="C729" i="28"/>
  <c r="B730" i="28"/>
  <c r="C730" i="28"/>
  <c r="B731" i="28"/>
  <c r="C731" i="28"/>
  <c r="B732" i="28"/>
  <c r="C732" i="28"/>
  <c r="B733" i="28"/>
  <c r="C733" i="28"/>
  <c r="B734" i="28"/>
  <c r="C734" i="28"/>
  <c r="B735" i="28"/>
  <c r="C735" i="28"/>
  <c r="B736" i="28"/>
  <c r="C736" i="28"/>
  <c r="B737" i="28"/>
  <c r="C737" i="28"/>
  <c r="B738" i="28"/>
  <c r="C738" i="28"/>
  <c r="B739" i="28"/>
  <c r="C739" i="28"/>
  <c r="B740" i="28"/>
  <c r="C740" i="28"/>
  <c r="B741" i="28"/>
  <c r="C741" i="28"/>
  <c r="B742" i="28"/>
  <c r="C742" i="28"/>
  <c r="B743" i="28"/>
  <c r="C743" i="28"/>
  <c r="B744" i="28"/>
  <c r="C744" i="28"/>
  <c r="B745" i="28"/>
  <c r="C745" i="28"/>
  <c r="B746" i="28"/>
  <c r="C746" i="28"/>
  <c r="B747" i="28"/>
  <c r="C747" i="28"/>
  <c r="B748" i="28"/>
  <c r="C748" i="28"/>
  <c r="B749" i="28"/>
  <c r="C749" i="28"/>
  <c r="B750" i="28"/>
  <c r="C750" i="28"/>
  <c r="B751" i="28"/>
  <c r="C751" i="28"/>
  <c r="B752" i="28"/>
  <c r="C752" i="28"/>
  <c r="B753" i="28"/>
  <c r="C753" i="28"/>
  <c r="B754" i="28"/>
  <c r="C754" i="28"/>
  <c r="B755" i="28"/>
  <c r="C755" i="28"/>
  <c r="B756" i="28"/>
  <c r="C756" i="28"/>
  <c r="B757" i="28"/>
  <c r="C757" i="28"/>
  <c r="B758" i="28"/>
  <c r="C758" i="28"/>
  <c r="B759" i="28"/>
  <c r="C759" i="28"/>
  <c r="B760" i="28"/>
  <c r="C760" i="28"/>
  <c r="B761" i="28"/>
  <c r="C761" i="28"/>
  <c r="B762" i="28"/>
  <c r="C762" i="28"/>
  <c r="B763" i="28"/>
  <c r="C763" i="28"/>
  <c r="B764" i="28"/>
  <c r="C764" i="28"/>
  <c r="B765" i="28"/>
  <c r="C765" i="28"/>
  <c r="B766" i="28"/>
  <c r="C766" i="28"/>
  <c r="B767" i="28"/>
  <c r="C767" i="28"/>
  <c r="B768" i="28"/>
  <c r="C768" i="28"/>
  <c r="B769" i="28"/>
  <c r="C769" i="28"/>
  <c r="B770" i="28"/>
  <c r="C770" i="28"/>
  <c r="B771" i="28"/>
  <c r="C771" i="28"/>
  <c r="B772" i="28"/>
  <c r="C772" i="28"/>
  <c r="B773" i="28"/>
  <c r="C773" i="28"/>
  <c r="B774" i="28"/>
  <c r="C774" i="28"/>
  <c r="B775" i="28"/>
  <c r="C775" i="28"/>
  <c r="B776" i="28"/>
  <c r="C776" i="28"/>
  <c r="B777" i="28"/>
  <c r="C777" i="28"/>
  <c r="B778" i="28"/>
  <c r="C778" i="28"/>
  <c r="B779" i="28"/>
  <c r="C779" i="28"/>
  <c r="B780" i="28"/>
  <c r="C780" i="28"/>
  <c r="B781" i="28"/>
  <c r="C781" i="28"/>
  <c r="B782" i="28"/>
  <c r="C782" i="28"/>
  <c r="B783" i="28"/>
  <c r="C783" i="28"/>
  <c r="B784" i="28"/>
  <c r="C784" i="28"/>
  <c r="B785" i="28"/>
  <c r="C785" i="28"/>
  <c r="B786" i="28"/>
  <c r="C786" i="28"/>
  <c r="B787" i="28"/>
  <c r="C787" i="28"/>
  <c r="B788" i="28"/>
  <c r="C788" i="28"/>
  <c r="B789" i="28"/>
  <c r="C789" i="28"/>
  <c r="B790" i="28"/>
  <c r="C790" i="28"/>
  <c r="B791" i="28"/>
  <c r="C791" i="28"/>
  <c r="B792" i="28"/>
  <c r="C792" i="28"/>
  <c r="B793" i="28"/>
  <c r="C793" i="28"/>
  <c r="B794" i="28"/>
  <c r="C794" i="28"/>
  <c r="B795" i="28"/>
  <c r="C795" i="28"/>
  <c r="B796" i="28"/>
  <c r="C796" i="28"/>
  <c r="B797" i="28"/>
  <c r="C797" i="28"/>
  <c r="B798" i="28"/>
  <c r="C798" i="28"/>
  <c r="B799" i="28"/>
  <c r="C799" i="28"/>
  <c r="B800" i="28"/>
  <c r="C800" i="28"/>
  <c r="B801" i="28"/>
  <c r="C801" i="28"/>
  <c r="B802" i="28"/>
  <c r="C802" i="28"/>
  <c r="B803" i="28"/>
  <c r="C803" i="28"/>
  <c r="B804" i="28"/>
  <c r="C804" i="28"/>
  <c r="B805" i="28"/>
  <c r="C805" i="28"/>
  <c r="B806" i="28"/>
  <c r="C806" i="28"/>
  <c r="B807" i="28"/>
  <c r="C807" i="28"/>
  <c r="B808" i="28"/>
  <c r="C808" i="28"/>
  <c r="B809" i="28"/>
  <c r="C809" i="28"/>
  <c r="B810" i="28"/>
  <c r="C810" i="28"/>
  <c r="B811" i="28"/>
  <c r="C811" i="28"/>
  <c r="B812" i="28"/>
  <c r="C812" i="28"/>
  <c r="B813" i="28"/>
  <c r="C813" i="28"/>
  <c r="B814" i="28"/>
  <c r="C814" i="28"/>
  <c r="B815" i="28"/>
  <c r="C815" i="28"/>
  <c r="B816" i="28"/>
  <c r="C816" i="28"/>
  <c r="B817" i="28"/>
  <c r="C817" i="28"/>
  <c r="B818" i="28"/>
  <c r="C818" i="28"/>
  <c r="B819" i="28"/>
  <c r="C819" i="28"/>
  <c r="B820" i="28"/>
  <c r="C820" i="28"/>
  <c r="B821" i="28"/>
  <c r="C821" i="28"/>
  <c r="B822" i="28"/>
  <c r="C822" i="28"/>
  <c r="B823" i="28"/>
  <c r="C823" i="28"/>
  <c r="B824" i="28"/>
  <c r="C824" i="28"/>
  <c r="B825" i="28"/>
  <c r="C825" i="28"/>
  <c r="B826" i="28"/>
  <c r="C826" i="28"/>
  <c r="B827" i="28"/>
  <c r="C827" i="28"/>
  <c r="B828" i="28"/>
  <c r="C828" i="28"/>
  <c r="B829" i="28"/>
  <c r="C829" i="28"/>
  <c r="B830" i="28"/>
  <c r="C830" i="28"/>
  <c r="B831" i="28"/>
  <c r="C831" i="28"/>
  <c r="B832" i="28"/>
  <c r="C832" i="28"/>
  <c r="B833" i="28"/>
  <c r="C833" i="28"/>
  <c r="B834" i="28"/>
  <c r="C834" i="28"/>
  <c r="B835" i="28"/>
  <c r="C835" i="28"/>
  <c r="B836" i="28"/>
  <c r="C836" i="28"/>
  <c r="B837" i="28"/>
  <c r="C837" i="28"/>
  <c r="B838" i="28"/>
  <c r="C838" i="28"/>
  <c r="B839" i="28"/>
  <c r="C839" i="28"/>
  <c r="B840" i="28"/>
  <c r="C840" i="28"/>
  <c r="B841" i="28"/>
  <c r="C841" i="28"/>
  <c r="B842" i="28"/>
  <c r="C842" i="28"/>
  <c r="B843" i="28"/>
  <c r="C843" i="28"/>
  <c r="B844" i="28"/>
  <c r="C844" i="28"/>
  <c r="B845" i="28"/>
  <c r="C845" i="28"/>
  <c r="B846" i="28"/>
  <c r="C846" i="28"/>
  <c r="B847" i="28"/>
  <c r="C847" i="28"/>
  <c r="B848" i="28"/>
  <c r="C848" i="28"/>
  <c r="B849" i="28"/>
  <c r="C849" i="28"/>
  <c r="B850" i="28"/>
  <c r="C850" i="28"/>
  <c r="B851" i="28"/>
  <c r="C851" i="28"/>
  <c r="B852" i="28"/>
  <c r="C852" i="28"/>
  <c r="B853" i="28"/>
  <c r="C853" i="28"/>
  <c r="B854" i="28"/>
  <c r="C854" i="28"/>
  <c r="B855" i="28"/>
  <c r="C855" i="28"/>
  <c r="B856" i="28"/>
  <c r="C856" i="28"/>
  <c r="B857" i="28"/>
  <c r="C857" i="28"/>
  <c r="B858" i="28"/>
  <c r="C858" i="28"/>
  <c r="B859" i="28"/>
  <c r="C859" i="28"/>
  <c r="B860" i="28"/>
  <c r="C860" i="28"/>
  <c r="B861" i="28"/>
  <c r="C861" i="28"/>
  <c r="B862" i="28"/>
  <c r="C862" i="28"/>
  <c r="B863" i="28"/>
  <c r="C863" i="28"/>
  <c r="B864" i="28"/>
  <c r="C864" i="28"/>
  <c r="B865" i="28"/>
  <c r="C865" i="28"/>
  <c r="B866" i="28"/>
  <c r="C866" i="28"/>
  <c r="B867" i="28"/>
  <c r="C867" i="28"/>
  <c r="B868" i="28"/>
  <c r="C868" i="28"/>
  <c r="B869" i="28"/>
  <c r="C869" i="28"/>
  <c r="B870" i="28"/>
  <c r="C870" i="28"/>
  <c r="B871" i="28"/>
  <c r="C871" i="28"/>
  <c r="B872" i="28"/>
  <c r="C872" i="28"/>
  <c r="B873" i="28"/>
  <c r="C873" i="28"/>
  <c r="B874" i="28"/>
  <c r="C874" i="28"/>
  <c r="B875" i="28"/>
  <c r="C875" i="28"/>
  <c r="B876" i="28"/>
  <c r="C876" i="28"/>
  <c r="B877" i="28"/>
  <c r="C877" i="28"/>
  <c r="B878" i="28"/>
  <c r="C878" i="28"/>
  <c r="B879" i="28"/>
  <c r="C879" i="28"/>
  <c r="B880" i="28"/>
  <c r="C880" i="28"/>
  <c r="B881" i="28"/>
  <c r="C881" i="28"/>
  <c r="B882" i="28"/>
  <c r="C882" i="28"/>
  <c r="B883" i="28"/>
  <c r="C883" i="28"/>
  <c r="B884" i="28"/>
  <c r="C884" i="28"/>
  <c r="B885" i="28"/>
  <c r="C885" i="28"/>
  <c r="B886" i="28"/>
  <c r="C886" i="28"/>
  <c r="B887" i="28"/>
  <c r="C887" i="28"/>
  <c r="B888" i="28"/>
  <c r="C888" i="28"/>
  <c r="B889" i="28"/>
  <c r="C889" i="28"/>
  <c r="B890" i="28"/>
  <c r="C890" i="28"/>
  <c r="B891" i="28"/>
  <c r="C891" i="28"/>
  <c r="B892" i="28"/>
  <c r="C892" i="28"/>
  <c r="B893" i="28"/>
  <c r="C893" i="28"/>
  <c r="B894" i="28"/>
  <c r="C894" i="28"/>
  <c r="B895" i="28"/>
  <c r="C895" i="28"/>
  <c r="B896" i="28"/>
  <c r="C896" i="28"/>
  <c r="B897" i="28"/>
  <c r="C897" i="28"/>
  <c r="B898" i="28"/>
  <c r="C898" i="28"/>
  <c r="B899" i="28"/>
  <c r="C899" i="28"/>
  <c r="B900" i="28"/>
  <c r="C900" i="28"/>
  <c r="B901" i="28"/>
  <c r="C901" i="28"/>
  <c r="B902" i="28"/>
  <c r="C902" i="28"/>
  <c r="B903" i="28"/>
  <c r="C903" i="28"/>
  <c r="B904" i="28"/>
  <c r="C904" i="28"/>
  <c r="B905" i="28"/>
  <c r="C905" i="28"/>
  <c r="B906" i="28"/>
  <c r="C906" i="28"/>
  <c r="B907" i="28"/>
  <c r="C907" i="28"/>
  <c r="B908" i="28"/>
  <c r="C908" i="28"/>
  <c r="B909" i="28"/>
  <c r="C909" i="28"/>
  <c r="B910" i="28"/>
  <c r="C910" i="28"/>
  <c r="B911" i="28"/>
  <c r="C911" i="28"/>
  <c r="B912" i="28"/>
  <c r="C912" i="28"/>
  <c r="B913" i="28"/>
  <c r="C913" i="28"/>
  <c r="B914" i="28"/>
  <c r="C914" i="28"/>
  <c r="B915" i="28"/>
  <c r="C915" i="28"/>
  <c r="B916" i="28"/>
  <c r="C916" i="28"/>
  <c r="B917" i="28"/>
  <c r="C917" i="28"/>
  <c r="B918" i="28"/>
  <c r="C918" i="28"/>
  <c r="B919" i="28"/>
  <c r="C919" i="28"/>
  <c r="B920" i="28"/>
  <c r="C920" i="28"/>
  <c r="B921" i="28"/>
  <c r="C921" i="28"/>
  <c r="B922" i="28"/>
  <c r="C922" i="28"/>
  <c r="B923" i="28"/>
  <c r="C923" i="28"/>
  <c r="B924" i="28"/>
  <c r="C924" i="28"/>
  <c r="B925" i="28"/>
  <c r="C925" i="28"/>
  <c r="B926" i="28"/>
  <c r="C926" i="28"/>
  <c r="B927" i="28"/>
  <c r="C927" i="28"/>
  <c r="B928" i="28"/>
  <c r="C928" i="28"/>
  <c r="B929" i="28"/>
  <c r="C929" i="28"/>
  <c r="B930" i="28"/>
  <c r="C930" i="28"/>
  <c r="B931" i="28"/>
  <c r="C931" i="28"/>
  <c r="B932" i="28"/>
  <c r="C932" i="28"/>
  <c r="B933" i="28"/>
  <c r="C933" i="28"/>
  <c r="B934" i="28"/>
  <c r="C934" i="28"/>
  <c r="B935" i="28"/>
  <c r="C935" i="28"/>
  <c r="B936" i="28"/>
  <c r="C936" i="28"/>
  <c r="B937" i="28"/>
  <c r="C937" i="28"/>
  <c r="B938" i="28"/>
  <c r="C938" i="28"/>
  <c r="B939" i="28"/>
  <c r="C939" i="28"/>
  <c r="B940" i="28"/>
  <c r="C940" i="28"/>
  <c r="B941" i="28"/>
  <c r="C941" i="28"/>
  <c r="B942" i="28"/>
  <c r="C942" i="28"/>
  <c r="B943" i="28"/>
  <c r="C943" i="28"/>
  <c r="B944" i="28"/>
  <c r="C944" i="28"/>
  <c r="B945" i="28"/>
  <c r="C945" i="28"/>
  <c r="B946" i="28"/>
  <c r="C946" i="28"/>
  <c r="B947" i="28"/>
  <c r="C947" i="28"/>
  <c r="B948" i="28"/>
  <c r="C948" i="28"/>
  <c r="B949" i="28"/>
  <c r="C949" i="28"/>
  <c r="B950" i="28"/>
  <c r="C950" i="28"/>
  <c r="B951" i="28"/>
  <c r="C951" i="28"/>
  <c r="B952" i="28"/>
  <c r="C952" i="28"/>
  <c r="B953" i="28"/>
  <c r="C953" i="28"/>
  <c r="B954" i="28"/>
  <c r="C954" i="28"/>
  <c r="B955" i="28"/>
  <c r="C955" i="28"/>
  <c r="B956" i="28"/>
  <c r="C956" i="28"/>
  <c r="B957" i="28"/>
  <c r="C957" i="28"/>
  <c r="B958" i="28"/>
  <c r="C958" i="28"/>
  <c r="B959" i="28"/>
  <c r="C959" i="28"/>
  <c r="B960" i="28"/>
  <c r="C960" i="28"/>
  <c r="B961" i="28"/>
  <c r="C961" i="28"/>
  <c r="B962" i="28"/>
  <c r="C962" i="28"/>
  <c r="B963" i="28"/>
  <c r="C963" i="28"/>
  <c r="B964" i="28"/>
  <c r="C964" i="28"/>
  <c r="B965" i="28"/>
  <c r="C965" i="28"/>
  <c r="B966" i="28"/>
  <c r="C966" i="28"/>
  <c r="B967" i="28"/>
  <c r="C967" i="28"/>
  <c r="B968" i="28"/>
  <c r="C968" i="28"/>
  <c r="B969" i="28"/>
  <c r="C969" i="28"/>
  <c r="B970" i="28"/>
  <c r="C970" i="28"/>
  <c r="B971" i="28"/>
  <c r="C971" i="28"/>
  <c r="B972" i="28"/>
  <c r="C972" i="28"/>
  <c r="B973" i="28"/>
  <c r="C973" i="28"/>
  <c r="B974" i="28"/>
  <c r="C974" i="28"/>
  <c r="B975" i="28"/>
  <c r="C975" i="28"/>
  <c r="B976" i="28"/>
  <c r="C976" i="28"/>
  <c r="B977" i="28"/>
  <c r="C977" i="28"/>
  <c r="B978" i="28"/>
  <c r="C978" i="28"/>
  <c r="B979" i="28"/>
  <c r="C979" i="28"/>
  <c r="B980" i="28"/>
  <c r="C980" i="28"/>
  <c r="B981" i="28"/>
  <c r="C981" i="28"/>
  <c r="B982" i="28"/>
  <c r="C982" i="28"/>
  <c r="B983" i="28"/>
  <c r="C983" i="28"/>
  <c r="B984" i="28"/>
  <c r="C984" i="28"/>
  <c r="B985" i="28"/>
  <c r="C985" i="28"/>
  <c r="B986" i="28"/>
  <c r="C986" i="28"/>
  <c r="B987" i="28"/>
  <c r="C987" i="28"/>
  <c r="B988" i="28"/>
  <c r="C988" i="28"/>
  <c r="B989" i="28"/>
  <c r="C989" i="28"/>
  <c r="B990" i="28"/>
  <c r="C990" i="28"/>
  <c r="B991" i="28"/>
  <c r="C991" i="28"/>
  <c r="B992" i="28"/>
  <c r="C992" i="28"/>
  <c r="B993" i="28"/>
  <c r="C993" i="28"/>
  <c r="B994" i="28"/>
  <c r="C994" i="28"/>
  <c r="B995" i="28"/>
  <c r="C995" i="28"/>
  <c r="B996" i="28"/>
  <c r="C996" i="28"/>
  <c r="B997" i="28"/>
  <c r="C997" i="28"/>
  <c r="B998" i="28"/>
  <c r="C998" i="28"/>
  <c r="B999" i="28"/>
  <c r="C999" i="28"/>
  <c r="B1000" i="28"/>
  <c r="C1000" i="28"/>
  <c r="B1001" i="28"/>
  <c r="C1001" i="28"/>
  <c r="B1002" i="28"/>
  <c r="C1002" i="28"/>
  <c r="B1003" i="28"/>
  <c r="C1003" i="28"/>
  <c r="B1004" i="28"/>
  <c r="C1004" i="28"/>
  <c r="B1005" i="28"/>
  <c r="C1005" i="28"/>
  <c r="B1006" i="28"/>
  <c r="C1006" i="28"/>
  <c r="B1007" i="28"/>
  <c r="C1007" i="28"/>
  <c r="B1008" i="28"/>
  <c r="C1008" i="28"/>
  <c r="B1009" i="28"/>
  <c r="C1009" i="28"/>
  <c r="B1010" i="28"/>
  <c r="C1010" i="28"/>
  <c r="B1011" i="28"/>
  <c r="C1011" i="28"/>
  <c r="B1012" i="28"/>
  <c r="C1012" i="28"/>
  <c r="B1013" i="28"/>
  <c r="C1013" i="28"/>
  <c r="B1014" i="28"/>
  <c r="C1014" i="28"/>
  <c r="B1015" i="28"/>
  <c r="C1015" i="28"/>
  <c r="B1016" i="28"/>
  <c r="C1016" i="28"/>
  <c r="B1017" i="28"/>
  <c r="C1017" i="28"/>
  <c r="B1018" i="28"/>
  <c r="C1018" i="28"/>
  <c r="B1019" i="28"/>
  <c r="C1019" i="28"/>
  <c r="B1020" i="28"/>
  <c r="C1020" i="28"/>
  <c r="B1021" i="28"/>
  <c r="C1021" i="28"/>
  <c r="B1022" i="28"/>
  <c r="C1022" i="28"/>
  <c r="B1023" i="28"/>
  <c r="C1023" i="28"/>
  <c r="B1024" i="28"/>
  <c r="C1024" i="28"/>
  <c r="B1025" i="28"/>
  <c r="C1025" i="28"/>
  <c r="B1026" i="28"/>
  <c r="C1026" i="28"/>
  <c r="B1027" i="28"/>
  <c r="C1027" i="28"/>
  <c r="B1028" i="28"/>
  <c r="C1028" i="28"/>
  <c r="B1029" i="28"/>
  <c r="C1029" i="28"/>
  <c r="B1030" i="28"/>
  <c r="C1030" i="28"/>
  <c r="B1031" i="28"/>
  <c r="C1031" i="28"/>
  <c r="B1032" i="28"/>
  <c r="C1032" i="28"/>
  <c r="B1033" i="28"/>
  <c r="C1033" i="28"/>
  <c r="B1034" i="28"/>
  <c r="C1034" i="28"/>
  <c r="B1035" i="28"/>
  <c r="C1035" i="28"/>
  <c r="B1036" i="28"/>
  <c r="C1036" i="28"/>
  <c r="B1037" i="28"/>
  <c r="C1037" i="28"/>
  <c r="B1038" i="28"/>
  <c r="C1038" i="28"/>
  <c r="B1039" i="28"/>
  <c r="C1039" i="28"/>
  <c r="B1040" i="28"/>
  <c r="C1040" i="28"/>
  <c r="B1041" i="28"/>
  <c r="C1041" i="28"/>
  <c r="B1042" i="28"/>
  <c r="C1042" i="28"/>
  <c r="B1043" i="28"/>
  <c r="C1043" i="28"/>
  <c r="B1044" i="28"/>
  <c r="C1044" i="28"/>
  <c r="B1045" i="28"/>
  <c r="C1045" i="28"/>
  <c r="B1046" i="28"/>
  <c r="C1046" i="28"/>
  <c r="B1047" i="28"/>
  <c r="C1047" i="28"/>
  <c r="B1048" i="28"/>
  <c r="C1048" i="28"/>
  <c r="B1049" i="28"/>
  <c r="C1049" i="28"/>
  <c r="B1050" i="28"/>
  <c r="C1050" i="28"/>
  <c r="B1051" i="28"/>
  <c r="C1051" i="28"/>
  <c r="B1052" i="28"/>
  <c r="C1052" i="28"/>
  <c r="B1053" i="28"/>
  <c r="C1053" i="28"/>
  <c r="B1054" i="28"/>
  <c r="C1054" i="28"/>
  <c r="B1055" i="28"/>
  <c r="C1055" i="28"/>
  <c r="B1056" i="28"/>
  <c r="C1056" i="28"/>
  <c r="B1057" i="28"/>
  <c r="C1057" i="28"/>
  <c r="B1058" i="28"/>
  <c r="C1058" i="28"/>
  <c r="B1059" i="28"/>
  <c r="C1059" i="28"/>
  <c r="B1060" i="28"/>
  <c r="C1060" i="28"/>
  <c r="B1061" i="28"/>
  <c r="C1061" i="28"/>
  <c r="B1062" i="28"/>
  <c r="C1062" i="28"/>
  <c r="B1063" i="28"/>
  <c r="C1063" i="28"/>
  <c r="B1064" i="28"/>
  <c r="C1064" i="28"/>
  <c r="B1065" i="28"/>
  <c r="C1065" i="28"/>
  <c r="B1066" i="28"/>
  <c r="C1066" i="28"/>
  <c r="B1067" i="28"/>
  <c r="C1067" i="28"/>
  <c r="B1068" i="28"/>
  <c r="C1068" i="28"/>
  <c r="B1069" i="28"/>
  <c r="C1069" i="28"/>
  <c r="B1070" i="28"/>
  <c r="C1070" i="28"/>
  <c r="B1071" i="28"/>
  <c r="C1071" i="28"/>
  <c r="B1072" i="28"/>
  <c r="C1072" i="28"/>
  <c r="B1073" i="28"/>
  <c r="C1073" i="28"/>
  <c r="B1074" i="28"/>
  <c r="C1074" i="28"/>
  <c r="B1075" i="28"/>
  <c r="C1075" i="28"/>
  <c r="B1076" i="28"/>
  <c r="C1076" i="28"/>
  <c r="B1077" i="28"/>
  <c r="C1077" i="28"/>
  <c r="B1078" i="28"/>
  <c r="C1078" i="28"/>
  <c r="B1079" i="28"/>
  <c r="C1079" i="28"/>
  <c r="B1080" i="28"/>
  <c r="C1080" i="28"/>
  <c r="B1081" i="28"/>
  <c r="C1081" i="28"/>
  <c r="B1082" i="28"/>
  <c r="C1082" i="28"/>
  <c r="B1083" i="28"/>
  <c r="C1083" i="28"/>
  <c r="B1084" i="28"/>
  <c r="C1084" i="28"/>
  <c r="B1085" i="28"/>
  <c r="C1085" i="28"/>
  <c r="B1086" i="28"/>
  <c r="C1086" i="28"/>
  <c r="B1087" i="28"/>
  <c r="C1087" i="28"/>
  <c r="B1088" i="28"/>
  <c r="C1088" i="28"/>
  <c r="B1089" i="28"/>
  <c r="C1089" i="28"/>
  <c r="B1090" i="28"/>
  <c r="C1090" i="28"/>
  <c r="B1091" i="28"/>
  <c r="C1091" i="28"/>
  <c r="B1092" i="28"/>
  <c r="C1092" i="28"/>
  <c r="B1093" i="28"/>
  <c r="C1093" i="28"/>
  <c r="B1094" i="28"/>
  <c r="C1094" i="28"/>
  <c r="B1095" i="28"/>
  <c r="C1095" i="28"/>
  <c r="B1096" i="28"/>
  <c r="C1096" i="28"/>
  <c r="B1097" i="28"/>
  <c r="C1097" i="28"/>
  <c r="B1098" i="28"/>
  <c r="C1098" i="28"/>
  <c r="B1099" i="28"/>
  <c r="C1099" i="28"/>
  <c r="B1100" i="28"/>
  <c r="C1100" i="28"/>
  <c r="B1101" i="28"/>
  <c r="C1101" i="28"/>
  <c r="B1102" i="28"/>
  <c r="C1102" i="28"/>
  <c r="B1103" i="28"/>
  <c r="C1103" i="28"/>
  <c r="B1104" i="28"/>
  <c r="C1104" i="28"/>
  <c r="B1105" i="28"/>
  <c r="C1105" i="28"/>
  <c r="B1106" i="28"/>
  <c r="C1106" i="28"/>
  <c r="B1107" i="28"/>
  <c r="C1107" i="28"/>
  <c r="B1108" i="28"/>
  <c r="C1108" i="28"/>
  <c r="B1109" i="28"/>
  <c r="C1109" i="28"/>
  <c r="B1110" i="28"/>
  <c r="C1110" i="28"/>
  <c r="B1111" i="28"/>
  <c r="C1111" i="28"/>
  <c r="B1112" i="28"/>
  <c r="C1112" i="28"/>
  <c r="B1113" i="28"/>
  <c r="C1113" i="28"/>
  <c r="B1114" i="28"/>
  <c r="C1114" i="28"/>
  <c r="B1115" i="28"/>
  <c r="C1115" i="28"/>
  <c r="B1116" i="28"/>
  <c r="C1116" i="28"/>
  <c r="B1117" i="28"/>
  <c r="C1117" i="28"/>
  <c r="B1118" i="28"/>
  <c r="C1118" i="28"/>
  <c r="B1119" i="28"/>
  <c r="C1119" i="28"/>
  <c r="B1120" i="28"/>
  <c r="C1120" i="28"/>
  <c r="B1121" i="28"/>
  <c r="C1121" i="28"/>
  <c r="B1122" i="28"/>
  <c r="C1122" i="28"/>
  <c r="B1123" i="28"/>
  <c r="C1123" i="28"/>
  <c r="B1124" i="28"/>
  <c r="C1124" i="28"/>
  <c r="B1125" i="28"/>
  <c r="C1125" i="28"/>
  <c r="B1126" i="28"/>
  <c r="C1126" i="28"/>
  <c r="B1127" i="28"/>
  <c r="C1127" i="28"/>
  <c r="B1128" i="28"/>
  <c r="C1128" i="28"/>
  <c r="B1129" i="28"/>
  <c r="C1129" i="28"/>
  <c r="B1130" i="28"/>
  <c r="C1130" i="28"/>
  <c r="B1131" i="28"/>
  <c r="C1131" i="28"/>
  <c r="B1132" i="28"/>
  <c r="C1132" i="28"/>
  <c r="B1133" i="28"/>
  <c r="C1133" i="28"/>
  <c r="B1134" i="28"/>
  <c r="C1134" i="28"/>
  <c r="B1135" i="28"/>
  <c r="C1135" i="28"/>
  <c r="B1136" i="28"/>
  <c r="C1136" i="28"/>
  <c r="B1137" i="28"/>
  <c r="C1137" i="28"/>
  <c r="B1138" i="28"/>
  <c r="C1138" i="28"/>
  <c r="B1139" i="28"/>
  <c r="C1139" i="28"/>
  <c r="B1140" i="28"/>
  <c r="C1140" i="28"/>
  <c r="B1141" i="28"/>
  <c r="C1141" i="28"/>
  <c r="B1142" i="28"/>
  <c r="C1142" i="28"/>
  <c r="B1143" i="28"/>
  <c r="C1143" i="28"/>
  <c r="B1144" i="28"/>
  <c r="C1144" i="28"/>
  <c r="B1145" i="28"/>
  <c r="C1145" i="28"/>
  <c r="B1146" i="28"/>
  <c r="C1146" i="28"/>
  <c r="B1147" i="28"/>
  <c r="C1147" i="28"/>
  <c r="B1148" i="28"/>
  <c r="C1148" i="28"/>
  <c r="B1149" i="28"/>
  <c r="C1149" i="28"/>
  <c r="B1150" i="28"/>
  <c r="C1150" i="28"/>
  <c r="B1151" i="28"/>
  <c r="C1151" i="28"/>
  <c r="B1152" i="28"/>
  <c r="C1152" i="28"/>
  <c r="B1153" i="28"/>
  <c r="C1153" i="28"/>
  <c r="B1154" i="28"/>
  <c r="C1154" i="28"/>
  <c r="B1155" i="28"/>
  <c r="C1155" i="28"/>
  <c r="B1156" i="28"/>
  <c r="C1156" i="28"/>
  <c r="B1157" i="28"/>
  <c r="C1157" i="28"/>
  <c r="B1158" i="28"/>
  <c r="C1158" i="28"/>
  <c r="B1159" i="28"/>
  <c r="C1159" i="28"/>
  <c r="B1160" i="28"/>
  <c r="C1160" i="28"/>
  <c r="B1161" i="28"/>
  <c r="C1161" i="28"/>
  <c r="B1162" i="28"/>
  <c r="C1162" i="28"/>
  <c r="B1163" i="28"/>
  <c r="C1163" i="28"/>
  <c r="B1164" i="28"/>
  <c r="C1164" i="28"/>
  <c r="B1165" i="28"/>
  <c r="C1165" i="28"/>
  <c r="B1166" i="28"/>
  <c r="C1166" i="28"/>
  <c r="B1167" i="28"/>
  <c r="C1167" i="28"/>
  <c r="B1168" i="28"/>
  <c r="C1168" i="28"/>
  <c r="B1169" i="28"/>
  <c r="C1169" i="28"/>
  <c r="B1170" i="28"/>
  <c r="C1170" i="28"/>
  <c r="B1171" i="28"/>
  <c r="C1171" i="28"/>
  <c r="B1172" i="28"/>
  <c r="C1172" i="28"/>
  <c r="B1173" i="28"/>
  <c r="C1173" i="28"/>
  <c r="B1174" i="28"/>
  <c r="C1174" i="28"/>
  <c r="B1175" i="28"/>
  <c r="C1175" i="28"/>
  <c r="B1176" i="28"/>
  <c r="C1176" i="28"/>
  <c r="B1177" i="28"/>
  <c r="C1177" i="28"/>
  <c r="B1178" i="28"/>
  <c r="C1178" i="28"/>
  <c r="B1179" i="28"/>
  <c r="C1179" i="28"/>
  <c r="B1180" i="28"/>
  <c r="C1180" i="28"/>
  <c r="B1181" i="28"/>
  <c r="C1181" i="28"/>
  <c r="B1182" i="28"/>
  <c r="C1182" i="28"/>
  <c r="B1183" i="28"/>
  <c r="C1183" i="28"/>
  <c r="B1184" i="28"/>
  <c r="C1184" i="28"/>
  <c r="B1185" i="28"/>
  <c r="C1185" i="28"/>
  <c r="B1186" i="28"/>
  <c r="C1186" i="28"/>
  <c r="B1187" i="28"/>
  <c r="C1187" i="28"/>
  <c r="B1188" i="28"/>
  <c r="C1188" i="28"/>
  <c r="B1189" i="28"/>
  <c r="C1189" i="28"/>
  <c r="B1190" i="28"/>
  <c r="C1190" i="28"/>
  <c r="B1191" i="28"/>
  <c r="C1191" i="28"/>
  <c r="B1192" i="28"/>
  <c r="C1192" i="28"/>
  <c r="B1193" i="28"/>
  <c r="C1193" i="28"/>
  <c r="B1194" i="28"/>
  <c r="C1194" i="28"/>
  <c r="B1195" i="28"/>
  <c r="C1195" i="28"/>
  <c r="B1196" i="28"/>
  <c r="C1196" i="28"/>
  <c r="B1197" i="28"/>
  <c r="C1197" i="28"/>
  <c r="B1198" i="28"/>
  <c r="C1198" i="28"/>
  <c r="B1199" i="28"/>
  <c r="C1199" i="28"/>
  <c r="B1200" i="28"/>
  <c r="C1200" i="28"/>
  <c r="B1201" i="28"/>
  <c r="C1201" i="28"/>
  <c r="B1202" i="28"/>
  <c r="C1202" i="28"/>
  <c r="B1203" i="28"/>
  <c r="C1203" i="28"/>
  <c r="B1204" i="28"/>
  <c r="C1204" i="28"/>
  <c r="B1205" i="28"/>
  <c r="C1205" i="28"/>
  <c r="B1206" i="28"/>
  <c r="C1206" i="28"/>
  <c r="B1207" i="28"/>
  <c r="C1207" i="28"/>
  <c r="B1208" i="28"/>
  <c r="C1208" i="28"/>
  <c r="B1209" i="28"/>
  <c r="C1209" i="28"/>
  <c r="B1210" i="28"/>
  <c r="C1210" i="28"/>
  <c r="B1211" i="28"/>
  <c r="C1211" i="28"/>
  <c r="B1212" i="28"/>
  <c r="C1212" i="28"/>
  <c r="B1213" i="28"/>
  <c r="C1213" i="28"/>
  <c r="B1214" i="28"/>
  <c r="C1214" i="28"/>
  <c r="B1215" i="28"/>
  <c r="C1215" i="28"/>
  <c r="B1216" i="28"/>
  <c r="C1216" i="28"/>
  <c r="B1217" i="28"/>
  <c r="C1217" i="28"/>
  <c r="B1218" i="28"/>
  <c r="C1218" i="28"/>
  <c r="B1219" i="28"/>
  <c r="C1219" i="28"/>
  <c r="B1220" i="28"/>
  <c r="C1220" i="28"/>
  <c r="B1221" i="28"/>
  <c r="C1221" i="28"/>
  <c r="B1222" i="28"/>
  <c r="C1222" i="28"/>
  <c r="B1223" i="28"/>
  <c r="C1223" i="28"/>
  <c r="B1224" i="28"/>
  <c r="C1224" i="28"/>
  <c r="B1225" i="28"/>
  <c r="C1225" i="28"/>
  <c r="B1226" i="28"/>
  <c r="C1226" i="28"/>
  <c r="B1227" i="28"/>
  <c r="C1227" i="28"/>
  <c r="B1228" i="28"/>
  <c r="C1228" i="28"/>
  <c r="B1229" i="28"/>
  <c r="C1229" i="28"/>
  <c r="B1230" i="28"/>
  <c r="C1230" i="28"/>
  <c r="B1231" i="28"/>
  <c r="C1231" i="28"/>
  <c r="B1232" i="28"/>
  <c r="C1232" i="28"/>
  <c r="B1233" i="28"/>
  <c r="C1233" i="28"/>
  <c r="B1234" i="28"/>
  <c r="C1234" i="28"/>
  <c r="B1235" i="28"/>
  <c r="C1235" i="28"/>
  <c r="B1236" i="28"/>
  <c r="C1236" i="28"/>
  <c r="B1237" i="28"/>
  <c r="C1237" i="28"/>
  <c r="B1238" i="28"/>
  <c r="C1238" i="28"/>
  <c r="B1239" i="28"/>
  <c r="C1239" i="28"/>
  <c r="B1240" i="28"/>
  <c r="C1240" i="28"/>
  <c r="B1241" i="28"/>
  <c r="C1241" i="28"/>
  <c r="B1242" i="28"/>
  <c r="C1242" i="28"/>
  <c r="B1243" i="28"/>
  <c r="C1243" i="28"/>
  <c r="B1244" i="28"/>
  <c r="C1244" i="28"/>
  <c r="B1245" i="28"/>
  <c r="C1245" i="28"/>
  <c r="B1246" i="28"/>
  <c r="C1246" i="28"/>
  <c r="B1247" i="28"/>
  <c r="C1247" i="28"/>
  <c r="B1248" i="28"/>
  <c r="C1248" i="28"/>
  <c r="B1249" i="28"/>
  <c r="C1249" i="28"/>
  <c r="B1250" i="28"/>
  <c r="C1250" i="28"/>
  <c r="B1251" i="28"/>
  <c r="C1251" i="28"/>
  <c r="B1252" i="28"/>
  <c r="C1252" i="28"/>
  <c r="B1253" i="28"/>
  <c r="C1253" i="28"/>
  <c r="B1254" i="28"/>
  <c r="C1254" i="28"/>
  <c r="B1255" i="28"/>
  <c r="C1255" i="28"/>
  <c r="B1256" i="28"/>
  <c r="C1256" i="28"/>
  <c r="B1257" i="28"/>
  <c r="C1257" i="28"/>
  <c r="B1258" i="28"/>
  <c r="C1258" i="28"/>
  <c r="B1259" i="28"/>
  <c r="C1259" i="28"/>
  <c r="B1260" i="28"/>
  <c r="C1260" i="28"/>
  <c r="B1261" i="28"/>
  <c r="C1261" i="28"/>
  <c r="B1262" i="28"/>
  <c r="C1262" i="28"/>
  <c r="B1263" i="28"/>
  <c r="C1263" i="28"/>
  <c r="B1264" i="28"/>
  <c r="C1264" i="28"/>
  <c r="B1265" i="28"/>
  <c r="C1265" i="28"/>
  <c r="B1266" i="28"/>
  <c r="C1266" i="28"/>
  <c r="B1267" i="28"/>
  <c r="C1267" i="28"/>
  <c r="B1268" i="28"/>
  <c r="C1268" i="28"/>
  <c r="B1269" i="28"/>
  <c r="C1269" i="28"/>
  <c r="B1270" i="28"/>
  <c r="C1270" i="28"/>
  <c r="B1271" i="28"/>
  <c r="C1271" i="28"/>
  <c r="B1272" i="28"/>
  <c r="C1272" i="28"/>
  <c r="B1273" i="28"/>
  <c r="C1273" i="28"/>
  <c r="B1" i="28"/>
  <c r="C1" i="28"/>
  <c r="A2" i="28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888" i="28"/>
  <c r="A889" i="28"/>
  <c r="A890" i="28"/>
  <c r="A891" i="28"/>
  <c r="A892" i="28"/>
  <c r="A893" i="28"/>
  <c r="A894" i="28"/>
  <c r="A895" i="28"/>
  <c r="A896" i="28"/>
  <c r="A897" i="28"/>
  <c r="A898" i="28"/>
  <c r="A899" i="28"/>
  <c r="A900" i="28"/>
  <c r="A901" i="28"/>
  <c r="A902" i="28"/>
  <c r="A903" i="28"/>
  <c r="A904" i="28"/>
  <c r="A905" i="28"/>
  <c r="A906" i="28"/>
  <c r="A907" i="28"/>
  <c r="A908" i="28"/>
  <c r="A909" i="28"/>
  <c r="A910" i="28"/>
  <c r="A911" i="28"/>
  <c r="A912" i="28"/>
  <c r="A913" i="28"/>
  <c r="A914" i="28"/>
  <c r="A915" i="28"/>
  <c r="A916" i="28"/>
  <c r="A917" i="28"/>
  <c r="A918" i="28"/>
  <c r="A919" i="28"/>
  <c r="A920" i="28"/>
  <c r="A921" i="28"/>
  <c r="A922" i="28"/>
  <c r="A923" i="28"/>
  <c r="A924" i="28"/>
  <c r="A925" i="28"/>
  <c r="A926" i="28"/>
  <c r="A927" i="28"/>
  <c r="A928" i="28"/>
  <c r="A929" i="28"/>
  <c r="A930" i="28"/>
  <c r="A931" i="28"/>
  <c r="A932" i="28"/>
  <c r="A933" i="28"/>
  <c r="A934" i="28"/>
  <c r="A935" i="28"/>
  <c r="A936" i="28"/>
  <c r="A937" i="28"/>
  <c r="A938" i="28"/>
  <c r="A939" i="28"/>
  <c r="A940" i="28"/>
  <c r="A941" i="28"/>
  <c r="A942" i="28"/>
  <c r="A943" i="28"/>
  <c r="A944" i="28"/>
  <c r="A945" i="28"/>
  <c r="A946" i="28"/>
  <c r="A947" i="28"/>
  <c r="A948" i="28"/>
  <c r="A949" i="28"/>
  <c r="A950" i="28"/>
  <c r="A951" i="28"/>
  <c r="A952" i="28"/>
  <c r="A953" i="28"/>
  <c r="A954" i="28"/>
  <c r="A955" i="28"/>
  <c r="A956" i="28"/>
  <c r="A957" i="28"/>
  <c r="A958" i="28"/>
  <c r="A959" i="28"/>
  <c r="A960" i="28"/>
  <c r="A961" i="28"/>
  <c r="A962" i="28"/>
  <c r="A963" i="28"/>
  <c r="A964" i="28"/>
  <c r="A965" i="28"/>
  <c r="A966" i="28"/>
  <c r="A967" i="28"/>
  <c r="A968" i="28"/>
  <c r="A969" i="28"/>
  <c r="A970" i="28"/>
  <c r="A971" i="28"/>
  <c r="A972" i="28"/>
  <c r="A973" i="28"/>
  <c r="A974" i="28"/>
  <c r="A975" i="28"/>
  <c r="A976" i="28"/>
  <c r="A977" i="28"/>
  <c r="A978" i="28"/>
  <c r="A979" i="28"/>
  <c r="A980" i="28"/>
  <c r="A981" i="28"/>
  <c r="A982" i="28"/>
  <c r="A983" i="28"/>
  <c r="A984" i="28"/>
  <c r="A985" i="28"/>
  <c r="A986" i="28"/>
  <c r="A987" i="28"/>
  <c r="A988" i="28"/>
  <c r="A989" i="28"/>
  <c r="A990" i="28"/>
  <c r="A991" i="28"/>
  <c r="A992" i="28"/>
  <c r="A993" i="28"/>
  <c r="A994" i="28"/>
  <c r="A995" i="28"/>
  <c r="A996" i="28"/>
  <c r="A997" i="28"/>
  <c r="A998" i="28"/>
  <c r="A999" i="28"/>
  <c r="A1000" i="28"/>
  <c r="A1001" i="28"/>
  <c r="A1002" i="28"/>
  <c r="A1003" i="28"/>
  <c r="A1004" i="28"/>
  <c r="A1005" i="28"/>
  <c r="A1006" i="28"/>
  <c r="A1007" i="28"/>
  <c r="A1008" i="28"/>
  <c r="A1009" i="28"/>
  <c r="A1010" i="28"/>
  <c r="A1011" i="28"/>
  <c r="A1012" i="28"/>
  <c r="A1013" i="28"/>
  <c r="A1014" i="28"/>
  <c r="A1015" i="28"/>
  <c r="A1016" i="28"/>
  <c r="A1017" i="28"/>
  <c r="A1018" i="28"/>
  <c r="A1019" i="28"/>
  <c r="A1020" i="28"/>
  <c r="A1021" i="28"/>
  <c r="A1022" i="28"/>
  <c r="A1023" i="28"/>
  <c r="A1024" i="28"/>
  <c r="A1025" i="28"/>
  <c r="A1026" i="28"/>
  <c r="A1027" i="28"/>
  <c r="A1028" i="28"/>
  <c r="A1029" i="28"/>
  <c r="A1030" i="28"/>
  <c r="A1031" i="28"/>
  <c r="A1032" i="28"/>
  <c r="A1033" i="28"/>
  <c r="A1034" i="28"/>
  <c r="A1035" i="28"/>
  <c r="A1036" i="28"/>
  <c r="A1037" i="28"/>
  <c r="A1038" i="28"/>
  <c r="A1039" i="28"/>
  <c r="A1040" i="28"/>
  <c r="A1041" i="28"/>
  <c r="A1042" i="28"/>
  <c r="A1043" i="28"/>
  <c r="A1044" i="28"/>
  <c r="A1045" i="28"/>
  <c r="A1046" i="28"/>
  <c r="A1047" i="28"/>
  <c r="A1048" i="28"/>
  <c r="A1049" i="28"/>
  <c r="A1050" i="28"/>
  <c r="A1051" i="28"/>
  <c r="A1052" i="28"/>
  <c r="A1053" i="28"/>
  <c r="A1054" i="28"/>
  <c r="A1055" i="28"/>
  <c r="A1056" i="28"/>
  <c r="A1057" i="28"/>
  <c r="A1058" i="28"/>
  <c r="A1059" i="28"/>
  <c r="A1060" i="28"/>
  <c r="A1061" i="28"/>
  <c r="A1062" i="28"/>
  <c r="A1063" i="28"/>
  <c r="A1064" i="28"/>
  <c r="A1065" i="28"/>
  <c r="A1066" i="28"/>
  <c r="A1067" i="28"/>
  <c r="A1068" i="28"/>
  <c r="A1069" i="28"/>
  <c r="A1070" i="28"/>
  <c r="A1071" i="28"/>
  <c r="A1072" i="28"/>
  <c r="A1073" i="28"/>
  <c r="A1074" i="28"/>
  <c r="A1075" i="28"/>
  <c r="A1076" i="28"/>
  <c r="A1077" i="28"/>
  <c r="A1078" i="28"/>
  <c r="A1079" i="28"/>
  <c r="A1080" i="28"/>
  <c r="A1081" i="28"/>
  <c r="A1082" i="28"/>
  <c r="A1083" i="28"/>
  <c r="A1084" i="28"/>
  <c r="A1085" i="28"/>
  <c r="A1086" i="28"/>
  <c r="A1087" i="28"/>
  <c r="A1088" i="28"/>
  <c r="A1089" i="28"/>
  <c r="A1090" i="28"/>
  <c r="A1091" i="28"/>
  <c r="A1092" i="28"/>
  <c r="A1093" i="28"/>
  <c r="A1094" i="28"/>
  <c r="A1095" i="28"/>
  <c r="A1096" i="28"/>
  <c r="A1097" i="28"/>
  <c r="A1098" i="28"/>
  <c r="A1099" i="28"/>
  <c r="A1100" i="28"/>
  <c r="A1101" i="28"/>
  <c r="A1102" i="28"/>
  <c r="A1103" i="28"/>
  <c r="A1104" i="28"/>
  <c r="A1105" i="28"/>
  <c r="A1106" i="28"/>
  <c r="A1107" i="28"/>
  <c r="A1108" i="28"/>
  <c r="A1109" i="28"/>
  <c r="A1110" i="28"/>
  <c r="A1111" i="28"/>
  <c r="A1112" i="28"/>
  <c r="A1113" i="28"/>
  <c r="A1114" i="28"/>
  <c r="A1115" i="28"/>
  <c r="A1116" i="28"/>
  <c r="A1117" i="28"/>
  <c r="A1118" i="28"/>
  <c r="A1119" i="28"/>
  <c r="A1120" i="28"/>
  <c r="A1121" i="28"/>
  <c r="A1122" i="28"/>
  <c r="A1123" i="28"/>
  <c r="A1124" i="28"/>
  <c r="A1125" i="28"/>
  <c r="A1126" i="28"/>
  <c r="A1127" i="28"/>
  <c r="A1128" i="28"/>
  <c r="A1129" i="28"/>
  <c r="A1130" i="28"/>
  <c r="A1131" i="28"/>
  <c r="A1132" i="28"/>
  <c r="A1133" i="28"/>
  <c r="A1134" i="28"/>
  <c r="A1135" i="28"/>
  <c r="A1136" i="28"/>
  <c r="A1137" i="28"/>
  <c r="A1138" i="28"/>
  <c r="A1139" i="28"/>
  <c r="A1140" i="28"/>
  <c r="A1141" i="28"/>
  <c r="A1142" i="28"/>
  <c r="A1143" i="28"/>
  <c r="A1144" i="28"/>
  <c r="A1145" i="28"/>
  <c r="A1146" i="28"/>
  <c r="A1147" i="28"/>
  <c r="A1148" i="28"/>
  <c r="A1149" i="28"/>
  <c r="A1150" i="28"/>
  <c r="A1151" i="28"/>
  <c r="A1152" i="28"/>
  <c r="A1153" i="28"/>
  <c r="A1154" i="28"/>
  <c r="A1155" i="28"/>
  <c r="A1156" i="28"/>
  <c r="A1157" i="28"/>
  <c r="A1158" i="28"/>
  <c r="A1159" i="28"/>
  <c r="A1160" i="28"/>
  <c r="A1161" i="28"/>
  <c r="A1162" i="28"/>
  <c r="A1163" i="28"/>
  <c r="A1164" i="28"/>
  <c r="A1165" i="28"/>
  <c r="A1166" i="28"/>
  <c r="A1167" i="28"/>
  <c r="A1168" i="28"/>
  <c r="A1169" i="28"/>
  <c r="A1170" i="28"/>
  <c r="A1171" i="28"/>
  <c r="A1172" i="28"/>
  <c r="A1173" i="28"/>
  <c r="A1174" i="28"/>
  <c r="A1175" i="28"/>
  <c r="A1176" i="28"/>
  <c r="A1177" i="28"/>
  <c r="A1178" i="28"/>
  <c r="A1179" i="28"/>
  <c r="A1180" i="28"/>
  <c r="A1181" i="28"/>
  <c r="A1182" i="28"/>
  <c r="A1183" i="28"/>
  <c r="A1184" i="28"/>
  <c r="A1185" i="28"/>
  <c r="A1186" i="28"/>
  <c r="A1187" i="28"/>
  <c r="A1188" i="28"/>
  <c r="A1189" i="28"/>
  <c r="A1190" i="28"/>
  <c r="A1191" i="28"/>
  <c r="A1192" i="28"/>
  <c r="A1193" i="28"/>
  <c r="A1194" i="28"/>
  <c r="A1195" i="28"/>
  <c r="A1196" i="28"/>
  <c r="A1197" i="28"/>
  <c r="A1198" i="28"/>
  <c r="A1199" i="28"/>
  <c r="A1200" i="28"/>
  <c r="A1201" i="28"/>
  <c r="A1202" i="28"/>
  <c r="A1203" i="28"/>
  <c r="A1204" i="28"/>
  <c r="A1205" i="28"/>
  <c r="A1206" i="28"/>
  <c r="A1207" i="28"/>
  <c r="A1208" i="28"/>
  <c r="A1209" i="28"/>
  <c r="A1210" i="28"/>
  <c r="A1211" i="28"/>
  <c r="A1212" i="28"/>
  <c r="A1213" i="28"/>
  <c r="A1214" i="28"/>
  <c r="A1215" i="28"/>
  <c r="A1216" i="28"/>
  <c r="A1217" i="28"/>
  <c r="A1218" i="28"/>
  <c r="A1219" i="28"/>
  <c r="A1220" i="28"/>
  <c r="A1221" i="28"/>
  <c r="A1222" i="28"/>
  <c r="A1223" i="28"/>
  <c r="A1224" i="28"/>
  <c r="A1225" i="28"/>
  <c r="A1226" i="28"/>
  <c r="A1227" i="28"/>
  <c r="A1228" i="28"/>
  <c r="A1229" i="28"/>
  <c r="A1230" i="28"/>
  <c r="A1231" i="28"/>
  <c r="A1232" i="28"/>
  <c r="A1233" i="28"/>
  <c r="A1234" i="28"/>
  <c r="A1235" i="28"/>
  <c r="A1236" i="28"/>
  <c r="A1237" i="28"/>
  <c r="A1238" i="28"/>
  <c r="A1239" i="28"/>
  <c r="A1240" i="28"/>
  <c r="A1241" i="28"/>
  <c r="A1242" i="28"/>
  <c r="A1243" i="28"/>
  <c r="A1244" i="28"/>
  <c r="A1245" i="28"/>
  <c r="A1246" i="28"/>
  <c r="A1247" i="28"/>
  <c r="A1248" i="28"/>
  <c r="A1249" i="28"/>
  <c r="A1250" i="28"/>
  <c r="A1251" i="28"/>
  <c r="A1252" i="28"/>
  <c r="A1253" i="28"/>
  <c r="A1254" i="28"/>
  <c r="A1255" i="28"/>
  <c r="A1256" i="28"/>
  <c r="A1257" i="28"/>
  <c r="A1258" i="28"/>
  <c r="A1259" i="28"/>
  <c r="A1260" i="28"/>
  <c r="A1261" i="28"/>
  <c r="A1262" i="28"/>
  <c r="A1263" i="28"/>
  <c r="A1264" i="28"/>
  <c r="A1265" i="28"/>
  <c r="A1266" i="28"/>
  <c r="A1267" i="28"/>
  <c r="A1268" i="28"/>
  <c r="A1269" i="28"/>
  <c r="A1270" i="28"/>
  <c r="A1271" i="28"/>
  <c r="A1272" i="28"/>
  <c r="A1273" i="28"/>
  <c r="A1" i="28"/>
  <c r="L3" i="28"/>
  <c r="N3" i="28" s="1"/>
  <c r="L2" i="28"/>
  <c r="N2" i="28" s="1"/>
  <c r="L1" i="28"/>
  <c r="B9" i="2"/>
  <c r="B13" i="2" l="1"/>
  <c r="B69" i="29"/>
  <c r="D63" i="29"/>
  <c r="D37" i="29"/>
  <c r="D53" i="29"/>
  <c r="B63" i="29"/>
  <c r="C37" i="29"/>
  <c r="C14" i="29"/>
  <c r="D14" i="29"/>
  <c r="D12" i="29"/>
  <c r="B12" i="29"/>
  <c r="C10" i="29"/>
  <c r="B36" i="29"/>
  <c r="D36" i="29"/>
  <c r="B16" i="29"/>
  <c r="C16" i="29"/>
  <c r="B82" i="29"/>
  <c r="B66" i="29"/>
  <c r="D66" i="29"/>
  <c r="B58" i="29"/>
  <c r="C58" i="29"/>
  <c r="D50" i="29"/>
  <c r="B42" i="29"/>
  <c r="D42" i="29"/>
  <c r="D7" i="29"/>
  <c r="B7" i="29"/>
  <c r="C11" i="29"/>
  <c r="D11" i="29"/>
  <c r="D8" i="29"/>
  <c r="C8" i="29"/>
  <c r="F6" i="29"/>
  <c r="D32" i="29"/>
  <c r="C32" i="29"/>
  <c r="B88" i="29"/>
  <c r="B72" i="29"/>
  <c r="D72" i="29"/>
  <c r="C72" i="29"/>
  <c r="B64" i="29"/>
  <c r="C64" i="29"/>
  <c r="D56" i="29"/>
  <c r="C56" i="29"/>
  <c r="B48" i="29"/>
  <c r="D48" i="29"/>
  <c r="B40" i="29"/>
  <c r="C40" i="29"/>
  <c r="D5" i="29"/>
  <c r="C5" i="29"/>
  <c r="D6" i="29"/>
  <c r="D26" i="29"/>
  <c r="C26" i="29"/>
  <c r="B28" i="29"/>
  <c r="D28" i="29"/>
  <c r="B78" i="29"/>
  <c r="B70" i="29"/>
  <c r="C70" i="29"/>
  <c r="D62" i="29"/>
  <c r="C62" i="29"/>
  <c r="B54" i="29"/>
  <c r="D54" i="29"/>
  <c r="B46" i="29"/>
  <c r="C46" i="29"/>
  <c r="B34" i="29"/>
  <c r="C34" i="29"/>
  <c r="C22" i="29"/>
  <c r="B22" i="29"/>
  <c r="D20" i="29"/>
  <c r="C20" i="29"/>
  <c r="D18" i="29"/>
  <c r="D38" i="29"/>
  <c r="B24" i="29"/>
  <c r="D24" i="29"/>
  <c r="B84" i="29"/>
  <c r="B76" i="29"/>
  <c r="D68" i="29"/>
  <c r="C68" i="29"/>
  <c r="B60" i="29"/>
  <c r="D60" i="29"/>
  <c r="C60" i="29"/>
  <c r="B52" i="29"/>
  <c r="C52" i="29"/>
  <c r="D44" i="29"/>
  <c r="C44" i="29"/>
  <c r="B30" i="29"/>
  <c r="D30" i="29"/>
  <c r="C19" i="29"/>
  <c r="B19" i="29"/>
  <c r="B3" i="29"/>
  <c r="B4" i="29" s="1"/>
  <c r="D3" i="29"/>
  <c r="C3" i="29"/>
  <c r="M3" i="28"/>
  <c r="P3" i="28"/>
  <c r="M2" i="28"/>
  <c r="O2" i="28"/>
  <c r="O3" i="28"/>
  <c r="P2" i="28"/>
  <c r="C6" i="29" l="1"/>
  <c r="B5" i="29"/>
  <c r="F7" i="29"/>
  <c r="D10" i="29"/>
  <c r="D4" i="29"/>
  <c r="A280" i="15"/>
  <c r="B280" i="15" s="1"/>
  <c r="C280" i="15"/>
  <c r="D280" i="15"/>
  <c r="E280" i="15" s="1"/>
  <c r="A281" i="15"/>
  <c r="B281" i="15" s="1"/>
  <c r="C281" i="15"/>
  <c r="D281" i="15"/>
  <c r="G281" i="15" s="1"/>
  <c r="A282" i="15"/>
  <c r="B282" i="15" s="1"/>
  <c r="C282" i="15"/>
  <c r="D282" i="15"/>
  <c r="H282" i="15" s="1"/>
  <c r="A283" i="15"/>
  <c r="B283" i="15" s="1"/>
  <c r="C283" i="15"/>
  <c r="D283" i="15"/>
  <c r="E283" i="15" s="1"/>
  <c r="A284" i="15"/>
  <c r="B284" i="15" s="1"/>
  <c r="C284" i="15"/>
  <c r="D284" i="15"/>
  <c r="G284" i="15" s="1"/>
  <c r="A285" i="15"/>
  <c r="B285" i="15" s="1"/>
  <c r="C285" i="15"/>
  <c r="D285" i="15"/>
  <c r="G285" i="15" s="1"/>
  <c r="A286" i="15"/>
  <c r="B286" i="15" s="1"/>
  <c r="C286" i="15"/>
  <c r="D286" i="15"/>
  <c r="K286" i="15" s="1"/>
  <c r="A287" i="15"/>
  <c r="B287" i="15" s="1"/>
  <c r="C287" i="15"/>
  <c r="D287" i="15"/>
  <c r="E287" i="15" s="1"/>
  <c r="A288" i="15"/>
  <c r="B288" i="15" s="1"/>
  <c r="C288" i="15"/>
  <c r="D288" i="15"/>
  <c r="G288" i="15" s="1"/>
  <c r="A289" i="15"/>
  <c r="B289" i="15" s="1"/>
  <c r="C289" i="15"/>
  <c r="D289" i="15"/>
  <c r="G289" i="15" s="1"/>
  <c r="A290" i="15"/>
  <c r="B290" i="15" s="1"/>
  <c r="C290" i="15"/>
  <c r="D290" i="15"/>
  <c r="K290" i="15" s="1"/>
  <c r="A291" i="15"/>
  <c r="B291" i="15" s="1"/>
  <c r="C291" i="15"/>
  <c r="D291" i="15"/>
  <c r="E291" i="15" s="1"/>
  <c r="A292" i="15"/>
  <c r="B292" i="15" s="1"/>
  <c r="C292" i="15"/>
  <c r="D292" i="15"/>
  <c r="G292" i="15" s="1"/>
  <c r="A293" i="15"/>
  <c r="B293" i="15" s="1"/>
  <c r="C293" i="15"/>
  <c r="D293" i="15"/>
  <c r="E293" i="15" s="1"/>
  <c r="A294" i="15"/>
  <c r="B294" i="15" s="1"/>
  <c r="C294" i="15"/>
  <c r="D294" i="15"/>
  <c r="A295" i="15"/>
  <c r="B295" i="15" s="1"/>
  <c r="C295" i="15"/>
  <c r="D295" i="15"/>
  <c r="E295" i="15" s="1"/>
  <c r="A296" i="15"/>
  <c r="B296" i="15" s="1"/>
  <c r="C296" i="15"/>
  <c r="D296" i="15"/>
  <c r="H296" i="15" s="1"/>
  <c r="A297" i="15"/>
  <c r="B297" i="15" s="1"/>
  <c r="C297" i="15"/>
  <c r="D297" i="15"/>
  <c r="F297" i="15" s="1"/>
  <c r="A298" i="15"/>
  <c r="B298" i="15" s="1"/>
  <c r="C298" i="15"/>
  <c r="D298" i="15"/>
  <c r="L298" i="15" s="1"/>
  <c r="A299" i="15"/>
  <c r="B299" i="15" s="1"/>
  <c r="C299" i="15"/>
  <c r="D299" i="15"/>
  <c r="E299" i="15" s="1"/>
  <c r="A300" i="15"/>
  <c r="B300" i="15" s="1"/>
  <c r="C300" i="15"/>
  <c r="D300" i="15"/>
  <c r="A301" i="15"/>
  <c r="B301" i="15" s="1"/>
  <c r="C301" i="15"/>
  <c r="D301" i="15"/>
  <c r="E301" i="15" s="1"/>
  <c r="A302" i="15"/>
  <c r="B302" i="15" s="1"/>
  <c r="C302" i="15"/>
  <c r="D302" i="15"/>
  <c r="L302" i="15" s="1"/>
  <c r="A303" i="15"/>
  <c r="B303" i="15" s="1"/>
  <c r="C303" i="15"/>
  <c r="D303" i="15"/>
  <c r="G303" i="15" s="1"/>
  <c r="A304" i="15"/>
  <c r="B304" i="15" s="1"/>
  <c r="C304" i="15"/>
  <c r="D304" i="15"/>
  <c r="A305" i="15"/>
  <c r="B305" i="15" s="1"/>
  <c r="C305" i="15"/>
  <c r="D305" i="15"/>
  <c r="E305" i="15" s="1"/>
  <c r="A306" i="15"/>
  <c r="B306" i="15" s="1"/>
  <c r="C306" i="15"/>
  <c r="D306" i="15"/>
  <c r="L306" i="15" s="1"/>
  <c r="A307" i="15"/>
  <c r="B307" i="15" s="1"/>
  <c r="C307" i="15"/>
  <c r="D307" i="15"/>
  <c r="E307" i="15" s="1"/>
  <c r="Q307" i="15"/>
  <c r="A308" i="15"/>
  <c r="B308" i="15" s="1"/>
  <c r="C308" i="15"/>
  <c r="D308" i="15"/>
  <c r="K308" i="15" s="1"/>
  <c r="Q308" i="15"/>
  <c r="A309" i="15"/>
  <c r="B309" i="15" s="1"/>
  <c r="C309" i="15"/>
  <c r="D309" i="15"/>
  <c r="Q309" i="15"/>
  <c r="A310" i="15"/>
  <c r="B310" i="15" s="1"/>
  <c r="C310" i="15"/>
  <c r="D310" i="15"/>
  <c r="L310" i="15" s="1"/>
  <c r="Q310" i="15"/>
  <c r="A311" i="15"/>
  <c r="B311" i="15" s="1"/>
  <c r="C311" i="15"/>
  <c r="D311" i="15"/>
  <c r="Q311" i="15"/>
  <c r="A312" i="15"/>
  <c r="B312" i="15" s="1"/>
  <c r="C312" i="15"/>
  <c r="D312" i="15"/>
  <c r="K312" i="15" s="1"/>
  <c r="Q312" i="15"/>
  <c r="A313" i="15"/>
  <c r="B313" i="15" s="1"/>
  <c r="C313" i="15"/>
  <c r="D313" i="15"/>
  <c r="Q313" i="15"/>
  <c r="A314" i="15"/>
  <c r="B314" i="15" s="1"/>
  <c r="C314" i="15"/>
  <c r="D314" i="15"/>
  <c r="Q314" i="15"/>
  <c r="A315" i="15"/>
  <c r="B315" i="15" s="1"/>
  <c r="C315" i="15"/>
  <c r="D315" i="15"/>
  <c r="Q315" i="15"/>
  <c r="A316" i="15"/>
  <c r="B316" i="15" s="1"/>
  <c r="C316" i="15"/>
  <c r="D316" i="15"/>
  <c r="I316" i="15" s="1"/>
  <c r="Q316" i="15"/>
  <c r="A317" i="15"/>
  <c r="B317" i="15" s="1"/>
  <c r="C317" i="15"/>
  <c r="D317" i="15"/>
  <c r="Q317" i="15"/>
  <c r="A318" i="15"/>
  <c r="B318" i="15" s="1"/>
  <c r="C318" i="15"/>
  <c r="D318" i="15"/>
  <c r="Q318" i="15"/>
  <c r="A319" i="15"/>
  <c r="B319" i="15" s="1"/>
  <c r="C319" i="15"/>
  <c r="D319" i="15"/>
  <c r="F319" i="15" s="1"/>
  <c r="Q319" i="15"/>
  <c r="A320" i="15"/>
  <c r="B320" i="15" s="1"/>
  <c r="C320" i="15"/>
  <c r="D320" i="15"/>
  <c r="H320" i="15" s="1"/>
  <c r="Q320" i="15"/>
  <c r="A321" i="15"/>
  <c r="B321" i="15" s="1"/>
  <c r="C321" i="15"/>
  <c r="D321" i="15"/>
  <c r="Q321" i="15"/>
  <c r="A322" i="15"/>
  <c r="B322" i="15" s="1"/>
  <c r="C322" i="15"/>
  <c r="D322" i="15"/>
  <c r="Q322" i="15"/>
  <c r="A323" i="15"/>
  <c r="B323" i="15" s="1"/>
  <c r="C323" i="15"/>
  <c r="D323" i="15"/>
  <c r="L323" i="15" s="1"/>
  <c r="Q323" i="15"/>
  <c r="A324" i="15"/>
  <c r="B324" i="15" s="1"/>
  <c r="C324" i="15"/>
  <c r="D324" i="15"/>
  <c r="Q324" i="15"/>
  <c r="A325" i="15"/>
  <c r="B325" i="15" s="1"/>
  <c r="C325" i="15"/>
  <c r="D325" i="15"/>
  <c r="Q325" i="15"/>
  <c r="A326" i="15"/>
  <c r="B326" i="15" s="1"/>
  <c r="C326" i="15"/>
  <c r="D326" i="15"/>
  <c r="Q326" i="15"/>
  <c r="A327" i="15"/>
  <c r="B327" i="15" s="1"/>
  <c r="C327" i="15"/>
  <c r="D327" i="15"/>
  <c r="L327" i="15" s="1"/>
  <c r="Q327" i="15"/>
  <c r="A328" i="15"/>
  <c r="B328" i="15" s="1"/>
  <c r="C328" i="15"/>
  <c r="D328" i="15"/>
  <c r="Q328" i="15"/>
  <c r="A329" i="15"/>
  <c r="B329" i="15" s="1"/>
  <c r="C329" i="15"/>
  <c r="D329" i="15"/>
  <c r="F329" i="15" s="1"/>
  <c r="Q329" i="15"/>
  <c r="A330" i="15"/>
  <c r="B330" i="15" s="1"/>
  <c r="C330" i="15"/>
  <c r="D330" i="15"/>
  <c r="H330" i="15" s="1"/>
  <c r="Q330" i="15"/>
  <c r="A331" i="15"/>
  <c r="B331" i="15" s="1"/>
  <c r="C331" i="15"/>
  <c r="D331" i="15"/>
  <c r="Q331" i="15"/>
  <c r="A332" i="15"/>
  <c r="B332" i="15" s="1"/>
  <c r="C332" i="15"/>
  <c r="D332" i="15"/>
  <c r="Q332" i="15"/>
  <c r="A333" i="15"/>
  <c r="B333" i="15" s="1"/>
  <c r="C333" i="15"/>
  <c r="D333" i="15"/>
  <c r="Q333" i="15"/>
  <c r="A334" i="15"/>
  <c r="B334" i="15" s="1"/>
  <c r="C334" i="15"/>
  <c r="D334" i="15"/>
  <c r="G334" i="15" s="1"/>
  <c r="Q334" i="15"/>
  <c r="A335" i="15"/>
  <c r="B335" i="15" s="1"/>
  <c r="C335" i="15"/>
  <c r="D335" i="15"/>
  <c r="E335" i="15" s="1"/>
  <c r="Q335" i="15"/>
  <c r="A336" i="15"/>
  <c r="B336" i="15" s="1"/>
  <c r="C336" i="15"/>
  <c r="D336" i="15"/>
  <c r="J336" i="15" s="1"/>
  <c r="Q336" i="15"/>
  <c r="A337" i="15"/>
  <c r="B337" i="15" s="1"/>
  <c r="C337" i="15"/>
  <c r="D337" i="15"/>
  <c r="L337" i="15" s="1"/>
  <c r="Q337" i="15"/>
  <c r="A338" i="15"/>
  <c r="B338" i="15" s="1"/>
  <c r="C338" i="15"/>
  <c r="D338" i="15"/>
  <c r="Q338" i="15"/>
  <c r="A339" i="15"/>
  <c r="B339" i="15" s="1"/>
  <c r="C339" i="15"/>
  <c r="D339" i="15"/>
  <c r="H339" i="15" s="1"/>
  <c r="Q339" i="15"/>
  <c r="A340" i="15"/>
  <c r="B340" i="15" s="1"/>
  <c r="C340" i="15"/>
  <c r="D340" i="15"/>
  <c r="N340" i="15" s="1"/>
  <c r="Q340" i="15"/>
  <c r="A341" i="15"/>
  <c r="B341" i="15" s="1"/>
  <c r="C341" i="15"/>
  <c r="D341" i="15"/>
  <c r="Q341" i="15"/>
  <c r="A342" i="15"/>
  <c r="B342" i="15" s="1"/>
  <c r="C342" i="15"/>
  <c r="D342" i="15"/>
  <c r="H342" i="15" s="1"/>
  <c r="Q342" i="15"/>
  <c r="A343" i="15"/>
  <c r="B343" i="15" s="1"/>
  <c r="C343" i="15"/>
  <c r="D343" i="15"/>
  <c r="Q343" i="15"/>
  <c r="A344" i="15"/>
  <c r="B344" i="15" s="1"/>
  <c r="C344" i="15"/>
  <c r="D344" i="15"/>
  <c r="L344" i="15" s="1"/>
  <c r="Q344" i="15"/>
  <c r="A345" i="15"/>
  <c r="B345" i="15" s="1"/>
  <c r="C345" i="15"/>
  <c r="D345" i="15"/>
  <c r="L345" i="15" s="1"/>
  <c r="Q345" i="15"/>
  <c r="A346" i="15"/>
  <c r="B346" i="15" s="1"/>
  <c r="C346" i="15"/>
  <c r="D346" i="15"/>
  <c r="Q346" i="15"/>
  <c r="A347" i="15"/>
  <c r="B347" i="15" s="1"/>
  <c r="C347" i="15"/>
  <c r="D347" i="15"/>
  <c r="Q347" i="15"/>
  <c r="A348" i="15"/>
  <c r="B348" i="15" s="1"/>
  <c r="C348" i="15"/>
  <c r="D348" i="15"/>
  <c r="P348" i="15" s="1"/>
  <c r="Q348" i="15"/>
  <c r="A349" i="15"/>
  <c r="B349" i="15" s="1"/>
  <c r="C349" i="15"/>
  <c r="D349" i="15"/>
  <c r="Q349" i="15"/>
  <c r="A350" i="15"/>
  <c r="B350" i="15" s="1"/>
  <c r="C350" i="15"/>
  <c r="D350" i="15"/>
  <c r="Q350" i="15"/>
  <c r="A351" i="15"/>
  <c r="B351" i="15" s="1"/>
  <c r="C351" i="15"/>
  <c r="D351" i="15"/>
  <c r="Q351" i="15"/>
  <c r="A352" i="15"/>
  <c r="B352" i="15" s="1"/>
  <c r="C352" i="15"/>
  <c r="D352" i="15"/>
  <c r="K352" i="15" s="1"/>
  <c r="Q352" i="15"/>
  <c r="A353" i="15"/>
  <c r="B353" i="15" s="1"/>
  <c r="C353" i="15"/>
  <c r="D353" i="15"/>
  <c r="Q353" i="15"/>
  <c r="A354" i="15"/>
  <c r="B354" i="15" s="1"/>
  <c r="C354" i="15"/>
  <c r="D354" i="15"/>
  <c r="H354" i="15" s="1"/>
  <c r="Q354" i="15"/>
  <c r="A355" i="15"/>
  <c r="B355" i="15" s="1"/>
  <c r="C355" i="15"/>
  <c r="D355" i="15"/>
  <c r="I355" i="15" s="1"/>
  <c r="Q355" i="15"/>
  <c r="A356" i="15"/>
  <c r="B356" i="15" s="1"/>
  <c r="C356" i="15"/>
  <c r="D356" i="15"/>
  <c r="Q356" i="15"/>
  <c r="A357" i="15"/>
  <c r="B357" i="15" s="1"/>
  <c r="C357" i="15"/>
  <c r="D357" i="15"/>
  <c r="H357" i="15" s="1"/>
  <c r="Q357" i="15"/>
  <c r="A358" i="15"/>
  <c r="B358" i="15" s="1"/>
  <c r="C358" i="15"/>
  <c r="D358" i="15"/>
  <c r="Q358" i="15"/>
  <c r="A359" i="15"/>
  <c r="B359" i="15" s="1"/>
  <c r="C359" i="15"/>
  <c r="D359" i="15"/>
  <c r="O359" i="15" s="1"/>
  <c r="Q359" i="15"/>
  <c r="A360" i="15"/>
  <c r="B360" i="15" s="1"/>
  <c r="C360" i="15"/>
  <c r="D360" i="15"/>
  <c r="Q360" i="15"/>
  <c r="A361" i="15"/>
  <c r="B361" i="15" s="1"/>
  <c r="C361" i="15"/>
  <c r="D361" i="15"/>
  <c r="Q361" i="15"/>
  <c r="A362" i="15"/>
  <c r="B362" i="15" s="1"/>
  <c r="C362" i="15"/>
  <c r="D362" i="15"/>
  <c r="H362" i="15" s="1"/>
  <c r="Q362" i="15"/>
  <c r="A363" i="15"/>
  <c r="B363" i="15" s="1"/>
  <c r="C363" i="15"/>
  <c r="D363" i="15"/>
  <c r="F363" i="15" s="1"/>
  <c r="Q363" i="15"/>
  <c r="A364" i="15"/>
  <c r="B364" i="15" s="1"/>
  <c r="C364" i="15"/>
  <c r="D364" i="15"/>
  <c r="H364" i="15" s="1"/>
  <c r="Q364" i="15"/>
  <c r="A365" i="15"/>
  <c r="B365" i="15" s="1"/>
  <c r="C365" i="15"/>
  <c r="D365" i="15"/>
  <c r="L365" i="15" s="1"/>
  <c r="Q365" i="15"/>
  <c r="A366" i="15"/>
  <c r="B366" i="15" s="1"/>
  <c r="C366" i="15"/>
  <c r="D366" i="15"/>
  <c r="Q366" i="15"/>
  <c r="A367" i="15"/>
  <c r="B367" i="15" s="1"/>
  <c r="C367" i="15"/>
  <c r="D367" i="15"/>
  <c r="N367" i="15" s="1"/>
  <c r="Q367" i="15"/>
  <c r="A368" i="15"/>
  <c r="B368" i="15" s="1"/>
  <c r="C368" i="15"/>
  <c r="D368" i="15"/>
  <c r="L368" i="15" s="1"/>
  <c r="Q368" i="15"/>
  <c r="A369" i="15"/>
  <c r="B369" i="15" s="1"/>
  <c r="C369" i="15"/>
  <c r="D369" i="15"/>
  <c r="L369" i="15" s="1"/>
  <c r="Q369" i="15"/>
  <c r="A370" i="15"/>
  <c r="B370" i="15" s="1"/>
  <c r="C370" i="15"/>
  <c r="D370" i="15"/>
  <c r="Q370" i="15"/>
  <c r="A371" i="15"/>
  <c r="B371" i="15" s="1"/>
  <c r="C371" i="15"/>
  <c r="D371" i="15"/>
  <c r="Q371" i="15"/>
  <c r="A372" i="15"/>
  <c r="B372" i="15" s="1"/>
  <c r="C372" i="15"/>
  <c r="D372" i="15"/>
  <c r="H372" i="15" s="1"/>
  <c r="Q372" i="15"/>
  <c r="A373" i="15"/>
  <c r="B373" i="15" s="1"/>
  <c r="C373" i="15"/>
  <c r="D373" i="15"/>
  <c r="F373" i="15" s="1"/>
  <c r="Q373" i="15"/>
  <c r="A374" i="15"/>
  <c r="B374" i="15" s="1"/>
  <c r="C374" i="15"/>
  <c r="D374" i="15"/>
  <c r="Q374" i="15"/>
  <c r="A375" i="15"/>
  <c r="B375" i="15" s="1"/>
  <c r="C375" i="15"/>
  <c r="D375" i="15"/>
  <c r="Q375" i="15"/>
  <c r="A376" i="15"/>
  <c r="B376" i="15" s="1"/>
  <c r="C376" i="15"/>
  <c r="D376" i="15"/>
  <c r="Q376" i="15"/>
  <c r="A377" i="15"/>
  <c r="B377" i="15" s="1"/>
  <c r="C377" i="15"/>
  <c r="D377" i="15"/>
  <c r="H377" i="15" s="1"/>
  <c r="Q377" i="15"/>
  <c r="A378" i="15"/>
  <c r="B378" i="15" s="1"/>
  <c r="C378" i="15"/>
  <c r="D378" i="15"/>
  <c r="Q378" i="15"/>
  <c r="A379" i="15"/>
  <c r="B379" i="15" s="1"/>
  <c r="C379" i="15"/>
  <c r="D379" i="15"/>
  <c r="F379" i="15" s="1"/>
  <c r="Q379" i="15"/>
  <c r="A380" i="15"/>
  <c r="B380" i="15" s="1"/>
  <c r="C380" i="15"/>
  <c r="D380" i="15"/>
  <c r="J380" i="15" s="1"/>
  <c r="Q380" i="15"/>
  <c r="A381" i="15"/>
  <c r="B381" i="15" s="1"/>
  <c r="C381" i="15"/>
  <c r="D381" i="15"/>
  <c r="I381" i="15" s="1"/>
  <c r="Q381" i="15"/>
  <c r="A382" i="15"/>
  <c r="B382" i="15" s="1"/>
  <c r="C382" i="15"/>
  <c r="D382" i="15"/>
  <c r="P382" i="15" s="1"/>
  <c r="Q382" i="15"/>
  <c r="A383" i="15"/>
  <c r="B383" i="15" s="1"/>
  <c r="C383" i="15"/>
  <c r="D383" i="15"/>
  <c r="Q383" i="15"/>
  <c r="A384" i="15"/>
  <c r="B384" i="15" s="1"/>
  <c r="C384" i="15"/>
  <c r="D384" i="15"/>
  <c r="Q384" i="15"/>
  <c r="A385" i="15"/>
  <c r="B385" i="15" s="1"/>
  <c r="C385" i="15"/>
  <c r="D385" i="15"/>
  <c r="Q385" i="15"/>
  <c r="A386" i="15"/>
  <c r="B386" i="15" s="1"/>
  <c r="C386" i="15"/>
  <c r="D386" i="15"/>
  <c r="Q386" i="15"/>
  <c r="A387" i="15"/>
  <c r="B387" i="15" s="1"/>
  <c r="C387" i="15"/>
  <c r="D387" i="15"/>
  <c r="I387" i="15" s="1"/>
  <c r="Q387" i="15"/>
  <c r="A388" i="15"/>
  <c r="B388" i="15" s="1"/>
  <c r="C388" i="15"/>
  <c r="D388" i="15"/>
  <c r="Q388" i="15"/>
  <c r="A389" i="15"/>
  <c r="B389" i="15" s="1"/>
  <c r="C389" i="15"/>
  <c r="D389" i="15"/>
  <c r="I389" i="15" s="1"/>
  <c r="Q389" i="15"/>
  <c r="A390" i="15"/>
  <c r="B390" i="15" s="1"/>
  <c r="C390" i="15"/>
  <c r="D390" i="15"/>
  <c r="Q390" i="15"/>
  <c r="A391" i="15"/>
  <c r="B391" i="15" s="1"/>
  <c r="C391" i="15"/>
  <c r="D391" i="15"/>
  <c r="Q391" i="15"/>
  <c r="A392" i="15"/>
  <c r="B392" i="15" s="1"/>
  <c r="C392" i="15"/>
  <c r="D392" i="15"/>
  <c r="G392" i="15" s="1"/>
  <c r="Q392" i="15"/>
  <c r="A393" i="15"/>
  <c r="B393" i="15" s="1"/>
  <c r="C393" i="15"/>
  <c r="D393" i="15"/>
  <c r="M393" i="15" s="1"/>
  <c r="Q393" i="15"/>
  <c r="A394" i="15"/>
  <c r="B394" i="15" s="1"/>
  <c r="C394" i="15"/>
  <c r="D394" i="15"/>
  <c r="Q394" i="15"/>
  <c r="A395" i="15"/>
  <c r="B395" i="15" s="1"/>
  <c r="C395" i="15"/>
  <c r="D395" i="15"/>
  <c r="M395" i="15" s="1"/>
  <c r="Q395" i="15"/>
  <c r="A396" i="15"/>
  <c r="B396" i="15" s="1"/>
  <c r="C396" i="15"/>
  <c r="D396" i="15"/>
  <c r="Q396" i="15"/>
  <c r="A397" i="15"/>
  <c r="B397" i="15" s="1"/>
  <c r="C397" i="15"/>
  <c r="D397" i="15"/>
  <c r="E397" i="15" s="1"/>
  <c r="Q397" i="15"/>
  <c r="A398" i="15"/>
  <c r="B398" i="15" s="1"/>
  <c r="C398" i="15"/>
  <c r="D398" i="15"/>
  <c r="Q398" i="15"/>
  <c r="A399" i="15"/>
  <c r="B399" i="15" s="1"/>
  <c r="C399" i="15"/>
  <c r="D399" i="15"/>
  <c r="H399" i="15" s="1"/>
  <c r="Q399" i="15"/>
  <c r="A400" i="15"/>
  <c r="B400" i="15" s="1"/>
  <c r="C400" i="15"/>
  <c r="D400" i="15"/>
  <c r="K400" i="15" s="1"/>
  <c r="Q400" i="15"/>
  <c r="A401" i="15"/>
  <c r="B401" i="15" s="1"/>
  <c r="C401" i="15"/>
  <c r="D401" i="15"/>
  <c r="Q401" i="15"/>
  <c r="A402" i="15"/>
  <c r="B402" i="15" s="1"/>
  <c r="C402" i="15"/>
  <c r="D402" i="15"/>
  <c r="H402" i="15" s="1"/>
  <c r="Q402" i="15"/>
  <c r="A403" i="15"/>
  <c r="B403" i="15" s="1"/>
  <c r="C403" i="15"/>
  <c r="D403" i="15"/>
  <c r="H403" i="15" s="1"/>
  <c r="Q403" i="15"/>
  <c r="A404" i="15"/>
  <c r="B404" i="15" s="1"/>
  <c r="C404" i="15"/>
  <c r="D404" i="15"/>
  <c r="M404" i="15" s="1"/>
  <c r="Q404" i="15"/>
  <c r="A405" i="15"/>
  <c r="B405" i="15" s="1"/>
  <c r="C405" i="15"/>
  <c r="D405" i="15"/>
  <c r="Q405" i="15"/>
  <c r="A406" i="15"/>
  <c r="B406" i="15" s="1"/>
  <c r="C406" i="15"/>
  <c r="D406" i="15"/>
  <c r="H406" i="15" s="1"/>
  <c r="Q406" i="15"/>
  <c r="A407" i="15"/>
  <c r="B407" i="15" s="1"/>
  <c r="C407" i="15"/>
  <c r="D407" i="15"/>
  <c r="Q407" i="15"/>
  <c r="A408" i="15"/>
  <c r="B408" i="15" s="1"/>
  <c r="C408" i="15"/>
  <c r="D408" i="15"/>
  <c r="Q408" i="15"/>
  <c r="A409" i="15"/>
  <c r="B409" i="15" s="1"/>
  <c r="C409" i="15"/>
  <c r="D409" i="15"/>
  <c r="Q409" i="15"/>
  <c r="A410" i="15"/>
  <c r="B410" i="15" s="1"/>
  <c r="C410" i="15"/>
  <c r="D410" i="15"/>
  <c r="H410" i="15" s="1"/>
  <c r="Q410" i="15"/>
  <c r="A411" i="15"/>
  <c r="B411" i="15" s="1"/>
  <c r="C411" i="15"/>
  <c r="D411" i="15"/>
  <c r="K411" i="15" s="1"/>
  <c r="Q411" i="15"/>
  <c r="A412" i="15"/>
  <c r="B412" i="15" s="1"/>
  <c r="C412" i="15"/>
  <c r="D412" i="15"/>
  <c r="N412" i="15" s="1"/>
  <c r="Q412" i="15"/>
  <c r="A413" i="15"/>
  <c r="B413" i="15" s="1"/>
  <c r="C413" i="15"/>
  <c r="D413" i="15"/>
  <c r="L413" i="15" s="1"/>
  <c r="Q413" i="15"/>
  <c r="A414" i="15"/>
  <c r="B414" i="15" s="1"/>
  <c r="C414" i="15"/>
  <c r="D414" i="15"/>
  <c r="O414" i="15" s="1"/>
  <c r="Q414" i="15"/>
  <c r="A415" i="15"/>
  <c r="B415" i="15" s="1"/>
  <c r="C415" i="15"/>
  <c r="D415" i="15"/>
  <c r="Q415" i="15"/>
  <c r="A416" i="15"/>
  <c r="B416" i="15" s="1"/>
  <c r="C416" i="15"/>
  <c r="D416" i="15"/>
  <c r="Q416" i="15"/>
  <c r="A417" i="15"/>
  <c r="B417" i="15" s="1"/>
  <c r="C417" i="15"/>
  <c r="D417" i="15"/>
  <c r="O417" i="15" s="1"/>
  <c r="Q417" i="15"/>
  <c r="A418" i="15"/>
  <c r="B418" i="15" s="1"/>
  <c r="C418" i="15"/>
  <c r="D418" i="15"/>
  <c r="E418" i="15" s="1"/>
  <c r="Q418" i="15"/>
  <c r="A419" i="15"/>
  <c r="B419" i="15" s="1"/>
  <c r="C419" i="15"/>
  <c r="D419" i="15"/>
  <c r="Q419" i="15"/>
  <c r="A420" i="15"/>
  <c r="B420" i="15" s="1"/>
  <c r="C420" i="15"/>
  <c r="D420" i="15"/>
  <c r="Q420" i="15"/>
  <c r="A421" i="15"/>
  <c r="B421" i="15" s="1"/>
  <c r="C421" i="15"/>
  <c r="D421" i="15"/>
  <c r="K421" i="15" s="1"/>
  <c r="Q421" i="15"/>
  <c r="A422" i="15"/>
  <c r="B422" i="15" s="1"/>
  <c r="C422" i="15"/>
  <c r="D422" i="15"/>
  <c r="Q422" i="15"/>
  <c r="A423" i="15"/>
  <c r="B423" i="15" s="1"/>
  <c r="C423" i="15"/>
  <c r="D423" i="15"/>
  <c r="O423" i="15" s="1"/>
  <c r="Q423" i="15"/>
  <c r="A424" i="15"/>
  <c r="B424" i="15" s="1"/>
  <c r="C424" i="15"/>
  <c r="D424" i="15"/>
  <c r="I424" i="15" s="1"/>
  <c r="Q424" i="15"/>
  <c r="A425" i="15"/>
  <c r="B425" i="15" s="1"/>
  <c r="C425" i="15"/>
  <c r="D425" i="15"/>
  <c r="Q425" i="15"/>
  <c r="A426" i="15"/>
  <c r="B426" i="15" s="1"/>
  <c r="C426" i="15"/>
  <c r="D426" i="15"/>
  <c r="Q426" i="15"/>
  <c r="A427" i="15"/>
  <c r="B427" i="15" s="1"/>
  <c r="C427" i="15"/>
  <c r="D427" i="15"/>
  <c r="G427" i="15" s="1"/>
  <c r="Q427" i="15"/>
  <c r="A428" i="15"/>
  <c r="B428" i="15" s="1"/>
  <c r="C428" i="15"/>
  <c r="D428" i="15"/>
  <c r="O428" i="15" s="1"/>
  <c r="Q428" i="15"/>
  <c r="A429" i="15"/>
  <c r="B429" i="15" s="1"/>
  <c r="C429" i="15"/>
  <c r="D429" i="15"/>
  <c r="Q429" i="15"/>
  <c r="A430" i="15"/>
  <c r="B430" i="15" s="1"/>
  <c r="C430" i="15"/>
  <c r="D430" i="15"/>
  <c r="L430" i="15" s="1"/>
  <c r="Q430" i="15"/>
  <c r="A431" i="15"/>
  <c r="B431" i="15" s="1"/>
  <c r="C431" i="15"/>
  <c r="D431" i="15"/>
  <c r="L431" i="15" s="1"/>
  <c r="Q431" i="15"/>
  <c r="A432" i="15"/>
  <c r="B432" i="15" s="1"/>
  <c r="C432" i="15"/>
  <c r="D432" i="15"/>
  <c r="P432" i="15" s="1"/>
  <c r="Q432" i="15"/>
  <c r="A433" i="15"/>
  <c r="B433" i="15" s="1"/>
  <c r="C433" i="15"/>
  <c r="D433" i="15"/>
  <c r="Q433" i="15"/>
  <c r="A434" i="15"/>
  <c r="B434" i="15" s="1"/>
  <c r="C434" i="15"/>
  <c r="D434" i="15"/>
  <c r="Q434" i="15"/>
  <c r="A435" i="15"/>
  <c r="B435" i="15" s="1"/>
  <c r="C435" i="15"/>
  <c r="D435" i="15"/>
  <c r="H435" i="15" s="1"/>
  <c r="Q435" i="15"/>
  <c r="A436" i="15"/>
  <c r="B436" i="15" s="1"/>
  <c r="C436" i="15"/>
  <c r="D436" i="15"/>
  <c r="L436" i="15" s="1"/>
  <c r="Q436" i="15"/>
  <c r="A437" i="15"/>
  <c r="B437" i="15" s="1"/>
  <c r="C437" i="15"/>
  <c r="D437" i="15"/>
  <c r="Q437" i="15"/>
  <c r="A438" i="15"/>
  <c r="B438" i="15" s="1"/>
  <c r="C438" i="15"/>
  <c r="D438" i="15"/>
  <c r="Q438" i="15"/>
  <c r="A439" i="15"/>
  <c r="B439" i="15" s="1"/>
  <c r="C439" i="15"/>
  <c r="D439" i="15"/>
  <c r="H439" i="15" s="1"/>
  <c r="Q439" i="15"/>
  <c r="A440" i="15"/>
  <c r="B440" i="15" s="1"/>
  <c r="C440" i="15"/>
  <c r="D440" i="15"/>
  <c r="L440" i="15" s="1"/>
  <c r="Q440" i="15"/>
  <c r="A441" i="15"/>
  <c r="B441" i="15" s="1"/>
  <c r="C441" i="15"/>
  <c r="D441" i="15"/>
  <c r="H441" i="15" s="1"/>
  <c r="Q441" i="15"/>
  <c r="A442" i="15"/>
  <c r="B442" i="15" s="1"/>
  <c r="C442" i="15"/>
  <c r="D442" i="15"/>
  <c r="Q442" i="15"/>
  <c r="A443" i="15"/>
  <c r="B443" i="15" s="1"/>
  <c r="C443" i="15"/>
  <c r="D443" i="15"/>
  <c r="H443" i="15" s="1"/>
  <c r="Q443" i="15"/>
  <c r="A444" i="15"/>
  <c r="B444" i="15" s="1"/>
  <c r="C444" i="15"/>
  <c r="D444" i="15"/>
  <c r="O444" i="15" s="1"/>
  <c r="Q444" i="15"/>
  <c r="A445" i="15"/>
  <c r="B445" i="15" s="1"/>
  <c r="C445" i="15"/>
  <c r="D445" i="15"/>
  <c r="Q445" i="15"/>
  <c r="A446" i="15"/>
  <c r="B446" i="15" s="1"/>
  <c r="C446" i="15"/>
  <c r="D446" i="15"/>
  <c r="G446" i="15" s="1"/>
  <c r="Q446" i="15"/>
  <c r="A447" i="15"/>
  <c r="B447" i="15" s="1"/>
  <c r="C447" i="15"/>
  <c r="D447" i="15"/>
  <c r="P447" i="15" s="1"/>
  <c r="Q447" i="15"/>
  <c r="A448" i="15"/>
  <c r="B448" i="15" s="1"/>
  <c r="C448" i="15"/>
  <c r="D448" i="15"/>
  <c r="Q448" i="15"/>
  <c r="A449" i="15"/>
  <c r="B449" i="15" s="1"/>
  <c r="C449" i="15"/>
  <c r="D449" i="15"/>
  <c r="Q449" i="15"/>
  <c r="A450" i="15"/>
  <c r="B450" i="15" s="1"/>
  <c r="C450" i="15"/>
  <c r="D450" i="15"/>
  <c r="Q450" i="15"/>
  <c r="A451" i="15"/>
  <c r="B451" i="15" s="1"/>
  <c r="C451" i="15"/>
  <c r="D451" i="15"/>
  <c r="Q451" i="15"/>
  <c r="A452" i="15"/>
  <c r="B452" i="15" s="1"/>
  <c r="C452" i="15"/>
  <c r="D452" i="15"/>
  <c r="Q452" i="15"/>
  <c r="A453" i="15"/>
  <c r="B453" i="15" s="1"/>
  <c r="C453" i="15"/>
  <c r="D453" i="15"/>
  <c r="H453" i="15" s="1"/>
  <c r="Q453" i="15"/>
  <c r="A454" i="15"/>
  <c r="B454" i="15" s="1"/>
  <c r="C454" i="15"/>
  <c r="D454" i="15"/>
  <c r="Q454" i="15"/>
  <c r="A455" i="15"/>
  <c r="B455" i="15" s="1"/>
  <c r="C455" i="15"/>
  <c r="D455" i="15"/>
  <c r="L455" i="15" s="1"/>
  <c r="Q455" i="15"/>
  <c r="A456" i="15"/>
  <c r="B456" i="15" s="1"/>
  <c r="C456" i="15"/>
  <c r="D456" i="15"/>
  <c r="Q456" i="15"/>
  <c r="A457" i="15"/>
  <c r="B457" i="15" s="1"/>
  <c r="C457" i="15"/>
  <c r="D457" i="15"/>
  <c r="Q457" i="15"/>
  <c r="A458" i="15"/>
  <c r="B458" i="15" s="1"/>
  <c r="C458" i="15"/>
  <c r="D458" i="15"/>
  <c r="Q458" i="15"/>
  <c r="A459" i="15"/>
  <c r="B459" i="15" s="1"/>
  <c r="C459" i="15"/>
  <c r="D459" i="15"/>
  <c r="L459" i="15" s="1"/>
  <c r="Q459" i="15"/>
  <c r="A460" i="15"/>
  <c r="B460" i="15" s="1"/>
  <c r="C460" i="15"/>
  <c r="D460" i="15"/>
  <c r="L460" i="15" s="1"/>
  <c r="Q460" i="15"/>
  <c r="A461" i="15"/>
  <c r="B461" i="15" s="1"/>
  <c r="C461" i="15"/>
  <c r="D461" i="15"/>
  <c r="Q461" i="15"/>
  <c r="A462" i="15"/>
  <c r="B462" i="15" s="1"/>
  <c r="C462" i="15"/>
  <c r="D462" i="15"/>
  <c r="G462" i="15" s="1"/>
  <c r="Q462" i="15"/>
  <c r="A463" i="15"/>
  <c r="B463" i="15" s="1"/>
  <c r="C463" i="15"/>
  <c r="D463" i="15"/>
  <c r="Q463" i="15"/>
  <c r="A464" i="15"/>
  <c r="B464" i="15" s="1"/>
  <c r="C464" i="15"/>
  <c r="D464" i="15"/>
  <c r="Q464" i="15"/>
  <c r="A465" i="15"/>
  <c r="B465" i="15" s="1"/>
  <c r="C465" i="15"/>
  <c r="D465" i="15"/>
  <c r="I465" i="15" s="1"/>
  <c r="Q465" i="15"/>
  <c r="A466" i="15"/>
  <c r="B466" i="15" s="1"/>
  <c r="C466" i="15"/>
  <c r="D466" i="15"/>
  <c r="Q466" i="15"/>
  <c r="A467" i="15"/>
  <c r="B467" i="15" s="1"/>
  <c r="C467" i="15"/>
  <c r="D467" i="15"/>
  <c r="H467" i="15" s="1"/>
  <c r="Q467" i="15"/>
  <c r="A468" i="15"/>
  <c r="B468" i="15" s="1"/>
  <c r="C468" i="15"/>
  <c r="D468" i="15"/>
  <c r="H468" i="15" s="1"/>
  <c r="Q468" i="15"/>
  <c r="A469" i="15"/>
  <c r="B469" i="15" s="1"/>
  <c r="C469" i="15"/>
  <c r="D469" i="15"/>
  <c r="L469" i="15" s="1"/>
  <c r="Q469" i="15"/>
  <c r="A470" i="15"/>
  <c r="B470" i="15" s="1"/>
  <c r="C470" i="15"/>
  <c r="D470" i="15"/>
  <c r="H470" i="15" s="1"/>
  <c r="Q470" i="15"/>
  <c r="A471" i="15"/>
  <c r="B471" i="15" s="1"/>
  <c r="C471" i="15"/>
  <c r="D471" i="15"/>
  <c r="M471" i="15" s="1"/>
  <c r="Q471" i="15"/>
  <c r="A472" i="15"/>
  <c r="B472" i="15" s="1"/>
  <c r="C472" i="15"/>
  <c r="D472" i="15"/>
  <c r="Q472" i="15"/>
  <c r="A473" i="15"/>
  <c r="B473" i="15" s="1"/>
  <c r="C473" i="15"/>
  <c r="D473" i="15"/>
  <c r="I473" i="15" s="1"/>
  <c r="Q473" i="15"/>
  <c r="A474" i="15"/>
  <c r="B474" i="15" s="1"/>
  <c r="C474" i="15"/>
  <c r="D474" i="15"/>
  <c r="Q474" i="15"/>
  <c r="A475" i="15"/>
  <c r="B475" i="15" s="1"/>
  <c r="C475" i="15"/>
  <c r="D475" i="15"/>
  <c r="E475" i="15" s="1"/>
  <c r="Q475" i="15"/>
  <c r="A476" i="15"/>
  <c r="B476" i="15" s="1"/>
  <c r="C476" i="15"/>
  <c r="D476" i="15"/>
  <c r="Q476" i="15"/>
  <c r="A477" i="15"/>
  <c r="B477" i="15" s="1"/>
  <c r="C477" i="15"/>
  <c r="D477" i="15"/>
  <c r="I477" i="15" s="1"/>
  <c r="Q477" i="15"/>
  <c r="A478" i="15"/>
  <c r="B478" i="15" s="1"/>
  <c r="C478" i="15"/>
  <c r="D478" i="15"/>
  <c r="H478" i="15" s="1"/>
  <c r="Q478" i="15"/>
  <c r="A479" i="15"/>
  <c r="B479" i="15" s="1"/>
  <c r="C479" i="15"/>
  <c r="D479" i="15"/>
  <c r="M479" i="15" s="1"/>
  <c r="Q479" i="15"/>
  <c r="A480" i="15"/>
  <c r="B480" i="15" s="1"/>
  <c r="C480" i="15"/>
  <c r="D480" i="15"/>
  <c r="Q480" i="15"/>
  <c r="A481" i="15"/>
  <c r="B481" i="15" s="1"/>
  <c r="C481" i="15"/>
  <c r="D481" i="15"/>
  <c r="I481" i="15" s="1"/>
  <c r="Q481" i="15"/>
  <c r="A482" i="15"/>
  <c r="B482" i="15" s="1"/>
  <c r="C482" i="15"/>
  <c r="D482" i="15"/>
  <c r="Q482" i="15"/>
  <c r="A483" i="15"/>
  <c r="B483" i="15" s="1"/>
  <c r="C483" i="15"/>
  <c r="D483" i="15"/>
  <c r="I483" i="15" s="1"/>
  <c r="Q483" i="15"/>
  <c r="A484" i="15"/>
  <c r="B484" i="15" s="1"/>
  <c r="C484" i="15"/>
  <c r="D484" i="15"/>
  <c r="Q484" i="15"/>
  <c r="A485" i="15"/>
  <c r="B485" i="15" s="1"/>
  <c r="C485" i="15"/>
  <c r="D485" i="15"/>
  <c r="M485" i="15" s="1"/>
  <c r="Q485" i="15"/>
  <c r="A486" i="15"/>
  <c r="B486" i="15" s="1"/>
  <c r="C486" i="15"/>
  <c r="D486" i="15"/>
  <c r="E486" i="15" s="1"/>
  <c r="Q486" i="15"/>
  <c r="A487" i="15"/>
  <c r="B487" i="15" s="1"/>
  <c r="C487" i="15"/>
  <c r="D487" i="15"/>
  <c r="Q487" i="15"/>
  <c r="A488" i="15"/>
  <c r="B488" i="15" s="1"/>
  <c r="C488" i="15"/>
  <c r="D488" i="15"/>
  <c r="Q488" i="15"/>
  <c r="A489" i="15"/>
  <c r="B489" i="15" s="1"/>
  <c r="C489" i="15"/>
  <c r="D489" i="15"/>
  <c r="Q489" i="15"/>
  <c r="A490" i="15"/>
  <c r="B490" i="15" s="1"/>
  <c r="C490" i="15"/>
  <c r="D490" i="15"/>
  <c r="Q490" i="15"/>
  <c r="A491" i="15"/>
  <c r="B491" i="15" s="1"/>
  <c r="C491" i="15"/>
  <c r="D491" i="15"/>
  <c r="P491" i="15" s="1"/>
  <c r="Q491" i="15"/>
  <c r="A492" i="15"/>
  <c r="B492" i="15" s="1"/>
  <c r="C492" i="15"/>
  <c r="D492" i="15"/>
  <c r="Q492" i="15"/>
  <c r="A493" i="15"/>
  <c r="B493" i="15" s="1"/>
  <c r="C493" i="15"/>
  <c r="D493" i="15"/>
  <c r="M493" i="15" s="1"/>
  <c r="Q493" i="15"/>
  <c r="A494" i="15"/>
  <c r="B494" i="15" s="1"/>
  <c r="C494" i="15"/>
  <c r="D494" i="15"/>
  <c r="Q494" i="15"/>
  <c r="A495" i="15"/>
  <c r="B495" i="15" s="1"/>
  <c r="C495" i="15"/>
  <c r="D495" i="15"/>
  <c r="P495" i="15" s="1"/>
  <c r="Q495" i="15"/>
  <c r="A496" i="15"/>
  <c r="B496" i="15" s="1"/>
  <c r="C496" i="15"/>
  <c r="D496" i="15"/>
  <c r="Q496" i="15"/>
  <c r="A497" i="15"/>
  <c r="B497" i="15" s="1"/>
  <c r="C497" i="15"/>
  <c r="D497" i="15"/>
  <c r="L497" i="15" s="1"/>
  <c r="Q497" i="15"/>
  <c r="A498" i="15"/>
  <c r="B498" i="15" s="1"/>
  <c r="C498" i="15"/>
  <c r="D498" i="15"/>
  <c r="H498" i="15" s="1"/>
  <c r="Q498" i="15"/>
  <c r="A499" i="15"/>
  <c r="B499" i="15" s="1"/>
  <c r="C499" i="15"/>
  <c r="D499" i="15"/>
  <c r="Q499" i="15"/>
  <c r="A500" i="15"/>
  <c r="B500" i="15" s="1"/>
  <c r="C500" i="15"/>
  <c r="D500" i="15"/>
  <c r="Q500" i="15"/>
  <c r="A501" i="15"/>
  <c r="B501" i="15" s="1"/>
  <c r="C501" i="15"/>
  <c r="D501" i="15"/>
  <c r="Q501" i="15"/>
  <c r="A502" i="15"/>
  <c r="B502" i="15" s="1"/>
  <c r="C502" i="15"/>
  <c r="D502" i="15"/>
  <c r="Q502" i="15"/>
  <c r="A503" i="15"/>
  <c r="B503" i="15" s="1"/>
  <c r="C503" i="15"/>
  <c r="D503" i="15"/>
  <c r="E503" i="15" s="1"/>
  <c r="Q503" i="15"/>
  <c r="A504" i="15"/>
  <c r="B504" i="15" s="1"/>
  <c r="C504" i="15"/>
  <c r="D504" i="15"/>
  <c r="Q504" i="15"/>
  <c r="A505" i="15"/>
  <c r="B505" i="15" s="1"/>
  <c r="C505" i="15"/>
  <c r="D505" i="15"/>
  <c r="G505" i="15" s="1"/>
  <c r="Q505" i="15"/>
  <c r="A506" i="15"/>
  <c r="B506" i="15" s="1"/>
  <c r="C506" i="15"/>
  <c r="D506" i="15"/>
  <c r="E506" i="15" s="1"/>
  <c r="Q506" i="15"/>
  <c r="A507" i="15"/>
  <c r="B507" i="15" s="1"/>
  <c r="C507" i="15"/>
  <c r="D507" i="15"/>
  <c r="N507" i="15" s="1"/>
  <c r="Q507" i="15"/>
  <c r="A508" i="15"/>
  <c r="B508" i="15" s="1"/>
  <c r="C508" i="15"/>
  <c r="D508" i="15"/>
  <c r="Q508" i="15"/>
  <c r="A509" i="15"/>
  <c r="B509" i="15" s="1"/>
  <c r="C509" i="15"/>
  <c r="D509" i="15"/>
  <c r="H509" i="15" s="1"/>
  <c r="Q509" i="15"/>
  <c r="A510" i="15"/>
  <c r="B510" i="15" s="1"/>
  <c r="C510" i="15"/>
  <c r="D510" i="15"/>
  <c r="Q510" i="15"/>
  <c r="A511" i="15"/>
  <c r="B511" i="15" s="1"/>
  <c r="C511" i="15"/>
  <c r="D511" i="15"/>
  <c r="Q511" i="15"/>
  <c r="A512" i="15"/>
  <c r="B512" i="15" s="1"/>
  <c r="C512" i="15"/>
  <c r="D512" i="15"/>
  <c r="Q512" i="15"/>
  <c r="A513" i="15"/>
  <c r="B513" i="15" s="1"/>
  <c r="C513" i="15"/>
  <c r="D513" i="15"/>
  <c r="Q513" i="15"/>
  <c r="A514" i="15"/>
  <c r="B514" i="15" s="1"/>
  <c r="C514" i="15"/>
  <c r="D514" i="15"/>
  <c r="F514" i="15" s="1"/>
  <c r="Q514" i="15"/>
  <c r="A515" i="15"/>
  <c r="B515" i="15" s="1"/>
  <c r="C515" i="15"/>
  <c r="D515" i="15"/>
  <c r="Q515" i="15"/>
  <c r="A516" i="15"/>
  <c r="B516" i="15" s="1"/>
  <c r="C516" i="15"/>
  <c r="D516" i="15"/>
  <c r="Q516" i="15"/>
  <c r="A517" i="15"/>
  <c r="B517" i="15" s="1"/>
  <c r="C517" i="15"/>
  <c r="D517" i="15"/>
  <c r="Q517" i="15"/>
  <c r="A518" i="15"/>
  <c r="B518" i="15" s="1"/>
  <c r="C518" i="15"/>
  <c r="D518" i="15"/>
  <c r="F518" i="15" s="1"/>
  <c r="Q518" i="15"/>
  <c r="A519" i="15"/>
  <c r="B519" i="15" s="1"/>
  <c r="C519" i="15"/>
  <c r="D519" i="15"/>
  <c r="L519" i="15" s="1"/>
  <c r="Q519" i="15"/>
  <c r="A520" i="15"/>
  <c r="B520" i="15" s="1"/>
  <c r="C520" i="15"/>
  <c r="D520" i="15"/>
  <c r="Q520" i="15"/>
  <c r="A521" i="15"/>
  <c r="B521" i="15" s="1"/>
  <c r="C521" i="15"/>
  <c r="D521" i="15"/>
  <c r="Q521" i="15"/>
  <c r="A522" i="15"/>
  <c r="B522" i="15" s="1"/>
  <c r="C522" i="15"/>
  <c r="D522" i="15"/>
  <c r="Q522" i="15"/>
  <c r="A523" i="15"/>
  <c r="B523" i="15" s="1"/>
  <c r="C523" i="15"/>
  <c r="D523" i="15"/>
  <c r="H523" i="15" s="1"/>
  <c r="Q523" i="15"/>
  <c r="A524" i="15"/>
  <c r="B524" i="15" s="1"/>
  <c r="C524" i="15"/>
  <c r="D524" i="15"/>
  <c r="Q524" i="15"/>
  <c r="A525" i="15"/>
  <c r="B525" i="15" s="1"/>
  <c r="C525" i="15"/>
  <c r="D525" i="15"/>
  <c r="Q525" i="15"/>
  <c r="A526" i="15"/>
  <c r="B526" i="15" s="1"/>
  <c r="C526" i="15"/>
  <c r="D526" i="15"/>
  <c r="L526" i="15" s="1"/>
  <c r="Q526" i="15"/>
  <c r="A527" i="15"/>
  <c r="B527" i="15" s="1"/>
  <c r="C527" i="15"/>
  <c r="D527" i="15"/>
  <c r="L527" i="15" s="1"/>
  <c r="Q527" i="15"/>
  <c r="A528" i="15"/>
  <c r="B528" i="15" s="1"/>
  <c r="C528" i="15"/>
  <c r="D528" i="15"/>
  <c r="Q528" i="15"/>
  <c r="A529" i="15"/>
  <c r="B529" i="15" s="1"/>
  <c r="C529" i="15"/>
  <c r="D529" i="15"/>
  <c r="L529" i="15" s="1"/>
  <c r="Q529" i="15"/>
  <c r="A530" i="15"/>
  <c r="B530" i="15" s="1"/>
  <c r="C530" i="15"/>
  <c r="D530" i="15"/>
  <c r="P530" i="15" s="1"/>
  <c r="Q530" i="15"/>
  <c r="A531" i="15"/>
  <c r="B531" i="15" s="1"/>
  <c r="C531" i="15"/>
  <c r="D531" i="15"/>
  <c r="L531" i="15" s="1"/>
  <c r="Q531" i="15"/>
  <c r="A532" i="15"/>
  <c r="B532" i="15" s="1"/>
  <c r="C532" i="15"/>
  <c r="D532" i="15"/>
  <c r="P532" i="15" s="1"/>
  <c r="Q532" i="15"/>
  <c r="A533" i="15"/>
  <c r="B533" i="15" s="1"/>
  <c r="C533" i="15"/>
  <c r="D533" i="15"/>
  <c r="L533" i="15" s="1"/>
  <c r="Q533" i="15"/>
  <c r="A534" i="15"/>
  <c r="B534" i="15" s="1"/>
  <c r="C534" i="15"/>
  <c r="D534" i="15"/>
  <c r="H534" i="15" s="1"/>
  <c r="Q534" i="15"/>
  <c r="A535" i="15"/>
  <c r="B535" i="15" s="1"/>
  <c r="C535" i="15"/>
  <c r="D535" i="15"/>
  <c r="L535" i="15" s="1"/>
  <c r="Q535" i="15"/>
  <c r="A536" i="15"/>
  <c r="B536" i="15" s="1"/>
  <c r="C536" i="15"/>
  <c r="D536" i="15"/>
  <c r="P536" i="15" s="1"/>
  <c r="Q536" i="15"/>
  <c r="A537" i="15"/>
  <c r="B537" i="15" s="1"/>
  <c r="C537" i="15"/>
  <c r="D537" i="15"/>
  <c r="L537" i="15" s="1"/>
  <c r="Q537" i="15"/>
  <c r="A538" i="15"/>
  <c r="B538" i="15" s="1"/>
  <c r="C538" i="15"/>
  <c r="D538" i="15"/>
  <c r="L538" i="15" s="1"/>
  <c r="Q538" i="15"/>
  <c r="A539" i="15"/>
  <c r="B539" i="15" s="1"/>
  <c r="C539" i="15"/>
  <c r="D539" i="15"/>
  <c r="L539" i="15" s="1"/>
  <c r="Q539" i="15"/>
  <c r="A540" i="15"/>
  <c r="B540" i="15" s="1"/>
  <c r="C540" i="15"/>
  <c r="D540" i="15"/>
  <c r="P540" i="15" s="1"/>
  <c r="Q540" i="15"/>
  <c r="A541" i="15"/>
  <c r="B541" i="15" s="1"/>
  <c r="C541" i="15"/>
  <c r="D541" i="15"/>
  <c r="L541" i="15" s="1"/>
  <c r="Q541" i="15"/>
  <c r="A542" i="15"/>
  <c r="B542" i="15" s="1"/>
  <c r="C542" i="15"/>
  <c r="D542" i="15"/>
  <c r="H542" i="15" s="1"/>
  <c r="Q542" i="15"/>
  <c r="A543" i="15"/>
  <c r="B543" i="15" s="1"/>
  <c r="C543" i="15"/>
  <c r="D543" i="15"/>
  <c r="L543" i="15" s="1"/>
  <c r="Q543" i="15"/>
  <c r="A544" i="15"/>
  <c r="B544" i="15" s="1"/>
  <c r="C544" i="15"/>
  <c r="D544" i="15"/>
  <c r="P544" i="15" s="1"/>
  <c r="Q544" i="15"/>
  <c r="A545" i="15"/>
  <c r="B545" i="15" s="1"/>
  <c r="C545" i="15"/>
  <c r="D545" i="15"/>
  <c r="L545" i="15" s="1"/>
  <c r="Q545" i="15"/>
  <c r="A546" i="15"/>
  <c r="B546" i="15" s="1"/>
  <c r="C546" i="15"/>
  <c r="D546" i="15"/>
  <c r="Q546" i="15"/>
  <c r="A547" i="15"/>
  <c r="B547" i="15" s="1"/>
  <c r="C547" i="15"/>
  <c r="D547" i="15"/>
  <c r="L547" i="15" s="1"/>
  <c r="Q547" i="15"/>
  <c r="A548" i="15"/>
  <c r="B548" i="15" s="1"/>
  <c r="C548" i="15"/>
  <c r="D548" i="15"/>
  <c r="P548" i="15" s="1"/>
  <c r="Q548" i="15"/>
  <c r="A549" i="15"/>
  <c r="B549" i="15" s="1"/>
  <c r="C549" i="15"/>
  <c r="D549" i="15"/>
  <c r="L549" i="15" s="1"/>
  <c r="Q549" i="15"/>
  <c r="A550" i="15"/>
  <c r="B550" i="15" s="1"/>
  <c r="C550" i="15"/>
  <c r="D550" i="15"/>
  <c r="Q550" i="15"/>
  <c r="A551" i="15"/>
  <c r="B551" i="15" s="1"/>
  <c r="C551" i="15"/>
  <c r="D551" i="15"/>
  <c r="L551" i="15" s="1"/>
  <c r="Q551" i="15"/>
  <c r="A552" i="15"/>
  <c r="B552" i="15" s="1"/>
  <c r="C552" i="15"/>
  <c r="D552" i="15"/>
  <c r="P552" i="15" s="1"/>
  <c r="Q552" i="15"/>
  <c r="A553" i="15"/>
  <c r="B553" i="15" s="1"/>
  <c r="C553" i="15"/>
  <c r="D553" i="15"/>
  <c r="L553" i="15" s="1"/>
  <c r="Q553" i="15"/>
  <c r="A554" i="15"/>
  <c r="B554" i="15" s="1"/>
  <c r="C554" i="15"/>
  <c r="D554" i="15"/>
  <c r="Q554" i="15"/>
  <c r="A555" i="15"/>
  <c r="B555" i="15" s="1"/>
  <c r="C555" i="15"/>
  <c r="D555" i="15"/>
  <c r="L555" i="15" s="1"/>
  <c r="Q555" i="15"/>
  <c r="A556" i="15"/>
  <c r="B556" i="15" s="1"/>
  <c r="C556" i="15"/>
  <c r="D556" i="15"/>
  <c r="P556" i="15" s="1"/>
  <c r="Q556" i="15"/>
  <c r="A557" i="15"/>
  <c r="B557" i="15" s="1"/>
  <c r="C557" i="15"/>
  <c r="D557" i="15"/>
  <c r="L557" i="15" s="1"/>
  <c r="Q557" i="15"/>
  <c r="A558" i="15"/>
  <c r="B558" i="15" s="1"/>
  <c r="C558" i="15"/>
  <c r="D558" i="15"/>
  <c r="L558" i="15" s="1"/>
  <c r="Q558" i="15"/>
  <c r="A559" i="15"/>
  <c r="B559" i="15" s="1"/>
  <c r="C559" i="15"/>
  <c r="D559" i="15"/>
  <c r="L559" i="15" s="1"/>
  <c r="Q559" i="15"/>
  <c r="A560" i="15"/>
  <c r="B560" i="15" s="1"/>
  <c r="C560" i="15"/>
  <c r="D560" i="15"/>
  <c r="P560" i="15" s="1"/>
  <c r="Q560" i="15"/>
  <c r="A561" i="15"/>
  <c r="B561" i="15" s="1"/>
  <c r="C561" i="15"/>
  <c r="D561" i="15"/>
  <c r="Q561" i="15"/>
  <c r="A562" i="15"/>
  <c r="B562" i="15" s="1"/>
  <c r="C562" i="15"/>
  <c r="D562" i="15"/>
  <c r="Q562" i="15"/>
  <c r="A563" i="15"/>
  <c r="B563" i="15" s="1"/>
  <c r="C563" i="15"/>
  <c r="D563" i="15"/>
  <c r="H563" i="15" s="1"/>
  <c r="Q563" i="15"/>
  <c r="A564" i="15"/>
  <c r="B564" i="15" s="1"/>
  <c r="C564" i="15"/>
  <c r="D564" i="15"/>
  <c r="P564" i="15" s="1"/>
  <c r="Q564" i="15"/>
  <c r="A565" i="15"/>
  <c r="B565" i="15" s="1"/>
  <c r="C565" i="15"/>
  <c r="D565" i="15"/>
  <c r="J565" i="15" s="1"/>
  <c r="Q565" i="15"/>
  <c r="A566" i="15"/>
  <c r="B566" i="15" s="1"/>
  <c r="C566" i="15"/>
  <c r="D566" i="15"/>
  <c r="H566" i="15" s="1"/>
  <c r="Q566" i="15"/>
  <c r="A567" i="15"/>
  <c r="B567" i="15" s="1"/>
  <c r="C567" i="15"/>
  <c r="D567" i="15"/>
  <c r="Q567" i="15"/>
  <c r="A568" i="15"/>
  <c r="B568" i="15" s="1"/>
  <c r="C568" i="15"/>
  <c r="D568" i="15"/>
  <c r="E568" i="15" s="1"/>
  <c r="Q568" i="15"/>
  <c r="A569" i="15"/>
  <c r="B569" i="15" s="1"/>
  <c r="C569" i="15"/>
  <c r="D569" i="15"/>
  <c r="Q569" i="15"/>
  <c r="A570" i="15"/>
  <c r="B570" i="15" s="1"/>
  <c r="C570" i="15"/>
  <c r="D570" i="15"/>
  <c r="L570" i="15" s="1"/>
  <c r="Q570" i="15"/>
  <c r="A571" i="15"/>
  <c r="B571" i="15" s="1"/>
  <c r="C571" i="15"/>
  <c r="D571" i="15"/>
  <c r="G571" i="15" s="1"/>
  <c r="Q571" i="15"/>
  <c r="A572" i="15"/>
  <c r="B572" i="15" s="1"/>
  <c r="C572" i="15"/>
  <c r="D572" i="15"/>
  <c r="Q572" i="15"/>
  <c r="A573" i="15"/>
  <c r="B573" i="15" s="1"/>
  <c r="C573" i="15"/>
  <c r="D573" i="15"/>
  <c r="J573" i="15" s="1"/>
  <c r="Q573" i="15"/>
  <c r="A574" i="15"/>
  <c r="B574" i="15" s="1"/>
  <c r="C574" i="15"/>
  <c r="D574" i="15"/>
  <c r="Q574" i="15"/>
  <c r="A575" i="15"/>
  <c r="B575" i="15" s="1"/>
  <c r="C575" i="15"/>
  <c r="D575" i="15"/>
  <c r="L575" i="15" s="1"/>
  <c r="Q575" i="15"/>
  <c r="A576" i="15"/>
  <c r="B576" i="15" s="1"/>
  <c r="C576" i="15"/>
  <c r="D576" i="15"/>
  <c r="Q576" i="15"/>
  <c r="A577" i="15"/>
  <c r="B577" i="15" s="1"/>
  <c r="C577" i="15"/>
  <c r="D577" i="15"/>
  <c r="Q577" i="15"/>
  <c r="A578" i="15"/>
  <c r="B578" i="15" s="1"/>
  <c r="C578" i="15"/>
  <c r="D578" i="15"/>
  <c r="Q578" i="15"/>
  <c r="A579" i="15"/>
  <c r="B579" i="15" s="1"/>
  <c r="C579" i="15"/>
  <c r="D579" i="15"/>
  <c r="F579" i="15" s="1"/>
  <c r="Q579" i="15"/>
  <c r="A580" i="15"/>
  <c r="B580" i="15" s="1"/>
  <c r="C580" i="15"/>
  <c r="D580" i="15"/>
  <c r="Q580" i="15"/>
  <c r="A581" i="15"/>
  <c r="B581" i="15" s="1"/>
  <c r="C581" i="15"/>
  <c r="D581" i="15"/>
  <c r="L581" i="15" s="1"/>
  <c r="Q581" i="15"/>
  <c r="A582" i="15"/>
  <c r="B582" i="15" s="1"/>
  <c r="C582" i="15"/>
  <c r="D582" i="15"/>
  <c r="J582" i="15" s="1"/>
  <c r="Q582" i="15"/>
  <c r="A583" i="15"/>
  <c r="B583" i="15" s="1"/>
  <c r="C583" i="15"/>
  <c r="D583" i="15"/>
  <c r="L583" i="15" s="1"/>
  <c r="Q583" i="15"/>
  <c r="A584" i="15"/>
  <c r="B584" i="15" s="1"/>
  <c r="C584" i="15"/>
  <c r="D584" i="15"/>
  <c r="F584" i="15" s="1"/>
  <c r="Q584" i="15"/>
  <c r="A585" i="15"/>
  <c r="B585" i="15" s="1"/>
  <c r="C585" i="15"/>
  <c r="D585" i="15"/>
  <c r="Q585" i="15"/>
  <c r="A586" i="15"/>
  <c r="B586" i="15" s="1"/>
  <c r="C586" i="15"/>
  <c r="D586" i="15"/>
  <c r="Q586" i="15"/>
  <c r="A587" i="15"/>
  <c r="B587" i="15" s="1"/>
  <c r="C587" i="15"/>
  <c r="D587" i="15"/>
  <c r="F587" i="15" s="1"/>
  <c r="Q587" i="15"/>
  <c r="A588" i="15"/>
  <c r="B588" i="15" s="1"/>
  <c r="C588" i="15"/>
  <c r="D588" i="15"/>
  <c r="F588" i="15" s="1"/>
  <c r="Q588" i="15"/>
  <c r="A589" i="15"/>
  <c r="B589" i="15" s="1"/>
  <c r="C589" i="15"/>
  <c r="D589" i="15"/>
  <c r="Q589" i="15"/>
  <c r="A590" i="15"/>
  <c r="B590" i="15" s="1"/>
  <c r="C590" i="15"/>
  <c r="D590" i="15"/>
  <c r="Q590" i="15"/>
  <c r="A591" i="15"/>
  <c r="B591" i="15" s="1"/>
  <c r="C591" i="15"/>
  <c r="D591" i="15"/>
  <c r="Q591" i="15"/>
  <c r="A592" i="15"/>
  <c r="B592" i="15" s="1"/>
  <c r="C592" i="15"/>
  <c r="D592" i="15"/>
  <c r="Q592" i="15"/>
  <c r="A593" i="15"/>
  <c r="B593" i="15" s="1"/>
  <c r="C593" i="15"/>
  <c r="D593" i="15"/>
  <c r="J593" i="15" s="1"/>
  <c r="Q593" i="15"/>
  <c r="A594" i="15"/>
  <c r="B594" i="15" s="1"/>
  <c r="C594" i="15"/>
  <c r="D594" i="15"/>
  <c r="Q594" i="15"/>
  <c r="A595" i="15"/>
  <c r="B595" i="15" s="1"/>
  <c r="C595" i="15"/>
  <c r="D595" i="15"/>
  <c r="N595" i="15" s="1"/>
  <c r="Q595" i="15"/>
  <c r="A596" i="15"/>
  <c r="B596" i="15" s="1"/>
  <c r="C596" i="15"/>
  <c r="D596" i="15"/>
  <c r="Q596" i="15"/>
  <c r="A597" i="15"/>
  <c r="B597" i="15" s="1"/>
  <c r="C597" i="15"/>
  <c r="D597" i="15"/>
  <c r="Q597" i="15"/>
  <c r="A598" i="15"/>
  <c r="B598" i="15" s="1"/>
  <c r="C598" i="15"/>
  <c r="D598" i="15"/>
  <c r="Q598" i="15"/>
  <c r="A599" i="15"/>
  <c r="B599" i="15" s="1"/>
  <c r="C599" i="15"/>
  <c r="D599" i="15"/>
  <c r="L599" i="15" s="1"/>
  <c r="Q599" i="15"/>
  <c r="A600" i="15"/>
  <c r="B600" i="15" s="1"/>
  <c r="C600" i="15"/>
  <c r="D600" i="15"/>
  <c r="Q600" i="15"/>
  <c r="A601" i="15"/>
  <c r="B601" i="15" s="1"/>
  <c r="C601" i="15"/>
  <c r="D601" i="15"/>
  <c r="L601" i="15" s="1"/>
  <c r="Q601" i="15"/>
  <c r="A602" i="15"/>
  <c r="B602" i="15" s="1"/>
  <c r="C602" i="15"/>
  <c r="D602" i="15"/>
  <c r="J602" i="15" s="1"/>
  <c r="Q602" i="15"/>
  <c r="A603" i="15"/>
  <c r="B603" i="15" s="1"/>
  <c r="C603" i="15"/>
  <c r="D603" i="15"/>
  <c r="L603" i="15" s="1"/>
  <c r="Q603" i="15"/>
  <c r="A604" i="15"/>
  <c r="B604" i="15" s="1"/>
  <c r="C604" i="15"/>
  <c r="D604" i="15"/>
  <c r="J604" i="15" s="1"/>
  <c r="Q604" i="15"/>
  <c r="A605" i="15"/>
  <c r="B605" i="15" s="1"/>
  <c r="C605" i="15"/>
  <c r="D605" i="15"/>
  <c r="L605" i="15" s="1"/>
  <c r="Q605" i="15"/>
  <c r="A606" i="15"/>
  <c r="B606" i="15" s="1"/>
  <c r="C606" i="15"/>
  <c r="D606" i="15"/>
  <c r="Q606" i="15"/>
  <c r="A607" i="15"/>
  <c r="B607" i="15" s="1"/>
  <c r="C607" i="15"/>
  <c r="D607" i="15"/>
  <c r="L607" i="15" s="1"/>
  <c r="Q607" i="15"/>
  <c r="A608" i="15"/>
  <c r="B608" i="15" s="1"/>
  <c r="C608" i="15"/>
  <c r="D608" i="15"/>
  <c r="J608" i="15" s="1"/>
  <c r="Q608" i="15"/>
  <c r="A609" i="15"/>
  <c r="B609" i="15" s="1"/>
  <c r="C609" i="15"/>
  <c r="D609" i="15"/>
  <c r="L609" i="15" s="1"/>
  <c r="Q609" i="15"/>
  <c r="A610" i="15"/>
  <c r="B610" i="15" s="1"/>
  <c r="C610" i="15"/>
  <c r="D610" i="15"/>
  <c r="M610" i="15" s="1"/>
  <c r="Q610" i="15"/>
  <c r="A611" i="15"/>
  <c r="B611" i="15" s="1"/>
  <c r="C611" i="15"/>
  <c r="D611" i="15"/>
  <c r="Q611" i="15"/>
  <c r="A612" i="15"/>
  <c r="B612" i="15" s="1"/>
  <c r="C612" i="15"/>
  <c r="D612" i="15"/>
  <c r="M612" i="15" s="1"/>
  <c r="Q612" i="15"/>
  <c r="A613" i="15"/>
  <c r="B613" i="15" s="1"/>
  <c r="C613" i="15"/>
  <c r="D613" i="15"/>
  <c r="Q613" i="15"/>
  <c r="A614" i="15"/>
  <c r="B614" i="15" s="1"/>
  <c r="C614" i="15"/>
  <c r="D614" i="15"/>
  <c r="Q614" i="15"/>
  <c r="A615" i="15"/>
  <c r="B615" i="15" s="1"/>
  <c r="C615" i="15"/>
  <c r="D615" i="15"/>
  <c r="Q615" i="15"/>
  <c r="A616" i="15"/>
  <c r="B616" i="15" s="1"/>
  <c r="C616" i="15"/>
  <c r="D616" i="15"/>
  <c r="M616" i="15" s="1"/>
  <c r="Q616" i="15"/>
  <c r="A617" i="15"/>
  <c r="B617" i="15" s="1"/>
  <c r="C617" i="15"/>
  <c r="D617" i="15"/>
  <c r="Q617" i="15"/>
  <c r="A618" i="15"/>
  <c r="B618" i="15" s="1"/>
  <c r="C618" i="15"/>
  <c r="D618" i="15"/>
  <c r="L618" i="15" s="1"/>
  <c r="Q618" i="15"/>
  <c r="A619" i="15"/>
  <c r="B619" i="15" s="1"/>
  <c r="C619" i="15"/>
  <c r="D619" i="15"/>
  <c r="Q619" i="15"/>
  <c r="A620" i="15"/>
  <c r="B620" i="15" s="1"/>
  <c r="C620" i="15"/>
  <c r="D620" i="15"/>
  <c r="Q620" i="15"/>
  <c r="A621" i="15"/>
  <c r="B621" i="15" s="1"/>
  <c r="C621" i="15"/>
  <c r="D621" i="15"/>
  <c r="Q621" i="15"/>
  <c r="A622" i="15"/>
  <c r="B622" i="15" s="1"/>
  <c r="C622" i="15"/>
  <c r="D622" i="15"/>
  <c r="Q622" i="15"/>
  <c r="A623" i="15"/>
  <c r="B623" i="15" s="1"/>
  <c r="C623" i="15"/>
  <c r="D623" i="15"/>
  <c r="Q623" i="15"/>
  <c r="A624" i="15"/>
  <c r="B624" i="15" s="1"/>
  <c r="C624" i="15"/>
  <c r="D624" i="15"/>
  <c r="N624" i="15" s="1"/>
  <c r="Q624" i="15"/>
  <c r="A625" i="15"/>
  <c r="B625" i="15" s="1"/>
  <c r="C625" i="15"/>
  <c r="D625" i="15"/>
  <c r="Q625" i="15"/>
  <c r="A626" i="15"/>
  <c r="B626" i="15" s="1"/>
  <c r="C626" i="15"/>
  <c r="D626" i="15"/>
  <c r="P626" i="15" s="1"/>
  <c r="Q626" i="15"/>
  <c r="A627" i="15"/>
  <c r="B627" i="15" s="1"/>
  <c r="C627" i="15"/>
  <c r="D627" i="15"/>
  <c r="L627" i="15" s="1"/>
  <c r="Q627" i="15"/>
  <c r="A628" i="15"/>
  <c r="B628" i="15" s="1"/>
  <c r="C628" i="15"/>
  <c r="D628" i="15"/>
  <c r="M628" i="15" s="1"/>
  <c r="Q628" i="15"/>
  <c r="A629" i="15"/>
  <c r="B629" i="15" s="1"/>
  <c r="C629" i="15"/>
  <c r="D629" i="15"/>
  <c r="Q629" i="15"/>
  <c r="A630" i="15"/>
  <c r="B630" i="15" s="1"/>
  <c r="C630" i="15"/>
  <c r="D630" i="15"/>
  <c r="P630" i="15" s="1"/>
  <c r="Q630" i="15"/>
  <c r="A631" i="15"/>
  <c r="B631" i="15" s="1"/>
  <c r="C631" i="15"/>
  <c r="D631" i="15"/>
  <c r="Q631" i="15"/>
  <c r="A632" i="15"/>
  <c r="B632" i="15" s="1"/>
  <c r="C632" i="15"/>
  <c r="D632" i="15"/>
  <c r="E632" i="15" s="1"/>
  <c r="Q632" i="15"/>
  <c r="A633" i="15"/>
  <c r="B633" i="15" s="1"/>
  <c r="C633" i="15"/>
  <c r="D633" i="15"/>
  <c r="Q633" i="15"/>
  <c r="A634" i="15"/>
  <c r="B634" i="15" s="1"/>
  <c r="C634" i="15"/>
  <c r="D634" i="15"/>
  <c r="Q634" i="15"/>
  <c r="A635" i="15"/>
  <c r="B635" i="15" s="1"/>
  <c r="C635" i="15"/>
  <c r="D635" i="15"/>
  <c r="Q635" i="15"/>
  <c r="A636" i="15"/>
  <c r="B636" i="15" s="1"/>
  <c r="C636" i="15"/>
  <c r="D636" i="15"/>
  <c r="E636" i="15" s="1"/>
  <c r="Q636" i="15"/>
  <c r="A637" i="15"/>
  <c r="B637" i="15" s="1"/>
  <c r="C637" i="15"/>
  <c r="D637" i="15"/>
  <c r="L637" i="15" s="1"/>
  <c r="Q637" i="15"/>
  <c r="A638" i="15"/>
  <c r="B638" i="15" s="1"/>
  <c r="C638" i="15"/>
  <c r="D638" i="15"/>
  <c r="I638" i="15" s="1"/>
  <c r="Q638" i="15"/>
  <c r="A639" i="15"/>
  <c r="B639" i="15" s="1"/>
  <c r="C639" i="15"/>
  <c r="D639" i="15"/>
  <c r="L639" i="15" s="1"/>
  <c r="Q639" i="15"/>
  <c r="A640" i="15"/>
  <c r="B640" i="15" s="1"/>
  <c r="C640" i="15"/>
  <c r="D640" i="15"/>
  <c r="Q640" i="15"/>
  <c r="A641" i="15"/>
  <c r="B641" i="15" s="1"/>
  <c r="C641" i="15"/>
  <c r="D641" i="15"/>
  <c r="Q641" i="15"/>
  <c r="A642" i="15"/>
  <c r="B642" i="15" s="1"/>
  <c r="C642" i="15"/>
  <c r="D642" i="15"/>
  <c r="F642" i="15" s="1"/>
  <c r="Q642" i="15"/>
  <c r="A643" i="15"/>
  <c r="B643" i="15" s="1"/>
  <c r="C643" i="15"/>
  <c r="D643" i="15"/>
  <c r="Q643" i="15"/>
  <c r="A644" i="15"/>
  <c r="B644" i="15" s="1"/>
  <c r="C644" i="15"/>
  <c r="D644" i="15"/>
  <c r="Q644" i="15"/>
  <c r="A645" i="15"/>
  <c r="B645" i="15" s="1"/>
  <c r="C645" i="15"/>
  <c r="D645" i="15"/>
  <c r="Q645" i="15"/>
  <c r="A646" i="15"/>
  <c r="B646" i="15" s="1"/>
  <c r="C646" i="15"/>
  <c r="D646" i="15"/>
  <c r="H646" i="15" s="1"/>
  <c r="Q646" i="15"/>
  <c r="A647" i="15"/>
  <c r="B647" i="15" s="1"/>
  <c r="C647" i="15"/>
  <c r="D647" i="15"/>
  <c r="Q647" i="15"/>
  <c r="A648" i="15"/>
  <c r="B648" i="15" s="1"/>
  <c r="C648" i="15"/>
  <c r="D648" i="15"/>
  <c r="F648" i="15" s="1"/>
  <c r="Q648" i="15"/>
  <c r="A649" i="15"/>
  <c r="B649" i="15" s="1"/>
  <c r="C649" i="15"/>
  <c r="D649" i="15"/>
  <c r="L649" i="15" s="1"/>
  <c r="Q649" i="15"/>
  <c r="A650" i="15"/>
  <c r="B650" i="15" s="1"/>
  <c r="C650" i="15"/>
  <c r="D650" i="15"/>
  <c r="J650" i="15" s="1"/>
  <c r="Q650" i="15"/>
  <c r="A651" i="15"/>
  <c r="B651" i="15" s="1"/>
  <c r="C651" i="15"/>
  <c r="D651" i="15"/>
  <c r="Q651" i="15"/>
  <c r="A652" i="15"/>
  <c r="B652" i="15" s="1"/>
  <c r="C652" i="15"/>
  <c r="D652" i="15"/>
  <c r="I652" i="15" s="1"/>
  <c r="Q652" i="15"/>
  <c r="A653" i="15"/>
  <c r="B653" i="15" s="1"/>
  <c r="C653" i="15"/>
  <c r="D653" i="15"/>
  <c r="L653" i="15" s="1"/>
  <c r="Q653" i="15"/>
  <c r="A654" i="15"/>
  <c r="B654" i="15" s="1"/>
  <c r="C654" i="15"/>
  <c r="D654" i="15"/>
  <c r="E654" i="15" s="1"/>
  <c r="Q654" i="15"/>
  <c r="A655" i="15"/>
  <c r="B655" i="15" s="1"/>
  <c r="C655" i="15"/>
  <c r="D655" i="15"/>
  <c r="Q655" i="15"/>
  <c r="A656" i="15"/>
  <c r="B656" i="15" s="1"/>
  <c r="C656" i="15"/>
  <c r="D656" i="15"/>
  <c r="F656" i="15" s="1"/>
  <c r="Q656" i="15"/>
  <c r="A657" i="15"/>
  <c r="B657" i="15" s="1"/>
  <c r="C657" i="15"/>
  <c r="D657" i="15"/>
  <c r="Q657" i="15"/>
  <c r="A658" i="15"/>
  <c r="B658" i="15" s="1"/>
  <c r="C658" i="15"/>
  <c r="D658" i="15"/>
  <c r="I658" i="15" s="1"/>
  <c r="Q658" i="15"/>
  <c r="A659" i="15"/>
  <c r="B659" i="15" s="1"/>
  <c r="C659" i="15"/>
  <c r="D659" i="15"/>
  <c r="H659" i="15" s="1"/>
  <c r="Q659" i="15"/>
  <c r="A660" i="15"/>
  <c r="B660" i="15" s="1"/>
  <c r="C660" i="15"/>
  <c r="D660" i="15"/>
  <c r="E660" i="15" s="1"/>
  <c r="Q660" i="15"/>
  <c r="A661" i="15"/>
  <c r="B661" i="15" s="1"/>
  <c r="C661" i="15"/>
  <c r="D661" i="15"/>
  <c r="Q661" i="15"/>
  <c r="A662" i="15"/>
  <c r="B662" i="15" s="1"/>
  <c r="C662" i="15"/>
  <c r="D662" i="15"/>
  <c r="E662" i="15" s="1"/>
  <c r="Q662" i="15"/>
  <c r="A663" i="15"/>
  <c r="B663" i="15" s="1"/>
  <c r="C663" i="15"/>
  <c r="D663" i="15"/>
  <c r="Q663" i="15"/>
  <c r="A664" i="15"/>
  <c r="B664" i="15" s="1"/>
  <c r="C664" i="15"/>
  <c r="D664" i="15"/>
  <c r="M664" i="15" s="1"/>
  <c r="Q664" i="15"/>
  <c r="A665" i="15"/>
  <c r="B665" i="15" s="1"/>
  <c r="C665" i="15"/>
  <c r="D665" i="15"/>
  <c r="H665" i="15" s="1"/>
  <c r="Q665" i="15"/>
  <c r="A666" i="15"/>
  <c r="B666" i="15" s="1"/>
  <c r="C666" i="15"/>
  <c r="D666" i="15"/>
  <c r="Q666" i="15"/>
  <c r="A667" i="15"/>
  <c r="B667" i="15" s="1"/>
  <c r="C667" i="15"/>
  <c r="D667" i="15"/>
  <c r="L667" i="15" s="1"/>
  <c r="Q667" i="15"/>
  <c r="A668" i="15"/>
  <c r="B668" i="15" s="1"/>
  <c r="C668" i="15"/>
  <c r="D668" i="15"/>
  <c r="Q668" i="15"/>
  <c r="A669" i="15"/>
  <c r="B669" i="15" s="1"/>
  <c r="C669" i="15"/>
  <c r="D669" i="15"/>
  <c r="L669" i="15" s="1"/>
  <c r="Q669" i="15"/>
  <c r="A670" i="15"/>
  <c r="B670" i="15" s="1"/>
  <c r="C670" i="15"/>
  <c r="D670" i="15"/>
  <c r="E670" i="15" s="1"/>
  <c r="Q670" i="15"/>
  <c r="A671" i="15"/>
  <c r="B671" i="15" s="1"/>
  <c r="C671" i="15"/>
  <c r="D671" i="15"/>
  <c r="H671" i="15" s="1"/>
  <c r="Q671" i="15"/>
  <c r="A672" i="15"/>
  <c r="B672" i="15" s="1"/>
  <c r="C672" i="15"/>
  <c r="D672" i="15"/>
  <c r="E672" i="15" s="1"/>
  <c r="Q672" i="15"/>
  <c r="A673" i="15"/>
  <c r="B673" i="15" s="1"/>
  <c r="C673" i="15"/>
  <c r="D673" i="15"/>
  <c r="L673" i="15" s="1"/>
  <c r="Q673" i="15"/>
  <c r="A674" i="15"/>
  <c r="B674" i="15" s="1"/>
  <c r="C674" i="15"/>
  <c r="D674" i="15"/>
  <c r="M674" i="15" s="1"/>
  <c r="Q674" i="15"/>
  <c r="A675" i="15"/>
  <c r="B675" i="15" s="1"/>
  <c r="C675" i="15"/>
  <c r="D675" i="15"/>
  <c r="L675" i="15" s="1"/>
  <c r="Q675" i="15"/>
  <c r="A676" i="15"/>
  <c r="B676" i="15" s="1"/>
  <c r="C676" i="15"/>
  <c r="D676" i="15"/>
  <c r="E676" i="15" s="1"/>
  <c r="Q676" i="15"/>
  <c r="A677" i="15"/>
  <c r="B677" i="15" s="1"/>
  <c r="C677" i="15"/>
  <c r="D677" i="15"/>
  <c r="Q677" i="15"/>
  <c r="A678" i="15"/>
  <c r="B678" i="15" s="1"/>
  <c r="C678" i="15"/>
  <c r="D678" i="15"/>
  <c r="G678" i="15" s="1"/>
  <c r="Q678" i="15"/>
  <c r="A679" i="15"/>
  <c r="B679" i="15" s="1"/>
  <c r="C679" i="15"/>
  <c r="D679" i="15"/>
  <c r="H679" i="15" s="1"/>
  <c r="Q679" i="15"/>
  <c r="A680" i="15"/>
  <c r="B680" i="15" s="1"/>
  <c r="C680" i="15"/>
  <c r="D680" i="15"/>
  <c r="L680" i="15" s="1"/>
  <c r="Q680" i="15"/>
  <c r="A681" i="15"/>
  <c r="B681" i="15" s="1"/>
  <c r="C681" i="15"/>
  <c r="D681" i="15"/>
  <c r="Q681" i="15"/>
  <c r="A682" i="15"/>
  <c r="B682" i="15" s="1"/>
  <c r="C682" i="15"/>
  <c r="D682" i="15"/>
  <c r="O682" i="15" s="1"/>
  <c r="Q682" i="15"/>
  <c r="A683" i="15"/>
  <c r="B683" i="15" s="1"/>
  <c r="C683" i="15"/>
  <c r="D683" i="15"/>
  <c r="L683" i="15" s="1"/>
  <c r="Q683" i="15"/>
  <c r="A684" i="15"/>
  <c r="B684" i="15" s="1"/>
  <c r="C684" i="15"/>
  <c r="D684" i="15"/>
  <c r="Q684" i="15"/>
  <c r="A685" i="15"/>
  <c r="B685" i="15" s="1"/>
  <c r="C685" i="15"/>
  <c r="D685" i="15"/>
  <c r="P685" i="15" s="1"/>
  <c r="Q685" i="15"/>
  <c r="A686" i="15"/>
  <c r="B686" i="15" s="1"/>
  <c r="C686" i="15"/>
  <c r="D686" i="15"/>
  <c r="G686" i="15" s="1"/>
  <c r="Q686" i="15"/>
  <c r="A687" i="15"/>
  <c r="B687" i="15" s="1"/>
  <c r="C687" i="15"/>
  <c r="D687" i="15"/>
  <c r="H687" i="15" s="1"/>
  <c r="Q687" i="15"/>
  <c r="A688" i="15"/>
  <c r="B688" i="15" s="1"/>
  <c r="C688" i="15"/>
  <c r="D688" i="15"/>
  <c r="Q688" i="15"/>
  <c r="A689" i="15"/>
  <c r="B689" i="15" s="1"/>
  <c r="C689" i="15"/>
  <c r="D689" i="15"/>
  <c r="H689" i="15" s="1"/>
  <c r="Q689" i="15"/>
  <c r="A690" i="15"/>
  <c r="B690" i="15" s="1"/>
  <c r="C690" i="15"/>
  <c r="D690" i="15"/>
  <c r="F690" i="15" s="1"/>
  <c r="Q690" i="15"/>
  <c r="A691" i="15"/>
  <c r="B691" i="15" s="1"/>
  <c r="C691" i="15"/>
  <c r="D691" i="15"/>
  <c r="I691" i="15" s="1"/>
  <c r="Q691" i="15"/>
  <c r="A692" i="15"/>
  <c r="B692" i="15" s="1"/>
  <c r="C692" i="15"/>
  <c r="D692" i="15"/>
  <c r="I692" i="15" s="1"/>
  <c r="Q692" i="15"/>
  <c r="A693" i="15"/>
  <c r="B693" i="15" s="1"/>
  <c r="C693" i="15"/>
  <c r="D693" i="15"/>
  <c r="O693" i="15" s="1"/>
  <c r="Q693" i="15"/>
  <c r="A694" i="15"/>
  <c r="B694" i="15" s="1"/>
  <c r="C694" i="15"/>
  <c r="D694" i="15"/>
  <c r="P694" i="15" s="1"/>
  <c r="Q694" i="15"/>
  <c r="A695" i="15"/>
  <c r="B695" i="15" s="1"/>
  <c r="C695" i="15"/>
  <c r="D695" i="15"/>
  <c r="M695" i="15" s="1"/>
  <c r="Q695" i="15"/>
  <c r="A696" i="15"/>
  <c r="B696" i="15" s="1"/>
  <c r="C696" i="15"/>
  <c r="D696" i="15"/>
  <c r="P696" i="15" s="1"/>
  <c r="Q696" i="15"/>
  <c r="A697" i="15"/>
  <c r="B697" i="15" s="1"/>
  <c r="C697" i="15"/>
  <c r="D697" i="15"/>
  <c r="O697" i="15" s="1"/>
  <c r="Q697" i="15"/>
  <c r="A698" i="15"/>
  <c r="B698" i="15" s="1"/>
  <c r="C698" i="15"/>
  <c r="D698" i="15"/>
  <c r="Q698" i="15"/>
  <c r="A699" i="15"/>
  <c r="B699" i="15" s="1"/>
  <c r="C699" i="15"/>
  <c r="D699" i="15"/>
  <c r="O699" i="15" s="1"/>
  <c r="Q699" i="15"/>
  <c r="A700" i="15"/>
  <c r="B700" i="15" s="1"/>
  <c r="C700" i="15"/>
  <c r="D700" i="15"/>
  <c r="J700" i="15" s="1"/>
  <c r="Q700" i="15"/>
  <c r="A701" i="15"/>
  <c r="B701" i="15" s="1"/>
  <c r="C701" i="15"/>
  <c r="D701" i="15"/>
  <c r="Q701" i="15"/>
  <c r="A702" i="15"/>
  <c r="B702" i="15" s="1"/>
  <c r="C702" i="15"/>
  <c r="D702" i="15"/>
  <c r="P702" i="15" s="1"/>
  <c r="Q702" i="15"/>
  <c r="A703" i="15"/>
  <c r="B703" i="15" s="1"/>
  <c r="C703" i="15"/>
  <c r="D703" i="15"/>
  <c r="Q703" i="15"/>
  <c r="A704" i="15"/>
  <c r="B704" i="15" s="1"/>
  <c r="C704" i="15"/>
  <c r="D704" i="15"/>
  <c r="Q704" i="15"/>
  <c r="A705" i="15"/>
  <c r="B705" i="15" s="1"/>
  <c r="C705" i="15"/>
  <c r="D705" i="15"/>
  <c r="O705" i="15" s="1"/>
  <c r="Q705" i="15"/>
  <c r="A706" i="15"/>
  <c r="B706" i="15" s="1"/>
  <c r="C706" i="15"/>
  <c r="D706" i="15"/>
  <c r="I706" i="15" s="1"/>
  <c r="Q706" i="15"/>
  <c r="A707" i="15"/>
  <c r="B707" i="15" s="1"/>
  <c r="C707" i="15"/>
  <c r="D707" i="15"/>
  <c r="Q707" i="15"/>
  <c r="A708" i="15"/>
  <c r="B708" i="15" s="1"/>
  <c r="C708" i="15"/>
  <c r="D708" i="15"/>
  <c r="J708" i="15" s="1"/>
  <c r="Q708" i="15"/>
  <c r="A709" i="15"/>
  <c r="B709" i="15" s="1"/>
  <c r="C709" i="15"/>
  <c r="D709" i="15"/>
  <c r="Q709" i="15"/>
  <c r="A710" i="15"/>
  <c r="B710" i="15" s="1"/>
  <c r="C710" i="15"/>
  <c r="D710" i="15"/>
  <c r="L710" i="15" s="1"/>
  <c r="Q710" i="15"/>
  <c r="A711" i="15"/>
  <c r="B711" i="15" s="1"/>
  <c r="C711" i="15"/>
  <c r="D711" i="15"/>
  <c r="G711" i="15" s="1"/>
  <c r="Q711" i="15"/>
  <c r="A712" i="15"/>
  <c r="B712" i="15" s="1"/>
  <c r="C712" i="15"/>
  <c r="D712" i="15"/>
  <c r="E712" i="15" s="1"/>
  <c r="Q712" i="15"/>
  <c r="A713" i="15"/>
  <c r="B713" i="15" s="1"/>
  <c r="C713" i="15"/>
  <c r="D713" i="15"/>
  <c r="O713" i="15" s="1"/>
  <c r="Q713" i="15"/>
  <c r="A714" i="15"/>
  <c r="B714" i="15" s="1"/>
  <c r="C714" i="15"/>
  <c r="D714" i="15"/>
  <c r="E714" i="15" s="1"/>
  <c r="Q714" i="15"/>
  <c r="A715" i="15"/>
  <c r="B715" i="15" s="1"/>
  <c r="C715" i="15"/>
  <c r="D715" i="15"/>
  <c r="O715" i="15" s="1"/>
  <c r="Q715" i="15"/>
  <c r="A716" i="15"/>
  <c r="B716" i="15" s="1"/>
  <c r="C716" i="15"/>
  <c r="D716" i="15"/>
  <c r="I716" i="15" s="1"/>
  <c r="Q716" i="15"/>
  <c r="A717" i="15"/>
  <c r="B717" i="15" s="1"/>
  <c r="C717" i="15"/>
  <c r="D717" i="15"/>
  <c r="H717" i="15" s="1"/>
  <c r="Q717" i="15"/>
  <c r="A718" i="15"/>
  <c r="B718" i="15" s="1"/>
  <c r="C718" i="15"/>
  <c r="D718" i="15"/>
  <c r="Q718" i="15"/>
  <c r="A719" i="15"/>
  <c r="B719" i="15" s="1"/>
  <c r="C719" i="15"/>
  <c r="D719" i="15"/>
  <c r="L719" i="15" s="1"/>
  <c r="Q719" i="15"/>
  <c r="A720" i="15"/>
  <c r="B720" i="15" s="1"/>
  <c r="C720" i="15"/>
  <c r="D720" i="15"/>
  <c r="H720" i="15" s="1"/>
  <c r="Q720" i="15"/>
  <c r="A721" i="15"/>
  <c r="B721" i="15" s="1"/>
  <c r="C721" i="15"/>
  <c r="D721" i="15"/>
  <c r="H721" i="15" s="1"/>
  <c r="Q721" i="15"/>
  <c r="A722" i="15"/>
  <c r="B722" i="15" s="1"/>
  <c r="C722" i="15"/>
  <c r="D722" i="15"/>
  <c r="P722" i="15" s="1"/>
  <c r="Q722" i="15"/>
  <c r="A723" i="15"/>
  <c r="B723" i="15" s="1"/>
  <c r="C723" i="15"/>
  <c r="D723" i="15"/>
  <c r="Q723" i="15"/>
  <c r="A724" i="15"/>
  <c r="B724" i="15" s="1"/>
  <c r="C724" i="15"/>
  <c r="D724" i="15"/>
  <c r="Q724" i="15"/>
  <c r="A725" i="15"/>
  <c r="B725" i="15" s="1"/>
  <c r="C725" i="15"/>
  <c r="D725" i="15"/>
  <c r="H725" i="15" s="1"/>
  <c r="Q725" i="15"/>
  <c r="A726" i="15"/>
  <c r="B726" i="15" s="1"/>
  <c r="C726" i="15"/>
  <c r="D726" i="15"/>
  <c r="Q726" i="15"/>
  <c r="A727" i="15"/>
  <c r="B727" i="15" s="1"/>
  <c r="C727" i="15"/>
  <c r="D727" i="15"/>
  <c r="Q727" i="15"/>
  <c r="A728" i="15"/>
  <c r="B728" i="15" s="1"/>
  <c r="C728" i="15"/>
  <c r="D728" i="15"/>
  <c r="H728" i="15" s="1"/>
  <c r="Q728" i="15"/>
  <c r="A729" i="15"/>
  <c r="B729" i="15" s="1"/>
  <c r="C729" i="15"/>
  <c r="D729" i="15"/>
  <c r="Q729" i="15"/>
  <c r="A730" i="15"/>
  <c r="B730" i="15" s="1"/>
  <c r="C730" i="15"/>
  <c r="D730" i="15"/>
  <c r="N730" i="15" s="1"/>
  <c r="Q730" i="15"/>
  <c r="A731" i="15"/>
  <c r="B731" i="15" s="1"/>
  <c r="C731" i="15"/>
  <c r="D731" i="15"/>
  <c r="Q731" i="15"/>
  <c r="A732" i="15"/>
  <c r="B732" i="15" s="1"/>
  <c r="C732" i="15"/>
  <c r="D732" i="15"/>
  <c r="H732" i="15" s="1"/>
  <c r="Q732" i="15"/>
  <c r="A733" i="15"/>
  <c r="B733" i="15" s="1"/>
  <c r="C733" i="15"/>
  <c r="D733" i="15"/>
  <c r="O733" i="15" s="1"/>
  <c r="Q733" i="15"/>
  <c r="A734" i="15"/>
  <c r="B734" i="15" s="1"/>
  <c r="C734" i="15"/>
  <c r="D734" i="15"/>
  <c r="Q734" i="15"/>
  <c r="A735" i="15"/>
  <c r="B735" i="15" s="1"/>
  <c r="C735" i="15"/>
  <c r="D735" i="15"/>
  <c r="G735" i="15" s="1"/>
  <c r="Q735" i="15"/>
  <c r="A736" i="15"/>
  <c r="B736" i="15" s="1"/>
  <c r="C736" i="15"/>
  <c r="D736" i="15"/>
  <c r="N736" i="15" s="1"/>
  <c r="Q736" i="15"/>
  <c r="A737" i="15"/>
  <c r="B737" i="15" s="1"/>
  <c r="C737" i="15"/>
  <c r="D737" i="15"/>
  <c r="O737" i="15" s="1"/>
  <c r="Q737" i="15"/>
  <c r="A738" i="15"/>
  <c r="B738" i="15" s="1"/>
  <c r="C738" i="15"/>
  <c r="D738" i="15"/>
  <c r="H738" i="15" s="1"/>
  <c r="Q738" i="15"/>
  <c r="A739" i="15"/>
  <c r="B739" i="15" s="1"/>
  <c r="C739" i="15"/>
  <c r="D739" i="15"/>
  <c r="Q739" i="15"/>
  <c r="A740" i="15"/>
  <c r="B740" i="15" s="1"/>
  <c r="C740" i="15"/>
  <c r="D740" i="15"/>
  <c r="Q740" i="15"/>
  <c r="A741" i="15"/>
  <c r="B741" i="15" s="1"/>
  <c r="C741" i="15"/>
  <c r="D741" i="15"/>
  <c r="O741" i="15" s="1"/>
  <c r="Q741" i="15"/>
  <c r="A742" i="15"/>
  <c r="B742" i="15" s="1"/>
  <c r="C742" i="15"/>
  <c r="D742" i="15"/>
  <c r="Q742" i="15"/>
  <c r="A743" i="15"/>
  <c r="B743" i="15" s="1"/>
  <c r="C743" i="15"/>
  <c r="D743" i="15"/>
  <c r="G743" i="15" s="1"/>
  <c r="Q743" i="15"/>
  <c r="A744" i="15"/>
  <c r="B744" i="15" s="1"/>
  <c r="C744" i="15"/>
  <c r="D744" i="15"/>
  <c r="I744" i="15" s="1"/>
  <c r="Q744" i="15"/>
  <c r="A745" i="15"/>
  <c r="B745" i="15" s="1"/>
  <c r="C745" i="15"/>
  <c r="D745" i="15"/>
  <c r="G745" i="15" s="1"/>
  <c r="Q745" i="15"/>
  <c r="A746" i="15"/>
  <c r="B746" i="15" s="1"/>
  <c r="C746" i="15"/>
  <c r="D746" i="15"/>
  <c r="N746" i="15" s="1"/>
  <c r="Q746" i="15"/>
  <c r="A747" i="15"/>
  <c r="B747" i="15" s="1"/>
  <c r="C747" i="15"/>
  <c r="D747" i="15"/>
  <c r="G747" i="15" s="1"/>
  <c r="Q747" i="15"/>
  <c r="A748" i="15"/>
  <c r="B748" i="15" s="1"/>
  <c r="C748" i="15"/>
  <c r="D748" i="15"/>
  <c r="N748" i="15" s="1"/>
  <c r="Q748" i="15"/>
  <c r="A749" i="15"/>
  <c r="B749" i="15" s="1"/>
  <c r="C749" i="15"/>
  <c r="D749" i="15"/>
  <c r="P749" i="15" s="1"/>
  <c r="Q749" i="15"/>
  <c r="A750" i="15"/>
  <c r="B750" i="15" s="1"/>
  <c r="C750" i="15"/>
  <c r="D750" i="15"/>
  <c r="M750" i="15" s="1"/>
  <c r="Q750" i="15"/>
  <c r="A751" i="15"/>
  <c r="B751" i="15" s="1"/>
  <c r="C751" i="15"/>
  <c r="D751" i="15"/>
  <c r="Q751" i="15"/>
  <c r="A752" i="15"/>
  <c r="B752" i="15" s="1"/>
  <c r="C752" i="15"/>
  <c r="D752" i="15"/>
  <c r="N752" i="15" s="1"/>
  <c r="Q752" i="15"/>
  <c r="A753" i="15"/>
  <c r="B753" i="15" s="1"/>
  <c r="C753" i="15"/>
  <c r="D753" i="15"/>
  <c r="Q753" i="15"/>
  <c r="A754" i="15"/>
  <c r="B754" i="15" s="1"/>
  <c r="C754" i="15"/>
  <c r="D754" i="15"/>
  <c r="I754" i="15" s="1"/>
  <c r="Q754" i="15"/>
  <c r="A755" i="15"/>
  <c r="B755" i="15" s="1"/>
  <c r="C755" i="15"/>
  <c r="D755" i="15"/>
  <c r="Q755" i="15"/>
  <c r="A756" i="15"/>
  <c r="B756" i="15" s="1"/>
  <c r="C756" i="15"/>
  <c r="D756" i="15"/>
  <c r="M756" i="15" s="1"/>
  <c r="Q756" i="15"/>
  <c r="A757" i="15"/>
  <c r="B757" i="15" s="1"/>
  <c r="C757" i="15"/>
  <c r="D757" i="15"/>
  <c r="Q757" i="15"/>
  <c r="A758" i="15"/>
  <c r="B758" i="15" s="1"/>
  <c r="C758" i="15"/>
  <c r="D758" i="15"/>
  <c r="H758" i="15" s="1"/>
  <c r="Q758" i="15"/>
  <c r="A759" i="15"/>
  <c r="B759" i="15" s="1"/>
  <c r="C759" i="15"/>
  <c r="D759" i="15"/>
  <c r="Q759" i="15"/>
  <c r="A760" i="15"/>
  <c r="B760" i="15" s="1"/>
  <c r="C760" i="15"/>
  <c r="D760" i="15"/>
  <c r="N760" i="15" s="1"/>
  <c r="Q760" i="15"/>
  <c r="A761" i="15"/>
  <c r="B761" i="15" s="1"/>
  <c r="C761" i="15"/>
  <c r="D761" i="15"/>
  <c r="O761" i="15" s="1"/>
  <c r="Q761" i="15"/>
  <c r="A762" i="15"/>
  <c r="B762" i="15" s="1"/>
  <c r="C762" i="15"/>
  <c r="D762" i="15"/>
  <c r="Q762" i="15"/>
  <c r="A763" i="15"/>
  <c r="B763" i="15" s="1"/>
  <c r="C763" i="15"/>
  <c r="D763" i="15"/>
  <c r="L763" i="15" s="1"/>
  <c r="Q763" i="15"/>
  <c r="A764" i="15"/>
  <c r="B764" i="15" s="1"/>
  <c r="C764" i="15"/>
  <c r="D764" i="15"/>
  <c r="Q764" i="15"/>
  <c r="A765" i="15"/>
  <c r="B765" i="15" s="1"/>
  <c r="C765" i="15"/>
  <c r="D765" i="15"/>
  <c r="Q765" i="15"/>
  <c r="A766" i="15"/>
  <c r="B766" i="15" s="1"/>
  <c r="C766" i="15"/>
  <c r="D766" i="15"/>
  <c r="J766" i="15" s="1"/>
  <c r="Q766" i="15"/>
  <c r="A767" i="15"/>
  <c r="B767" i="15" s="1"/>
  <c r="C767" i="15"/>
  <c r="D767" i="15"/>
  <c r="Q767" i="15"/>
  <c r="A768" i="15"/>
  <c r="B768" i="15" s="1"/>
  <c r="C768" i="15"/>
  <c r="D768" i="15"/>
  <c r="G768" i="15" s="1"/>
  <c r="Q768" i="15"/>
  <c r="A769" i="15"/>
  <c r="B769" i="15" s="1"/>
  <c r="C769" i="15"/>
  <c r="D769" i="15"/>
  <c r="L769" i="15" s="1"/>
  <c r="Q769" i="15"/>
  <c r="A770" i="15"/>
  <c r="B770" i="15" s="1"/>
  <c r="C770" i="15"/>
  <c r="D770" i="15"/>
  <c r="Q770" i="15"/>
  <c r="A771" i="15"/>
  <c r="B771" i="15" s="1"/>
  <c r="C771" i="15"/>
  <c r="D771" i="15"/>
  <c r="O771" i="15" s="1"/>
  <c r="Q771" i="15"/>
  <c r="A772" i="15"/>
  <c r="B772" i="15" s="1"/>
  <c r="C772" i="15"/>
  <c r="D772" i="15"/>
  <c r="Q772" i="15"/>
  <c r="A773" i="15"/>
  <c r="B773" i="15" s="1"/>
  <c r="C773" i="15"/>
  <c r="D773" i="15"/>
  <c r="G773" i="15" s="1"/>
  <c r="Q773" i="15"/>
  <c r="A774" i="15"/>
  <c r="B774" i="15" s="1"/>
  <c r="C774" i="15"/>
  <c r="D774" i="15"/>
  <c r="I774" i="15" s="1"/>
  <c r="Q774" i="15"/>
  <c r="A775" i="15"/>
  <c r="B775" i="15" s="1"/>
  <c r="C775" i="15"/>
  <c r="D775" i="15"/>
  <c r="G775" i="15" s="1"/>
  <c r="Q775" i="15"/>
  <c r="A776" i="15"/>
  <c r="B776" i="15" s="1"/>
  <c r="C776" i="15"/>
  <c r="D776" i="15"/>
  <c r="N776" i="15" s="1"/>
  <c r="Q776" i="15"/>
  <c r="A777" i="15"/>
  <c r="B777" i="15" s="1"/>
  <c r="C777" i="15"/>
  <c r="D777" i="15"/>
  <c r="O777" i="15" s="1"/>
  <c r="Q777" i="15"/>
  <c r="A778" i="15"/>
  <c r="B778" i="15" s="1"/>
  <c r="C778" i="15"/>
  <c r="D778" i="15"/>
  <c r="H778" i="15" s="1"/>
  <c r="Q778" i="15"/>
  <c r="A779" i="15"/>
  <c r="B779" i="15" s="1"/>
  <c r="C779" i="15"/>
  <c r="D779" i="15"/>
  <c r="K779" i="15" s="1"/>
  <c r="Q779" i="15"/>
  <c r="A780" i="15"/>
  <c r="B780" i="15" s="1"/>
  <c r="C780" i="15"/>
  <c r="D780" i="15"/>
  <c r="I780" i="15" s="1"/>
  <c r="Q780" i="15"/>
  <c r="A781" i="15"/>
  <c r="B781" i="15" s="1"/>
  <c r="C781" i="15"/>
  <c r="D781" i="15"/>
  <c r="L781" i="15" s="1"/>
  <c r="Q781" i="15"/>
  <c r="A782" i="15"/>
  <c r="B782" i="15" s="1"/>
  <c r="C782" i="15"/>
  <c r="D782" i="15"/>
  <c r="J782" i="15" s="1"/>
  <c r="Q782" i="15"/>
  <c r="A783" i="15"/>
  <c r="B783" i="15" s="1"/>
  <c r="C783" i="15"/>
  <c r="D783" i="15"/>
  <c r="J783" i="15" s="1"/>
  <c r="Q783" i="15"/>
  <c r="A784" i="15"/>
  <c r="B784" i="15" s="1"/>
  <c r="C784" i="15"/>
  <c r="D784" i="15"/>
  <c r="L784" i="15" s="1"/>
  <c r="Q784" i="15"/>
  <c r="A785" i="15"/>
  <c r="B785" i="15" s="1"/>
  <c r="C785" i="15"/>
  <c r="D785" i="15"/>
  <c r="J785" i="15" s="1"/>
  <c r="Q785" i="15"/>
  <c r="A786" i="15"/>
  <c r="B786" i="15" s="1"/>
  <c r="C786" i="15"/>
  <c r="D786" i="15"/>
  <c r="N786" i="15" s="1"/>
  <c r="Q786" i="15"/>
  <c r="A787" i="15"/>
  <c r="B787" i="15" s="1"/>
  <c r="C787" i="15"/>
  <c r="D787" i="15"/>
  <c r="Q787" i="15"/>
  <c r="A788" i="15"/>
  <c r="B788" i="15" s="1"/>
  <c r="C788" i="15"/>
  <c r="D788" i="15"/>
  <c r="I788" i="15" s="1"/>
  <c r="Q788" i="15"/>
  <c r="A789" i="15"/>
  <c r="B789" i="15" s="1"/>
  <c r="C789" i="15"/>
  <c r="D789" i="15"/>
  <c r="Q789" i="15"/>
  <c r="A790" i="15"/>
  <c r="B790" i="15" s="1"/>
  <c r="C790" i="15"/>
  <c r="D790" i="15"/>
  <c r="L790" i="15" s="1"/>
  <c r="Q790" i="15"/>
  <c r="A791" i="15"/>
  <c r="B791" i="15" s="1"/>
  <c r="C791" i="15"/>
  <c r="D791" i="15"/>
  <c r="J791" i="15" s="1"/>
  <c r="Q791" i="15"/>
  <c r="A792" i="15"/>
  <c r="B792" i="15" s="1"/>
  <c r="C792" i="15"/>
  <c r="D792" i="15"/>
  <c r="E792" i="15" s="1"/>
  <c r="Q792" i="15"/>
  <c r="A793" i="15"/>
  <c r="B793" i="15" s="1"/>
  <c r="C793" i="15"/>
  <c r="D793" i="15"/>
  <c r="J793" i="15" s="1"/>
  <c r="Q793" i="15"/>
  <c r="A794" i="15"/>
  <c r="B794" i="15" s="1"/>
  <c r="C794" i="15"/>
  <c r="D794" i="15"/>
  <c r="I794" i="15" s="1"/>
  <c r="Q794" i="15"/>
  <c r="A795" i="15"/>
  <c r="B795" i="15" s="1"/>
  <c r="C795" i="15"/>
  <c r="D795" i="15"/>
  <c r="K795" i="15" s="1"/>
  <c r="Q795" i="15"/>
  <c r="A796" i="15"/>
  <c r="B796" i="15" s="1"/>
  <c r="C796" i="15"/>
  <c r="D796" i="15"/>
  <c r="L796" i="15" s="1"/>
  <c r="Q796" i="15"/>
  <c r="A797" i="15"/>
  <c r="B797" i="15" s="1"/>
  <c r="C797" i="15"/>
  <c r="D797" i="15"/>
  <c r="L797" i="15" s="1"/>
  <c r="Q797" i="15"/>
  <c r="A798" i="15"/>
  <c r="B798" i="15" s="1"/>
  <c r="C798" i="15"/>
  <c r="D798" i="15"/>
  <c r="J798" i="15" s="1"/>
  <c r="Q798" i="15"/>
  <c r="A799" i="15"/>
  <c r="B799" i="15" s="1"/>
  <c r="C799" i="15"/>
  <c r="D799" i="15"/>
  <c r="J799" i="15" s="1"/>
  <c r="Q799" i="15"/>
  <c r="A800" i="15"/>
  <c r="B800" i="15" s="1"/>
  <c r="C800" i="15"/>
  <c r="D800" i="15"/>
  <c r="L800" i="15" s="1"/>
  <c r="Q800" i="15"/>
  <c r="A801" i="15"/>
  <c r="B801" i="15" s="1"/>
  <c r="C801" i="15"/>
  <c r="D801" i="15"/>
  <c r="J801" i="15" s="1"/>
  <c r="Q801" i="15"/>
  <c r="A802" i="15"/>
  <c r="B802" i="15" s="1"/>
  <c r="C802" i="15"/>
  <c r="D802" i="15"/>
  <c r="I802" i="15" s="1"/>
  <c r="Q802" i="15"/>
  <c r="A803" i="15"/>
  <c r="B803" i="15" s="1"/>
  <c r="C803" i="15"/>
  <c r="D803" i="15"/>
  <c r="L803" i="15" s="1"/>
  <c r="Q803" i="15"/>
  <c r="A804" i="15"/>
  <c r="B804" i="15" s="1"/>
  <c r="C804" i="15"/>
  <c r="D804" i="15"/>
  <c r="L804" i="15" s="1"/>
  <c r="Q804" i="15"/>
  <c r="A805" i="15"/>
  <c r="B805" i="15" s="1"/>
  <c r="C805" i="15"/>
  <c r="D805" i="15"/>
  <c r="F805" i="15" s="1"/>
  <c r="Q805" i="15"/>
  <c r="A806" i="15"/>
  <c r="B806" i="15" s="1"/>
  <c r="C806" i="15"/>
  <c r="D806" i="15"/>
  <c r="J806" i="15" s="1"/>
  <c r="Q806" i="15"/>
  <c r="A807" i="15"/>
  <c r="B807" i="15" s="1"/>
  <c r="C807" i="15"/>
  <c r="D807" i="15"/>
  <c r="G807" i="15" s="1"/>
  <c r="Q807" i="15"/>
  <c r="A808" i="15"/>
  <c r="B808" i="15" s="1"/>
  <c r="C808" i="15"/>
  <c r="D808" i="15"/>
  <c r="P808" i="15" s="1"/>
  <c r="Q808" i="15"/>
  <c r="A809" i="15"/>
  <c r="B809" i="15" s="1"/>
  <c r="C809" i="15"/>
  <c r="D809" i="15"/>
  <c r="N809" i="15" s="1"/>
  <c r="Q809" i="15"/>
  <c r="A810" i="15"/>
  <c r="B810" i="15" s="1"/>
  <c r="C810" i="15"/>
  <c r="D810" i="15"/>
  <c r="G810" i="15" s="1"/>
  <c r="Q810" i="15"/>
  <c r="A811" i="15"/>
  <c r="B811" i="15" s="1"/>
  <c r="C811" i="15"/>
  <c r="D811" i="15"/>
  <c r="J811" i="15" s="1"/>
  <c r="Q811" i="15"/>
  <c r="A812" i="15"/>
  <c r="B812" i="15" s="1"/>
  <c r="C812" i="15"/>
  <c r="D812" i="15"/>
  <c r="Q812" i="15"/>
  <c r="A813" i="15"/>
  <c r="B813" i="15" s="1"/>
  <c r="C813" i="15"/>
  <c r="D813" i="15"/>
  <c r="N813" i="15" s="1"/>
  <c r="Q813" i="15"/>
  <c r="A814" i="15"/>
  <c r="B814" i="15" s="1"/>
  <c r="C814" i="15"/>
  <c r="D814" i="15"/>
  <c r="Q814" i="15"/>
  <c r="A815" i="15"/>
  <c r="B815" i="15" s="1"/>
  <c r="C815" i="15"/>
  <c r="D815" i="15"/>
  <c r="E815" i="15" s="1"/>
  <c r="Q815" i="15"/>
  <c r="A816" i="15"/>
  <c r="B816" i="15" s="1"/>
  <c r="C816" i="15"/>
  <c r="D816" i="15"/>
  <c r="P816" i="15" s="1"/>
  <c r="Q816" i="15"/>
  <c r="A817" i="15"/>
  <c r="B817" i="15" s="1"/>
  <c r="C817" i="15"/>
  <c r="D817" i="15"/>
  <c r="N817" i="15" s="1"/>
  <c r="Q817" i="15"/>
  <c r="A818" i="15"/>
  <c r="B818" i="15" s="1"/>
  <c r="C818" i="15"/>
  <c r="D818" i="15"/>
  <c r="Q818" i="15"/>
  <c r="A819" i="15"/>
  <c r="B819" i="15" s="1"/>
  <c r="C819" i="15"/>
  <c r="D819" i="15"/>
  <c r="J819" i="15" s="1"/>
  <c r="Q819" i="15"/>
  <c r="A820" i="15"/>
  <c r="B820" i="15" s="1"/>
  <c r="C820" i="15"/>
  <c r="D820" i="15"/>
  <c r="Q820" i="15"/>
  <c r="A821" i="15"/>
  <c r="B821" i="15" s="1"/>
  <c r="C821" i="15"/>
  <c r="D821" i="15"/>
  <c r="M821" i="15" s="1"/>
  <c r="Q821" i="15"/>
  <c r="A822" i="15"/>
  <c r="B822" i="15" s="1"/>
  <c r="C822" i="15"/>
  <c r="D822" i="15"/>
  <c r="L822" i="15" s="1"/>
  <c r="Q822" i="15"/>
  <c r="A823" i="15"/>
  <c r="B823" i="15" s="1"/>
  <c r="C823" i="15"/>
  <c r="D823" i="15"/>
  <c r="G823" i="15" s="1"/>
  <c r="Q823" i="15"/>
  <c r="A824" i="15"/>
  <c r="B824" i="15" s="1"/>
  <c r="C824" i="15"/>
  <c r="D824" i="15"/>
  <c r="P824" i="15" s="1"/>
  <c r="Q824" i="15"/>
  <c r="A825" i="15"/>
  <c r="B825" i="15" s="1"/>
  <c r="C825" i="15"/>
  <c r="D825" i="15"/>
  <c r="M825" i="15" s="1"/>
  <c r="Q825" i="15"/>
  <c r="A826" i="15"/>
  <c r="B826" i="15" s="1"/>
  <c r="C826" i="15"/>
  <c r="D826" i="15"/>
  <c r="Q826" i="15"/>
  <c r="A827" i="15"/>
  <c r="B827" i="15" s="1"/>
  <c r="C827" i="15"/>
  <c r="D827" i="15"/>
  <c r="I827" i="15" s="1"/>
  <c r="Q827" i="15"/>
  <c r="A828" i="15"/>
  <c r="B828" i="15" s="1"/>
  <c r="C828" i="15"/>
  <c r="D828" i="15"/>
  <c r="L828" i="15" s="1"/>
  <c r="Q828" i="15"/>
  <c r="A829" i="15"/>
  <c r="B829" i="15" s="1"/>
  <c r="C829" i="15"/>
  <c r="D829" i="15"/>
  <c r="L829" i="15" s="1"/>
  <c r="Q829" i="15"/>
  <c r="A830" i="15"/>
  <c r="B830" i="15" s="1"/>
  <c r="C830" i="15"/>
  <c r="D830" i="15"/>
  <c r="L830" i="15" s="1"/>
  <c r="Q830" i="15"/>
  <c r="A831" i="15"/>
  <c r="B831" i="15" s="1"/>
  <c r="C831" i="15"/>
  <c r="D831" i="15"/>
  <c r="P831" i="15" s="1"/>
  <c r="Q831" i="15"/>
  <c r="A832" i="15"/>
  <c r="B832" i="15" s="1"/>
  <c r="C832" i="15"/>
  <c r="D832" i="15"/>
  <c r="Q832" i="15"/>
  <c r="A833" i="15"/>
  <c r="B833" i="15" s="1"/>
  <c r="C833" i="15"/>
  <c r="D833" i="15"/>
  <c r="I833" i="15" s="1"/>
  <c r="Q833" i="15"/>
  <c r="A834" i="15"/>
  <c r="B834" i="15" s="1"/>
  <c r="C834" i="15"/>
  <c r="D834" i="15"/>
  <c r="Q834" i="15"/>
  <c r="A835" i="15"/>
  <c r="B835" i="15" s="1"/>
  <c r="C835" i="15"/>
  <c r="D835" i="15"/>
  <c r="F835" i="15" s="1"/>
  <c r="Q835" i="15"/>
  <c r="A836" i="15"/>
  <c r="B836" i="15" s="1"/>
  <c r="C836" i="15"/>
  <c r="D836" i="15"/>
  <c r="P836" i="15" s="1"/>
  <c r="Q836" i="15"/>
  <c r="A837" i="15"/>
  <c r="B837" i="15" s="1"/>
  <c r="C837" i="15"/>
  <c r="D837" i="15"/>
  <c r="L837" i="15" s="1"/>
  <c r="Q837" i="15"/>
  <c r="A838" i="15"/>
  <c r="B838" i="15" s="1"/>
  <c r="C838" i="15"/>
  <c r="D838" i="15"/>
  <c r="H838" i="15" s="1"/>
  <c r="Q838" i="15"/>
  <c r="A839" i="15"/>
  <c r="B839" i="15" s="1"/>
  <c r="C839" i="15"/>
  <c r="D839" i="15"/>
  <c r="Q839" i="15"/>
  <c r="A840" i="15"/>
  <c r="B840" i="15" s="1"/>
  <c r="C840" i="15"/>
  <c r="D840" i="15"/>
  <c r="Q840" i="15"/>
  <c r="A841" i="15"/>
  <c r="B841" i="15" s="1"/>
  <c r="C841" i="15"/>
  <c r="D841" i="15"/>
  <c r="F841" i="15" s="1"/>
  <c r="Q841" i="15"/>
  <c r="A842" i="15"/>
  <c r="B842" i="15" s="1"/>
  <c r="C842" i="15"/>
  <c r="D842" i="15"/>
  <c r="Q842" i="15"/>
  <c r="A843" i="15"/>
  <c r="B843" i="15" s="1"/>
  <c r="C843" i="15"/>
  <c r="D843" i="15"/>
  <c r="J843" i="15" s="1"/>
  <c r="Q843" i="15"/>
  <c r="A844" i="15"/>
  <c r="B844" i="15" s="1"/>
  <c r="C844" i="15"/>
  <c r="D844" i="15"/>
  <c r="G844" i="15" s="1"/>
  <c r="Q844" i="15"/>
  <c r="A845" i="15"/>
  <c r="B845" i="15" s="1"/>
  <c r="C845" i="15"/>
  <c r="D845" i="15"/>
  <c r="M845" i="15" s="1"/>
  <c r="Q845" i="15"/>
  <c r="A846" i="15"/>
  <c r="B846" i="15" s="1"/>
  <c r="C846" i="15"/>
  <c r="D846" i="15"/>
  <c r="Q846" i="15"/>
  <c r="A847" i="15"/>
  <c r="B847" i="15" s="1"/>
  <c r="C847" i="15"/>
  <c r="D847" i="15"/>
  <c r="F847" i="15" s="1"/>
  <c r="Q847" i="15"/>
  <c r="A848" i="15"/>
  <c r="B848" i="15" s="1"/>
  <c r="C848" i="15"/>
  <c r="D848" i="15"/>
  <c r="G848" i="15" s="1"/>
  <c r="Q848" i="15"/>
  <c r="A849" i="15"/>
  <c r="B849" i="15" s="1"/>
  <c r="C849" i="15"/>
  <c r="D849" i="15"/>
  <c r="M849" i="15" s="1"/>
  <c r="Q849" i="15"/>
  <c r="A850" i="15"/>
  <c r="B850" i="15" s="1"/>
  <c r="C850" i="15"/>
  <c r="D850" i="15"/>
  <c r="G850" i="15" s="1"/>
  <c r="Q850" i="15"/>
  <c r="A851" i="15"/>
  <c r="B851" i="15" s="1"/>
  <c r="C851" i="15"/>
  <c r="D851" i="15"/>
  <c r="J851" i="15" s="1"/>
  <c r="Q851" i="15"/>
  <c r="A852" i="15"/>
  <c r="B852" i="15" s="1"/>
  <c r="C852" i="15"/>
  <c r="D852" i="15"/>
  <c r="Q852" i="15"/>
  <c r="A853" i="15"/>
  <c r="B853" i="15" s="1"/>
  <c r="C853" i="15"/>
  <c r="D853" i="15"/>
  <c r="M853" i="15" s="1"/>
  <c r="Q853" i="15"/>
  <c r="A854" i="15"/>
  <c r="B854" i="15" s="1"/>
  <c r="C854" i="15"/>
  <c r="D854" i="15"/>
  <c r="Q854" i="15"/>
  <c r="A855" i="15"/>
  <c r="B855" i="15" s="1"/>
  <c r="C855" i="15"/>
  <c r="D855" i="15"/>
  <c r="J855" i="15" s="1"/>
  <c r="Q855" i="15"/>
  <c r="A856" i="15"/>
  <c r="B856" i="15" s="1"/>
  <c r="C856" i="15"/>
  <c r="D856" i="15"/>
  <c r="P856" i="15" s="1"/>
  <c r="Q856" i="15"/>
  <c r="A857" i="15"/>
  <c r="B857" i="15" s="1"/>
  <c r="C857" i="15"/>
  <c r="D857" i="15"/>
  <c r="I857" i="15" s="1"/>
  <c r="Q857" i="15"/>
  <c r="A858" i="15"/>
  <c r="B858" i="15" s="1"/>
  <c r="C858" i="15"/>
  <c r="D858" i="15"/>
  <c r="Q858" i="15"/>
  <c r="A859" i="15"/>
  <c r="B859" i="15" s="1"/>
  <c r="C859" i="15"/>
  <c r="D859" i="15"/>
  <c r="Q859" i="15"/>
  <c r="A860" i="15"/>
  <c r="B860" i="15" s="1"/>
  <c r="C860" i="15"/>
  <c r="D860" i="15"/>
  <c r="L860" i="15" s="1"/>
  <c r="Q860" i="15"/>
  <c r="A861" i="15"/>
  <c r="B861" i="15" s="1"/>
  <c r="C861" i="15"/>
  <c r="D861" i="15"/>
  <c r="I861" i="15" s="1"/>
  <c r="Q861" i="15"/>
  <c r="A862" i="15"/>
  <c r="B862" i="15" s="1"/>
  <c r="C862" i="15"/>
  <c r="D862" i="15"/>
  <c r="H862" i="15" s="1"/>
  <c r="Q862" i="15"/>
  <c r="A863" i="15"/>
  <c r="B863" i="15" s="1"/>
  <c r="C863" i="15"/>
  <c r="D863" i="15"/>
  <c r="E863" i="15" s="1"/>
  <c r="Q863" i="15"/>
  <c r="A864" i="15"/>
  <c r="B864" i="15" s="1"/>
  <c r="C864" i="15"/>
  <c r="D864" i="15"/>
  <c r="H864" i="15" s="1"/>
  <c r="Q864" i="15"/>
  <c r="A865" i="15"/>
  <c r="B865" i="15" s="1"/>
  <c r="C865" i="15"/>
  <c r="D865" i="15"/>
  <c r="E865" i="15" s="1"/>
  <c r="Q865" i="15"/>
  <c r="A866" i="15"/>
  <c r="B866" i="15" s="1"/>
  <c r="C866" i="15"/>
  <c r="D866" i="15"/>
  <c r="L866" i="15" s="1"/>
  <c r="Q866" i="15"/>
  <c r="A867" i="15"/>
  <c r="B867" i="15" s="1"/>
  <c r="C867" i="15"/>
  <c r="D867" i="15"/>
  <c r="J867" i="15" s="1"/>
  <c r="Q867" i="15"/>
  <c r="A868" i="15"/>
  <c r="B868" i="15" s="1"/>
  <c r="C868" i="15"/>
  <c r="D868" i="15"/>
  <c r="K868" i="15" s="1"/>
  <c r="Q868" i="15"/>
  <c r="A869" i="15"/>
  <c r="B869" i="15" s="1"/>
  <c r="C869" i="15"/>
  <c r="D869" i="15"/>
  <c r="E869" i="15" s="1"/>
  <c r="Q869" i="15"/>
  <c r="A870" i="15"/>
  <c r="B870" i="15" s="1"/>
  <c r="C870" i="15"/>
  <c r="D870" i="15"/>
  <c r="K870" i="15" s="1"/>
  <c r="Q870" i="15"/>
  <c r="A871" i="15"/>
  <c r="B871" i="15" s="1"/>
  <c r="C871" i="15"/>
  <c r="D871" i="15"/>
  <c r="I871" i="15" s="1"/>
  <c r="Q871" i="15"/>
  <c r="A872" i="15"/>
  <c r="B872" i="15" s="1"/>
  <c r="C872" i="15"/>
  <c r="D872" i="15"/>
  <c r="Q872" i="15"/>
  <c r="A873" i="15"/>
  <c r="B873" i="15" s="1"/>
  <c r="C873" i="15"/>
  <c r="D873" i="15"/>
  <c r="G873" i="15" s="1"/>
  <c r="Q873" i="15"/>
  <c r="A874" i="15"/>
  <c r="B874" i="15" s="1"/>
  <c r="C874" i="15"/>
  <c r="D874" i="15"/>
  <c r="Q874" i="15"/>
  <c r="A875" i="15"/>
  <c r="B875" i="15" s="1"/>
  <c r="C875" i="15"/>
  <c r="D875" i="15"/>
  <c r="P875" i="15" s="1"/>
  <c r="Q875" i="15"/>
  <c r="A876" i="15"/>
  <c r="B876" i="15" s="1"/>
  <c r="C876" i="15"/>
  <c r="D876" i="15"/>
  <c r="O876" i="15" s="1"/>
  <c r="Q876" i="15"/>
  <c r="A877" i="15"/>
  <c r="B877" i="15" s="1"/>
  <c r="C877" i="15"/>
  <c r="D877" i="15"/>
  <c r="J877" i="15" s="1"/>
  <c r="Q877" i="15"/>
  <c r="A878" i="15"/>
  <c r="B878" i="15" s="1"/>
  <c r="C878" i="15"/>
  <c r="D878" i="15"/>
  <c r="Q878" i="15"/>
  <c r="A879" i="15"/>
  <c r="B879" i="15" s="1"/>
  <c r="C879" i="15"/>
  <c r="D879" i="15"/>
  <c r="P879" i="15" s="1"/>
  <c r="Q879" i="15"/>
  <c r="A880" i="15"/>
  <c r="B880" i="15" s="1"/>
  <c r="C880" i="15"/>
  <c r="D880" i="15"/>
  <c r="G880" i="15" s="1"/>
  <c r="Q880" i="15"/>
  <c r="A881" i="15"/>
  <c r="B881" i="15" s="1"/>
  <c r="C881" i="15"/>
  <c r="D881" i="15"/>
  <c r="L881" i="15" s="1"/>
  <c r="Q881" i="15"/>
  <c r="A882" i="15"/>
  <c r="B882" i="15" s="1"/>
  <c r="C882" i="15"/>
  <c r="D882" i="15"/>
  <c r="L882" i="15" s="1"/>
  <c r="Q882" i="15"/>
  <c r="A883" i="15"/>
  <c r="B883" i="15" s="1"/>
  <c r="C883" i="15"/>
  <c r="D883" i="15"/>
  <c r="J883" i="15" s="1"/>
  <c r="Q883" i="15"/>
  <c r="A884" i="15"/>
  <c r="B884" i="15" s="1"/>
  <c r="C884" i="15"/>
  <c r="D884" i="15"/>
  <c r="H884" i="15" s="1"/>
  <c r="Q884" i="15"/>
  <c r="A885" i="15"/>
  <c r="B885" i="15" s="1"/>
  <c r="C885" i="15"/>
  <c r="D885" i="15"/>
  <c r="F885" i="15" s="1"/>
  <c r="Q885" i="15"/>
  <c r="A886" i="15"/>
  <c r="B886" i="15" s="1"/>
  <c r="C886" i="15"/>
  <c r="D886" i="15"/>
  <c r="L886" i="15" s="1"/>
  <c r="Q886" i="15"/>
  <c r="A887" i="15"/>
  <c r="B887" i="15" s="1"/>
  <c r="C887" i="15"/>
  <c r="D887" i="15"/>
  <c r="J887" i="15" s="1"/>
  <c r="Q887" i="15"/>
  <c r="A888" i="15"/>
  <c r="B888" i="15" s="1"/>
  <c r="C888" i="15"/>
  <c r="D888" i="15"/>
  <c r="Q888" i="15"/>
  <c r="A889" i="15"/>
  <c r="B889" i="15" s="1"/>
  <c r="C889" i="15"/>
  <c r="D889" i="15"/>
  <c r="I889" i="15" s="1"/>
  <c r="Q889" i="15"/>
  <c r="A890" i="15"/>
  <c r="B890" i="15" s="1"/>
  <c r="C890" i="15"/>
  <c r="D890" i="15"/>
  <c r="O890" i="15" s="1"/>
  <c r="Q890" i="15"/>
  <c r="A891" i="15"/>
  <c r="B891" i="15" s="1"/>
  <c r="C891" i="15"/>
  <c r="D891" i="15"/>
  <c r="P891" i="15" s="1"/>
  <c r="Q891" i="15"/>
  <c r="A892" i="15"/>
  <c r="B892" i="15" s="1"/>
  <c r="C892" i="15"/>
  <c r="D892" i="15"/>
  <c r="Q892" i="15"/>
  <c r="A893" i="15"/>
  <c r="B893" i="15" s="1"/>
  <c r="C893" i="15"/>
  <c r="D893" i="15"/>
  <c r="Q893" i="15"/>
  <c r="A894" i="15"/>
  <c r="B894" i="15" s="1"/>
  <c r="C894" i="15"/>
  <c r="D894" i="15"/>
  <c r="Q894" i="15"/>
  <c r="A895" i="15"/>
  <c r="B895" i="15" s="1"/>
  <c r="C895" i="15"/>
  <c r="D895" i="15"/>
  <c r="I895" i="15" s="1"/>
  <c r="Q895" i="15"/>
  <c r="A896" i="15"/>
  <c r="B896" i="15" s="1"/>
  <c r="C896" i="15"/>
  <c r="D896" i="15"/>
  <c r="G896" i="15" s="1"/>
  <c r="Q896" i="15"/>
  <c r="A897" i="15"/>
  <c r="B897" i="15" s="1"/>
  <c r="C897" i="15"/>
  <c r="D897" i="15"/>
  <c r="Q897" i="15"/>
  <c r="A898" i="15"/>
  <c r="B898" i="15" s="1"/>
  <c r="C898" i="15"/>
  <c r="D898" i="15"/>
  <c r="L898" i="15" s="1"/>
  <c r="Q898" i="15"/>
  <c r="A899" i="15"/>
  <c r="B899" i="15" s="1"/>
  <c r="C899" i="15"/>
  <c r="D899" i="15"/>
  <c r="N899" i="15" s="1"/>
  <c r="Q899" i="15"/>
  <c r="A900" i="15"/>
  <c r="B900" i="15" s="1"/>
  <c r="C900" i="15"/>
  <c r="D900" i="15"/>
  <c r="G900" i="15" s="1"/>
  <c r="Q900" i="15"/>
  <c r="A901" i="15"/>
  <c r="B901" i="15" s="1"/>
  <c r="C901" i="15"/>
  <c r="D901" i="15"/>
  <c r="G901" i="15" s="1"/>
  <c r="Q901" i="15"/>
  <c r="A902" i="15"/>
  <c r="B902" i="15" s="1"/>
  <c r="C902" i="15"/>
  <c r="D902" i="15"/>
  <c r="L902" i="15" s="1"/>
  <c r="Q902" i="15"/>
  <c r="A903" i="15"/>
  <c r="B903" i="15" s="1"/>
  <c r="C903" i="15"/>
  <c r="D903" i="15"/>
  <c r="G903" i="15" s="1"/>
  <c r="Q903" i="15"/>
  <c r="A904" i="15"/>
  <c r="B904" i="15" s="1"/>
  <c r="C904" i="15"/>
  <c r="D904" i="15"/>
  <c r="G904" i="15" s="1"/>
  <c r="Q904" i="15"/>
  <c r="A905" i="15"/>
  <c r="B905" i="15" s="1"/>
  <c r="C905" i="15"/>
  <c r="D905" i="15"/>
  <c r="H905" i="15" s="1"/>
  <c r="Q905" i="15"/>
  <c r="A906" i="15"/>
  <c r="B906" i="15" s="1"/>
  <c r="C906" i="15"/>
  <c r="D906" i="15"/>
  <c r="L906" i="15" s="1"/>
  <c r="Q906" i="15"/>
  <c r="A907" i="15"/>
  <c r="B907" i="15" s="1"/>
  <c r="C907" i="15"/>
  <c r="D907" i="15"/>
  <c r="N907" i="15" s="1"/>
  <c r="Q907" i="15"/>
  <c r="A908" i="15"/>
  <c r="B908" i="15" s="1"/>
  <c r="C908" i="15"/>
  <c r="D908" i="15"/>
  <c r="L908" i="15" s="1"/>
  <c r="Q908" i="15"/>
  <c r="A909" i="15"/>
  <c r="B909" i="15" s="1"/>
  <c r="C909" i="15"/>
  <c r="D909" i="15"/>
  <c r="I909" i="15" s="1"/>
  <c r="Q909" i="15"/>
  <c r="A910" i="15"/>
  <c r="B910" i="15" s="1"/>
  <c r="C910" i="15"/>
  <c r="D910" i="15"/>
  <c r="Q910" i="15"/>
  <c r="A911" i="15"/>
  <c r="B911" i="15" s="1"/>
  <c r="C911" i="15"/>
  <c r="D911" i="15"/>
  <c r="L911" i="15" s="1"/>
  <c r="Q911" i="15"/>
  <c r="A912" i="15"/>
  <c r="B912" i="15" s="1"/>
  <c r="C912" i="15"/>
  <c r="D912" i="15"/>
  <c r="O912" i="15" s="1"/>
  <c r="Q912" i="15"/>
  <c r="A913" i="15"/>
  <c r="B913" i="15" s="1"/>
  <c r="C913" i="15"/>
  <c r="D913" i="15"/>
  <c r="F913" i="15" s="1"/>
  <c r="Q913" i="15"/>
  <c r="A914" i="15"/>
  <c r="B914" i="15" s="1"/>
  <c r="C914" i="15"/>
  <c r="D914" i="15"/>
  <c r="J914" i="15" s="1"/>
  <c r="Q914" i="15"/>
  <c r="A915" i="15"/>
  <c r="B915" i="15" s="1"/>
  <c r="C915" i="15"/>
  <c r="D915" i="15"/>
  <c r="I915" i="15" s="1"/>
  <c r="Q915" i="15"/>
  <c r="A916" i="15"/>
  <c r="B916" i="15" s="1"/>
  <c r="C916" i="15"/>
  <c r="D916" i="15"/>
  <c r="F916" i="15" s="1"/>
  <c r="Q916" i="15"/>
  <c r="A917" i="15"/>
  <c r="B917" i="15" s="1"/>
  <c r="C917" i="15"/>
  <c r="D917" i="15"/>
  <c r="N917" i="15" s="1"/>
  <c r="Q917" i="15"/>
  <c r="A918" i="15"/>
  <c r="B918" i="15" s="1"/>
  <c r="C918" i="15"/>
  <c r="D918" i="15"/>
  <c r="J918" i="15" s="1"/>
  <c r="Q918" i="15"/>
  <c r="A919" i="15"/>
  <c r="B919" i="15" s="1"/>
  <c r="C919" i="15"/>
  <c r="D919" i="15"/>
  <c r="Q919" i="15"/>
  <c r="A920" i="15"/>
  <c r="B920" i="15" s="1"/>
  <c r="C920" i="15"/>
  <c r="D920" i="15"/>
  <c r="F920" i="15" s="1"/>
  <c r="Q920" i="15"/>
  <c r="A921" i="15"/>
  <c r="B921" i="15" s="1"/>
  <c r="C921" i="15"/>
  <c r="D921" i="15"/>
  <c r="N921" i="15" s="1"/>
  <c r="Q921" i="15"/>
  <c r="A922" i="15"/>
  <c r="B922" i="15" s="1"/>
  <c r="C922" i="15"/>
  <c r="D922" i="15"/>
  <c r="Q922" i="15"/>
  <c r="A923" i="15"/>
  <c r="B923" i="15" s="1"/>
  <c r="C923" i="15"/>
  <c r="D923" i="15"/>
  <c r="E923" i="15" s="1"/>
  <c r="Q923" i="15"/>
  <c r="A924" i="15"/>
  <c r="B924" i="15" s="1"/>
  <c r="C924" i="15"/>
  <c r="D924" i="15"/>
  <c r="F924" i="15" s="1"/>
  <c r="Q924" i="15"/>
  <c r="A925" i="15"/>
  <c r="B925" i="15" s="1"/>
  <c r="C925" i="15"/>
  <c r="D925" i="15"/>
  <c r="Q925" i="15"/>
  <c r="A926" i="15"/>
  <c r="B926" i="15" s="1"/>
  <c r="C926" i="15"/>
  <c r="D926" i="15"/>
  <c r="J926" i="15" s="1"/>
  <c r="Q926" i="15"/>
  <c r="A927" i="15"/>
  <c r="B927" i="15" s="1"/>
  <c r="C927" i="15"/>
  <c r="D927" i="15"/>
  <c r="Q927" i="15"/>
  <c r="A928" i="15"/>
  <c r="B928" i="15" s="1"/>
  <c r="C928" i="15"/>
  <c r="D928" i="15"/>
  <c r="F928" i="15" s="1"/>
  <c r="Q928" i="15"/>
  <c r="A929" i="15"/>
  <c r="B929" i="15" s="1"/>
  <c r="C929" i="15"/>
  <c r="D929" i="15"/>
  <c r="N929" i="15" s="1"/>
  <c r="Q929" i="15"/>
  <c r="A930" i="15"/>
  <c r="B930" i="15" s="1"/>
  <c r="C930" i="15"/>
  <c r="D930" i="15"/>
  <c r="J930" i="15" s="1"/>
  <c r="Q930" i="15"/>
  <c r="A931" i="15"/>
  <c r="B931" i="15" s="1"/>
  <c r="C931" i="15"/>
  <c r="D931" i="15"/>
  <c r="E931" i="15" s="1"/>
  <c r="Q931" i="15"/>
  <c r="A932" i="15"/>
  <c r="B932" i="15" s="1"/>
  <c r="C932" i="15"/>
  <c r="D932" i="15"/>
  <c r="F932" i="15" s="1"/>
  <c r="Q932" i="15"/>
  <c r="A933" i="15"/>
  <c r="B933" i="15" s="1"/>
  <c r="C933" i="15"/>
  <c r="D933" i="15"/>
  <c r="N933" i="15" s="1"/>
  <c r="Q933" i="15"/>
  <c r="A934" i="15"/>
  <c r="B934" i="15" s="1"/>
  <c r="C934" i="15"/>
  <c r="D934" i="15"/>
  <c r="J934" i="15" s="1"/>
  <c r="Q934" i="15"/>
  <c r="A935" i="15"/>
  <c r="B935" i="15" s="1"/>
  <c r="C935" i="15"/>
  <c r="D935" i="15"/>
  <c r="Q935" i="15"/>
  <c r="A936" i="15"/>
  <c r="B936" i="15" s="1"/>
  <c r="C936" i="15"/>
  <c r="D936" i="15"/>
  <c r="F936" i="15" s="1"/>
  <c r="Q936" i="15"/>
  <c r="A937" i="15"/>
  <c r="B937" i="15" s="1"/>
  <c r="C937" i="15"/>
  <c r="D937" i="15"/>
  <c r="N937" i="15" s="1"/>
  <c r="Q937" i="15"/>
  <c r="A938" i="15"/>
  <c r="B938" i="15" s="1"/>
  <c r="C938" i="15"/>
  <c r="D938" i="15"/>
  <c r="Q938" i="15"/>
  <c r="A939" i="15"/>
  <c r="B939" i="15" s="1"/>
  <c r="C939" i="15"/>
  <c r="D939" i="15"/>
  <c r="E939" i="15" s="1"/>
  <c r="Q939" i="15"/>
  <c r="A940" i="15"/>
  <c r="B940" i="15" s="1"/>
  <c r="C940" i="15"/>
  <c r="D940" i="15"/>
  <c r="F940" i="15" s="1"/>
  <c r="Q940" i="15"/>
  <c r="A941" i="15"/>
  <c r="B941" i="15" s="1"/>
  <c r="C941" i="15"/>
  <c r="D941" i="15"/>
  <c r="Q941" i="15"/>
  <c r="A942" i="15"/>
  <c r="B942" i="15" s="1"/>
  <c r="C942" i="15"/>
  <c r="D942" i="15"/>
  <c r="J942" i="15" s="1"/>
  <c r="Q942" i="15"/>
  <c r="A943" i="15"/>
  <c r="B943" i="15" s="1"/>
  <c r="C943" i="15"/>
  <c r="D943" i="15"/>
  <c r="Q943" i="15"/>
  <c r="A944" i="15"/>
  <c r="B944" i="15" s="1"/>
  <c r="C944" i="15"/>
  <c r="D944" i="15"/>
  <c r="F944" i="15" s="1"/>
  <c r="Q944" i="15"/>
  <c r="A945" i="15"/>
  <c r="B945" i="15" s="1"/>
  <c r="C945" i="15"/>
  <c r="D945" i="15"/>
  <c r="N945" i="15" s="1"/>
  <c r="Q945" i="15"/>
  <c r="A946" i="15"/>
  <c r="B946" i="15" s="1"/>
  <c r="C946" i="15"/>
  <c r="D946" i="15"/>
  <c r="J946" i="15" s="1"/>
  <c r="Q946" i="15"/>
  <c r="A947" i="15"/>
  <c r="B947" i="15" s="1"/>
  <c r="C947" i="15"/>
  <c r="D947" i="15"/>
  <c r="E947" i="15" s="1"/>
  <c r="Q947" i="15"/>
  <c r="A948" i="15"/>
  <c r="B948" i="15" s="1"/>
  <c r="C948" i="15"/>
  <c r="D948" i="15"/>
  <c r="F948" i="15" s="1"/>
  <c r="Q948" i="15"/>
  <c r="A949" i="15"/>
  <c r="B949" i="15" s="1"/>
  <c r="C949" i="15"/>
  <c r="D949" i="15"/>
  <c r="L949" i="15" s="1"/>
  <c r="Q949" i="15"/>
  <c r="A950" i="15"/>
  <c r="B950" i="15" s="1"/>
  <c r="C950" i="15"/>
  <c r="D950" i="15"/>
  <c r="P950" i="15" s="1"/>
  <c r="Q950" i="15"/>
  <c r="A951" i="15"/>
  <c r="B951" i="15" s="1"/>
  <c r="C951" i="15"/>
  <c r="D951" i="15"/>
  <c r="H951" i="15" s="1"/>
  <c r="Q951" i="15"/>
  <c r="A952" i="15"/>
  <c r="B952" i="15" s="1"/>
  <c r="C952" i="15"/>
  <c r="D952" i="15"/>
  <c r="Q952" i="15"/>
  <c r="A953" i="15"/>
  <c r="B953" i="15" s="1"/>
  <c r="C953" i="15"/>
  <c r="D953" i="15"/>
  <c r="Q953" i="15"/>
  <c r="A954" i="15"/>
  <c r="B954" i="15" s="1"/>
  <c r="C954" i="15"/>
  <c r="D954" i="15"/>
  <c r="E954" i="15" s="1"/>
  <c r="Q954" i="15"/>
  <c r="A955" i="15"/>
  <c r="B955" i="15" s="1"/>
  <c r="C955" i="15"/>
  <c r="D955" i="15"/>
  <c r="G955" i="15" s="1"/>
  <c r="Q955" i="15"/>
  <c r="A956" i="15"/>
  <c r="B956" i="15" s="1"/>
  <c r="C956" i="15"/>
  <c r="D956" i="15"/>
  <c r="E956" i="15" s="1"/>
  <c r="Q956" i="15"/>
  <c r="A957" i="15"/>
  <c r="B957" i="15" s="1"/>
  <c r="C957" i="15"/>
  <c r="D957" i="15"/>
  <c r="G957" i="15" s="1"/>
  <c r="Q957" i="15"/>
  <c r="A958" i="15"/>
  <c r="B958" i="15" s="1"/>
  <c r="C958" i="15"/>
  <c r="D958" i="15"/>
  <c r="N958" i="15" s="1"/>
  <c r="Q958" i="15"/>
  <c r="A959" i="15"/>
  <c r="B959" i="15" s="1"/>
  <c r="C959" i="15"/>
  <c r="D959" i="15"/>
  <c r="P959" i="15" s="1"/>
  <c r="Q959" i="15"/>
  <c r="A960" i="15"/>
  <c r="B960" i="15" s="1"/>
  <c r="C960" i="15"/>
  <c r="D960" i="15"/>
  <c r="J960" i="15" s="1"/>
  <c r="Q960" i="15"/>
  <c r="A961" i="15"/>
  <c r="B961" i="15" s="1"/>
  <c r="C961" i="15"/>
  <c r="D961" i="15"/>
  <c r="H961" i="15" s="1"/>
  <c r="Q961" i="15"/>
  <c r="A962" i="15"/>
  <c r="B962" i="15" s="1"/>
  <c r="C962" i="15"/>
  <c r="D962" i="15"/>
  <c r="E962" i="15" s="1"/>
  <c r="Q962" i="15"/>
  <c r="A963" i="15"/>
  <c r="B963" i="15" s="1"/>
  <c r="C963" i="15"/>
  <c r="D963" i="15"/>
  <c r="Q963" i="15"/>
  <c r="A964" i="15"/>
  <c r="B964" i="15" s="1"/>
  <c r="C964" i="15"/>
  <c r="D964" i="15"/>
  <c r="E964" i="15" s="1"/>
  <c r="Q964" i="15"/>
  <c r="A965" i="15"/>
  <c r="B965" i="15" s="1"/>
  <c r="C965" i="15"/>
  <c r="D965" i="15"/>
  <c r="P965" i="15" s="1"/>
  <c r="Q965" i="15"/>
  <c r="A966" i="15"/>
  <c r="B966" i="15" s="1"/>
  <c r="C966" i="15"/>
  <c r="D966" i="15"/>
  <c r="L966" i="15" s="1"/>
  <c r="Q966" i="15"/>
  <c r="A967" i="15"/>
  <c r="B967" i="15" s="1"/>
  <c r="C967" i="15"/>
  <c r="D967" i="15"/>
  <c r="F967" i="15" s="1"/>
  <c r="Q967" i="15"/>
  <c r="A968" i="15"/>
  <c r="B968" i="15" s="1"/>
  <c r="C968" i="15"/>
  <c r="D968" i="15"/>
  <c r="F968" i="15" s="1"/>
  <c r="Q968" i="15"/>
  <c r="A969" i="15"/>
  <c r="B969" i="15" s="1"/>
  <c r="C969" i="15"/>
  <c r="D969" i="15"/>
  <c r="F969" i="15" s="1"/>
  <c r="Q969" i="15"/>
  <c r="A970" i="15"/>
  <c r="B970" i="15" s="1"/>
  <c r="C970" i="15"/>
  <c r="D970" i="15"/>
  <c r="F970" i="15" s="1"/>
  <c r="Q970" i="15"/>
  <c r="A971" i="15"/>
  <c r="B971" i="15" s="1"/>
  <c r="C971" i="15"/>
  <c r="D971" i="15"/>
  <c r="F971" i="15" s="1"/>
  <c r="Q971" i="15"/>
  <c r="A972" i="15"/>
  <c r="B972" i="15" s="1"/>
  <c r="C972" i="15"/>
  <c r="D972" i="15"/>
  <c r="H972" i="15" s="1"/>
  <c r="Q972" i="15"/>
  <c r="A973" i="15"/>
  <c r="B973" i="15" s="1"/>
  <c r="C973" i="15"/>
  <c r="D973" i="15"/>
  <c r="F973" i="15" s="1"/>
  <c r="Q973" i="15"/>
  <c r="A974" i="15"/>
  <c r="B974" i="15" s="1"/>
  <c r="C974" i="15"/>
  <c r="D974" i="15"/>
  <c r="F974" i="15" s="1"/>
  <c r="Q974" i="15"/>
  <c r="A975" i="15"/>
  <c r="B975" i="15" s="1"/>
  <c r="C975" i="15"/>
  <c r="D975" i="15"/>
  <c r="F975" i="15" s="1"/>
  <c r="Q975" i="15"/>
  <c r="A976" i="15"/>
  <c r="B976" i="15" s="1"/>
  <c r="C976" i="15"/>
  <c r="D976" i="15"/>
  <c r="F976" i="15" s="1"/>
  <c r="Q976" i="15"/>
  <c r="A977" i="15"/>
  <c r="B977" i="15" s="1"/>
  <c r="C977" i="15"/>
  <c r="D977" i="15"/>
  <c r="F977" i="15" s="1"/>
  <c r="Q977" i="15"/>
  <c r="A978" i="15"/>
  <c r="B978" i="15" s="1"/>
  <c r="C978" i="15"/>
  <c r="D978" i="15"/>
  <c r="F978" i="15" s="1"/>
  <c r="Q978" i="15"/>
  <c r="A979" i="15"/>
  <c r="B979" i="15" s="1"/>
  <c r="C979" i="15"/>
  <c r="D979" i="15"/>
  <c r="F979" i="15" s="1"/>
  <c r="Q979" i="15"/>
  <c r="A980" i="15"/>
  <c r="B980" i="15" s="1"/>
  <c r="C980" i="15"/>
  <c r="D980" i="15"/>
  <c r="H980" i="15" s="1"/>
  <c r="Q980" i="15"/>
  <c r="A981" i="15"/>
  <c r="B981" i="15" s="1"/>
  <c r="C981" i="15"/>
  <c r="D981" i="15"/>
  <c r="F981" i="15" s="1"/>
  <c r="Q981" i="15"/>
  <c r="A982" i="15"/>
  <c r="B982" i="15" s="1"/>
  <c r="C982" i="15"/>
  <c r="D982" i="15"/>
  <c r="F982" i="15" s="1"/>
  <c r="Q982" i="15"/>
  <c r="A983" i="15"/>
  <c r="B983" i="15" s="1"/>
  <c r="C983" i="15"/>
  <c r="D983" i="15"/>
  <c r="F983" i="15" s="1"/>
  <c r="Q983" i="15"/>
  <c r="A984" i="15"/>
  <c r="B984" i="15" s="1"/>
  <c r="C984" i="15"/>
  <c r="D984" i="15"/>
  <c r="F984" i="15" s="1"/>
  <c r="Q984" i="15"/>
  <c r="A985" i="15"/>
  <c r="B985" i="15" s="1"/>
  <c r="C985" i="15"/>
  <c r="D985" i="15"/>
  <c r="F985" i="15" s="1"/>
  <c r="Q985" i="15"/>
  <c r="A986" i="15"/>
  <c r="B986" i="15" s="1"/>
  <c r="C986" i="15"/>
  <c r="D986" i="15"/>
  <c r="F986" i="15" s="1"/>
  <c r="Q986" i="15"/>
  <c r="A987" i="15"/>
  <c r="B987" i="15" s="1"/>
  <c r="C987" i="15"/>
  <c r="D987" i="15"/>
  <c r="F987" i="15" s="1"/>
  <c r="Q987" i="15"/>
  <c r="A988" i="15"/>
  <c r="B988" i="15" s="1"/>
  <c r="C988" i="15"/>
  <c r="D988" i="15"/>
  <c r="H988" i="15" s="1"/>
  <c r="Q988" i="15"/>
  <c r="A989" i="15"/>
  <c r="B989" i="15" s="1"/>
  <c r="C989" i="15"/>
  <c r="D989" i="15"/>
  <c r="F989" i="15" s="1"/>
  <c r="Q989" i="15"/>
  <c r="A990" i="15"/>
  <c r="B990" i="15" s="1"/>
  <c r="C990" i="15"/>
  <c r="D990" i="15"/>
  <c r="F990" i="15" s="1"/>
  <c r="Q990" i="15"/>
  <c r="A991" i="15"/>
  <c r="B991" i="15" s="1"/>
  <c r="C991" i="15"/>
  <c r="D991" i="15"/>
  <c r="F991" i="15" s="1"/>
  <c r="Q991" i="15"/>
  <c r="A992" i="15"/>
  <c r="B992" i="15" s="1"/>
  <c r="C992" i="15"/>
  <c r="D992" i="15"/>
  <c r="F992" i="15" s="1"/>
  <c r="Q992" i="15"/>
  <c r="A993" i="15"/>
  <c r="B993" i="15" s="1"/>
  <c r="C993" i="15"/>
  <c r="D993" i="15"/>
  <c r="F993" i="15" s="1"/>
  <c r="Q993" i="15"/>
  <c r="A994" i="15"/>
  <c r="B994" i="15" s="1"/>
  <c r="C994" i="15"/>
  <c r="D994" i="15"/>
  <c r="F994" i="15" s="1"/>
  <c r="Q994" i="15"/>
  <c r="A995" i="15"/>
  <c r="B995" i="15" s="1"/>
  <c r="C995" i="15"/>
  <c r="D995" i="15"/>
  <c r="F995" i="15" s="1"/>
  <c r="Q995" i="15"/>
  <c r="A996" i="15"/>
  <c r="B996" i="15" s="1"/>
  <c r="C996" i="15"/>
  <c r="D996" i="15"/>
  <c r="F996" i="15" s="1"/>
  <c r="Q996" i="15"/>
  <c r="A997" i="15"/>
  <c r="B997" i="15" s="1"/>
  <c r="C997" i="15"/>
  <c r="D997" i="15"/>
  <c r="Q997" i="15"/>
  <c r="A998" i="15"/>
  <c r="B998" i="15" s="1"/>
  <c r="C998" i="15"/>
  <c r="D998" i="15"/>
  <c r="F998" i="15" s="1"/>
  <c r="Q998" i="15"/>
  <c r="A999" i="15"/>
  <c r="B999" i="15" s="1"/>
  <c r="C999" i="15"/>
  <c r="D999" i="15"/>
  <c r="F999" i="15" s="1"/>
  <c r="Q999" i="15"/>
  <c r="A1000" i="15"/>
  <c r="B1000" i="15" s="1"/>
  <c r="C1000" i="15"/>
  <c r="D1000" i="15"/>
  <c r="Q1000" i="15"/>
  <c r="A1001" i="15"/>
  <c r="B1001" i="15" s="1"/>
  <c r="C1001" i="15"/>
  <c r="D1001" i="15"/>
  <c r="F1001" i="15" s="1"/>
  <c r="Q1001" i="15"/>
  <c r="A1002" i="15"/>
  <c r="B1002" i="15" s="1"/>
  <c r="C1002" i="15"/>
  <c r="D1002" i="15"/>
  <c r="F1002" i="15" s="1"/>
  <c r="Q1002" i="15"/>
  <c r="A1003" i="15"/>
  <c r="B1003" i="15" s="1"/>
  <c r="C1003" i="15"/>
  <c r="D1003" i="15"/>
  <c r="F1003" i="15" s="1"/>
  <c r="Q1003" i="15"/>
  <c r="A1004" i="15"/>
  <c r="B1004" i="15" s="1"/>
  <c r="C1004" i="15"/>
  <c r="D1004" i="15"/>
  <c r="H1004" i="15" s="1"/>
  <c r="Q1004" i="15"/>
  <c r="A1005" i="15"/>
  <c r="B1005" i="15" s="1"/>
  <c r="C1005" i="15"/>
  <c r="D1005" i="15"/>
  <c r="F1005" i="15" s="1"/>
  <c r="Q1005" i="15"/>
  <c r="A1006" i="15"/>
  <c r="B1006" i="15" s="1"/>
  <c r="C1006" i="15"/>
  <c r="D1006" i="15"/>
  <c r="F1006" i="15" s="1"/>
  <c r="Q1006" i="15"/>
  <c r="A1007" i="15"/>
  <c r="B1007" i="15" s="1"/>
  <c r="C1007" i="15"/>
  <c r="D1007" i="15"/>
  <c r="F1007" i="15" s="1"/>
  <c r="Q1007" i="15"/>
  <c r="A1008" i="15"/>
  <c r="B1008" i="15" s="1"/>
  <c r="C1008" i="15"/>
  <c r="D1008" i="15"/>
  <c r="F1008" i="15" s="1"/>
  <c r="Q1008" i="15"/>
  <c r="A1009" i="15"/>
  <c r="B1009" i="15" s="1"/>
  <c r="C1009" i="15"/>
  <c r="D1009" i="15"/>
  <c r="F1009" i="15" s="1"/>
  <c r="Q1009" i="15"/>
  <c r="A1010" i="15"/>
  <c r="B1010" i="15" s="1"/>
  <c r="C1010" i="15"/>
  <c r="D1010" i="15"/>
  <c r="F1010" i="15" s="1"/>
  <c r="Q1010" i="15"/>
  <c r="A1011" i="15"/>
  <c r="B1011" i="15" s="1"/>
  <c r="C1011" i="15"/>
  <c r="D1011" i="15"/>
  <c r="F1011" i="15" s="1"/>
  <c r="Q1011" i="15"/>
  <c r="A1012" i="15"/>
  <c r="B1012" i="15" s="1"/>
  <c r="C1012" i="15"/>
  <c r="D1012" i="15"/>
  <c r="F1012" i="15" s="1"/>
  <c r="Q1012" i="15"/>
  <c r="A1013" i="15"/>
  <c r="B1013" i="15" s="1"/>
  <c r="C1013" i="15"/>
  <c r="D1013" i="15"/>
  <c r="P1013" i="15" s="1"/>
  <c r="Q1013" i="15"/>
  <c r="A1014" i="15"/>
  <c r="B1014" i="15" s="1"/>
  <c r="C1014" i="15"/>
  <c r="D1014" i="15"/>
  <c r="Q1014" i="15"/>
  <c r="A1015" i="15"/>
  <c r="B1015" i="15" s="1"/>
  <c r="C1015" i="15"/>
  <c r="D1015" i="15"/>
  <c r="E1015" i="15" s="1"/>
  <c r="Q1015" i="15"/>
  <c r="A1016" i="15"/>
  <c r="B1016" i="15" s="1"/>
  <c r="C1016" i="15"/>
  <c r="D1016" i="15"/>
  <c r="G1016" i="15" s="1"/>
  <c r="Q1016" i="15"/>
  <c r="A1017" i="15"/>
  <c r="B1017" i="15" s="1"/>
  <c r="C1017" i="15"/>
  <c r="D1017" i="15"/>
  <c r="Q1017" i="15"/>
  <c r="A1018" i="15"/>
  <c r="B1018" i="15" s="1"/>
  <c r="C1018" i="15"/>
  <c r="D1018" i="15"/>
  <c r="G1018" i="15" s="1"/>
  <c r="Q1018" i="15"/>
  <c r="A1019" i="15"/>
  <c r="B1019" i="15" s="1"/>
  <c r="C1019" i="15"/>
  <c r="D1019" i="15"/>
  <c r="E1019" i="15" s="1"/>
  <c r="Q1019" i="15"/>
  <c r="A1020" i="15"/>
  <c r="B1020" i="15" s="1"/>
  <c r="C1020" i="15"/>
  <c r="D1020" i="15"/>
  <c r="L1020" i="15" s="1"/>
  <c r="Q1020" i="15"/>
  <c r="A1021" i="15"/>
  <c r="B1021" i="15" s="1"/>
  <c r="C1021" i="15"/>
  <c r="D1021" i="15"/>
  <c r="E1021" i="15" s="1"/>
  <c r="Q1021" i="15"/>
  <c r="A1022" i="15"/>
  <c r="B1022" i="15" s="1"/>
  <c r="C1022" i="15"/>
  <c r="D1022" i="15"/>
  <c r="G1022" i="15" s="1"/>
  <c r="Q1022" i="15"/>
  <c r="A1023" i="15"/>
  <c r="B1023" i="15" s="1"/>
  <c r="C1023" i="15"/>
  <c r="D1023" i="15"/>
  <c r="E1023" i="15" s="1"/>
  <c r="Q1023" i="15"/>
  <c r="A1024" i="15"/>
  <c r="B1024" i="15" s="1"/>
  <c r="C1024" i="15"/>
  <c r="D1024" i="15"/>
  <c r="G1024" i="15" s="1"/>
  <c r="Q1024" i="15"/>
  <c r="A1025" i="15"/>
  <c r="B1025" i="15" s="1"/>
  <c r="C1025" i="15"/>
  <c r="D1025" i="15"/>
  <c r="E1025" i="15" s="1"/>
  <c r="Q1025" i="15"/>
  <c r="A1026" i="15"/>
  <c r="B1026" i="15" s="1"/>
  <c r="C1026" i="15"/>
  <c r="D1026" i="15"/>
  <c r="Q1026" i="15"/>
  <c r="A1027" i="15"/>
  <c r="B1027" i="15" s="1"/>
  <c r="C1027" i="15"/>
  <c r="D1027" i="15"/>
  <c r="H1027" i="15" s="1"/>
  <c r="Q1027" i="15"/>
  <c r="A1028" i="15"/>
  <c r="B1028" i="15" s="1"/>
  <c r="C1028" i="15"/>
  <c r="D1028" i="15"/>
  <c r="G1028" i="15" s="1"/>
  <c r="Q1028" i="15"/>
  <c r="A1029" i="15"/>
  <c r="B1029" i="15" s="1"/>
  <c r="C1029" i="15"/>
  <c r="D1029" i="15"/>
  <c r="Q1029" i="15"/>
  <c r="A1030" i="15"/>
  <c r="B1030" i="15" s="1"/>
  <c r="C1030" i="15"/>
  <c r="D1030" i="15"/>
  <c r="J1030" i="15" s="1"/>
  <c r="Q1030" i="15"/>
  <c r="A1031" i="15"/>
  <c r="B1031" i="15" s="1"/>
  <c r="C1031" i="15"/>
  <c r="D1031" i="15"/>
  <c r="E1031" i="15" s="1"/>
  <c r="Q1031" i="15"/>
  <c r="A1032" i="15"/>
  <c r="B1032" i="15" s="1"/>
  <c r="C1032" i="15"/>
  <c r="D1032" i="15"/>
  <c r="Q1032" i="15"/>
  <c r="A1033" i="15"/>
  <c r="B1033" i="15" s="1"/>
  <c r="C1033" i="15"/>
  <c r="D1033" i="15"/>
  <c r="E1033" i="15" s="1"/>
  <c r="Q1033" i="15"/>
  <c r="A1034" i="15"/>
  <c r="B1034" i="15" s="1"/>
  <c r="C1034" i="15"/>
  <c r="D1034" i="15"/>
  <c r="G1034" i="15" s="1"/>
  <c r="Q1034" i="15"/>
  <c r="A1035" i="15"/>
  <c r="B1035" i="15" s="1"/>
  <c r="C1035" i="15"/>
  <c r="D1035" i="15"/>
  <c r="E1035" i="15" s="1"/>
  <c r="Q1035" i="15"/>
  <c r="A1036" i="15"/>
  <c r="B1036" i="15" s="1"/>
  <c r="C1036" i="15"/>
  <c r="D1036" i="15"/>
  <c r="G1036" i="15" s="1"/>
  <c r="Q1036" i="15"/>
  <c r="A1037" i="15"/>
  <c r="B1037" i="15" s="1"/>
  <c r="C1037" i="15"/>
  <c r="D1037" i="15"/>
  <c r="H1037" i="15" s="1"/>
  <c r="Q1037" i="15"/>
  <c r="A1038" i="15"/>
  <c r="B1038" i="15" s="1"/>
  <c r="C1038" i="15"/>
  <c r="D1038" i="15"/>
  <c r="L1038" i="15" s="1"/>
  <c r="Q1038" i="15"/>
  <c r="A1039" i="15"/>
  <c r="B1039" i="15" s="1"/>
  <c r="C1039" i="15"/>
  <c r="D1039" i="15"/>
  <c r="E1039" i="15" s="1"/>
  <c r="Q1039" i="15"/>
  <c r="A1040" i="15"/>
  <c r="B1040" i="15" s="1"/>
  <c r="C1040" i="15"/>
  <c r="D1040" i="15"/>
  <c r="G1040" i="15" s="1"/>
  <c r="Q1040" i="15"/>
  <c r="A1041" i="15"/>
  <c r="B1041" i="15" s="1"/>
  <c r="C1041" i="15"/>
  <c r="D1041" i="15"/>
  <c r="Q1041" i="15"/>
  <c r="A1042" i="15"/>
  <c r="B1042" i="15" s="1"/>
  <c r="C1042" i="15"/>
  <c r="D1042" i="15"/>
  <c r="G1042" i="15" s="1"/>
  <c r="Q1042" i="15"/>
  <c r="A1043" i="15"/>
  <c r="B1043" i="15" s="1"/>
  <c r="C1043" i="15"/>
  <c r="D1043" i="15"/>
  <c r="E1043" i="15" s="1"/>
  <c r="Q1043" i="15"/>
  <c r="A1044" i="15"/>
  <c r="B1044" i="15" s="1"/>
  <c r="C1044" i="15"/>
  <c r="D1044" i="15"/>
  <c r="L1044" i="15" s="1"/>
  <c r="Q1044" i="15"/>
  <c r="A1045" i="15"/>
  <c r="B1045" i="15" s="1"/>
  <c r="C1045" i="15"/>
  <c r="D1045" i="15"/>
  <c r="H1045" i="15" s="1"/>
  <c r="Q1045" i="15"/>
  <c r="A1046" i="15"/>
  <c r="B1046" i="15" s="1"/>
  <c r="C1046" i="15"/>
  <c r="D1046" i="15"/>
  <c r="F1046" i="15" s="1"/>
  <c r="Q1046" i="15"/>
  <c r="A1047" i="15"/>
  <c r="B1047" i="15" s="1"/>
  <c r="C1047" i="15"/>
  <c r="D1047" i="15"/>
  <c r="E1047" i="15" s="1"/>
  <c r="Q1047" i="15"/>
  <c r="A1048" i="15"/>
  <c r="B1048" i="15" s="1"/>
  <c r="C1048" i="15"/>
  <c r="D1048" i="15"/>
  <c r="G1048" i="15" s="1"/>
  <c r="Q1048" i="15"/>
  <c r="A1049" i="15"/>
  <c r="B1049" i="15" s="1"/>
  <c r="C1049" i="15"/>
  <c r="D1049" i="15"/>
  <c r="E1049" i="15" s="1"/>
  <c r="Q1049" i="15"/>
  <c r="A1050" i="15"/>
  <c r="B1050" i="15" s="1"/>
  <c r="C1050" i="15"/>
  <c r="D1050" i="15"/>
  <c r="N1050" i="15" s="1"/>
  <c r="Q1050" i="15"/>
  <c r="A1051" i="15"/>
  <c r="B1051" i="15" s="1"/>
  <c r="C1051" i="15"/>
  <c r="D1051" i="15"/>
  <c r="H1051" i="15" s="1"/>
  <c r="Q1051" i="15"/>
  <c r="A1052" i="15"/>
  <c r="B1052" i="15" s="1"/>
  <c r="C1052" i="15"/>
  <c r="D1052" i="15"/>
  <c r="F1052" i="15" s="1"/>
  <c r="Q1052" i="15"/>
  <c r="A1053" i="15"/>
  <c r="B1053" i="15" s="1"/>
  <c r="C1053" i="15"/>
  <c r="D1053" i="15"/>
  <c r="L1053" i="15" s="1"/>
  <c r="Q1053" i="15"/>
  <c r="A1054" i="15"/>
  <c r="B1054" i="15" s="1"/>
  <c r="C1054" i="15"/>
  <c r="D1054" i="15"/>
  <c r="F1054" i="15" s="1"/>
  <c r="Q1054" i="15"/>
  <c r="A1055" i="15"/>
  <c r="B1055" i="15" s="1"/>
  <c r="C1055" i="15"/>
  <c r="D1055" i="15"/>
  <c r="L1055" i="15" s="1"/>
  <c r="Q1055" i="15"/>
  <c r="A1056" i="15"/>
  <c r="B1056" i="15" s="1"/>
  <c r="C1056" i="15"/>
  <c r="D1056" i="15"/>
  <c r="F1056" i="15" s="1"/>
  <c r="Q1056" i="15"/>
  <c r="A1057" i="15"/>
  <c r="B1057" i="15" s="1"/>
  <c r="C1057" i="15"/>
  <c r="D1057" i="15"/>
  <c r="L1057" i="15" s="1"/>
  <c r="Q1057" i="15"/>
  <c r="A1058" i="15"/>
  <c r="B1058" i="15" s="1"/>
  <c r="C1058" i="15"/>
  <c r="D1058" i="15"/>
  <c r="F1058" i="15" s="1"/>
  <c r="Q1058" i="15"/>
  <c r="A1059" i="15"/>
  <c r="B1059" i="15" s="1"/>
  <c r="C1059" i="15"/>
  <c r="D1059" i="15"/>
  <c r="L1059" i="15" s="1"/>
  <c r="Q1059" i="15"/>
  <c r="A1060" i="15"/>
  <c r="B1060" i="15" s="1"/>
  <c r="C1060" i="15"/>
  <c r="D1060" i="15"/>
  <c r="Q1060" i="15"/>
  <c r="A1061" i="15"/>
  <c r="B1061" i="15" s="1"/>
  <c r="C1061" i="15"/>
  <c r="D1061" i="15"/>
  <c r="Q1061" i="15"/>
  <c r="A1062" i="15"/>
  <c r="B1062" i="15" s="1"/>
  <c r="C1062" i="15"/>
  <c r="D1062" i="15"/>
  <c r="F1062" i="15" s="1"/>
  <c r="Q1062" i="15"/>
  <c r="A1063" i="15"/>
  <c r="B1063" i="15" s="1"/>
  <c r="C1063" i="15"/>
  <c r="D1063" i="15"/>
  <c r="L1063" i="15" s="1"/>
  <c r="Q1063" i="15"/>
  <c r="A1064" i="15"/>
  <c r="B1064" i="15" s="1"/>
  <c r="C1064" i="15"/>
  <c r="D1064" i="15"/>
  <c r="F1064" i="15" s="1"/>
  <c r="Q1064" i="15"/>
  <c r="A1065" i="15"/>
  <c r="B1065" i="15" s="1"/>
  <c r="C1065" i="15"/>
  <c r="D1065" i="15"/>
  <c r="Q1065" i="15"/>
  <c r="A1066" i="15"/>
  <c r="B1066" i="15" s="1"/>
  <c r="C1066" i="15"/>
  <c r="D1066" i="15"/>
  <c r="Q1066" i="15"/>
  <c r="A1067" i="15"/>
  <c r="B1067" i="15" s="1"/>
  <c r="C1067" i="15"/>
  <c r="D1067" i="15"/>
  <c r="Q1067" i="15"/>
  <c r="A1068" i="15"/>
  <c r="B1068" i="15" s="1"/>
  <c r="C1068" i="15"/>
  <c r="D1068" i="15"/>
  <c r="L1068" i="15" s="1"/>
  <c r="Q1068" i="15"/>
  <c r="A1069" i="15"/>
  <c r="B1069" i="15" s="1"/>
  <c r="C1069" i="15"/>
  <c r="D1069" i="15"/>
  <c r="Q1069" i="15"/>
  <c r="A1070" i="15"/>
  <c r="B1070" i="15" s="1"/>
  <c r="C1070" i="15"/>
  <c r="D1070" i="15"/>
  <c r="F1070" i="15" s="1"/>
  <c r="Q1070" i="15"/>
  <c r="A1071" i="15"/>
  <c r="B1071" i="15" s="1"/>
  <c r="C1071" i="15"/>
  <c r="D1071" i="15"/>
  <c r="L1071" i="15" s="1"/>
  <c r="Q1071" i="15"/>
  <c r="A1072" i="15"/>
  <c r="B1072" i="15" s="1"/>
  <c r="C1072" i="15"/>
  <c r="D1072" i="15"/>
  <c r="F1072" i="15" s="1"/>
  <c r="Q1072" i="15"/>
  <c r="A1073" i="15"/>
  <c r="B1073" i="15" s="1"/>
  <c r="C1073" i="15"/>
  <c r="D1073" i="15"/>
  <c r="L1073" i="15" s="1"/>
  <c r="Q1073" i="15"/>
  <c r="A1074" i="15"/>
  <c r="B1074" i="15" s="1"/>
  <c r="C1074" i="15"/>
  <c r="D1074" i="15"/>
  <c r="H1074" i="15" s="1"/>
  <c r="Q1074" i="15"/>
  <c r="A1075" i="15"/>
  <c r="B1075" i="15" s="1"/>
  <c r="C1075" i="15"/>
  <c r="D1075" i="15"/>
  <c r="L1075" i="15" s="1"/>
  <c r="Q1075" i="15"/>
  <c r="A1076" i="15"/>
  <c r="B1076" i="15" s="1"/>
  <c r="C1076" i="15"/>
  <c r="D1076" i="15"/>
  <c r="Q1076" i="15"/>
  <c r="A1077" i="15"/>
  <c r="B1077" i="15" s="1"/>
  <c r="C1077" i="15"/>
  <c r="D1077" i="15"/>
  <c r="L1077" i="15" s="1"/>
  <c r="Q1077" i="15"/>
  <c r="A1078" i="15"/>
  <c r="B1078" i="15" s="1"/>
  <c r="C1078" i="15"/>
  <c r="D1078" i="15"/>
  <c r="H1078" i="15" s="1"/>
  <c r="Q1078" i="15"/>
  <c r="A1079" i="15"/>
  <c r="B1079" i="15" s="1"/>
  <c r="C1079" i="15"/>
  <c r="D1079" i="15"/>
  <c r="Q1079" i="15"/>
  <c r="A1080" i="15"/>
  <c r="B1080" i="15" s="1"/>
  <c r="C1080" i="15"/>
  <c r="D1080" i="15"/>
  <c r="P1080" i="15" s="1"/>
  <c r="Q1080" i="15"/>
  <c r="A1081" i="15"/>
  <c r="B1081" i="15" s="1"/>
  <c r="C1081" i="15"/>
  <c r="D1081" i="15"/>
  <c r="J1081" i="15" s="1"/>
  <c r="Q1081" i="15"/>
  <c r="A1082" i="15"/>
  <c r="B1082" i="15" s="1"/>
  <c r="C1082" i="15"/>
  <c r="D1082" i="15"/>
  <c r="F1082" i="15" s="1"/>
  <c r="Q1082" i="15"/>
  <c r="A1083" i="15"/>
  <c r="B1083" i="15" s="1"/>
  <c r="C1083" i="15"/>
  <c r="D1083" i="15"/>
  <c r="J1083" i="15" s="1"/>
  <c r="Q1083" i="15"/>
  <c r="A1084" i="15"/>
  <c r="B1084" i="15" s="1"/>
  <c r="C1084" i="15"/>
  <c r="D1084" i="15"/>
  <c r="H1084" i="15" s="1"/>
  <c r="Q1084" i="15"/>
  <c r="A1085" i="15"/>
  <c r="B1085" i="15" s="1"/>
  <c r="C1085" i="15"/>
  <c r="D1085" i="15"/>
  <c r="J1085" i="15" s="1"/>
  <c r="Q1085" i="15"/>
  <c r="A1086" i="15"/>
  <c r="B1086" i="15" s="1"/>
  <c r="C1086" i="15"/>
  <c r="D1086" i="15"/>
  <c r="F1086" i="15" s="1"/>
  <c r="Q1086" i="15"/>
  <c r="A1087" i="15"/>
  <c r="B1087" i="15" s="1"/>
  <c r="C1087" i="15"/>
  <c r="D1087" i="15"/>
  <c r="Q1087" i="15"/>
  <c r="A1088" i="15"/>
  <c r="B1088" i="15" s="1"/>
  <c r="C1088" i="15"/>
  <c r="D1088" i="15"/>
  <c r="F1088" i="15" s="1"/>
  <c r="Q1088" i="15"/>
  <c r="A1089" i="15"/>
  <c r="B1089" i="15" s="1"/>
  <c r="C1089" i="15"/>
  <c r="D1089" i="15"/>
  <c r="Q1089" i="15"/>
  <c r="A1090" i="15"/>
  <c r="B1090" i="15" s="1"/>
  <c r="C1090" i="15"/>
  <c r="D1090" i="15"/>
  <c r="H1090" i="15" s="1"/>
  <c r="Q1090" i="15"/>
  <c r="A1091" i="15"/>
  <c r="B1091" i="15" s="1"/>
  <c r="C1091" i="15"/>
  <c r="D1091" i="15"/>
  <c r="H1091" i="15" s="1"/>
  <c r="Q1091" i="15"/>
  <c r="A1092" i="15"/>
  <c r="B1092" i="15" s="1"/>
  <c r="C1092" i="15"/>
  <c r="D1092" i="15"/>
  <c r="L1092" i="15" s="1"/>
  <c r="Q1092" i="15"/>
  <c r="A1093" i="15"/>
  <c r="B1093" i="15" s="1"/>
  <c r="C1093" i="15"/>
  <c r="D1093" i="15"/>
  <c r="J1093" i="15" s="1"/>
  <c r="Q1093" i="15"/>
  <c r="A1094" i="15"/>
  <c r="B1094" i="15" s="1"/>
  <c r="C1094" i="15"/>
  <c r="D1094" i="15"/>
  <c r="F1094" i="15" s="1"/>
  <c r="Q1094" i="15"/>
  <c r="A1095" i="15"/>
  <c r="B1095" i="15" s="1"/>
  <c r="C1095" i="15"/>
  <c r="D1095" i="15"/>
  <c r="Q1095" i="15"/>
  <c r="A1096" i="15"/>
  <c r="B1096" i="15" s="1"/>
  <c r="C1096" i="15"/>
  <c r="D1096" i="15"/>
  <c r="L1096" i="15" s="1"/>
  <c r="Q1096" i="15"/>
  <c r="A1097" i="15"/>
  <c r="B1097" i="15" s="1"/>
  <c r="C1097" i="15"/>
  <c r="D1097" i="15"/>
  <c r="Q1097" i="15"/>
  <c r="A1098" i="15"/>
  <c r="B1098" i="15" s="1"/>
  <c r="C1098" i="15"/>
  <c r="D1098" i="15"/>
  <c r="F1098" i="15" s="1"/>
  <c r="Q1098" i="15"/>
  <c r="A1099" i="15"/>
  <c r="B1099" i="15" s="1"/>
  <c r="C1099" i="15"/>
  <c r="D1099" i="15"/>
  <c r="J1099" i="15" s="1"/>
  <c r="Q1099" i="15"/>
  <c r="A1100" i="15"/>
  <c r="B1100" i="15" s="1"/>
  <c r="C1100" i="15"/>
  <c r="D1100" i="15"/>
  <c r="F1100" i="15" s="1"/>
  <c r="Q1100" i="15"/>
  <c r="A1101" i="15"/>
  <c r="B1101" i="15" s="1"/>
  <c r="C1101" i="15"/>
  <c r="D1101" i="15"/>
  <c r="J1101" i="15" s="1"/>
  <c r="Q1101" i="15"/>
  <c r="B6" i="29" l="1"/>
  <c r="D13" i="29"/>
  <c r="F8" i="29"/>
  <c r="B8" i="29"/>
  <c r="D16" i="29"/>
  <c r="C7" i="29"/>
  <c r="J283" i="15"/>
  <c r="F1018" i="15"/>
  <c r="N628" i="15"/>
  <c r="E285" i="15"/>
  <c r="F1038" i="15"/>
  <c r="H414" i="15"/>
  <c r="J873" i="15"/>
  <c r="J648" i="15"/>
  <c r="P503" i="15"/>
  <c r="O793" i="15"/>
  <c r="N650" i="15"/>
  <c r="P345" i="15"/>
  <c r="H1052" i="15"/>
  <c r="J881" i="15"/>
  <c r="N722" i="15"/>
  <c r="H624" i="15"/>
  <c r="O506" i="15"/>
  <c r="P642" i="15"/>
  <c r="G402" i="15"/>
  <c r="L334" i="15"/>
  <c r="L823" i="15"/>
  <c r="G783" i="15"/>
  <c r="N642" i="15"/>
  <c r="O471" i="15"/>
  <c r="J334" i="15"/>
  <c r="N1028" i="15"/>
  <c r="J891" i="15"/>
  <c r="J823" i="15"/>
  <c r="F783" i="15"/>
  <c r="I660" i="15"/>
  <c r="N648" i="15"/>
  <c r="H642" i="15"/>
  <c r="M602" i="15"/>
  <c r="J446" i="15"/>
  <c r="J369" i="15"/>
  <c r="J1080" i="15"/>
  <c r="H965" i="15"/>
  <c r="M654" i="15"/>
  <c r="I648" i="15"/>
  <c r="L568" i="15"/>
  <c r="P462" i="15"/>
  <c r="O365" i="15"/>
  <c r="P984" i="15"/>
  <c r="L793" i="15"/>
  <c r="L761" i="15"/>
  <c r="M670" i="15"/>
  <c r="H654" i="15"/>
  <c r="P648" i="15"/>
  <c r="H648" i="15"/>
  <c r="H639" i="15"/>
  <c r="H526" i="15"/>
  <c r="N503" i="15"/>
  <c r="L462" i="15"/>
  <c r="H329" i="15"/>
  <c r="F1042" i="15"/>
  <c r="N1022" i="15"/>
  <c r="L984" i="15"/>
  <c r="O920" i="15"/>
  <c r="N869" i="15"/>
  <c r="L807" i="15"/>
  <c r="O783" i="15"/>
  <c r="H754" i="15"/>
  <c r="J714" i="15"/>
  <c r="I682" i="15"/>
  <c r="M662" i="15"/>
  <c r="N618" i="15"/>
  <c r="H477" i="15"/>
  <c r="N410" i="15"/>
  <c r="P379" i="15"/>
  <c r="P320" i="15"/>
  <c r="O801" i="15"/>
  <c r="P745" i="15"/>
  <c r="J712" i="15"/>
  <c r="H682" i="15"/>
  <c r="I636" i="15"/>
  <c r="F1036" i="15"/>
  <c r="L968" i="15"/>
  <c r="N964" i="15"/>
  <c r="J909" i="15"/>
  <c r="P877" i="15"/>
  <c r="N861" i="15"/>
  <c r="I823" i="15"/>
  <c r="L801" i="15"/>
  <c r="O785" i="15"/>
  <c r="N754" i="15"/>
  <c r="H744" i="15"/>
  <c r="E722" i="15"/>
  <c r="H683" i="15"/>
  <c r="N678" i="15"/>
  <c r="N660" i="15"/>
  <c r="J642" i="15"/>
  <c r="N636" i="15"/>
  <c r="H636" i="15"/>
  <c r="N610" i="15"/>
  <c r="P571" i="15"/>
  <c r="L518" i="15"/>
  <c r="N505" i="15"/>
  <c r="I471" i="15"/>
  <c r="G455" i="15"/>
  <c r="N424" i="15"/>
  <c r="O403" i="15"/>
  <c r="O379" i="15"/>
  <c r="F365" i="15"/>
  <c r="P339" i="15"/>
  <c r="P329" i="15"/>
  <c r="N308" i="15"/>
  <c r="L636" i="15"/>
  <c r="L1030" i="15"/>
  <c r="H1019" i="15"/>
  <c r="H1008" i="15"/>
  <c r="O902" i="15"/>
  <c r="L873" i="15"/>
  <c r="O799" i="15"/>
  <c r="L768" i="15"/>
  <c r="M754" i="15"/>
  <c r="M738" i="15"/>
  <c r="P676" i="15"/>
  <c r="L665" i="15"/>
  <c r="L660" i="15"/>
  <c r="J646" i="15"/>
  <c r="I642" i="15"/>
  <c r="M636" i="15"/>
  <c r="F636" i="15"/>
  <c r="F610" i="15"/>
  <c r="N571" i="15"/>
  <c r="P526" i="15"/>
  <c r="M509" i="15"/>
  <c r="L505" i="15"/>
  <c r="H486" i="15"/>
  <c r="N446" i="15"/>
  <c r="O402" i="15"/>
  <c r="O369" i="15"/>
  <c r="O354" i="15"/>
  <c r="O336" i="15"/>
  <c r="L329" i="15"/>
  <c r="L976" i="15"/>
  <c r="J944" i="15"/>
  <c r="N903" i="15"/>
  <c r="J885" i="15"/>
  <c r="E879" i="15"/>
  <c r="F877" i="15"/>
  <c r="F865" i="15"/>
  <c r="N863" i="15"/>
  <c r="H861" i="15"/>
  <c r="F843" i="15"/>
  <c r="E835" i="15"/>
  <c r="H821" i="15"/>
  <c r="N807" i="15"/>
  <c r="E807" i="15"/>
  <c r="F791" i="15"/>
  <c r="G770" i="15"/>
  <c r="E770" i="15"/>
  <c r="F770" i="15"/>
  <c r="G755" i="15"/>
  <c r="L755" i="15"/>
  <c r="L735" i="15"/>
  <c r="I707" i="15"/>
  <c r="L707" i="15"/>
  <c r="G698" i="15"/>
  <c r="E698" i="15"/>
  <c r="J698" i="15"/>
  <c r="E688" i="15"/>
  <c r="G688" i="15"/>
  <c r="K688" i="15"/>
  <c r="F668" i="15"/>
  <c r="H668" i="15"/>
  <c r="L668" i="15"/>
  <c r="L647" i="15"/>
  <c r="H647" i="15"/>
  <c r="L622" i="15"/>
  <c r="N622" i="15"/>
  <c r="K598" i="15"/>
  <c r="F598" i="15"/>
  <c r="N598" i="15"/>
  <c r="H508" i="15"/>
  <c r="E508" i="15"/>
  <c r="L508" i="15"/>
  <c r="G508" i="15"/>
  <c r="O508" i="15"/>
  <c r="I508" i="15"/>
  <c r="P508" i="15"/>
  <c r="E386" i="15"/>
  <c r="I386" i="15"/>
  <c r="M386" i="15"/>
  <c r="F386" i="15"/>
  <c r="J386" i="15"/>
  <c r="N386" i="15"/>
  <c r="G386" i="15"/>
  <c r="K386" i="15"/>
  <c r="O386" i="15"/>
  <c r="K787" i="15"/>
  <c r="L787" i="15"/>
  <c r="K749" i="15"/>
  <c r="G749" i="15"/>
  <c r="O749" i="15"/>
  <c r="J672" i="15"/>
  <c r="O672" i="15"/>
  <c r="F644" i="15"/>
  <c r="I644" i="15"/>
  <c r="N644" i="15"/>
  <c r="E626" i="15"/>
  <c r="F626" i="15"/>
  <c r="L626" i="15"/>
  <c r="N614" i="15"/>
  <c r="P614" i="15"/>
  <c r="P561" i="15"/>
  <c r="I561" i="15"/>
  <c r="G507" i="15"/>
  <c r="F507" i="15"/>
  <c r="I507" i="15"/>
  <c r="L507" i="15"/>
  <c r="F387" i="15"/>
  <c r="E387" i="15"/>
  <c r="K387" i="15"/>
  <c r="P387" i="15"/>
  <c r="G387" i="15"/>
  <c r="L387" i="15"/>
  <c r="H387" i="15"/>
  <c r="M387" i="15"/>
  <c r="P386" i="15"/>
  <c r="H1094" i="15"/>
  <c r="L1045" i="15"/>
  <c r="H992" i="15"/>
  <c r="H984" i="15"/>
  <c r="N939" i="15"/>
  <c r="F901" i="15"/>
  <c r="I891" i="15"/>
  <c r="E881" i="15"/>
  <c r="N877" i="15"/>
  <c r="E875" i="15"/>
  <c r="F873" i="15"/>
  <c r="O864" i="15"/>
  <c r="M861" i="15"/>
  <c r="E851" i="15"/>
  <c r="J847" i="15"/>
  <c r="N835" i="15"/>
  <c r="N821" i="15"/>
  <c r="J807" i="15"/>
  <c r="N802" i="15"/>
  <c r="G801" i="15"/>
  <c r="F799" i="15"/>
  <c r="F793" i="15"/>
  <c r="G762" i="15"/>
  <c r="J762" i="15"/>
  <c r="K702" i="15"/>
  <c r="G702" i="15"/>
  <c r="O702" i="15"/>
  <c r="P698" i="15"/>
  <c r="F682" i="15"/>
  <c r="E682" i="15"/>
  <c r="K682" i="15"/>
  <c r="P682" i="15"/>
  <c r="G682" i="15"/>
  <c r="L682" i="15"/>
  <c r="F640" i="15"/>
  <c r="N640" i="15"/>
  <c r="F528" i="15"/>
  <c r="N528" i="15"/>
  <c r="L513" i="15"/>
  <c r="H513" i="15"/>
  <c r="M501" i="15"/>
  <c r="L501" i="15"/>
  <c r="H457" i="15"/>
  <c r="M457" i="15"/>
  <c r="L429" i="15"/>
  <c r="O429" i="15"/>
  <c r="K405" i="15"/>
  <c r="O405" i="15"/>
  <c r="H395" i="15"/>
  <c r="E395" i="15"/>
  <c r="P395" i="15"/>
  <c r="I395" i="15"/>
  <c r="K395" i="15"/>
  <c r="L386" i="15"/>
  <c r="L1085" i="15"/>
  <c r="L1042" i="15"/>
  <c r="P1036" i="15"/>
  <c r="P1028" i="15"/>
  <c r="N1020" i="15"/>
  <c r="J1012" i="15"/>
  <c r="L989" i="15"/>
  <c r="P976" i="15"/>
  <c r="N923" i="15"/>
  <c r="M905" i="15"/>
  <c r="G898" i="15"/>
  <c r="P887" i="15"/>
  <c r="N873" i="15"/>
  <c r="E873" i="15"/>
  <c r="N865" i="15"/>
  <c r="P863" i="15"/>
  <c r="L850" i="15"/>
  <c r="L843" i="15"/>
  <c r="L835" i="15"/>
  <c r="I821" i="15"/>
  <c r="F807" i="15"/>
  <c r="E802" i="15"/>
  <c r="F801" i="15"/>
  <c r="L795" i="15"/>
  <c r="K773" i="15"/>
  <c r="O773" i="15"/>
  <c r="P773" i="15"/>
  <c r="N770" i="15"/>
  <c r="I750" i="15"/>
  <c r="I740" i="15"/>
  <c r="M740" i="15"/>
  <c r="N698" i="15"/>
  <c r="H690" i="15"/>
  <c r="M690" i="15"/>
  <c r="O688" i="15"/>
  <c r="M682" i="15"/>
  <c r="F670" i="15"/>
  <c r="I670" i="15"/>
  <c r="L670" i="15"/>
  <c r="P668" i="15"/>
  <c r="F650" i="15"/>
  <c r="E650" i="15"/>
  <c r="P650" i="15"/>
  <c r="I650" i="15"/>
  <c r="E628" i="15"/>
  <c r="H628" i="15"/>
  <c r="P628" i="15"/>
  <c r="I628" i="15"/>
  <c r="H627" i="15"/>
  <c r="E622" i="15"/>
  <c r="J606" i="15"/>
  <c r="E606" i="15"/>
  <c r="M606" i="15"/>
  <c r="K508" i="15"/>
  <c r="F487" i="15"/>
  <c r="M487" i="15"/>
  <c r="O387" i="15"/>
  <c r="H386" i="15"/>
  <c r="O375" i="15"/>
  <c r="J375" i="15"/>
  <c r="L785" i="15"/>
  <c r="N780" i="15"/>
  <c r="N766" i="15"/>
  <c r="P741" i="15"/>
  <c r="I738" i="15"/>
  <c r="L711" i="15"/>
  <c r="L691" i="15"/>
  <c r="H673" i="15"/>
  <c r="H660" i="15"/>
  <c r="M648" i="15"/>
  <c r="E648" i="15"/>
  <c r="M642" i="15"/>
  <c r="E642" i="15"/>
  <c r="P636" i="15"/>
  <c r="J636" i="15"/>
  <c r="H618" i="15"/>
  <c r="E602" i="15"/>
  <c r="L595" i="15"/>
  <c r="J588" i="15"/>
  <c r="F581" i="15"/>
  <c r="L571" i="15"/>
  <c r="H568" i="15"/>
  <c r="L514" i="15"/>
  <c r="I506" i="15"/>
  <c r="I505" i="15"/>
  <c r="J503" i="15"/>
  <c r="L483" i="15"/>
  <c r="O475" i="15"/>
  <c r="N453" i="15"/>
  <c r="I446" i="15"/>
  <c r="I436" i="15"/>
  <c r="M403" i="15"/>
  <c r="O392" i="15"/>
  <c r="O381" i="15"/>
  <c r="K379" i="15"/>
  <c r="N359" i="15"/>
  <c r="J354" i="15"/>
  <c r="P330" i="15"/>
  <c r="M319" i="15"/>
  <c r="M307" i="15"/>
  <c r="H595" i="15"/>
  <c r="F571" i="15"/>
  <c r="N530" i="15"/>
  <c r="H514" i="15"/>
  <c r="G506" i="15"/>
  <c r="F505" i="15"/>
  <c r="F503" i="15"/>
  <c r="L491" i="15"/>
  <c r="L465" i="15"/>
  <c r="K460" i="15"/>
  <c r="P446" i="15"/>
  <c r="F446" i="15"/>
  <c r="L418" i="15"/>
  <c r="G403" i="15"/>
  <c r="P397" i="15"/>
  <c r="K381" i="15"/>
  <c r="H379" i="15"/>
  <c r="P368" i="15"/>
  <c r="G354" i="15"/>
  <c r="L342" i="15"/>
  <c r="L335" i="15"/>
  <c r="O330" i="15"/>
  <c r="J319" i="15"/>
  <c r="L307" i="15"/>
  <c r="L620" i="15"/>
  <c r="P620" i="15"/>
  <c r="E600" i="15"/>
  <c r="M600" i="15"/>
  <c r="K596" i="15"/>
  <c r="F596" i="15"/>
  <c r="P596" i="15"/>
  <c r="L596" i="15"/>
  <c r="J586" i="15"/>
  <c r="F586" i="15"/>
  <c r="H463" i="15"/>
  <c r="L463" i="15"/>
  <c r="H458" i="15"/>
  <c r="L458" i="15"/>
  <c r="O458" i="15"/>
  <c r="G450" i="15"/>
  <c r="E450" i="15"/>
  <c r="L450" i="15"/>
  <c r="F450" i="15"/>
  <c r="N450" i="15"/>
  <c r="I450" i="15"/>
  <c r="P450" i="15"/>
  <c r="E394" i="15"/>
  <c r="G394" i="15"/>
  <c r="M394" i="15"/>
  <c r="H394" i="15"/>
  <c r="O394" i="15"/>
  <c r="I394" i="15"/>
  <c r="F384" i="15"/>
  <c r="J384" i="15"/>
  <c r="O384" i="15"/>
  <c r="E350" i="15"/>
  <c r="F350" i="15"/>
  <c r="N350" i="15"/>
  <c r="H350" i="15"/>
  <c r="O350" i="15"/>
  <c r="J350" i="15"/>
  <c r="P350" i="15"/>
  <c r="L903" i="15"/>
  <c r="O884" i="15"/>
  <c r="L869" i="15"/>
  <c r="L864" i="15"/>
  <c r="N837" i="15"/>
  <c r="N794" i="15"/>
  <c r="N788" i="15"/>
  <c r="L780" i="15"/>
  <c r="J768" i="15"/>
  <c r="P762" i="15"/>
  <c r="I762" i="15"/>
  <c r="H749" i="15"/>
  <c r="O745" i="15"/>
  <c r="L743" i="15"/>
  <c r="P737" i="15"/>
  <c r="N720" i="15"/>
  <c r="L714" i="15"/>
  <c r="O711" i="15"/>
  <c r="E707" i="15"/>
  <c r="I698" i="15"/>
  <c r="K691" i="15"/>
  <c r="L690" i="15"/>
  <c r="L688" i="15"/>
  <c r="F688" i="15"/>
  <c r="N682" i="15"/>
  <c r="J682" i="15"/>
  <c r="J678" i="15"/>
  <c r="N676" i="15"/>
  <c r="P670" i="15"/>
  <c r="H670" i="15"/>
  <c r="M668" i="15"/>
  <c r="E668" i="15"/>
  <c r="L662" i="15"/>
  <c r="N654" i="15"/>
  <c r="F654" i="15"/>
  <c r="H649" i="15"/>
  <c r="L648" i="15"/>
  <c r="P646" i="15"/>
  <c r="I646" i="15"/>
  <c r="P644" i="15"/>
  <c r="E644" i="15"/>
  <c r="L642" i="15"/>
  <c r="J640" i="15"/>
  <c r="P632" i="15"/>
  <c r="E624" i="15"/>
  <c r="F624" i="15"/>
  <c r="M624" i="15"/>
  <c r="J624" i="15"/>
  <c r="P624" i="15"/>
  <c r="M604" i="15"/>
  <c r="E604" i="15"/>
  <c r="H593" i="15"/>
  <c r="L593" i="15"/>
  <c r="L565" i="15"/>
  <c r="F554" i="15"/>
  <c r="L554" i="15"/>
  <c r="F497" i="15"/>
  <c r="E497" i="15"/>
  <c r="M497" i="15"/>
  <c r="H497" i="15"/>
  <c r="P497" i="15"/>
  <c r="I497" i="15"/>
  <c r="H408" i="15"/>
  <c r="J408" i="15"/>
  <c r="N408" i="15"/>
  <c r="O408" i="15"/>
  <c r="E400" i="15"/>
  <c r="F400" i="15"/>
  <c r="N400" i="15"/>
  <c r="H400" i="15"/>
  <c r="O400" i="15"/>
  <c r="J400" i="15"/>
  <c r="P400" i="15"/>
  <c r="F393" i="15"/>
  <c r="G393" i="15"/>
  <c r="I393" i="15"/>
  <c r="L393" i="15"/>
  <c r="H382" i="15"/>
  <c r="G382" i="15"/>
  <c r="L382" i="15"/>
  <c r="O382" i="15"/>
  <c r="L360" i="15"/>
  <c r="P360" i="15"/>
  <c r="E348" i="15"/>
  <c r="I348" i="15"/>
  <c r="N348" i="15"/>
  <c r="P1090" i="15"/>
  <c r="H1056" i="15"/>
  <c r="F1050" i="15"/>
  <c r="H1046" i="15"/>
  <c r="H1044" i="15"/>
  <c r="N1036" i="15"/>
  <c r="L1034" i="15"/>
  <c r="F1028" i="15"/>
  <c r="L1021" i="15"/>
  <c r="L1005" i="15"/>
  <c r="L993" i="15"/>
  <c r="L985" i="15"/>
  <c r="L981" i="15"/>
  <c r="H976" i="15"/>
  <c r="F964" i="15"/>
  <c r="L956" i="15"/>
  <c r="O936" i="15"/>
  <c r="K906" i="15"/>
  <c r="O904" i="15"/>
  <c r="I903" i="15"/>
  <c r="L900" i="15"/>
  <c r="K884" i="15"/>
  <c r="J869" i="15"/>
  <c r="K864" i="15"/>
  <c r="N853" i="15"/>
  <c r="H850" i="15"/>
  <c r="N845" i="15"/>
  <c r="M841" i="15"/>
  <c r="M837" i="15"/>
  <c r="J835" i="15"/>
  <c r="I831" i="15"/>
  <c r="P823" i="15"/>
  <c r="E823" i="15"/>
  <c r="L810" i="15"/>
  <c r="F794" i="15"/>
  <c r="K793" i="15"/>
  <c r="L788" i="15"/>
  <c r="F785" i="15"/>
  <c r="L782" i="15"/>
  <c r="F780" i="15"/>
  <c r="N778" i="15"/>
  <c r="L773" i="15"/>
  <c r="F768" i="15"/>
  <c r="N762" i="15"/>
  <c r="F762" i="15"/>
  <c r="L745" i="15"/>
  <c r="L737" i="15"/>
  <c r="M728" i="15"/>
  <c r="M720" i="15"/>
  <c r="J716" i="15"/>
  <c r="L706" i="15"/>
  <c r="G691" i="15"/>
  <c r="I678" i="15"/>
  <c r="H662" i="15"/>
  <c r="L659" i="15"/>
  <c r="N646" i="15"/>
  <c r="F646" i="15"/>
  <c r="I640" i="15"/>
  <c r="N632" i="15"/>
  <c r="H617" i="15"/>
  <c r="L617" i="15"/>
  <c r="E608" i="15"/>
  <c r="M608" i="15"/>
  <c r="O596" i="15"/>
  <c r="F592" i="15"/>
  <c r="L592" i="15"/>
  <c r="E570" i="15"/>
  <c r="H570" i="15"/>
  <c r="E495" i="15"/>
  <c r="H495" i="15"/>
  <c r="M495" i="15"/>
  <c r="G454" i="15"/>
  <c r="H454" i="15"/>
  <c r="P454" i="15"/>
  <c r="F444" i="15"/>
  <c r="P444" i="15"/>
  <c r="J444" i="15"/>
  <c r="K444" i="15"/>
  <c r="O415" i="15"/>
  <c r="H415" i="15"/>
  <c r="H391" i="15"/>
  <c r="M391" i="15"/>
  <c r="E342" i="15"/>
  <c r="I342" i="15"/>
  <c r="M342" i="15"/>
  <c r="F342" i="15"/>
  <c r="J342" i="15"/>
  <c r="N342" i="15"/>
  <c r="G342" i="15"/>
  <c r="K342" i="15"/>
  <c r="O342" i="15"/>
  <c r="F336" i="15"/>
  <c r="K336" i="15"/>
  <c r="P336" i="15"/>
  <c r="G336" i="15"/>
  <c r="L336" i="15"/>
  <c r="H336" i="15"/>
  <c r="N336" i="15"/>
  <c r="N1046" i="15"/>
  <c r="L1046" i="15"/>
  <c r="P1046" i="15"/>
  <c r="N1042" i="15"/>
  <c r="L1036" i="15"/>
  <c r="F1034" i="15"/>
  <c r="H1021" i="15"/>
  <c r="N1018" i="15"/>
  <c r="O1012" i="15"/>
  <c r="L1008" i="15"/>
  <c r="P992" i="15"/>
  <c r="L977" i="15"/>
  <c r="L973" i="15"/>
  <c r="J954" i="15"/>
  <c r="J948" i="15"/>
  <c r="J940" i="15"/>
  <c r="J924" i="15"/>
  <c r="P909" i="15"/>
  <c r="F903" i="15"/>
  <c r="L901" i="15"/>
  <c r="K898" i="15"/>
  <c r="G884" i="15"/>
  <c r="N879" i="15"/>
  <c r="G864" i="15"/>
  <c r="P860" i="15"/>
  <c r="P844" i="15"/>
  <c r="F837" i="15"/>
  <c r="H830" i="15"/>
  <c r="H810" i="15"/>
  <c r="E800" i="15"/>
  <c r="E794" i="15"/>
  <c r="G793" i="15"/>
  <c r="O791" i="15"/>
  <c r="E788" i="15"/>
  <c r="F781" i="15"/>
  <c r="E780" i="15"/>
  <c r="M778" i="15"/>
  <c r="N774" i="15"/>
  <c r="H773" i="15"/>
  <c r="L770" i="15"/>
  <c r="N768" i="15"/>
  <c r="E768" i="15"/>
  <c r="L762" i="15"/>
  <c r="E762" i="15"/>
  <c r="L747" i="15"/>
  <c r="G737" i="15"/>
  <c r="P733" i="15"/>
  <c r="I728" i="15"/>
  <c r="F720" i="15"/>
  <c r="O707" i="15"/>
  <c r="H697" i="15"/>
  <c r="O691" i="15"/>
  <c r="E691" i="15"/>
  <c r="P688" i="15"/>
  <c r="J688" i="15"/>
  <c r="L686" i="15"/>
  <c r="P678" i="15"/>
  <c r="E678" i="15"/>
  <c r="H669" i="15"/>
  <c r="I668" i="15"/>
  <c r="N662" i="15"/>
  <c r="F662" i="15"/>
  <c r="L654" i="15"/>
  <c r="N652" i="15"/>
  <c r="L646" i="15"/>
  <c r="E646" i="15"/>
  <c r="J644" i="15"/>
  <c r="P640" i="15"/>
  <c r="E640" i="15"/>
  <c r="H637" i="15"/>
  <c r="L624" i="15"/>
  <c r="J600" i="15"/>
  <c r="G596" i="15"/>
  <c r="P593" i="15"/>
  <c r="L573" i="15"/>
  <c r="J522" i="15"/>
  <c r="L522" i="15"/>
  <c r="J450" i="15"/>
  <c r="L394" i="15"/>
  <c r="H378" i="15"/>
  <c r="J378" i="15"/>
  <c r="P378" i="15"/>
  <c r="J356" i="15"/>
  <c r="O356" i="15"/>
  <c r="K350" i="15"/>
  <c r="E343" i="15"/>
  <c r="H343" i="15"/>
  <c r="P343" i="15"/>
  <c r="P342" i="15"/>
  <c r="E327" i="15"/>
  <c r="G327" i="15"/>
  <c r="O327" i="15"/>
  <c r="I327" i="15"/>
  <c r="P327" i="15"/>
  <c r="K327" i="15"/>
  <c r="E315" i="15"/>
  <c r="L315" i="15"/>
  <c r="F526" i="15"/>
  <c r="N518" i="15"/>
  <c r="E509" i="15"/>
  <c r="P507" i="15"/>
  <c r="J507" i="15"/>
  <c r="E507" i="15"/>
  <c r="P505" i="15"/>
  <c r="J505" i="15"/>
  <c r="E505" i="15"/>
  <c r="I503" i="15"/>
  <c r="E487" i="15"/>
  <c r="O477" i="15"/>
  <c r="O473" i="15"/>
  <c r="G471" i="15"/>
  <c r="I457" i="15"/>
  <c r="L392" i="15"/>
  <c r="O373" i="15"/>
  <c r="K363" i="15"/>
  <c r="P334" i="15"/>
  <c r="H334" i="15"/>
  <c r="L330" i="15"/>
  <c r="I319" i="15"/>
  <c r="H307" i="15"/>
  <c r="P455" i="15"/>
  <c r="L446" i="15"/>
  <c r="E446" i="15"/>
  <c r="H424" i="15"/>
  <c r="K413" i="15"/>
  <c r="L403" i="15"/>
  <c r="L402" i="15"/>
  <c r="H392" i="15"/>
  <c r="J373" i="15"/>
  <c r="K367" i="15"/>
  <c r="L354" i="15"/>
  <c r="P337" i="15"/>
  <c r="N334" i="15"/>
  <c r="F334" i="15"/>
  <c r="G330" i="15"/>
  <c r="N319" i="15"/>
  <c r="P307" i="15"/>
  <c r="J626" i="15"/>
  <c r="H571" i="15"/>
  <c r="N526" i="15"/>
  <c r="P509" i="15"/>
  <c r="M507" i="15"/>
  <c r="H507" i="15"/>
  <c r="M505" i="15"/>
  <c r="H505" i="15"/>
  <c r="P487" i="15"/>
  <c r="J402" i="15"/>
  <c r="E893" i="15"/>
  <c r="N893" i="15"/>
  <c r="P889" i="15"/>
  <c r="H872" i="15"/>
  <c r="O872" i="15"/>
  <c r="E859" i="15"/>
  <c r="J859" i="15"/>
  <c r="K757" i="15"/>
  <c r="G757" i="15"/>
  <c r="H757" i="15"/>
  <c r="O757" i="15"/>
  <c r="L634" i="15"/>
  <c r="P634" i="15"/>
  <c r="J580" i="15"/>
  <c r="F580" i="15"/>
  <c r="F317" i="15"/>
  <c r="O317" i="15"/>
  <c r="J317" i="15"/>
  <c r="K317" i="15"/>
  <c r="N317" i="15"/>
  <c r="H1086" i="15"/>
  <c r="H1025" i="15"/>
  <c r="L1022" i="15"/>
  <c r="L1009" i="15"/>
  <c r="L992" i="15"/>
  <c r="L969" i="15"/>
  <c r="H968" i="15"/>
  <c r="L964" i="15"/>
  <c r="H957" i="15"/>
  <c r="H954" i="15"/>
  <c r="N948" i="15"/>
  <c r="O944" i="15"/>
  <c r="O940" i="15"/>
  <c r="I939" i="15"/>
  <c r="J936" i="15"/>
  <c r="O924" i="15"/>
  <c r="I923" i="15"/>
  <c r="J920" i="15"/>
  <c r="N911" i="15"/>
  <c r="G906" i="15"/>
  <c r="I905" i="15"/>
  <c r="P903" i="15"/>
  <c r="J903" i="15"/>
  <c r="E903" i="15"/>
  <c r="N901" i="15"/>
  <c r="E901" i="15"/>
  <c r="P893" i="15"/>
  <c r="N889" i="15"/>
  <c r="I887" i="15"/>
  <c r="H880" i="15"/>
  <c r="K880" i="15"/>
  <c r="G877" i="15"/>
  <c r="E877" i="15"/>
  <c r="L877" i="15"/>
  <c r="J875" i="15"/>
  <c r="N875" i="15"/>
  <c r="G869" i="15"/>
  <c r="I869" i="15"/>
  <c r="P869" i="15"/>
  <c r="O868" i="15"/>
  <c r="K866" i="15"/>
  <c r="H860" i="15"/>
  <c r="P848" i="15"/>
  <c r="G822" i="15"/>
  <c r="H822" i="15"/>
  <c r="N819" i="15"/>
  <c r="J815" i="15"/>
  <c r="K777" i="15"/>
  <c r="G777" i="15"/>
  <c r="P777" i="15"/>
  <c r="H777" i="15"/>
  <c r="L777" i="15"/>
  <c r="G731" i="15"/>
  <c r="L731" i="15"/>
  <c r="H726" i="15"/>
  <c r="N726" i="15"/>
  <c r="G684" i="15"/>
  <c r="L684" i="15"/>
  <c r="O684" i="15"/>
  <c r="L641" i="15"/>
  <c r="H641" i="15"/>
  <c r="E638" i="15"/>
  <c r="J638" i="15"/>
  <c r="P638" i="15"/>
  <c r="F638" i="15"/>
  <c r="L638" i="15"/>
  <c r="H638" i="15"/>
  <c r="M638" i="15"/>
  <c r="L623" i="15"/>
  <c r="H623" i="15"/>
  <c r="F520" i="15"/>
  <c r="L520" i="15"/>
  <c r="N520" i="15"/>
  <c r="P520" i="15"/>
  <c r="E494" i="15"/>
  <c r="H494" i="15"/>
  <c r="I764" i="15"/>
  <c r="J764" i="15"/>
  <c r="P764" i="15"/>
  <c r="P949" i="15"/>
  <c r="O932" i="15"/>
  <c r="O928" i="15"/>
  <c r="O916" i="15"/>
  <c r="H900" i="15"/>
  <c r="K900" i="15"/>
  <c r="P899" i="15"/>
  <c r="J893" i="15"/>
  <c r="J889" i="15"/>
  <c r="G885" i="15"/>
  <c r="E885" i="15"/>
  <c r="N885" i="15"/>
  <c r="K872" i="15"/>
  <c r="E871" i="15"/>
  <c r="J871" i="15"/>
  <c r="G865" i="15"/>
  <c r="J865" i="15"/>
  <c r="G847" i="15"/>
  <c r="E847" i="15"/>
  <c r="N847" i="15"/>
  <c r="I804" i="15"/>
  <c r="E804" i="15"/>
  <c r="N804" i="15"/>
  <c r="F804" i="15"/>
  <c r="J804" i="15"/>
  <c r="H729" i="15"/>
  <c r="L729" i="15"/>
  <c r="O729" i="15"/>
  <c r="E724" i="15"/>
  <c r="J724" i="15"/>
  <c r="L724" i="15"/>
  <c r="H704" i="15"/>
  <c r="K704" i="15"/>
  <c r="P704" i="15"/>
  <c r="E700" i="15"/>
  <c r="M700" i="15"/>
  <c r="H700" i="15"/>
  <c r="N700" i="15"/>
  <c r="I700" i="15"/>
  <c r="P700" i="15"/>
  <c r="H657" i="15"/>
  <c r="L657" i="15"/>
  <c r="E652" i="15"/>
  <c r="J652" i="15"/>
  <c r="P652" i="15"/>
  <c r="F652" i="15"/>
  <c r="L652" i="15"/>
  <c r="H652" i="15"/>
  <c r="M652" i="15"/>
  <c r="H625" i="15"/>
  <c r="L625" i="15"/>
  <c r="P569" i="15"/>
  <c r="F569" i="15"/>
  <c r="H868" i="15"/>
  <c r="L868" i="15"/>
  <c r="G819" i="15"/>
  <c r="E819" i="15"/>
  <c r="L819" i="15"/>
  <c r="I819" i="15"/>
  <c r="P819" i="15"/>
  <c r="F789" i="15"/>
  <c r="L789" i="15"/>
  <c r="O789" i="15"/>
  <c r="N772" i="15"/>
  <c r="H772" i="15"/>
  <c r="F489" i="15"/>
  <c r="E489" i="15"/>
  <c r="M489" i="15"/>
  <c r="H489" i="15"/>
  <c r="P489" i="15"/>
  <c r="I489" i="15"/>
  <c r="L489" i="15"/>
  <c r="G445" i="15"/>
  <c r="P445" i="15"/>
  <c r="H445" i="15"/>
  <c r="L445" i="15"/>
  <c r="O445" i="15"/>
  <c r="E438" i="15"/>
  <c r="I438" i="15"/>
  <c r="H438" i="15"/>
  <c r="P438" i="15"/>
  <c r="L1043" i="15"/>
  <c r="L1035" i="15"/>
  <c r="H1022" i="15"/>
  <c r="L996" i="15"/>
  <c r="L1056" i="15"/>
  <c r="L1052" i="15"/>
  <c r="H1043" i="15"/>
  <c r="L1040" i="15"/>
  <c r="H1036" i="15"/>
  <c r="H1035" i="15"/>
  <c r="H1033" i="15"/>
  <c r="H1028" i="15"/>
  <c r="P1022" i="15"/>
  <c r="F1022" i="15"/>
  <c r="L1019" i="15"/>
  <c r="L1018" i="15"/>
  <c r="H996" i="15"/>
  <c r="P968" i="15"/>
  <c r="P966" i="15"/>
  <c r="P961" i="15"/>
  <c r="P954" i="15"/>
  <c r="P951" i="15"/>
  <c r="J932" i="15"/>
  <c r="J928" i="15"/>
  <c r="J916" i="15"/>
  <c r="O906" i="15"/>
  <c r="N905" i="15"/>
  <c r="M903" i="15"/>
  <c r="H903" i="15"/>
  <c r="J901" i="15"/>
  <c r="O900" i="15"/>
  <c r="E899" i="15"/>
  <c r="I893" i="15"/>
  <c r="E889" i="15"/>
  <c r="L885" i="15"/>
  <c r="O880" i="15"/>
  <c r="K878" i="15"/>
  <c r="L878" i="15"/>
  <c r="I877" i="15"/>
  <c r="I875" i="15"/>
  <c r="G872" i="15"/>
  <c r="F869" i="15"/>
  <c r="G868" i="15"/>
  <c r="L865" i="15"/>
  <c r="I859" i="15"/>
  <c r="L847" i="15"/>
  <c r="G843" i="15"/>
  <c r="E843" i="15"/>
  <c r="N843" i="15"/>
  <c r="I837" i="15"/>
  <c r="H837" i="15"/>
  <c r="L836" i="15"/>
  <c r="F819" i="15"/>
  <c r="L806" i="15"/>
  <c r="I796" i="15"/>
  <c r="E796" i="15"/>
  <c r="N796" i="15"/>
  <c r="F796" i="15"/>
  <c r="J796" i="15"/>
  <c r="I786" i="15"/>
  <c r="E786" i="15"/>
  <c r="F786" i="15"/>
  <c r="L786" i="15"/>
  <c r="H767" i="15"/>
  <c r="G767" i="15"/>
  <c r="L767" i="15"/>
  <c r="G759" i="15"/>
  <c r="L759" i="15"/>
  <c r="P757" i="15"/>
  <c r="G709" i="15"/>
  <c r="O709" i="15"/>
  <c r="E699" i="15"/>
  <c r="G699" i="15"/>
  <c r="L699" i="15"/>
  <c r="L645" i="15"/>
  <c r="H645" i="15"/>
  <c r="N638" i="15"/>
  <c r="H629" i="15"/>
  <c r="L629" i="15"/>
  <c r="H622" i="15"/>
  <c r="I622" i="15"/>
  <c r="P622" i="15"/>
  <c r="H499" i="15"/>
  <c r="L499" i="15"/>
  <c r="P499" i="15"/>
  <c r="E493" i="15"/>
  <c r="I493" i="15"/>
  <c r="L493" i="15"/>
  <c r="E484" i="15"/>
  <c r="H484" i="15"/>
  <c r="E479" i="15"/>
  <c r="G479" i="15"/>
  <c r="O479" i="15"/>
  <c r="H479" i="15"/>
  <c r="L479" i="15"/>
  <c r="I430" i="15"/>
  <c r="N430" i="15"/>
  <c r="E430" i="15"/>
  <c r="M430" i="15"/>
  <c r="H430" i="15"/>
  <c r="O430" i="15"/>
  <c r="J430" i="15"/>
  <c r="P430" i="15"/>
  <c r="L422" i="15"/>
  <c r="K422" i="15"/>
  <c r="H346" i="15"/>
  <c r="I346" i="15"/>
  <c r="M346" i="15"/>
  <c r="O346" i="15"/>
  <c r="M325" i="15"/>
  <c r="F325" i="15"/>
  <c r="I325" i="15"/>
  <c r="N325" i="15"/>
  <c r="L802" i="15"/>
  <c r="L799" i="15"/>
  <c r="L791" i="15"/>
  <c r="J788" i="15"/>
  <c r="K785" i="15"/>
  <c r="L720" i="15"/>
  <c r="K707" i="15"/>
  <c r="L702" i="15"/>
  <c r="M698" i="15"/>
  <c r="H698" i="15"/>
  <c r="I690" i="15"/>
  <c r="M678" i="15"/>
  <c r="H678" i="15"/>
  <c r="K672" i="15"/>
  <c r="O670" i="15"/>
  <c r="K670" i="15"/>
  <c r="G670" i="15"/>
  <c r="P669" i="15"/>
  <c r="O668" i="15"/>
  <c r="K668" i="15"/>
  <c r="G668" i="15"/>
  <c r="M650" i="15"/>
  <c r="H650" i="15"/>
  <c r="M644" i="15"/>
  <c r="H644" i="15"/>
  <c r="M640" i="15"/>
  <c r="H640" i="15"/>
  <c r="N626" i="15"/>
  <c r="I626" i="15"/>
  <c r="J622" i="15"/>
  <c r="E618" i="15"/>
  <c r="I618" i="15"/>
  <c r="P618" i="15"/>
  <c r="H613" i="15"/>
  <c r="L613" i="15"/>
  <c r="F589" i="15"/>
  <c r="L589" i="15"/>
  <c r="L530" i="15"/>
  <c r="F530" i="15"/>
  <c r="H530" i="15"/>
  <c r="H474" i="15"/>
  <c r="P474" i="15"/>
  <c r="E442" i="15"/>
  <c r="L442" i="15"/>
  <c r="M442" i="15"/>
  <c r="M434" i="15"/>
  <c r="E434" i="15"/>
  <c r="L434" i="15"/>
  <c r="I426" i="15"/>
  <c r="J426" i="15"/>
  <c r="O426" i="15"/>
  <c r="P426" i="15"/>
  <c r="O420" i="15"/>
  <c r="F420" i="15"/>
  <c r="J420" i="15"/>
  <c r="P420" i="15"/>
  <c r="L409" i="15"/>
  <c r="O409" i="15"/>
  <c r="H396" i="15"/>
  <c r="I396" i="15"/>
  <c r="L396" i="15"/>
  <c r="P396" i="15"/>
  <c r="I388" i="15"/>
  <c r="L388" i="15"/>
  <c r="N823" i="15"/>
  <c r="F823" i="15"/>
  <c r="F802" i="15"/>
  <c r="K801" i="15"/>
  <c r="G799" i="15"/>
  <c r="L794" i="15"/>
  <c r="G791" i="15"/>
  <c r="F788" i="15"/>
  <c r="G785" i="15"/>
  <c r="L783" i="15"/>
  <c r="J780" i="15"/>
  <c r="J770" i="15"/>
  <c r="P768" i="15"/>
  <c r="I768" i="15"/>
  <c r="L749" i="15"/>
  <c r="M744" i="15"/>
  <c r="N738" i="15"/>
  <c r="M712" i="15"/>
  <c r="G707" i="15"/>
  <c r="H702" i="15"/>
  <c r="L698" i="15"/>
  <c r="F698" i="15"/>
  <c r="N690" i="15"/>
  <c r="N688" i="15"/>
  <c r="H688" i="15"/>
  <c r="O686" i="15"/>
  <c r="L678" i="15"/>
  <c r="F678" i="15"/>
  <c r="N670" i="15"/>
  <c r="J670" i="15"/>
  <c r="N668" i="15"/>
  <c r="J668" i="15"/>
  <c r="I662" i="15"/>
  <c r="I654" i="15"/>
  <c r="L650" i="15"/>
  <c r="M646" i="15"/>
  <c r="L644" i="15"/>
  <c r="L640" i="15"/>
  <c r="J628" i="15"/>
  <c r="M626" i="15"/>
  <c r="H626" i="15"/>
  <c r="F622" i="15"/>
  <c r="M618" i="15"/>
  <c r="N597" i="15"/>
  <c r="P597" i="15"/>
  <c r="F534" i="15"/>
  <c r="L534" i="15"/>
  <c r="H521" i="15"/>
  <c r="L521" i="15"/>
  <c r="P521" i="15"/>
  <c r="H512" i="15"/>
  <c r="L512" i="15"/>
  <c r="N512" i="15"/>
  <c r="G502" i="15"/>
  <c r="H502" i="15"/>
  <c r="E432" i="15"/>
  <c r="M432" i="15"/>
  <c r="H432" i="15"/>
  <c r="I432" i="15"/>
  <c r="L432" i="15"/>
  <c r="E467" i="15"/>
  <c r="I467" i="15"/>
  <c r="E444" i="15"/>
  <c r="I444" i="15"/>
  <c r="M444" i="15"/>
  <c r="E340" i="15"/>
  <c r="P340" i="15"/>
  <c r="I340" i="15"/>
  <c r="J340" i="15"/>
  <c r="L322" i="15"/>
  <c r="M322" i="15"/>
  <c r="L509" i="15"/>
  <c r="L487" i="15"/>
  <c r="M477" i="15"/>
  <c r="E471" i="15"/>
  <c r="H471" i="15"/>
  <c r="K463" i="15"/>
  <c r="G463" i="15"/>
  <c r="P463" i="15"/>
  <c r="E462" i="15"/>
  <c r="H462" i="15"/>
  <c r="K455" i="15"/>
  <c r="H455" i="15"/>
  <c r="E454" i="15"/>
  <c r="L454" i="15"/>
  <c r="N444" i="15"/>
  <c r="H444" i="15"/>
  <c r="E370" i="15"/>
  <c r="L370" i="15"/>
  <c r="M370" i="15"/>
  <c r="H366" i="15"/>
  <c r="P366" i="15"/>
  <c r="F344" i="15"/>
  <c r="G344" i="15"/>
  <c r="N344" i="15"/>
  <c r="H344" i="15"/>
  <c r="O344" i="15"/>
  <c r="J344" i="15"/>
  <c r="H338" i="15"/>
  <c r="O338" i="15"/>
  <c r="G310" i="15"/>
  <c r="O310" i="15"/>
  <c r="I310" i="15"/>
  <c r="P310" i="15"/>
  <c r="K310" i="15"/>
  <c r="J571" i="15"/>
  <c r="P570" i="15"/>
  <c r="N514" i="15"/>
  <c r="M508" i="15"/>
  <c r="O507" i="15"/>
  <c r="K507" i="15"/>
  <c r="L506" i="15"/>
  <c r="O505" i="15"/>
  <c r="K505" i="15"/>
  <c r="H487" i="15"/>
  <c r="L471" i="15"/>
  <c r="P467" i="15"/>
  <c r="O463" i="15"/>
  <c r="O462" i="15"/>
  <c r="E458" i="15"/>
  <c r="G458" i="15"/>
  <c r="P458" i="15"/>
  <c r="N457" i="15"/>
  <c r="O455" i="15"/>
  <c r="O454" i="15"/>
  <c r="L444" i="15"/>
  <c r="G444" i="15"/>
  <c r="E411" i="15"/>
  <c r="L411" i="15"/>
  <c r="G411" i="15"/>
  <c r="O411" i="15"/>
  <c r="I411" i="15"/>
  <c r="P411" i="15"/>
  <c r="O407" i="15"/>
  <c r="H407" i="15"/>
  <c r="E404" i="15"/>
  <c r="P404" i="15"/>
  <c r="H404" i="15"/>
  <c r="L404" i="15"/>
  <c r="E376" i="15"/>
  <c r="P376" i="15"/>
  <c r="F356" i="15"/>
  <c r="K356" i="15"/>
  <c r="P356" i="15"/>
  <c r="G356" i="15"/>
  <c r="L356" i="15"/>
  <c r="H356" i="15"/>
  <c r="N356" i="15"/>
  <c r="L347" i="15"/>
  <c r="P347" i="15"/>
  <c r="J332" i="15"/>
  <c r="N332" i="15"/>
  <c r="P402" i="15"/>
  <c r="K402" i="15"/>
  <c r="F402" i="15"/>
  <c r="L400" i="15"/>
  <c r="G400" i="15"/>
  <c r="O395" i="15"/>
  <c r="O393" i="15"/>
  <c r="H393" i="15"/>
  <c r="J392" i="15"/>
  <c r="I391" i="15"/>
  <c r="P384" i="15"/>
  <c r="G384" i="15"/>
  <c r="I380" i="15"/>
  <c r="J379" i="15"/>
  <c r="N378" i="15"/>
  <c r="P373" i="15"/>
  <c r="H373" i="15"/>
  <c r="P362" i="15"/>
  <c r="F359" i="15"/>
  <c r="P354" i="15"/>
  <c r="K354" i="15"/>
  <c r="F354" i="15"/>
  <c r="L350" i="15"/>
  <c r="G350" i="15"/>
  <c r="L343" i="15"/>
  <c r="H335" i="15"/>
  <c r="M334" i="15"/>
  <c r="I334" i="15"/>
  <c r="E334" i="15"/>
  <c r="N402" i="15"/>
  <c r="O391" i="15"/>
  <c r="K384" i="15"/>
  <c r="K373" i="15"/>
  <c r="N354" i="15"/>
  <c r="P335" i="15"/>
  <c r="O334" i="15"/>
  <c r="K334" i="15"/>
  <c r="I329" i="15"/>
  <c r="M327" i="15"/>
  <c r="H327" i="15"/>
  <c r="F1066" i="15"/>
  <c r="L1066" i="15"/>
  <c r="G1026" i="15"/>
  <c r="L1026" i="15"/>
  <c r="N1026" i="15"/>
  <c r="G1014" i="15"/>
  <c r="F1014" i="15"/>
  <c r="N1014" i="15"/>
  <c r="H1014" i="15"/>
  <c r="P1014" i="15"/>
  <c r="F1000" i="15"/>
  <c r="H1000" i="15"/>
  <c r="L1000" i="15"/>
  <c r="E919" i="15"/>
  <c r="N919" i="15"/>
  <c r="L525" i="15"/>
  <c r="J525" i="15"/>
  <c r="F511" i="15"/>
  <c r="H511" i="15"/>
  <c r="L511" i="15"/>
  <c r="E510" i="15"/>
  <c r="I510" i="15"/>
  <c r="E492" i="15"/>
  <c r="H492" i="15"/>
  <c r="E433" i="15"/>
  <c r="H433" i="15"/>
  <c r="P433" i="15"/>
  <c r="K433" i="15"/>
  <c r="L433" i="15"/>
  <c r="O433" i="15"/>
  <c r="G433" i="15"/>
  <c r="L321" i="15"/>
  <c r="G321" i="15"/>
  <c r="E309" i="15"/>
  <c r="L309" i="15"/>
  <c r="P309" i="15"/>
  <c r="F1060" i="15"/>
  <c r="H1060" i="15"/>
  <c r="E1029" i="15"/>
  <c r="H1029" i="15"/>
  <c r="L1029" i="15"/>
  <c r="G953" i="15"/>
  <c r="P953" i="15"/>
  <c r="E612" i="15"/>
  <c r="H612" i="15"/>
  <c r="N612" i="15"/>
  <c r="I612" i="15"/>
  <c r="F612" i="15"/>
  <c r="L612" i="15"/>
  <c r="H582" i="15"/>
  <c r="F582" i="15"/>
  <c r="N582" i="15"/>
  <c r="P472" i="15"/>
  <c r="H472" i="15"/>
  <c r="G448" i="15"/>
  <c r="O448" i="15"/>
  <c r="H448" i="15"/>
  <c r="P448" i="15"/>
  <c r="L448" i="15"/>
  <c r="K448" i="15"/>
  <c r="G406" i="15"/>
  <c r="O406" i="15"/>
  <c r="K406" i="15"/>
  <c r="L406" i="15"/>
  <c r="P406" i="15"/>
  <c r="F385" i="15"/>
  <c r="H385" i="15"/>
  <c r="O385" i="15"/>
  <c r="G385" i="15"/>
  <c r="I385" i="15"/>
  <c r="M385" i="15"/>
  <c r="L385" i="15"/>
  <c r="G854" i="15"/>
  <c r="H854" i="15"/>
  <c r="L854" i="15"/>
  <c r="G818" i="15"/>
  <c r="L818" i="15"/>
  <c r="K753" i="15"/>
  <c r="G753" i="15"/>
  <c r="P753" i="15"/>
  <c r="H753" i="15"/>
  <c r="E666" i="15"/>
  <c r="F666" i="15"/>
  <c r="M666" i="15"/>
  <c r="H666" i="15"/>
  <c r="N666" i="15"/>
  <c r="I666" i="15"/>
  <c r="L666" i="15"/>
  <c r="F1084" i="15"/>
  <c r="P1084" i="15"/>
  <c r="F1074" i="15"/>
  <c r="L1074" i="15"/>
  <c r="E1041" i="15"/>
  <c r="H1041" i="15"/>
  <c r="E1017" i="15"/>
  <c r="H1017" i="15"/>
  <c r="E960" i="15"/>
  <c r="F960" i="15"/>
  <c r="N960" i="15"/>
  <c r="H960" i="15"/>
  <c r="P960" i="15"/>
  <c r="E958" i="15"/>
  <c r="F958" i="15"/>
  <c r="L958" i="15"/>
  <c r="E943" i="15"/>
  <c r="I943" i="15"/>
  <c r="H908" i="15"/>
  <c r="G908" i="15"/>
  <c r="K908" i="15"/>
  <c r="H896" i="15"/>
  <c r="K896" i="15"/>
  <c r="O896" i="15"/>
  <c r="G890" i="15"/>
  <c r="L890" i="15"/>
  <c r="L855" i="15"/>
  <c r="G846" i="15"/>
  <c r="H846" i="15"/>
  <c r="L846" i="15"/>
  <c r="L832" i="15"/>
  <c r="P832" i="15"/>
  <c r="L811" i="15"/>
  <c r="J805" i="15"/>
  <c r="G805" i="15"/>
  <c r="K805" i="15"/>
  <c r="I798" i="15"/>
  <c r="E798" i="15"/>
  <c r="N798" i="15"/>
  <c r="F798" i="15"/>
  <c r="I792" i="15"/>
  <c r="F792" i="15"/>
  <c r="J792" i="15"/>
  <c r="J779" i="15"/>
  <c r="F779" i="15"/>
  <c r="O779" i="15"/>
  <c r="G779" i="15"/>
  <c r="H756" i="15"/>
  <c r="N756" i="15"/>
  <c r="G719" i="15"/>
  <c r="H719" i="15"/>
  <c r="P719" i="15"/>
  <c r="L708" i="15"/>
  <c r="G692" i="15"/>
  <c r="F692" i="15"/>
  <c r="L692" i="15"/>
  <c r="E692" i="15"/>
  <c r="M692" i="15"/>
  <c r="H692" i="15"/>
  <c r="N692" i="15"/>
  <c r="E658" i="15"/>
  <c r="F658" i="15"/>
  <c r="M658" i="15"/>
  <c r="H658" i="15"/>
  <c r="N658" i="15"/>
  <c r="L658" i="15"/>
  <c r="L635" i="15"/>
  <c r="H635" i="15"/>
  <c r="L621" i="15"/>
  <c r="H621" i="15"/>
  <c r="E616" i="15"/>
  <c r="H616" i="15"/>
  <c r="N616" i="15"/>
  <c r="I616" i="15"/>
  <c r="P616" i="15"/>
  <c r="F616" i="15"/>
  <c r="L616" i="15"/>
  <c r="H615" i="15"/>
  <c r="L615" i="15"/>
  <c r="H611" i="15"/>
  <c r="L611" i="15"/>
  <c r="F1090" i="15"/>
  <c r="L1090" i="15"/>
  <c r="F1080" i="15"/>
  <c r="H1080" i="15"/>
  <c r="F1076" i="15"/>
  <c r="H1076" i="15"/>
  <c r="P1066" i="15"/>
  <c r="H1062" i="15"/>
  <c r="E1045" i="15"/>
  <c r="P1045" i="15"/>
  <c r="G1044" i="15"/>
  <c r="F1044" i="15"/>
  <c r="P1044" i="15"/>
  <c r="G1038" i="15"/>
  <c r="H1038" i="15"/>
  <c r="P1038" i="15"/>
  <c r="J1038" i="15"/>
  <c r="G1030" i="15"/>
  <c r="F1030" i="15"/>
  <c r="N1030" i="15"/>
  <c r="H1030" i="15"/>
  <c r="P1030" i="15"/>
  <c r="G1020" i="15"/>
  <c r="F1020" i="15"/>
  <c r="P1020" i="15"/>
  <c r="H1020" i="15"/>
  <c r="L1014" i="15"/>
  <c r="E1013" i="15"/>
  <c r="H1013" i="15"/>
  <c r="L1013" i="15"/>
  <c r="F997" i="15"/>
  <c r="L997" i="15"/>
  <c r="L963" i="15"/>
  <c r="H963" i="15"/>
  <c r="H950" i="15"/>
  <c r="J950" i="15"/>
  <c r="L950" i="15"/>
  <c r="E927" i="15"/>
  <c r="I927" i="15"/>
  <c r="H897" i="15"/>
  <c r="N897" i="15"/>
  <c r="H895" i="15"/>
  <c r="M895" i="15"/>
  <c r="N895" i="15"/>
  <c r="G894" i="15"/>
  <c r="O894" i="15"/>
  <c r="G889" i="15"/>
  <c r="F889" i="15"/>
  <c r="L889" i="15"/>
  <c r="H889" i="15"/>
  <c r="M889" i="15"/>
  <c r="L888" i="15"/>
  <c r="O888" i="15"/>
  <c r="G887" i="15"/>
  <c r="E887" i="15"/>
  <c r="L887" i="15"/>
  <c r="F887" i="15"/>
  <c r="N887" i="15"/>
  <c r="K882" i="15"/>
  <c r="G881" i="15"/>
  <c r="F881" i="15"/>
  <c r="N881" i="15"/>
  <c r="I881" i="15"/>
  <c r="P881" i="15"/>
  <c r="H853" i="15"/>
  <c r="I853" i="15"/>
  <c r="G851" i="15"/>
  <c r="F851" i="15"/>
  <c r="N851" i="15"/>
  <c r="I851" i="15"/>
  <c r="P851" i="15"/>
  <c r="H841" i="15"/>
  <c r="L841" i="15"/>
  <c r="E827" i="15"/>
  <c r="J827" i="15"/>
  <c r="P827" i="15"/>
  <c r="H826" i="15"/>
  <c r="L826" i="15"/>
  <c r="G815" i="15"/>
  <c r="F815" i="15"/>
  <c r="N815" i="15"/>
  <c r="I815" i="15"/>
  <c r="P815" i="15"/>
  <c r="G814" i="15"/>
  <c r="H814" i="15"/>
  <c r="L814" i="15"/>
  <c r="I806" i="15"/>
  <c r="E806" i="15"/>
  <c r="N806" i="15"/>
  <c r="F806" i="15"/>
  <c r="O805" i="15"/>
  <c r="I800" i="15"/>
  <c r="F800" i="15"/>
  <c r="J800" i="15"/>
  <c r="N792" i="15"/>
  <c r="J787" i="15"/>
  <c r="F787" i="15"/>
  <c r="O787" i="15"/>
  <c r="G787" i="15"/>
  <c r="J781" i="15"/>
  <c r="G781" i="15"/>
  <c r="K781" i="15"/>
  <c r="G769" i="15"/>
  <c r="O769" i="15"/>
  <c r="K761" i="15"/>
  <c r="G761" i="15"/>
  <c r="P761" i="15"/>
  <c r="H761" i="15"/>
  <c r="O753" i="15"/>
  <c r="G724" i="15"/>
  <c r="H724" i="15"/>
  <c r="M724" i="15"/>
  <c r="F724" i="15"/>
  <c r="N724" i="15"/>
  <c r="I724" i="15"/>
  <c r="P724" i="15"/>
  <c r="G723" i="15"/>
  <c r="P723" i="15"/>
  <c r="H723" i="15"/>
  <c r="L723" i="15"/>
  <c r="E718" i="15"/>
  <c r="N718" i="15"/>
  <c r="P718" i="15"/>
  <c r="G716" i="15"/>
  <c r="H716" i="15"/>
  <c r="M716" i="15"/>
  <c r="E716" i="15"/>
  <c r="L716" i="15"/>
  <c r="F716" i="15"/>
  <c r="N716" i="15"/>
  <c r="E693" i="15"/>
  <c r="I693" i="15"/>
  <c r="P692" i="15"/>
  <c r="H667" i="15"/>
  <c r="E664" i="15"/>
  <c r="H664" i="15"/>
  <c r="N664" i="15"/>
  <c r="I664" i="15"/>
  <c r="F664" i="15"/>
  <c r="L664" i="15"/>
  <c r="H663" i="15"/>
  <c r="L663" i="15"/>
  <c r="H653" i="15"/>
  <c r="F632" i="15"/>
  <c r="L632" i="15"/>
  <c r="H632" i="15"/>
  <c r="M632" i="15"/>
  <c r="I632" i="15"/>
  <c r="J632" i="15"/>
  <c r="H631" i="15"/>
  <c r="L631" i="15"/>
  <c r="F550" i="15"/>
  <c r="H550" i="15"/>
  <c r="L550" i="15"/>
  <c r="E490" i="15"/>
  <c r="H490" i="15"/>
  <c r="H482" i="15"/>
  <c r="P482" i="15"/>
  <c r="K451" i="15"/>
  <c r="H451" i="15"/>
  <c r="L451" i="15"/>
  <c r="G451" i="15"/>
  <c r="O451" i="15"/>
  <c r="P451" i="15"/>
  <c r="K447" i="15"/>
  <c r="H447" i="15"/>
  <c r="L447" i="15"/>
  <c r="G447" i="15"/>
  <c r="O447" i="15"/>
  <c r="F952" i="15"/>
  <c r="P952" i="15"/>
  <c r="H876" i="15"/>
  <c r="G876" i="15"/>
  <c r="K876" i="15"/>
  <c r="G855" i="15"/>
  <c r="F855" i="15"/>
  <c r="N855" i="15"/>
  <c r="I855" i="15"/>
  <c r="P855" i="15"/>
  <c r="H813" i="15"/>
  <c r="I813" i="15"/>
  <c r="G811" i="15"/>
  <c r="F811" i="15"/>
  <c r="N811" i="15"/>
  <c r="I811" i="15"/>
  <c r="P811" i="15"/>
  <c r="J803" i="15"/>
  <c r="F803" i="15"/>
  <c r="O803" i="15"/>
  <c r="G803" i="15"/>
  <c r="J797" i="15"/>
  <c r="G797" i="15"/>
  <c r="K797" i="15"/>
  <c r="I790" i="15"/>
  <c r="E790" i="15"/>
  <c r="N790" i="15"/>
  <c r="F790" i="15"/>
  <c r="I784" i="15"/>
  <c r="F784" i="15"/>
  <c r="J784" i="15"/>
  <c r="G774" i="15"/>
  <c r="F774" i="15"/>
  <c r="L774" i="15"/>
  <c r="H774" i="15"/>
  <c r="M774" i="15"/>
  <c r="H760" i="15"/>
  <c r="I760" i="15"/>
  <c r="G710" i="15"/>
  <c r="E710" i="15"/>
  <c r="J710" i="15"/>
  <c r="P710" i="15"/>
  <c r="H710" i="15"/>
  <c r="N710" i="15"/>
  <c r="I710" i="15"/>
  <c r="G708" i="15"/>
  <c r="H708" i="15"/>
  <c r="M708" i="15"/>
  <c r="F708" i="15"/>
  <c r="N708" i="15"/>
  <c r="I708" i="15"/>
  <c r="P708" i="15"/>
  <c r="P677" i="15"/>
  <c r="H677" i="15"/>
  <c r="L677" i="15"/>
  <c r="E630" i="15"/>
  <c r="F630" i="15"/>
  <c r="L630" i="15"/>
  <c r="H630" i="15"/>
  <c r="M630" i="15"/>
  <c r="J630" i="15"/>
  <c r="N630" i="15"/>
  <c r="F1078" i="15"/>
  <c r="L1078" i="15"/>
  <c r="F1068" i="15"/>
  <c r="H1068" i="15"/>
  <c r="E1051" i="15"/>
  <c r="L1051" i="15"/>
  <c r="F1004" i="15"/>
  <c r="L1004" i="15"/>
  <c r="F833" i="15"/>
  <c r="L833" i="15"/>
  <c r="E831" i="15"/>
  <c r="L831" i="15"/>
  <c r="F831" i="15"/>
  <c r="N831" i="15"/>
  <c r="O797" i="15"/>
  <c r="N784" i="15"/>
  <c r="J774" i="15"/>
  <c r="N742" i="15"/>
  <c r="H742" i="15"/>
  <c r="H734" i="15"/>
  <c r="M734" i="15"/>
  <c r="I734" i="15"/>
  <c r="N734" i="15"/>
  <c r="G727" i="15"/>
  <c r="L727" i="15"/>
  <c r="M710" i="15"/>
  <c r="E701" i="15"/>
  <c r="I701" i="15"/>
  <c r="O701" i="15"/>
  <c r="G694" i="15"/>
  <c r="L694" i="15"/>
  <c r="H694" i="15"/>
  <c r="K694" i="15"/>
  <c r="L661" i="15"/>
  <c r="H661" i="15"/>
  <c r="L651" i="15"/>
  <c r="H651" i="15"/>
  <c r="F1092" i="15"/>
  <c r="H1092" i="15"/>
  <c r="L1084" i="15"/>
  <c r="P1078" i="15"/>
  <c r="P1074" i="15"/>
  <c r="H1070" i="15"/>
  <c r="H1066" i="15"/>
  <c r="L1060" i="15"/>
  <c r="G1050" i="15"/>
  <c r="L1050" i="15"/>
  <c r="H1049" i="15"/>
  <c r="G1046" i="15"/>
  <c r="J1046" i="15"/>
  <c r="N1044" i="15"/>
  <c r="N1038" i="15"/>
  <c r="E1037" i="15"/>
  <c r="L1037" i="15"/>
  <c r="P1037" i="15"/>
  <c r="G1032" i="15"/>
  <c r="L1032" i="15"/>
  <c r="P1029" i="15"/>
  <c r="E1027" i="15"/>
  <c r="L1027" i="15"/>
  <c r="F1026" i="15"/>
  <c r="J1014" i="15"/>
  <c r="L1001" i="15"/>
  <c r="F988" i="15"/>
  <c r="L988" i="15"/>
  <c r="P988" i="15"/>
  <c r="F980" i="15"/>
  <c r="L980" i="15"/>
  <c r="P980" i="15"/>
  <c r="F972" i="15"/>
  <c r="L972" i="15"/>
  <c r="P972" i="15"/>
  <c r="E966" i="15"/>
  <c r="H966" i="15"/>
  <c r="J966" i="15"/>
  <c r="L960" i="15"/>
  <c r="G959" i="15"/>
  <c r="H959" i="15"/>
  <c r="L959" i="15"/>
  <c r="L953" i="15"/>
  <c r="E935" i="15"/>
  <c r="N935" i="15"/>
  <c r="E915" i="15"/>
  <c r="L915" i="15"/>
  <c r="N915" i="15"/>
  <c r="E911" i="15"/>
  <c r="F911" i="15"/>
  <c r="I911" i="15"/>
  <c r="G909" i="15"/>
  <c r="E909" i="15"/>
  <c r="L909" i="15"/>
  <c r="F909" i="15"/>
  <c r="N909" i="15"/>
  <c r="O908" i="15"/>
  <c r="E907" i="15"/>
  <c r="I907" i="15"/>
  <c r="J907" i="15"/>
  <c r="P896" i="15"/>
  <c r="G893" i="15"/>
  <c r="F893" i="15"/>
  <c r="L893" i="15"/>
  <c r="H893" i="15"/>
  <c r="M893" i="15"/>
  <c r="L892" i="15"/>
  <c r="O892" i="15"/>
  <c r="G891" i="15"/>
  <c r="E891" i="15"/>
  <c r="L891" i="15"/>
  <c r="F891" i="15"/>
  <c r="N891" i="15"/>
  <c r="L876" i="15"/>
  <c r="E855" i="15"/>
  <c r="L851" i="15"/>
  <c r="G845" i="15"/>
  <c r="H845" i="15"/>
  <c r="I845" i="15"/>
  <c r="G842" i="15"/>
  <c r="H842" i="15"/>
  <c r="L842" i="15"/>
  <c r="N841" i="15"/>
  <c r="J831" i="15"/>
  <c r="H818" i="15"/>
  <c r="L815" i="15"/>
  <c r="M813" i="15"/>
  <c r="E811" i="15"/>
  <c r="L805" i="15"/>
  <c r="K803" i="15"/>
  <c r="N800" i="15"/>
  <c r="L798" i="15"/>
  <c r="F797" i="15"/>
  <c r="J795" i="15"/>
  <c r="F795" i="15"/>
  <c r="O795" i="15"/>
  <c r="G795" i="15"/>
  <c r="L792" i="15"/>
  <c r="J790" i="15"/>
  <c r="J789" i="15"/>
  <c r="G789" i="15"/>
  <c r="K789" i="15"/>
  <c r="E784" i="15"/>
  <c r="I782" i="15"/>
  <c r="E782" i="15"/>
  <c r="N782" i="15"/>
  <c r="F782" i="15"/>
  <c r="O781" i="15"/>
  <c r="L779" i="15"/>
  <c r="P774" i="15"/>
  <c r="E774" i="15"/>
  <c r="E766" i="15"/>
  <c r="P766" i="15"/>
  <c r="I766" i="15"/>
  <c r="G764" i="15"/>
  <c r="E764" i="15"/>
  <c r="L764" i="15"/>
  <c r="F764" i="15"/>
  <c r="N764" i="15"/>
  <c r="M760" i="15"/>
  <c r="I758" i="15"/>
  <c r="N758" i="15"/>
  <c r="L753" i="15"/>
  <c r="G751" i="15"/>
  <c r="L751" i="15"/>
  <c r="H748" i="15"/>
  <c r="K741" i="15"/>
  <c r="L741" i="15"/>
  <c r="G741" i="15"/>
  <c r="H741" i="15"/>
  <c r="G739" i="15"/>
  <c r="L739" i="15"/>
  <c r="K733" i="15"/>
  <c r="L733" i="15"/>
  <c r="G733" i="15"/>
  <c r="H733" i="15"/>
  <c r="N732" i="15"/>
  <c r="P716" i="15"/>
  <c r="G714" i="15"/>
  <c r="H714" i="15"/>
  <c r="M714" i="15"/>
  <c r="F714" i="15"/>
  <c r="N714" i="15"/>
  <c r="I714" i="15"/>
  <c r="P714" i="15"/>
  <c r="G712" i="15"/>
  <c r="F712" i="15"/>
  <c r="L712" i="15"/>
  <c r="H712" i="15"/>
  <c r="N712" i="15"/>
  <c r="I712" i="15"/>
  <c r="P712" i="15"/>
  <c r="F710" i="15"/>
  <c r="E708" i="15"/>
  <c r="G706" i="15"/>
  <c r="E706" i="15"/>
  <c r="J706" i="15"/>
  <c r="P706" i="15"/>
  <c r="F706" i="15"/>
  <c r="M706" i="15"/>
  <c r="H706" i="15"/>
  <c r="N706" i="15"/>
  <c r="G696" i="15"/>
  <c r="K696" i="15"/>
  <c r="H696" i="15"/>
  <c r="L696" i="15"/>
  <c r="J692" i="15"/>
  <c r="G676" i="15"/>
  <c r="F676" i="15"/>
  <c r="L676" i="15"/>
  <c r="H676" i="15"/>
  <c r="M676" i="15"/>
  <c r="I676" i="15"/>
  <c r="J676" i="15"/>
  <c r="P666" i="15"/>
  <c r="E656" i="15"/>
  <c r="H656" i="15"/>
  <c r="N656" i="15"/>
  <c r="I656" i="15"/>
  <c r="L656" i="15"/>
  <c r="M656" i="15"/>
  <c r="H655" i="15"/>
  <c r="L655" i="15"/>
  <c r="L643" i="15"/>
  <c r="H643" i="15"/>
  <c r="E634" i="15"/>
  <c r="H634" i="15"/>
  <c r="M634" i="15"/>
  <c r="I634" i="15"/>
  <c r="N634" i="15"/>
  <c r="F634" i="15"/>
  <c r="J634" i="15"/>
  <c r="H633" i="15"/>
  <c r="L633" i="15"/>
  <c r="I630" i="15"/>
  <c r="E620" i="15"/>
  <c r="H620" i="15"/>
  <c r="M620" i="15"/>
  <c r="I620" i="15"/>
  <c r="N620" i="15"/>
  <c r="F620" i="15"/>
  <c r="J620" i="15"/>
  <c r="H619" i="15"/>
  <c r="L619" i="15"/>
  <c r="E614" i="15"/>
  <c r="F614" i="15"/>
  <c r="L614" i="15"/>
  <c r="H614" i="15"/>
  <c r="M614" i="15"/>
  <c r="I614" i="15"/>
  <c r="J614" i="15"/>
  <c r="H578" i="15"/>
  <c r="N578" i="15"/>
  <c r="J578" i="15"/>
  <c r="F578" i="15"/>
  <c r="H576" i="15"/>
  <c r="N576" i="15"/>
  <c r="F576" i="15"/>
  <c r="J576" i="15"/>
  <c r="G563" i="15"/>
  <c r="F563" i="15"/>
  <c r="N563" i="15"/>
  <c r="J563" i="15"/>
  <c r="L563" i="15"/>
  <c r="P563" i="15"/>
  <c r="F546" i="15"/>
  <c r="H546" i="15"/>
  <c r="L546" i="15"/>
  <c r="F538" i="15"/>
  <c r="H538" i="15"/>
  <c r="L496" i="15"/>
  <c r="H496" i="15"/>
  <c r="F485" i="15"/>
  <c r="H485" i="15"/>
  <c r="P485" i="15"/>
  <c r="I485" i="15"/>
  <c r="E485" i="15"/>
  <c r="L485" i="15"/>
  <c r="H480" i="15"/>
  <c r="P480" i="15"/>
  <c r="G461" i="15"/>
  <c r="E461" i="15"/>
  <c r="J461" i="15"/>
  <c r="P461" i="15"/>
  <c r="F461" i="15"/>
  <c r="L461" i="15"/>
  <c r="H461" i="15"/>
  <c r="I461" i="15"/>
  <c r="M461" i="15"/>
  <c r="N461" i="15"/>
  <c r="I326" i="15"/>
  <c r="E326" i="15"/>
  <c r="P326" i="15"/>
  <c r="H326" i="15"/>
  <c r="L326" i="15"/>
  <c r="M326" i="15"/>
  <c r="E323" i="15"/>
  <c r="F323" i="15"/>
  <c r="J323" i="15"/>
  <c r="N323" i="15"/>
  <c r="H323" i="15"/>
  <c r="M323" i="15"/>
  <c r="I323" i="15"/>
  <c r="O323" i="15"/>
  <c r="G323" i="15"/>
  <c r="K323" i="15"/>
  <c r="P323" i="15"/>
  <c r="E313" i="15"/>
  <c r="H313" i="15"/>
  <c r="L313" i="15"/>
  <c r="M313" i="15"/>
  <c r="G720" i="15"/>
  <c r="E720" i="15"/>
  <c r="J720" i="15"/>
  <c r="P720" i="15"/>
  <c r="H715" i="15"/>
  <c r="P715" i="15"/>
  <c r="G713" i="15"/>
  <c r="L713" i="15"/>
  <c r="G704" i="15"/>
  <c r="O704" i="15"/>
  <c r="L681" i="15"/>
  <c r="H681" i="15"/>
  <c r="E674" i="15"/>
  <c r="L674" i="15"/>
  <c r="E562" i="15"/>
  <c r="H562" i="15"/>
  <c r="L562" i="15"/>
  <c r="P562" i="15"/>
  <c r="L532" i="15"/>
  <c r="H532" i="15"/>
  <c r="F532" i="15"/>
  <c r="N532" i="15"/>
  <c r="E427" i="15"/>
  <c r="K427" i="15"/>
  <c r="H427" i="15"/>
  <c r="L427" i="15"/>
  <c r="O427" i="15"/>
  <c r="P427" i="15"/>
  <c r="O425" i="15"/>
  <c r="H425" i="15"/>
  <c r="I425" i="15"/>
  <c r="G410" i="15"/>
  <c r="K410" i="15"/>
  <c r="O410" i="15"/>
  <c r="E410" i="15"/>
  <c r="J410" i="15"/>
  <c r="P410" i="15"/>
  <c r="F410" i="15"/>
  <c r="L410" i="15"/>
  <c r="I410" i="15"/>
  <c r="M410" i="15"/>
  <c r="F401" i="15"/>
  <c r="I401" i="15"/>
  <c r="G401" i="15"/>
  <c r="O401" i="15"/>
  <c r="H401" i="15"/>
  <c r="L401" i="15"/>
  <c r="M401" i="15"/>
  <c r="E351" i="15"/>
  <c r="P351" i="15"/>
  <c r="N1034" i="15"/>
  <c r="L1028" i="15"/>
  <c r="J1022" i="15"/>
  <c r="P1021" i="15"/>
  <c r="L954" i="15"/>
  <c r="P901" i="15"/>
  <c r="I901" i="15"/>
  <c r="O898" i="15"/>
  <c r="P885" i="15"/>
  <c r="I885" i="15"/>
  <c r="L884" i="15"/>
  <c r="L880" i="15"/>
  <c r="P873" i="15"/>
  <c r="I873" i="15"/>
  <c r="L872" i="15"/>
  <c r="N871" i="15"/>
  <c r="P865" i="15"/>
  <c r="I865" i="15"/>
  <c r="N859" i="15"/>
  <c r="P847" i="15"/>
  <c r="I847" i="15"/>
  <c r="P843" i="15"/>
  <c r="I843" i="15"/>
  <c r="P807" i="15"/>
  <c r="I807" i="15"/>
  <c r="J802" i="15"/>
  <c r="K799" i="15"/>
  <c r="J794" i="15"/>
  <c r="K791" i="15"/>
  <c r="J786" i="15"/>
  <c r="K783" i="15"/>
  <c r="P770" i="15"/>
  <c r="I770" i="15"/>
  <c r="M768" i="15"/>
  <c r="H768" i="15"/>
  <c r="O767" i="15"/>
  <c r="M762" i="15"/>
  <c r="H762" i="15"/>
  <c r="L757" i="15"/>
  <c r="H750" i="15"/>
  <c r="N750" i="15"/>
  <c r="K745" i="15"/>
  <c r="H745" i="15"/>
  <c r="N744" i="15"/>
  <c r="H740" i="15"/>
  <c r="N740" i="15"/>
  <c r="K737" i="15"/>
  <c r="H737" i="15"/>
  <c r="K729" i="15"/>
  <c r="G729" i="15"/>
  <c r="P729" i="15"/>
  <c r="N728" i="15"/>
  <c r="I720" i="15"/>
  <c r="L704" i="15"/>
  <c r="G700" i="15"/>
  <c r="F700" i="15"/>
  <c r="L700" i="15"/>
  <c r="I699" i="15"/>
  <c r="K699" i="15"/>
  <c r="G690" i="15"/>
  <c r="E690" i="15"/>
  <c r="J690" i="15"/>
  <c r="P690" i="15"/>
  <c r="G672" i="15"/>
  <c r="F672" i="15"/>
  <c r="M672" i="15"/>
  <c r="I672" i="15"/>
  <c r="N672" i="15"/>
  <c r="E610" i="15"/>
  <c r="H610" i="15"/>
  <c r="I610" i="15"/>
  <c r="L610" i="15"/>
  <c r="G608" i="15"/>
  <c r="F608" i="15"/>
  <c r="L608" i="15"/>
  <c r="H608" i="15"/>
  <c r="N608" i="15"/>
  <c r="I608" i="15"/>
  <c r="P608" i="15"/>
  <c r="G606" i="15"/>
  <c r="F606" i="15"/>
  <c r="L606" i="15"/>
  <c r="H606" i="15"/>
  <c r="N606" i="15"/>
  <c r="I606" i="15"/>
  <c r="P606" i="15"/>
  <c r="G604" i="15"/>
  <c r="F604" i="15"/>
  <c r="L604" i="15"/>
  <c r="H604" i="15"/>
  <c r="N604" i="15"/>
  <c r="I604" i="15"/>
  <c r="P604" i="15"/>
  <c r="G602" i="15"/>
  <c r="F602" i="15"/>
  <c r="L602" i="15"/>
  <c r="H602" i="15"/>
  <c r="N602" i="15"/>
  <c r="I602" i="15"/>
  <c r="P602" i="15"/>
  <c r="G600" i="15"/>
  <c r="F600" i="15"/>
  <c r="L600" i="15"/>
  <c r="H600" i="15"/>
  <c r="N600" i="15"/>
  <c r="I600" i="15"/>
  <c r="P600" i="15"/>
  <c r="G598" i="15"/>
  <c r="L598" i="15"/>
  <c r="H598" i="15"/>
  <c r="O598" i="15"/>
  <c r="J598" i="15"/>
  <c r="P598" i="15"/>
  <c r="H584" i="15"/>
  <c r="N584" i="15"/>
  <c r="J584" i="15"/>
  <c r="G569" i="15"/>
  <c r="H569" i="15"/>
  <c r="L569" i="15"/>
  <c r="N569" i="15"/>
  <c r="F542" i="15"/>
  <c r="L542" i="15"/>
  <c r="J516" i="15"/>
  <c r="L516" i="15"/>
  <c r="G504" i="15"/>
  <c r="L504" i="15"/>
  <c r="H504" i="15"/>
  <c r="F501" i="15"/>
  <c r="H501" i="15"/>
  <c r="P501" i="15"/>
  <c r="E501" i="15"/>
  <c r="I501" i="15"/>
  <c r="F491" i="15"/>
  <c r="E491" i="15"/>
  <c r="M491" i="15"/>
  <c r="H491" i="15"/>
  <c r="I491" i="15"/>
  <c r="G453" i="15"/>
  <c r="E453" i="15"/>
  <c r="J453" i="15"/>
  <c r="P453" i="15"/>
  <c r="F453" i="15"/>
  <c r="L453" i="15"/>
  <c r="I453" i="15"/>
  <c r="M453" i="15"/>
  <c r="E389" i="15"/>
  <c r="O389" i="15"/>
  <c r="P389" i="15"/>
  <c r="M688" i="15"/>
  <c r="I688" i="15"/>
  <c r="M660" i="15"/>
  <c r="F660" i="15"/>
  <c r="L628" i="15"/>
  <c r="F628" i="15"/>
  <c r="F618" i="15"/>
  <c r="G609" i="15"/>
  <c r="H609" i="15"/>
  <c r="G607" i="15"/>
  <c r="H607" i="15"/>
  <c r="G605" i="15"/>
  <c r="H605" i="15"/>
  <c r="G603" i="15"/>
  <c r="H603" i="15"/>
  <c r="G601" i="15"/>
  <c r="H601" i="15"/>
  <c r="G599" i="15"/>
  <c r="H599" i="15"/>
  <c r="E597" i="15"/>
  <c r="H596" i="15"/>
  <c r="N596" i="15"/>
  <c r="J595" i="15"/>
  <c r="F595" i="15"/>
  <c r="P595" i="15"/>
  <c r="F590" i="15"/>
  <c r="L590" i="15"/>
  <c r="H586" i="15"/>
  <c r="N586" i="15"/>
  <c r="H580" i="15"/>
  <c r="N580" i="15"/>
  <c r="F575" i="15"/>
  <c r="N575" i="15"/>
  <c r="H554" i="15"/>
  <c r="L528" i="15"/>
  <c r="H528" i="15"/>
  <c r="E520" i="15"/>
  <c r="H520" i="15"/>
  <c r="P514" i="15"/>
  <c r="F513" i="15"/>
  <c r="P513" i="15"/>
  <c r="E512" i="15"/>
  <c r="F512" i="15"/>
  <c r="P512" i="15"/>
  <c r="F509" i="15"/>
  <c r="I509" i="15"/>
  <c r="L503" i="15"/>
  <c r="F495" i="15"/>
  <c r="I495" i="15"/>
  <c r="I475" i="15"/>
  <c r="K475" i="15"/>
  <c r="E465" i="15"/>
  <c r="M465" i="15"/>
  <c r="H465" i="15"/>
  <c r="P465" i="15"/>
  <c r="G422" i="15"/>
  <c r="O422" i="15"/>
  <c r="F422" i="15"/>
  <c r="P422" i="15"/>
  <c r="J422" i="15"/>
  <c r="F418" i="15"/>
  <c r="N418" i="15"/>
  <c r="I418" i="15"/>
  <c r="J418" i="15"/>
  <c r="E415" i="15"/>
  <c r="M415" i="15"/>
  <c r="I415" i="15"/>
  <c r="K415" i="15"/>
  <c r="G413" i="15"/>
  <c r="O413" i="15"/>
  <c r="E413" i="15"/>
  <c r="P413" i="15"/>
  <c r="I413" i="15"/>
  <c r="G357" i="15"/>
  <c r="M357" i="15"/>
  <c r="I357" i="15"/>
  <c r="L357" i="15"/>
  <c r="O357" i="15"/>
  <c r="L349" i="15"/>
  <c r="P349" i="15"/>
  <c r="I624" i="15"/>
  <c r="M622" i="15"/>
  <c r="J596" i="15"/>
  <c r="F593" i="15"/>
  <c r="N593" i="15"/>
  <c r="H588" i="15"/>
  <c r="N588" i="15"/>
  <c r="F583" i="15"/>
  <c r="N583" i="15"/>
  <c r="F558" i="15"/>
  <c r="H558" i="15"/>
  <c r="P528" i="15"/>
  <c r="F519" i="15"/>
  <c r="H519" i="15"/>
  <c r="E514" i="15"/>
  <c r="J514" i="15"/>
  <c r="G503" i="15"/>
  <c r="H503" i="15"/>
  <c r="M503" i="15"/>
  <c r="L495" i="15"/>
  <c r="F493" i="15"/>
  <c r="H493" i="15"/>
  <c r="P493" i="15"/>
  <c r="E488" i="15"/>
  <c r="H488" i="15"/>
  <c r="F483" i="15"/>
  <c r="E483" i="15"/>
  <c r="M483" i="15"/>
  <c r="H483" i="15"/>
  <c r="P483" i="15"/>
  <c r="E477" i="15"/>
  <c r="K477" i="15"/>
  <c r="P477" i="15"/>
  <c r="G477" i="15"/>
  <c r="L477" i="15"/>
  <c r="P475" i="15"/>
  <c r="G457" i="15"/>
  <c r="E457" i="15"/>
  <c r="J457" i="15"/>
  <c r="P457" i="15"/>
  <c r="F457" i="15"/>
  <c r="L457" i="15"/>
  <c r="E436" i="15"/>
  <c r="M436" i="15"/>
  <c r="H436" i="15"/>
  <c r="P436" i="15"/>
  <c r="F432" i="15"/>
  <c r="J432" i="15"/>
  <c r="N432" i="15"/>
  <c r="G432" i="15"/>
  <c r="K432" i="15"/>
  <c r="O432" i="15"/>
  <c r="E419" i="15"/>
  <c r="K419" i="15"/>
  <c r="P418" i="15"/>
  <c r="J416" i="15"/>
  <c r="H416" i="15"/>
  <c r="O416" i="15"/>
  <c r="P415" i="15"/>
  <c r="G409" i="15"/>
  <c r="M409" i="15"/>
  <c r="H409" i="15"/>
  <c r="I409" i="15"/>
  <c r="F338" i="15"/>
  <c r="J338" i="15"/>
  <c r="N338" i="15"/>
  <c r="E338" i="15"/>
  <c r="K338" i="15"/>
  <c r="P338" i="15"/>
  <c r="G338" i="15"/>
  <c r="L338" i="15"/>
  <c r="I338" i="15"/>
  <c r="M338" i="15"/>
  <c r="G332" i="15"/>
  <c r="K332" i="15"/>
  <c r="O332" i="15"/>
  <c r="F332" i="15"/>
  <c r="L332" i="15"/>
  <c r="H332" i="15"/>
  <c r="M332" i="15"/>
  <c r="E332" i="15"/>
  <c r="P332" i="15"/>
  <c r="I332" i="15"/>
  <c r="E324" i="15"/>
  <c r="L324" i="15"/>
  <c r="M324" i="15"/>
  <c r="I324" i="15"/>
  <c r="F403" i="15"/>
  <c r="E403" i="15"/>
  <c r="K403" i="15"/>
  <c r="P403" i="15"/>
  <c r="I399" i="15"/>
  <c r="O399" i="15"/>
  <c r="E363" i="15"/>
  <c r="G363" i="15"/>
  <c r="L363" i="15"/>
  <c r="H363" i="15"/>
  <c r="O363" i="15"/>
  <c r="J363" i="15"/>
  <c r="P363" i="15"/>
  <c r="G348" i="15"/>
  <c r="K348" i="15"/>
  <c r="O348" i="15"/>
  <c r="F348" i="15"/>
  <c r="L348" i="15"/>
  <c r="H348" i="15"/>
  <c r="M348" i="15"/>
  <c r="E341" i="15"/>
  <c r="P341" i="15"/>
  <c r="H341" i="15"/>
  <c r="L341" i="15"/>
  <c r="E320" i="15"/>
  <c r="L320" i="15"/>
  <c r="I320" i="15"/>
  <c r="M320" i="15"/>
  <c r="I487" i="15"/>
  <c r="I479" i="15"/>
  <c r="L467" i="15"/>
  <c r="M450" i="15"/>
  <c r="H450" i="15"/>
  <c r="M446" i="15"/>
  <c r="H446" i="15"/>
  <c r="L438" i="15"/>
  <c r="G430" i="15"/>
  <c r="F430" i="15"/>
  <c r="K430" i="15"/>
  <c r="F411" i="15"/>
  <c r="H411" i="15"/>
  <c r="M411" i="15"/>
  <c r="I403" i="15"/>
  <c r="E402" i="15"/>
  <c r="I402" i="15"/>
  <c r="M402" i="15"/>
  <c r="J365" i="15"/>
  <c r="P365" i="15"/>
  <c r="G365" i="15"/>
  <c r="K365" i="15"/>
  <c r="N363" i="15"/>
  <c r="J359" i="15"/>
  <c r="P359" i="15"/>
  <c r="H359" i="15"/>
  <c r="K359" i="15"/>
  <c r="E355" i="15"/>
  <c r="H355" i="15"/>
  <c r="M355" i="15"/>
  <c r="O355" i="15"/>
  <c r="J348" i="15"/>
  <c r="F346" i="15"/>
  <c r="J346" i="15"/>
  <c r="N346" i="15"/>
  <c r="E346" i="15"/>
  <c r="K346" i="15"/>
  <c r="P346" i="15"/>
  <c r="G346" i="15"/>
  <c r="L346" i="15"/>
  <c r="G340" i="15"/>
  <c r="K340" i="15"/>
  <c r="O340" i="15"/>
  <c r="F340" i="15"/>
  <c r="L340" i="15"/>
  <c r="H340" i="15"/>
  <c r="M340" i="15"/>
  <c r="E333" i="15"/>
  <c r="P333" i="15"/>
  <c r="H333" i="15"/>
  <c r="L333" i="15"/>
  <c r="E318" i="15"/>
  <c r="M318" i="15"/>
  <c r="I318" i="15"/>
  <c r="L318" i="15"/>
  <c r="O397" i="15"/>
  <c r="F395" i="15"/>
  <c r="G395" i="15"/>
  <c r="L395" i="15"/>
  <c r="P394" i="15"/>
  <c r="K394" i="15"/>
  <c r="N392" i="15"/>
  <c r="L384" i="15"/>
  <c r="H375" i="15"/>
  <c r="I370" i="15"/>
  <c r="G369" i="15"/>
  <c r="H369" i="15"/>
  <c r="F367" i="15"/>
  <c r="E356" i="15"/>
  <c r="I356" i="15"/>
  <c r="M356" i="15"/>
  <c r="E354" i="15"/>
  <c r="I354" i="15"/>
  <c r="M354" i="15"/>
  <c r="H347" i="15"/>
  <c r="E345" i="15"/>
  <c r="H345" i="15"/>
  <c r="P344" i="15"/>
  <c r="K344" i="15"/>
  <c r="E337" i="15"/>
  <c r="H337" i="15"/>
  <c r="E396" i="15"/>
  <c r="M396" i="15"/>
  <c r="F394" i="15"/>
  <c r="J394" i="15"/>
  <c r="N394" i="15"/>
  <c r="E392" i="15"/>
  <c r="F392" i="15"/>
  <c r="K392" i="15"/>
  <c r="P392" i="15"/>
  <c r="E384" i="15"/>
  <c r="H384" i="15"/>
  <c r="N384" i="15"/>
  <c r="E381" i="15"/>
  <c r="P381" i="15"/>
  <c r="E378" i="15"/>
  <c r="I378" i="15"/>
  <c r="G362" i="15"/>
  <c r="L362" i="15"/>
  <c r="E344" i="15"/>
  <c r="I344" i="15"/>
  <c r="M344" i="15"/>
  <c r="E339" i="15"/>
  <c r="L339" i="15"/>
  <c r="E336" i="15"/>
  <c r="I336" i="15"/>
  <c r="M336" i="15"/>
  <c r="E310" i="15"/>
  <c r="H310" i="15"/>
  <c r="M310" i="15"/>
  <c r="E925" i="15"/>
  <c r="I925" i="15"/>
  <c r="G874" i="15"/>
  <c r="O874" i="15"/>
  <c r="H874" i="15"/>
  <c r="P874" i="15"/>
  <c r="N867" i="15"/>
  <c r="G852" i="15"/>
  <c r="H852" i="15"/>
  <c r="L852" i="15"/>
  <c r="N849" i="15"/>
  <c r="G834" i="15"/>
  <c r="P834" i="15"/>
  <c r="H834" i="15"/>
  <c r="L834" i="15"/>
  <c r="E703" i="15"/>
  <c r="H703" i="15"/>
  <c r="I703" i="15"/>
  <c r="M703" i="15"/>
  <c r="O703" i="15"/>
  <c r="J1016" i="15"/>
  <c r="E952" i="15"/>
  <c r="H952" i="15"/>
  <c r="F934" i="15"/>
  <c r="O934" i="15"/>
  <c r="E921" i="15"/>
  <c r="I921" i="15"/>
  <c r="F918" i="15"/>
  <c r="O918" i="15"/>
  <c r="F914" i="15"/>
  <c r="G914" i="15"/>
  <c r="E913" i="15"/>
  <c r="I913" i="15"/>
  <c r="G899" i="15"/>
  <c r="F899" i="15"/>
  <c r="L899" i="15"/>
  <c r="H899" i="15"/>
  <c r="M899" i="15"/>
  <c r="G897" i="15"/>
  <c r="E897" i="15"/>
  <c r="J897" i="15"/>
  <c r="P897" i="15"/>
  <c r="F897" i="15"/>
  <c r="L897" i="15"/>
  <c r="G886" i="15"/>
  <c r="P886" i="15"/>
  <c r="K886" i="15"/>
  <c r="G879" i="15"/>
  <c r="F879" i="15"/>
  <c r="L879" i="15"/>
  <c r="H879" i="15"/>
  <c r="M879" i="15"/>
  <c r="G870" i="15"/>
  <c r="O870" i="15"/>
  <c r="H870" i="15"/>
  <c r="P870" i="15"/>
  <c r="G863" i="15"/>
  <c r="F863" i="15"/>
  <c r="L863" i="15"/>
  <c r="H863" i="15"/>
  <c r="M863" i="15"/>
  <c r="M857" i="15"/>
  <c r="G829" i="15"/>
  <c r="E829" i="15"/>
  <c r="J829" i="15"/>
  <c r="P829" i="15"/>
  <c r="F829" i="15"/>
  <c r="M829" i="15"/>
  <c r="H829" i="15"/>
  <c r="N829" i="15"/>
  <c r="I829" i="15"/>
  <c r="G820" i="15"/>
  <c r="H820" i="15"/>
  <c r="L820" i="15"/>
  <c r="P820" i="15"/>
  <c r="G817" i="15"/>
  <c r="E817" i="15"/>
  <c r="J817" i="15"/>
  <c r="P817" i="15"/>
  <c r="F817" i="15"/>
  <c r="L817" i="15"/>
  <c r="H817" i="15"/>
  <c r="I817" i="15"/>
  <c r="M817" i="15"/>
  <c r="L1048" i="15"/>
  <c r="L1016" i="15"/>
  <c r="L962" i="15"/>
  <c r="F912" i="15"/>
  <c r="L912" i="15"/>
  <c r="F910" i="15"/>
  <c r="G910" i="15"/>
  <c r="J910" i="15"/>
  <c r="G883" i="15"/>
  <c r="F883" i="15"/>
  <c r="L883" i="15"/>
  <c r="H883" i="15"/>
  <c r="M883" i="15"/>
  <c r="G867" i="15"/>
  <c r="F867" i="15"/>
  <c r="L867" i="15"/>
  <c r="H867" i="15"/>
  <c r="M867" i="15"/>
  <c r="N857" i="15"/>
  <c r="G849" i="15"/>
  <c r="E849" i="15"/>
  <c r="J849" i="15"/>
  <c r="P849" i="15"/>
  <c r="F849" i="15"/>
  <c r="L849" i="15"/>
  <c r="G765" i="15"/>
  <c r="O765" i="15"/>
  <c r="H765" i="15"/>
  <c r="P765" i="15"/>
  <c r="K765" i="15"/>
  <c r="L765" i="15"/>
  <c r="E398" i="15"/>
  <c r="I398" i="15"/>
  <c r="M398" i="15"/>
  <c r="F398" i="15"/>
  <c r="J398" i="15"/>
  <c r="N398" i="15"/>
  <c r="G398" i="15"/>
  <c r="O398" i="15"/>
  <c r="H398" i="15"/>
  <c r="P398" i="15"/>
  <c r="K398" i="15"/>
  <c r="L398" i="15"/>
  <c r="E390" i="15"/>
  <c r="I390" i="15"/>
  <c r="M390" i="15"/>
  <c r="F390" i="15"/>
  <c r="J390" i="15"/>
  <c r="N390" i="15"/>
  <c r="H390" i="15"/>
  <c r="P390" i="15"/>
  <c r="K390" i="15"/>
  <c r="G390" i="15"/>
  <c r="L390" i="15"/>
  <c r="O390" i="15"/>
  <c r="E371" i="15"/>
  <c r="H371" i="15"/>
  <c r="N371" i="15"/>
  <c r="F371" i="15"/>
  <c r="L371" i="15"/>
  <c r="G371" i="15"/>
  <c r="O371" i="15"/>
  <c r="K371" i="15"/>
  <c r="P371" i="15"/>
  <c r="J371" i="15"/>
  <c r="P1072" i="15"/>
  <c r="P1054" i="15"/>
  <c r="J1048" i="15"/>
  <c r="P1047" i="15"/>
  <c r="J1040" i="15"/>
  <c r="J1032" i="15"/>
  <c r="J1024" i="15"/>
  <c r="P1010" i="15"/>
  <c r="P1002" i="15"/>
  <c r="P998" i="15"/>
  <c r="P990" i="15"/>
  <c r="P982" i="15"/>
  <c r="P978" i="15"/>
  <c r="P970" i="15"/>
  <c r="P955" i="15"/>
  <c r="N952" i="15"/>
  <c r="P1100" i="15"/>
  <c r="P1096" i="15"/>
  <c r="P1094" i="15"/>
  <c r="L1088" i="15"/>
  <c r="P1086" i="15"/>
  <c r="L1082" i="15"/>
  <c r="P1076" i="15"/>
  <c r="L1072" i="15"/>
  <c r="P1070" i="15"/>
  <c r="L1064" i="15"/>
  <c r="P1062" i="15"/>
  <c r="L1058" i="15"/>
  <c r="L1054" i="15"/>
  <c r="J1050" i="15"/>
  <c r="P1049" i="15"/>
  <c r="P1048" i="15"/>
  <c r="H1048" i="15"/>
  <c r="L1047" i="15"/>
  <c r="J1042" i="15"/>
  <c r="P1041" i="15"/>
  <c r="P1040" i="15"/>
  <c r="H1040" i="15"/>
  <c r="L1039" i="15"/>
  <c r="J1034" i="15"/>
  <c r="P1033" i="15"/>
  <c r="P1032" i="15"/>
  <c r="H1032" i="15"/>
  <c r="L1031" i="15"/>
  <c r="J1026" i="15"/>
  <c r="P1025" i="15"/>
  <c r="P1024" i="15"/>
  <c r="H1024" i="15"/>
  <c r="L1023" i="15"/>
  <c r="J1018" i="15"/>
  <c r="P1017" i="15"/>
  <c r="P1016" i="15"/>
  <c r="H1016" i="15"/>
  <c r="L1015" i="15"/>
  <c r="L1010" i="15"/>
  <c r="L1006" i="15"/>
  <c r="L1002" i="15"/>
  <c r="L998" i="15"/>
  <c r="L994" i="15"/>
  <c r="L990" i="15"/>
  <c r="L986" i="15"/>
  <c r="L982" i="15"/>
  <c r="L978" i="15"/>
  <c r="L974" i="15"/>
  <c r="L970" i="15"/>
  <c r="N966" i="15"/>
  <c r="F966" i="15"/>
  <c r="J964" i="15"/>
  <c r="P963" i="15"/>
  <c r="P962" i="15"/>
  <c r="H962" i="15"/>
  <c r="J958" i="15"/>
  <c r="P957" i="15"/>
  <c r="P956" i="15"/>
  <c r="H956" i="15"/>
  <c r="L955" i="15"/>
  <c r="N954" i="15"/>
  <c r="F954" i="15"/>
  <c r="H953" i="15"/>
  <c r="L952" i="15"/>
  <c r="G949" i="15"/>
  <c r="H949" i="15"/>
  <c r="N947" i="15"/>
  <c r="F946" i="15"/>
  <c r="O946" i="15"/>
  <c r="I935" i="15"/>
  <c r="E933" i="15"/>
  <c r="I933" i="15"/>
  <c r="N931" i="15"/>
  <c r="F930" i="15"/>
  <c r="O930" i="15"/>
  <c r="I919" i="15"/>
  <c r="E917" i="15"/>
  <c r="I917" i="15"/>
  <c r="O914" i="15"/>
  <c r="N913" i="15"/>
  <c r="J912" i="15"/>
  <c r="O910" i="15"/>
  <c r="P907" i="15"/>
  <c r="H904" i="15"/>
  <c r="K904" i="15"/>
  <c r="L904" i="15"/>
  <c r="G902" i="15"/>
  <c r="K902" i="15"/>
  <c r="J899" i="15"/>
  <c r="M897" i="15"/>
  <c r="K894" i="15"/>
  <c r="L894" i="15"/>
  <c r="H892" i="15"/>
  <c r="G892" i="15"/>
  <c r="K892" i="15"/>
  <c r="H890" i="15"/>
  <c r="P890" i="15"/>
  <c r="K890" i="15"/>
  <c r="H888" i="15"/>
  <c r="G888" i="15"/>
  <c r="K888" i="15"/>
  <c r="I883" i="15"/>
  <c r="G882" i="15"/>
  <c r="O882" i="15"/>
  <c r="H882" i="15"/>
  <c r="P882" i="15"/>
  <c r="J879" i="15"/>
  <c r="G875" i="15"/>
  <c r="F875" i="15"/>
  <c r="L875" i="15"/>
  <c r="H875" i="15"/>
  <c r="M875" i="15"/>
  <c r="L874" i="15"/>
  <c r="P871" i="15"/>
  <c r="I867" i="15"/>
  <c r="G866" i="15"/>
  <c r="O866" i="15"/>
  <c r="H866" i="15"/>
  <c r="P866" i="15"/>
  <c r="J863" i="15"/>
  <c r="G861" i="15"/>
  <c r="E861" i="15"/>
  <c r="J861" i="15"/>
  <c r="P861" i="15"/>
  <c r="F861" i="15"/>
  <c r="L861" i="15"/>
  <c r="P859" i="15"/>
  <c r="G856" i="15"/>
  <c r="H856" i="15"/>
  <c r="L856" i="15"/>
  <c r="G853" i="15"/>
  <c r="E853" i="15"/>
  <c r="J853" i="15"/>
  <c r="P853" i="15"/>
  <c r="F853" i="15"/>
  <c r="L853" i="15"/>
  <c r="I849" i="15"/>
  <c r="G840" i="15"/>
  <c r="H840" i="15"/>
  <c r="L840" i="15"/>
  <c r="P840" i="15"/>
  <c r="G752" i="15"/>
  <c r="E752" i="15"/>
  <c r="J752" i="15"/>
  <c r="P752" i="15"/>
  <c r="F752" i="15"/>
  <c r="L752" i="15"/>
  <c r="H752" i="15"/>
  <c r="I752" i="15"/>
  <c r="M752" i="15"/>
  <c r="G736" i="15"/>
  <c r="E736" i="15"/>
  <c r="J736" i="15"/>
  <c r="P736" i="15"/>
  <c r="F736" i="15"/>
  <c r="L736" i="15"/>
  <c r="H736" i="15"/>
  <c r="I736" i="15"/>
  <c r="M736" i="15"/>
  <c r="E705" i="15"/>
  <c r="K705" i="15"/>
  <c r="P705" i="15"/>
  <c r="G705" i="15"/>
  <c r="L705" i="15"/>
  <c r="H705" i="15"/>
  <c r="I705" i="15"/>
  <c r="M705" i="15"/>
  <c r="F680" i="15"/>
  <c r="J680" i="15"/>
  <c r="N680" i="15"/>
  <c r="G680" i="15"/>
  <c r="K680" i="15"/>
  <c r="O680" i="15"/>
  <c r="E680" i="15"/>
  <c r="M680" i="15"/>
  <c r="H680" i="15"/>
  <c r="P680" i="15"/>
  <c r="I680" i="15"/>
  <c r="L1024" i="15"/>
  <c r="E941" i="15"/>
  <c r="I941" i="15"/>
  <c r="F938" i="15"/>
  <c r="O938" i="15"/>
  <c r="F922" i="15"/>
  <c r="O922" i="15"/>
  <c r="N883" i="15"/>
  <c r="G857" i="15"/>
  <c r="E857" i="15"/>
  <c r="J857" i="15"/>
  <c r="P857" i="15"/>
  <c r="F857" i="15"/>
  <c r="L857" i="15"/>
  <c r="G839" i="15"/>
  <c r="H839" i="15"/>
  <c r="M839" i="15"/>
  <c r="E839" i="15"/>
  <c r="L839" i="15"/>
  <c r="F839" i="15"/>
  <c r="N839" i="15"/>
  <c r="I839" i="15"/>
  <c r="P839" i="15"/>
  <c r="F591" i="15"/>
  <c r="N591" i="15"/>
  <c r="H591" i="15"/>
  <c r="P591" i="15"/>
  <c r="J591" i="15"/>
  <c r="L591" i="15"/>
  <c r="P1088" i="15"/>
  <c r="P1082" i="15"/>
  <c r="P1064" i="15"/>
  <c r="P1058" i="15"/>
  <c r="P1039" i="15"/>
  <c r="P1031" i="15"/>
  <c r="P1023" i="15"/>
  <c r="P1015" i="15"/>
  <c r="P1006" i="15"/>
  <c r="P994" i="15"/>
  <c r="P986" i="15"/>
  <c r="P974" i="15"/>
  <c r="J962" i="15"/>
  <c r="J956" i="15"/>
  <c r="E937" i="15"/>
  <c r="I937" i="15"/>
  <c r="P1098" i="15"/>
  <c r="H1100" i="15"/>
  <c r="H1098" i="15"/>
  <c r="H1096" i="15"/>
  <c r="L1094" i="15"/>
  <c r="P1092" i="15"/>
  <c r="H1088" i="15"/>
  <c r="L1086" i="15"/>
  <c r="H1082" i="15"/>
  <c r="L1080" i="15"/>
  <c r="L1076" i="15"/>
  <c r="H1072" i="15"/>
  <c r="L1070" i="15"/>
  <c r="P1068" i="15"/>
  <c r="H1064" i="15"/>
  <c r="L1062" i="15"/>
  <c r="P1060" i="15"/>
  <c r="H1058" i="15"/>
  <c r="P1056" i="15"/>
  <c r="H1054" i="15"/>
  <c r="P1052" i="15"/>
  <c r="P1051" i="15"/>
  <c r="P1050" i="15"/>
  <c r="H1050" i="15"/>
  <c r="L1049" i="15"/>
  <c r="N1048" i="15"/>
  <c r="F1048" i="15"/>
  <c r="H1047" i="15"/>
  <c r="J1044" i="15"/>
  <c r="P1043" i="15"/>
  <c r="P1042" i="15"/>
  <c r="H1042" i="15"/>
  <c r="L1041" i="15"/>
  <c r="N1040" i="15"/>
  <c r="F1040" i="15"/>
  <c r="H1039" i="15"/>
  <c r="J1036" i="15"/>
  <c r="P1035" i="15"/>
  <c r="P1034" i="15"/>
  <c r="H1034" i="15"/>
  <c r="L1033" i="15"/>
  <c r="N1032" i="15"/>
  <c r="F1032" i="15"/>
  <c r="H1031" i="15"/>
  <c r="J1028" i="15"/>
  <c r="P1027" i="15"/>
  <c r="P1026" i="15"/>
  <c r="H1026" i="15"/>
  <c r="L1025" i="15"/>
  <c r="N1024" i="15"/>
  <c r="F1024" i="15"/>
  <c r="H1023" i="15"/>
  <c r="J1020" i="15"/>
  <c r="P1019" i="15"/>
  <c r="P1018" i="15"/>
  <c r="H1018" i="15"/>
  <c r="L1017" i="15"/>
  <c r="N1016" i="15"/>
  <c r="F1016" i="15"/>
  <c r="H1015" i="15"/>
  <c r="L1011" i="15"/>
  <c r="H1010" i="15"/>
  <c r="P1008" i="15"/>
  <c r="L1007" i="15"/>
  <c r="H1006" i="15"/>
  <c r="P1004" i="15"/>
  <c r="L1003" i="15"/>
  <c r="H1002" i="15"/>
  <c r="P1000" i="15"/>
  <c r="L999" i="15"/>
  <c r="H998" i="15"/>
  <c r="P996" i="15"/>
  <c r="L995" i="15"/>
  <c r="H994" i="15"/>
  <c r="L991" i="15"/>
  <c r="H990" i="15"/>
  <c r="L987" i="15"/>
  <c r="H986" i="15"/>
  <c r="L983" i="15"/>
  <c r="H982" i="15"/>
  <c r="L979" i="15"/>
  <c r="H978" i="15"/>
  <c r="L975" i="15"/>
  <c r="H974" i="15"/>
  <c r="L971" i="15"/>
  <c r="H970" i="15"/>
  <c r="L967" i="15"/>
  <c r="P964" i="15"/>
  <c r="H964" i="15"/>
  <c r="N962" i="15"/>
  <c r="F962" i="15"/>
  <c r="P958" i="15"/>
  <c r="H958" i="15"/>
  <c r="L957" i="15"/>
  <c r="N956" i="15"/>
  <c r="F956" i="15"/>
  <c r="H955" i="15"/>
  <c r="J952" i="15"/>
  <c r="G951" i="15"/>
  <c r="L951" i="15"/>
  <c r="E950" i="15"/>
  <c r="F950" i="15"/>
  <c r="N950" i="15"/>
  <c r="I947" i="15"/>
  <c r="E945" i="15"/>
  <c r="I945" i="15"/>
  <c r="N943" i="15"/>
  <c r="F942" i="15"/>
  <c r="O942" i="15"/>
  <c r="N941" i="15"/>
  <c r="J938" i="15"/>
  <c r="I931" i="15"/>
  <c r="E929" i="15"/>
  <c r="I929" i="15"/>
  <c r="N927" i="15"/>
  <c r="F926" i="15"/>
  <c r="O926" i="15"/>
  <c r="N925" i="15"/>
  <c r="J922" i="15"/>
  <c r="L914" i="15"/>
  <c r="L913" i="15"/>
  <c r="G912" i="15"/>
  <c r="L910" i="15"/>
  <c r="G907" i="15"/>
  <c r="F907" i="15"/>
  <c r="L907" i="15"/>
  <c r="H907" i="15"/>
  <c r="M907" i="15"/>
  <c r="G905" i="15"/>
  <c r="E905" i="15"/>
  <c r="J905" i="15"/>
  <c r="P905" i="15"/>
  <c r="F905" i="15"/>
  <c r="L905" i="15"/>
  <c r="I899" i="15"/>
  <c r="I897" i="15"/>
  <c r="G895" i="15"/>
  <c r="E895" i="15"/>
  <c r="J895" i="15"/>
  <c r="P895" i="15"/>
  <c r="F895" i="15"/>
  <c r="L895" i="15"/>
  <c r="O886" i="15"/>
  <c r="P883" i="15"/>
  <c r="E883" i="15"/>
  <c r="I879" i="15"/>
  <c r="G878" i="15"/>
  <c r="O878" i="15"/>
  <c r="H878" i="15"/>
  <c r="P878" i="15"/>
  <c r="K874" i="15"/>
  <c r="G871" i="15"/>
  <c r="F871" i="15"/>
  <c r="L871" i="15"/>
  <c r="H871" i="15"/>
  <c r="M871" i="15"/>
  <c r="L870" i="15"/>
  <c r="P867" i="15"/>
  <c r="E867" i="15"/>
  <c r="I863" i="15"/>
  <c r="G859" i="15"/>
  <c r="F859" i="15"/>
  <c r="L859" i="15"/>
  <c r="H859" i="15"/>
  <c r="M859" i="15"/>
  <c r="H857" i="15"/>
  <c r="P852" i="15"/>
  <c r="H849" i="15"/>
  <c r="J839" i="15"/>
  <c r="G825" i="15"/>
  <c r="E825" i="15"/>
  <c r="J825" i="15"/>
  <c r="P825" i="15"/>
  <c r="F825" i="15"/>
  <c r="H825" i="15"/>
  <c r="N825" i="15"/>
  <c r="I825" i="15"/>
  <c r="L825" i="15"/>
  <c r="G812" i="15"/>
  <c r="H812" i="15"/>
  <c r="L812" i="15"/>
  <c r="P812" i="15"/>
  <c r="G809" i="15"/>
  <c r="E809" i="15"/>
  <c r="J809" i="15"/>
  <c r="P809" i="15"/>
  <c r="F809" i="15"/>
  <c r="L809" i="15"/>
  <c r="H809" i="15"/>
  <c r="I809" i="15"/>
  <c r="M809" i="15"/>
  <c r="G776" i="15"/>
  <c r="F776" i="15"/>
  <c r="L776" i="15"/>
  <c r="H776" i="15"/>
  <c r="M776" i="15"/>
  <c r="E776" i="15"/>
  <c r="P776" i="15"/>
  <c r="I776" i="15"/>
  <c r="J776" i="15"/>
  <c r="G746" i="15"/>
  <c r="E746" i="15"/>
  <c r="J746" i="15"/>
  <c r="P746" i="15"/>
  <c r="F746" i="15"/>
  <c r="L746" i="15"/>
  <c r="H746" i="15"/>
  <c r="I746" i="15"/>
  <c r="M746" i="15"/>
  <c r="G730" i="15"/>
  <c r="E730" i="15"/>
  <c r="J730" i="15"/>
  <c r="P730" i="15"/>
  <c r="F730" i="15"/>
  <c r="L730" i="15"/>
  <c r="H730" i="15"/>
  <c r="I730" i="15"/>
  <c r="M730" i="15"/>
  <c r="L848" i="15"/>
  <c r="L845" i="15"/>
  <c r="F845" i="15"/>
  <c r="L844" i="15"/>
  <c r="G841" i="15"/>
  <c r="E841" i="15"/>
  <c r="J841" i="15"/>
  <c r="L838" i="15"/>
  <c r="G836" i="15"/>
  <c r="H836" i="15"/>
  <c r="G835" i="15"/>
  <c r="H835" i="15"/>
  <c r="M835" i="15"/>
  <c r="N833" i="15"/>
  <c r="H833" i="15"/>
  <c r="G830" i="15"/>
  <c r="P830" i="15"/>
  <c r="P828" i="15"/>
  <c r="N827" i="15"/>
  <c r="F827" i="15"/>
  <c r="I778" i="15"/>
  <c r="H775" i="15"/>
  <c r="L775" i="15"/>
  <c r="O775" i="15"/>
  <c r="G772" i="15"/>
  <c r="E772" i="15"/>
  <c r="J772" i="15"/>
  <c r="P772" i="15"/>
  <c r="F772" i="15"/>
  <c r="L772" i="15"/>
  <c r="G758" i="15"/>
  <c r="E758" i="15"/>
  <c r="J758" i="15"/>
  <c r="P758" i="15"/>
  <c r="F758" i="15"/>
  <c r="L758" i="15"/>
  <c r="I756" i="15"/>
  <c r="G748" i="15"/>
  <c r="E748" i="15"/>
  <c r="J748" i="15"/>
  <c r="P748" i="15"/>
  <c r="F748" i="15"/>
  <c r="L748" i="15"/>
  <c r="G742" i="15"/>
  <c r="E742" i="15"/>
  <c r="J742" i="15"/>
  <c r="P742" i="15"/>
  <c r="F742" i="15"/>
  <c r="L742" i="15"/>
  <c r="G732" i="15"/>
  <c r="E732" i="15"/>
  <c r="J732" i="15"/>
  <c r="P732" i="15"/>
  <c r="F732" i="15"/>
  <c r="L732" i="15"/>
  <c r="G726" i="15"/>
  <c r="E726" i="15"/>
  <c r="J726" i="15"/>
  <c r="P726" i="15"/>
  <c r="F726" i="15"/>
  <c r="L726" i="15"/>
  <c r="G722" i="15"/>
  <c r="F722" i="15"/>
  <c r="L722" i="15"/>
  <c r="H722" i="15"/>
  <c r="M722" i="15"/>
  <c r="G718" i="15"/>
  <c r="F718" i="15"/>
  <c r="L718" i="15"/>
  <c r="H718" i="15"/>
  <c r="M718" i="15"/>
  <c r="L709" i="15"/>
  <c r="E697" i="15"/>
  <c r="K697" i="15"/>
  <c r="P697" i="15"/>
  <c r="G697" i="15"/>
  <c r="L697" i="15"/>
  <c r="E695" i="15"/>
  <c r="H695" i="15"/>
  <c r="I695" i="15"/>
  <c r="E686" i="15"/>
  <c r="I686" i="15"/>
  <c r="M686" i="15"/>
  <c r="F686" i="15"/>
  <c r="J686" i="15"/>
  <c r="N686" i="15"/>
  <c r="E684" i="15"/>
  <c r="I684" i="15"/>
  <c r="M684" i="15"/>
  <c r="F684" i="15"/>
  <c r="J684" i="15"/>
  <c r="N684" i="15"/>
  <c r="F674" i="15"/>
  <c r="J674" i="15"/>
  <c r="N674" i="15"/>
  <c r="G674" i="15"/>
  <c r="K674" i="15"/>
  <c r="O674" i="15"/>
  <c r="H585" i="15"/>
  <c r="P585" i="15"/>
  <c r="J585" i="15"/>
  <c r="F585" i="15"/>
  <c r="L585" i="15"/>
  <c r="N585" i="15"/>
  <c r="H577" i="15"/>
  <c r="P577" i="15"/>
  <c r="J577" i="15"/>
  <c r="F577" i="15"/>
  <c r="L577" i="15"/>
  <c r="N577" i="15"/>
  <c r="F515" i="15"/>
  <c r="H515" i="15"/>
  <c r="L515" i="15"/>
  <c r="P515" i="15"/>
  <c r="M909" i="15"/>
  <c r="H909" i="15"/>
  <c r="M901" i="15"/>
  <c r="H901" i="15"/>
  <c r="L896" i="15"/>
  <c r="M891" i="15"/>
  <c r="H891" i="15"/>
  <c r="M887" i="15"/>
  <c r="H887" i="15"/>
  <c r="M885" i="15"/>
  <c r="H885" i="15"/>
  <c r="M881" i="15"/>
  <c r="H881" i="15"/>
  <c r="M877" i="15"/>
  <c r="H877" i="15"/>
  <c r="M873" i="15"/>
  <c r="H873" i="15"/>
  <c r="M869" i="15"/>
  <c r="H869" i="15"/>
  <c r="M865" i="15"/>
  <c r="H865" i="15"/>
  <c r="M855" i="15"/>
  <c r="H855" i="15"/>
  <c r="P854" i="15"/>
  <c r="M851" i="15"/>
  <c r="H851" i="15"/>
  <c r="P850" i="15"/>
  <c r="H848" i="15"/>
  <c r="M847" i="15"/>
  <c r="H847" i="15"/>
  <c r="P846" i="15"/>
  <c r="P845" i="15"/>
  <c r="J845" i="15"/>
  <c r="E845" i="15"/>
  <c r="H844" i="15"/>
  <c r="M843" i="15"/>
  <c r="H843" i="15"/>
  <c r="P842" i="15"/>
  <c r="P841" i="15"/>
  <c r="I841" i="15"/>
  <c r="G837" i="15"/>
  <c r="E837" i="15"/>
  <c r="J837" i="15"/>
  <c r="P837" i="15"/>
  <c r="P835" i="15"/>
  <c r="I835" i="15"/>
  <c r="M833" i="15"/>
  <c r="G832" i="15"/>
  <c r="H832" i="15"/>
  <c r="G831" i="15"/>
  <c r="H831" i="15"/>
  <c r="M831" i="15"/>
  <c r="L827" i="15"/>
  <c r="G826" i="15"/>
  <c r="P826" i="15"/>
  <c r="G824" i="15"/>
  <c r="H824" i="15"/>
  <c r="L824" i="15"/>
  <c r="G821" i="15"/>
  <c r="E821" i="15"/>
  <c r="J821" i="15"/>
  <c r="P821" i="15"/>
  <c r="F821" i="15"/>
  <c r="L821" i="15"/>
  <c r="G816" i="15"/>
  <c r="H816" i="15"/>
  <c r="L816" i="15"/>
  <c r="G813" i="15"/>
  <c r="E813" i="15"/>
  <c r="J813" i="15"/>
  <c r="P813" i="15"/>
  <c r="F813" i="15"/>
  <c r="L813" i="15"/>
  <c r="G808" i="15"/>
  <c r="H808" i="15"/>
  <c r="L808" i="15"/>
  <c r="M772" i="15"/>
  <c r="G766" i="15"/>
  <c r="F766" i="15"/>
  <c r="L766" i="15"/>
  <c r="H766" i="15"/>
  <c r="M766" i="15"/>
  <c r="G763" i="15"/>
  <c r="O763" i="15"/>
  <c r="G760" i="15"/>
  <c r="E760" i="15"/>
  <c r="J760" i="15"/>
  <c r="P760" i="15"/>
  <c r="F760" i="15"/>
  <c r="L760" i="15"/>
  <c r="M758" i="15"/>
  <c r="G754" i="15"/>
  <c r="E754" i="15"/>
  <c r="J754" i="15"/>
  <c r="P754" i="15"/>
  <c r="F754" i="15"/>
  <c r="L754" i="15"/>
  <c r="M748" i="15"/>
  <c r="G744" i="15"/>
  <c r="E744" i="15"/>
  <c r="J744" i="15"/>
  <c r="P744" i="15"/>
  <c r="F744" i="15"/>
  <c r="L744" i="15"/>
  <c r="M742" i="15"/>
  <c r="G738" i="15"/>
  <c r="E738" i="15"/>
  <c r="J738" i="15"/>
  <c r="P738" i="15"/>
  <c r="F738" i="15"/>
  <c r="L738" i="15"/>
  <c r="M732" i="15"/>
  <c r="G728" i="15"/>
  <c r="E728" i="15"/>
  <c r="J728" i="15"/>
  <c r="P728" i="15"/>
  <c r="F728" i="15"/>
  <c r="L728" i="15"/>
  <c r="M726" i="15"/>
  <c r="J722" i="15"/>
  <c r="G721" i="15"/>
  <c r="L721" i="15"/>
  <c r="P721" i="15"/>
  <c r="J718" i="15"/>
  <c r="G717" i="15"/>
  <c r="L717" i="15"/>
  <c r="P717" i="15"/>
  <c r="E704" i="15"/>
  <c r="I704" i="15"/>
  <c r="M704" i="15"/>
  <c r="F704" i="15"/>
  <c r="J704" i="15"/>
  <c r="N704" i="15"/>
  <c r="E702" i="15"/>
  <c r="I702" i="15"/>
  <c r="M702" i="15"/>
  <c r="F702" i="15"/>
  <c r="J702" i="15"/>
  <c r="N702" i="15"/>
  <c r="M697" i="15"/>
  <c r="O696" i="15"/>
  <c r="O694" i="15"/>
  <c r="K686" i="15"/>
  <c r="K684" i="15"/>
  <c r="H675" i="15"/>
  <c r="I674" i="15"/>
  <c r="E572" i="15"/>
  <c r="H572" i="15"/>
  <c r="L572" i="15"/>
  <c r="P572" i="15"/>
  <c r="G567" i="15"/>
  <c r="H567" i="15"/>
  <c r="P567" i="15"/>
  <c r="J567" i="15"/>
  <c r="F567" i="15"/>
  <c r="L567" i="15"/>
  <c r="N567" i="15"/>
  <c r="F517" i="15"/>
  <c r="L517" i="15"/>
  <c r="P517" i="15"/>
  <c r="H517" i="15"/>
  <c r="E464" i="15"/>
  <c r="G464" i="15"/>
  <c r="O464" i="15"/>
  <c r="H464" i="15"/>
  <c r="P464" i="15"/>
  <c r="K464" i="15"/>
  <c r="L464" i="15"/>
  <c r="G838" i="15"/>
  <c r="P838" i="15"/>
  <c r="G833" i="15"/>
  <c r="E833" i="15"/>
  <c r="J833" i="15"/>
  <c r="P833" i="15"/>
  <c r="G828" i="15"/>
  <c r="H828" i="15"/>
  <c r="G827" i="15"/>
  <c r="H827" i="15"/>
  <c r="M827" i="15"/>
  <c r="G778" i="15"/>
  <c r="E778" i="15"/>
  <c r="J778" i="15"/>
  <c r="P778" i="15"/>
  <c r="F778" i="15"/>
  <c r="L778" i="15"/>
  <c r="I772" i="15"/>
  <c r="H771" i="15"/>
  <c r="G771" i="15"/>
  <c r="L771" i="15"/>
  <c r="H769" i="15"/>
  <c r="P769" i="15"/>
  <c r="K769" i="15"/>
  <c r="G756" i="15"/>
  <c r="E756" i="15"/>
  <c r="J756" i="15"/>
  <c r="P756" i="15"/>
  <c r="F756" i="15"/>
  <c r="L756" i="15"/>
  <c r="G750" i="15"/>
  <c r="E750" i="15"/>
  <c r="J750" i="15"/>
  <c r="P750" i="15"/>
  <c r="F750" i="15"/>
  <c r="L750" i="15"/>
  <c r="I748" i="15"/>
  <c r="I742" i="15"/>
  <c r="G740" i="15"/>
  <c r="E740" i="15"/>
  <c r="J740" i="15"/>
  <c r="P740" i="15"/>
  <c r="F740" i="15"/>
  <c r="L740" i="15"/>
  <c r="G734" i="15"/>
  <c r="E734" i="15"/>
  <c r="J734" i="15"/>
  <c r="P734" i="15"/>
  <c r="F734" i="15"/>
  <c r="L734" i="15"/>
  <c r="I732" i="15"/>
  <c r="I726" i="15"/>
  <c r="I722" i="15"/>
  <c r="I718" i="15"/>
  <c r="G715" i="15"/>
  <c r="K715" i="15"/>
  <c r="L715" i="15"/>
  <c r="E713" i="15"/>
  <c r="H713" i="15"/>
  <c r="P713" i="15"/>
  <c r="K713" i="15"/>
  <c r="E711" i="15"/>
  <c r="H711" i="15"/>
  <c r="P711" i="15"/>
  <c r="K711" i="15"/>
  <c r="E709" i="15"/>
  <c r="H709" i="15"/>
  <c r="P709" i="15"/>
  <c r="K709" i="15"/>
  <c r="I697" i="15"/>
  <c r="E696" i="15"/>
  <c r="I696" i="15"/>
  <c r="M696" i="15"/>
  <c r="F696" i="15"/>
  <c r="J696" i="15"/>
  <c r="N696" i="15"/>
  <c r="O695" i="15"/>
  <c r="E694" i="15"/>
  <c r="I694" i="15"/>
  <c r="M694" i="15"/>
  <c r="F694" i="15"/>
  <c r="J694" i="15"/>
  <c r="N694" i="15"/>
  <c r="P686" i="15"/>
  <c r="H686" i="15"/>
  <c r="H685" i="15"/>
  <c r="L685" i="15"/>
  <c r="P684" i="15"/>
  <c r="H684" i="15"/>
  <c r="P674" i="15"/>
  <c r="H674" i="15"/>
  <c r="L574" i="15"/>
  <c r="P574" i="15"/>
  <c r="H574" i="15"/>
  <c r="E524" i="15"/>
  <c r="F524" i="15"/>
  <c r="N524" i="15"/>
  <c r="H524" i="15"/>
  <c r="P524" i="15"/>
  <c r="J524" i="15"/>
  <c r="L524" i="15"/>
  <c r="F597" i="15"/>
  <c r="L597" i="15"/>
  <c r="H597" i="15"/>
  <c r="M597" i="15"/>
  <c r="F594" i="15"/>
  <c r="L594" i="15"/>
  <c r="H587" i="15"/>
  <c r="P587" i="15"/>
  <c r="J587" i="15"/>
  <c r="H579" i="15"/>
  <c r="P579" i="15"/>
  <c r="J579" i="15"/>
  <c r="E566" i="15"/>
  <c r="L566" i="15"/>
  <c r="P566" i="15"/>
  <c r="E564" i="15"/>
  <c r="H564" i="15"/>
  <c r="L564" i="15"/>
  <c r="E561" i="15"/>
  <c r="F561" i="15"/>
  <c r="L561" i="15"/>
  <c r="H561" i="15"/>
  <c r="M561" i="15"/>
  <c r="F481" i="15"/>
  <c r="J481" i="15"/>
  <c r="N481" i="15"/>
  <c r="E481" i="15"/>
  <c r="K481" i="15"/>
  <c r="P481" i="15"/>
  <c r="G481" i="15"/>
  <c r="L481" i="15"/>
  <c r="H481" i="15"/>
  <c r="M481" i="15"/>
  <c r="F469" i="15"/>
  <c r="J469" i="15"/>
  <c r="N469" i="15"/>
  <c r="G469" i="15"/>
  <c r="K469" i="15"/>
  <c r="E469" i="15"/>
  <c r="M469" i="15"/>
  <c r="H469" i="15"/>
  <c r="O469" i="15"/>
  <c r="I469" i="15"/>
  <c r="P469" i="15"/>
  <c r="E456" i="15"/>
  <c r="G456" i="15"/>
  <c r="O456" i="15"/>
  <c r="H456" i="15"/>
  <c r="P456" i="15"/>
  <c r="K456" i="15"/>
  <c r="L456" i="15"/>
  <c r="I452" i="15"/>
  <c r="N452" i="15"/>
  <c r="F428" i="15"/>
  <c r="J428" i="15"/>
  <c r="N428" i="15"/>
  <c r="G428" i="15"/>
  <c r="L428" i="15"/>
  <c r="H428" i="15"/>
  <c r="M428" i="15"/>
  <c r="E428" i="15"/>
  <c r="P428" i="15"/>
  <c r="I428" i="15"/>
  <c r="K428" i="15"/>
  <c r="J666" i="15"/>
  <c r="G665" i="15"/>
  <c r="P665" i="15"/>
  <c r="P664" i="15"/>
  <c r="J664" i="15"/>
  <c r="G663" i="15"/>
  <c r="P663" i="15"/>
  <c r="P662" i="15"/>
  <c r="J662" i="15"/>
  <c r="G661" i="15"/>
  <c r="P661" i="15"/>
  <c r="P660" i="15"/>
  <c r="J660" i="15"/>
  <c r="G659" i="15"/>
  <c r="P659" i="15"/>
  <c r="P658" i="15"/>
  <c r="J658" i="15"/>
  <c r="G657" i="15"/>
  <c r="P657" i="15"/>
  <c r="P656" i="15"/>
  <c r="J656" i="15"/>
  <c r="G655" i="15"/>
  <c r="P655" i="15"/>
  <c r="P654" i="15"/>
  <c r="J654" i="15"/>
  <c r="G653" i="15"/>
  <c r="P653" i="15"/>
  <c r="G651" i="15"/>
  <c r="P651" i="15"/>
  <c r="G649" i="15"/>
  <c r="P649" i="15"/>
  <c r="G647" i="15"/>
  <c r="P647" i="15"/>
  <c r="G645" i="15"/>
  <c r="P645" i="15"/>
  <c r="G643" i="15"/>
  <c r="P643" i="15"/>
  <c r="G641" i="15"/>
  <c r="P641" i="15"/>
  <c r="G639" i="15"/>
  <c r="P639" i="15"/>
  <c r="G637" i="15"/>
  <c r="P637" i="15"/>
  <c r="G635" i="15"/>
  <c r="P635" i="15"/>
  <c r="G633" i="15"/>
  <c r="P633" i="15"/>
  <c r="G631" i="15"/>
  <c r="P631" i="15"/>
  <c r="G629" i="15"/>
  <c r="P629" i="15"/>
  <c r="G627" i="15"/>
  <c r="P627" i="15"/>
  <c r="G625" i="15"/>
  <c r="P625" i="15"/>
  <c r="G623" i="15"/>
  <c r="P623" i="15"/>
  <c r="G621" i="15"/>
  <c r="P621" i="15"/>
  <c r="G619" i="15"/>
  <c r="P619" i="15"/>
  <c r="J618" i="15"/>
  <c r="G617" i="15"/>
  <c r="P617" i="15"/>
  <c r="J616" i="15"/>
  <c r="G615" i="15"/>
  <c r="P615" i="15"/>
  <c r="G613" i="15"/>
  <c r="P613" i="15"/>
  <c r="P612" i="15"/>
  <c r="J612" i="15"/>
  <c r="G611" i="15"/>
  <c r="P611" i="15"/>
  <c r="P610" i="15"/>
  <c r="J610" i="15"/>
  <c r="J597" i="15"/>
  <c r="H589" i="15"/>
  <c r="P589" i="15"/>
  <c r="J589" i="15"/>
  <c r="N587" i="15"/>
  <c r="H581" i="15"/>
  <c r="P581" i="15"/>
  <c r="J581" i="15"/>
  <c r="N579" i="15"/>
  <c r="G573" i="15"/>
  <c r="F573" i="15"/>
  <c r="N573" i="15"/>
  <c r="H573" i="15"/>
  <c r="P573" i="15"/>
  <c r="N561" i="15"/>
  <c r="E516" i="15"/>
  <c r="F516" i="15"/>
  <c r="N516" i="15"/>
  <c r="H516" i="15"/>
  <c r="P516" i="15"/>
  <c r="E499" i="15"/>
  <c r="I499" i="15"/>
  <c r="M499" i="15"/>
  <c r="F499" i="15"/>
  <c r="J499" i="15"/>
  <c r="N499" i="15"/>
  <c r="G499" i="15"/>
  <c r="K499" i="15"/>
  <c r="O499" i="15"/>
  <c r="E466" i="15"/>
  <c r="L466" i="15"/>
  <c r="P466" i="15"/>
  <c r="H466" i="15"/>
  <c r="F440" i="15"/>
  <c r="J440" i="15"/>
  <c r="N440" i="15"/>
  <c r="G440" i="15"/>
  <c r="K440" i="15"/>
  <c r="O440" i="15"/>
  <c r="E440" i="15"/>
  <c r="M440" i="15"/>
  <c r="H440" i="15"/>
  <c r="P440" i="15"/>
  <c r="I440" i="15"/>
  <c r="F383" i="15"/>
  <c r="E383" i="15"/>
  <c r="K383" i="15"/>
  <c r="P383" i="15"/>
  <c r="G383" i="15"/>
  <c r="L383" i="15"/>
  <c r="H383" i="15"/>
  <c r="I383" i="15"/>
  <c r="M383" i="15"/>
  <c r="O383" i="15"/>
  <c r="M823" i="15"/>
  <c r="H823" i="15"/>
  <c r="P822" i="15"/>
  <c r="M819" i="15"/>
  <c r="H819" i="15"/>
  <c r="P818" i="15"/>
  <c r="M815" i="15"/>
  <c r="H815" i="15"/>
  <c r="P814" i="15"/>
  <c r="M811" i="15"/>
  <c r="H811" i="15"/>
  <c r="P810" i="15"/>
  <c r="M807" i="15"/>
  <c r="H807" i="15"/>
  <c r="P806" i="15"/>
  <c r="P805" i="15"/>
  <c r="P804" i="15"/>
  <c r="P803" i="15"/>
  <c r="P802" i="15"/>
  <c r="P801" i="15"/>
  <c r="P800" i="15"/>
  <c r="P799" i="15"/>
  <c r="P798" i="15"/>
  <c r="P797" i="15"/>
  <c r="P796" i="15"/>
  <c r="P795" i="15"/>
  <c r="P794" i="15"/>
  <c r="P793" i="15"/>
  <c r="P792" i="15"/>
  <c r="P791" i="15"/>
  <c r="P790" i="15"/>
  <c r="P789" i="15"/>
  <c r="P788" i="15"/>
  <c r="P787" i="15"/>
  <c r="P786" i="15"/>
  <c r="P785" i="15"/>
  <c r="P784" i="15"/>
  <c r="P783" i="15"/>
  <c r="P782" i="15"/>
  <c r="P781" i="15"/>
  <c r="P780" i="15"/>
  <c r="P779" i="15"/>
  <c r="M770" i="15"/>
  <c r="H770" i="15"/>
  <c r="M764" i="15"/>
  <c r="H764" i="15"/>
  <c r="O708" i="15"/>
  <c r="K708" i="15"/>
  <c r="P707" i="15"/>
  <c r="O706" i="15"/>
  <c r="K706" i="15"/>
  <c r="O700" i="15"/>
  <c r="K700" i="15"/>
  <c r="P699" i="15"/>
  <c r="O698" i="15"/>
  <c r="K698" i="15"/>
  <c r="O692" i="15"/>
  <c r="K692" i="15"/>
  <c r="P691" i="15"/>
  <c r="O690" i="15"/>
  <c r="K690" i="15"/>
  <c r="O678" i="15"/>
  <c r="K678" i="15"/>
  <c r="O676" i="15"/>
  <c r="K676" i="15"/>
  <c r="P672" i="15"/>
  <c r="L672" i="15"/>
  <c r="H672" i="15"/>
  <c r="G666" i="15"/>
  <c r="K666" i="15"/>
  <c r="O666" i="15"/>
  <c r="G664" i="15"/>
  <c r="K664" i="15"/>
  <c r="O664" i="15"/>
  <c r="G662" i="15"/>
  <c r="K662" i="15"/>
  <c r="O662" i="15"/>
  <c r="G660" i="15"/>
  <c r="K660" i="15"/>
  <c r="O660" i="15"/>
  <c r="G658" i="15"/>
  <c r="K658" i="15"/>
  <c r="O658" i="15"/>
  <c r="G656" i="15"/>
  <c r="K656" i="15"/>
  <c r="O656" i="15"/>
  <c r="G654" i="15"/>
  <c r="K654" i="15"/>
  <c r="O654" i="15"/>
  <c r="G652" i="15"/>
  <c r="K652" i="15"/>
  <c r="O652" i="15"/>
  <c r="G650" i="15"/>
  <c r="K650" i="15"/>
  <c r="O650" i="15"/>
  <c r="G648" i="15"/>
  <c r="K648" i="15"/>
  <c r="O648" i="15"/>
  <c r="G646" i="15"/>
  <c r="K646" i="15"/>
  <c r="O646" i="15"/>
  <c r="G644" i="15"/>
  <c r="K644" i="15"/>
  <c r="O644" i="15"/>
  <c r="G642" i="15"/>
  <c r="K642" i="15"/>
  <c r="O642" i="15"/>
  <c r="G640" i="15"/>
  <c r="K640" i="15"/>
  <c r="O640" i="15"/>
  <c r="G638" i="15"/>
  <c r="K638" i="15"/>
  <c r="O638" i="15"/>
  <c r="G636" i="15"/>
  <c r="K636" i="15"/>
  <c r="O636" i="15"/>
  <c r="G634" i="15"/>
  <c r="K634" i="15"/>
  <c r="O634" i="15"/>
  <c r="G632" i="15"/>
  <c r="K632" i="15"/>
  <c r="O632" i="15"/>
  <c r="G630" i="15"/>
  <c r="K630" i="15"/>
  <c r="O630" i="15"/>
  <c r="G628" i="15"/>
  <c r="K628" i="15"/>
  <c r="O628" i="15"/>
  <c r="G626" i="15"/>
  <c r="K626" i="15"/>
  <c r="O626" i="15"/>
  <c r="G624" i="15"/>
  <c r="K624" i="15"/>
  <c r="O624" i="15"/>
  <c r="G622" i="15"/>
  <c r="K622" i="15"/>
  <c r="O622" i="15"/>
  <c r="G620" i="15"/>
  <c r="K620" i="15"/>
  <c r="O620" i="15"/>
  <c r="G618" i="15"/>
  <c r="K618" i="15"/>
  <c r="O618" i="15"/>
  <c r="G616" i="15"/>
  <c r="K616" i="15"/>
  <c r="O616" i="15"/>
  <c r="G614" i="15"/>
  <c r="K614" i="15"/>
  <c r="O614" i="15"/>
  <c r="G612" i="15"/>
  <c r="K612" i="15"/>
  <c r="O612" i="15"/>
  <c r="G610" i="15"/>
  <c r="K610" i="15"/>
  <c r="O610" i="15"/>
  <c r="I597" i="15"/>
  <c r="N589" i="15"/>
  <c r="L587" i="15"/>
  <c r="H583" i="15"/>
  <c r="P583" i="15"/>
  <c r="J583" i="15"/>
  <c r="N581" i="15"/>
  <c r="L579" i="15"/>
  <c r="G575" i="15"/>
  <c r="H575" i="15"/>
  <c r="P575" i="15"/>
  <c r="J575" i="15"/>
  <c r="G565" i="15"/>
  <c r="F565" i="15"/>
  <c r="N565" i="15"/>
  <c r="H565" i="15"/>
  <c r="P565" i="15"/>
  <c r="J561" i="15"/>
  <c r="F560" i="15"/>
  <c r="H560" i="15"/>
  <c r="L560" i="15"/>
  <c r="F556" i="15"/>
  <c r="H556" i="15"/>
  <c r="L556" i="15"/>
  <c r="F552" i="15"/>
  <c r="H552" i="15"/>
  <c r="L552" i="15"/>
  <c r="F548" i="15"/>
  <c r="H548" i="15"/>
  <c r="L548" i="15"/>
  <c r="F544" i="15"/>
  <c r="H544" i="15"/>
  <c r="L544" i="15"/>
  <c r="F540" i="15"/>
  <c r="H540" i="15"/>
  <c r="L540" i="15"/>
  <c r="F536" i="15"/>
  <c r="H536" i="15"/>
  <c r="L536" i="15"/>
  <c r="E522" i="15"/>
  <c r="F522" i="15"/>
  <c r="N522" i="15"/>
  <c r="H522" i="15"/>
  <c r="P522" i="15"/>
  <c r="E518" i="15"/>
  <c r="H518" i="15"/>
  <c r="P518" i="15"/>
  <c r="J518" i="15"/>
  <c r="G500" i="15"/>
  <c r="H500" i="15"/>
  <c r="L500" i="15"/>
  <c r="P500" i="15"/>
  <c r="O481" i="15"/>
  <c r="E476" i="15"/>
  <c r="L476" i="15"/>
  <c r="H476" i="15"/>
  <c r="P476" i="15"/>
  <c r="F473" i="15"/>
  <c r="J473" i="15"/>
  <c r="N473" i="15"/>
  <c r="E473" i="15"/>
  <c r="K473" i="15"/>
  <c r="P473" i="15"/>
  <c r="G473" i="15"/>
  <c r="L473" i="15"/>
  <c r="H473" i="15"/>
  <c r="M473" i="15"/>
  <c r="E459" i="15"/>
  <c r="I459" i="15"/>
  <c r="M459" i="15"/>
  <c r="F459" i="15"/>
  <c r="J459" i="15"/>
  <c r="N459" i="15"/>
  <c r="G459" i="15"/>
  <c r="O459" i="15"/>
  <c r="H459" i="15"/>
  <c r="P459" i="15"/>
  <c r="K459" i="15"/>
  <c r="G449" i="15"/>
  <c r="O449" i="15"/>
  <c r="H449" i="15"/>
  <c r="P449" i="15"/>
  <c r="K449" i="15"/>
  <c r="L449" i="15"/>
  <c r="G437" i="15"/>
  <c r="L437" i="15"/>
  <c r="P437" i="15"/>
  <c r="H437" i="15"/>
  <c r="G412" i="15"/>
  <c r="K412" i="15"/>
  <c r="O412" i="15"/>
  <c r="E412" i="15"/>
  <c r="J412" i="15"/>
  <c r="P412" i="15"/>
  <c r="F412" i="15"/>
  <c r="L412" i="15"/>
  <c r="H412" i="15"/>
  <c r="I412" i="15"/>
  <c r="M412" i="15"/>
  <c r="E478" i="15"/>
  <c r="L478" i="15"/>
  <c r="F475" i="15"/>
  <c r="J475" i="15"/>
  <c r="N475" i="15"/>
  <c r="E470" i="15"/>
  <c r="L470" i="15"/>
  <c r="E468" i="15"/>
  <c r="L468" i="15"/>
  <c r="P468" i="15"/>
  <c r="F442" i="15"/>
  <c r="J442" i="15"/>
  <c r="N442" i="15"/>
  <c r="G442" i="15"/>
  <c r="K442" i="15"/>
  <c r="O442" i="15"/>
  <c r="G439" i="15"/>
  <c r="L439" i="15"/>
  <c r="P439" i="15"/>
  <c r="F434" i="15"/>
  <c r="J434" i="15"/>
  <c r="N434" i="15"/>
  <c r="G434" i="15"/>
  <c r="K434" i="15"/>
  <c r="O434" i="15"/>
  <c r="G431" i="15"/>
  <c r="H431" i="15"/>
  <c r="P431" i="15"/>
  <c r="K431" i="15"/>
  <c r="E421" i="15"/>
  <c r="L421" i="15"/>
  <c r="G421" i="15"/>
  <c r="P421" i="15"/>
  <c r="I421" i="15"/>
  <c r="F414" i="15"/>
  <c r="J414" i="15"/>
  <c r="N414" i="15"/>
  <c r="E414" i="15"/>
  <c r="K414" i="15"/>
  <c r="P414" i="15"/>
  <c r="G414" i="15"/>
  <c r="L414" i="15"/>
  <c r="E377" i="15"/>
  <c r="F377" i="15"/>
  <c r="K377" i="15"/>
  <c r="P377" i="15"/>
  <c r="G377" i="15"/>
  <c r="L377" i="15"/>
  <c r="J377" i="15"/>
  <c r="N377" i="15"/>
  <c r="E374" i="15"/>
  <c r="M374" i="15"/>
  <c r="H374" i="15"/>
  <c r="I374" i="15"/>
  <c r="L374" i="15"/>
  <c r="P374" i="15"/>
  <c r="E361" i="15"/>
  <c r="F361" i="15"/>
  <c r="K361" i="15"/>
  <c r="P361" i="15"/>
  <c r="G361" i="15"/>
  <c r="N361" i="15"/>
  <c r="H361" i="15"/>
  <c r="O361" i="15"/>
  <c r="J361" i="15"/>
  <c r="L361" i="15"/>
  <c r="F314" i="15"/>
  <c r="J314" i="15"/>
  <c r="N314" i="15"/>
  <c r="G314" i="15"/>
  <c r="K314" i="15"/>
  <c r="O314" i="15"/>
  <c r="E314" i="15"/>
  <c r="M314" i="15"/>
  <c r="H314" i="15"/>
  <c r="P314" i="15"/>
  <c r="I314" i="15"/>
  <c r="L314" i="15"/>
  <c r="O509" i="15"/>
  <c r="K509" i="15"/>
  <c r="G509" i="15"/>
  <c r="P502" i="15"/>
  <c r="O501" i="15"/>
  <c r="K501" i="15"/>
  <c r="G501" i="15"/>
  <c r="O497" i="15"/>
  <c r="K497" i="15"/>
  <c r="G497" i="15"/>
  <c r="P496" i="15"/>
  <c r="O495" i="15"/>
  <c r="K495" i="15"/>
  <c r="G495" i="15"/>
  <c r="P494" i="15"/>
  <c r="O493" i="15"/>
  <c r="K493" i="15"/>
  <c r="G493" i="15"/>
  <c r="P492" i="15"/>
  <c r="O491" i="15"/>
  <c r="K491" i="15"/>
  <c r="G491" i="15"/>
  <c r="P490" i="15"/>
  <c r="O489" i="15"/>
  <c r="K489" i="15"/>
  <c r="G489" i="15"/>
  <c r="P488" i="15"/>
  <c r="O487" i="15"/>
  <c r="K487" i="15"/>
  <c r="G487" i="15"/>
  <c r="P486" i="15"/>
  <c r="O485" i="15"/>
  <c r="K485" i="15"/>
  <c r="G485" i="15"/>
  <c r="P484" i="15"/>
  <c r="O483" i="15"/>
  <c r="K483" i="15"/>
  <c r="G483" i="15"/>
  <c r="E480" i="15"/>
  <c r="L480" i="15"/>
  <c r="P479" i="15"/>
  <c r="K479" i="15"/>
  <c r="F477" i="15"/>
  <c r="J477" i="15"/>
  <c r="N477" i="15"/>
  <c r="M475" i="15"/>
  <c r="H475" i="15"/>
  <c r="E472" i="15"/>
  <c r="L472" i="15"/>
  <c r="P471" i="15"/>
  <c r="K471" i="15"/>
  <c r="M467" i="15"/>
  <c r="F465" i="15"/>
  <c r="J465" i="15"/>
  <c r="N465" i="15"/>
  <c r="G465" i="15"/>
  <c r="K465" i="15"/>
  <c r="O465" i="15"/>
  <c r="E463" i="15"/>
  <c r="I463" i="15"/>
  <c r="M463" i="15"/>
  <c r="F463" i="15"/>
  <c r="J463" i="15"/>
  <c r="N463" i="15"/>
  <c r="E460" i="15"/>
  <c r="G460" i="15"/>
  <c r="O460" i="15"/>
  <c r="H460" i="15"/>
  <c r="P460" i="15"/>
  <c r="E455" i="15"/>
  <c r="I455" i="15"/>
  <c r="M455" i="15"/>
  <c r="F455" i="15"/>
  <c r="J455" i="15"/>
  <c r="N455" i="15"/>
  <c r="E448" i="15"/>
  <c r="I448" i="15"/>
  <c r="M448" i="15"/>
  <c r="F448" i="15"/>
  <c r="J448" i="15"/>
  <c r="N448" i="15"/>
  <c r="P443" i="15"/>
  <c r="I442" i="15"/>
  <c r="G441" i="15"/>
  <c r="L441" i="15"/>
  <c r="P441" i="15"/>
  <c r="M438" i="15"/>
  <c r="F436" i="15"/>
  <c r="J436" i="15"/>
  <c r="N436" i="15"/>
  <c r="G436" i="15"/>
  <c r="K436" i="15"/>
  <c r="O436" i="15"/>
  <c r="I434" i="15"/>
  <c r="G424" i="15"/>
  <c r="K424" i="15"/>
  <c r="O424" i="15"/>
  <c r="E424" i="15"/>
  <c r="J424" i="15"/>
  <c r="P424" i="15"/>
  <c r="F424" i="15"/>
  <c r="L424" i="15"/>
  <c r="E420" i="15"/>
  <c r="I420" i="15"/>
  <c r="M420" i="15"/>
  <c r="G420" i="15"/>
  <c r="L420" i="15"/>
  <c r="H420" i="15"/>
  <c r="N420" i="15"/>
  <c r="H419" i="15"/>
  <c r="M419" i="15"/>
  <c r="G419" i="15"/>
  <c r="O419" i="15"/>
  <c r="I419" i="15"/>
  <c r="P419" i="15"/>
  <c r="E416" i="15"/>
  <c r="I416" i="15"/>
  <c r="M416" i="15"/>
  <c r="F416" i="15"/>
  <c r="K416" i="15"/>
  <c r="P416" i="15"/>
  <c r="G416" i="15"/>
  <c r="L416" i="15"/>
  <c r="M414" i="15"/>
  <c r="F407" i="15"/>
  <c r="E407" i="15"/>
  <c r="K407" i="15"/>
  <c r="G407" i="15"/>
  <c r="L407" i="15"/>
  <c r="I407" i="15"/>
  <c r="M407" i="15"/>
  <c r="F405" i="15"/>
  <c r="G405" i="15"/>
  <c r="L405" i="15"/>
  <c r="H405" i="15"/>
  <c r="M405" i="15"/>
  <c r="E405" i="15"/>
  <c r="P405" i="15"/>
  <c r="I405" i="15"/>
  <c r="F388" i="15"/>
  <c r="J388" i="15"/>
  <c r="N388" i="15"/>
  <c r="G388" i="15"/>
  <c r="K388" i="15"/>
  <c r="O388" i="15"/>
  <c r="E388" i="15"/>
  <c r="M388" i="15"/>
  <c r="H388" i="15"/>
  <c r="P388" i="15"/>
  <c r="P609" i="15"/>
  <c r="O608" i="15"/>
  <c r="K608" i="15"/>
  <c r="P607" i="15"/>
  <c r="O606" i="15"/>
  <c r="K606" i="15"/>
  <c r="P605" i="15"/>
  <c r="O604" i="15"/>
  <c r="K604" i="15"/>
  <c r="P603" i="15"/>
  <c r="O602" i="15"/>
  <c r="K602" i="15"/>
  <c r="P601" i="15"/>
  <c r="O600" i="15"/>
  <c r="K600" i="15"/>
  <c r="P599" i="15"/>
  <c r="L588" i="15"/>
  <c r="L586" i="15"/>
  <c r="L584" i="15"/>
  <c r="L582" i="15"/>
  <c r="L580" i="15"/>
  <c r="L578" i="15"/>
  <c r="L576" i="15"/>
  <c r="J569" i="15"/>
  <c r="P568" i="15"/>
  <c r="P558" i="15"/>
  <c r="P554" i="15"/>
  <c r="P550" i="15"/>
  <c r="P546" i="15"/>
  <c r="P542" i="15"/>
  <c r="P538" i="15"/>
  <c r="P534" i="15"/>
  <c r="J520" i="15"/>
  <c r="P519" i="15"/>
  <c r="J512" i="15"/>
  <c r="P511" i="15"/>
  <c r="N510" i="15"/>
  <c r="N509" i="15"/>
  <c r="J509" i="15"/>
  <c r="P504" i="15"/>
  <c r="O503" i="15"/>
  <c r="K503" i="15"/>
  <c r="L502" i="15"/>
  <c r="N501" i="15"/>
  <c r="J501" i="15"/>
  <c r="N497" i="15"/>
  <c r="J497" i="15"/>
  <c r="N495" i="15"/>
  <c r="J495" i="15"/>
  <c r="L494" i="15"/>
  <c r="N493" i="15"/>
  <c r="J493" i="15"/>
  <c r="L492" i="15"/>
  <c r="N491" i="15"/>
  <c r="J491" i="15"/>
  <c r="L490" i="15"/>
  <c r="N489" i="15"/>
  <c r="J489" i="15"/>
  <c r="L488" i="15"/>
  <c r="N487" i="15"/>
  <c r="J487" i="15"/>
  <c r="L486" i="15"/>
  <c r="N485" i="15"/>
  <c r="J485" i="15"/>
  <c r="L484" i="15"/>
  <c r="N483" i="15"/>
  <c r="J483" i="15"/>
  <c r="E482" i="15"/>
  <c r="L482" i="15"/>
  <c r="F479" i="15"/>
  <c r="J479" i="15"/>
  <c r="N479" i="15"/>
  <c r="P478" i="15"/>
  <c r="L475" i="15"/>
  <c r="G475" i="15"/>
  <c r="E474" i="15"/>
  <c r="L474" i="15"/>
  <c r="F471" i="15"/>
  <c r="J471" i="15"/>
  <c r="N471" i="15"/>
  <c r="P470" i="15"/>
  <c r="F467" i="15"/>
  <c r="J467" i="15"/>
  <c r="N467" i="15"/>
  <c r="G467" i="15"/>
  <c r="K467" i="15"/>
  <c r="O467" i="15"/>
  <c r="P442" i="15"/>
  <c r="H442" i="15"/>
  <c r="F438" i="15"/>
  <c r="J438" i="15"/>
  <c r="N438" i="15"/>
  <c r="G438" i="15"/>
  <c r="K438" i="15"/>
  <c r="O438" i="15"/>
  <c r="G435" i="15"/>
  <c r="L435" i="15"/>
  <c r="P435" i="15"/>
  <c r="P434" i="15"/>
  <c r="H434" i="15"/>
  <c r="O431" i="15"/>
  <c r="E429" i="15"/>
  <c r="H429" i="15"/>
  <c r="P429" i="15"/>
  <c r="G429" i="15"/>
  <c r="K429" i="15"/>
  <c r="G426" i="15"/>
  <c r="H426" i="15"/>
  <c r="M426" i="15"/>
  <c r="E426" i="15"/>
  <c r="L426" i="15"/>
  <c r="F426" i="15"/>
  <c r="N426" i="15"/>
  <c r="M424" i="15"/>
  <c r="E423" i="15"/>
  <c r="I423" i="15"/>
  <c r="O421" i="15"/>
  <c r="K420" i="15"/>
  <c r="L419" i="15"/>
  <c r="N416" i="15"/>
  <c r="I414" i="15"/>
  <c r="E408" i="15"/>
  <c r="I408" i="15"/>
  <c r="M408" i="15"/>
  <c r="F408" i="15"/>
  <c r="K408" i="15"/>
  <c r="P408" i="15"/>
  <c r="G408" i="15"/>
  <c r="L408" i="15"/>
  <c r="P407" i="15"/>
  <c r="F397" i="15"/>
  <c r="G397" i="15"/>
  <c r="L397" i="15"/>
  <c r="H397" i="15"/>
  <c r="M397" i="15"/>
  <c r="I397" i="15"/>
  <c r="K397" i="15"/>
  <c r="O377" i="15"/>
  <c r="G364" i="15"/>
  <c r="P364" i="15"/>
  <c r="L364" i="15"/>
  <c r="G358" i="15"/>
  <c r="L358" i="15"/>
  <c r="H358" i="15"/>
  <c r="P358" i="15"/>
  <c r="E352" i="15"/>
  <c r="I352" i="15"/>
  <c r="M352" i="15"/>
  <c r="F352" i="15"/>
  <c r="J352" i="15"/>
  <c r="N352" i="15"/>
  <c r="G352" i="15"/>
  <c r="O352" i="15"/>
  <c r="H352" i="15"/>
  <c r="P352" i="15"/>
  <c r="F316" i="15"/>
  <c r="E316" i="15"/>
  <c r="M316" i="15"/>
  <c r="H316" i="15"/>
  <c r="P316" i="15"/>
  <c r="L316" i="15"/>
  <c r="E312" i="15"/>
  <c r="G312" i="15"/>
  <c r="L312" i="15"/>
  <c r="P312" i="15"/>
  <c r="H312" i="15"/>
  <c r="M312" i="15"/>
  <c r="F312" i="15"/>
  <c r="O312" i="15"/>
  <c r="J312" i="15"/>
  <c r="I311" i="15"/>
  <c r="L311" i="15"/>
  <c r="E422" i="15"/>
  <c r="I422" i="15"/>
  <c r="M422" i="15"/>
  <c r="G418" i="15"/>
  <c r="K418" i="15"/>
  <c r="O418" i="15"/>
  <c r="F404" i="15"/>
  <c r="J404" i="15"/>
  <c r="N404" i="15"/>
  <c r="G404" i="15"/>
  <c r="K404" i="15"/>
  <c r="O404" i="15"/>
  <c r="F399" i="15"/>
  <c r="E399" i="15"/>
  <c r="K399" i="15"/>
  <c r="P399" i="15"/>
  <c r="G399" i="15"/>
  <c r="L399" i="15"/>
  <c r="F389" i="15"/>
  <c r="G389" i="15"/>
  <c r="L389" i="15"/>
  <c r="H389" i="15"/>
  <c r="M389" i="15"/>
  <c r="E382" i="15"/>
  <c r="I382" i="15"/>
  <c r="M382" i="15"/>
  <c r="F382" i="15"/>
  <c r="J382" i="15"/>
  <c r="N382" i="15"/>
  <c r="E380" i="15"/>
  <c r="M380" i="15"/>
  <c r="H380" i="15"/>
  <c r="N380" i="15"/>
  <c r="E375" i="15"/>
  <c r="F375" i="15"/>
  <c r="K375" i="15"/>
  <c r="P375" i="15"/>
  <c r="G375" i="15"/>
  <c r="L375" i="15"/>
  <c r="E372" i="15"/>
  <c r="L372" i="15"/>
  <c r="P372" i="15"/>
  <c r="E331" i="15"/>
  <c r="H331" i="15"/>
  <c r="P331" i="15"/>
  <c r="I331" i="15"/>
  <c r="L331" i="15"/>
  <c r="M331" i="15"/>
  <c r="E321" i="15"/>
  <c r="I321" i="15"/>
  <c r="M321" i="15"/>
  <c r="F321" i="15"/>
  <c r="J321" i="15"/>
  <c r="N321" i="15"/>
  <c r="H321" i="15"/>
  <c r="P321" i="15"/>
  <c r="K321" i="15"/>
  <c r="F308" i="15"/>
  <c r="G308" i="15"/>
  <c r="L308" i="15"/>
  <c r="P308" i="15"/>
  <c r="I308" i="15"/>
  <c r="M308" i="15"/>
  <c r="E308" i="15"/>
  <c r="O308" i="15"/>
  <c r="J308" i="15"/>
  <c r="K462" i="15"/>
  <c r="O461" i="15"/>
  <c r="K461" i="15"/>
  <c r="K458" i="15"/>
  <c r="O457" i="15"/>
  <c r="K457" i="15"/>
  <c r="K454" i="15"/>
  <c r="O453" i="15"/>
  <c r="K453" i="15"/>
  <c r="O450" i="15"/>
  <c r="K450" i="15"/>
  <c r="O446" i="15"/>
  <c r="K446" i="15"/>
  <c r="E425" i="15"/>
  <c r="M425" i="15"/>
  <c r="N422" i="15"/>
  <c r="H422" i="15"/>
  <c r="M418" i="15"/>
  <c r="H418" i="15"/>
  <c r="E417" i="15"/>
  <c r="I417" i="15"/>
  <c r="F415" i="15"/>
  <c r="G415" i="15"/>
  <c r="L415" i="15"/>
  <c r="F413" i="15"/>
  <c r="H413" i="15"/>
  <c r="M413" i="15"/>
  <c r="F409" i="15"/>
  <c r="E409" i="15"/>
  <c r="K409" i="15"/>
  <c r="P409" i="15"/>
  <c r="E406" i="15"/>
  <c r="I406" i="15"/>
  <c r="M406" i="15"/>
  <c r="F406" i="15"/>
  <c r="J406" i="15"/>
  <c r="N406" i="15"/>
  <c r="I404" i="15"/>
  <c r="M399" i="15"/>
  <c r="F396" i="15"/>
  <c r="J396" i="15"/>
  <c r="N396" i="15"/>
  <c r="G396" i="15"/>
  <c r="K396" i="15"/>
  <c r="O396" i="15"/>
  <c r="F391" i="15"/>
  <c r="E391" i="15"/>
  <c r="K391" i="15"/>
  <c r="P391" i="15"/>
  <c r="G391" i="15"/>
  <c r="L391" i="15"/>
  <c r="K389" i="15"/>
  <c r="K382" i="15"/>
  <c r="F381" i="15"/>
  <c r="G381" i="15"/>
  <c r="L381" i="15"/>
  <c r="H381" i="15"/>
  <c r="M381" i="15"/>
  <c r="P380" i="15"/>
  <c r="N375" i="15"/>
  <c r="E367" i="15"/>
  <c r="G367" i="15"/>
  <c r="L367" i="15"/>
  <c r="H367" i="15"/>
  <c r="O367" i="15"/>
  <c r="J367" i="15"/>
  <c r="P367" i="15"/>
  <c r="L352" i="15"/>
  <c r="O321" i="15"/>
  <c r="N312" i="15"/>
  <c r="P401" i="15"/>
  <c r="K401" i="15"/>
  <c r="E401" i="15"/>
  <c r="M400" i="15"/>
  <c r="I400" i="15"/>
  <c r="P393" i="15"/>
  <c r="K393" i="15"/>
  <c r="E393" i="15"/>
  <c r="M392" i="15"/>
  <c r="I392" i="15"/>
  <c r="P385" i="15"/>
  <c r="K385" i="15"/>
  <c r="E385" i="15"/>
  <c r="M384" i="15"/>
  <c r="I384" i="15"/>
  <c r="N379" i="15"/>
  <c r="M378" i="15"/>
  <c r="L376" i="15"/>
  <c r="N373" i="15"/>
  <c r="N369" i="15"/>
  <c r="G368" i="15"/>
  <c r="H368" i="15"/>
  <c r="E365" i="15"/>
  <c r="H365" i="15"/>
  <c r="N365" i="15"/>
  <c r="E359" i="15"/>
  <c r="G359" i="15"/>
  <c r="L359" i="15"/>
  <c r="E353" i="15"/>
  <c r="I353" i="15"/>
  <c r="O353" i="15"/>
  <c r="E330" i="15"/>
  <c r="I330" i="15"/>
  <c r="M330" i="15"/>
  <c r="F330" i="15"/>
  <c r="J330" i="15"/>
  <c r="N330" i="15"/>
  <c r="E328" i="15"/>
  <c r="L328" i="15"/>
  <c r="E325" i="15"/>
  <c r="G325" i="15"/>
  <c r="K325" i="15"/>
  <c r="O325" i="15"/>
  <c r="H325" i="15"/>
  <c r="L325" i="15"/>
  <c r="P325" i="15"/>
  <c r="F307" i="15"/>
  <c r="J307" i="15"/>
  <c r="N307" i="15"/>
  <c r="G307" i="15"/>
  <c r="K307" i="15"/>
  <c r="O307" i="15"/>
  <c r="E373" i="15"/>
  <c r="G373" i="15"/>
  <c r="L373" i="15"/>
  <c r="E369" i="15"/>
  <c r="F369" i="15"/>
  <c r="K369" i="15"/>
  <c r="P369" i="15"/>
  <c r="G366" i="15"/>
  <c r="L366" i="15"/>
  <c r="G360" i="15"/>
  <c r="H360" i="15"/>
  <c r="K330" i="15"/>
  <c r="J325" i="15"/>
  <c r="E322" i="15"/>
  <c r="H322" i="15"/>
  <c r="P322" i="15"/>
  <c r="I322" i="15"/>
  <c r="E319" i="15"/>
  <c r="G319" i="15"/>
  <c r="K319" i="15"/>
  <c r="O319" i="15"/>
  <c r="H319" i="15"/>
  <c r="L319" i="15"/>
  <c r="P319" i="15"/>
  <c r="E317" i="15"/>
  <c r="G317" i="15"/>
  <c r="L317" i="15"/>
  <c r="P317" i="15"/>
  <c r="H317" i="15"/>
  <c r="M317" i="15"/>
  <c r="I307" i="15"/>
  <c r="K351" i="15"/>
  <c r="M350" i="15"/>
  <c r="I350" i="15"/>
  <c r="M329" i="15"/>
  <c r="E329" i="15"/>
  <c r="N327" i="15"/>
  <c r="J327" i="15"/>
  <c r="F327" i="15"/>
  <c r="P324" i="15"/>
  <c r="H324" i="15"/>
  <c r="P318" i="15"/>
  <c r="H318" i="15"/>
  <c r="P313" i="15"/>
  <c r="N310" i="15"/>
  <c r="J310" i="15"/>
  <c r="F310" i="15"/>
  <c r="H309" i="15"/>
  <c r="G280" i="15"/>
  <c r="O297" i="15"/>
  <c r="I289" i="15"/>
  <c r="I303" i="15"/>
  <c r="O301" i="15"/>
  <c r="I297" i="15"/>
  <c r="L290" i="15"/>
  <c r="N289" i="15"/>
  <c r="H289" i="15"/>
  <c r="O287" i="15"/>
  <c r="G286" i="15"/>
  <c r="P285" i="15"/>
  <c r="L289" i="15"/>
  <c r="M289" i="15"/>
  <c r="F289" i="15"/>
  <c r="N285" i="15"/>
  <c r="O283" i="15"/>
  <c r="L287" i="15"/>
  <c r="N283" i="15"/>
  <c r="H283" i="15"/>
  <c r="O291" i="15"/>
  <c r="P290" i="15"/>
  <c r="K287" i="15"/>
  <c r="J285" i="15"/>
  <c r="L283" i="15"/>
  <c r="G283" i="15"/>
  <c r="O290" i="15"/>
  <c r="G287" i="15"/>
  <c r="P286" i="15"/>
  <c r="I285" i="15"/>
  <c r="P283" i="15"/>
  <c r="K283" i="15"/>
  <c r="F283" i="15"/>
  <c r="N281" i="15"/>
  <c r="L301" i="15"/>
  <c r="M297" i="15"/>
  <c r="H297" i="15"/>
  <c r="L291" i="15"/>
  <c r="L281" i="15"/>
  <c r="K301" i="15"/>
  <c r="L297" i="15"/>
  <c r="G297" i="15"/>
  <c r="K291" i="15"/>
  <c r="G290" i="15"/>
  <c r="P289" i="15"/>
  <c r="J289" i="15"/>
  <c r="E289" i="15"/>
  <c r="L288" i="15"/>
  <c r="O286" i="15"/>
  <c r="M285" i="15"/>
  <c r="H285" i="15"/>
  <c r="M283" i="15"/>
  <c r="I283" i="15"/>
  <c r="O282" i="15"/>
  <c r="I281" i="15"/>
  <c r="N303" i="15"/>
  <c r="G301" i="15"/>
  <c r="P299" i="15"/>
  <c r="P297" i="15"/>
  <c r="K297" i="15"/>
  <c r="E297" i="15"/>
  <c r="G291" i="15"/>
  <c r="L286" i="15"/>
  <c r="L285" i="15"/>
  <c r="F285" i="15"/>
  <c r="G282" i="15"/>
  <c r="F281" i="15"/>
  <c r="M303" i="15"/>
  <c r="H303" i="15"/>
  <c r="K288" i="15"/>
  <c r="P287" i="15"/>
  <c r="H287" i="15"/>
  <c r="H286" i="15"/>
  <c r="P281" i="15"/>
  <c r="J281" i="15"/>
  <c r="E281" i="15"/>
  <c r="L303" i="15"/>
  <c r="F303" i="15"/>
  <c r="L292" i="15"/>
  <c r="L284" i="15"/>
  <c r="O280" i="15"/>
  <c r="P305" i="15"/>
  <c r="P303" i="15"/>
  <c r="J303" i="15"/>
  <c r="E303" i="15"/>
  <c r="P301" i="15"/>
  <c r="H301" i="15"/>
  <c r="N297" i="15"/>
  <c r="J297" i="15"/>
  <c r="K292" i="15"/>
  <c r="P291" i="15"/>
  <c r="H291" i="15"/>
  <c r="H290" i="15"/>
  <c r="K284" i="15"/>
  <c r="L282" i="15"/>
  <c r="M281" i="15"/>
  <c r="H281" i="15"/>
  <c r="L280" i="15"/>
  <c r="L305" i="15"/>
  <c r="H305" i="15"/>
  <c r="L299" i="15"/>
  <c r="H299" i="15"/>
  <c r="O305" i="15"/>
  <c r="K305" i="15"/>
  <c r="G305" i="15"/>
  <c r="N301" i="15"/>
  <c r="J301" i="15"/>
  <c r="F301" i="15"/>
  <c r="O299" i="15"/>
  <c r="K299" i="15"/>
  <c r="G299" i="15"/>
  <c r="O295" i="15"/>
  <c r="K295" i="15"/>
  <c r="G295" i="15"/>
  <c r="O293" i="15"/>
  <c r="K293" i="15"/>
  <c r="G293" i="15"/>
  <c r="P292" i="15"/>
  <c r="H292" i="15"/>
  <c r="N291" i="15"/>
  <c r="J291" i="15"/>
  <c r="F291" i="15"/>
  <c r="P288" i="15"/>
  <c r="H288" i="15"/>
  <c r="N287" i="15"/>
  <c r="J287" i="15"/>
  <c r="F287" i="15"/>
  <c r="P284" i="15"/>
  <c r="H284" i="15"/>
  <c r="P295" i="15"/>
  <c r="L295" i="15"/>
  <c r="H295" i="15"/>
  <c r="P293" i="15"/>
  <c r="L293" i="15"/>
  <c r="H293" i="15"/>
  <c r="N305" i="15"/>
  <c r="J305" i="15"/>
  <c r="F305" i="15"/>
  <c r="O303" i="15"/>
  <c r="K303" i="15"/>
  <c r="M301" i="15"/>
  <c r="I301" i="15"/>
  <c r="N299" i="15"/>
  <c r="J299" i="15"/>
  <c r="F299" i="15"/>
  <c r="N295" i="15"/>
  <c r="J295" i="15"/>
  <c r="F295" i="15"/>
  <c r="N293" i="15"/>
  <c r="J293" i="15"/>
  <c r="F293" i="15"/>
  <c r="O292" i="15"/>
  <c r="M291" i="15"/>
  <c r="I291" i="15"/>
  <c r="O289" i="15"/>
  <c r="K289" i="15"/>
  <c r="O288" i="15"/>
  <c r="M287" i="15"/>
  <c r="I287" i="15"/>
  <c r="O285" i="15"/>
  <c r="K285" i="15"/>
  <c r="O284" i="15"/>
  <c r="K282" i="15"/>
  <c r="K280" i="15"/>
  <c r="M305" i="15"/>
  <c r="I305" i="15"/>
  <c r="M299" i="15"/>
  <c r="I299" i="15"/>
  <c r="M295" i="15"/>
  <c r="I295" i="15"/>
  <c r="M293" i="15"/>
  <c r="I293" i="15"/>
  <c r="P282" i="15"/>
  <c r="O281" i="15"/>
  <c r="K281" i="15"/>
  <c r="P280" i="15"/>
  <c r="H280" i="15"/>
  <c r="E1089" i="15"/>
  <c r="I1089" i="15"/>
  <c r="M1089" i="15"/>
  <c r="G1089" i="15"/>
  <c r="K1089" i="15"/>
  <c r="O1089" i="15"/>
  <c r="E1087" i="15"/>
  <c r="I1087" i="15"/>
  <c r="M1087" i="15"/>
  <c r="G1087" i="15"/>
  <c r="K1087" i="15"/>
  <c r="O1087" i="15"/>
  <c r="E1079" i="15"/>
  <c r="I1079" i="15"/>
  <c r="M1079" i="15"/>
  <c r="G1079" i="15"/>
  <c r="K1079" i="15"/>
  <c r="O1079" i="15"/>
  <c r="E1069" i="15"/>
  <c r="I1069" i="15"/>
  <c r="M1069" i="15"/>
  <c r="G1069" i="15"/>
  <c r="K1069" i="15"/>
  <c r="O1069" i="15"/>
  <c r="E1067" i="15"/>
  <c r="I1067" i="15"/>
  <c r="M1067" i="15"/>
  <c r="G1067" i="15"/>
  <c r="K1067" i="15"/>
  <c r="O1067" i="15"/>
  <c r="E1065" i="15"/>
  <c r="I1065" i="15"/>
  <c r="M1065" i="15"/>
  <c r="G1065" i="15"/>
  <c r="K1065" i="15"/>
  <c r="O1065" i="15"/>
  <c r="E1061" i="15"/>
  <c r="I1061" i="15"/>
  <c r="M1061" i="15"/>
  <c r="G1061" i="15"/>
  <c r="K1061" i="15"/>
  <c r="O1061" i="15"/>
  <c r="E1059" i="15"/>
  <c r="I1059" i="15"/>
  <c r="M1059" i="15"/>
  <c r="G1059" i="15"/>
  <c r="K1059" i="15"/>
  <c r="O1059" i="15"/>
  <c r="E1057" i="15"/>
  <c r="I1057" i="15"/>
  <c r="M1057" i="15"/>
  <c r="G1057" i="15"/>
  <c r="K1057" i="15"/>
  <c r="O1057" i="15"/>
  <c r="E1055" i="15"/>
  <c r="I1055" i="15"/>
  <c r="M1055" i="15"/>
  <c r="G1055" i="15"/>
  <c r="K1055" i="15"/>
  <c r="O1055" i="15"/>
  <c r="E1053" i="15"/>
  <c r="I1053" i="15"/>
  <c r="M1053" i="15"/>
  <c r="G1053" i="15"/>
  <c r="K1053" i="15"/>
  <c r="O1053" i="15"/>
  <c r="L1101" i="15"/>
  <c r="E1097" i="15"/>
  <c r="I1097" i="15"/>
  <c r="M1097" i="15"/>
  <c r="G1097" i="15"/>
  <c r="K1097" i="15"/>
  <c r="O1097" i="15"/>
  <c r="E1095" i="15"/>
  <c r="I1095" i="15"/>
  <c r="M1095" i="15"/>
  <c r="G1095" i="15"/>
  <c r="K1095" i="15"/>
  <c r="O1095" i="15"/>
  <c r="L1091" i="15"/>
  <c r="L1089" i="15"/>
  <c r="E1077" i="15"/>
  <c r="I1077" i="15"/>
  <c r="M1077" i="15"/>
  <c r="G1077" i="15"/>
  <c r="K1077" i="15"/>
  <c r="O1077" i="15"/>
  <c r="E1075" i="15"/>
  <c r="I1075" i="15"/>
  <c r="M1075" i="15"/>
  <c r="G1075" i="15"/>
  <c r="K1075" i="15"/>
  <c r="O1075" i="15"/>
  <c r="E1073" i="15"/>
  <c r="I1073" i="15"/>
  <c r="M1073" i="15"/>
  <c r="G1073" i="15"/>
  <c r="K1073" i="15"/>
  <c r="O1073" i="15"/>
  <c r="E1071" i="15"/>
  <c r="I1071" i="15"/>
  <c r="M1071" i="15"/>
  <c r="G1071" i="15"/>
  <c r="K1071" i="15"/>
  <c r="O1071" i="15"/>
  <c r="L1069" i="15"/>
  <c r="L1067" i="15"/>
  <c r="L1065" i="15"/>
  <c r="E1063" i="15"/>
  <c r="I1063" i="15"/>
  <c r="M1063" i="15"/>
  <c r="G1063" i="15"/>
  <c r="K1063" i="15"/>
  <c r="O1063" i="15"/>
  <c r="L1061" i="15"/>
  <c r="N1100" i="15"/>
  <c r="N1098" i="15"/>
  <c r="J1097" i="15"/>
  <c r="N1096" i="15"/>
  <c r="F1096" i="15"/>
  <c r="J1095" i="15"/>
  <c r="N1094" i="15"/>
  <c r="N1092" i="15"/>
  <c r="J1091" i="15"/>
  <c r="N1090" i="15"/>
  <c r="J1089" i="15"/>
  <c r="N1088" i="15"/>
  <c r="J1087" i="15"/>
  <c r="N1086" i="15"/>
  <c r="N1084" i="15"/>
  <c r="N1082" i="15"/>
  <c r="N1080" i="15"/>
  <c r="J1079" i="15"/>
  <c r="N1078" i="15"/>
  <c r="J1077" i="15"/>
  <c r="N1076" i="15"/>
  <c r="J1075" i="15"/>
  <c r="N1074" i="15"/>
  <c r="J1073" i="15"/>
  <c r="N1072" i="15"/>
  <c r="J1071" i="15"/>
  <c r="N1070" i="15"/>
  <c r="J1069" i="15"/>
  <c r="N1068" i="15"/>
  <c r="J1067" i="15"/>
  <c r="N1066" i="15"/>
  <c r="J1065" i="15"/>
  <c r="N1064" i="15"/>
  <c r="J1063" i="15"/>
  <c r="N1062" i="15"/>
  <c r="J1061" i="15"/>
  <c r="N1060" i="15"/>
  <c r="J1059" i="15"/>
  <c r="N1058" i="15"/>
  <c r="J1057" i="15"/>
  <c r="N1056" i="15"/>
  <c r="J1055" i="15"/>
  <c r="N1054" i="15"/>
  <c r="J1053" i="15"/>
  <c r="N1052" i="15"/>
  <c r="E1101" i="15"/>
  <c r="I1101" i="15"/>
  <c r="M1101" i="15"/>
  <c r="G1101" i="15"/>
  <c r="K1101" i="15"/>
  <c r="O1101" i="15"/>
  <c r="E1099" i="15"/>
  <c r="I1099" i="15"/>
  <c r="M1099" i="15"/>
  <c r="G1099" i="15"/>
  <c r="K1099" i="15"/>
  <c r="O1099" i="15"/>
  <c r="E1093" i="15"/>
  <c r="I1093" i="15"/>
  <c r="M1093" i="15"/>
  <c r="G1093" i="15"/>
  <c r="K1093" i="15"/>
  <c r="O1093" i="15"/>
  <c r="E1085" i="15"/>
  <c r="I1085" i="15"/>
  <c r="M1085" i="15"/>
  <c r="G1085" i="15"/>
  <c r="K1085" i="15"/>
  <c r="O1085" i="15"/>
  <c r="E1083" i="15"/>
  <c r="I1083" i="15"/>
  <c r="M1083" i="15"/>
  <c r="G1083" i="15"/>
  <c r="K1083" i="15"/>
  <c r="O1083" i="15"/>
  <c r="E1081" i="15"/>
  <c r="I1081" i="15"/>
  <c r="M1081" i="15"/>
  <c r="G1081" i="15"/>
  <c r="K1081" i="15"/>
  <c r="O1081" i="15"/>
  <c r="G1100" i="15"/>
  <c r="K1100" i="15"/>
  <c r="O1100" i="15"/>
  <c r="E1100" i="15"/>
  <c r="I1100" i="15"/>
  <c r="M1100" i="15"/>
  <c r="P1099" i="15"/>
  <c r="H1099" i="15"/>
  <c r="G1098" i="15"/>
  <c r="K1098" i="15"/>
  <c r="O1098" i="15"/>
  <c r="E1098" i="15"/>
  <c r="I1098" i="15"/>
  <c r="M1098" i="15"/>
  <c r="P1097" i="15"/>
  <c r="H1097" i="15"/>
  <c r="P1095" i="15"/>
  <c r="G1094" i="15"/>
  <c r="K1094" i="15"/>
  <c r="O1094" i="15"/>
  <c r="E1094" i="15"/>
  <c r="I1094" i="15"/>
  <c r="M1094" i="15"/>
  <c r="P1093" i="15"/>
  <c r="H1093" i="15"/>
  <c r="G1092" i="15"/>
  <c r="K1092" i="15"/>
  <c r="O1092" i="15"/>
  <c r="E1092" i="15"/>
  <c r="I1092" i="15"/>
  <c r="M1092" i="15"/>
  <c r="P1091" i="15"/>
  <c r="G1090" i="15"/>
  <c r="K1090" i="15"/>
  <c r="O1090" i="15"/>
  <c r="E1090" i="15"/>
  <c r="I1090" i="15"/>
  <c r="M1090" i="15"/>
  <c r="P1089" i="15"/>
  <c r="H1089" i="15"/>
  <c r="G1088" i="15"/>
  <c r="K1088" i="15"/>
  <c r="O1088" i="15"/>
  <c r="E1088" i="15"/>
  <c r="I1088" i="15"/>
  <c r="M1088" i="15"/>
  <c r="P1087" i="15"/>
  <c r="H1087" i="15"/>
  <c r="G1086" i="15"/>
  <c r="K1086" i="15"/>
  <c r="O1086" i="15"/>
  <c r="E1086" i="15"/>
  <c r="I1086" i="15"/>
  <c r="M1086" i="15"/>
  <c r="P1085" i="15"/>
  <c r="H1085" i="15"/>
  <c r="G1084" i="15"/>
  <c r="K1084" i="15"/>
  <c r="O1084" i="15"/>
  <c r="E1084" i="15"/>
  <c r="I1084" i="15"/>
  <c r="M1084" i="15"/>
  <c r="P1083" i="15"/>
  <c r="H1083" i="15"/>
  <c r="G1082" i="15"/>
  <c r="K1082" i="15"/>
  <c r="O1082" i="15"/>
  <c r="E1082" i="15"/>
  <c r="I1082" i="15"/>
  <c r="M1082" i="15"/>
  <c r="P1081" i="15"/>
  <c r="H1081" i="15"/>
  <c r="G1080" i="15"/>
  <c r="K1080" i="15"/>
  <c r="O1080" i="15"/>
  <c r="E1080" i="15"/>
  <c r="I1080" i="15"/>
  <c r="M1080" i="15"/>
  <c r="P1079" i="15"/>
  <c r="H1079" i="15"/>
  <c r="G1078" i="15"/>
  <c r="K1078" i="15"/>
  <c r="O1078" i="15"/>
  <c r="E1078" i="15"/>
  <c r="I1078" i="15"/>
  <c r="M1078" i="15"/>
  <c r="P1077" i="15"/>
  <c r="H1077" i="15"/>
  <c r="G1076" i="15"/>
  <c r="K1076" i="15"/>
  <c r="O1076" i="15"/>
  <c r="E1076" i="15"/>
  <c r="I1076" i="15"/>
  <c r="M1076" i="15"/>
  <c r="P1075" i="15"/>
  <c r="H1075" i="15"/>
  <c r="G1074" i="15"/>
  <c r="K1074" i="15"/>
  <c r="O1074" i="15"/>
  <c r="E1074" i="15"/>
  <c r="I1074" i="15"/>
  <c r="M1074" i="15"/>
  <c r="P1073" i="15"/>
  <c r="H1073" i="15"/>
  <c r="G1072" i="15"/>
  <c r="K1072" i="15"/>
  <c r="O1072" i="15"/>
  <c r="E1072" i="15"/>
  <c r="I1072" i="15"/>
  <c r="M1072" i="15"/>
  <c r="P1071" i="15"/>
  <c r="H1071" i="15"/>
  <c r="G1070" i="15"/>
  <c r="K1070" i="15"/>
  <c r="O1070" i="15"/>
  <c r="E1070" i="15"/>
  <c r="I1070" i="15"/>
  <c r="M1070" i="15"/>
  <c r="P1069" i="15"/>
  <c r="H1069" i="15"/>
  <c r="G1068" i="15"/>
  <c r="K1068" i="15"/>
  <c r="O1068" i="15"/>
  <c r="E1068" i="15"/>
  <c r="I1068" i="15"/>
  <c r="M1068" i="15"/>
  <c r="P1067" i="15"/>
  <c r="H1067" i="15"/>
  <c r="G1066" i="15"/>
  <c r="K1066" i="15"/>
  <c r="O1066" i="15"/>
  <c r="E1066" i="15"/>
  <c r="I1066" i="15"/>
  <c r="M1066" i="15"/>
  <c r="P1065" i="15"/>
  <c r="H1065" i="15"/>
  <c r="G1064" i="15"/>
  <c r="K1064" i="15"/>
  <c r="O1064" i="15"/>
  <c r="E1064" i="15"/>
  <c r="I1064" i="15"/>
  <c r="M1064" i="15"/>
  <c r="P1063" i="15"/>
  <c r="H1063" i="15"/>
  <c r="G1062" i="15"/>
  <c r="K1062" i="15"/>
  <c r="O1062" i="15"/>
  <c r="E1062" i="15"/>
  <c r="I1062" i="15"/>
  <c r="M1062" i="15"/>
  <c r="P1061" i="15"/>
  <c r="H1061" i="15"/>
  <c r="G1060" i="15"/>
  <c r="K1060" i="15"/>
  <c r="O1060" i="15"/>
  <c r="E1060" i="15"/>
  <c r="I1060" i="15"/>
  <c r="M1060" i="15"/>
  <c r="P1059" i="15"/>
  <c r="H1059" i="15"/>
  <c r="G1058" i="15"/>
  <c r="K1058" i="15"/>
  <c r="O1058" i="15"/>
  <c r="E1058" i="15"/>
  <c r="I1058" i="15"/>
  <c r="M1058" i="15"/>
  <c r="P1057" i="15"/>
  <c r="H1057" i="15"/>
  <c r="G1056" i="15"/>
  <c r="K1056" i="15"/>
  <c r="O1056" i="15"/>
  <c r="E1056" i="15"/>
  <c r="I1056" i="15"/>
  <c r="M1056" i="15"/>
  <c r="P1055" i="15"/>
  <c r="H1055" i="15"/>
  <c r="G1054" i="15"/>
  <c r="K1054" i="15"/>
  <c r="O1054" i="15"/>
  <c r="E1054" i="15"/>
  <c r="I1054" i="15"/>
  <c r="M1054" i="15"/>
  <c r="P1053" i="15"/>
  <c r="H1053" i="15"/>
  <c r="G1052" i="15"/>
  <c r="K1052" i="15"/>
  <c r="O1052" i="15"/>
  <c r="E1052" i="15"/>
  <c r="I1052" i="15"/>
  <c r="M1052" i="15"/>
  <c r="L1099" i="15"/>
  <c r="L1097" i="15"/>
  <c r="L1095" i="15"/>
  <c r="L1093" i="15"/>
  <c r="E1091" i="15"/>
  <c r="I1091" i="15"/>
  <c r="M1091" i="15"/>
  <c r="G1091" i="15"/>
  <c r="K1091" i="15"/>
  <c r="O1091" i="15"/>
  <c r="L1087" i="15"/>
  <c r="L1083" i="15"/>
  <c r="L1081" i="15"/>
  <c r="L1079" i="15"/>
  <c r="P1101" i="15"/>
  <c r="H1101" i="15"/>
  <c r="L1100" i="15"/>
  <c r="L1098" i="15"/>
  <c r="G1096" i="15"/>
  <c r="K1096" i="15"/>
  <c r="O1096" i="15"/>
  <c r="E1096" i="15"/>
  <c r="I1096" i="15"/>
  <c r="M1096" i="15"/>
  <c r="H1095" i="15"/>
  <c r="N1101" i="15"/>
  <c r="F1101" i="15"/>
  <c r="J1100" i="15"/>
  <c r="N1099" i="15"/>
  <c r="F1099" i="15"/>
  <c r="J1098" i="15"/>
  <c r="N1097" i="15"/>
  <c r="F1097" i="15"/>
  <c r="J1096" i="15"/>
  <c r="N1095" i="15"/>
  <c r="F1095" i="15"/>
  <c r="J1094" i="15"/>
  <c r="N1093" i="15"/>
  <c r="F1093" i="15"/>
  <c r="J1092" i="15"/>
  <c r="N1091" i="15"/>
  <c r="F1091" i="15"/>
  <c r="J1090" i="15"/>
  <c r="N1089" i="15"/>
  <c r="F1089" i="15"/>
  <c r="J1088" i="15"/>
  <c r="N1087" i="15"/>
  <c r="F1087" i="15"/>
  <c r="J1086" i="15"/>
  <c r="N1085" i="15"/>
  <c r="F1085" i="15"/>
  <c r="J1084" i="15"/>
  <c r="N1083" i="15"/>
  <c r="F1083" i="15"/>
  <c r="J1082" i="15"/>
  <c r="N1081" i="15"/>
  <c r="F1081" i="15"/>
  <c r="N1079" i="15"/>
  <c r="F1079" i="15"/>
  <c r="J1078" i="15"/>
  <c r="N1077" i="15"/>
  <c r="F1077" i="15"/>
  <c r="J1076" i="15"/>
  <c r="N1075" i="15"/>
  <c r="F1075" i="15"/>
  <c r="J1074" i="15"/>
  <c r="N1073" i="15"/>
  <c r="F1073" i="15"/>
  <c r="J1072" i="15"/>
  <c r="N1071" i="15"/>
  <c r="F1071" i="15"/>
  <c r="J1070" i="15"/>
  <c r="N1069" i="15"/>
  <c r="F1069" i="15"/>
  <c r="J1068" i="15"/>
  <c r="N1067" i="15"/>
  <c r="F1067" i="15"/>
  <c r="J1066" i="15"/>
  <c r="N1065" i="15"/>
  <c r="F1065" i="15"/>
  <c r="J1064" i="15"/>
  <c r="N1063" i="15"/>
  <c r="F1063" i="15"/>
  <c r="J1062" i="15"/>
  <c r="N1061" i="15"/>
  <c r="F1061" i="15"/>
  <c r="J1060" i="15"/>
  <c r="N1059" i="15"/>
  <c r="F1059" i="15"/>
  <c r="J1058" i="15"/>
  <c r="N1057" i="15"/>
  <c r="F1057" i="15"/>
  <c r="J1056" i="15"/>
  <c r="N1055" i="15"/>
  <c r="F1055" i="15"/>
  <c r="J1054" i="15"/>
  <c r="N1053" i="15"/>
  <c r="F1053" i="15"/>
  <c r="J1052" i="15"/>
  <c r="O1051" i="15"/>
  <c r="K1051" i="15"/>
  <c r="G1051" i="15"/>
  <c r="M1050" i="15"/>
  <c r="I1050" i="15"/>
  <c r="E1050" i="15"/>
  <c r="O1049" i="15"/>
  <c r="K1049" i="15"/>
  <c r="G1049" i="15"/>
  <c r="M1048" i="15"/>
  <c r="I1048" i="15"/>
  <c r="E1048" i="15"/>
  <c r="O1047" i="15"/>
  <c r="K1047" i="15"/>
  <c r="G1047" i="15"/>
  <c r="M1046" i="15"/>
  <c r="I1046" i="15"/>
  <c r="E1046" i="15"/>
  <c r="O1045" i="15"/>
  <c r="K1045" i="15"/>
  <c r="G1045" i="15"/>
  <c r="M1044" i="15"/>
  <c r="I1044" i="15"/>
  <c r="E1044" i="15"/>
  <c r="O1043" i="15"/>
  <c r="K1043" i="15"/>
  <c r="G1043" i="15"/>
  <c r="M1042" i="15"/>
  <c r="I1042" i="15"/>
  <c r="E1042" i="15"/>
  <c r="O1041" i="15"/>
  <c r="K1041" i="15"/>
  <c r="G1041" i="15"/>
  <c r="M1040" i="15"/>
  <c r="I1040" i="15"/>
  <c r="E1040" i="15"/>
  <c r="O1039" i="15"/>
  <c r="K1039" i="15"/>
  <c r="G1039" i="15"/>
  <c r="M1038" i="15"/>
  <c r="I1038" i="15"/>
  <c r="E1038" i="15"/>
  <c r="O1037" i="15"/>
  <c r="K1037" i="15"/>
  <c r="G1037" i="15"/>
  <c r="M1036" i="15"/>
  <c r="I1036" i="15"/>
  <c r="E1036" i="15"/>
  <c r="O1035" i="15"/>
  <c r="K1035" i="15"/>
  <c r="G1035" i="15"/>
  <c r="M1034" i="15"/>
  <c r="I1034" i="15"/>
  <c r="E1034" i="15"/>
  <c r="O1033" i="15"/>
  <c r="K1033" i="15"/>
  <c r="G1033" i="15"/>
  <c r="M1032" i="15"/>
  <c r="I1032" i="15"/>
  <c r="E1032" i="15"/>
  <c r="O1031" i="15"/>
  <c r="K1031" i="15"/>
  <c r="G1031" i="15"/>
  <c r="M1030" i="15"/>
  <c r="I1030" i="15"/>
  <c r="E1030" i="15"/>
  <c r="O1029" i="15"/>
  <c r="K1029" i="15"/>
  <c r="G1029" i="15"/>
  <c r="M1028" i="15"/>
  <c r="I1028" i="15"/>
  <c r="E1028" i="15"/>
  <c r="O1027" i="15"/>
  <c r="K1027" i="15"/>
  <c r="G1027" i="15"/>
  <c r="M1026" i="15"/>
  <c r="I1026" i="15"/>
  <c r="E1026" i="15"/>
  <c r="O1025" i="15"/>
  <c r="K1025" i="15"/>
  <c r="G1025" i="15"/>
  <c r="M1024" i="15"/>
  <c r="I1024" i="15"/>
  <c r="E1024" i="15"/>
  <c r="O1023" i="15"/>
  <c r="K1023" i="15"/>
  <c r="G1023" i="15"/>
  <c r="M1022" i="15"/>
  <c r="I1022" i="15"/>
  <c r="E1022" i="15"/>
  <c r="O1021" i="15"/>
  <c r="K1021" i="15"/>
  <c r="G1021" i="15"/>
  <c r="M1020" i="15"/>
  <c r="I1020" i="15"/>
  <c r="E1020" i="15"/>
  <c r="O1019" i="15"/>
  <c r="K1019" i="15"/>
  <c r="G1019" i="15"/>
  <c r="M1018" i="15"/>
  <c r="I1018" i="15"/>
  <c r="E1018" i="15"/>
  <c r="O1017" i="15"/>
  <c r="K1017" i="15"/>
  <c r="G1017" i="15"/>
  <c r="M1016" i="15"/>
  <c r="I1016" i="15"/>
  <c r="E1016" i="15"/>
  <c r="O1015" i="15"/>
  <c r="K1015" i="15"/>
  <c r="G1015" i="15"/>
  <c r="M1014" i="15"/>
  <c r="I1014" i="15"/>
  <c r="E1014" i="15"/>
  <c r="O1013" i="15"/>
  <c r="K1013" i="15"/>
  <c r="G1013" i="15"/>
  <c r="N1012" i="15"/>
  <c r="H1012" i="15"/>
  <c r="J1011" i="15"/>
  <c r="N1010" i="15"/>
  <c r="J1009" i="15"/>
  <c r="N1008" i="15"/>
  <c r="J1007" i="15"/>
  <c r="N1006" i="15"/>
  <c r="J1005" i="15"/>
  <c r="N1004" i="15"/>
  <c r="J1003" i="15"/>
  <c r="N1002" i="15"/>
  <c r="J1001" i="15"/>
  <c r="N1000" i="15"/>
  <c r="J999" i="15"/>
  <c r="N998" i="15"/>
  <c r="J997" i="15"/>
  <c r="N996" i="15"/>
  <c r="J995" i="15"/>
  <c r="N994" i="15"/>
  <c r="J993" i="15"/>
  <c r="N992" i="15"/>
  <c r="J991" i="15"/>
  <c r="N990" i="15"/>
  <c r="J989" i="15"/>
  <c r="N988" i="15"/>
  <c r="J987" i="15"/>
  <c r="N986" i="15"/>
  <c r="J985" i="15"/>
  <c r="N984" i="15"/>
  <c r="J983" i="15"/>
  <c r="N982" i="15"/>
  <c r="J981" i="15"/>
  <c r="N980" i="15"/>
  <c r="J979" i="15"/>
  <c r="N978" i="15"/>
  <c r="J977" i="15"/>
  <c r="N976" i="15"/>
  <c r="J975" i="15"/>
  <c r="N974" i="15"/>
  <c r="J973" i="15"/>
  <c r="N972" i="15"/>
  <c r="J971" i="15"/>
  <c r="N970" i="15"/>
  <c r="J969" i="15"/>
  <c r="N968" i="15"/>
  <c r="J967" i="15"/>
  <c r="G965" i="15"/>
  <c r="K965" i="15"/>
  <c r="O965" i="15"/>
  <c r="E965" i="15"/>
  <c r="I965" i="15"/>
  <c r="M965" i="15"/>
  <c r="F965" i="15"/>
  <c r="J965" i="15"/>
  <c r="N965" i="15"/>
  <c r="G961" i="15"/>
  <c r="K961" i="15"/>
  <c r="O961" i="15"/>
  <c r="E961" i="15"/>
  <c r="I961" i="15"/>
  <c r="M961" i="15"/>
  <c r="F961" i="15"/>
  <c r="J961" i="15"/>
  <c r="N961" i="15"/>
  <c r="N1051" i="15"/>
  <c r="J1051" i="15"/>
  <c r="F1051" i="15"/>
  <c r="N1049" i="15"/>
  <c r="J1049" i="15"/>
  <c r="F1049" i="15"/>
  <c r="N1047" i="15"/>
  <c r="J1047" i="15"/>
  <c r="F1047" i="15"/>
  <c r="N1045" i="15"/>
  <c r="J1045" i="15"/>
  <c r="F1045" i="15"/>
  <c r="N1043" i="15"/>
  <c r="J1043" i="15"/>
  <c r="F1043" i="15"/>
  <c r="N1041" i="15"/>
  <c r="J1041" i="15"/>
  <c r="F1041" i="15"/>
  <c r="N1039" i="15"/>
  <c r="J1039" i="15"/>
  <c r="F1039" i="15"/>
  <c r="N1037" i="15"/>
  <c r="J1037" i="15"/>
  <c r="F1037" i="15"/>
  <c r="N1035" i="15"/>
  <c r="J1035" i="15"/>
  <c r="F1035" i="15"/>
  <c r="N1033" i="15"/>
  <c r="J1033" i="15"/>
  <c r="F1033" i="15"/>
  <c r="N1031" i="15"/>
  <c r="J1031" i="15"/>
  <c r="F1031" i="15"/>
  <c r="N1029" i="15"/>
  <c r="J1029" i="15"/>
  <c r="F1029" i="15"/>
  <c r="N1027" i="15"/>
  <c r="J1027" i="15"/>
  <c r="F1027" i="15"/>
  <c r="N1025" i="15"/>
  <c r="J1025" i="15"/>
  <c r="F1025" i="15"/>
  <c r="N1023" i="15"/>
  <c r="J1023" i="15"/>
  <c r="F1023" i="15"/>
  <c r="N1021" i="15"/>
  <c r="J1021" i="15"/>
  <c r="F1021" i="15"/>
  <c r="N1019" i="15"/>
  <c r="J1019" i="15"/>
  <c r="F1019" i="15"/>
  <c r="N1017" i="15"/>
  <c r="J1017" i="15"/>
  <c r="F1017" i="15"/>
  <c r="N1015" i="15"/>
  <c r="J1015" i="15"/>
  <c r="F1015" i="15"/>
  <c r="N1013" i="15"/>
  <c r="J1013" i="15"/>
  <c r="F1013" i="15"/>
  <c r="L1012" i="15"/>
  <c r="G1012" i="15"/>
  <c r="P1011" i="15"/>
  <c r="H1011" i="15"/>
  <c r="E1010" i="15"/>
  <c r="I1010" i="15"/>
  <c r="M1010" i="15"/>
  <c r="G1010" i="15"/>
  <c r="K1010" i="15"/>
  <c r="O1010" i="15"/>
  <c r="P1009" i="15"/>
  <c r="H1009" i="15"/>
  <c r="E1008" i="15"/>
  <c r="I1008" i="15"/>
  <c r="M1008" i="15"/>
  <c r="G1008" i="15"/>
  <c r="K1008" i="15"/>
  <c r="O1008" i="15"/>
  <c r="P1007" i="15"/>
  <c r="H1007" i="15"/>
  <c r="E1006" i="15"/>
  <c r="I1006" i="15"/>
  <c r="M1006" i="15"/>
  <c r="G1006" i="15"/>
  <c r="K1006" i="15"/>
  <c r="O1006" i="15"/>
  <c r="P1005" i="15"/>
  <c r="H1005" i="15"/>
  <c r="E1004" i="15"/>
  <c r="I1004" i="15"/>
  <c r="M1004" i="15"/>
  <c r="G1004" i="15"/>
  <c r="K1004" i="15"/>
  <c r="O1004" i="15"/>
  <c r="P1003" i="15"/>
  <c r="H1003" i="15"/>
  <c r="E1002" i="15"/>
  <c r="I1002" i="15"/>
  <c r="M1002" i="15"/>
  <c r="G1002" i="15"/>
  <c r="K1002" i="15"/>
  <c r="O1002" i="15"/>
  <c r="P1001" i="15"/>
  <c r="H1001" i="15"/>
  <c r="E1000" i="15"/>
  <c r="I1000" i="15"/>
  <c r="M1000" i="15"/>
  <c r="G1000" i="15"/>
  <c r="K1000" i="15"/>
  <c r="O1000" i="15"/>
  <c r="P999" i="15"/>
  <c r="H999" i="15"/>
  <c r="E998" i="15"/>
  <c r="I998" i="15"/>
  <c r="M998" i="15"/>
  <c r="G998" i="15"/>
  <c r="K998" i="15"/>
  <c r="O998" i="15"/>
  <c r="P997" i="15"/>
  <c r="H997" i="15"/>
  <c r="E996" i="15"/>
  <c r="I996" i="15"/>
  <c r="M996" i="15"/>
  <c r="G996" i="15"/>
  <c r="K996" i="15"/>
  <c r="O996" i="15"/>
  <c r="P995" i="15"/>
  <c r="H995" i="15"/>
  <c r="E994" i="15"/>
  <c r="I994" i="15"/>
  <c r="M994" i="15"/>
  <c r="G994" i="15"/>
  <c r="K994" i="15"/>
  <c r="O994" i="15"/>
  <c r="P993" i="15"/>
  <c r="H993" i="15"/>
  <c r="E992" i="15"/>
  <c r="I992" i="15"/>
  <c r="M992" i="15"/>
  <c r="G992" i="15"/>
  <c r="K992" i="15"/>
  <c r="O992" i="15"/>
  <c r="P991" i="15"/>
  <c r="H991" i="15"/>
  <c r="E990" i="15"/>
  <c r="I990" i="15"/>
  <c r="M990" i="15"/>
  <c r="G990" i="15"/>
  <c r="K990" i="15"/>
  <c r="O990" i="15"/>
  <c r="P989" i="15"/>
  <c r="H989" i="15"/>
  <c r="E988" i="15"/>
  <c r="I988" i="15"/>
  <c r="M988" i="15"/>
  <c r="G988" i="15"/>
  <c r="K988" i="15"/>
  <c r="O988" i="15"/>
  <c r="P987" i="15"/>
  <c r="H987" i="15"/>
  <c r="E986" i="15"/>
  <c r="I986" i="15"/>
  <c r="M986" i="15"/>
  <c r="G986" i="15"/>
  <c r="K986" i="15"/>
  <c r="O986" i="15"/>
  <c r="P985" i="15"/>
  <c r="H985" i="15"/>
  <c r="E984" i="15"/>
  <c r="I984" i="15"/>
  <c r="M984" i="15"/>
  <c r="G984" i="15"/>
  <c r="K984" i="15"/>
  <c r="O984" i="15"/>
  <c r="P983" i="15"/>
  <c r="H983" i="15"/>
  <c r="E982" i="15"/>
  <c r="I982" i="15"/>
  <c r="M982" i="15"/>
  <c r="G982" i="15"/>
  <c r="K982" i="15"/>
  <c r="O982" i="15"/>
  <c r="P981" i="15"/>
  <c r="H981" i="15"/>
  <c r="E980" i="15"/>
  <c r="I980" i="15"/>
  <c r="M980" i="15"/>
  <c r="G980" i="15"/>
  <c r="K980" i="15"/>
  <c r="O980" i="15"/>
  <c r="P979" i="15"/>
  <c r="H979" i="15"/>
  <c r="E978" i="15"/>
  <c r="I978" i="15"/>
  <c r="M978" i="15"/>
  <c r="G978" i="15"/>
  <c r="K978" i="15"/>
  <c r="O978" i="15"/>
  <c r="P977" i="15"/>
  <c r="H977" i="15"/>
  <c r="E976" i="15"/>
  <c r="I976" i="15"/>
  <c r="M976" i="15"/>
  <c r="G976" i="15"/>
  <c r="K976" i="15"/>
  <c r="O976" i="15"/>
  <c r="P975" i="15"/>
  <c r="H975" i="15"/>
  <c r="E974" i="15"/>
  <c r="I974" i="15"/>
  <c r="M974" i="15"/>
  <c r="G974" i="15"/>
  <c r="K974" i="15"/>
  <c r="O974" i="15"/>
  <c r="P973" i="15"/>
  <c r="H973" i="15"/>
  <c r="E972" i="15"/>
  <c r="I972" i="15"/>
  <c r="M972" i="15"/>
  <c r="G972" i="15"/>
  <c r="K972" i="15"/>
  <c r="O972" i="15"/>
  <c r="P971" i="15"/>
  <c r="H971" i="15"/>
  <c r="E970" i="15"/>
  <c r="I970" i="15"/>
  <c r="M970" i="15"/>
  <c r="G970" i="15"/>
  <c r="K970" i="15"/>
  <c r="O970" i="15"/>
  <c r="P969" i="15"/>
  <c r="H969" i="15"/>
  <c r="E968" i="15"/>
  <c r="I968" i="15"/>
  <c r="M968" i="15"/>
  <c r="G968" i="15"/>
  <c r="K968" i="15"/>
  <c r="O968" i="15"/>
  <c r="P967" i="15"/>
  <c r="H967" i="15"/>
  <c r="M1051" i="15"/>
  <c r="I1051" i="15"/>
  <c r="O1050" i="15"/>
  <c r="K1050" i="15"/>
  <c r="M1049" i="15"/>
  <c r="I1049" i="15"/>
  <c r="O1048" i="15"/>
  <c r="K1048" i="15"/>
  <c r="M1047" i="15"/>
  <c r="I1047" i="15"/>
  <c r="O1046" i="15"/>
  <c r="K1046" i="15"/>
  <c r="M1045" i="15"/>
  <c r="I1045" i="15"/>
  <c r="O1044" i="15"/>
  <c r="K1044" i="15"/>
  <c r="M1043" i="15"/>
  <c r="I1043" i="15"/>
  <c r="O1042" i="15"/>
  <c r="K1042" i="15"/>
  <c r="M1041" i="15"/>
  <c r="I1041" i="15"/>
  <c r="O1040" i="15"/>
  <c r="K1040" i="15"/>
  <c r="M1039" i="15"/>
  <c r="I1039" i="15"/>
  <c r="O1038" i="15"/>
  <c r="K1038" i="15"/>
  <c r="M1037" i="15"/>
  <c r="I1037" i="15"/>
  <c r="O1036" i="15"/>
  <c r="K1036" i="15"/>
  <c r="M1035" i="15"/>
  <c r="I1035" i="15"/>
  <c r="O1034" i="15"/>
  <c r="K1034" i="15"/>
  <c r="M1033" i="15"/>
  <c r="I1033" i="15"/>
  <c r="O1032" i="15"/>
  <c r="K1032" i="15"/>
  <c r="M1031" i="15"/>
  <c r="I1031" i="15"/>
  <c r="O1030" i="15"/>
  <c r="K1030" i="15"/>
  <c r="M1029" i="15"/>
  <c r="I1029" i="15"/>
  <c r="O1028" i="15"/>
  <c r="K1028" i="15"/>
  <c r="M1027" i="15"/>
  <c r="I1027" i="15"/>
  <c r="O1026" i="15"/>
  <c r="K1026" i="15"/>
  <c r="M1025" i="15"/>
  <c r="I1025" i="15"/>
  <c r="O1024" i="15"/>
  <c r="K1024" i="15"/>
  <c r="M1023" i="15"/>
  <c r="I1023" i="15"/>
  <c r="O1022" i="15"/>
  <c r="K1022" i="15"/>
  <c r="M1021" i="15"/>
  <c r="I1021" i="15"/>
  <c r="O1020" i="15"/>
  <c r="K1020" i="15"/>
  <c r="M1019" i="15"/>
  <c r="I1019" i="15"/>
  <c r="O1018" i="15"/>
  <c r="K1018" i="15"/>
  <c r="M1017" i="15"/>
  <c r="I1017" i="15"/>
  <c r="O1016" i="15"/>
  <c r="K1016" i="15"/>
  <c r="M1015" i="15"/>
  <c r="I1015" i="15"/>
  <c r="O1014" i="15"/>
  <c r="K1014" i="15"/>
  <c r="M1013" i="15"/>
  <c r="I1013" i="15"/>
  <c r="P1012" i="15"/>
  <c r="K1012" i="15"/>
  <c r="N1011" i="15"/>
  <c r="J1010" i="15"/>
  <c r="N1009" i="15"/>
  <c r="J1008" i="15"/>
  <c r="N1007" i="15"/>
  <c r="J1006" i="15"/>
  <c r="N1005" i="15"/>
  <c r="J1004" i="15"/>
  <c r="N1003" i="15"/>
  <c r="J1002" i="15"/>
  <c r="N1001" i="15"/>
  <c r="J1000" i="15"/>
  <c r="N999" i="15"/>
  <c r="J998" i="15"/>
  <c r="N997" i="15"/>
  <c r="J996" i="15"/>
  <c r="N995" i="15"/>
  <c r="J994" i="15"/>
  <c r="N993" i="15"/>
  <c r="J992" i="15"/>
  <c r="N991" i="15"/>
  <c r="J990" i="15"/>
  <c r="N989" i="15"/>
  <c r="J988" i="15"/>
  <c r="N987" i="15"/>
  <c r="J986" i="15"/>
  <c r="N985" i="15"/>
  <c r="J984" i="15"/>
  <c r="N983" i="15"/>
  <c r="J982" i="15"/>
  <c r="N981" i="15"/>
  <c r="J980" i="15"/>
  <c r="N979" i="15"/>
  <c r="J978" i="15"/>
  <c r="N977" i="15"/>
  <c r="J976" i="15"/>
  <c r="N975" i="15"/>
  <c r="J974" i="15"/>
  <c r="N973" i="15"/>
  <c r="J972" i="15"/>
  <c r="N971" i="15"/>
  <c r="J970" i="15"/>
  <c r="N969" i="15"/>
  <c r="J968" i="15"/>
  <c r="N967" i="15"/>
  <c r="L965" i="15"/>
  <c r="G963" i="15"/>
  <c r="K963" i="15"/>
  <c r="O963" i="15"/>
  <c r="E963" i="15"/>
  <c r="I963" i="15"/>
  <c r="M963" i="15"/>
  <c r="F963" i="15"/>
  <c r="J963" i="15"/>
  <c r="N963" i="15"/>
  <c r="L961" i="15"/>
  <c r="E1012" i="15"/>
  <c r="I1012" i="15"/>
  <c r="M1012" i="15"/>
  <c r="G1011" i="15"/>
  <c r="K1011" i="15"/>
  <c r="O1011" i="15"/>
  <c r="E1011" i="15"/>
  <c r="I1011" i="15"/>
  <c r="M1011" i="15"/>
  <c r="G1009" i="15"/>
  <c r="K1009" i="15"/>
  <c r="O1009" i="15"/>
  <c r="E1009" i="15"/>
  <c r="I1009" i="15"/>
  <c r="M1009" i="15"/>
  <c r="G1007" i="15"/>
  <c r="K1007" i="15"/>
  <c r="O1007" i="15"/>
  <c r="E1007" i="15"/>
  <c r="I1007" i="15"/>
  <c r="M1007" i="15"/>
  <c r="G1005" i="15"/>
  <c r="K1005" i="15"/>
  <c r="O1005" i="15"/>
  <c r="E1005" i="15"/>
  <c r="I1005" i="15"/>
  <c r="M1005" i="15"/>
  <c r="G1003" i="15"/>
  <c r="K1003" i="15"/>
  <c r="O1003" i="15"/>
  <c r="E1003" i="15"/>
  <c r="I1003" i="15"/>
  <c r="M1003" i="15"/>
  <c r="G1001" i="15"/>
  <c r="K1001" i="15"/>
  <c r="O1001" i="15"/>
  <c r="E1001" i="15"/>
  <c r="I1001" i="15"/>
  <c r="M1001" i="15"/>
  <c r="G999" i="15"/>
  <c r="K999" i="15"/>
  <c r="O999" i="15"/>
  <c r="E999" i="15"/>
  <c r="I999" i="15"/>
  <c r="M999" i="15"/>
  <c r="G997" i="15"/>
  <c r="K997" i="15"/>
  <c r="O997" i="15"/>
  <c r="E997" i="15"/>
  <c r="I997" i="15"/>
  <c r="M997" i="15"/>
  <c r="G995" i="15"/>
  <c r="K995" i="15"/>
  <c r="O995" i="15"/>
  <c r="E995" i="15"/>
  <c r="I995" i="15"/>
  <c r="M995" i="15"/>
  <c r="G993" i="15"/>
  <c r="K993" i="15"/>
  <c r="O993" i="15"/>
  <c r="E993" i="15"/>
  <c r="I993" i="15"/>
  <c r="M993" i="15"/>
  <c r="G991" i="15"/>
  <c r="K991" i="15"/>
  <c r="O991" i="15"/>
  <c r="E991" i="15"/>
  <c r="I991" i="15"/>
  <c r="M991" i="15"/>
  <c r="G989" i="15"/>
  <c r="K989" i="15"/>
  <c r="O989" i="15"/>
  <c r="E989" i="15"/>
  <c r="I989" i="15"/>
  <c r="M989" i="15"/>
  <c r="G987" i="15"/>
  <c r="K987" i="15"/>
  <c r="O987" i="15"/>
  <c r="E987" i="15"/>
  <c r="I987" i="15"/>
  <c r="M987" i="15"/>
  <c r="G985" i="15"/>
  <c r="K985" i="15"/>
  <c r="O985" i="15"/>
  <c r="E985" i="15"/>
  <c r="I985" i="15"/>
  <c r="M985" i="15"/>
  <c r="G983" i="15"/>
  <c r="K983" i="15"/>
  <c r="O983" i="15"/>
  <c r="E983" i="15"/>
  <c r="I983" i="15"/>
  <c r="M983" i="15"/>
  <c r="G981" i="15"/>
  <c r="K981" i="15"/>
  <c r="O981" i="15"/>
  <c r="E981" i="15"/>
  <c r="I981" i="15"/>
  <c r="M981" i="15"/>
  <c r="G979" i="15"/>
  <c r="K979" i="15"/>
  <c r="O979" i="15"/>
  <c r="E979" i="15"/>
  <c r="I979" i="15"/>
  <c r="M979" i="15"/>
  <c r="G977" i="15"/>
  <c r="K977" i="15"/>
  <c r="O977" i="15"/>
  <c r="E977" i="15"/>
  <c r="I977" i="15"/>
  <c r="M977" i="15"/>
  <c r="G975" i="15"/>
  <c r="K975" i="15"/>
  <c r="O975" i="15"/>
  <c r="E975" i="15"/>
  <c r="I975" i="15"/>
  <c r="M975" i="15"/>
  <c r="G973" i="15"/>
  <c r="K973" i="15"/>
  <c r="O973" i="15"/>
  <c r="E973" i="15"/>
  <c r="I973" i="15"/>
  <c r="M973" i="15"/>
  <c r="G971" i="15"/>
  <c r="K971" i="15"/>
  <c r="O971" i="15"/>
  <c r="E971" i="15"/>
  <c r="I971" i="15"/>
  <c r="M971" i="15"/>
  <c r="G969" i="15"/>
  <c r="K969" i="15"/>
  <c r="O969" i="15"/>
  <c r="E969" i="15"/>
  <c r="I969" i="15"/>
  <c r="M969" i="15"/>
  <c r="G967" i="15"/>
  <c r="K967" i="15"/>
  <c r="O967" i="15"/>
  <c r="E967" i="15"/>
  <c r="I967" i="15"/>
  <c r="M967" i="15"/>
  <c r="N959" i="15"/>
  <c r="J959" i="15"/>
  <c r="F959" i="15"/>
  <c r="N957" i="15"/>
  <c r="J957" i="15"/>
  <c r="F957" i="15"/>
  <c r="N955" i="15"/>
  <c r="J955" i="15"/>
  <c r="F955" i="15"/>
  <c r="N953" i="15"/>
  <c r="J953" i="15"/>
  <c r="F953" i="15"/>
  <c r="N951" i="15"/>
  <c r="J951" i="15"/>
  <c r="F951" i="15"/>
  <c r="N949" i="15"/>
  <c r="J949" i="15"/>
  <c r="F949" i="15"/>
  <c r="P948" i="15"/>
  <c r="L948" i="15"/>
  <c r="G948" i="15"/>
  <c r="L947" i="15"/>
  <c r="F947" i="15"/>
  <c r="L946" i="15"/>
  <c r="G946" i="15"/>
  <c r="L945" i="15"/>
  <c r="F945" i="15"/>
  <c r="L944" i="15"/>
  <c r="G944" i="15"/>
  <c r="L943" i="15"/>
  <c r="F943" i="15"/>
  <c r="L942" i="15"/>
  <c r="G942" i="15"/>
  <c r="L941" i="15"/>
  <c r="F941" i="15"/>
  <c r="L940" i="15"/>
  <c r="G940" i="15"/>
  <c r="L939" i="15"/>
  <c r="F939" i="15"/>
  <c r="L938" i="15"/>
  <c r="G938" i="15"/>
  <c r="L937" i="15"/>
  <c r="F937" i="15"/>
  <c r="L936" i="15"/>
  <c r="G936" i="15"/>
  <c r="L935" i="15"/>
  <c r="F935" i="15"/>
  <c r="L934" i="15"/>
  <c r="G934" i="15"/>
  <c r="L933" i="15"/>
  <c r="F933" i="15"/>
  <c r="L932" i="15"/>
  <c r="G932" i="15"/>
  <c r="L931" i="15"/>
  <c r="F931" i="15"/>
  <c r="L930" i="15"/>
  <c r="G930" i="15"/>
  <c r="L929" i="15"/>
  <c r="F929" i="15"/>
  <c r="L928" i="15"/>
  <c r="G928" i="15"/>
  <c r="L927" i="15"/>
  <c r="F927" i="15"/>
  <c r="L926" i="15"/>
  <c r="G926" i="15"/>
  <c r="L925" i="15"/>
  <c r="F925" i="15"/>
  <c r="L924" i="15"/>
  <c r="G924" i="15"/>
  <c r="L923" i="15"/>
  <c r="F923" i="15"/>
  <c r="L922" i="15"/>
  <c r="G922" i="15"/>
  <c r="L921" i="15"/>
  <c r="F921" i="15"/>
  <c r="L920" i="15"/>
  <c r="G920" i="15"/>
  <c r="L919" i="15"/>
  <c r="F919" i="15"/>
  <c r="L918" i="15"/>
  <c r="G918" i="15"/>
  <c r="L917" i="15"/>
  <c r="F917" i="15"/>
  <c r="L916" i="15"/>
  <c r="G916" i="15"/>
  <c r="F915" i="15"/>
  <c r="L862" i="15"/>
  <c r="G858" i="15"/>
  <c r="K858" i="15"/>
  <c r="O858" i="15"/>
  <c r="E858" i="15"/>
  <c r="I858" i="15"/>
  <c r="M858" i="15"/>
  <c r="F858" i="15"/>
  <c r="J858" i="15"/>
  <c r="N858" i="15"/>
  <c r="O966" i="15"/>
  <c r="K966" i="15"/>
  <c r="G966" i="15"/>
  <c r="O964" i="15"/>
  <c r="K964" i="15"/>
  <c r="G964" i="15"/>
  <c r="O962" i="15"/>
  <c r="K962" i="15"/>
  <c r="G962" i="15"/>
  <c r="O960" i="15"/>
  <c r="K960" i="15"/>
  <c r="G960" i="15"/>
  <c r="M959" i="15"/>
  <c r="I959" i="15"/>
  <c r="E959" i="15"/>
  <c r="O958" i="15"/>
  <c r="K958" i="15"/>
  <c r="G958" i="15"/>
  <c r="M957" i="15"/>
  <c r="I957" i="15"/>
  <c r="E957" i="15"/>
  <c r="O956" i="15"/>
  <c r="K956" i="15"/>
  <c r="G956" i="15"/>
  <c r="M955" i="15"/>
  <c r="I955" i="15"/>
  <c r="E955" i="15"/>
  <c r="O954" i="15"/>
  <c r="K954" i="15"/>
  <c r="G954" i="15"/>
  <c r="M953" i="15"/>
  <c r="I953" i="15"/>
  <c r="E953" i="15"/>
  <c r="O952" i="15"/>
  <c r="K952" i="15"/>
  <c r="G952" i="15"/>
  <c r="M951" i="15"/>
  <c r="I951" i="15"/>
  <c r="E951" i="15"/>
  <c r="O950" i="15"/>
  <c r="K950" i="15"/>
  <c r="G950" i="15"/>
  <c r="M949" i="15"/>
  <c r="I949" i="15"/>
  <c r="E949" i="15"/>
  <c r="O948" i="15"/>
  <c r="K948" i="15"/>
  <c r="P947" i="15"/>
  <c r="J947" i="15"/>
  <c r="P946" i="15"/>
  <c r="K946" i="15"/>
  <c r="P945" i="15"/>
  <c r="J945" i="15"/>
  <c r="P944" i="15"/>
  <c r="K944" i="15"/>
  <c r="P943" i="15"/>
  <c r="J943" i="15"/>
  <c r="P942" i="15"/>
  <c r="K942" i="15"/>
  <c r="P941" i="15"/>
  <c r="J941" i="15"/>
  <c r="P940" i="15"/>
  <c r="K940" i="15"/>
  <c r="P939" i="15"/>
  <c r="J939" i="15"/>
  <c r="P938" i="15"/>
  <c r="K938" i="15"/>
  <c r="P937" i="15"/>
  <c r="J937" i="15"/>
  <c r="P936" i="15"/>
  <c r="K936" i="15"/>
  <c r="P935" i="15"/>
  <c r="J935" i="15"/>
  <c r="P934" i="15"/>
  <c r="K934" i="15"/>
  <c r="P933" i="15"/>
  <c r="J933" i="15"/>
  <c r="P932" i="15"/>
  <c r="K932" i="15"/>
  <c r="P931" i="15"/>
  <c r="J931" i="15"/>
  <c r="P930" i="15"/>
  <c r="K930" i="15"/>
  <c r="P929" i="15"/>
  <c r="J929" i="15"/>
  <c r="P928" i="15"/>
  <c r="K928" i="15"/>
  <c r="P927" i="15"/>
  <c r="J927" i="15"/>
  <c r="P926" i="15"/>
  <c r="K926" i="15"/>
  <c r="P925" i="15"/>
  <c r="J925" i="15"/>
  <c r="P924" i="15"/>
  <c r="K924" i="15"/>
  <c r="P923" i="15"/>
  <c r="J923" i="15"/>
  <c r="P922" i="15"/>
  <c r="K922" i="15"/>
  <c r="P921" i="15"/>
  <c r="J921" i="15"/>
  <c r="P920" i="15"/>
  <c r="K920" i="15"/>
  <c r="P919" i="15"/>
  <c r="J919" i="15"/>
  <c r="P918" i="15"/>
  <c r="K918" i="15"/>
  <c r="P917" i="15"/>
  <c r="J917" i="15"/>
  <c r="P916" i="15"/>
  <c r="K916" i="15"/>
  <c r="P915" i="15"/>
  <c r="J915" i="15"/>
  <c r="P914" i="15"/>
  <c r="K914" i="15"/>
  <c r="P913" i="15"/>
  <c r="J913" i="15"/>
  <c r="P912" i="15"/>
  <c r="K912" i="15"/>
  <c r="P911" i="15"/>
  <c r="J911" i="15"/>
  <c r="P910" i="15"/>
  <c r="K910" i="15"/>
  <c r="P908" i="15"/>
  <c r="E906" i="15"/>
  <c r="I906" i="15"/>
  <c r="M906" i="15"/>
  <c r="F906" i="15"/>
  <c r="J906" i="15"/>
  <c r="N906" i="15"/>
  <c r="P904" i="15"/>
  <c r="E902" i="15"/>
  <c r="I902" i="15"/>
  <c r="M902" i="15"/>
  <c r="F902" i="15"/>
  <c r="J902" i="15"/>
  <c r="N902" i="15"/>
  <c r="P900" i="15"/>
  <c r="E898" i="15"/>
  <c r="I898" i="15"/>
  <c r="M898" i="15"/>
  <c r="F898" i="15"/>
  <c r="J898" i="15"/>
  <c r="N898" i="15"/>
  <c r="E894" i="15"/>
  <c r="I894" i="15"/>
  <c r="M894" i="15"/>
  <c r="F894" i="15"/>
  <c r="J894" i="15"/>
  <c r="N894" i="15"/>
  <c r="P892" i="15"/>
  <c r="E890" i="15"/>
  <c r="I890" i="15"/>
  <c r="M890" i="15"/>
  <c r="F890" i="15"/>
  <c r="J890" i="15"/>
  <c r="N890" i="15"/>
  <c r="P888" i="15"/>
  <c r="E886" i="15"/>
  <c r="I886" i="15"/>
  <c r="M886" i="15"/>
  <c r="F886" i="15"/>
  <c r="J886" i="15"/>
  <c r="N886" i="15"/>
  <c r="P884" i="15"/>
  <c r="E882" i="15"/>
  <c r="I882" i="15"/>
  <c r="M882" i="15"/>
  <c r="F882" i="15"/>
  <c r="J882" i="15"/>
  <c r="N882" i="15"/>
  <c r="P880" i="15"/>
  <c r="E878" i="15"/>
  <c r="I878" i="15"/>
  <c r="M878" i="15"/>
  <c r="F878" i="15"/>
  <c r="J878" i="15"/>
  <c r="N878" i="15"/>
  <c r="P876" i="15"/>
  <c r="E874" i="15"/>
  <c r="I874" i="15"/>
  <c r="M874" i="15"/>
  <c r="F874" i="15"/>
  <c r="J874" i="15"/>
  <c r="N874" i="15"/>
  <c r="P872" i="15"/>
  <c r="E870" i="15"/>
  <c r="I870" i="15"/>
  <c r="M870" i="15"/>
  <c r="F870" i="15"/>
  <c r="J870" i="15"/>
  <c r="N870" i="15"/>
  <c r="P868" i="15"/>
  <c r="E866" i="15"/>
  <c r="I866" i="15"/>
  <c r="M866" i="15"/>
  <c r="F866" i="15"/>
  <c r="J866" i="15"/>
  <c r="N866" i="15"/>
  <c r="P864" i="15"/>
  <c r="P858" i="15"/>
  <c r="E948" i="15"/>
  <c r="I948" i="15"/>
  <c r="G947" i="15"/>
  <c r="K947" i="15"/>
  <c r="O947" i="15"/>
  <c r="E946" i="15"/>
  <c r="I946" i="15"/>
  <c r="M946" i="15"/>
  <c r="G945" i="15"/>
  <c r="K945" i="15"/>
  <c r="O945" i="15"/>
  <c r="E944" i="15"/>
  <c r="I944" i="15"/>
  <c r="M944" i="15"/>
  <c r="G943" i="15"/>
  <c r="K943" i="15"/>
  <c r="O943" i="15"/>
  <c r="E942" i="15"/>
  <c r="I942" i="15"/>
  <c r="M942" i="15"/>
  <c r="G941" i="15"/>
  <c r="K941" i="15"/>
  <c r="O941" i="15"/>
  <c r="E940" i="15"/>
  <c r="I940" i="15"/>
  <c r="M940" i="15"/>
  <c r="G939" i="15"/>
  <c r="K939" i="15"/>
  <c r="O939" i="15"/>
  <c r="E938" i="15"/>
  <c r="I938" i="15"/>
  <c r="M938" i="15"/>
  <c r="G937" i="15"/>
  <c r="K937" i="15"/>
  <c r="O937" i="15"/>
  <c r="E936" i="15"/>
  <c r="I936" i="15"/>
  <c r="M936" i="15"/>
  <c r="G935" i="15"/>
  <c r="K935" i="15"/>
  <c r="O935" i="15"/>
  <c r="E934" i="15"/>
  <c r="I934" i="15"/>
  <c r="M934" i="15"/>
  <c r="G933" i="15"/>
  <c r="K933" i="15"/>
  <c r="O933" i="15"/>
  <c r="E932" i="15"/>
  <c r="I932" i="15"/>
  <c r="M932" i="15"/>
  <c r="G931" i="15"/>
  <c r="K931" i="15"/>
  <c r="O931" i="15"/>
  <c r="E930" i="15"/>
  <c r="I930" i="15"/>
  <c r="M930" i="15"/>
  <c r="G929" i="15"/>
  <c r="K929" i="15"/>
  <c r="O929" i="15"/>
  <c r="E928" i="15"/>
  <c r="I928" i="15"/>
  <c r="M928" i="15"/>
  <c r="G927" i="15"/>
  <c r="K927" i="15"/>
  <c r="O927" i="15"/>
  <c r="E926" i="15"/>
  <c r="I926" i="15"/>
  <c r="M926" i="15"/>
  <c r="G925" i="15"/>
  <c r="K925" i="15"/>
  <c r="O925" i="15"/>
  <c r="E924" i="15"/>
  <c r="I924" i="15"/>
  <c r="M924" i="15"/>
  <c r="G923" i="15"/>
  <c r="K923" i="15"/>
  <c r="O923" i="15"/>
  <c r="E922" i="15"/>
  <c r="I922" i="15"/>
  <c r="M922" i="15"/>
  <c r="G921" i="15"/>
  <c r="K921" i="15"/>
  <c r="O921" i="15"/>
  <c r="E920" i="15"/>
  <c r="I920" i="15"/>
  <c r="M920" i="15"/>
  <c r="G919" i="15"/>
  <c r="K919" i="15"/>
  <c r="O919" i="15"/>
  <c r="E918" i="15"/>
  <c r="I918" i="15"/>
  <c r="M918" i="15"/>
  <c r="G917" i="15"/>
  <c r="K917" i="15"/>
  <c r="O917" i="15"/>
  <c r="E916" i="15"/>
  <c r="I916" i="15"/>
  <c r="M916" i="15"/>
  <c r="G915" i="15"/>
  <c r="K915" i="15"/>
  <c r="O915" i="15"/>
  <c r="E914" i="15"/>
  <c r="I914" i="15"/>
  <c r="M914" i="15"/>
  <c r="G913" i="15"/>
  <c r="K913" i="15"/>
  <c r="O913" i="15"/>
  <c r="E912" i="15"/>
  <c r="I912" i="15"/>
  <c r="M912" i="15"/>
  <c r="G911" i="15"/>
  <c r="K911" i="15"/>
  <c r="O911" i="15"/>
  <c r="E910" i="15"/>
  <c r="I910" i="15"/>
  <c r="M910" i="15"/>
  <c r="G862" i="15"/>
  <c r="K862" i="15"/>
  <c r="O862" i="15"/>
  <c r="E862" i="15"/>
  <c r="I862" i="15"/>
  <c r="M862" i="15"/>
  <c r="F862" i="15"/>
  <c r="J862" i="15"/>
  <c r="N862" i="15"/>
  <c r="L858" i="15"/>
  <c r="M966" i="15"/>
  <c r="I966" i="15"/>
  <c r="M964" i="15"/>
  <c r="I964" i="15"/>
  <c r="M962" i="15"/>
  <c r="I962" i="15"/>
  <c r="M960" i="15"/>
  <c r="I960" i="15"/>
  <c r="O959" i="15"/>
  <c r="K959" i="15"/>
  <c r="M958" i="15"/>
  <c r="I958" i="15"/>
  <c r="O957" i="15"/>
  <c r="K957" i="15"/>
  <c r="M956" i="15"/>
  <c r="I956" i="15"/>
  <c r="O955" i="15"/>
  <c r="K955" i="15"/>
  <c r="M954" i="15"/>
  <c r="I954" i="15"/>
  <c r="O953" i="15"/>
  <c r="K953" i="15"/>
  <c r="M952" i="15"/>
  <c r="I952" i="15"/>
  <c r="O951" i="15"/>
  <c r="K951" i="15"/>
  <c r="M950" i="15"/>
  <c r="I950" i="15"/>
  <c r="O949" i="15"/>
  <c r="K949" i="15"/>
  <c r="M948" i="15"/>
  <c r="H948" i="15"/>
  <c r="M947" i="15"/>
  <c r="H947" i="15"/>
  <c r="N946" i="15"/>
  <c r="H946" i="15"/>
  <c r="M945" i="15"/>
  <c r="H945" i="15"/>
  <c r="N944" i="15"/>
  <c r="H944" i="15"/>
  <c r="M943" i="15"/>
  <c r="H943" i="15"/>
  <c r="N942" i="15"/>
  <c r="H942" i="15"/>
  <c r="M941" i="15"/>
  <c r="H941" i="15"/>
  <c r="N940" i="15"/>
  <c r="H940" i="15"/>
  <c r="M939" i="15"/>
  <c r="H939" i="15"/>
  <c r="N938" i="15"/>
  <c r="H938" i="15"/>
  <c r="M937" i="15"/>
  <c r="H937" i="15"/>
  <c r="N936" i="15"/>
  <c r="H936" i="15"/>
  <c r="M935" i="15"/>
  <c r="H935" i="15"/>
  <c r="N934" i="15"/>
  <c r="H934" i="15"/>
  <c r="M933" i="15"/>
  <c r="H933" i="15"/>
  <c r="N932" i="15"/>
  <c r="H932" i="15"/>
  <c r="M931" i="15"/>
  <c r="H931" i="15"/>
  <c r="N930" i="15"/>
  <c r="H930" i="15"/>
  <c r="M929" i="15"/>
  <c r="H929" i="15"/>
  <c r="N928" i="15"/>
  <c r="H928" i="15"/>
  <c r="M927" i="15"/>
  <c r="H927" i="15"/>
  <c r="N926" i="15"/>
  <c r="H926" i="15"/>
  <c r="M925" i="15"/>
  <c r="H925" i="15"/>
  <c r="N924" i="15"/>
  <c r="H924" i="15"/>
  <c r="M923" i="15"/>
  <c r="H923" i="15"/>
  <c r="N922" i="15"/>
  <c r="H922" i="15"/>
  <c r="M921" i="15"/>
  <c r="H921" i="15"/>
  <c r="N920" i="15"/>
  <c r="H920" i="15"/>
  <c r="M919" i="15"/>
  <c r="H919" i="15"/>
  <c r="N918" i="15"/>
  <c r="H918" i="15"/>
  <c r="M917" i="15"/>
  <c r="H917" i="15"/>
  <c r="N916" i="15"/>
  <c r="H916" i="15"/>
  <c r="M915" i="15"/>
  <c r="H915" i="15"/>
  <c r="N914" i="15"/>
  <c r="H914" i="15"/>
  <c r="M913" i="15"/>
  <c r="H913" i="15"/>
  <c r="N912" i="15"/>
  <c r="H912" i="15"/>
  <c r="M911" i="15"/>
  <c r="H911" i="15"/>
  <c r="N910" i="15"/>
  <c r="H910" i="15"/>
  <c r="E908" i="15"/>
  <c r="I908" i="15"/>
  <c r="M908" i="15"/>
  <c r="F908" i="15"/>
  <c r="J908" i="15"/>
  <c r="N908" i="15"/>
  <c r="P906" i="15"/>
  <c r="H906" i="15"/>
  <c r="E904" i="15"/>
  <c r="I904" i="15"/>
  <c r="M904" i="15"/>
  <c r="F904" i="15"/>
  <c r="J904" i="15"/>
  <c r="N904" i="15"/>
  <c r="P902" i="15"/>
  <c r="H902" i="15"/>
  <c r="E900" i="15"/>
  <c r="I900" i="15"/>
  <c r="M900" i="15"/>
  <c r="F900" i="15"/>
  <c r="J900" i="15"/>
  <c r="N900" i="15"/>
  <c r="P898" i="15"/>
  <c r="H898" i="15"/>
  <c r="E896" i="15"/>
  <c r="I896" i="15"/>
  <c r="M896" i="15"/>
  <c r="F896" i="15"/>
  <c r="J896" i="15"/>
  <c r="N896" i="15"/>
  <c r="P894" i="15"/>
  <c r="H894" i="15"/>
  <c r="E892" i="15"/>
  <c r="I892" i="15"/>
  <c r="M892" i="15"/>
  <c r="F892" i="15"/>
  <c r="J892" i="15"/>
  <c r="N892" i="15"/>
  <c r="E888" i="15"/>
  <c r="I888" i="15"/>
  <c r="M888" i="15"/>
  <c r="F888" i="15"/>
  <c r="J888" i="15"/>
  <c r="N888" i="15"/>
  <c r="H886" i="15"/>
  <c r="E884" i="15"/>
  <c r="I884" i="15"/>
  <c r="M884" i="15"/>
  <c r="F884" i="15"/>
  <c r="J884" i="15"/>
  <c r="N884" i="15"/>
  <c r="E880" i="15"/>
  <c r="I880" i="15"/>
  <c r="M880" i="15"/>
  <c r="F880" i="15"/>
  <c r="J880" i="15"/>
  <c r="N880" i="15"/>
  <c r="E876" i="15"/>
  <c r="I876" i="15"/>
  <c r="M876" i="15"/>
  <c r="F876" i="15"/>
  <c r="J876" i="15"/>
  <c r="N876" i="15"/>
  <c r="E872" i="15"/>
  <c r="I872" i="15"/>
  <c r="M872" i="15"/>
  <c r="F872" i="15"/>
  <c r="J872" i="15"/>
  <c r="N872" i="15"/>
  <c r="E868" i="15"/>
  <c r="I868" i="15"/>
  <c r="M868" i="15"/>
  <c r="F868" i="15"/>
  <c r="J868" i="15"/>
  <c r="N868" i="15"/>
  <c r="E864" i="15"/>
  <c r="I864" i="15"/>
  <c r="M864" i="15"/>
  <c r="F864" i="15"/>
  <c r="J864" i="15"/>
  <c r="N864" i="15"/>
  <c r="P862" i="15"/>
  <c r="G860" i="15"/>
  <c r="K860" i="15"/>
  <c r="O860" i="15"/>
  <c r="E860" i="15"/>
  <c r="I860" i="15"/>
  <c r="M860" i="15"/>
  <c r="F860" i="15"/>
  <c r="J860" i="15"/>
  <c r="N860" i="15"/>
  <c r="H858" i="15"/>
  <c r="N856" i="15"/>
  <c r="J856" i="15"/>
  <c r="F856" i="15"/>
  <c r="N854" i="15"/>
  <c r="J854" i="15"/>
  <c r="F854" i="15"/>
  <c r="N852" i="15"/>
  <c r="J852" i="15"/>
  <c r="F852" i="15"/>
  <c r="N850" i="15"/>
  <c r="J850" i="15"/>
  <c r="F850" i="15"/>
  <c r="N848" i="15"/>
  <c r="J848" i="15"/>
  <c r="F848" i="15"/>
  <c r="N846" i="15"/>
  <c r="J846" i="15"/>
  <c r="F846" i="15"/>
  <c r="N844" i="15"/>
  <c r="J844" i="15"/>
  <c r="F844" i="15"/>
  <c r="N842" i="15"/>
  <c r="J842" i="15"/>
  <c r="F842" i="15"/>
  <c r="N840" i="15"/>
  <c r="J840" i="15"/>
  <c r="F840" i="15"/>
  <c r="N838" i="15"/>
  <c r="J838" i="15"/>
  <c r="F838" i="15"/>
  <c r="N836" i="15"/>
  <c r="J836" i="15"/>
  <c r="F836" i="15"/>
  <c r="N834" i="15"/>
  <c r="J834" i="15"/>
  <c r="F834" i="15"/>
  <c r="N832" i="15"/>
  <c r="J832" i="15"/>
  <c r="F832" i="15"/>
  <c r="N830" i="15"/>
  <c r="J830" i="15"/>
  <c r="F830" i="15"/>
  <c r="N828" i="15"/>
  <c r="J828" i="15"/>
  <c r="F828" i="15"/>
  <c r="N826" i="15"/>
  <c r="J826" i="15"/>
  <c r="F826" i="15"/>
  <c r="N824" i="15"/>
  <c r="J824" i="15"/>
  <c r="F824" i="15"/>
  <c r="N822" i="15"/>
  <c r="J822" i="15"/>
  <c r="F822" i="15"/>
  <c r="N820" i="15"/>
  <c r="J820" i="15"/>
  <c r="F820" i="15"/>
  <c r="N818" i="15"/>
  <c r="J818" i="15"/>
  <c r="F818" i="15"/>
  <c r="N816" i="15"/>
  <c r="J816" i="15"/>
  <c r="F816" i="15"/>
  <c r="N814" i="15"/>
  <c r="J814" i="15"/>
  <c r="F814" i="15"/>
  <c r="N812" i="15"/>
  <c r="J812" i="15"/>
  <c r="F812" i="15"/>
  <c r="N810" i="15"/>
  <c r="J810" i="15"/>
  <c r="F810" i="15"/>
  <c r="N808" i="15"/>
  <c r="J808" i="15"/>
  <c r="F808" i="15"/>
  <c r="G806" i="15"/>
  <c r="K806" i="15"/>
  <c r="O806" i="15"/>
  <c r="E805" i="15"/>
  <c r="I805" i="15"/>
  <c r="M805" i="15"/>
  <c r="G804" i="15"/>
  <c r="K804" i="15"/>
  <c r="O804" i="15"/>
  <c r="E803" i="15"/>
  <c r="I803" i="15"/>
  <c r="M803" i="15"/>
  <c r="G802" i="15"/>
  <c r="K802" i="15"/>
  <c r="O802" i="15"/>
  <c r="E801" i="15"/>
  <c r="I801" i="15"/>
  <c r="M801" i="15"/>
  <c r="G800" i="15"/>
  <c r="K800" i="15"/>
  <c r="O800" i="15"/>
  <c r="E799" i="15"/>
  <c r="I799" i="15"/>
  <c r="M799" i="15"/>
  <c r="G798" i="15"/>
  <c r="K798" i="15"/>
  <c r="O798" i="15"/>
  <c r="E797" i="15"/>
  <c r="I797" i="15"/>
  <c r="M797" i="15"/>
  <c r="G796" i="15"/>
  <c r="K796" i="15"/>
  <c r="O796" i="15"/>
  <c r="E795" i="15"/>
  <c r="I795" i="15"/>
  <c r="M795" i="15"/>
  <c r="G794" i="15"/>
  <c r="K794" i="15"/>
  <c r="O794" i="15"/>
  <c r="E793" i="15"/>
  <c r="I793" i="15"/>
  <c r="M793" i="15"/>
  <c r="G792" i="15"/>
  <c r="K792" i="15"/>
  <c r="O792" i="15"/>
  <c r="E791" i="15"/>
  <c r="I791" i="15"/>
  <c r="M791" i="15"/>
  <c r="G790" i="15"/>
  <c r="K790" i="15"/>
  <c r="O790" i="15"/>
  <c r="E789" i="15"/>
  <c r="I789" i="15"/>
  <c r="M789" i="15"/>
  <c r="G788" i="15"/>
  <c r="K788" i="15"/>
  <c r="O788" i="15"/>
  <c r="E787" i="15"/>
  <c r="I787" i="15"/>
  <c r="M787" i="15"/>
  <c r="G786" i="15"/>
  <c r="K786" i="15"/>
  <c r="O786" i="15"/>
  <c r="E785" i="15"/>
  <c r="I785" i="15"/>
  <c r="M785" i="15"/>
  <c r="G784" i="15"/>
  <c r="K784" i="15"/>
  <c r="O784" i="15"/>
  <c r="E783" i="15"/>
  <c r="I783" i="15"/>
  <c r="M783" i="15"/>
  <c r="G782" i="15"/>
  <c r="K782" i="15"/>
  <c r="O782" i="15"/>
  <c r="E781" i="15"/>
  <c r="I781" i="15"/>
  <c r="M781" i="15"/>
  <c r="G780" i="15"/>
  <c r="K780" i="15"/>
  <c r="O780" i="15"/>
  <c r="E779" i="15"/>
  <c r="I779" i="15"/>
  <c r="M779" i="15"/>
  <c r="K775" i="15"/>
  <c r="K771" i="15"/>
  <c r="K767" i="15"/>
  <c r="K763" i="15"/>
  <c r="K759" i="15"/>
  <c r="K755" i="15"/>
  <c r="K751" i="15"/>
  <c r="K747" i="15"/>
  <c r="K743" i="15"/>
  <c r="K739" i="15"/>
  <c r="K735" i="15"/>
  <c r="K731" i="15"/>
  <c r="K727" i="15"/>
  <c r="P725" i="15"/>
  <c r="O909" i="15"/>
  <c r="K909" i="15"/>
  <c r="O907" i="15"/>
  <c r="K907" i="15"/>
  <c r="O905" i="15"/>
  <c r="K905" i="15"/>
  <c r="O903" i="15"/>
  <c r="K903" i="15"/>
  <c r="O901" i="15"/>
  <c r="K901" i="15"/>
  <c r="O899" i="15"/>
  <c r="K899" i="15"/>
  <c r="O897" i="15"/>
  <c r="K897" i="15"/>
  <c r="O895" i="15"/>
  <c r="K895" i="15"/>
  <c r="O893" i="15"/>
  <c r="K893" i="15"/>
  <c r="O891" i="15"/>
  <c r="K891" i="15"/>
  <c r="O889" i="15"/>
  <c r="K889" i="15"/>
  <c r="O887" i="15"/>
  <c r="K887" i="15"/>
  <c r="O885" i="15"/>
  <c r="K885" i="15"/>
  <c r="O883" i="15"/>
  <c r="K883" i="15"/>
  <c r="O881" i="15"/>
  <c r="K881" i="15"/>
  <c r="O879" i="15"/>
  <c r="K879" i="15"/>
  <c r="O877" i="15"/>
  <c r="K877" i="15"/>
  <c r="O875" i="15"/>
  <c r="K875" i="15"/>
  <c r="O873" i="15"/>
  <c r="K873" i="15"/>
  <c r="O871" i="15"/>
  <c r="K871" i="15"/>
  <c r="O869" i="15"/>
  <c r="K869" i="15"/>
  <c r="O867" i="15"/>
  <c r="K867" i="15"/>
  <c r="O865" i="15"/>
  <c r="K865" i="15"/>
  <c r="O863" i="15"/>
  <c r="K863" i="15"/>
  <c r="O861" i="15"/>
  <c r="K861" i="15"/>
  <c r="O859" i="15"/>
  <c r="K859" i="15"/>
  <c r="O857" i="15"/>
  <c r="K857" i="15"/>
  <c r="M856" i="15"/>
  <c r="I856" i="15"/>
  <c r="E856" i="15"/>
  <c r="O855" i="15"/>
  <c r="K855" i="15"/>
  <c r="M854" i="15"/>
  <c r="I854" i="15"/>
  <c r="E854" i="15"/>
  <c r="O853" i="15"/>
  <c r="K853" i="15"/>
  <c r="M852" i="15"/>
  <c r="I852" i="15"/>
  <c r="E852" i="15"/>
  <c r="O851" i="15"/>
  <c r="K851" i="15"/>
  <c r="M850" i="15"/>
  <c r="I850" i="15"/>
  <c r="E850" i="15"/>
  <c r="O849" i="15"/>
  <c r="K849" i="15"/>
  <c r="M848" i="15"/>
  <c r="I848" i="15"/>
  <c r="E848" i="15"/>
  <c r="O847" i="15"/>
  <c r="K847" i="15"/>
  <c r="M846" i="15"/>
  <c r="I846" i="15"/>
  <c r="E846" i="15"/>
  <c r="O845" i="15"/>
  <c r="K845" i="15"/>
  <c r="M844" i="15"/>
  <c r="I844" i="15"/>
  <c r="E844" i="15"/>
  <c r="O843" i="15"/>
  <c r="K843" i="15"/>
  <c r="M842" i="15"/>
  <c r="I842" i="15"/>
  <c r="E842" i="15"/>
  <c r="O841" i="15"/>
  <c r="K841" i="15"/>
  <c r="M840" i="15"/>
  <c r="I840" i="15"/>
  <c r="E840" i="15"/>
  <c r="O839" i="15"/>
  <c r="K839" i="15"/>
  <c r="M838" i="15"/>
  <c r="I838" i="15"/>
  <c r="E838" i="15"/>
  <c r="O837" i="15"/>
  <c r="K837" i="15"/>
  <c r="M836" i="15"/>
  <c r="I836" i="15"/>
  <c r="E836" i="15"/>
  <c r="O835" i="15"/>
  <c r="K835" i="15"/>
  <c r="M834" i="15"/>
  <c r="I834" i="15"/>
  <c r="E834" i="15"/>
  <c r="O833" i="15"/>
  <c r="K833" i="15"/>
  <c r="M832" i="15"/>
  <c r="I832" i="15"/>
  <c r="E832" i="15"/>
  <c r="O831" i="15"/>
  <c r="K831" i="15"/>
  <c r="M830" i="15"/>
  <c r="I830" i="15"/>
  <c r="E830" i="15"/>
  <c r="O829" i="15"/>
  <c r="K829" i="15"/>
  <c r="M828" i="15"/>
  <c r="I828" i="15"/>
  <c r="E828" i="15"/>
  <c r="O827" i="15"/>
  <c r="K827" i="15"/>
  <c r="M826" i="15"/>
  <c r="I826" i="15"/>
  <c r="E826" i="15"/>
  <c r="O825" i="15"/>
  <c r="K825" i="15"/>
  <c r="M824" i="15"/>
  <c r="I824" i="15"/>
  <c r="E824" i="15"/>
  <c r="O823" i="15"/>
  <c r="K823" i="15"/>
  <c r="M822" i="15"/>
  <c r="I822" i="15"/>
  <c r="E822" i="15"/>
  <c r="O821" i="15"/>
  <c r="K821" i="15"/>
  <c r="M820" i="15"/>
  <c r="I820" i="15"/>
  <c r="E820" i="15"/>
  <c r="O819" i="15"/>
  <c r="K819" i="15"/>
  <c r="M818" i="15"/>
  <c r="I818" i="15"/>
  <c r="E818" i="15"/>
  <c r="O817" i="15"/>
  <c r="K817" i="15"/>
  <c r="M816" i="15"/>
  <c r="I816" i="15"/>
  <c r="E816" i="15"/>
  <c r="O815" i="15"/>
  <c r="K815" i="15"/>
  <c r="M814" i="15"/>
  <c r="I814" i="15"/>
  <c r="E814" i="15"/>
  <c r="O813" i="15"/>
  <c r="K813" i="15"/>
  <c r="M812" i="15"/>
  <c r="I812" i="15"/>
  <c r="E812" i="15"/>
  <c r="O811" i="15"/>
  <c r="K811" i="15"/>
  <c r="M810" i="15"/>
  <c r="I810" i="15"/>
  <c r="E810" i="15"/>
  <c r="O809" i="15"/>
  <c r="K809" i="15"/>
  <c r="M808" i="15"/>
  <c r="I808" i="15"/>
  <c r="E808" i="15"/>
  <c r="O807" i="15"/>
  <c r="K807" i="15"/>
  <c r="M806" i="15"/>
  <c r="H806" i="15"/>
  <c r="N805" i="15"/>
  <c r="H805" i="15"/>
  <c r="M804" i="15"/>
  <c r="H804" i="15"/>
  <c r="N803" i="15"/>
  <c r="H803" i="15"/>
  <c r="M802" i="15"/>
  <c r="H802" i="15"/>
  <c r="N801" i="15"/>
  <c r="H801" i="15"/>
  <c r="M800" i="15"/>
  <c r="H800" i="15"/>
  <c r="N799" i="15"/>
  <c r="H799" i="15"/>
  <c r="M798" i="15"/>
  <c r="H798" i="15"/>
  <c r="N797" i="15"/>
  <c r="H797" i="15"/>
  <c r="M796" i="15"/>
  <c r="H796" i="15"/>
  <c r="N795" i="15"/>
  <c r="H795" i="15"/>
  <c r="M794" i="15"/>
  <c r="H794" i="15"/>
  <c r="N793" i="15"/>
  <c r="H793" i="15"/>
  <c r="M792" i="15"/>
  <c r="H792" i="15"/>
  <c r="N791" i="15"/>
  <c r="H791" i="15"/>
  <c r="M790" i="15"/>
  <c r="H790" i="15"/>
  <c r="N789" i="15"/>
  <c r="H789" i="15"/>
  <c r="M788" i="15"/>
  <c r="H788" i="15"/>
  <c r="N787" i="15"/>
  <c r="H787" i="15"/>
  <c r="M786" i="15"/>
  <c r="H786" i="15"/>
  <c r="N785" i="15"/>
  <c r="H785" i="15"/>
  <c r="M784" i="15"/>
  <c r="H784" i="15"/>
  <c r="N783" i="15"/>
  <c r="H783" i="15"/>
  <c r="M782" i="15"/>
  <c r="H782" i="15"/>
  <c r="N781" i="15"/>
  <c r="H781" i="15"/>
  <c r="M780" i="15"/>
  <c r="H780" i="15"/>
  <c r="N779" i="15"/>
  <c r="H779" i="15"/>
  <c r="E777" i="15"/>
  <c r="I777" i="15"/>
  <c r="M777" i="15"/>
  <c r="F777" i="15"/>
  <c r="J777" i="15"/>
  <c r="N777" i="15"/>
  <c r="P775" i="15"/>
  <c r="E773" i="15"/>
  <c r="I773" i="15"/>
  <c r="M773" i="15"/>
  <c r="F773" i="15"/>
  <c r="J773" i="15"/>
  <c r="N773" i="15"/>
  <c r="P771" i="15"/>
  <c r="E769" i="15"/>
  <c r="I769" i="15"/>
  <c r="M769" i="15"/>
  <c r="F769" i="15"/>
  <c r="J769" i="15"/>
  <c r="N769" i="15"/>
  <c r="P767" i="15"/>
  <c r="E765" i="15"/>
  <c r="I765" i="15"/>
  <c r="M765" i="15"/>
  <c r="F765" i="15"/>
  <c r="J765" i="15"/>
  <c r="N765" i="15"/>
  <c r="P763" i="15"/>
  <c r="H763" i="15"/>
  <c r="E761" i="15"/>
  <c r="I761" i="15"/>
  <c r="M761" i="15"/>
  <c r="F761" i="15"/>
  <c r="J761" i="15"/>
  <c r="N761" i="15"/>
  <c r="P759" i="15"/>
  <c r="H759" i="15"/>
  <c r="E757" i="15"/>
  <c r="I757" i="15"/>
  <c r="M757" i="15"/>
  <c r="F757" i="15"/>
  <c r="J757" i="15"/>
  <c r="N757" i="15"/>
  <c r="P755" i="15"/>
  <c r="H755" i="15"/>
  <c r="E753" i="15"/>
  <c r="I753" i="15"/>
  <c r="M753" i="15"/>
  <c r="F753" i="15"/>
  <c r="J753" i="15"/>
  <c r="N753" i="15"/>
  <c r="P751" i="15"/>
  <c r="H751" i="15"/>
  <c r="E749" i="15"/>
  <c r="I749" i="15"/>
  <c r="M749" i="15"/>
  <c r="F749" i="15"/>
  <c r="J749" i="15"/>
  <c r="N749" i="15"/>
  <c r="P747" i="15"/>
  <c r="H747" i="15"/>
  <c r="E745" i="15"/>
  <c r="I745" i="15"/>
  <c r="M745" i="15"/>
  <c r="F745" i="15"/>
  <c r="J745" i="15"/>
  <c r="N745" i="15"/>
  <c r="P743" i="15"/>
  <c r="H743" i="15"/>
  <c r="E741" i="15"/>
  <c r="I741" i="15"/>
  <c r="M741" i="15"/>
  <c r="F741" i="15"/>
  <c r="J741" i="15"/>
  <c r="N741" i="15"/>
  <c r="P739" i="15"/>
  <c r="H739" i="15"/>
  <c r="E737" i="15"/>
  <c r="I737" i="15"/>
  <c r="M737" i="15"/>
  <c r="F737" i="15"/>
  <c r="J737" i="15"/>
  <c r="N737" i="15"/>
  <c r="P735" i="15"/>
  <c r="H735" i="15"/>
  <c r="E733" i="15"/>
  <c r="I733" i="15"/>
  <c r="M733" i="15"/>
  <c r="F733" i="15"/>
  <c r="J733" i="15"/>
  <c r="N733" i="15"/>
  <c r="P731" i="15"/>
  <c r="H731" i="15"/>
  <c r="E729" i="15"/>
  <c r="I729" i="15"/>
  <c r="M729" i="15"/>
  <c r="F729" i="15"/>
  <c r="J729" i="15"/>
  <c r="N729" i="15"/>
  <c r="P727" i="15"/>
  <c r="H727" i="15"/>
  <c r="L725" i="15"/>
  <c r="O759" i="15"/>
  <c r="O755" i="15"/>
  <c r="O751" i="15"/>
  <c r="O747" i="15"/>
  <c r="O743" i="15"/>
  <c r="O739" i="15"/>
  <c r="O735" i="15"/>
  <c r="O731" i="15"/>
  <c r="O727" i="15"/>
  <c r="O856" i="15"/>
  <c r="K856" i="15"/>
  <c r="O854" i="15"/>
  <c r="K854" i="15"/>
  <c r="O852" i="15"/>
  <c r="K852" i="15"/>
  <c r="O850" i="15"/>
  <c r="K850" i="15"/>
  <c r="O848" i="15"/>
  <c r="K848" i="15"/>
  <c r="O846" i="15"/>
  <c r="K846" i="15"/>
  <c r="O844" i="15"/>
  <c r="K844" i="15"/>
  <c r="O842" i="15"/>
  <c r="K842" i="15"/>
  <c r="O840" i="15"/>
  <c r="K840" i="15"/>
  <c r="O838" i="15"/>
  <c r="K838" i="15"/>
  <c r="O836" i="15"/>
  <c r="K836" i="15"/>
  <c r="O834" i="15"/>
  <c r="K834" i="15"/>
  <c r="O832" i="15"/>
  <c r="K832" i="15"/>
  <c r="O830" i="15"/>
  <c r="K830" i="15"/>
  <c r="O828" i="15"/>
  <c r="K828" i="15"/>
  <c r="O826" i="15"/>
  <c r="K826" i="15"/>
  <c r="O824" i="15"/>
  <c r="K824" i="15"/>
  <c r="O822" i="15"/>
  <c r="K822" i="15"/>
  <c r="O820" i="15"/>
  <c r="K820" i="15"/>
  <c r="O818" i="15"/>
  <c r="K818" i="15"/>
  <c r="O816" i="15"/>
  <c r="K816" i="15"/>
  <c r="O814" i="15"/>
  <c r="K814" i="15"/>
  <c r="O812" i="15"/>
  <c r="K812" i="15"/>
  <c r="O810" i="15"/>
  <c r="K810" i="15"/>
  <c r="O808" i="15"/>
  <c r="K808" i="15"/>
  <c r="E775" i="15"/>
  <c r="I775" i="15"/>
  <c r="M775" i="15"/>
  <c r="F775" i="15"/>
  <c r="J775" i="15"/>
  <c r="N775" i="15"/>
  <c r="E771" i="15"/>
  <c r="I771" i="15"/>
  <c r="M771" i="15"/>
  <c r="F771" i="15"/>
  <c r="J771" i="15"/>
  <c r="N771" i="15"/>
  <c r="E767" i="15"/>
  <c r="I767" i="15"/>
  <c r="M767" i="15"/>
  <c r="F767" i="15"/>
  <c r="J767" i="15"/>
  <c r="N767" i="15"/>
  <c r="E763" i="15"/>
  <c r="I763" i="15"/>
  <c r="M763" i="15"/>
  <c r="F763" i="15"/>
  <c r="J763" i="15"/>
  <c r="N763" i="15"/>
  <c r="E759" i="15"/>
  <c r="I759" i="15"/>
  <c r="M759" i="15"/>
  <c r="F759" i="15"/>
  <c r="J759" i="15"/>
  <c r="N759" i="15"/>
  <c r="E755" i="15"/>
  <c r="I755" i="15"/>
  <c r="M755" i="15"/>
  <c r="F755" i="15"/>
  <c r="J755" i="15"/>
  <c r="N755" i="15"/>
  <c r="E751" i="15"/>
  <c r="I751" i="15"/>
  <c r="M751" i="15"/>
  <c r="F751" i="15"/>
  <c r="J751" i="15"/>
  <c r="N751" i="15"/>
  <c r="E747" i="15"/>
  <c r="I747" i="15"/>
  <c r="M747" i="15"/>
  <c r="F747" i="15"/>
  <c r="J747" i="15"/>
  <c r="N747" i="15"/>
  <c r="E743" i="15"/>
  <c r="I743" i="15"/>
  <c r="M743" i="15"/>
  <c r="F743" i="15"/>
  <c r="J743" i="15"/>
  <c r="N743" i="15"/>
  <c r="E739" i="15"/>
  <c r="I739" i="15"/>
  <c r="M739" i="15"/>
  <c r="F739" i="15"/>
  <c r="J739" i="15"/>
  <c r="N739" i="15"/>
  <c r="E735" i="15"/>
  <c r="I735" i="15"/>
  <c r="M735" i="15"/>
  <c r="F735" i="15"/>
  <c r="J735" i="15"/>
  <c r="N735" i="15"/>
  <c r="E731" i="15"/>
  <c r="I731" i="15"/>
  <c r="M731" i="15"/>
  <c r="F731" i="15"/>
  <c r="J731" i="15"/>
  <c r="N731" i="15"/>
  <c r="E727" i="15"/>
  <c r="I727" i="15"/>
  <c r="M727" i="15"/>
  <c r="F727" i="15"/>
  <c r="J727" i="15"/>
  <c r="N727" i="15"/>
  <c r="G725" i="15"/>
  <c r="K725" i="15"/>
  <c r="O725" i="15"/>
  <c r="E725" i="15"/>
  <c r="I725" i="15"/>
  <c r="M725" i="15"/>
  <c r="F725" i="15"/>
  <c r="J725" i="15"/>
  <c r="N725" i="15"/>
  <c r="N723" i="15"/>
  <c r="J723" i="15"/>
  <c r="F723" i="15"/>
  <c r="N721" i="15"/>
  <c r="J721" i="15"/>
  <c r="F721" i="15"/>
  <c r="N719" i="15"/>
  <c r="J719" i="15"/>
  <c r="F719" i="15"/>
  <c r="N717" i="15"/>
  <c r="J717" i="15"/>
  <c r="F717" i="15"/>
  <c r="N715" i="15"/>
  <c r="J715" i="15"/>
  <c r="F715" i="15"/>
  <c r="N713" i="15"/>
  <c r="J713" i="15"/>
  <c r="F713" i="15"/>
  <c r="N711" i="15"/>
  <c r="J711" i="15"/>
  <c r="F711" i="15"/>
  <c r="N709" i="15"/>
  <c r="J709" i="15"/>
  <c r="F709" i="15"/>
  <c r="F707" i="15"/>
  <c r="J707" i="15"/>
  <c r="N707" i="15"/>
  <c r="L703" i="15"/>
  <c r="G703" i="15"/>
  <c r="M701" i="15"/>
  <c r="H701" i="15"/>
  <c r="F699" i="15"/>
  <c r="J699" i="15"/>
  <c r="N699" i="15"/>
  <c r="L695" i="15"/>
  <c r="G695" i="15"/>
  <c r="M693" i="15"/>
  <c r="H693" i="15"/>
  <c r="F691" i="15"/>
  <c r="J691" i="15"/>
  <c r="N691" i="15"/>
  <c r="P689" i="15"/>
  <c r="L687" i="15"/>
  <c r="G683" i="15"/>
  <c r="K683" i="15"/>
  <c r="O683" i="15"/>
  <c r="E683" i="15"/>
  <c r="I683" i="15"/>
  <c r="M683" i="15"/>
  <c r="F683" i="15"/>
  <c r="J683" i="15"/>
  <c r="N683" i="15"/>
  <c r="P681" i="15"/>
  <c r="L679" i="15"/>
  <c r="G675" i="15"/>
  <c r="K675" i="15"/>
  <c r="O675" i="15"/>
  <c r="E675" i="15"/>
  <c r="I675" i="15"/>
  <c r="M675" i="15"/>
  <c r="F675" i="15"/>
  <c r="J675" i="15"/>
  <c r="N675" i="15"/>
  <c r="P673" i="15"/>
  <c r="L671" i="15"/>
  <c r="G667" i="15"/>
  <c r="K667" i="15"/>
  <c r="O667" i="15"/>
  <c r="E667" i="15"/>
  <c r="I667" i="15"/>
  <c r="M667" i="15"/>
  <c r="F667" i="15"/>
  <c r="J667" i="15"/>
  <c r="N667" i="15"/>
  <c r="O778" i="15"/>
  <c r="K778" i="15"/>
  <c r="O776" i="15"/>
  <c r="K776" i="15"/>
  <c r="O774" i="15"/>
  <c r="K774" i="15"/>
  <c r="O772" i="15"/>
  <c r="K772" i="15"/>
  <c r="O770" i="15"/>
  <c r="K770" i="15"/>
  <c r="O768" i="15"/>
  <c r="K768" i="15"/>
  <c r="O766" i="15"/>
  <c r="K766" i="15"/>
  <c r="O764" i="15"/>
  <c r="K764" i="15"/>
  <c r="O762" i="15"/>
  <c r="K762" i="15"/>
  <c r="O760" i="15"/>
  <c r="K760" i="15"/>
  <c r="O758" i="15"/>
  <c r="K758" i="15"/>
  <c r="O756" i="15"/>
  <c r="K756" i="15"/>
  <c r="O754" i="15"/>
  <c r="K754" i="15"/>
  <c r="O752" i="15"/>
  <c r="K752" i="15"/>
  <c r="O750" i="15"/>
  <c r="K750" i="15"/>
  <c r="O748" i="15"/>
  <c r="K748" i="15"/>
  <c r="O746" i="15"/>
  <c r="K746" i="15"/>
  <c r="O744" i="15"/>
  <c r="K744" i="15"/>
  <c r="O742" i="15"/>
  <c r="K742" i="15"/>
  <c r="O740" i="15"/>
  <c r="K740" i="15"/>
  <c r="O738" i="15"/>
  <c r="K738" i="15"/>
  <c r="O736" i="15"/>
  <c r="K736" i="15"/>
  <c r="O734" i="15"/>
  <c r="K734" i="15"/>
  <c r="O732" i="15"/>
  <c r="K732" i="15"/>
  <c r="O730" i="15"/>
  <c r="K730" i="15"/>
  <c r="O728" i="15"/>
  <c r="K728" i="15"/>
  <c r="O726" i="15"/>
  <c r="K726" i="15"/>
  <c r="O724" i="15"/>
  <c r="K724" i="15"/>
  <c r="M723" i="15"/>
  <c r="I723" i="15"/>
  <c r="E723" i="15"/>
  <c r="O722" i="15"/>
  <c r="K722" i="15"/>
  <c r="M721" i="15"/>
  <c r="I721" i="15"/>
  <c r="E721" i="15"/>
  <c r="O720" i="15"/>
  <c r="K720" i="15"/>
  <c r="M719" i="15"/>
  <c r="I719" i="15"/>
  <c r="E719" i="15"/>
  <c r="O718" i="15"/>
  <c r="K718" i="15"/>
  <c r="M717" i="15"/>
  <c r="I717" i="15"/>
  <c r="E717" i="15"/>
  <c r="O716" i="15"/>
  <c r="K716" i="15"/>
  <c r="M715" i="15"/>
  <c r="I715" i="15"/>
  <c r="E715" i="15"/>
  <c r="O714" i="15"/>
  <c r="K714" i="15"/>
  <c r="M713" i="15"/>
  <c r="I713" i="15"/>
  <c r="O712" i="15"/>
  <c r="K712" i="15"/>
  <c r="M711" i="15"/>
  <c r="I711" i="15"/>
  <c r="O710" i="15"/>
  <c r="K710" i="15"/>
  <c r="M709" i="15"/>
  <c r="I709" i="15"/>
  <c r="M707" i="15"/>
  <c r="H707" i="15"/>
  <c r="F705" i="15"/>
  <c r="J705" i="15"/>
  <c r="N705" i="15"/>
  <c r="P703" i="15"/>
  <c r="K703" i="15"/>
  <c r="L701" i="15"/>
  <c r="G701" i="15"/>
  <c r="M699" i="15"/>
  <c r="H699" i="15"/>
  <c r="F697" i="15"/>
  <c r="J697" i="15"/>
  <c r="N697" i="15"/>
  <c r="P695" i="15"/>
  <c r="K695" i="15"/>
  <c r="L693" i="15"/>
  <c r="G693" i="15"/>
  <c r="M691" i="15"/>
  <c r="H691" i="15"/>
  <c r="L689" i="15"/>
  <c r="G685" i="15"/>
  <c r="K685" i="15"/>
  <c r="O685" i="15"/>
  <c r="E685" i="15"/>
  <c r="I685" i="15"/>
  <c r="M685" i="15"/>
  <c r="F685" i="15"/>
  <c r="J685" i="15"/>
  <c r="N685" i="15"/>
  <c r="P683" i="15"/>
  <c r="G677" i="15"/>
  <c r="K677" i="15"/>
  <c r="O677" i="15"/>
  <c r="E677" i="15"/>
  <c r="I677" i="15"/>
  <c r="M677" i="15"/>
  <c r="F677" i="15"/>
  <c r="J677" i="15"/>
  <c r="N677" i="15"/>
  <c r="P675" i="15"/>
  <c r="G669" i="15"/>
  <c r="K669" i="15"/>
  <c r="O669" i="15"/>
  <c r="E669" i="15"/>
  <c r="I669" i="15"/>
  <c r="M669" i="15"/>
  <c r="F669" i="15"/>
  <c r="J669" i="15"/>
  <c r="N669" i="15"/>
  <c r="P667" i="15"/>
  <c r="F703" i="15"/>
  <c r="J703" i="15"/>
  <c r="N703" i="15"/>
  <c r="P701" i="15"/>
  <c r="K701" i="15"/>
  <c r="F695" i="15"/>
  <c r="J695" i="15"/>
  <c r="N695" i="15"/>
  <c r="P693" i="15"/>
  <c r="K693" i="15"/>
  <c r="G687" i="15"/>
  <c r="K687" i="15"/>
  <c r="O687" i="15"/>
  <c r="E687" i="15"/>
  <c r="I687" i="15"/>
  <c r="M687" i="15"/>
  <c r="F687" i="15"/>
  <c r="J687" i="15"/>
  <c r="N687" i="15"/>
  <c r="G679" i="15"/>
  <c r="K679" i="15"/>
  <c r="O679" i="15"/>
  <c r="E679" i="15"/>
  <c r="I679" i="15"/>
  <c r="M679" i="15"/>
  <c r="F679" i="15"/>
  <c r="J679" i="15"/>
  <c r="N679" i="15"/>
  <c r="G671" i="15"/>
  <c r="K671" i="15"/>
  <c r="O671" i="15"/>
  <c r="E671" i="15"/>
  <c r="I671" i="15"/>
  <c r="M671" i="15"/>
  <c r="F671" i="15"/>
  <c r="J671" i="15"/>
  <c r="N671" i="15"/>
  <c r="O723" i="15"/>
  <c r="K723" i="15"/>
  <c r="O721" i="15"/>
  <c r="K721" i="15"/>
  <c r="O719" i="15"/>
  <c r="K719" i="15"/>
  <c r="O717" i="15"/>
  <c r="K717" i="15"/>
  <c r="F701" i="15"/>
  <c r="J701" i="15"/>
  <c r="N701" i="15"/>
  <c r="F693" i="15"/>
  <c r="J693" i="15"/>
  <c r="N693" i="15"/>
  <c r="G689" i="15"/>
  <c r="K689" i="15"/>
  <c r="O689" i="15"/>
  <c r="E689" i="15"/>
  <c r="I689" i="15"/>
  <c r="M689" i="15"/>
  <c r="F689" i="15"/>
  <c r="J689" i="15"/>
  <c r="N689" i="15"/>
  <c r="P687" i="15"/>
  <c r="G681" i="15"/>
  <c r="K681" i="15"/>
  <c r="O681" i="15"/>
  <c r="E681" i="15"/>
  <c r="I681" i="15"/>
  <c r="M681" i="15"/>
  <c r="F681" i="15"/>
  <c r="J681" i="15"/>
  <c r="N681" i="15"/>
  <c r="P679" i="15"/>
  <c r="G673" i="15"/>
  <c r="K673" i="15"/>
  <c r="O673" i="15"/>
  <c r="E673" i="15"/>
  <c r="I673" i="15"/>
  <c r="M673" i="15"/>
  <c r="F673" i="15"/>
  <c r="J673" i="15"/>
  <c r="N673" i="15"/>
  <c r="P671" i="15"/>
  <c r="N665" i="15"/>
  <c r="J665" i="15"/>
  <c r="F665" i="15"/>
  <c r="N663" i="15"/>
  <c r="J663" i="15"/>
  <c r="F663" i="15"/>
  <c r="N661" i="15"/>
  <c r="J661" i="15"/>
  <c r="F661" i="15"/>
  <c r="N659" i="15"/>
  <c r="J659" i="15"/>
  <c r="F659" i="15"/>
  <c r="N657" i="15"/>
  <c r="J657" i="15"/>
  <c r="F657" i="15"/>
  <c r="N655" i="15"/>
  <c r="J655" i="15"/>
  <c r="F655" i="15"/>
  <c r="N653" i="15"/>
  <c r="J653" i="15"/>
  <c r="F653" i="15"/>
  <c r="N651" i="15"/>
  <c r="J651" i="15"/>
  <c r="F651" i="15"/>
  <c r="N649" i="15"/>
  <c r="J649" i="15"/>
  <c r="F649" i="15"/>
  <c r="N647" i="15"/>
  <c r="J647" i="15"/>
  <c r="F647" i="15"/>
  <c r="N645" i="15"/>
  <c r="J645" i="15"/>
  <c r="F645" i="15"/>
  <c r="N643" i="15"/>
  <c r="J643" i="15"/>
  <c r="F643" i="15"/>
  <c r="N641" i="15"/>
  <c r="J641" i="15"/>
  <c r="F641" i="15"/>
  <c r="N639" i="15"/>
  <c r="J639" i="15"/>
  <c r="F639" i="15"/>
  <c r="N637" i="15"/>
  <c r="J637" i="15"/>
  <c r="F637" i="15"/>
  <c r="N635" i="15"/>
  <c r="J635" i="15"/>
  <c r="F635" i="15"/>
  <c r="N633" i="15"/>
  <c r="J633" i="15"/>
  <c r="F633" i="15"/>
  <c r="N631" i="15"/>
  <c r="J631" i="15"/>
  <c r="F631" i="15"/>
  <c r="N629" i="15"/>
  <c r="J629" i="15"/>
  <c r="F629" i="15"/>
  <c r="N627" i="15"/>
  <c r="J627" i="15"/>
  <c r="F627" i="15"/>
  <c r="N625" i="15"/>
  <c r="J625" i="15"/>
  <c r="F625" i="15"/>
  <c r="N623" i="15"/>
  <c r="J623" i="15"/>
  <c r="F623" i="15"/>
  <c r="N621" i="15"/>
  <c r="J621" i="15"/>
  <c r="F621" i="15"/>
  <c r="N619" i="15"/>
  <c r="J619" i="15"/>
  <c r="F619" i="15"/>
  <c r="N617" i="15"/>
  <c r="J617" i="15"/>
  <c r="F617" i="15"/>
  <c r="N615" i="15"/>
  <c r="J615" i="15"/>
  <c r="F615" i="15"/>
  <c r="N613" i="15"/>
  <c r="J613" i="15"/>
  <c r="F613" i="15"/>
  <c r="N611" i="15"/>
  <c r="J611" i="15"/>
  <c r="F611" i="15"/>
  <c r="N609" i="15"/>
  <c r="J609" i="15"/>
  <c r="F609" i="15"/>
  <c r="N607" i="15"/>
  <c r="J607" i="15"/>
  <c r="F607" i="15"/>
  <c r="N605" i="15"/>
  <c r="J605" i="15"/>
  <c r="F605" i="15"/>
  <c r="N603" i="15"/>
  <c r="J603" i="15"/>
  <c r="F603" i="15"/>
  <c r="N601" i="15"/>
  <c r="J601" i="15"/>
  <c r="F601" i="15"/>
  <c r="N599" i="15"/>
  <c r="J599" i="15"/>
  <c r="F599" i="15"/>
  <c r="E598" i="15"/>
  <c r="I598" i="15"/>
  <c r="M598" i="15"/>
  <c r="G597" i="15"/>
  <c r="K597" i="15"/>
  <c r="O597" i="15"/>
  <c r="E596" i="15"/>
  <c r="I596" i="15"/>
  <c r="M596" i="15"/>
  <c r="G595" i="15"/>
  <c r="K595" i="15"/>
  <c r="O595" i="15"/>
  <c r="E595" i="15"/>
  <c r="I595" i="15"/>
  <c r="M595" i="15"/>
  <c r="P594" i="15"/>
  <c r="H594" i="15"/>
  <c r="G593" i="15"/>
  <c r="K593" i="15"/>
  <c r="O593" i="15"/>
  <c r="E593" i="15"/>
  <c r="I593" i="15"/>
  <c r="M593" i="15"/>
  <c r="P592" i="15"/>
  <c r="H592" i="15"/>
  <c r="G591" i="15"/>
  <c r="K591" i="15"/>
  <c r="O591" i="15"/>
  <c r="E591" i="15"/>
  <c r="I591" i="15"/>
  <c r="M591" i="15"/>
  <c r="P590" i="15"/>
  <c r="H590" i="15"/>
  <c r="G589" i="15"/>
  <c r="K589" i="15"/>
  <c r="O589" i="15"/>
  <c r="E589" i="15"/>
  <c r="I589" i="15"/>
  <c r="M589" i="15"/>
  <c r="P588" i="15"/>
  <c r="G587" i="15"/>
  <c r="K587" i="15"/>
  <c r="O587" i="15"/>
  <c r="E587" i="15"/>
  <c r="I587" i="15"/>
  <c r="M587" i="15"/>
  <c r="P586" i="15"/>
  <c r="G585" i="15"/>
  <c r="K585" i="15"/>
  <c r="O585" i="15"/>
  <c r="E585" i="15"/>
  <c r="I585" i="15"/>
  <c r="M585" i="15"/>
  <c r="P584" i="15"/>
  <c r="G583" i="15"/>
  <c r="K583" i="15"/>
  <c r="O583" i="15"/>
  <c r="E583" i="15"/>
  <c r="I583" i="15"/>
  <c r="M583" i="15"/>
  <c r="P582" i="15"/>
  <c r="G581" i="15"/>
  <c r="K581" i="15"/>
  <c r="O581" i="15"/>
  <c r="E581" i="15"/>
  <c r="I581" i="15"/>
  <c r="M581" i="15"/>
  <c r="P580" i="15"/>
  <c r="G579" i="15"/>
  <c r="K579" i="15"/>
  <c r="O579" i="15"/>
  <c r="E579" i="15"/>
  <c r="I579" i="15"/>
  <c r="M579" i="15"/>
  <c r="P578" i="15"/>
  <c r="G577" i="15"/>
  <c r="K577" i="15"/>
  <c r="O577" i="15"/>
  <c r="E577" i="15"/>
  <c r="I577" i="15"/>
  <c r="M577" i="15"/>
  <c r="P576" i="15"/>
  <c r="E574" i="15"/>
  <c r="I574" i="15"/>
  <c r="M574" i="15"/>
  <c r="F574" i="15"/>
  <c r="J574" i="15"/>
  <c r="N574" i="15"/>
  <c r="G574" i="15"/>
  <c r="K574" i="15"/>
  <c r="O574" i="15"/>
  <c r="M665" i="15"/>
  <c r="I665" i="15"/>
  <c r="E665" i="15"/>
  <c r="M663" i="15"/>
  <c r="I663" i="15"/>
  <c r="E663" i="15"/>
  <c r="M661" i="15"/>
  <c r="I661" i="15"/>
  <c r="E661" i="15"/>
  <c r="M659" i="15"/>
  <c r="I659" i="15"/>
  <c r="E659" i="15"/>
  <c r="M657" i="15"/>
  <c r="I657" i="15"/>
  <c r="E657" i="15"/>
  <c r="M655" i="15"/>
  <c r="I655" i="15"/>
  <c r="E655" i="15"/>
  <c r="M653" i="15"/>
  <c r="I653" i="15"/>
  <c r="E653" i="15"/>
  <c r="M651" i="15"/>
  <c r="I651" i="15"/>
  <c r="E651" i="15"/>
  <c r="M649" i="15"/>
  <c r="I649" i="15"/>
  <c r="E649" i="15"/>
  <c r="M647" i="15"/>
  <c r="I647" i="15"/>
  <c r="E647" i="15"/>
  <c r="M645" i="15"/>
  <c r="I645" i="15"/>
  <c r="E645" i="15"/>
  <c r="M643" i="15"/>
  <c r="I643" i="15"/>
  <c r="E643" i="15"/>
  <c r="M641" i="15"/>
  <c r="I641" i="15"/>
  <c r="E641" i="15"/>
  <c r="M639" i="15"/>
  <c r="I639" i="15"/>
  <c r="E639" i="15"/>
  <c r="M637" i="15"/>
  <c r="I637" i="15"/>
  <c r="E637" i="15"/>
  <c r="M635" i="15"/>
  <c r="I635" i="15"/>
  <c r="E635" i="15"/>
  <c r="M633" i="15"/>
  <c r="I633" i="15"/>
  <c r="E633" i="15"/>
  <c r="M631" i="15"/>
  <c r="I631" i="15"/>
  <c r="E631" i="15"/>
  <c r="M629" i="15"/>
  <c r="I629" i="15"/>
  <c r="E629" i="15"/>
  <c r="M627" i="15"/>
  <c r="I627" i="15"/>
  <c r="E627" i="15"/>
  <c r="M625" i="15"/>
  <c r="I625" i="15"/>
  <c r="E625" i="15"/>
  <c r="M623" i="15"/>
  <c r="I623" i="15"/>
  <c r="E623" i="15"/>
  <c r="M621" i="15"/>
  <c r="I621" i="15"/>
  <c r="E621" i="15"/>
  <c r="M619" i="15"/>
  <c r="I619" i="15"/>
  <c r="E619" i="15"/>
  <c r="M617" i="15"/>
  <c r="I617" i="15"/>
  <c r="E617" i="15"/>
  <c r="M615" i="15"/>
  <c r="I615" i="15"/>
  <c r="E615" i="15"/>
  <c r="M613" i="15"/>
  <c r="I613" i="15"/>
  <c r="E613" i="15"/>
  <c r="M611" i="15"/>
  <c r="I611" i="15"/>
  <c r="E611" i="15"/>
  <c r="M609" i="15"/>
  <c r="I609" i="15"/>
  <c r="E609" i="15"/>
  <c r="M607" i="15"/>
  <c r="I607" i="15"/>
  <c r="E607" i="15"/>
  <c r="M605" i="15"/>
  <c r="I605" i="15"/>
  <c r="E605" i="15"/>
  <c r="M603" i="15"/>
  <c r="I603" i="15"/>
  <c r="E603" i="15"/>
  <c r="M601" i="15"/>
  <c r="I601" i="15"/>
  <c r="E601" i="15"/>
  <c r="M599" i="15"/>
  <c r="I599" i="15"/>
  <c r="E599" i="15"/>
  <c r="N594" i="15"/>
  <c r="N592" i="15"/>
  <c r="N590" i="15"/>
  <c r="E594" i="15"/>
  <c r="I594" i="15"/>
  <c r="M594" i="15"/>
  <c r="G594" i="15"/>
  <c r="K594" i="15"/>
  <c r="O594" i="15"/>
  <c r="E592" i="15"/>
  <c r="I592" i="15"/>
  <c r="M592" i="15"/>
  <c r="G592" i="15"/>
  <c r="K592" i="15"/>
  <c r="O592" i="15"/>
  <c r="E590" i="15"/>
  <c r="I590" i="15"/>
  <c r="M590" i="15"/>
  <c r="G590" i="15"/>
  <c r="K590" i="15"/>
  <c r="O590" i="15"/>
  <c r="E588" i="15"/>
  <c r="I588" i="15"/>
  <c r="M588" i="15"/>
  <c r="G588" i="15"/>
  <c r="K588" i="15"/>
  <c r="O588" i="15"/>
  <c r="E586" i="15"/>
  <c r="I586" i="15"/>
  <c r="M586" i="15"/>
  <c r="G586" i="15"/>
  <c r="K586" i="15"/>
  <c r="O586" i="15"/>
  <c r="E584" i="15"/>
  <c r="I584" i="15"/>
  <c r="M584" i="15"/>
  <c r="G584" i="15"/>
  <c r="K584" i="15"/>
  <c r="O584" i="15"/>
  <c r="E582" i="15"/>
  <c r="I582" i="15"/>
  <c r="M582" i="15"/>
  <c r="G582" i="15"/>
  <c r="K582" i="15"/>
  <c r="O582" i="15"/>
  <c r="E580" i="15"/>
  <c r="I580" i="15"/>
  <c r="M580" i="15"/>
  <c r="G580" i="15"/>
  <c r="K580" i="15"/>
  <c r="O580" i="15"/>
  <c r="E578" i="15"/>
  <c r="I578" i="15"/>
  <c r="M578" i="15"/>
  <c r="G578" i="15"/>
  <c r="K578" i="15"/>
  <c r="O578" i="15"/>
  <c r="E576" i="15"/>
  <c r="I576" i="15"/>
  <c r="M576" i="15"/>
  <c r="G576" i="15"/>
  <c r="K576" i="15"/>
  <c r="O576" i="15"/>
  <c r="O665" i="15"/>
  <c r="K665" i="15"/>
  <c r="O663" i="15"/>
  <c r="K663" i="15"/>
  <c r="O661" i="15"/>
  <c r="K661" i="15"/>
  <c r="O659" i="15"/>
  <c r="K659" i="15"/>
  <c r="O657" i="15"/>
  <c r="K657" i="15"/>
  <c r="O655" i="15"/>
  <c r="K655" i="15"/>
  <c r="O653" i="15"/>
  <c r="K653" i="15"/>
  <c r="O651" i="15"/>
  <c r="K651" i="15"/>
  <c r="O649" i="15"/>
  <c r="K649" i="15"/>
  <c r="O647" i="15"/>
  <c r="K647" i="15"/>
  <c r="O645" i="15"/>
  <c r="K645" i="15"/>
  <c r="O643" i="15"/>
  <c r="K643" i="15"/>
  <c r="O641" i="15"/>
  <c r="K641" i="15"/>
  <c r="O639" i="15"/>
  <c r="K639" i="15"/>
  <c r="O637" i="15"/>
  <c r="K637" i="15"/>
  <c r="O635" i="15"/>
  <c r="K635" i="15"/>
  <c r="O633" i="15"/>
  <c r="K633" i="15"/>
  <c r="O631" i="15"/>
  <c r="K631" i="15"/>
  <c r="O629" i="15"/>
  <c r="K629" i="15"/>
  <c r="O627" i="15"/>
  <c r="K627" i="15"/>
  <c r="O625" i="15"/>
  <c r="K625" i="15"/>
  <c r="O623" i="15"/>
  <c r="K623" i="15"/>
  <c r="O621" i="15"/>
  <c r="K621" i="15"/>
  <c r="O619" i="15"/>
  <c r="K619" i="15"/>
  <c r="O617" i="15"/>
  <c r="K617" i="15"/>
  <c r="O615" i="15"/>
  <c r="K615" i="15"/>
  <c r="O613" i="15"/>
  <c r="K613" i="15"/>
  <c r="O611" i="15"/>
  <c r="K611" i="15"/>
  <c r="O609" i="15"/>
  <c r="K609" i="15"/>
  <c r="O607" i="15"/>
  <c r="K607" i="15"/>
  <c r="O605" i="15"/>
  <c r="K605" i="15"/>
  <c r="O603" i="15"/>
  <c r="K603" i="15"/>
  <c r="O601" i="15"/>
  <c r="K601" i="15"/>
  <c r="O599" i="15"/>
  <c r="K599" i="15"/>
  <c r="J594" i="15"/>
  <c r="J592" i="15"/>
  <c r="J590" i="15"/>
  <c r="G559" i="15"/>
  <c r="K559" i="15"/>
  <c r="O559" i="15"/>
  <c r="E559" i="15"/>
  <c r="I559" i="15"/>
  <c r="M559" i="15"/>
  <c r="G557" i="15"/>
  <c r="K557" i="15"/>
  <c r="O557" i="15"/>
  <c r="E557" i="15"/>
  <c r="I557" i="15"/>
  <c r="M557" i="15"/>
  <c r="G555" i="15"/>
  <c r="K555" i="15"/>
  <c r="O555" i="15"/>
  <c r="E555" i="15"/>
  <c r="I555" i="15"/>
  <c r="M555" i="15"/>
  <c r="G553" i="15"/>
  <c r="K553" i="15"/>
  <c r="O553" i="15"/>
  <c r="E553" i="15"/>
  <c r="I553" i="15"/>
  <c r="M553" i="15"/>
  <c r="G551" i="15"/>
  <c r="K551" i="15"/>
  <c r="O551" i="15"/>
  <c r="E551" i="15"/>
  <c r="I551" i="15"/>
  <c r="M551" i="15"/>
  <c r="G549" i="15"/>
  <c r="K549" i="15"/>
  <c r="O549" i="15"/>
  <c r="E549" i="15"/>
  <c r="I549" i="15"/>
  <c r="M549" i="15"/>
  <c r="G547" i="15"/>
  <c r="K547" i="15"/>
  <c r="O547" i="15"/>
  <c r="E547" i="15"/>
  <c r="I547" i="15"/>
  <c r="M547" i="15"/>
  <c r="G545" i="15"/>
  <c r="K545" i="15"/>
  <c r="O545" i="15"/>
  <c r="E545" i="15"/>
  <c r="I545" i="15"/>
  <c r="M545" i="15"/>
  <c r="G543" i="15"/>
  <c r="K543" i="15"/>
  <c r="O543" i="15"/>
  <c r="E543" i="15"/>
  <c r="I543" i="15"/>
  <c r="M543" i="15"/>
  <c r="G541" i="15"/>
  <c r="K541" i="15"/>
  <c r="O541" i="15"/>
  <c r="E541" i="15"/>
  <c r="I541" i="15"/>
  <c r="M541" i="15"/>
  <c r="G539" i="15"/>
  <c r="K539" i="15"/>
  <c r="O539" i="15"/>
  <c r="E539" i="15"/>
  <c r="I539" i="15"/>
  <c r="M539" i="15"/>
  <c r="G537" i="15"/>
  <c r="K537" i="15"/>
  <c r="O537" i="15"/>
  <c r="E537" i="15"/>
  <c r="I537" i="15"/>
  <c r="M537" i="15"/>
  <c r="G535" i="15"/>
  <c r="K535" i="15"/>
  <c r="O535" i="15"/>
  <c r="E535" i="15"/>
  <c r="I535" i="15"/>
  <c r="M535" i="15"/>
  <c r="G533" i="15"/>
  <c r="K533" i="15"/>
  <c r="O533" i="15"/>
  <c r="E533" i="15"/>
  <c r="I533" i="15"/>
  <c r="M533" i="15"/>
  <c r="G531" i="15"/>
  <c r="K531" i="15"/>
  <c r="O531" i="15"/>
  <c r="E531" i="15"/>
  <c r="I531" i="15"/>
  <c r="M531" i="15"/>
  <c r="G529" i="15"/>
  <c r="K529" i="15"/>
  <c r="O529" i="15"/>
  <c r="E529" i="15"/>
  <c r="I529" i="15"/>
  <c r="M529" i="15"/>
  <c r="G527" i="15"/>
  <c r="K527" i="15"/>
  <c r="O527" i="15"/>
  <c r="E527" i="15"/>
  <c r="I527" i="15"/>
  <c r="M527" i="15"/>
  <c r="G525" i="15"/>
  <c r="K525" i="15"/>
  <c r="O525" i="15"/>
  <c r="E525" i="15"/>
  <c r="I525" i="15"/>
  <c r="M525" i="15"/>
  <c r="M575" i="15"/>
  <c r="I575" i="15"/>
  <c r="E575" i="15"/>
  <c r="M573" i="15"/>
  <c r="I573" i="15"/>
  <c r="E573" i="15"/>
  <c r="O572" i="15"/>
  <c r="K572" i="15"/>
  <c r="G572" i="15"/>
  <c r="M571" i="15"/>
  <c r="I571" i="15"/>
  <c r="E571" i="15"/>
  <c r="O570" i="15"/>
  <c r="K570" i="15"/>
  <c r="G570" i="15"/>
  <c r="M569" i="15"/>
  <c r="I569" i="15"/>
  <c r="E569" i="15"/>
  <c r="O568" i="15"/>
  <c r="K568" i="15"/>
  <c r="G568" i="15"/>
  <c r="M567" i="15"/>
  <c r="I567" i="15"/>
  <c r="E567" i="15"/>
  <c r="O566" i="15"/>
  <c r="K566" i="15"/>
  <c r="G566" i="15"/>
  <c r="M565" i="15"/>
  <c r="I565" i="15"/>
  <c r="E565" i="15"/>
  <c r="O564" i="15"/>
  <c r="K564" i="15"/>
  <c r="G564" i="15"/>
  <c r="M563" i="15"/>
  <c r="I563" i="15"/>
  <c r="E563" i="15"/>
  <c r="O562" i="15"/>
  <c r="K562" i="15"/>
  <c r="G562" i="15"/>
  <c r="N560" i="15"/>
  <c r="J559" i="15"/>
  <c r="N558" i="15"/>
  <c r="J557" i="15"/>
  <c r="N556" i="15"/>
  <c r="J555" i="15"/>
  <c r="N554" i="15"/>
  <c r="J553" i="15"/>
  <c r="N552" i="15"/>
  <c r="J551" i="15"/>
  <c r="N550" i="15"/>
  <c r="J549" i="15"/>
  <c r="N548" i="15"/>
  <c r="J547" i="15"/>
  <c r="N546" i="15"/>
  <c r="J545" i="15"/>
  <c r="N544" i="15"/>
  <c r="J543" i="15"/>
  <c r="N542" i="15"/>
  <c r="J541" i="15"/>
  <c r="N540" i="15"/>
  <c r="J539" i="15"/>
  <c r="N538" i="15"/>
  <c r="J537" i="15"/>
  <c r="N536" i="15"/>
  <c r="J535" i="15"/>
  <c r="N534" i="15"/>
  <c r="J533" i="15"/>
  <c r="J531" i="15"/>
  <c r="J529" i="15"/>
  <c r="J527" i="15"/>
  <c r="F523" i="15"/>
  <c r="J523" i="15"/>
  <c r="N523" i="15"/>
  <c r="G523" i="15"/>
  <c r="K523" i="15"/>
  <c r="O523" i="15"/>
  <c r="E523" i="15"/>
  <c r="I523" i="15"/>
  <c r="M523" i="15"/>
  <c r="N572" i="15"/>
  <c r="J572" i="15"/>
  <c r="F572" i="15"/>
  <c r="N570" i="15"/>
  <c r="J570" i="15"/>
  <c r="F570" i="15"/>
  <c r="N568" i="15"/>
  <c r="J568" i="15"/>
  <c r="F568" i="15"/>
  <c r="N566" i="15"/>
  <c r="J566" i="15"/>
  <c r="F566" i="15"/>
  <c r="N564" i="15"/>
  <c r="J564" i="15"/>
  <c r="F564" i="15"/>
  <c r="N562" i="15"/>
  <c r="J562" i="15"/>
  <c r="F562" i="15"/>
  <c r="E560" i="15"/>
  <c r="I560" i="15"/>
  <c r="M560" i="15"/>
  <c r="G560" i="15"/>
  <c r="K560" i="15"/>
  <c r="O560" i="15"/>
  <c r="P559" i="15"/>
  <c r="H559" i="15"/>
  <c r="E558" i="15"/>
  <c r="I558" i="15"/>
  <c r="M558" i="15"/>
  <c r="G558" i="15"/>
  <c r="K558" i="15"/>
  <c r="O558" i="15"/>
  <c r="P557" i="15"/>
  <c r="H557" i="15"/>
  <c r="E556" i="15"/>
  <c r="I556" i="15"/>
  <c r="M556" i="15"/>
  <c r="G556" i="15"/>
  <c r="K556" i="15"/>
  <c r="O556" i="15"/>
  <c r="P555" i="15"/>
  <c r="H555" i="15"/>
  <c r="E554" i="15"/>
  <c r="I554" i="15"/>
  <c r="M554" i="15"/>
  <c r="G554" i="15"/>
  <c r="K554" i="15"/>
  <c r="O554" i="15"/>
  <c r="P553" i="15"/>
  <c r="H553" i="15"/>
  <c r="E552" i="15"/>
  <c r="I552" i="15"/>
  <c r="M552" i="15"/>
  <c r="G552" i="15"/>
  <c r="K552" i="15"/>
  <c r="O552" i="15"/>
  <c r="P551" i="15"/>
  <c r="H551" i="15"/>
  <c r="E550" i="15"/>
  <c r="I550" i="15"/>
  <c r="M550" i="15"/>
  <c r="G550" i="15"/>
  <c r="K550" i="15"/>
  <c r="O550" i="15"/>
  <c r="P549" i="15"/>
  <c r="H549" i="15"/>
  <c r="E548" i="15"/>
  <c r="I548" i="15"/>
  <c r="M548" i="15"/>
  <c r="G548" i="15"/>
  <c r="K548" i="15"/>
  <c r="O548" i="15"/>
  <c r="P547" i="15"/>
  <c r="H547" i="15"/>
  <c r="E546" i="15"/>
  <c r="I546" i="15"/>
  <c r="M546" i="15"/>
  <c r="G546" i="15"/>
  <c r="K546" i="15"/>
  <c r="O546" i="15"/>
  <c r="P545" i="15"/>
  <c r="H545" i="15"/>
  <c r="E544" i="15"/>
  <c r="I544" i="15"/>
  <c r="M544" i="15"/>
  <c r="G544" i="15"/>
  <c r="K544" i="15"/>
  <c r="O544" i="15"/>
  <c r="P543" i="15"/>
  <c r="H543" i="15"/>
  <c r="E542" i="15"/>
  <c r="I542" i="15"/>
  <c r="M542" i="15"/>
  <c r="G542" i="15"/>
  <c r="K542" i="15"/>
  <c r="O542" i="15"/>
  <c r="P541" i="15"/>
  <c r="H541" i="15"/>
  <c r="E540" i="15"/>
  <c r="I540" i="15"/>
  <c r="M540" i="15"/>
  <c r="G540" i="15"/>
  <c r="K540" i="15"/>
  <c r="O540" i="15"/>
  <c r="P539" i="15"/>
  <c r="H539" i="15"/>
  <c r="E538" i="15"/>
  <c r="I538" i="15"/>
  <c r="M538" i="15"/>
  <c r="G538" i="15"/>
  <c r="K538" i="15"/>
  <c r="O538" i="15"/>
  <c r="P537" i="15"/>
  <c r="H537" i="15"/>
  <c r="E536" i="15"/>
  <c r="I536" i="15"/>
  <c r="M536" i="15"/>
  <c r="G536" i="15"/>
  <c r="K536" i="15"/>
  <c r="O536" i="15"/>
  <c r="P535" i="15"/>
  <c r="H535" i="15"/>
  <c r="E534" i="15"/>
  <c r="I534" i="15"/>
  <c r="M534" i="15"/>
  <c r="G534" i="15"/>
  <c r="K534" i="15"/>
  <c r="O534" i="15"/>
  <c r="P533" i="15"/>
  <c r="H533" i="15"/>
  <c r="E532" i="15"/>
  <c r="I532" i="15"/>
  <c r="M532" i="15"/>
  <c r="G532" i="15"/>
  <c r="K532" i="15"/>
  <c r="O532" i="15"/>
  <c r="P531" i="15"/>
  <c r="H531" i="15"/>
  <c r="E530" i="15"/>
  <c r="I530" i="15"/>
  <c r="M530" i="15"/>
  <c r="G530" i="15"/>
  <c r="K530" i="15"/>
  <c r="O530" i="15"/>
  <c r="P529" i="15"/>
  <c r="H529" i="15"/>
  <c r="E528" i="15"/>
  <c r="I528" i="15"/>
  <c r="M528" i="15"/>
  <c r="G528" i="15"/>
  <c r="K528" i="15"/>
  <c r="O528" i="15"/>
  <c r="P527" i="15"/>
  <c r="H527" i="15"/>
  <c r="E526" i="15"/>
  <c r="I526" i="15"/>
  <c r="M526" i="15"/>
  <c r="G526" i="15"/>
  <c r="K526" i="15"/>
  <c r="O526" i="15"/>
  <c r="P525" i="15"/>
  <c r="H525" i="15"/>
  <c r="P523" i="15"/>
  <c r="O575" i="15"/>
  <c r="K575" i="15"/>
  <c r="O573" i="15"/>
  <c r="K573" i="15"/>
  <c r="M572" i="15"/>
  <c r="I572" i="15"/>
  <c r="O571" i="15"/>
  <c r="K571" i="15"/>
  <c r="M570" i="15"/>
  <c r="I570" i="15"/>
  <c r="O569" i="15"/>
  <c r="K569" i="15"/>
  <c r="M568" i="15"/>
  <c r="I568" i="15"/>
  <c r="O567" i="15"/>
  <c r="K567" i="15"/>
  <c r="M566" i="15"/>
  <c r="I566" i="15"/>
  <c r="O565" i="15"/>
  <c r="K565" i="15"/>
  <c r="M564" i="15"/>
  <c r="I564" i="15"/>
  <c r="O563" i="15"/>
  <c r="K563" i="15"/>
  <c r="M562" i="15"/>
  <c r="I562" i="15"/>
  <c r="O561" i="15"/>
  <c r="K561" i="15"/>
  <c r="G561" i="15"/>
  <c r="J560" i="15"/>
  <c r="N559" i="15"/>
  <c r="F559" i="15"/>
  <c r="J558" i="15"/>
  <c r="N557" i="15"/>
  <c r="F557" i="15"/>
  <c r="J556" i="15"/>
  <c r="N555" i="15"/>
  <c r="F555" i="15"/>
  <c r="J554" i="15"/>
  <c r="N553" i="15"/>
  <c r="F553" i="15"/>
  <c r="J552" i="15"/>
  <c r="N551" i="15"/>
  <c r="F551" i="15"/>
  <c r="J550" i="15"/>
  <c r="N549" i="15"/>
  <c r="F549" i="15"/>
  <c r="J548" i="15"/>
  <c r="N547" i="15"/>
  <c r="F547" i="15"/>
  <c r="J546" i="15"/>
  <c r="N545" i="15"/>
  <c r="F545" i="15"/>
  <c r="J544" i="15"/>
  <c r="N543" i="15"/>
  <c r="F543" i="15"/>
  <c r="J542" i="15"/>
  <c r="N541" i="15"/>
  <c r="F541" i="15"/>
  <c r="J540" i="15"/>
  <c r="N539" i="15"/>
  <c r="F539" i="15"/>
  <c r="J538" i="15"/>
  <c r="N537" i="15"/>
  <c r="F537" i="15"/>
  <c r="J536" i="15"/>
  <c r="N535" i="15"/>
  <c r="F535" i="15"/>
  <c r="J534" i="15"/>
  <c r="N533" i="15"/>
  <c r="F533" i="15"/>
  <c r="J532" i="15"/>
  <c r="N531" i="15"/>
  <c r="F531" i="15"/>
  <c r="J530" i="15"/>
  <c r="N529" i="15"/>
  <c r="F529" i="15"/>
  <c r="J528" i="15"/>
  <c r="N527" i="15"/>
  <c r="F527" i="15"/>
  <c r="J526" i="15"/>
  <c r="N525" i="15"/>
  <c r="F525" i="15"/>
  <c r="L523" i="15"/>
  <c r="F521" i="15"/>
  <c r="J521" i="15"/>
  <c r="N521" i="15"/>
  <c r="G521" i="15"/>
  <c r="K521" i="15"/>
  <c r="O521" i="15"/>
  <c r="E521" i="15"/>
  <c r="I521" i="15"/>
  <c r="M521" i="15"/>
  <c r="O524" i="15"/>
  <c r="K524" i="15"/>
  <c r="G524" i="15"/>
  <c r="O522" i="15"/>
  <c r="K522" i="15"/>
  <c r="G522" i="15"/>
  <c r="O520" i="15"/>
  <c r="K520" i="15"/>
  <c r="G520" i="15"/>
  <c r="M519" i="15"/>
  <c r="I519" i="15"/>
  <c r="E519" i="15"/>
  <c r="O518" i="15"/>
  <c r="K518" i="15"/>
  <c r="G518" i="15"/>
  <c r="M517" i="15"/>
  <c r="I517" i="15"/>
  <c r="E517" i="15"/>
  <c r="O516" i="15"/>
  <c r="K516" i="15"/>
  <c r="G516" i="15"/>
  <c r="M515" i="15"/>
  <c r="I515" i="15"/>
  <c r="E515" i="15"/>
  <c r="O514" i="15"/>
  <c r="K514" i="15"/>
  <c r="G514" i="15"/>
  <c r="M513" i="15"/>
  <c r="I513" i="15"/>
  <c r="E513" i="15"/>
  <c r="O512" i="15"/>
  <c r="K512" i="15"/>
  <c r="G512" i="15"/>
  <c r="M511" i="15"/>
  <c r="I511" i="15"/>
  <c r="E511" i="15"/>
  <c r="O510" i="15"/>
  <c r="K510" i="15"/>
  <c r="M506" i="15"/>
  <c r="H506" i="15"/>
  <c r="K504" i="15"/>
  <c r="K502" i="15"/>
  <c r="K500" i="15"/>
  <c r="E496" i="15"/>
  <c r="I496" i="15"/>
  <c r="M496" i="15"/>
  <c r="F496" i="15"/>
  <c r="J496" i="15"/>
  <c r="N496" i="15"/>
  <c r="G496" i="15"/>
  <c r="K496" i="15"/>
  <c r="O496" i="15"/>
  <c r="F510" i="15"/>
  <c r="J510" i="15"/>
  <c r="E498" i="15"/>
  <c r="I498" i="15"/>
  <c r="M498" i="15"/>
  <c r="F498" i="15"/>
  <c r="J498" i="15"/>
  <c r="N498" i="15"/>
  <c r="G498" i="15"/>
  <c r="K498" i="15"/>
  <c r="O498" i="15"/>
  <c r="M524" i="15"/>
  <c r="I524" i="15"/>
  <c r="M522" i="15"/>
  <c r="I522" i="15"/>
  <c r="M520" i="15"/>
  <c r="I520" i="15"/>
  <c r="O519" i="15"/>
  <c r="K519" i="15"/>
  <c r="G519" i="15"/>
  <c r="M518" i="15"/>
  <c r="I518" i="15"/>
  <c r="O517" i="15"/>
  <c r="K517" i="15"/>
  <c r="G517" i="15"/>
  <c r="M516" i="15"/>
  <c r="I516" i="15"/>
  <c r="O515" i="15"/>
  <c r="K515" i="15"/>
  <c r="G515" i="15"/>
  <c r="M514" i="15"/>
  <c r="I514" i="15"/>
  <c r="O513" i="15"/>
  <c r="K513" i="15"/>
  <c r="G513" i="15"/>
  <c r="M512" i="15"/>
  <c r="I512" i="15"/>
  <c r="O511" i="15"/>
  <c r="K511" i="15"/>
  <c r="G511" i="15"/>
  <c r="M510" i="15"/>
  <c r="H510" i="15"/>
  <c r="F508" i="15"/>
  <c r="J508" i="15"/>
  <c r="N508" i="15"/>
  <c r="P506" i="15"/>
  <c r="K506" i="15"/>
  <c r="O504" i="15"/>
  <c r="O502" i="15"/>
  <c r="O500" i="15"/>
  <c r="P498" i="15"/>
  <c r="N519" i="15"/>
  <c r="J519" i="15"/>
  <c r="N517" i="15"/>
  <c r="J517" i="15"/>
  <c r="N515" i="15"/>
  <c r="J515" i="15"/>
  <c r="N513" i="15"/>
  <c r="J513" i="15"/>
  <c r="N511" i="15"/>
  <c r="J511" i="15"/>
  <c r="P510" i="15"/>
  <c r="L510" i="15"/>
  <c r="G510" i="15"/>
  <c r="F506" i="15"/>
  <c r="J506" i="15"/>
  <c r="N506" i="15"/>
  <c r="E504" i="15"/>
  <c r="I504" i="15"/>
  <c r="M504" i="15"/>
  <c r="F504" i="15"/>
  <c r="J504" i="15"/>
  <c r="N504" i="15"/>
  <c r="E502" i="15"/>
  <c r="I502" i="15"/>
  <c r="M502" i="15"/>
  <c r="F502" i="15"/>
  <c r="J502" i="15"/>
  <c r="N502" i="15"/>
  <c r="E500" i="15"/>
  <c r="I500" i="15"/>
  <c r="M500" i="15"/>
  <c r="F500" i="15"/>
  <c r="J500" i="15"/>
  <c r="N500" i="15"/>
  <c r="L498" i="15"/>
  <c r="O494" i="15"/>
  <c r="K494" i="15"/>
  <c r="G494" i="15"/>
  <c r="O492" i="15"/>
  <c r="K492" i="15"/>
  <c r="G492" i="15"/>
  <c r="O490" i="15"/>
  <c r="K490" i="15"/>
  <c r="G490" i="15"/>
  <c r="O488" i="15"/>
  <c r="K488" i="15"/>
  <c r="G488" i="15"/>
  <c r="O486" i="15"/>
  <c r="K486" i="15"/>
  <c r="G486" i="15"/>
  <c r="O484" i="15"/>
  <c r="K484" i="15"/>
  <c r="G484" i="15"/>
  <c r="O482" i="15"/>
  <c r="K482" i="15"/>
  <c r="G482" i="15"/>
  <c r="O480" i="15"/>
  <c r="K480" i="15"/>
  <c r="G480" i="15"/>
  <c r="O478" i="15"/>
  <c r="K478" i="15"/>
  <c r="G478" i="15"/>
  <c r="O476" i="15"/>
  <c r="K476" i="15"/>
  <c r="G476" i="15"/>
  <c r="O474" i="15"/>
  <c r="K474" i="15"/>
  <c r="G474" i="15"/>
  <c r="O472" i="15"/>
  <c r="K472" i="15"/>
  <c r="G472" i="15"/>
  <c r="O470" i="15"/>
  <c r="K470" i="15"/>
  <c r="G470" i="15"/>
  <c r="O468" i="15"/>
  <c r="K468" i="15"/>
  <c r="G468" i="15"/>
  <c r="O466" i="15"/>
  <c r="K466" i="15"/>
  <c r="G466" i="15"/>
  <c r="G452" i="15"/>
  <c r="K452" i="15"/>
  <c r="O452" i="15"/>
  <c r="N494" i="15"/>
  <c r="J494" i="15"/>
  <c r="F494" i="15"/>
  <c r="N492" i="15"/>
  <c r="J492" i="15"/>
  <c r="F492" i="15"/>
  <c r="N490" i="15"/>
  <c r="J490" i="15"/>
  <c r="F490" i="15"/>
  <c r="N488" i="15"/>
  <c r="J488" i="15"/>
  <c r="F488" i="15"/>
  <c r="N486" i="15"/>
  <c r="J486" i="15"/>
  <c r="F486" i="15"/>
  <c r="N484" i="15"/>
  <c r="J484" i="15"/>
  <c r="F484" i="15"/>
  <c r="N482" i="15"/>
  <c r="J482" i="15"/>
  <c r="F482" i="15"/>
  <c r="N480" i="15"/>
  <c r="J480" i="15"/>
  <c r="F480" i="15"/>
  <c r="N478" i="15"/>
  <c r="J478" i="15"/>
  <c r="F478" i="15"/>
  <c r="N476" i="15"/>
  <c r="J476" i="15"/>
  <c r="F476" i="15"/>
  <c r="N474" i="15"/>
  <c r="J474" i="15"/>
  <c r="F474" i="15"/>
  <c r="N472" i="15"/>
  <c r="J472" i="15"/>
  <c r="F472" i="15"/>
  <c r="N470" i="15"/>
  <c r="J470" i="15"/>
  <c r="F470" i="15"/>
  <c r="N468" i="15"/>
  <c r="J468" i="15"/>
  <c r="F468" i="15"/>
  <c r="N466" i="15"/>
  <c r="J466" i="15"/>
  <c r="F466" i="15"/>
  <c r="N464" i="15"/>
  <c r="J464" i="15"/>
  <c r="F464" i="15"/>
  <c r="N462" i="15"/>
  <c r="J462" i="15"/>
  <c r="F462" i="15"/>
  <c r="N460" i="15"/>
  <c r="J460" i="15"/>
  <c r="F460" i="15"/>
  <c r="N458" i="15"/>
  <c r="J458" i="15"/>
  <c r="F458" i="15"/>
  <c r="N456" i="15"/>
  <c r="J456" i="15"/>
  <c r="F456" i="15"/>
  <c r="N454" i="15"/>
  <c r="J454" i="15"/>
  <c r="F454" i="15"/>
  <c r="M452" i="15"/>
  <c r="H452" i="15"/>
  <c r="E451" i="15"/>
  <c r="I451" i="15"/>
  <c r="M451" i="15"/>
  <c r="F451" i="15"/>
  <c r="J451" i="15"/>
  <c r="N451" i="15"/>
  <c r="E449" i="15"/>
  <c r="I449" i="15"/>
  <c r="M449" i="15"/>
  <c r="F449" i="15"/>
  <c r="J449" i="15"/>
  <c r="N449" i="15"/>
  <c r="E447" i="15"/>
  <c r="I447" i="15"/>
  <c r="M447" i="15"/>
  <c r="F447" i="15"/>
  <c r="J447" i="15"/>
  <c r="N447" i="15"/>
  <c r="E445" i="15"/>
  <c r="I445" i="15"/>
  <c r="M445" i="15"/>
  <c r="F445" i="15"/>
  <c r="J445" i="15"/>
  <c r="N445" i="15"/>
  <c r="L443" i="15"/>
  <c r="M494" i="15"/>
  <c r="I494" i="15"/>
  <c r="M492" i="15"/>
  <c r="I492" i="15"/>
  <c r="M490" i="15"/>
  <c r="I490" i="15"/>
  <c r="M488" i="15"/>
  <c r="I488" i="15"/>
  <c r="M486" i="15"/>
  <c r="I486" i="15"/>
  <c r="M484" i="15"/>
  <c r="I484" i="15"/>
  <c r="M482" i="15"/>
  <c r="I482" i="15"/>
  <c r="M480" i="15"/>
  <c r="I480" i="15"/>
  <c r="M478" i="15"/>
  <c r="I478" i="15"/>
  <c r="M476" i="15"/>
  <c r="I476" i="15"/>
  <c r="M474" i="15"/>
  <c r="I474" i="15"/>
  <c r="M472" i="15"/>
  <c r="I472" i="15"/>
  <c r="M470" i="15"/>
  <c r="I470" i="15"/>
  <c r="M468" i="15"/>
  <c r="I468" i="15"/>
  <c r="M466" i="15"/>
  <c r="I466" i="15"/>
  <c r="M464" i="15"/>
  <c r="I464" i="15"/>
  <c r="M462" i="15"/>
  <c r="I462" i="15"/>
  <c r="M460" i="15"/>
  <c r="I460" i="15"/>
  <c r="M458" i="15"/>
  <c r="I458" i="15"/>
  <c r="M456" i="15"/>
  <c r="I456" i="15"/>
  <c r="M454" i="15"/>
  <c r="I454" i="15"/>
  <c r="L452" i="15"/>
  <c r="F452" i="15"/>
  <c r="K445" i="15"/>
  <c r="P452" i="15"/>
  <c r="J452" i="15"/>
  <c r="E452" i="15"/>
  <c r="G443" i="15"/>
  <c r="K443" i="15"/>
  <c r="O443" i="15"/>
  <c r="E443" i="15"/>
  <c r="I443" i="15"/>
  <c r="M443" i="15"/>
  <c r="F443" i="15"/>
  <c r="J443" i="15"/>
  <c r="N443" i="15"/>
  <c r="N441" i="15"/>
  <c r="J441" i="15"/>
  <c r="F441" i="15"/>
  <c r="N439" i="15"/>
  <c r="J439" i="15"/>
  <c r="F439" i="15"/>
  <c r="N437" i="15"/>
  <c r="J437" i="15"/>
  <c r="F437" i="15"/>
  <c r="N435" i="15"/>
  <c r="J435" i="15"/>
  <c r="F435" i="15"/>
  <c r="N433" i="15"/>
  <c r="J433" i="15"/>
  <c r="F433" i="15"/>
  <c r="N431" i="15"/>
  <c r="J431" i="15"/>
  <c r="F431" i="15"/>
  <c r="N429" i="15"/>
  <c r="J429" i="15"/>
  <c r="F429" i="15"/>
  <c r="N427" i="15"/>
  <c r="J427" i="15"/>
  <c r="F427" i="15"/>
  <c r="L425" i="15"/>
  <c r="G425" i="15"/>
  <c r="M423" i="15"/>
  <c r="H423" i="15"/>
  <c r="F421" i="15"/>
  <c r="J421" i="15"/>
  <c r="N421" i="15"/>
  <c r="L417" i="15"/>
  <c r="G417" i="15"/>
  <c r="M441" i="15"/>
  <c r="I441" i="15"/>
  <c r="E441" i="15"/>
  <c r="M439" i="15"/>
  <c r="I439" i="15"/>
  <c r="E439" i="15"/>
  <c r="M437" i="15"/>
  <c r="I437" i="15"/>
  <c r="E437" i="15"/>
  <c r="M435" i="15"/>
  <c r="I435" i="15"/>
  <c r="E435" i="15"/>
  <c r="M433" i="15"/>
  <c r="I433" i="15"/>
  <c r="M431" i="15"/>
  <c r="I431" i="15"/>
  <c r="E431" i="15"/>
  <c r="M429" i="15"/>
  <c r="I429" i="15"/>
  <c r="M427" i="15"/>
  <c r="I427" i="15"/>
  <c r="K426" i="15"/>
  <c r="P425" i="15"/>
  <c r="K425" i="15"/>
  <c r="L423" i="15"/>
  <c r="G423" i="15"/>
  <c r="M421" i="15"/>
  <c r="H421" i="15"/>
  <c r="F419" i="15"/>
  <c r="J419" i="15"/>
  <c r="N419" i="15"/>
  <c r="P417" i="15"/>
  <c r="K417" i="15"/>
  <c r="F425" i="15"/>
  <c r="J425" i="15"/>
  <c r="N425" i="15"/>
  <c r="P423" i="15"/>
  <c r="K423" i="15"/>
  <c r="F417" i="15"/>
  <c r="J417" i="15"/>
  <c r="N417" i="15"/>
  <c r="O441" i="15"/>
  <c r="K441" i="15"/>
  <c r="O439" i="15"/>
  <c r="K439" i="15"/>
  <c r="O437" i="15"/>
  <c r="K437" i="15"/>
  <c r="O435" i="15"/>
  <c r="K435" i="15"/>
  <c r="F423" i="15"/>
  <c r="J423" i="15"/>
  <c r="N423" i="15"/>
  <c r="M417" i="15"/>
  <c r="H417" i="15"/>
  <c r="G380" i="15"/>
  <c r="K380" i="15"/>
  <c r="O380" i="15"/>
  <c r="E379" i="15"/>
  <c r="I379" i="15"/>
  <c r="M379" i="15"/>
  <c r="G378" i="15"/>
  <c r="K378" i="15"/>
  <c r="O378" i="15"/>
  <c r="M376" i="15"/>
  <c r="I372" i="15"/>
  <c r="G370" i="15"/>
  <c r="K370" i="15"/>
  <c r="O370" i="15"/>
  <c r="F370" i="15"/>
  <c r="J370" i="15"/>
  <c r="N370" i="15"/>
  <c r="G376" i="15"/>
  <c r="K376" i="15"/>
  <c r="O376" i="15"/>
  <c r="F376" i="15"/>
  <c r="J376" i="15"/>
  <c r="N376" i="15"/>
  <c r="N415" i="15"/>
  <c r="J415" i="15"/>
  <c r="N413" i="15"/>
  <c r="J413" i="15"/>
  <c r="N411" i="15"/>
  <c r="J411" i="15"/>
  <c r="N409" i="15"/>
  <c r="J409" i="15"/>
  <c r="N407" i="15"/>
  <c r="J407" i="15"/>
  <c r="N405" i="15"/>
  <c r="J405" i="15"/>
  <c r="N403" i="15"/>
  <c r="J403" i="15"/>
  <c r="N401" i="15"/>
  <c r="J401" i="15"/>
  <c r="N399" i="15"/>
  <c r="J399" i="15"/>
  <c r="N397" i="15"/>
  <c r="J397" i="15"/>
  <c r="N395" i="15"/>
  <c r="J395" i="15"/>
  <c r="N393" i="15"/>
  <c r="J393" i="15"/>
  <c r="N391" i="15"/>
  <c r="J391" i="15"/>
  <c r="N389" i="15"/>
  <c r="J389" i="15"/>
  <c r="N387" i="15"/>
  <c r="J387" i="15"/>
  <c r="N385" i="15"/>
  <c r="J385" i="15"/>
  <c r="N383" i="15"/>
  <c r="J383" i="15"/>
  <c r="N381" i="15"/>
  <c r="J381" i="15"/>
  <c r="L380" i="15"/>
  <c r="F380" i="15"/>
  <c r="L379" i="15"/>
  <c r="G379" i="15"/>
  <c r="L378" i="15"/>
  <c r="F378" i="15"/>
  <c r="I376" i="15"/>
  <c r="G374" i="15"/>
  <c r="K374" i="15"/>
  <c r="O374" i="15"/>
  <c r="F374" i="15"/>
  <c r="J374" i="15"/>
  <c r="N374" i="15"/>
  <c r="M372" i="15"/>
  <c r="P370" i="15"/>
  <c r="H370" i="15"/>
  <c r="H376" i="15"/>
  <c r="G372" i="15"/>
  <c r="K372" i="15"/>
  <c r="O372" i="15"/>
  <c r="F372" i="15"/>
  <c r="J372" i="15"/>
  <c r="N372" i="15"/>
  <c r="N368" i="15"/>
  <c r="J368" i="15"/>
  <c r="F368" i="15"/>
  <c r="N366" i="15"/>
  <c r="J366" i="15"/>
  <c r="F366" i="15"/>
  <c r="N364" i="15"/>
  <c r="J364" i="15"/>
  <c r="F364" i="15"/>
  <c r="N362" i="15"/>
  <c r="J362" i="15"/>
  <c r="F362" i="15"/>
  <c r="N360" i="15"/>
  <c r="J360" i="15"/>
  <c r="F360" i="15"/>
  <c r="N358" i="15"/>
  <c r="J358" i="15"/>
  <c r="F358" i="15"/>
  <c r="F357" i="15"/>
  <c r="J357" i="15"/>
  <c r="N357" i="15"/>
  <c r="P355" i="15"/>
  <c r="K355" i="15"/>
  <c r="L353" i="15"/>
  <c r="G353" i="15"/>
  <c r="M351" i="15"/>
  <c r="H351" i="15"/>
  <c r="E349" i="15"/>
  <c r="I349" i="15"/>
  <c r="M349" i="15"/>
  <c r="F349" i="15"/>
  <c r="J349" i="15"/>
  <c r="N349" i="15"/>
  <c r="G349" i="15"/>
  <c r="K349" i="15"/>
  <c r="O349" i="15"/>
  <c r="M368" i="15"/>
  <c r="I368" i="15"/>
  <c r="E368" i="15"/>
  <c r="M366" i="15"/>
  <c r="I366" i="15"/>
  <c r="E366" i="15"/>
  <c r="M364" i="15"/>
  <c r="I364" i="15"/>
  <c r="E364" i="15"/>
  <c r="M362" i="15"/>
  <c r="I362" i="15"/>
  <c r="E362" i="15"/>
  <c r="M360" i="15"/>
  <c r="I360" i="15"/>
  <c r="E360" i="15"/>
  <c r="M358" i="15"/>
  <c r="I358" i="15"/>
  <c r="E358" i="15"/>
  <c r="F355" i="15"/>
  <c r="J355" i="15"/>
  <c r="N355" i="15"/>
  <c r="P353" i="15"/>
  <c r="K353" i="15"/>
  <c r="L351" i="15"/>
  <c r="F353" i="15"/>
  <c r="J353" i="15"/>
  <c r="N353" i="15"/>
  <c r="F351" i="15"/>
  <c r="J351" i="15"/>
  <c r="N351" i="15"/>
  <c r="G351" i="15"/>
  <c r="M377" i="15"/>
  <c r="I377" i="15"/>
  <c r="M375" i="15"/>
  <c r="I375" i="15"/>
  <c r="M373" i="15"/>
  <c r="I373" i="15"/>
  <c r="M371" i="15"/>
  <c r="I371" i="15"/>
  <c r="M369" i="15"/>
  <c r="I369" i="15"/>
  <c r="O368" i="15"/>
  <c r="K368" i="15"/>
  <c r="M367" i="15"/>
  <c r="I367" i="15"/>
  <c r="O366" i="15"/>
  <c r="K366" i="15"/>
  <c r="M365" i="15"/>
  <c r="I365" i="15"/>
  <c r="O364" i="15"/>
  <c r="K364" i="15"/>
  <c r="M363" i="15"/>
  <c r="I363" i="15"/>
  <c r="O362" i="15"/>
  <c r="K362" i="15"/>
  <c r="M361" i="15"/>
  <c r="I361" i="15"/>
  <c r="O360" i="15"/>
  <c r="K360" i="15"/>
  <c r="M359" i="15"/>
  <c r="I359" i="15"/>
  <c r="O358" i="15"/>
  <c r="K358" i="15"/>
  <c r="P357" i="15"/>
  <c r="K357" i="15"/>
  <c r="E357" i="15"/>
  <c r="L355" i="15"/>
  <c r="G355" i="15"/>
  <c r="M353" i="15"/>
  <c r="H353" i="15"/>
  <c r="O351" i="15"/>
  <c r="I351" i="15"/>
  <c r="H349" i="15"/>
  <c r="E347" i="15"/>
  <c r="I347" i="15"/>
  <c r="M347" i="15"/>
  <c r="F347" i="15"/>
  <c r="J347" i="15"/>
  <c r="N347" i="15"/>
  <c r="G347" i="15"/>
  <c r="K347" i="15"/>
  <c r="O347" i="15"/>
  <c r="I328" i="15"/>
  <c r="O345" i="15"/>
  <c r="K345" i="15"/>
  <c r="G345" i="15"/>
  <c r="O343" i="15"/>
  <c r="K343" i="15"/>
  <c r="G343" i="15"/>
  <c r="O341" i="15"/>
  <c r="K341" i="15"/>
  <c r="G341" i="15"/>
  <c r="O339" i="15"/>
  <c r="K339" i="15"/>
  <c r="G339" i="15"/>
  <c r="O337" i="15"/>
  <c r="K337" i="15"/>
  <c r="G337" i="15"/>
  <c r="O335" i="15"/>
  <c r="K335" i="15"/>
  <c r="G335" i="15"/>
  <c r="O333" i="15"/>
  <c r="K333" i="15"/>
  <c r="G333" i="15"/>
  <c r="O331" i="15"/>
  <c r="K331" i="15"/>
  <c r="G331" i="15"/>
  <c r="O329" i="15"/>
  <c r="K329" i="15"/>
  <c r="G329" i="15"/>
  <c r="P328" i="15"/>
  <c r="H328" i="15"/>
  <c r="N345" i="15"/>
  <c r="J345" i="15"/>
  <c r="F345" i="15"/>
  <c r="N343" i="15"/>
  <c r="J343" i="15"/>
  <c r="F343" i="15"/>
  <c r="N341" i="15"/>
  <c r="J341" i="15"/>
  <c r="F341" i="15"/>
  <c r="N339" i="15"/>
  <c r="J339" i="15"/>
  <c r="F339" i="15"/>
  <c r="N337" i="15"/>
  <c r="J337" i="15"/>
  <c r="F337" i="15"/>
  <c r="N335" i="15"/>
  <c r="J335" i="15"/>
  <c r="F335" i="15"/>
  <c r="N333" i="15"/>
  <c r="J333" i="15"/>
  <c r="F333" i="15"/>
  <c r="N331" i="15"/>
  <c r="J331" i="15"/>
  <c r="F331" i="15"/>
  <c r="N329" i="15"/>
  <c r="J329" i="15"/>
  <c r="M328" i="15"/>
  <c r="F326" i="15"/>
  <c r="J326" i="15"/>
  <c r="N326" i="15"/>
  <c r="G326" i="15"/>
  <c r="K326" i="15"/>
  <c r="O326" i="15"/>
  <c r="M345" i="15"/>
  <c r="I345" i="15"/>
  <c r="M343" i="15"/>
  <c r="I343" i="15"/>
  <c r="M341" i="15"/>
  <c r="I341" i="15"/>
  <c r="M339" i="15"/>
  <c r="I339" i="15"/>
  <c r="M337" i="15"/>
  <c r="I337" i="15"/>
  <c r="M335" i="15"/>
  <c r="I335" i="15"/>
  <c r="M333" i="15"/>
  <c r="I333" i="15"/>
  <c r="F328" i="15"/>
  <c r="J328" i="15"/>
  <c r="N328" i="15"/>
  <c r="G328" i="15"/>
  <c r="K328" i="15"/>
  <c r="O328" i="15"/>
  <c r="O324" i="15"/>
  <c r="K324" i="15"/>
  <c r="G324" i="15"/>
  <c r="O322" i="15"/>
  <c r="K322" i="15"/>
  <c r="G322" i="15"/>
  <c r="O320" i="15"/>
  <c r="K320" i="15"/>
  <c r="G320" i="15"/>
  <c r="O318" i="15"/>
  <c r="K318" i="15"/>
  <c r="G318" i="15"/>
  <c r="I317" i="15"/>
  <c r="O316" i="15"/>
  <c r="K316" i="15"/>
  <c r="G316" i="15"/>
  <c r="P315" i="15"/>
  <c r="H315" i="15"/>
  <c r="F311" i="15"/>
  <c r="J311" i="15"/>
  <c r="N311" i="15"/>
  <c r="G311" i="15"/>
  <c r="K311" i="15"/>
  <c r="O311" i="15"/>
  <c r="I309" i="15"/>
  <c r="F304" i="15"/>
  <c r="J304" i="15"/>
  <c r="N304" i="15"/>
  <c r="G304" i="15"/>
  <c r="K304" i="15"/>
  <c r="O304" i="15"/>
  <c r="E304" i="15"/>
  <c r="M304" i="15"/>
  <c r="H304" i="15"/>
  <c r="P304" i="15"/>
  <c r="I304" i="15"/>
  <c r="F300" i="15"/>
  <c r="J300" i="15"/>
  <c r="N300" i="15"/>
  <c r="G300" i="15"/>
  <c r="K300" i="15"/>
  <c r="O300" i="15"/>
  <c r="E300" i="15"/>
  <c r="M300" i="15"/>
  <c r="H300" i="15"/>
  <c r="P300" i="15"/>
  <c r="I300" i="15"/>
  <c r="N324" i="15"/>
  <c r="J324" i="15"/>
  <c r="F324" i="15"/>
  <c r="N322" i="15"/>
  <c r="J322" i="15"/>
  <c r="F322" i="15"/>
  <c r="N320" i="15"/>
  <c r="J320" i="15"/>
  <c r="F320" i="15"/>
  <c r="N318" i="15"/>
  <c r="J318" i="15"/>
  <c r="F318" i="15"/>
  <c r="N316" i="15"/>
  <c r="J316" i="15"/>
  <c r="M315" i="15"/>
  <c r="F315" i="15"/>
  <c r="J315" i="15"/>
  <c r="N315" i="15"/>
  <c r="G315" i="15"/>
  <c r="K315" i="15"/>
  <c r="O315" i="15"/>
  <c r="F313" i="15"/>
  <c r="J313" i="15"/>
  <c r="N313" i="15"/>
  <c r="G313" i="15"/>
  <c r="K313" i="15"/>
  <c r="O313" i="15"/>
  <c r="P311" i="15"/>
  <c r="H311" i="15"/>
  <c r="M309" i="15"/>
  <c r="F306" i="15"/>
  <c r="J306" i="15"/>
  <c r="N306" i="15"/>
  <c r="G306" i="15"/>
  <c r="K306" i="15"/>
  <c r="O306" i="15"/>
  <c r="E306" i="15"/>
  <c r="M306" i="15"/>
  <c r="H306" i="15"/>
  <c r="P306" i="15"/>
  <c r="I306" i="15"/>
  <c r="F302" i="15"/>
  <c r="J302" i="15"/>
  <c r="N302" i="15"/>
  <c r="G302" i="15"/>
  <c r="K302" i="15"/>
  <c r="O302" i="15"/>
  <c r="E302" i="15"/>
  <c r="M302" i="15"/>
  <c r="H302" i="15"/>
  <c r="P302" i="15"/>
  <c r="I302" i="15"/>
  <c r="F298" i="15"/>
  <c r="J298" i="15"/>
  <c r="N298" i="15"/>
  <c r="G298" i="15"/>
  <c r="K298" i="15"/>
  <c r="O298" i="15"/>
  <c r="E298" i="15"/>
  <c r="M298" i="15"/>
  <c r="H298" i="15"/>
  <c r="P298" i="15"/>
  <c r="I298" i="15"/>
  <c r="I315" i="15"/>
  <c r="I313" i="15"/>
  <c r="M311" i="15"/>
  <c r="E311" i="15"/>
  <c r="F309" i="15"/>
  <c r="J309" i="15"/>
  <c r="N309" i="15"/>
  <c r="G309" i="15"/>
  <c r="K309" i="15"/>
  <c r="O309" i="15"/>
  <c r="L304" i="15"/>
  <c r="L300" i="15"/>
  <c r="F294" i="15"/>
  <c r="J294" i="15"/>
  <c r="N294" i="15"/>
  <c r="E294" i="15"/>
  <c r="K294" i="15"/>
  <c r="P294" i="15"/>
  <c r="G294" i="15"/>
  <c r="L294" i="15"/>
  <c r="H294" i="15"/>
  <c r="M294" i="15"/>
  <c r="E296" i="15"/>
  <c r="I296" i="15"/>
  <c r="M296" i="15"/>
  <c r="F296" i="15"/>
  <c r="J296" i="15"/>
  <c r="N296" i="15"/>
  <c r="G296" i="15"/>
  <c r="K296" i="15"/>
  <c r="O296" i="15"/>
  <c r="I312" i="15"/>
  <c r="P296" i="15"/>
  <c r="O294" i="15"/>
  <c r="H308" i="15"/>
  <c r="L296" i="15"/>
  <c r="I294" i="15"/>
  <c r="E292" i="15"/>
  <c r="I292" i="15"/>
  <c r="M292" i="15"/>
  <c r="F292" i="15"/>
  <c r="J292" i="15"/>
  <c r="N292" i="15"/>
  <c r="E290" i="15"/>
  <c r="I290" i="15"/>
  <c r="M290" i="15"/>
  <c r="F290" i="15"/>
  <c r="J290" i="15"/>
  <c r="N290" i="15"/>
  <c r="E288" i="15"/>
  <c r="I288" i="15"/>
  <c r="M288" i="15"/>
  <c r="F288" i="15"/>
  <c r="J288" i="15"/>
  <c r="N288" i="15"/>
  <c r="E286" i="15"/>
  <c r="I286" i="15"/>
  <c r="M286" i="15"/>
  <c r="F286" i="15"/>
  <c r="J286" i="15"/>
  <c r="N286" i="15"/>
  <c r="E284" i="15"/>
  <c r="I284" i="15"/>
  <c r="M284" i="15"/>
  <c r="F284" i="15"/>
  <c r="J284" i="15"/>
  <c r="N284" i="15"/>
  <c r="E282" i="15"/>
  <c r="I282" i="15"/>
  <c r="M282" i="15"/>
  <c r="F282" i="15"/>
  <c r="J282" i="15"/>
  <c r="N282" i="15"/>
  <c r="N280" i="15"/>
  <c r="J280" i="15"/>
  <c r="F280" i="15"/>
  <c r="M280" i="15"/>
  <c r="I280" i="15"/>
  <c r="B10" i="29" l="1"/>
  <c r="F9" i="29"/>
  <c r="D22" i="29"/>
  <c r="D25" i="29" s="1"/>
  <c r="B11" i="29"/>
  <c r="D19" i="29"/>
  <c r="C9" i="29"/>
  <c r="B14" i="29"/>
  <c r="B15" i="29" l="1"/>
  <c r="F10" i="29"/>
  <c r="C12" i="29"/>
  <c r="D31" i="29"/>
  <c r="B17" i="29"/>
  <c r="K49" i="2"/>
  <c r="E38" i="29" s="1"/>
  <c r="K50" i="2"/>
  <c r="K51" i="2"/>
  <c r="K52" i="2"/>
  <c r="E41" i="29" s="1"/>
  <c r="K53" i="2"/>
  <c r="E42" i="29" s="1"/>
  <c r="K54" i="2"/>
  <c r="K55" i="2"/>
  <c r="K56" i="2"/>
  <c r="E45" i="29" s="1"/>
  <c r="K57" i="2"/>
  <c r="E46" i="29" s="1"/>
  <c r="K58" i="2"/>
  <c r="K59" i="2"/>
  <c r="K60" i="2"/>
  <c r="E49" i="29" s="1"/>
  <c r="K61" i="2"/>
  <c r="E50" i="29" s="1"/>
  <c r="K62" i="2"/>
  <c r="E51" i="29" s="1"/>
  <c r="K63" i="2"/>
  <c r="K64" i="2"/>
  <c r="E53" i="29" s="1"/>
  <c r="K65" i="2"/>
  <c r="E54" i="29" s="1"/>
  <c r="K66" i="2"/>
  <c r="E55" i="29" s="1"/>
  <c r="K67" i="2"/>
  <c r="K68" i="2"/>
  <c r="E57" i="29" s="1"/>
  <c r="K69" i="2"/>
  <c r="E58" i="29" s="1"/>
  <c r="K70" i="2"/>
  <c r="K71" i="2"/>
  <c r="K72" i="2"/>
  <c r="E61" i="29" s="1"/>
  <c r="K73" i="2"/>
  <c r="E62" i="29" s="1"/>
  <c r="K74" i="2"/>
  <c r="K75" i="2"/>
  <c r="K76" i="2"/>
  <c r="E65" i="29" s="1"/>
  <c r="K77" i="2"/>
  <c r="E66" i="29" s="1"/>
  <c r="K78" i="2"/>
  <c r="K79" i="2"/>
  <c r="K80" i="2"/>
  <c r="E69" i="29" s="1"/>
  <c r="K81" i="2"/>
  <c r="E70" i="29" s="1"/>
  <c r="K82" i="2"/>
  <c r="K83" i="2"/>
  <c r="K84" i="2"/>
  <c r="E73" i="29" s="1"/>
  <c r="K85" i="2"/>
  <c r="E74" i="29" s="1"/>
  <c r="K86" i="2"/>
  <c r="K87" i="2"/>
  <c r="K88" i="2"/>
  <c r="E77" i="29" s="1"/>
  <c r="K89" i="2"/>
  <c r="E78" i="29" s="1"/>
  <c r="K90" i="2"/>
  <c r="K91" i="2"/>
  <c r="K92" i="2"/>
  <c r="E81" i="29" s="1"/>
  <c r="K93" i="2"/>
  <c r="E82" i="29" s="1"/>
  <c r="K94" i="2"/>
  <c r="E83" i="29" s="1"/>
  <c r="K95" i="2"/>
  <c r="K96" i="2"/>
  <c r="E85" i="29" s="1"/>
  <c r="K97" i="2"/>
  <c r="E86" i="29" s="1"/>
  <c r="K98" i="2"/>
  <c r="E87" i="29" s="1"/>
  <c r="K99" i="2"/>
  <c r="K100" i="2"/>
  <c r="E89" i="29" s="1"/>
  <c r="K101" i="2"/>
  <c r="E90" i="29" s="1"/>
  <c r="K102" i="2"/>
  <c r="K103" i="2"/>
  <c r="K104" i="2"/>
  <c r="E93" i="29" s="1"/>
  <c r="K105" i="2"/>
  <c r="E94" i="29" s="1"/>
  <c r="K106" i="2"/>
  <c r="K107" i="2"/>
  <c r="K108" i="2"/>
  <c r="E97" i="29" s="1"/>
  <c r="K109" i="2"/>
  <c r="E98" i="29" s="1"/>
  <c r="K110" i="2"/>
  <c r="K111" i="2"/>
  <c r="K112" i="2"/>
  <c r="E101" i="29" s="1"/>
  <c r="K113" i="2"/>
  <c r="E102" i="29" s="1"/>
  <c r="K114" i="2"/>
  <c r="K115" i="2"/>
  <c r="K116" i="2"/>
  <c r="E105" i="29" s="1"/>
  <c r="K117" i="2"/>
  <c r="E106" i="29" s="1"/>
  <c r="K118" i="2"/>
  <c r="K119" i="2"/>
  <c r="K120" i="2"/>
  <c r="E109" i="29" s="1"/>
  <c r="K121" i="2"/>
  <c r="E110" i="29" s="1"/>
  <c r="K122" i="2"/>
  <c r="K123" i="2"/>
  <c r="K124" i="2"/>
  <c r="E113" i="29" s="1"/>
  <c r="K125" i="2"/>
  <c r="E114" i="29" s="1"/>
  <c r="K126" i="2"/>
  <c r="E115" i="29" s="1"/>
  <c r="K127" i="2"/>
  <c r="K128" i="2"/>
  <c r="E117" i="29" s="1"/>
  <c r="K129" i="2"/>
  <c r="E118" i="29" s="1"/>
  <c r="K130" i="2"/>
  <c r="E119" i="29" s="1"/>
  <c r="K131" i="2"/>
  <c r="K132" i="2"/>
  <c r="E121" i="29" s="1"/>
  <c r="K133" i="2"/>
  <c r="E122" i="29" s="1"/>
  <c r="K134" i="2"/>
  <c r="K135" i="2"/>
  <c r="K136" i="2"/>
  <c r="E125" i="29" s="1"/>
  <c r="K137" i="2"/>
  <c r="E126" i="29" s="1"/>
  <c r="K138" i="2"/>
  <c r="K139" i="2"/>
  <c r="K140" i="2"/>
  <c r="E129" i="29" s="1"/>
  <c r="K141" i="2"/>
  <c r="E130" i="29" s="1"/>
  <c r="K142" i="2"/>
  <c r="K143" i="2"/>
  <c r="K144" i="2"/>
  <c r="E133" i="29" s="1"/>
  <c r="K145" i="2"/>
  <c r="E134" i="29" s="1"/>
  <c r="K146" i="2"/>
  <c r="K147" i="2"/>
  <c r="K148" i="2"/>
  <c r="E137" i="29" s="1"/>
  <c r="K149" i="2"/>
  <c r="E138" i="29" s="1"/>
  <c r="K150" i="2"/>
  <c r="K151" i="2"/>
  <c r="K152" i="2"/>
  <c r="E141" i="29" s="1"/>
  <c r="K153" i="2"/>
  <c r="E142" i="29" s="1"/>
  <c r="K154" i="2"/>
  <c r="K155" i="2"/>
  <c r="K156" i="2"/>
  <c r="E145" i="29" s="1"/>
  <c r="K157" i="2"/>
  <c r="E146" i="29" s="1"/>
  <c r="K158" i="2"/>
  <c r="E147" i="29" s="1"/>
  <c r="K159" i="2"/>
  <c r="K160" i="2"/>
  <c r="E149" i="29" s="1"/>
  <c r="K161" i="2"/>
  <c r="E150" i="29" s="1"/>
  <c r="K162" i="2"/>
  <c r="E151" i="29" s="1"/>
  <c r="K163" i="2"/>
  <c r="K164" i="2"/>
  <c r="E153" i="29" s="1"/>
  <c r="K165" i="2"/>
  <c r="E154" i="29" s="1"/>
  <c r="K166" i="2"/>
  <c r="K167" i="2"/>
  <c r="K168" i="2"/>
  <c r="E157" i="29" s="1"/>
  <c r="K169" i="2"/>
  <c r="E158" i="29" s="1"/>
  <c r="K170" i="2"/>
  <c r="K171" i="2"/>
  <c r="K172" i="2"/>
  <c r="E161" i="29" s="1"/>
  <c r="K173" i="2"/>
  <c r="E162" i="29" s="1"/>
  <c r="K174" i="2"/>
  <c r="K175" i="2"/>
  <c r="K176" i="2"/>
  <c r="E165" i="29" s="1"/>
  <c r="K177" i="2"/>
  <c r="E166" i="29" s="1"/>
  <c r="K178" i="2"/>
  <c r="K179" i="2"/>
  <c r="K180" i="2"/>
  <c r="E169" i="29" s="1"/>
  <c r="K181" i="2"/>
  <c r="E170" i="29" s="1"/>
  <c r="K182" i="2"/>
  <c r="K183" i="2"/>
  <c r="K184" i="2"/>
  <c r="E173" i="29" s="1"/>
  <c r="K185" i="2"/>
  <c r="E174" i="29" s="1"/>
  <c r="K186" i="2"/>
  <c r="K187" i="2"/>
  <c r="K188" i="2"/>
  <c r="E177" i="29" s="1"/>
  <c r="K189" i="2"/>
  <c r="E178" i="29" s="1"/>
  <c r="K190" i="2"/>
  <c r="E179" i="29" s="1"/>
  <c r="K191" i="2"/>
  <c r="K192" i="2"/>
  <c r="E181" i="29" s="1"/>
  <c r="K193" i="2"/>
  <c r="E182" i="29" s="1"/>
  <c r="K194" i="2"/>
  <c r="E183" i="29" s="1"/>
  <c r="K195" i="2"/>
  <c r="K196" i="2"/>
  <c r="E185" i="29" s="1"/>
  <c r="K197" i="2"/>
  <c r="E186" i="29" s="1"/>
  <c r="K198" i="2"/>
  <c r="K199" i="2"/>
  <c r="K200" i="2"/>
  <c r="E189" i="29" s="1"/>
  <c r="K201" i="2"/>
  <c r="E190" i="29" s="1"/>
  <c r="K202" i="2"/>
  <c r="K203" i="2"/>
  <c r="K204" i="2"/>
  <c r="E193" i="29" s="1"/>
  <c r="K205" i="2"/>
  <c r="E194" i="29" s="1"/>
  <c r="K206" i="2"/>
  <c r="K207" i="2"/>
  <c r="K208" i="2"/>
  <c r="E197" i="29" s="1"/>
  <c r="K209" i="2"/>
  <c r="E198" i="29" s="1"/>
  <c r="K210" i="2"/>
  <c r="K211" i="2"/>
  <c r="K212" i="2"/>
  <c r="E201" i="29" s="1"/>
  <c r="K213" i="2"/>
  <c r="E202" i="29" s="1"/>
  <c r="K214" i="2"/>
  <c r="K215" i="2"/>
  <c r="K216" i="2"/>
  <c r="E205" i="29" s="1"/>
  <c r="K217" i="2"/>
  <c r="E206" i="29" s="1"/>
  <c r="K218" i="2"/>
  <c r="K219" i="2"/>
  <c r="K220" i="2"/>
  <c r="E209" i="29" s="1"/>
  <c r="K221" i="2"/>
  <c r="E210" i="29" s="1"/>
  <c r="K222" i="2"/>
  <c r="E211" i="29" s="1"/>
  <c r="K223" i="2"/>
  <c r="K224" i="2"/>
  <c r="E213" i="29" s="1"/>
  <c r="K225" i="2"/>
  <c r="E214" i="29" s="1"/>
  <c r="K226" i="2"/>
  <c r="E215" i="29" s="1"/>
  <c r="K227" i="2"/>
  <c r="K228" i="2"/>
  <c r="E217" i="29" s="1"/>
  <c r="K229" i="2"/>
  <c r="E218" i="29" s="1"/>
  <c r="K230" i="2"/>
  <c r="K231" i="2"/>
  <c r="K232" i="2"/>
  <c r="E221" i="29" s="1"/>
  <c r="K233" i="2"/>
  <c r="E222" i="29" s="1"/>
  <c r="K234" i="2"/>
  <c r="K235" i="2"/>
  <c r="K236" i="2"/>
  <c r="E225" i="29" s="1"/>
  <c r="K237" i="2"/>
  <c r="E226" i="29" s="1"/>
  <c r="K238" i="2"/>
  <c r="K239" i="2"/>
  <c r="K240" i="2"/>
  <c r="E229" i="29" s="1"/>
  <c r="K241" i="2"/>
  <c r="E230" i="29" s="1"/>
  <c r="K242" i="2"/>
  <c r="K243" i="2"/>
  <c r="K244" i="2"/>
  <c r="E233" i="29" s="1"/>
  <c r="K245" i="2"/>
  <c r="E234" i="29" s="1"/>
  <c r="K246" i="2"/>
  <c r="K247" i="2"/>
  <c r="K248" i="2"/>
  <c r="E237" i="29" s="1"/>
  <c r="K249" i="2"/>
  <c r="E238" i="29" s="1"/>
  <c r="K250" i="2"/>
  <c r="K251" i="2"/>
  <c r="K252" i="2"/>
  <c r="E241" i="29" s="1"/>
  <c r="K253" i="2"/>
  <c r="E242" i="29" s="1"/>
  <c r="K254" i="2"/>
  <c r="K255" i="2"/>
  <c r="K256" i="2"/>
  <c r="E245" i="29" s="1"/>
  <c r="K257" i="2"/>
  <c r="E246" i="29" s="1"/>
  <c r="K258" i="2"/>
  <c r="K259" i="2"/>
  <c r="K260" i="2"/>
  <c r="E249" i="29" s="1"/>
  <c r="K261" i="2"/>
  <c r="E250" i="29" s="1"/>
  <c r="K262" i="2"/>
  <c r="K263" i="2"/>
  <c r="K264" i="2"/>
  <c r="E253" i="29" s="1"/>
  <c r="K265" i="2"/>
  <c r="E254" i="29" s="1"/>
  <c r="K266" i="2"/>
  <c r="K267" i="2"/>
  <c r="K268" i="2"/>
  <c r="E257" i="29" s="1"/>
  <c r="K269" i="2"/>
  <c r="E258" i="29" s="1"/>
  <c r="K270" i="2"/>
  <c r="K271" i="2"/>
  <c r="K272" i="2"/>
  <c r="E261" i="29" s="1"/>
  <c r="K273" i="2"/>
  <c r="E262" i="29" s="1"/>
  <c r="K274" i="2"/>
  <c r="K275" i="2"/>
  <c r="K276" i="2"/>
  <c r="E265" i="29" s="1"/>
  <c r="K277" i="2"/>
  <c r="E266" i="29" s="1"/>
  <c r="K278" i="2"/>
  <c r="K279" i="2"/>
  <c r="K280" i="2"/>
  <c r="E269" i="29" s="1"/>
  <c r="K281" i="2"/>
  <c r="E270" i="29" s="1"/>
  <c r="K282" i="2"/>
  <c r="K283" i="2"/>
  <c r="K284" i="2"/>
  <c r="E273" i="29" s="1"/>
  <c r="K285" i="2"/>
  <c r="E274" i="29" s="1"/>
  <c r="K286" i="2"/>
  <c r="E275" i="29" s="1"/>
  <c r="K287" i="2"/>
  <c r="K288" i="2"/>
  <c r="E277" i="29" s="1"/>
  <c r="K289" i="2"/>
  <c r="E278" i="29" s="1"/>
  <c r="K290" i="2"/>
  <c r="E279" i="29" s="1"/>
  <c r="K291" i="2"/>
  <c r="O280" i="27" s="1"/>
  <c r="K292" i="2"/>
  <c r="E281" i="29" s="1"/>
  <c r="K293" i="2"/>
  <c r="K294" i="2"/>
  <c r="K295" i="2"/>
  <c r="K296" i="2"/>
  <c r="E285" i="29" s="1"/>
  <c r="K297" i="2"/>
  <c r="K298" i="2"/>
  <c r="K299" i="2"/>
  <c r="K300" i="2"/>
  <c r="E289" i="29" s="1"/>
  <c r="K301" i="2"/>
  <c r="K302" i="2"/>
  <c r="K303" i="2"/>
  <c r="K304" i="2"/>
  <c r="E293" i="29" s="1"/>
  <c r="K305" i="2"/>
  <c r="K306" i="2"/>
  <c r="K307" i="2"/>
  <c r="K308" i="2"/>
  <c r="E297" i="29" s="1"/>
  <c r="K309" i="2"/>
  <c r="K310" i="2"/>
  <c r="K311" i="2"/>
  <c r="K312" i="2"/>
  <c r="E301" i="29" s="1"/>
  <c r="K313" i="2"/>
  <c r="K314" i="2"/>
  <c r="K315" i="2"/>
  <c r="K316" i="2"/>
  <c r="E305" i="29" s="1"/>
  <c r="K317" i="2"/>
  <c r="A280" i="27"/>
  <c r="A281" i="27"/>
  <c r="A282" i="27"/>
  <c r="A283" i="27"/>
  <c r="O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O307" i="27"/>
  <c r="A308" i="27"/>
  <c r="O308" i="27"/>
  <c r="A309" i="27"/>
  <c r="O309" i="27"/>
  <c r="A310" i="27"/>
  <c r="O310" i="27"/>
  <c r="A311" i="27"/>
  <c r="O311" i="27"/>
  <c r="A312" i="27"/>
  <c r="O312" i="27"/>
  <c r="A313" i="27"/>
  <c r="O313" i="27"/>
  <c r="A314" i="27"/>
  <c r="O314" i="27"/>
  <c r="A315" i="27"/>
  <c r="O315" i="27"/>
  <c r="A316" i="27"/>
  <c r="O316" i="27"/>
  <c r="A317" i="27"/>
  <c r="O317" i="27"/>
  <c r="A318" i="27"/>
  <c r="O318" i="27"/>
  <c r="A319" i="27"/>
  <c r="O319" i="27"/>
  <c r="A320" i="27"/>
  <c r="O320" i="27"/>
  <c r="A321" i="27"/>
  <c r="O321" i="27"/>
  <c r="A322" i="27"/>
  <c r="O322" i="27"/>
  <c r="A323" i="27"/>
  <c r="O323" i="27"/>
  <c r="A324" i="27"/>
  <c r="O324" i="27"/>
  <c r="A325" i="27"/>
  <c r="O325" i="27"/>
  <c r="A326" i="27"/>
  <c r="O326" i="27"/>
  <c r="A327" i="27"/>
  <c r="O327" i="27"/>
  <c r="A328" i="27"/>
  <c r="O328" i="27"/>
  <c r="A329" i="27"/>
  <c r="O329" i="27"/>
  <c r="A330" i="27"/>
  <c r="O330" i="27"/>
  <c r="A331" i="27"/>
  <c r="O331" i="27"/>
  <c r="A332" i="27"/>
  <c r="O332" i="27"/>
  <c r="A333" i="27"/>
  <c r="O333" i="27"/>
  <c r="A334" i="27"/>
  <c r="O334" i="27"/>
  <c r="A335" i="27"/>
  <c r="O335" i="27"/>
  <c r="A336" i="27"/>
  <c r="O336" i="27"/>
  <c r="A337" i="27"/>
  <c r="O337" i="27"/>
  <c r="A338" i="27"/>
  <c r="O338" i="27"/>
  <c r="A339" i="27"/>
  <c r="O339" i="27"/>
  <c r="A340" i="27"/>
  <c r="O340" i="27"/>
  <c r="A341" i="27"/>
  <c r="O341" i="27"/>
  <c r="A342" i="27"/>
  <c r="O342" i="27"/>
  <c r="A343" i="27"/>
  <c r="O343" i="27"/>
  <c r="A344" i="27"/>
  <c r="O344" i="27"/>
  <c r="A345" i="27"/>
  <c r="O345" i="27"/>
  <c r="A346" i="27"/>
  <c r="O346" i="27"/>
  <c r="A347" i="27"/>
  <c r="O347" i="27"/>
  <c r="A348" i="27"/>
  <c r="O348" i="27"/>
  <c r="A349" i="27"/>
  <c r="O349" i="27"/>
  <c r="A350" i="27"/>
  <c r="O350" i="27"/>
  <c r="A351" i="27"/>
  <c r="O351" i="27"/>
  <c r="A352" i="27"/>
  <c r="O352" i="27"/>
  <c r="A353" i="27"/>
  <c r="O353" i="27"/>
  <c r="A354" i="27"/>
  <c r="O354" i="27"/>
  <c r="A355" i="27"/>
  <c r="O355" i="27"/>
  <c r="A356" i="27"/>
  <c r="O356" i="27"/>
  <c r="A357" i="27"/>
  <c r="O357" i="27"/>
  <c r="A358" i="27"/>
  <c r="O358" i="27"/>
  <c r="A359" i="27"/>
  <c r="O359" i="27"/>
  <c r="A360" i="27"/>
  <c r="O360" i="27"/>
  <c r="A361" i="27"/>
  <c r="O361" i="27"/>
  <c r="B361" i="27" s="1"/>
  <c r="A362" i="27"/>
  <c r="O362" i="27"/>
  <c r="A363" i="27"/>
  <c r="O363" i="27"/>
  <c r="A364" i="27"/>
  <c r="O364" i="27"/>
  <c r="A365" i="27"/>
  <c r="O365" i="27"/>
  <c r="B365" i="27" s="1"/>
  <c r="A366" i="27"/>
  <c r="O366" i="27"/>
  <c r="A367" i="27"/>
  <c r="O367" i="27"/>
  <c r="A368" i="27"/>
  <c r="O368" i="27"/>
  <c r="A369" i="27"/>
  <c r="O369" i="27"/>
  <c r="B369" i="27" s="1"/>
  <c r="A370" i="27"/>
  <c r="O370" i="27"/>
  <c r="A371" i="27"/>
  <c r="O371" i="27"/>
  <c r="A372" i="27"/>
  <c r="O372" i="27"/>
  <c r="A373" i="27"/>
  <c r="O373" i="27"/>
  <c r="B373" i="27" s="1"/>
  <c r="A374" i="27"/>
  <c r="O374" i="27"/>
  <c r="A375" i="27"/>
  <c r="O375" i="27"/>
  <c r="A376" i="27"/>
  <c r="O376" i="27"/>
  <c r="A377" i="27"/>
  <c r="O377" i="27"/>
  <c r="B377" i="27" s="1"/>
  <c r="A378" i="27"/>
  <c r="O378" i="27"/>
  <c r="A379" i="27"/>
  <c r="O379" i="27"/>
  <c r="A380" i="27"/>
  <c r="O380" i="27"/>
  <c r="A381" i="27"/>
  <c r="O381" i="27"/>
  <c r="B381" i="27" s="1"/>
  <c r="A382" i="27"/>
  <c r="O382" i="27"/>
  <c r="A383" i="27"/>
  <c r="O383" i="27"/>
  <c r="A384" i="27"/>
  <c r="O384" i="27"/>
  <c r="A385" i="27"/>
  <c r="O385" i="27"/>
  <c r="A386" i="27"/>
  <c r="O386" i="27"/>
  <c r="A387" i="27"/>
  <c r="O387" i="27"/>
  <c r="A388" i="27"/>
  <c r="O388" i="27"/>
  <c r="A389" i="27"/>
  <c r="O389" i="27"/>
  <c r="B389" i="27" s="1"/>
  <c r="A390" i="27"/>
  <c r="O390" i="27"/>
  <c r="A391" i="27"/>
  <c r="O391" i="27"/>
  <c r="A392" i="27"/>
  <c r="O392" i="27"/>
  <c r="A393" i="27"/>
  <c r="O393" i="27"/>
  <c r="B393" i="27" s="1"/>
  <c r="A394" i="27"/>
  <c r="O394" i="27"/>
  <c r="A395" i="27"/>
  <c r="O395" i="27"/>
  <c r="A396" i="27"/>
  <c r="O396" i="27"/>
  <c r="A397" i="27"/>
  <c r="O397" i="27"/>
  <c r="B397" i="27" s="1"/>
  <c r="A398" i="27"/>
  <c r="O398" i="27"/>
  <c r="A399" i="27"/>
  <c r="O399" i="27"/>
  <c r="A400" i="27"/>
  <c r="O400" i="27"/>
  <c r="A401" i="27"/>
  <c r="O401" i="27"/>
  <c r="A402" i="27"/>
  <c r="O402" i="27"/>
  <c r="A403" i="27"/>
  <c r="O403" i="27"/>
  <c r="A404" i="27"/>
  <c r="O404" i="27"/>
  <c r="A405" i="27"/>
  <c r="O405" i="27"/>
  <c r="A406" i="27"/>
  <c r="O406" i="27"/>
  <c r="A407" i="27"/>
  <c r="O407" i="27"/>
  <c r="A408" i="27"/>
  <c r="O408" i="27"/>
  <c r="A409" i="27"/>
  <c r="O409" i="27"/>
  <c r="B409" i="27" s="1"/>
  <c r="A410" i="27"/>
  <c r="O410" i="27"/>
  <c r="A411" i="27"/>
  <c r="O411" i="27"/>
  <c r="A412" i="27"/>
  <c r="O412" i="27"/>
  <c r="A413" i="27"/>
  <c r="O413" i="27"/>
  <c r="B413" i="27" s="1"/>
  <c r="A414" i="27"/>
  <c r="O414" i="27"/>
  <c r="A415" i="27"/>
  <c r="O415" i="27"/>
  <c r="A416" i="27"/>
  <c r="O416" i="27"/>
  <c r="A417" i="27"/>
  <c r="O417" i="27"/>
  <c r="B417" i="27" s="1"/>
  <c r="A418" i="27"/>
  <c r="O418" i="27"/>
  <c r="A419" i="27"/>
  <c r="O419" i="27"/>
  <c r="A420" i="27"/>
  <c r="O420" i="27"/>
  <c r="A421" i="27"/>
  <c r="O421" i="27"/>
  <c r="B421" i="27" s="1"/>
  <c r="A422" i="27"/>
  <c r="O422" i="27"/>
  <c r="A423" i="27"/>
  <c r="O423" i="27"/>
  <c r="A424" i="27"/>
  <c r="O424" i="27"/>
  <c r="A425" i="27"/>
  <c r="O425" i="27"/>
  <c r="B425" i="27" s="1"/>
  <c r="A426" i="27"/>
  <c r="O426" i="27"/>
  <c r="A427" i="27"/>
  <c r="O427" i="27"/>
  <c r="A428" i="27"/>
  <c r="O428" i="27"/>
  <c r="A429" i="27"/>
  <c r="O429" i="27"/>
  <c r="B429" i="27" s="1"/>
  <c r="A430" i="27"/>
  <c r="O430" i="27"/>
  <c r="A431" i="27"/>
  <c r="O431" i="27"/>
  <c r="A432" i="27"/>
  <c r="O432" i="27"/>
  <c r="A433" i="27"/>
  <c r="O433" i="27"/>
  <c r="B433" i="27" s="1"/>
  <c r="A434" i="27"/>
  <c r="O434" i="27"/>
  <c r="A435" i="27"/>
  <c r="O435" i="27"/>
  <c r="A436" i="27"/>
  <c r="O436" i="27"/>
  <c r="A437" i="27"/>
  <c r="O437" i="27"/>
  <c r="B437" i="27" s="1"/>
  <c r="A438" i="27"/>
  <c r="O438" i="27"/>
  <c r="A439" i="27"/>
  <c r="O439" i="27"/>
  <c r="A440" i="27"/>
  <c r="O440" i="27"/>
  <c r="A441" i="27"/>
  <c r="O441" i="27"/>
  <c r="B441" i="27" s="1"/>
  <c r="A442" i="27"/>
  <c r="O442" i="27"/>
  <c r="A443" i="27"/>
  <c r="O443" i="27"/>
  <c r="A444" i="27"/>
  <c r="O444" i="27"/>
  <c r="A445" i="27"/>
  <c r="O445" i="27"/>
  <c r="B445" i="27" s="1"/>
  <c r="A446" i="27"/>
  <c r="O446" i="27"/>
  <c r="A447" i="27"/>
  <c r="O447" i="27"/>
  <c r="A448" i="27"/>
  <c r="O448" i="27"/>
  <c r="A449" i="27"/>
  <c r="O449" i="27"/>
  <c r="B449" i="27" s="1"/>
  <c r="A450" i="27"/>
  <c r="O450" i="27"/>
  <c r="A451" i="27"/>
  <c r="O451" i="27"/>
  <c r="A452" i="27"/>
  <c r="O452" i="27"/>
  <c r="A453" i="27"/>
  <c r="O453" i="27"/>
  <c r="B453" i="27" s="1"/>
  <c r="A454" i="27"/>
  <c r="O454" i="27"/>
  <c r="A455" i="27"/>
  <c r="O455" i="27"/>
  <c r="A456" i="27"/>
  <c r="O456" i="27"/>
  <c r="A457" i="27"/>
  <c r="O457" i="27"/>
  <c r="B457" i="27" s="1"/>
  <c r="A458" i="27"/>
  <c r="O458" i="27"/>
  <c r="A459" i="27"/>
  <c r="O459" i="27"/>
  <c r="A460" i="27"/>
  <c r="O460" i="27"/>
  <c r="A461" i="27"/>
  <c r="O461" i="27"/>
  <c r="B461" i="27" s="1"/>
  <c r="A462" i="27"/>
  <c r="O462" i="27"/>
  <c r="A463" i="27"/>
  <c r="O463" i="27"/>
  <c r="A464" i="27"/>
  <c r="O464" i="27"/>
  <c r="A465" i="27"/>
  <c r="O465" i="27"/>
  <c r="B465" i="27" s="1"/>
  <c r="A466" i="27"/>
  <c r="O466" i="27"/>
  <c r="A467" i="27"/>
  <c r="O467" i="27"/>
  <c r="A468" i="27"/>
  <c r="O468" i="27"/>
  <c r="A469" i="27"/>
  <c r="O469" i="27"/>
  <c r="B469" i="27" s="1"/>
  <c r="A470" i="27"/>
  <c r="O470" i="27"/>
  <c r="A471" i="27"/>
  <c r="O471" i="27"/>
  <c r="A472" i="27"/>
  <c r="O472" i="27"/>
  <c r="A473" i="27"/>
  <c r="O473" i="27"/>
  <c r="A474" i="27"/>
  <c r="O474" i="27"/>
  <c r="A475" i="27"/>
  <c r="O475" i="27"/>
  <c r="A476" i="27"/>
  <c r="O476" i="27"/>
  <c r="A477" i="27"/>
  <c r="O477" i="27"/>
  <c r="A478" i="27"/>
  <c r="O478" i="27"/>
  <c r="A479" i="27"/>
  <c r="O479" i="27"/>
  <c r="A480" i="27"/>
  <c r="O480" i="27"/>
  <c r="A481" i="27"/>
  <c r="O481" i="27"/>
  <c r="A482" i="27"/>
  <c r="O482" i="27"/>
  <c r="A483" i="27"/>
  <c r="O483" i="27"/>
  <c r="A484" i="27"/>
  <c r="O484" i="27"/>
  <c r="A485" i="27"/>
  <c r="O485" i="27"/>
  <c r="A486" i="27"/>
  <c r="O486" i="27"/>
  <c r="A487" i="27"/>
  <c r="O487" i="27"/>
  <c r="A488" i="27"/>
  <c r="O488" i="27"/>
  <c r="A489" i="27"/>
  <c r="O489" i="27"/>
  <c r="A490" i="27"/>
  <c r="O490" i="27"/>
  <c r="A491" i="27"/>
  <c r="O491" i="27"/>
  <c r="A492" i="27"/>
  <c r="O492" i="27"/>
  <c r="A493" i="27"/>
  <c r="O493" i="27"/>
  <c r="A494" i="27"/>
  <c r="O494" i="27"/>
  <c r="A495" i="27"/>
  <c r="O495" i="27"/>
  <c r="A496" i="27"/>
  <c r="O496" i="27"/>
  <c r="A497" i="27"/>
  <c r="O497" i="27"/>
  <c r="A498" i="27"/>
  <c r="O498" i="27"/>
  <c r="A499" i="27"/>
  <c r="O499" i="27"/>
  <c r="A500" i="27"/>
  <c r="O500" i="27"/>
  <c r="A501" i="27"/>
  <c r="O501" i="27"/>
  <c r="A502" i="27"/>
  <c r="O502" i="27"/>
  <c r="A503" i="27"/>
  <c r="O503" i="27"/>
  <c r="A504" i="27"/>
  <c r="O504" i="27"/>
  <c r="A505" i="27"/>
  <c r="O505" i="27"/>
  <c r="A506" i="27"/>
  <c r="O506" i="27"/>
  <c r="A507" i="27"/>
  <c r="O507" i="27"/>
  <c r="A508" i="27"/>
  <c r="O508" i="27"/>
  <c r="A509" i="27"/>
  <c r="O509" i="27"/>
  <c r="A510" i="27"/>
  <c r="O510" i="27"/>
  <c r="A511" i="27"/>
  <c r="O511" i="27"/>
  <c r="A512" i="27"/>
  <c r="O512" i="27"/>
  <c r="A513" i="27"/>
  <c r="O513" i="27"/>
  <c r="A514" i="27"/>
  <c r="O514" i="27"/>
  <c r="A515" i="27"/>
  <c r="O515" i="27"/>
  <c r="A516" i="27"/>
  <c r="O516" i="27"/>
  <c r="A517" i="27"/>
  <c r="O517" i="27"/>
  <c r="A518" i="27"/>
  <c r="O518" i="27"/>
  <c r="A519" i="27"/>
  <c r="O519" i="27"/>
  <c r="A520" i="27"/>
  <c r="O520" i="27"/>
  <c r="A521" i="27"/>
  <c r="O521" i="27"/>
  <c r="A522" i="27"/>
  <c r="O522" i="27"/>
  <c r="A523" i="27"/>
  <c r="O523" i="27"/>
  <c r="A524" i="27"/>
  <c r="O524" i="27"/>
  <c r="A525" i="27"/>
  <c r="O525" i="27"/>
  <c r="A526" i="27"/>
  <c r="O526" i="27"/>
  <c r="A527" i="27"/>
  <c r="O527" i="27"/>
  <c r="A528" i="27"/>
  <c r="O528" i="27"/>
  <c r="A529" i="27"/>
  <c r="O529" i="27"/>
  <c r="A530" i="27"/>
  <c r="O530" i="27"/>
  <c r="A531" i="27"/>
  <c r="O531" i="27"/>
  <c r="A532" i="27"/>
  <c r="O532" i="27"/>
  <c r="A533" i="27"/>
  <c r="O533" i="27"/>
  <c r="A534" i="27"/>
  <c r="O534" i="27"/>
  <c r="A535" i="27"/>
  <c r="O535" i="27"/>
  <c r="A536" i="27"/>
  <c r="O536" i="27"/>
  <c r="A537" i="27"/>
  <c r="O537" i="27"/>
  <c r="A538" i="27"/>
  <c r="O538" i="27"/>
  <c r="A539" i="27"/>
  <c r="O539" i="27"/>
  <c r="A540" i="27"/>
  <c r="O540" i="27"/>
  <c r="A541" i="27"/>
  <c r="O541" i="27"/>
  <c r="A542" i="27"/>
  <c r="O542" i="27"/>
  <c r="A543" i="27"/>
  <c r="O543" i="27"/>
  <c r="A544" i="27"/>
  <c r="O544" i="27"/>
  <c r="A545" i="27"/>
  <c r="O545" i="27"/>
  <c r="A546" i="27"/>
  <c r="O546" i="27"/>
  <c r="A547" i="27"/>
  <c r="O547" i="27"/>
  <c r="A548" i="27"/>
  <c r="O548" i="27"/>
  <c r="A549" i="27"/>
  <c r="O549" i="27"/>
  <c r="A550" i="27"/>
  <c r="O550" i="27"/>
  <c r="A551" i="27"/>
  <c r="O551" i="27"/>
  <c r="A552" i="27"/>
  <c r="O552" i="27"/>
  <c r="A553" i="27"/>
  <c r="O553" i="27"/>
  <c r="A554" i="27"/>
  <c r="O554" i="27"/>
  <c r="A555" i="27"/>
  <c r="O555" i="27"/>
  <c r="A556" i="27"/>
  <c r="O556" i="27"/>
  <c r="A557" i="27"/>
  <c r="O557" i="27"/>
  <c r="A558" i="27"/>
  <c r="O558" i="27"/>
  <c r="A559" i="27"/>
  <c r="O559" i="27"/>
  <c r="A560" i="27"/>
  <c r="O560" i="27"/>
  <c r="A561" i="27"/>
  <c r="O561" i="27"/>
  <c r="A562" i="27"/>
  <c r="O562" i="27"/>
  <c r="A563" i="27"/>
  <c r="O563" i="27"/>
  <c r="A564" i="27"/>
  <c r="O564" i="27"/>
  <c r="A565" i="27"/>
  <c r="O565" i="27"/>
  <c r="A566" i="27"/>
  <c r="O566" i="27"/>
  <c r="A567" i="27"/>
  <c r="O567" i="27"/>
  <c r="A568" i="27"/>
  <c r="O568" i="27"/>
  <c r="A569" i="27"/>
  <c r="O569" i="27"/>
  <c r="A570" i="27"/>
  <c r="O570" i="27"/>
  <c r="A571" i="27"/>
  <c r="O571" i="27"/>
  <c r="A572" i="27"/>
  <c r="O572" i="27"/>
  <c r="A573" i="27"/>
  <c r="O573" i="27"/>
  <c r="A574" i="27"/>
  <c r="O574" i="27"/>
  <c r="A575" i="27"/>
  <c r="O575" i="27"/>
  <c r="A576" i="27"/>
  <c r="O576" i="27"/>
  <c r="A577" i="27"/>
  <c r="O577" i="27"/>
  <c r="A578" i="27"/>
  <c r="O578" i="27"/>
  <c r="A579" i="27"/>
  <c r="O579" i="27"/>
  <c r="A580" i="27"/>
  <c r="O580" i="27"/>
  <c r="A581" i="27"/>
  <c r="O581" i="27"/>
  <c r="A582" i="27"/>
  <c r="O582" i="27"/>
  <c r="A583" i="27"/>
  <c r="O583" i="27"/>
  <c r="A584" i="27"/>
  <c r="O584" i="27"/>
  <c r="A585" i="27"/>
  <c r="O585" i="27"/>
  <c r="A586" i="27"/>
  <c r="O586" i="27"/>
  <c r="A587" i="27"/>
  <c r="O587" i="27"/>
  <c r="A588" i="27"/>
  <c r="O588" i="27"/>
  <c r="A589" i="27"/>
  <c r="O589" i="27"/>
  <c r="A590" i="27"/>
  <c r="O590" i="27"/>
  <c r="A591" i="27"/>
  <c r="O591" i="27"/>
  <c r="A592" i="27"/>
  <c r="O592" i="27"/>
  <c r="A593" i="27"/>
  <c r="O593" i="27"/>
  <c r="A594" i="27"/>
  <c r="O594" i="27"/>
  <c r="A595" i="27"/>
  <c r="O595" i="27"/>
  <c r="A596" i="27"/>
  <c r="O596" i="27"/>
  <c r="A597" i="27"/>
  <c r="O597" i="27"/>
  <c r="A598" i="27"/>
  <c r="O598" i="27"/>
  <c r="A599" i="27"/>
  <c r="O599" i="27"/>
  <c r="A600" i="27"/>
  <c r="O600" i="27"/>
  <c r="A601" i="27"/>
  <c r="O601" i="27"/>
  <c r="A602" i="27"/>
  <c r="O602" i="27"/>
  <c r="A603" i="27"/>
  <c r="O603" i="27"/>
  <c r="A604" i="27"/>
  <c r="O604" i="27"/>
  <c r="A605" i="27"/>
  <c r="O605" i="27"/>
  <c r="A606" i="27"/>
  <c r="O606" i="27"/>
  <c r="A607" i="27"/>
  <c r="O607" i="27"/>
  <c r="A608" i="27"/>
  <c r="O608" i="27"/>
  <c r="A609" i="27"/>
  <c r="O609" i="27"/>
  <c r="A610" i="27"/>
  <c r="O610" i="27"/>
  <c r="A611" i="27"/>
  <c r="O611" i="27"/>
  <c r="A612" i="27"/>
  <c r="O612" i="27"/>
  <c r="A613" i="27"/>
  <c r="O613" i="27"/>
  <c r="A614" i="27"/>
  <c r="O614" i="27"/>
  <c r="A615" i="27"/>
  <c r="O615" i="27"/>
  <c r="A616" i="27"/>
  <c r="O616" i="27"/>
  <c r="A617" i="27"/>
  <c r="O617" i="27"/>
  <c r="A618" i="27"/>
  <c r="O618" i="27"/>
  <c r="A619" i="27"/>
  <c r="O619" i="27"/>
  <c r="A620" i="27"/>
  <c r="O620" i="27"/>
  <c r="B620" i="27" s="1"/>
  <c r="A621" i="27"/>
  <c r="O621" i="27"/>
  <c r="A622" i="27"/>
  <c r="O622" i="27"/>
  <c r="A623" i="27"/>
  <c r="O623" i="27"/>
  <c r="A624" i="27"/>
  <c r="O624" i="27"/>
  <c r="A625" i="27"/>
  <c r="O625" i="27"/>
  <c r="A626" i="27"/>
  <c r="O626" i="27"/>
  <c r="A627" i="27"/>
  <c r="O627" i="27"/>
  <c r="A628" i="27"/>
  <c r="O628" i="27"/>
  <c r="B628" i="27" s="1"/>
  <c r="A629" i="27"/>
  <c r="O629" i="27"/>
  <c r="A630" i="27"/>
  <c r="O630" i="27"/>
  <c r="A631" i="27"/>
  <c r="O631" i="27"/>
  <c r="A632" i="27"/>
  <c r="O632" i="27"/>
  <c r="A633" i="27"/>
  <c r="O633" i="27"/>
  <c r="A634" i="27"/>
  <c r="O634" i="27"/>
  <c r="A635" i="27"/>
  <c r="O635" i="27"/>
  <c r="A636" i="27"/>
  <c r="O636" i="27"/>
  <c r="B636" i="27" s="1"/>
  <c r="A637" i="27"/>
  <c r="O637" i="27"/>
  <c r="A638" i="27"/>
  <c r="O638" i="27"/>
  <c r="A639" i="27"/>
  <c r="O639" i="27"/>
  <c r="A640" i="27"/>
  <c r="O640" i="27"/>
  <c r="A641" i="27"/>
  <c r="O641" i="27"/>
  <c r="A642" i="27"/>
  <c r="O642" i="27"/>
  <c r="A643" i="27"/>
  <c r="O643" i="27"/>
  <c r="A644" i="27"/>
  <c r="O644" i="27"/>
  <c r="B644" i="27" s="1"/>
  <c r="A645" i="27"/>
  <c r="O645" i="27"/>
  <c r="A646" i="27"/>
  <c r="O646" i="27"/>
  <c r="A647" i="27"/>
  <c r="O647" i="27"/>
  <c r="A648" i="27"/>
  <c r="O648" i="27"/>
  <c r="A649" i="27"/>
  <c r="O649" i="27"/>
  <c r="A650" i="27"/>
  <c r="O650" i="27"/>
  <c r="A651" i="27"/>
  <c r="O651" i="27"/>
  <c r="A652" i="27"/>
  <c r="O652" i="27"/>
  <c r="B652" i="27" s="1"/>
  <c r="A653" i="27"/>
  <c r="O653" i="27"/>
  <c r="A654" i="27"/>
  <c r="O654" i="27"/>
  <c r="A655" i="27"/>
  <c r="O655" i="27"/>
  <c r="A656" i="27"/>
  <c r="O656" i="27"/>
  <c r="A657" i="27"/>
  <c r="O657" i="27"/>
  <c r="A658" i="27"/>
  <c r="O658" i="27"/>
  <c r="A659" i="27"/>
  <c r="O659" i="27"/>
  <c r="A660" i="27"/>
  <c r="O660" i="27"/>
  <c r="B660" i="27" s="1"/>
  <c r="A661" i="27"/>
  <c r="O661" i="27"/>
  <c r="A662" i="27"/>
  <c r="O662" i="27"/>
  <c r="A663" i="27"/>
  <c r="O663" i="27"/>
  <c r="A664" i="27"/>
  <c r="O664" i="27"/>
  <c r="A665" i="27"/>
  <c r="O665" i="27"/>
  <c r="A666" i="27"/>
  <c r="O666" i="27"/>
  <c r="A667" i="27"/>
  <c r="O667" i="27"/>
  <c r="A668" i="27"/>
  <c r="O668" i="27"/>
  <c r="B668" i="27" s="1"/>
  <c r="A669" i="27"/>
  <c r="O669" i="27"/>
  <c r="A670" i="27"/>
  <c r="O670" i="27"/>
  <c r="A671" i="27"/>
  <c r="O671" i="27"/>
  <c r="A672" i="27"/>
  <c r="O672" i="27"/>
  <c r="A673" i="27"/>
  <c r="O673" i="27"/>
  <c r="A674" i="27"/>
  <c r="O674" i="27"/>
  <c r="A675" i="27"/>
  <c r="O675" i="27"/>
  <c r="A676" i="27"/>
  <c r="O676" i="27"/>
  <c r="A677" i="27"/>
  <c r="O677" i="27"/>
  <c r="A678" i="27"/>
  <c r="O678" i="27"/>
  <c r="A679" i="27"/>
  <c r="O679" i="27"/>
  <c r="A680" i="27"/>
  <c r="O680" i="27"/>
  <c r="A681" i="27"/>
  <c r="O681" i="27"/>
  <c r="A682" i="27"/>
  <c r="O682" i="27"/>
  <c r="A683" i="27"/>
  <c r="O683" i="27"/>
  <c r="A684" i="27"/>
  <c r="O684" i="27"/>
  <c r="A685" i="27"/>
  <c r="O685" i="27"/>
  <c r="A686" i="27"/>
  <c r="O686" i="27"/>
  <c r="A687" i="27"/>
  <c r="O687" i="27"/>
  <c r="A688" i="27"/>
  <c r="O688" i="27"/>
  <c r="A689" i="27"/>
  <c r="O689" i="27"/>
  <c r="A690" i="27"/>
  <c r="O690" i="27"/>
  <c r="A691" i="27"/>
  <c r="O691" i="27"/>
  <c r="A692" i="27"/>
  <c r="O692" i="27"/>
  <c r="A693" i="27"/>
  <c r="O693" i="27"/>
  <c r="A694" i="27"/>
  <c r="O694" i="27"/>
  <c r="A695" i="27"/>
  <c r="O695" i="27"/>
  <c r="A696" i="27"/>
  <c r="O696" i="27"/>
  <c r="A697" i="27"/>
  <c r="O697" i="27"/>
  <c r="A698" i="27"/>
  <c r="O698" i="27"/>
  <c r="A699" i="27"/>
  <c r="O699" i="27"/>
  <c r="A700" i="27"/>
  <c r="O700" i="27"/>
  <c r="A701" i="27"/>
  <c r="O701" i="27"/>
  <c r="A702" i="27"/>
  <c r="O702" i="27"/>
  <c r="A703" i="27"/>
  <c r="O703" i="27"/>
  <c r="A704" i="27"/>
  <c r="O704" i="27"/>
  <c r="A705" i="27"/>
  <c r="O705" i="27"/>
  <c r="A706" i="27"/>
  <c r="O706" i="27"/>
  <c r="A707" i="27"/>
  <c r="O707" i="27"/>
  <c r="A708" i="27"/>
  <c r="O708" i="27"/>
  <c r="B708" i="27" s="1"/>
  <c r="A709" i="27"/>
  <c r="O709" i="27"/>
  <c r="A710" i="27"/>
  <c r="O710" i="27"/>
  <c r="A711" i="27"/>
  <c r="O711" i="27"/>
  <c r="A712" i="27"/>
  <c r="O712" i="27"/>
  <c r="A713" i="27"/>
  <c r="O713" i="27"/>
  <c r="A714" i="27"/>
  <c r="O714" i="27"/>
  <c r="A715" i="27"/>
  <c r="O715" i="27"/>
  <c r="A716" i="27"/>
  <c r="O716" i="27"/>
  <c r="B716" i="27" s="1"/>
  <c r="A717" i="27"/>
  <c r="O717" i="27"/>
  <c r="A718" i="27"/>
  <c r="O718" i="27"/>
  <c r="A719" i="27"/>
  <c r="O719" i="27"/>
  <c r="A720" i="27"/>
  <c r="O720" i="27"/>
  <c r="A721" i="27"/>
  <c r="O721" i="27"/>
  <c r="A722" i="27"/>
  <c r="O722" i="27"/>
  <c r="A723" i="27"/>
  <c r="O723" i="27"/>
  <c r="A724" i="27"/>
  <c r="O724" i="27"/>
  <c r="B724" i="27" s="1"/>
  <c r="A725" i="27"/>
  <c r="O725" i="27"/>
  <c r="A726" i="27"/>
  <c r="O726" i="27"/>
  <c r="A727" i="27"/>
  <c r="O727" i="27"/>
  <c r="A728" i="27"/>
  <c r="O728" i="27"/>
  <c r="A729" i="27"/>
  <c r="O729" i="27"/>
  <c r="A730" i="27"/>
  <c r="O730" i="27"/>
  <c r="A731" i="27"/>
  <c r="O731" i="27"/>
  <c r="B731" i="27" s="1"/>
  <c r="J731" i="27" s="1"/>
  <c r="A732" i="27"/>
  <c r="O732" i="27"/>
  <c r="A733" i="27"/>
  <c r="O733" i="27"/>
  <c r="A734" i="27"/>
  <c r="O734" i="27"/>
  <c r="A735" i="27"/>
  <c r="O735" i="27"/>
  <c r="A736" i="27"/>
  <c r="O736" i="27"/>
  <c r="A737" i="27"/>
  <c r="O737" i="27"/>
  <c r="A738" i="27"/>
  <c r="O738" i="27"/>
  <c r="A739" i="27"/>
  <c r="O739" i="27"/>
  <c r="A740" i="27"/>
  <c r="O740" i="27"/>
  <c r="A741" i="27"/>
  <c r="O741" i="27"/>
  <c r="A742" i="27"/>
  <c r="O742" i="27"/>
  <c r="A743" i="27"/>
  <c r="O743" i="27"/>
  <c r="A744" i="27"/>
  <c r="O744" i="27"/>
  <c r="A745" i="27"/>
  <c r="O745" i="27"/>
  <c r="A746" i="27"/>
  <c r="O746" i="27"/>
  <c r="A747" i="27"/>
  <c r="O747" i="27"/>
  <c r="A748" i="27"/>
  <c r="O748" i="27"/>
  <c r="A749" i="27"/>
  <c r="O749" i="27"/>
  <c r="A750" i="27"/>
  <c r="O750" i="27"/>
  <c r="A751" i="27"/>
  <c r="O751" i="27"/>
  <c r="A752" i="27"/>
  <c r="O752" i="27"/>
  <c r="A753" i="27"/>
  <c r="O753" i="27"/>
  <c r="A754" i="27"/>
  <c r="O754" i="27"/>
  <c r="A755" i="27"/>
  <c r="O755" i="27"/>
  <c r="A756" i="27"/>
  <c r="O756" i="27"/>
  <c r="A757" i="27"/>
  <c r="O757" i="27"/>
  <c r="A758" i="27"/>
  <c r="O758" i="27"/>
  <c r="A759" i="27"/>
  <c r="O759" i="27"/>
  <c r="A760" i="27"/>
  <c r="O760" i="27"/>
  <c r="A761" i="27"/>
  <c r="O761" i="27"/>
  <c r="A762" i="27"/>
  <c r="O762" i="27"/>
  <c r="A763" i="27"/>
  <c r="O763" i="27"/>
  <c r="A764" i="27"/>
  <c r="O764" i="27"/>
  <c r="A765" i="27"/>
  <c r="O765" i="27"/>
  <c r="A766" i="27"/>
  <c r="O766" i="27"/>
  <c r="A767" i="27"/>
  <c r="O767" i="27"/>
  <c r="A768" i="27"/>
  <c r="O768" i="27"/>
  <c r="A769" i="27"/>
  <c r="O769" i="27"/>
  <c r="A770" i="27"/>
  <c r="O770" i="27"/>
  <c r="A771" i="27"/>
  <c r="O771" i="27"/>
  <c r="A772" i="27"/>
  <c r="O772" i="27"/>
  <c r="A773" i="27"/>
  <c r="O773" i="27"/>
  <c r="A774" i="27"/>
  <c r="O774" i="27"/>
  <c r="A775" i="27"/>
  <c r="O775" i="27"/>
  <c r="A776" i="27"/>
  <c r="O776" i="27"/>
  <c r="A777" i="27"/>
  <c r="O777" i="27"/>
  <c r="A778" i="27"/>
  <c r="O778" i="27"/>
  <c r="A779" i="27"/>
  <c r="O779" i="27"/>
  <c r="A780" i="27"/>
  <c r="O780" i="27"/>
  <c r="A781" i="27"/>
  <c r="O781" i="27"/>
  <c r="A782" i="27"/>
  <c r="O782" i="27"/>
  <c r="A783" i="27"/>
  <c r="O783" i="27"/>
  <c r="A784" i="27"/>
  <c r="O784" i="27"/>
  <c r="A785" i="27"/>
  <c r="O785" i="27"/>
  <c r="A786" i="27"/>
  <c r="O786" i="27"/>
  <c r="A787" i="27"/>
  <c r="O787" i="27"/>
  <c r="A788" i="27"/>
  <c r="O788" i="27"/>
  <c r="A789" i="27"/>
  <c r="O789" i="27"/>
  <c r="A790" i="27"/>
  <c r="O790" i="27"/>
  <c r="A791" i="27"/>
  <c r="O791" i="27"/>
  <c r="A792" i="27"/>
  <c r="O792" i="27"/>
  <c r="A793" i="27"/>
  <c r="O793" i="27"/>
  <c r="A794" i="27"/>
  <c r="O794" i="27"/>
  <c r="A795" i="27"/>
  <c r="O795" i="27"/>
  <c r="A796" i="27"/>
  <c r="O796" i="27"/>
  <c r="A797" i="27"/>
  <c r="O797" i="27"/>
  <c r="A798" i="27"/>
  <c r="O798" i="27"/>
  <c r="A799" i="27"/>
  <c r="O799" i="27"/>
  <c r="A800" i="27"/>
  <c r="O800" i="27"/>
  <c r="A801" i="27"/>
  <c r="O801" i="27"/>
  <c r="A802" i="27"/>
  <c r="O802" i="27"/>
  <c r="A803" i="27"/>
  <c r="O803" i="27"/>
  <c r="A804" i="27"/>
  <c r="O804" i="27"/>
  <c r="A805" i="27"/>
  <c r="O805" i="27"/>
  <c r="A806" i="27"/>
  <c r="O806" i="27"/>
  <c r="A807" i="27"/>
  <c r="O807" i="27"/>
  <c r="A808" i="27"/>
  <c r="O808" i="27"/>
  <c r="A809" i="27"/>
  <c r="O809" i="27"/>
  <c r="A810" i="27"/>
  <c r="O810" i="27"/>
  <c r="A811" i="27"/>
  <c r="O811" i="27"/>
  <c r="A812" i="27"/>
  <c r="O812" i="27"/>
  <c r="A813" i="27"/>
  <c r="O813" i="27"/>
  <c r="A814" i="27"/>
  <c r="O814" i="27"/>
  <c r="A815" i="27"/>
  <c r="O815" i="27"/>
  <c r="A816" i="27"/>
  <c r="O816" i="27"/>
  <c r="A817" i="27"/>
  <c r="O817" i="27"/>
  <c r="A818" i="27"/>
  <c r="O818" i="27"/>
  <c r="A819" i="27"/>
  <c r="O819" i="27"/>
  <c r="A820" i="27"/>
  <c r="O820" i="27"/>
  <c r="A821" i="27"/>
  <c r="O821" i="27"/>
  <c r="A822" i="27"/>
  <c r="O822" i="27"/>
  <c r="A823" i="27"/>
  <c r="O823" i="27"/>
  <c r="A824" i="27"/>
  <c r="O824" i="27"/>
  <c r="A825" i="27"/>
  <c r="O825" i="27"/>
  <c r="A826" i="27"/>
  <c r="O826" i="27"/>
  <c r="A827" i="27"/>
  <c r="O827" i="27"/>
  <c r="A828" i="27"/>
  <c r="O828" i="27"/>
  <c r="A829" i="27"/>
  <c r="O829" i="27"/>
  <c r="A830" i="27"/>
  <c r="O830" i="27"/>
  <c r="A831" i="27"/>
  <c r="O831" i="27"/>
  <c r="A832" i="27"/>
  <c r="O832" i="27"/>
  <c r="A833" i="27"/>
  <c r="O833" i="27"/>
  <c r="A834" i="27"/>
  <c r="O834" i="27"/>
  <c r="A835" i="27"/>
  <c r="O835" i="27"/>
  <c r="A836" i="27"/>
  <c r="O836" i="27"/>
  <c r="A837" i="27"/>
  <c r="O837" i="27"/>
  <c r="A838" i="27"/>
  <c r="O838" i="27"/>
  <c r="A839" i="27"/>
  <c r="O839" i="27"/>
  <c r="A840" i="27"/>
  <c r="O840" i="27"/>
  <c r="A841" i="27"/>
  <c r="O841" i="27"/>
  <c r="A842" i="27"/>
  <c r="O842" i="27"/>
  <c r="A843" i="27"/>
  <c r="O843" i="27"/>
  <c r="A844" i="27"/>
  <c r="O844" i="27"/>
  <c r="A845" i="27"/>
  <c r="O845" i="27"/>
  <c r="A846" i="27"/>
  <c r="O846" i="27"/>
  <c r="A847" i="27"/>
  <c r="O847" i="27"/>
  <c r="A848" i="27"/>
  <c r="O848" i="27"/>
  <c r="A849" i="27"/>
  <c r="O849" i="27"/>
  <c r="A850" i="27"/>
  <c r="O850" i="27"/>
  <c r="A851" i="27"/>
  <c r="O851" i="27"/>
  <c r="A852" i="27"/>
  <c r="O852" i="27"/>
  <c r="A853" i="27"/>
  <c r="O853" i="27"/>
  <c r="A854" i="27"/>
  <c r="O854" i="27"/>
  <c r="A855" i="27"/>
  <c r="O855" i="27"/>
  <c r="A856" i="27"/>
  <c r="O856" i="27"/>
  <c r="A857" i="27"/>
  <c r="O857" i="27"/>
  <c r="A858" i="27"/>
  <c r="O858" i="27"/>
  <c r="A859" i="27"/>
  <c r="O859" i="27"/>
  <c r="A860" i="27"/>
  <c r="O860" i="27"/>
  <c r="A861" i="27"/>
  <c r="O861" i="27"/>
  <c r="A862" i="27"/>
  <c r="O862" i="27"/>
  <c r="A863" i="27"/>
  <c r="O863" i="27"/>
  <c r="A864" i="27"/>
  <c r="O864" i="27"/>
  <c r="A865" i="27"/>
  <c r="O865" i="27"/>
  <c r="A866" i="27"/>
  <c r="O866" i="27"/>
  <c r="A867" i="27"/>
  <c r="O867" i="27"/>
  <c r="A868" i="27"/>
  <c r="O868" i="27"/>
  <c r="A869" i="27"/>
  <c r="O869" i="27"/>
  <c r="A870" i="27"/>
  <c r="O870" i="27"/>
  <c r="A871" i="27"/>
  <c r="O871" i="27"/>
  <c r="A872" i="27"/>
  <c r="O872" i="27"/>
  <c r="A873" i="27"/>
  <c r="O873" i="27"/>
  <c r="A874" i="27"/>
  <c r="O874" i="27"/>
  <c r="A875" i="27"/>
  <c r="O875" i="27"/>
  <c r="A876" i="27"/>
  <c r="O876" i="27"/>
  <c r="A877" i="27"/>
  <c r="O877" i="27"/>
  <c r="A878" i="27"/>
  <c r="O878" i="27"/>
  <c r="A879" i="27"/>
  <c r="O879" i="27"/>
  <c r="A880" i="27"/>
  <c r="O880" i="27"/>
  <c r="A881" i="27"/>
  <c r="O881" i="27"/>
  <c r="A882" i="27"/>
  <c r="O882" i="27"/>
  <c r="A883" i="27"/>
  <c r="O883" i="27"/>
  <c r="A884" i="27"/>
  <c r="O884" i="27"/>
  <c r="A885" i="27"/>
  <c r="O885" i="27"/>
  <c r="A886" i="27"/>
  <c r="O886" i="27"/>
  <c r="A887" i="27"/>
  <c r="O887" i="27"/>
  <c r="A888" i="27"/>
  <c r="O888" i="27"/>
  <c r="A889" i="27"/>
  <c r="O889" i="27"/>
  <c r="A890" i="27"/>
  <c r="O890" i="27"/>
  <c r="A891" i="27"/>
  <c r="O891" i="27"/>
  <c r="A892" i="27"/>
  <c r="O892" i="27"/>
  <c r="A893" i="27"/>
  <c r="O893" i="27"/>
  <c r="A894" i="27"/>
  <c r="O894" i="27"/>
  <c r="A895" i="27"/>
  <c r="O895" i="27"/>
  <c r="A896" i="27"/>
  <c r="O896" i="27"/>
  <c r="A897" i="27"/>
  <c r="O897" i="27"/>
  <c r="A898" i="27"/>
  <c r="O898" i="27"/>
  <c r="A899" i="27"/>
  <c r="O899" i="27"/>
  <c r="A900" i="27"/>
  <c r="O900" i="27"/>
  <c r="A901" i="27"/>
  <c r="O901" i="27"/>
  <c r="A902" i="27"/>
  <c r="O902" i="27"/>
  <c r="A903" i="27"/>
  <c r="O903" i="27"/>
  <c r="A904" i="27"/>
  <c r="O904" i="27"/>
  <c r="A905" i="27"/>
  <c r="O905" i="27"/>
  <c r="A906" i="27"/>
  <c r="O906" i="27"/>
  <c r="A907" i="27"/>
  <c r="O907" i="27"/>
  <c r="A908" i="27"/>
  <c r="O908" i="27"/>
  <c r="A909" i="27"/>
  <c r="O909" i="27"/>
  <c r="A910" i="27"/>
  <c r="O910" i="27"/>
  <c r="A911" i="27"/>
  <c r="O911" i="27"/>
  <c r="A912" i="27"/>
  <c r="O912" i="27"/>
  <c r="A913" i="27"/>
  <c r="O913" i="27"/>
  <c r="A914" i="27"/>
  <c r="O914" i="27"/>
  <c r="A915" i="27"/>
  <c r="O915" i="27"/>
  <c r="A916" i="27"/>
  <c r="O916" i="27"/>
  <c r="A917" i="27"/>
  <c r="O917" i="27"/>
  <c r="A918" i="27"/>
  <c r="O918" i="27"/>
  <c r="A919" i="27"/>
  <c r="O919" i="27"/>
  <c r="A920" i="27"/>
  <c r="O920" i="27"/>
  <c r="A921" i="27"/>
  <c r="O921" i="27"/>
  <c r="A922" i="27"/>
  <c r="O922" i="27"/>
  <c r="A923" i="27"/>
  <c r="O923" i="27"/>
  <c r="A924" i="27"/>
  <c r="O924" i="27"/>
  <c r="A925" i="27"/>
  <c r="O925" i="27"/>
  <c r="A926" i="27"/>
  <c r="O926" i="27"/>
  <c r="A927" i="27"/>
  <c r="O927" i="27"/>
  <c r="A928" i="27"/>
  <c r="O928" i="27"/>
  <c r="A929" i="27"/>
  <c r="O929" i="27"/>
  <c r="A930" i="27"/>
  <c r="O930" i="27"/>
  <c r="A931" i="27"/>
  <c r="O931" i="27"/>
  <c r="A932" i="27"/>
  <c r="O932" i="27"/>
  <c r="A933" i="27"/>
  <c r="O933" i="27"/>
  <c r="A934" i="27"/>
  <c r="O934" i="27"/>
  <c r="A935" i="27"/>
  <c r="O935" i="27"/>
  <c r="A936" i="27"/>
  <c r="O936" i="27"/>
  <c r="A937" i="27"/>
  <c r="O937" i="27"/>
  <c r="A938" i="27"/>
  <c r="O938" i="27"/>
  <c r="A939" i="27"/>
  <c r="O939" i="27"/>
  <c r="A940" i="27"/>
  <c r="O940" i="27"/>
  <c r="A941" i="27"/>
  <c r="O941" i="27"/>
  <c r="A942" i="27"/>
  <c r="O942" i="27"/>
  <c r="A943" i="27"/>
  <c r="O943" i="27"/>
  <c r="A944" i="27"/>
  <c r="O944" i="27"/>
  <c r="A945" i="27"/>
  <c r="O945" i="27"/>
  <c r="A946" i="27"/>
  <c r="O946" i="27"/>
  <c r="A947" i="27"/>
  <c r="O947" i="27"/>
  <c r="A948" i="27"/>
  <c r="O948" i="27"/>
  <c r="A949" i="27"/>
  <c r="O949" i="27"/>
  <c r="A950" i="27"/>
  <c r="O950" i="27"/>
  <c r="A951" i="27"/>
  <c r="O951" i="27"/>
  <c r="A952" i="27"/>
  <c r="O952" i="27"/>
  <c r="A953" i="27"/>
  <c r="O953" i="27"/>
  <c r="A954" i="27"/>
  <c r="O954" i="27"/>
  <c r="A955" i="27"/>
  <c r="O955" i="27"/>
  <c r="A956" i="27"/>
  <c r="O956" i="27"/>
  <c r="A957" i="27"/>
  <c r="O957" i="27"/>
  <c r="A958" i="27"/>
  <c r="O958" i="27"/>
  <c r="A959" i="27"/>
  <c r="O959" i="27"/>
  <c r="A960" i="27"/>
  <c r="O960" i="27"/>
  <c r="A961" i="27"/>
  <c r="O961" i="27"/>
  <c r="A962" i="27"/>
  <c r="O962" i="27"/>
  <c r="A963" i="27"/>
  <c r="O963" i="27"/>
  <c r="A964" i="27"/>
  <c r="O964" i="27"/>
  <c r="A965" i="27"/>
  <c r="O965" i="27"/>
  <c r="A966" i="27"/>
  <c r="O966" i="27"/>
  <c r="A967" i="27"/>
  <c r="O967" i="27"/>
  <c r="A968" i="27"/>
  <c r="O968" i="27"/>
  <c r="A969" i="27"/>
  <c r="O969" i="27"/>
  <c r="A970" i="27"/>
  <c r="O970" i="27"/>
  <c r="A971" i="27"/>
  <c r="O971" i="27"/>
  <c r="A972" i="27"/>
  <c r="O972" i="27"/>
  <c r="A973" i="27"/>
  <c r="O973" i="27"/>
  <c r="A974" i="27"/>
  <c r="O974" i="27"/>
  <c r="A975" i="27"/>
  <c r="O975" i="27"/>
  <c r="A976" i="27"/>
  <c r="O976" i="27"/>
  <c r="A977" i="27"/>
  <c r="O977" i="27"/>
  <c r="A978" i="27"/>
  <c r="O978" i="27"/>
  <c r="A979" i="27"/>
  <c r="O979" i="27"/>
  <c r="A980" i="27"/>
  <c r="O980" i="27"/>
  <c r="A981" i="27"/>
  <c r="O981" i="27"/>
  <c r="A982" i="27"/>
  <c r="O982" i="27"/>
  <c r="A983" i="27"/>
  <c r="O983" i="27"/>
  <c r="A984" i="27"/>
  <c r="O984" i="27"/>
  <c r="A985" i="27"/>
  <c r="O985" i="27"/>
  <c r="A986" i="27"/>
  <c r="O986" i="27"/>
  <c r="A987" i="27"/>
  <c r="O987" i="27"/>
  <c r="A988" i="27"/>
  <c r="O988" i="27"/>
  <c r="A989" i="27"/>
  <c r="O989" i="27"/>
  <c r="A990" i="27"/>
  <c r="O990" i="27"/>
  <c r="A991" i="27"/>
  <c r="O991" i="27"/>
  <c r="A992" i="27"/>
  <c r="O992" i="27"/>
  <c r="A993" i="27"/>
  <c r="O993" i="27"/>
  <c r="A994" i="27"/>
  <c r="O994" i="27"/>
  <c r="A995" i="27"/>
  <c r="O995" i="27"/>
  <c r="A996" i="27"/>
  <c r="O996" i="27"/>
  <c r="A997" i="27"/>
  <c r="O997" i="27"/>
  <c r="A998" i="27"/>
  <c r="O998" i="27"/>
  <c r="A999" i="27"/>
  <c r="O999" i="27"/>
  <c r="A1000" i="27"/>
  <c r="O1000" i="27"/>
  <c r="A1001" i="27"/>
  <c r="O1001" i="27"/>
  <c r="A1002" i="27"/>
  <c r="O1002" i="27"/>
  <c r="A1003" i="27"/>
  <c r="O1003" i="27"/>
  <c r="A1004" i="27"/>
  <c r="O1004" i="27"/>
  <c r="A1005" i="27"/>
  <c r="O1005" i="27"/>
  <c r="A1006" i="27"/>
  <c r="O1006" i="27"/>
  <c r="A1007" i="27"/>
  <c r="O1007" i="27"/>
  <c r="A1008" i="27"/>
  <c r="O1008" i="27"/>
  <c r="A1009" i="27"/>
  <c r="O1009" i="27"/>
  <c r="A1010" i="27"/>
  <c r="O1010" i="27"/>
  <c r="A1011" i="27"/>
  <c r="O1011" i="27"/>
  <c r="A1012" i="27"/>
  <c r="O1012" i="27"/>
  <c r="A1013" i="27"/>
  <c r="O1013" i="27"/>
  <c r="A1014" i="27"/>
  <c r="O1014" i="27"/>
  <c r="A1015" i="27"/>
  <c r="O1015" i="27"/>
  <c r="A1016" i="27"/>
  <c r="O1016" i="27"/>
  <c r="A1017" i="27"/>
  <c r="O1017" i="27"/>
  <c r="A1018" i="27"/>
  <c r="O1018" i="27"/>
  <c r="A1019" i="27"/>
  <c r="O1019" i="27"/>
  <c r="A1020" i="27"/>
  <c r="O1020" i="27"/>
  <c r="A1021" i="27"/>
  <c r="O1021" i="27"/>
  <c r="A1022" i="27"/>
  <c r="O1022" i="27"/>
  <c r="A1023" i="27"/>
  <c r="O1023" i="27"/>
  <c r="A1024" i="27"/>
  <c r="O1024" i="27"/>
  <c r="A1025" i="27"/>
  <c r="O1025" i="27"/>
  <c r="A1026" i="27"/>
  <c r="O1026" i="27"/>
  <c r="A1027" i="27"/>
  <c r="O1027" i="27"/>
  <c r="A1028" i="27"/>
  <c r="O1028" i="27"/>
  <c r="A1029" i="27"/>
  <c r="O1029" i="27"/>
  <c r="A1030" i="27"/>
  <c r="O1030" i="27"/>
  <c r="A1031" i="27"/>
  <c r="O1031" i="27"/>
  <c r="A1032" i="27"/>
  <c r="O1032" i="27"/>
  <c r="A1033" i="27"/>
  <c r="O1033" i="27"/>
  <c r="A1034" i="27"/>
  <c r="O1034" i="27"/>
  <c r="A1035" i="27"/>
  <c r="O1035" i="27"/>
  <c r="A1036" i="27"/>
  <c r="O1036" i="27"/>
  <c r="A1037" i="27"/>
  <c r="O1037" i="27"/>
  <c r="A1038" i="27"/>
  <c r="O1038" i="27"/>
  <c r="A1039" i="27"/>
  <c r="O1039" i="27"/>
  <c r="A1040" i="27"/>
  <c r="O1040" i="27"/>
  <c r="A1041" i="27"/>
  <c r="O1041" i="27"/>
  <c r="A1042" i="27"/>
  <c r="O1042" i="27"/>
  <c r="A1043" i="27"/>
  <c r="O1043" i="27"/>
  <c r="A1044" i="27"/>
  <c r="O1044" i="27"/>
  <c r="A1045" i="27"/>
  <c r="O1045" i="27"/>
  <c r="A1046" i="27"/>
  <c r="O1046" i="27"/>
  <c r="A1047" i="27"/>
  <c r="O1047" i="27"/>
  <c r="A1048" i="27"/>
  <c r="O1048" i="27"/>
  <c r="A1049" i="27"/>
  <c r="O1049" i="27"/>
  <c r="A1050" i="27"/>
  <c r="O1050" i="27"/>
  <c r="A1051" i="27"/>
  <c r="O1051" i="27"/>
  <c r="A1052" i="27"/>
  <c r="O1052" i="27"/>
  <c r="A1053" i="27"/>
  <c r="O1053" i="27"/>
  <c r="A1054" i="27"/>
  <c r="O1054" i="27"/>
  <c r="A1055" i="27"/>
  <c r="O1055" i="27"/>
  <c r="A1056" i="27"/>
  <c r="O1056" i="27"/>
  <c r="A1057" i="27"/>
  <c r="O1057" i="27"/>
  <c r="A1058" i="27"/>
  <c r="O1058" i="27"/>
  <c r="A1059" i="27"/>
  <c r="O1059" i="27"/>
  <c r="A1060" i="27"/>
  <c r="O1060" i="27"/>
  <c r="A1061" i="27"/>
  <c r="O1061" i="27"/>
  <c r="A1062" i="27"/>
  <c r="O1062" i="27"/>
  <c r="A1063" i="27"/>
  <c r="O1063" i="27"/>
  <c r="A1064" i="27"/>
  <c r="O1064" i="27"/>
  <c r="A1065" i="27"/>
  <c r="O1065" i="27"/>
  <c r="A1066" i="27"/>
  <c r="O1066" i="27"/>
  <c r="A1067" i="27"/>
  <c r="O1067" i="27"/>
  <c r="A1068" i="27"/>
  <c r="O1068" i="27"/>
  <c r="A1069" i="27"/>
  <c r="O1069" i="27"/>
  <c r="A1070" i="27"/>
  <c r="O1070" i="27"/>
  <c r="A1071" i="27"/>
  <c r="O1071" i="27"/>
  <c r="A1072" i="27"/>
  <c r="O1072" i="27"/>
  <c r="A1073" i="27"/>
  <c r="O1073" i="27"/>
  <c r="A1074" i="27"/>
  <c r="O1074" i="27"/>
  <c r="A1075" i="27"/>
  <c r="O1075" i="27"/>
  <c r="A1076" i="27"/>
  <c r="O1076" i="27"/>
  <c r="A1077" i="27"/>
  <c r="O1077" i="27"/>
  <c r="A1078" i="27"/>
  <c r="O1078" i="27"/>
  <c r="A1079" i="27"/>
  <c r="O1079" i="27"/>
  <c r="A1080" i="27"/>
  <c r="O1080" i="27"/>
  <c r="A1081" i="27"/>
  <c r="O1081" i="27"/>
  <c r="A1082" i="27"/>
  <c r="O1082" i="27"/>
  <c r="A1083" i="27"/>
  <c r="O1083" i="27"/>
  <c r="A1084" i="27"/>
  <c r="O1084" i="27"/>
  <c r="A1085" i="27"/>
  <c r="O1085" i="27"/>
  <c r="A1086" i="27"/>
  <c r="O1086" i="27"/>
  <c r="A1087" i="27"/>
  <c r="O1087" i="27"/>
  <c r="A1088" i="27"/>
  <c r="O1088" i="27"/>
  <c r="A1089" i="27"/>
  <c r="O1089" i="27"/>
  <c r="A1090" i="27"/>
  <c r="O1090" i="27"/>
  <c r="A1091" i="27"/>
  <c r="O1091" i="27"/>
  <c r="A1092" i="27"/>
  <c r="O1092" i="27"/>
  <c r="A1093" i="27"/>
  <c r="O1093" i="27"/>
  <c r="A1094" i="27"/>
  <c r="O1094" i="27"/>
  <c r="A1095" i="27"/>
  <c r="O1095" i="27"/>
  <c r="A1096" i="27"/>
  <c r="O1096" i="27"/>
  <c r="A1097" i="27"/>
  <c r="O1097" i="27"/>
  <c r="A1098" i="27"/>
  <c r="O1098" i="27"/>
  <c r="A1099" i="27"/>
  <c r="O1099" i="27"/>
  <c r="A1100" i="27"/>
  <c r="O1100" i="27"/>
  <c r="A1101" i="27"/>
  <c r="O1101" i="2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" i="27"/>
  <c r="O279" i="27"/>
  <c r="O277" i="27"/>
  <c r="O275" i="27"/>
  <c r="O273" i="27"/>
  <c r="O270" i="27"/>
  <c r="O269" i="27"/>
  <c r="O265" i="27"/>
  <c r="O262" i="27"/>
  <c r="O261" i="27"/>
  <c r="O257" i="27"/>
  <c r="O254" i="27"/>
  <c r="O253" i="27"/>
  <c r="O249" i="27"/>
  <c r="O246" i="27"/>
  <c r="O245" i="27"/>
  <c r="O241" i="27"/>
  <c r="O238" i="27"/>
  <c r="O237" i="27"/>
  <c r="O233" i="27"/>
  <c r="O230" i="27"/>
  <c r="O229" i="27"/>
  <c r="O225" i="27"/>
  <c r="O222" i="27"/>
  <c r="O221" i="27"/>
  <c r="O217" i="27"/>
  <c r="O215" i="27"/>
  <c r="O213" i="27"/>
  <c r="O211" i="27"/>
  <c r="O210" i="27"/>
  <c r="O209" i="27"/>
  <c r="O205" i="27"/>
  <c r="O202" i="27"/>
  <c r="B202" i="27" s="1"/>
  <c r="O201" i="27"/>
  <c r="O197" i="27"/>
  <c r="O194" i="27"/>
  <c r="O193" i="27"/>
  <c r="O189" i="27"/>
  <c r="O186" i="27"/>
  <c r="O185" i="27"/>
  <c r="O183" i="27"/>
  <c r="O181" i="27"/>
  <c r="O179" i="27"/>
  <c r="O177" i="27"/>
  <c r="O174" i="27"/>
  <c r="O173" i="27"/>
  <c r="O169" i="27"/>
  <c r="O166" i="27"/>
  <c r="B166" i="27" s="1"/>
  <c r="O165" i="27"/>
  <c r="O161" i="27"/>
  <c r="O158" i="27"/>
  <c r="O157" i="27"/>
  <c r="O153" i="27"/>
  <c r="O151" i="27"/>
  <c r="O149" i="27"/>
  <c r="O147" i="27"/>
  <c r="O146" i="27"/>
  <c r="O145" i="27"/>
  <c r="O141" i="27"/>
  <c r="O138" i="27"/>
  <c r="B138" i="27" s="1"/>
  <c r="O137" i="27"/>
  <c r="O133" i="27"/>
  <c r="O130" i="27"/>
  <c r="O129" i="27"/>
  <c r="O125" i="27"/>
  <c r="O122" i="27"/>
  <c r="B122" i="27" s="1"/>
  <c r="O121" i="27"/>
  <c r="O119" i="27"/>
  <c r="O117" i="27"/>
  <c r="O115" i="27"/>
  <c r="O113" i="27"/>
  <c r="O110" i="27"/>
  <c r="O109" i="27"/>
  <c r="O105" i="27"/>
  <c r="O102" i="27"/>
  <c r="B102" i="27" s="1"/>
  <c r="O101" i="27"/>
  <c r="O97" i="27"/>
  <c r="O94" i="27"/>
  <c r="O93" i="27"/>
  <c r="O89" i="27"/>
  <c r="O87" i="27"/>
  <c r="O85" i="27"/>
  <c r="O83" i="27"/>
  <c r="O82" i="27"/>
  <c r="O81" i="27"/>
  <c r="O77" i="27"/>
  <c r="O74" i="27"/>
  <c r="B74" i="27" s="1"/>
  <c r="O73" i="27"/>
  <c r="O69" i="27"/>
  <c r="O66" i="27"/>
  <c r="O65" i="27"/>
  <c r="O61" i="27"/>
  <c r="O58" i="27"/>
  <c r="B58" i="27" s="1"/>
  <c r="O57" i="27"/>
  <c r="O55" i="27"/>
  <c r="O53" i="27"/>
  <c r="O51" i="27"/>
  <c r="O49" i="27"/>
  <c r="O46" i="27"/>
  <c r="O45" i="27"/>
  <c r="O41" i="27"/>
  <c r="O38" i="27"/>
  <c r="B38" i="27" s="1"/>
  <c r="P3" i="27"/>
  <c r="P4" i="27" s="1"/>
  <c r="C27" i="3"/>
  <c r="C26" i="3"/>
  <c r="D27" i="3" s="1"/>
  <c r="C25" i="3"/>
  <c r="D26" i="3" s="1"/>
  <c r="E27" i="3" s="1"/>
  <c r="C24" i="3"/>
  <c r="D25" i="3" s="1"/>
  <c r="E26" i="3" s="1"/>
  <c r="F27" i="3" s="1"/>
  <c r="D23" i="3"/>
  <c r="E24" i="3" s="1"/>
  <c r="F25" i="3" s="1"/>
  <c r="G26" i="3" s="1"/>
  <c r="H27" i="3" s="1"/>
  <c r="C23" i="3"/>
  <c r="D24" i="3" s="1"/>
  <c r="E25" i="3" s="1"/>
  <c r="F26" i="3" s="1"/>
  <c r="G27" i="3" s="1"/>
  <c r="C22" i="3"/>
  <c r="C21" i="3"/>
  <c r="D22" i="3" s="1"/>
  <c r="E23" i="3" s="1"/>
  <c r="F24" i="3" s="1"/>
  <c r="G25" i="3" s="1"/>
  <c r="H26" i="3" s="1"/>
  <c r="I27" i="3" s="1"/>
  <c r="C20" i="3"/>
  <c r="D21" i="3" s="1"/>
  <c r="E22" i="3" s="1"/>
  <c r="F23" i="3" s="1"/>
  <c r="G24" i="3" s="1"/>
  <c r="H25" i="3" s="1"/>
  <c r="I26" i="3" s="1"/>
  <c r="J27" i="3" s="1"/>
  <c r="D19" i="3"/>
  <c r="E20" i="3" s="1"/>
  <c r="F21" i="3" s="1"/>
  <c r="G22" i="3" s="1"/>
  <c r="H23" i="3" s="1"/>
  <c r="I24" i="3" s="1"/>
  <c r="J25" i="3" s="1"/>
  <c r="K26" i="3" s="1"/>
  <c r="L27" i="3" s="1"/>
  <c r="C19" i="3"/>
  <c r="D20" i="3" s="1"/>
  <c r="E21" i="3" s="1"/>
  <c r="F22" i="3" s="1"/>
  <c r="G23" i="3" s="1"/>
  <c r="H24" i="3" s="1"/>
  <c r="I25" i="3" s="1"/>
  <c r="J26" i="3" s="1"/>
  <c r="K27" i="3" s="1"/>
  <c r="E18" i="3"/>
  <c r="F19" i="3" s="1"/>
  <c r="G20" i="3" s="1"/>
  <c r="H21" i="3" s="1"/>
  <c r="I22" i="3" s="1"/>
  <c r="J23" i="3" s="1"/>
  <c r="K24" i="3" s="1"/>
  <c r="L25" i="3" s="1"/>
  <c r="M26" i="3" s="1"/>
  <c r="D17" i="3"/>
  <c r="E17" i="3"/>
  <c r="F18" i="3" s="1"/>
  <c r="G19" i="3" s="1"/>
  <c r="H20" i="3" s="1"/>
  <c r="I21" i="3" s="1"/>
  <c r="J22" i="3" s="1"/>
  <c r="K23" i="3" s="1"/>
  <c r="L24" i="3" s="1"/>
  <c r="M25" i="3" s="1"/>
  <c r="F17" i="3"/>
  <c r="G18" i="3" s="1"/>
  <c r="H19" i="3" s="1"/>
  <c r="I20" i="3" s="1"/>
  <c r="J21" i="3" s="1"/>
  <c r="K22" i="3" s="1"/>
  <c r="L23" i="3" s="1"/>
  <c r="M24" i="3" s="1"/>
  <c r="H17" i="3"/>
  <c r="I18" i="3" s="1"/>
  <c r="J19" i="3" s="1"/>
  <c r="K20" i="3" s="1"/>
  <c r="L21" i="3" s="1"/>
  <c r="M22" i="3" s="1"/>
  <c r="I17" i="3"/>
  <c r="J18" i="3" s="1"/>
  <c r="K19" i="3" s="1"/>
  <c r="L20" i="3" s="1"/>
  <c r="M21" i="3" s="1"/>
  <c r="J17" i="3"/>
  <c r="K18" i="3" s="1"/>
  <c r="L19" i="3" s="1"/>
  <c r="M20" i="3" s="1"/>
  <c r="L17" i="3"/>
  <c r="M18" i="3" s="1"/>
  <c r="C17" i="3"/>
  <c r="D18" i="3" s="1"/>
  <c r="E19" i="3" s="1"/>
  <c r="F20" i="3" s="1"/>
  <c r="G21" i="3" s="1"/>
  <c r="H22" i="3" s="1"/>
  <c r="I23" i="3" s="1"/>
  <c r="J24" i="3" s="1"/>
  <c r="K25" i="3" s="1"/>
  <c r="L26" i="3" s="1"/>
  <c r="M27" i="3" s="1"/>
  <c r="F16" i="3"/>
  <c r="J16" i="3" s="1"/>
  <c r="B712" i="27" l="1"/>
  <c r="B704" i="27"/>
  <c r="B664" i="27"/>
  <c r="B656" i="27"/>
  <c r="B648" i="27"/>
  <c r="B640" i="27"/>
  <c r="B632" i="27"/>
  <c r="B624" i="27"/>
  <c r="B616" i="27"/>
  <c r="B18" i="29"/>
  <c r="G17" i="3"/>
  <c r="H18" i="3" s="1"/>
  <c r="I19" i="3" s="1"/>
  <c r="J20" i="3" s="1"/>
  <c r="K21" i="3" s="1"/>
  <c r="L22" i="3" s="1"/>
  <c r="M23" i="3" s="1"/>
  <c r="B722" i="27"/>
  <c r="B714" i="27"/>
  <c r="B706" i="27"/>
  <c r="B702" i="27"/>
  <c r="B670" i="27"/>
  <c r="B666" i="27"/>
  <c r="D666" i="27" s="1"/>
  <c r="B662" i="27"/>
  <c r="B658" i="27"/>
  <c r="B654" i="27"/>
  <c r="B650" i="27"/>
  <c r="B646" i="27"/>
  <c r="B642" i="27"/>
  <c r="B638" i="27"/>
  <c r="B634" i="27"/>
  <c r="N634" i="27" s="1"/>
  <c r="B630" i="27"/>
  <c r="B626" i="27"/>
  <c r="B622" i="27"/>
  <c r="B618" i="27"/>
  <c r="B614" i="27"/>
  <c r="B471" i="27"/>
  <c r="B467" i="27"/>
  <c r="B463" i="27"/>
  <c r="F463" i="27" s="1"/>
  <c r="B459" i="27"/>
  <c r="B455" i="27"/>
  <c r="B447" i="27"/>
  <c r="B443" i="27"/>
  <c r="B439" i="27"/>
  <c r="B435" i="27"/>
  <c r="B431" i="27"/>
  <c r="B427" i="27"/>
  <c r="F427" i="27" s="1"/>
  <c r="B423" i="27"/>
  <c r="F423" i="27" s="1"/>
  <c r="B419" i="27"/>
  <c r="B415" i="27"/>
  <c r="B411" i="27"/>
  <c r="B407" i="27"/>
  <c r="B399" i="27"/>
  <c r="B395" i="27"/>
  <c r="B391" i="27"/>
  <c r="F391" i="27" s="1"/>
  <c r="B387" i="27"/>
  <c r="F387" i="27" s="1"/>
  <c r="B383" i="27"/>
  <c r="B379" i="27"/>
  <c r="B375" i="27"/>
  <c r="B371" i="27"/>
  <c r="B367" i="27"/>
  <c r="B363" i="27"/>
  <c r="B359" i="27"/>
  <c r="C359" i="27" s="1"/>
  <c r="B186" i="27"/>
  <c r="Q286" i="15"/>
  <c r="E286" i="29"/>
  <c r="Q302" i="15"/>
  <c r="E302" i="29"/>
  <c r="Q294" i="15"/>
  <c r="E294" i="29"/>
  <c r="Q282" i="15"/>
  <c r="E282" i="29"/>
  <c r="O54" i="27"/>
  <c r="B54" i="27" s="1"/>
  <c r="O118" i="27"/>
  <c r="B118" i="27" s="1"/>
  <c r="O182" i="27"/>
  <c r="B182" i="27" s="1"/>
  <c r="O278" i="27"/>
  <c r="B278" i="27" s="1"/>
  <c r="O42" i="27"/>
  <c r="B42" i="27" s="1"/>
  <c r="O50" i="27"/>
  <c r="O62" i="27"/>
  <c r="B62" i="27" s="1"/>
  <c r="O70" i="27"/>
  <c r="B70" i="27" s="1"/>
  <c r="O78" i="27"/>
  <c r="O90" i="27"/>
  <c r="B90" i="27" s="1"/>
  <c r="O98" i="27"/>
  <c r="O106" i="27"/>
  <c r="B106" i="27" s="1"/>
  <c r="O114" i="27"/>
  <c r="O126" i="27"/>
  <c r="O134" i="27"/>
  <c r="B134" i="27" s="1"/>
  <c r="O142" i="27"/>
  <c r="B142" i="27" s="1"/>
  <c r="O154" i="27"/>
  <c r="B154" i="27" s="1"/>
  <c r="O162" i="27"/>
  <c r="O170" i="27"/>
  <c r="B170" i="27" s="1"/>
  <c r="O178" i="27"/>
  <c r="O190" i="27"/>
  <c r="O198" i="27"/>
  <c r="B198" i="27" s="1"/>
  <c r="O206" i="27"/>
  <c r="B206" i="27" s="1"/>
  <c r="O218" i="27"/>
  <c r="B218" i="27" s="1"/>
  <c r="O226" i="27"/>
  <c r="O234" i="27"/>
  <c r="B234" i="27" s="1"/>
  <c r="O242" i="27"/>
  <c r="O250" i="27"/>
  <c r="O258" i="27"/>
  <c r="O266" i="27"/>
  <c r="B266" i="27" s="1"/>
  <c r="O274" i="27"/>
  <c r="O294" i="27"/>
  <c r="B294" i="27" s="1"/>
  <c r="Q304" i="15"/>
  <c r="E304" i="29"/>
  <c r="Q300" i="15"/>
  <c r="E300" i="29"/>
  <c r="Q296" i="15"/>
  <c r="E296" i="29"/>
  <c r="Q292" i="15"/>
  <c r="E292" i="29"/>
  <c r="Q288" i="15"/>
  <c r="E288" i="29"/>
  <c r="Q284" i="15"/>
  <c r="E284" i="29"/>
  <c r="Q280" i="15"/>
  <c r="E280" i="29"/>
  <c r="O276" i="27"/>
  <c r="B276" i="27" s="1"/>
  <c r="E276" i="29"/>
  <c r="O272" i="27"/>
  <c r="E272" i="29"/>
  <c r="O268" i="27"/>
  <c r="E268" i="29"/>
  <c r="O264" i="27"/>
  <c r="E264" i="29"/>
  <c r="O260" i="27"/>
  <c r="B260" i="27" s="1"/>
  <c r="E260" i="29"/>
  <c r="O256" i="27"/>
  <c r="B256" i="27" s="1"/>
  <c r="E256" i="29"/>
  <c r="O252" i="27"/>
  <c r="E252" i="29"/>
  <c r="O248" i="27"/>
  <c r="E248" i="29"/>
  <c r="O244" i="27"/>
  <c r="B244" i="27" s="1"/>
  <c r="E244" i="29"/>
  <c r="O240" i="27"/>
  <c r="B240" i="27" s="1"/>
  <c r="E240" i="29"/>
  <c r="O236" i="27"/>
  <c r="E236" i="29"/>
  <c r="O232" i="27"/>
  <c r="E232" i="29"/>
  <c r="O228" i="27"/>
  <c r="B228" i="27" s="1"/>
  <c r="E228" i="29"/>
  <c r="O224" i="27"/>
  <c r="B224" i="27" s="1"/>
  <c r="E224" i="29"/>
  <c r="O220" i="27"/>
  <c r="E220" i="29"/>
  <c r="O216" i="27"/>
  <c r="E216" i="29"/>
  <c r="O212" i="27"/>
  <c r="B212" i="27" s="1"/>
  <c r="E212" i="29"/>
  <c r="O208" i="27"/>
  <c r="B208" i="27" s="1"/>
  <c r="E208" i="29"/>
  <c r="O204" i="27"/>
  <c r="E204" i="29"/>
  <c r="O200" i="27"/>
  <c r="E200" i="29"/>
  <c r="O196" i="27"/>
  <c r="B196" i="27" s="1"/>
  <c r="E196" i="29"/>
  <c r="O192" i="27"/>
  <c r="B192" i="27" s="1"/>
  <c r="E192" i="29"/>
  <c r="O188" i="27"/>
  <c r="E188" i="29"/>
  <c r="O184" i="27"/>
  <c r="E184" i="29"/>
  <c r="O180" i="27"/>
  <c r="B180" i="27" s="1"/>
  <c r="E180" i="29"/>
  <c r="O176" i="27"/>
  <c r="B176" i="27" s="1"/>
  <c r="E176" i="29"/>
  <c r="O172" i="27"/>
  <c r="E172" i="29"/>
  <c r="O168" i="27"/>
  <c r="E168" i="29"/>
  <c r="O164" i="27"/>
  <c r="B164" i="27" s="1"/>
  <c r="E164" i="29"/>
  <c r="O160" i="27"/>
  <c r="B160" i="27" s="1"/>
  <c r="E160" i="29"/>
  <c r="O156" i="27"/>
  <c r="E156" i="29"/>
  <c r="O152" i="27"/>
  <c r="E152" i="29"/>
  <c r="O148" i="27"/>
  <c r="B148" i="27" s="1"/>
  <c r="E148" i="29"/>
  <c r="O144" i="27"/>
  <c r="B144" i="27" s="1"/>
  <c r="E144" i="29"/>
  <c r="O140" i="27"/>
  <c r="E140" i="29"/>
  <c r="O136" i="27"/>
  <c r="E136" i="29"/>
  <c r="O132" i="27"/>
  <c r="B132" i="27" s="1"/>
  <c r="E132" i="29"/>
  <c r="O128" i="27"/>
  <c r="B128" i="27" s="1"/>
  <c r="E128" i="29"/>
  <c r="O124" i="27"/>
  <c r="E124" i="29"/>
  <c r="O120" i="27"/>
  <c r="E120" i="29"/>
  <c r="O116" i="27"/>
  <c r="B116" i="27" s="1"/>
  <c r="E116" i="29"/>
  <c r="O112" i="27"/>
  <c r="B112" i="27" s="1"/>
  <c r="E112" i="29"/>
  <c r="O108" i="27"/>
  <c r="E108" i="29"/>
  <c r="O104" i="27"/>
  <c r="E104" i="29"/>
  <c r="O100" i="27"/>
  <c r="B100" i="27" s="1"/>
  <c r="E100" i="29"/>
  <c r="O96" i="27"/>
  <c r="B96" i="27" s="1"/>
  <c r="E96" i="29"/>
  <c r="O92" i="27"/>
  <c r="E92" i="29"/>
  <c r="O88" i="27"/>
  <c r="E88" i="29"/>
  <c r="O84" i="27"/>
  <c r="B84" i="27" s="1"/>
  <c r="E84" i="29"/>
  <c r="O80" i="27"/>
  <c r="B80" i="27" s="1"/>
  <c r="E80" i="29"/>
  <c r="O76" i="27"/>
  <c r="B76" i="27" s="1"/>
  <c r="E76" i="29"/>
  <c r="O72" i="27"/>
  <c r="E72" i="29"/>
  <c r="O68" i="27"/>
  <c r="B68" i="27" s="1"/>
  <c r="N68" i="27" s="1"/>
  <c r="E68" i="29"/>
  <c r="O64" i="27"/>
  <c r="B64" i="27" s="1"/>
  <c r="E64" i="29"/>
  <c r="O60" i="27"/>
  <c r="E60" i="29"/>
  <c r="O56" i="27"/>
  <c r="E56" i="29"/>
  <c r="O52" i="27"/>
  <c r="B52" i="27" s="1"/>
  <c r="E52" i="29"/>
  <c r="O48" i="27"/>
  <c r="B48" i="27" s="1"/>
  <c r="E48" i="29"/>
  <c r="O44" i="27"/>
  <c r="B44" i="27" s="1"/>
  <c r="E44" i="29"/>
  <c r="O40" i="27"/>
  <c r="E40" i="29"/>
  <c r="Q306" i="15"/>
  <c r="E306" i="29"/>
  <c r="Q290" i="15"/>
  <c r="E290" i="29"/>
  <c r="O86" i="27"/>
  <c r="B86" i="27" s="1"/>
  <c r="O150" i="27"/>
  <c r="B150" i="27" s="1"/>
  <c r="O214" i="27"/>
  <c r="B214" i="27" s="1"/>
  <c r="Q303" i="15"/>
  <c r="E303" i="29"/>
  <c r="Q299" i="15"/>
  <c r="E299" i="29"/>
  <c r="Q295" i="15"/>
  <c r="E295" i="29"/>
  <c r="Q291" i="15"/>
  <c r="E291" i="29"/>
  <c r="Q287" i="15"/>
  <c r="E287" i="29"/>
  <c r="Q283" i="15"/>
  <c r="E283" i="29"/>
  <c r="O271" i="27"/>
  <c r="B271" i="27" s="1"/>
  <c r="E271" i="29"/>
  <c r="O267" i="27"/>
  <c r="E267" i="29"/>
  <c r="O263" i="27"/>
  <c r="E263" i="29"/>
  <c r="O259" i="27"/>
  <c r="E259" i="29"/>
  <c r="O255" i="27"/>
  <c r="B255" i="27" s="1"/>
  <c r="E255" i="29"/>
  <c r="O251" i="27"/>
  <c r="E251" i="29"/>
  <c r="O247" i="27"/>
  <c r="E247" i="29"/>
  <c r="O243" i="27"/>
  <c r="B243" i="27" s="1"/>
  <c r="N243" i="27" s="1"/>
  <c r="E243" i="29"/>
  <c r="O239" i="27"/>
  <c r="B239" i="27" s="1"/>
  <c r="E239" i="29"/>
  <c r="O235" i="27"/>
  <c r="E235" i="29"/>
  <c r="O231" i="27"/>
  <c r="E231" i="29"/>
  <c r="O227" i="27"/>
  <c r="B227" i="27" s="1"/>
  <c r="E227" i="29"/>
  <c r="O223" i="27"/>
  <c r="E223" i="29"/>
  <c r="O219" i="27"/>
  <c r="E219" i="29"/>
  <c r="O207" i="27"/>
  <c r="B207" i="27" s="1"/>
  <c r="E207" i="29"/>
  <c r="O203" i="27"/>
  <c r="B203" i="27" s="1"/>
  <c r="E203" i="29"/>
  <c r="O199" i="27"/>
  <c r="E199" i="29"/>
  <c r="O195" i="27"/>
  <c r="E195" i="29"/>
  <c r="O191" i="27"/>
  <c r="E191" i="29"/>
  <c r="O187" i="27"/>
  <c r="B187" i="27" s="1"/>
  <c r="E187" i="29"/>
  <c r="O175" i="27"/>
  <c r="B175" i="27" s="1"/>
  <c r="E175" i="29"/>
  <c r="O171" i="27"/>
  <c r="E171" i="29"/>
  <c r="O167" i="27"/>
  <c r="E167" i="29"/>
  <c r="O163" i="27"/>
  <c r="B163" i="27" s="1"/>
  <c r="E163" i="29"/>
  <c r="O159" i="27"/>
  <c r="B159" i="27" s="1"/>
  <c r="E159" i="29"/>
  <c r="O155" i="27"/>
  <c r="E155" i="29"/>
  <c r="O143" i="27"/>
  <c r="B143" i="27" s="1"/>
  <c r="E143" i="29"/>
  <c r="O139" i="27"/>
  <c r="B139" i="27" s="1"/>
  <c r="E139" i="29"/>
  <c r="O135" i="27"/>
  <c r="E135" i="29"/>
  <c r="O131" i="27"/>
  <c r="E131" i="29"/>
  <c r="O127" i="27"/>
  <c r="B127" i="27" s="1"/>
  <c r="E127" i="29"/>
  <c r="O123" i="27"/>
  <c r="B123" i="27" s="1"/>
  <c r="E123" i="29"/>
  <c r="O111" i="27"/>
  <c r="B111" i="27" s="1"/>
  <c r="E111" i="29"/>
  <c r="O107" i="27"/>
  <c r="E107" i="29"/>
  <c r="O103" i="27"/>
  <c r="E103" i="29"/>
  <c r="O99" i="27"/>
  <c r="B99" i="27" s="1"/>
  <c r="E99" i="29"/>
  <c r="O95" i="27"/>
  <c r="E95" i="29"/>
  <c r="O91" i="27"/>
  <c r="E91" i="29"/>
  <c r="O79" i="27"/>
  <c r="B79" i="27" s="1"/>
  <c r="E79" i="29"/>
  <c r="O75" i="27"/>
  <c r="B75" i="27" s="1"/>
  <c r="E75" i="29"/>
  <c r="O71" i="27"/>
  <c r="E71" i="29"/>
  <c r="O67" i="27"/>
  <c r="E67" i="29"/>
  <c r="O63" i="27"/>
  <c r="B63" i="27" s="1"/>
  <c r="E63" i="29"/>
  <c r="O59" i="27"/>
  <c r="B59" i="27" s="1"/>
  <c r="E59" i="29"/>
  <c r="O47" i="27"/>
  <c r="B47" i="27" s="1"/>
  <c r="E47" i="29"/>
  <c r="O43" i="27"/>
  <c r="E43" i="29"/>
  <c r="O39" i="27"/>
  <c r="E39" i="29"/>
  <c r="Q298" i="15"/>
  <c r="E298" i="29"/>
  <c r="B20" i="29"/>
  <c r="D34" i="29"/>
  <c r="C15" i="29"/>
  <c r="C18" i="29"/>
  <c r="F11" i="29"/>
  <c r="B230" i="27"/>
  <c r="B246" i="27"/>
  <c r="B1008" i="27"/>
  <c r="B1004" i="27"/>
  <c r="B1000" i="27"/>
  <c r="D1000" i="27" s="1"/>
  <c r="B488" i="27"/>
  <c r="B486" i="27"/>
  <c r="B77" i="27"/>
  <c r="B141" i="27"/>
  <c r="B45" i="27"/>
  <c r="B109" i="27"/>
  <c r="B312" i="27"/>
  <c r="B310" i="27"/>
  <c r="B308" i="27"/>
  <c r="B280" i="27"/>
  <c r="B237" i="27"/>
  <c r="B223" i="27"/>
  <c r="B95" i="27"/>
  <c r="B205" i="27"/>
  <c r="B61" i="27"/>
  <c r="B93" i="27"/>
  <c r="B125" i="27"/>
  <c r="B157" i="27"/>
  <c r="B189" i="27"/>
  <c r="B221" i="27"/>
  <c r="B253" i="27"/>
  <c r="B53" i="27"/>
  <c r="B69" i="27"/>
  <c r="B85" i="27"/>
  <c r="B101" i="27"/>
  <c r="B133" i="27"/>
  <c r="B117" i="27"/>
  <c r="B149" i="27"/>
  <c r="B49" i="27"/>
  <c r="B65" i="27"/>
  <c r="B81" i="27"/>
  <c r="B97" i="27"/>
  <c r="B113" i="27"/>
  <c r="B129" i="27"/>
  <c r="B145" i="27"/>
  <c r="B839" i="27"/>
  <c r="B829" i="27"/>
  <c r="B827" i="27"/>
  <c r="B825" i="27"/>
  <c r="B823" i="27"/>
  <c r="B821" i="27"/>
  <c r="B807" i="27"/>
  <c r="H807" i="27" s="1"/>
  <c r="B805" i="27"/>
  <c r="B803" i="27"/>
  <c r="B801" i="27"/>
  <c r="B799" i="27"/>
  <c r="B797" i="27"/>
  <c r="B795" i="27"/>
  <c r="B793" i="27"/>
  <c r="B791" i="27"/>
  <c r="B789" i="27"/>
  <c r="B787" i="27"/>
  <c r="B785" i="27"/>
  <c r="C785" i="27" s="1"/>
  <c r="B783" i="27"/>
  <c r="B781" i="27"/>
  <c r="B779" i="27"/>
  <c r="B777" i="27"/>
  <c r="B775" i="27"/>
  <c r="J775" i="27" s="1"/>
  <c r="B773" i="27"/>
  <c r="B771" i="27"/>
  <c r="B769" i="27"/>
  <c r="D769" i="27" s="1"/>
  <c r="B767" i="27"/>
  <c r="B765" i="27"/>
  <c r="B763" i="27"/>
  <c r="H763" i="27" s="1"/>
  <c r="B761" i="27"/>
  <c r="B759" i="27"/>
  <c r="E759" i="27" s="1"/>
  <c r="B757" i="27"/>
  <c r="B755" i="27"/>
  <c r="B753" i="27"/>
  <c r="B751" i="27"/>
  <c r="B749" i="27"/>
  <c r="B747" i="27"/>
  <c r="D747" i="27" s="1"/>
  <c r="B745" i="27"/>
  <c r="H745" i="27" s="1"/>
  <c r="B743" i="27"/>
  <c r="B741" i="27"/>
  <c r="B739" i="27"/>
  <c r="B732" i="27"/>
  <c r="D731" i="27"/>
  <c r="B262" i="27"/>
  <c r="B269" i="27"/>
  <c r="B940" i="27"/>
  <c r="B938" i="27"/>
  <c r="B936" i="27"/>
  <c r="B934" i="27"/>
  <c r="B932" i="27"/>
  <c r="B930" i="27"/>
  <c r="F930" i="27" s="1"/>
  <c r="B928" i="27"/>
  <c r="B926" i="27"/>
  <c r="C926" i="27" s="1"/>
  <c r="B924" i="27"/>
  <c r="B922" i="27"/>
  <c r="K922" i="27" s="1"/>
  <c r="B920" i="27"/>
  <c r="B918" i="27"/>
  <c r="B916" i="27"/>
  <c r="B914" i="27"/>
  <c r="B912" i="27"/>
  <c r="B910" i="27"/>
  <c r="B908" i="27"/>
  <c r="B906" i="27"/>
  <c r="K906" i="27" s="1"/>
  <c r="B904" i="27"/>
  <c r="B902" i="27"/>
  <c r="B898" i="27"/>
  <c r="B894" i="27"/>
  <c r="B892" i="27"/>
  <c r="B890" i="27"/>
  <c r="B888" i="27"/>
  <c r="B854" i="27"/>
  <c r="B852" i="27"/>
  <c r="M852" i="27" s="1"/>
  <c r="B850" i="27"/>
  <c r="B848" i="27"/>
  <c r="B846" i="27"/>
  <c r="B844" i="27"/>
  <c r="H844" i="27" s="1"/>
  <c r="B842" i="27"/>
  <c r="B272" i="27"/>
  <c r="B268" i="27"/>
  <c r="K268" i="27" s="1"/>
  <c r="B264" i="27"/>
  <c r="N264" i="27" s="1"/>
  <c r="B252" i="27"/>
  <c r="B248" i="27"/>
  <c r="N248" i="27" s="1"/>
  <c r="B236" i="27"/>
  <c r="B232" i="27"/>
  <c r="B220" i="27"/>
  <c r="B216" i="27"/>
  <c r="B204" i="27"/>
  <c r="B188" i="27"/>
  <c r="B184" i="27"/>
  <c r="B172" i="27"/>
  <c r="B168" i="27"/>
  <c r="B156" i="27"/>
  <c r="B152" i="27"/>
  <c r="B140" i="27"/>
  <c r="B136" i="27"/>
  <c r="B124" i="27"/>
  <c r="B120" i="27"/>
  <c r="B108" i="27"/>
  <c r="B104" i="27"/>
  <c r="B92" i="27"/>
  <c r="B88" i="27"/>
  <c r="B72" i="27"/>
  <c r="B60" i="27"/>
  <c r="B56" i="27"/>
  <c r="B40" i="27"/>
  <c r="B165" i="27"/>
  <c r="B197" i="27"/>
  <c r="B213" i="27"/>
  <c r="B229" i="27"/>
  <c r="B245" i="27"/>
  <c r="B261" i="27"/>
  <c r="H261" i="27" s="1"/>
  <c r="B277" i="27"/>
  <c r="B996" i="27"/>
  <c r="B161" i="27"/>
  <c r="B177" i="27"/>
  <c r="G177" i="27" s="1"/>
  <c r="B193" i="27"/>
  <c r="B209" i="27"/>
  <c r="B225" i="27"/>
  <c r="B241" i="27"/>
  <c r="B257" i="27"/>
  <c r="B1101" i="27"/>
  <c r="B1099" i="27"/>
  <c r="B1097" i="27"/>
  <c r="I1097" i="27" s="1"/>
  <c r="B1095" i="27"/>
  <c r="B1093" i="27"/>
  <c r="B1091" i="27"/>
  <c r="B1089" i="27"/>
  <c r="I1089" i="27" s="1"/>
  <c r="B1087" i="27"/>
  <c r="B1085" i="27"/>
  <c r="B1083" i="27"/>
  <c r="B1081" i="27"/>
  <c r="G1081" i="27" s="1"/>
  <c r="B1079" i="27"/>
  <c r="B1077" i="27"/>
  <c r="B1075" i="27"/>
  <c r="B1073" i="27"/>
  <c r="B1071" i="27"/>
  <c r="B1069" i="27"/>
  <c r="B1067" i="27"/>
  <c r="B1065" i="27"/>
  <c r="K1065" i="27" s="1"/>
  <c r="B1063" i="27"/>
  <c r="B1061" i="27"/>
  <c r="B1059" i="27"/>
  <c r="B1057" i="27"/>
  <c r="B1055" i="27"/>
  <c r="B1053" i="27"/>
  <c r="B1051" i="27"/>
  <c r="B1049" i="27"/>
  <c r="B1047" i="27"/>
  <c r="B1045" i="27"/>
  <c r="B1043" i="27"/>
  <c r="B1041" i="27"/>
  <c r="B1039" i="27"/>
  <c r="B1037" i="27"/>
  <c r="B1035" i="27"/>
  <c r="C1035" i="27" s="1"/>
  <c r="B1033" i="27"/>
  <c r="M1033" i="27" s="1"/>
  <c r="B1031" i="27"/>
  <c r="B1029" i="27"/>
  <c r="B1027" i="27"/>
  <c r="B1025" i="27"/>
  <c r="B1023" i="27"/>
  <c r="B1021" i="27"/>
  <c r="B1019" i="27"/>
  <c r="B1017" i="27"/>
  <c r="C1017" i="27" s="1"/>
  <c r="B1015" i="27"/>
  <c r="B1013" i="27"/>
  <c r="B1011" i="27"/>
  <c r="B1009" i="27"/>
  <c r="B1005" i="27"/>
  <c r="B1001" i="27"/>
  <c r="B997" i="27"/>
  <c r="M997" i="27" s="1"/>
  <c r="B993" i="27"/>
  <c r="B991" i="27"/>
  <c r="B989" i="27"/>
  <c r="B941" i="27"/>
  <c r="B937" i="27"/>
  <c r="B933" i="27"/>
  <c r="B927" i="27"/>
  <c r="B923" i="27"/>
  <c r="H923" i="27" s="1"/>
  <c r="B919" i="27"/>
  <c r="C919" i="27" s="1"/>
  <c r="B917" i="27"/>
  <c r="B915" i="27"/>
  <c r="L915" i="27" s="1"/>
  <c r="B913" i="27"/>
  <c r="B911" i="27"/>
  <c r="I911" i="27" s="1"/>
  <c r="B909" i="27"/>
  <c r="B907" i="27"/>
  <c r="B905" i="27"/>
  <c r="B903" i="27"/>
  <c r="G903" i="27" s="1"/>
  <c r="B901" i="27"/>
  <c r="B899" i="27"/>
  <c r="J899" i="27" s="1"/>
  <c r="B897" i="27"/>
  <c r="B895" i="27"/>
  <c r="H895" i="27" s="1"/>
  <c r="B893" i="27"/>
  <c r="B891" i="27"/>
  <c r="B889" i="27"/>
  <c r="B887" i="27"/>
  <c r="K887" i="27" s="1"/>
  <c r="B838" i="27"/>
  <c r="L838" i="27" s="1"/>
  <c r="B830" i="27"/>
  <c r="K830" i="27" s="1"/>
  <c r="B828" i="27"/>
  <c r="B826" i="27"/>
  <c r="D826" i="27" s="1"/>
  <c r="B824" i="27"/>
  <c r="B822" i="27"/>
  <c r="B730" i="27"/>
  <c r="E730" i="27" s="1"/>
  <c r="B725" i="27"/>
  <c r="K725" i="27" s="1"/>
  <c r="B723" i="27"/>
  <c r="B719" i="27"/>
  <c r="G719" i="27" s="1"/>
  <c r="B715" i="27"/>
  <c r="B713" i="27"/>
  <c r="B711" i="27"/>
  <c r="B707" i="27"/>
  <c r="B703" i="27"/>
  <c r="B671" i="27"/>
  <c r="K671" i="27" s="1"/>
  <c r="B669" i="27"/>
  <c r="B665" i="27"/>
  <c r="B663" i="27"/>
  <c r="B661" i="27"/>
  <c r="B659" i="27"/>
  <c r="B657" i="27"/>
  <c r="B655" i="27"/>
  <c r="B653" i="27"/>
  <c r="H653" i="27" s="1"/>
  <c r="B651" i="27"/>
  <c r="B649" i="27"/>
  <c r="M649" i="27" s="1"/>
  <c r="B647" i="27"/>
  <c r="B645" i="27"/>
  <c r="B643" i="27"/>
  <c r="B641" i="27"/>
  <c r="B639" i="27"/>
  <c r="B637" i="27"/>
  <c r="I637" i="27" s="1"/>
  <c r="B635" i="27"/>
  <c r="B633" i="27"/>
  <c r="M633" i="27" s="1"/>
  <c r="B631" i="27"/>
  <c r="B629" i="27"/>
  <c r="B627" i="27"/>
  <c r="B625" i="27"/>
  <c r="B623" i="27"/>
  <c r="B621" i="27"/>
  <c r="G621" i="27" s="1"/>
  <c r="B619" i="27"/>
  <c r="B617" i="27"/>
  <c r="M617" i="27" s="1"/>
  <c r="B615" i="27"/>
  <c r="B472" i="27"/>
  <c r="E472" i="27" s="1"/>
  <c r="B311" i="27"/>
  <c r="B309" i="27"/>
  <c r="B307" i="27"/>
  <c r="B1006" i="27"/>
  <c r="J1006" i="27" s="1"/>
  <c r="B1002" i="27"/>
  <c r="B998" i="27"/>
  <c r="B994" i="27"/>
  <c r="B853" i="27"/>
  <c r="B851" i="27"/>
  <c r="B849" i="27"/>
  <c r="C849" i="27" s="1"/>
  <c r="B847" i="27"/>
  <c r="B845" i="27"/>
  <c r="B843" i="27"/>
  <c r="B841" i="27"/>
  <c r="B820" i="27"/>
  <c r="B808" i="27"/>
  <c r="E808" i="27" s="1"/>
  <c r="B806" i="27"/>
  <c r="B804" i="27"/>
  <c r="B802" i="27"/>
  <c r="D802" i="27" s="1"/>
  <c r="B800" i="27"/>
  <c r="N800" i="27" s="1"/>
  <c r="B798" i="27"/>
  <c r="B796" i="27"/>
  <c r="K796" i="27" s="1"/>
  <c r="B794" i="27"/>
  <c r="B792" i="27"/>
  <c r="H792" i="27" s="1"/>
  <c r="B790" i="27"/>
  <c r="B788" i="27"/>
  <c r="G788" i="27" s="1"/>
  <c r="B786" i="27"/>
  <c r="D786" i="27" s="1"/>
  <c r="B784" i="27"/>
  <c r="F784" i="27" s="1"/>
  <c r="B782" i="27"/>
  <c r="B780" i="27"/>
  <c r="N780" i="27" s="1"/>
  <c r="B778" i="27"/>
  <c r="B776" i="27"/>
  <c r="B774" i="27"/>
  <c r="B772" i="27"/>
  <c r="B770" i="27"/>
  <c r="B768" i="27"/>
  <c r="H768" i="27" s="1"/>
  <c r="B766" i="27"/>
  <c r="B764" i="27"/>
  <c r="B762" i="27"/>
  <c r="B760" i="27"/>
  <c r="M760" i="27" s="1"/>
  <c r="B758" i="27"/>
  <c r="B756" i="27"/>
  <c r="B754" i="27"/>
  <c r="H754" i="27" s="1"/>
  <c r="B752" i="27"/>
  <c r="H752" i="27" s="1"/>
  <c r="B750" i="27"/>
  <c r="B748" i="27"/>
  <c r="B746" i="27"/>
  <c r="B744" i="27"/>
  <c r="B742" i="27"/>
  <c r="B740" i="27"/>
  <c r="G740" i="27" s="1"/>
  <c r="B738" i="27"/>
  <c r="B733" i="27"/>
  <c r="N733" i="27" s="1"/>
  <c r="B487" i="27"/>
  <c r="B470" i="27"/>
  <c r="B468" i="27"/>
  <c r="E468" i="27" s="1"/>
  <c r="B466" i="27"/>
  <c r="G466" i="27" s="1"/>
  <c r="B462" i="27"/>
  <c r="B460" i="27"/>
  <c r="E460" i="27" s="1"/>
  <c r="B458" i="27"/>
  <c r="B456" i="27"/>
  <c r="E456" i="27" s="1"/>
  <c r="B454" i="27"/>
  <c r="B452" i="27"/>
  <c r="B450" i="27"/>
  <c r="F450" i="27" s="1"/>
  <c r="B446" i="27"/>
  <c r="B444" i="27"/>
  <c r="B442" i="27"/>
  <c r="C442" i="27" s="1"/>
  <c r="B438" i="27"/>
  <c r="G438" i="27" s="1"/>
  <c r="B436" i="27"/>
  <c r="B434" i="27"/>
  <c r="B432" i="27"/>
  <c r="B430" i="27"/>
  <c r="I430" i="27" s="1"/>
  <c r="B426" i="27"/>
  <c r="I426" i="27" s="1"/>
  <c r="B424" i="27"/>
  <c r="B422" i="27"/>
  <c r="I422" i="27" s="1"/>
  <c r="B420" i="27"/>
  <c r="B418" i="27"/>
  <c r="I418" i="27" s="1"/>
  <c r="B416" i="27"/>
  <c r="B414" i="27"/>
  <c r="I414" i="27" s="1"/>
  <c r="B412" i="27"/>
  <c r="F412" i="27" s="1"/>
  <c r="B410" i="27"/>
  <c r="I410" i="27" s="1"/>
  <c r="B408" i="27"/>
  <c r="B406" i="27"/>
  <c r="I406" i="27" s="1"/>
  <c r="B400" i="27"/>
  <c r="B398" i="27"/>
  <c r="I398" i="27" s="1"/>
  <c r="B396" i="27"/>
  <c r="B392" i="27"/>
  <c r="B388" i="27"/>
  <c r="B386" i="27"/>
  <c r="I386" i="27" s="1"/>
  <c r="B384" i="27"/>
  <c r="B382" i="27"/>
  <c r="I382" i="27" s="1"/>
  <c r="B380" i="27"/>
  <c r="B376" i="27"/>
  <c r="C376" i="27" s="1"/>
  <c r="B374" i="27"/>
  <c r="B372" i="27"/>
  <c r="B370" i="27"/>
  <c r="L370" i="27" s="1"/>
  <c r="B368" i="27"/>
  <c r="B366" i="27"/>
  <c r="B364" i="27"/>
  <c r="B362" i="27"/>
  <c r="B360" i="27"/>
  <c r="B987" i="27"/>
  <c r="B985" i="27"/>
  <c r="B983" i="27"/>
  <c r="B981" i="27"/>
  <c r="G981" i="27" s="1"/>
  <c r="B979" i="27"/>
  <c r="B977" i="27"/>
  <c r="B975" i="27"/>
  <c r="B972" i="27"/>
  <c r="H972" i="27" s="1"/>
  <c r="B970" i="27"/>
  <c r="B969" i="27"/>
  <c r="H969" i="27" s="1"/>
  <c r="B967" i="27"/>
  <c r="M967" i="27" s="1"/>
  <c r="B965" i="27"/>
  <c r="E965" i="27" s="1"/>
  <c r="B963" i="27"/>
  <c r="B961" i="27"/>
  <c r="B959" i="27"/>
  <c r="B956" i="27"/>
  <c r="N956" i="27" s="1"/>
  <c r="B954" i="27"/>
  <c r="B952" i="27"/>
  <c r="B950" i="27"/>
  <c r="B948" i="27"/>
  <c r="B946" i="27"/>
  <c r="B944" i="27"/>
  <c r="L944" i="27" s="1"/>
  <c r="B942" i="27"/>
  <c r="B885" i="27"/>
  <c r="K885" i="27" s="1"/>
  <c r="B883" i="27"/>
  <c r="B881" i="27"/>
  <c r="B879" i="27"/>
  <c r="F879" i="27" s="1"/>
  <c r="B877" i="27"/>
  <c r="F877" i="27" s="1"/>
  <c r="B876" i="27"/>
  <c r="B874" i="27"/>
  <c r="B872" i="27"/>
  <c r="G872" i="27" s="1"/>
  <c r="B870" i="27"/>
  <c r="K870" i="27" s="1"/>
  <c r="B868" i="27"/>
  <c r="B866" i="27"/>
  <c r="B864" i="27"/>
  <c r="B862" i="27"/>
  <c r="F862" i="27" s="1"/>
  <c r="B860" i="27"/>
  <c r="B858" i="27"/>
  <c r="H858" i="27" s="1"/>
  <c r="B856" i="27"/>
  <c r="M856" i="27" s="1"/>
  <c r="B836" i="27"/>
  <c r="B834" i="27"/>
  <c r="B832" i="27"/>
  <c r="F832" i="27" s="1"/>
  <c r="B818" i="27"/>
  <c r="B816" i="27"/>
  <c r="G816" i="27" s="1"/>
  <c r="B814" i="27"/>
  <c r="B812" i="27"/>
  <c r="C812" i="27" s="1"/>
  <c r="B810" i="27"/>
  <c r="B737" i="27"/>
  <c r="G737" i="27" s="1"/>
  <c r="B735" i="27"/>
  <c r="B729" i="27"/>
  <c r="B727" i="27"/>
  <c r="N727" i="27" s="1"/>
  <c r="B700" i="27"/>
  <c r="B698" i="27"/>
  <c r="L698" i="27" s="1"/>
  <c r="B696" i="27"/>
  <c r="J696" i="27" s="1"/>
  <c r="B694" i="27"/>
  <c r="B692" i="27"/>
  <c r="D692" i="27" s="1"/>
  <c r="B691" i="27"/>
  <c r="B689" i="27"/>
  <c r="B687" i="27"/>
  <c r="B685" i="27"/>
  <c r="B683" i="27"/>
  <c r="B681" i="27"/>
  <c r="B679" i="27"/>
  <c r="B677" i="27"/>
  <c r="I677" i="27" s="1"/>
  <c r="B675" i="27"/>
  <c r="B673" i="27"/>
  <c r="B612" i="27"/>
  <c r="G612" i="27" s="1"/>
  <c r="B610" i="27"/>
  <c r="I610" i="27" s="1"/>
  <c r="B608" i="27"/>
  <c r="M608" i="27" s="1"/>
  <c r="B606" i="27"/>
  <c r="B604" i="27"/>
  <c r="B602" i="27"/>
  <c r="J602" i="27" s="1"/>
  <c r="B600" i="27"/>
  <c r="C600" i="27" s="1"/>
  <c r="B598" i="27"/>
  <c r="G598" i="27" s="1"/>
  <c r="B596" i="27"/>
  <c r="B594" i="27"/>
  <c r="B592" i="27"/>
  <c r="B590" i="27"/>
  <c r="M590" i="27" s="1"/>
  <c r="B588" i="27"/>
  <c r="B586" i="27"/>
  <c r="J586" i="27" s="1"/>
  <c r="B584" i="27"/>
  <c r="B582" i="27"/>
  <c r="B580" i="27"/>
  <c r="B578" i="27"/>
  <c r="M578" i="27" s="1"/>
  <c r="B577" i="27"/>
  <c r="B575" i="27"/>
  <c r="B573" i="27"/>
  <c r="H573" i="27" s="1"/>
  <c r="B571" i="27"/>
  <c r="N571" i="27" s="1"/>
  <c r="B569" i="27"/>
  <c r="B567" i="27"/>
  <c r="B565" i="27"/>
  <c r="B563" i="27"/>
  <c r="B561" i="27"/>
  <c r="D561" i="27" s="1"/>
  <c r="B559" i="27"/>
  <c r="B557" i="27"/>
  <c r="D557" i="27" s="1"/>
  <c r="B555" i="27"/>
  <c r="E555" i="27" s="1"/>
  <c r="B553" i="27"/>
  <c r="D553" i="27" s="1"/>
  <c r="B551" i="27"/>
  <c r="B549" i="27"/>
  <c r="B547" i="27"/>
  <c r="B545" i="27"/>
  <c r="D545" i="27" s="1"/>
  <c r="B543" i="27"/>
  <c r="D543" i="27" s="1"/>
  <c r="B541" i="27"/>
  <c r="D541" i="27" s="1"/>
  <c r="B539" i="27"/>
  <c r="N539" i="27" s="1"/>
  <c r="B537" i="27"/>
  <c r="D537" i="27" s="1"/>
  <c r="B535" i="27"/>
  <c r="B533" i="27"/>
  <c r="B531" i="27"/>
  <c r="B529" i="27"/>
  <c r="D529" i="27" s="1"/>
  <c r="B527" i="27"/>
  <c r="D527" i="27" s="1"/>
  <c r="B525" i="27"/>
  <c r="B523" i="27"/>
  <c r="C523" i="27" s="1"/>
  <c r="B521" i="27"/>
  <c r="B519" i="27"/>
  <c r="B517" i="27"/>
  <c r="B515" i="27"/>
  <c r="C515" i="27" s="1"/>
  <c r="B513" i="27"/>
  <c r="B511" i="27"/>
  <c r="B509" i="27"/>
  <c r="B507" i="27"/>
  <c r="F507" i="27" s="1"/>
  <c r="B505" i="27"/>
  <c r="B503" i="27"/>
  <c r="B501" i="27"/>
  <c r="B499" i="27"/>
  <c r="B497" i="27"/>
  <c r="B495" i="27"/>
  <c r="B493" i="27"/>
  <c r="G493" i="27" s="1"/>
  <c r="B491" i="27"/>
  <c r="J491" i="27" s="1"/>
  <c r="B489" i="27"/>
  <c r="B484" i="27"/>
  <c r="L484" i="27" s="1"/>
  <c r="B482" i="27"/>
  <c r="B480" i="27"/>
  <c r="B478" i="27"/>
  <c r="B476" i="27"/>
  <c r="B474" i="27"/>
  <c r="I434" i="27"/>
  <c r="B404" i="27"/>
  <c r="E404" i="27" s="1"/>
  <c r="B402" i="27"/>
  <c r="I402" i="27" s="1"/>
  <c r="F383" i="27"/>
  <c r="B358" i="27"/>
  <c r="B356" i="27"/>
  <c r="B355" i="27"/>
  <c r="B353" i="27"/>
  <c r="I353" i="27" s="1"/>
  <c r="B351" i="27"/>
  <c r="E351" i="27" s="1"/>
  <c r="B349" i="27"/>
  <c r="B347" i="27"/>
  <c r="B345" i="27"/>
  <c r="B343" i="27"/>
  <c r="B341" i="27"/>
  <c r="B339" i="27"/>
  <c r="B337" i="27"/>
  <c r="I337" i="27" s="1"/>
  <c r="B335" i="27"/>
  <c r="B333" i="27"/>
  <c r="B331" i="27"/>
  <c r="B329" i="27"/>
  <c r="B327" i="27"/>
  <c r="B325" i="27"/>
  <c r="B323" i="27"/>
  <c r="B321" i="27"/>
  <c r="B319" i="27"/>
  <c r="B317" i="27"/>
  <c r="B315" i="27"/>
  <c r="B313" i="27"/>
  <c r="B283" i="27"/>
  <c r="B900" i="27"/>
  <c r="N900" i="27" s="1"/>
  <c r="B720" i="27"/>
  <c r="B718" i="27"/>
  <c r="G718" i="27" s="1"/>
  <c r="B710" i="27"/>
  <c r="B385" i="27"/>
  <c r="J385" i="27" s="1"/>
  <c r="B91" i="27"/>
  <c r="B155" i="27"/>
  <c r="B235" i="27"/>
  <c r="B267" i="27"/>
  <c r="B87" i="27"/>
  <c r="B98" i="27"/>
  <c r="B135" i="27"/>
  <c r="B146" i="27"/>
  <c r="B151" i="27"/>
  <c r="B162" i="27"/>
  <c r="B231" i="27"/>
  <c r="L231" i="27" s="1"/>
  <c r="B258" i="27"/>
  <c r="I258" i="27" s="1"/>
  <c r="B263" i="27"/>
  <c r="B274" i="27"/>
  <c r="B939" i="27"/>
  <c r="B935" i="27"/>
  <c r="B931" i="27"/>
  <c r="B929" i="27"/>
  <c r="B925" i="27"/>
  <c r="I925" i="27" s="1"/>
  <c r="B921" i="27"/>
  <c r="N921" i="27" s="1"/>
  <c r="B896" i="27"/>
  <c r="C896" i="27" s="1"/>
  <c r="B886" i="27"/>
  <c r="B840" i="27"/>
  <c r="B819" i="27"/>
  <c r="D819" i="27" s="1"/>
  <c r="B721" i="27"/>
  <c r="B717" i="27"/>
  <c r="J717" i="27" s="1"/>
  <c r="B709" i="27"/>
  <c r="B705" i="27"/>
  <c r="N705" i="27" s="1"/>
  <c r="B701" i="27"/>
  <c r="H701" i="27" s="1"/>
  <c r="B667" i="27"/>
  <c r="B613" i="27"/>
  <c r="B464" i="27"/>
  <c r="E464" i="27" s="1"/>
  <c r="B394" i="27"/>
  <c r="B390" i="27"/>
  <c r="I390" i="27" s="1"/>
  <c r="B378" i="27"/>
  <c r="B451" i="27"/>
  <c r="J451" i="27" s="1"/>
  <c r="B448" i="27"/>
  <c r="K448" i="27" s="1"/>
  <c r="B440" i="27"/>
  <c r="B428" i="27"/>
  <c r="M428" i="27" s="1"/>
  <c r="B43" i="27"/>
  <c r="B107" i="27"/>
  <c r="B219" i="27"/>
  <c r="B251" i="27"/>
  <c r="B39" i="27"/>
  <c r="B50" i="27"/>
  <c r="B55" i="27"/>
  <c r="B66" i="27"/>
  <c r="B71" i="27"/>
  <c r="B82" i="27"/>
  <c r="B103" i="27"/>
  <c r="B114" i="27"/>
  <c r="B119" i="27"/>
  <c r="B130" i="27"/>
  <c r="B167" i="27"/>
  <c r="B178" i="27"/>
  <c r="B183" i="27"/>
  <c r="B194" i="27"/>
  <c r="B199" i="27"/>
  <c r="B210" i="27"/>
  <c r="B215" i="27"/>
  <c r="B226" i="27"/>
  <c r="B242" i="27"/>
  <c r="B247" i="27"/>
  <c r="M247" i="27" s="1"/>
  <c r="B279" i="27"/>
  <c r="B41" i="27"/>
  <c r="B46" i="27"/>
  <c r="B51" i="27"/>
  <c r="B57" i="27"/>
  <c r="B67" i="27"/>
  <c r="B73" i="27"/>
  <c r="B78" i="27"/>
  <c r="B83" i="27"/>
  <c r="B89" i="27"/>
  <c r="B94" i="27"/>
  <c r="B105" i="27"/>
  <c r="B110" i="27"/>
  <c r="B115" i="27"/>
  <c r="B121" i="27"/>
  <c r="B126" i="27"/>
  <c r="B131" i="27"/>
  <c r="B137" i="27"/>
  <c r="B147" i="27"/>
  <c r="B153" i="27"/>
  <c r="B158" i="27"/>
  <c r="B169" i="27"/>
  <c r="B174" i="27"/>
  <c r="B185" i="27"/>
  <c r="B190" i="27"/>
  <c r="B195" i="27"/>
  <c r="B201" i="27"/>
  <c r="B211" i="27"/>
  <c r="B217" i="27"/>
  <c r="B222" i="27"/>
  <c r="B233" i="27"/>
  <c r="B238" i="27"/>
  <c r="B249" i="27"/>
  <c r="B254" i="27"/>
  <c r="B259" i="27"/>
  <c r="B265" i="27"/>
  <c r="B270" i="27"/>
  <c r="B275" i="27"/>
  <c r="H275" i="27" s="1"/>
  <c r="B1100" i="27"/>
  <c r="F1100" i="27" s="1"/>
  <c r="B1098" i="27"/>
  <c r="B1096" i="27"/>
  <c r="I1096" i="27" s="1"/>
  <c r="B1094" i="27"/>
  <c r="B1092" i="27"/>
  <c r="B1090" i="27"/>
  <c r="C1090" i="27" s="1"/>
  <c r="B1088" i="27"/>
  <c r="E1088" i="27" s="1"/>
  <c r="B1086" i="27"/>
  <c r="B1084" i="27"/>
  <c r="J1084" i="27" s="1"/>
  <c r="B1082" i="27"/>
  <c r="B1080" i="27"/>
  <c r="E1080" i="27" s="1"/>
  <c r="B1078" i="27"/>
  <c r="B1076" i="27"/>
  <c r="L1076" i="27" s="1"/>
  <c r="B1074" i="27"/>
  <c r="J1074" i="27" s="1"/>
  <c r="B1072" i="27"/>
  <c r="E1072" i="27" s="1"/>
  <c r="B1070" i="27"/>
  <c r="B1068" i="27"/>
  <c r="E1068" i="27" s="1"/>
  <c r="B1066" i="27"/>
  <c r="B1064" i="27"/>
  <c r="E1064" i="27" s="1"/>
  <c r="B1062" i="27"/>
  <c r="B1060" i="27"/>
  <c r="B1058" i="27"/>
  <c r="B1056" i="27"/>
  <c r="M1056" i="27" s="1"/>
  <c r="B1054" i="27"/>
  <c r="B1052" i="27"/>
  <c r="L1052" i="27" s="1"/>
  <c r="B1050" i="27"/>
  <c r="I1050" i="27" s="1"/>
  <c r="B1048" i="27"/>
  <c r="M1048" i="27" s="1"/>
  <c r="B1046" i="27"/>
  <c r="B1044" i="27"/>
  <c r="B1042" i="27"/>
  <c r="J1042" i="27" s="1"/>
  <c r="B1040" i="27"/>
  <c r="I1040" i="27" s="1"/>
  <c r="B1038" i="27"/>
  <c r="B1036" i="27"/>
  <c r="G1036" i="27" s="1"/>
  <c r="B1034" i="27"/>
  <c r="B1032" i="27"/>
  <c r="I1032" i="27" s="1"/>
  <c r="B1030" i="27"/>
  <c r="B1028" i="27"/>
  <c r="B1026" i="27"/>
  <c r="B1024" i="27"/>
  <c r="I1024" i="27" s="1"/>
  <c r="B1022" i="27"/>
  <c r="B1020" i="27"/>
  <c r="F1020" i="27" s="1"/>
  <c r="B1018" i="27"/>
  <c r="I1018" i="27" s="1"/>
  <c r="B1016" i="27"/>
  <c r="E1016" i="27" s="1"/>
  <c r="B1014" i="27"/>
  <c r="B1012" i="27"/>
  <c r="K1012" i="27" s="1"/>
  <c r="B1010" i="27"/>
  <c r="N1010" i="27" s="1"/>
  <c r="B1007" i="27"/>
  <c r="I1007" i="27" s="1"/>
  <c r="B1003" i="27"/>
  <c r="B999" i="27"/>
  <c r="M999" i="27" s="1"/>
  <c r="B995" i="27"/>
  <c r="B992" i="27"/>
  <c r="H992" i="27" s="1"/>
  <c r="B990" i="27"/>
  <c r="B988" i="27"/>
  <c r="B986" i="27"/>
  <c r="B984" i="27"/>
  <c r="H984" i="27" s="1"/>
  <c r="B982" i="27"/>
  <c r="G982" i="27" s="1"/>
  <c r="B980" i="27"/>
  <c r="H980" i="27" s="1"/>
  <c r="B978" i="27"/>
  <c r="B976" i="27"/>
  <c r="G976" i="27" s="1"/>
  <c r="B974" i="27"/>
  <c r="B973" i="27"/>
  <c r="B971" i="27"/>
  <c r="B968" i="27"/>
  <c r="H968" i="27" s="1"/>
  <c r="B966" i="27"/>
  <c r="B964" i="27"/>
  <c r="D964" i="27" s="1"/>
  <c r="B962" i="27"/>
  <c r="B960" i="27"/>
  <c r="C960" i="27" s="1"/>
  <c r="B958" i="27"/>
  <c r="G958" i="27" s="1"/>
  <c r="B957" i="27"/>
  <c r="B955" i="27"/>
  <c r="B953" i="27"/>
  <c r="H953" i="27" s="1"/>
  <c r="B951" i="27"/>
  <c r="B949" i="27"/>
  <c r="H949" i="27" s="1"/>
  <c r="B947" i="27"/>
  <c r="B945" i="27"/>
  <c r="N945" i="27" s="1"/>
  <c r="B943" i="27"/>
  <c r="B884" i="27"/>
  <c r="B882" i="27"/>
  <c r="F882" i="27" s="1"/>
  <c r="B880" i="27"/>
  <c r="B878" i="27"/>
  <c r="H878" i="27" s="1"/>
  <c r="B875" i="27"/>
  <c r="G875" i="27" s="1"/>
  <c r="B873" i="27"/>
  <c r="B871" i="27"/>
  <c r="I871" i="27" s="1"/>
  <c r="B869" i="27"/>
  <c r="H869" i="27" s="1"/>
  <c r="B867" i="27"/>
  <c r="B865" i="27"/>
  <c r="B863" i="27"/>
  <c r="M863" i="27" s="1"/>
  <c r="B861" i="27"/>
  <c r="K861" i="27" s="1"/>
  <c r="B859" i="27"/>
  <c r="K859" i="27" s="1"/>
  <c r="B857" i="27"/>
  <c r="B855" i="27"/>
  <c r="L855" i="27" s="1"/>
  <c r="B837" i="27"/>
  <c r="B835" i="27"/>
  <c r="B833" i="27"/>
  <c r="B831" i="27"/>
  <c r="H831" i="27" s="1"/>
  <c r="B817" i="27"/>
  <c r="B815" i="27"/>
  <c r="C815" i="27" s="1"/>
  <c r="B813" i="27"/>
  <c r="B811" i="27"/>
  <c r="F811" i="27" s="1"/>
  <c r="B809" i="27"/>
  <c r="M809" i="27" s="1"/>
  <c r="B736" i="27"/>
  <c r="B734" i="27"/>
  <c r="B728" i="27"/>
  <c r="L728" i="27" s="1"/>
  <c r="B726" i="27"/>
  <c r="E726" i="27" s="1"/>
  <c r="B699" i="27"/>
  <c r="B697" i="27"/>
  <c r="D697" i="27" s="1"/>
  <c r="B695" i="27"/>
  <c r="F695" i="27" s="1"/>
  <c r="B693" i="27"/>
  <c r="F693" i="27" s="1"/>
  <c r="B690" i="27"/>
  <c r="B688" i="27"/>
  <c r="B686" i="27"/>
  <c r="G686" i="27" s="1"/>
  <c r="B684" i="27"/>
  <c r="K684" i="27" s="1"/>
  <c r="B682" i="27"/>
  <c r="B680" i="27"/>
  <c r="B678" i="27"/>
  <c r="G678" i="27" s="1"/>
  <c r="B676" i="27"/>
  <c r="J676" i="27" s="1"/>
  <c r="B674" i="27"/>
  <c r="B672" i="27"/>
  <c r="B611" i="27"/>
  <c r="B609" i="27"/>
  <c r="C609" i="27" s="1"/>
  <c r="B607" i="27"/>
  <c r="H607" i="27" s="1"/>
  <c r="B605" i="27"/>
  <c r="L605" i="27" s="1"/>
  <c r="B603" i="27"/>
  <c r="H603" i="27" s="1"/>
  <c r="B601" i="27"/>
  <c r="C601" i="27" s="1"/>
  <c r="B599" i="27"/>
  <c r="B597" i="27"/>
  <c r="B595" i="27"/>
  <c r="D595" i="27" s="1"/>
  <c r="B593" i="27"/>
  <c r="B591" i="27"/>
  <c r="B589" i="27"/>
  <c r="G589" i="27" s="1"/>
  <c r="B587" i="27"/>
  <c r="E587" i="27" s="1"/>
  <c r="B585" i="27"/>
  <c r="B583" i="27"/>
  <c r="B581" i="27"/>
  <c r="L581" i="27" s="1"/>
  <c r="B579" i="27"/>
  <c r="D579" i="27" s="1"/>
  <c r="B576" i="27"/>
  <c r="M576" i="27" s="1"/>
  <c r="B574" i="27"/>
  <c r="B572" i="27"/>
  <c r="B570" i="27"/>
  <c r="L570" i="27" s="1"/>
  <c r="B568" i="27"/>
  <c r="H568" i="27" s="1"/>
  <c r="B566" i="27"/>
  <c r="F566" i="27" s="1"/>
  <c r="B564" i="27"/>
  <c r="F564" i="27" s="1"/>
  <c r="B562" i="27"/>
  <c r="E562" i="27" s="1"/>
  <c r="B560" i="27"/>
  <c r="D560" i="27" s="1"/>
  <c r="B558" i="27"/>
  <c r="D558" i="27" s="1"/>
  <c r="B556" i="27"/>
  <c r="B554" i="27"/>
  <c r="D554" i="27" s="1"/>
  <c r="B552" i="27"/>
  <c r="D552" i="27" s="1"/>
  <c r="B550" i="27"/>
  <c r="E550" i="27" s="1"/>
  <c r="B548" i="27"/>
  <c r="B546" i="27"/>
  <c r="D546" i="27" s="1"/>
  <c r="B544" i="27"/>
  <c r="B542" i="27"/>
  <c r="D542" i="27" s="1"/>
  <c r="B540" i="27"/>
  <c r="B538" i="27"/>
  <c r="D538" i="27" s="1"/>
  <c r="B536" i="27"/>
  <c r="D536" i="27" s="1"/>
  <c r="B534" i="27"/>
  <c r="B532" i="27"/>
  <c r="I532" i="27" s="1"/>
  <c r="B530" i="27"/>
  <c r="D530" i="27" s="1"/>
  <c r="B528" i="27"/>
  <c r="D528" i="27" s="1"/>
  <c r="B526" i="27"/>
  <c r="D526" i="27" s="1"/>
  <c r="B524" i="27"/>
  <c r="D524" i="27" s="1"/>
  <c r="B522" i="27"/>
  <c r="J522" i="27" s="1"/>
  <c r="B520" i="27"/>
  <c r="H520" i="27" s="1"/>
  <c r="B518" i="27"/>
  <c r="N518" i="27" s="1"/>
  <c r="B516" i="27"/>
  <c r="B514" i="27"/>
  <c r="C514" i="27" s="1"/>
  <c r="B512" i="27"/>
  <c r="H512" i="27" s="1"/>
  <c r="B510" i="27"/>
  <c r="C510" i="27" s="1"/>
  <c r="B508" i="27"/>
  <c r="B506" i="27"/>
  <c r="M506" i="27" s="1"/>
  <c r="B504" i="27"/>
  <c r="H504" i="27" s="1"/>
  <c r="B502" i="27"/>
  <c r="M502" i="27" s="1"/>
  <c r="B500" i="27"/>
  <c r="B498" i="27"/>
  <c r="K498" i="27" s="1"/>
  <c r="B496" i="27"/>
  <c r="G496" i="27" s="1"/>
  <c r="B494" i="27"/>
  <c r="G494" i="27" s="1"/>
  <c r="B492" i="27"/>
  <c r="D492" i="27" s="1"/>
  <c r="B490" i="27"/>
  <c r="C490" i="27" s="1"/>
  <c r="B485" i="27"/>
  <c r="B483" i="27"/>
  <c r="E483" i="27" s="1"/>
  <c r="B481" i="27"/>
  <c r="B479" i="27"/>
  <c r="B477" i="27"/>
  <c r="J477" i="27" s="1"/>
  <c r="B475" i="27"/>
  <c r="J475" i="27" s="1"/>
  <c r="B473" i="27"/>
  <c r="F431" i="27"/>
  <c r="F415" i="27"/>
  <c r="B405" i="27"/>
  <c r="E405" i="27" s="1"/>
  <c r="B403" i="27"/>
  <c r="B401" i="27"/>
  <c r="B357" i="27"/>
  <c r="H357" i="27" s="1"/>
  <c r="B354" i="27"/>
  <c r="B352" i="27"/>
  <c r="B350" i="27"/>
  <c r="K350" i="27" s="1"/>
  <c r="B348" i="27"/>
  <c r="B346" i="27"/>
  <c r="J346" i="27" s="1"/>
  <c r="B344" i="27"/>
  <c r="B342" i="27"/>
  <c r="B340" i="27"/>
  <c r="B338" i="27"/>
  <c r="B336" i="27"/>
  <c r="B334" i="27"/>
  <c r="B332" i="27"/>
  <c r="B330" i="27"/>
  <c r="B328" i="27"/>
  <c r="B326" i="27"/>
  <c r="B324" i="27"/>
  <c r="E324" i="27" s="1"/>
  <c r="B322" i="27"/>
  <c r="N322" i="27" s="1"/>
  <c r="B320" i="27"/>
  <c r="B318" i="27"/>
  <c r="B316" i="27"/>
  <c r="B314" i="27"/>
  <c r="O295" i="27"/>
  <c r="B295" i="27" s="1"/>
  <c r="O303" i="27"/>
  <c r="B303" i="27" s="1"/>
  <c r="O291" i="27"/>
  <c r="B291" i="27" s="1"/>
  <c r="O299" i="27"/>
  <c r="B299" i="27" s="1"/>
  <c r="I299" i="27" s="1"/>
  <c r="O287" i="27"/>
  <c r="B287" i="27" s="1"/>
  <c r="K287" i="27" s="1"/>
  <c r="O304" i="27"/>
  <c r="B304" i="27" s="1"/>
  <c r="C304" i="27" s="1"/>
  <c r="O302" i="27"/>
  <c r="B302" i="27" s="1"/>
  <c r="O306" i="27"/>
  <c r="B306" i="27" s="1"/>
  <c r="I306" i="27" s="1"/>
  <c r="O292" i="27"/>
  <c r="B292" i="27" s="1"/>
  <c r="H292" i="27" s="1"/>
  <c r="O296" i="27"/>
  <c r="B296" i="27" s="1"/>
  <c r="O284" i="27"/>
  <c r="B284" i="27" s="1"/>
  <c r="O300" i="27"/>
  <c r="B300" i="27" s="1"/>
  <c r="O298" i="27"/>
  <c r="B298" i="27" s="1"/>
  <c r="F298" i="27" s="1"/>
  <c r="O288" i="27"/>
  <c r="B288" i="27" s="1"/>
  <c r="J288" i="27" s="1"/>
  <c r="O286" i="27"/>
  <c r="B286" i="27" s="1"/>
  <c r="L286" i="27" s="1"/>
  <c r="B250" i="27"/>
  <c r="I250" i="27" s="1"/>
  <c r="B171" i="27"/>
  <c r="G171" i="27" s="1"/>
  <c r="B179" i="27"/>
  <c r="B191" i="27"/>
  <c r="N191" i="27" s="1"/>
  <c r="B200" i="27"/>
  <c r="N200" i="27" s="1"/>
  <c r="B173" i="27"/>
  <c r="B181" i="27"/>
  <c r="J181" i="27" s="1"/>
  <c r="B273" i="27"/>
  <c r="M273" i="27" s="1"/>
  <c r="O290" i="27"/>
  <c r="B290" i="27" s="1"/>
  <c r="E290" i="27" s="1"/>
  <c r="O282" i="27"/>
  <c r="B282" i="27" s="1"/>
  <c r="O305" i="27"/>
  <c r="B305" i="27" s="1"/>
  <c r="D305" i="27" s="1"/>
  <c r="Q305" i="15"/>
  <c r="O301" i="27"/>
  <c r="B301" i="27" s="1"/>
  <c r="Q301" i="15"/>
  <c r="O297" i="27"/>
  <c r="B297" i="27" s="1"/>
  <c r="E297" i="27" s="1"/>
  <c r="Q297" i="15"/>
  <c r="O293" i="27"/>
  <c r="B293" i="27" s="1"/>
  <c r="D293" i="27" s="1"/>
  <c r="Q293" i="15"/>
  <c r="O289" i="27"/>
  <c r="B289" i="27" s="1"/>
  <c r="M289" i="27" s="1"/>
  <c r="Q289" i="15"/>
  <c r="O285" i="27"/>
  <c r="B285" i="27" s="1"/>
  <c r="Q285" i="15"/>
  <c r="O281" i="27"/>
  <c r="Q281" i="15"/>
  <c r="K17" i="3"/>
  <c r="L18" i="3" s="1"/>
  <c r="M19" i="3" s="1"/>
  <c r="L16" i="3"/>
  <c r="M17" i="3" s="1"/>
  <c r="F708" i="27"/>
  <c r="L708" i="27"/>
  <c r="H901" i="27"/>
  <c r="I901" i="27"/>
  <c r="D765" i="27"/>
  <c r="H765" i="27"/>
  <c r="E384" i="27"/>
  <c r="M384" i="27"/>
  <c r="N384" i="27"/>
  <c r="D824" i="27"/>
  <c r="I824" i="27"/>
  <c r="H594" i="27"/>
  <c r="C594" i="27"/>
  <c r="I594" i="27"/>
  <c r="M416" i="27"/>
  <c r="N416" i="27"/>
  <c r="G369" i="27"/>
  <c r="L369" i="27"/>
  <c r="L825" i="27"/>
  <c r="M594" i="27"/>
  <c r="H515" i="27"/>
  <c r="I439" i="27"/>
  <c r="D439" i="27"/>
  <c r="J439" i="27"/>
  <c r="M932" i="27"/>
  <c r="N439" i="27"/>
  <c r="J433" i="27"/>
  <c r="I924" i="27"/>
  <c r="E916" i="27"/>
  <c r="E908" i="27"/>
  <c r="D714" i="27"/>
  <c r="F457" i="27"/>
  <c r="J457" i="27"/>
  <c r="E416" i="27"/>
  <c r="J396" i="27"/>
  <c r="M396" i="27"/>
  <c r="F379" i="27"/>
  <c r="F375" i="27"/>
  <c r="K444" i="27"/>
  <c r="M393" i="27"/>
  <c r="I578" i="27"/>
  <c r="F411" i="27"/>
  <c r="F399" i="27"/>
  <c r="F395" i="27"/>
  <c r="D700" i="27"/>
  <c r="N700" i="27"/>
  <c r="J700" i="27"/>
  <c r="F700" i="27"/>
  <c r="L700" i="27"/>
  <c r="M913" i="27"/>
  <c r="H909" i="27"/>
  <c r="D909" i="27"/>
  <c r="M909" i="27"/>
  <c r="I908" i="27"/>
  <c r="D750" i="27"/>
  <c r="L750" i="27"/>
  <c r="D703" i="27"/>
  <c r="J670" i="27"/>
  <c r="F670" i="27"/>
  <c r="D608" i="27"/>
  <c r="C954" i="27"/>
  <c r="J712" i="27"/>
  <c r="D712" i="27"/>
  <c r="N712" i="27"/>
  <c r="L712" i="27"/>
  <c r="N909" i="27"/>
  <c r="H888" i="27"/>
  <c r="N888" i="27"/>
  <c r="I888" i="27"/>
  <c r="J888" i="27"/>
  <c r="D860" i="27"/>
  <c r="I860" i="27"/>
  <c r="E731" i="27"/>
  <c r="M731" i="27"/>
  <c r="H731" i="27"/>
  <c r="I731" i="27"/>
  <c r="F714" i="27"/>
  <c r="L714" i="27"/>
  <c r="J714" i="27"/>
  <c r="N714" i="27"/>
  <c r="J704" i="27"/>
  <c r="D704" i="27"/>
  <c r="N704" i="27"/>
  <c r="F704" i="27"/>
  <c r="H908" i="27"/>
  <c r="N908" i="27"/>
  <c r="J908" i="27"/>
  <c r="D908" i="27"/>
  <c r="M908" i="27"/>
  <c r="F898" i="27"/>
  <c r="M898" i="27"/>
  <c r="H825" i="27"/>
  <c r="D825" i="27"/>
  <c r="M825" i="27"/>
  <c r="E825" i="27"/>
  <c r="D716" i="27"/>
  <c r="N716" i="27"/>
  <c r="J716" i="27"/>
  <c r="F716" i="27"/>
  <c r="L716" i="27"/>
  <c r="H932" i="27"/>
  <c r="C932" i="27"/>
  <c r="M888" i="27"/>
  <c r="M842" i="27"/>
  <c r="E838" i="27"/>
  <c r="D838" i="27"/>
  <c r="I838" i="27"/>
  <c r="I825" i="27"/>
  <c r="D749" i="27"/>
  <c r="H749" i="27"/>
  <c r="N731" i="27"/>
  <c r="F712" i="27"/>
  <c r="L704" i="27"/>
  <c r="F664" i="27"/>
  <c r="J664" i="27"/>
  <c r="C970" i="27"/>
  <c r="N970" i="27"/>
  <c r="H933" i="27"/>
  <c r="I933" i="27"/>
  <c r="D901" i="27"/>
  <c r="M901" i="27"/>
  <c r="D708" i="27"/>
  <c r="N708" i="27"/>
  <c r="J708" i="27"/>
  <c r="F685" i="27"/>
  <c r="N685" i="27"/>
  <c r="M614" i="27"/>
  <c r="C614" i="27"/>
  <c r="I614" i="27"/>
  <c r="E417" i="27"/>
  <c r="M417" i="27"/>
  <c r="J417" i="27"/>
  <c r="E397" i="27"/>
  <c r="J397" i="27"/>
  <c r="M397" i="27"/>
  <c r="M946" i="27"/>
  <c r="N893" i="27"/>
  <c r="L806" i="27"/>
  <c r="F722" i="27"/>
  <c r="L722" i="27"/>
  <c r="F706" i="27"/>
  <c r="L706" i="27"/>
  <c r="F669" i="27"/>
  <c r="N669" i="27"/>
  <c r="G614" i="27"/>
  <c r="M610" i="27"/>
  <c r="G610" i="27"/>
  <c r="C499" i="27"/>
  <c r="K499" i="27"/>
  <c r="K447" i="27"/>
  <c r="N447" i="27"/>
  <c r="F447" i="27"/>
  <c r="E425" i="27"/>
  <c r="J425" i="27"/>
  <c r="M425" i="27"/>
  <c r="J400" i="27"/>
  <c r="M400" i="27"/>
  <c r="H499" i="27"/>
  <c r="E421" i="27"/>
  <c r="J421" i="27"/>
  <c r="M421" i="27"/>
  <c r="E381" i="27"/>
  <c r="J381" i="27"/>
  <c r="M381" i="27"/>
  <c r="D362" i="27"/>
  <c r="G1047" i="27"/>
  <c r="I1031" i="27"/>
  <c r="H987" i="27"/>
  <c r="D979" i="27"/>
  <c r="D798" i="27"/>
  <c r="D790" i="27"/>
  <c r="D782" i="27"/>
  <c r="C610" i="27"/>
  <c r="E373" i="27"/>
  <c r="J373" i="27"/>
  <c r="M373" i="27"/>
  <c r="C487" i="27"/>
  <c r="E413" i="27"/>
  <c r="J413" i="27"/>
  <c r="M413" i="27"/>
  <c r="E396" i="27"/>
  <c r="N396" i="27"/>
  <c r="F396" i="27"/>
  <c r="J389" i="27"/>
  <c r="K363" i="27"/>
  <c r="C363" i="27"/>
  <c r="L363" i="27"/>
  <c r="H363" i="27"/>
  <c r="I374" i="27"/>
  <c r="K365" i="27"/>
  <c r="D365" i="27"/>
  <c r="L365" i="27"/>
  <c r="N365" i="27"/>
  <c r="D363" i="27"/>
  <c r="G488" i="27"/>
  <c r="J444" i="27"/>
  <c r="C444" i="27"/>
  <c r="E393" i="27"/>
  <c r="J393" i="27"/>
  <c r="D563" i="27"/>
  <c r="D547" i="27"/>
  <c r="D531" i="27"/>
  <c r="D523" i="27"/>
  <c r="E480" i="27"/>
  <c r="E433" i="27"/>
  <c r="M433" i="27"/>
  <c r="F416" i="27"/>
  <c r="J416" i="27"/>
  <c r="F384" i="27"/>
  <c r="J384" i="27"/>
  <c r="N369" i="27"/>
  <c r="C369" i="27"/>
  <c r="F435" i="27"/>
  <c r="F419" i="27"/>
  <c r="F407" i="27"/>
  <c r="E1079" i="27"/>
  <c r="I1079" i="27"/>
  <c r="M1079" i="27"/>
  <c r="F1079" i="27"/>
  <c r="J1079" i="27"/>
  <c r="N1079" i="27"/>
  <c r="D1079" i="27"/>
  <c r="L1079" i="27"/>
  <c r="C1079" i="27"/>
  <c r="G1079" i="27"/>
  <c r="K1079" i="27"/>
  <c r="H1079" i="27"/>
  <c r="E1071" i="27"/>
  <c r="I1071" i="27"/>
  <c r="M1071" i="27"/>
  <c r="L1071" i="27"/>
  <c r="F1071" i="27"/>
  <c r="J1071" i="27"/>
  <c r="N1071" i="27"/>
  <c r="H1071" i="27"/>
  <c r="C1071" i="27"/>
  <c r="G1071" i="27"/>
  <c r="K1071" i="27"/>
  <c r="D1071" i="27"/>
  <c r="E1067" i="27"/>
  <c r="F1067" i="27"/>
  <c r="N1067" i="27"/>
  <c r="K1067" i="27"/>
  <c r="L1067" i="27"/>
  <c r="E1055" i="27"/>
  <c r="I1055" i="27"/>
  <c r="M1055" i="27"/>
  <c r="L1055" i="27"/>
  <c r="F1055" i="27"/>
  <c r="J1055" i="27"/>
  <c r="N1055" i="27"/>
  <c r="D1055" i="27"/>
  <c r="C1055" i="27"/>
  <c r="G1055" i="27"/>
  <c r="K1055" i="27"/>
  <c r="H1055" i="27"/>
  <c r="I1051" i="27"/>
  <c r="G1041" i="27"/>
  <c r="I1039" i="27"/>
  <c r="E1037" i="27"/>
  <c r="E1035" i="27"/>
  <c r="F1035" i="27"/>
  <c r="J1031" i="27"/>
  <c r="F1025" i="27"/>
  <c r="G1023" i="27"/>
  <c r="M1019" i="27"/>
  <c r="N1019" i="27"/>
  <c r="I1005" i="27"/>
  <c r="I997" i="27"/>
  <c r="N997" i="27"/>
  <c r="C991" i="27"/>
  <c r="D987" i="27"/>
  <c r="M987" i="27"/>
  <c r="K987" i="27"/>
  <c r="G979" i="27"/>
  <c r="N979" i="27"/>
  <c r="K979" i="27"/>
  <c r="D975" i="27"/>
  <c r="H975" i="27"/>
  <c r="M975" i="27"/>
  <c r="F975" i="27"/>
  <c r="C975" i="27"/>
  <c r="E1063" i="27"/>
  <c r="I1063" i="27"/>
  <c r="M1063" i="27"/>
  <c r="F1063" i="27"/>
  <c r="J1063" i="27"/>
  <c r="N1063" i="27"/>
  <c r="H1063" i="27"/>
  <c r="C1063" i="27"/>
  <c r="G1063" i="27"/>
  <c r="K1063" i="27"/>
  <c r="D1063" i="27"/>
  <c r="L1063" i="27"/>
  <c r="E1100" i="27"/>
  <c r="M1098" i="27"/>
  <c r="D1098" i="27"/>
  <c r="I1094" i="27"/>
  <c r="K1090" i="27"/>
  <c r="H1088" i="27"/>
  <c r="N1086" i="27"/>
  <c r="E1082" i="27"/>
  <c r="J1082" i="27"/>
  <c r="E1002" i="27"/>
  <c r="I1002" i="27"/>
  <c r="M1002" i="27"/>
  <c r="F1002" i="27"/>
  <c r="J1002" i="27"/>
  <c r="N1002" i="27"/>
  <c r="L1002" i="27"/>
  <c r="C1002" i="27"/>
  <c r="G1002" i="27"/>
  <c r="K1002" i="27"/>
  <c r="D1002" i="27"/>
  <c r="H1002" i="27"/>
  <c r="N1072" i="27"/>
  <c r="H1072" i="27"/>
  <c r="C1068" i="27"/>
  <c r="I1056" i="27"/>
  <c r="H1056" i="27"/>
  <c r="L1046" i="27"/>
  <c r="N1040" i="27"/>
  <c r="H1040" i="27"/>
  <c r="J1036" i="27"/>
  <c r="G1030" i="27"/>
  <c r="F1024" i="27"/>
  <c r="K1024" i="27"/>
  <c r="E1022" i="27"/>
  <c r="C1007" i="27"/>
  <c r="I990" i="27"/>
  <c r="C982" i="27"/>
  <c r="I1078" i="27"/>
  <c r="L1101" i="27"/>
  <c r="D1099" i="27"/>
  <c r="J1099" i="27"/>
  <c r="G1099" i="27"/>
  <c r="K1099" i="27"/>
  <c r="E1095" i="27"/>
  <c r="I1095" i="27"/>
  <c r="M1095" i="27"/>
  <c r="D1095" i="27"/>
  <c r="F1095" i="27"/>
  <c r="J1095" i="27"/>
  <c r="N1095" i="27"/>
  <c r="H1095" i="27"/>
  <c r="C1095" i="27"/>
  <c r="G1095" i="27"/>
  <c r="K1095" i="27"/>
  <c r="L1095" i="27"/>
  <c r="J1089" i="27"/>
  <c r="E1087" i="27"/>
  <c r="I1087" i="27"/>
  <c r="M1087" i="27"/>
  <c r="F1087" i="27"/>
  <c r="J1087" i="27"/>
  <c r="N1087" i="27"/>
  <c r="D1087" i="27"/>
  <c r="L1087" i="27"/>
  <c r="C1087" i="27"/>
  <c r="G1087" i="27"/>
  <c r="K1087" i="27"/>
  <c r="H1087" i="27"/>
  <c r="E1083" i="27"/>
  <c r="J1083" i="27"/>
  <c r="N1083" i="27"/>
  <c r="G1083" i="27"/>
  <c r="H1083" i="27"/>
  <c r="E1008" i="27"/>
  <c r="I1008" i="27"/>
  <c r="M1008" i="27"/>
  <c r="F1008" i="27"/>
  <c r="J1008" i="27"/>
  <c r="N1008" i="27"/>
  <c r="D1008" i="27"/>
  <c r="H1008" i="27"/>
  <c r="C1008" i="27"/>
  <c r="G1008" i="27"/>
  <c r="K1008" i="27"/>
  <c r="L1008" i="27"/>
  <c r="L1000" i="27"/>
  <c r="N977" i="27"/>
  <c r="D963" i="27"/>
  <c r="H963" i="27"/>
  <c r="L963" i="27"/>
  <c r="E963" i="27"/>
  <c r="I963" i="27"/>
  <c r="M963" i="27"/>
  <c r="F963" i="27"/>
  <c r="N963" i="27"/>
  <c r="G963" i="27"/>
  <c r="K963" i="27"/>
  <c r="J963" i="27"/>
  <c r="C963" i="27"/>
  <c r="D959" i="27"/>
  <c r="N947" i="27"/>
  <c r="E947" i="27"/>
  <c r="K970" i="27"/>
  <c r="F940" i="27"/>
  <c r="J940" i="27"/>
  <c r="N940" i="27"/>
  <c r="E940" i="27"/>
  <c r="K940" i="27"/>
  <c r="G940" i="27"/>
  <c r="L940" i="27"/>
  <c r="D940" i="27"/>
  <c r="F932" i="27"/>
  <c r="J932" i="27"/>
  <c r="N932" i="27"/>
  <c r="E932" i="27"/>
  <c r="K932" i="27"/>
  <c r="G932" i="27"/>
  <c r="L932" i="27"/>
  <c r="D932" i="27"/>
  <c r="F928" i="27"/>
  <c r="J928" i="27"/>
  <c r="M928" i="27"/>
  <c r="E928" i="27"/>
  <c r="F925" i="27"/>
  <c r="J925" i="27"/>
  <c r="N925" i="27"/>
  <c r="C925" i="27"/>
  <c r="H925" i="27"/>
  <c r="M925" i="27"/>
  <c r="E925" i="27"/>
  <c r="K925" i="27"/>
  <c r="G925" i="27"/>
  <c r="L925" i="27"/>
  <c r="F924" i="27"/>
  <c r="J924" i="27"/>
  <c r="N924" i="27"/>
  <c r="C924" i="27"/>
  <c r="H924" i="27"/>
  <c r="M924" i="27"/>
  <c r="E924" i="27"/>
  <c r="K924" i="27"/>
  <c r="G924" i="27"/>
  <c r="L924" i="27"/>
  <c r="C923" i="27"/>
  <c r="K923" i="27"/>
  <c r="N959" i="27"/>
  <c r="E959" i="27"/>
  <c r="N935" i="27"/>
  <c r="L935" i="27"/>
  <c r="F931" i="27"/>
  <c r="J931" i="27"/>
  <c r="D974" i="27"/>
  <c r="D970" i="27"/>
  <c r="H970" i="27"/>
  <c r="L970" i="27"/>
  <c r="E970" i="27"/>
  <c r="I970" i="27"/>
  <c r="M970" i="27"/>
  <c r="L966" i="27"/>
  <c r="I959" i="27"/>
  <c r="J953" i="27"/>
  <c r="F949" i="27"/>
  <c r="G949" i="27"/>
  <c r="L949" i="27"/>
  <c r="D949" i="27"/>
  <c r="F933" i="27"/>
  <c r="J933" i="27"/>
  <c r="N933" i="27"/>
  <c r="E933" i="27"/>
  <c r="K933" i="27"/>
  <c r="G933" i="27"/>
  <c r="L933" i="27"/>
  <c r="D933" i="27"/>
  <c r="D902" i="27"/>
  <c r="N902" i="27"/>
  <c r="L902" i="27"/>
  <c r="M902" i="27"/>
  <c r="K890" i="27"/>
  <c r="D890" i="27"/>
  <c r="J890" i="27"/>
  <c r="H890" i="27"/>
  <c r="G970" i="27"/>
  <c r="C968" i="27"/>
  <c r="G962" i="27"/>
  <c r="C961" i="27"/>
  <c r="J954" i="27"/>
  <c r="G954" i="27"/>
  <c r="F946" i="27"/>
  <c r="J946" i="27"/>
  <c r="N946" i="27"/>
  <c r="E946" i="27"/>
  <c r="K946" i="27"/>
  <c r="G946" i="27"/>
  <c r="L946" i="27"/>
  <c r="D946" i="27"/>
  <c r="E942" i="27"/>
  <c r="D942" i="27"/>
  <c r="I940" i="27"/>
  <c r="H935" i="27"/>
  <c r="J934" i="27"/>
  <c r="N934" i="27"/>
  <c r="L934" i="27"/>
  <c r="D934" i="27"/>
  <c r="M933" i="27"/>
  <c r="C933" i="27"/>
  <c r="I932" i="27"/>
  <c r="H931" i="27"/>
  <c r="D925" i="27"/>
  <c r="D924" i="27"/>
  <c r="L916" i="27"/>
  <c r="G916" i="27"/>
  <c r="D911" i="27"/>
  <c r="I909" i="27"/>
  <c r="C905" i="27"/>
  <c r="G905" i="27"/>
  <c r="F905" i="27"/>
  <c r="N901" i="27"/>
  <c r="H898" i="27"/>
  <c r="M895" i="27"/>
  <c r="I893" i="27"/>
  <c r="E889" i="27"/>
  <c r="F889" i="27"/>
  <c r="K917" i="27"/>
  <c r="K916" i="27"/>
  <c r="C901" i="27"/>
  <c r="G901" i="27"/>
  <c r="K901" i="27"/>
  <c r="E901" i="27"/>
  <c r="J901" i="27"/>
  <c r="F901" i="27"/>
  <c r="L901" i="27"/>
  <c r="F883" i="27"/>
  <c r="J883" i="27"/>
  <c r="N883" i="27"/>
  <c r="C883" i="27"/>
  <c r="G883" i="27"/>
  <c r="K883" i="27"/>
  <c r="E883" i="27"/>
  <c r="M883" i="27"/>
  <c r="H883" i="27"/>
  <c r="N875" i="27"/>
  <c r="C875" i="27"/>
  <c r="K875" i="27"/>
  <c r="E875" i="27"/>
  <c r="H875" i="27"/>
  <c r="F872" i="27"/>
  <c r="E872" i="27"/>
  <c r="I918" i="27"/>
  <c r="D918" i="27"/>
  <c r="F917" i="27"/>
  <c r="F916" i="27"/>
  <c r="J916" i="27"/>
  <c r="N916" i="27"/>
  <c r="I916" i="27"/>
  <c r="D916" i="27"/>
  <c r="C898" i="27"/>
  <c r="G898" i="27"/>
  <c r="K898" i="27"/>
  <c r="D898" i="27"/>
  <c r="I898" i="27"/>
  <c r="N898" i="27"/>
  <c r="E898" i="27"/>
  <c r="J898" i="27"/>
  <c r="C897" i="27"/>
  <c r="G897" i="27"/>
  <c r="C918" i="27"/>
  <c r="H917" i="27"/>
  <c r="M916" i="27"/>
  <c r="H916" i="27"/>
  <c r="C916" i="27"/>
  <c r="I913" i="27"/>
  <c r="C910" i="27"/>
  <c r="D910" i="27"/>
  <c r="I910" i="27"/>
  <c r="J910" i="27"/>
  <c r="C909" i="27"/>
  <c r="G909" i="27"/>
  <c r="K909" i="27"/>
  <c r="E909" i="27"/>
  <c r="J909" i="27"/>
  <c r="F909" i="27"/>
  <c r="L909" i="27"/>
  <c r="L898" i="27"/>
  <c r="E894" i="27"/>
  <c r="C893" i="27"/>
  <c r="G893" i="27"/>
  <c r="K893" i="27"/>
  <c r="E893" i="27"/>
  <c r="J893" i="27"/>
  <c r="F893" i="27"/>
  <c r="L893" i="27"/>
  <c r="F876" i="27"/>
  <c r="J876" i="27"/>
  <c r="N876" i="27"/>
  <c r="C876" i="27"/>
  <c r="G876" i="27"/>
  <c r="K876" i="27"/>
  <c r="D876" i="27"/>
  <c r="L876" i="27"/>
  <c r="E876" i="27"/>
  <c r="M876" i="27"/>
  <c r="F868" i="27"/>
  <c r="J868" i="27"/>
  <c r="N868" i="27"/>
  <c r="C868" i="27"/>
  <c r="G868" i="27"/>
  <c r="K868" i="27"/>
  <c r="D868" i="27"/>
  <c r="L868" i="27"/>
  <c r="E868" i="27"/>
  <c r="M868" i="27"/>
  <c r="H860" i="27"/>
  <c r="J859" i="27"/>
  <c r="N859" i="27"/>
  <c r="C859" i="27"/>
  <c r="G859" i="27"/>
  <c r="F851" i="27"/>
  <c r="J851" i="27"/>
  <c r="N851" i="27"/>
  <c r="C851" i="27"/>
  <c r="G851" i="27"/>
  <c r="K851" i="27"/>
  <c r="H848" i="27"/>
  <c r="F847" i="27"/>
  <c r="C847" i="27"/>
  <c r="G847" i="27"/>
  <c r="F843" i="27"/>
  <c r="J843" i="27"/>
  <c r="N843" i="27"/>
  <c r="C843" i="27"/>
  <c r="G843" i="27"/>
  <c r="K843" i="27"/>
  <c r="F839" i="27"/>
  <c r="J839" i="27"/>
  <c r="N839" i="27"/>
  <c r="C839" i="27"/>
  <c r="G839" i="27"/>
  <c r="K839" i="27"/>
  <c r="N831" i="27"/>
  <c r="H824" i="27"/>
  <c r="F823" i="27"/>
  <c r="J823" i="27"/>
  <c r="N823" i="27"/>
  <c r="C823" i="27"/>
  <c r="G823" i="27"/>
  <c r="K823" i="27"/>
  <c r="G819" i="27"/>
  <c r="K819" i="27"/>
  <c r="F815" i="27"/>
  <c r="J815" i="27"/>
  <c r="N815" i="27"/>
  <c r="K815" i="27"/>
  <c r="L798" i="27"/>
  <c r="L790" i="27"/>
  <c r="L782" i="27"/>
  <c r="K737" i="27"/>
  <c r="C732" i="27"/>
  <c r="G732" i="27"/>
  <c r="K732" i="27"/>
  <c r="D732" i="27"/>
  <c r="I732" i="27"/>
  <c r="N732" i="27"/>
  <c r="E732" i="27"/>
  <c r="J732" i="27"/>
  <c r="F732" i="27"/>
  <c r="L732" i="27"/>
  <c r="N728" i="27"/>
  <c r="C724" i="27"/>
  <c r="G724" i="27"/>
  <c r="K724" i="27"/>
  <c r="D724" i="27"/>
  <c r="I724" i="27"/>
  <c r="N724" i="27"/>
  <c r="E724" i="27"/>
  <c r="J724" i="27"/>
  <c r="F724" i="27"/>
  <c r="L724" i="27"/>
  <c r="E571" i="27"/>
  <c r="D571" i="27"/>
  <c r="C912" i="27"/>
  <c r="G912" i="27"/>
  <c r="K912" i="27"/>
  <c r="C908" i="27"/>
  <c r="G908" i="27"/>
  <c r="K908" i="27"/>
  <c r="C900" i="27"/>
  <c r="G900" i="27"/>
  <c r="K900" i="27"/>
  <c r="C892" i="27"/>
  <c r="G892" i="27"/>
  <c r="K892" i="27"/>
  <c r="C888" i="27"/>
  <c r="G888" i="27"/>
  <c r="K888" i="27"/>
  <c r="K874" i="27"/>
  <c r="M860" i="27"/>
  <c r="E860" i="27"/>
  <c r="G854" i="27"/>
  <c r="H851" i="27"/>
  <c r="F850" i="27"/>
  <c r="J850" i="27"/>
  <c r="N850" i="27"/>
  <c r="C850" i="27"/>
  <c r="G850" i="27"/>
  <c r="K850" i="27"/>
  <c r="M848" i="27"/>
  <c r="E848" i="27"/>
  <c r="H847" i="27"/>
  <c r="M844" i="27"/>
  <c r="E844" i="27"/>
  <c r="H843" i="27"/>
  <c r="F842" i="27"/>
  <c r="J842" i="27"/>
  <c r="N842" i="27"/>
  <c r="C842" i="27"/>
  <c r="G842" i="27"/>
  <c r="K842" i="27"/>
  <c r="H839" i="27"/>
  <c r="F838" i="27"/>
  <c r="J838" i="27"/>
  <c r="N838" i="27"/>
  <c r="C838" i="27"/>
  <c r="G838" i="27"/>
  <c r="K838" i="27"/>
  <c r="F834" i="27"/>
  <c r="J834" i="27"/>
  <c r="N834" i="27"/>
  <c r="C834" i="27"/>
  <c r="G834" i="27"/>
  <c r="K834" i="27"/>
  <c r="N826" i="27"/>
  <c r="C826" i="27"/>
  <c r="M824" i="27"/>
  <c r="E824" i="27"/>
  <c r="H823" i="27"/>
  <c r="H815" i="27"/>
  <c r="F814" i="27"/>
  <c r="J814" i="27"/>
  <c r="N814" i="27"/>
  <c r="C814" i="27"/>
  <c r="G814" i="27"/>
  <c r="K814" i="27"/>
  <c r="F806" i="27"/>
  <c r="J806" i="27"/>
  <c r="N806" i="27"/>
  <c r="C806" i="27"/>
  <c r="G806" i="27"/>
  <c r="K806" i="27"/>
  <c r="E803" i="27"/>
  <c r="I803" i="27"/>
  <c r="M803" i="27"/>
  <c r="F803" i="27"/>
  <c r="J803" i="27"/>
  <c r="N803" i="27"/>
  <c r="C803" i="27"/>
  <c r="G803" i="27"/>
  <c r="K803" i="27"/>
  <c r="H802" i="27"/>
  <c r="J799" i="27"/>
  <c r="H798" i="27"/>
  <c r="E797" i="27"/>
  <c r="I797" i="27"/>
  <c r="M797" i="27"/>
  <c r="F797" i="27"/>
  <c r="J797" i="27"/>
  <c r="N797" i="27"/>
  <c r="C797" i="27"/>
  <c r="G797" i="27"/>
  <c r="K797" i="27"/>
  <c r="E795" i="27"/>
  <c r="I795" i="27"/>
  <c r="M795" i="27"/>
  <c r="F795" i="27"/>
  <c r="J795" i="27"/>
  <c r="N795" i="27"/>
  <c r="C795" i="27"/>
  <c r="G795" i="27"/>
  <c r="K795" i="27"/>
  <c r="H790" i="27"/>
  <c r="E787" i="27"/>
  <c r="I787" i="27"/>
  <c r="M787" i="27"/>
  <c r="F787" i="27"/>
  <c r="J787" i="27"/>
  <c r="N787" i="27"/>
  <c r="C787" i="27"/>
  <c r="G787" i="27"/>
  <c r="K787" i="27"/>
  <c r="H782" i="27"/>
  <c r="E781" i="27"/>
  <c r="I781" i="27"/>
  <c r="M781" i="27"/>
  <c r="F781" i="27"/>
  <c r="J781" i="27"/>
  <c r="N781" i="27"/>
  <c r="C781" i="27"/>
  <c r="G781" i="27"/>
  <c r="K781" i="27"/>
  <c r="E779" i="27"/>
  <c r="I779" i="27"/>
  <c r="M779" i="27"/>
  <c r="F779" i="27"/>
  <c r="J779" i="27"/>
  <c r="N779" i="27"/>
  <c r="C779" i="27"/>
  <c r="G779" i="27"/>
  <c r="K779" i="27"/>
  <c r="E777" i="27"/>
  <c r="I777" i="27"/>
  <c r="M777" i="27"/>
  <c r="F777" i="27"/>
  <c r="J777" i="27"/>
  <c r="N777" i="27"/>
  <c r="C777" i="27"/>
  <c r="G777" i="27"/>
  <c r="K777" i="27"/>
  <c r="H774" i="27"/>
  <c r="E771" i="27"/>
  <c r="I771" i="27"/>
  <c r="M771" i="27"/>
  <c r="F771" i="27"/>
  <c r="J771" i="27"/>
  <c r="N771" i="27"/>
  <c r="C771" i="27"/>
  <c r="G771" i="27"/>
  <c r="K771" i="27"/>
  <c r="H770" i="27"/>
  <c r="E769" i="27"/>
  <c r="I769" i="27"/>
  <c r="M769" i="27"/>
  <c r="F769" i="27"/>
  <c r="J769" i="27"/>
  <c r="N769" i="27"/>
  <c r="C769" i="27"/>
  <c r="G769" i="27"/>
  <c r="K769" i="27"/>
  <c r="E765" i="27"/>
  <c r="I765" i="27"/>
  <c r="M765" i="27"/>
  <c r="F765" i="27"/>
  <c r="J765" i="27"/>
  <c r="N765" i="27"/>
  <c r="C765" i="27"/>
  <c r="G765" i="27"/>
  <c r="K765" i="27"/>
  <c r="E763" i="27"/>
  <c r="I763" i="27"/>
  <c r="M763" i="27"/>
  <c r="F763" i="27"/>
  <c r="J763" i="27"/>
  <c r="N763" i="27"/>
  <c r="C763" i="27"/>
  <c r="G763" i="27"/>
  <c r="K763" i="27"/>
  <c r="E761" i="27"/>
  <c r="I761" i="27"/>
  <c r="M761" i="27"/>
  <c r="F761" i="27"/>
  <c r="J761" i="27"/>
  <c r="N761" i="27"/>
  <c r="C761" i="27"/>
  <c r="G761" i="27"/>
  <c r="K761" i="27"/>
  <c r="E755" i="27"/>
  <c r="I755" i="27"/>
  <c r="M755" i="27"/>
  <c r="F755" i="27"/>
  <c r="J755" i="27"/>
  <c r="N755" i="27"/>
  <c r="C755" i="27"/>
  <c r="G755" i="27"/>
  <c r="K755" i="27"/>
  <c r="E753" i="27"/>
  <c r="I753" i="27"/>
  <c r="M753" i="27"/>
  <c r="F753" i="27"/>
  <c r="J753" i="27"/>
  <c r="N753" i="27"/>
  <c r="C753" i="27"/>
  <c r="G753" i="27"/>
  <c r="K753" i="27"/>
  <c r="H750" i="27"/>
  <c r="E749" i="27"/>
  <c r="I749" i="27"/>
  <c r="M749" i="27"/>
  <c r="F749" i="27"/>
  <c r="J749" i="27"/>
  <c r="N749" i="27"/>
  <c r="C749" i="27"/>
  <c r="G749" i="27"/>
  <c r="K749" i="27"/>
  <c r="E747" i="27"/>
  <c r="I747" i="27"/>
  <c r="M747" i="27"/>
  <c r="F747" i="27"/>
  <c r="J747" i="27"/>
  <c r="N747" i="27"/>
  <c r="C747" i="27"/>
  <c r="G747" i="27"/>
  <c r="K747" i="27"/>
  <c r="E745" i="27"/>
  <c r="I745" i="27"/>
  <c r="M745" i="27"/>
  <c r="F745" i="27"/>
  <c r="J745" i="27"/>
  <c r="N745" i="27"/>
  <c r="C745" i="27"/>
  <c r="G745" i="27"/>
  <c r="K745" i="27"/>
  <c r="H744" i="27"/>
  <c r="K743" i="27"/>
  <c r="H742" i="27"/>
  <c r="E739" i="27"/>
  <c r="I739" i="27"/>
  <c r="M739" i="27"/>
  <c r="F739" i="27"/>
  <c r="J739" i="27"/>
  <c r="N739" i="27"/>
  <c r="C739" i="27"/>
  <c r="G739" i="27"/>
  <c r="K739" i="27"/>
  <c r="H738" i="27"/>
  <c r="J730" i="27"/>
  <c r="J726" i="27"/>
  <c r="D660" i="27"/>
  <c r="H660" i="27"/>
  <c r="L660" i="27"/>
  <c r="G660" i="27"/>
  <c r="M660" i="27"/>
  <c r="C660" i="27"/>
  <c r="I660" i="27"/>
  <c r="N660" i="27"/>
  <c r="E660" i="27"/>
  <c r="J660" i="27"/>
  <c r="F660" i="27"/>
  <c r="K660" i="27"/>
  <c r="D658" i="27"/>
  <c r="H658" i="27"/>
  <c r="L658" i="27"/>
  <c r="G658" i="27"/>
  <c r="M658" i="27"/>
  <c r="C658" i="27"/>
  <c r="I658" i="27"/>
  <c r="N658" i="27"/>
  <c r="E658" i="27"/>
  <c r="J658" i="27"/>
  <c r="F658" i="27"/>
  <c r="K658" i="27"/>
  <c r="D656" i="27"/>
  <c r="H656" i="27"/>
  <c r="L656" i="27"/>
  <c r="G656" i="27"/>
  <c r="M656" i="27"/>
  <c r="C656" i="27"/>
  <c r="I656" i="27"/>
  <c r="N656" i="27"/>
  <c r="E656" i="27"/>
  <c r="J656" i="27"/>
  <c r="F656" i="27"/>
  <c r="K656" i="27"/>
  <c r="D654" i="27"/>
  <c r="H654" i="27"/>
  <c r="L654" i="27"/>
  <c r="G654" i="27"/>
  <c r="M654" i="27"/>
  <c r="C654" i="27"/>
  <c r="I654" i="27"/>
  <c r="N654" i="27"/>
  <c r="E654" i="27"/>
  <c r="J654" i="27"/>
  <c r="F654" i="27"/>
  <c r="K654" i="27"/>
  <c r="D652" i="27"/>
  <c r="H652" i="27"/>
  <c r="L652" i="27"/>
  <c r="G652" i="27"/>
  <c r="M652" i="27"/>
  <c r="C652" i="27"/>
  <c r="I652" i="27"/>
  <c r="N652" i="27"/>
  <c r="E652" i="27"/>
  <c r="J652" i="27"/>
  <c r="F652" i="27"/>
  <c r="K652" i="27"/>
  <c r="D650" i="27"/>
  <c r="H650" i="27"/>
  <c r="L650" i="27"/>
  <c r="G650" i="27"/>
  <c r="M650" i="27"/>
  <c r="C650" i="27"/>
  <c r="I650" i="27"/>
  <c r="N650" i="27"/>
  <c r="E650" i="27"/>
  <c r="J650" i="27"/>
  <c r="F650" i="27"/>
  <c r="K650" i="27"/>
  <c r="D648" i="27"/>
  <c r="H648" i="27"/>
  <c r="L648" i="27"/>
  <c r="G648" i="27"/>
  <c r="M648" i="27"/>
  <c r="C648" i="27"/>
  <c r="I648" i="27"/>
  <c r="N648" i="27"/>
  <c r="E648" i="27"/>
  <c r="J648" i="27"/>
  <c r="F648" i="27"/>
  <c r="K648" i="27"/>
  <c r="D646" i="27"/>
  <c r="H646" i="27"/>
  <c r="L646" i="27"/>
  <c r="G646" i="27"/>
  <c r="M646" i="27"/>
  <c r="C646" i="27"/>
  <c r="I646" i="27"/>
  <c r="N646" i="27"/>
  <c r="E646" i="27"/>
  <c r="J646" i="27"/>
  <c r="F646" i="27"/>
  <c r="K646" i="27"/>
  <c r="D644" i="27"/>
  <c r="H644" i="27"/>
  <c r="L644" i="27"/>
  <c r="G644" i="27"/>
  <c r="M644" i="27"/>
  <c r="C644" i="27"/>
  <c r="I644" i="27"/>
  <c r="N644" i="27"/>
  <c r="E644" i="27"/>
  <c r="J644" i="27"/>
  <c r="F644" i="27"/>
  <c r="K644" i="27"/>
  <c r="D642" i="27"/>
  <c r="H642" i="27"/>
  <c r="L642" i="27"/>
  <c r="G642" i="27"/>
  <c r="M642" i="27"/>
  <c r="C642" i="27"/>
  <c r="I642" i="27"/>
  <c r="N642" i="27"/>
  <c r="E642" i="27"/>
  <c r="J642" i="27"/>
  <c r="F642" i="27"/>
  <c r="K642" i="27"/>
  <c r="D640" i="27"/>
  <c r="H640" i="27"/>
  <c r="L640" i="27"/>
  <c r="G640" i="27"/>
  <c r="M640" i="27"/>
  <c r="C640" i="27"/>
  <c r="I640" i="27"/>
  <c r="N640" i="27"/>
  <c r="E640" i="27"/>
  <c r="J640" i="27"/>
  <c r="F640" i="27"/>
  <c r="K640" i="27"/>
  <c r="D638" i="27"/>
  <c r="H638" i="27"/>
  <c r="L638" i="27"/>
  <c r="G638" i="27"/>
  <c r="M638" i="27"/>
  <c r="C638" i="27"/>
  <c r="I638" i="27"/>
  <c r="N638" i="27"/>
  <c r="E638" i="27"/>
  <c r="J638" i="27"/>
  <c r="F638" i="27"/>
  <c r="K638" i="27"/>
  <c r="D636" i="27"/>
  <c r="H636" i="27"/>
  <c r="L636" i="27"/>
  <c r="G636" i="27"/>
  <c r="M636" i="27"/>
  <c r="C636" i="27"/>
  <c r="I636" i="27"/>
  <c r="N636" i="27"/>
  <c r="E636" i="27"/>
  <c r="J636" i="27"/>
  <c r="F636" i="27"/>
  <c r="K636" i="27"/>
  <c r="M634" i="27"/>
  <c r="C634" i="27"/>
  <c r="I634" i="27"/>
  <c r="D632" i="27"/>
  <c r="H632" i="27"/>
  <c r="L632" i="27"/>
  <c r="G632" i="27"/>
  <c r="M632" i="27"/>
  <c r="C632" i="27"/>
  <c r="I632" i="27"/>
  <c r="N632" i="27"/>
  <c r="E632" i="27"/>
  <c r="J632" i="27"/>
  <c r="F632" i="27"/>
  <c r="K632" i="27"/>
  <c r="M630" i="27"/>
  <c r="C630" i="27"/>
  <c r="D628" i="27"/>
  <c r="H628" i="27"/>
  <c r="L628" i="27"/>
  <c r="G628" i="27"/>
  <c r="M628" i="27"/>
  <c r="C628" i="27"/>
  <c r="I628" i="27"/>
  <c r="N628" i="27"/>
  <c r="E628" i="27"/>
  <c r="J628" i="27"/>
  <c r="F628" i="27"/>
  <c r="K628" i="27"/>
  <c r="D626" i="27"/>
  <c r="H626" i="27"/>
  <c r="L626" i="27"/>
  <c r="G626" i="27"/>
  <c r="M626" i="27"/>
  <c r="C626" i="27"/>
  <c r="I626" i="27"/>
  <c r="N626" i="27"/>
  <c r="E626" i="27"/>
  <c r="J626" i="27"/>
  <c r="F626" i="27"/>
  <c r="K626" i="27"/>
  <c r="D624" i="27"/>
  <c r="H624" i="27"/>
  <c r="L624" i="27"/>
  <c r="G624" i="27"/>
  <c r="M624" i="27"/>
  <c r="C624" i="27"/>
  <c r="I624" i="27"/>
  <c r="N624" i="27"/>
  <c r="E624" i="27"/>
  <c r="J624" i="27"/>
  <c r="F624" i="27"/>
  <c r="K624" i="27"/>
  <c r="D622" i="27"/>
  <c r="H622" i="27"/>
  <c r="L622" i="27"/>
  <c r="G622" i="27"/>
  <c r="M622" i="27"/>
  <c r="C622" i="27"/>
  <c r="I622" i="27"/>
  <c r="N622" i="27"/>
  <c r="E622" i="27"/>
  <c r="J622" i="27"/>
  <c r="F622" i="27"/>
  <c r="K622" i="27"/>
  <c r="D620" i="27"/>
  <c r="H620" i="27"/>
  <c r="L620" i="27"/>
  <c r="G620" i="27"/>
  <c r="M620" i="27"/>
  <c r="C620" i="27"/>
  <c r="I620" i="27"/>
  <c r="N620" i="27"/>
  <c r="E620" i="27"/>
  <c r="J620" i="27"/>
  <c r="F620" i="27"/>
  <c r="K620" i="27"/>
  <c r="D618" i="27"/>
  <c r="H618" i="27"/>
  <c r="L618" i="27"/>
  <c r="G618" i="27"/>
  <c r="M618" i="27"/>
  <c r="C618" i="27"/>
  <c r="I618" i="27"/>
  <c r="N618" i="27"/>
  <c r="E618" i="27"/>
  <c r="J618" i="27"/>
  <c r="F618" i="27"/>
  <c r="K618" i="27"/>
  <c r="D616" i="27"/>
  <c r="H616" i="27"/>
  <c r="L616" i="27"/>
  <c r="G616" i="27"/>
  <c r="M616" i="27"/>
  <c r="C616" i="27"/>
  <c r="I616" i="27"/>
  <c r="N616" i="27"/>
  <c r="E616" i="27"/>
  <c r="J616" i="27"/>
  <c r="F616" i="27"/>
  <c r="K616" i="27"/>
  <c r="L912" i="27"/>
  <c r="F912" i="27"/>
  <c r="L908" i="27"/>
  <c r="F908" i="27"/>
  <c r="L900" i="27"/>
  <c r="F900" i="27"/>
  <c r="F896" i="27"/>
  <c r="L892" i="27"/>
  <c r="F892" i="27"/>
  <c r="L888" i="27"/>
  <c r="F888" i="27"/>
  <c r="G881" i="27"/>
  <c r="C869" i="27"/>
  <c r="L860" i="27"/>
  <c r="M859" i="27"/>
  <c r="E859" i="27"/>
  <c r="N857" i="27"/>
  <c r="C857" i="27"/>
  <c r="E855" i="27"/>
  <c r="F853" i="27"/>
  <c r="M851" i="27"/>
  <c r="E851" i="27"/>
  <c r="H850" i="27"/>
  <c r="L848" i="27"/>
  <c r="M847" i="27"/>
  <c r="E847" i="27"/>
  <c r="L844" i="27"/>
  <c r="M843" i="27"/>
  <c r="E843" i="27"/>
  <c r="H842" i="27"/>
  <c r="F841" i="27"/>
  <c r="M839" i="27"/>
  <c r="E839" i="27"/>
  <c r="H838" i="27"/>
  <c r="J837" i="27"/>
  <c r="K837" i="27"/>
  <c r="M835" i="27"/>
  <c r="H834" i="27"/>
  <c r="E831" i="27"/>
  <c r="J829" i="27"/>
  <c r="F825" i="27"/>
  <c r="J825" i="27"/>
  <c r="N825" i="27"/>
  <c r="C825" i="27"/>
  <c r="G825" i="27"/>
  <c r="K825" i="27"/>
  <c r="L824" i="27"/>
  <c r="M823" i="27"/>
  <c r="E823" i="27"/>
  <c r="F821" i="27"/>
  <c r="J821" i="27"/>
  <c r="N821" i="27"/>
  <c r="C821" i="27"/>
  <c r="G821" i="27"/>
  <c r="K821" i="27"/>
  <c r="E819" i="27"/>
  <c r="J817" i="27"/>
  <c r="K817" i="27"/>
  <c r="M815" i="27"/>
  <c r="E815" i="27"/>
  <c r="H814" i="27"/>
  <c r="J813" i="27"/>
  <c r="H810" i="27"/>
  <c r="J809" i="27"/>
  <c r="K809" i="27"/>
  <c r="H806" i="27"/>
  <c r="L803" i="27"/>
  <c r="L797" i="27"/>
  <c r="L795" i="27"/>
  <c r="L787" i="27"/>
  <c r="L781" i="27"/>
  <c r="L779" i="27"/>
  <c r="L777" i="27"/>
  <c r="L771" i="27"/>
  <c r="L769" i="27"/>
  <c r="L765" i="27"/>
  <c r="L763" i="27"/>
  <c r="L761" i="27"/>
  <c r="L755" i="27"/>
  <c r="L753" i="27"/>
  <c r="L749" i="27"/>
  <c r="L747" i="27"/>
  <c r="L745" i="27"/>
  <c r="L739" i="27"/>
  <c r="M732" i="27"/>
  <c r="M724" i="27"/>
  <c r="F860" i="27"/>
  <c r="J860" i="27"/>
  <c r="N860" i="27"/>
  <c r="C860" i="27"/>
  <c r="G860" i="27"/>
  <c r="K860" i="27"/>
  <c r="C856" i="27"/>
  <c r="F848" i="27"/>
  <c r="J848" i="27"/>
  <c r="N848" i="27"/>
  <c r="C848" i="27"/>
  <c r="G848" i="27"/>
  <c r="K848" i="27"/>
  <c r="F844" i="27"/>
  <c r="J844" i="27"/>
  <c r="N844" i="27"/>
  <c r="C844" i="27"/>
  <c r="G844" i="27"/>
  <c r="K844" i="27"/>
  <c r="J828" i="27"/>
  <c r="N828" i="27"/>
  <c r="F824" i="27"/>
  <c r="J824" i="27"/>
  <c r="N824" i="27"/>
  <c r="C824" i="27"/>
  <c r="G824" i="27"/>
  <c r="K824" i="27"/>
  <c r="K820" i="27"/>
  <c r="E804" i="27"/>
  <c r="E802" i="27"/>
  <c r="I802" i="27"/>
  <c r="M802" i="27"/>
  <c r="F802" i="27"/>
  <c r="J802" i="27"/>
  <c r="N802" i="27"/>
  <c r="C802" i="27"/>
  <c r="G802" i="27"/>
  <c r="K802" i="27"/>
  <c r="E798" i="27"/>
  <c r="I798" i="27"/>
  <c r="M798" i="27"/>
  <c r="F798" i="27"/>
  <c r="J798" i="27"/>
  <c r="N798" i="27"/>
  <c r="C798" i="27"/>
  <c r="G798" i="27"/>
  <c r="K798" i="27"/>
  <c r="F794" i="27"/>
  <c r="J794" i="27"/>
  <c r="C792" i="27"/>
  <c r="E790" i="27"/>
  <c r="I790" i="27"/>
  <c r="M790" i="27"/>
  <c r="F790" i="27"/>
  <c r="J790" i="27"/>
  <c r="N790" i="27"/>
  <c r="C790" i="27"/>
  <c r="G790" i="27"/>
  <c r="K790" i="27"/>
  <c r="E786" i="27"/>
  <c r="I786" i="27"/>
  <c r="M786" i="27"/>
  <c r="F786" i="27"/>
  <c r="J786" i="27"/>
  <c r="N786" i="27"/>
  <c r="C786" i="27"/>
  <c r="G786" i="27"/>
  <c r="K786" i="27"/>
  <c r="E782" i="27"/>
  <c r="I782" i="27"/>
  <c r="M782" i="27"/>
  <c r="F782" i="27"/>
  <c r="J782" i="27"/>
  <c r="N782" i="27"/>
  <c r="C782" i="27"/>
  <c r="G782" i="27"/>
  <c r="K782" i="27"/>
  <c r="N778" i="27"/>
  <c r="C778" i="27"/>
  <c r="N776" i="27"/>
  <c r="E774" i="27"/>
  <c r="I774" i="27"/>
  <c r="M774" i="27"/>
  <c r="F774" i="27"/>
  <c r="J774" i="27"/>
  <c r="N774" i="27"/>
  <c r="C774" i="27"/>
  <c r="G774" i="27"/>
  <c r="K774" i="27"/>
  <c r="I772" i="27"/>
  <c r="E770" i="27"/>
  <c r="I770" i="27"/>
  <c r="M770" i="27"/>
  <c r="F770" i="27"/>
  <c r="J770" i="27"/>
  <c r="N770" i="27"/>
  <c r="C770" i="27"/>
  <c r="G770" i="27"/>
  <c r="K770" i="27"/>
  <c r="K766" i="27"/>
  <c r="K764" i="27"/>
  <c r="C762" i="27"/>
  <c r="G762" i="27"/>
  <c r="I760" i="27"/>
  <c r="N760" i="27"/>
  <c r="E758" i="27"/>
  <c r="E754" i="27"/>
  <c r="I754" i="27"/>
  <c r="M754" i="27"/>
  <c r="F754" i="27"/>
  <c r="J754" i="27"/>
  <c r="N754" i="27"/>
  <c r="C754" i="27"/>
  <c r="G754" i="27"/>
  <c r="K754" i="27"/>
  <c r="E750" i="27"/>
  <c r="I750" i="27"/>
  <c r="M750" i="27"/>
  <c r="F750" i="27"/>
  <c r="J750" i="27"/>
  <c r="N750" i="27"/>
  <c r="C750" i="27"/>
  <c r="G750" i="27"/>
  <c r="K750" i="27"/>
  <c r="M748" i="27"/>
  <c r="E746" i="27"/>
  <c r="G746" i="27"/>
  <c r="K746" i="27"/>
  <c r="I744" i="27"/>
  <c r="N744" i="27"/>
  <c r="E742" i="27"/>
  <c r="I742" i="27"/>
  <c r="M742" i="27"/>
  <c r="F742" i="27"/>
  <c r="J742" i="27"/>
  <c r="N742" i="27"/>
  <c r="C742" i="27"/>
  <c r="G742" i="27"/>
  <c r="K742" i="27"/>
  <c r="E738" i="27"/>
  <c r="I738" i="27"/>
  <c r="M738" i="27"/>
  <c r="F738" i="27"/>
  <c r="J738" i="27"/>
  <c r="N738" i="27"/>
  <c r="C738" i="27"/>
  <c r="G738" i="27"/>
  <c r="K738" i="27"/>
  <c r="G734" i="27"/>
  <c r="K734" i="27"/>
  <c r="N734" i="27"/>
  <c r="H732" i="27"/>
  <c r="C730" i="27"/>
  <c r="G730" i="27"/>
  <c r="K730" i="27"/>
  <c r="F730" i="27"/>
  <c r="L730" i="27"/>
  <c r="H730" i="27"/>
  <c r="M730" i="27"/>
  <c r="D730" i="27"/>
  <c r="I730" i="27"/>
  <c r="N730" i="27"/>
  <c r="G726" i="27"/>
  <c r="F726" i="27"/>
  <c r="H726" i="27"/>
  <c r="D726" i="27"/>
  <c r="N726" i="27"/>
  <c r="H724" i="27"/>
  <c r="D659" i="27"/>
  <c r="H659" i="27"/>
  <c r="L659" i="27"/>
  <c r="G659" i="27"/>
  <c r="M659" i="27"/>
  <c r="C659" i="27"/>
  <c r="I659" i="27"/>
  <c r="N659" i="27"/>
  <c r="E659" i="27"/>
  <c r="J659" i="27"/>
  <c r="F659" i="27"/>
  <c r="K659" i="27"/>
  <c r="D657" i="27"/>
  <c r="E657" i="27"/>
  <c r="D655" i="27"/>
  <c r="H655" i="27"/>
  <c r="L655" i="27"/>
  <c r="G655" i="27"/>
  <c r="M655" i="27"/>
  <c r="C655" i="27"/>
  <c r="I655" i="27"/>
  <c r="N655" i="27"/>
  <c r="E655" i="27"/>
  <c r="J655" i="27"/>
  <c r="F655" i="27"/>
  <c r="K655" i="27"/>
  <c r="L653" i="27"/>
  <c r="C653" i="27"/>
  <c r="F653" i="27"/>
  <c r="D651" i="27"/>
  <c r="H651" i="27"/>
  <c r="L651" i="27"/>
  <c r="G651" i="27"/>
  <c r="M651" i="27"/>
  <c r="C651" i="27"/>
  <c r="I651" i="27"/>
  <c r="N651" i="27"/>
  <c r="E651" i="27"/>
  <c r="J651" i="27"/>
  <c r="F651" i="27"/>
  <c r="K651" i="27"/>
  <c r="G647" i="27"/>
  <c r="M647" i="27"/>
  <c r="K647" i="27"/>
  <c r="D645" i="27"/>
  <c r="H645" i="27"/>
  <c r="L645" i="27"/>
  <c r="G645" i="27"/>
  <c r="M645" i="27"/>
  <c r="C645" i="27"/>
  <c r="I645" i="27"/>
  <c r="N645" i="27"/>
  <c r="E645" i="27"/>
  <c r="J645" i="27"/>
  <c r="F645" i="27"/>
  <c r="K645" i="27"/>
  <c r="D643" i="27"/>
  <c r="H643" i="27"/>
  <c r="L643" i="27"/>
  <c r="G643" i="27"/>
  <c r="M643" i="27"/>
  <c r="C643" i="27"/>
  <c r="I643" i="27"/>
  <c r="N643" i="27"/>
  <c r="E643" i="27"/>
  <c r="J643" i="27"/>
  <c r="F643" i="27"/>
  <c r="K643" i="27"/>
  <c r="D641" i="27"/>
  <c r="E641" i="27"/>
  <c r="D639" i="27"/>
  <c r="H639" i="27"/>
  <c r="L639" i="27"/>
  <c r="G639" i="27"/>
  <c r="M639" i="27"/>
  <c r="C639" i="27"/>
  <c r="I639" i="27"/>
  <c r="N639" i="27"/>
  <c r="E639" i="27"/>
  <c r="J639" i="27"/>
  <c r="F639" i="27"/>
  <c r="K639" i="27"/>
  <c r="L637" i="27"/>
  <c r="N637" i="27"/>
  <c r="F637" i="27"/>
  <c r="D635" i="27"/>
  <c r="H635" i="27"/>
  <c r="L635" i="27"/>
  <c r="G635" i="27"/>
  <c r="M635" i="27"/>
  <c r="C635" i="27"/>
  <c r="I635" i="27"/>
  <c r="N635" i="27"/>
  <c r="E635" i="27"/>
  <c r="J635" i="27"/>
  <c r="F635" i="27"/>
  <c r="K635" i="27"/>
  <c r="H631" i="27"/>
  <c r="L631" i="27"/>
  <c r="J631" i="27"/>
  <c r="F631" i="27"/>
  <c r="D629" i="27"/>
  <c r="H629" i="27"/>
  <c r="L629" i="27"/>
  <c r="G629" i="27"/>
  <c r="M629" i="27"/>
  <c r="C629" i="27"/>
  <c r="I629" i="27"/>
  <c r="N629" i="27"/>
  <c r="E629" i="27"/>
  <c r="J629" i="27"/>
  <c r="F629" i="27"/>
  <c r="K629" i="27"/>
  <c r="D627" i="27"/>
  <c r="H627" i="27"/>
  <c r="L627" i="27"/>
  <c r="G627" i="27"/>
  <c r="M627" i="27"/>
  <c r="C627" i="27"/>
  <c r="I627" i="27"/>
  <c r="N627" i="27"/>
  <c r="E627" i="27"/>
  <c r="J627" i="27"/>
  <c r="F627" i="27"/>
  <c r="K627" i="27"/>
  <c r="D625" i="27"/>
  <c r="E625" i="27"/>
  <c r="D623" i="27"/>
  <c r="H623" i="27"/>
  <c r="L623" i="27"/>
  <c r="G623" i="27"/>
  <c r="M623" i="27"/>
  <c r="C623" i="27"/>
  <c r="I623" i="27"/>
  <c r="N623" i="27"/>
  <c r="E623" i="27"/>
  <c r="J623" i="27"/>
  <c r="F623" i="27"/>
  <c r="K623" i="27"/>
  <c r="M621" i="27"/>
  <c r="N621" i="27"/>
  <c r="D619" i="27"/>
  <c r="H619" i="27"/>
  <c r="L619" i="27"/>
  <c r="G619" i="27"/>
  <c r="M619" i="27"/>
  <c r="C619" i="27"/>
  <c r="I619" i="27"/>
  <c r="N619" i="27"/>
  <c r="E619" i="27"/>
  <c r="J619" i="27"/>
  <c r="F619" i="27"/>
  <c r="K619" i="27"/>
  <c r="D615" i="27"/>
  <c r="H615" i="27"/>
  <c r="L615" i="27"/>
  <c r="E615" i="27"/>
  <c r="J615" i="27"/>
  <c r="F615" i="27"/>
  <c r="G297" i="27"/>
  <c r="C735" i="27"/>
  <c r="G735" i="27"/>
  <c r="K735" i="27"/>
  <c r="C731" i="27"/>
  <c r="G731" i="27"/>
  <c r="K731" i="27"/>
  <c r="M723" i="27"/>
  <c r="F723" i="27"/>
  <c r="C722" i="27"/>
  <c r="G722" i="27"/>
  <c r="K722" i="27"/>
  <c r="E722" i="27"/>
  <c r="I722" i="27"/>
  <c r="M722" i="27"/>
  <c r="N721" i="27"/>
  <c r="G720" i="27"/>
  <c r="K720" i="27"/>
  <c r="E720" i="27"/>
  <c r="M720" i="27"/>
  <c r="N719" i="27"/>
  <c r="K718" i="27"/>
  <c r="N717" i="27"/>
  <c r="F717" i="27"/>
  <c r="C716" i="27"/>
  <c r="G716" i="27"/>
  <c r="K716" i="27"/>
  <c r="E716" i="27"/>
  <c r="I716" i="27"/>
  <c r="M716" i="27"/>
  <c r="N715" i="27"/>
  <c r="C714" i="27"/>
  <c r="G714" i="27"/>
  <c r="K714" i="27"/>
  <c r="E714" i="27"/>
  <c r="I714" i="27"/>
  <c r="M714" i="27"/>
  <c r="N713" i="27"/>
  <c r="F713" i="27"/>
  <c r="C712" i="27"/>
  <c r="G712" i="27"/>
  <c r="K712" i="27"/>
  <c r="E712" i="27"/>
  <c r="I712" i="27"/>
  <c r="M712" i="27"/>
  <c r="N711" i="27"/>
  <c r="F711" i="27"/>
  <c r="C710" i="27"/>
  <c r="G710" i="27"/>
  <c r="K710" i="27"/>
  <c r="E710" i="27"/>
  <c r="I710" i="27"/>
  <c r="M710" i="27"/>
  <c r="N709" i="27"/>
  <c r="C708" i="27"/>
  <c r="G708" i="27"/>
  <c r="K708" i="27"/>
  <c r="E708" i="27"/>
  <c r="I708" i="27"/>
  <c r="M708" i="27"/>
  <c r="C706" i="27"/>
  <c r="G706" i="27"/>
  <c r="K706" i="27"/>
  <c r="E706" i="27"/>
  <c r="I706" i="27"/>
  <c r="M706" i="27"/>
  <c r="C704" i="27"/>
  <c r="G704" i="27"/>
  <c r="K704" i="27"/>
  <c r="E704" i="27"/>
  <c r="I704" i="27"/>
  <c r="M704" i="27"/>
  <c r="N703" i="27"/>
  <c r="F703" i="27"/>
  <c r="C702" i="27"/>
  <c r="G702" i="27"/>
  <c r="K702" i="27"/>
  <c r="E702" i="27"/>
  <c r="I702" i="27"/>
  <c r="M702" i="27"/>
  <c r="N701" i="27"/>
  <c r="F701" i="27"/>
  <c r="C700" i="27"/>
  <c r="G700" i="27"/>
  <c r="K700" i="27"/>
  <c r="E700" i="27"/>
  <c r="I700" i="27"/>
  <c r="M700" i="27"/>
  <c r="N699" i="27"/>
  <c r="F699" i="27"/>
  <c r="C698" i="27"/>
  <c r="G698" i="27"/>
  <c r="K698" i="27"/>
  <c r="E698" i="27"/>
  <c r="I698" i="27"/>
  <c r="M698" i="27"/>
  <c r="N697" i="27"/>
  <c r="F697" i="27"/>
  <c r="K696" i="27"/>
  <c r="C694" i="27"/>
  <c r="G694" i="27"/>
  <c r="K694" i="27"/>
  <c r="D694" i="27"/>
  <c r="H694" i="27"/>
  <c r="L694" i="27"/>
  <c r="E694" i="27"/>
  <c r="I694" i="27"/>
  <c r="M694" i="27"/>
  <c r="H692" i="27"/>
  <c r="I692" i="27"/>
  <c r="J691" i="27"/>
  <c r="D688" i="27"/>
  <c r="H688" i="27"/>
  <c r="L688" i="27"/>
  <c r="C686" i="27"/>
  <c r="D686" i="27"/>
  <c r="H686" i="27"/>
  <c r="I686" i="27"/>
  <c r="M686" i="27"/>
  <c r="J685" i="27"/>
  <c r="G684" i="27"/>
  <c r="D684" i="27"/>
  <c r="L684" i="27"/>
  <c r="I684" i="27"/>
  <c r="J683" i="27"/>
  <c r="D682" i="27"/>
  <c r="I682" i="27"/>
  <c r="J681" i="27"/>
  <c r="C680" i="27"/>
  <c r="G680" i="27"/>
  <c r="K680" i="27"/>
  <c r="D680" i="27"/>
  <c r="H680" i="27"/>
  <c r="L680" i="27"/>
  <c r="E680" i="27"/>
  <c r="I680" i="27"/>
  <c r="M680" i="27"/>
  <c r="J679" i="27"/>
  <c r="G676" i="27"/>
  <c r="D676" i="27"/>
  <c r="L676" i="27"/>
  <c r="I676" i="27"/>
  <c r="J675" i="27"/>
  <c r="K672" i="27"/>
  <c r="D672" i="27"/>
  <c r="H672" i="27"/>
  <c r="C670" i="27"/>
  <c r="G670" i="27"/>
  <c r="K670" i="27"/>
  <c r="D670" i="27"/>
  <c r="H670" i="27"/>
  <c r="L670" i="27"/>
  <c r="E670" i="27"/>
  <c r="I670" i="27"/>
  <c r="M670" i="27"/>
  <c r="J669" i="27"/>
  <c r="C668" i="27"/>
  <c r="G668" i="27"/>
  <c r="K668" i="27"/>
  <c r="D668" i="27"/>
  <c r="H668" i="27"/>
  <c r="L668" i="27"/>
  <c r="E668" i="27"/>
  <c r="I668" i="27"/>
  <c r="M668" i="27"/>
  <c r="J667" i="27"/>
  <c r="C666" i="27"/>
  <c r="G666" i="27"/>
  <c r="K666" i="27"/>
  <c r="L666" i="27"/>
  <c r="E666" i="27"/>
  <c r="I666" i="27"/>
  <c r="M666" i="27"/>
  <c r="C664" i="27"/>
  <c r="G664" i="27"/>
  <c r="K664" i="27"/>
  <c r="D664" i="27"/>
  <c r="H664" i="27"/>
  <c r="L664" i="27"/>
  <c r="E664" i="27"/>
  <c r="I664" i="27"/>
  <c r="M664" i="27"/>
  <c r="H662" i="27"/>
  <c r="N599" i="27"/>
  <c r="E513" i="27"/>
  <c r="I513" i="27"/>
  <c r="M513" i="27"/>
  <c r="F513" i="27"/>
  <c r="J513" i="27"/>
  <c r="N513" i="27"/>
  <c r="H513" i="27"/>
  <c r="C513" i="27"/>
  <c r="K513" i="27"/>
  <c r="D513" i="27"/>
  <c r="L513" i="27"/>
  <c r="G513" i="27"/>
  <c r="L735" i="27"/>
  <c r="F735" i="27"/>
  <c r="L731" i="27"/>
  <c r="F731" i="27"/>
  <c r="L723" i="27"/>
  <c r="H722" i="27"/>
  <c r="H720" i="27"/>
  <c r="H718" i="27"/>
  <c r="L717" i="27"/>
  <c r="H716" i="27"/>
  <c r="H714" i="27"/>
  <c r="L713" i="27"/>
  <c r="H712" i="27"/>
  <c r="L711" i="27"/>
  <c r="H710" i="27"/>
  <c r="H708" i="27"/>
  <c r="H706" i="27"/>
  <c r="H704" i="27"/>
  <c r="L703" i="27"/>
  <c r="H702" i="27"/>
  <c r="L701" i="27"/>
  <c r="H700" i="27"/>
  <c r="L699" i="27"/>
  <c r="H698" i="27"/>
  <c r="L697" i="27"/>
  <c r="N694" i="27"/>
  <c r="N692" i="27"/>
  <c r="N688" i="27"/>
  <c r="N684" i="27"/>
  <c r="N680" i="27"/>
  <c r="N670" i="27"/>
  <c r="N668" i="27"/>
  <c r="N664" i="27"/>
  <c r="N595" i="27"/>
  <c r="E595" i="27"/>
  <c r="L595" i="27"/>
  <c r="H595" i="27"/>
  <c r="M595" i="27"/>
  <c r="N579" i="27"/>
  <c r="E579" i="27"/>
  <c r="L579" i="27"/>
  <c r="H579" i="27"/>
  <c r="M579" i="27"/>
  <c r="C723" i="27"/>
  <c r="G723" i="27"/>
  <c r="K723" i="27"/>
  <c r="E723" i="27"/>
  <c r="I723" i="27"/>
  <c r="K721" i="27"/>
  <c r="C717" i="27"/>
  <c r="G717" i="27"/>
  <c r="K717" i="27"/>
  <c r="E717" i="27"/>
  <c r="I717" i="27"/>
  <c r="M717" i="27"/>
  <c r="I715" i="27"/>
  <c r="M715" i="27"/>
  <c r="C713" i="27"/>
  <c r="G713" i="27"/>
  <c r="K713" i="27"/>
  <c r="E713" i="27"/>
  <c r="I713" i="27"/>
  <c r="M713" i="27"/>
  <c r="C711" i="27"/>
  <c r="G711" i="27"/>
  <c r="K711" i="27"/>
  <c r="E711" i="27"/>
  <c r="I711" i="27"/>
  <c r="M711" i="27"/>
  <c r="K709" i="27"/>
  <c r="K707" i="27"/>
  <c r="K705" i="27"/>
  <c r="C703" i="27"/>
  <c r="G703" i="27"/>
  <c r="K703" i="27"/>
  <c r="E703" i="27"/>
  <c r="I703" i="27"/>
  <c r="M703" i="27"/>
  <c r="C701" i="27"/>
  <c r="G701" i="27"/>
  <c r="K701" i="27"/>
  <c r="E701" i="27"/>
  <c r="I701" i="27"/>
  <c r="M701" i="27"/>
  <c r="C699" i="27"/>
  <c r="G699" i="27"/>
  <c r="K699" i="27"/>
  <c r="E699" i="27"/>
  <c r="I699" i="27"/>
  <c r="M699" i="27"/>
  <c r="C697" i="27"/>
  <c r="G697" i="27"/>
  <c r="K697" i="27"/>
  <c r="E697" i="27"/>
  <c r="I697" i="27"/>
  <c r="M697" i="27"/>
  <c r="C693" i="27"/>
  <c r="G693" i="27"/>
  <c r="D693" i="27"/>
  <c r="H693" i="27"/>
  <c r="L693" i="27"/>
  <c r="I693" i="27"/>
  <c r="M693" i="27"/>
  <c r="C691" i="27"/>
  <c r="G691" i="27"/>
  <c r="K691" i="27"/>
  <c r="D691" i="27"/>
  <c r="H691" i="27"/>
  <c r="L691" i="27"/>
  <c r="E691" i="27"/>
  <c r="I691" i="27"/>
  <c r="M691" i="27"/>
  <c r="G689" i="27"/>
  <c r="L689" i="27"/>
  <c r="G687" i="27"/>
  <c r="L687" i="27"/>
  <c r="C685" i="27"/>
  <c r="G685" i="27"/>
  <c r="K685" i="27"/>
  <c r="D685" i="27"/>
  <c r="H685" i="27"/>
  <c r="L685" i="27"/>
  <c r="E685" i="27"/>
  <c r="I685" i="27"/>
  <c r="M685" i="27"/>
  <c r="K683" i="27"/>
  <c r="E683" i="27"/>
  <c r="C681" i="27"/>
  <c r="G681" i="27"/>
  <c r="K681" i="27"/>
  <c r="D681" i="27"/>
  <c r="H681" i="27"/>
  <c r="L681" i="27"/>
  <c r="E681" i="27"/>
  <c r="I681" i="27"/>
  <c r="M681" i="27"/>
  <c r="C679" i="27"/>
  <c r="G679" i="27"/>
  <c r="K679" i="27"/>
  <c r="D679" i="27"/>
  <c r="H679" i="27"/>
  <c r="L679" i="27"/>
  <c r="E679" i="27"/>
  <c r="I679" i="27"/>
  <c r="M679" i="27"/>
  <c r="D677" i="27"/>
  <c r="C675" i="27"/>
  <c r="G675" i="27"/>
  <c r="K675" i="27"/>
  <c r="D675" i="27"/>
  <c r="H675" i="27"/>
  <c r="L675" i="27"/>
  <c r="E675" i="27"/>
  <c r="I675" i="27"/>
  <c r="M675" i="27"/>
  <c r="M673" i="27"/>
  <c r="D671" i="27"/>
  <c r="E671" i="27"/>
  <c r="C669" i="27"/>
  <c r="G669" i="27"/>
  <c r="K669" i="27"/>
  <c r="D669" i="27"/>
  <c r="H669" i="27"/>
  <c r="L669" i="27"/>
  <c r="E669" i="27"/>
  <c r="I669" i="27"/>
  <c r="M669" i="27"/>
  <c r="C667" i="27"/>
  <c r="G667" i="27"/>
  <c r="K667" i="27"/>
  <c r="H667" i="27"/>
  <c r="M667" i="27"/>
  <c r="C663" i="27"/>
  <c r="G663" i="27"/>
  <c r="D663" i="27"/>
  <c r="I663" i="27"/>
  <c r="M663" i="27"/>
  <c r="L661" i="27"/>
  <c r="F607" i="27"/>
  <c r="J607" i="27"/>
  <c r="N607" i="27"/>
  <c r="E607" i="27"/>
  <c r="K607" i="27"/>
  <c r="C607" i="27"/>
  <c r="I607" i="27"/>
  <c r="D607" i="27"/>
  <c r="L607" i="27"/>
  <c r="G607" i="27"/>
  <c r="M607" i="27"/>
  <c r="J591" i="27"/>
  <c r="G591" i="27"/>
  <c r="C591" i="27"/>
  <c r="N575" i="27"/>
  <c r="L575" i="27"/>
  <c r="M575" i="27"/>
  <c r="E497" i="27"/>
  <c r="I497" i="27"/>
  <c r="M497" i="27"/>
  <c r="F497" i="27"/>
  <c r="J497" i="27"/>
  <c r="N497" i="27"/>
  <c r="C497" i="27"/>
  <c r="K497" i="27"/>
  <c r="G497" i="27"/>
  <c r="H497" i="27"/>
  <c r="L497" i="27"/>
  <c r="D497" i="27"/>
  <c r="F614" i="27"/>
  <c r="J614" i="27"/>
  <c r="N614" i="27"/>
  <c r="E614" i="27"/>
  <c r="K614" i="27"/>
  <c r="H614" i="27"/>
  <c r="F610" i="27"/>
  <c r="J610" i="27"/>
  <c r="N610" i="27"/>
  <c r="E610" i="27"/>
  <c r="K610" i="27"/>
  <c r="H610" i="27"/>
  <c r="J606" i="27"/>
  <c r="H606" i="27"/>
  <c r="I605" i="27"/>
  <c r="N602" i="27"/>
  <c r="H602" i="27"/>
  <c r="I601" i="27"/>
  <c r="F596" i="27"/>
  <c r="F592" i="27"/>
  <c r="J592" i="27"/>
  <c r="N592" i="27"/>
  <c r="E592" i="27"/>
  <c r="K592" i="27"/>
  <c r="G592" i="27"/>
  <c r="L592" i="27"/>
  <c r="D592" i="27"/>
  <c r="F588" i="27"/>
  <c r="J588" i="27"/>
  <c r="N588" i="27"/>
  <c r="E588" i="27"/>
  <c r="K588" i="27"/>
  <c r="G588" i="27"/>
  <c r="L588" i="27"/>
  <c r="D588" i="27"/>
  <c r="E584" i="27"/>
  <c r="D584" i="27"/>
  <c r="F580" i="27"/>
  <c r="F576" i="27"/>
  <c r="J576" i="27"/>
  <c r="N576" i="27"/>
  <c r="E576" i="27"/>
  <c r="K576" i="27"/>
  <c r="G576" i="27"/>
  <c r="L576" i="27"/>
  <c r="D576" i="27"/>
  <c r="F572" i="27"/>
  <c r="J572" i="27"/>
  <c r="N572" i="27"/>
  <c r="E572" i="27"/>
  <c r="K572" i="27"/>
  <c r="G572" i="27"/>
  <c r="L572" i="27"/>
  <c r="D572" i="27"/>
  <c r="E568" i="27"/>
  <c r="D568" i="27"/>
  <c r="E609" i="27"/>
  <c r="F605" i="27"/>
  <c r="J605" i="27"/>
  <c r="N605" i="27"/>
  <c r="E605" i="27"/>
  <c r="K605" i="27"/>
  <c r="H605" i="27"/>
  <c r="F601" i="27"/>
  <c r="J601" i="27"/>
  <c r="N601" i="27"/>
  <c r="E601" i="27"/>
  <c r="K601" i="27"/>
  <c r="H601" i="27"/>
  <c r="F597" i="27"/>
  <c r="J597" i="27"/>
  <c r="K597" i="27"/>
  <c r="G597" i="27"/>
  <c r="L597" i="27"/>
  <c r="D597" i="27"/>
  <c r="L593" i="27"/>
  <c r="L589" i="27"/>
  <c r="F585" i="27"/>
  <c r="J585" i="27"/>
  <c r="N585" i="27"/>
  <c r="E585" i="27"/>
  <c r="K585" i="27"/>
  <c r="G585" i="27"/>
  <c r="L585" i="27"/>
  <c r="D585" i="27"/>
  <c r="F577" i="27"/>
  <c r="J577" i="27"/>
  <c r="N577" i="27"/>
  <c r="E577" i="27"/>
  <c r="K577" i="27"/>
  <c r="G577" i="27"/>
  <c r="L577" i="27"/>
  <c r="D577" i="27"/>
  <c r="F573" i="27"/>
  <c r="J573" i="27"/>
  <c r="N573" i="27"/>
  <c r="E573" i="27"/>
  <c r="K573" i="27"/>
  <c r="G573" i="27"/>
  <c r="L573" i="27"/>
  <c r="D573" i="27"/>
  <c r="F569" i="27"/>
  <c r="J569" i="27"/>
  <c r="N569" i="27"/>
  <c r="E569" i="27"/>
  <c r="K569" i="27"/>
  <c r="G569" i="27"/>
  <c r="L569" i="27"/>
  <c r="D569" i="27"/>
  <c r="N565" i="27"/>
  <c r="E565" i="27"/>
  <c r="K565" i="27"/>
  <c r="E564" i="27"/>
  <c r="F563" i="27"/>
  <c r="J563" i="27"/>
  <c r="N563" i="27"/>
  <c r="E563" i="27"/>
  <c r="K563" i="27"/>
  <c r="G563" i="27"/>
  <c r="L563" i="27"/>
  <c r="C563" i="27"/>
  <c r="H563" i="27"/>
  <c r="M563" i="27"/>
  <c r="F561" i="27"/>
  <c r="J561" i="27"/>
  <c r="N561" i="27"/>
  <c r="E561" i="27"/>
  <c r="K561" i="27"/>
  <c r="G561" i="27"/>
  <c r="L561" i="27"/>
  <c r="C561" i="27"/>
  <c r="H561" i="27"/>
  <c r="M561" i="27"/>
  <c r="F560" i="27"/>
  <c r="J560" i="27"/>
  <c r="N560" i="27"/>
  <c r="E560" i="27"/>
  <c r="K560" i="27"/>
  <c r="G560" i="27"/>
  <c r="L560" i="27"/>
  <c r="C560" i="27"/>
  <c r="H560" i="27"/>
  <c r="M560" i="27"/>
  <c r="F559" i="27"/>
  <c r="K559" i="27"/>
  <c r="H559" i="27"/>
  <c r="F558" i="27"/>
  <c r="J558" i="27"/>
  <c r="N558" i="27"/>
  <c r="E558" i="27"/>
  <c r="K558" i="27"/>
  <c r="G558" i="27"/>
  <c r="L558" i="27"/>
  <c r="C558" i="27"/>
  <c r="H558" i="27"/>
  <c r="M558" i="27"/>
  <c r="F557" i="27"/>
  <c r="J557" i="27"/>
  <c r="N557" i="27"/>
  <c r="E557" i="27"/>
  <c r="K557" i="27"/>
  <c r="G557" i="27"/>
  <c r="L557" i="27"/>
  <c r="C557" i="27"/>
  <c r="H557" i="27"/>
  <c r="M557" i="27"/>
  <c r="N556" i="27"/>
  <c r="L556" i="27"/>
  <c r="K555" i="27"/>
  <c r="C555" i="27"/>
  <c r="G554" i="27"/>
  <c r="F553" i="27"/>
  <c r="J553" i="27"/>
  <c r="N553" i="27"/>
  <c r="E553" i="27"/>
  <c r="K553" i="27"/>
  <c r="G553" i="27"/>
  <c r="L553" i="27"/>
  <c r="C553" i="27"/>
  <c r="H553" i="27"/>
  <c r="M553" i="27"/>
  <c r="F552" i="27"/>
  <c r="J552" i="27"/>
  <c r="N552" i="27"/>
  <c r="E552" i="27"/>
  <c r="K552" i="27"/>
  <c r="G552" i="27"/>
  <c r="L552" i="27"/>
  <c r="C552" i="27"/>
  <c r="H552" i="27"/>
  <c r="M552" i="27"/>
  <c r="N551" i="27"/>
  <c r="J549" i="27"/>
  <c r="G549" i="27"/>
  <c r="M549" i="27"/>
  <c r="F548" i="27"/>
  <c r="E548" i="27"/>
  <c r="K548" i="27"/>
  <c r="G548" i="27"/>
  <c r="L548" i="27"/>
  <c r="C548" i="27"/>
  <c r="H548" i="27"/>
  <c r="F547" i="27"/>
  <c r="J547" i="27"/>
  <c r="N547" i="27"/>
  <c r="E547" i="27"/>
  <c r="K547" i="27"/>
  <c r="G547" i="27"/>
  <c r="L547" i="27"/>
  <c r="C547" i="27"/>
  <c r="H547" i="27"/>
  <c r="M547" i="27"/>
  <c r="J546" i="27"/>
  <c r="N546" i="27"/>
  <c r="E546" i="27"/>
  <c r="G546" i="27"/>
  <c r="L546" i="27"/>
  <c r="C546" i="27"/>
  <c r="H546" i="27"/>
  <c r="M546" i="27"/>
  <c r="F545" i="27"/>
  <c r="J545" i="27"/>
  <c r="N545" i="27"/>
  <c r="E545" i="27"/>
  <c r="K545" i="27"/>
  <c r="G545" i="27"/>
  <c r="L545" i="27"/>
  <c r="C545" i="27"/>
  <c r="H545" i="27"/>
  <c r="M545" i="27"/>
  <c r="E544" i="27"/>
  <c r="C544" i="27"/>
  <c r="F543" i="27"/>
  <c r="J543" i="27"/>
  <c r="N543" i="27"/>
  <c r="E543" i="27"/>
  <c r="K543" i="27"/>
  <c r="G543" i="27"/>
  <c r="L543" i="27"/>
  <c r="C543" i="27"/>
  <c r="H543" i="27"/>
  <c r="M543" i="27"/>
  <c r="F542" i="27"/>
  <c r="J542" i="27"/>
  <c r="N542" i="27"/>
  <c r="E542" i="27"/>
  <c r="K542" i="27"/>
  <c r="G542" i="27"/>
  <c r="L542" i="27"/>
  <c r="C542" i="27"/>
  <c r="H542" i="27"/>
  <c r="M542" i="27"/>
  <c r="J541" i="27"/>
  <c r="G541" i="27"/>
  <c r="M541" i="27"/>
  <c r="E540" i="27"/>
  <c r="C540" i="27"/>
  <c r="E539" i="27"/>
  <c r="L539" i="27"/>
  <c r="J538" i="27"/>
  <c r="K538" i="27"/>
  <c r="M538" i="27"/>
  <c r="F537" i="27"/>
  <c r="J537" i="27"/>
  <c r="N537" i="27"/>
  <c r="E537" i="27"/>
  <c r="K537" i="27"/>
  <c r="G537" i="27"/>
  <c r="L537" i="27"/>
  <c r="C537" i="27"/>
  <c r="H537" i="27"/>
  <c r="M537" i="27"/>
  <c r="F536" i="27"/>
  <c r="J536" i="27"/>
  <c r="N536" i="27"/>
  <c r="E536" i="27"/>
  <c r="K536" i="27"/>
  <c r="G536" i="27"/>
  <c r="L536" i="27"/>
  <c r="C536" i="27"/>
  <c r="H536" i="27"/>
  <c r="M536" i="27"/>
  <c r="N534" i="27"/>
  <c r="F533" i="27"/>
  <c r="J533" i="27"/>
  <c r="N533" i="27"/>
  <c r="K533" i="27"/>
  <c r="M533" i="27"/>
  <c r="E532" i="27"/>
  <c r="F531" i="27"/>
  <c r="J531" i="27"/>
  <c r="N531" i="27"/>
  <c r="E531" i="27"/>
  <c r="K531" i="27"/>
  <c r="G531" i="27"/>
  <c r="L531" i="27"/>
  <c r="C531" i="27"/>
  <c r="H531" i="27"/>
  <c r="M531" i="27"/>
  <c r="F530" i="27"/>
  <c r="J530" i="27"/>
  <c r="N530" i="27"/>
  <c r="E530" i="27"/>
  <c r="K530" i="27"/>
  <c r="G530" i="27"/>
  <c r="L530" i="27"/>
  <c r="C530" i="27"/>
  <c r="H530" i="27"/>
  <c r="M530" i="27"/>
  <c r="F529" i="27"/>
  <c r="J529" i="27"/>
  <c r="N529" i="27"/>
  <c r="E529" i="27"/>
  <c r="K529" i="27"/>
  <c r="G529" i="27"/>
  <c r="L529" i="27"/>
  <c r="C529" i="27"/>
  <c r="H529" i="27"/>
  <c r="M529" i="27"/>
  <c r="F528" i="27"/>
  <c r="J528" i="27"/>
  <c r="N528" i="27"/>
  <c r="E528" i="27"/>
  <c r="K528" i="27"/>
  <c r="G528" i="27"/>
  <c r="L528" i="27"/>
  <c r="C528" i="27"/>
  <c r="H528" i="27"/>
  <c r="M528" i="27"/>
  <c r="F527" i="27"/>
  <c r="J527" i="27"/>
  <c r="N527" i="27"/>
  <c r="E527" i="27"/>
  <c r="K527" i="27"/>
  <c r="G527" i="27"/>
  <c r="L527" i="27"/>
  <c r="C527" i="27"/>
  <c r="H527" i="27"/>
  <c r="M527" i="27"/>
  <c r="F526" i="27"/>
  <c r="J526" i="27"/>
  <c r="N526" i="27"/>
  <c r="E526" i="27"/>
  <c r="K526" i="27"/>
  <c r="G526" i="27"/>
  <c r="L526" i="27"/>
  <c r="C526" i="27"/>
  <c r="H526" i="27"/>
  <c r="M526" i="27"/>
  <c r="F524" i="27"/>
  <c r="J524" i="27"/>
  <c r="N524" i="27"/>
  <c r="E524" i="27"/>
  <c r="K524" i="27"/>
  <c r="G524" i="27"/>
  <c r="L524" i="27"/>
  <c r="C524" i="27"/>
  <c r="H524" i="27"/>
  <c r="M524" i="27"/>
  <c r="F523" i="27"/>
  <c r="E523" i="27"/>
  <c r="H523" i="27"/>
  <c r="G522" i="27"/>
  <c r="E521" i="27"/>
  <c r="I521" i="27"/>
  <c r="M521" i="27"/>
  <c r="F521" i="27"/>
  <c r="J521" i="27"/>
  <c r="N521" i="27"/>
  <c r="H521" i="27"/>
  <c r="C521" i="27"/>
  <c r="K521" i="27"/>
  <c r="D521" i="27"/>
  <c r="L521" i="27"/>
  <c r="E505" i="27"/>
  <c r="I505" i="27"/>
  <c r="M505" i="27"/>
  <c r="F505" i="27"/>
  <c r="J505" i="27"/>
  <c r="N505" i="27"/>
  <c r="H505" i="27"/>
  <c r="C505" i="27"/>
  <c r="K505" i="27"/>
  <c r="D505" i="27"/>
  <c r="L505" i="27"/>
  <c r="I492" i="27"/>
  <c r="H492" i="27"/>
  <c r="L614" i="27"/>
  <c r="D614" i="27"/>
  <c r="H612" i="27"/>
  <c r="L610" i="27"/>
  <c r="D610" i="27"/>
  <c r="F608" i="27"/>
  <c r="J608" i="27"/>
  <c r="N608" i="27"/>
  <c r="E608" i="27"/>
  <c r="K608" i="27"/>
  <c r="H608" i="27"/>
  <c r="D606" i="27"/>
  <c r="M605" i="27"/>
  <c r="G605" i="27"/>
  <c r="F604" i="27"/>
  <c r="J604" i="27"/>
  <c r="N604" i="27"/>
  <c r="E604" i="27"/>
  <c r="K604" i="27"/>
  <c r="H604" i="27"/>
  <c r="L602" i="27"/>
  <c r="D602" i="27"/>
  <c r="M601" i="27"/>
  <c r="G601" i="27"/>
  <c r="F600" i="27"/>
  <c r="J600" i="27"/>
  <c r="N600" i="27"/>
  <c r="E600" i="27"/>
  <c r="K600" i="27"/>
  <c r="H600" i="27"/>
  <c r="J598" i="27"/>
  <c r="C597" i="27"/>
  <c r="I596" i="27"/>
  <c r="F594" i="27"/>
  <c r="J594" i="27"/>
  <c r="N594" i="27"/>
  <c r="E594" i="27"/>
  <c r="K594" i="27"/>
  <c r="G594" i="27"/>
  <c r="L594" i="27"/>
  <c r="D594" i="27"/>
  <c r="I592" i="27"/>
  <c r="J590" i="27"/>
  <c r="G590" i="27"/>
  <c r="C589" i="27"/>
  <c r="I588" i="27"/>
  <c r="N586" i="27"/>
  <c r="K586" i="27"/>
  <c r="G586" i="27"/>
  <c r="M585" i="27"/>
  <c r="C585" i="27"/>
  <c r="F582" i="27"/>
  <c r="J582" i="27"/>
  <c r="K582" i="27"/>
  <c r="G582" i="27"/>
  <c r="L582" i="27"/>
  <c r="D582" i="27"/>
  <c r="F578" i="27"/>
  <c r="J578" i="27"/>
  <c r="N578" i="27"/>
  <c r="E578" i="27"/>
  <c r="K578" i="27"/>
  <c r="G578" i="27"/>
  <c r="L578" i="27"/>
  <c r="D578" i="27"/>
  <c r="M577" i="27"/>
  <c r="C577" i="27"/>
  <c r="I576" i="27"/>
  <c r="F574" i="27"/>
  <c r="K574" i="27"/>
  <c r="M573" i="27"/>
  <c r="C573" i="27"/>
  <c r="I572" i="27"/>
  <c r="J570" i="27"/>
  <c r="N570" i="27"/>
  <c r="D570" i="27"/>
  <c r="M569" i="27"/>
  <c r="C569" i="27"/>
  <c r="I565" i="27"/>
  <c r="I564" i="27"/>
  <c r="I563" i="27"/>
  <c r="I561" i="27"/>
  <c r="I560" i="27"/>
  <c r="I558" i="27"/>
  <c r="I557" i="27"/>
  <c r="I556" i="27"/>
  <c r="I553" i="27"/>
  <c r="I552" i="27"/>
  <c r="I547" i="27"/>
  <c r="I546" i="27"/>
  <c r="I545" i="27"/>
  <c r="I543" i="27"/>
  <c r="I542" i="27"/>
  <c r="I538" i="27"/>
  <c r="I537" i="27"/>
  <c r="I536" i="27"/>
  <c r="I533" i="27"/>
  <c r="I531" i="27"/>
  <c r="I530" i="27"/>
  <c r="I529" i="27"/>
  <c r="I528" i="27"/>
  <c r="I527" i="27"/>
  <c r="I526" i="27"/>
  <c r="I524" i="27"/>
  <c r="G521" i="27"/>
  <c r="H509" i="27"/>
  <c r="G505" i="27"/>
  <c r="C492" i="27"/>
  <c r="D453" i="27"/>
  <c r="H453" i="27"/>
  <c r="L453" i="27"/>
  <c r="E453" i="27"/>
  <c r="I453" i="27"/>
  <c r="M453" i="27"/>
  <c r="C453" i="27"/>
  <c r="K453" i="27"/>
  <c r="F453" i="27"/>
  <c r="N453" i="27"/>
  <c r="J453" i="27"/>
  <c r="G453" i="27"/>
  <c r="F520" i="27"/>
  <c r="E516" i="27"/>
  <c r="J516" i="27"/>
  <c r="E512" i="27"/>
  <c r="I512" i="27"/>
  <c r="M512" i="27"/>
  <c r="F512" i="27"/>
  <c r="J512" i="27"/>
  <c r="N512" i="27"/>
  <c r="G512" i="27"/>
  <c r="M508" i="27"/>
  <c r="G508" i="27"/>
  <c r="E504" i="27"/>
  <c r="I504" i="27"/>
  <c r="M504" i="27"/>
  <c r="F504" i="27"/>
  <c r="J504" i="27"/>
  <c r="N504" i="27"/>
  <c r="G504" i="27"/>
  <c r="E500" i="27"/>
  <c r="I500" i="27"/>
  <c r="M500" i="27"/>
  <c r="N500" i="27"/>
  <c r="G500" i="27"/>
  <c r="E494" i="27"/>
  <c r="I494" i="27"/>
  <c r="M494" i="27"/>
  <c r="F494" i="27"/>
  <c r="J494" i="27"/>
  <c r="N494" i="27"/>
  <c r="H494" i="27"/>
  <c r="D494" i="27"/>
  <c r="E493" i="27"/>
  <c r="I493" i="27"/>
  <c r="M493" i="27"/>
  <c r="F493" i="27"/>
  <c r="J493" i="27"/>
  <c r="N493" i="27"/>
  <c r="C493" i="27"/>
  <c r="K493" i="27"/>
  <c r="D493" i="27"/>
  <c r="E488" i="27"/>
  <c r="I488" i="27"/>
  <c r="M488" i="27"/>
  <c r="F488" i="27"/>
  <c r="J488" i="27"/>
  <c r="N488" i="27"/>
  <c r="D488" i="27"/>
  <c r="L488" i="27"/>
  <c r="C488" i="27"/>
  <c r="D478" i="27"/>
  <c r="H478" i="27"/>
  <c r="L478" i="27"/>
  <c r="G478" i="27"/>
  <c r="M478" i="27"/>
  <c r="C478" i="27"/>
  <c r="I478" i="27"/>
  <c r="N478" i="27"/>
  <c r="F478" i="27"/>
  <c r="J478" i="27"/>
  <c r="K478" i="27"/>
  <c r="D474" i="27"/>
  <c r="H474" i="27"/>
  <c r="L474" i="27"/>
  <c r="G474" i="27"/>
  <c r="M474" i="27"/>
  <c r="C474" i="27"/>
  <c r="I474" i="27"/>
  <c r="N474" i="27"/>
  <c r="F474" i="27"/>
  <c r="J474" i="27"/>
  <c r="K474" i="27"/>
  <c r="H470" i="27"/>
  <c r="G470" i="27"/>
  <c r="I470" i="27"/>
  <c r="J470" i="27"/>
  <c r="D466" i="27"/>
  <c r="H466" i="27"/>
  <c r="L466" i="27"/>
  <c r="M466" i="27"/>
  <c r="C466" i="27"/>
  <c r="I466" i="27"/>
  <c r="F466" i="27"/>
  <c r="J466" i="27"/>
  <c r="K466" i="27"/>
  <c r="D462" i="27"/>
  <c r="H462" i="27"/>
  <c r="L462" i="27"/>
  <c r="G462" i="27"/>
  <c r="M462" i="27"/>
  <c r="C462" i="27"/>
  <c r="I462" i="27"/>
  <c r="N462" i="27"/>
  <c r="F462" i="27"/>
  <c r="J462" i="27"/>
  <c r="K462" i="27"/>
  <c r="D458" i="27"/>
  <c r="H458" i="27"/>
  <c r="L458" i="27"/>
  <c r="G458" i="27"/>
  <c r="M458" i="27"/>
  <c r="C458" i="27"/>
  <c r="I458" i="27"/>
  <c r="N458" i="27"/>
  <c r="F458" i="27"/>
  <c r="J458" i="27"/>
  <c r="K458" i="27"/>
  <c r="D454" i="27"/>
  <c r="H454" i="27"/>
  <c r="L454" i="27"/>
  <c r="G454" i="27"/>
  <c r="M454" i="27"/>
  <c r="C454" i="27"/>
  <c r="I454" i="27"/>
  <c r="N454" i="27"/>
  <c r="F454" i="27"/>
  <c r="J454" i="27"/>
  <c r="K454" i="27"/>
  <c r="D449" i="27"/>
  <c r="H449" i="27"/>
  <c r="L449" i="27"/>
  <c r="E449" i="27"/>
  <c r="I449" i="27"/>
  <c r="M449" i="27"/>
  <c r="C449" i="27"/>
  <c r="K449" i="27"/>
  <c r="F449" i="27"/>
  <c r="N449" i="27"/>
  <c r="G449" i="27"/>
  <c r="J449" i="27"/>
  <c r="C437" i="27"/>
  <c r="G437" i="27"/>
  <c r="K437" i="27"/>
  <c r="D437" i="27"/>
  <c r="I437" i="27"/>
  <c r="N437" i="27"/>
  <c r="E437" i="27"/>
  <c r="J437" i="27"/>
  <c r="M437" i="27"/>
  <c r="F437" i="27"/>
  <c r="H437" i="27"/>
  <c r="L437" i="27"/>
  <c r="E367" i="27"/>
  <c r="I367" i="27"/>
  <c r="M367" i="27"/>
  <c r="G367" i="27"/>
  <c r="L367" i="27"/>
  <c r="C367" i="27"/>
  <c r="H367" i="27"/>
  <c r="N367" i="27"/>
  <c r="F367" i="27"/>
  <c r="J367" i="27"/>
  <c r="D367" i="27"/>
  <c r="K367" i="27"/>
  <c r="E519" i="27"/>
  <c r="I519" i="27"/>
  <c r="J519" i="27"/>
  <c r="N519" i="27"/>
  <c r="G519" i="27"/>
  <c r="E515" i="27"/>
  <c r="I515" i="27"/>
  <c r="M515" i="27"/>
  <c r="F515" i="27"/>
  <c r="J515" i="27"/>
  <c r="N515" i="27"/>
  <c r="G515" i="27"/>
  <c r="L512" i="27"/>
  <c r="D512" i="27"/>
  <c r="M511" i="27"/>
  <c r="G511" i="27"/>
  <c r="J507" i="27"/>
  <c r="G507" i="27"/>
  <c r="L504" i="27"/>
  <c r="D504" i="27"/>
  <c r="E503" i="27"/>
  <c r="I503" i="27"/>
  <c r="M503" i="27"/>
  <c r="F503" i="27"/>
  <c r="G503" i="27"/>
  <c r="L500" i="27"/>
  <c r="D500" i="27"/>
  <c r="E499" i="27"/>
  <c r="I499" i="27"/>
  <c r="M499" i="27"/>
  <c r="F499" i="27"/>
  <c r="J499" i="27"/>
  <c r="N499" i="27"/>
  <c r="G499" i="27"/>
  <c r="L494" i="27"/>
  <c r="C494" i="27"/>
  <c r="L493" i="27"/>
  <c r="E490" i="27"/>
  <c r="E489" i="27"/>
  <c r="I489" i="27"/>
  <c r="M489" i="27"/>
  <c r="F489" i="27"/>
  <c r="J489" i="27"/>
  <c r="N489" i="27"/>
  <c r="C489" i="27"/>
  <c r="K489" i="27"/>
  <c r="D489" i="27"/>
  <c r="K488" i="27"/>
  <c r="I484" i="27"/>
  <c r="H483" i="27"/>
  <c r="D482" i="27"/>
  <c r="H482" i="27"/>
  <c r="M482" i="27"/>
  <c r="C482" i="27"/>
  <c r="I482" i="27"/>
  <c r="N482" i="27"/>
  <c r="F482" i="27"/>
  <c r="K482" i="27"/>
  <c r="G480" i="27"/>
  <c r="N480" i="27"/>
  <c r="D479" i="27"/>
  <c r="H479" i="27"/>
  <c r="L479" i="27"/>
  <c r="G479" i="27"/>
  <c r="M479" i="27"/>
  <c r="C479" i="27"/>
  <c r="I479" i="27"/>
  <c r="N479" i="27"/>
  <c r="K479" i="27"/>
  <c r="E479" i="27"/>
  <c r="F479" i="27"/>
  <c r="E478" i="27"/>
  <c r="E474" i="27"/>
  <c r="E466" i="27"/>
  <c r="E462" i="27"/>
  <c r="E458" i="27"/>
  <c r="E454" i="27"/>
  <c r="D445" i="27"/>
  <c r="H445" i="27"/>
  <c r="L445" i="27"/>
  <c r="E445" i="27"/>
  <c r="I445" i="27"/>
  <c r="M445" i="27"/>
  <c r="C445" i="27"/>
  <c r="K445" i="27"/>
  <c r="F445" i="27"/>
  <c r="N445" i="27"/>
  <c r="J445" i="27"/>
  <c r="K520" i="27"/>
  <c r="L519" i="27"/>
  <c r="D519" i="27"/>
  <c r="M518" i="27"/>
  <c r="F518" i="27"/>
  <c r="J518" i="27"/>
  <c r="K516" i="27"/>
  <c r="L515" i="27"/>
  <c r="D515" i="27"/>
  <c r="E514" i="27"/>
  <c r="I514" i="27"/>
  <c r="M514" i="27"/>
  <c r="F514" i="27"/>
  <c r="J514" i="27"/>
  <c r="N514" i="27"/>
  <c r="G514" i="27"/>
  <c r="K512" i="27"/>
  <c r="C512" i="27"/>
  <c r="L511" i="27"/>
  <c r="E510" i="27"/>
  <c r="I510" i="27"/>
  <c r="M510" i="27"/>
  <c r="F510" i="27"/>
  <c r="J510" i="27"/>
  <c r="N510" i="27"/>
  <c r="G510" i="27"/>
  <c r="F506" i="27"/>
  <c r="K504" i="27"/>
  <c r="C504" i="27"/>
  <c r="L503" i="27"/>
  <c r="D503" i="27"/>
  <c r="K500" i="27"/>
  <c r="C500" i="27"/>
  <c r="L499" i="27"/>
  <c r="D499" i="27"/>
  <c r="E498" i="27"/>
  <c r="I498" i="27"/>
  <c r="M498" i="27"/>
  <c r="F498" i="27"/>
  <c r="J498" i="27"/>
  <c r="N498" i="27"/>
  <c r="G498" i="27"/>
  <c r="E496" i="27"/>
  <c r="J496" i="27"/>
  <c r="C496" i="27"/>
  <c r="K494" i="27"/>
  <c r="H493" i="27"/>
  <c r="L489" i="27"/>
  <c r="H488" i="27"/>
  <c r="E486" i="27"/>
  <c r="I486" i="27"/>
  <c r="M486" i="27"/>
  <c r="F486" i="27"/>
  <c r="J486" i="27"/>
  <c r="N486" i="27"/>
  <c r="D486" i="27"/>
  <c r="L486" i="27"/>
  <c r="H486" i="27"/>
  <c r="J482" i="27"/>
  <c r="J479" i="27"/>
  <c r="D472" i="27"/>
  <c r="H472" i="27"/>
  <c r="L472" i="27"/>
  <c r="G472" i="27"/>
  <c r="M472" i="27"/>
  <c r="C472" i="27"/>
  <c r="I472" i="27"/>
  <c r="N472" i="27"/>
  <c r="F472" i="27"/>
  <c r="J472" i="27"/>
  <c r="K472" i="27"/>
  <c r="D468" i="27"/>
  <c r="H468" i="27"/>
  <c r="L468" i="27"/>
  <c r="G468" i="27"/>
  <c r="M468" i="27"/>
  <c r="C468" i="27"/>
  <c r="I468" i="27"/>
  <c r="N468" i="27"/>
  <c r="F468" i="27"/>
  <c r="J468" i="27"/>
  <c r="K468" i="27"/>
  <c r="D464" i="27"/>
  <c r="H464" i="27"/>
  <c r="L464" i="27"/>
  <c r="G464" i="27"/>
  <c r="M464" i="27"/>
  <c r="C464" i="27"/>
  <c r="I464" i="27"/>
  <c r="N464" i="27"/>
  <c r="F464" i="27"/>
  <c r="J464" i="27"/>
  <c r="K464" i="27"/>
  <c r="D460" i="27"/>
  <c r="L460" i="27"/>
  <c r="M460" i="27"/>
  <c r="I460" i="27"/>
  <c r="F460" i="27"/>
  <c r="K460" i="27"/>
  <c r="M456" i="27"/>
  <c r="I456" i="27"/>
  <c r="N456" i="27"/>
  <c r="G445" i="27"/>
  <c r="D441" i="27"/>
  <c r="H441" i="27"/>
  <c r="L441" i="27"/>
  <c r="E441" i="27"/>
  <c r="I441" i="27"/>
  <c r="M441" i="27"/>
  <c r="C441" i="27"/>
  <c r="K441" i="27"/>
  <c r="F441" i="27"/>
  <c r="N441" i="27"/>
  <c r="G441" i="27"/>
  <c r="J441" i="27"/>
  <c r="E495" i="27"/>
  <c r="I495" i="27"/>
  <c r="M495" i="27"/>
  <c r="F495" i="27"/>
  <c r="J495" i="27"/>
  <c r="N495" i="27"/>
  <c r="G495" i="27"/>
  <c r="E491" i="27"/>
  <c r="N491" i="27"/>
  <c r="E487" i="27"/>
  <c r="I487" i="27"/>
  <c r="M487" i="27"/>
  <c r="F487" i="27"/>
  <c r="J487" i="27"/>
  <c r="N487" i="27"/>
  <c r="G487" i="27"/>
  <c r="K485" i="27"/>
  <c r="D448" i="27"/>
  <c r="H448" i="27"/>
  <c r="L448" i="27"/>
  <c r="E448" i="27"/>
  <c r="I448" i="27"/>
  <c r="M448" i="27"/>
  <c r="F448" i="27"/>
  <c r="N448" i="27"/>
  <c r="G448" i="27"/>
  <c r="D446" i="27"/>
  <c r="H446" i="27"/>
  <c r="L446" i="27"/>
  <c r="E446" i="27"/>
  <c r="I446" i="27"/>
  <c r="M446" i="27"/>
  <c r="J446" i="27"/>
  <c r="C446" i="27"/>
  <c r="K446" i="27"/>
  <c r="D443" i="27"/>
  <c r="H443" i="27"/>
  <c r="L443" i="27"/>
  <c r="E443" i="27"/>
  <c r="I443" i="27"/>
  <c r="M443" i="27"/>
  <c r="G443" i="27"/>
  <c r="J443" i="27"/>
  <c r="C443" i="27"/>
  <c r="E440" i="27"/>
  <c r="N440" i="27"/>
  <c r="E371" i="27"/>
  <c r="G371" i="27"/>
  <c r="K371" i="27"/>
  <c r="C371" i="27"/>
  <c r="H371" i="27"/>
  <c r="L371" i="27"/>
  <c r="J371" i="27"/>
  <c r="D371" i="27"/>
  <c r="M371" i="27"/>
  <c r="I371" i="27"/>
  <c r="N371" i="27"/>
  <c r="E368" i="27"/>
  <c r="I368" i="27"/>
  <c r="M368" i="27"/>
  <c r="F368" i="27"/>
  <c r="K368" i="27"/>
  <c r="G368" i="27"/>
  <c r="L368" i="27"/>
  <c r="H368" i="27"/>
  <c r="J368" i="27"/>
  <c r="C368" i="27"/>
  <c r="D368" i="27"/>
  <c r="D477" i="27"/>
  <c r="H477" i="27"/>
  <c r="L477" i="27"/>
  <c r="G477" i="27"/>
  <c r="M477" i="27"/>
  <c r="C477" i="27"/>
  <c r="I477" i="27"/>
  <c r="N477" i="27"/>
  <c r="E477" i="27"/>
  <c r="D475" i="27"/>
  <c r="H475" i="27"/>
  <c r="L475" i="27"/>
  <c r="G475" i="27"/>
  <c r="M475" i="27"/>
  <c r="C475" i="27"/>
  <c r="I475" i="27"/>
  <c r="N475" i="27"/>
  <c r="E475" i="27"/>
  <c r="D471" i="27"/>
  <c r="H471" i="27"/>
  <c r="L471" i="27"/>
  <c r="G471" i="27"/>
  <c r="M471" i="27"/>
  <c r="C471" i="27"/>
  <c r="I471" i="27"/>
  <c r="N471" i="27"/>
  <c r="E471" i="27"/>
  <c r="D469" i="27"/>
  <c r="H469" i="27"/>
  <c r="L469" i="27"/>
  <c r="G469" i="27"/>
  <c r="M469" i="27"/>
  <c r="C469" i="27"/>
  <c r="I469" i="27"/>
  <c r="N469" i="27"/>
  <c r="E469" i="27"/>
  <c r="D467" i="27"/>
  <c r="H467" i="27"/>
  <c r="L467" i="27"/>
  <c r="G467" i="27"/>
  <c r="M467" i="27"/>
  <c r="C467" i="27"/>
  <c r="I467" i="27"/>
  <c r="N467" i="27"/>
  <c r="E467" i="27"/>
  <c r="L465" i="27"/>
  <c r="I465" i="27"/>
  <c r="D463" i="27"/>
  <c r="H463" i="27"/>
  <c r="L463" i="27"/>
  <c r="G463" i="27"/>
  <c r="M463" i="27"/>
  <c r="C463" i="27"/>
  <c r="I463" i="27"/>
  <c r="N463" i="27"/>
  <c r="E463" i="27"/>
  <c r="D461" i="27"/>
  <c r="H461" i="27"/>
  <c r="L461" i="27"/>
  <c r="G461" i="27"/>
  <c r="M461" i="27"/>
  <c r="C461" i="27"/>
  <c r="I461" i="27"/>
  <c r="N461" i="27"/>
  <c r="E461" i="27"/>
  <c r="D459" i="27"/>
  <c r="H459" i="27"/>
  <c r="L459" i="27"/>
  <c r="G459" i="27"/>
  <c r="M459" i="27"/>
  <c r="C459" i="27"/>
  <c r="I459" i="27"/>
  <c r="N459" i="27"/>
  <c r="E459" i="27"/>
  <c r="D457" i="27"/>
  <c r="H457" i="27"/>
  <c r="L457" i="27"/>
  <c r="G457" i="27"/>
  <c r="M457" i="27"/>
  <c r="C457" i="27"/>
  <c r="I457" i="27"/>
  <c r="N457" i="27"/>
  <c r="E457" i="27"/>
  <c r="D455" i="27"/>
  <c r="H455" i="27"/>
  <c r="L455" i="27"/>
  <c r="G455" i="27"/>
  <c r="M455" i="27"/>
  <c r="C455" i="27"/>
  <c r="I455" i="27"/>
  <c r="N455" i="27"/>
  <c r="E455" i="27"/>
  <c r="C434" i="27"/>
  <c r="G434" i="27"/>
  <c r="K434" i="27"/>
  <c r="D434" i="27"/>
  <c r="H434" i="27"/>
  <c r="L434" i="27"/>
  <c r="E434" i="27"/>
  <c r="M434" i="27"/>
  <c r="F434" i="27"/>
  <c r="N434" i="27"/>
  <c r="J434" i="27"/>
  <c r="C430" i="27"/>
  <c r="G430" i="27"/>
  <c r="K430" i="27"/>
  <c r="D430" i="27"/>
  <c r="H430" i="27"/>
  <c r="L430" i="27"/>
  <c r="E430" i="27"/>
  <c r="M430" i="27"/>
  <c r="F430" i="27"/>
  <c r="N430" i="27"/>
  <c r="J430" i="27"/>
  <c r="C426" i="27"/>
  <c r="G426" i="27"/>
  <c r="K426" i="27"/>
  <c r="D426" i="27"/>
  <c r="H426" i="27"/>
  <c r="L426" i="27"/>
  <c r="E426" i="27"/>
  <c r="M426" i="27"/>
  <c r="F426" i="27"/>
  <c r="N426" i="27"/>
  <c r="J426" i="27"/>
  <c r="G422" i="27"/>
  <c r="K422" i="27"/>
  <c r="D422" i="27"/>
  <c r="L422" i="27"/>
  <c r="E422" i="27"/>
  <c r="M422" i="27"/>
  <c r="N422" i="27"/>
  <c r="J422" i="27"/>
  <c r="C418" i="27"/>
  <c r="G418" i="27"/>
  <c r="H418" i="27"/>
  <c r="E418" i="27"/>
  <c r="F418" i="27"/>
  <c r="N418" i="27"/>
  <c r="C414" i="27"/>
  <c r="G414" i="27"/>
  <c r="D414" i="27"/>
  <c r="H414" i="27"/>
  <c r="L414" i="27"/>
  <c r="M414" i="27"/>
  <c r="F414" i="27"/>
  <c r="N414" i="27"/>
  <c r="C410" i="27"/>
  <c r="G410" i="27"/>
  <c r="K410" i="27"/>
  <c r="D410" i="27"/>
  <c r="H410" i="27"/>
  <c r="L410" i="27"/>
  <c r="E410" i="27"/>
  <c r="M410" i="27"/>
  <c r="F410" i="27"/>
  <c r="N410" i="27"/>
  <c r="J410" i="27"/>
  <c r="G406" i="27"/>
  <c r="K406" i="27"/>
  <c r="D406" i="27"/>
  <c r="L406" i="27"/>
  <c r="E406" i="27"/>
  <c r="M406" i="27"/>
  <c r="N406" i="27"/>
  <c r="J406" i="27"/>
  <c r="C402" i="27"/>
  <c r="G402" i="27"/>
  <c r="K402" i="27"/>
  <c r="D402" i="27"/>
  <c r="H402" i="27"/>
  <c r="L402" i="27"/>
  <c r="E402" i="27"/>
  <c r="M402" i="27"/>
  <c r="F402" i="27"/>
  <c r="N402" i="27"/>
  <c r="J402" i="27"/>
  <c r="C398" i="27"/>
  <c r="D398" i="27"/>
  <c r="L398" i="27"/>
  <c r="M398" i="27"/>
  <c r="F398" i="27"/>
  <c r="G394" i="27"/>
  <c r="L394" i="27"/>
  <c r="N394" i="27"/>
  <c r="C390" i="27"/>
  <c r="G390" i="27"/>
  <c r="K390" i="27"/>
  <c r="D390" i="27"/>
  <c r="H390" i="27"/>
  <c r="L390" i="27"/>
  <c r="E390" i="27"/>
  <c r="M390" i="27"/>
  <c r="F390" i="27"/>
  <c r="N390" i="27"/>
  <c r="J390" i="27"/>
  <c r="C386" i="27"/>
  <c r="G386" i="27"/>
  <c r="K386" i="27"/>
  <c r="D386" i="27"/>
  <c r="H386" i="27"/>
  <c r="L386" i="27"/>
  <c r="E386" i="27"/>
  <c r="M386" i="27"/>
  <c r="F386" i="27"/>
  <c r="N386" i="27"/>
  <c r="J386" i="27"/>
  <c r="C382" i="27"/>
  <c r="G382" i="27"/>
  <c r="D382" i="27"/>
  <c r="H382" i="27"/>
  <c r="L382" i="27"/>
  <c r="M382" i="27"/>
  <c r="F382" i="27"/>
  <c r="N382" i="27"/>
  <c r="G378" i="27"/>
  <c r="L378" i="27"/>
  <c r="N378" i="27"/>
  <c r="C374" i="27"/>
  <c r="G374" i="27"/>
  <c r="K374" i="27"/>
  <c r="D374" i="27"/>
  <c r="H374" i="27"/>
  <c r="L374" i="27"/>
  <c r="E374" i="27"/>
  <c r="M374" i="27"/>
  <c r="F374" i="27"/>
  <c r="N374" i="27"/>
  <c r="J374" i="27"/>
  <c r="F371" i="27"/>
  <c r="N368" i="27"/>
  <c r="E361" i="27"/>
  <c r="I361" i="27"/>
  <c r="M361" i="27"/>
  <c r="F361" i="27"/>
  <c r="J361" i="27"/>
  <c r="N361" i="27"/>
  <c r="C361" i="27"/>
  <c r="K361" i="27"/>
  <c r="D361" i="27"/>
  <c r="L361" i="27"/>
  <c r="G361" i="27"/>
  <c r="H361" i="27"/>
  <c r="E485" i="27"/>
  <c r="I485" i="27"/>
  <c r="M485" i="27"/>
  <c r="F485" i="27"/>
  <c r="J485" i="27"/>
  <c r="N485" i="27"/>
  <c r="G485" i="27"/>
  <c r="K477" i="27"/>
  <c r="K475" i="27"/>
  <c r="K473" i="27"/>
  <c r="K471" i="27"/>
  <c r="K469" i="27"/>
  <c r="K467" i="27"/>
  <c r="K463" i="27"/>
  <c r="K461" i="27"/>
  <c r="K459" i="27"/>
  <c r="K457" i="27"/>
  <c r="K455" i="27"/>
  <c r="D452" i="27"/>
  <c r="L452" i="27"/>
  <c r="E452" i="27"/>
  <c r="I452" i="27"/>
  <c r="F452" i="27"/>
  <c r="N452" i="27"/>
  <c r="G452" i="27"/>
  <c r="D450" i="27"/>
  <c r="H450" i="27"/>
  <c r="L450" i="27"/>
  <c r="E450" i="27"/>
  <c r="I450" i="27"/>
  <c r="M450" i="27"/>
  <c r="J450" i="27"/>
  <c r="C450" i="27"/>
  <c r="K450" i="27"/>
  <c r="D447" i="27"/>
  <c r="H447" i="27"/>
  <c r="L447" i="27"/>
  <c r="E447" i="27"/>
  <c r="I447" i="27"/>
  <c r="M447" i="27"/>
  <c r="G447" i="27"/>
  <c r="J447" i="27"/>
  <c r="C447" i="27"/>
  <c r="D444" i="27"/>
  <c r="H444" i="27"/>
  <c r="L444" i="27"/>
  <c r="E444" i="27"/>
  <c r="I444" i="27"/>
  <c r="M444" i="27"/>
  <c r="F444" i="27"/>
  <c r="N444" i="27"/>
  <c r="G444" i="27"/>
  <c r="E442" i="27"/>
  <c r="K438" i="27"/>
  <c r="I438" i="27"/>
  <c r="C435" i="27"/>
  <c r="G435" i="27"/>
  <c r="K435" i="27"/>
  <c r="D435" i="27"/>
  <c r="H435" i="27"/>
  <c r="L435" i="27"/>
  <c r="J435" i="27"/>
  <c r="E435" i="27"/>
  <c r="M435" i="27"/>
  <c r="I435" i="27"/>
  <c r="N435" i="27"/>
  <c r="C431" i="27"/>
  <c r="G431" i="27"/>
  <c r="K431" i="27"/>
  <c r="D431" i="27"/>
  <c r="H431" i="27"/>
  <c r="L431" i="27"/>
  <c r="J431" i="27"/>
  <c r="E431" i="27"/>
  <c r="M431" i="27"/>
  <c r="I431" i="27"/>
  <c r="N431" i="27"/>
  <c r="C427" i="27"/>
  <c r="G427" i="27"/>
  <c r="K427" i="27"/>
  <c r="D427" i="27"/>
  <c r="H427" i="27"/>
  <c r="L427" i="27"/>
  <c r="J427" i="27"/>
  <c r="E427" i="27"/>
  <c r="M427" i="27"/>
  <c r="I427" i="27"/>
  <c r="N427" i="27"/>
  <c r="C423" i="27"/>
  <c r="G423" i="27"/>
  <c r="K423" i="27"/>
  <c r="D423" i="27"/>
  <c r="H423" i="27"/>
  <c r="L423" i="27"/>
  <c r="J423" i="27"/>
  <c r="E423" i="27"/>
  <c r="M423" i="27"/>
  <c r="I423" i="27"/>
  <c r="N423" i="27"/>
  <c r="C419" i="27"/>
  <c r="G419" i="27"/>
  <c r="K419" i="27"/>
  <c r="D419" i="27"/>
  <c r="H419" i="27"/>
  <c r="L419" i="27"/>
  <c r="J419" i="27"/>
  <c r="E419" i="27"/>
  <c r="M419" i="27"/>
  <c r="I419" i="27"/>
  <c r="N419" i="27"/>
  <c r="C415" i="27"/>
  <c r="G415" i="27"/>
  <c r="K415" i="27"/>
  <c r="D415" i="27"/>
  <c r="H415" i="27"/>
  <c r="L415" i="27"/>
  <c r="J415" i="27"/>
  <c r="E415" i="27"/>
  <c r="M415" i="27"/>
  <c r="I415" i="27"/>
  <c r="N415" i="27"/>
  <c r="C411" i="27"/>
  <c r="G411" i="27"/>
  <c r="K411" i="27"/>
  <c r="D411" i="27"/>
  <c r="H411" i="27"/>
  <c r="L411" i="27"/>
  <c r="J411" i="27"/>
  <c r="E411" i="27"/>
  <c r="M411" i="27"/>
  <c r="I411" i="27"/>
  <c r="N411" i="27"/>
  <c r="C407" i="27"/>
  <c r="G407" i="27"/>
  <c r="K407" i="27"/>
  <c r="D407" i="27"/>
  <c r="H407" i="27"/>
  <c r="L407" i="27"/>
  <c r="J407" i="27"/>
  <c r="E407" i="27"/>
  <c r="M407" i="27"/>
  <c r="I407" i="27"/>
  <c r="N407" i="27"/>
  <c r="C399" i="27"/>
  <c r="G399" i="27"/>
  <c r="K399" i="27"/>
  <c r="D399" i="27"/>
  <c r="H399" i="27"/>
  <c r="L399" i="27"/>
  <c r="J399" i="27"/>
  <c r="E399" i="27"/>
  <c r="M399" i="27"/>
  <c r="I399" i="27"/>
  <c r="N399" i="27"/>
  <c r="C395" i="27"/>
  <c r="G395" i="27"/>
  <c r="K395" i="27"/>
  <c r="D395" i="27"/>
  <c r="H395" i="27"/>
  <c r="L395" i="27"/>
  <c r="J395" i="27"/>
  <c r="E395" i="27"/>
  <c r="M395" i="27"/>
  <c r="I395" i="27"/>
  <c r="N395" i="27"/>
  <c r="D391" i="27"/>
  <c r="E391" i="27"/>
  <c r="C387" i="27"/>
  <c r="G387" i="27"/>
  <c r="K387" i="27"/>
  <c r="D387" i="27"/>
  <c r="H387" i="27"/>
  <c r="L387" i="27"/>
  <c r="J387" i="27"/>
  <c r="E387" i="27"/>
  <c r="M387" i="27"/>
  <c r="I387" i="27"/>
  <c r="N387" i="27"/>
  <c r="C383" i="27"/>
  <c r="G383" i="27"/>
  <c r="K383" i="27"/>
  <c r="D383" i="27"/>
  <c r="H383" i="27"/>
  <c r="L383" i="27"/>
  <c r="J383" i="27"/>
  <c r="E383" i="27"/>
  <c r="M383" i="27"/>
  <c r="I383" i="27"/>
  <c r="N383" i="27"/>
  <c r="C379" i="27"/>
  <c r="G379" i="27"/>
  <c r="K379" i="27"/>
  <c r="D379" i="27"/>
  <c r="H379" i="27"/>
  <c r="L379" i="27"/>
  <c r="J379" i="27"/>
  <c r="E379" i="27"/>
  <c r="M379" i="27"/>
  <c r="I379" i="27"/>
  <c r="N379" i="27"/>
  <c r="C375" i="27"/>
  <c r="G375" i="27"/>
  <c r="K375" i="27"/>
  <c r="D375" i="27"/>
  <c r="H375" i="27"/>
  <c r="L375" i="27"/>
  <c r="J375" i="27"/>
  <c r="E375" i="27"/>
  <c r="M375" i="27"/>
  <c r="I375" i="27"/>
  <c r="N375" i="27"/>
  <c r="E366" i="27"/>
  <c r="I366" i="27"/>
  <c r="M366" i="27"/>
  <c r="C366" i="27"/>
  <c r="H366" i="27"/>
  <c r="N366" i="27"/>
  <c r="D366" i="27"/>
  <c r="J366" i="27"/>
  <c r="F366" i="27"/>
  <c r="G366" i="27"/>
  <c r="K366" i="27"/>
  <c r="L366" i="27"/>
  <c r="E350" i="27"/>
  <c r="J350" i="27"/>
  <c r="C439" i="27"/>
  <c r="G439" i="27"/>
  <c r="K439" i="27"/>
  <c r="F439" i="27"/>
  <c r="L439" i="27"/>
  <c r="H439" i="27"/>
  <c r="M439" i="27"/>
  <c r="E439" i="27"/>
  <c r="C433" i="27"/>
  <c r="G433" i="27"/>
  <c r="K433" i="27"/>
  <c r="D433" i="27"/>
  <c r="H433" i="27"/>
  <c r="L433" i="27"/>
  <c r="F433" i="27"/>
  <c r="N433" i="27"/>
  <c r="I433" i="27"/>
  <c r="C429" i="27"/>
  <c r="G429" i="27"/>
  <c r="K429" i="27"/>
  <c r="D429" i="27"/>
  <c r="H429" i="27"/>
  <c r="L429" i="27"/>
  <c r="F429" i="27"/>
  <c r="N429" i="27"/>
  <c r="I429" i="27"/>
  <c r="C425" i="27"/>
  <c r="G425" i="27"/>
  <c r="K425" i="27"/>
  <c r="D425" i="27"/>
  <c r="H425" i="27"/>
  <c r="L425" i="27"/>
  <c r="F425" i="27"/>
  <c r="N425" i="27"/>
  <c r="I425" i="27"/>
  <c r="C421" i="27"/>
  <c r="G421" i="27"/>
  <c r="K421" i="27"/>
  <c r="D421" i="27"/>
  <c r="H421" i="27"/>
  <c r="L421" i="27"/>
  <c r="F421" i="27"/>
  <c r="N421" i="27"/>
  <c r="I421" i="27"/>
  <c r="C417" i="27"/>
  <c r="G417" i="27"/>
  <c r="K417" i="27"/>
  <c r="D417" i="27"/>
  <c r="H417" i="27"/>
  <c r="L417" i="27"/>
  <c r="F417" i="27"/>
  <c r="N417" i="27"/>
  <c r="I417" i="27"/>
  <c r="C413" i="27"/>
  <c r="G413" i="27"/>
  <c r="K413" i="27"/>
  <c r="D413" i="27"/>
  <c r="H413" i="27"/>
  <c r="L413" i="27"/>
  <c r="F413" i="27"/>
  <c r="N413" i="27"/>
  <c r="I413" i="27"/>
  <c r="C409" i="27"/>
  <c r="G409" i="27"/>
  <c r="K409" i="27"/>
  <c r="D409" i="27"/>
  <c r="H409" i="27"/>
  <c r="L409" i="27"/>
  <c r="F409" i="27"/>
  <c r="N409" i="27"/>
  <c r="I409" i="27"/>
  <c r="L405" i="27"/>
  <c r="F405" i="27"/>
  <c r="N405" i="27"/>
  <c r="C401" i="27"/>
  <c r="G401" i="27"/>
  <c r="K401" i="27"/>
  <c r="D401" i="27"/>
  <c r="H401" i="27"/>
  <c r="L401" i="27"/>
  <c r="F401" i="27"/>
  <c r="N401" i="27"/>
  <c r="I401" i="27"/>
  <c r="C397" i="27"/>
  <c r="G397" i="27"/>
  <c r="K397" i="27"/>
  <c r="D397" i="27"/>
  <c r="H397" i="27"/>
  <c r="L397" i="27"/>
  <c r="F397" i="27"/>
  <c r="N397" i="27"/>
  <c r="I397" i="27"/>
  <c r="C393" i="27"/>
  <c r="G393" i="27"/>
  <c r="K393" i="27"/>
  <c r="D393" i="27"/>
  <c r="H393" i="27"/>
  <c r="L393" i="27"/>
  <c r="F393" i="27"/>
  <c r="N393" i="27"/>
  <c r="I393" i="27"/>
  <c r="C389" i="27"/>
  <c r="G389" i="27"/>
  <c r="K389" i="27"/>
  <c r="D389" i="27"/>
  <c r="H389" i="27"/>
  <c r="L389" i="27"/>
  <c r="F389" i="27"/>
  <c r="N389" i="27"/>
  <c r="I389" i="27"/>
  <c r="C385" i="27"/>
  <c r="G385" i="27"/>
  <c r="K385" i="27"/>
  <c r="D385" i="27"/>
  <c r="H385" i="27"/>
  <c r="L385" i="27"/>
  <c r="F385" i="27"/>
  <c r="N385" i="27"/>
  <c r="I385" i="27"/>
  <c r="C381" i="27"/>
  <c r="G381" i="27"/>
  <c r="K381" i="27"/>
  <c r="D381" i="27"/>
  <c r="H381" i="27"/>
  <c r="L381" i="27"/>
  <c r="F381" i="27"/>
  <c r="N381" i="27"/>
  <c r="I381" i="27"/>
  <c r="D377" i="27"/>
  <c r="N377" i="27"/>
  <c r="C373" i="27"/>
  <c r="G373" i="27"/>
  <c r="K373" i="27"/>
  <c r="D373" i="27"/>
  <c r="H373" i="27"/>
  <c r="L373" i="27"/>
  <c r="F373" i="27"/>
  <c r="N373" i="27"/>
  <c r="I373" i="27"/>
  <c r="E357" i="27"/>
  <c r="I357" i="27"/>
  <c r="M357" i="27"/>
  <c r="F357" i="27"/>
  <c r="J357" i="27"/>
  <c r="N357" i="27"/>
  <c r="C357" i="27"/>
  <c r="K357" i="27"/>
  <c r="D357" i="27"/>
  <c r="L357" i="27"/>
  <c r="G357" i="27"/>
  <c r="I354" i="27"/>
  <c r="D345" i="27"/>
  <c r="H345" i="27"/>
  <c r="L345" i="27"/>
  <c r="G345" i="27"/>
  <c r="M345" i="27"/>
  <c r="C345" i="27"/>
  <c r="I345" i="27"/>
  <c r="N345" i="27"/>
  <c r="J345" i="27"/>
  <c r="K345" i="27"/>
  <c r="E345" i="27"/>
  <c r="F345" i="27"/>
  <c r="D343" i="27"/>
  <c r="H343" i="27"/>
  <c r="L343" i="27"/>
  <c r="G343" i="27"/>
  <c r="M343" i="27"/>
  <c r="C343" i="27"/>
  <c r="I343" i="27"/>
  <c r="N343" i="27"/>
  <c r="J343" i="27"/>
  <c r="K343" i="27"/>
  <c r="E343" i="27"/>
  <c r="F343" i="27"/>
  <c r="L341" i="27"/>
  <c r="I341" i="27"/>
  <c r="E341" i="27"/>
  <c r="D339" i="27"/>
  <c r="H339" i="27"/>
  <c r="L339" i="27"/>
  <c r="G339" i="27"/>
  <c r="M339" i="27"/>
  <c r="C339" i="27"/>
  <c r="I339" i="27"/>
  <c r="N339" i="27"/>
  <c r="J339" i="27"/>
  <c r="K339" i="27"/>
  <c r="E339" i="27"/>
  <c r="F339" i="27"/>
  <c r="H337" i="27"/>
  <c r="L337" i="27"/>
  <c r="M337" i="27"/>
  <c r="C337" i="27"/>
  <c r="N337" i="27"/>
  <c r="K337" i="27"/>
  <c r="E337" i="27"/>
  <c r="D335" i="27"/>
  <c r="H335" i="27"/>
  <c r="L335" i="27"/>
  <c r="G335" i="27"/>
  <c r="M335" i="27"/>
  <c r="C335" i="27"/>
  <c r="I335" i="27"/>
  <c r="N335" i="27"/>
  <c r="J335" i="27"/>
  <c r="K335" i="27"/>
  <c r="E335" i="27"/>
  <c r="F335" i="27"/>
  <c r="L333" i="27"/>
  <c r="I333" i="27"/>
  <c r="E333" i="27"/>
  <c r="D331" i="27"/>
  <c r="H331" i="27"/>
  <c r="L331" i="27"/>
  <c r="G331" i="27"/>
  <c r="M331" i="27"/>
  <c r="C331" i="27"/>
  <c r="I331" i="27"/>
  <c r="N331" i="27"/>
  <c r="J331" i="27"/>
  <c r="K331" i="27"/>
  <c r="E331" i="27"/>
  <c r="F331" i="27"/>
  <c r="D329" i="27"/>
  <c r="H329" i="27"/>
  <c r="L329" i="27"/>
  <c r="G329" i="27"/>
  <c r="M329" i="27"/>
  <c r="C329" i="27"/>
  <c r="I329" i="27"/>
  <c r="N329" i="27"/>
  <c r="J329" i="27"/>
  <c r="K329" i="27"/>
  <c r="E329" i="27"/>
  <c r="F329" i="27"/>
  <c r="D327" i="27"/>
  <c r="H327" i="27"/>
  <c r="L327" i="27"/>
  <c r="G327" i="27"/>
  <c r="M327" i="27"/>
  <c r="C327" i="27"/>
  <c r="I327" i="27"/>
  <c r="N327" i="27"/>
  <c r="J327" i="27"/>
  <c r="K327" i="27"/>
  <c r="E327" i="27"/>
  <c r="F327" i="27"/>
  <c r="K325" i="27"/>
  <c r="E325" i="27"/>
  <c r="I325" i="27"/>
  <c r="C436" i="27"/>
  <c r="G436" i="27"/>
  <c r="K436" i="27"/>
  <c r="D436" i="27"/>
  <c r="H436" i="27"/>
  <c r="L436" i="27"/>
  <c r="C432" i="27"/>
  <c r="G432" i="27"/>
  <c r="K432" i="27"/>
  <c r="D432" i="27"/>
  <c r="H432" i="27"/>
  <c r="L432" i="27"/>
  <c r="C428" i="27"/>
  <c r="G428" i="27"/>
  <c r="K428" i="27"/>
  <c r="D428" i="27"/>
  <c r="H428" i="27"/>
  <c r="L428" i="27"/>
  <c r="C424" i="27"/>
  <c r="G424" i="27"/>
  <c r="K424" i="27"/>
  <c r="D424" i="27"/>
  <c r="H424" i="27"/>
  <c r="L424" i="27"/>
  <c r="C420" i="27"/>
  <c r="G420" i="27"/>
  <c r="K420" i="27"/>
  <c r="D420" i="27"/>
  <c r="H420" i="27"/>
  <c r="L420" i="27"/>
  <c r="C416" i="27"/>
  <c r="G416" i="27"/>
  <c r="K416" i="27"/>
  <c r="D416" i="27"/>
  <c r="H416" i="27"/>
  <c r="L416" i="27"/>
  <c r="C412" i="27"/>
  <c r="G412" i="27"/>
  <c r="K412" i="27"/>
  <c r="D412" i="27"/>
  <c r="H412" i="27"/>
  <c r="L412" i="27"/>
  <c r="C408" i="27"/>
  <c r="G408" i="27"/>
  <c r="K408" i="27"/>
  <c r="D408" i="27"/>
  <c r="H408" i="27"/>
  <c r="L408" i="27"/>
  <c r="C404" i="27"/>
  <c r="G404" i="27"/>
  <c r="K404" i="27"/>
  <c r="D404" i="27"/>
  <c r="H404" i="27"/>
  <c r="L404" i="27"/>
  <c r="C400" i="27"/>
  <c r="G400" i="27"/>
  <c r="K400" i="27"/>
  <c r="D400" i="27"/>
  <c r="H400" i="27"/>
  <c r="L400" i="27"/>
  <c r="C396" i="27"/>
  <c r="G396" i="27"/>
  <c r="K396" i="27"/>
  <c r="D396" i="27"/>
  <c r="H396" i="27"/>
  <c r="L396" i="27"/>
  <c r="G392" i="27"/>
  <c r="L392" i="27"/>
  <c r="C388" i="27"/>
  <c r="G388" i="27"/>
  <c r="K388" i="27"/>
  <c r="D388" i="27"/>
  <c r="H388" i="27"/>
  <c r="L388" i="27"/>
  <c r="C384" i="27"/>
  <c r="G384" i="27"/>
  <c r="K384" i="27"/>
  <c r="D384" i="27"/>
  <c r="H384" i="27"/>
  <c r="L384" i="27"/>
  <c r="C380" i="27"/>
  <c r="G380" i="27"/>
  <c r="K380" i="27"/>
  <c r="D380" i="27"/>
  <c r="H380" i="27"/>
  <c r="L380" i="27"/>
  <c r="G376" i="27"/>
  <c r="K376" i="27"/>
  <c r="D376" i="27"/>
  <c r="H376" i="27"/>
  <c r="L376" i="27"/>
  <c r="C372" i="27"/>
  <c r="G372" i="27"/>
  <c r="K372" i="27"/>
  <c r="D372" i="27"/>
  <c r="H372" i="27"/>
  <c r="L372" i="27"/>
  <c r="E370" i="27"/>
  <c r="I370" i="27"/>
  <c r="M370" i="27"/>
  <c r="C370" i="27"/>
  <c r="H370" i="27"/>
  <c r="N370" i="27"/>
  <c r="D370" i="27"/>
  <c r="J370" i="27"/>
  <c r="E369" i="27"/>
  <c r="I369" i="27"/>
  <c r="M369" i="27"/>
  <c r="D369" i="27"/>
  <c r="J369" i="27"/>
  <c r="F369" i="27"/>
  <c r="K369" i="27"/>
  <c r="E358" i="27"/>
  <c r="I358" i="27"/>
  <c r="M358" i="27"/>
  <c r="F358" i="27"/>
  <c r="J358" i="27"/>
  <c r="N358" i="27"/>
  <c r="H358" i="27"/>
  <c r="C358" i="27"/>
  <c r="K358" i="27"/>
  <c r="E349" i="27"/>
  <c r="I349" i="27"/>
  <c r="J349" i="27"/>
  <c r="N349" i="27"/>
  <c r="D349" i="27"/>
  <c r="L349" i="27"/>
  <c r="E283" i="27"/>
  <c r="I283" i="27"/>
  <c r="M283" i="27"/>
  <c r="G283" i="27"/>
  <c r="L283" i="27"/>
  <c r="C283" i="27"/>
  <c r="H283" i="27"/>
  <c r="N283" i="27"/>
  <c r="J283" i="27"/>
  <c r="K283" i="27"/>
  <c r="D283" i="27"/>
  <c r="F283" i="27"/>
  <c r="E280" i="27"/>
  <c r="I280" i="27"/>
  <c r="M280" i="27"/>
  <c r="F280" i="27"/>
  <c r="K280" i="27"/>
  <c r="G280" i="27"/>
  <c r="L280" i="27"/>
  <c r="J280" i="27"/>
  <c r="C280" i="27"/>
  <c r="N280" i="27"/>
  <c r="D280" i="27"/>
  <c r="H280" i="27"/>
  <c r="I436" i="27"/>
  <c r="I432" i="27"/>
  <c r="I428" i="27"/>
  <c r="I424" i="27"/>
  <c r="I420" i="27"/>
  <c r="I416" i="27"/>
  <c r="I412" i="27"/>
  <c r="I408" i="27"/>
  <c r="I404" i="27"/>
  <c r="I400" i="27"/>
  <c r="I396" i="27"/>
  <c r="I392" i="27"/>
  <c r="I388" i="27"/>
  <c r="I384" i="27"/>
  <c r="I380" i="27"/>
  <c r="I376" i="27"/>
  <c r="I372" i="27"/>
  <c r="K370" i="27"/>
  <c r="H369" i="27"/>
  <c r="E362" i="27"/>
  <c r="I362" i="27"/>
  <c r="M362" i="27"/>
  <c r="F362" i="27"/>
  <c r="J362" i="27"/>
  <c r="N362" i="27"/>
  <c r="H362" i="27"/>
  <c r="C362" i="27"/>
  <c r="K362" i="27"/>
  <c r="L358" i="27"/>
  <c r="M353" i="27"/>
  <c r="C353" i="27"/>
  <c r="H349" i="27"/>
  <c r="I346" i="27"/>
  <c r="M346" i="27"/>
  <c r="F346" i="27"/>
  <c r="C322" i="27"/>
  <c r="G322" i="27"/>
  <c r="K322" i="27"/>
  <c r="D322" i="27"/>
  <c r="H322" i="27"/>
  <c r="L322" i="27"/>
  <c r="J322" i="27"/>
  <c r="E322" i="27"/>
  <c r="M322" i="27"/>
  <c r="F322" i="27"/>
  <c r="I322" i="27"/>
  <c r="E284" i="27"/>
  <c r="I284" i="27"/>
  <c r="M284" i="27"/>
  <c r="F284" i="27"/>
  <c r="K284" i="27"/>
  <c r="G284" i="27"/>
  <c r="L284" i="27"/>
  <c r="J284" i="27"/>
  <c r="C284" i="27"/>
  <c r="N284" i="27"/>
  <c r="D284" i="27"/>
  <c r="H284" i="27"/>
  <c r="E364" i="27"/>
  <c r="I364" i="27"/>
  <c r="M364" i="27"/>
  <c r="F364" i="27"/>
  <c r="J364" i="27"/>
  <c r="N364" i="27"/>
  <c r="G364" i="27"/>
  <c r="E360" i="27"/>
  <c r="I360" i="27"/>
  <c r="M360" i="27"/>
  <c r="F360" i="27"/>
  <c r="J360" i="27"/>
  <c r="N360" i="27"/>
  <c r="G360" i="27"/>
  <c r="E356" i="27"/>
  <c r="I356" i="27"/>
  <c r="M356" i="27"/>
  <c r="F356" i="27"/>
  <c r="J356" i="27"/>
  <c r="N356" i="27"/>
  <c r="G356" i="27"/>
  <c r="E352" i="27"/>
  <c r="I352" i="27"/>
  <c r="M352" i="27"/>
  <c r="F352" i="27"/>
  <c r="J352" i="27"/>
  <c r="N352" i="27"/>
  <c r="G352" i="27"/>
  <c r="E348" i="27"/>
  <c r="I348" i="27"/>
  <c r="M348" i="27"/>
  <c r="F348" i="27"/>
  <c r="J348" i="27"/>
  <c r="N348" i="27"/>
  <c r="G348" i="27"/>
  <c r="C324" i="27"/>
  <c r="G324" i="27"/>
  <c r="K324" i="27"/>
  <c r="D324" i="27"/>
  <c r="H324" i="27"/>
  <c r="L324" i="27"/>
  <c r="F324" i="27"/>
  <c r="N324" i="27"/>
  <c r="I324" i="27"/>
  <c r="E307" i="27"/>
  <c r="I307" i="27"/>
  <c r="M307" i="27"/>
  <c r="G307" i="27"/>
  <c r="L307" i="27"/>
  <c r="C307" i="27"/>
  <c r="H307" i="27"/>
  <c r="N307" i="27"/>
  <c r="J307" i="27"/>
  <c r="K307" i="27"/>
  <c r="D307" i="27"/>
  <c r="F307" i="27"/>
  <c r="J290" i="27"/>
  <c r="L290" i="27"/>
  <c r="E282" i="27"/>
  <c r="I282" i="27"/>
  <c r="H282" i="27"/>
  <c r="N282" i="27"/>
  <c r="G282" i="27"/>
  <c r="K282" i="27"/>
  <c r="E365" i="27"/>
  <c r="I365" i="27"/>
  <c r="M365" i="27"/>
  <c r="F365" i="27"/>
  <c r="J365" i="27"/>
  <c r="C365" i="27"/>
  <c r="L364" i="27"/>
  <c r="D364" i="27"/>
  <c r="E363" i="27"/>
  <c r="I363" i="27"/>
  <c r="M363" i="27"/>
  <c r="F363" i="27"/>
  <c r="J363" i="27"/>
  <c r="N363" i="27"/>
  <c r="G363" i="27"/>
  <c r="L360" i="27"/>
  <c r="D360" i="27"/>
  <c r="E359" i="27"/>
  <c r="I359" i="27"/>
  <c r="M359" i="27"/>
  <c r="F359" i="27"/>
  <c r="J359" i="27"/>
  <c r="N359" i="27"/>
  <c r="G359" i="27"/>
  <c r="L356" i="27"/>
  <c r="D356" i="27"/>
  <c r="E355" i="27"/>
  <c r="F355" i="27"/>
  <c r="J355" i="27"/>
  <c r="L352" i="27"/>
  <c r="D352" i="27"/>
  <c r="I351" i="27"/>
  <c r="N351" i="27"/>
  <c r="L348" i="27"/>
  <c r="D348" i="27"/>
  <c r="E347" i="27"/>
  <c r="I347" i="27"/>
  <c r="M347" i="27"/>
  <c r="F347" i="27"/>
  <c r="J347" i="27"/>
  <c r="N347" i="27"/>
  <c r="G347" i="27"/>
  <c r="M324" i="27"/>
  <c r="E292" i="27"/>
  <c r="I292" i="27"/>
  <c r="M292" i="27"/>
  <c r="F292" i="27"/>
  <c r="K292" i="27"/>
  <c r="G292" i="27"/>
  <c r="L292" i="27"/>
  <c r="J292" i="27"/>
  <c r="C292" i="27"/>
  <c r="N292" i="27"/>
  <c r="D292" i="27"/>
  <c r="E291" i="27"/>
  <c r="I291" i="27"/>
  <c r="M291" i="27"/>
  <c r="G291" i="27"/>
  <c r="L291" i="27"/>
  <c r="C291" i="27"/>
  <c r="H291" i="27"/>
  <c r="N291" i="27"/>
  <c r="J291" i="27"/>
  <c r="K291" i="27"/>
  <c r="D291" i="27"/>
  <c r="F291" i="27"/>
  <c r="C323" i="27"/>
  <c r="G323" i="27"/>
  <c r="K323" i="27"/>
  <c r="D323" i="27"/>
  <c r="H323" i="27"/>
  <c r="L323" i="27"/>
  <c r="M305" i="27"/>
  <c r="K305" i="27"/>
  <c r="E298" i="27"/>
  <c r="I298" i="27"/>
  <c r="M298" i="27"/>
  <c r="C298" i="27"/>
  <c r="H298" i="27"/>
  <c r="N298" i="27"/>
  <c r="D298" i="27"/>
  <c r="J298" i="27"/>
  <c r="G298" i="27"/>
  <c r="K298" i="27"/>
  <c r="I289" i="27"/>
  <c r="F289" i="27"/>
  <c r="I323" i="27"/>
  <c r="E308" i="27"/>
  <c r="F308" i="27"/>
  <c r="J308" i="27"/>
  <c r="N308" i="27"/>
  <c r="G308" i="27"/>
  <c r="K308" i="27"/>
  <c r="I308" i="27"/>
  <c r="C308" i="27"/>
  <c r="L308" i="27"/>
  <c r="E299" i="27"/>
  <c r="L299" i="27"/>
  <c r="J299" i="27"/>
  <c r="N301" i="27"/>
  <c r="C309" i="27"/>
  <c r="D304" i="27"/>
  <c r="E303" i="27"/>
  <c r="G303" i="27"/>
  <c r="L303" i="27"/>
  <c r="N303" i="27"/>
  <c r="D303" i="27"/>
  <c r="E302" i="27"/>
  <c r="I302" i="27"/>
  <c r="M302" i="27"/>
  <c r="C302" i="27"/>
  <c r="H302" i="27"/>
  <c r="N302" i="27"/>
  <c r="D302" i="27"/>
  <c r="J302" i="27"/>
  <c r="E301" i="27"/>
  <c r="I301" i="27"/>
  <c r="M301" i="27"/>
  <c r="D301" i="27"/>
  <c r="J301" i="27"/>
  <c r="F301" i="27"/>
  <c r="K301" i="27"/>
  <c r="E296" i="27"/>
  <c r="F296" i="27"/>
  <c r="K296" i="27"/>
  <c r="D296" i="27"/>
  <c r="E295" i="27"/>
  <c r="I295" i="27"/>
  <c r="M295" i="27"/>
  <c r="G295" i="27"/>
  <c r="L295" i="27"/>
  <c r="C295" i="27"/>
  <c r="H295" i="27"/>
  <c r="N295" i="27"/>
  <c r="D295" i="27"/>
  <c r="E293" i="27"/>
  <c r="I293" i="27"/>
  <c r="M293" i="27"/>
  <c r="F288" i="27"/>
  <c r="K288" i="27"/>
  <c r="E287" i="27"/>
  <c r="I287" i="27"/>
  <c r="M287" i="27"/>
  <c r="G287" i="27"/>
  <c r="L287" i="27"/>
  <c r="C287" i="27"/>
  <c r="H287" i="27"/>
  <c r="N287" i="27"/>
  <c r="D287" i="27"/>
  <c r="E286" i="27"/>
  <c r="I286" i="27"/>
  <c r="M286" i="27"/>
  <c r="C286" i="27"/>
  <c r="H286" i="27"/>
  <c r="N286" i="27"/>
  <c r="D286" i="27"/>
  <c r="J286" i="27"/>
  <c r="E285" i="27"/>
  <c r="I285" i="27"/>
  <c r="M285" i="27"/>
  <c r="D285" i="27"/>
  <c r="J285" i="27"/>
  <c r="F285" i="27"/>
  <c r="K285" i="27"/>
  <c r="N238" i="27"/>
  <c r="N70" i="27"/>
  <c r="K210" i="27"/>
  <c r="N94" i="27"/>
  <c r="N90" i="27"/>
  <c r="N66" i="27"/>
  <c r="K74" i="27"/>
  <c r="E233" i="27"/>
  <c r="J233" i="27"/>
  <c r="K252" i="27"/>
  <c r="G252" i="27"/>
  <c r="K72" i="27"/>
  <c r="C72" i="27"/>
  <c r="F168" i="27"/>
  <c r="N168" i="27"/>
  <c r="K236" i="27"/>
  <c r="G236" i="27"/>
  <c r="N183" i="27"/>
  <c r="F183" i="27"/>
  <c r="E235" i="27"/>
  <c r="J235" i="27"/>
  <c r="F191" i="27"/>
  <c r="H253" i="27"/>
  <c r="G266" i="27"/>
  <c r="N230" i="27"/>
  <c r="G230" i="27"/>
  <c r="H230" i="27"/>
  <c r="N226" i="27"/>
  <c r="J226" i="27"/>
  <c r="H198" i="27"/>
  <c r="M198" i="27"/>
  <c r="N258" i="27"/>
  <c r="I72" i="27"/>
  <c r="D142" i="27"/>
  <c r="L150" i="27"/>
  <c r="K158" i="27"/>
  <c r="C171" i="27"/>
  <c r="C177" i="27"/>
  <c r="C238" i="27"/>
  <c r="N245" i="27"/>
  <c r="C258" i="27"/>
  <c r="F273" i="27"/>
  <c r="E277" i="27"/>
  <c r="L38" i="27"/>
  <c r="N46" i="27"/>
  <c r="F54" i="27"/>
  <c r="N72" i="27"/>
  <c r="M170" i="27"/>
  <c r="K171" i="27"/>
  <c r="K173" i="27"/>
  <c r="K177" i="27"/>
  <c r="K179" i="27"/>
  <c r="K218" i="27"/>
  <c r="N222" i="27"/>
  <c r="H238" i="27"/>
  <c r="E245" i="27"/>
  <c r="F252" i="27"/>
  <c r="C264" i="27"/>
  <c r="C268" i="27"/>
  <c r="K273" i="27"/>
  <c r="E264" i="27"/>
  <c r="K38" i="27"/>
  <c r="E38" i="27"/>
  <c r="F38" i="27"/>
  <c r="L40" i="27"/>
  <c r="H40" i="27"/>
  <c r="D40" i="27"/>
  <c r="K40" i="27"/>
  <c r="G40" i="27"/>
  <c r="C40" i="27"/>
  <c r="M40" i="27"/>
  <c r="J40" i="27"/>
  <c r="I40" i="27"/>
  <c r="N40" i="27"/>
  <c r="F40" i="27"/>
  <c r="L42" i="27"/>
  <c r="H42" i="27"/>
  <c r="D42" i="27"/>
  <c r="K42" i="27"/>
  <c r="C42" i="27"/>
  <c r="M42" i="27"/>
  <c r="E42" i="27"/>
  <c r="J42" i="27"/>
  <c r="I42" i="27"/>
  <c r="N42" i="27"/>
  <c r="F42" i="27"/>
  <c r="L45" i="27"/>
  <c r="H45" i="27"/>
  <c r="D45" i="27"/>
  <c r="K45" i="27"/>
  <c r="G45" i="27"/>
  <c r="C45" i="27"/>
  <c r="N45" i="27"/>
  <c r="F45" i="27"/>
  <c r="M45" i="27"/>
  <c r="I45" i="27"/>
  <c r="E45" i="27"/>
  <c r="L49" i="27"/>
  <c r="H49" i="27"/>
  <c r="D49" i="27"/>
  <c r="K49" i="27"/>
  <c r="G49" i="27"/>
  <c r="C49" i="27"/>
  <c r="J49" i="27"/>
  <c r="F49" i="27"/>
  <c r="M49" i="27"/>
  <c r="I49" i="27"/>
  <c r="E49" i="27"/>
  <c r="L51" i="27"/>
  <c r="H51" i="27"/>
  <c r="K51" i="27"/>
  <c r="G51" i="27"/>
  <c r="C51" i="27"/>
  <c r="N51" i="27"/>
  <c r="J51" i="27"/>
  <c r="F51" i="27"/>
  <c r="M51" i="27"/>
  <c r="I51" i="27"/>
  <c r="E51" i="27"/>
  <c r="L53" i="27"/>
  <c r="H53" i="27"/>
  <c r="D53" i="27"/>
  <c r="K53" i="27"/>
  <c r="G53" i="27"/>
  <c r="C53" i="27"/>
  <c r="N53" i="27"/>
  <c r="J53" i="27"/>
  <c r="M53" i="27"/>
  <c r="I53" i="27"/>
  <c r="E53" i="27"/>
  <c r="L55" i="27"/>
  <c r="D55" i="27"/>
  <c r="K55" i="27"/>
  <c r="G55" i="27"/>
  <c r="C55" i="27"/>
  <c r="N55" i="27"/>
  <c r="J55" i="27"/>
  <c r="F55" i="27"/>
  <c r="M55" i="27"/>
  <c r="I55" i="27"/>
  <c r="E55" i="27"/>
  <c r="L57" i="27"/>
  <c r="H57" i="27"/>
  <c r="D57" i="27"/>
  <c r="K57" i="27"/>
  <c r="G57" i="27"/>
  <c r="C57" i="27"/>
  <c r="N57" i="27"/>
  <c r="F57" i="27"/>
  <c r="M57" i="27"/>
  <c r="I57" i="27"/>
  <c r="E57" i="27"/>
  <c r="L82" i="27"/>
  <c r="H82" i="27"/>
  <c r="G82" i="27"/>
  <c r="F82" i="27"/>
  <c r="N82" i="27"/>
  <c r="I82" i="27"/>
  <c r="L88" i="27"/>
  <c r="H88" i="27"/>
  <c r="D88" i="27"/>
  <c r="N88" i="27"/>
  <c r="I88" i="27"/>
  <c r="C88" i="27"/>
  <c r="M88" i="27"/>
  <c r="G88" i="27"/>
  <c r="K88" i="27"/>
  <c r="F88" i="27"/>
  <c r="J88" i="27"/>
  <c r="M46" i="27"/>
  <c r="H46" i="27"/>
  <c r="C46" i="27"/>
  <c r="N50" i="27"/>
  <c r="J50" i="27"/>
  <c r="I50" i="27"/>
  <c r="E50" i="27"/>
  <c r="D50" i="27"/>
  <c r="K50" i="27"/>
  <c r="J54" i="27"/>
  <c r="E54" i="27"/>
  <c r="K54" i="27"/>
  <c r="N56" i="27"/>
  <c r="J56" i="27"/>
  <c r="F56" i="27"/>
  <c r="M56" i="27"/>
  <c r="E56" i="27"/>
  <c r="L56" i="27"/>
  <c r="H56" i="27"/>
  <c r="D56" i="27"/>
  <c r="K56" i="27"/>
  <c r="G56" i="27"/>
  <c r="C56" i="27"/>
  <c r="N58" i="27"/>
  <c r="J58" i="27"/>
  <c r="F58" i="27"/>
  <c r="M58" i="27"/>
  <c r="I58" i="27"/>
  <c r="E58" i="27"/>
  <c r="L58" i="27"/>
  <c r="H58" i="27"/>
  <c r="D58" i="27"/>
  <c r="G58" i="27"/>
  <c r="C58" i="27"/>
  <c r="N60" i="27"/>
  <c r="J60" i="27"/>
  <c r="F60" i="27"/>
  <c r="I60" i="27"/>
  <c r="E60" i="27"/>
  <c r="L60" i="27"/>
  <c r="H60" i="27"/>
  <c r="D60" i="27"/>
  <c r="K60" i="27"/>
  <c r="G60" i="27"/>
  <c r="C60" i="27"/>
  <c r="N62" i="27"/>
  <c r="J62" i="27"/>
  <c r="I62" i="27"/>
  <c r="E62" i="27"/>
  <c r="D62" i="27"/>
  <c r="K62" i="27"/>
  <c r="N71" i="27"/>
  <c r="H71" i="27"/>
  <c r="D71" i="27"/>
  <c r="K71" i="27"/>
  <c r="G71" i="27"/>
  <c r="C71" i="27"/>
  <c r="J71" i="27"/>
  <c r="F71" i="27"/>
  <c r="M71" i="27"/>
  <c r="I71" i="27"/>
  <c r="E71" i="27"/>
  <c r="L92" i="27"/>
  <c r="H92" i="27"/>
  <c r="D92" i="27"/>
  <c r="K92" i="27"/>
  <c r="G92" i="27"/>
  <c r="C92" i="27"/>
  <c r="M92" i="27"/>
  <c r="E92" i="27"/>
  <c r="N92" i="27"/>
  <c r="J92" i="27"/>
  <c r="F92" i="27"/>
  <c r="H98" i="27"/>
  <c r="D98" i="27"/>
  <c r="M98" i="27"/>
  <c r="I98" i="27"/>
  <c r="F98" i="27"/>
  <c r="N98" i="27"/>
  <c r="P5" i="27"/>
  <c r="C66" i="27"/>
  <c r="K66" i="27"/>
  <c r="C68" i="27"/>
  <c r="G68" i="27"/>
  <c r="K68" i="27"/>
  <c r="C70" i="27"/>
  <c r="G70" i="27"/>
  <c r="E72" i="27"/>
  <c r="J72" i="27"/>
  <c r="I74" i="27"/>
  <c r="N74" i="27"/>
  <c r="F94" i="27"/>
  <c r="L102" i="27"/>
  <c r="H102" i="27"/>
  <c r="D102" i="27"/>
  <c r="K102" i="27"/>
  <c r="C102" i="27"/>
  <c r="N102" i="27"/>
  <c r="J102" i="27"/>
  <c r="F102" i="27"/>
  <c r="M102" i="27"/>
  <c r="I102" i="27"/>
  <c r="E102" i="27"/>
  <c r="D66" i="27"/>
  <c r="H66" i="27"/>
  <c r="L66" i="27"/>
  <c r="D68" i="27"/>
  <c r="H68" i="27"/>
  <c r="L68" i="27"/>
  <c r="D70" i="27"/>
  <c r="H70" i="27"/>
  <c r="L70" i="27"/>
  <c r="F72" i="27"/>
  <c r="E74" i="27"/>
  <c r="J74" i="27"/>
  <c r="L90" i="27"/>
  <c r="H90" i="27"/>
  <c r="D90" i="27"/>
  <c r="K90" i="27"/>
  <c r="C90" i="27"/>
  <c r="M90" i="27"/>
  <c r="I90" i="27"/>
  <c r="E90" i="27"/>
  <c r="J94" i="27"/>
  <c r="L104" i="27"/>
  <c r="M104" i="27"/>
  <c r="H104" i="27"/>
  <c r="D104" i="27"/>
  <c r="K104" i="27"/>
  <c r="G104" i="27"/>
  <c r="C104" i="27"/>
  <c r="J104" i="27"/>
  <c r="F104" i="27"/>
  <c r="N104" i="27"/>
  <c r="E104" i="27"/>
  <c r="E66" i="27"/>
  <c r="I66" i="27"/>
  <c r="M66" i="27"/>
  <c r="E68" i="27"/>
  <c r="M68" i="27"/>
  <c r="E70" i="27"/>
  <c r="I70" i="27"/>
  <c r="M70" i="27"/>
  <c r="L72" i="27"/>
  <c r="H72" i="27"/>
  <c r="D72" i="27"/>
  <c r="G72" i="27"/>
  <c r="F74" i="27"/>
  <c r="F90" i="27"/>
  <c r="F66" i="27"/>
  <c r="J66" i="27"/>
  <c r="F68" i="27"/>
  <c r="J68" i="27"/>
  <c r="F70" i="27"/>
  <c r="J70" i="27"/>
  <c r="L74" i="27"/>
  <c r="H74" i="27"/>
  <c r="D74" i="27"/>
  <c r="G74" i="27"/>
  <c r="M74" i="27"/>
  <c r="J90" i="27"/>
  <c r="L94" i="27"/>
  <c r="H94" i="27"/>
  <c r="D94" i="27"/>
  <c r="G94" i="27"/>
  <c r="C94" i="27"/>
  <c r="M94" i="27"/>
  <c r="I94" i="27"/>
  <c r="E94" i="27"/>
  <c r="L134" i="27"/>
  <c r="H134" i="27"/>
  <c r="D134" i="27"/>
  <c r="J134" i="27"/>
  <c r="E134" i="27"/>
  <c r="N134" i="27"/>
  <c r="I134" i="27"/>
  <c r="M134" i="27"/>
  <c r="G134" i="27"/>
  <c r="K134" i="27"/>
  <c r="F134" i="27"/>
  <c r="L136" i="27"/>
  <c r="H136" i="27"/>
  <c r="D136" i="27"/>
  <c r="K136" i="27"/>
  <c r="G136" i="27"/>
  <c r="C136" i="27"/>
  <c r="M136" i="27"/>
  <c r="J136" i="27"/>
  <c r="I136" i="27"/>
  <c r="N136" i="27"/>
  <c r="F136" i="27"/>
  <c r="L138" i="27"/>
  <c r="H138" i="27"/>
  <c r="D138" i="27"/>
  <c r="K138" i="27"/>
  <c r="C138" i="27"/>
  <c r="M138" i="27"/>
  <c r="E138" i="27"/>
  <c r="J138" i="27"/>
  <c r="I138" i="27"/>
  <c r="N138" i="27"/>
  <c r="F138" i="27"/>
  <c r="L140" i="27"/>
  <c r="H140" i="27"/>
  <c r="D140" i="27"/>
  <c r="K140" i="27"/>
  <c r="G140" i="27"/>
  <c r="C140" i="27"/>
  <c r="M140" i="27"/>
  <c r="E140" i="27"/>
  <c r="J140" i="27"/>
  <c r="N140" i="27"/>
  <c r="F140" i="27"/>
  <c r="H142" i="27"/>
  <c r="C142" i="27"/>
  <c r="I142" i="27"/>
  <c r="L146" i="27"/>
  <c r="H146" i="27"/>
  <c r="D146" i="27"/>
  <c r="K146" i="27"/>
  <c r="G146" i="27"/>
  <c r="M146" i="27"/>
  <c r="E146" i="27"/>
  <c r="J146" i="27"/>
  <c r="I146" i="27"/>
  <c r="N146" i="27"/>
  <c r="F146" i="27"/>
  <c r="K150" i="27"/>
  <c r="E150" i="27"/>
  <c r="F150" i="27"/>
  <c r="L152" i="27"/>
  <c r="H152" i="27"/>
  <c r="D152" i="27"/>
  <c r="K152" i="27"/>
  <c r="G152" i="27"/>
  <c r="C152" i="27"/>
  <c r="M152" i="27"/>
  <c r="E152" i="27"/>
  <c r="J152" i="27"/>
  <c r="N152" i="27"/>
  <c r="F152" i="27"/>
  <c r="L154" i="27"/>
  <c r="H154" i="27"/>
  <c r="D154" i="27"/>
  <c r="G154" i="27"/>
  <c r="C154" i="27"/>
  <c r="M154" i="27"/>
  <c r="E154" i="27"/>
  <c r="J154" i="27"/>
  <c r="I154" i="27"/>
  <c r="N154" i="27"/>
  <c r="F154" i="27"/>
  <c r="L156" i="27"/>
  <c r="H156" i="27"/>
  <c r="D156" i="27"/>
  <c r="K156" i="27"/>
  <c r="G156" i="27"/>
  <c r="C156" i="27"/>
  <c r="E156" i="27"/>
  <c r="J156" i="27"/>
  <c r="I156" i="27"/>
  <c r="N156" i="27"/>
  <c r="F156" i="27"/>
  <c r="D158" i="27"/>
  <c r="M158" i="27"/>
  <c r="N158" i="27"/>
  <c r="L164" i="27"/>
  <c r="H164" i="27"/>
  <c r="D164" i="27"/>
  <c r="K164" i="27"/>
  <c r="G164" i="27"/>
  <c r="C164" i="27"/>
  <c r="N164" i="27"/>
  <c r="F164" i="27"/>
  <c r="M164" i="27"/>
  <c r="E164" i="27"/>
  <c r="J164" i="27"/>
  <c r="D162" i="27"/>
  <c r="K162" i="27"/>
  <c r="M166" i="27"/>
  <c r="I166" i="27"/>
  <c r="E166" i="27"/>
  <c r="L166" i="27"/>
  <c r="H166" i="27"/>
  <c r="D166" i="27"/>
  <c r="G166" i="27"/>
  <c r="C166" i="27"/>
  <c r="H169" i="27"/>
  <c r="F170" i="27"/>
  <c r="L170" i="27"/>
  <c r="M162" i="27"/>
  <c r="F166" i="27"/>
  <c r="I168" i="27"/>
  <c r="E168" i="27"/>
  <c r="L168" i="27"/>
  <c r="H168" i="27"/>
  <c r="D168" i="27"/>
  <c r="K168" i="27"/>
  <c r="G168" i="27"/>
  <c r="C168" i="27"/>
  <c r="M193" i="27"/>
  <c r="I193" i="27"/>
  <c r="E193" i="27"/>
  <c r="L193" i="27"/>
  <c r="H193" i="27"/>
  <c r="D193" i="27"/>
  <c r="K193" i="27"/>
  <c r="G193" i="27"/>
  <c r="C193" i="27"/>
  <c r="F193" i="27"/>
  <c r="J193" i="27"/>
  <c r="F162" i="27"/>
  <c r="J166" i="27"/>
  <c r="L169" i="27"/>
  <c r="K169" i="27"/>
  <c r="J169" i="27"/>
  <c r="F169" i="27"/>
  <c r="D170" i="27"/>
  <c r="M185" i="27"/>
  <c r="I185" i="27"/>
  <c r="E185" i="27"/>
  <c r="L185" i="27"/>
  <c r="H185" i="27"/>
  <c r="D185" i="27"/>
  <c r="K185" i="27"/>
  <c r="G185" i="27"/>
  <c r="C185" i="27"/>
  <c r="N185" i="27"/>
  <c r="J185" i="27"/>
  <c r="M195" i="27"/>
  <c r="I195" i="27"/>
  <c r="H195" i="27"/>
  <c r="K195" i="27"/>
  <c r="J195" i="27"/>
  <c r="F195" i="27"/>
  <c r="N166" i="27"/>
  <c r="J168" i="27"/>
  <c r="M187" i="27"/>
  <c r="I187" i="27"/>
  <c r="E187" i="27"/>
  <c r="L187" i="27"/>
  <c r="D187" i="27"/>
  <c r="K187" i="27"/>
  <c r="G187" i="27"/>
  <c r="C187" i="27"/>
  <c r="J187" i="27"/>
  <c r="F187" i="27"/>
  <c r="N187" i="27"/>
  <c r="M189" i="27"/>
  <c r="I189" i="27"/>
  <c r="E189" i="27"/>
  <c r="L189" i="27"/>
  <c r="H189" i="27"/>
  <c r="D189" i="27"/>
  <c r="K189" i="27"/>
  <c r="G189" i="27"/>
  <c r="C189" i="27"/>
  <c r="M197" i="27"/>
  <c r="I197" i="27"/>
  <c r="E197" i="27"/>
  <c r="K197" i="27"/>
  <c r="J197" i="27"/>
  <c r="D197" i="27"/>
  <c r="N197" i="27"/>
  <c r="H197" i="27"/>
  <c r="C197" i="27"/>
  <c r="L202" i="27"/>
  <c r="H202" i="27"/>
  <c r="D202" i="27"/>
  <c r="N202" i="27"/>
  <c r="I202" i="27"/>
  <c r="C202" i="27"/>
  <c r="G202" i="27"/>
  <c r="M202" i="27"/>
  <c r="F202" i="27"/>
  <c r="E202" i="27"/>
  <c r="L241" i="27"/>
  <c r="H241" i="27"/>
  <c r="D241" i="27"/>
  <c r="K241" i="27"/>
  <c r="G241" i="27"/>
  <c r="C241" i="27"/>
  <c r="F241" i="27"/>
  <c r="M241" i="27"/>
  <c r="E241" i="27"/>
  <c r="I241" i="27"/>
  <c r="J241" i="27"/>
  <c r="F171" i="27"/>
  <c r="N171" i="27"/>
  <c r="N173" i="27"/>
  <c r="F177" i="27"/>
  <c r="N177" i="27"/>
  <c r="J183" i="27"/>
  <c r="F189" i="27"/>
  <c r="J191" i="27"/>
  <c r="G197" i="27"/>
  <c r="K200" i="27"/>
  <c r="G200" i="27"/>
  <c r="C200" i="27"/>
  <c r="M200" i="27"/>
  <c r="H200" i="27"/>
  <c r="L200" i="27"/>
  <c r="F200" i="27"/>
  <c r="J200" i="27"/>
  <c r="E200" i="27"/>
  <c r="J202" i="27"/>
  <c r="D218" i="27"/>
  <c r="M218" i="27"/>
  <c r="L197" i="27"/>
  <c r="K198" i="27"/>
  <c r="C198" i="27"/>
  <c r="L198" i="27"/>
  <c r="F198" i="27"/>
  <c r="J198" i="27"/>
  <c r="E198" i="27"/>
  <c r="N198" i="27"/>
  <c r="I198" i="27"/>
  <c r="D198" i="27"/>
  <c r="D200" i="27"/>
  <c r="M171" i="27"/>
  <c r="I171" i="27"/>
  <c r="E171" i="27"/>
  <c r="L171" i="27"/>
  <c r="H171" i="27"/>
  <c r="J171" i="27"/>
  <c r="I173" i="27"/>
  <c r="E173" i="27"/>
  <c r="D173" i="27"/>
  <c r="J173" i="27"/>
  <c r="M177" i="27"/>
  <c r="I177" i="27"/>
  <c r="E177" i="27"/>
  <c r="L177" i="27"/>
  <c r="H177" i="27"/>
  <c r="D177" i="27"/>
  <c r="E179" i="27"/>
  <c r="H179" i="27"/>
  <c r="E181" i="27"/>
  <c r="K181" i="27"/>
  <c r="M183" i="27"/>
  <c r="I183" i="27"/>
  <c r="E183" i="27"/>
  <c r="L183" i="27"/>
  <c r="H183" i="27"/>
  <c r="K183" i="27"/>
  <c r="G183" i="27"/>
  <c r="C183" i="27"/>
  <c r="N189" i="27"/>
  <c r="M191" i="27"/>
  <c r="I191" i="27"/>
  <c r="E191" i="27"/>
  <c r="H191" i="27"/>
  <c r="D191" i="27"/>
  <c r="K191" i="27"/>
  <c r="G191" i="27"/>
  <c r="C191" i="27"/>
  <c r="L206" i="27"/>
  <c r="H206" i="27"/>
  <c r="D206" i="27"/>
  <c r="K206" i="27"/>
  <c r="F206" i="27"/>
  <c r="M206" i="27"/>
  <c r="E206" i="27"/>
  <c r="J206" i="27"/>
  <c r="I206" i="27"/>
  <c r="L216" i="27"/>
  <c r="H216" i="27"/>
  <c r="D216" i="27"/>
  <c r="K216" i="27"/>
  <c r="F216" i="27"/>
  <c r="J216" i="27"/>
  <c r="E216" i="27"/>
  <c r="N216" i="27"/>
  <c r="I216" i="27"/>
  <c r="C216" i="27"/>
  <c r="G216" i="27"/>
  <c r="M217" i="27"/>
  <c r="H217" i="27"/>
  <c r="G217" i="27"/>
  <c r="K217" i="27"/>
  <c r="L220" i="27"/>
  <c r="H220" i="27"/>
  <c r="D220" i="27"/>
  <c r="K220" i="27"/>
  <c r="G220" i="27"/>
  <c r="C220" i="27"/>
  <c r="I220" i="27"/>
  <c r="F220" i="27"/>
  <c r="N220" i="27"/>
  <c r="M220" i="27"/>
  <c r="L228" i="27"/>
  <c r="H228" i="27"/>
  <c r="D228" i="27"/>
  <c r="K228" i="27"/>
  <c r="G228" i="27"/>
  <c r="C228" i="27"/>
  <c r="I228" i="27"/>
  <c r="E228" i="27"/>
  <c r="N228" i="27"/>
  <c r="J228" i="27"/>
  <c r="F228" i="27"/>
  <c r="L210" i="27"/>
  <c r="H210" i="27"/>
  <c r="D210" i="27"/>
  <c r="J210" i="27"/>
  <c r="E210" i="27"/>
  <c r="N210" i="27"/>
  <c r="I210" i="27"/>
  <c r="C210" i="27"/>
  <c r="M210" i="27"/>
  <c r="J220" i="27"/>
  <c r="L222" i="27"/>
  <c r="H222" i="27"/>
  <c r="D222" i="27"/>
  <c r="K222" i="27"/>
  <c r="C222" i="27"/>
  <c r="I222" i="27"/>
  <c r="M222" i="27"/>
  <c r="E222" i="27"/>
  <c r="J222" i="27"/>
  <c r="F222" i="27"/>
  <c r="F210" i="27"/>
  <c r="D217" i="27"/>
  <c r="K229" i="27"/>
  <c r="J229" i="27"/>
  <c r="F229" i="27"/>
  <c r="I229" i="27"/>
  <c r="E229" i="27"/>
  <c r="H229" i="27"/>
  <c r="M229" i="27"/>
  <c r="D229" i="27"/>
  <c r="L229" i="27"/>
  <c r="G229" i="27"/>
  <c r="C229" i="27"/>
  <c r="K237" i="27"/>
  <c r="G237" i="27"/>
  <c r="C237" i="27"/>
  <c r="E237" i="27"/>
  <c r="N237" i="27"/>
  <c r="I237" i="27"/>
  <c r="D237" i="27"/>
  <c r="F237" i="27"/>
  <c r="M237" i="27"/>
  <c r="H237" i="27"/>
  <c r="C231" i="27"/>
  <c r="E231" i="27"/>
  <c r="K235" i="27"/>
  <c r="G235" i="27"/>
  <c r="C235" i="27"/>
  <c r="N235" i="27"/>
  <c r="I235" i="27"/>
  <c r="D235" i="27"/>
  <c r="M235" i="27"/>
  <c r="L235" i="27"/>
  <c r="F235" i="27"/>
  <c r="L237" i="27"/>
  <c r="H226" i="27"/>
  <c r="D226" i="27"/>
  <c r="I226" i="27"/>
  <c r="M226" i="27"/>
  <c r="K233" i="27"/>
  <c r="G233" i="27"/>
  <c r="C233" i="27"/>
  <c r="M233" i="27"/>
  <c r="H233" i="27"/>
  <c r="L233" i="27"/>
  <c r="N233" i="27"/>
  <c r="D233" i="27"/>
  <c r="I233" i="27"/>
  <c r="F236" i="27"/>
  <c r="M238" i="27"/>
  <c r="F238" i="27"/>
  <c r="J238" i="27"/>
  <c r="L238" i="27"/>
  <c r="E247" i="27"/>
  <c r="N261" i="27"/>
  <c r="F261" i="27"/>
  <c r="L261" i="27"/>
  <c r="G261" i="27"/>
  <c r="K261" i="27"/>
  <c r="E261" i="27"/>
  <c r="M261" i="27"/>
  <c r="C261" i="27"/>
  <c r="I261" i="27"/>
  <c r="K265" i="27"/>
  <c r="J265" i="27"/>
  <c r="F265" i="27"/>
  <c r="M265" i="27"/>
  <c r="G265" i="27"/>
  <c r="L265" i="27"/>
  <c r="D265" i="27"/>
  <c r="I265" i="27"/>
  <c r="C265" i="27"/>
  <c r="H265" i="27"/>
  <c r="L243" i="27"/>
  <c r="C243" i="27"/>
  <c r="J247" i="27"/>
  <c r="L248" i="27"/>
  <c r="H248" i="27"/>
  <c r="D248" i="27"/>
  <c r="M248" i="27"/>
  <c r="G248" i="27"/>
  <c r="K248" i="27"/>
  <c r="F248" i="27"/>
  <c r="J248" i="27"/>
  <c r="J253" i="27"/>
  <c r="F253" i="27"/>
  <c r="L253" i="27"/>
  <c r="G253" i="27"/>
  <c r="K253" i="27"/>
  <c r="E253" i="27"/>
  <c r="M253" i="27"/>
  <c r="C253" i="27"/>
  <c r="I253" i="27"/>
  <c r="E265" i="27"/>
  <c r="K267" i="27"/>
  <c r="G267" i="27"/>
  <c r="C267" i="27"/>
  <c r="N267" i="27"/>
  <c r="J267" i="27"/>
  <c r="F267" i="27"/>
  <c r="M267" i="27"/>
  <c r="E267" i="27"/>
  <c r="I267" i="27"/>
  <c r="H267" i="27"/>
  <c r="L267" i="27"/>
  <c r="M268" i="27"/>
  <c r="I268" i="27"/>
  <c r="L268" i="27"/>
  <c r="H268" i="27"/>
  <c r="D268" i="27"/>
  <c r="N268" i="27"/>
  <c r="F268" i="27"/>
  <c r="J268" i="27"/>
  <c r="G268" i="27"/>
  <c r="M230" i="27"/>
  <c r="I230" i="27"/>
  <c r="E230" i="27"/>
  <c r="K230" i="27"/>
  <c r="F230" i="27"/>
  <c r="J230" i="27"/>
  <c r="D230" i="27"/>
  <c r="L230" i="27"/>
  <c r="G238" i="27"/>
  <c r="F243" i="27"/>
  <c r="C248" i="27"/>
  <c r="D261" i="27"/>
  <c r="L279" i="27"/>
  <c r="H279" i="27"/>
  <c r="K279" i="27"/>
  <c r="F279" i="27"/>
  <c r="J279" i="27"/>
  <c r="E279" i="27"/>
  <c r="G279" i="27"/>
  <c r="N279" i="27"/>
  <c r="C279" i="27"/>
  <c r="I279" i="27"/>
  <c r="M279" i="27"/>
  <c r="M236" i="27"/>
  <c r="E236" i="27"/>
  <c r="J236" i="27"/>
  <c r="D236" i="27"/>
  <c r="N236" i="27"/>
  <c r="H236" i="27"/>
  <c r="C236" i="27"/>
  <c r="L236" i="27"/>
  <c r="L247" i="27"/>
  <c r="D247" i="27"/>
  <c r="K247" i="27"/>
  <c r="G247" i="27"/>
  <c r="C247" i="27"/>
  <c r="I247" i="27"/>
  <c r="N247" i="27"/>
  <c r="F247" i="27"/>
  <c r="E248" i="27"/>
  <c r="D253" i="27"/>
  <c r="L264" i="27"/>
  <c r="H264" i="27"/>
  <c r="D264" i="27"/>
  <c r="G264" i="27"/>
  <c r="K264" i="27"/>
  <c r="F264" i="27"/>
  <c r="J264" i="27"/>
  <c r="I264" i="27"/>
  <c r="L250" i="27"/>
  <c r="J250" i="27"/>
  <c r="L258" i="27"/>
  <c r="H258" i="27"/>
  <c r="D258" i="27"/>
  <c r="K258" i="27"/>
  <c r="F258" i="27"/>
  <c r="J258" i="27"/>
  <c r="E258" i="27"/>
  <c r="M258" i="27"/>
  <c r="M266" i="27"/>
  <c r="I266" i="27"/>
  <c r="E266" i="27"/>
  <c r="L266" i="27"/>
  <c r="H266" i="27"/>
  <c r="D266" i="27"/>
  <c r="N266" i="27"/>
  <c r="F266" i="27"/>
  <c r="K266" i="27"/>
  <c r="J266" i="27"/>
  <c r="L245" i="27"/>
  <c r="H245" i="27"/>
  <c r="D245" i="27"/>
  <c r="K245" i="27"/>
  <c r="G245" i="27"/>
  <c r="C245" i="27"/>
  <c r="J245" i="27"/>
  <c r="L252" i="27"/>
  <c r="H252" i="27"/>
  <c r="D252" i="27"/>
  <c r="J252" i="27"/>
  <c r="E252" i="27"/>
  <c r="N252" i="27"/>
  <c r="I252" i="27"/>
  <c r="C252" i="27"/>
  <c r="I275" i="27"/>
  <c r="K275" i="27"/>
  <c r="L277" i="27"/>
  <c r="H277" i="27"/>
  <c r="D277" i="27"/>
  <c r="M277" i="27"/>
  <c r="G277" i="27"/>
  <c r="K277" i="27"/>
  <c r="F277" i="27"/>
  <c r="J277" i="27"/>
  <c r="I277" i="27"/>
  <c r="L273" i="27"/>
  <c r="H273" i="27"/>
  <c r="D273" i="27"/>
  <c r="E273" i="27"/>
  <c r="N273" i="27"/>
  <c r="I273" i="27"/>
  <c r="C273" i="27"/>
  <c r="G273" i="27"/>
  <c r="C277" i="27"/>
  <c r="G175" i="27" l="1"/>
  <c r="M175" i="27"/>
  <c r="I175" i="27"/>
  <c r="E175" i="27"/>
  <c r="L175" i="27"/>
  <c r="D175" i="27"/>
  <c r="J175" i="27"/>
  <c r="F175" i="27"/>
  <c r="N175" i="27"/>
  <c r="K175" i="27"/>
  <c r="C175" i="27"/>
  <c r="H59" i="27"/>
  <c r="M59" i="27"/>
  <c r="D59" i="27"/>
  <c r="I59" i="27"/>
  <c r="F59" i="27"/>
  <c r="K59" i="27"/>
  <c r="E59" i="27"/>
  <c r="G59" i="27"/>
  <c r="C59" i="27"/>
  <c r="N59" i="27"/>
  <c r="J59" i="27"/>
  <c r="H203" i="27"/>
  <c r="K203" i="27"/>
  <c r="F203" i="27"/>
  <c r="D203" i="27"/>
  <c r="G203" i="27"/>
  <c r="D534" i="27"/>
  <c r="C534" i="27"/>
  <c r="F534" i="27"/>
  <c r="H534" i="27"/>
  <c r="I534" i="27"/>
  <c r="G583" i="27"/>
  <c r="C583" i="27"/>
  <c r="K599" i="27"/>
  <c r="G599" i="27"/>
  <c r="L599" i="27"/>
  <c r="H599" i="27"/>
  <c r="F599" i="27"/>
  <c r="I599" i="27"/>
  <c r="D674" i="27"/>
  <c r="I674" i="27"/>
  <c r="I690" i="27"/>
  <c r="C690" i="27"/>
  <c r="M690" i="27"/>
  <c r="G690" i="27"/>
  <c r="K690" i="27"/>
  <c r="D690" i="27"/>
  <c r="D736" i="27"/>
  <c r="I736" i="27"/>
  <c r="N736" i="27"/>
  <c r="E736" i="27"/>
  <c r="M736" i="27"/>
  <c r="J736" i="27"/>
  <c r="H736" i="27"/>
  <c r="C736" i="27"/>
  <c r="F736" i="27"/>
  <c r="G835" i="27"/>
  <c r="K835" i="27"/>
  <c r="H835" i="27"/>
  <c r="F835" i="27"/>
  <c r="J835" i="27"/>
  <c r="K867" i="27"/>
  <c r="M867" i="27"/>
  <c r="E867" i="27"/>
  <c r="F867" i="27"/>
  <c r="H867" i="27"/>
  <c r="J867" i="27"/>
  <c r="N867" i="27"/>
  <c r="H884" i="27"/>
  <c r="G884" i="27"/>
  <c r="K884" i="27"/>
  <c r="D884" i="27"/>
  <c r="L884" i="27"/>
  <c r="F884" i="27"/>
  <c r="E884" i="27"/>
  <c r="J884" i="27"/>
  <c r="M884" i="27"/>
  <c r="G957" i="27"/>
  <c r="L957" i="27"/>
  <c r="D957" i="27"/>
  <c r="M957" i="27"/>
  <c r="F957" i="27"/>
  <c r="C957" i="27"/>
  <c r="J957" i="27"/>
  <c r="N957" i="27"/>
  <c r="G988" i="27"/>
  <c r="N988" i="27"/>
  <c r="J988" i="27"/>
  <c r="M1028" i="27"/>
  <c r="N1028" i="27"/>
  <c r="K1028" i="27"/>
  <c r="E1044" i="27"/>
  <c r="F1044" i="27"/>
  <c r="C1044" i="27"/>
  <c r="I1060" i="27"/>
  <c r="J1060" i="27"/>
  <c r="G1060" i="27"/>
  <c r="E1092" i="27"/>
  <c r="F1092" i="27"/>
  <c r="C1092" i="27"/>
  <c r="C920" i="27"/>
  <c r="E920" i="27"/>
  <c r="K936" i="27"/>
  <c r="F936" i="27"/>
  <c r="M741" i="27"/>
  <c r="F741" i="27"/>
  <c r="C741" i="27"/>
  <c r="L741" i="27"/>
  <c r="J757" i="27"/>
  <c r="E757" i="27"/>
  <c r="N757" i="27"/>
  <c r="F773" i="27"/>
  <c r="J773" i="27"/>
  <c r="F789" i="27"/>
  <c r="J789" i="27"/>
  <c r="J805" i="27"/>
  <c r="N805" i="27"/>
  <c r="F459" i="27"/>
  <c r="J459" i="27"/>
  <c r="I630" i="27"/>
  <c r="N630" i="27"/>
  <c r="D630" i="27"/>
  <c r="E630" i="27"/>
  <c r="H630" i="27"/>
  <c r="J630" i="27"/>
  <c r="L630" i="27"/>
  <c r="F630" i="27"/>
  <c r="G630" i="27"/>
  <c r="K630" i="27"/>
  <c r="L662" i="27"/>
  <c r="E662" i="27"/>
  <c r="J662" i="27"/>
  <c r="I662" i="27"/>
  <c r="F662" i="27"/>
  <c r="C662" i="27"/>
  <c r="M662" i="27"/>
  <c r="G662" i="27"/>
  <c r="J534" i="27"/>
  <c r="J599" i="27"/>
  <c r="E852" i="27"/>
  <c r="C835" i="27"/>
  <c r="D867" i="27"/>
  <c r="N835" i="27"/>
  <c r="D1076" i="27"/>
  <c r="E482" i="27"/>
  <c r="L482" i="27"/>
  <c r="G482" i="27"/>
  <c r="E501" i="27"/>
  <c r="J501" i="27"/>
  <c r="D533" i="27"/>
  <c r="G533" i="27"/>
  <c r="L533" i="27"/>
  <c r="D565" i="27"/>
  <c r="C565" i="27"/>
  <c r="F565" i="27"/>
  <c r="H565" i="27"/>
  <c r="H580" i="27"/>
  <c r="N580" i="27"/>
  <c r="E580" i="27"/>
  <c r="K596" i="27"/>
  <c r="G596" i="27"/>
  <c r="C687" i="27"/>
  <c r="M687" i="27"/>
  <c r="K687" i="27"/>
  <c r="J687" i="27"/>
  <c r="D687" i="27"/>
  <c r="H687" i="27"/>
  <c r="N818" i="27"/>
  <c r="F818" i="27"/>
  <c r="J818" i="27"/>
  <c r="G818" i="27"/>
  <c r="K818" i="27"/>
  <c r="H818" i="27"/>
  <c r="L864" i="27"/>
  <c r="C864" i="27"/>
  <c r="E950" i="27"/>
  <c r="D950" i="27"/>
  <c r="H746" i="27"/>
  <c r="I746" i="27"/>
  <c r="M746" i="27"/>
  <c r="F746" i="27"/>
  <c r="J746" i="27"/>
  <c r="N746" i="27"/>
  <c r="C746" i="27"/>
  <c r="H762" i="27"/>
  <c r="E762" i="27"/>
  <c r="K762" i="27"/>
  <c r="I762" i="27"/>
  <c r="M762" i="27"/>
  <c r="F762" i="27"/>
  <c r="J762" i="27"/>
  <c r="N762" i="27"/>
  <c r="G778" i="27"/>
  <c r="E778" i="27"/>
  <c r="K778" i="27"/>
  <c r="H778" i="27"/>
  <c r="I778" i="27"/>
  <c r="M778" i="27"/>
  <c r="F778" i="27"/>
  <c r="J778" i="27"/>
  <c r="D794" i="27"/>
  <c r="N794" i="27"/>
  <c r="C794" i="27"/>
  <c r="G794" i="27"/>
  <c r="H794" i="27"/>
  <c r="E794" i="27"/>
  <c r="K794" i="27"/>
  <c r="I794" i="27"/>
  <c r="M794" i="27"/>
  <c r="M820" i="27"/>
  <c r="F820" i="27"/>
  <c r="J820" i="27"/>
  <c r="L820" i="27"/>
  <c r="N820" i="27"/>
  <c r="C820" i="27"/>
  <c r="G820" i="27"/>
  <c r="F994" i="27"/>
  <c r="G994" i="27"/>
  <c r="K994" i="27"/>
  <c r="G615" i="27"/>
  <c r="K615" i="27"/>
  <c r="M615" i="27"/>
  <c r="C615" i="27"/>
  <c r="I615" i="27"/>
  <c r="N615" i="27"/>
  <c r="G631" i="27"/>
  <c r="K631" i="27"/>
  <c r="M631" i="27"/>
  <c r="C631" i="27"/>
  <c r="I631" i="27"/>
  <c r="N631" i="27"/>
  <c r="D631" i="27"/>
  <c r="E631" i="27"/>
  <c r="C647" i="27"/>
  <c r="I647" i="27"/>
  <c r="N647" i="27"/>
  <c r="D647" i="27"/>
  <c r="E647" i="27"/>
  <c r="H647" i="27"/>
  <c r="J647" i="27"/>
  <c r="L647" i="27"/>
  <c r="F647" i="27"/>
  <c r="F663" i="27"/>
  <c r="K663" i="27"/>
  <c r="J663" i="27"/>
  <c r="H663" i="27"/>
  <c r="L663" i="27"/>
  <c r="E663" i="27"/>
  <c r="F715" i="27"/>
  <c r="C715" i="27"/>
  <c r="G715" i="27"/>
  <c r="L715" i="27"/>
  <c r="K715" i="27"/>
  <c r="E715" i="27"/>
  <c r="M828" i="27"/>
  <c r="C828" i="27"/>
  <c r="G828" i="27"/>
  <c r="K828" i="27"/>
  <c r="H828" i="27"/>
  <c r="E828" i="27"/>
  <c r="L828" i="27"/>
  <c r="F828" i="27"/>
  <c r="M897" i="27"/>
  <c r="J897" i="27"/>
  <c r="F897" i="27"/>
  <c r="H897" i="27"/>
  <c r="C913" i="27"/>
  <c r="H913" i="27"/>
  <c r="E913" i="27"/>
  <c r="J913" i="27"/>
  <c r="F941" i="27"/>
  <c r="I941" i="27"/>
  <c r="J941" i="27"/>
  <c r="G941" i="27"/>
  <c r="D941" i="27"/>
  <c r="M1011" i="27"/>
  <c r="N1011" i="27"/>
  <c r="K1011" i="27"/>
  <c r="H1011" i="27"/>
  <c r="L1027" i="27"/>
  <c r="H1027" i="27"/>
  <c r="I1043" i="27"/>
  <c r="J1043" i="27"/>
  <c r="M1059" i="27"/>
  <c r="H1059" i="27"/>
  <c r="L1059" i="27"/>
  <c r="D1075" i="27"/>
  <c r="C1075" i="27"/>
  <c r="I1091" i="27"/>
  <c r="M1091" i="27"/>
  <c r="N1091" i="27"/>
  <c r="C1091" i="27"/>
  <c r="M245" i="27"/>
  <c r="I245" i="27"/>
  <c r="C290" i="27"/>
  <c r="K346" i="27"/>
  <c r="E346" i="27"/>
  <c r="H405" i="27"/>
  <c r="G502" i="27"/>
  <c r="I518" i="27"/>
  <c r="M534" i="27"/>
  <c r="J565" i="27"/>
  <c r="D580" i="27"/>
  <c r="D596" i="27"/>
  <c r="D662" i="27"/>
  <c r="K757" i="27"/>
  <c r="K957" i="27"/>
  <c r="N1012" i="27"/>
  <c r="H1076" i="27"/>
  <c r="K503" i="27"/>
  <c r="J503" i="27"/>
  <c r="N503" i="27"/>
  <c r="M519" i="27"/>
  <c r="F519" i="27"/>
  <c r="N567" i="27"/>
  <c r="L567" i="27"/>
  <c r="D567" i="27"/>
  <c r="M567" i="27"/>
  <c r="N582" i="27"/>
  <c r="E582" i="27"/>
  <c r="J673" i="27"/>
  <c r="C673" i="27"/>
  <c r="C729" i="27"/>
  <c r="K729" i="27"/>
  <c r="H729" i="27"/>
  <c r="F729" i="27"/>
  <c r="I729" i="27"/>
  <c r="N729" i="27"/>
  <c r="L729" i="27"/>
  <c r="K293" i="27"/>
  <c r="C346" i="27"/>
  <c r="G306" i="27"/>
  <c r="D405" i="27"/>
  <c r="E518" i="27"/>
  <c r="H533" i="27"/>
  <c r="L534" i="27"/>
  <c r="L580" i="27"/>
  <c r="L596" i="27"/>
  <c r="D599" i="27"/>
  <c r="N690" i="27"/>
  <c r="J583" i="27"/>
  <c r="K662" i="27"/>
  <c r="E690" i="27"/>
  <c r="L736" i="27"/>
  <c r="H879" i="27"/>
  <c r="E957" i="27"/>
  <c r="I1012" i="27"/>
  <c r="H994" i="27"/>
  <c r="C1059" i="27"/>
  <c r="L840" i="27"/>
  <c r="M840" i="27"/>
  <c r="C840" i="27"/>
  <c r="F939" i="27"/>
  <c r="I939" i="27"/>
  <c r="F293" i="27"/>
  <c r="H346" i="27"/>
  <c r="H306" i="27"/>
  <c r="K405" i="27"/>
  <c r="I580" i="27"/>
  <c r="J612" i="27"/>
  <c r="C533" i="27"/>
  <c r="G534" i="27"/>
  <c r="M565" i="27"/>
  <c r="G580" i="27"/>
  <c r="E596" i="27"/>
  <c r="N662" i="27"/>
  <c r="M599" i="27"/>
  <c r="L690" i="27"/>
  <c r="K736" i="27"/>
  <c r="C884" i="27"/>
  <c r="I884" i="27"/>
  <c r="F667" i="27"/>
  <c r="D667" i="27"/>
  <c r="L667" i="27"/>
  <c r="N667" i="27"/>
  <c r="E667" i="27"/>
  <c r="I667" i="27"/>
  <c r="C886" i="27"/>
  <c r="N886" i="27"/>
  <c r="J293" i="27"/>
  <c r="N293" i="27"/>
  <c r="N346" i="27"/>
  <c r="E306" i="27"/>
  <c r="G405" i="27"/>
  <c r="G518" i="27"/>
  <c r="F483" i="27"/>
  <c r="G566" i="27"/>
  <c r="K534" i="27"/>
  <c r="L565" i="27"/>
  <c r="K580" i="27"/>
  <c r="N596" i="27"/>
  <c r="I687" i="27"/>
  <c r="D583" i="27"/>
  <c r="C599" i="27"/>
  <c r="H690" i="27"/>
  <c r="G852" i="27"/>
  <c r="G736" i="27"/>
  <c r="G867" i="27"/>
  <c r="N884" i="27"/>
  <c r="I405" i="27"/>
  <c r="C405" i="27"/>
  <c r="C483" i="27"/>
  <c r="J566" i="27"/>
  <c r="E533" i="27"/>
  <c r="E534" i="27"/>
  <c r="G565" i="27"/>
  <c r="J580" i="27"/>
  <c r="J596" i="27"/>
  <c r="E687" i="27"/>
  <c r="E599" i="27"/>
  <c r="E835" i="27"/>
  <c r="C867" i="27"/>
  <c r="N950" i="27"/>
  <c r="J405" i="27"/>
  <c r="H500" i="27"/>
  <c r="F500" i="27"/>
  <c r="J500" i="27"/>
  <c r="D548" i="27"/>
  <c r="J548" i="27"/>
  <c r="M548" i="27"/>
  <c r="I548" i="27"/>
  <c r="N548" i="27"/>
  <c r="N597" i="27"/>
  <c r="E597" i="27"/>
  <c r="M597" i="27"/>
  <c r="J672" i="27"/>
  <c r="L672" i="27"/>
  <c r="E672" i="27"/>
  <c r="N672" i="27"/>
  <c r="I672" i="27"/>
  <c r="C672" i="27"/>
  <c r="M672" i="27"/>
  <c r="G672" i="27"/>
  <c r="F688" i="27"/>
  <c r="E688" i="27"/>
  <c r="I688" i="27"/>
  <c r="C688" i="27"/>
  <c r="M688" i="27"/>
  <c r="G688" i="27"/>
  <c r="K688" i="27"/>
  <c r="E734" i="27"/>
  <c r="F734" i="27"/>
  <c r="L734" i="27"/>
  <c r="H734" i="27"/>
  <c r="M734" i="27"/>
  <c r="D734" i="27"/>
  <c r="C734" i="27"/>
  <c r="I734" i="27"/>
  <c r="N865" i="27"/>
  <c r="F865" i="27"/>
  <c r="J865" i="27"/>
  <c r="G865" i="27"/>
  <c r="K865" i="27"/>
  <c r="I955" i="27"/>
  <c r="L955" i="27"/>
  <c r="H955" i="27"/>
  <c r="E971" i="27"/>
  <c r="N971" i="27"/>
  <c r="N666" i="27"/>
  <c r="H666" i="27"/>
  <c r="K634" i="27"/>
  <c r="G634" i="27"/>
  <c r="F634" i="27"/>
  <c r="L634" i="27"/>
  <c r="J463" i="27"/>
  <c r="D359" i="27"/>
  <c r="J634" i="27"/>
  <c r="H634" i="27"/>
  <c r="E634" i="27"/>
  <c r="D634" i="27"/>
  <c r="K359" i="27"/>
  <c r="H359" i="27"/>
  <c r="L359" i="27"/>
  <c r="J52" i="27"/>
  <c r="G52" i="27"/>
  <c r="F52" i="27"/>
  <c r="C52" i="27"/>
  <c r="M52" i="27"/>
  <c r="I52" i="27"/>
  <c r="L52" i="27"/>
  <c r="H52" i="27"/>
  <c r="D52" i="27"/>
  <c r="N52" i="27"/>
  <c r="K52" i="27"/>
  <c r="L196" i="27"/>
  <c r="G196" i="27"/>
  <c r="D196" i="27"/>
  <c r="H196" i="27"/>
  <c r="C196" i="27"/>
  <c r="N196" i="27"/>
  <c r="J196" i="27"/>
  <c r="F196" i="27"/>
  <c r="M196" i="27"/>
  <c r="I196" i="27"/>
  <c r="K196" i="27"/>
  <c r="J260" i="27"/>
  <c r="C260" i="27"/>
  <c r="E260" i="27"/>
  <c r="N260" i="27"/>
  <c r="K260" i="27"/>
  <c r="L260" i="27"/>
  <c r="G260" i="27"/>
  <c r="M260" i="27"/>
  <c r="H260" i="27"/>
  <c r="D260" i="27"/>
  <c r="F260" i="27"/>
  <c r="H47" i="27"/>
  <c r="M47" i="27"/>
  <c r="D47" i="27"/>
  <c r="I47" i="27"/>
  <c r="K47" i="27"/>
  <c r="E47" i="27"/>
  <c r="G47" i="27"/>
  <c r="C47" i="27"/>
  <c r="N47" i="27"/>
  <c r="J47" i="27"/>
  <c r="F47" i="27"/>
  <c r="E1020" i="27"/>
  <c r="E1032" i="27"/>
  <c r="D1052" i="27"/>
  <c r="E1084" i="27"/>
  <c r="J964" i="27"/>
  <c r="D100" i="27"/>
  <c r="F100" i="27"/>
  <c r="K100" i="27"/>
  <c r="G100" i="27"/>
  <c r="C100" i="27"/>
  <c r="M100" i="27"/>
  <c r="I100" i="27"/>
  <c r="L100" i="27"/>
  <c r="N100" i="27"/>
  <c r="H100" i="27"/>
  <c r="J100" i="27"/>
  <c r="G815" i="27"/>
  <c r="F859" i="27"/>
  <c r="J875" i="27"/>
  <c r="K949" i="27"/>
  <c r="I964" i="27"/>
  <c r="I1036" i="27"/>
  <c r="H1052" i="27"/>
  <c r="F1068" i="27"/>
  <c r="H859" i="27"/>
  <c r="F875" i="27"/>
  <c r="J949" i="27"/>
  <c r="L999" i="27"/>
  <c r="M875" i="27"/>
  <c r="J980" i="27"/>
  <c r="G1084" i="27"/>
  <c r="K160" i="27"/>
  <c r="G160" i="27"/>
  <c r="C160" i="27"/>
  <c r="J160" i="27"/>
  <c r="I160" i="27"/>
  <c r="L160" i="27"/>
  <c r="N160" i="27"/>
  <c r="H160" i="27"/>
  <c r="F160" i="27"/>
  <c r="D160" i="27"/>
  <c r="M160" i="27"/>
  <c r="N48" i="27"/>
  <c r="K48" i="27"/>
  <c r="J48" i="27"/>
  <c r="G48" i="27"/>
  <c r="F48" i="27"/>
  <c r="C48" i="27"/>
  <c r="I48" i="27"/>
  <c r="E48" i="27"/>
  <c r="L48" i="27"/>
  <c r="H48" i="27"/>
  <c r="D48" i="27"/>
  <c r="F64" i="27"/>
  <c r="C64" i="27"/>
  <c r="M64" i="27"/>
  <c r="I64" i="27"/>
  <c r="L64" i="27"/>
  <c r="H64" i="27"/>
  <c r="D64" i="27"/>
  <c r="N64" i="27"/>
  <c r="K64" i="27"/>
  <c r="J64" i="27"/>
  <c r="G64" i="27"/>
  <c r="K80" i="27"/>
  <c r="L80" i="27"/>
  <c r="H80" i="27"/>
  <c r="J80" i="27"/>
  <c r="D80" i="27"/>
  <c r="E80" i="27"/>
  <c r="N80" i="27"/>
  <c r="C80" i="27"/>
  <c r="M80" i="27"/>
  <c r="F80" i="27"/>
  <c r="G80" i="27"/>
  <c r="L96" i="27"/>
  <c r="F96" i="27"/>
  <c r="D96" i="27"/>
  <c r="J96" i="27"/>
  <c r="K96" i="27"/>
  <c r="G96" i="27"/>
  <c r="C96" i="27"/>
  <c r="I96" i="27"/>
  <c r="H96" i="27"/>
  <c r="N96" i="27"/>
  <c r="E96" i="27"/>
  <c r="E144" i="27"/>
  <c r="L144" i="27"/>
  <c r="I144" i="27"/>
  <c r="H144" i="27"/>
  <c r="N144" i="27"/>
  <c r="D144" i="27"/>
  <c r="F144" i="27"/>
  <c r="K144" i="27"/>
  <c r="J144" i="27"/>
  <c r="G144" i="27"/>
  <c r="C144" i="27"/>
  <c r="I192" i="27"/>
  <c r="E192" i="27"/>
  <c r="K192" i="27"/>
  <c r="G192" i="27"/>
  <c r="L192" i="27"/>
  <c r="C192" i="27"/>
  <c r="H192" i="27"/>
  <c r="N192" i="27"/>
  <c r="J192" i="27"/>
  <c r="D192" i="27"/>
  <c r="F192" i="27"/>
  <c r="I208" i="27"/>
  <c r="C208" i="27"/>
  <c r="H208" i="27"/>
  <c r="M208" i="27"/>
  <c r="D208" i="27"/>
  <c r="G208" i="27"/>
  <c r="K208" i="27"/>
  <c r="F208" i="27"/>
  <c r="J208" i="27"/>
  <c r="L208" i="27"/>
  <c r="N208" i="27"/>
  <c r="J224" i="27"/>
  <c r="L224" i="27"/>
  <c r="F224" i="27"/>
  <c r="N224" i="27"/>
  <c r="D224" i="27"/>
  <c r="K224" i="27"/>
  <c r="G224" i="27"/>
  <c r="C224" i="27"/>
  <c r="M224" i="27"/>
  <c r="H224" i="27"/>
  <c r="E224" i="27"/>
  <c r="N256" i="27"/>
  <c r="J256" i="27"/>
  <c r="I256" i="27"/>
  <c r="D256" i="27"/>
  <c r="C256" i="27"/>
  <c r="H256" i="27"/>
  <c r="M256" i="27"/>
  <c r="G256" i="27"/>
  <c r="K256" i="27"/>
  <c r="F256" i="27"/>
  <c r="L256" i="27"/>
  <c r="N294" i="27"/>
  <c r="J294" i="27"/>
  <c r="E294" i="27"/>
  <c r="L294" i="27"/>
  <c r="I294" i="27"/>
  <c r="M294" i="27"/>
  <c r="C294" i="27"/>
  <c r="D294" i="27"/>
  <c r="F294" i="27"/>
  <c r="H294" i="27"/>
  <c r="F304" i="27"/>
  <c r="F491" i="27"/>
  <c r="K456" i="27"/>
  <c r="L456" i="27"/>
  <c r="L507" i="27"/>
  <c r="M507" i="27"/>
  <c r="I554" i="27"/>
  <c r="G570" i="27"/>
  <c r="F586" i="27"/>
  <c r="L523" i="27"/>
  <c r="C538" i="27"/>
  <c r="M539" i="27"/>
  <c r="J539" i="27"/>
  <c r="J554" i="27"/>
  <c r="N555" i="27"/>
  <c r="F602" i="27"/>
  <c r="G671" i="27"/>
  <c r="M705" i="27"/>
  <c r="L705" i="27"/>
  <c r="J671" i="27"/>
  <c r="K692" i="27"/>
  <c r="C718" i="27"/>
  <c r="F621" i="27"/>
  <c r="L621" i="27"/>
  <c r="C637" i="27"/>
  <c r="E653" i="27"/>
  <c r="D653" i="27"/>
  <c r="N852" i="27"/>
  <c r="I805" i="27"/>
  <c r="I741" i="27"/>
  <c r="F757" i="27"/>
  <c r="M773" i="27"/>
  <c r="M789" i="27"/>
  <c r="F805" i="27"/>
  <c r="C571" i="27"/>
  <c r="J571" i="27"/>
  <c r="E737" i="27"/>
  <c r="C737" i="27"/>
  <c r="N920" i="27"/>
  <c r="N1000" i="27"/>
  <c r="I1048" i="27"/>
  <c r="D539" i="27"/>
  <c r="E304" i="27"/>
  <c r="J398" i="27"/>
  <c r="K398" i="27"/>
  <c r="D418" i="27"/>
  <c r="M491" i="27"/>
  <c r="J456" i="27"/>
  <c r="H456" i="27"/>
  <c r="I507" i="27"/>
  <c r="I522" i="27"/>
  <c r="I555" i="27"/>
  <c r="K570" i="27"/>
  <c r="D586" i="27"/>
  <c r="G523" i="27"/>
  <c r="L538" i="27"/>
  <c r="H539" i="27"/>
  <c r="F539" i="27"/>
  <c r="M555" i="27"/>
  <c r="J555" i="27"/>
  <c r="M671" i="27"/>
  <c r="C671" i="27"/>
  <c r="I705" i="27"/>
  <c r="M678" i="27"/>
  <c r="G692" i="27"/>
  <c r="J621" i="27"/>
  <c r="H621" i="27"/>
  <c r="M637" i="27"/>
  <c r="N653" i="27"/>
  <c r="F737" i="27"/>
  <c r="N752" i="27"/>
  <c r="J852" i="27"/>
  <c r="L737" i="27"/>
  <c r="L757" i="27"/>
  <c r="K741" i="27"/>
  <c r="E741" i="27"/>
  <c r="M757" i="27"/>
  <c r="I773" i="27"/>
  <c r="I789" i="27"/>
  <c r="E805" i="27"/>
  <c r="I571" i="27"/>
  <c r="F571" i="27"/>
  <c r="N737" i="27"/>
  <c r="J1000" i="27"/>
  <c r="N1064" i="27"/>
  <c r="I1080" i="27"/>
  <c r="F1096" i="27"/>
  <c r="D491" i="27"/>
  <c r="D288" i="27"/>
  <c r="F337" i="27"/>
  <c r="G337" i="27"/>
  <c r="N398" i="27"/>
  <c r="G398" i="27"/>
  <c r="J418" i="27"/>
  <c r="K418" i="27"/>
  <c r="I491" i="27"/>
  <c r="F456" i="27"/>
  <c r="D456" i="27"/>
  <c r="E507" i="27"/>
  <c r="I523" i="27"/>
  <c r="E570" i="27"/>
  <c r="L586" i="27"/>
  <c r="M522" i="27"/>
  <c r="K523" i="27"/>
  <c r="G538" i="27"/>
  <c r="C539" i="27"/>
  <c r="H555" i="27"/>
  <c r="F555" i="27"/>
  <c r="I671" i="27"/>
  <c r="E705" i="27"/>
  <c r="I678" i="27"/>
  <c r="M692" i="27"/>
  <c r="C692" i="27"/>
  <c r="E621" i="27"/>
  <c r="D621" i="27"/>
  <c r="K637" i="27"/>
  <c r="G637" i="27"/>
  <c r="I653" i="27"/>
  <c r="I752" i="27"/>
  <c r="N768" i="27"/>
  <c r="F852" i="27"/>
  <c r="I587" i="27"/>
  <c r="G741" i="27"/>
  <c r="I757" i="27"/>
  <c r="K773" i="27"/>
  <c r="E773" i="27"/>
  <c r="K789" i="27"/>
  <c r="E789" i="27"/>
  <c r="H571" i="27"/>
  <c r="I737" i="27"/>
  <c r="H852" i="27"/>
  <c r="H1000" i="27"/>
  <c r="F1000" i="27"/>
  <c r="H510" i="27"/>
  <c r="H491" i="27"/>
  <c r="H678" i="27"/>
  <c r="M718" i="27"/>
  <c r="I768" i="27"/>
  <c r="H587" i="27"/>
  <c r="G773" i="27"/>
  <c r="G789" i="27"/>
  <c r="K805" i="27"/>
  <c r="L571" i="27"/>
  <c r="D737" i="27"/>
  <c r="C855" i="27"/>
  <c r="M871" i="27"/>
  <c r="M945" i="27"/>
  <c r="K1000" i="27"/>
  <c r="M1000" i="27"/>
  <c r="E992" i="27"/>
  <c r="D555" i="27"/>
  <c r="J718" i="27"/>
  <c r="K491" i="27"/>
  <c r="N523" i="27"/>
  <c r="E538" i="27"/>
  <c r="G539" i="27"/>
  <c r="M554" i="27"/>
  <c r="L555" i="27"/>
  <c r="K602" i="27"/>
  <c r="L671" i="27"/>
  <c r="G705" i="27"/>
  <c r="D678" i="27"/>
  <c r="E692" i="27"/>
  <c r="I718" i="27"/>
  <c r="I621" i="27"/>
  <c r="J637" i="27"/>
  <c r="H637" i="27"/>
  <c r="M653" i="27"/>
  <c r="F725" i="27"/>
  <c r="F587" i="27"/>
  <c r="L789" i="27"/>
  <c r="L852" i="27"/>
  <c r="N741" i="27"/>
  <c r="G757" i="27"/>
  <c r="C773" i="27"/>
  <c r="C789" i="27"/>
  <c r="G805" i="27"/>
  <c r="G571" i="27"/>
  <c r="M737" i="27"/>
  <c r="G811" i="27"/>
  <c r="C871" i="27"/>
  <c r="C949" i="27"/>
  <c r="E949" i="27"/>
  <c r="E976" i="27"/>
  <c r="L936" i="27"/>
  <c r="G1000" i="27"/>
  <c r="I1000" i="27"/>
  <c r="C980" i="27"/>
  <c r="G992" i="27"/>
  <c r="C1020" i="27"/>
  <c r="C1100" i="27"/>
  <c r="L491" i="27"/>
  <c r="H717" i="27"/>
  <c r="L718" i="27"/>
  <c r="E288" i="27"/>
  <c r="J337" i="27"/>
  <c r="D337" i="27"/>
  <c r="E398" i="27"/>
  <c r="M418" i="27"/>
  <c r="G491" i="27"/>
  <c r="C456" i="27"/>
  <c r="J490" i="27"/>
  <c r="N507" i="27"/>
  <c r="F570" i="27"/>
  <c r="E586" i="27"/>
  <c r="M523" i="27"/>
  <c r="J523" i="27"/>
  <c r="N538" i="27"/>
  <c r="K539" i="27"/>
  <c r="L554" i="27"/>
  <c r="G555" i="27"/>
  <c r="E602" i="27"/>
  <c r="H671" i="27"/>
  <c r="C705" i="27"/>
  <c r="C678" i="27"/>
  <c r="L692" i="27"/>
  <c r="F705" i="27"/>
  <c r="E718" i="27"/>
  <c r="C621" i="27"/>
  <c r="E637" i="27"/>
  <c r="D637" i="27"/>
  <c r="K653" i="27"/>
  <c r="G653" i="27"/>
  <c r="K852" i="27"/>
  <c r="J741" i="27"/>
  <c r="C757" i="27"/>
  <c r="N773" i="27"/>
  <c r="N789" i="27"/>
  <c r="C805" i="27"/>
  <c r="K571" i="27"/>
  <c r="H737" i="27"/>
  <c r="M949" i="27"/>
  <c r="N949" i="27"/>
  <c r="K920" i="27"/>
  <c r="C1000" i="27"/>
  <c r="E1000" i="27"/>
  <c r="D999" i="27"/>
  <c r="C491" i="27"/>
  <c r="D717" i="27"/>
  <c r="K304" i="27"/>
  <c r="H398" i="27"/>
  <c r="L418" i="27"/>
  <c r="G456" i="27"/>
  <c r="D507" i="27"/>
  <c r="I539" i="27"/>
  <c r="H538" i="27"/>
  <c r="F538" i="27"/>
  <c r="N554" i="27"/>
  <c r="C695" i="27"/>
  <c r="K621" i="27"/>
  <c r="J653" i="27"/>
  <c r="C852" i="27"/>
  <c r="L773" i="27"/>
  <c r="M855" i="27"/>
  <c r="M571" i="27"/>
  <c r="J737" i="27"/>
  <c r="G945" i="27"/>
  <c r="N63" i="27"/>
  <c r="J63" i="27"/>
  <c r="F63" i="27"/>
  <c r="L63" i="27"/>
  <c r="M63" i="27"/>
  <c r="H63" i="27"/>
  <c r="I63" i="27"/>
  <c r="K63" i="27"/>
  <c r="E63" i="27"/>
  <c r="G63" i="27"/>
  <c r="C63" i="27"/>
  <c r="I76" i="27"/>
  <c r="L76" i="27"/>
  <c r="C76" i="27"/>
  <c r="H76" i="27"/>
  <c r="M76" i="27"/>
  <c r="D76" i="27"/>
  <c r="G76" i="27"/>
  <c r="K76" i="27"/>
  <c r="F76" i="27"/>
  <c r="J76" i="27"/>
  <c r="N76" i="27"/>
  <c r="M239" i="27"/>
  <c r="E239" i="27"/>
  <c r="K239" i="27"/>
  <c r="N239" i="27"/>
  <c r="G239" i="27"/>
  <c r="I239" i="27"/>
  <c r="F239" i="27"/>
  <c r="H239" i="27"/>
  <c r="J239" i="27"/>
  <c r="D239" i="27"/>
  <c r="C239" i="27"/>
  <c r="C21" i="29"/>
  <c r="C24" i="29"/>
  <c r="J44" i="27"/>
  <c r="G44" i="27"/>
  <c r="M44" i="27"/>
  <c r="E44" i="27"/>
  <c r="F44" i="27"/>
  <c r="L44" i="27"/>
  <c r="H44" i="27"/>
  <c r="C44" i="27"/>
  <c r="D44" i="27"/>
  <c r="N44" i="27"/>
  <c r="K44" i="27"/>
  <c r="C271" i="27"/>
  <c r="F271" i="27"/>
  <c r="E271" i="27"/>
  <c r="I271" i="27"/>
  <c r="J271" i="27"/>
  <c r="M271" i="27"/>
  <c r="N271" i="27"/>
  <c r="L271" i="27"/>
  <c r="D271" i="27"/>
  <c r="G271" i="27"/>
  <c r="K271" i="27"/>
  <c r="H148" i="27"/>
  <c r="N148" i="27"/>
  <c r="K148" i="27"/>
  <c r="F148" i="27"/>
  <c r="G148" i="27"/>
  <c r="C148" i="27"/>
  <c r="D148" i="27"/>
  <c r="M148" i="27"/>
  <c r="J148" i="27"/>
  <c r="L148" i="27"/>
  <c r="I148" i="27"/>
  <c r="D84" i="27"/>
  <c r="G84" i="27"/>
  <c r="F84" i="27"/>
  <c r="J84" i="27"/>
  <c r="E84" i="27"/>
  <c r="N84" i="27"/>
  <c r="K84" i="27"/>
  <c r="L84" i="27"/>
  <c r="I84" i="27"/>
  <c r="H84" i="27"/>
  <c r="C84" i="27"/>
  <c r="M405" i="27"/>
  <c r="M838" i="27"/>
  <c r="D40" i="29"/>
  <c r="D52" i="29"/>
  <c r="D58" i="29" s="1"/>
  <c r="D64" i="29" s="1"/>
  <c r="D70" i="29" s="1"/>
  <c r="B23" i="29"/>
  <c r="B25" i="29" s="1"/>
  <c r="F12" i="29"/>
  <c r="J945" i="27"/>
  <c r="L968" i="27"/>
  <c r="N984" i="27"/>
  <c r="D1007" i="27"/>
  <c r="G1016" i="27"/>
  <c r="L1032" i="27"/>
  <c r="E1040" i="27"/>
  <c r="I1072" i="27"/>
  <c r="L1080" i="27"/>
  <c r="K976" i="27"/>
  <c r="G953" i="27"/>
  <c r="K960" i="27"/>
  <c r="K1064" i="27"/>
  <c r="L984" i="27"/>
  <c r="F1016" i="27"/>
  <c r="N1032" i="27"/>
  <c r="D1048" i="27"/>
  <c r="H1080" i="27"/>
  <c r="H855" i="27"/>
  <c r="G728" i="27"/>
  <c r="N855" i="27"/>
  <c r="E871" i="27"/>
  <c r="N871" i="27"/>
  <c r="I960" i="27"/>
  <c r="K968" i="27"/>
  <c r="K945" i="27"/>
  <c r="F945" i="27"/>
  <c r="K953" i="27"/>
  <c r="F953" i="27"/>
  <c r="F968" i="27"/>
  <c r="J968" i="27"/>
  <c r="L976" i="27"/>
  <c r="N960" i="27"/>
  <c r="D968" i="27"/>
  <c r="G1064" i="27"/>
  <c r="F1064" i="27"/>
  <c r="K984" i="27"/>
  <c r="I984" i="27"/>
  <c r="D984" i="27"/>
  <c r="N992" i="27"/>
  <c r="L992" i="27"/>
  <c r="H1007" i="27"/>
  <c r="M1007" i="27"/>
  <c r="L1016" i="27"/>
  <c r="M1016" i="27"/>
  <c r="C1024" i="27"/>
  <c r="L1024" i="27"/>
  <c r="K1032" i="27"/>
  <c r="F1032" i="27"/>
  <c r="K1040" i="27"/>
  <c r="F1040" i="27"/>
  <c r="H1048" i="27"/>
  <c r="J1048" i="27"/>
  <c r="E1048" i="27"/>
  <c r="D1056" i="27"/>
  <c r="J1056" i="27"/>
  <c r="E1056" i="27"/>
  <c r="K1072" i="27"/>
  <c r="J1072" i="27"/>
  <c r="D1080" i="27"/>
  <c r="N1080" i="27"/>
  <c r="L1088" i="27"/>
  <c r="F1088" i="27"/>
  <c r="H1096" i="27"/>
  <c r="D1096" i="27"/>
  <c r="H554" i="27"/>
  <c r="K554" i="27"/>
  <c r="F554" i="27"/>
  <c r="K562" i="27"/>
  <c r="M695" i="27"/>
  <c r="C579" i="27"/>
  <c r="G579" i="27"/>
  <c r="J579" i="27"/>
  <c r="C595" i="27"/>
  <c r="G595" i="27"/>
  <c r="J595" i="27"/>
  <c r="N686" i="27"/>
  <c r="E678" i="27"/>
  <c r="K678" i="27"/>
  <c r="E686" i="27"/>
  <c r="K686" i="27"/>
  <c r="K587" i="27"/>
  <c r="M728" i="27"/>
  <c r="M819" i="27"/>
  <c r="J819" i="27"/>
  <c r="K855" i="27"/>
  <c r="J855" i="27"/>
  <c r="K871" i="27"/>
  <c r="J871" i="27"/>
  <c r="C953" i="27"/>
  <c r="D945" i="27"/>
  <c r="E945" i="27"/>
  <c r="D953" i="27"/>
  <c r="E953" i="27"/>
  <c r="N968" i="27"/>
  <c r="F976" i="27"/>
  <c r="M976" i="27"/>
  <c r="H976" i="27"/>
  <c r="L960" i="27"/>
  <c r="J960" i="27"/>
  <c r="I968" i="27"/>
  <c r="J976" i="27"/>
  <c r="L1064" i="27"/>
  <c r="M1064" i="27"/>
  <c r="F984" i="27"/>
  <c r="M984" i="27"/>
  <c r="K992" i="27"/>
  <c r="I992" i="27"/>
  <c r="D992" i="27"/>
  <c r="L1007" i="27"/>
  <c r="N1007" i="27"/>
  <c r="E1007" i="27"/>
  <c r="H1016" i="27"/>
  <c r="D1016" i="27"/>
  <c r="I1016" i="27"/>
  <c r="D1024" i="27"/>
  <c r="M1024" i="27"/>
  <c r="C1032" i="27"/>
  <c r="H1032" i="27"/>
  <c r="C1040" i="27"/>
  <c r="D1040" i="27"/>
  <c r="G1048" i="27"/>
  <c r="F1048" i="27"/>
  <c r="G1056" i="27"/>
  <c r="F1056" i="27"/>
  <c r="G1072" i="27"/>
  <c r="D1072" i="27"/>
  <c r="K1080" i="27"/>
  <c r="F1080" i="27"/>
  <c r="D1088" i="27"/>
  <c r="M1088" i="27"/>
  <c r="C1096" i="27"/>
  <c r="E1096" i="27"/>
  <c r="K546" i="27"/>
  <c r="F546" i="27"/>
  <c r="C554" i="27"/>
  <c r="E554" i="27"/>
  <c r="H695" i="27"/>
  <c r="I579" i="27"/>
  <c r="K579" i="27"/>
  <c r="F579" i="27"/>
  <c r="I595" i="27"/>
  <c r="K595" i="27"/>
  <c r="F595" i="27"/>
  <c r="N678" i="27"/>
  <c r="L678" i="27"/>
  <c r="L686" i="27"/>
  <c r="J695" i="27"/>
  <c r="D587" i="27"/>
  <c r="F819" i="27"/>
  <c r="G855" i="27"/>
  <c r="F855" i="27"/>
  <c r="H871" i="27"/>
  <c r="G871" i="27"/>
  <c r="F871" i="27"/>
  <c r="L871" i="27"/>
  <c r="C945" i="27"/>
  <c r="M953" i="27"/>
  <c r="C976" i="27"/>
  <c r="L945" i="27"/>
  <c r="L953" i="27"/>
  <c r="N953" i="27"/>
  <c r="N976" i="27"/>
  <c r="I976" i="27"/>
  <c r="D976" i="27"/>
  <c r="G960" i="27"/>
  <c r="F960" i="27"/>
  <c r="E968" i="27"/>
  <c r="H1064" i="27"/>
  <c r="D1064" i="27"/>
  <c r="I1064" i="27"/>
  <c r="E984" i="27"/>
  <c r="G984" i="27"/>
  <c r="F992" i="27"/>
  <c r="M992" i="27"/>
  <c r="K1007" i="27"/>
  <c r="F1007" i="27"/>
  <c r="K1016" i="27"/>
  <c r="N1016" i="27"/>
  <c r="H1024" i="27"/>
  <c r="N1024" i="27"/>
  <c r="E1024" i="27"/>
  <c r="D1032" i="27"/>
  <c r="M1032" i="27"/>
  <c r="L1040" i="27"/>
  <c r="M1040" i="27"/>
  <c r="C1048" i="27"/>
  <c r="L1048" i="27"/>
  <c r="C1056" i="27"/>
  <c r="L1056" i="27"/>
  <c r="L1072" i="27"/>
  <c r="M1072" i="27"/>
  <c r="C1080" i="27"/>
  <c r="M1080" i="27"/>
  <c r="C1088" i="27"/>
  <c r="L1096" i="27"/>
  <c r="E385" i="27"/>
  <c r="J428" i="27"/>
  <c r="E832" i="27"/>
  <c r="H832" i="27"/>
  <c r="J832" i="27"/>
  <c r="K832" i="27"/>
  <c r="M832" i="27"/>
  <c r="N832" i="27"/>
  <c r="L832" i="27"/>
  <c r="C832" i="27"/>
  <c r="C866" i="27"/>
  <c r="F866" i="27"/>
  <c r="G866" i="27"/>
  <c r="J866" i="27"/>
  <c r="H866" i="27"/>
  <c r="N866" i="27"/>
  <c r="N874" i="27"/>
  <c r="C874" i="27"/>
  <c r="F874" i="27"/>
  <c r="J874" i="27"/>
  <c r="H874" i="27"/>
  <c r="G874" i="27"/>
  <c r="J881" i="27"/>
  <c r="K881" i="27"/>
  <c r="N881" i="27"/>
  <c r="C881" i="27"/>
  <c r="N961" i="27"/>
  <c r="L961" i="27"/>
  <c r="E961" i="27"/>
  <c r="D961" i="27"/>
  <c r="M961" i="27"/>
  <c r="K961" i="27"/>
  <c r="G961" i="27"/>
  <c r="F961" i="27"/>
  <c r="D977" i="27"/>
  <c r="M977" i="27"/>
  <c r="F977" i="27"/>
  <c r="H977" i="27"/>
  <c r="C977" i="27"/>
  <c r="E977" i="27"/>
  <c r="L977" i="27"/>
  <c r="J977" i="27"/>
  <c r="G977" i="27"/>
  <c r="K977" i="27"/>
  <c r="I977" i="27"/>
  <c r="L985" i="27"/>
  <c r="I985" i="27"/>
  <c r="F985" i="27"/>
  <c r="G985" i="27"/>
  <c r="N985" i="27"/>
  <c r="K985" i="27"/>
  <c r="H985" i="27"/>
  <c r="J985" i="27"/>
  <c r="M985" i="27"/>
  <c r="D985" i="27"/>
  <c r="C985" i="27"/>
  <c r="E372" i="27"/>
  <c r="M372" i="27"/>
  <c r="N372" i="27"/>
  <c r="F372" i="27"/>
  <c r="J372" i="27"/>
  <c r="E432" i="27"/>
  <c r="N432" i="27"/>
  <c r="F432" i="27"/>
  <c r="J432" i="27"/>
  <c r="J452" i="27"/>
  <c r="K452" i="27"/>
  <c r="C452" i="27"/>
  <c r="D470" i="27"/>
  <c r="M470" i="27"/>
  <c r="F470" i="27"/>
  <c r="E470" i="27"/>
  <c r="F748" i="27"/>
  <c r="G748" i="27"/>
  <c r="E748" i="27"/>
  <c r="J748" i="27"/>
  <c r="K748" i="27"/>
  <c r="E756" i="27"/>
  <c r="J756" i="27"/>
  <c r="K756" i="27"/>
  <c r="H756" i="27"/>
  <c r="I756" i="27"/>
  <c r="N756" i="27"/>
  <c r="M756" i="27"/>
  <c r="C756" i="27"/>
  <c r="H764" i="27"/>
  <c r="I764" i="27"/>
  <c r="N764" i="27"/>
  <c r="M764" i="27"/>
  <c r="C764" i="27"/>
  <c r="F764" i="27"/>
  <c r="G764" i="27"/>
  <c r="D772" i="27"/>
  <c r="L772" i="27"/>
  <c r="M772" i="27"/>
  <c r="C772" i="27"/>
  <c r="F772" i="27"/>
  <c r="G772" i="27"/>
  <c r="H772" i="27"/>
  <c r="E772" i="27"/>
  <c r="J772" i="27"/>
  <c r="K772" i="27"/>
  <c r="D780" i="27"/>
  <c r="M780" i="27"/>
  <c r="C780" i="27"/>
  <c r="L780" i="27"/>
  <c r="F780" i="27"/>
  <c r="G780" i="27"/>
  <c r="E780" i="27"/>
  <c r="J780" i="27"/>
  <c r="K780" i="27"/>
  <c r="D796" i="27"/>
  <c r="I796" i="27"/>
  <c r="N796" i="27"/>
  <c r="H796" i="27"/>
  <c r="M796" i="27"/>
  <c r="C796" i="27"/>
  <c r="L796" i="27"/>
  <c r="F796" i="27"/>
  <c r="G796" i="27"/>
  <c r="D804" i="27"/>
  <c r="L804" i="27"/>
  <c r="I804" i="27"/>
  <c r="N804" i="27"/>
  <c r="H804" i="27"/>
  <c r="M804" i="27"/>
  <c r="C804" i="27"/>
  <c r="F804" i="27"/>
  <c r="G804" i="27"/>
  <c r="J841" i="27"/>
  <c r="K841" i="27"/>
  <c r="N841" i="27"/>
  <c r="C841" i="27"/>
  <c r="E998" i="27"/>
  <c r="J998" i="27"/>
  <c r="C998" i="27"/>
  <c r="I998" i="27"/>
  <c r="N998" i="27"/>
  <c r="G998" i="27"/>
  <c r="F998" i="27"/>
  <c r="L998" i="27"/>
  <c r="D998" i="27"/>
  <c r="M998" i="27"/>
  <c r="H998" i="27"/>
  <c r="H617" i="27"/>
  <c r="C617" i="27"/>
  <c r="J617" i="27"/>
  <c r="L617" i="27"/>
  <c r="I617" i="27"/>
  <c r="F617" i="27"/>
  <c r="H625" i="27"/>
  <c r="C625" i="27"/>
  <c r="J625" i="27"/>
  <c r="L625" i="27"/>
  <c r="I625" i="27"/>
  <c r="F625" i="27"/>
  <c r="H633" i="27"/>
  <c r="C633" i="27"/>
  <c r="J633" i="27"/>
  <c r="L633" i="27"/>
  <c r="I633" i="27"/>
  <c r="F633" i="27"/>
  <c r="H641" i="27"/>
  <c r="C641" i="27"/>
  <c r="J641" i="27"/>
  <c r="L641" i="27"/>
  <c r="I641" i="27"/>
  <c r="F641" i="27"/>
  <c r="H649" i="27"/>
  <c r="C649" i="27"/>
  <c r="J649" i="27"/>
  <c r="L649" i="27"/>
  <c r="I649" i="27"/>
  <c r="F649" i="27"/>
  <c r="H657" i="27"/>
  <c r="C657" i="27"/>
  <c r="J657" i="27"/>
  <c r="L657" i="27"/>
  <c r="I657" i="27"/>
  <c r="F657" i="27"/>
  <c r="J665" i="27"/>
  <c r="M665" i="27"/>
  <c r="D707" i="27"/>
  <c r="H707" i="27"/>
  <c r="J707" i="27"/>
  <c r="C707" i="27"/>
  <c r="I707" i="27"/>
  <c r="L707" i="27"/>
  <c r="G707" i="27"/>
  <c r="M707" i="27"/>
  <c r="J719" i="27"/>
  <c r="H719" i="27"/>
  <c r="D719" i="27"/>
  <c r="F719" i="27"/>
  <c r="E719" i="27"/>
  <c r="C719" i="27"/>
  <c r="I719" i="27"/>
  <c r="L822" i="27"/>
  <c r="E822" i="27"/>
  <c r="I822" i="27"/>
  <c r="J822" i="27"/>
  <c r="K822" i="27"/>
  <c r="N822" i="27"/>
  <c r="C822" i="27"/>
  <c r="G822" i="27"/>
  <c r="H822" i="27"/>
  <c r="N830" i="27"/>
  <c r="J830" i="27"/>
  <c r="H830" i="27"/>
  <c r="C830" i="27"/>
  <c r="G830" i="27"/>
  <c r="G891" i="27"/>
  <c r="D891" i="27"/>
  <c r="K891" i="27"/>
  <c r="I891" i="27"/>
  <c r="C891" i="27"/>
  <c r="H891" i="27"/>
  <c r="M891" i="27"/>
  <c r="C907" i="27"/>
  <c r="M907" i="27"/>
  <c r="G907" i="27"/>
  <c r="D907" i="27"/>
  <c r="N907" i="27"/>
  <c r="K907" i="27"/>
  <c r="H907" i="27"/>
  <c r="E915" i="27"/>
  <c r="J915" i="27"/>
  <c r="H915" i="27"/>
  <c r="N915" i="27"/>
  <c r="C915" i="27"/>
  <c r="G915" i="27"/>
  <c r="K915" i="27"/>
  <c r="F915" i="27"/>
  <c r="I915" i="27"/>
  <c r="D915" i="27"/>
  <c r="M915" i="27"/>
  <c r="I927" i="27"/>
  <c r="F927" i="27"/>
  <c r="H927" i="27"/>
  <c r="G927" i="27"/>
  <c r="D927" i="27"/>
  <c r="J927" i="27"/>
  <c r="M927" i="27"/>
  <c r="L927" i="27"/>
  <c r="E927" i="27"/>
  <c r="K927" i="27"/>
  <c r="N927" i="27"/>
  <c r="H989" i="27"/>
  <c r="C989" i="27"/>
  <c r="K989" i="27"/>
  <c r="L989" i="27"/>
  <c r="I989" i="27"/>
  <c r="E989" i="27"/>
  <c r="M989" i="27"/>
  <c r="N989" i="27"/>
  <c r="F989" i="27"/>
  <c r="J989" i="27"/>
  <c r="D989" i="27"/>
  <c r="E1001" i="27"/>
  <c r="J1001" i="27"/>
  <c r="C1001" i="27"/>
  <c r="I1001" i="27"/>
  <c r="N1001" i="27"/>
  <c r="G1001" i="27"/>
  <c r="H1001" i="27"/>
  <c r="M1001" i="27"/>
  <c r="K1001" i="27"/>
  <c r="F1001" i="27"/>
  <c r="D1001" i="27"/>
  <c r="L1001" i="27"/>
  <c r="F1013" i="27"/>
  <c r="C1013" i="27"/>
  <c r="L1013" i="27"/>
  <c r="E1013" i="27"/>
  <c r="J1013" i="27"/>
  <c r="G1013" i="27"/>
  <c r="I1013" i="27"/>
  <c r="K1013" i="27"/>
  <c r="M1013" i="27"/>
  <c r="D1013" i="27"/>
  <c r="H1013" i="27"/>
  <c r="M1021" i="27"/>
  <c r="N1021" i="27"/>
  <c r="K1021" i="27"/>
  <c r="D1021" i="27"/>
  <c r="L1021" i="27"/>
  <c r="H1021" i="27"/>
  <c r="I1021" i="27"/>
  <c r="G1021" i="27"/>
  <c r="F1021" i="27"/>
  <c r="E1021" i="27"/>
  <c r="J1021" i="27"/>
  <c r="M1029" i="27"/>
  <c r="N1029" i="27"/>
  <c r="K1029" i="27"/>
  <c r="L1029" i="27"/>
  <c r="D1029" i="27"/>
  <c r="H1029" i="27"/>
  <c r="J1029" i="27"/>
  <c r="E1029" i="27"/>
  <c r="C1029" i="27"/>
  <c r="G1029" i="27"/>
  <c r="I1029" i="27"/>
  <c r="M1037" i="27"/>
  <c r="N1037" i="27"/>
  <c r="K1037" i="27"/>
  <c r="D1037" i="27"/>
  <c r="L1037" i="27"/>
  <c r="H1037" i="27"/>
  <c r="I1037" i="27"/>
  <c r="G1037" i="27"/>
  <c r="F1037" i="27"/>
  <c r="J1037" i="27"/>
  <c r="C1037" i="27"/>
  <c r="M1045" i="27"/>
  <c r="D1045" i="27"/>
  <c r="K1045" i="27"/>
  <c r="F1045" i="27"/>
  <c r="L1045" i="27"/>
  <c r="H1045" i="27"/>
  <c r="N1045" i="27"/>
  <c r="E1045" i="27"/>
  <c r="C1045" i="27"/>
  <c r="I1045" i="27"/>
  <c r="J1045" i="27"/>
  <c r="G1045" i="27"/>
  <c r="H1053" i="27"/>
  <c r="D1053" i="27"/>
  <c r="L1053" i="27"/>
  <c r="E1053" i="27"/>
  <c r="F1053" i="27"/>
  <c r="C1053" i="27"/>
  <c r="J1053" i="27"/>
  <c r="N1053" i="27"/>
  <c r="M1053" i="27"/>
  <c r="G1053" i="27"/>
  <c r="K1053" i="27"/>
  <c r="H1061" i="27"/>
  <c r="L1061" i="27"/>
  <c r="D1061" i="27"/>
  <c r="E1061" i="27"/>
  <c r="F1061" i="27"/>
  <c r="C1061" i="27"/>
  <c r="I1061" i="27"/>
  <c r="G1061" i="27"/>
  <c r="M1061" i="27"/>
  <c r="K1061" i="27"/>
  <c r="J1061" i="27"/>
  <c r="N1061" i="27"/>
  <c r="I1069" i="27"/>
  <c r="J1069" i="27"/>
  <c r="G1069" i="27"/>
  <c r="M1069" i="27"/>
  <c r="N1069" i="27"/>
  <c r="K1069" i="27"/>
  <c r="E1069" i="27"/>
  <c r="C1069" i="27"/>
  <c r="L1069" i="27"/>
  <c r="H1069" i="27"/>
  <c r="F1069" i="27"/>
  <c r="D1069" i="27"/>
  <c r="M1077" i="27"/>
  <c r="N1077" i="27"/>
  <c r="K1077" i="27"/>
  <c r="L1077" i="27"/>
  <c r="D1077" i="27"/>
  <c r="H1077" i="27"/>
  <c r="J1077" i="27"/>
  <c r="E1077" i="27"/>
  <c r="C1077" i="27"/>
  <c r="I1077" i="27"/>
  <c r="F1077" i="27"/>
  <c r="G1077" i="27"/>
  <c r="E1085" i="27"/>
  <c r="J1085" i="27"/>
  <c r="C1085" i="27"/>
  <c r="I1085" i="27"/>
  <c r="D1085" i="27"/>
  <c r="H1085" i="27"/>
  <c r="M1085" i="27"/>
  <c r="L1085" i="27"/>
  <c r="N1085" i="27"/>
  <c r="G1085" i="27"/>
  <c r="K1085" i="27"/>
  <c r="I1093" i="27"/>
  <c r="J1093" i="27"/>
  <c r="G1093" i="27"/>
  <c r="D1093" i="27"/>
  <c r="C1093" i="27"/>
  <c r="F1093" i="27"/>
  <c r="K1093" i="27"/>
  <c r="H1093" i="27"/>
  <c r="E1093" i="27"/>
  <c r="L1093" i="27"/>
  <c r="M1093" i="27"/>
  <c r="I1101" i="27"/>
  <c r="J1101" i="27"/>
  <c r="G1101" i="27"/>
  <c r="F1101" i="27"/>
  <c r="K1101" i="27"/>
  <c r="E1101" i="27"/>
  <c r="N1101" i="27"/>
  <c r="D1101" i="27"/>
  <c r="C1101" i="27"/>
  <c r="M1101" i="27"/>
  <c r="H1101" i="27"/>
  <c r="E996" i="27"/>
  <c r="J996" i="27"/>
  <c r="G996" i="27"/>
  <c r="I996" i="27"/>
  <c r="N996" i="27"/>
  <c r="K996" i="27"/>
  <c r="D996" i="27"/>
  <c r="C996" i="27"/>
  <c r="M996" i="27"/>
  <c r="H996" i="27"/>
  <c r="C846" i="27"/>
  <c r="F846" i="27"/>
  <c r="K846" i="27"/>
  <c r="J846" i="27"/>
  <c r="N846" i="27"/>
  <c r="H846" i="27"/>
  <c r="M854" i="27"/>
  <c r="L854" i="27"/>
  <c r="E854" i="27"/>
  <c r="D854" i="27"/>
  <c r="F854" i="27"/>
  <c r="J854" i="27"/>
  <c r="K854" i="27"/>
  <c r="H854" i="27"/>
  <c r="N854" i="27"/>
  <c r="I854" i="27"/>
  <c r="C854" i="27"/>
  <c r="F894" i="27"/>
  <c r="H894" i="27"/>
  <c r="C894" i="27"/>
  <c r="I894" i="27"/>
  <c r="G894" i="27"/>
  <c r="N894" i="27"/>
  <c r="L894" i="27"/>
  <c r="J894" i="27"/>
  <c r="K894" i="27"/>
  <c r="D894" i="27"/>
  <c r="C906" i="27"/>
  <c r="I906" i="27"/>
  <c r="F906" i="27"/>
  <c r="G906" i="27"/>
  <c r="N906" i="27"/>
  <c r="H906" i="27"/>
  <c r="D906" i="27"/>
  <c r="M906" i="27"/>
  <c r="E906" i="27"/>
  <c r="J906" i="27"/>
  <c r="K914" i="27"/>
  <c r="F914" i="27"/>
  <c r="E914" i="27"/>
  <c r="D914" i="27"/>
  <c r="M914" i="27"/>
  <c r="L914" i="27"/>
  <c r="N914" i="27"/>
  <c r="C914" i="27"/>
  <c r="H914" i="27"/>
  <c r="G914" i="27"/>
  <c r="J914" i="27"/>
  <c r="I922" i="27"/>
  <c r="F922" i="27"/>
  <c r="H922" i="27"/>
  <c r="G922" i="27"/>
  <c r="J922" i="27"/>
  <c r="M922" i="27"/>
  <c r="L922" i="27"/>
  <c r="N922" i="27"/>
  <c r="C922" i="27"/>
  <c r="E922" i="27"/>
  <c r="D922" i="27"/>
  <c r="N938" i="27"/>
  <c r="L938" i="27"/>
  <c r="E938" i="27"/>
  <c r="D938" i="27"/>
  <c r="K938" i="27"/>
  <c r="G938" i="27"/>
  <c r="F938" i="27"/>
  <c r="I743" i="27"/>
  <c r="N743" i="27"/>
  <c r="M743" i="27"/>
  <c r="C743" i="27"/>
  <c r="F743" i="27"/>
  <c r="G743" i="27"/>
  <c r="L743" i="27"/>
  <c r="E751" i="27"/>
  <c r="J751" i="27"/>
  <c r="K751" i="27"/>
  <c r="I751" i="27"/>
  <c r="N751" i="27"/>
  <c r="M751" i="27"/>
  <c r="C751" i="27"/>
  <c r="L751" i="27"/>
  <c r="M767" i="27"/>
  <c r="C767" i="27"/>
  <c r="F767" i="27"/>
  <c r="G767" i="27"/>
  <c r="E767" i="27"/>
  <c r="J767" i="27"/>
  <c r="K767" i="27"/>
  <c r="H791" i="27"/>
  <c r="D791" i="27"/>
  <c r="E791" i="27"/>
  <c r="J791" i="27"/>
  <c r="K791" i="27"/>
  <c r="I791" i="27"/>
  <c r="C791" i="27"/>
  <c r="M791" i="27"/>
  <c r="G791" i="27"/>
  <c r="F791" i="27"/>
  <c r="L791" i="27"/>
  <c r="M799" i="27"/>
  <c r="C799" i="27"/>
  <c r="E799" i="27"/>
  <c r="N799" i="27"/>
  <c r="I799" i="27"/>
  <c r="G799" i="27"/>
  <c r="F799" i="27"/>
  <c r="K799" i="27"/>
  <c r="J807" i="27"/>
  <c r="K807" i="27"/>
  <c r="N807" i="27"/>
  <c r="G807" i="27"/>
  <c r="F807" i="27"/>
  <c r="M807" i="27"/>
  <c r="N827" i="27"/>
  <c r="C827" i="27"/>
  <c r="J827" i="27"/>
  <c r="E827" i="27"/>
  <c r="G827" i="27"/>
  <c r="H827" i="27"/>
  <c r="K827" i="27"/>
  <c r="F1004" i="27"/>
  <c r="C1004" i="27"/>
  <c r="M1004" i="27"/>
  <c r="G1004" i="27"/>
  <c r="J1004" i="27"/>
  <c r="K1004" i="27"/>
  <c r="E1004" i="27"/>
  <c r="D1004" i="27"/>
  <c r="I1004" i="27"/>
  <c r="H1004" i="27"/>
  <c r="N1004" i="27"/>
  <c r="M452" i="27"/>
  <c r="H452" i="27"/>
  <c r="J382" i="27"/>
  <c r="E382" i="27"/>
  <c r="K382" i="27"/>
  <c r="F406" i="27"/>
  <c r="H406" i="27"/>
  <c r="C406" i="27"/>
  <c r="J414" i="27"/>
  <c r="E414" i="27"/>
  <c r="K414" i="27"/>
  <c r="F422" i="27"/>
  <c r="H422" i="27"/>
  <c r="C422" i="27"/>
  <c r="J460" i="27"/>
  <c r="C460" i="27"/>
  <c r="H460" i="27"/>
  <c r="K470" i="27"/>
  <c r="C470" i="27"/>
  <c r="C665" i="27"/>
  <c r="F707" i="27"/>
  <c r="K617" i="27"/>
  <c r="G617" i="27"/>
  <c r="N625" i="27"/>
  <c r="K633" i="27"/>
  <c r="G633" i="27"/>
  <c r="N641" i="27"/>
  <c r="K649" i="27"/>
  <c r="G649" i="27"/>
  <c r="N657" i="27"/>
  <c r="I748" i="27"/>
  <c r="J764" i="27"/>
  <c r="I780" i="27"/>
  <c r="J796" i="27"/>
  <c r="L799" i="27"/>
  <c r="E807" i="27"/>
  <c r="F881" i="27"/>
  <c r="J743" i="27"/>
  <c r="G751" i="27"/>
  <c r="H780" i="27"/>
  <c r="F822" i="27"/>
  <c r="F830" i="27"/>
  <c r="J938" i="27"/>
  <c r="L996" i="27"/>
  <c r="F1085" i="27"/>
  <c r="K998" i="27"/>
  <c r="M719" i="27"/>
  <c r="L719" i="27"/>
  <c r="N707" i="27"/>
  <c r="E617" i="27"/>
  <c r="D617" i="27"/>
  <c r="M625" i="27"/>
  <c r="E633" i="27"/>
  <c r="D633" i="27"/>
  <c r="M641" i="27"/>
  <c r="E649" i="27"/>
  <c r="D649" i="27"/>
  <c r="M657" i="27"/>
  <c r="C748" i="27"/>
  <c r="G756" i="27"/>
  <c r="E764" i="27"/>
  <c r="E796" i="27"/>
  <c r="K804" i="27"/>
  <c r="L767" i="27"/>
  <c r="M827" i="27"/>
  <c r="E743" i="27"/>
  <c r="H748" i="27"/>
  <c r="F751" i="27"/>
  <c r="N767" i="27"/>
  <c r="C858" i="27"/>
  <c r="K866" i="27"/>
  <c r="C807" i="27"/>
  <c r="F827" i="27"/>
  <c r="H899" i="27"/>
  <c r="N891" i="27"/>
  <c r="I907" i="27"/>
  <c r="F996" i="27"/>
  <c r="N1013" i="27"/>
  <c r="C1021" i="27"/>
  <c r="I1053" i="27"/>
  <c r="M432" i="27"/>
  <c r="N460" i="27"/>
  <c r="G460" i="27"/>
  <c r="N470" i="27"/>
  <c r="L470" i="27"/>
  <c r="E707" i="27"/>
  <c r="K719" i="27"/>
  <c r="N617" i="27"/>
  <c r="K625" i="27"/>
  <c r="G625" i="27"/>
  <c r="N633" i="27"/>
  <c r="K641" i="27"/>
  <c r="G641" i="27"/>
  <c r="N649" i="27"/>
  <c r="K657" i="27"/>
  <c r="G657" i="27"/>
  <c r="N748" i="27"/>
  <c r="F756" i="27"/>
  <c r="N772" i="27"/>
  <c r="J804" i="27"/>
  <c r="G832" i="27"/>
  <c r="G841" i="27"/>
  <c r="I767" i="27"/>
  <c r="N791" i="27"/>
  <c r="G846" i="27"/>
  <c r="L906" i="27"/>
  <c r="I914" i="27"/>
  <c r="J961" i="27"/>
  <c r="C927" i="27"/>
  <c r="L1004" i="27"/>
  <c r="N1093" i="27"/>
  <c r="E985" i="27"/>
  <c r="G989" i="27"/>
  <c r="F1029" i="27"/>
  <c r="M894" i="27"/>
  <c r="N285" i="27"/>
  <c r="H285" i="27"/>
  <c r="G285" i="27"/>
  <c r="C293" i="27"/>
  <c r="L293" i="27"/>
  <c r="L301" i="27"/>
  <c r="G301" i="27"/>
  <c r="H301" i="27"/>
  <c r="K295" i="27"/>
  <c r="J295" i="27"/>
  <c r="C352" i="27"/>
  <c r="H352" i="27"/>
  <c r="K352" i="27"/>
  <c r="F680" i="27"/>
  <c r="J680" i="27"/>
  <c r="D857" i="27"/>
  <c r="H857" i="27"/>
  <c r="G947" i="27"/>
  <c r="H947" i="27"/>
  <c r="J947" i="27"/>
  <c r="L947" i="27"/>
  <c r="C955" i="27"/>
  <c r="D955" i="27"/>
  <c r="E955" i="27"/>
  <c r="K955" i="27"/>
  <c r="J962" i="27"/>
  <c r="L962" i="27"/>
  <c r="N962" i="27"/>
  <c r="I971" i="27"/>
  <c r="C971" i="27"/>
  <c r="D971" i="27"/>
  <c r="M971" i="27"/>
  <c r="J971" i="27"/>
  <c r="G971" i="27"/>
  <c r="H971" i="27"/>
  <c r="D978" i="27"/>
  <c r="C978" i="27"/>
  <c r="K978" i="27"/>
  <c r="H978" i="27"/>
  <c r="N978" i="27"/>
  <c r="J978" i="27"/>
  <c r="G978" i="27"/>
  <c r="N995" i="27"/>
  <c r="K995" i="27"/>
  <c r="J1034" i="27"/>
  <c r="G1034" i="27"/>
  <c r="I1082" i="27"/>
  <c r="C1082" i="27"/>
  <c r="F1082" i="27"/>
  <c r="G1082" i="27"/>
  <c r="N1082" i="27"/>
  <c r="K1082" i="27"/>
  <c r="E1090" i="27"/>
  <c r="N1090" i="27"/>
  <c r="D1090" i="27"/>
  <c r="M1090" i="27"/>
  <c r="L1090" i="27"/>
  <c r="H1090" i="27"/>
  <c r="F1090" i="27"/>
  <c r="J1098" i="27"/>
  <c r="K1098" i="27"/>
  <c r="I1098" i="27"/>
  <c r="N1098" i="27"/>
  <c r="L1098" i="27"/>
  <c r="H1098" i="27"/>
  <c r="G1098" i="27"/>
  <c r="C931" i="27"/>
  <c r="N931" i="27"/>
  <c r="L931" i="27"/>
  <c r="E931" i="27"/>
  <c r="D931" i="27"/>
  <c r="I931" i="27"/>
  <c r="D710" i="27"/>
  <c r="L710" i="27"/>
  <c r="J710" i="27"/>
  <c r="F710" i="27"/>
  <c r="N710" i="27"/>
  <c r="H569" i="27"/>
  <c r="I569" i="27"/>
  <c r="H577" i="27"/>
  <c r="I577" i="27"/>
  <c r="H592" i="27"/>
  <c r="C592" i="27"/>
  <c r="M592" i="27"/>
  <c r="F691" i="27"/>
  <c r="N691" i="27"/>
  <c r="D735" i="27"/>
  <c r="M735" i="27"/>
  <c r="H735" i="27"/>
  <c r="K857" i="27"/>
  <c r="J857" i="27"/>
  <c r="C865" i="27"/>
  <c r="K962" i="27"/>
  <c r="G931" i="27"/>
  <c r="N955" i="27"/>
  <c r="E921" i="27"/>
  <c r="M931" i="27"/>
  <c r="M947" i="27"/>
  <c r="E978" i="27"/>
  <c r="I600" i="27"/>
  <c r="G600" i="27"/>
  <c r="G857" i="27"/>
  <c r="F857" i="27"/>
  <c r="J734" i="27"/>
  <c r="F962" i="27"/>
  <c r="K931" i="27"/>
  <c r="F955" i="27"/>
  <c r="M955" i="27"/>
  <c r="D947" i="27"/>
  <c r="M978" i="27"/>
  <c r="L1082" i="27"/>
  <c r="M404" i="27"/>
  <c r="L600" i="27"/>
  <c r="J698" i="27"/>
  <c r="F477" i="27"/>
  <c r="H576" i="27"/>
  <c r="E428" i="27"/>
  <c r="C498" i="27"/>
  <c r="K1088" i="27"/>
  <c r="N1088" i="27"/>
  <c r="I1088" i="27"/>
  <c r="K1096" i="27"/>
  <c r="N1096" i="27"/>
  <c r="M1096" i="27"/>
  <c r="H514" i="27"/>
  <c r="D498" i="27"/>
  <c r="J900" i="27"/>
  <c r="H503" i="27"/>
  <c r="D960" i="27"/>
  <c r="E960" i="27"/>
  <c r="G968" i="27"/>
  <c r="M968" i="27"/>
  <c r="C1064" i="27"/>
  <c r="J1064" i="27"/>
  <c r="J984" i="27"/>
  <c r="C984" i="27"/>
  <c r="J992" i="27"/>
  <c r="C992" i="27"/>
  <c r="G1007" i="27"/>
  <c r="J1007" i="27"/>
  <c r="C1016" i="27"/>
  <c r="J1016" i="27"/>
  <c r="G1024" i="27"/>
  <c r="J1024" i="27"/>
  <c r="G1032" i="27"/>
  <c r="J1032" i="27"/>
  <c r="G1040" i="27"/>
  <c r="J1040" i="27"/>
  <c r="K1048" i="27"/>
  <c r="N1048" i="27"/>
  <c r="K1056" i="27"/>
  <c r="N1056" i="27"/>
  <c r="C1072" i="27"/>
  <c r="F1072" i="27"/>
  <c r="G1080" i="27"/>
  <c r="J1080" i="27"/>
  <c r="G1088" i="27"/>
  <c r="J1088" i="27"/>
  <c r="G1096" i="27"/>
  <c r="J1096" i="27"/>
  <c r="M385" i="27"/>
  <c r="D900" i="27"/>
  <c r="J688" i="27"/>
  <c r="C503" i="27"/>
  <c r="H293" i="27"/>
  <c r="C285" i="27"/>
  <c r="C301" i="27"/>
  <c r="F428" i="27"/>
  <c r="M900" i="27"/>
  <c r="D879" i="27"/>
  <c r="G293" i="27"/>
  <c r="L285" i="27"/>
  <c r="N428" i="27"/>
  <c r="I900" i="27"/>
  <c r="L302" i="27"/>
  <c r="G302" i="27"/>
  <c r="C809" i="27"/>
  <c r="F809" i="27"/>
  <c r="G809" i="27"/>
  <c r="N817" i="27"/>
  <c r="C817" i="27"/>
  <c r="L817" i="27"/>
  <c r="N837" i="27"/>
  <c r="C837" i="27"/>
  <c r="H943" i="27"/>
  <c r="E943" i="27"/>
  <c r="I943" i="27"/>
  <c r="M951" i="27"/>
  <c r="J951" i="27"/>
  <c r="N966" i="27"/>
  <c r="E966" i="27"/>
  <c r="D966" i="27"/>
  <c r="I966" i="27"/>
  <c r="G966" i="27"/>
  <c r="C974" i="27"/>
  <c r="H974" i="27"/>
  <c r="M974" i="27"/>
  <c r="J974" i="27"/>
  <c r="L974" i="27"/>
  <c r="G974" i="27"/>
  <c r="I982" i="27"/>
  <c r="H982" i="27"/>
  <c r="K982" i="27"/>
  <c r="L982" i="27"/>
  <c r="E982" i="27"/>
  <c r="H990" i="27"/>
  <c r="K990" i="27"/>
  <c r="L990" i="27"/>
  <c r="E990" i="27"/>
  <c r="G990" i="27"/>
  <c r="C990" i="27"/>
  <c r="N1003" i="27"/>
  <c r="E1003" i="27"/>
  <c r="D1003" i="27"/>
  <c r="M1003" i="27"/>
  <c r="K1003" i="27"/>
  <c r="I1014" i="27"/>
  <c r="L1014" i="27"/>
  <c r="E1014" i="27"/>
  <c r="C1014" i="27"/>
  <c r="F1014" i="27"/>
  <c r="H1014" i="27"/>
  <c r="I1022" i="27"/>
  <c r="G1022" i="27"/>
  <c r="F1022" i="27"/>
  <c r="J1022" i="27"/>
  <c r="F1030" i="27"/>
  <c r="J1030" i="27"/>
  <c r="M1030" i="27"/>
  <c r="E1030" i="27"/>
  <c r="C1030" i="27"/>
  <c r="I1038" i="27"/>
  <c r="K1038" i="27"/>
  <c r="F1038" i="27"/>
  <c r="M1038" i="27"/>
  <c r="D1038" i="27"/>
  <c r="N1038" i="27"/>
  <c r="E1046" i="27"/>
  <c r="N1046" i="27"/>
  <c r="H1046" i="27"/>
  <c r="M1046" i="27"/>
  <c r="K1046" i="27"/>
  <c r="E1054" i="27"/>
  <c r="C1054" i="27"/>
  <c r="L1054" i="27"/>
  <c r="H1054" i="27"/>
  <c r="F1054" i="27"/>
  <c r="H1062" i="27"/>
  <c r="L1062" i="27"/>
  <c r="F1062" i="27"/>
  <c r="I1062" i="27"/>
  <c r="D1062" i="27"/>
  <c r="F1070" i="27"/>
  <c r="M1070" i="27"/>
  <c r="J1070" i="27"/>
  <c r="E1070" i="27"/>
  <c r="C1070" i="27"/>
  <c r="L1078" i="27"/>
  <c r="M1078" i="27"/>
  <c r="K1078" i="27"/>
  <c r="J1078" i="27"/>
  <c r="N1078" i="27"/>
  <c r="M1086" i="27"/>
  <c r="H1086" i="27"/>
  <c r="D1086" i="27"/>
  <c r="F1086" i="27"/>
  <c r="C1086" i="27"/>
  <c r="L1086" i="27"/>
  <c r="E1086" i="27"/>
  <c r="J1086" i="27"/>
  <c r="G1086" i="27"/>
  <c r="M1094" i="27"/>
  <c r="N1094" i="27"/>
  <c r="K1094" i="27"/>
  <c r="D1094" i="27"/>
  <c r="L1094" i="27"/>
  <c r="H1094" i="27"/>
  <c r="E1094" i="27"/>
  <c r="F1094" i="27"/>
  <c r="C1094" i="27"/>
  <c r="F886" i="27"/>
  <c r="K886" i="27"/>
  <c r="H886" i="27"/>
  <c r="I886" i="27"/>
  <c r="J886" i="27"/>
  <c r="C939" i="27"/>
  <c r="M939" i="27"/>
  <c r="J939" i="27"/>
  <c r="G939" i="27"/>
  <c r="H939" i="27"/>
  <c r="N939" i="27"/>
  <c r="L939" i="27"/>
  <c r="J720" i="27"/>
  <c r="F720" i="27"/>
  <c r="M323" i="27"/>
  <c r="F323" i="27"/>
  <c r="N323" i="27"/>
  <c r="J323" i="27"/>
  <c r="H347" i="27"/>
  <c r="K347" i="27"/>
  <c r="C580" i="27"/>
  <c r="M580" i="27"/>
  <c r="M588" i="27"/>
  <c r="H588" i="27"/>
  <c r="M596" i="27"/>
  <c r="C596" i="27"/>
  <c r="D604" i="27"/>
  <c r="M604" i="27"/>
  <c r="L604" i="27"/>
  <c r="I604" i="27"/>
  <c r="G604" i="27"/>
  <c r="F679" i="27"/>
  <c r="N679" i="27"/>
  <c r="F687" i="27"/>
  <c r="N687" i="27"/>
  <c r="H836" i="27"/>
  <c r="N836" i="27"/>
  <c r="H725" i="27"/>
  <c r="I725" i="27"/>
  <c r="G725" i="27"/>
  <c r="J725" i="27"/>
  <c r="H887" i="27"/>
  <c r="D887" i="27"/>
  <c r="I887" i="27"/>
  <c r="K903" i="27"/>
  <c r="M903" i="27"/>
  <c r="J903" i="27"/>
  <c r="F903" i="27"/>
  <c r="D903" i="27"/>
  <c r="L919" i="27"/>
  <c r="I919" i="27"/>
  <c r="D919" i="27"/>
  <c r="E937" i="27"/>
  <c r="D937" i="27"/>
  <c r="C937" i="27"/>
  <c r="N993" i="27"/>
  <c r="J993" i="27"/>
  <c r="L993" i="27"/>
  <c r="N1009" i="27"/>
  <c r="G1009" i="27"/>
  <c r="K1009" i="27"/>
  <c r="G1017" i="27"/>
  <c r="M1017" i="27"/>
  <c r="F1017" i="27"/>
  <c r="C1025" i="27"/>
  <c r="G1025" i="27"/>
  <c r="M1025" i="27"/>
  <c r="F1033" i="27"/>
  <c r="C1033" i="27"/>
  <c r="G1033" i="27"/>
  <c r="M1041" i="27"/>
  <c r="F1041" i="27"/>
  <c r="C1041" i="27"/>
  <c r="H1049" i="27"/>
  <c r="C1049" i="27"/>
  <c r="I1049" i="27"/>
  <c r="E1057" i="27"/>
  <c r="H1057" i="27"/>
  <c r="M1057" i="27"/>
  <c r="N1057" i="27"/>
  <c r="D1065" i="27"/>
  <c r="F1065" i="27"/>
  <c r="C1065" i="27"/>
  <c r="L1073" i="27"/>
  <c r="F1073" i="27"/>
  <c r="H1073" i="27"/>
  <c r="N676" i="27"/>
  <c r="M676" i="27"/>
  <c r="H676" i="27"/>
  <c r="C676" i="27"/>
  <c r="M684" i="27"/>
  <c r="H684" i="27"/>
  <c r="C684" i="27"/>
  <c r="J693" i="27"/>
  <c r="D297" i="27"/>
  <c r="I726" i="27"/>
  <c r="L726" i="27"/>
  <c r="C726" i="27"/>
  <c r="N809" i="27"/>
  <c r="G817" i="27"/>
  <c r="F837" i="27"/>
  <c r="C878" i="27"/>
  <c r="H919" i="27"/>
  <c r="C903" i="27"/>
  <c r="G911" i="27"/>
  <c r="H966" i="27"/>
  <c r="D939" i="27"/>
  <c r="G951" i="27"/>
  <c r="K974" i="27"/>
  <c r="D951" i="27"/>
  <c r="L1003" i="27"/>
  <c r="I1030" i="27"/>
  <c r="D1054" i="27"/>
  <c r="C1062" i="27"/>
  <c r="I1086" i="27"/>
  <c r="G993" i="27"/>
  <c r="F1009" i="27"/>
  <c r="D1057" i="27"/>
  <c r="C604" i="27"/>
  <c r="L870" i="27"/>
  <c r="M1022" i="27"/>
  <c r="H596" i="27"/>
  <c r="I974" i="27"/>
  <c r="K939" i="27"/>
  <c r="C943" i="27"/>
  <c r="K966" i="27"/>
  <c r="D943" i="27"/>
  <c r="H1003" i="27"/>
  <c r="J1014" i="27"/>
  <c r="H1038" i="27"/>
  <c r="E1062" i="27"/>
  <c r="G1070" i="27"/>
  <c r="G1094" i="27"/>
  <c r="D347" i="27"/>
  <c r="E323" i="27"/>
  <c r="I1054" i="27"/>
  <c r="E693" i="27"/>
  <c r="K693" i="27"/>
  <c r="E676" i="27"/>
  <c r="K676" i="27"/>
  <c r="E684" i="27"/>
  <c r="I720" i="27"/>
  <c r="C720" i="27"/>
  <c r="N297" i="27"/>
  <c r="M726" i="27"/>
  <c r="K726" i="27"/>
  <c r="F817" i="27"/>
  <c r="G837" i="27"/>
  <c r="G886" i="27"/>
  <c r="D725" i="27"/>
  <c r="G887" i="27"/>
  <c r="J958" i="27"/>
  <c r="N937" i="27"/>
  <c r="M966" i="27"/>
  <c r="E974" i="27"/>
  <c r="E939" i="27"/>
  <c r="G1078" i="27"/>
  <c r="C1022" i="27"/>
  <c r="D1046" i="27"/>
  <c r="I1070" i="27"/>
  <c r="K1086" i="27"/>
  <c r="J1094" i="27"/>
  <c r="L1049" i="27"/>
  <c r="L305" i="27"/>
  <c r="C588" i="27"/>
  <c r="I573" i="27"/>
  <c r="I877" i="27"/>
  <c r="I836" i="27"/>
  <c r="L498" i="27"/>
  <c r="H498" i="27"/>
  <c r="H960" i="27"/>
  <c r="J324" i="27"/>
  <c r="F295" i="27"/>
  <c r="C576" i="27"/>
  <c r="F475" i="27"/>
  <c r="F676" i="27"/>
  <c r="H816" i="27"/>
  <c r="M816" i="27"/>
  <c r="J816" i="27"/>
  <c r="K816" i="27"/>
  <c r="E816" i="27"/>
  <c r="N816" i="27"/>
  <c r="D836" i="27"/>
  <c r="E836" i="27"/>
  <c r="C836" i="27"/>
  <c r="L836" i="27"/>
  <c r="F836" i="27"/>
  <c r="G836" i="27"/>
  <c r="N862" i="27"/>
  <c r="C862" i="27"/>
  <c r="H862" i="27"/>
  <c r="C870" i="27"/>
  <c r="F870" i="27"/>
  <c r="G870" i="27"/>
  <c r="H870" i="27"/>
  <c r="L877" i="27"/>
  <c r="H877" i="27"/>
  <c r="N877" i="27"/>
  <c r="D877" i="27"/>
  <c r="C877" i="27"/>
  <c r="C885" i="27"/>
  <c r="F885" i="27"/>
  <c r="G885" i="27"/>
  <c r="H948" i="27"/>
  <c r="I948" i="27"/>
  <c r="J956" i="27"/>
  <c r="G956" i="27"/>
  <c r="E956" i="27"/>
  <c r="K956" i="27"/>
  <c r="L965" i="27"/>
  <c r="J965" i="27"/>
  <c r="F965" i="27"/>
  <c r="I965" i="27"/>
  <c r="G965" i="27"/>
  <c r="D965" i="27"/>
  <c r="M965" i="27"/>
  <c r="N965" i="27"/>
  <c r="G972" i="27"/>
  <c r="J972" i="27"/>
  <c r="D972" i="27"/>
  <c r="I972" i="27"/>
  <c r="C972" i="27"/>
  <c r="L972" i="27"/>
  <c r="F972" i="27"/>
  <c r="E972" i="27"/>
  <c r="K972" i="27"/>
  <c r="F376" i="27"/>
  <c r="E376" i="27"/>
  <c r="N376" i="27"/>
  <c r="M376" i="27"/>
  <c r="E436" i="27"/>
  <c r="F436" i="27"/>
  <c r="M436" i="27"/>
  <c r="J436" i="27"/>
  <c r="N436" i="27"/>
  <c r="C733" i="27"/>
  <c r="M733" i="27"/>
  <c r="E733" i="27"/>
  <c r="G733" i="27"/>
  <c r="D733" i="27"/>
  <c r="J733" i="27"/>
  <c r="L733" i="27"/>
  <c r="L744" i="27"/>
  <c r="D744" i="27"/>
  <c r="H776" i="27"/>
  <c r="E776" i="27"/>
  <c r="J776" i="27"/>
  <c r="I776" i="27"/>
  <c r="D784" i="27"/>
  <c r="E784" i="27"/>
  <c r="J784" i="27"/>
  <c r="K784" i="27"/>
  <c r="L784" i="27"/>
  <c r="H784" i="27"/>
  <c r="I784" i="27"/>
  <c r="N784" i="27"/>
  <c r="D792" i="27"/>
  <c r="F792" i="27"/>
  <c r="G792" i="27"/>
  <c r="E792" i="27"/>
  <c r="J792" i="27"/>
  <c r="K792" i="27"/>
  <c r="D800" i="27"/>
  <c r="H800" i="27"/>
  <c r="F800" i="27"/>
  <c r="G800" i="27"/>
  <c r="E800" i="27"/>
  <c r="J800" i="27"/>
  <c r="K800" i="27"/>
  <c r="I808" i="27"/>
  <c r="D808" i="27"/>
  <c r="C808" i="27"/>
  <c r="H808" i="27"/>
  <c r="M808" i="27"/>
  <c r="F808" i="27"/>
  <c r="G808" i="27"/>
  <c r="N853" i="27"/>
  <c r="C853" i="27"/>
  <c r="M1006" i="27"/>
  <c r="L1006" i="27"/>
  <c r="D1006" i="27"/>
  <c r="I1006" i="27"/>
  <c r="C1006" i="27"/>
  <c r="F1006" i="27"/>
  <c r="G1006" i="27"/>
  <c r="F733" i="27"/>
  <c r="K744" i="27"/>
  <c r="J744" i="27"/>
  <c r="E744" i="27"/>
  <c r="K752" i="27"/>
  <c r="J752" i="27"/>
  <c r="E752" i="27"/>
  <c r="K760" i="27"/>
  <c r="J760" i="27"/>
  <c r="E760" i="27"/>
  <c r="K768" i="27"/>
  <c r="J768" i="27"/>
  <c r="E768" i="27"/>
  <c r="K776" i="27"/>
  <c r="F776" i="27"/>
  <c r="M784" i="27"/>
  <c r="N792" i="27"/>
  <c r="M800" i="27"/>
  <c r="K808" i="27"/>
  <c r="C816" i="27"/>
  <c r="J836" i="27"/>
  <c r="K853" i="27"/>
  <c r="K877" i="27"/>
  <c r="N885" i="27"/>
  <c r="H760" i="27"/>
  <c r="K862" i="27"/>
  <c r="N870" i="27"/>
  <c r="I733" i="27"/>
  <c r="N972" i="27"/>
  <c r="F956" i="27"/>
  <c r="H965" i="27"/>
  <c r="H1006" i="27"/>
  <c r="E1006" i="27"/>
  <c r="J587" i="27"/>
  <c r="G587" i="27"/>
  <c r="C587" i="27"/>
  <c r="N587" i="27"/>
  <c r="L587" i="27"/>
  <c r="M587" i="27"/>
  <c r="F686" i="27"/>
  <c r="J686" i="27"/>
  <c r="N466" i="27"/>
  <c r="G744" i="27"/>
  <c r="F744" i="27"/>
  <c r="G752" i="27"/>
  <c r="F752" i="27"/>
  <c r="G760" i="27"/>
  <c r="F760" i="27"/>
  <c r="G768" i="27"/>
  <c r="F768" i="27"/>
  <c r="G776" i="27"/>
  <c r="M776" i="27"/>
  <c r="G784" i="27"/>
  <c r="M792" i="27"/>
  <c r="I800" i="27"/>
  <c r="N808" i="27"/>
  <c r="F816" i="27"/>
  <c r="G853" i="27"/>
  <c r="G877" i="27"/>
  <c r="J885" i="27"/>
  <c r="M836" i="27"/>
  <c r="G862" i="27"/>
  <c r="J870" i="27"/>
  <c r="H733" i="27"/>
  <c r="L800" i="27"/>
  <c r="I956" i="27"/>
  <c r="D948" i="27"/>
  <c r="D956" i="27"/>
  <c r="K965" i="27"/>
  <c r="K1006" i="27"/>
  <c r="J376" i="27"/>
  <c r="C744" i="27"/>
  <c r="M744" i="27"/>
  <c r="C752" i="27"/>
  <c r="M752" i="27"/>
  <c r="C760" i="27"/>
  <c r="C768" i="27"/>
  <c r="M768" i="27"/>
  <c r="C776" i="27"/>
  <c r="C784" i="27"/>
  <c r="I792" i="27"/>
  <c r="C800" i="27"/>
  <c r="J808" i="27"/>
  <c r="K836" i="27"/>
  <c r="L808" i="27"/>
  <c r="L816" i="27"/>
  <c r="J853" i="27"/>
  <c r="J877" i="27"/>
  <c r="J862" i="27"/>
  <c r="K733" i="27"/>
  <c r="L792" i="27"/>
  <c r="M972" i="27"/>
  <c r="E948" i="27"/>
  <c r="L956" i="27"/>
  <c r="C965" i="27"/>
  <c r="N1006" i="27"/>
  <c r="N671" i="27"/>
  <c r="F671" i="27"/>
  <c r="D713" i="27"/>
  <c r="J713" i="27"/>
  <c r="I826" i="27"/>
  <c r="E826" i="27"/>
  <c r="M826" i="27"/>
  <c r="L826" i="27"/>
  <c r="K895" i="27"/>
  <c r="I895" i="27"/>
  <c r="C911" i="27"/>
  <c r="M911" i="27"/>
  <c r="E919" i="27"/>
  <c r="G919" i="27"/>
  <c r="N919" i="27"/>
  <c r="I937" i="27"/>
  <c r="J937" i="27"/>
  <c r="G937" i="27"/>
  <c r="M937" i="27"/>
  <c r="D993" i="27"/>
  <c r="M993" i="27"/>
  <c r="E993" i="27"/>
  <c r="E1009" i="27"/>
  <c r="J1009" i="27"/>
  <c r="C1009" i="27"/>
  <c r="L1017" i="27"/>
  <c r="H1017" i="27"/>
  <c r="D1017" i="27"/>
  <c r="H1025" i="27"/>
  <c r="L1025" i="27"/>
  <c r="D1025" i="27"/>
  <c r="D1033" i="27"/>
  <c r="L1033" i="27"/>
  <c r="H1033" i="27"/>
  <c r="D1041" i="27"/>
  <c r="H1041" i="27"/>
  <c r="L1041" i="27"/>
  <c r="M1049" i="27"/>
  <c r="N1049" i="27"/>
  <c r="K1049" i="27"/>
  <c r="I1057" i="27"/>
  <c r="J1057" i="27"/>
  <c r="G1057" i="27"/>
  <c r="I1065" i="27"/>
  <c r="J1065" i="27"/>
  <c r="G1065" i="27"/>
  <c r="I1073" i="27"/>
  <c r="J1073" i="27"/>
  <c r="G1073" i="27"/>
  <c r="M1073" i="27"/>
  <c r="N1073" i="27"/>
  <c r="K1073" i="27"/>
  <c r="E842" i="27"/>
  <c r="L842" i="27"/>
  <c r="I842" i="27"/>
  <c r="C890" i="27"/>
  <c r="I890" i="27"/>
  <c r="F890" i="27"/>
  <c r="C902" i="27"/>
  <c r="I902" i="27"/>
  <c r="H902" i="27"/>
  <c r="H910" i="27"/>
  <c r="F910" i="27"/>
  <c r="L910" i="27"/>
  <c r="M910" i="27"/>
  <c r="K918" i="27"/>
  <c r="J918" i="27"/>
  <c r="E918" i="27"/>
  <c r="F934" i="27"/>
  <c r="K934" i="27"/>
  <c r="H761" i="27"/>
  <c r="D761" i="27"/>
  <c r="J705" i="27"/>
  <c r="D705" i="27"/>
  <c r="H896" i="27"/>
  <c r="D896" i="27"/>
  <c r="J896" i="27"/>
  <c r="F929" i="27"/>
  <c r="H929" i="27"/>
  <c r="H519" i="27"/>
  <c r="C519" i="27"/>
  <c r="K519" i="27"/>
  <c r="F681" i="27"/>
  <c r="N681" i="27"/>
  <c r="J950" i="27"/>
  <c r="G950" i="27"/>
  <c r="C959" i="27"/>
  <c r="F959" i="27"/>
  <c r="K959" i="27"/>
  <c r="H959" i="27"/>
  <c r="E975" i="27"/>
  <c r="N975" i="27"/>
  <c r="K975" i="27"/>
  <c r="C983" i="27"/>
  <c r="J983" i="27"/>
  <c r="G362" i="27"/>
  <c r="L362" i="27"/>
  <c r="F370" i="27"/>
  <c r="G370" i="27"/>
  <c r="J380" i="27"/>
  <c r="M380" i="27"/>
  <c r="E380" i="27"/>
  <c r="J388" i="27"/>
  <c r="M388" i="27"/>
  <c r="E388" i="27"/>
  <c r="F400" i="27"/>
  <c r="N400" i="27"/>
  <c r="E400" i="27"/>
  <c r="E412" i="27"/>
  <c r="M412" i="27"/>
  <c r="N412" i="27"/>
  <c r="J420" i="27"/>
  <c r="N420" i="27"/>
  <c r="M420" i="27"/>
  <c r="F420" i="27"/>
  <c r="D770" i="27"/>
  <c r="L770" i="27"/>
  <c r="D778" i="27"/>
  <c r="L778" i="27"/>
  <c r="D820" i="27"/>
  <c r="I820" i="27"/>
  <c r="D847" i="27"/>
  <c r="L847" i="27"/>
  <c r="I847" i="27"/>
  <c r="M994" i="27"/>
  <c r="N994" i="27"/>
  <c r="D994" i="27"/>
  <c r="H703" i="27"/>
  <c r="J703" i="27"/>
  <c r="D889" i="27"/>
  <c r="H889" i="27"/>
  <c r="N889" i="27"/>
  <c r="I889" i="27"/>
  <c r="C889" i="27"/>
  <c r="J889" i="27"/>
  <c r="M889" i="27"/>
  <c r="N897" i="27"/>
  <c r="D897" i="27"/>
  <c r="H905" i="27"/>
  <c r="N905" i="27"/>
  <c r="D905" i="27"/>
  <c r="I905" i="27"/>
  <c r="K905" i="27"/>
  <c r="L905" i="27"/>
  <c r="M905" i="27"/>
  <c r="N913" i="27"/>
  <c r="D913" i="27"/>
  <c r="H941" i="27"/>
  <c r="N941" i="27"/>
  <c r="L941" i="27"/>
  <c r="M941" i="27"/>
  <c r="D1019" i="27"/>
  <c r="K1019" i="27"/>
  <c r="D1027" i="27"/>
  <c r="E1027" i="27"/>
  <c r="M1043" i="27"/>
  <c r="G1043" i="27"/>
  <c r="J1051" i="27"/>
  <c r="M1051" i="27"/>
  <c r="I1059" i="27"/>
  <c r="J1059" i="27"/>
  <c r="G1059" i="27"/>
  <c r="I1067" i="27"/>
  <c r="J1067" i="27"/>
  <c r="G1067" i="27"/>
  <c r="M1075" i="27"/>
  <c r="N1075" i="27"/>
  <c r="F1075" i="27"/>
  <c r="G1075" i="27"/>
  <c r="E1075" i="27"/>
  <c r="J1075" i="27"/>
  <c r="K1075" i="27"/>
  <c r="M1083" i="27"/>
  <c r="D1083" i="27"/>
  <c r="K1083" i="27"/>
  <c r="D1091" i="27"/>
  <c r="H1091" i="27"/>
  <c r="L1091" i="27"/>
  <c r="E1099" i="27"/>
  <c r="F1099" i="27"/>
  <c r="C1099" i="27"/>
  <c r="D892" i="27"/>
  <c r="E892" i="27"/>
  <c r="J892" i="27"/>
  <c r="M892" i="27"/>
  <c r="I892" i="27"/>
  <c r="I920" i="27"/>
  <c r="J920" i="27"/>
  <c r="M920" i="27"/>
  <c r="G920" i="27"/>
  <c r="I928" i="27"/>
  <c r="C928" i="27"/>
  <c r="K928" i="27"/>
  <c r="J936" i="27"/>
  <c r="G936" i="27"/>
  <c r="H739" i="27"/>
  <c r="D739" i="27"/>
  <c r="H755" i="27"/>
  <c r="D755" i="27"/>
  <c r="H787" i="27"/>
  <c r="D787" i="27"/>
  <c r="H803" i="27"/>
  <c r="D803" i="27"/>
  <c r="D839" i="27"/>
  <c r="I839" i="27"/>
  <c r="L839" i="27"/>
  <c r="L725" i="27"/>
  <c r="L896" i="27"/>
  <c r="C818" i="27"/>
  <c r="H819" i="27"/>
  <c r="K826" i="27"/>
  <c r="J826" i="27"/>
  <c r="K896" i="27"/>
  <c r="E725" i="27"/>
  <c r="M725" i="27"/>
  <c r="C725" i="27"/>
  <c r="J729" i="27"/>
  <c r="D729" i="27"/>
  <c r="G729" i="27"/>
  <c r="L794" i="27"/>
  <c r="L802" i="27"/>
  <c r="C819" i="27"/>
  <c r="H820" i="27"/>
  <c r="N847" i="27"/>
  <c r="G879" i="27"/>
  <c r="J887" i="27"/>
  <c r="I897" i="27"/>
  <c r="E910" i="27"/>
  <c r="K910" i="27"/>
  <c r="H918" i="27"/>
  <c r="M919" i="27"/>
  <c r="M887" i="27"/>
  <c r="C887" i="27"/>
  <c r="E897" i="27"/>
  <c r="N903" i="27"/>
  <c r="H903" i="27"/>
  <c r="L913" i="27"/>
  <c r="K913" i="27"/>
  <c r="N918" i="27"/>
  <c r="J919" i="27"/>
  <c r="K919" i="27"/>
  <c r="F887" i="27"/>
  <c r="K889" i="27"/>
  <c r="N895" i="27"/>
  <c r="G895" i="27"/>
  <c r="J905" i="27"/>
  <c r="H911" i="27"/>
  <c r="G918" i="27"/>
  <c r="D923" i="27"/>
  <c r="D928" i="27"/>
  <c r="G934" i="27"/>
  <c r="L950" i="27"/>
  <c r="F950" i="27"/>
  <c r="M890" i="27"/>
  <c r="E890" i="27"/>
  <c r="G890" i="27"/>
  <c r="J902" i="27"/>
  <c r="K902" i="27"/>
  <c r="L937" i="27"/>
  <c r="F937" i="27"/>
  <c r="K941" i="27"/>
  <c r="L959" i="27"/>
  <c r="J959" i="27"/>
  <c r="D920" i="27"/>
  <c r="F920" i="27"/>
  <c r="F923" i="27"/>
  <c r="L928" i="27"/>
  <c r="H928" i="27"/>
  <c r="E936" i="27"/>
  <c r="M959" i="27"/>
  <c r="C1083" i="27"/>
  <c r="F1083" i="27"/>
  <c r="K1091" i="27"/>
  <c r="J1091" i="27"/>
  <c r="E1091" i="27"/>
  <c r="L1099" i="27"/>
  <c r="M1099" i="27"/>
  <c r="C994" i="27"/>
  <c r="I994" i="27"/>
  <c r="J975" i="27"/>
  <c r="I975" i="27"/>
  <c r="K993" i="27"/>
  <c r="I993" i="27"/>
  <c r="H993" i="27"/>
  <c r="L1009" i="27"/>
  <c r="M1009" i="27"/>
  <c r="N1017" i="27"/>
  <c r="I1017" i="27"/>
  <c r="N1025" i="27"/>
  <c r="I1025" i="27"/>
  <c r="N1033" i="27"/>
  <c r="I1033" i="27"/>
  <c r="N1041" i="27"/>
  <c r="I1041" i="27"/>
  <c r="D1049" i="27"/>
  <c r="J1049" i="27"/>
  <c r="E1049" i="27"/>
  <c r="K1057" i="27"/>
  <c r="F1057" i="27"/>
  <c r="D1059" i="27"/>
  <c r="N1059" i="27"/>
  <c r="E1059" i="27"/>
  <c r="H1065" i="27"/>
  <c r="M1065" i="27"/>
  <c r="C1067" i="27"/>
  <c r="H1067" i="27"/>
  <c r="C1073" i="27"/>
  <c r="E1073" i="27"/>
  <c r="H1075" i="27"/>
  <c r="I1035" i="27"/>
  <c r="F380" i="27"/>
  <c r="E420" i="27"/>
  <c r="H705" i="27"/>
  <c r="D763" i="27"/>
  <c r="H937" i="27"/>
  <c r="D842" i="27"/>
  <c r="H713" i="27"/>
  <c r="C485" i="27"/>
  <c r="D485" i="27"/>
  <c r="H485" i="27"/>
  <c r="H597" i="27"/>
  <c r="I597" i="27"/>
  <c r="C605" i="27"/>
  <c r="D605" i="27"/>
  <c r="M857" i="27"/>
  <c r="E857" i="27"/>
  <c r="I857" i="27"/>
  <c r="L857" i="27"/>
  <c r="F947" i="27"/>
  <c r="K947" i="27"/>
  <c r="C947" i="27"/>
  <c r="I947" i="27"/>
  <c r="J955" i="27"/>
  <c r="G955" i="27"/>
  <c r="H962" i="27"/>
  <c r="C962" i="27"/>
  <c r="M962" i="27"/>
  <c r="I962" i="27"/>
  <c r="E962" i="27"/>
  <c r="D962" i="27"/>
  <c r="L971" i="27"/>
  <c r="F971" i="27"/>
  <c r="K971" i="27"/>
  <c r="L978" i="27"/>
  <c r="I978" i="27"/>
  <c r="F978" i="27"/>
  <c r="J1066" i="27"/>
  <c r="G1066" i="27"/>
  <c r="M1082" i="27"/>
  <c r="H1082" i="27"/>
  <c r="D1082" i="27"/>
  <c r="I1090" i="27"/>
  <c r="J1090" i="27"/>
  <c r="G1090" i="27"/>
  <c r="E1098" i="27"/>
  <c r="F1098" i="27"/>
  <c r="C1098" i="27"/>
  <c r="D358" i="27"/>
  <c r="G358" i="27"/>
  <c r="N404" i="27"/>
  <c r="F404" i="27"/>
  <c r="J404" i="27"/>
  <c r="H826" i="27"/>
  <c r="H786" i="27"/>
  <c r="E820" i="27"/>
  <c r="G826" i="27"/>
  <c r="F826" i="27"/>
  <c r="G896" i="27"/>
  <c r="N725" i="27"/>
  <c r="E729" i="27"/>
  <c r="M729" i="27"/>
  <c r="L786" i="27"/>
  <c r="N819" i="27"/>
  <c r="K847" i="27"/>
  <c r="J847" i="27"/>
  <c r="N910" i="27"/>
  <c r="G910" i="27"/>
  <c r="M918" i="27"/>
  <c r="N887" i="27"/>
  <c r="L897" i="27"/>
  <c r="K897" i="27"/>
  <c r="I903" i="27"/>
  <c r="F913" i="27"/>
  <c r="G913" i="27"/>
  <c r="F918" i="27"/>
  <c r="F919" i="27"/>
  <c r="L889" i="27"/>
  <c r="G889" i="27"/>
  <c r="D895" i="27"/>
  <c r="C895" i="27"/>
  <c r="E905" i="27"/>
  <c r="N911" i="27"/>
  <c r="K911" i="27"/>
  <c r="L918" i="27"/>
  <c r="E934" i="27"/>
  <c r="I936" i="27"/>
  <c r="C941" i="27"/>
  <c r="K950" i="27"/>
  <c r="L890" i="27"/>
  <c r="N890" i="27"/>
  <c r="F902" i="27"/>
  <c r="E902" i="27"/>
  <c r="G902" i="27"/>
  <c r="K937" i="27"/>
  <c r="E941" i="27"/>
  <c r="G959" i="27"/>
  <c r="L920" i="27"/>
  <c r="H920" i="27"/>
  <c r="G923" i="27"/>
  <c r="K926" i="27"/>
  <c r="G928" i="27"/>
  <c r="N928" i="27"/>
  <c r="D936" i="27"/>
  <c r="N936" i="27"/>
  <c r="L1083" i="27"/>
  <c r="I1083" i="27"/>
  <c r="G1091" i="27"/>
  <c r="F1091" i="27"/>
  <c r="H1099" i="27"/>
  <c r="N1099" i="27"/>
  <c r="I1099" i="27"/>
  <c r="K967" i="27"/>
  <c r="L994" i="27"/>
  <c r="J994" i="27"/>
  <c r="E994" i="27"/>
  <c r="G975" i="27"/>
  <c r="L975" i="27"/>
  <c r="F993" i="27"/>
  <c r="C993" i="27"/>
  <c r="K997" i="27"/>
  <c r="H1009" i="27"/>
  <c r="D1009" i="27"/>
  <c r="I1009" i="27"/>
  <c r="K1017" i="27"/>
  <c r="J1017" i="27"/>
  <c r="E1017" i="27"/>
  <c r="K1025" i="27"/>
  <c r="J1025" i="27"/>
  <c r="E1025" i="27"/>
  <c r="K1033" i="27"/>
  <c r="J1033" i="27"/>
  <c r="E1033" i="27"/>
  <c r="K1041" i="27"/>
  <c r="J1041" i="27"/>
  <c r="E1041" i="27"/>
  <c r="G1049" i="27"/>
  <c r="F1049" i="27"/>
  <c r="G1051" i="27"/>
  <c r="C1057" i="27"/>
  <c r="L1057" i="27"/>
  <c r="K1059" i="27"/>
  <c r="F1059" i="27"/>
  <c r="L1065" i="27"/>
  <c r="N1065" i="27"/>
  <c r="E1065" i="27"/>
  <c r="D1067" i="27"/>
  <c r="M1067" i="27"/>
  <c r="D1073" i="27"/>
  <c r="L1075" i="27"/>
  <c r="I1075" i="27"/>
  <c r="J412" i="27"/>
  <c r="I923" i="27"/>
  <c r="N380" i="27"/>
  <c r="H590" i="27"/>
  <c r="N663" i="27"/>
  <c r="N892" i="27"/>
  <c r="H769" i="27"/>
  <c r="H892" i="27"/>
  <c r="D745" i="27"/>
  <c r="H747" i="27"/>
  <c r="J401" i="27"/>
  <c r="E401" i="27"/>
  <c r="J690" i="27"/>
  <c r="F690" i="27"/>
  <c r="L867" i="27"/>
  <c r="I867" i="27"/>
  <c r="J448" i="27"/>
  <c r="C448" i="27"/>
  <c r="N718" i="27"/>
  <c r="F718" i="27"/>
  <c r="D718" i="27"/>
  <c r="I608" i="27"/>
  <c r="L608" i="27"/>
  <c r="C608" i="27"/>
  <c r="G608" i="27"/>
  <c r="F675" i="27"/>
  <c r="N675" i="27"/>
  <c r="D698" i="27"/>
  <c r="N698" i="27"/>
  <c r="F698" i="27"/>
  <c r="I735" i="27"/>
  <c r="E735" i="27"/>
  <c r="J735" i="27"/>
  <c r="N735" i="27"/>
  <c r="F684" i="27"/>
  <c r="J684" i="27"/>
  <c r="D809" i="27"/>
  <c r="I809" i="27"/>
  <c r="E817" i="27"/>
  <c r="D817" i="27"/>
  <c r="J701" i="27"/>
  <c r="D701" i="27"/>
  <c r="L886" i="27"/>
  <c r="E886" i="27"/>
  <c r="D886" i="27"/>
  <c r="M886" i="27"/>
  <c r="L720" i="27"/>
  <c r="D720" i="27"/>
  <c r="N720" i="27"/>
  <c r="L601" i="27"/>
  <c r="J697" i="27"/>
  <c r="L819" i="27"/>
  <c r="I953" i="27"/>
  <c r="N896" i="27"/>
  <c r="D871" i="27"/>
  <c r="K515" i="27"/>
  <c r="D855" i="27"/>
  <c r="I896" i="27"/>
  <c r="D601" i="27"/>
  <c r="H697" i="27"/>
  <c r="I819" i="27"/>
  <c r="E896" i="27"/>
  <c r="M896" i="27"/>
  <c r="I855" i="27"/>
  <c r="M960" i="27"/>
  <c r="M822" i="27"/>
  <c r="D822" i="27"/>
  <c r="F403" i="27"/>
  <c r="C403" i="27"/>
  <c r="H403" i="27"/>
  <c r="M403" i="27"/>
  <c r="D481" i="27"/>
  <c r="M481" i="27"/>
  <c r="K481" i="27"/>
  <c r="H481" i="27"/>
  <c r="C481" i="27"/>
  <c r="F481" i="27"/>
  <c r="J481" i="27"/>
  <c r="E481" i="27"/>
  <c r="L481" i="27"/>
  <c r="I481" i="27"/>
  <c r="F603" i="27"/>
  <c r="K603" i="27"/>
  <c r="L603" i="27"/>
  <c r="J603" i="27"/>
  <c r="C603" i="27"/>
  <c r="G603" i="27"/>
  <c r="N603" i="27"/>
  <c r="I603" i="27"/>
  <c r="M603" i="27"/>
  <c r="L613" i="27"/>
  <c r="N613" i="27"/>
  <c r="M613" i="27"/>
  <c r="E613" i="27"/>
  <c r="G613" i="27"/>
  <c r="C613" i="27"/>
  <c r="I613" i="27"/>
  <c r="F613" i="27"/>
  <c r="K613" i="27"/>
  <c r="H476" i="27"/>
  <c r="C476" i="27"/>
  <c r="J476" i="27"/>
  <c r="L476" i="27"/>
  <c r="I476" i="27"/>
  <c r="K476" i="27"/>
  <c r="G476" i="27"/>
  <c r="N476" i="27"/>
  <c r="G509" i="27"/>
  <c r="F509" i="27"/>
  <c r="C509" i="27"/>
  <c r="E509" i="27"/>
  <c r="J509" i="27"/>
  <c r="K509" i="27"/>
  <c r="I509" i="27"/>
  <c r="N509" i="27"/>
  <c r="D509" i="27"/>
  <c r="F525" i="27"/>
  <c r="K525" i="27"/>
  <c r="H525" i="27"/>
  <c r="I525" i="27"/>
  <c r="J525" i="27"/>
  <c r="G525" i="27"/>
  <c r="M525" i="27"/>
  <c r="D525" i="27"/>
  <c r="N525" i="27"/>
  <c r="L525" i="27"/>
  <c r="I727" i="27"/>
  <c r="C727" i="27"/>
  <c r="L727" i="27"/>
  <c r="E727" i="27"/>
  <c r="G727" i="27"/>
  <c r="F727" i="27"/>
  <c r="M727" i="27"/>
  <c r="K727" i="27"/>
  <c r="D981" i="27"/>
  <c r="M981" i="27"/>
  <c r="F981" i="27"/>
  <c r="H981" i="27"/>
  <c r="C981" i="27"/>
  <c r="K981" i="27"/>
  <c r="L981" i="27"/>
  <c r="I981" i="27"/>
  <c r="E981" i="27"/>
  <c r="F476" i="27"/>
  <c r="N481" i="27"/>
  <c r="M509" i="27"/>
  <c r="H613" i="27"/>
  <c r="D603" i="27"/>
  <c r="D727" i="27"/>
  <c r="F282" i="27"/>
  <c r="M282" i="27"/>
  <c r="D282" i="27"/>
  <c r="L282" i="27"/>
  <c r="C282" i="27"/>
  <c r="J282" i="27"/>
  <c r="G173" i="27"/>
  <c r="L173" i="27"/>
  <c r="C173" i="27"/>
  <c r="M173" i="27"/>
  <c r="H173" i="27"/>
  <c r="G179" i="27"/>
  <c r="C179" i="27"/>
  <c r="F179" i="27"/>
  <c r="M179" i="27"/>
  <c r="D179" i="27"/>
  <c r="N179" i="27"/>
  <c r="I179" i="27"/>
  <c r="J179" i="27"/>
  <c r="I288" i="27"/>
  <c r="G288" i="27"/>
  <c r="M288" i="27"/>
  <c r="L288" i="27"/>
  <c r="I296" i="27"/>
  <c r="G296" i="27"/>
  <c r="M296" i="27"/>
  <c r="L296" i="27"/>
  <c r="H304" i="27"/>
  <c r="J304" i="27"/>
  <c r="I304" i="27"/>
  <c r="G304" i="27"/>
  <c r="N304" i="27"/>
  <c r="M304" i="27"/>
  <c r="L304" i="27"/>
  <c r="J303" i="27"/>
  <c r="I303" i="27"/>
  <c r="C303" i="27"/>
  <c r="F303" i="27"/>
  <c r="K303" i="27"/>
  <c r="M303" i="27"/>
  <c r="H303" i="27"/>
  <c r="I350" i="27"/>
  <c r="N350" i="27"/>
  <c r="D350" i="27"/>
  <c r="M350" i="27"/>
  <c r="H350" i="27"/>
  <c r="G350" i="27"/>
  <c r="L350" i="27"/>
  <c r="F350" i="27"/>
  <c r="C350" i="27"/>
  <c r="F544" i="27"/>
  <c r="K544" i="27"/>
  <c r="H544" i="27"/>
  <c r="J544" i="27"/>
  <c r="G544" i="27"/>
  <c r="M544" i="27"/>
  <c r="D544" i="27"/>
  <c r="N544" i="27"/>
  <c r="L544" i="27"/>
  <c r="I544" i="27"/>
  <c r="J574" i="27"/>
  <c r="G574" i="27"/>
  <c r="N574" i="27"/>
  <c r="L574" i="27"/>
  <c r="E574" i="27"/>
  <c r="D574" i="27"/>
  <c r="N583" i="27"/>
  <c r="L583" i="27"/>
  <c r="M583" i="27"/>
  <c r="E583" i="27"/>
  <c r="H583" i="27"/>
  <c r="F583" i="27"/>
  <c r="K583" i="27"/>
  <c r="I583" i="27"/>
  <c r="N591" i="27"/>
  <c r="L591" i="27"/>
  <c r="M591" i="27"/>
  <c r="E591" i="27"/>
  <c r="H591" i="27"/>
  <c r="D591" i="27"/>
  <c r="F591" i="27"/>
  <c r="K591" i="27"/>
  <c r="I591" i="27"/>
  <c r="H964" i="27"/>
  <c r="M964" i="27"/>
  <c r="G964" i="27"/>
  <c r="K964" i="27"/>
  <c r="L964" i="27"/>
  <c r="N964" i="27"/>
  <c r="C964" i="27"/>
  <c r="E964" i="27"/>
  <c r="F964" i="27"/>
  <c r="L980" i="27"/>
  <c r="I980" i="27"/>
  <c r="F980" i="27"/>
  <c r="G980" i="27"/>
  <c r="N980" i="27"/>
  <c r="K980" i="27"/>
  <c r="D980" i="27"/>
  <c r="M980" i="27"/>
  <c r="E980" i="27"/>
  <c r="D988" i="27"/>
  <c r="M988" i="27"/>
  <c r="F988" i="27"/>
  <c r="H988" i="27"/>
  <c r="C988" i="27"/>
  <c r="K988" i="27"/>
  <c r="L988" i="27"/>
  <c r="I988" i="27"/>
  <c r="E988" i="27"/>
  <c r="F999" i="27"/>
  <c r="C999" i="27"/>
  <c r="H999" i="27"/>
  <c r="E999" i="27"/>
  <c r="J999" i="27"/>
  <c r="G999" i="27"/>
  <c r="I999" i="27"/>
  <c r="N999" i="27"/>
  <c r="K999" i="27"/>
  <c r="M1012" i="27"/>
  <c r="H1012" i="27"/>
  <c r="D1012" i="27"/>
  <c r="F1012" i="27"/>
  <c r="C1012" i="27"/>
  <c r="L1012" i="27"/>
  <c r="E1012" i="27"/>
  <c r="J1012" i="27"/>
  <c r="G1012" i="27"/>
  <c r="I1020" i="27"/>
  <c r="J1020" i="27"/>
  <c r="G1020" i="27"/>
  <c r="M1020" i="27"/>
  <c r="N1020" i="27"/>
  <c r="K1020" i="27"/>
  <c r="D1020" i="27"/>
  <c r="H1020" i="27"/>
  <c r="L1020" i="27"/>
  <c r="L1028" i="27"/>
  <c r="H1028" i="27"/>
  <c r="D1028" i="27"/>
  <c r="E1028" i="27"/>
  <c r="F1028" i="27"/>
  <c r="C1028" i="27"/>
  <c r="I1028" i="27"/>
  <c r="J1028" i="27"/>
  <c r="G1028" i="27"/>
  <c r="M1036" i="27"/>
  <c r="N1036" i="27"/>
  <c r="K1036" i="27"/>
  <c r="H1036" i="27"/>
  <c r="D1036" i="27"/>
  <c r="L1036" i="27"/>
  <c r="E1036" i="27"/>
  <c r="F1036" i="27"/>
  <c r="C1036" i="27"/>
  <c r="I1044" i="27"/>
  <c r="J1044" i="27"/>
  <c r="G1044" i="27"/>
  <c r="M1044" i="27"/>
  <c r="N1044" i="27"/>
  <c r="K1044" i="27"/>
  <c r="D1044" i="27"/>
  <c r="H1044" i="27"/>
  <c r="L1044" i="27"/>
  <c r="E1052" i="27"/>
  <c r="F1052" i="27"/>
  <c r="C1052" i="27"/>
  <c r="I1052" i="27"/>
  <c r="J1052" i="27"/>
  <c r="G1052" i="27"/>
  <c r="M1052" i="27"/>
  <c r="N1052" i="27"/>
  <c r="K1052" i="27"/>
  <c r="M1060" i="27"/>
  <c r="N1060" i="27"/>
  <c r="K1060" i="27"/>
  <c r="H1060" i="27"/>
  <c r="D1060" i="27"/>
  <c r="L1060" i="27"/>
  <c r="E1060" i="27"/>
  <c r="F1060" i="27"/>
  <c r="C1060" i="27"/>
  <c r="I1068" i="27"/>
  <c r="J1068" i="27"/>
  <c r="G1068" i="27"/>
  <c r="M1068" i="27"/>
  <c r="N1068" i="27"/>
  <c r="K1068" i="27"/>
  <c r="L1068" i="27"/>
  <c r="H1068" i="27"/>
  <c r="D1068" i="27"/>
  <c r="E1076" i="27"/>
  <c r="F1076" i="27"/>
  <c r="C1076" i="27"/>
  <c r="I1076" i="27"/>
  <c r="J1076" i="27"/>
  <c r="G1076" i="27"/>
  <c r="M1076" i="27"/>
  <c r="N1076" i="27"/>
  <c r="K1076" i="27"/>
  <c r="I1084" i="27"/>
  <c r="N1084" i="27"/>
  <c r="K1084" i="27"/>
  <c r="M1084" i="27"/>
  <c r="H1084" i="27"/>
  <c r="D1084" i="27"/>
  <c r="F1084" i="27"/>
  <c r="C1084" i="27"/>
  <c r="L1084" i="27"/>
  <c r="I1092" i="27"/>
  <c r="J1092" i="27"/>
  <c r="G1092" i="27"/>
  <c r="M1092" i="27"/>
  <c r="N1092" i="27"/>
  <c r="K1092" i="27"/>
  <c r="D1092" i="27"/>
  <c r="L1092" i="27"/>
  <c r="H1092" i="27"/>
  <c r="I1100" i="27"/>
  <c r="J1100" i="27"/>
  <c r="G1100" i="27"/>
  <c r="M1100" i="27"/>
  <c r="N1100" i="27"/>
  <c r="K1100" i="27"/>
  <c r="D1100" i="27"/>
  <c r="H1100" i="27"/>
  <c r="L1100" i="27"/>
  <c r="I238" i="27"/>
  <c r="D238" i="27"/>
  <c r="E238" i="27"/>
  <c r="I217" i="27"/>
  <c r="J217" i="27"/>
  <c r="C217" i="27"/>
  <c r="E217" i="27"/>
  <c r="F217" i="27"/>
  <c r="L217" i="27"/>
  <c r="E195" i="27"/>
  <c r="G195" i="27"/>
  <c r="N195" i="27"/>
  <c r="L195" i="27"/>
  <c r="C195" i="27"/>
  <c r="M169" i="27"/>
  <c r="G169" i="27"/>
  <c r="I169" i="27"/>
  <c r="D169" i="27"/>
  <c r="C169" i="27"/>
  <c r="E169" i="27"/>
  <c r="F62" i="27"/>
  <c r="L62" i="27"/>
  <c r="G62" i="27"/>
  <c r="M62" i="27"/>
  <c r="H62" i="27"/>
  <c r="F226" i="27"/>
  <c r="G226" i="27"/>
  <c r="E226" i="27"/>
  <c r="L226" i="27"/>
  <c r="C226" i="27"/>
  <c r="D82" i="27"/>
  <c r="J82" i="27"/>
  <c r="C82" i="27"/>
  <c r="M82" i="27"/>
  <c r="E82" i="27"/>
  <c r="F50" i="27"/>
  <c r="L50" i="27"/>
  <c r="G50" i="27"/>
  <c r="M50" i="27"/>
  <c r="H50" i="27"/>
  <c r="N203" i="27"/>
  <c r="E203" i="27"/>
  <c r="I203" i="27"/>
  <c r="J203" i="27"/>
  <c r="M203" i="27"/>
  <c r="C203" i="27"/>
  <c r="K440" i="27"/>
  <c r="C440" i="27"/>
  <c r="D440" i="27"/>
  <c r="I440" i="27"/>
  <c r="G440" i="27"/>
  <c r="H440" i="27"/>
  <c r="M440" i="27"/>
  <c r="J440" i="27"/>
  <c r="L440" i="27"/>
  <c r="F440" i="27"/>
  <c r="K394" i="27"/>
  <c r="E394" i="27"/>
  <c r="J394" i="27"/>
  <c r="D394" i="27"/>
  <c r="M394" i="27"/>
  <c r="I394" i="27"/>
  <c r="C394" i="27"/>
  <c r="H394" i="27"/>
  <c r="F394" i="27"/>
  <c r="I840" i="27"/>
  <c r="E840" i="27"/>
  <c r="F840" i="27"/>
  <c r="G840" i="27"/>
  <c r="D840" i="27"/>
  <c r="J840" i="27"/>
  <c r="K840" i="27"/>
  <c r="H840" i="27"/>
  <c r="N840" i="27"/>
  <c r="C921" i="27"/>
  <c r="K921" i="27"/>
  <c r="D921" i="27"/>
  <c r="F921" i="27"/>
  <c r="H921" i="27"/>
  <c r="G921" i="27"/>
  <c r="I921" i="27"/>
  <c r="J921" i="27"/>
  <c r="M921" i="27"/>
  <c r="L921" i="27"/>
  <c r="I355" i="27"/>
  <c r="N355" i="27"/>
  <c r="M355" i="27"/>
  <c r="G355" i="27"/>
  <c r="D559" i="27"/>
  <c r="J559" i="27"/>
  <c r="G559" i="27"/>
  <c r="M559" i="27"/>
  <c r="I559" i="27"/>
  <c r="N559" i="27"/>
  <c r="L559" i="27"/>
  <c r="E559" i="27"/>
  <c r="C559" i="27"/>
  <c r="E567" i="27"/>
  <c r="H567" i="27"/>
  <c r="F567" i="27"/>
  <c r="K567" i="27"/>
  <c r="I567" i="27"/>
  <c r="J567" i="27"/>
  <c r="G567" i="27"/>
  <c r="C567" i="27"/>
  <c r="E575" i="27"/>
  <c r="H575" i="27"/>
  <c r="F575" i="27"/>
  <c r="K575" i="27"/>
  <c r="I575" i="27"/>
  <c r="D575" i="27"/>
  <c r="J575" i="27"/>
  <c r="G575" i="27"/>
  <c r="C575" i="27"/>
  <c r="K689" i="27"/>
  <c r="E689" i="27"/>
  <c r="F689" i="27"/>
  <c r="J689" i="27"/>
  <c r="D689" i="27"/>
  <c r="I689" i="27"/>
  <c r="N689" i="27"/>
  <c r="C689" i="27"/>
  <c r="H689" i="27"/>
  <c r="M689" i="27"/>
  <c r="D696" i="27"/>
  <c r="E696" i="27"/>
  <c r="N696" i="27"/>
  <c r="C696" i="27"/>
  <c r="I696" i="27"/>
  <c r="H696" i="27"/>
  <c r="F696" i="27"/>
  <c r="L696" i="27"/>
  <c r="G696" i="27"/>
  <c r="M696" i="27"/>
  <c r="I954" i="27"/>
  <c r="N954" i="27"/>
  <c r="L954" i="27"/>
  <c r="E954" i="27"/>
  <c r="D954" i="27"/>
  <c r="M954" i="27"/>
  <c r="H954" i="27"/>
  <c r="F954" i="27"/>
  <c r="K954" i="27"/>
  <c r="M354" i="27"/>
  <c r="H354" i="27"/>
  <c r="L354" i="27"/>
  <c r="F354" i="27"/>
  <c r="C354" i="27"/>
  <c r="D354" i="27"/>
  <c r="E354" i="27"/>
  <c r="J354" i="27"/>
  <c r="K354" i="27"/>
  <c r="F473" i="27"/>
  <c r="G473" i="27"/>
  <c r="N473" i="27"/>
  <c r="J473" i="27"/>
  <c r="D473" i="27"/>
  <c r="M473" i="27"/>
  <c r="E473" i="27"/>
  <c r="H473" i="27"/>
  <c r="C473" i="27"/>
  <c r="F550" i="27"/>
  <c r="K550" i="27"/>
  <c r="H550" i="27"/>
  <c r="I550" i="27"/>
  <c r="J550" i="27"/>
  <c r="G550" i="27"/>
  <c r="M550" i="27"/>
  <c r="D550" i="27"/>
  <c r="N550" i="27"/>
  <c r="L550" i="27"/>
  <c r="L609" i="27"/>
  <c r="F609" i="27"/>
  <c r="K609" i="27"/>
  <c r="I609" i="27"/>
  <c r="J609" i="27"/>
  <c r="H609" i="27"/>
  <c r="D609" i="27"/>
  <c r="N609" i="27"/>
  <c r="M609" i="27"/>
  <c r="F451" i="27"/>
  <c r="K451" i="27"/>
  <c r="D451" i="27"/>
  <c r="I451" i="27"/>
  <c r="C451" i="27"/>
  <c r="H451" i="27"/>
  <c r="M451" i="27"/>
  <c r="N451" i="27"/>
  <c r="L451" i="27"/>
  <c r="G451" i="27"/>
  <c r="J929" i="27"/>
  <c r="M929" i="27"/>
  <c r="L929" i="27"/>
  <c r="N929" i="27"/>
  <c r="E929" i="27"/>
  <c r="D929" i="27"/>
  <c r="I929" i="27"/>
  <c r="C929" i="27"/>
  <c r="K929" i="27"/>
  <c r="E484" i="27"/>
  <c r="G484" i="27"/>
  <c r="N484" i="27"/>
  <c r="D484" i="27"/>
  <c r="M484" i="27"/>
  <c r="F484" i="27"/>
  <c r="H484" i="27"/>
  <c r="C484" i="27"/>
  <c r="K484" i="27"/>
  <c r="I501" i="27"/>
  <c r="N501" i="27"/>
  <c r="D501" i="27"/>
  <c r="M501" i="27"/>
  <c r="H501" i="27"/>
  <c r="L501" i="27"/>
  <c r="F501" i="27"/>
  <c r="C501" i="27"/>
  <c r="E517" i="27"/>
  <c r="J517" i="27"/>
  <c r="K517" i="27"/>
  <c r="I517" i="27"/>
  <c r="N517" i="27"/>
  <c r="D517" i="27"/>
  <c r="M517" i="27"/>
  <c r="H517" i="27"/>
  <c r="L517" i="27"/>
  <c r="L967" i="27"/>
  <c r="F967" i="27"/>
  <c r="J967" i="27"/>
  <c r="E967" i="27"/>
  <c r="N967" i="27"/>
  <c r="C967" i="27"/>
  <c r="D967" i="27"/>
  <c r="I967" i="27"/>
  <c r="G967" i="27"/>
  <c r="G354" i="27"/>
  <c r="I473" i="27"/>
  <c r="E451" i="27"/>
  <c r="M476" i="27"/>
  <c r="J484" i="27"/>
  <c r="G481" i="27"/>
  <c r="G609" i="27"/>
  <c r="C525" i="27"/>
  <c r="J613" i="27"/>
  <c r="C517" i="27"/>
  <c r="E603" i="27"/>
  <c r="H967" i="27"/>
  <c r="J981" i="27"/>
  <c r="D613" i="27"/>
  <c r="E476" i="27"/>
  <c r="N522" i="27"/>
  <c r="L522" i="27"/>
  <c r="E522" i="27"/>
  <c r="C522" i="27"/>
  <c r="D522" i="27"/>
  <c r="F522" i="27"/>
  <c r="K522" i="27"/>
  <c r="H522" i="27"/>
  <c r="F540" i="27"/>
  <c r="K540" i="27"/>
  <c r="H540" i="27"/>
  <c r="J540" i="27"/>
  <c r="G540" i="27"/>
  <c r="M540" i="27"/>
  <c r="D540" i="27"/>
  <c r="N540" i="27"/>
  <c r="L540" i="27"/>
  <c r="I540" i="27"/>
  <c r="F568" i="27"/>
  <c r="K568" i="27"/>
  <c r="I568" i="27"/>
  <c r="J568" i="27"/>
  <c r="G568" i="27"/>
  <c r="M568" i="27"/>
  <c r="C568" i="27"/>
  <c r="N568" i="27"/>
  <c r="L568" i="27"/>
  <c r="N695" i="27"/>
  <c r="G695" i="27"/>
  <c r="L695" i="27"/>
  <c r="K695" i="27"/>
  <c r="E695" i="27"/>
  <c r="D695" i="27"/>
  <c r="I695" i="27"/>
  <c r="K728" i="27"/>
  <c r="E728" i="27"/>
  <c r="D728" i="27"/>
  <c r="J728" i="27"/>
  <c r="C728" i="27"/>
  <c r="I728" i="27"/>
  <c r="F728" i="27"/>
  <c r="H728" i="27"/>
  <c r="J811" i="27"/>
  <c r="K811" i="27"/>
  <c r="N811" i="27"/>
  <c r="M811" i="27"/>
  <c r="C811" i="27"/>
  <c r="H811" i="27"/>
  <c r="E811" i="27"/>
  <c r="I831" i="27"/>
  <c r="C831" i="27"/>
  <c r="F831" i="27"/>
  <c r="G831" i="27"/>
  <c r="L831" i="27"/>
  <c r="J831" i="27"/>
  <c r="K831" i="27"/>
  <c r="M831" i="27"/>
  <c r="E869" i="27"/>
  <c r="F869" i="27"/>
  <c r="G869" i="27"/>
  <c r="I869" i="27"/>
  <c r="M869" i="27"/>
  <c r="J869" i="27"/>
  <c r="K869" i="27"/>
  <c r="D869" i="27"/>
  <c r="L869" i="27"/>
  <c r="N869" i="27"/>
  <c r="F878" i="27"/>
  <c r="G878" i="27"/>
  <c r="J878" i="27"/>
  <c r="K878" i="27"/>
  <c r="N878" i="27"/>
  <c r="F943" i="27"/>
  <c r="K943" i="27"/>
  <c r="J943" i="27"/>
  <c r="G943" i="27"/>
  <c r="N943" i="27"/>
  <c r="L943" i="27"/>
  <c r="M943" i="27"/>
  <c r="C951" i="27"/>
  <c r="N951" i="27"/>
  <c r="L951" i="27"/>
  <c r="H951" i="27"/>
  <c r="E951" i="27"/>
  <c r="I951" i="27"/>
  <c r="F951" i="27"/>
  <c r="K951" i="27"/>
  <c r="I958" i="27"/>
  <c r="C958" i="27"/>
  <c r="N958" i="27"/>
  <c r="L958" i="27"/>
  <c r="E958" i="27"/>
  <c r="D958" i="27"/>
  <c r="H958" i="27"/>
  <c r="M958" i="27"/>
  <c r="F958" i="27"/>
  <c r="K958" i="27"/>
  <c r="K378" i="27"/>
  <c r="E378" i="27"/>
  <c r="J378" i="27"/>
  <c r="D378" i="27"/>
  <c r="M378" i="27"/>
  <c r="I378" i="27"/>
  <c r="C378" i="27"/>
  <c r="H378" i="27"/>
  <c r="F378" i="27"/>
  <c r="D721" i="27"/>
  <c r="F721" i="27"/>
  <c r="L721" i="27"/>
  <c r="E721" i="27"/>
  <c r="H721" i="27"/>
  <c r="C721" i="27"/>
  <c r="I721" i="27"/>
  <c r="J721" i="27"/>
  <c r="G721" i="27"/>
  <c r="M721" i="27"/>
  <c r="L162" i="27"/>
  <c r="C162" i="27"/>
  <c r="N162" i="27"/>
  <c r="H162" i="27"/>
  <c r="J162" i="27"/>
  <c r="E162" i="27"/>
  <c r="I162" i="27"/>
  <c r="K98" i="27"/>
  <c r="E98" i="27"/>
  <c r="L98" i="27"/>
  <c r="G98" i="27"/>
  <c r="J98" i="27"/>
  <c r="D325" i="27"/>
  <c r="M325" i="27"/>
  <c r="J325" i="27"/>
  <c r="C325" i="27"/>
  <c r="H325" i="27"/>
  <c r="F325" i="27"/>
  <c r="G325" i="27"/>
  <c r="L325" i="27"/>
  <c r="N325" i="27"/>
  <c r="G333" i="27"/>
  <c r="N333" i="27"/>
  <c r="F333" i="27"/>
  <c r="D333" i="27"/>
  <c r="M333" i="27"/>
  <c r="J333" i="27"/>
  <c r="H333" i="27"/>
  <c r="C333" i="27"/>
  <c r="K333" i="27"/>
  <c r="G341" i="27"/>
  <c r="N341" i="27"/>
  <c r="F341" i="27"/>
  <c r="D341" i="27"/>
  <c r="M341" i="27"/>
  <c r="J341" i="27"/>
  <c r="H341" i="27"/>
  <c r="C341" i="27"/>
  <c r="K341" i="27"/>
  <c r="M349" i="27"/>
  <c r="C349" i="27"/>
  <c r="G349" i="27"/>
  <c r="F349" i="27"/>
  <c r="K349" i="27"/>
  <c r="N541" i="27"/>
  <c r="L541" i="27"/>
  <c r="E541" i="27"/>
  <c r="C541" i="27"/>
  <c r="I541" i="27"/>
  <c r="F541" i="27"/>
  <c r="K541" i="27"/>
  <c r="H541" i="27"/>
  <c r="N549" i="27"/>
  <c r="L549" i="27"/>
  <c r="E549" i="27"/>
  <c r="C549" i="27"/>
  <c r="I549" i="27"/>
  <c r="D549" i="27"/>
  <c r="F549" i="27"/>
  <c r="K549" i="27"/>
  <c r="H549" i="27"/>
  <c r="C677" i="27"/>
  <c r="H677" i="27"/>
  <c r="M677" i="27"/>
  <c r="F677" i="27"/>
  <c r="J677" i="27"/>
  <c r="G677" i="27"/>
  <c r="L677" i="27"/>
  <c r="N677" i="27"/>
  <c r="K677" i="27"/>
  <c r="E677" i="27"/>
  <c r="D683" i="27"/>
  <c r="I683" i="27"/>
  <c r="N683" i="27"/>
  <c r="C683" i="27"/>
  <c r="H683" i="27"/>
  <c r="M683" i="27"/>
  <c r="F683" i="27"/>
  <c r="G683" i="27"/>
  <c r="L683" i="27"/>
  <c r="C948" i="27"/>
  <c r="F948" i="27"/>
  <c r="K948" i="27"/>
  <c r="J948" i="27"/>
  <c r="G948" i="27"/>
  <c r="M948" i="27"/>
  <c r="N948" i="27"/>
  <c r="L948" i="27"/>
  <c r="N354" i="27"/>
  <c r="L473" i="27"/>
  <c r="D476" i="27"/>
  <c r="L509" i="27"/>
  <c r="G501" i="27"/>
  <c r="G517" i="27"/>
  <c r="E525" i="27"/>
  <c r="C550" i="27"/>
  <c r="K501" i="27"/>
  <c r="F517" i="27"/>
  <c r="G929" i="27"/>
  <c r="N981" i="27"/>
  <c r="I490" i="27"/>
  <c r="N490" i="27"/>
  <c r="M490" i="27"/>
  <c r="H490" i="27"/>
  <c r="F490" i="27"/>
  <c r="D490" i="27"/>
  <c r="L490" i="27"/>
  <c r="K496" i="27"/>
  <c r="I496" i="27"/>
  <c r="N496" i="27"/>
  <c r="H496" i="27"/>
  <c r="M496" i="27"/>
  <c r="D496" i="27"/>
  <c r="F496" i="27"/>
  <c r="L496" i="27"/>
  <c r="F502" i="27"/>
  <c r="E502" i="27"/>
  <c r="J502" i="27"/>
  <c r="I502" i="27"/>
  <c r="N502" i="27"/>
  <c r="F508" i="27"/>
  <c r="K508" i="27"/>
  <c r="E508" i="27"/>
  <c r="J508" i="27"/>
  <c r="L508" i="27"/>
  <c r="C508" i="27"/>
  <c r="H508" i="27"/>
  <c r="I508" i="27"/>
  <c r="N508" i="27"/>
  <c r="D508" i="27"/>
  <c r="I516" i="27"/>
  <c r="N516" i="27"/>
  <c r="L516" i="27"/>
  <c r="C516" i="27"/>
  <c r="M516" i="27"/>
  <c r="G516" i="27"/>
  <c r="D516" i="27"/>
  <c r="H516" i="27"/>
  <c r="F516" i="27"/>
  <c r="E556" i="27"/>
  <c r="C556" i="27"/>
  <c r="D556" i="27"/>
  <c r="F556" i="27"/>
  <c r="K556" i="27"/>
  <c r="H556" i="27"/>
  <c r="J556" i="27"/>
  <c r="G556" i="27"/>
  <c r="M556" i="27"/>
  <c r="C674" i="27"/>
  <c r="H674" i="27"/>
  <c r="M674" i="27"/>
  <c r="N674" i="27"/>
  <c r="J674" i="27"/>
  <c r="G674" i="27"/>
  <c r="L674" i="27"/>
  <c r="F674" i="27"/>
  <c r="K674" i="27"/>
  <c r="E674" i="27"/>
  <c r="C682" i="27"/>
  <c r="H682" i="27"/>
  <c r="M682" i="27"/>
  <c r="N682" i="27"/>
  <c r="G682" i="27"/>
  <c r="L682" i="27"/>
  <c r="K682" i="27"/>
  <c r="E682" i="27"/>
  <c r="D709" i="27"/>
  <c r="F709" i="27"/>
  <c r="L709" i="27"/>
  <c r="E709" i="27"/>
  <c r="H709" i="27"/>
  <c r="C709" i="27"/>
  <c r="I709" i="27"/>
  <c r="J709" i="27"/>
  <c r="G709" i="27"/>
  <c r="M709" i="27"/>
  <c r="E935" i="27"/>
  <c r="D935" i="27"/>
  <c r="M935" i="27"/>
  <c r="F935" i="27"/>
  <c r="K935" i="27"/>
  <c r="I935" i="27"/>
  <c r="C935" i="27"/>
  <c r="J935" i="27"/>
  <c r="G935" i="27"/>
  <c r="N535" i="27"/>
  <c r="G535" i="27"/>
  <c r="M584" i="27"/>
  <c r="F584" i="27"/>
  <c r="K584" i="27"/>
  <c r="H584" i="27"/>
  <c r="J584" i="27"/>
  <c r="G584" i="27"/>
  <c r="C584" i="27"/>
  <c r="N584" i="27"/>
  <c r="L584" i="27"/>
  <c r="I584" i="27"/>
  <c r="N590" i="27"/>
  <c r="L590" i="27"/>
  <c r="I590" i="27"/>
  <c r="E590" i="27"/>
  <c r="D590" i="27"/>
  <c r="C590" i="27"/>
  <c r="F590" i="27"/>
  <c r="K590" i="27"/>
  <c r="N598" i="27"/>
  <c r="L598" i="27"/>
  <c r="E598" i="27"/>
  <c r="D598" i="27"/>
  <c r="F598" i="27"/>
  <c r="K598" i="27"/>
  <c r="N606" i="27"/>
  <c r="E606" i="27"/>
  <c r="F606" i="27"/>
  <c r="K606" i="27"/>
  <c r="L606" i="27"/>
  <c r="C612" i="27"/>
  <c r="L612" i="27"/>
  <c r="N612" i="27"/>
  <c r="E612" i="27"/>
  <c r="I612" i="27"/>
  <c r="F612" i="27"/>
  <c r="K612" i="27"/>
  <c r="D831" i="27"/>
  <c r="E856" i="27"/>
  <c r="F856" i="27"/>
  <c r="G856" i="27"/>
  <c r="J856" i="27"/>
  <c r="K856" i="27"/>
  <c r="H856" i="27"/>
  <c r="L856" i="27"/>
  <c r="N856" i="27"/>
  <c r="F864" i="27"/>
  <c r="G864" i="27"/>
  <c r="E864" i="27"/>
  <c r="I864" i="27"/>
  <c r="J864" i="27"/>
  <c r="K864" i="27"/>
  <c r="M864" i="27"/>
  <c r="N864" i="27"/>
  <c r="D864" i="27"/>
  <c r="H864" i="27"/>
  <c r="J872" i="27"/>
  <c r="K872" i="27"/>
  <c r="M872" i="27"/>
  <c r="N872" i="27"/>
  <c r="D872" i="27"/>
  <c r="C872" i="27"/>
  <c r="L872" i="27"/>
  <c r="J879" i="27"/>
  <c r="K879" i="27"/>
  <c r="N879" i="27"/>
  <c r="E879" i="27"/>
  <c r="I879" i="27"/>
  <c r="L879" i="27"/>
  <c r="C879" i="27"/>
  <c r="M879" i="27"/>
  <c r="I942" i="27"/>
  <c r="C942" i="27"/>
  <c r="M942" i="27"/>
  <c r="F942" i="27"/>
  <c r="K942" i="27"/>
  <c r="J942" i="27"/>
  <c r="G942" i="27"/>
  <c r="H942" i="27"/>
  <c r="N942" i="27"/>
  <c r="L942" i="27"/>
  <c r="L514" i="27"/>
  <c r="I949" i="27"/>
  <c r="L485" i="27"/>
  <c r="H817" i="27"/>
  <c r="N693" i="27"/>
  <c r="E809" i="27"/>
  <c r="K514" i="27"/>
  <c r="N974" i="27"/>
  <c r="F974" i="27"/>
  <c r="C356" i="27"/>
  <c r="H356" i="27"/>
  <c r="F672" i="27"/>
  <c r="K302" i="27"/>
  <c r="M401" i="27"/>
  <c r="D514" i="27"/>
  <c r="H809" i="27"/>
  <c r="K356" i="27"/>
  <c r="F692" i="27"/>
  <c r="J692" i="27"/>
  <c r="L809" i="27"/>
  <c r="J970" i="27"/>
  <c r="F970" i="27"/>
  <c r="E900" i="27"/>
  <c r="H900" i="27"/>
  <c r="C578" i="27"/>
  <c r="H578" i="27"/>
  <c r="E877" i="27"/>
  <c r="M877" i="27"/>
  <c r="D300" i="27"/>
  <c r="M300" i="27"/>
  <c r="L300" i="27"/>
  <c r="N300" i="27"/>
  <c r="F300" i="27"/>
  <c r="J300" i="27"/>
  <c r="I300" i="27"/>
  <c r="E300" i="27"/>
  <c r="K300" i="27"/>
  <c r="C300" i="27"/>
  <c r="H300" i="27"/>
  <c r="G300" i="27"/>
  <c r="F250" i="27"/>
  <c r="D181" i="27"/>
  <c r="I181" i="27"/>
  <c r="N299" i="27"/>
  <c r="G299" i="27"/>
  <c r="H289" i="27"/>
  <c r="J289" i="27"/>
  <c r="E289" i="27"/>
  <c r="F305" i="27"/>
  <c r="I305" i="27"/>
  <c r="L306" i="27"/>
  <c r="J306" i="27"/>
  <c r="C306" i="27"/>
  <c r="L297" i="27"/>
  <c r="K297" i="27"/>
  <c r="M297" i="27"/>
  <c r="L289" i="27"/>
  <c r="G250" i="27"/>
  <c r="N250" i="27"/>
  <c r="N289" i="27"/>
  <c r="H299" i="27"/>
  <c r="M299" i="27"/>
  <c r="N305" i="27"/>
  <c r="G289" i="27"/>
  <c r="D289" i="27"/>
  <c r="H305" i="27"/>
  <c r="J305" i="27"/>
  <c r="E305" i="27"/>
  <c r="F306" i="27"/>
  <c r="D306" i="27"/>
  <c r="M306" i="27"/>
  <c r="C297" i="27"/>
  <c r="F297" i="27"/>
  <c r="I297" i="27"/>
  <c r="C289" i="27"/>
  <c r="F302" i="27"/>
  <c r="C305" i="27"/>
  <c r="F286" i="27"/>
  <c r="M250" i="27"/>
  <c r="D250" i="27"/>
  <c r="H181" i="27"/>
  <c r="M181" i="27"/>
  <c r="E250" i="27"/>
  <c r="H250" i="27"/>
  <c r="G181" i="27"/>
  <c r="L181" i="27"/>
  <c r="F181" i="27"/>
  <c r="C250" i="27"/>
  <c r="C181" i="27"/>
  <c r="K299" i="27"/>
  <c r="C299" i="27"/>
  <c r="K289" i="27"/>
  <c r="G305" i="27"/>
  <c r="K306" i="27"/>
  <c r="N306" i="27"/>
  <c r="H297" i="27"/>
  <c r="J297" i="27"/>
  <c r="L298" i="27"/>
  <c r="K286" i="27"/>
  <c r="G286" i="27"/>
  <c r="B281" i="27"/>
  <c r="G365" i="27"/>
  <c r="H365" i="27"/>
  <c r="E389" i="27"/>
  <c r="M389" i="27"/>
  <c r="D346" i="27"/>
  <c r="L346" i="27"/>
  <c r="G346" i="27"/>
  <c r="F388" i="27"/>
  <c r="N388" i="27"/>
  <c r="G489" i="27"/>
  <c r="H489" i="27"/>
  <c r="H727" i="27"/>
  <c r="J727" i="27"/>
  <c r="D757" i="27"/>
  <c r="H757" i="27"/>
  <c r="I817" i="27"/>
  <c r="M817" i="27"/>
  <c r="J678" i="27"/>
  <c r="F678" i="27"/>
  <c r="D756" i="27"/>
  <c r="L756" i="27"/>
  <c r="H841" i="27"/>
  <c r="I841" i="27"/>
  <c r="L841" i="27"/>
  <c r="D841" i="27"/>
  <c r="M841" i="27"/>
  <c r="E841" i="27"/>
  <c r="D743" i="27"/>
  <c r="H743" i="27"/>
  <c r="H946" i="27"/>
  <c r="C946" i="27"/>
  <c r="I946" i="27"/>
  <c r="F979" i="27"/>
  <c r="I979" i="27"/>
  <c r="L979" i="27"/>
  <c r="F987" i="27"/>
  <c r="N987" i="27"/>
  <c r="G987" i="27"/>
  <c r="G997" i="27"/>
  <c r="J997" i="27"/>
  <c r="E997" i="27"/>
  <c r="G1011" i="27"/>
  <c r="J1011" i="27"/>
  <c r="I1011" i="27"/>
  <c r="G1019" i="27"/>
  <c r="J1019" i="27"/>
  <c r="I1019" i="27"/>
  <c r="K1027" i="27"/>
  <c r="N1027" i="27"/>
  <c r="M1027" i="27"/>
  <c r="H1035" i="27"/>
  <c r="L1035" i="27"/>
  <c r="D1035" i="27"/>
  <c r="C1043" i="27"/>
  <c r="F1043" i="27"/>
  <c r="E1043" i="27"/>
  <c r="C1051" i="27"/>
  <c r="F1051" i="27"/>
  <c r="E1051" i="27"/>
  <c r="G450" i="27"/>
  <c r="N450" i="27"/>
  <c r="M612" i="27"/>
  <c r="D612" i="27"/>
  <c r="L347" i="27"/>
  <c r="C347" i="27"/>
  <c r="K487" i="27"/>
  <c r="D487" i="27"/>
  <c r="H487" i="27"/>
  <c r="L487" i="27"/>
  <c r="D764" i="27"/>
  <c r="L764" i="27"/>
  <c r="D844" i="27"/>
  <c r="I844" i="27"/>
  <c r="C966" i="27"/>
  <c r="F966" i="27"/>
  <c r="J966" i="27"/>
  <c r="E923" i="27"/>
  <c r="N923" i="27"/>
  <c r="C1078" i="27"/>
  <c r="F1078" i="27"/>
  <c r="E1078" i="27"/>
  <c r="F982" i="27"/>
  <c r="M982" i="27"/>
  <c r="D982" i="27"/>
  <c r="F990" i="27"/>
  <c r="M990" i="27"/>
  <c r="D990" i="27"/>
  <c r="G1003" i="27"/>
  <c r="J1003" i="27"/>
  <c r="I1003" i="27"/>
  <c r="K1014" i="27"/>
  <c r="D1014" i="27"/>
  <c r="M1014" i="27"/>
  <c r="H1022" i="27"/>
  <c r="L1022" i="27"/>
  <c r="D1022" i="27"/>
  <c r="D1030" i="27"/>
  <c r="H1030" i="27"/>
  <c r="L1030" i="27"/>
  <c r="G1038" i="27"/>
  <c r="J1038" i="27"/>
  <c r="E1038" i="27"/>
  <c r="G1046" i="27"/>
  <c r="J1046" i="27"/>
  <c r="I1046" i="27"/>
  <c r="K1054" i="27"/>
  <c r="N1054" i="27"/>
  <c r="M1054" i="27"/>
  <c r="K1062" i="27"/>
  <c r="N1062" i="27"/>
  <c r="M1062" i="27"/>
  <c r="D1070" i="27"/>
  <c r="H1070" i="27"/>
  <c r="L1070" i="27"/>
  <c r="J979" i="27"/>
  <c r="C979" i="27"/>
  <c r="H979" i="27"/>
  <c r="J987" i="27"/>
  <c r="I987" i="27"/>
  <c r="L987" i="27"/>
  <c r="L997" i="27"/>
  <c r="C997" i="27"/>
  <c r="F997" i="27"/>
  <c r="C1011" i="27"/>
  <c r="F1011" i="27"/>
  <c r="E1011" i="27"/>
  <c r="C1019" i="27"/>
  <c r="F1019" i="27"/>
  <c r="E1019" i="27"/>
  <c r="G1027" i="27"/>
  <c r="J1027" i="27"/>
  <c r="I1027" i="27"/>
  <c r="K1035" i="27"/>
  <c r="N1035" i="27"/>
  <c r="M1035" i="27"/>
  <c r="H1043" i="27"/>
  <c r="L1043" i="27"/>
  <c r="D1043" i="27"/>
  <c r="H1051" i="27"/>
  <c r="L1051" i="27"/>
  <c r="D1051" i="27"/>
  <c r="K294" i="27"/>
  <c r="C360" i="27"/>
  <c r="H360" i="27"/>
  <c r="K360" i="27"/>
  <c r="F469" i="27"/>
  <c r="J469" i="27"/>
  <c r="K510" i="27"/>
  <c r="D510" i="27"/>
  <c r="L510" i="27"/>
  <c r="C348" i="27"/>
  <c r="K348" i="27"/>
  <c r="H348" i="27"/>
  <c r="D706" i="27"/>
  <c r="J706" i="27"/>
  <c r="N706" i="27"/>
  <c r="D774" i="27"/>
  <c r="L774" i="27"/>
  <c r="D856" i="27"/>
  <c r="I856" i="27"/>
  <c r="H773" i="27"/>
  <c r="D773" i="27"/>
  <c r="E806" i="27"/>
  <c r="M806" i="27"/>
  <c r="D806" i="27"/>
  <c r="I806" i="27"/>
  <c r="D888" i="27"/>
  <c r="E888" i="27"/>
  <c r="L923" i="27"/>
  <c r="M923" i="27"/>
  <c r="J923" i="27"/>
  <c r="D1078" i="27"/>
  <c r="H1078" i="27"/>
  <c r="J982" i="27"/>
  <c r="N982" i="27"/>
  <c r="J990" i="27"/>
  <c r="N990" i="27"/>
  <c r="C1003" i="27"/>
  <c r="F1003" i="27"/>
  <c r="G1014" i="27"/>
  <c r="N1014" i="27"/>
  <c r="K1022" i="27"/>
  <c r="N1022" i="27"/>
  <c r="K1030" i="27"/>
  <c r="N1030" i="27"/>
  <c r="L1038" i="27"/>
  <c r="C1038" i="27"/>
  <c r="C1046" i="27"/>
  <c r="F1046" i="27"/>
  <c r="G1054" i="27"/>
  <c r="J1054" i="27"/>
  <c r="G1062" i="27"/>
  <c r="J1062" i="27"/>
  <c r="K1070" i="27"/>
  <c r="N1070" i="27"/>
  <c r="E979" i="27"/>
  <c r="M979" i="27"/>
  <c r="E987" i="27"/>
  <c r="C987" i="27"/>
  <c r="D997" i="27"/>
  <c r="H997" i="27"/>
  <c r="L1011" i="27"/>
  <c r="D1011" i="27"/>
  <c r="H1019" i="27"/>
  <c r="L1019" i="27"/>
  <c r="C1027" i="27"/>
  <c r="F1027" i="27"/>
  <c r="G1035" i="27"/>
  <c r="J1035" i="27"/>
  <c r="K1043" i="27"/>
  <c r="N1043" i="27"/>
  <c r="K1051" i="27"/>
  <c r="N1051" i="27"/>
  <c r="G294" i="27"/>
  <c r="M600" i="27"/>
  <c r="D600" i="27"/>
  <c r="D748" i="27"/>
  <c r="L748" i="27"/>
  <c r="E870" i="27"/>
  <c r="D870" i="27"/>
  <c r="I870" i="27"/>
  <c r="M870" i="27"/>
  <c r="J668" i="27"/>
  <c r="F668" i="27"/>
  <c r="H893" i="27"/>
  <c r="D893" i="27"/>
  <c r="M893" i="27"/>
  <c r="D722" i="27"/>
  <c r="J722" i="27"/>
  <c r="N722" i="27"/>
  <c r="I309" i="27"/>
  <c r="D309" i="27"/>
  <c r="E309" i="27"/>
  <c r="M309" i="27"/>
  <c r="L309" i="27"/>
  <c r="G442" i="27"/>
  <c r="F442" i="27"/>
  <c r="N442" i="27"/>
  <c r="M392" i="27"/>
  <c r="E392" i="27"/>
  <c r="N392" i="27"/>
  <c r="J392" i="27"/>
  <c r="F392" i="27"/>
  <c r="F465" i="27"/>
  <c r="J465" i="27"/>
  <c r="D551" i="27"/>
  <c r="E551" i="27"/>
  <c r="C551" i="27"/>
  <c r="F551" i="27"/>
  <c r="K551" i="27"/>
  <c r="H551" i="27"/>
  <c r="H581" i="27"/>
  <c r="I581" i="27"/>
  <c r="E581" i="27"/>
  <c r="D581" i="27"/>
  <c r="M581" i="27"/>
  <c r="F581" i="27"/>
  <c r="K581" i="27"/>
  <c r="C581" i="27"/>
  <c r="F661" i="27"/>
  <c r="N661" i="27"/>
  <c r="C661" i="27"/>
  <c r="I661" i="27"/>
  <c r="D661" i="27"/>
  <c r="H661" i="27"/>
  <c r="M661" i="27"/>
  <c r="C511" i="27"/>
  <c r="H511" i="27"/>
  <c r="K511" i="27"/>
  <c r="E377" i="27"/>
  <c r="J377" i="27"/>
  <c r="M377" i="27"/>
  <c r="D532" i="27"/>
  <c r="J532" i="27"/>
  <c r="G532" i="27"/>
  <c r="M532" i="27"/>
  <c r="N532" i="27"/>
  <c r="L532" i="27"/>
  <c r="H593" i="27"/>
  <c r="I593" i="27"/>
  <c r="E593" i="27"/>
  <c r="D593" i="27"/>
  <c r="C593" i="27"/>
  <c r="F593" i="27"/>
  <c r="K593" i="27"/>
  <c r="D740" i="27"/>
  <c r="L740" i="27"/>
  <c r="E740" i="27"/>
  <c r="J740" i="27"/>
  <c r="K740" i="27"/>
  <c r="I740" i="27"/>
  <c r="N740" i="27"/>
  <c r="H740" i="27"/>
  <c r="M740" i="27"/>
  <c r="C740" i="27"/>
  <c r="D775" i="27"/>
  <c r="H775" i="27"/>
  <c r="I775" i="27"/>
  <c r="N775" i="27"/>
  <c r="M775" i="27"/>
  <c r="C775" i="27"/>
  <c r="L775" i="27"/>
  <c r="F775" i="27"/>
  <c r="G775" i="27"/>
  <c r="D793" i="27"/>
  <c r="H793" i="27"/>
  <c r="F793" i="27"/>
  <c r="G793" i="27"/>
  <c r="L793" i="27"/>
  <c r="E793" i="27"/>
  <c r="J793" i="27"/>
  <c r="K793" i="27"/>
  <c r="I793" i="27"/>
  <c r="N793" i="27"/>
  <c r="I813" i="27"/>
  <c r="D813" i="27"/>
  <c r="M813" i="27"/>
  <c r="E813" i="27"/>
  <c r="H813" i="27"/>
  <c r="L813" i="27"/>
  <c r="N813" i="27"/>
  <c r="C813" i="27"/>
  <c r="F813" i="27"/>
  <c r="G813" i="27"/>
  <c r="I845" i="27"/>
  <c r="H845" i="27"/>
  <c r="L845" i="27"/>
  <c r="M845" i="27"/>
  <c r="D845" i="27"/>
  <c r="E845" i="27"/>
  <c r="N845" i="27"/>
  <c r="C845" i="27"/>
  <c r="F845" i="27"/>
  <c r="G845" i="27"/>
  <c r="I873" i="27"/>
  <c r="E873" i="27"/>
  <c r="H873" i="27"/>
  <c r="D873" i="27"/>
  <c r="M873" i="27"/>
  <c r="L873" i="27"/>
  <c r="C873" i="27"/>
  <c r="F873" i="27"/>
  <c r="G873" i="27"/>
  <c r="J873" i="27"/>
  <c r="K873" i="27"/>
  <c r="L973" i="27"/>
  <c r="J973" i="27"/>
  <c r="N973" i="27"/>
  <c r="E973" i="27"/>
  <c r="C973" i="27"/>
  <c r="G973" i="27"/>
  <c r="D973" i="27"/>
  <c r="I973" i="27"/>
  <c r="K973" i="27"/>
  <c r="L991" i="27"/>
  <c r="I991" i="27"/>
  <c r="J991" i="27"/>
  <c r="G991" i="27"/>
  <c r="N991" i="27"/>
  <c r="K991" i="27"/>
  <c r="D991" i="27"/>
  <c r="M991" i="27"/>
  <c r="F991" i="27"/>
  <c r="M1015" i="27"/>
  <c r="N1015" i="27"/>
  <c r="K1015" i="27"/>
  <c r="D1015" i="27"/>
  <c r="H1015" i="27"/>
  <c r="L1015" i="27"/>
  <c r="E1015" i="27"/>
  <c r="F1015" i="27"/>
  <c r="C1015" i="27"/>
  <c r="M1023" i="27"/>
  <c r="N1023" i="27"/>
  <c r="K1023" i="27"/>
  <c r="D1023" i="27"/>
  <c r="H1023" i="27"/>
  <c r="L1023" i="27"/>
  <c r="E1023" i="27"/>
  <c r="F1023" i="27"/>
  <c r="C1023" i="27"/>
  <c r="M1039" i="27"/>
  <c r="D1039" i="27"/>
  <c r="H1039" i="27"/>
  <c r="F1039" i="27"/>
  <c r="C1039" i="27"/>
  <c r="L1039" i="27"/>
  <c r="E1039" i="27"/>
  <c r="J1039" i="27"/>
  <c r="G1039" i="27"/>
  <c r="H783" i="27"/>
  <c r="D783" i="27"/>
  <c r="I783" i="27"/>
  <c r="N783" i="27"/>
  <c r="M783" i="27"/>
  <c r="C783" i="27"/>
  <c r="L783" i="27"/>
  <c r="F783" i="27"/>
  <c r="G783" i="27"/>
  <c r="D833" i="27"/>
  <c r="L833" i="27"/>
  <c r="M833" i="27"/>
  <c r="E833" i="27"/>
  <c r="I833" i="27"/>
  <c r="H833" i="27"/>
  <c r="F833" i="27"/>
  <c r="G833" i="27"/>
  <c r="J833" i="27"/>
  <c r="K833" i="27"/>
  <c r="N833" i="27"/>
  <c r="H880" i="27"/>
  <c r="I880" i="27"/>
  <c r="F880" i="27"/>
  <c r="G880" i="27"/>
  <c r="E880" i="27"/>
  <c r="J880" i="27"/>
  <c r="K880" i="27"/>
  <c r="M880" i="27"/>
  <c r="N880" i="27"/>
  <c r="D880" i="27"/>
  <c r="H952" i="27"/>
  <c r="C952" i="27"/>
  <c r="M952" i="27"/>
  <c r="N952" i="27"/>
  <c r="L952" i="27"/>
  <c r="E952" i="27"/>
  <c r="D952" i="27"/>
  <c r="I952" i="27"/>
  <c r="F952" i="27"/>
  <c r="K952" i="27"/>
  <c r="L986" i="27"/>
  <c r="I986" i="27"/>
  <c r="F986" i="27"/>
  <c r="G986" i="27"/>
  <c r="N986" i="27"/>
  <c r="K986" i="27"/>
  <c r="D986" i="27"/>
  <c r="M986" i="27"/>
  <c r="E986" i="27"/>
  <c r="M1010" i="27"/>
  <c r="D1010" i="27"/>
  <c r="K1010" i="27"/>
  <c r="F1010" i="27"/>
  <c r="L1010" i="27"/>
  <c r="H1010" i="27"/>
  <c r="E1010" i="27"/>
  <c r="J1010" i="27"/>
  <c r="C1010" i="27"/>
  <c r="M1026" i="27"/>
  <c r="N1026" i="27"/>
  <c r="K1026" i="27"/>
  <c r="H1026" i="27"/>
  <c r="D1026" i="27"/>
  <c r="L1026" i="27"/>
  <c r="E1026" i="27"/>
  <c r="F1026" i="27"/>
  <c r="C1026" i="27"/>
  <c r="M1042" i="27"/>
  <c r="N1042" i="27"/>
  <c r="K1042" i="27"/>
  <c r="D1042" i="27"/>
  <c r="L1042" i="27"/>
  <c r="H1042" i="27"/>
  <c r="E1042" i="27"/>
  <c r="F1042" i="27"/>
  <c r="C1042" i="27"/>
  <c r="M1058" i="27"/>
  <c r="N1058" i="27"/>
  <c r="K1058" i="27"/>
  <c r="L1058" i="27"/>
  <c r="H1058" i="27"/>
  <c r="D1058" i="27"/>
  <c r="E1058" i="27"/>
  <c r="F1058" i="27"/>
  <c r="C1058" i="27"/>
  <c r="M1074" i="27"/>
  <c r="N1074" i="27"/>
  <c r="K1074" i="27"/>
  <c r="H1074" i="27"/>
  <c r="L1074" i="27"/>
  <c r="D1074" i="27"/>
  <c r="E1074" i="27"/>
  <c r="F1074" i="27"/>
  <c r="C1074" i="27"/>
  <c r="D766" i="27"/>
  <c r="L766" i="27"/>
  <c r="H766" i="27"/>
  <c r="I766" i="27"/>
  <c r="N766" i="27"/>
  <c r="M766" i="27"/>
  <c r="C766" i="27"/>
  <c r="F766" i="27"/>
  <c r="G766" i="27"/>
  <c r="I810" i="27"/>
  <c r="L810" i="27"/>
  <c r="M810" i="27"/>
  <c r="E810" i="27"/>
  <c r="D810" i="27"/>
  <c r="F810" i="27"/>
  <c r="G810" i="27"/>
  <c r="J810" i="27"/>
  <c r="K810" i="27"/>
  <c r="N810" i="27"/>
  <c r="F899" i="27"/>
  <c r="L899" i="27"/>
  <c r="E899" i="27"/>
  <c r="C899" i="27"/>
  <c r="M899" i="27"/>
  <c r="G899" i="27"/>
  <c r="D899" i="27"/>
  <c r="K899" i="27"/>
  <c r="I899" i="27"/>
  <c r="I904" i="27"/>
  <c r="E904" i="27"/>
  <c r="N904" i="27"/>
  <c r="H904" i="27"/>
  <c r="J904" i="27"/>
  <c r="M904" i="27"/>
  <c r="D904" i="27"/>
  <c r="G904" i="27"/>
  <c r="L904" i="27"/>
  <c r="K904" i="27"/>
  <c r="F904" i="27"/>
  <c r="D863" i="27"/>
  <c r="I863" i="27"/>
  <c r="L863" i="27"/>
  <c r="F863" i="27"/>
  <c r="G863" i="27"/>
  <c r="E863" i="27"/>
  <c r="J863" i="27"/>
  <c r="K863" i="27"/>
  <c r="N863" i="27"/>
  <c r="H863" i="27"/>
  <c r="M1081" i="27"/>
  <c r="D1081" i="27"/>
  <c r="K1081" i="27"/>
  <c r="F1081" i="27"/>
  <c r="L1081" i="27"/>
  <c r="H1081" i="27"/>
  <c r="E1081" i="27"/>
  <c r="J1081" i="27"/>
  <c r="C1081" i="27"/>
  <c r="M1097" i="27"/>
  <c r="N1097" i="27"/>
  <c r="K1097" i="27"/>
  <c r="D1097" i="27"/>
  <c r="H1097" i="27"/>
  <c r="L1097" i="27"/>
  <c r="E1097" i="27"/>
  <c r="F1097" i="27"/>
  <c r="C1097" i="27"/>
  <c r="L969" i="27"/>
  <c r="J969" i="27"/>
  <c r="F969" i="27"/>
  <c r="E969" i="27"/>
  <c r="C969" i="27"/>
  <c r="N969" i="27"/>
  <c r="D969" i="27"/>
  <c r="I969" i="27"/>
  <c r="K969" i="27"/>
  <c r="G275" i="27"/>
  <c r="N275" i="27"/>
  <c r="J243" i="27"/>
  <c r="G243" i="27"/>
  <c r="J231" i="27"/>
  <c r="G231" i="27"/>
  <c r="M231" i="27"/>
  <c r="H309" i="27"/>
  <c r="N309" i="27"/>
  <c r="J351" i="27"/>
  <c r="F290" i="27"/>
  <c r="D290" i="27"/>
  <c r="M290" i="27"/>
  <c r="L353" i="27"/>
  <c r="N353" i="27"/>
  <c r="H392" i="27"/>
  <c r="C392" i="27"/>
  <c r="F377" i="27"/>
  <c r="K377" i="27"/>
  <c r="N391" i="27"/>
  <c r="J391" i="27"/>
  <c r="K391" i="27"/>
  <c r="E403" i="27"/>
  <c r="D403" i="27"/>
  <c r="F438" i="27"/>
  <c r="D438" i="27"/>
  <c r="J442" i="27"/>
  <c r="L442" i="27"/>
  <c r="K465" i="27"/>
  <c r="C465" i="27"/>
  <c r="H465" i="27"/>
  <c r="J483" i="27"/>
  <c r="G506" i="27"/>
  <c r="I480" i="27"/>
  <c r="L480" i="27"/>
  <c r="K483" i="27"/>
  <c r="M483" i="27"/>
  <c r="D483" i="27"/>
  <c r="N511" i="27"/>
  <c r="I511" i="27"/>
  <c r="D520" i="27"/>
  <c r="G520" i="27"/>
  <c r="M520" i="27"/>
  <c r="K566" i="27"/>
  <c r="M589" i="27"/>
  <c r="H532" i="27"/>
  <c r="F532" i="27"/>
  <c r="M551" i="27"/>
  <c r="J551" i="27"/>
  <c r="H564" i="27"/>
  <c r="G581" i="27"/>
  <c r="G593" i="27"/>
  <c r="K661" i="27"/>
  <c r="I665" i="27"/>
  <c r="I673" i="27"/>
  <c r="J661" i="27"/>
  <c r="F740" i="27"/>
  <c r="J766" i="27"/>
  <c r="C833" i="27"/>
  <c r="N873" i="27"/>
  <c r="E775" i="27"/>
  <c r="K783" i="27"/>
  <c r="C793" i="27"/>
  <c r="N1081" i="27"/>
  <c r="J986" i="27"/>
  <c r="I1010" i="27"/>
  <c r="G1026" i="27"/>
  <c r="I1042" i="27"/>
  <c r="G1058" i="27"/>
  <c r="I1074" i="27"/>
  <c r="F973" i="27"/>
  <c r="H991" i="27"/>
  <c r="G1015" i="27"/>
  <c r="J1023" i="27"/>
  <c r="C351" i="27"/>
  <c r="L351" i="27"/>
  <c r="D351" i="27"/>
  <c r="K351" i="27"/>
  <c r="H351" i="27"/>
  <c r="G353" i="27"/>
  <c r="H353" i="27"/>
  <c r="L438" i="27"/>
  <c r="J438" i="27"/>
  <c r="D506" i="27"/>
  <c r="C506" i="27"/>
  <c r="K506" i="27"/>
  <c r="L506" i="27"/>
  <c r="H506" i="27"/>
  <c r="D535" i="27"/>
  <c r="E535" i="27"/>
  <c r="C535" i="27"/>
  <c r="F535" i="27"/>
  <c r="K535" i="27"/>
  <c r="H535" i="27"/>
  <c r="C566" i="27"/>
  <c r="I566" i="27"/>
  <c r="M566" i="27"/>
  <c r="H566" i="27"/>
  <c r="H589" i="27"/>
  <c r="I589" i="27"/>
  <c r="E589" i="27"/>
  <c r="D589" i="27"/>
  <c r="F589" i="27"/>
  <c r="K589" i="27"/>
  <c r="D562" i="27"/>
  <c r="J562" i="27"/>
  <c r="G562" i="27"/>
  <c r="M562" i="27"/>
  <c r="N562" i="27"/>
  <c r="L562" i="27"/>
  <c r="F492" i="27"/>
  <c r="L492" i="27"/>
  <c r="E492" i="27"/>
  <c r="J492" i="27"/>
  <c r="G492" i="27"/>
  <c r="D564" i="27"/>
  <c r="J564" i="27"/>
  <c r="G564" i="27"/>
  <c r="M564" i="27"/>
  <c r="N564" i="27"/>
  <c r="L564" i="27"/>
  <c r="F665" i="27"/>
  <c r="N665" i="27"/>
  <c r="G665" i="27"/>
  <c r="L665" i="27"/>
  <c r="K665" i="27"/>
  <c r="E665" i="27"/>
  <c r="D759" i="27"/>
  <c r="H759" i="27"/>
  <c r="I759" i="27"/>
  <c r="N759" i="27"/>
  <c r="M759" i="27"/>
  <c r="C759" i="27"/>
  <c r="L759" i="27"/>
  <c r="F759" i="27"/>
  <c r="G759" i="27"/>
  <c r="D785" i="27"/>
  <c r="H785" i="27"/>
  <c r="F785" i="27"/>
  <c r="G785" i="27"/>
  <c r="L785" i="27"/>
  <c r="E785" i="27"/>
  <c r="J785" i="27"/>
  <c r="K785" i="27"/>
  <c r="I785" i="27"/>
  <c r="N785" i="27"/>
  <c r="H801" i="27"/>
  <c r="D801" i="27"/>
  <c r="F801" i="27"/>
  <c r="G801" i="27"/>
  <c r="L801" i="27"/>
  <c r="E801" i="27"/>
  <c r="J801" i="27"/>
  <c r="K801" i="27"/>
  <c r="I801" i="27"/>
  <c r="N801" i="27"/>
  <c r="I829" i="27"/>
  <c r="L829" i="27"/>
  <c r="D829" i="27"/>
  <c r="M829" i="27"/>
  <c r="H829" i="27"/>
  <c r="E829" i="27"/>
  <c r="N829" i="27"/>
  <c r="C829" i="27"/>
  <c r="F829" i="27"/>
  <c r="G829" i="27"/>
  <c r="I861" i="27"/>
  <c r="E861" i="27"/>
  <c r="H861" i="27"/>
  <c r="D861" i="27"/>
  <c r="L861" i="27"/>
  <c r="M861" i="27"/>
  <c r="N861" i="27"/>
  <c r="C861" i="27"/>
  <c r="F861" i="27"/>
  <c r="G861" i="27"/>
  <c r="L882" i="27"/>
  <c r="E882" i="27"/>
  <c r="I882" i="27"/>
  <c r="M882" i="27"/>
  <c r="D882" i="27"/>
  <c r="J882" i="27"/>
  <c r="K882" i="27"/>
  <c r="N882" i="27"/>
  <c r="C882" i="27"/>
  <c r="H882" i="27"/>
  <c r="E917" i="27"/>
  <c r="J917" i="27"/>
  <c r="C917" i="27"/>
  <c r="L917" i="27"/>
  <c r="N917" i="27"/>
  <c r="G917" i="27"/>
  <c r="I917" i="27"/>
  <c r="M917" i="27"/>
  <c r="L983" i="27"/>
  <c r="I983" i="27"/>
  <c r="F983" i="27"/>
  <c r="G983" i="27"/>
  <c r="N983" i="27"/>
  <c r="K983" i="27"/>
  <c r="D983" i="27"/>
  <c r="M983" i="27"/>
  <c r="E983" i="27"/>
  <c r="M1005" i="27"/>
  <c r="D1005" i="27"/>
  <c r="K1005" i="27"/>
  <c r="F1005" i="27"/>
  <c r="H1005" i="27"/>
  <c r="L1005" i="27"/>
  <c r="E1005" i="27"/>
  <c r="J1005" i="27"/>
  <c r="C1005" i="27"/>
  <c r="M1031" i="27"/>
  <c r="N1031" i="27"/>
  <c r="K1031" i="27"/>
  <c r="L1031" i="27"/>
  <c r="H1031" i="27"/>
  <c r="D1031" i="27"/>
  <c r="E1031" i="27"/>
  <c r="F1031" i="27"/>
  <c r="C1031" i="27"/>
  <c r="M1047" i="27"/>
  <c r="N1047" i="27"/>
  <c r="K1047" i="27"/>
  <c r="H1047" i="27"/>
  <c r="D1047" i="27"/>
  <c r="L1047" i="27"/>
  <c r="E1047" i="27"/>
  <c r="F1047" i="27"/>
  <c r="C1047" i="27"/>
  <c r="F673" i="27"/>
  <c r="N673" i="27"/>
  <c r="G673" i="27"/>
  <c r="L673" i="27"/>
  <c r="K673" i="27"/>
  <c r="E673" i="27"/>
  <c r="D758" i="27"/>
  <c r="L758" i="27"/>
  <c r="H758" i="27"/>
  <c r="I758" i="27"/>
  <c r="N758" i="27"/>
  <c r="M758" i="27"/>
  <c r="C758" i="27"/>
  <c r="F758" i="27"/>
  <c r="G758" i="27"/>
  <c r="D812" i="27"/>
  <c r="I812" i="27"/>
  <c r="L812" i="27"/>
  <c r="F812" i="27"/>
  <c r="G812" i="27"/>
  <c r="M812" i="27"/>
  <c r="J812" i="27"/>
  <c r="K812" i="27"/>
  <c r="H812" i="27"/>
  <c r="E812" i="27"/>
  <c r="N812" i="27"/>
  <c r="I858" i="27"/>
  <c r="M858" i="27"/>
  <c r="D858" i="27"/>
  <c r="L858" i="27"/>
  <c r="E858" i="27"/>
  <c r="F858" i="27"/>
  <c r="G858" i="27"/>
  <c r="J858" i="27"/>
  <c r="K858" i="27"/>
  <c r="N858" i="27"/>
  <c r="I926" i="27"/>
  <c r="F926" i="27"/>
  <c r="H926" i="27"/>
  <c r="G926" i="27"/>
  <c r="J926" i="27"/>
  <c r="M926" i="27"/>
  <c r="L926" i="27"/>
  <c r="N926" i="27"/>
  <c r="E926" i="27"/>
  <c r="M995" i="27"/>
  <c r="H995" i="27"/>
  <c r="D995" i="27"/>
  <c r="F995" i="27"/>
  <c r="C995" i="27"/>
  <c r="L995" i="27"/>
  <c r="E995" i="27"/>
  <c r="J995" i="27"/>
  <c r="G995" i="27"/>
  <c r="M1018" i="27"/>
  <c r="N1018" i="27"/>
  <c r="K1018" i="27"/>
  <c r="D1018" i="27"/>
  <c r="H1018" i="27"/>
  <c r="L1018" i="27"/>
  <c r="E1018" i="27"/>
  <c r="F1018" i="27"/>
  <c r="C1018" i="27"/>
  <c r="M1034" i="27"/>
  <c r="N1034" i="27"/>
  <c r="K1034" i="27"/>
  <c r="D1034" i="27"/>
  <c r="H1034" i="27"/>
  <c r="L1034" i="27"/>
  <c r="E1034" i="27"/>
  <c r="F1034" i="27"/>
  <c r="C1034" i="27"/>
  <c r="M1050" i="27"/>
  <c r="D1050" i="27"/>
  <c r="H1050" i="27"/>
  <c r="F1050" i="27"/>
  <c r="C1050" i="27"/>
  <c r="L1050" i="27"/>
  <c r="E1050" i="27"/>
  <c r="J1050" i="27"/>
  <c r="G1050" i="27"/>
  <c r="M1066" i="27"/>
  <c r="N1066" i="27"/>
  <c r="K1066" i="27"/>
  <c r="H1066" i="27"/>
  <c r="L1066" i="27"/>
  <c r="D1066" i="27"/>
  <c r="E1066" i="27"/>
  <c r="F1066" i="27"/>
  <c r="C1066" i="27"/>
  <c r="D849" i="27"/>
  <c r="L849" i="27"/>
  <c r="I849" i="27"/>
  <c r="M849" i="27"/>
  <c r="E849" i="27"/>
  <c r="H849" i="27"/>
  <c r="F849" i="27"/>
  <c r="G849" i="27"/>
  <c r="J849" i="27"/>
  <c r="K849" i="27"/>
  <c r="N849" i="27"/>
  <c r="H930" i="27"/>
  <c r="M930" i="27"/>
  <c r="I930" i="27"/>
  <c r="J930" i="27"/>
  <c r="K930" i="27"/>
  <c r="N930" i="27"/>
  <c r="G930" i="27"/>
  <c r="C930" i="27"/>
  <c r="L930" i="27"/>
  <c r="D788" i="27"/>
  <c r="L788" i="27"/>
  <c r="E788" i="27"/>
  <c r="J788" i="27"/>
  <c r="K788" i="27"/>
  <c r="I788" i="27"/>
  <c r="N788" i="27"/>
  <c r="H788" i="27"/>
  <c r="M788" i="27"/>
  <c r="C788" i="27"/>
  <c r="H944" i="27"/>
  <c r="C944" i="27"/>
  <c r="M944" i="27"/>
  <c r="E944" i="27"/>
  <c r="D944" i="27"/>
  <c r="F944" i="27"/>
  <c r="K944" i="27"/>
  <c r="I944" i="27"/>
  <c r="J944" i="27"/>
  <c r="G944" i="27"/>
  <c r="M1089" i="27"/>
  <c r="N1089" i="27"/>
  <c r="K1089" i="27"/>
  <c r="L1089" i="27"/>
  <c r="D1089" i="27"/>
  <c r="H1089" i="27"/>
  <c r="E1089" i="27"/>
  <c r="F1089" i="27"/>
  <c r="C1089" i="27"/>
  <c r="I243" i="27"/>
  <c r="E243" i="27"/>
  <c r="K243" i="27"/>
  <c r="I231" i="27"/>
  <c r="F231" i="27"/>
  <c r="K231" i="27"/>
  <c r="H231" i="27"/>
  <c r="K309" i="27"/>
  <c r="J309" i="27"/>
  <c r="F351" i="27"/>
  <c r="K290" i="27"/>
  <c r="N290" i="27"/>
  <c r="I290" i="27"/>
  <c r="D353" i="27"/>
  <c r="J353" i="27"/>
  <c r="E353" i="27"/>
  <c r="D392" i="27"/>
  <c r="L377" i="27"/>
  <c r="G377" i="27"/>
  <c r="I391" i="27"/>
  <c r="L391" i="27"/>
  <c r="G391" i="27"/>
  <c r="N403" i="27"/>
  <c r="J403" i="27"/>
  <c r="K403" i="27"/>
  <c r="E438" i="27"/>
  <c r="M438" i="27"/>
  <c r="C438" i="27"/>
  <c r="M442" i="27"/>
  <c r="H442" i="27"/>
  <c r="E465" i="27"/>
  <c r="M465" i="27"/>
  <c r="D465" i="27"/>
  <c r="J480" i="27"/>
  <c r="N506" i="27"/>
  <c r="I506" i="27"/>
  <c r="K480" i="27"/>
  <c r="C480" i="27"/>
  <c r="H480" i="27"/>
  <c r="N483" i="27"/>
  <c r="G483" i="27"/>
  <c r="J511" i="27"/>
  <c r="E511" i="27"/>
  <c r="L520" i="27"/>
  <c r="N520" i="27"/>
  <c r="I520" i="27"/>
  <c r="I562" i="27"/>
  <c r="D566" i="27"/>
  <c r="E566" i="27"/>
  <c r="N492" i="27"/>
  <c r="C532" i="27"/>
  <c r="M535" i="27"/>
  <c r="J535" i="27"/>
  <c r="L551" i="27"/>
  <c r="H562" i="27"/>
  <c r="F562" i="27"/>
  <c r="C564" i="27"/>
  <c r="N581" i="27"/>
  <c r="N589" i="27"/>
  <c r="N593" i="27"/>
  <c r="G661" i="27"/>
  <c r="H665" i="27"/>
  <c r="H673" i="27"/>
  <c r="K758" i="27"/>
  <c r="E766" i="27"/>
  <c r="F788" i="27"/>
  <c r="K845" i="27"/>
  <c r="J861" i="27"/>
  <c r="K759" i="27"/>
  <c r="J783" i="27"/>
  <c r="M785" i="27"/>
  <c r="M793" i="27"/>
  <c r="C801" i="27"/>
  <c r="C904" i="27"/>
  <c r="C863" i="27"/>
  <c r="L880" i="27"/>
  <c r="D926" i="27"/>
  <c r="D930" i="27"/>
  <c r="N944" i="27"/>
  <c r="G952" i="27"/>
  <c r="I1081" i="27"/>
  <c r="G1097" i="27"/>
  <c r="C986" i="27"/>
  <c r="I995" i="27"/>
  <c r="G1018" i="27"/>
  <c r="J1026" i="27"/>
  <c r="I1034" i="27"/>
  <c r="K1050" i="27"/>
  <c r="J1058" i="27"/>
  <c r="I1066" i="27"/>
  <c r="G969" i="27"/>
  <c r="M973" i="27"/>
  <c r="H983" i="27"/>
  <c r="G1005" i="27"/>
  <c r="J1015" i="27"/>
  <c r="I1023" i="27"/>
  <c r="K1039" i="27"/>
  <c r="J1047" i="27"/>
  <c r="M275" i="27"/>
  <c r="D275" i="27"/>
  <c r="J275" i="27"/>
  <c r="C275" i="27"/>
  <c r="M243" i="27"/>
  <c r="H243" i="27"/>
  <c r="N231" i="27"/>
  <c r="G309" i="27"/>
  <c r="F309" i="27"/>
  <c r="G351" i="27"/>
  <c r="M351" i="27"/>
  <c r="G290" i="27"/>
  <c r="H290" i="27"/>
  <c r="K353" i="27"/>
  <c r="F353" i="27"/>
  <c r="K392" i="27"/>
  <c r="I377" i="27"/>
  <c r="H377" i="27"/>
  <c r="C377" i="27"/>
  <c r="M391" i="27"/>
  <c r="H391" i="27"/>
  <c r="C391" i="27"/>
  <c r="I403" i="27"/>
  <c r="L403" i="27"/>
  <c r="G403" i="27"/>
  <c r="N438" i="27"/>
  <c r="H438" i="27"/>
  <c r="K442" i="27"/>
  <c r="I442" i="27"/>
  <c r="D442" i="27"/>
  <c r="N465" i="27"/>
  <c r="G465" i="27"/>
  <c r="J506" i="27"/>
  <c r="E506" i="27"/>
  <c r="D511" i="27"/>
  <c r="C520" i="27"/>
  <c r="F480" i="27"/>
  <c r="M480" i="27"/>
  <c r="D480" i="27"/>
  <c r="I483" i="27"/>
  <c r="L483" i="27"/>
  <c r="F511" i="27"/>
  <c r="J520" i="27"/>
  <c r="E520" i="27"/>
  <c r="I535" i="27"/>
  <c r="I551" i="27"/>
  <c r="L566" i="27"/>
  <c r="N566" i="27"/>
  <c r="M593" i="27"/>
  <c r="K492" i="27"/>
  <c r="M492" i="27"/>
  <c r="K532" i="27"/>
  <c r="L535" i="27"/>
  <c r="G551" i="27"/>
  <c r="C562" i="27"/>
  <c r="K564" i="27"/>
  <c r="J581" i="27"/>
  <c r="J589" i="27"/>
  <c r="J593" i="27"/>
  <c r="E661" i="27"/>
  <c r="D665" i="27"/>
  <c r="D673" i="27"/>
  <c r="J758" i="27"/>
  <c r="K813" i="27"/>
  <c r="K829" i="27"/>
  <c r="J845" i="27"/>
  <c r="J759" i="27"/>
  <c r="K775" i="27"/>
  <c r="E783" i="27"/>
  <c r="M801" i="27"/>
  <c r="C810" i="27"/>
  <c r="G882" i="27"/>
  <c r="N899" i="27"/>
  <c r="D917" i="27"/>
  <c r="C880" i="27"/>
  <c r="E930" i="27"/>
  <c r="J952" i="27"/>
  <c r="G1089" i="27"/>
  <c r="J1097" i="27"/>
  <c r="H986" i="27"/>
  <c r="G1010" i="27"/>
  <c r="J1018" i="27"/>
  <c r="I1026" i="27"/>
  <c r="G1042" i="27"/>
  <c r="N1050" i="27"/>
  <c r="I1058" i="27"/>
  <c r="G1074" i="27"/>
  <c r="M969" i="27"/>
  <c r="H973" i="27"/>
  <c r="E991" i="27"/>
  <c r="N1005" i="27"/>
  <c r="I1015" i="27"/>
  <c r="G1031" i="27"/>
  <c r="N1039" i="27"/>
  <c r="I1047" i="27"/>
  <c r="D355" i="27"/>
  <c r="H355" i="27"/>
  <c r="C355" i="27"/>
  <c r="K355" i="27"/>
  <c r="L355" i="27"/>
  <c r="M424" i="27"/>
  <c r="E424" i="27"/>
  <c r="N424" i="27"/>
  <c r="F424" i="27"/>
  <c r="J424" i="27"/>
  <c r="N446" i="27"/>
  <c r="F446" i="27"/>
  <c r="G446" i="27"/>
  <c r="C570" i="27"/>
  <c r="I570" i="27"/>
  <c r="H570" i="27"/>
  <c r="M570" i="27"/>
  <c r="C598" i="27"/>
  <c r="H598" i="27"/>
  <c r="M598" i="27"/>
  <c r="I598" i="27"/>
  <c r="C486" i="27"/>
  <c r="G486" i="27"/>
  <c r="K486" i="27"/>
  <c r="H502" i="27"/>
  <c r="C502" i="27"/>
  <c r="K502" i="27"/>
  <c r="D502" i="27"/>
  <c r="L502" i="27"/>
  <c r="I582" i="27"/>
  <c r="C582" i="27"/>
  <c r="H582" i="27"/>
  <c r="M582" i="27"/>
  <c r="F666" i="27"/>
  <c r="J666" i="27"/>
  <c r="H741" i="27"/>
  <c r="D741" i="27"/>
  <c r="D760" i="27"/>
  <c r="L760" i="27"/>
  <c r="D776" i="27"/>
  <c r="L776" i="27"/>
  <c r="L814" i="27"/>
  <c r="E814" i="27"/>
  <c r="I814" i="27"/>
  <c r="D814" i="27"/>
  <c r="M814" i="27"/>
  <c r="L830" i="27"/>
  <c r="D830" i="27"/>
  <c r="E830" i="27"/>
  <c r="M830" i="27"/>
  <c r="I830" i="27"/>
  <c r="L846" i="27"/>
  <c r="M846" i="27"/>
  <c r="D846" i="27"/>
  <c r="I846" i="27"/>
  <c r="E846" i="27"/>
  <c r="L862" i="27"/>
  <c r="I862" i="27"/>
  <c r="M862" i="27"/>
  <c r="D862" i="27"/>
  <c r="E862" i="27"/>
  <c r="L874" i="27"/>
  <c r="I874" i="27"/>
  <c r="M874" i="27"/>
  <c r="E874" i="27"/>
  <c r="D874" i="27"/>
  <c r="E891" i="27"/>
  <c r="F891" i="27"/>
  <c r="J891" i="27"/>
  <c r="L891" i="27"/>
  <c r="D742" i="27"/>
  <c r="L742" i="27"/>
  <c r="H771" i="27"/>
  <c r="D771" i="27"/>
  <c r="D815" i="27"/>
  <c r="I815" i="27"/>
  <c r="L815" i="27"/>
  <c r="I851" i="27"/>
  <c r="D851" i="27"/>
  <c r="L851" i="27"/>
  <c r="D866" i="27"/>
  <c r="M866" i="27"/>
  <c r="E866" i="27"/>
  <c r="I866" i="27"/>
  <c r="L866" i="27"/>
  <c r="D883" i="27"/>
  <c r="I883" i="27"/>
  <c r="L883" i="27"/>
  <c r="H936" i="27"/>
  <c r="C936" i="27"/>
  <c r="M936" i="27"/>
  <c r="H961" i="27"/>
  <c r="I961" i="27"/>
  <c r="H779" i="27"/>
  <c r="D779" i="27"/>
  <c r="D818" i="27"/>
  <c r="M818" i="27"/>
  <c r="L818" i="27"/>
  <c r="E818" i="27"/>
  <c r="I818" i="27"/>
  <c r="I868" i="27"/>
  <c r="H868" i="27"/>
  <c r="I835" i="27"/>
  <c r="D835" i="27"/>
  <c r="L835" i="27"/>
  <c r="D865" i="27"/>
  <c r="L865" i="27"/>
  <c r="H865" i="27"/>
  <c r="I865" i="27"/>
  <c r="E865" i="27"/>
  <c r="M865" i="27"/>
  <c r="H950" i="27"/>
  <c r="I950" i="27"/>
  <c r="M950" i="27"/>
  <c r="C950" i="27"/>
  <c r="D875" i="27"/>
  <c r="I875" i="27"/>
  <c r="L875" i="27"/>
  <c r="F895" i="27"/>
  <c r="J895" i="27"/>
  <c r="L895" i="27"/>
  <c r="E895" i="27"/>
  <c r="F287" i="27"/>
  <c r="J287" i="27"/>
  <c r="H296" i="27"/>
  <c r="C296" i="27"/>
  <c r="J296" i="27"/>
  <c r="N296" i="27"/>
  <c r="F455" i="27"/>
  <c r="J455" i="27"/>
  <c r="F471" i="27"/>
  <c r="J471" i="27"/>
  <c r="D495" i="27"/>
  <c r="L495" i="27"/>
  <c r="H495" i="27"/>
  <c r="C495" i="27"/>
  <c r="K495" i="27"/>
  <c r="C574" i="27"/>
  <c r="I574" i="27"/>
  <c r="M574" i="27"/>
  <c r="H574" i="27"/>
  <c r="H585" i="27"/>
  <c r="I585" i="27"/>
  <c r="C602" i="27"/>
  <c r="G602" i="27"/>
  <c r="M602" i="27"/>
  <c r="I602" i="27"/>
  <c r="H308" i="27"/>
  <c r="M308" i="27"/>
  <c r="D308" i="27"/>
  <c r="E409" i="27"/>
  <c r="J409" i="27"/>
  <c r="M409" i="27"/>
  <c r="F461" i="27"/>
  <c r="J461" i="27"/>
  <c r="K507" i="27"/>
  <c r="C507" i="27"/>
  <c r="H507" i="27"/>
  <c r="M408" i="27"/>
  <c r="E408" i="27"/>
  <c r="N408" i="27"/>
  <c r="F408" i="27"/>
  <c r="J408" i="27"/>
  <c r="F467" i="27"/>
  <c r="J467" i="27"/>
  <c r="C572" i="27"/>
  <c r="H572" i="27"/>
  <c r="M572" i="27"/>
  <c r="E429" i="27"/>
  <c r="J429" i="27"/>
  <c r="M429" i="27"/>
  <c r="I586" i="27"/>
  <c r="M586" i="27"/>
  <c r="C586" i="27"/>
  <c r="H586" i="27"/>
  <c r="H751" i="27"/>
  <c r="D751" i="27"/>
  <c r="D767" i="27"/>
  <c r="H767" i="27"/>
  <c r="H781" i="27"/>
  <c r="D781" i="27"/>
  <c r="D789" i="27"/>
  <c r="H789" i="27"/>
  <c r="H797" i="27"/>
  <c r="D797" i="27"/>
  <c r="M805" i="27"/>
  <c r="D805" i="27"/>
  <c r="H805" i="27"/>
  <c r="L805" i="27"/>
  <c r="D816" i="27"/>
  <c r="I816" i="27"/>
  <c r="D832" i="27"/>
  <c r="I832" i="27"/>
  <c r="D848" i="27"/>
  <c r="I848" i="27"/>
  <c r="I876" i="27"/>
  <c r="H876" i="27"/>
  <c r="E903" i="27"/>
  <c r="L903" i="27"/>
  <c r="F682" i="27"/>
  <c r="J682" i="27"/>
  <c r="D711" i="27"/>
  <c r="J711" i="27"/>
  <c r="H711" i="27"/>
  <c r="D746" i="27"/>
  <c r="L746" i="27"/>
  <c r="D777" i="27"/>
  <c r="H777" i="27"/>
  <c r="H799" i="27"/>
  <c r="D799" i="27"/>
  <c r="E821" i="27"/>
  <c r="M821" i="27"/>
  <c r="L821" i="27"/>
  <c r="D821" i="27"/>
  <c r="I821" i="27"/>
  <c r="H821" i="27"/>
  <c r="D852" i="27"/>
  <c r="I852" i="27"/>
  <c r="H945" i="27"/>
  <c r="I945" i="27"/>
  <c r="J694" i="27"/>
  <c r="F694" i="27"/>
  <c r="D753" i="27"/>
  <c r="H753" i="27"/>
  <c r="D828" i="27"/>
  <c r="I828" i="27"/>
  <c r="E885" i="27"/>
  <c r="M885" i="27"/>
  <c r="I885" i="27"/>
  <c r="L885" i="27"/>
  <c r="H885" i="27"/>
  <c r="D885" i="27"/>
  <c r="J911" i="27"/>
  <c r="L911" i="27"/>
  <c r="E911" i="27"/>
  <c r="F911" i="27"/>
  <c r="H956" i="27"/>
  <c r="M956" i="27"/>
  <c r="C956" i="27"/>
  <c r="L702" i="27"/>
  <c r="F702" i="27"/>
  <c r="D702" i="27"/>
  <c r="J702" i="27"/>
  <c r="N702" i="27"/>
  <c r="D738" i="27"/>
  <c r="L738" i="27"/>
  <c r="D850" i="27"/>
  <c r="M850" i="27"/>
  <c r="E850" i="27"/>
  <c r="I850" i="27"/>
  <c r="L850" i="27"/>
  <c r="L807" i="27"/>
  <c r="D807" i="27"/>
  <c r="I807" i="27"/>
  <c r="D834" i="27"/>
  <c r="M834" i="27"/>
  <c r="I834" i="27"/>
  <c r="L834" i="27"/>
  <c r="E834" i="27"/>
  <c r="H934" i="27"/>
  <c r="I934" i="27"/>
  <c r="M934" i="27"/>
  <c r="C934" i="27"/>
  <c r="H957" i="27"/>
  <c r="I957" i="27"/>
  <c r="H288" i="27"/>
  <c r="C288" i="27"/>
  <c r="N288" i="27"/>
  <c r="F299" i="27"/>
  <c r="D299" i="27"/>
  <c r="C364" i="27"/>
  <c r="H364" i="27"/>
  <c r="K364" i="27"/>
  <c r="D518" i="27"/>
  <c r="H518" i="27"/>
  <c r="L518" i="27"/>
  <c r="K518" i="27"/>
  <c r="C518" i="27"/>
  <c r="C606" i="27"/>
  <c r="G606" i="27"/>
  <c r="M606" i="27"/>
  <c r="I606" i="27"/>
  <c r="N443" i="27"/>
  <c r="F443" i="27"/>
  <c r="K443" i="27"/>
  <c r="G490" i="27"/>
  <c r="K490" i="27"/>
  <c r="D752" i="27"/>
  <c r="L752" i="27"/>
  <c r="D768" i="27"/>
  <c r="L768" i="27"/>
  <c r="D811" i="27"/>
  <c r="I811" i="27"/>
  <c r="L811" i="27"/>
  <c r="D827" i="27"/>
  <c r="I827" i="27"/>
  <c r="L827" i="27"/>
  <c r="L843" i="27"/>
  <c r="I843" i="27"/>
  <c r="D843" i="27"/>
  <c r="I859" i="27"/>
  <c r="L859" i="27"/>
  <c r="D859" i="27"/>
  <c r="I872" i="27"/>
  <c r="H872" i="27"/>
  <c r="I881" i="27"/>
  <c r="D881" i="27"/>
  <c r="M881" i="27"/>
  <c r="E881" i="27"/>
  <c r="L881" i="27"/>
  <c r="H881" i="27"/>
  <c r="D723" i="27"/>
  <c r="J723" i="27"/>
  <c r="N723" i="27"/>
  <c r="H723" i="27"/>
  <c r="D754" i="27"/>
  <c r="L754" i="27"/>
  <c r="L823" i="27"/>
  <c r="D823" i="27"/>
  <c r="I823" i="27"/>
  <c r="D878" i="27"/>
  <c r="M878" i="27"/>
  <c r="E878" i="27"/>
  <c r="L878" i="27"/>
  <c r="I878" i="27"/>
  <c r="D699" i="27"/>
  <c r="J699" i="27"/>
  <c r="H699" i="27"/>
  <c r="D715" i="27"/>
  <c r="J715" i="27"/>
  <c r="H715" i="27"/>
  <c r="D762" i="27"/>
  <c r="L762" i="27"/>
  <c r="H795" i="27"/>
  <c r="D795" i="27"/>
  <c r="E837" i="27"/>
  <c r="M837" i="27"/>
  <c r="I837" i="27"/>
  <c r="L837" i="27"/>
  <c r="D837" i="27"/>
  <c r="H837" i="27"/>
  <c r="E887" i="27"/>
  <c r="L887" i="27"/>
  <c r="I912" i="27"/>
  <c r="E912" i="27"/>
  <c r="N912" i="27"/>
  <c r="H912" i="27"/>
  <c r="D912" i="27"/>
  <c r="M912" i="27"/>
  <c r="J912" i="27"/>
  <c r="H940" i="27"/>
  <c r="M940" i="27"/>
  <c r="C940" i="27"/>
  <c r="E853" i="27"/>
  <c r="M853" i="27"/>
  <c r="H853" i="27"/>
  <c r="I853" i="27"/>
  <c r="D853" i="27"/>
  <c r="L853" i="27"/>
  <c r="H938" i="27"/>
  <c r="C938" i="27"/>
  <c r="I938" i="27"/>
  <c r="M938" i="27"/>
  <c r="E907" i="27"/>
  <c r="F907" i="27"/>
  <c r="J907" i="27"/>
  <c r="L907" i="27"/>
  <c r="F313" i="27"/>
  <c r="J313" i="27"/>
  <c r="N313" i="27"/>
  <c r="C313" i="27"/>
  <c r="H313" i="27"/>
  <c r="M313" i="27"/>
  <c r="D313" i="27"/>
  <c r="I313" i="27"/>
  <c r="E313" i="27"/>
  <c r="G313" i="27"/>
  <c r="K313" i="27"/>
  <c r="L313" i="27"/>
  <c r="D344" i="27"/>
  <c r="H344" i="27"/>
  <c r="L344" i="27"/>
  <c r="G344" i="27"/>
  <c r="M344" i="27"/>
  <c r="C344" i="27"/>
  <c r="I344" i="27"/>
  <c r="N344" i="27"/>
  <c r="E344" i="27"/>
  <c r="F344" i="27"/>
  <c r="J344" i="27"/>
  <c r="K344" i="27"/>
  <c r="F310" i="27"/>
  <c r="J310" i="27"/>
  <c r="N310" i="27"/>
  <c r="C310" i="27"/>
  <c r="G310" i="27"/>
  <c r="K310" i="27"/>
  <c r="E310" i="27"/>
  <c r="M310" i="27"/>
  <c r="H310" i="27"/>
  <c r="D310" i="27"/>
  <c r="I310" i="27"/>
  <c r="L310" i="27"/>
  <c r="F314" i="27"/>
  <c r="J314" i="27"/>
  <c r="N314" i="27"/>
  <c r="C314" i="27"/>
  <c r="H314" i="27"/>
  <c r="M314" i="27"/>
  <c r="D314" i="27"/>
  <c r="I314" i="27"/>
  <c r="G314" i="27"/>
  <c r="K314" i="27"/>
  <c r="E314" i="27"/>
  <c r="L314" i="27"/>
  <c r="F318" i="27"/>
  <c r="J318" i="27"/>
  <c r="N318" i="27"/>
  <c r="C318" i="27"/>
  <c r="H318" i="27"/>
  <c r="M318" i="27"/>
  <c r="D318" i="27"/>
  <c r="I318" i="27"/>
  <c r="G318" i="27"/>
  <c r="K318" i="27"/>
  <c r="L318" i="27"/>
  <c r="E318" i="27"/>
  <c r="D330" i="27"/>
  <c r="H330" i="27"/>
  <c r="L330" i="27"/>
  <c r="G330" i="27"/>
  <c r="M330" i="27"/>
  <c r="C330" i="27"/>
  <c r="I330" i="27"/>
  <c r="N330" i="27"/>
  <c r="E330" i="27"/>
  <c r="F330" i="27"/>
  <c r="J330" i="27"/>
  <c r="K330" i="27"/>
  <c r="D338" i="27"/>
  <c r="H338" i="27"/>
  <c r="L338" i="27"/>
  <c r="G338" i="27"/>
  <c r="M338" i="27"/>
  <c r="C338" i="27"/>
  <c r="I338" i="27"/>
  <c r="N338" i="27"/>
  <c r="E338" i="27"/>
  <c r="F338" i="27"/>
  <c r="J338" i="27"/>
  <c r="K338" i="27"/>
  <c r="F611" i="27"/>
  <c r="J611" i="27"/>
  <c r="N611" i="27"/>
  <c r="E611" i="27"/>
  <c r="K611" i="27"/>
  <c r="C611" i="27"/>
  <c r="I611" i="27"/>
  <c r="D611" i="27"/>
  <c r="L611" i="27"/>
  <c r="G611" i="27"/>
  <c r="M611" i="27"/>
  <c r="H611" i="27"/>
  <c r="F317" i="27"/>
  <c r="J317" i="27"/>
  <c r="N317" i="27"/>
  <c r="C317" i="27"/>
  <c r="H317" i="27"/>
  <c r="M317" i="27"/>
  <c r="D317" i="27"/>
  <c r="I317" i="27"/>
  <c r="E317" i="27"/>
  <c r="G317" i="27"/>
  <c r="L317" i="27"/>
  <c r="K317" i="27"/>
  <c r="D328" i="27"/>
  <c r="H328" i="27"/>
  <c r="L328" i="27"/>
  <c r="G328" i="27"/>
  <c r="M328" i="27"/>
  <c r="C328" i="27"/>
  <c r="I328" i="27"/>
  <c r="N328" i="27"/>
  <c r="E328" i="27"/>
  <c r="F328" i="27"/>
  <c r="J328" i="27"/>
  <c r="K328" i="27"/>
  <c r="D336" i="27"/>
  <c r="H336" i="27"/>
  <c r="L336" i="27"/>
  <c r="G336" i="27"/>
  <c r="M336" i="27"/>
  <c r="C336" i="27"/>
  <c r="I336" i="27"/>
  <c r="N336" i="27"/>
  <c r="E336" i="27"/>
  <c r="F336" i="27"/>
  <c r="J336" i="27"/>
  <c r="K336" i="27"/>
  <c r="F311" i="27"/>
  <c r="J311" i="27"/>
  <c r="N311" i="27"/>
  <c r="C311" i="27"/>
  <c r="H311" i="27"/>
  <c r="M311" i="27"/>
  <c r="D311" i="27"/>
  <c r="I311" i="27"/>
  <c r="K311" i="27"/>
  <c r="L311" i="27"/>
  <c r="E311" i="27"/>
  <c r="G311" i="27"/>
  <c r="F315" i="27"/>
  <c r="J315" i="27"/>
  <c r="N315" i="27"/>
  <c r="C315" i="27"/>
  <c r="H315" i="27"/>
  <c r="M315" i="27"/>
  <c r="D315" i="27"/>
  <c r="I315" i="27"/>
  <c r="K315" i="27"/>
  <c r="L315" i="27"/>
  <c r="E315" i="27"/>
  <c r="G315" i="27"/>
  <c r="F319" i="27"/>
  <c r="J319" i="27"/>
  <c r="N319" i="27"/>
  <c r="C319" i="27"/>
  <c r="H319" i="27"/>
  <c r="M319" i="27"/>
  <c r="D319" i="27"/>
  <c r="I319" i="27"/>
  <c r="K319" i="27"/>
  <c r="L319" i="27"/>
  <c r="G319" i="27"/>
  <c r="E319" i="27"/>
  <c r="D332" i="27"/>
  <c r="H332" i="27"/>
  <c r="L332" i="27"/>
  <c r="G332" i="27"/>
  <c r="M332" i="27"/>
  <c r="C332" i="27"/>
  <c r="I332" i="27"/>
  <c r="N332" i="27"/>
  <c r="E332" i="27"/>
  <c r="F332" i="27"/>
  <c r="J332" i="27"/>
  <c r="K332" i="27"/>
  <c r="D340" i="27"/>
  <c r="H340" i="27"/>
  <c r="L340" i="27"/>
  <c r="G340" i="27"/>
  <c r="M340" i="27"/>
  <c r="C340" i="27"/>
  <c r="I340" i="27"/>
  <c r="N340" i="27"/>
  <c r="E340" i="27"/>
  <c r="F340" i="27"/>
  <c r="J340" i="27"/>
  <c r="K340" i="27"/>
  <c r="C321" i="27"/>
  <c r="G321" i="27"/>
  <c r="K321" i="27"/>
  <c r="D321" i="27"/>
  <c r="H321" i="27"/>
  <c r="L321" i="27"/>
  <c r="E321" i="27"/>
  <c r="M321" i="27"/>
  <c r="F321" i="27"/>
  <c r="N321" i="27"/>
  <c r="I321" i="27"/>
  <c r="J321" i="27"/>
  <c r="F312" i="27"/>
  <c r="J312" i="27"/>
  <c r="N312" i="27"/>
  <c r="C312" i="27"/>
  <c r="H312" i="27"/>
  <c r="M312" i="27"/>
  <c r="D312" i="27"/>
  <c r="I312" i="27"/>
  <c r="L312" i="27"/>
  <c r="E312" i="27"/>
  <c r="K312" i="27"/>
  <c r="G312" i="27"/>
  <c r="F316" i="27"/>
  <c r="J316" i="27"/>
  <c r="N316" i="27"/>
  <c r="C316" i="27"/>
  <c r="H316" i="27"/>
  <c r="M316" i="27"/>
  <c r="D316" i="27"/>
  <c r="I316" i="27"/>
  <c r="L316" i="27"/>
  <c r="E316" i="27"/>
  <c r="G316" i="27"/>
  <c r="K316" i="27"/>
  <c r="F320" i="27"/>
  <c r="J320" i="27"/>
  <c r="N320" i="27"/>
  <c r="C320" i="27"/>
  <c r="H320" i="27"/>
  <c r="M320" i="27"/>
  <c r="D320" i="27"/>
  <c r="I320" i="27"/>
  <c r="L320" i="27"/>
  <c r="E320" i="27"/>
  <c r="K320" i="27"/>
  <c r="G320" i="27"/>
  <c r="D326" i="27"/>
  <c r="H326" i="27"/>
  <c r="L326" i="27"/>
  <c r="G326" i="27"/>
  <c r="M326" i="27"/>
  <c r="C326" i="27"/>
  <c r="I326" i="27"/>
  <c r="N326" i="27"/>
  <c r="E326" i="27"/>
  <c r="F326" i="27"/>
  <c r="J326" i="27"/>
  <c r="K326" i="27"/>
  <c r="D334" i="27"/>
  <c r="H334" i="27"/>
  <c r="L334" i="27"/>
  <c r="G334" i="27"/>
  <c r="M334" i="27"/>
  <c r="C334" i="27"/>
  <c r="I334" i="27"/>
  <c r="N334" i="27"/>
  <c r="E334" i="27"/>
  <c r="F334" i="27"/>
  <c r="J334" i="27"/>
  <c r="K334" i="27"/>
  <c r="D342" i="27"/>
  <c r="H342" i="27"/>
  <c r="L342" i="27"/>
  <c r="G342" i="27"/>
  <c r="M342" i="27"/>
  <c r="C342" i="27"/>
  <c r="I342" i="27"/>
  <c r="N342" i="27"/>
  <c r="E342" i="27"/>
  <c r="F342" i="27"/>
  <c r="J342" i="27"/>
  <c r="K342" i="27"/>
  <c r="G218" i="27"/>
  <c r="J218" i="27"/>
  <c r="H218" i="27"/>
  <c r="E170" i="27"/>
  <c r="J170" i="27"/>
  <c r="I158" i="27"/>
  <c r="H158" i="27"/>
  <c r="J142" i="27"/>
  <c r="G142" i="27"/>
  <c r="L142" i="27"/>
  <c r="D54" i="27"/>
  <c r="I54" i="27"/>
  <c r="N54" i="27"/>
  <c r="N38" i="27"/>
  <c r="M38" i="27"/>
  <c r="D38" i="27"/>
  <c r="N218" i="27"/>
  <c r="F218" i="27"/>
  <c r="L218" i="27"/>
  <c r="K170" i="27"/>
  <c r="H170" i="27"/>
  <c r="N170" i="27"/>
  <c r="J158" i="27"/>
  <c r="G158" i="27"/>
  <c r="L158" i="27"/>
  <c r="F142" i="27"/>
  <c r="E142" i="27"/>
  <c r="C54" i="27"/>
  <c r="H54" i="27"/>
  <c r="M54" i="27"/>
  <c r="I38" i="27"/>
  <c r="H38" i="27"/>
  <c r="E218" i="27"/>
  <c r="I218" i="27"/>
  <c r="I170" i="27"/>
  <c r="G170" i="27"/>
  <c r="F158" i="27"/>
  <c r="E158" i="27"/>
  <c r="N142" i="27"/>
  <c r="M142" i="27"/>
  <c r="L54" i="27"/>
  <c r="J38" i="27"/>
  <c r="G38" i="27"/>
  <c r="N150" i="27"/>
  <c r="M150" i="27"/>
  <c r="D150" i="27"/>
  <c r="G46" i="27"/>
  <c r="L46" i="27"/>
  <c r="F46" i="27"/>
  <c r="I150" i="27"/>
  <c r="C150" i="27"/>
  <c r="H150" i="27"/>
  <c r="E46" i="27"/>
  <c r="J46" i="27"/>
  <c r="J150" i="27"/>
  <c r="D46" i="27"/>
  <c r="I46" i="27"/>
  <c r="N206" i="27"/>
  <c r="G206" i="27"/>
  <c r="E275" i="27"/>
  <c r="F275" i="27"/>
  <c r="N249" i="27"/>
  <c r="F249" i="27"/>
  <c r="I249" i="27"/>
  <c r="D249" i="27"/>
  <c r="M249" i="27"/>
  <c r="H249" i="27"/>
  <c r="C249" i="27"/>
  <c r="K249" i="27"/>
  <c r="G249" i="27"/>
  <c r="E249" i="27"/>
  <c r="L249" i="27"/>
  <c r="L262" i="27"/>
  <c r="H262" i="27"/>
  <c r="D262" i="27"/>
  <c r="N262" i="27"/>
  <c r="I262" i="27"/>
  <c r="C262" i="27"/>
  <c r="M262" i="27"/>
  <c r="G262" i="27"/>
  <c r="E262" i="27"/>
  <c r="J262" i="27"/>
  <c r="F262" i="27"/>
  <c r="M232" i="27"/>
  <c r="I232" i="27"/>
  <c r="L232" i="27"/>
  <c r="G232" i="27"/>
  <c r="K232" i="27"/>
  <c r="F232" i="27"/>
  <c r="N232" i="27"/>
  <c r="C232" i="27"/>
  <c r="H232" i="27"/>
  <c r="J232" i="27"/>
  <c r="D232" i="27"/>
  <c r="N215" i="27"/>
  <c r="J215" i="27"/>
  <c r="F215" i="27"/>
  <c r="I215" i="27"/>
  <c r="D215" i="27"/>
  <c r="M215" i="27"/>
  <c r="H215" i="27"/>
  <c r="C215" i="27"/>
  <c r="G215" i="27"/>
  <c r="K215" i="27"/>
  <c r="E215" i="27"/>
  <c r="N219" i="27"/>
  <c r="J219" i="27"/>
  <c r="F219" i="27"/>
  <c r="M219" i="27"/>
  <c r="I219" i="27"/>
  <c r="E219" i="27"/>
  <c r="H219" i="27"/>
  <c r="G219" i="27"/>
  <c r="L219" i="27"/>
  <c r="C219" i="27"/>
  <c r="K219" i="27"/>
  <c r="N201" i="27"/>
  <c r="F201" i="27"/>
  <c r="L201" i="27"/>
  <c r="G201" i="27"/>
  <c r="I201" i="27"/>
  <c r="C201" i="27"/>
  <c r="H201" i="27"/>
  <c r="M201" i="27"/>
  <c r="E201" i="27"/>
  <c r="K201" i="27"/>
  <c r="D201" i="27"/>
  <c r="L204" i="27"/>
  <c r="H204" i="27"/>
  <c r="D204" i="27"/>
  <c r="G204" i="27"/>
  <c r="K204" i="27"/>
  <c r="E204" i="27"/>
  <c r="J204" i="27"/>
  <c r="C204" i="27"/>
  <c r="I204" i="27"/>
  <c r="F204" i="27"/>
  <c r="N204" i="27"/>
  <c r="K194" i="27"/>
  <c r="G194" i="27"/>
  <c r="N194" i="27"/>
  <c r="J194" i="27"/>
  <c r="F194" i="27"/>
  <c r="M194" i="27"/>
  <c r="I194" i="27"/>
  <c r="E194" i="27"/>
  <c r="L194" i="27"/>
  <c r="H194" i="27"/>
  <c r="D194" i="27"/>
  <c r="K186" i="27"/>
  <c r="C186" i="27"/>
  <c r="N186" i="27"/>
  <c r="J186" i="27"/>
  <c r="F186" i="27"/>
  <c r="M186" i="27"/>
  <c r="I186" i="27"/>
  <c r="E186" i="27"/>
  <c r="L186" i="27"/>
  <c r="H186" i="27"/>
  <c r="D186" i="27"/>
  <c r="K176" i="27"/>
  <c r="G176" i="27"/>
  <c r="C176" i="27"/>
  <c r="N176" i="27"/>
  <c r="J176" i="27"/>
  <c r="F176" i="27"/>
  <c r="H176" i="27"/>
  <c r="M176" i="27"/>
  <c r="E176" i="27"/>
  <c r="L176" i="27"/>
  <c r="D176" i="27"/>
  <c r="K182" i="27"/>
  <c r="G182" i="27"/>
  <c r="N182" i="27"/>
  <c r="J182" i="27"/>
  <c r="F182" i="27"/>
  <c r="M182" i="27"/>
  <c r="I182" i="27"/>
  <c r="E182" i="27"/>
  <c r="H182" i="27"/>
  <c r="D182" i="27"/>
  <c r="L182" i="27"/>
  <c r="N135" i="27"/>
  <c r="J135" i="27"/>
  <c r="F135" i="27"/>
  <c r="L135" i="27"/>
  <c r="G135" i="27"/>
  <c r="K135" i="27"/>
  <c r="E135" i="27"/>
  <c r="I135" i="27"/>
  <c r="M135" i="27"/>
  <c r="H135" i="27"/>
  <c r="C135" i="27"/>
  <c r="N153" i="27"/>
  <c r="F153" i="27"/>
  <c r="M153" i="27"/>
  <c r="I153" i="27"/>
  <c r="E153" i="27"/>
  <c r="L153" i="27"/>
  <c r="D153" i="27"/>
  <c r="K153" i="27"/>
  <c r="C153" i="27"/>
  <c r="H153" i="27"/>
  <c r="G153" i="27"/>
  <c r="J145" i="27"/>
  <c r="F145" i="27"/>
  <c r="M145" i="27"/>
  <c r="I145" i="27"/>
  <c r="E145" i="27"/>
  <c r="L145" i="27"/>
  <c r="D145" i="27"/>
  <c r="K145" i="27"/>
  <c r="C145" i="27"/>
  <c r="H145" i="27"/>
  <c r="G145" i="27"/>
  <c r="N137" i="27"/>
  <c r="J137" i="27"/>
  <c r="M137" i="27"/>
  <c r="I137" i="27"/>
  <c r="E137" i="27"/>
  <c r="L137" i="27"/>
  <c r="D137" i="27"/>
  <c r="K137" i="27"/>
  <c r="C137" i="27"/>
  <c r="H137" i="27"/>
  <c r="G137" i="27"/>
  <c r="N127" i="27"/>
  <c r="J127" i="27"/>
  <c r="F127" i="27"/>
  <c r="M127" i="27"/>
  <c r="I127" i="27"/>
  <c r="E127" i="27"/>
  <c r="L127" i="27"/>
  <c r="D127" i="27"/>
  <c r="K127" i="27"/>
  <c r="G127" i="27"/>
  <c r="C127" i="27"/>
  <c r="L114" i="27"/>
  <c r="H114" i="27"/>
  <c r="D114" i="27"/>
  <c r="N114" i="27"/>
  <c r="J114" i="27"/>
  <c r="F114" i="27"/>
  <c r="M114" i="27"/>
  <c r="E114" i="27"/>
  <c r="K114" i="27"/>
  <c r="C114" i="27"/>
  <c r="I114" i="27"/>
  <c r="N123" i="27"/>
  <c r="J123" i="27"/>
  <c r="F123" i="27"/>
  <c r="L123" i="27"/>
  <c r="H123" i="27"/>
  <c r="I123" i="27"/>
  <c r="G123" i="27"/>
  <c r="M123" i="27"/>
  <c r="E123" i="27"/>
  <c r="K123" i="27"/>
  <c r="C123" i="27"/>
  <c r="N107" i="27"/>
  <c r="J107" i="27"/>
  <c r="F107" i="27"/>
  <c r="H107" i="27"/>
  <c r="D107" i="27"/>
  <c r="I107" i="27"/>
  <c r="G107" i="27"/>
  <c r="M107" i="27"/>
  <c r="E107" i="27"/>
  <c r="K107" i="27"/>
  <c r="C107" i="27"/>
  <c r="L124" i="27"/>
  <c r="H124" i="27"/>
  <c r="D124" i="27"/>
  <c r="N124" i="27"/>
  <c r="J124" i="27"/>
  <c r="F124" i="27"/>
  <c r="K124" i="27"/>
  <c r="C124" i="27"/>
  <c r="I124" i="27"/>
  <c r="G124" i="27"/>
  <c r="M124" i="27"/>
  <c r="L108" i="27"/>
  <c r="H108" i="27"/>
  <c r="D108" i="27"/>
  <c r="N108" i="27"/>
  <c r="J108" i="27"/>
  <c r="F108" i="27"/>
  <c r="K108" i="27"/>
  <c r="C108" i="27"/>
  <c r="I108" i="27"/>
  <c r="G108" i="27"/>
  <c r="E108" i="27"/>
  <c r="J109" i="27"/>
  <c r="F109" i="27"/>
  <c r="L109" i="27"/>
  <c r="H109" i="27"/>
  <c r="D109" i="27"/>
  <c r="M109" i="27"/>
  <c r="E109" i="27"/>
  <c r="K109" i="27"/>
  <c r="C109" i="27"/>
  <c r="I109" i="27"/>
  <c r="G109" i="27"/>
  <c r="N75" i="27"/>
  <c r="J75" i="27"/>
  <c r="F75" i="27"/>
  <c r="I75" i="27"/>
  <c r="M75" i="27"/>
  <c r="H75" i="27"/>
  <c r="C75" i="27"/>
  <c r="L75" i="27"/>
  <c r="G75" i="27"/>
  <c r="K75" i="27"/>
  <c r="E75" i="27"/>
  <c r="N99" i="27"/>
  <c r="J99" i="27"/>
  <c r="F99" i="27"/>
  <c r="M99" i="27"/>
  <c r="I99" i="27"/>
  <c r="E99" i="27"/>
  <c r="K99" i="27"/>
  <c r="G99" i="27"/>
  <c r="C99" i="27"/>
  <c r="L99" i="27"/>
  <c r="H99" i="27"/>
  <c r="N79" i="27"/>
  <c r="J79" i="27"/>
  <c r="F79" i="27"/>
  <c r="L79" i="27"/>
  <c r="G79" i="27"/>
  <c r="K79" i="27"/>
  <c r="E79" i="27"/>
  <c r="I79" i="27"/>
  <c r="D79" i="27"/>
  <c r="M79" i="27"/>
  <c r="C79" i="27"/>
  <c r="J85" i="27"/>
  <c r="F85" i="27"/>
  <c r="M85" i="27"/>
  <c r="H85" i="27"/>
  <c r="C85" i="27"/>
  <c r="L85" i="27"/>
  <c r="G85" i="27"/>
  <c r="K85" i="27"/>
  <c r="E85" i="27"/>
  <c r="I85" i="27"/>
  <c r="D85" i="27"/>
  <c r="L86" i="27"/>
  <c r="H86" i="27"/>
  <c r="D86" i="27"/>
  <c r="J86" i="27"/>
  <c r="E86" i="27"/>
  <c r="N86" i="27"/>
  <c r="I86" i="27"/>
  <c r="M86" i="27"/>
  <c r="G86" i="27"/>
  <c r="K86" i="27"/>
  <c r="F86" i="27"/>
  <c r="L65" i="27"/>
  <c r="H65" i="27"/>
  <c r="D65" i="27"/>
  <c r="K65" i="27"/>
  <c r="G65" i="27"/>
  <c r="C65" i="27"/>
  <c r="N65" i="27"/>
  <c r="J65" i="27"/>
  <c r="M65" i="27"/>
  <c r="I65" i="27"/>
  <c r="E65" i="27"/>
  <c r="N41" i="27"/>
  <c r="J41" i="27"/>
  <c r="M41" i="27"/>
  <c r="I41" i="27"/>
  <c r="E41" i="27"/>
  <c r="L41" i="27"/>
  <c r="D41" i="27"/>
  <c r="K41" i="27"/>
  <c r="C41" i="27"/>
  <c r="H41" i="27"/>
  <c r="G41" i="27"/>
  <c r="N278" i="27"/>
  <c r="J278" i="27"/>
  <c r="F278" i="27"/>
  <c r="I278" i="27"/>
  <c r="D278" i="27"/>
  <c r="M278" i="27"/>
  <c r="H278" i="27"/>
  <c r="K278" i="27"/>
  <c r="G278" i="27"/>
  <c r="L278" i="27"/>
  <c r="E278" i="27"/>
  <c r="N274" i="27"/>
  <c r="J274" i="27"/>
  <c r="F274" i="27"/>
  <c r="L274" i="27"/>
  <c r="G274" i="27"/>
  <c r="E274" i="27"/>
  <c r="I274" i="27"/>
  <c r="H274" i="27"/>
  <c r="M274" i="27"/>
  <c r="D274" i="27"/>
  <c r="C274" i="27"/>
  <c r="L269" i="27"/>
  <c r="H269" i="27"/>
  <c r="D269" i="27"/>
  <c r="M269" i="27"/>
  <c r="G269" i="27"/>
  <c r="K269" i="27"/>
  <c r="N269" i="27"/>
  <c r="C269" i="27"/>
  <c r="E269" i="27"/>
  <c r="J269" i="27"/>
  <c r="I269" i="27"/>
  <c r="N251" i="27"/>
  <c r="J251" i="27"/>
  <c r="F251" i="27"/>
  <c r="M251" i="27"/>
  <c r="H251" i="27"/>
  <c r="C251" i="27"/>
  <c r="G251" i="27"/>
  <c r="D251" i="27"/>
  <c r="K251" i="27"/>
  <c r="E251" i="27"/>
  <c r="I251" i="27"/>
  <c r="N242" i="27"/>
  <c r="J242" i="27"/>
  <c r="F242" i="27"/>
  <c r="M242" i="27"/>
  <c r="I242" i="27"/>
  <c r="E242" i="27"/>
  <c r="G242" i="27"/>
  <c r="L242" i="27"/>
  <c r="D242" i="27"/>
  <c r="K242" i="27"/>
  <c r="H242" i="27"/>
  <c r="N240" i="27"/>
  <c r="J240" i="27"/>
  <c r="F240" i="27"/>
  <c r="I240" i="27"/>
  <c r="E240" i="27"/>
  <c r="H240" i="27"/>
  <c r="G240" i="27"/>
  <c r="D240" i="27"/>
  <c r="C240" i="27"/>
  <c r="L240" i="27"/>
  <c r="K240" i="27"/>
  <c r="N227" i="27"/>
  <c r="J227" i="27"/>
  <c r="F227" i="27"/>
  <c r="M227" i="27"/>
  <c r="I227" i="27"/>
  <c r="E227" i="27"/>
  <c r="H227" i="27"/>
  <c r="D227" i="27"/>
  <c r="K227" i="27"/>
  <c r="G227" i="27"/>
  <c r="C227" i="27"/>
  <c r="N207" i="27"/>
  <c r="J207" i="27"/>
  <c r="F207" i="27"/>
  <c r="I207" i="27"/>
  <c r="M207" i="27"/>
  <c r="H207" i="27"/>
  <c r="C207" i="27"/>
  <c r="L207" i="27"/>
  <c r="K207" i="27"/>
  <c r="G207" i="27"/>
  <c r="E207" i="27"/>
  <c r="N213" i="27"/>
  <c r="F213" i="27"/>
  <c r="K213" i="27"/>
  <c r="E213" i="27"/>
  <c r="I213" i="27"/>
  <c r="D213" i="27"/>
  <c r="M213" i="27"/>
  <c r="H213" i="27"/>
  <c r="C213" i="27"/>
  <c r="L213" i="27"/>
  <c r="G213" i="27"/>
  <c r="L214" i="27"/>
  <c r="H214" i="27"/>
  <c r="D214" i="27"/>
  <c r="M214" i="27"/>
  <c r="G214" i="27"/>
  <c r="F214" i="27"/>
  <c r="J214" i="27"/>
  <c r="E214" i="27"/>
  <c r="N214" i="27"/>
  <c r="I214" i="27"/>
  <c r="C214" i="27"/>
  <c r="K188" i="27"/>
  <c r="G188" i="27"/>
  <c r="C188" i="27"/>
  <c r="N188" i="27"/>
  <c r="J188" i="27"/>
  <c r="F188" i="27"/>
  <c r="M188" i="27"/>
  <c r="E188" i="27"/>
  <c r="D188" i="27"/>
  <c r="L188" i="27"/>
  <c r="H188" i="27"/>
  <c r="K174" i="27"/>
  <c r="C174" i="27"/>
  <c r="N174" i="27"/>
  <c r="J174" i="27"/>
  <c r="F174" i="27"/>
  <c r="I174" i="27"/>
  <c r="H174" i="27"/>
  <c r="M174" i="27"/>
  <c r="E174" i="27"/>
  <c r="L174" i="27"/>
  <c r="D174" i="27"/>
  <c r="M199" i="27"/>
  <c r="I199" i="27"/>
  <c r="E199" i="27"/>
  <c r="L199" i="27"/>
  <c r="G199" i="27"/>
  <c r="K199" i="27"/>
  <c r="F199" i="27"/>
  <c r="J199" i="27"/>
  <c r="D199" i="27"/>
  <c r="C199" i="27"/>
  <c r="N199" i="27"/>
  <c r="G190" i="27"/>
  <c r="C190" i="27"/>
  <c r="N190" i="27"/>
  <c r="J190" i="27"/>
  <c r="F190" i="27"/>
  <c r="M190" i="27"/>
  <c r="I190" i="27"/>
  <c r="E190" i="27"/>
  <c r="H190" i="27"/>
  <c r="D190" i="27"/>
  <c r="L190" i="27"/>
  <c r="K165" i="27"/>
  <c r="G165" i="27"/>
  <c r="C165" i="27"/>
  <c r="N165" i="27"/>
  <c r="F165" i="27"/>
  <c r="M165" i="27"/>
  <c r="I165" i="27"/>
  <c r="E165" i="27"/>
  <c r="L165" i="27"/>
  <c r="H165" i="27"/>
  <c r="D165" i="27"/>
  <c r="N159" i="27"/>
  <c r="J159" i="27"/>
  <c r="F159" i="27"/>
  <c r="M159" i="27"/>
  <c r="I159" i="27"/>
  <c r="E159" i="27"/>
  <c r="L159" i="27"/>
  <c r="K159" i="27"/>
  <c r="C159" i="27"/>
  <c r="H159" i="27"/>
  <c r="G159" i="27"/>
  <c r="N151" i="27"/>
  <c r="J151" i="27"/>
  <c r="F151" i="27"/>
  <c r="M151" i="27"/>
  <c r="I151" i="27"/>
  <c r="E151" i="27"/>
  <c r="L151" i="27"/>
  <c r="D151" i="27"/>
  <c r="K151" i="27"/>
  <c r="C151" i="27"/>
  <c r="G151" i="27"/>
  <c r="N143" i="27"/>
  <c r="J143" i="27"/>
  <c r="F143" i="27"/>
  <c r="M143" i="27"/>
  <c r="I143" i="27"/>
  <c r="E143" i="27"/>
  <c r="D143" i="27"/>
  <c r="K143" i="27"/>
  <c r="C143" i="27"/>
  <c r="H143" i="27"/>
  <c r="G143" i="27"/>
  <c r="J133" i="27"/>
  <c r="F133" i="27"/>
  <c r="M133" i="27"/>
  <c r="I133" i="27"/>
  <c r="E133" i="27"/>
  <c r="L133" i="27"/>
  <c r="H133" i="27"/>
  <c r="D133" i="27"/>
  <c r="K133" i="27"/>
  <c r="G133" i="27"/>
  <c r="C133" i="27"/>
  <c r="L126" i="27"/>
  <c r="H126" i="27"/>
  <c r="D126" i="27"/>
  <c r="K126" i="27"/>
  <c r="C126" i="27"/>
  <c r="N126" i="27"/>
  <c r="J126" i="27"/>
  <c r="F126" i="27"/>
  <c r="M126" i="27"/>
  <c r="I126" i="27"/>
  <c r="E126" i="27"/>
  <c r="L110" i="27"/>
  <c r="H110" i="27"/>
  <c r="D110" i="27"/>
  <c r="N110" i="27"/>
  <c r="J110" i="27"/>
  <c r="F110" i="27"/>
  <c r="G110" i="27"/>
  <c r="M110" i="27"/>
  <c r="E110" i="27"/>
  <c r="K110" i="27"/>
  <c r="I110" i="27"/>
  <c r="N119" i="27"/>
  <c r="J119" i="27"/>
  <c r="F119" i="27"/>
  <c r="H119" i="27"/>
  <c r="D119" i="27"/>
  <c r="I119" i="27"/>
  <c r="G119" i="27"/>
  <c r="M119" i="27"/>
  <c r="E119" i="27"/>
  <c r="K119" i="27"/>
  <c r="C119" i="27"/>
  <c r="L132" i="27"/>
  <c r="H132" i="27"/>
  <c r="D132" i="27"/>
  <c r="K132" i="27"/>
  <c r="G132" i="27"/>
  <c r="C132" i="27"/>
  <c r="N132" i="27"/>
  <c r="J132" i="27"/>
  <c r="F132" i="27"/>
  <c r="I132" i="27"/>
  <c r="E132" i="27"/>
  <c r="L120" i="27"/>
  <c r="H120" i="27"/>
  <c r="D120" i="27"/>
  <c r="N120" i="27"/>
  <c r="J120" i="27"/>
  <c r="F120" i="27"/>
  <c r="K120" i="27"/>
  <c r="C120" i="27"/>
  <c r="I120" i="27"/>
  <c r="G120" i="27"/>
  <c r="E120" i="27"/>
  <c r="J121" i="27"/>
  <c r="F121" i="27"/>
  <c r="L121" i="27"/>
  <c r="H121" i="27"/>
  <c r="D121" i="27"/>
  <c r="M121" i="27"/>
  <c r="E121" i="27"/>
  <c r="K121" i="27"/>
  <c r="C121" i="27"/>
  <c r="I121" i="27"/>
  <c r="G121" i="27"/>
  <c r="N105" i="27"/>
  <c r="F105" i="27"/>
  <c r="L105" i="27"/>
  <c r="H105" i="27"/>
  <c r="D105" i="27"/>
  <c r="M105" i="27"/>
  <c r="E105" i="27"/>
  <c r="K105" i="27"/>
  <c r="C105" i="27"/>
  <c r="I105" i="27"/>
  <c r="G105" i="27"/>
  <c r="N91" i="27"/>
  <c r="J91" i="27"/>
  <c r="F91" i="27"/>
  <c r="M91" i="27"/>
  <c r="I91" i="27"/>
  <c r="E91" i="27"/>
  <c r="K91" i="27"/>
  <c r="G91" i="27"/>
  <c r="C91" i="27"/>
  <c r="D91" i="27"/>
  <c r="L91" i="27"/>
  <c r="J73" i="27"/>
  <c r="F73" i="27"/>
  <c r="K73" i="27"/>
  <c r="E73" i="27"/>
  <c r="I73" i="27"/>
  <c r="D73" i="27"/>
  <c r="M73" i="27"/>
  <c r="H73" i="27"/>
  <c r="L73" i="27"/>
  <c r="G73" i="27"/>
  <c r="N93" i="27"/>
  <c r="F93" i="27"/>
  <c r="M93" i="27"/>
  <c r="I93" i="27"/>
  <c r="E93" i="27"/>
  <c r="K93" i="27"/>
  <c r="G93" i="27"/>
  <c r="C93" i="27"/>
  <c r="H93" i="27"/>
  <c r="D93" i="27"/>
  <c r="L93" i="27"/>
  <c r="N103" i="27"/>
  <c r="J103" i="27"/>
  <c r="F103" i="27"/>
  <c r="M103" i="27"/>
  <c r="I103" i="27"/>
  <c r="E103" i="27"/>
  <c r="L103" i="27"/>
  <c r="D103" i="27"/>
  <c r="K103" i="27"/>
  <c r="G103" i="27"/>
  <c r="C103" i="27"/>
  <c r="N77" i="27"/>
  <c r="J77" i="27"/>
  <c r="M77" i="27"/>
  <c r="H77" i="27"/>
  <c r="C77" i="27"/>
  <c r="L77" i="27"/>
  <c r="G77" i="27"/>
  <c r="K77" i="27"/>
  <c r="E77" i="27"/>
  <c r="I77" i="27"/>
  <c r="D77" i="27"/>
  <c r="L78" i="27"/>
  <c r="H78" i="27"/>
  <c r="D78" i="27"/>
  <c r="J78" i="27"/>
  <c r="E78" i="27"/>
  <c r="N78" i="27"/>
  <c r="I78" i="27"/>
  <c r="C78" i="27"/>
  <c r="M78" i="27"/>
  <c r="K78" i="27"/>
  <c r="F78" i="27"/>
  <c r="P6" i="27"/>
  <c r="N39" i="27"/>
  <c r="J39" i="27"/>
  <c r="F39" i="27"/>
  <c r="M39" i="27"/>
  <c r="I39" i="27"/>
  <c r="E39" i="27"/>
  <c r="L39" i="27"/>
  <c r="K39" i="27"/>
  <c r="C39" i="27"/>
  <c r="H39" i="27"/>
  <c r="G39" i="27"/>
  <c r="N270" i="27"/>
  <c r="J270" i="27"/>
  <c r="F270" i="27"/>
  <c r="I270" i="27"/>
  <c r="D270" i="27"/>
  <c r="M270" i="27"/>
  <c r="H270" i="27"/>
  <c r="C270" i="27"/>
  <c r="L270" i="27"/>
  <c r="K270" i="27"/>
  <c r="E270" i="27"/>
  <c r="N263" i="27"/>
  <c r="J263" i="27"/>
  <c r="F263" i="27"/>
  <c r="K263" i="27"/>
  <c r="E263" i="27"/>
  <c r="I263" i="27"/>
  <c r="D263" i="27"/>
  <c r="H263" i="27"/>
  <c r="M263" i="27"/>
  <c r="G263" i="27"/>
  <c r="C263" i="27"/>
  <c r="N259" i="27"/>
  <c r="J259" i="27"/>
  <c r="F259" i="27"/>
  <c r="M259" i="27"/>
  <c r="C259" i="27"/>
  <c r="L259" i="27"/>
  <c r="G259" i="27"/>
  <c r="D259" i="27"/>
  <c r="K259" i="27"/>
  <c r="I259" i="27"/>
  <c r="E259" i="27"/>
  <c r="N272" i="27"/>
  <c r="J272" i="27"/>
  <c r="F272" i="27"/>
  <c r="M272" i="27"/>
  <c r="H272" i="27"/>
  <c r="C272" i="27"/>
  <c r="L272" i="27"/>
  <c r="G272" i="27"/>
  <c r="K272" i="27"/>
  <c r="E272" i="27"/>
  <c r="D272" i="27"/>
  <c r="N246" i="27"/>
  <c r="J246" i="27"/>
  <c r="F246" i="27"/>
  <c r="M246" i="27"/>
  <c r="I246" i="27"/>
  <c r="E246" i="27"/>
  <c r="K246" i="27"/>
  <c r="C246" i="27"/>
  <c r="H246" i="27"/>
  <c r="L246" i="27"/>
  <c r="D246" i="27"/>
  <c r="J205" i="27"/>
  <c r="F205" i="27"/>
  <c r="I205" i="27"/>
  <c r="D205" i="27"/>
  <c r="H205" i="27"/>
  <c r="M205" i="27"/>
  <c r="G205" i="27"/>
  <c r="L205" i="27"/>
  <c r="E205" i="27"/>
  <c r="K205" i="27"/>
  <c r="C205" i="27"/>
  <c r="N223" i="27"/>
  <c r="J223" i="27"/>
  <c r="F223" i="27"/>
  <c r="M223" i="27"/>
  <c r="I223" i="27"/>
  <c r="E223" i="27"/>
  <c r="L223" i="27"/>
  <c r="D223" i="27"/>
  <c r="G223" i="27"/>
  <c r="C223" i="27"/>
  <c r="K223" i="27"/>
  <c r="L212" i="27"/>
  <c r="H212" i="27"/>
  <c r="D212" i="27"/>
  <c r="N212" i="27"/>
  <c r="C212" i="27"/>
  <c r="M212" i="27"/>
  <c r="G212" i="27"/>
  <c r="K212" i="27"/>
  <c r="F212" i="27"/>
  <c r="J212" i="27"/>
  <c r="E212" i="27"/>
  <c r="N209" i="27"/>
  <c r="J209" i="27"/>
  <c r="M209" i="27"/>
  <c r="H209" i="27"/>
  <c r="C209" i="27"/>
  <c r="L209" i="27"/>
  <c r="G209" i="27"/>
  <c r="K209" i="27"/>
  <c r="E209" i="27"/>
  <c r="I209" i="27"/>
  <c r="D209" i="27"/>
  <c r="K180" i="27"/>
  <c r="G180" i="27"/>
  <c r="C180" i="27"/>
  <c r="N180" i="27"/>
  <c r="J180" i="27"/>
  <c r="F180" i="27"/>
  <c r="I180" i="27"/>
  <c r="H180" i="27"/>
  <c r="E180" i="27"/>
  <c r="L180" i="27"/>
  <c r="D180" i="27"/>
  <c r="K172" i="27"/>
  <c r="G172" i="27"/>
  <c r="C172" i="27"/>
  <c r="N172" i="27"/>
  <c r="J172" i="27"/>
  <c r="F172" i="27"/>
  <c r="I172" i="27"/>
  <c r="H172" i="27"/>
  <c r="M172" i="27"/>
  <c r="L172" i="27"/>
  <c r="D172" i="27"/>
  <c r="K184" i="27"/>
  <c r="G184" i="27"/>
  <c r="C184" i="27"/>
  <c r="N184" i="27"/>
  <c r="J184" i="27"/>
  <c r="F184" i="27"/>
  <c r="M184" i="27"/>
  <c r="I184" i="27"/>
  <c r="L184" i="27"/>
  <c r="H184" i="27"/>
  <c r="D184" i="27"/>
  <c r="J157" i="27"/>
  <c r="F157" i="27"/>
  <c r="M157" i="27"/>
  <c r="I157" i="27"/>
  <c r="E157" i="27"/>
  <c r="L157" i="27"/>
  <c r="D157" i="27"/>
  <c r="K157" i="27"/>
  <c r="C157" i="27"/>
  <c r="H157" i="27"/>
  <c r="G157" i="27"/>
  <c r="N149" i="27"/>
  <c r="J149" i="27"/>
  <c r="M149" i="27"/>
  <c r="I149" i="27"/>
  <c r="E149" i="27"/>
  <c r="L149" i="27"/>
  <c r="D149" i="27"/>
  <c r="K149" i="27"/>
  <c r="C149" i="27"/>
  <c r="H149" i="27"/>
  <c r="G149" i="27"/>
  <c r="N141" i="27"/>
  <c r="F141" i="27"/>
  <c r="M141" i="27"/>
  <c r="I141" i="27"/>
  <c r="E141" i="27"/>
  <c r="L141" i="27"/>
  <c r="D141" i="27"/>
  <c r="K141" i="27"/>
  <c r="C141" i="27"/>
  <c r="H141" i="27"/>
  <c r="G141" i="27"/>
  <c r="N131" i="27"/>
  <c r="J131" i="27"/>
  <c r="F131" i="27"/>
  <c r="M131" i="27"/>
  <c r="I131" i="27"/>
  <c r="E131" i="27"/>
  <c r="H131" i="27"/>
  <c r="D131" i="27"/>
  <c r="K131" i="27"/>
  <c r="G131" i="27"/>
  <c r="C131" i="27"/>
  <c r="L122" i="27"/>
  <c r="H122" i="27"/>
  <c r="D122" i="27"/>
  <c r="N122" i="27"/>
  <c r="J122" i="27"/>
  <c r="F122" i="27"/>
  <c r="G122" i="27"/>
  <c r="M122" i="27"/>
  <c r="E122" i="27"/>
  <c r="K122" i="27"/>
  <c r="I122" i="27"/>
  <c r="L106" i="27"/>
  <c r="H106" i="27"/>
  <c r="D106" i="27"/>
  <c r="N106" i="27"/>
  <c r="J106" i="27"/>
  <c r="F106" i="27"/>
  <c r="G106" i="27"/>
  <c r="M106" i="27"/>
  <c r="E106" i="27"/>
  <c r="C106" i="27"/>
  <c r="I106" i="27"/>
  <c r="N115" i="27"/>
  <c r="J115" i="27"/>
  <c r="F115" i="27"/>
  <c r="L115" i="27"/>
  <c r="D115" i="27"/>
  <c r="I115" i="27"/>
  <c r="G115" i="27"/>
  <c r="M115" i="27"/>
  <c r="E115" i="27"/>
  <c r="K115" i="27"/>
  <c r="C115" i="27"/>
  <c r="L130" i="27"/>
  <c r="H130" i="27"/>
  <c r="D130" i="27"/>
  <c r="G130" i="27"/>
  <c r="C130" i="27"/>
  <c r="N130" i="27"/>
  <c r="J130" i="27"/>
  <c r="F130" i="27"/>
  <c r="M130" i="27"/>
  <c r="I130" i="27"/>
  <c r="E130" i="27"/>
  <c r="L116" i="27"/>
  <c r="H116" i="27"/>
  <c r="D116" i="27"/>
  <c r="N116" i="27"/>
  <c r="J116" i="27"/>
  <c r="F116" i="27"/>
  <c r="K116" i="27"/>
  <c r="C116" i="27"/>
  <c r="G116" i="27"/>
  <c r="M116" i="27"/>
  <c r="E116" i="27"/>
  <c r="N117" i="27"/>
  <c r="F117" i="27"/>
  <c r="L117" i="27"/>
  <c r="H117" i="27"/>
  <c r="D117" i="27"/>
  <c r="M117" i="27"/>
  <c r="E117" i="27"/>
  <c r="K117" i="27"/>
  <c r="C117" i="27"/>
  <c r="I117" i="27"/>
  <c r="G117" i="27"/>
  <c r="N101" i="27"/>
  <c r="J101" i="27"/>
  <c r="M101" i="27"/>
  <c r="I101" i="27"/>
  <c r="E101" i="27"/>
  <c r="L101" i="27"/>
  <c r="H101" i="27"/>
  <c r="K101" i="27"/>
  <c r="G101" i="27"/>
  <c r="C101" i="27"/>
  <c r="D101" i="27"/>
  <c r="N89" i="27"/>
  <c r="J89" i="27"/>
  <c r="M89" i="27"/>
  <c r="I89" i="27"/>
  <c r="K89" i="27"/>
  <c r="E89" i="27"/>
  <c r="L89" i="27"/>
  <c r="D89" i="27"/>
  <c r="H89" i="27"/>
  <c r="C89" i="27"/>
  <c r="G89" i="27"/>
  <c r="N95" i="27"/>
  <c r="J95" i="27"/>
  <c r="F95" i="27"/>
  <c r="M95" i="27"/>
  <c r="I95" i="27"/>
  <c r="E95" i="27"/>
  <c r="K95" i="27"/>
  <c r="G95" i="27"/>
  <c r="C95" i="27"/>
  <c r="H95" i="27"/>
  <c r="D95" i="27"/>
  <c r="L69" i="27"/>
  <c r="H69" i="27"/>
  <c r="D69" i="27"/>
  <c r="K69" i="27"/>
  <c r="G69" i="27"/>
  <c r="C69" i="27"/>
  <c r="N69" i="27"/>
  <c r="F69" i="27"/>
  <c r="M69" i="27"/>
  <c r="I69" i="27"/>
  <c r="E69" i="27"/>
  <c r="L61" i="27"/>
  <c r="H61" i="27"/>
  <c r="D61" i="27"/>
  <c r="K61" i="27"/>
  <c r="G61" i="27"/>
  <c r="C61" i="27"/>
  <c r="J61" i="27"/>
  <c r="F61" i="27"/>
  <c r="M61" i="27"/>
  <c r="I61" i="27"/>
  <c r="E61" i="27"/>
  <c r="N276" i="27"/>
  <c r="J276" i="27"/>
  <c r="F276" i="27"/>
  <c r="K276" i="27"/>
  <c r="E276" i="27"/>
  <c r="I276" i="27"/>
  <c r="D276" i="27"/>
  <c r="L276" i="27"/>
  <c r="H276" i="27"/>
  <c r="C276" i="27"/>
  <c r="G276" i="27"/>
  <c r="N257" i="27"/>
  <c r="J257" i="27"/>
  <c r="I257" i="27"/>
  <c r="D257" i="27"/>
  <c r="M257" i="27"/>
  <c r="H257" i="27"/>
  <c r="C257" i="27"/>
  <c r="K257" i="27"/>
  <c r="G257" i="27"/>
  <c r="L257" i="27"/>
  <c r="E257" i="27"/>
  <c r="N255" i="27"/>
  <c r="J255" i="27"/>
  <c r="F255" i="27"/>
  <c r="K255" i="27"/>
  <c r="E255" i="27"/>
  <c r="I255" i="27"/>
  <c r="L255" i="27"/>
  <c r="H255" i="27"/>
  <c r="G255" i="27"/>
  <c r="C255" i="27"/>
  <c r="M255" i="27"/>
  <c r="L254" i="27"/>
  <c r="H254" i="27"/>
  <c r="D254" i="27"/>
  <c r="N254" i="27"/>
  <c r="I254" i="27"/>
  <c r="M254" i="27"/>
  <c r="G254" i="27"/>
  <c r="E254" i="27"/>
  <c r="K254" i="27"/>
  <c r="J254" i="27"/>
  <c r="F254" i="27"/>
  <c r="M234" i="27"/>
  <c r="I234" i="27"/>
  <c r="E234" i="27"/>
  <c r="N234" i="27"/>
  <c r="H234" i="27"/>
  <c r="C234" i="27"/>
  <c r="L234" i="27"/>
  <c r="D234" i="27"/>
  <c r="J234" i="27"/>
  <c r="F234" i="27"/>
  <c r="K234" i="27"/>
  <c r="N244" i="27"/>
  <c r="J244" i="27"/>
  <c r="F244" i="27"/>
  <c r="M244" i="27"/>
  <c r="I244" i="27"/>
  <c r="L244" i="27"/>
  <c r="D244" i="27"/>
  <c r="K244" i="27"/>
  <c r="C244" i="27"/>
  <c r="H244" i="27"/>
  <c r="G244" i="27"/>
  <c r="N221" i="27"/>
  <c r="J221" i="27"/>
  <c r="M221" i="27"/>
  <c r="I221" i="27"/>
  <c r="E221" i="27"/>
  <c r="H221" i="27"/>
  <c r="D221" i="27"/>
  <c r="L221" i="27"/>
  <c r="C221" i="27"/>
  <c r="K221" i="27"/>
  <c r="G221" i="27"/>
  <c r="N225" i="27"/>
  <c r="F225" i="27"/>
  <c r="M225" i="27"/>
  <c r="I225" i="27"/>
  <c r="E225" i="27"/>
  <c r="H225" i="27"/>
  <c r="L225" i="27"/>
  <c r="D225" i="27"/>
  <c r="C225" i="27"/>
  <c r="K225" i="27"/>
  <c r="G225" i="27"/>
  <c r="N211" i="27"/>
  <c r="J211" i="27"/>
  <c r="F211" i="27"/>
  <c r="L211" i="27"/>
  <c r="G211" i="27"/>
  <c r="K211" i="27"/>
  <c r="E211" i="27"/>
  <c r="I211" i="27"/>
  <c r="D211" i="27"/>
  <c r="C211" i="27"/>
  <c r="M211" i="27"/>
  <c r="G178" i="27"/>
  <c r="C178" i="27"/>
  <c r="N178" i="27"/>
  <c r="J178" i="27"/>
  <c r="F178" i="27"/>
  <c r="I178" i="27"/>
  <c r="H178" i="27"/>
  <c r="M178" i="27"/>
  <c r="E178" i="27"/>
  <c r="L178" i="27"/>
  <c r="D178" i="27"/>
  <c r="N163" i="27"/>
  <c r="J163" i="27"/>
  <c r="F163" i="27"/>
  <c r="M163" i="27"/>
  <c r="I163" i="27"/>
  <c r="E163" i="27"/>
  <c r="G163" i="27"/>
  <c r="L163" i="27"/>
  <c r="D163" i="27"/>
  <c r="K163" i="27"/>
  <c r="C163" i="27"/>
  <c r="K167" i="27"/>
  <c r="G167" i="27"/>
  <c r="C167" i="27"/>
  <c r="N167" i="27"/>
  <c r="J167" i="27"/>
  <c r="F167" i="27"/>
  <c r="M167" i="27"/>
  <c r="I167" i="27"/>
  <c r="E167" i="27"/>
  <c r="H167" i="27"/>
  <c r="D167" i="27"/>
  <c r="N161" i="27"/>
  <c r="J161" i="27"/>
  <c r="M161" i="27"/>
  <c r="I161" i="27"/>
  <c r="E161" i="27"/>
  <c r="K161" i="27"/>
  <c r="C161" i="27"/>
  <c r="H161" i="27"/>
  <c r="G161" i="27"/>
  <c r="L161" i="27"/>
  <c r="D161" i="27"/>
  <c r="N155" i="27"/>
  <c r="J155" i="27"/>
  <c r="F155" i="27"/>
  <c r="M155" i="27"/>
  <c r="I155" i="27"/>
  <c r="E155" i="27"/>
  <c r="D155" i="27"/>
  <c r="K155" i="27"/>
  <c r="C155" i="27"/>
  <c r="H155" i="27"/>
  <c r="G155" i="27"/>
  <c r="N147" i="27"/>
  <c r="J147" i="27"/>
  <c r="F147" i="27"/>
  <c r="M147" i="27"/>
  <c r="I147" i="27"/>
  <c r="E147" i="27"/>
  <c r="L147" i="27"/>
  <c r="K147" i="27"/>
  <c r="C147" i="27"/>
  <c r="H147" i="27"/>
  <c r="G147" i="27"/>
  <c r="N139" i="27"/>
  <c r="J139" i="27"/>
  <c r="F139" i="27"/>
  <c r="M139" i="27"/>
  <c r="I139" i="27"/>
  <c r="E139" i="27"/>
  <c r="L139" i="27"/>
  <c r="D139" i="27"/>
  <c r="K139" i="27"/>
  <c r="C139" i="27"/>
  <c r="G139" i="27"/>
  <c r="N129" i="27"/>
  <c r="F129" i="27"/>
  <c r="M129" i="27"/>
  <c r="I129" i="27"/>
  <c r="E129" i="27"/>
  <c r="L129" i="27"/>
  <c r="H129" i="27"/>
  <c r="D129" i="27"/>
  <c r="K129" i="27"/>
  <c r="G129" i="27"/>
  <c r="C129" i="27"/>
  <c r="L118" i="27"/>
  <c r="H118" i="27"/>
  <c r="D118" i="27"/>
  <c r="N118" i="27"/>
  <c r="J118" i="27"/>
  <c r="F118" i="27"/>
  <c r="G118" i="27"/>
  <c r="M118" i="27"/>
  <c r="E118" i="27"/>
  <c r="C118" i="27"/>
  <c r="I118" i="27"/>
  <c r="N125" i="27"/>
  <c r="J125" i="27"/>
  <c r="M125" i="27"/>
  <c r="I125" i="27"/>
  <c r="L125" i="27"/>
  <c r="H125" i="27"/>
  <c r="D125" i="27"/>
  <c r="E125" i="27"/>
  <c r="C125" i="27"/>
  <c r="K125" i="27"/>
  <c r="G125" i="27"/>
  <c r="N111" i="27"/>
  <c r="J111" i="27"/>
  <c r="F111" i="27"/>
  <c r="L111" i="27"/>
  <c r="H111" i="27"/>
  <c r="I111" i="27"/>
  <c r="G111" i="27"/>
  <c r="M111" i="27"/>
  <c r="E111" i="27"/>
  <c r="K111" i="27"/>
  <c r="C111" i="27"/>
  <c r="L128" i="27"/>
  <c r="H128" i="27"/>
  <c r="D128" i="27"/>
  <c r="K128" i="27"/>
  <c r="G128" i="27"/>
  <c r="C128" i="27"/>
  <c r="N128" i="27"/>
  <c r="J128" i="27"/>
  <c r="F128" i="27"/>
  <c r="M128" i="27"/>
  <c r="E128" i="27"/>
  <c r="L112" i="27"/>
  <c r="H112" i="27"/>
  <c r="D112" i="27"/>
  <c r="N112" i="27"/>
  <c r="J112" i="27"/>
  <c r="F112" i="27"/>
  <c r="K112" i="27"/>
  <c r="C112" i="27"/>
  <c r="I112" i="27"/>
  <c r="G112" i="27"/>
  <c r="M112" i="27"/>
  <c r="N113" i="27"/>
  <c r="J113" i="27"/>
  <c r="L113" i="27"/>
  <c r="H113" i="27"/>
  <c r="D113" i="27"/>
  <c r="M113" i="27"/>
  <c r="E113" i="27"/>
  <c r="K113" i="27"/>
  <c r="C113" i="27"/>
  <c r="I113" i="27"/>
  <c r="G113" i="27"/>
  <c r="J97" i="27"/>
  <c r="F97" i="27"/>
  <c r="M97" i="27"/>
  <c r="I97" i="27"/>
  <c r="E97" i="27"/>
  <c r="K97" i="27"/>
  <c r="G97" i="27"/>
  <c r="C97" i="27"/>
  <c r="L97" i="27"/>
  <c r="H97" i="27"/>
  <c r="D97" i="27"/>
  <c r="N83" i="27"/>
  <c r="J83" i="27"/>
  <c r="F83" i="27"/>
  <c r="I83" i="27"/>
  <c r="D83" i="27"/>
  <c r="M83" i="27"/>
  <c r="H83" i="27"/>
  <c r="C83" i="27"/>
  <c r="G83" i="27"/>
  <c r="K83" i="27"/>
  <c r="E83" i="27"/>
  <c r="N81" i="27"/>
  <c r="F81" i="27"/>
  <c r="K81" i="27"/>
  <c r="E81" i="27"/>
  <c r="I81" i="27"/>
  <c r="D81" i="27"/>
  <c r="M81" i="27"/>
  <c r="H81" i="27"/>
  <c r="C81" i="27"/>
  <c r="L81" i="27"/>
  <c r="G81" i="27"/>
  <c r="N87" i="27"/>
  <c r="J87" i="27"/>
  <c r="F87" i="27"/>
  <c r="L87" i="27"/>
  <c r="G87" i="27"/>
  <c r="K87" i="27"/>
  <c r="E87" i="27"/>
  <c r="I87" i="27"/>
  <c r="M87" i="27"/>
  <c r="H87" i="27"/>
  <c r="C87" i="27"/>
  <c r="L67" i="27"/>
  <c r="D67" i="27"/>
  <c r="K67" i="27"/>
  <c r="G67" i="27"/>
  <c r="C67" i="27"/>
  <c r="N67" i="27"/>
  <c r="J67" i="27"/>
  <c r="F67" i="27"/>
  <c r="M67" i="27"/>
  <c r="I67" i="27"/>
  <c r="E67" i="27"/>
  <c r="L43" i="27"/>
  <c r="D43" i="27"/>
  <c r="N43" i="27"/>
  <c r="J43" i="27"/>
  <c r="F43" i="27"/>
  <c r="M43" i="27"/>
  <c r="I43" i="27"/>
  <c r="E43" i="27"/>
  <c r="K43" i="27"/>
  <c r="G43" i="27"/>
  <c r="C43" i="27"/>
  <c r="C25" i="29" l="1"/>
  <c r="C73" i="29" s="1"/>
  <c r="C28" i="29"/>
  <c r="C30" i="29" s="1"/>
  <c r="C33" i="29" s="1"/>
  <c r="C39" i="29" s="1"/>
  <c r="C74" i="29"/>
  <c r="D46" i="29"/>
  <c r="D73" i="29" s="1"/>
  <c r="B26" i="29"/>
  <c r="F13" i="29"/>
  <c r="G281" i="27"/>
  <c r="M281" i="27"/>
  <c r="K281" i="27"/>
  <c r="N281" i="27"/>
  <c r="L281" i="27"/>
  <c r="D281" i="27"/>
  <c r="E281" i="27"/>
  <c r="J281" i="27"/>
  <c r="H281" i="27"/>
  <c r="I281" i="27"/>
  <c r="F281" i="27"/>
  <c r="C281" i="27"/>
  <c r="P7" i="27"/>
  <c r="C27" i="29" l="1"/>
  <c r="C31" i="29" s="1"/>
  <c r="C45" i="29"/>
  <c r="C51" i="29" s="1"/>
  <c r="D74" i="29"/>
  <c r="D75" i="29" s="1"/>
  <c r="C75" i="29"/>
  <c r="B29" i="29"/>
  <c r="F14" i="29"/>
  <c r="P8" i="27"/>
  <c r="C36" i="29" l="1"/>
  <c r="C57" i="29"/>
  <c r="C63" i="29" s="1"/>
  <c r="C69" i="29" s="1"/>
  <c r="D76" i="29"/>
  <c r="D77" i="29" s="1"/>
  <c r="C76" i="29"/>
  <c r="B32" i="29"/>
  <c r="F15" i="29"/>
  <c r="P9" i="27"/>
  <c r="D78" i="29" l="1"/>
  <c r="D79" i="29" s="1"/>
  <c r="D80" i="29" s="1"/>
  <c r="D81" i="29" s="1"/>
  <c r="C38" i="29"/>
  <c r="C42" i="29" s="1"/>
  <c r="C48" i="29" s="1"/>
  <c r="C50" i="29" s="1"/>
  <c r="B38" i="29"/>
  <c r="F16" i="29"/>
  <c r="P10" i="27"/>
  <c r="D82" i="29" l="1"/>
  <c r="D83" i="29" s="1"/>
  <c r="D84" i="29" s="1"/>
  <c r="D85" i="29" s="1"/>
  <c r="C54" i="29"/>
  <c r="I2" i="29"/>
  <c r="F11" i="5" s="1"/>
  <c r="I5" i="29"/>
  <c r="F14" i="5" s="1"/>
  <c r="I3" i="29"/>
  <c r="F12" i="5" s="1"/>
  <c r="I4" i="29"/>
  <c r="F13" i="5" s="1"/>
  <c r="B44" i="29"/>
  <c r="F17" i="29"/>
  <c r="P11" i="27"/>
  <c r="C66" i="29" l="1"/>
  <c r="C77" i="29" s="1"/>
  <c r="D86" i="29"/>
  <c r="B50" i="29"/>
  <c r="F18" i="29"/>
  <c r="P12" i="27"/>
  <c r="C78" i="29" l="1"/>
  <c r="C79" i="29" s="1"/>
  <c r="D88" i="29"/>
  <c r="I6" i="29" s="1"/>
  <c r="F15" i="5" s="1"/>
  <c r="C80" i="29"/>
  <c r="B53" i="29"/>
  <c r="F19" i="29"/>
  <c r="P13" i="27"/>
  <c r="D89" i="29" l="1"/>
  <c r="C81" i="29"/>
  <c r="B56" i="29"/>
  <c r="F20" i="29"/>
  <c r="P14" i="27"/>
  <c r="D90" i="29" l="1"/>
  <c r="D91" i="29" s="1"/>
  <c r="C87" i="29"/>
  <c r="C82" i="29"/>
  <c r="B62" i="29"/>
  <c r="F21" i="29"/>
  <c r="P15" i="27"/>
  <c r="D93" i="29" l="1"/>
  <c r="C83" i="29"/>
  <c r="B68" i="29"/>
  <c r="F22" i="29"/>
  <c r="P16" i="27"/>
  <c r="I7" i="29" l="1"/>
  <c r="F16" i="5" s="1"/>
  <c r="D94" i="29"/>
  <c r="C84" i="29"/>
  <c r="B74" i="29"/>
  <c r="F23" i="29"/>
  <c r="P17" i="27"/>
  <c r="I8" i="29" l="1"/>
  <c r="F17" i="5" s="1"/>
  <c r="D95" i="29"/>
  <c r="C85" i="29"/>
  <c r="B80" i="29"/>
  <c r="F24" i="29"/>
  <c r="P18" i="27"/>
  <c r="I10" i="29" l="1"/>
  <c r="F19" i="5" s="1"/>
  <c r="C86" i="29"/>
  <c r="D96" i="29"/>
  <c r="C88" i="29"/>
  <c r="C89" i="29" s="1"/>
  <c r="H11" i="29"/>
  <c r="D20" i="5" s="1"/>
  <c r="B86" i="29"/>
  <c r="F25" i="29"/>
  <c r="P19" i="27"/>
  <c r="C90" i="29" l="1"/>
  <c r="D97" i="29"/>
  <c r="H9" i="29"/>
  <c r="D18" i="5" s="1"/>
  <c r="H10" i="29"/>
  <c r="D19" i="5" s="1"/>
  <c r="B280" i="5"/>
  <c r="B549" i="5"/>
  <c r="B1050" i="5"/>
  <c r="B796" i="5"/>
  <c r="B459" i="5"/>
  <c r="B721" i="5"/>
  <c r="B382" i="5"/>
  <c r="B834" i="5"/>
  <c r="B692" i="5"/>
  <c r="B615" i="5"/>
  <c r="B630" i="5"/>
  <c r="B84" i="5"/>
  <c r="B715" i="5"/>
  <c r="B700" i="5"/>
  <c r="B371" i="5"/>
  <c r="B80" i="5"/>
  <c r="B472" i="5"/>
  <c r="B971" i="5"/>
  <c r="B513" i="5"/>
  <c r="B688" i="5"/>
  <c r="B177" i="5"/>
  <c r="B403" i="5"/>
  <c r="B39" i="5"/>
  <c r="B33" i="5"/>
  <c r="B235" i="5"/>
  <c r="B294" i="5"/>
  <c r="B314" i="5"/>
  <c r="B295" i="5"/>
  <c r="B820" i="5"/>
  <c r="B888" i="5"/>
  <c r="B920" i="5"/>
  <c r="B1029" i="5"/>
  <c r="B587" i="5"/>
  <c r="B436" i="5"/>
  <c r="B680" i="5"/>
  <c r="B1030" i="5"/>
  <c r="B252" i="5"/>
  <c r="B775" i="5"/>
  <c r="B887" i="5"/>
  <c r="B476" i="5"/>
  <c r="B995" i="5"/>
  <c r="B446" i="5"/>
  <c r="B968" i="5"/>
  <c r="B248" i="5"/>
  <c r="B506" i="5"/>
  <c r="B43" i="5"/>
  <c r="B1049" i="5"/>
  <c r="B441" i="5"/>
  <c r="B435" i="5"/>
  <c r="B1020" i="5"/>
  <c r="B565" i="5"/>
  <c r="B946" i="5"/>
  <c r="B681" i="5"/>
  <c r="B263" i="5"/>
  <c r="B519" i="5"/>
  <c r="B945" i="5"/>
  <c r="B256" i="5"/>
  <c r="B343" i="5"/>
  <c r="B873" i="5"/>
  <c r="B103" i="5"/>
  <c r="B584" i="5"/>
  <c r="B58" i="5"/>
  <c r="B274" i="5"/>
  <c r="B671" i="5"/>
  <c r="B247" i="5"/>
  <c r="B444" i="5"/>
  <c r="B470" i="5"/>
  <c r="B383" i="5"/>
  <c r="B205" i="5"/>
  <c r="B125" i="5"/>
  <c r="B374" i="5"/>
  <c r="B738" i="5"/>
  <c r="B486" i="5"/>
  <c r="B728" i="5"/>
  <c r="B408" i="5"/>
  <c r="B940" i="5"/>
  <c r="B190" i="5"/>
  <c r="B1011" i="5"/>
  <c r="B804" i="5"/>
  <c r="G15" i="29"/>
  <c r="B883" i="5"/>
  <c r="B123" i="5"/>
  <c r="B959" i="5"/>
  <c r="B370" i="5"/>
  <c r="B792" i="5"/>
  <c r="B1046" i="5"/>
  <c r="B550" i="5"/>
  <c r="B337" i="5"/>
  <c r="B284" i="5"/>
  <c r="B511" i="5"/>
  <c r="B633" i="5"/>
  <c r="B772" i="5"/>
  <c r="B346" i="5"/>
  <c r="B1028" i="5"/>
  <c r="B474" i="5"/>
  <c r="B901" i="5"/>
  <c r="B863" i="5"/>
  <c r="B918" i="5"/>
  <c r="B616" i="5"/>
  <c r="B315" i="5"/>
  <c r="B766" i="5"/>
  <c r="B450" i="5"/>
  <c r="B21" i="5"/>
  <c r="B912" i="5"/>
  <c r="B98" i="5"/>
  <c r="B765" i="5"/>
  <c r="B755" i="5"/>
  <c r="B439" i="5"/>
  <c r="B104" i="5"/>
  <c r="B455" i="5"/>
  <c r="B833" i="5"/>
  <c r="B922" i="5"/>
  <c r="B990" i="5"/>
  <c r="B456" i="5"/>
  <c r="B375" i="5"/>
  <c r="B845" i="5"/>
  <c r="B31" i="5"/>
  <c r="B795" i="5"/>
  <c r="B596" i="5"/>
  <c r="B179" i="5"/>
  <c r="B76" i="5"/>
  <c r="B736" i="5"/>
  <c r="B521" i="5"/>
  <c r="B95" i="5"/>
  <c r="B853" i="5"/>
  <c r="B618" i="5"/>
  <c r="B219" i="5"/>
  <c r="B1027" i="5"/>
  <c r="B165" i="5"/>
  <c r="B301" i="5"/>
  <c r="B145" i="5"/>
  <c r="B329" i="5"/>
  <c r="B100" i="5"/>
  <c r="B947" i="5"/>
  <c r="B776" i="5"/>
  <c r="B719" i="5"/>
  <c r="B204" i="5"/>
  <c r="B438" i="5"/>
  <c r="B599" i="5"/>
  <c r="B1017" i="5"/>
  <c r="B61" i="5"/>
  <c r="B415" i="5"/>
  <c r="B897" i="5"/>
  <c r="B142" i="5"/>
  <c r="B663" i="5"/>
  <c r="B349" i="5"/>
  <c r="B589" i="5"/>
  <c r="B413" i="5"/>
  <c r="B29" i="5"/>
  <c r="B679" i="5"/>
  <c r="B562" i="5"/>
  <c r="B298" i="5"/>
  <c r="B480" i="5"/>
  <c r="B904" i="5"/>
  <c r="B218" i="5"/>
  <c r="B889" i="5"/>
  <c r="B954" i="5"/>
  <c r="B529" i="5"/>
  <c r="B745" i="5"/>
  <c r="B141" i="5"/>
  <c r="B111" i="5"/>
  <c r="B334" i="5"/>
  <c r="B936" i="5"/>
  <c r="B696" i="5"/>
  <c r="B276" i="5"/>
  <c r="B92" i="5"/>
  <c r="B869" i="5"/>
  <c r="B1007" i="5"/>
  <c r="B496" i="5"/>
  <c r="B234" i="5"/>
  <c r="B963" i="5"/>
  <c r="B970" i="5"/>
  <c r="B669" i="5"/>
  <c r="B236" i="5"/>
  <c r="B461" i="5"/>
  <c r="B747" i="5"/>
  <c r="B515" i="5"/>
  <c r="B868" i="5"/>
  <c r="B272" i="5"/>
  <c r="B532" i="5"/>
  <c r="B703" i="5"/>
  <c r="B722" i="5"/>
  <c r="B1040" i="5"/>
  <c r="B699" i="5"/>
  <c r="B706" i="5"/>
  <c r="B67" i="5"/>
  <c r="B592" i="5"/>
  <c r="B642" i="5"/>
  <c r="B619" i="5"/>
  <c r="B735" i="5"/>
  <c r="B789" i="5"/>
  <c r="B485" i="5"/>
  <c r="B373" i="5"/>
  <c r="B583" i="5"/>
  <c r="B134" i="5"/>
  <c r="B916" i="5"/>
  <c r="B517" i="5"/>
  <c r="B900" i="5"/>
  <c r="B110" i="5"/>
  <c r="B509" i="5"/>
  <c r="B75" i="5"/>
  <c r="B233" i="5"/>
  <c r="B1005" i="5"/>
  <c r="B727" i="5"/>
  <c r="B323" i="5"/>
  <c r="B215" i="5"/>
  <c r="G21" i="29"/>
  <c r="B998" i="5"/>
  <c r="B423" i="5"/>
  <c r="B870" i="5"/>
  <c r="B266" i="5"/>
  <c r="B240" i="5"/>
  <c r="B23" i="5"/>
  <c r="B867" i="5"/>
  <c r="B958" i="5"/>
  <c r="B325" i="5"/>
  <c r="B546" i="5"/>
  <c r="B258" i="5"/>
  <c r="B556" i="5"/>
  <c r="B914" i="5"/>
  <c r="B786" i="5"/>
  <c r="B307" i="5"/>
  <c r="B732" i="5"/>
  <c r="B109" i="5"/>
  <c r="B491" i="5"/>
  <c r="B685" i="5"/>
  <c r="B653" i="5"/>
  <c r="B167" i="5"/>
  <c r="B761" i="5"/>
  <c r="B386" i="5"/>
  <c r="B1010" i="5"/>
  <c r="B801" i="5"/>
  <c r="B105" i="5"/>
  <c r="B399" i="5"/>
  <c r="B817" i="5"/>
  <c r="B758" i="5"/>
  <c r="B711" i="5"/>
  <c r="B576" i="5"/>
  <c r="B288" i="5"/>
  <c r="B278" i="5"/>
  <c r="B705" i="5"/>
  <c r="B428" i="5"/>
  <c r="B816" i="5"/>
  <c r="B675" i="5"/>
  <c r="B877" i="5"/>
  <c r="B969" i="5"/>
  <c r="B942" i="5"/>
  <c r="B85" i="5"/>
  <c r="B531" i="5"/>
  <c r="B617" i="5"/>
  <c r="B1038" i="5"/>
  <c r="B262" i="5"/>
  <c r="B47" i="5"/>
  <c r="B481" i="5"/>
  <c r="B913" i="5"/>
  <c r="B238" i="5"/>
  <c r="G17" i="29"/>
  <c r="B698" i="5"/>
  <c r="B508" i="5"/>
  <c r="B79" i="5"/>
  <c r="B44" i="5"/>
  <c r="B124" i="5"/>
  <c r="G10" i="29"/>
  <c r="B581" i="5"/>
  <c r="B717" i="5"/>
  <c r="B246" i="5"/>
  <c r="B161" i="5"/>
  <c r="B131" i="5"/>
  <c r="B740" i="5"/>
  <c r="B434" i="5"/>
  <c r="B537" i="5"/>
  <c r="B585" i="5"/>
  <c r="B525" i="5"/>
  <c r="B27" i="5"/>
  <c r="B269" i="5"/>
  <c r="B37" i="5"/>
  <c r="B155" i="5"/>
  <c r="B311" i="5"/>
  <c r="B902" i="5"/>
  <c r="B313" i="5"/>
  <c r="B1003" i="5"/>
  <c r="B777" i="5"/>
  <c r="B367" i="5"/>
  <c r="B779" i="5"/>
  <c r="B601" i="5"/>
  <c r="B257" i="5"/>
  <c r="B635" i="5"/>
  <c r="B893" i="5"/>
  <c r="B928" i="5"/>
  <c r="B473" i="5"/>
  <c r="B97" i="5"/>
  <c r="B285" i="5"/>
  <c r="B422" i="5"/>
  <c r="B162" i="5"/>
  <c r="B552" i="5"/>
  <c r="B578" i="5"/>
  <c r="B1009" i="5"/>
  <c r="B175" i="5"/>
  <c r="B169" i="5"/>
  <c r="B296" i="5"/>
  <c r="B178" i="5"/>
  <c r="B580" i="5"/>
  <c r="B71" i="5"/>
  <c r="B214" i="5"/>
  <c r="B390" i="5"/>
  <c r="B447" i="5"/>
  <c r="B850" i="5"/>
  <c r="B965" i="5"/>
  <c r="B392" i="5"/>
  <c r="B45" i="5"/>
  <c r="B1000" i="5"/>
  <c r="B402" i="5"/>
  <c r="B802" i="5"/>
  <c r="B1012" i="5"/>
  <c r="B667" i="5"/>
  <c r="B121" i="5"/>
  <c r="B874" i="5"/>
  <c r="B645" i="5"/>
  <c r="B78" i="5"/>
  <c r="G23" i="29"/>
  <c r="B742" i="5"/>
  <c r="B846" i="5"/>
  <c r="B861" i="5"/>
  <c r="B865" i="5"/>
  <c r="B454" i="5"/>
  <c r="B182" i="5"/>
  <c r="B163" i="5"/>
  <c r="B443" i="5"/>
  <c r="G8" i="29"/>
  <c r="B187" i="5"/>
  <c r="B237" i="5"/>
  <c r="B935" i="5"/>
  <c r="B213" i="5"/>
  <c r="B1026" i="5"/>
  <c r="B890" i="5"/>
  <c r="B1041" i="5"/>
  <c r="B20" i="5"/>
  <c r="B825" i="5"/>
  <c r="B522" i="5"/>
  <c r="B548" i="5"/>
  <c r="B453" i="5"/>
  <c r="B416" i="5"/>
  <c r="B911" i="5"/>
  <c r="B905" i="5"/>
  <c r="B956" i="5"/>
  <c r="B331" i="5"/>
  <c r="B563" i="5"/>
  <c r="B1037" i="5"/>
  <c r="B281" i="5"/>
  <c r="B785" i="5"/>
  <c r="G9" i="29"/>
  <c r="B265" i="5"/>
  <c r="B803" i="5"/>
  <c r="B983" i="5"/>
  <c r="B291" i="5"/>
  <c r="B625" i="5"/>
  <c r="B192" i="5"/>
  <c r="B378" i="5"/>
  <c r="B492" i="5"/>
  <c r="B430" i="5"/>
  <c r="B42" i="5"/>
  <c r="B856" i="5"/>
  <c r="B398" i="5"/>
  <c r="B683" i="5"/>
  <c r="B251" i="5"/>
  <c r="B350" i="5"/>
  <c r="B324" i="5"/>
  <c r="B652" i="5"/>
  <c r="B697" i="5"/>
  <c r="B101" i="5"/>
  <c r="B819" i="5"/>
  <c r="B558" i="5"/>
  <c r="B338" i="5"/>
  <c r="B547" i="5"/>
  <c r="B806" i="5"/>
  <c r="B622" i="5"/>
  <c r="B1024" i="5"/>
  <c r="B628" i="5"/>
  <c r="B857" i="5"/>
  <c r="B743" i="5"/>
  <c r="B322" i="5"/>
  <c r="B351" i="5"/>
  <c r="B507" i="5"/>
  <c r="B695" i="5"/>
  <c r="B304" i="5"/>
  <c r="B429" i="5"/>
  <c r="B217" i="5"/>
  <c r="B129" i="5"/>
  <c r="B479" i="5"/>
  <c r="B644" i="5"/>
  <c r="B674" i="5"/>
  <c r="B835" i="5"/>
  <c r="B514" i="5"/>
  <c r="B994" i="5"/>
  <c r="B673" i="5"/>
  <c r="B991" i="5"/>
  <c r="B50" i="5"/>
  <c r="B1014" i="5"/>
  <c r="B463" i="5"/>
  <c r="B577" i="5"/>
  <c r="B81" i="5"/>
  <c r="B225" i="5"/>
  <c r="B561" i="5"/>
  <c r="B72" i="5"/>
  <c r="B666" i="5"/>
  <c r="B783" i="5"/>
  <c r="B1044" i="5"/>
  <c r="B83" i="5"/>
  <c r="B57" i="5"/>
  <c r="B847" i="5"/>
  <c r="B202" i="5"/>
  <c r="B427" i="5"/>
  <c r="B828" i="5"/>
  <c r="B771" i="5"/>
  <c r="B503" i="5"/>
  <c r="B752" i="5"/>
  <c r="B590" i="5"/>
  <c r="B197" i="5"/>
  <c r="B310" i="5"/>
  <c r="B595" i="5"/>
  <c r="B207" i="5"/>
  <c r="B326" i="5"/>
  <c r="B287" i="5"/>
  <c r="B763" i="5"/>
  <c r="B497" i="5"/>
  <c r="B844" i="5"/>
  <c r="B919" i="5"/>
  <c r="B788" i="5"/>
  <c r="B52" i="5"/>
  <c r="B458" i="5"/>
  <c r="B568" i="5"/>
  <c r="B420" i="5"/>
  <c r="B955" i="5"/>
  <c r="B794" i="5"/>
  <c r="B91" i="5"/>
  <c r="B275" i="5"/>
  <c r="B107" i="5"/>
  <c r="B684" i="5"/>
  <c r="B332" i="5"/>
  <c r="B949" i="5"/>
  <c r="B754" i="5"/>
  <c r="B658" i="5"/>
  <c r="B566" i="5"/>
  <c r="B744" i="5"/>
  <c r="B627" i="5"/>
  <c r="G18" i="29"/>
  <c r="B851" i="5"/>
  <c r="B86" i="5"/>
  <c r="B490" i="5"/>
  <c r="B206" i="5"/>
  <c r="B636" i="5"/>
  <c r="B1033" i="5"/>
  <c r="B650" i="5"/>
  <c r="B1035" i="5"/>
  <c r="B89" i="5"/>
  <c r="B660" i="5"/>
  <c r="B809" i="5"/>
  <c r="B412" i="5"/>
  <c r="B171" i="5"/>
  <c r="B574" i="5"/>
  <c r="B800" i="5"/>
  <c r="B448" i="5"/>
  <c r="B501" i="5"/>
  <c r="B962" i="5"/>
  <c r="B586" i="5"/>
  <c r="B54" i="5"/>
  <c r="B25" i="5"/>
  <c r="G12" i="29"/>
  <c r="B982" i="5"/>
  <c r="B605" i="5"/>
  <c r="B797" i="5"/>
  <c r="B135" i="5"/>
  <c r="B598" i="5"/>
  <c r="B559" i="5"/>
  <c r="B632" i="5"/>
  <c r="B120" i="5"/>
  <c r="B659" i="5"/>
  <c r="B860" i="5"/>
  <c r="B242" i="5"/>
  <c r="B593" i="5"/>
  <c r="B977" i="5"/>
  <c r="B297" i="5"/>
  <c r="B144" i="5"/>
  <c r="B836" i="5"/>
  <c r="B750" i="5"/>
  <c r="G14" i="29"/>
  <c r="B539" i="5"/>
  <c r="B976" i="5"/>
  <c r="B347" i="5"/>
  <c r="B808" i="5"/>
  <c r="B191" i="5"/>
  <c r="B694" i="5"/>
  <c r="B478" i="5"/>
  <c r="B158" i="5"/>
  <c r="B377" i="5"/>
  <c r="B713" i="5"/>
  <c r="B813" i="5"/>
  <c r="B921" i="5"/>
  <c r="B678" i="5"/>
  <c r="B814" i="5"/>
  <c r="B594" i="5"/>
  <c r="B895" i="5"/>
  <c r="B992" i="5"/>
  <c r="B665" i="5"/>
  <c r="B677" i="5"/>
  <c r="B827" i="5"/>
  <c r="B512" i="5"/>
  <c r="G19" i="29"/>
  <c r="B321" i="5"/>
  <c r="B670" i="5"/>
  <c r="B799" i="5"/>
  <c r="B818" i="5"/>
  <c r="B941" i="5"/>
  <c r="B397" i="5"/>
  <c r="B487" i="5"/>
  <c r="B661" i="5"/>
  <c r="B442" i="5"/>
  <c r="B764" i="5"/>
  <c r="B467" i="5"/>
  <c r="B878" i="5"/>
  <c r="B62" i="5"/>
  <c r="B631" i="5"/>
  <c r="B879" i="5"/>
  <c r="B907" i="5"/>
  <c r="B231" i="5"/>
  <c r="B571" i="5"/>
  <c r="B308" i="5"/>
  <c r="B807" i="5"/>
  <c r="B316" i="5"/>
  <c r="B411" i="5"/>
  <c r="B952" i="5"/>
  <c r="B356" i="5"/>
  <c r="B564" i="5"/>
  <c r="B1004" i="5"/>
  <c r="B369" i="5"/>
  <c r="B348" i="5"/>
  <c r="B682" i="5"/>
  <c r="B128" i="5"/>
  <c r="B208" i="5"/>
  <c r="B364" i="5"/>
  <c r="B939" i="5"/>
  <c r="B638" i="5"/>
  <c r="B395" i="5"/>
  <c r="B66" i="5"/>
  <c r="B974" i="5"/>
  <c r="G13" i="29"/>
  <c r="B931" i="5"/>
  <c r="B607" i="5"/>
  <c r="B249" i="5"/>
  <c r="B1032" i="5"/>
  <c r="B724" i="5"/>
  <c r="B1006" i="5"/>
  <c r="B94" i="5"/>
  <c r="B932" i="5"/>
  <c r="B102" i="5"/>
  <c r="B606" i="5"/>
  <c r="B68" i="5"/>
  <c r="B88" i="5"/>
  <c r="B359" i="5"/>
  <c r="B524" i="5"/>
  <c r="B997" i="5"/>
  <c r="B757" i="5"/>
  <c r="B730" i="5"/>
  <c r="B189" i="5"/>
  <c r="B960" i="5"/>
  <c r="B1018" i="5"/>
  <c r="B541" i="5"/>
  <c r="B46" i="5"/>
  <c r="B451" i="5"/>
  <c r="B787" i="5"/>
  <c r="B741" i="5"/>
  <c r="B499" i="5"/>
  <c r="B629" i="5"/>
  <c r="B220" i="5"/>
  <c r="B245" i="5"/>
  <c r="B114" i="5"/>
  <c r="B143" i="5"/>
  <c r="B24" i="5"/>
  <c r="B270" i="5"/>
  <c r="B886" i="5"/>
  <c r="B394" i="5"/>
  <c r="B518" i="5"/>
  <c r="B464" i="5"/>
  <c r="B299" i="5"/>
  <c r="B520" i="5"/>
  <c r="B624" i="5"/>
  <c r="B749" i="5"/>
  <c r="B173" i="5"/>
  <c r="B654" i="5"/>
  <c r="B734" i="5"/>
  <c r="B516" i="5"/>
  <c r="B319" i="5"/>
  <c r="B1025" i="5"/>
  <c r="B881" i="5"/>
  <c r="B306" i="5"/>
  <c r="B327" i="5"/>
  <c r="B53" i="5"/>
  <c r="B543" i="5"/>
  <c r="B637" i="5"/>
  <c r="B505" i="5"/>
  <c r="B798" i="5"/>
  <c r="B840" i="5"/>
  <c r="B164" i="5"/>
  <c r="B381" i="5"/>
  <c r="B768" i="5"/>
  <c r="B69" i="5"/>
  <c r="B264" i="5"/>
  <c r="B212" i="5"/>
  <c r="B426" i="5"/>
  <c r="B871" i="5"/>
  <c r="B328" i="5"/>
  <c r="B930" i="5"/>
  <c r="B484" i="5"/>
  <c r="B533" i="5"/>
  <c r="B1021" i="5"/>
  <c r="B243" i="5"/>
  <c r="B176" i="5"/>
  <c r="B875" i="5"/>
  <c r="B99" i="5"/>
  <c r="B353" i="5"/>
  <c r="B482" i="5"/>
  <c r="B723" i="5"/>
  <c r="B729" i="5"/>
  <c r="B528" i="5"/>
  <c r="B830" i="5"/>
  <c r="B647" i="5"/>
  <c r="B115" i="5"/>
  <c r="B260" i="5"/>
  <c r="B823" i="5"/>
  <c r="G22" i="29"/>
  <c r="B892" i="5"/>
  <c r="B500" i="5"/>
  <c r="B198" i="5"/>
  <c r="B201" i="5"/>
  <c r="B188" i="5"/>
  <c r="B261" i="5"/>
  <c r="B864" i="5"/>
  <c r="B477" i="5"/>
  <c r="B534" i="5"/>
  <c r="B855" i="5"/>
  <c r="B981" i="5"/>
  <c r="B335" i="5"/>
  <c r="B32" i="5"/>
  <c r="B393" i="5"/>
  <c r="B746" i="5"/>
  <c r="B964" i="5"/>
  <c r="B1015" i="5"/>
  <c r="B926" i="5"/>
  <c r="B996" i="5"/>
  <c r="B602" i="5"/>
  <c r="B127" i="5"/>
  <c r="B489" i="5"/>
  <c r="B433" i="5"/>
  <c r="B339" i="5"/>
  <c r="B361" i="5"/>
  <c r="B153" i="5"/>
  <c r="B452" i="5"/>
  <c r="B866" i="5"/>
  <c r="B271" i="5"/>
  <c r="B643" i="5"/>
  <c r="B254" i="5"/>
  <c r="B421" i="5"/>
  <c r="B379" i="5"/>
  <c r="B471" i="5"/>
  <c r="B572" i="5"/>
  <c r="B538" i="5"/>
  <c r="B17" i="5"/>
  <c r="B199" i="5"/>
  <c r="B268" i="5"/>
  <c r="B488" i="5"/>
  <c r="B961" i="5"/>
  <c r="B716" i="5"/>
  <c r="B769" i="5"/>
  <c r="B979" i="5"/>
  <c r="B277" i="5"/>
  <c r="B966" i="5"/>
  <c r="B570" i="5"/>
  <c r="B150" i="5"/>
  <c r="B553" i="5"/>
  <c r="B90" i="5"/>
  <c r="B389" i="5"/>
  <c r="B862" i="5"/>
  <c r="B609" i="5"/>
  <c r="B791" i="5"/>
  <c r="B82" i="5"/>
  <c r="B545" i="5"/>
  <c r="B611" i="5"/>
  <c r="B366" i="5"/>
  <c r="B302" i="5"/>
  <c r="B733" i="5"/>
  <c r="B951" i="5"/>
  <c r="G11" i="29"/>
  <c r="B166" i="5"/>
  <c r="B944" i="5"/>
  <c r="B363" i="5"/>
  <c r="B793" i="5"/>
  <c r="B336" i="5"/>
  <c r="B112" i="5"/>
  <c r="B649" i="5"/>
  <c r="B493" i="5"/>
  <c r="B126" i="5"/>
  <c r="B293" i="5"/>
  <c r="B560" i="5"/>
  <c r="B22" i="5"/>
  <c r="B154" i="5"/>
  <c r="B829" i="5"/>
  <c r="B950" i="5"/>
  <c r="B137" i="5"/>
  <c r="B639" i="5"/>
  <c r="B63" i="5"/>
  <c r="B300" i="5"/>
  <c r="B380" i="5"/>
  <c r="B530" i="5"/>
  <c r="B232" i="5"/>
  <c r="B49" i="5"/>
  <c r="B689" i="5"/>
  <c r="B980" i="5"/>
  <c r="B183" i="5"/>
  <c r="B431" i="5"/>
  <c r="B891" i="5"/>
  <c r="B209" i="5"/>
  <c r="B384" i="5"/>
  <c r="B352" i="5"/>
  <c r="B849" i="5"/>
  <c r="B731" i="5"/>
  <c r="B303" i="5"/>
  <c r="B906" i="5"/>
  <c r="B226" i="5"/>
  <c r="B854" i="5"/>
  <c r="B838" i="5"/>
  <c r="B267" i="5"/>
  <c r="B843" i="5"/>
  <c r="B621" i="5"/>
  <c r="B139" i="5"/>
  <c r="B40" i="5"/>
  <c r="B662" i="5"/>
  <c r="B195" i="5"/>
  <c r="B216" i="5"/>
  <c r="B1034" i="5"/>
  <c r="B655" i="5"/>
  <c r="B690" i="5"/>
  <c r="B657" i="5"/>
  <c r="B362" i="5"/>
  <c r="B273" i="5"/>
  <c r="B924" i="5"/>
  <c r="B250" i="5"/>
  <c r="B693" i="5"/>
  <c r="B138" i="5"/>
  <c r="B612" i="5"/>
  <c r="B664" i="5"/>
  <c r="B286" i="5"/>
  <c r="B651" i="5"/>
  <c r="B859" i="5"/>
  <c r="B623" i="5"/>
  <c r="B241" i="5"/>
  <c r="B710" i="5"/>
  <c r="B691" i="5"/>
  <c r="B1045" i="5"/>
  <c r="B19" i="5"/>
  <c r="B709" i="5"/>
  <c r="B523" i="5"/>
  <c r="B938" i="5"/>
  <c r="B30" i="5"/>
  <c r="B1047" i="5"/>
  <c r="B756" i="5"/>
  <c r="B65" i="5"/>
  <c r="B634" i="5"/>
  <c r="B899" i="5"/>
  <c r="B898" i="5"/>
  <c r="B1043" i="5"/>
  <c r="B407" i="5"/>
  <c r="B28" i="5"/>
  <c r="B978" i="5"/>
  <c r="B937" i="5"/>
  <c r="B575" i="5"/>
  <c r="B156" i="5"/>
  <c r="B401" i="5"/>
  <c r="B118" i="5"/>
  <c r="B432" i="5"/>
  <c r="B948" i="5"/>
  <c r="B933" i="5"/>
  <c r="B973" i="5"/>
  <c r="B781" i="5"/>
  <c r="B196" i="5"/>
  <c r="B686" i="5"/>
  <c r="B410" i="5"/>
  <c r="B239" i="5"/>
  <c r="B839" i="5"/>
  <c r="B822" i="5"/>
  <c r="B405" i="5"/>
  <c r="B340" i="5"/>
  <c r="B136" i="5"/>
  <c r="B414" i="5"/>
  <c r="B702" i="5"/>
  <c r="B620" i="5"/>
  <c r="B882" i="5"/>
  <c r="B475" i="5"/>
  <c r="B759" i="5"/>
  <c r="B999" i="5"/>
  <c r="B376" i="5"/>
  <c r="B372" i="5"/>
  <c r="B687" i="5"/>
  <c r="B1016" i="5"/>
  <c r="B544" i="5"/>
  <c r="B824" i="5"/>
  <c r="B555" i="5"/>
  <c r="B1039" i="5"/>
  <c r="B391" i="5"/>
  <c r="B55" i="5"/>
  <c r="B790" i="5"/>
  <c r="B567" i="5"/>
  <c r="B767" i="5"/>
  <c r="B41" i="5"/>
  <c r="B876" i="5"/>
  <c r="B591" i="5"/>
  <c r="B368" i="5"/>
  <c r="B283" i="5"/>
  <c r="B894" i="5"/>
  <c r="B579" i="5"/>
  <c r="B77" i="5"/>
  <c r="B130" i="5"/>
  <c r="B504" i="5"/>
  <c r="B289" i="5"/>
  <c r="B60" i="5"/>
  <c r="B1031" i="5"/>
  <c r="B987" i="5"/>
  <c r="B172" i="5"/>
  <c r="B884" i="5"/>
  <c r="B1002" i="5"/>
  <c r="B194" i="5"/>
  <c r="B230" i="5"/>
  <c r="B535" i="5"/>
  <c r="B345" i="5"/>
  <c r="B540" i="5"/>
  <c r="B925" i="5"/>
  <c r="B227" i="5"/>
  <c r="B725" i="5"/>
  <c r="B811" i="5"/>
  <c r="B35" i="5"/>
  <c r="B184" i="5"/>
  <c r="B542" i="5"/>
  <c r="B1008" i="5"/>
  <c r="B672" i="5"/>
  <c r="B841" i="5"/>
  <c r="B419" i="5"/>
  <c r="B1013" i="5"/>
  <c r="B26" i="5"/>
  <c r="B810" i="5"/>
  <c r="B773" i="5"/>
  <c r="B582" i="5"/>
  <c r="B603" i="5"/>
  <c r="B457" i="5"/>
  <c r="B168" i="5"/>
  <c r="B988" i="5"/>
  <c r="B908" i="5"/>
  <c r="B704" i="5"/>
  <c r="B309" i="5"/>
  <c r="B244" i="5"/>
  <c r="B18" i="5"/>
  <c r="B449" i="5"/>
  <c r="B762" i="5"/>
  <c r="B358" i="5"/>
  <c r="B923" i="5"/>
  <c r="B782" i="5"/>
  <c r="B826" i="5"/>
  <c r="B551" i="5"/>
  <c r="B751" i="5"/>
  <c r="G25" i="29"/>
  <c r="B200" i="5"/>
  <c r="B305" i="5"/>
  <c r="B48" i="5"/>
  <c r="B957" i="5"/>
  <c r="B292" i="5"/>
  <c r="B720" i="5"/>
  <c r="B774" i="5"/>
  <c r="B760" i="5"/>
  <c r="B597" i="5"/>
  <c r="B972" i="5"/>
  <c r="B852" i="5"/>
  <c r="B858" i="5"/>
  <c r="B821" i="5"/>
  <c r="B608" i="5"/>
  <c r="B985" i="5"/>
  <c r="B613" i="5"/>
  <c r="B185" i="5"/>
  <c r="B831" i="5"/>
  <c r="B753" i="5"/>
  <c r="B641" i="5"/>
  <c r="B460" i="5"/>
  <c r="B388" i="5"/>
  <c r="B330" i="5"/>
  <c r="B445" i="5"/>
  <c r="G20" i="29"/>
  <c r="B708" i="5"/>
  <c r="B718" i="5"/>
  <c r="B119" i="5"/>
  <c r="B279" i="5"/>
  <c r="B640" i="5"/>
  <c r="B186" i="5"/>
  <c r="B805" i="5"/>
  <c r="B418" i="5"/>
  <c r="B51" i="5"/>
  <c r="B73" i="5"/>
  <c r="B59" i="5"/>
  <c r="B462" i="5"/>
  <c r="B221" i="5"/>
  <c r="B510" i="5"/>
  <c r="B290" i="5"/>
  <c r="B984" i="5"/>
  <c r="B536" i="5"/>
  <c r="B354" i="5"/>
  <c r="B837" i="5"/>
  <c r="B180" i="5"/>
  <c r="B646" i="5"/>
  <c r="B569" i="5"/>
  <c r="B181" i="5"/>
  <c r="B147" i="5"/>
  <c r="B1001" i="5"/>
  <c r="B498" i="5"/>
  <c r="B312" i="5"/>
  <c r="B282" i="5"/>
  <c r="B1022" i="5"/>
  <c r="B211" i="5"/>
  <c r="B1019" i="5"/>
  <c r="B848" i="5"/>
  <c r="B385" i="5"/>
  <c r="B259" i="5"/>
  <c r="B228" i="5"/>
  <c r="B626" i="5"/>
  <c r="B222" i="5"/>
  <c r="B357" i="5"/>
  <c r="B318" i="5"/>
  <c r="B223" i="5"/>
  <c r="B344" i="5"/>
  <c r="B909" i="5"/>
  <c r="B526" i="5"/>
  <c r="B387" i="5"/>
  <c r="B832" i="5"/>
  <c r="B737" i="5"/>
  <c r="B360" i="5"/>
  <c r="B152" i="5"/>
  <c r="B224" i="5"/>
  <c r="B333" i="5"/>
  <c r="B117" i="5"/>
  <c r="B573" i="5"/>
  <c r="B815" i="5"/>
  <c r="B56" i="5"/>
  <c r="B778" i="5"/>
  <c r="B210" i="5"/>
  <c r="B842" i="5"/>
  <c r="B437" i="5"/>
  <c r="B588" i="5"/>
  <c r="B159" i="5"/>
  <c r="B993" i="5"/>
  <c r="B483" i="5"/>
  <c r="B668" i="5"/>
  <c r="B203" i="5"/>
  <c r="B707" i="5"/>
  <c r="B396" i="5"/>
  <c r="B400" i="5"/>
  <c r="B872" i="5"/>
  <c r="B557" i="5"/>
  <c r="B770" i="5"/>
  <c r="B404" i="5"/>
  <c r="B1023" i="5"/>
  <c r="B953" i="5"/>
  <c r="B38" i="5"/>
  <c r="B748" i="5"/>
  <c r="B122" i="5"/>
  <c r="B132" i="5"/>
  <c r="B1048" i="5"/>
  <c r="B193" i="5"/>
  <c r="B812" i="5"/>
  <c r="B614" i="5"/>
  <c r="B1042" i="5"/>
  <c r="B64" i="5"/>
  <c r="B96" i="5"/>
  <c r="B93" i="5"/>
  <c r="B604" i="5"/>
  <c r="B34" i="5"/>
  <c r="B975" i="5"/>
  <c r="B676" i="5"/>
  <c r="B468" i="5"/>
  <c r="B425" i="5"/>
  <c r="B648" i="5"/>
  <c r="B784" i="5"/>
  <c r="B903" i="5"/>
  <c r="B502" i="5"/>
  <c r="B495" i="5"/>
  <c r="B712" i="5"/>
  <c r="B943" i="5"/>
  <c r="B36" i="5"/>
  <c r="B320" i="5"/>
  <c r="B780" i="5"/>
  <c r="B527" i="5"/>
  <c r="B494" i="5"/>
  <c r="B106" i="5"/>
  <c r="B317" i="5"/>
  <c r="B355" i="5"/>
  <c r="B967" i="5"/>
  <c r="B885" i="5"/>
  <c r="B917" i="5"/>
  <c r="B701" i="5"/>
  <c r="B440" i="5"/>
  <c r="B151" i="5"/>
  <c r="B149" i="5"/>
  <c r="B160" i="5"/>
  <c r="B466" i="5"/>
  <c r="B417" i="5"/>
  <c r="B739" i="5"/>
  <c r="B934" i="5"/>
  <c r="B986" i="5"/>
  <c r="B113" i="5"/>
  <c r="B600" i="5"/>
  <c r="B714" i="5"/>
  <c r="B255" i="5"/>
  <c r="B229" i="5"/>
  <c r="B469" i="5"/>
  <c r="B610" i="5"/>
  <c r="B929" i="5"/>
  <c r="B726" i="5"/>
  <c r="B133" i="5"/>
  <c r="B87" i="5"/>
  <c r="B656" i="5"/>
  <c r="B406" i="5"/>
  <c r="B140" i="5"/>
  <c r="B915" i="5"/>
  <c r="B409" i="5"/>
  <c r="B146" i="5"/>
  <c r="B880" i="5"/>
  <c r="B116" i="5"/>
  <c r="B365" i="5"/>
  <c r="B910" i="5"/>
  <c r="B554" i="5"/>
  <c r="G24" i="29"/>
  <c r="B342" i="5"/>
  <c r="B74" i="5"/>
  <c r="B1036" i="5"/>
  <c r="B927" i="5"/>
  <c r="B465" i="5"/>
  <c r="B253" i="5"/>
  <c r="B108" i="5"/>
  <c r="B174" i="5"/>
  <c r="B341" i="5"/>
  <c r="B148" i="5"/>
  <c r="G16" i="29"/>
  <c r="B896" i="5"/>
  <c r="B70" i="5"/>
  <c r="B424" i="5"/>
  <c r="B157" i="5"/>
  <c r="B989" i="5"/>
  <c r="B170" i="5"/>
  <c r="F26" i="29"/>
  <c r="G26" i="29" s="1"/>
  <c r="P20" i="27"/>
  <c r="C91" i="29" l="1"/>
  <c r="D98" i="29"/>
  <c r="D99" i="29" s="1"/>
  <c r="D100" i="29" s="1"/>
  <c r="D101" i="29" s="1"/>
  <c r="D102" i="29" s="1"/>
  <c r="D103" i="29" s="1"/>
  <c r="D105" i="29" s="1"/>
  <c r="D106" i="29" s="1"/>
  <c r="D107" i="29" s="1"/>
  <c r="D108" i="29" s="1"/>
  <c r="D109" i="29" s="1"/>
  <c r="D110" i="29" s="1"/>
  <c r="D111" i="29" s="1"/>
  <c r="D112" i="29" s="1"/>
  <c r="D113" i="29" s="1"/>
  <c r="D114" i="29" s="1"/>
  <c r="D115" i="29" s="1"/>
  <c r="D117" i="29" s="1"/>
  <c r="D118" i="29" s="1"/>
  <c r="D119" i="29" s="1"/>
  <c r="D120" i="29" s="1"/>
  <c r="D121" i="29" s="1"/>
  <c r="D122" i="29" s="1"/>
  <c r="D123" i="29" s="1"/>
  <c r="D124" i="29" s="1"/>
  <c r="D125" i="29" s="1"/>
  <c r="D126" i="29" s="1"/>
  <c r="D127" i="29" s="1"/>
  <c r="D129" i="29" s="1"/>
  <c r="D130" i="29" s="1"/>
  <c r="D131" i="29" s="1"/>
  <c r="D132" i="29" s="1"/>
  <c r="D133" i="29" s="1"/>
  <c r="D134" i="29" s="1"/>
  <c r="D135" i="29" s="1"/>
  <c r="D136" i="29" s="1"/>
  <c r="D137" i="29" s="1"/>
  <c r="D138" i="29" s="1"/>
  <c r="D139" i="29" s="1"/>
  <c r="D140" i="29" s="1"/>
  <c r="D141" i="29" s="1"/>
  <c r="D142" i="29" s="1"/>
  <c r="D143" i="29" s="1"/>
  <c r="D144" i="29" s="1"/>
  <c r="D145" i="29" s="1"/>
  <c r="D146" i="29" s="1"/>
  <c r="D147" i="29" s="1"/>
  <c r="D148" i="29" s="1"/>
  <c r="D149" i="29" s="1"/>
  <c r="D150" i="29" s="1"/>
  <c r="D151" i="29" s="1"/>
  <c r="D152" i="29" s="1"/>
  <c r="D153" i="29" s="1"/>
  <c r="D154" i="29" s="1"/>
  <c r="D155" i="29" s="1"/>
  <c r="D156" i="29" s="1"/>
  <c r="D157" i="29" s="1"/>
  <c r="D158" i="29" s="1"/>
  <c r="D159" i="29" s="1"/>
  <c r="D160" i="29" s="1"/>
  <c r="D161" i="29" s="1"/>
  <c r="D162" i="29" s="1"/>
  <c r="D163" i="29" s="1"/>
  <c r="D164" i="29" s="1"/>
  <c r="D165" i="29" s="1"/>
  <c r="D166" i="29" s="1"/>
  <c r="D167" i="29" s="1"/>
  <c r="D168" i="29" s="1"/>
  <c r="D169" i="29" s="1"/>
  <c r="D170" i="29" s="1"/>
  <c r="D171" i="29" s="1"/>
  <c r="D172" i="29" s="1"/>
  <c r="D173" i="29" s="1"/>
  <c r="D174" i="29" s="1"/>
  <c r="D175" i="29" s="1"/>
  <c r="D176" i="29" s="1"/>
  <c r="D177" i="29" s="1"/>
  <c r="D178" i="29" s="1"/>
  <c r="D179" i="29" s="1"/>
  <c r="D180" i="29" s="1"/>
  <c r="D181" i="29" s="1"/>
  <c r="D182" i="29" s="1"/>
  <c r="D183" i="29" s="1"/>
  <c r="D184" i="29" s="1"/>
  <c r="D185" i="29" s="1"/>
  <c r="D186" i="29" s="1"/>
  <c r="D187" i="29" s="1"/>
  <c r="D188" i="29" s="1"/>
  <c r="D189" i="29" s="1"/>
  <c r="D190" i="29" s="1"/>
  <c r="D191" i="29" s="1"/>
  <c r="D192" i="29" s="1"/>
  <c r="D193" i="29" s="1"/>
  <c r="D194" i="29" s="1"/>
  <c r="D195" i="29" s="1"/>
  <c r="D196" i="29" s="1"/>
  <c r="D197" i="29" s="1"/>
  <c r="D198" i="29" s="1"/>
  <c r="D199" i="29" s="1"/>
  <c r="D200" i="29" s="1"/>
  <c r="D201" i="29" s="1"/>
  <c r="D202" i="29" s="1"/>
  <c r="D203" i="29" s="1"/>
  <c r="D204" i="29" s="1"/>
  <c r="D205" i="29" s="1"/>
  <c r="D206" i="29" s="1"/>
  <c r="D207" i="29" s="1"/>
  <c r="D208" i="29" s="1"/>
  <c r="D209" i="29" s="1"/>
  <c r="D210" i="29" s="1"/>
  <c r="D211" i="29" s="1"/>
  <c r="D212" i="29" s="1"/>
  <c r="D213" i="29" s="1"/>
  <c r="D214" i="29" s="1"/>
  <c r="D215" i="29" s="1"/>
  <c r="D216" i="29" s="1"/>
  <c r="D217" i="29" s="1"/>
  <c r="D218" i="29" s="1"/>
  <c r="D219" i="29" s="1"/>
  <c r="D220" i="29" s="1"/>
  <c r="D221" i="29" s="1"/>
  <c r="D222" i="29" s="1"/>
  <c r="D223" i="29" s="1"/>
  <c r="D224" i="29" s="1"/>
  <c r="D225" i="29" s="1"/>
  <c r="D226" i="29" s="1"/>
  <c r="D227" i="29" s="1"/>
  <c r="D228" i="29" s="1"/>
  <c r="D229" i="29" s="1"/>
  <c r="D230" i="29" s="1"/>
  <c r="D231" i="29" s="1"/>
  <c r="D232" i="29" s="1"/>
  <c r="D233" i="29" s="1"/>
  <c r="D234" i="29" s="1"/>
  <c r="D235" i="29" s="1"/>
  <c r="D236" i="29" s="1"/>
  <c r="D237" i="29" s="1"/>
  <c r="D238" i="29" s="1"/>
  <c r="D239" i="29" s="1"/>
  <c r="D240" i="29" s="1"/>
  <c r="D241" i="29" s="1"/>
  <c r="D242" i="29" s="1"/>
  <c r="D243" i="29" s="1"/>
  <c r="D244" i="29" s="1"/>
  <c r="D245" i="29" s="1"/>
  <c r="D246" i="29" s="1"/>
  <c r="D247" i="29" s="1"/>
  <c r="D248" i="29" s="1"/>
  <c r="D249" i="29" s="1"/>
  <c r="D250" i="29" s="1"/>
  <c r="D251" i="29" s="1"/>
  <c r="D252" i="29" s="1"/>
  <c r="D253" i="29" s="1"/>
  <c r="D254" i="29" s="1"/>
  <c r="D255" i="29" s="1"/>
  <c r="D256" i="29" s="1"/>
  <c r="D257" i="29" s="1"/>
  <c r="D258" i="29" s="1"/>
  <c r="D259" i="29" s="1"/>
  <c r="D260" i="29" s="1"/>
  <c r="D261" i="29" s="1"/>
  <c r="D262" i="29" s="1"/>
  <c r="D263" i="29" s="1"/>
  <c r="D264" i="29" s="1"/>
  <c r="D265" i="29" s="1"/>
  <c r="D266" i="29" s="1"/>
  <c r="D267" i="29" s="1"/>
  <c r="D268" i="29" s="1"/>
  <c r="D269" i="29" s="1"/>
  <c r="D270" i="29" s="1"/>
  <c r="D271" i="29" s="1"/>
  <c r="D272" i="29" s="1"/>
  <c r="D273" i="29" s="1"/>
  <c r="D274" i="29" s="1"/>
  <c r="D275" i="29" s="1"/>
  <c r="D276" i="29" s="1"/>
  <c r="D277" i="29" s="1"/>
  <c r="D278" i="29" s="1"/>
  <c r="D279" i="29" s="1"/>
  <c r="F27" i="29"/>
  <c r="G27" i="29" s="1"/>
  <c r="P21" i="27"/>
  <c r="H18" i="29" l="1"/>
  <c r="D27" i="5" s="1"/>
  <c r="H16" i="29"/>
  <c r="D25" i="5" s="1"/>
  <c r="H15" i="29"/>
  <c r="D24" i="5" s="1"/>
  <c r="H14" i="29"/>
  <c r="D23" i="5" s="1"/>
  <c r="H13" i="29"/>
  <c r="D22" i="5" s="1"/>
  <c r="H25" i="29"/>
  <c r="D34" i="5" s="1"/>
  <c r="H22" i="29"/>
  <c r="D31" i="5" s="1"/>
  <c r="I21" i="29"/>
  <c r="F30" i="5" s="1"/>
  <c r="H21" i="29"/>
  <c r="D30" i="5" s="1"/>
  <c r="H23" i="29"/>
  <c r="D32" i="5" s="1"/>
  <c r="H19" i="29"/>
  <c r="D28" i="5" s="1"/>
  <c r="H17" i="29"/>
  <c r="D26" i="5" s="1"/>
  <c r="H12" i="29"/>
  <c r="D21" i="5" s="1"/>
  <c r="H20" i="29"/>
  <c r="D29" i="5" s="1"/>
  <c r="H24" i="29"/>
  <c r="D33" i="5" s="1"/>
  <c r="H27" i="29"/>
  <c r="D36" i="5" s="1"/>
  <c r="H26" i="29"/>
  <c r="D35" i="5" s="1"/>
  <c r="I24" i="29"/>
  <c r="F33" i="5" s="1"/>
  <c r="I9" i="29"/>
  <c r="F18" i="5" s="1"/>
  <c r="I11" i="29"/>
  <c r="F20" i="5" s="1"/>
  <c r="I12" i="29"/>
  <c r="F21" i="5" s="1"/>
  <c r="I13" i="29"/>
  <c r="F22" i="5" s="1"/>
  <c r="I17" i="29"/>
  <c r="F26" i="5" s="1"/>
  <c r="I14" i="29"/>
  <c r="F23" i="5" s="1"/>
  <c r="I16" i="29"/>
  <c r="F25" i="5" s="1"/>
  <c r="I15" i="29"/>
  <c r="F24" i="5" s="1"/>
  <c r="I18" i="29"/>
  <c r="F27" i="5" s="1"/>
  <c r="I22" i="29"/>
  <c r="F31" i="5" s="1"/>
  <c r="I23" i="29"/>
  <c r="F32" i="5" s="1"/>
  <c r="I20" i="29"/>
  <c r="F29" i="5" s="1"/>
  <c r="I19" i="29"/>
  <c r="F28" i="5" s="1"/>
  <c r="I27" i="29"/>
  <c r="F36" i="5" s="1"/>
  <c r="H7" i="29"/>
  <c r="D16" i="5" s="1"/>
  <c r="H8" i="29"/>
  <c r="D17" i="5" s="1"/>
  <c r="I25" i="29"/>
  <c r="F34" i="5" s="1"/>
  <c r="I26" i="29"/>
  <c r="F35" i="5" s="1"/>
  <c r="F28" i="29"/>
  <c r="P22" i="27"/>
  <c r="G28" i="29" l="1"/>
  <c r="H28" i="29"/>
  <c r="D37" i="5" s="1"/>
  <c r="I28" i="29"/>
  <c r="F37" i="5" s="1"/>
  <c r="F29" i="29"/>
  <c r="P23" i="27"/>
  <c r="G29" i="29" l="1"/>
  <c r="H29" i="29"/>
  <c r="D38" i="5" s="1"/>
  <c r="I29" i="29"/>
  <c r="F38" i="5" s="1"/>
  <c r="F30" i="29"/>
  <c r="P24" i="27"/>
  <c r="G30" i="29" l="1"/>
  <c r="H30" i="29"/>
  <c r="D39" i="5" s="1"/>
  <c r="I30" i="29"/>
  <c r="F39" i="5" s="1"/>
  <c r="F31" i="29"/>
  <c r="P25" i="27"/>
  <c r="G31" i="29" l="1"/>
  <c r="H31" i="29"/>
  <c r="D40" i="5" s="1"/>
  <c r="I31" i="29"/>
  <c r="F40" i="5" s="1"/>
  <c r="F32" i="29"/>
  <c r="P26" i="27"/>
  <c r="G32" i="29" l="1"/>
  <c r="H32" i="29"/>
  <c r="D41" i="5" s="1"/>
  <c r="I32" i="29"/>
  <c r="F41" i="5" s="1"/>
  <c r="F33" i="29"/>
  <c r="P27" i="27"/>
  <c r="G33" i="29" l="1"/>
  <c r="H33" i="29"/>
  <c r="D42" i="5" s="1"/>
  <c r="I33" i="29"/>
  <c r="F42" i="5" s="1"/>
  <c r="F34" i="29"/>
  <c r="P28" i="27"/>
  <c r="G34" i="29" l="1"/>
  <c r="H34" i="29"/>
  <c r="D43" i="5" s="1"/>
  <c r="I34" i="29"/>
  <c r="F43" i="5" s="1"/>
  <c r="F35" i="29"/>
  <c r="P29" i="27"/>
  <c r="G35" i="29" l="1"/>
  <c r="H35" i="29"/>
  <c r="D44" i="5" s="1"/>
  <c r="I35" i="29"/>
  <c r="F44" i="5" s="1"/>
  <c r="F36" i="29"/>
  <c r="P30" i="27"/>
  <c r="G36" i="29" l="1"/>
  <c r="H36" i="29"/>
  <c r="D45" i="5" s="1"/>
  <c r="I36" i="29"/>
  <c r="F45" i="5" s="1"/>
  <c r="F37" i="29"/>
  <c r="P31" i="27"/>
  <c r="G37" i="29" l="1"/>
  <c r="H37" i="29"/>
  <c r="D46" i="5" s="1"/>
  <c r="I37" i="29"/>
  <c r="F46" i="5" s="1"/>
  <c r="F38" i="29"/>
  <c r="P32" i="27"/>
  <c r="G38" i="29" l="1"/>
  <c r="H38" i="29"/>
  <c r="D47" i="5" s="1"/>
  <c r="I38" i="29"/>
  <c r="F47" i="5" s="1"/>
  <c r="F39" i="29"/>
  <c r="P33" i="27"/>
  <c r="G39" i="29" l="1"/>
  <c r="H39" i="29"/>
  <c r="D48" i="5" s="1"/>
  <c r="I39" i="29"/>
  <c r="F48" i="5" s="1"/>
  <c r="F40" i="29"/>
  <c r="P34" i="27"/>
  <c r="G40" i="29" l="1"/>
  <c r="H40" i="29"/>
  <c r="D49" i="5" s="1"/>
  <c r="I40" i="29"/>
  <c r="F49" i="5" s="1"/>
  <c r="F41" i="29"/>
  <c r="P35" i="27"/>
  <c r="G41" i="29" l="1"/>
  <c r="H41" i="29"/>
  <c r="D50" i="5" s="1"/>
  <c r="I41" i="29"/>
  <c r="F50" i="5" s="1"/>
  <c r="F42" i="29"/>
  <c r="P36" i="27"/>
  <c r="G42" i="29" l="1"/>
  <c r="H42" i="29"/>
  <c r="D51" i="5" s="1"/>
  <c r="I42" i="29"/>
  <c r="F51" i="5" s="1"/>
  <c r="F43" i="29"/>
  <c r="P37" i="27"/>
  <c r="G43" i="29" l="1"/>
  <c r="H43" i="29"/>
  <c r="D52" i="5" s="1"/>
  <c r="I43" i="29"/>
  <c r="F52" i="5" s="1"/>
  <c r="F44" i="29"/>
  <c r="P38" i="27"/>
  <c r="G44" i="29" l="1"/>
  <c r="H44" i="29"/>
  <c r="D53" i="5" s="1"/>
  <c r="I44" i="29"/>
  <c r="F53" i="5" s="1"/>
  <c r="F45" i="29"/>
  <c r="P39" i="27"/>
  <c r="G45" i="29" l="1"/>
  <c r="H45" i="29"/>
  <c r="D54" i="5" s="1"/>
  <c r="I45" i="29"/>
  <c r="F54" i="5" s="1"/>
  <c r="F46" i="29"/>
  <c r="P40" i="27"/>
  <c r="G46" i="29" l="1"/>
  <c r="H46" i="29"/>
  <c r="D55" i="5" s="1"/>
  <c r="I46" i="29"/>
  <c r="F55" i="5" s="1"/>
  <c r="F47" i="29"/>
  <c r="P41" i="27"/>
  <c r="G47" i="29" l="1"/>
  <c r="H47" i="29"/>
  <c r="D56" i="5" s="1"/>
  <c r="I47" i="29"/>
  <c r="F56" i="5" s="1"/>
  <c r="F48" i="29"/>
  <c r="P42" i="27"/>
  <c r="G48" i="29" l="1"/>
  <c r="H48" i="29"/>
  <c r="D57" i="5" s="1"/>
  <c r="I48" i="29"/>
  <c r="F57" i="5" s="1"/>
  <c r="F49" i="29"/>
  <c r="P43" i="27"/>
  <c r="G49" i="29" l="1"/>
  <c r="H49" i="29"/>
  <c r="D58" i="5" s="1"/>
  <c r="I49" i="29"/>
  <c r="F58" i="5" s="1"/>
  <c r="F50" i="29"/>
  <c r="P44" i="27"/>
  <c r="G50" i="29" l="1"/>
  <c r="H50" i="29"/>
  <c r="D59" i="5" s="1"/>
  <c r="I50" i="29"/>
  <c r="F59" i="5" s="1"/>
  <c r="F51" i="29"/>
  <c r="P45" i="27"/>
  <c r="G51" i="29" l="1"/>
  <c r="H51" i="29"/>
  <c r="D60" i="5" s="1"/>
  <c r="I51" i="29"/>
  <c r="F60" i="5" s="1"/>
  <c r="F52" i="29"/>
  <c r="P46" i="27"/>
  <c r="G52" i="29" l="1"/>
  <c r="H52" i="29"/>
  <c r="D61" i="5" s="1"/>
  <c r="I52" i="29"/>
  <c r="F61" i="5" s="1"/>
  <c r="F53" i="29"/>
  <c r="P47" i="27"/>
  <c r="G53" i="29" l="1"/>
  <c r="H53" i="29"/>
  <c r="D62" i="5" s="1"/>
  <c r="I53" i="29"/>
  <c r="F62" i="5" s="1"/>
  <c r="F54" i="29"/>
  <c r="P48" i="27"/>
  <c r="G54" i="29" l="1"/>
  <c r="H54" i="29"/>
  <c r="D63" i="5" s="1"/>
  <c r="I54" i="29"/>
  <c r="F63" i="5" s="1"/>
  <c r="F55" i="29"/>
  <c r="P49" i="27"/>
  <c r="G55" i="29" l="1"/>
  <c r="H55" i="29"/>
  <c r="D64" i="5" s="1"/>
  <c r="I55" i="29"/>
  <c r="F64" i="5" s="1"/>
  <c r="F56" i="29"/>
  <c r="P50" i="27"/>
  <c r="G56" i="29" l="1"/>
  <c r="H56" i="29"/>
  <c r="D65" i="5" s="1"/>
  <c r="I56" i="29"/>
  <c r="F65" i="5" s="1"/>
  <c r="F57" i="29"/>
  <c r="P51" i="27"/>
  <c r="G57" i="29" l="1"/>
  <c r="H57" i="29"/>
  <c r="D66" i="5" s="1"/>
  <c r="I57" i="29"/>
  <c r="F66" i="5" s="1"/>
  <c r="F58" i="29"/>
  <c r="P52" i="27"/>
  <c r="G58" i="29" l="1"/>
  <c r="H58" i="29"/>
  <c r="D67" i="5" s="1"/>
  <c r="I58" i="29"/>
  <c r="F67" i="5" s="1"/>
  <c r="F59" i="29"/>
  <c r="P53" i="27"/>
  <c r="G59" i="29" l="1"/>
  <c r="H59" i="29"/>
  <c r="D68" i="5" s="1"/>
  <c r="I59" i="29"/>
  <c r="F68" i="5" s="1"/>
  <c r="F60" i="29"/>
  <c r="P54" i="27"/>
  <c r="G60" i="29" l="1"/>
  <c r="H60" i="29"/>
  <c r="D69" i="5" s="1"/>
  <c r="I60" i="29"/>
  <c r="F69" i="5" s="1"/>
  <c r="F61" i="29"/>
  <c r="P55" i="27"/>
  <c r="G61" i="29" l="1"/>
  <c r="H61" i="29"/>
  <c r="D70" i="5" s="1"/>
  <c r="I61" i="29"/>
  <c r="F70" i="5" s="1"/>
  <c r="F62" i="29"/>
  <c r="P56" i="27"/>
  <c r="G62" i="29" l="1"/>
  <c r="H62" i="29"/>
  <c r="D71" i="5" s="1"/>
  <c r="I62" i="29"/>
  <c r="F71" i="5" s="1"/>
  <c r="F63" i="29"/>
  <c r="P57" i="27"/>
  <c r="G63" i="29" l="1"/>
  <c r="H63" i="29"/>
  <c r="D72" i="5" s="1"/>
  <c r="I63" i="29"/>
  <c r="F72" i="5" s="1"/>
  <c r="F64" i="29"/>
  <c r="P58" i="27"/>
  <c r="G64" i="29" l="1"/>
  <c r="H64" i="29"/>
  <c r="D73" i="5" s="1"/>
  <c r="I64" i="29"/>
  <c r="F73" i="5" s="1"/>
  <c r="F65" i="29"/>
  <c r="P59" i="27"/>
  <c r="G65" i="29" l="1"/>
  <c r="H65" i="29"/>
  <c r="D74" i="5" s="1"/>
  <c r="I65" i="29"/>
  <c r="F74" i="5" s="1"/>
  <c r="F66" i="29"/>
  <c r="P60" i="27"/>
  <c r="G66" i="29" l="1"/>
  <c r="H66" i="29"/>
  <c r="D75" i="5" s="1"/>
  <c r="I66" i="29"/>
  <c r="F75" i="5" s="1"/>
  <c r="F67" i="29"/>
  <c r="P61" i="27"/>
  <c r="G67" i="29" l="1"/>
  <c r="I67" i="29"/>
  <c r="F76" i="5" s="1"/>
  <c r="H67" i="29"/>
  <c r="D76" i="5" s="1"/>
  <c r="F68" i="29"/>
  <c r="P62" i="27"/>
  <c r="G68" i="29" l="1"/>
  <c r="H68" i="29"/>
  <c r="D77" i="5" s="1"/>
  <c r="I68" i="29"/>
  <c r="F77" i="5" s="1"/>
  <c r="F69" i="29"/>
  <c r="P63" i="27"/>
  <c r="G69" i="29" l="1"/>
  <c r="H69" i="29"/>
  <c r="D78" i="5" s="1"/>
  <c r="I69" i="29"/>
  <c r="F78" i="5" s="1"/>
  <c r="F70" i="29"/>
  <c r="P64" i="27"/>
  <c r="G70" i="29" l="1"/>
  <c r="H70" i="29"/>
  <c r="D79" i="5" s="1"/>
  <c r="I70" i="29"/>
  <c r="F79" i="5" s="1"/>
  <c r="F71" i="29"/>
  <c r="P65" i="27"/>
  <c r="G71" i="29" l="1"/>
  <c r="H71" i="29"/>
  <c r="D80" i="5" s="1"/>
  <c r="I71" i="29"/>
  <c r="F80" i="5" s="1"/>
  <c r="F72" i="29"/>
  <c r="P66" i="27"/>
  <c r="G72" i="29" l="1"/>
  <c r="H72" i="29"/>
  <c r="D81" i="5" s="1"/>
  <c r="I72" i="29"/>
  <c r="F81" i="5" s="1"/>
  <c r="F73" i="29"/>
  <c r="P67" i="27"/>
  <c r="G73" i="29" l="1"/>
  <c r="I73" i="29"/>
  <c r="F82" i="5" s="1"/>
  <c r="H73" i="29"/>
  <c r="D82" i="5" s="1"/>
  <c r="F74" i="29"/>
  <c r="P68" i="27"/>
  <c r="G74" i="29" l="1"/>
  <c r="H74" i="29"/>
  <c r="D83" i="5" s="1"/>
  <c r="I74" i="29"/>
  <c r="F83" i="5" s="1"/>
  <c r="F75" i="29"/>
  <c r="P69" i="27"/>
  <c r="G75" i="29" l="1"/>
  <c r="H75" i="29"/>
  <c r="D84" i="5" s="1"/>
  <c r="I75" i="29"/>
  <c r="F84" i="5" s="1"/>
  <c r="F76" i="29"/>
  <c r="P70" i="27"/>
  <c r="G76" i="29" l="1"/>
  <c r="H76" i="29"/>
  <c r="D85" i="5" s="1"/>
  <c r="I76" i="29"/>
  <c r="F85" i="5" s="1"/>
  <c r="F77" i="29"/>
  <c r="P71" i="27"/>
  <c r="G77" i="29" l="1"/>
  <c r="H77" i="29"/>
  <c r="D86" i="5" s="1"/>
  <c r="I77" i="29"/>
  <c r="F86" i="5" s="1"/>
  <c r="F78" i="29"/>
  <c r="P72" i="27"/>
  <c r="G78" i="29" l="1"/>
  <c r="H78" i="29"/>
  <c r="D87" i="5" s="1"/>
  <c r="I78" i="29"/>
  <c r="F87" i="5" s="1"/>
  <c r="F79" i="29"/>
  <c r="P73" i="27"/>
  <c r="G79" i="29" l="1"/>
  <c r="H79" i="29"/>
  <c r="D88" i="5" s="1"/>
  <c r="I79" i="29"/>
  <c r="F88" i="5" s="1"/>
  <c r="F80" i="29"/>
  <c r="P74" i="27"/>
  <c r="G80" i="29" l="1"/>
  <c r="I80" i="29"/>
  <c r="F89" i="5" s="1"/>
  <c r="H80" i="29"/>
  <c r="D89" i="5" s="1"/>
  <c r="F81" i="29"/>
  <c r="P75" i="27"/>
  <c r="G81" i="29" l="1"/>
  <c r="H81" i="29"/>
  <c r="D90" i="5" s="1"/>
  <c r="I81" i="29"/>
  <c r="F90" i="5" s="1"/>
  <c r="F82" i="29"/>
  <c r="P76" i="27"/>
  <c r="G82" i="29" l="1"/>
  <c r="I82" i="29"/>
  <c r="F91" i="5" s="1"/>
  <c r="H82" i="29"/>
  <c r="D91" i="5" s="1"/>
  <c r="F83" i="29"/>
  <c r="P77" i="27"/>
  <c r="G83" i="29" l="1"/>
  <c r="H83" i="29"/>
  <c r="D92" i="5" s="1"/>
  <c r="I83" i="29"/>
  <c r="F92" i="5" s="1"/>
  <c r="F84" i="29"/>
  <c r="P78" i="27"/>
  <c r="G84" i="29" l="1"/>
  <c r="H84" i="29"/>
  <c r="D93" i="5" s="1"/>
  <c r="I84" i="29"/>
  <c r="F93" i="5" s="1"/>
  <c r="F85" i="29"/>
  <c r="P79" i="27"/>
  <c r="G85" i="29" l="1"/>
  <c r="H85" i="29"/>
  <c r="D94" i="5" s="1"/>
  <c r="I85" i="29"/>
  <c r="F94" i="5" s="1"/>
  <c r="F86" i="29"/>
  <c r="P80" i="27"/>
  <c r="G86" i="29" l="1"/>
  <c r="H86" i="29"/>
  <c r="D95" i="5" s="1"/>
  <c r="I86" i="29"/>
  <c r="F95" i="5" s="1"/>
  <c r="F87" i="29"/>
  <c r="P81" i="27"/>
  <c r="G87" i="29" l="1"/>
  <c r="H87" i="29"/>
  <c r="D96" i="5" s="1"/>
  <c r="I87" i="29"/>
  <c r="F96" i="5" s="1"/>
  <c r="F88" i="29"/>
  <c r="P82" i="27"/>
  <c r="G88" i="29" l="1"/>
  <c r="H88" i="29"/>
  <c r="D97" i="5" s="1"/>
  <c r="I88" i="29"/>
  <c r="F97" i="5" s="1"/>
  <c r="F89" i="29"/>
  <c r="P83" i="27"/>
  <c r="G89" i="29" l="1"/>
  <c r="I89" i="29"/>
  <c r="F98" i="5" s="1"/>
  <c r="H89" i="29"/>
  <c r="D98" i="5" s="1"/>
  <c r="F90" i="29"/>
  <c r="P84" i="27"/>
  <c r="G90" i="29" l="1"/>
  <c r="H90" i="29"/>
  <c r="D99" i="5" s="1"/>
  <c r="I90" i="29"/>
  <c r="F99" i="5" s="1"/>
  <c r="F91" i="29"/>
  <c r="P85" i="27"/>
  <c r="G91" i="29" l="1"/>
  <c r="H91" i="29"/>
  <c r="D100" i="5" s="1"/>
  <c r="I91" i="29"/>
  <c r="F100" i="5" s="1"/>
  <c r="F92" i="29"/>
  <c r="P86" i="27"/>
  <c r="G92" i="29" l="1"/>
  <c r="H92" i="29"/>
  <c r="D101" i="5" s="1"/>
  <c r="I92" i="29"/>
  <c r="F101" i="5" s="1"/>
  <c r="F93" i="29"/>
  <c r="P87" i="27"/>
  <c r="G93" i="29" l="1"/>
  <c r="H93" i="29"/>
  <c r="D102" i="5" s="1"/>
  <c r="I93" i="29"/>
  <c r="F102" i="5" s="1"/>
  <c r="F94" i="29"/>
  <c r="P88" i="27"/>
  <c r="G94" i="29" l="1"/>
  <c r="H94" i="29"/>
  <c r="D103" i="5" s="1"/>
  <c r="I94" i="29"/>
  <c r="F103" i="5" s="1"/>
  <c r="F95" i="29"/>
  <c r="P89" i="27"/>
  <c r="G95" i="29" l="1"/>
  <c r="H95" i="29"/>
  <c r="D104" i="5" s="1"/>
  <c r="I95" i="29"/>
  <c r="F104" i="5" s="1"/>
  <c r="F96" i="29"/>
  <c r="P90" i="27"/>
  <c r="G96" i="29" l="1"/>
  <c r="H96" i="29"/>
  <c r="D105" i="5" s="1"/>
  <c r="I96" i="29"/>
  <c r="F105" i="5" s="1"/>
  <c r="F97" i="29"/>
  <c r="P91" i="27"/>
  <c r="G97" i="29" l="1"/>
  <c r="H97" i="29"/>
  <c r="D106" i="5" s="1"/>
  <c r="I97" i="29"/>
  <c r="F106" i="5" s="1"/>
  <c r="F98" i="29"/>
  <c r="P92" i="27"/>
  <c r="G98" i="29" l="1"/>
  <c r="H98" i="29"/>
  <c r="D107" i="5" s="1"/>
  <c r="I98" i="29"/>
  <c r="F107" i="5" s="1"/>
  <c r="F99" i="29"/>
  <c r="P93" i="27"/>
  <c r="G99" i="29" l="1"/>
  <c r="H99" i="29"/>
  <c r="D108" i="5" s="1"/>
  <c r="I99" i="29"/>
  <c r="F108" i="5" s="1"/>
  <c r="F100" i="29"/>
  <c r="P94" i="27"/>
  <c r="G100" i="29" l="1"/>
  <c r="H100" i="29"/>
  <c r="D109" i="5" s="1"/>
  <c r="I100" i="29"/>
  <c r="F109" i="5" s="1"/>
  <c r="F101" i="29"/>
  <c r="P95" i="27"/>
  <c r="G101" i="29" l="1"/>
  <c r="H101" i="29"/>
  <c r="D110" i="5" s="1"/>
  <c r="I101" i="29"/>
  <c r="F110" i="5" s="1"/>
  <c r="F102" i="29"/>
  <c r="P96" i="27"/>
  <c r="G102" i="29" l="1"/>
  <c r="H102" i="29"/>
  <c r="D111" i="5" s="1"/>
  <c r="I102" i="29"/>
  <c r="F111" i="5" s="1"/>
  <c r="F103" i="29"/>
  <c r="P97" i="27"/>
  <c r="G103" i="29" l="1"/>
  <c r="H103" i="29"/>
  <c r="D112" i="5" s="1"/>
  <c r="I103" i="29"/>
  <c r="F112" i="5" s="1"/>
  <c r="F104" i="29"/>
  <c r="P98" i="27"/>
  <c r="G104" i="29" l="1"/>
  <c r="H104" i="29"/>
  <c r="D113" i="5" s="1"/>
  <c r="I104" i="29"/>
  <c r="F113" i="5" s="1"/>
  <c r="F105" i="29"/>
  <c r="P99" i="27"/>
  <c r="G105" i="29" l="1"/>
  <c r="H105" i="29"/>
  <c r="D114" i="5" s="1"/>
  <c r="I105" i="29"/>
  <c r="F114" i="5" s="1"/>
  <c r="F106" i="29"/>
  <c r="P100" i="27"/>
  <c r="G106" i="29" l="1"/>
  <c r="H106" i="29"/>
  <c r="D115" i="5" s="1"/>
  <c r="I106" i="29"/>
  <c r="F115" i="5" s="1"/>
  <c r="F107" i="29"/>
  <c r="P101" i="27"/>
  <c r="G107" i="29" l="1"/>
  <c r="H107" i="29"/>
  <c r="D116" i="5" s="1"/>
  <c r="I107" i="29"/>
  <c r="F116" i="5" s="1"/>
  <c r="F108" i="29"/>
  <c r="P102" i="27"/>
  <c r="G108" i="29" l="1"/>
  <c r="H108" i="29"/>
  <c r="D117" i="5" s="1"/>
  <c r="I108" i="29"/>
  <c r="F117" i="5" s="1"/>
  <c r="F109" i="29"/>
  <c r="P103" i="27"/>
  <c r="G109" i="29" l="1"/>
  <c r="H109" i="29"/>
  <c r="D118" i="5" s="1"/>
  <c r="I109" i="29"/>
  <c r="F118" i="5" s="1"/>
  <c r="F110" i="29"/>
  <c r="P104" i="27"/>
  <c r="G110" i="29" l="1"/>
  <c r="H110" i="29"/>
  <c r="D119" i="5" s="1"/>
  <c r="I110" i="29"/>
  <c r="F119" i="5" s="1"/>
  <c r="F111" i="29"/>
  <c r="P105" i="27"/>
  <c r="G111" i="29" l="1"/>
  <c r="H111" i="29"/>
  <c r="D120" i="5" s="1"/>
  <c r="I111" i="29"/>
  <c r="F120" i="5" s="1"/>
  <c r="F112" i="29"/>
  <c r="P106" i="27"/>
  <c r="G112" i="29" l="1"/>
  <c r="H112" i="29"/>
  <c r="D121" i="5" s="1"/>
  <c r="I112" i="29"/>
  <c r="F121" i="5" s="1"/>
  <c r="F113" i="29"/>
  <c r="P107" i="27"/>
  <c r="G113" i="29" l="1"/>
  <c r="H113" i="29"/>
  <c r="D122" i="5" s="1"/>
  <c r="I113" i="29"/>
  <c r="F122" i="5" s="1"/>
  <c r="F114" i="29"/>
  <c r="P108" i="27"/>
  <c r="G114" i="29" l="1"/>
  <c r="H114" i="29"/>
  <c r="D123" i="5" s="1"/>
  <c r="I114" i="29"/>
  <c r="F123" i="5" s="1"/>
  <c r="F115" i="29"/>
  <c r="P109" i="27"/>
  <c r="G115" i="29" l="1"/>
  <c r="H115" i="29"/>
  <c r="D124" i="5" s="1"/>
  <c r="I115" i="29"/>
  <c r="F124" i="5" s="1"/>
  <c r="F116" i="29"/>
  <c r="P110" i="27"/>
  <c r="G116" i="29" l="1"/>
  <c r="H116" i="29"/>
  <c r="D125" i="5" s="1"/>
  <c r="I116" i="29"/>
  <c r="F125" i="5" s="1"/>
  <c r="F117" i="29"/>
  <c r="P111" i="27"/>
  <c r="G117" i="29" l="1"/>
  <c r="H117" i="29"/>
  <c r="D126" i="5" s="1"/>
  <c r="I117" i="29"/>
  <c r="F126" i="5" s="1"/>
  <c r="F118" i="29"/>
  <c r="P112" i="27"/>
  <c r="G118" i="29" l="1"/>
  <c r="H118" i="29"/>
  <c r="D127" i="5" s="1"/>
  <c r="I118" i="29"/>
  <c r="F127" i="5" s="1"/>
  <c r="F119" i="29"/>
  <c r="P113" i="27"/>
  <c r="G119" i="29" l="1"/>
  <c r="H119" i="29"/>
  <c r="D128" i="5" s="1"/>
  <c r="I119" i="29"/>
  <c r="F128" i="5" s="1"/>
  <c r="F120" i="29"/>
  <c r="P114" i="27"/>
  <c r="G120" i="29" l="1"/>
  <c r="H120" i="29"/>
  <c r="D129" i="5" s="1"/>
  <c r="I120" i="29"/>
  <c r="F129" i="5" s="1"/>
  <c r="F121" i="29"/>
  <c r="P115" i="27"/>
  <c r="G121" i="29" l="1"/>
  <c r="H121" i="29"/>
  <c r="D130" i="5" s="1"/>
  <c r="I121" i="29"/>
  <c r="F130" i="5" s="1"/>
  <c r="F122" i="29"/>
  <c r="P116" i="27"/>
  <c r="G122" i="29" l="1"/>
  <c r="H122" i="29"/>
  <c r="D131" i="5" s="1"/>
  <c r="I122" i="29"/>
  <c r="F131" i="5" s="1"/>
  <c r="F123" i="29"/>
  <c r="P117" i="27"/>
  <c r="G123" i="29" l="1"/>
  <c r="H123" i="29"/>
  <c r="D132" i="5" s="1"/>
  <c r="I123" i="29"/>
  <c r="F132" i="5" s="1"/>
  <c r="F124" i="29"/>
  <c r="P118" i="27"/>
  <c r="G124" i="29" l="1"/>
  <c r="H124" i="29"/>
  <c r="D133" i="5" s="1"/>
  <c r="I124" i="29"/>
  <c r="F133" i="5" s="1"/>
  <c r="F125" i="29"/>
  <c r="P119" i="27"/>
  <c r="G125" i="29" l="1"/>
  <c r="H125" i="29"/>
  <c r="D134" i="5" s="1"/>
  <c r="I125" i="29"/>
  <c r="F134" i="5" s="1"/>
  <c r="F126" i="29"/>
  <c r="P120" i="27"/>
  <c r="G126" i="29" l="1"/>
  <c r="H126" i="29"/>
  <c r="D135" i="5" s="1"/>
  <c r="I126" i="29"/>
  <c r="F135" i="5" s="1"/>
  <c r="F127" i="29"/>
  <c r="P121" i="27"/>
  <c r="G127" i="29" l="1"/>
  <c r="H127" i="29"/>
  <c r="D136" i="5" s="1"/>
  <c r="I127" i="29"/>
  <c r="F136" i="5" s="1"/>
  <c r="F128" i="29"/>
  <c r="P122" i="27"/>
  <c r="G128" i="29" l="1"/>
  <c r="I128" i="29"/>
  <c r="F137" i="5" s="1"/>
  <c r="H128" i="29"/>
  <c r="D137" i="5" s="1"/>
  <c r="F129" i="29"/>
  <c r="P123" i="27"/>
  <c r="G129" i="29" l="1"/>
  <c r="H129" i="29"/>
  <c r="D138" i="5" s="1"/>
  <c r="I129" i="29"/>
  <c r="F138" i="5" s="1"/>
  <c r="F130" i="29"/>
  <c r="P124" i="27"/>
  <c r="G130" i="29" l="1"/>
  <c r="H130" i="29"/>
  <c r="D139" i="5" s="1"/>
  <c r="I130" i="29"/>
  <c r="F139" i="5" s="1"/>
  <c r="F131" i="29"/>
  <c r="P125" i="27"/>
  <c r="G131" i="29" l="1"/>
  <c r="H131" i="29"/>
  <c r="D140" i="5" s="1"/>
  <c r="I131" i="29"/>
  <c r="F140" i="5" s="1"/>
  <c r="F132" i="29"/>
  <c r="P126" i="27"/>
  <c r="G132" i="29" l="1"/>
  <c r="H132" i="29"/>
  <c r="D141" i="5" s="1"/>
  <c r="I132" i="29"/>
  <c r="F141" i="5" s="1"/>
  <c r="F133" i="29"/>
  <c r="P127" i="27"/>
  <c r="G133" i="29" l="1"/>
  <c r="H133" i="29"/>
  <c r="D142" i="5" s="1"/>
  <c r="I133" i="29"/>
  <c r="F142" i="5" s="1"/>
  <c r="F134" i="29"/>
  <c r="P128" i="27"/>
  <c r="G134" i="29" l="1"/>
  <c r="H134" i="29"/>
  <c r="D143" i="5" s="1"/>
  <c r="I134" i="29"/>
  <c r="F143" i="5" s="1"/>
  <c r="F135" i="29"/>
  <c r="P129" i="27"/>
  <c r="G135" i="29" l="1"/>
  <c r="H135" i="29"/>
  <c r="D144" i="5" s="1"/>
  <c r="I135" i="29"/>
  <c r="F144" i="5" s="1"/>
  <c r="F136" i="29"/>
  <c r="P130" i="27"/>
  <c r="G136" i="29" l="1"/>
  <c r="H136" i="29"/>
  <c r="D145" i="5" s="1"/>
  <c r="I136" i="29"/>
  <c r="F145" i="5" s="1"/>
  <c r="F137" i="29"/>
  <c r="P131" i="27"/>
  <c r="G137" i="29" l="1"/>
  <c r="H137" i="29"/>
  <c r="D146" i="5" s="1"/>
  <c r="I137" i="29"/>
  <c r="F146" i="5" s="1"/>
  <c r="F138" i="29"/>
  <c r="P132" i="27"/>
  <c r="G138" i="29" l="1"/>
  <c r="H138" i="29"/>
  <c r="D147" i="5" s="1"/>
  <c r="I138" i="29"/>
  <c r="F147" i="5" s="1"/>
  <c r="F139" i="29"/>
  <c r="P133" i="27"/>
  <c r="G139" i="29" l="1"/>
  <c r="H139" i="29"/>
  <c r="D148" i="5" s="1"/>
  <c r="I139" i="29"/>
  <c r="F148" i="5" s="1"/>
  <c r="F140" i="29"/>
  <c r="P134" i="27"/>
  <c r="G140" i="29" l="1"/>
  <c r="H140" i="29"/>
  <c r="D149" i="5" s="1"/>
  <c r="I140" i="29"/>
  <c r="F149" i="5" s="1"/>
  <c r="F141" i="29"/>
  <c r="P135" i="27"/>
  <c r="G141" i="29" l="1"/>
  <c r="H141" i="29"/>
  <c r="D150" i="5" s="1"/>
  <c r="I141" i="29"/>
  <c r="F150" i="5" s="1"/>
  <c r="F142" i="29"/>
  <c r="P136" i="27"/>
  <c r="G142" i="29" l="1"/>
  <c r="H142" i="29"/>
  <c r="D151" i="5" s="1"/>
  <c r="I142" i="29"/>
  <c r="F151" i="5" s="1"/>
  <c r="F143" i="29"/>
  <c r="P137" i="27"/>
  <c r="G143" i="29" l="1"/>
  <c r="H143" i="29"/>
  <c r="D152" i="5" s="1"/>
  <c r="I143" i="29"/>
  <c r="F152" i="5" s="1"/>
  <c r="F144" i="29"/>
  <c r="P138" i="27"/>
  <c r="G144" i="29" l="1"/>
  <c r="H144" i="29"/>
  <c r="D153" i="5" s="1"/>
  <c r="I144" i="29"/>
  <c r="F153" i="5" s="1"/>
  <c r="F145" i="29"/>
  <c r="P139" i="27"/>
  <c r="G145" i="29" l="1"/>
  <c r="H145" i="29"/>
  <c r="D154" i="5" s="1"/>
  <c r="I145" i="29"/>
  <c r="F154" i="5" s="1"/>
  <c r="F146" i="29"/>
  <c r="P140" i="27"/>
  <c r="G146" i="29" l="1"/>
  <c r="H146" i="29"/>
  <c r="D155" i="5" s="1"/>
  <c r="I146" i="29"/>
  <c r="F155" i="5" s="1"/>
  <c r="F147" i="29"/>
  <c r="P141" i="27"/>
  <c r="G147" i="29" l="1"/>
  <c r="H147" i="29"/>
  <c r="D156" i="5" s="1"/>
  <c r="I147" i="29"/>
  <c r="F156" i="5" s="1"/>
  <c r="F148" i="29"/>
  <c r="P142" i="27"/>
  <c r="G148" i="29" l="1"/>
  <c r="H148" i="29"/>
  <c r="D157" i="5" s="1"/>
  <c r="I148" i="29"/>
  <c r="F157" i="5" s="1"/>
  <c r="F149" i="29"/>
  <c r="P143" i="27"/>
  <c r="G149" i="29" l="1"/>
  <c r="H149" i="29"/>
  <c r="D158" i="5" s="1"/>
  <c r="I149" i="29"/>
  <c r="F158" i="5" s="1"/>
  <c r="F150" i="29"/>
  <c r="P144" i="27"/>
  <c r="G150" i="29" l="1"/>
  <c r="H150" i="29"/>
  <c r="D159" i="5" s="1"/>
  <c r="I150" i="29"/>
  <c r="F159" i="5" s="1"/>
  <c r="F151" i="29"/>
  <c r="P145" i="27"/>
  <c r="G151" i="29" l="1"/>
  <c r="H151" i="29"/>
  <c r="D160" i="5" s="1"/>
  <c r="I151" i="29"/>
  <c r="F160" i="5" s="1"/>
  <c r="F152" i="29"/>
  <c r="P146" i="27"/>
  <c r="G152" i="29" l="1"/>
  <c r="H152" i="29"/>
  <c r="D161" i="5" s="1"/>
  <c r="I152" i="29"/>
  <c r="F161" i="5" s="1"/>
  <c r="F153" i="29"/>
  <c r="P147" i="27"/>
  <c r="G153" i="29" l="1"/>
  <c r="H153" i="29"/>
  <c r="D162" i="5" s="1"/>
  <c r="I153" i="29"/>
  <c r="F162" i="5" s="1"/>
  <c r="F154" i="29"/>
  <c r="P148" i="27"/>
  <c r="G154" i="29" l="1"/>
  <c r="H154" i="29"/>
  <c r="D163" i="5" s="1"/>
  <c r="I154" i="29"/>
  <c r="F163" i="5" s="1"/>
  <c r="F155" i="29"/>
  <c r="P149" i="27"/>
  <c r="G155" i="29" l="1"/>
  <c r="H155" i="29"/>
  <c r="D164" i="5" s="1"/>
  <c r="I155" i="29"/>
  <c r="F164" i="5" s="1"/>
  <c r="F156" i="29"/>
  <c r="P150" i="27"/>
  <c r="G156" i="29" l="1"/>
  <c r="H156" i="29"/>
  <c r="D165" i="5" s="1"/>
  <c r="I156" i="29"/>
  <c r="F165" i="5" s="1"/>
  <c r="F157" i="29"/>
  <c r="P151" i="27"/>
  <c r="G157" i="29" l="1"/>
  <c r="H157" i="29"/>
  <c r="D166" i="5" s="1"/>
  <c r="I157" i="29"/>
  <c r="F166" i="5" s="1"/>
  <c r="F158" i="29"/>
  <c r="P152" i="27"/>
  <c r="G158" i="29" l="1"/>
  <c r="H158" i="29"/>
  <c r="D167" i="5" s="1"/>
  <c r="I158" i="29"/>
  <c r="F167" i="5" s="1"/>
  <c r="F159" i="29"/>
  <c r="P153" i="27"/>
  <c r="G159" i="29" l="1"/>
  <c r="H159" i="29"/>
  <c r="D168" i="5" s="1"/>
  <c r="I159" i="29"/>
  <c r="F168" i="5" s="1"/>
  <c r="F160" i="29"/>
  <c r="P154" i="27"/>
  <c r="G160" i="29" l="1"/>
  <c r="H160" i="29"/>
  <c r="D169" i="5" s="1"/>
  <c r="I160" i="29"/>
  <c r="F169" i="5" s="1"/>
  <c r="F161" i="29"/>
  <c r="P155" i="27"/>
  <c r="G161" i="29" l="1"/>
  <c r="H161" i="29"/>
  <c r="D170" i="5" s="1"/>
  <c r="I161" i="29"/>
  <c r="F170" i="5" s="1"/>
  <c r="F162" i="29"/>
  <c r="P156" i="27"/>
  <c r="G162" i="29" l="1"/>
  <c r="H162" i="29"/>
  <c r="D171" i="5" s="1"/>
  <c r="I162" i="29"/>
  <c r="F171" i="5" s="1"/>
  <c r="F163" i="29"/>
  <c r="P157" i="27"/>
  <c r="G163" i="29" l="1"/>
  <c r="H163" i="29"/>
  <c r="D172" i="5" s="1"/>
  <c r="I163" i="29"/>
  <c r="F172" i="5" s="1"/>
  <c r="F164" i="29"/>
  <c r="P158" i="27"/>
  <c r="G164" i="29" l="1"/>
  <c r="H164" i="29"/>
  <c r="D173" i="5" s="1"/>
  <c r="I164" i="29"/>
  <c r="F173" i="5" s="1"/>
  <c r="F165" i="29"/>
  <c r="P159" i="27"/>
  <c r="G165" i="29" l="1"/>
  <c r="H165" i="29"/>
  <c r="D174" i="5" s="1"/>
  <c r="I165" i="29"/>
  <c r="F174" i="5" s="1"/>
  <c r="F166" i="29"/>
  <c r="P160" i="27"/>
  <c r="G166" i="29" l="1"/>
  <c r="H166" i="29"/>
  <c r="D175" i="5" s="1"/>
  <c r="I166" i="29"/>
  <c r="F175" i="5" s="1"/>
  <c r="F167" i="29"/>
  <c r="P161" i="27"/>
  <c r="G167" i="29" l="1"/>
  <c r="H167" i="29"/>
  <c r="D176" i="5" s="1"/>
  <c r="I167" i="29"/>
  <c r="F176" i="5" s="1"/>
  <c r="F168" i="29"/>
  <c r="P162" i="27"/>
  <c r="G168" i="29" l="1"/>
  <c r="H168" i="29"/>
  <c r="D177" i="5" s="1"/>
  <c r="I168" i="29"/>
  <c r="F177" i="5" s="1"/>
  <c r="F169" i="29"/>
  <c r="P163" i="27"/>
  <c r="G169" i="29" l="1"/>
  <c r="H169" i="29"/>
  <c r="D178" i="5" s="1"/>
  <c r="I169" i="29"/>
  <c r="F178" i="5" s="1"/>
  <c r="F170" i="29"/>
  <c r="P164" i="27"/>
  <c r="G170" i="29" l="1"/>
  <c r="H170" i="29"/>
  <c r="D179" i="5" s="1"/>
  <c r="I170" i="29"/>
  <c r="F179" i="5" s="1"/>
  <c r="F171" i="29"/>
  <c r="P165" i="27"/>
  <c r="G171" i="29" l="1"/>
  <c r="H171" i="29"/>
  <c r="D180" i="5" s="1"/>
  <c r="I171" i="29"/>
  <c r="F180" i="5" s="1"/>
  <c r="F172" i="29"/>
  <c r="P166" i="27"/>
  <c r="G172" i="29" l="1"/>
  <c r="H172" i="29"/>
  <c r="D181" i="5" s="1"/>
  <c r="I172" i="29"/>
  <c r="F181" i="5" s="1"/>
  <c r="F173" i="29"/>
  <c r="P167" i="27"/>
  <c r="G173" i="29" l="1"/>
  <c r="H173" i="29"/>
  <c r="D182" i="5" s="1"/>
  <c r="I173" i="29"/>
  <c r="F182" i="5" s="1"/>
  <c r="F174" i="29"/>
  <c r="P168" i="27"/>
  <c r="G174" i="29" l="1"/>
  <c r="H174" i="29"/>
  <c r="D183" i="5" s="1"/>
  <c r="I174" i="29"/>
  <c r="F183" i="5" s="1"/>
  <c r="F175" i="29"/>
  <c r="P169" i="27"/>
  <c r="G175" i="29" l="1"/>
  <c r="H175" i="29"/>
  <c r="D184" i="5" s="1"/>
  <c r="I175" i="29"/>
  <c r="F184" i="5" s="1"/>
  <c r="F176" i="29"/>
  <c r="P170" i="27"/>
  <c r="G176" i="29" l="1"/>
  <c r="H176" i="29"/>
  <c r="D185" i="5" s="1"/>
  <c r="I176" i="29"/>
  <c r="F185" i="5" s="1"/>
  <c r="F177" i="29"/>
  <c r="P171" i="27"/>
  <c r="G177" i="29" l="1"/>
  <c r="H177" i="29"/>
  <c r="D186" i="5" s="1"/>
  <c r="I177" i="29"/>
  <c r="F186" i="5" s="1"/>
  <c r="F178" i="29"/>
  <c r="P172" i="27"/>
  <c r="G178" i="29" l="1"/>
  <c r="H178" i="29"/>
  <c r="D187" i="5" s="1"/>
  <c r="I178" i="29"/>
  <c r="F187" i="5" s="1"/>
  <c r="F179" i="29"/>
  <c r="P173" i="27"/>
  <c r="G179" i="29" l="1"/>
  <c r="H179" i="29"/>
  <c r="D188" i="5" s="1"/>
  <c r="I179" i="29"/>
  <c r="F188" i="5" s="1"/>
  <c r="F180" i="29"/>
  <c r="P174" i="27"/>
  <c r="G180" i="29" l="1"/>
  <c r="H180" i="29"/>
  <c r="D189" i="5" s="1"/>
  <c r="I180" i="29"/>
  <c r="F189" i="5" s="1"/>
  <c r="F181" i="29"/>
  <c r="P175" i="27"/>
  <c r="G181" i="29" l="1"/>
  <c r="H181" i="29"/>
  <c r="D190" i="5" s="1"/>
  <c r="I181" i="29"/>
  <c r="F190" i="5" s="1"/>
  <c r="F182" i="29"/>
  <c r="P176" i="27"/>
  <c r="G182" i="29" l="1"/>
  <c r="H182" i="29"/>
  <c r="D191" i="5" s="1"/>
  <c r="I182" i="29"/>
  <c r="F191" i="5" s="1"/>
  <c r="F183" i="29"/>
  <c r="P177" i="27"/>
  <c r="G183" i="29" l="1"/>
  <c r="H183" i="29"/>
  <c r="D192" i="5" s="1"/>
  <c r="I183" i="29"/>
  <c r="F192" i="5" s="1"/>
  <c r="F184" i="29"/>
  <c r="P178" i="27"/>
  <c r="G184" i="29" l="1"/>
  <c r="H184" i="29"/>
  <c r="D193" i="5" s="1"/>
  <c r="I184" i="29"/>
  <c r="F193" i="5" s="1"/>
  <c r="F185" i="29"/>
  <c r="P179" i="27"/>
  <c r="G185" i="29" l="1"/>
  <c r="H185" i="29"/>
  <c r="D194" i="5" s="1"/>
  <c r="I185" i="29"/>
  <c r="F194" i="5" s="1"/>
  <c r="F186" i="29"/>
  <c r="P180" i="27"/>
  <c r="G186" i="29" l="1"/>
  <c r="H186" i="29"/>
  <c r="D195" i="5" s="1"/>
  <c r="I186" i="29"/>
  <c r="F195" i="5" s="1"/>
  <c r="F187" i="29"/>
  <c r="P181" i="27"/>
  <c r="G187" i="29" l="1"/>
  <c r="H187" i="29"/>
  <c r="D196" i="5" s="1"/>
  <c r="I187" i="29"/>
  <c r="F196" i="5" s="1"/>
  <c r="F188" i="29"/>
  <c r="P182" i="27"/>
  <c r="G188" i="29" l="1"/>
  <c r="H188" i="29"/>
  <c r="D197" i="5" s="1"/>
  <c r="I188" i="29"/>
  <c r="F197" i="5" s="1"/>
  <c r="F189" i="29"/>
  <c r="P183" i="27"/>
  <c r="G189" i="29" l="1"/>
  <c r="H189" i="29"/>
  <c r="D198" i="5" s="1"/>
  <c r="I189" i="29"/>
  <c r="F198" i="5" s="1"/>
  <c r="F190" i="29"/>
  <c r="P184" i="27"/>
  <c r="G190" i="29" l="1"/>
  <c r="H190" i="29"/>
  <c r="D199" i="5" s="1"/>
  <c r="I190" i="29"/>
  <c r="F199" i="5" s="1"/>
  <c r="F191" i="29"/>
  <c r="P185" i="27"/>
  <c r="G191" i="29" l="1"/>
  <c r="H191" i="29"/>
  <c r="D200" i="5" s="1"/>
  <c r="I191" i="29"/>
  <c r="F200" i="5" s="1"/>
  <c r="F192" i="29"/>
  <c r="P186" i="27"/>
  <c r="G192" i="29" l="1"/>
  <c r="H192" i="29"/>
  <c r="D201" i="5" s="1"/>
  <c r="I192" i="29"/>
  <c r="F201" i="5" s="1"/>
  <c r="F193" i="29"/>
  <c r="P187" i="27"/>
  <c r="G193" i="29" l="1"/>
  <c r="H193" i="29"/>
  <c r="D202" i="5" s="1"/>
  <c r="I193" i="29"/>
  <c r="F202" i="5" s="1"/>
  <c r="F194" i="29"/>
  <c r="P188" i="27"/>
  <c r="G194" i="29" l="1"/>
  <c r="H194" i="29"/>
  <c r="D203" i="5" s="1"/>
  <c r="I194" i="29"/>
  <c r="F203" i="5" s="1"/>
  <c r="F195" i="29"/>
  <c r="P189" i="27"/>
  <c r="G195" i="29" l="1"/>
  <c r="H195" i="29"/>
  <c r="D204" i="5" s="1"/>
  <c r="I195" i="29"/>
  <c r="F204" i="5" s="1"/>
  <c r="F196" i="29"/>
  <c r="P190" i="27"/>
  <c r="G196" i="29" l="1"/>
  <c r="H196" i="29"/>
  <c r="D205" i="5" s="1"/>
  <c r="I196" i="29"/>
  <c r="F205" i="5" s="1"/>
  <c r="F197" i="29"/>
  <c r="P191" i="27"/>
  <c r="G197" i="29" l="1"/>
  <c r="H197" i="29"/>
  <c r="D206" i="5" s="1"/>
  <c r="I197" i="29"/>
  <c r="F206" i="5" s="1"/>
  <c r="F198" i="29"/>
  <c r="P192" i="27"/>
  <c r="G198" i="29" l="1"/>
  <c r="H198" i="29"/>
  <c r="D207" i="5" s="1"/>
  <c r="I198" i="29"/>
  <c r="F207" i="5" s="1"/>
  <c r="F199" i="29"/>
  <c r="P193" i="27"/>
  <c r="G199" i="29" l="1"/>
  <c r="H199" i="29"/>
  <c r="D208" i="5" s="1"/>
  <c r="I199" i="29"/>
  <c r="F208" i="5" s="1"/>
  <c r="F200" i="29"/>
  <c r="P194" i="27"/>
  <c r="G200" i="29" l="1"/>
  <c r="I200" i="29"/>
  <c r="F209" i="5" s="1"/>
  <c r="H200" i="29"/>
  <c r="D209" i="5" s="1"/>
  <c r="F201" i="29"/>
  <c r="P195" i="27"/>
  <c r="G201" i="29" l="1"/>
  <c r="H201" i="29"/>
  <c r="D210" i="5" s="1"/>
  <c r="I201" i="29"/>
  <c r="F210" i="5" s="1"/>
  <c r="F202" i="29"/>
  <c r="P196" i="27"/>
  <c r="G202" i="29" l="1"/>
  <c r="H202" i="29"/>
  <c r="D211" i="5" s="1"/>
  <c r="I202" i="29"/>
  <c r="F211" i="5" s="1"/>
  <c r="F203" i="29"/>
  <c r="P197" i="27"/>
  <c r="G203" i="29" l="1"/>
  <c r="H203" i="29"/>
  <c r="D212" i="5" s="1"/>
  <c r="I203" i="29"/>
  <c r="F212" i="5" s="1"/>
  <c r="F204" i="29"/>
  <c r="P198" i="27"/>
  <c r="G204" i="29" l="1"/>
  <c r="H204" i="29"/>
  <c r="D213" i="5" s="1"/>
  <c r="I204" i="29"/>
  <c r="F213" i="5" s="1"/>
  <c r="F205" i="29"/>
  <c r="P199" i="27"/>
  <c r="G205" i="29" l="1"/>
  <c r="H205" i="29"/>
  <c r="D214" i="5" s="1"/>
  <c r="I205" i="29"/>
  <c r="F214" i="5" s="1"/>
  <c r="F206" i="29"/>
  <c r="P200" i="27"/>
  <c r="G206" i="29" l="1"/>
  <c r="H206" i="29"/>
  <c r="D215" i="5" s="1"/>
  <c r="I206" i="29"/>
  <c r="F215" i="5" s="1"/>
  <c r="F207" i="29"/>
  <c r="P201" i="27"/>
  <c r="G207" i="29" l="1"/>
  <c r="H207" i="29"/>
  <c r="D216" i="5" s="1"/>
  <c r="I207" i="29"/>
  <c r="F216" i="5" s="1"/>
  <c r="F208" i="29"/>
  <c r="P202" i="27"/>
  <c r="G208" i="29" l="1"/>
  <c r="H208" i="29"/>
  <c r="D217" i="5" s="1"/>
  <c r="I208" i="29"/>
  <c r="F217" i="5" s="1"/>
  <c r="F209" i="29"/>
  <c r="P203" i="27"/>
  <c r="G209" i="29" l="1"/>
  <c r="H209" i="29"/>
  <c r="D218" i="5" s="1"/>
  <c r="I209" i="29"/>
  <c r="F218" i="5" s="1"/>
  <c r="F210" i="29"/>
  <c r="P204" i="27"/>
  <c r="G210" i="29" l="1"/>
  <c r="H210" i="29"/>
  <c r="D219" i="5" s="1"/>
  <c r="I210" i="29"/>
  <c r="F219" i="5" s="1"/>
  <c r="F211" i="29"/>
  <c r="P205" i="27"/>
  <c r="G211" i="29" l="1"/>
  <c r="H211" i="29"/>
  <c r="D220" i="5" s="1"/>
  <c r="I211" i="29"/>
  <c r="F220" i="5" s="1"/>
  <c r="F212" i="29"/>
  <c r="P206" i="27"/>
  <c r="G212" i="29" l="1"/>
  <c r="I212" i="29"/>
  <c r="F221" i="5" s="1"/>
  <c r="H212" i="29"/>
  <c r="D221" i="5" s="1"/>
  <c r="F213" i="29"/>
  <c r="P207" i="27"/>
  <c r="G213" i="29" l="1"/>
  <c r="H213" i="29"/>
  <c r="D222" i="5" s="1"/>
  <c r="I213" i="29"/>
  <c r="F222" i="5" s="1"/>
  <c r="F214" i="29"/>
  <c r="P208" i="27"/>
  <c r="G214" i="29" l="1"/>
  <c r="H214" i="29"/>
  <c r="D223" i="5" s="1"/>
  <c r="I214" i="29"/>
  <c r="F223" i="5" s="1"/>
  <c r="F215" i="29"/>
  <c r="P209" i="27"/>
  <c r="G215" i="29" l="1"/>
  <c r="H215" i="29"/>
  <c r="D224" i="5" s="1"/>
  <c r="I215" i="29"/>
  <c r="F224" i="5" s="1"/>
  <c r="F216" i="29"/>
  <c r="P210" i="27"/>
  <c r="G216" i="29" l="1"/>
  <c r="H216" i="29"/>
  <c r="D225" i="5" s="1"/>
  <c r="I216" i="29"/>
  <c r="F225" i="5" s="1"/>
  <c r="F217" i="29"/>
  <c r="P211" i="27"/>
  <c r="G217" i="29" l="1"/>
  <c r="H217" i="29"/>
  <c r="D226" i="5" s="1"/>
  <c r="I217" i="29"/>
  <c r="F226" i="5" s="1"/>
  <c r="F218" i="29"/>
  <c r="P212" i="27"/>
  <c r="G218" i="29" l="1"/>
  <c r="H218" i="29"/>
  <c r="D227" i="5" s="1"/>
  <c r="I218" i="29"/>
  <c r="F227" i="5" s="1"/>
  <c r="F219" i="29"/>
  <c r="P213" i="27"/>
  <c r="G219" i="29" l="1"/>
  <c r="H219" i="29"/>
  <c r="D228" i="5" s="1"/>
  <c r="I219" i="29"/>
  <c r="F228" i="5" s="1"/>
  <c r="F220" i="29"/>
  <c r="P214" i="27"/>
  <c r="G220" i="29" l="1"/>
  <c r="H220" i="29"/>
  <c r="D229" i="5" s="1"/>
  <c r="I220" i="29"/>
  <c r="F229" i="5" s="1"/>
  <c r="F221" i="29"/>
  <c r="P215" i="27"/>
  <c r="G221" i="29" l="1"/>
  <c r="H221" i="29"/>
  <c r="D230" i="5" s="1"/>
  <c r="I221" i="29"/>
  <c r="F230" i="5" s="1"/>
  <c r="F222" i="29"/>
  <c r="P216" i="27"/>
  <c r="G222" i="29" l="1"/>
  <c r="H222" i="29"/>
  <c r="D231" i="5" s="1"/>
  <c r="I222" i="29"/>
  <c r="F231" i="5" s="1"/>
  <c r="F223" i="29"/>
  <c r="P217" i="27"/>
  <c r="G223" i="29" l="1"/>
  <c r="I223" i="29"/>
  <c r="F232" i="5" s="1"/>
  <c r="H223" i="29"/>
  <c r="D232" i="5" s="1"/>
  <c r="F224" i="29"/>
  <c r="P218" i="27"/>
  <c r="G224" i="29" l="1"/>
  <c r="H224" i="29"/>
  <c r="D233" i="5" s="1"/>
  <c r="I224" i="29"/>
  <c r="F233" i="5" s="1"/>
  <c r="F225" i="29"/>
  <c r="P219" i="27"/>
  <c r="G225" i="29" l="1"/>
  <c r="H225" i="29"/>
  <c r="D234" i="5" s="1"/>
  <c r="I225" i="29"/>
  <c r="F234" i="5" s="1"/>
  <c r="F226" i="29"/>
  <c r="P220" i="27"/>
  <c r="G226" i="29" l="1"/>
  <c r="H226" i="29"/>
  <c r="D235" i="5" s="1"/>
  <c r="I226" i="29"/>
  <c r="F235" i="5" s="1"/>
  <c r="F227" i="29"/>
  <c r="P221" i="27"/>
  <c r="G227" i="29" l="1"/>
  <c r="H227" i="29"/>
  <c r="D236" i="5" s="1"/>
  <c r="I227" i="29"/>
  <c r="F236" i="5" s="1"/>
  <c r="F228" i="29"/>
  <c r="P222" i="27"/>
  <c r="G228" i="29" l="1"/>
  <c r="H228" i="29"/>
  <c r="D237" i="5" s="1"/>
  <c r="I228" i="29"/>
  <c r="F237" i="5" s="1"/>
  <c r="F229" i="29"/>
  <c r="P223" i="27"/>
  <c r="G229" i="29" l="1"/>
  <c r="H229" i="29"/>
  <c r="D238" i="5" s="1"/>
  <c r="I229" i="29"/>
  <c r="F238" i="5" s="1"/>
  <c r="F230" i="29"/>
  <c r="P224" i="27"/>
  <c r="G230" i="29" l="1"/>
  <c r="H230" i="29"/>
  <c r="D239" i="5" s="1"/>
  <c r="I230" i="29"/>
  <c r="F239" i="5" s="1"/>
  <c r="F231" i="29"/>
  <c r="P225" i="27"/>
  <c r="G231" i="29" l="1"/>
  <c r="H231" i="29"/>
  <c r="D240" i="5" s="1"/>
  <c r="I231" i="29"/>
  <c r="F240" i="5" s="1"/>
  <c r="F232" i="29"/>
  <c r="P226" i="27"/>
  <c r="G232" i="29" l="1"/>
  <c r="H232" i="29"/>
  <c r="D241" i="5" s="1"/>
  <c r="I232" i="29"/>
  <c r="F241" i="5" s="1"/>
  <c r="F233" i="29"/>
  <c r="P227" i="27"/>
  <c r="G233" i="29" l="1"/>
  <c r="H233" i="29"/>
  <c r="D242" i="5" s="1"/>
  <c r="I233" i="29"/>
  <c r="F242" i="5" s="1"/>
  <c r="F234" i="29"/>
  <c r="P228" i="27"/>
  <c r="G234" i="29" l="1"/>
  <c r="H234" i="29"/>
  <c r="D243" i="5" s="1"/>
  <c r="I234" i="29"/>
  <c r="F243" i="5" s="1"/>
  <c r="F235" i="29"/>
  <c r="P229" i="27"/>
  <c r="G235" i="29" l="1"/>
  <c r="H235" i="29"/>
  <c r="D244" i="5" s="1"/>
  <c r="I235" i="29"/>
  <c r="F244" i="5" s="1"/>
  <c r="F236" i="29"/>
  <c r="P230" i="27"/>
  <c r="G236" i="29" l="1"/>
  <c r="H236" i="29"/>
  <c r="D245" i="5" s="1"/>
  <c r="I236" i="29"/>
  <c r="F245" i="5" s="1"/>
  <c r="F237" i="29"/>
  <c r="P231" i="27"/>
  <c r="G237" i="29" l="1"/>
  <c r="H237" i="29"/>
  <c r="D246" i="5" s="1"/>
  <c r="I237" i="29"/>
  <c r="F246" i="5" s="1"/>
  <c r="F238" i="29"/>
  <c r="P232" i="27"/>
  <c r="G238" i="29" l="1"/>
  <c r="H238" i="29"/>
  <c r="D247" i="5" s="1"/>
  <c r="I238" i="29"/>
  <c r="F247" i="5" s="1"/>
  <c r="F239" i="29"/>
  <c r="P233" i="27"/>
  <c r="G239" i="29" l="1"/>
  <c r="H239" i="29"/>
  <c r="D248" i="5" s="1"/>
  <c r="I239" i="29"/>
  <c r="F248" i="5" s="1"/>
  <c r="F240" i="29"/>
  <c r="P234" i="27"/>
  <c r="G240" i="29" l="1"/>
  <c r="I240" i="29"/>
  <c r="F249" i="5" s="1"/>
  <c r="H240" i="29"/>
  <c r="D249" i="5" s="1"/>
  <c r="F241" i="29"/>
  <c r="P235" i="27"/>
  <c r="G241" i="29" l="1"/>
  <c r="H241" i="29"/>
  <c r="D250" i="5" s="1"/>
  <c r="I241" i="29"/>
  <c r="F250" i="5" s="1"/>
  <c r="F242" i="29"/>
  <c r="P236" i="27"/>
  <c r="G242" i="29" l="1"/>
  <c r="H242" i="29"/>
  <c r="D251" i="5" s="1"/>
  <c r="I242" i="29"/>
  <c r="F251" i="5" s="1"/>
  <c r="F243" i="29"/>
  <c r="P237" i="27"/>
  <c r="G243" i="29" l="1"/>
  <c r="I243" i="29"/>
  <c r="F252" i="5" s="1"/>
  <c r="H243" i="29"/>
  <c r="D252" i="5" s="1"/>
  <c r="F244" i="29"/>
  <c r="P238" i="27"/>
  <c r="G244" i="29" l="1"/>
  <c r="H244" i="29"/>
  <c r="D253" i="5" s="1"/>
  <c r="I244" i="29"/>
  <c r="F253" i="5" s="1"/>
  <c r="F245" i="29"/>
  <c r="P239" i="27"/>
  <c r="G245" i="29" l="1"/>
  <c r="H245" i="29"/>
  <c r="D254" i="5" s="1"/>
  <c r="I245" i="29"/>
  <c r="F254" i="5" s="1"/>
  <c r="F246" i="29"/>
  <c r="P240" i="27"/>
  <c r="G246" i="29" l="1"/>
  <c r="H246" i="29"/>
  <c r="D255" i="5" s="1"/>
  <c r="I246" i="29"/>
  <c r="F255" i="5" s="1"/>
  <c r="F247" i="29"/>
  <c r="P241" i="27"/>
  <c r="G247" i="29" l="1"/>
  <c r="H247" i="29"/>
  <c r="D256" i="5" s="1"/>
  <c r="I247" i="29"/>
  <c r="F256" i="5" s="1"/>
  <c r="F248" i="29"/>
  <c r="P242" i="27"/>
  <c r="G248" i="29" l="1"/>
  <c r="H248" i="29"/>
  <c r="D257" i="5" s="1"/>
  <c r="I248" i="29"/>
  <c r="F257" i="5" s="1"/>
  <c r="F249" i="29"/>
  <c r="P243" i="27"/>
  <c r="G249" i="29" l="1"/>
  <c r="I249" i="29"/>
  <c r="F258" i="5" s="1"/>
  <c r="H249" i="29"/>
  <c r="D258" i="5" s="1"/>
  <c r="F250" i="29"/>
  <c r="P244" i="27"/>
  <c r="G250" i="29" l="1"/>
  <c r="H250" i="29"/>
  <c r="D259" i="5" s="1"/>
  <c r="I250" i="29"/>
  <c r="F259" i="5" s="1"/>
  <c r="F251" i="29"/>
  <c r="P245" i="27"/>
  <c r="G251" i="29" l="1"/>
  <c r="H251" i="29"/>
  <c r="D260" i="5" s="1"/>
  <c r="I251" i="29"/>
  <c r="F260" i="5" s="1"/>
  <c r="F252" i="29"/>
  <c r="P246" i="27"/>
  <c r="G252" i="29" l="1"/>
  <c r="H252" i="29"/>
  <c r="D261" i="5" s="1"/>
  <c r="I252" i="29"/>
  <c r="F261" i="5" s="1"/>
  <c r="F253" i="29"/>
  <c r="P247" i="27"/>
  <c r="G253" i="29" l="1"/>
  <c r="H253" i="29"/>
  <c r="D262" i="5" s="1"/>
  <c r="I253" i="29"/>
  <c r="F262" i="5" s="1"/>
  <c r="F254" i="29"/>
  <c r="P248" i="27"/>
  <c r="G254" i="29" l="1"/>
  <c r="H254" i="29"/>
  <c r="D263" i="5" s="1"/>
  <c r="I254" i="29"/>
  <c r="F263" i="5" s="1"/>
  <c r="F255" i="29"/>
  <c r="P249" i="27"/>
  <c r="G255" i="29" l="1"/>
  <c r="H255" i="29"/>
  <c r="D264" i="5" s="1"/>
  <c r="I255" i="29"/>
  <c r="F264" i="5" s="1"/>
  <c r="F256" i="29"/>
  <c r="P250" i="27"/>
  <c r="G256" i="29" l="1"/>
  <c r="H256" i="29"/>
  <c r="D265" i="5" s="1"/>
  <c r="I256" i="29"/>
  <c r="F265" i="5" s="1"/>
  <c r="F257" i="29"/>
  <c r="P251" i="27"/>
  <c r="G257" i="29" l="1"/>
  <c r="H257" i="29"/>
  <c r="D266" i="5" s="1"/>
  <c r="I257" i="29"/>
  <c r="F266" i="5" s="1"/>
  <c r="F258" i="29"/>
  <c r="P252" i="27"/>
  <c r="G258" i="29" l="1"/>
  <c r="H258" i="29"/>
  <c r="D267" i="5" s="1"/>
  <c r="I258" i="29"/>
  <c r="F267" i="5" s="1"/>
  <c r="F259" i="29"/>
  <c r="P253" i="27"/>
  <c r="G259" i="29" l="1"/>
  <c r="H259" i="29"/>
  <c r="D268" i="5" s="1"/>
  <c r="I259" i="29"/>
  <c r="F268" i="5" s="1"/>
  <c r="F260" i="29"/>
  <c r="P254" i="27"/>
  <c r="G260" i="29" l="1"/>
  <c r="H260" i="29"/>
  <c r="D269" i="5" s="1"/>
  <c r="I260" i="29"/>
  <c r="F269" i="5" s="1"/>
  <c r="F261" i="29"/>
  <c r="P255" i="27"/>
  <c r="G261" i="29" l="1"/>
  <c r="H261" i="29"/>
  <c r="D270" i="5" s="1"/>
  <c r="I261" i="29"/>
  <c r="F270" i="5" s="1"/>
  <c r="F262" i="29"/>
  <c r="P256" i="27"/>
  <c r="G262" i="29" l="1"/>
  <c r="H262" i="29"/>
  <c r="D271" i="5" s="1"/>
  <c r="I262" i="29"/>
  <c r="F271" i="5" s="1"/>
  <c r="F263" i="29"/>
  <c r="P257" i="27"/>
  <c r="G263" i="29" l="1"/>
  <c r="H263" i="29"/>
  <c r="D272" i="5" s="1"/>
  <c r="I263" i="29"/>
  <c r="F272" i="5" s="1"/>
  <c r="F264" i="29"/>
  <c r="P258" i="27"/>
  <c r="G264" i="29" l="1"/>
  <c r="H264" i="29"/>
  <c r="D273" i="5" s="1"/>
  <c r="I264" i="29"/>
  <c r="F273" i="5" s="1"/>
  <c r="F265" i="29"/>
  <c r="P259" i="27"/>
  <c r="G265" i="29" l="1"/>
  <c r="H265" i="29"/>
  <c r="D274" i="5" s="1"/>
  <c r="I265" i="29"/>
  <c r="F274" i="5" s="1"/>
  <c r="F266" i="29"/>
  <c r="P260" i="27"/>
  <c r="G266" i="29" l="1"/>
  <c r="H266" i="29"/>
  <c r="D275" i="5" s="1"/>
  <c r="I266" i="29"/>
  <c r="F275" i="5" s="1"/>
  <c r="F267" i="29"/>
  <c r="P261" i="27"/>
  <c r="G267" i="29" l="1"/>
  <c r="H267" i="29"/>
  <c r="D276" i="5" s="1"/>
  <c r="I267" i="29"/>
  <c r="F276" i="5" s="1"/>
  <c r="F268" i="29"/>
  <c r="P262" i="27"/>
  <c r="G268" i="29" l="1"/>
  <c r="H268" i="29"/>
  <c r="D277" i="5" s="1"/>
  <c r="I268" i="29"/>
  <c r="F277" i="5" s="1"/>
  <c r="F269" i="29"/>
  <c r="P263" i="27"/>
  <c r="G269" i="29" l="1"/>
  <c r="H269" i="29"/>
  <c r="D278" i="5" s="1"/>
  <c r="I269" i="29"/>
  <c r="F278" i="5" s="1"/>
  <c r="F270" i="29"/>
  <c r="P264" i="27"/>
  <c r="G270" i="29" l="1"/>
  <c r="H270" i="29"/>
  <c r="D279" i="5" s="1"/>
  <c r="I270" i="29"/>
  <c r="F279" i="5" s="1"/>
  <c r="F271" i="29"/>
  <c r="P265" i="27"/>
  <c r="G271" i="29" l="1"/>
  <c r="H271" i="29"/>
  <c r="D280" i="5" s="1"/>
  <c r="I271" i="29"/>
  <c r="F280" i="5" s="1"/>
  <c r="F272" i="29"/>
  <c r="P266" i="27"/>
  <c r="G272" i="29" l="1"/>
  <c r="H272" i="29"/>
  <c r="D281" i="5" s="1"/>
  <c r="I272" i="29"/>
  <c r="F281" i="5" s="1"/>
  <c r="F273" i="29"/>
  <c r="P267" i="27"/>
  <c r="G273" i="29" l="1"/>
  <c r="H273" i="29"/>
  <c r="D282" i="5" s="1"/>
  <c r="I273" i="29"/>
  <c r="F282" i="5" s="1"/>
  <c r="F274" i="29"/>
  <c r="P268" i="27"/>
  <c r="G274" i="29" l="1"/>
  <c r="H274" i="29"/>
  <c r="D283" i="5" s="1"/>
  <c r="I274" i="29"/>
  <c r="F283" i="5" s="1"/>
  <c r="F275" i="29"/>
  <c r="P269" i="27"/>
  <c r="G275" i="29" l="1"/>
  <c r="I275" i="29"/>
  <c r="F284" i="5" s="1"/>
  <c r="H275" i="29"/>
  <c r="D284" i="5" s="1"/>
  <c r="F276" i="29"/>
  <c r="P270" i="27"/>
  <c r="G276" i="29" l="1"/>
  <c r="H276" i="29"/>
  <c r="D285" i="5" s="1"/>
  <c r="I276" i="29"/>
  <c r="F285" i="5" s="1"/>
  <c r="F277" i="29"/>
  <c r="P271" i="27"/>
  <c r="G277" i="29" l="1"/>
  <c r="I277" i="29"/>
  <c r="F286" i="5" s="1"/>
  <c r="H277" i="29"/>
  <c r="D286" i="5" s="1"/>
  <c r="F278" i="29"/>
  <c r="P272" i="27"/>
  <c r="G278" i="29" l="1"/>
  <c r="H278" i="29"/>
  <c r="D287" i="5" s="1"/>
  <c r="I278" i="29"/>
  <c r="F287" i="5" s="1"/>
  <c r="F279" i="29"/>
  <c r="P273" i="27"/>
  <c r="G279" i="29" l="1"/>
  <c r="H279" i="29"/>
  <c r="D288" i="5" s="1"/>
  <c r="I279" i="29"/>
  <c r="F288" i="5" s="1"/>
  <c r="F280" i="29"/>
  <c r="P274" i="27"/>
  <c r="G280" i="29" l="1"/>
  <c r="H280" i="29"/>
  <c r="D289" i="5" s="1"/>
  <c r="I280" i="29"/>
  <c r="F289" i="5" s="1"/>
  <c r="F281" i="29"/>
  <c r="P275" i="27"/>
  <c r="G281" i="29" l="1"/>
  <c r="I281" i="29"/>
  <c r="F290" i="5" s="1"/>
  <c r="H281" i="29"/>
  <c r="D290" i="5" s="1"/>
  <c r="F282" i="29"/>
  <c r="P276" i="27"/>
  <c r="G282" i="29" l="1"/>
  <c r="H282" i="29"/>
  <c r="D291" i="5" s="1"/>
  <c r="I282" i="29"/>
  <c r="F291" i="5" s="1"/>
  <c r="F283" i="29"/>
  <c r="P277" i="27"/>
  <c r="G283" i="29" l="1"/>
  <c r="H283" i="29"/>
  <c r="D292" i="5" s="1"/>
  <c r="I283" i="29"/>
  <c r="F292" i="5" s="1"/>
  <c r="F284" i="29"/>
  <c r="P278" i="27"/>
  <c r="G284" i="29" l="1"/>
  <c r="H284" i="29"/>
  <c r="D293" i="5" s="1"/>
  <c r="I284" i="29"/>
  <c r="F293" i="5" s="1"/>
  <c r="F285" i="29"/>
  <c r="P279" i="27"/>
  <c r="P280" i="27" s="1"/>
  <c r="P281" i="27" s="1"/>
  <c r="P282" i="27" s="1"/>
  <c r="P283" i="27" s="1"/>
  <c r="P284" i="27" s="1"/>
  <c r="P285" i="27" s="1"/>
  <c r="P286" i="27" s="1"/>
  <c r="P287" i="27" s="1"/>
  <c r="P288" i="27" s="1"/>
  <c r="P289" i="27" s="1"/>
  <c r="P290" i="27" s="1"/>
  <c r="P291" i="27" s="1"/>
  <c r="P292" i="27" s="1"/>
  <c r="P293" i="27" s="1"/>
  <c r="P294" i="27" s="1"/>
  <c r="P295" i="27" s="1"/>
  <c r="P296" i="27" s="1"/>
  <c r="P297" i="27" s="1"/>
  <c r="P298" i="27" s="1"/>
  <c r="P299" i="27" s="1"/>
  <c r="P300" i="27" s="1"/>
  <c r="P301" i="27" s="1"/>
  <c r="P302" i="27" s="1"/>
  <c r="P303" i="27" s="1"/>
  <c r="P304" i="27" s="1"/>
  <c r="P305" i="27" s="1"/>
  <c r="P306" i="27" s="1"/>
  <c r="P307" i="27" s="1"/>
  <c r="P308" i="27" s="1"/>
  <c r="P309" i="27" s="1"/>
  <c r="P310" i="27" s="1"/>
  <c r="P311" i="27" s="1"/>
  <c r="P312" i="27" s="1"/>
  <c r="P313" i="27" s="1"/>
  <c r="P314" i="27" s="1"/>
  <c r="P315" i="27" s="1"/>
  <c r="P316" i="27" s="1"/>
  <c r="P317" i="27" s="1"/>
  <c r="P318" i="27" s="1"/>
  <c r="P319" i="27" s="1"/>
  <c r="P320" i="27" s="1"/>
  <c r="P321" i="27" s="1"/>
  <c r="P322" i="27" s="1"/>
  <c r="P323" i="27" s="1"/>
  <c r="P324" i="27" s="1"/>
  <c r="P325" i="27" s="1"/>
  <c r="P326" i="27" s="1"/>
  <c r="P327" i="27" s="1"/>
  <c r="P328" i="27" s="1"/>
  <c r="P329" i="27" s="1"/>
  <c r="P330" i="27" s="1"/>
  <c r="P331" i="27" s="1"/>
  <c r="P332" i="27" s="1"/>
  <c r="P333" i="27" s="1"/>
  <c r="P334" i="27" s="1"/>
  <c r="P335" i="27" s="1"/>
  <c r="P336" i="27" s="1"/>
  <c r="P337" i="27" s="1"/>
  <c r="P338" i="27" s="1"/>
  <c r="P339" i="27" s="1"/>
  <c r="P340" i="27" s="1"/>
  <c r="P341" i="27" s="1"/>
  <c r="P342" i="27" s="1"/>
  <c r="P343" i="27" s="1"/>
  <c r="P344" i="27" s="1"/>
  <c r="P345" i="27" s="1"/>
  <c r="P346" i="27" s="1"/>
  <c r="P347" i="27" s="1"/>
  <c r="P348" i="27" s="1"/>
  <c r="P349" i="27" s="1"/>
  <c r="P350" i="27" s="1"/>
  <c r="P351" i="27" s="1"/>
  <c r="P352" i="27" s="1"/>
  <c r="P353" i="27" s="1"/>
  <c r="P354" i="27" s="1"/>
  <c r="P355" i="27" s="1"/>
  <c r="P356" i="27" s="1"/>
  <c r="P357" i="27" s="1"/>
  <c r="P358" i="27" s="1"/>
  <c r="P359" i="27" s="1"/>
  <c r="P360" i="27" s="1"/>
  <c r="P361" i="27" s="1"/>
  <c r="P362" i="27" s="1"/>
  <c r="P363" i="27" s="1"/>
  <c r="P364" i="27" s="1"/>
  <c r="P365" i="27" s="1"/>
  <c r="P366" i="27" s="1"/>
  <c r="P367" i="27" s="1"/>
  <c r="P368" i="27" s="1"/>
  <c r="P369" i="27" s="1"/>
  <c r="P370" i="27" s="1"/>
  <c r="P371" i="27" s="1"/>
  <c r="P372" i="27" s="1"/>
  <c r="P373" i="27" s="1"/>
  <c r="P374" i="27" s="1"/>
  <c r="P375" i="27" s="1"/>
  <c r="P376" i="27" s="1"/>
  <c r="P377" i="27" s="1"/>
  <c r="P378" i="27" s="1"/>
  <c r="P379" i="27" s="1"/>
  <c r="P380" i="27" s="1"/>
  <c r="P381" i="27" s="1"/>
  <c r="P382" i="27" s="1"/>
  <c r="P383" i="27" s="1"/>
  <c r="P384" i="27" s="1"/>
  <c r="P385" i="27" s="1"/>
  <c r="P386" i="27" s="1"/>
  <c r="P387" i="27" s="1"/>
  <c r="P388" i="27" s="1"/>
  <c r="P389" i="27" s="1"/>
  <c r="P390" i="27" s="1"/>
  <c r="P391" i="27" s="1"/>
  <c r="P392" i="27" s="1"/>
  <c r="P393" i="27" s="1"/>
  <c r="P394" i="27" s="1"/>
  <c r="P395" i="27" s="1"/>
  <c r="P396" i="27" s="1"/>
  <c r="P397" i="27" s="1"/>
  <c r="P398" i="27" s="1"/>
  <c r="P399" i="27" s="1"/>
  <c r="P400" i="27" s="1"/>
  <c r="P401" i="27" s="1"/>
  <c r="P402" i="27" s="1"/>
  <c r="P403" i="27" s="1"/>
  <c r="P404" i="27" s="1"/>
  <c r="P405" i="27" s="1"/>
  <c r="P406" i="27" s="1"/>
  <c r="P407" i="27" s="1"/>
  <c r="P408" i="27" s="1"/>
  <c r="P409" i="27" s="1"/>
  <c r="P410" i="27" s="1"/>
  <c r="P411" i="27" s="1"/>
  <c r="P412" i="27" s="1"/>
  <c r="P413" i="27" s="1"/>
  <c r="P414" i="27" s="1"/>
  <c r="P415" i="27" s="1"/>
  <c r="P416" i="27" s="1"/>
  <c r="P417" i="27" s="1"/>
  <c r="P418" i="27" s="1"/>
  <c r="P419" i="27" s="1"/>
  <c r="P420" i="27" s="1"/>
  <c r="P421" i="27" s="1"/>
  <c r="P422" i="27" s="1"/>
  <c r="P423" i="27" s="1"/>
  <c r="P424" i="27" s="1"/>
  <c r="P425" i="27" s="1"/>
  <c r="P426" i="27" s="1"/>
  <c r="P427" i="27" s="1"/>
  <c r="P428" i="27" s="1"/>
  <c r="P429" i="27" s="1"/>
  <c r="P430" i="27" s="1"/>
  <c r="P431" i="27" s="1"/>
  <c r="P432" i="27" s="1"/>
  <c r="P433" i="27" s="1"/>
  <c r="P434" i="27" s="1"/>
  <c r="P435" i="27" s="1"/>
  <c r="P436" i="27" s="1"/>
  <c r="P437" i="27" s="1"/>
  <c r="P438" i="27" s="1"/>
  <c r="P439" i="27" s="1"/>
  <c r="P440" i="27" s="1"/>
  <c r="P441" i="27" s="1"/>
  <c r="P442" i="27" s="1"/>
  <c r="P443" i="27" s="1"/>
  <c r="P444" i="27" s="1"/>
  <c r="P445" i="27" s="1"/>
  <c r="P446" i="27" s="1"/>
  <c r="P447" i="27" s="1"/>
  <c r="P448" i="27" s="1"/>
  <c r="P449" i="27" s="1"/>
  <c r="P450" i="27" s="1"/>
  <c r="P451" i="27" s="1"/>
  <c r="P452" i="27" s="1"/>
  <c r="P453" i="27" s="1"/>
  <c r="P454" i="27" s="1"/>
  <c r="P455" i="27" s="1"/>
  <c r="P456" i="27" s="1"/>
  <c r="P457" i="27" s="1"/>
  <c r="P458" i="27" s="1"/>
  <c r="P459" i="27" s="1"/>
  <c r="P460" i="27" s="1"/>
  <c r="P461" i="27" s="1"/>
  <c r="P462" i="27" s="1"/>
  <c r="P463" i="27" s="1"/>
  <c r="P464" i="27" s="1"/>
  <c r="P465" i="27" s="1"/>
  <c r="P466" i="27" s="1"/>
  <c r="P467" i="27" s="1"/>
  <c r="P468" i="27" s="1"/>
  <c r="P469" i="27" s="1"/>
  <c r="P470" i="27" s="1"/>
  <c r="P471" i="27" s="1"/>
  <c r="P472" i="27" s="1"/>
  <c r="P473" i="27" s="1"/>
  <c r="P474" i="27" s="1"/>
  <c r="P475" i="27" s="1"/>
  <c r="P476" i="27" s="1"/>
  <c r="P477" i="27" s="1"/>
  <c r="P478" i="27" s="1"/>
  <c r="P479" i="27" s="1"/>
  <c r="P480" i="27" s="1"/>
  <c r="P481" i="27" s="1"/>
  <c r="P482" i="27" s="1"/>
  <c r="P483" i="27" s="1"/>
  <c r="P484" i="27" s="1"/>
  <c r="P485" i="27" s="1"/>
  <c r="P486" i="27" s="1"/>
  <c r="P487" i="27" s="1"/>
  <c r="P488" i="27" s="1"/>
  <c r="P489" i="27" s="1"/>
  <c r="P490" i="27" s="1"/>
  <c r="P491" i="27" s="1"/>
  <c r="P492" i="27" s="1"/>
  <c r="P493" i="27" s="1"/>
  <c r="P494" i="27" s="1"/>
  <c r="P495" i="27" s="1"/>
  <c r="P496" i="27" s="1"/>
  <c r="P497" i="27" s="1"/>
  <c r="P498" i="27" s="1"/>
  <c r="P499" i="27" s="1"/>
  <c r="P500" i="27" s="1"/>
  <c r="P501" i="27" s="1"/>
  <c r="P502" i="27" s="1"/>
  <c r="P503" i="27" s="1"/>
  <c r="P504" i="27" s="1"/>
  <c r="P505" i="27" s="1"/>
  <c r="P506" i="27" s="1"/>
  <c r="P507" i="27" s="1"/>
  <c r="P508" i="27" s="1"/>
  <c r="P509" i="27" s="1"/>
  <c r="P510" i="27" s="1"/>
  <c r="P511" i="27" s="1"/>
  <c r="P512" i="27" s="1"/>
  <c r="P513" i="27" s="1"/>
  <c r="P514" i="27" s="1"/>
  <c r="P515" i="27" s="1"/>
  <c r="P516" i="27" s="1"/>
  <c r="P517" i="27" s="1"/>
  <c r="P518" i="27" s="1"/>
  <c r="P519" i="27" s="1"/>
  <c r="P520" i="27" s="1"/>
  <c r="P521" i="27" s="1"/>
  <c r="P522" i="27" s="1"/>
  <c r="P523" i="27" s="1"/>
  <c r="P524" i="27" s="1"/>
  <c r="P525" i="27" s="1"/>
  <c r="P526" i="27" s="1"/>
  <c r="P527" i="27" s="1"/>
  <c r="P528" i="27" s="1"/>
  <c r="P529" i="27" s="1"/>
  <c r="P530" i="27" s="1"/>
  <c r="P531" i="27" s="1"/>
  <c r="P532" i="27" s="1"/>
  <c r="P533" i="27" s="1"/>
  <c r="P534" i="27" s="1"/>
  <c r="P535" i="27" s="1"/>
  <c r="P536" i="27" s="1"/>
  <c r="P537" i="27" s="1"/>
  <c r="P538" i="27" s="1"/>
  <c r="P539" i="27" s="1"/>
  <c r="P540" i="27" s="1"/>
  <c r="P541" i="27" s="1"/>
  <c r="P542" i="27" s="1"/>
  <c r="P543" i="27" s="1"/>
  <c r="P544" i="27" s="1"/>
  <c r="P545" i="27" s="1"/>
  <c r="P546" i="27" s="1"/>
  <c r="P547" i="27" s="1"/>
  <c r="P548" i="27" s="1"/>
  <c r="P549" i="27" s="1"/>
  <c r="P550" i="27" s="1"/>
  <c r="P551" i="27" s="1"/>
  <c r="P552" i="27" s="1"/>
  <c r="P553" i="27" s="1"/>
  <c r="P554" i="27" s="1"/>
  <c r="P555" i="27" s="1"/>
  <c r="P556" i="27" s="1"/>
  <c r="P557" i="27" s="1"/>
  <c r="P558" i="27" s="1"/>
  <c r="P559" i="27" s="1"/>
  <c r="P560" i="27" s="1"/>
  <c r="P561" i="27" s="1"/>
  <c r="P562" i="27" s="1"/>
  <c r="P563" i="27" s="1"/>
  <c r="P564" i="27" s="1"/>
  <c r="P565" i="27" s="1"/>
  <c r="P566" i="27" s="1"/>
  <c r="P567" i="27" s="1"/>
  <c r="P568" i="27" s="1"/>
  <c r="P569" i="27" s="1"/>
  <c r="P570" i="27" s="1"/>
  <c r="P571" i="27" s="1"/>
  <c r="P572" i="27" s="1"/>
  <c r="P573" i="27" s="1"/>
  <c r="P574" i="27" s="1"/>
  <c r="P575" i="27" s="1"/>
  <c r="P576" i="27" s="1"/>
  <c r="P577" i="27" s="1"/>
  <c r="P578" i="27" s="1"/>
  <c r="P579" i="27" s="1"/>
  <c r="P580" i="27" s="1"/>
  <c r="P581" i="27" s="1"/>
  <c r="P582" i="27" s="1"/>
  <c r="P583" i="27" s="1"/>
  <c r="P584" i="27" s="1"/>
  <c r="P585" i="27" s="1"/>
  <c r="P586" i="27" s="1"/>
  <c r="P587" i="27" s="1"/>
  <c r="P588" i="27" s="1"/>
  <c r="P589" i="27" s="1"/>
  <c r="P590" i="27" s="1"/>
  <c r="P591" i="27" s="1"/>
  <c r="P592" i="27" s="1"/>
  <c r="P593" i="27" s="1"/>
  <c r="P594" i="27" s="1"/>
  <c r="P595" i="27" s="1"/>
  <c r="P596" i="27" s="1"/>
  <c r="P597" i="27" s="1"/>
  <c r="P598" i="27" s="1"/>
  <c r="P599" i="27" s="1"/>
  <c r="P600" i="27" s="1"/>
  <c r="P601" i="27" s="1"/>
  <c r="P602" i="27" s="1"/>
  <c r="P603" i="27" s="1"/>
  <c r="P604" i="27" s="1"/>
  <c r="P605" i="27" s="1"/>
  <c r="P606" i="27" s="1"/>
  <c r="P607" i="27" s="1"/>
  <c r="P608" i="27" s="1"/>
  <c r="P609" i="27" s="1"/>
  <c r="P610" i="27" s="1"/>
  <c r="P611" i="27" s="1"/>
  <c r="P612" i="27" s="1"/>
  <c r="P613" i="27" s="1"/>
  <c r="P614" i="27" s="1"/>
  <c r="P615" i="27" s="1"/>
  <c r="P616" i="27" s="1"/>
  <c r="P617" i="27" s="1"/>
  <c r="P618" i="27" s="1"/>
  <c r="P619" i="27" s="1"/>
  <c r="P620" i="27" s="1"/>
  <c r="P621" i="27" s="1"/>
  <c r="P622" i="27" s="1"/>
  <c r="P623" i="27" s="1"/>
  <c r="P624" i="27" s="1"/>
  <c r="P625" i="27" s="1"/>
  <c r="P626" i="27" s="1"/>
  <c r="P627" i="27" s="1"/>
  <c r="P628" i="27" s="1"/>
  <c r="P629" i="27" s="1"/>
  <c r="P630" i="27" s="1"/>
  <c r="P631" i="27" s="1"/>
  <c r="P632" i="27" s="1"/>
  <c r="P633" i="27" s="1"/>
  <c r="P634" i="27" s="1"/>
  <c r="P635" i="27" s="1"/>
  <c r="P636" i="27" s="1"/>
  <c r="P637" i="27" s="1"/>
  <c r="P638" i="27" s="1"/>
  <c r="P639" i="27" s="1"/>
  <c r="P640" i="27" s="1"/>
  <c r="P641" i="27" s="1"/>
  <c r="P642" i="27" s="1"/>
  <c r="P643" i="27" s="1"/>
  <c r="P644" i="27" s="1"/>
  <c r="P645" i="27" s="1"/>
  <c r="P646" i="27" s="1"/>
  <c r="P647" i="27" s="1"/>
  <c r="P648" i="27" s="1"/>
  <c r="P649" i="27" s="1"/>
  <c r="P650" i="27" s="1"/>
  <c r="P651" i="27" s="1"/>
  <c r="P652" i="27" s="1"/>
  <c r="P653" i="27" s="1"/>
  <c r="P654" i="27" s="1"/>
  <c r="P655" i="27" s="1"/>
  <c r="P656" i="27" s="1"/>
  <c r="P657" i="27" s="1"/>
  <c r="P658" i="27" s="1"/>
  <c r="P659" i="27" s="1"/>
  <c r="P660" i="27" s="1"/>
  <c r="P661" i="27" s="1"/>
  <c r="P662" i="27" s="1"/>
  <c r="P663" i="27" s="1"/>
  <c r="P664" i="27" s="1"/>
  <c r="P665" i="27" s="1"/>
  <c r="P666" i="27" s="1"/>
  <c r="P667" i="27" s="1"/>
  <c r="P668" i="27" s="1"/>
  <c r="P669" i="27" s="1"/>
  <c r="P670" i="27" s="1"/>
  <c r="P671" i="27" s="1"/>
  <c r="P672" i="27" s="1"/>
  <c r="P673" i="27" s="1"/>
  <c r="P674" i="27" s="1"/>
  <c r="P675" i="27" s="1"/>
  <c r="P676" i="27" s="1"/>
  <c r="P677" i="27" s="1"/>
  <c r="P678" i="27" s="1"/>
  <c r="P679" i="27" s="1"/>
  <c r="P680" i="27" s="1"/>
  <c r="P681" i="27" s="1"/>
  <c r="P682" i="27" s="1"/>
  <c r="P683" i="27" s="1"/>
  <c r="P684" i="27" s="1"/>
  <c r="P685" i="27" s="1"/>
  <c r="P686" i="27" s="1"/>
  <c r="P687" i="27" s="1"/>
  <c r="P688" i="27" s="1"/>
  <c r="P689" i="27" s="1"/>
  <c r="P690" i="27" s="1"/>
  <c r="P691" i="27" s="1"/>
  <c r="P692" i="27" s="1"/>
  <c r="P693" i="27" s="1"/>
  <c r="P694" i="27" s="1"/>
  <c r="P695" i="27" s="1"/>
  <c r="P696" i="27" s="1"/>
  <c r="P697" i="27" s="1"/>
  <c r="P698" i="27" s="1"/>
  <c r="P699" i="27" s="1"/>
  <c r="P700" i="27" s="1"/>
  <c r="P701" i="27" s="1"/>
  <c r="P702" i="27" s="1"/>
  <c r="P703" i="27" s="1"/>
  <c r="P704" i="27" s="1"/>
  <c r="P705" i="27" s="1"/>
  <c r="P706" i="27" s="1"/>
  <c r="P707" i="27" s="1"/>
  <c r="P708" i="27" s="1"/>
  <c r="P709" i="27" s="1"/>
  <c r="P710" i="27" s="1"/>
  <c r="P711" i="27" s="1"/>
  <c r="P712" i="27" s="1"/>
  <c r="P713" i="27" s="1"/>
  <c r="P714" i="27" s="1"/>
  <c r="P715" i="27" s="1"/>
  <c r="P716" i="27" s="1"/>
  <c r="P717" i="27" s="1"/>
  <c r="P718" i="27" s="1"/>
  <c r="P719" i="27" s="1"/>
  <c r="P720" i="27" s="1"/>
  <c r="P721" i="27" s="1"/>
  <c r="P722" i="27" s="1"/>
  <c r="P723" i="27" s="1"/>
  <c r="P724" i="27" s="1"/>
  <c r="P725" i="27" s="1"/>
  <c r="P726" i="27" s="1"/>
  <c r="P727" i="27" s="1"/>
  <c r="P728" i="27" s="1"/>
  <c r="P729" i="27" s="1"/>
  <c r="P730" i="27" s="1"/>
  <c r="P731" i="27" s="1"/>
  <c r="P732" i="27" s="1"/>
  <c r="P733" i="27" s="1"/>
  <c r="P734" i="27" s="1"/>
  <c r="P735" i="27" s="1"/>
  <c r="P736" i="27" s="1"/>
  <c r="P737" i="27" s="1"/>
  <c r="P738" i="27" s="1"/>
  <c r="P739" i="27" s="1"/>
  <c r="P740" i="27" s="1"/>
  <c r="P741" i="27" s="1"/>
  <c r="P742" i="27" s="1"/>
  <c r="P743" i="27" s="1"/>
  <c r="P744" i="27" s="1"/>
  <c r="P745" i="27" s="1"/>
  <c r="P746" i="27" s="1"/>
  <c r="P747" i="27" s="1"/>
  <c r="P748" i="27" s="1"/>
  <c r="P749" i="27" s="1"/>
  <c r="P750" i="27" s="1"/>
  <c r="P751" i="27" s="1"/>
  <c r="P752" i="27" s="1"/>
  <c r="P753" i="27" s="1"/>
  <c r="P754" i="27" s="1"/>
  <c r="P755" i="27" s="1"/>
  <c r="P756" i="27" s="1"/>
  <c r="P757" i="27" s="1"/>
  <c r="P758" i="27" s="1"/>
  <c r="P759" i="27" s="1"/>
  <c r="P760" i="27" s="1"/>
  <c r="P761" i="27" s="1"/>
  <c r="P762" i="27" s="1"/>
  <c r="P763" i="27" s="1"/>
  <c r="P764" i="27" s="1"/>
  <c r="P765" i="27" s="1"/>
  <c r="P766" i="27" s="1"/>
  <c r="P767" i="27" s="1"/>
  <c r="P768" i="27" s="1"/>
  <c r="P769" i="27" s="1"/>
  <c r="P770" i="27" s="1"/>
  <c r="P771" i="27" s="1"/>
  <c r="P772" i="27" s="1"/>
  <c r="P773" i="27" s="1"/>
  <c r="P774" i="27" s="1"/>
  <c r="P775" i="27" s="1"/>
  <c r="P776" i="27" s="1"/>
  <c r="P777" i="27" s="1"/>
  <c r="P778" i="27" s="1"/>
  <c r="P779" i="27" s="1"/>
  <c r="P780" i="27" s="1"/>
  <c r="P781" i="27" s="1"/>
  <c r="P782" i="27" s="1"/>
  <c r="P783" i="27" s="1"/>
  <c r="P784" i="27" s="1"/>
  <c r="P785" i="27" s="1"/>
  <c r="P786" i="27" s="1"/>
  <c r="P787" i="27" s="1"/>
  <c r="P788" i="27" s="1"/>
  <c r="P789" i="27" s="1"/>
  <c r="P790" i="27" s="1"/>
  <c r="P791" i="27" s="1"/>
  <c r="P792" i="27" s="1"/>
  <c r="P793" i="27" s="1"/>
  <c r="P794" i="27" s="1"/>
  <c r="P795" i="27" s="1"/>
  <c r="P796" i="27" s="1"/>
  <c r="P797" i="27" s="1"/>
  <c r="P798" i="27" s="1"/>
  <c r="P799" i="27" s="1"/>
  <c r="P800" i="27" s="1"/>
  <c r="P801" i="27" s="1"/>
  <c r="P802" i="27" s="1"/>
  <c r="P803" i="27" s="1"/>
  <c r="P804" i="27" s="1"/>
  <c r="P805" i="27" s="1"/>
  <c r="P806" i="27" s="1"/>
  <c r="P807" i="27" s="1"/>
  <c r="P808" i="27" s="1"/>
  <c r="P809" i="27" s="1"/>
  <c r="P810" i="27" s="1"/>
  <c r="P811" i="27" s="1"/>
  <c r="P812" i="27" s="1"/>
  <c r="P813" i="27" s="1"/>
  <c r="P814" i="27" s="1"/>
  <c r="P815" i="27" s="1"/>
  <c r="P816" i="27" s="1"/>
  <c r="P817" i="27" s="1"/>
  <c r="P818" i="27" s="1"/>
  <c r="P819" i="27" s="1"/>
  <c r="P820" i="27" s="1"/>
  <c r="P821" i="27" s="1"/>
  <c r="P822" i="27" s="1"/>
  <c r="P823" i="27" s="1"/>
  <c r="P824" i="27" s="1"/>
  <c r="P825" i="27" s="1"/>
  <c r="P826" i="27" s="1"/>
  <c r="P827" i="27" s="1"/>
  <c r="P828" i="27" s="1"/>
  <c r="P829" i="27" s="1"/>
  <c r="P830" i="27" s="1"/>
  <c r="P831" i="27" s="1"/>
  <c r="P832" i="27" s="1"/>
  <c r="P833" i="27" s="1"/>
  <c r="P834" i="27" s="1"/>
  <c r="P835" i="27" s="1"/>
  <c r="P836" i="27" s="1"/>
  <c r="P837" i="27" s="1"/>
  <c r="P838" i="27" s="1"/>
  <c r="P839" i="27" s="1"/>
  <c r="P840" i="27" s="1"/>
  <c r="P841" i="27" s="1"/>
  <c r="P842" i="27" s="1"/>
  <c r="P843" i="27" s="1"/>
  <c r="P844" i="27" s="1"/>
  <c r="P845" i="27" s="1"/>
  <c r="P846" i="27" s="1"/>
  <c r="P847" i="27" s="1"/>
  <c r="P848" i="27" s="1"/>
  <c r="P849" i="27" s="1"/>
  <c r="P850" i="27" s="1"/>
  <c r="P851" i="27" s="1"/>
  <c r="P852" i="27" s="1"/>
  <c r="P853" i="27" s="1"/>
  <c r="P854" i="27" s="1"/>
  <c r="P855" i="27" s="1"/>
  <c r="P856" i="27" s="1"/>
  <c r="P857" i="27" s="1"/>
  <c r="P858" i="27" s="1"/>
  <c r="P859" i="27" s="1"/>
  <c r="P860" i="27" s="1"/>
  <c r="P861" i="27" s="1"/>
  <c r="P862" i="27" s="1"/>
  <c r="P863" i="27" s="1"/>
  <c r="P864" i="27" s="1"/>
  <c r="P865" i="27" s="1"/>
  <c r="P866" i="27" s="1"/>
  <c r="P867" i="27" s="1"/>
  <c r="P868" i="27" s="1"/>
  <c r="P869" i="27" s="1"/>
  <c r="P870" i="27" s="1"/>
  <c r="P871" i="27" s="1"/>
  <c r="P872" i="27" s="1"/>
  <c r="P873" i="27" s="1"/>
  <c r="P874" i="27" s="1"/>
  <c r="P875" i="27" s="1"/>
  <c r="P876" i="27" s="1"/>
  <c r="P877" i="27" s="1"/>
  <c r="P878" i="27" s="1"/>
  <c r="P879" i="27" s="1"/>
  <c r="P880" i="27" s="1"/>
  <c r="P881" i="27" s="1"/>
  <c r="P882" i="27" s="1"/>
  <c r="P883" i="27" s="1"/>
  <c r="P884" i="27" s="1"/>
  <c r="P885" i="27" s="1"/>
  <c r="P886" i="27" s="1"/>
  <c r="P887" i="27" s="1"/>
  <c r="P888" i="27" s="1"/>
  <c r="P889" i="27" s="1"/>
  <c r="P890" i="27" s="1"/>
  <c r="P891" i="27" s="1"/>
  <c r="P892" i="27" s="1"/>
  <c r="P893" i="27" s="1"/>
  <c r="P894" i="27" s="1"/>
  <c r="P895" i="27" s="1"/>
  <c r="P896" i="27" s="1"/>
  <c r="P897" i="27" s="1"/>
  <c r="P898" i="27" s="1"/>
  <c r="P899" i="27" s="1"/>
  <c r="P900" i="27" s="1"/>
  <c r="P901" i="27" s="1"/>
  <c r="P902" i="27" s="1"/>
  <c r="P903" i="27" s="1"/>
  <c r="P904" i="27" s="1"/>
  <c r="P905" i="27" s="1"/>
  <c r="P906" i="27" s="1"/>
  <c r="P907" i="27" s="1"/>
  <c r="P908" i="27" s="1"/>
  <c r="P909" i="27" s="1"/>
  <c r="P910" i="27" s="1"/>
  <c r="P911" i="27" s="1"/>
  <c r="P912" i="27" s="1"/>
  <c r="P913" i="27" s="1"/>
  <c r="P914" i="27" s="1"/>
  <c r="P915" i="27" s="1"/>
  <c r="P916" i="27" s="1"/>
  <c r="P917" i="27" s="1"/>
  <c r="P918" i="27" s="1"/>
  <c r="P919" i="27" s="1"/>
  <c r="P920" i="27" s="1"/>
  <c r="P921" i="27" s="1"/>
  <c r="P922" i="27" s="1"/>
  <c r="P923" i="27" s="1"/>
  <c r="P924" i="27" s="1"/>
  <c r="P925" i="27" s="1"/>
  <c r="P926" i="27" s="1"/>
  <c r="P927" i="27" s="1"/>
  <c r="P928" i="27" s="1"/>
  <c r="P929" i="27" s="1"/>
  <c r="P930" i="27" s="1"/>
  <c r="P931" i="27" s="1"/>
  <c r="P932" i="27" s="1"/>
  <c r="P933" i="27" s="1"/>
  <c r="P934" i="27" s="1"/>
  <c r="P935" i="27" s="1"/>
  <c r="P936" i="27" s="1"/>
  <c r="P937" i="27" s="1"/>
  <c r="P938" i="27" s="1"/>
  <c r="P939" i="27" s="1"/>
  <c r="P940" i="27" s="1"/>
  <c r="P941" i="27" s="1"/>
  <c r="P942" i="27" s="1"/>
  <c r="P943" i="27" s="1"/>
  <c r="P944" i="27" s="1"/>
  <c r="P945" i="27" s="1"/>
  <c r="P946" i="27" s="1"/>
  <c r="P947" i="27" s="1"/>
  <c r="P948" i="27" s="1"/>
  <c r="P949" i="27" s="1"/>
  <c r="P950" i="27" s="1"/>
  <c r="P951" i="27" s="1"/>
  <c r="P952" i="27" s="1"/>
  <c r="P953" i="27" s="1"/>
  <c r="P954" i="27" s="1"/>
  <c r="P955" i="27" s="1"/>
  <c r="P956" i="27" s="1"/>
  <c r="P957" i="27" s="1"/>
  <c r="P958" i="27" s="1"/>
  <c r="P959" i="27" s="1"/>
  <c r="P960" i="27" s="1"/>
  <c r="P961" i="27" s="1"/>
  <c r="P962" i="27" s="1"/>
  <c r="P963" i="27" s="1"/>
  <c r="P964" i="27" s="1"/>
  <c r="P965" i="27" s="1"/>
  <c r="P966" i="27" s="1"/>
  <c r="P967" i="27" s="1"/>
  <c r="P968" i="27" s="1"/>
  <c r="P969" i="27" s="1"/>
  <c r="P970" i="27" s="1"/>
  <c r="P971" i="27" s="1"/>
  <c r="P972" i="27" s="1"/>
  <c r="P973" i="27" s="1"/>
  <c r="P974" i="27" s="1"/>
  <c r="P975" i="27" s="1"/>
  <c r="P976" i="27" s="1"/>
  <c r="P977" i="27" s="1"/>
  <c r="P978" i="27" s="1"/>
  <c r="P979" i="27" s="1"/>
  <c r="P980" i="27" s="1"/>
  <c r="P981" i="27" s="1"/>
  <c r="P982" i="27" s="1"/>
  <c r="P983" i="27" s="1"/>
  <c r="P984" i="27" s="1"/>
  <c r="P985" i="27" s="1"/>
  <c r="P986" i="27" s="1"/>
  <c r="P987" i="27" s="1"/>
  <c r="P988" i="27" s="1"/>
  <c r="P989" i="27" s="1"/>
  <c r="P990" i="27" s="1"/>
  <c r="P991" i="27" s="1"/>
  <c r="P992" i="27" s="1"/>
  <c r="P993" i="27" s="1"/>
  <c r="P994" i="27" s="1"/>
  <c r="P995" i="27" s="1"/>
  <c r="P996" i="27" s="1"/>
  <c r="P997" i="27" s="1"/>
  <c r="P998" i="27" s="1"/>
  <c r="P999" i="27" s="1"/>
  <c r="P1000" i="27" s="1"/>
  <c r="P1001" i="27" s="1"/>
  <c r="P1002" i="27" s="1"/>
  <c r="P1003" i="27" s="1"/>
  <c r="P1004" i="27" s="1"/>
  <c r="P1005" i="27" s="1"/>
  <c r="P1006" i="27" s="1"/>
  <c r="P1007" i="27" s="1"/>
  <c r="P1008" i="27" s="1"/>
  <c r="P1009" i="27" s="1"/>
  <c r="P1010" i="27" s="1"/>
  <c r="P1011" i="27" s="1"/>
  <c r="P1012" i="27" s="1"/>
  <c r="P1013" i="27" s="1"/>
  <c r="P1014" i="27" s="1"/>
  <c r="P1015" i="27" s="1"/>
  <c r="P1016" i="27" s="1"/>
  <c r="P1017" i="27" s="1"/>
  <c r="P1018" i="27" s="1"/>
  <c r="P1019" i="27" s="1"/>
  <c r="P1020" i="27" s="1"/>
  <c r="P1021" i="27" s="1"/>
  <c r="P1022" i="27" s="1"/>
  <c r="P1023" i="27" s="1"/>
  <c r="P1024" i="27" s="1"/>
  <c r="P1025" i="27" s="1"/>
  <c r="P1026" i="27" s="1"/>
  <c r="P1027" i="27" s="1"/>
  <c r="P1028" i="27" s="1"/>
  <c r="P1029" i="27" s="1"/>
  <c r="P1030" i="27" s="1"/>
  <c r="P1031" i="27" s="1"/>
  <c r="P1032" i="27" s="1"/>
  <c r="P1033" i="27" s="1"/>
  <c r="P1034" i="27" s="1"/>
  <c r="P1035" i="27" s="1"/>
  <c r="P1036" i="27" s="1"/>
  <c r="P1037" i="27" s="1"/>
  <c r="P1038" i="27" s="1"/>
  <c r="P1039" i="27" s="1"/>
  <c r="P1040" i="27" s="1"/>
  <c r="P1041" i="27" s="1"/>
  <c r="P1042" i="27" s="1"/>
  <c r="P1043" i="27" s="1"/>
  <c r="P1044" i="27" s="1"/>
  <c r="P1045" i="27" s="1"/>
  <c r="P1046" i="27" s="1"/>
  <c r="P1047" i="27" s="1"/>
  <c r="P1048" i="27" s="1"/>
  <c r="P1049" i="27" s="1"/>
  <c r="P1050" i="27" s="1"/>
  <c r="P1051" i="27" s="1"/>
  <c r="P1052" i="27" s="1"/>
  <c r="P1053" i="27" s="1"/>
  <c r="P1054" i="27" s="1"/>
  <c r="P1055" i="27" s="1"/>
  <c r="P1056" i="27" s="1"/>
  <c r="P1057" i="27" s="1"/>
  <c r="P1058" i="27" s="1"/>
  <c r="P1059" i="27" s="1"/>
  <c r="P1060" i="27" s="1"/>
  <c r="P1061" i="27" s="1"/>
  <c r="P1062" i="27" s="1"/>
  <c r="P1063" i="27" s="1"/>
  <c r="P1064" i="27" s="1"/>
  <c r="P1065" i="27" s="1"/>
  <c r="P1066" i="27" s="1"/>
  <c r="P1067" i="27" s="1"/>
  <c r="P1068" i="27" s="1"/>
  <c r="P1069" i="27" s="1"/>
  <c r="P1070" i="27" s="1"/>
  <c r="P1071" i="27" s="1"/>
  <c r="P1072" i="27" s="1"/>
  <c r="P1073" i="27" s="1"/>
  <c r="P1074" i="27" s="1"/>
  <c r="P1075" i="27" s="1"/>
  <c r="P1076" i="27" s="1"/>
  <c r="P1077" i="27" s="1"/>
  <c r="P1078" i="27" s="1"/>
  <c r="P1079" i="27" s="1"/>
  <c r="P1080" i="27" s="1"/>
  <c r="P1081" i="27" s="1"/>
  <c r="P1082" i="27" s="1"/>
  <c r="P1083" i="27" s="1"/>
  <c r="P1084" i="27" s="1"/>
  <c r="P1085" i="27" s="1"/>
  <c r="P1086" i="27" s="1"/>
  <c r="P1087" i="27" s="1"/>
  <c r="P1088" i="27" s="1"/>
  <c r="P1089" i="27" s="1"/>
  <c r="P1090" i="27" s="1"/>
  <c r="P1091" i="27" s="1"/>
  <c r="P1092" i="27" s="1"/>
  <c r="P1093" i="27" s="1"/>
  <c r="P1094" i="27" s="1"/>
  <c r="P1095" i="27" s="1"/>
  <c r="P1096" i="27" s="1"/>
  <c r="P1097" i="27" s="1"/>
  <c r="P1098" i="27" s="1"/>
  <c r="P1099" i="27" s="1"/>
  <c r="P1100" i="27" s="1"/>
  <c r="P1101" i="27" s="1"/>
  <c r="G285" i="29" l="1"/>
  <c r="H285" i="29"/>
  <c r="D294" i="5" s="1"/>
  <c r="I285" i="29"/>
  <c r="F294" i="5" s="1"/>
  <c r="F286" i="29"/>
  <c r="C1" i="23"/>
  <c r="G286" i="29" l="1"/>
  <c r="I286" i="29"/>
  <c r="F295" i="5" s="1"/>
  <c r="H286" i="29"/>
  <c r="D295" i="5" s="1"/>
  <c r="F287" i="29"/>
  <c r="C90" i="22"/>
  <c r="C91" i="22"/>
  <c r="C92" i="22"/>
  <c r="C93" i="22"/>
  <c r="C94" i="22"/>
  <c r="C95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C197" i="22"/>
  <c r="C198" i="22"/>
  <c r="C199" i="22"/>
  <c r="C200" i="22"/>
  <c r="C201" i="22"/>
  <c r="C202" i="22"/>
  <c r="C203" i="22"/>
  <c r="C204" i="22"/>
  <c r="C205" i="22"/>
  <c r="C206" i="22"/>
  <c r="C207" i="22"/>
  <c r="C208" i="22"/>
  <c r="C209" i="22"/>
  <c r="C210" i="22"/>
  <c r="C211" i="22"/>
  <c r="C212" i="22"/>
  <c r="C213" i="22"/>
  <c r="C214" i="22"/>
  <c r="C215" i="22"/>
  <c r="C216" i="22"/>
  <c r="C217" i="22"/>
  <c r="C218" i="22"/>
  <c r="C219" i="22"/>
  <c r="C220" i="22"/>
  <c r="C221" i="22"/>
  <c r="C222" i="22"/>
  <c r="C223" i="22"/>
  <c r="C224" i="22"/>
  <c r="C225" i="22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38" i="22"/>
  <c r="C239" i="22"/>
  <c r="C240" i="22"/>
  <c r="C241" i="22"/>
  <c r="C242" i="22"/>
  <c r="C243" i="22"/>
  <c r="C244" i="22"/>
  <c r="C245" i="22"/>
  <c r="C246" i="22"/>
  <c r="C247" i="22"/>
  <c r="C248" i="22"/>
  <c r="C249" i="22"/>
  <c r="C250" i="22"/>
  <c r="C251" i="22"/>
  <c r="C252" i="22"/>
  <c r="C253" i="22"/>
  <c r="C254" i="22"/>
  <c r="C255" i="22"/>
  <c r="C256" i="22"/>
  <c r="C257" i="22"/>
  <c r="C258" i="22"/>
  <c r="C259" i="22"/>
  <c r="C260" i="22"/>
  <c r="C261" i="22"/>
  <c r="C262" i="22"/>
  <c r="C263" i="22"/>
  <c r="C264" i="22"/>
  <c r="C265" i="22"/>
  <c r="C266" i="22"/>
  <c r="C267" i="22"/>
  <c r="C268" i="22"/>
  <c r="C269" i="22"/>
  <c r="C270" i="22"/>
  <c r="C271" i="22"/>
  <c r="C272" i="22"/>
  <c r="C273" i="22"/>
  <c r="C274" i="22"/>
  <c r="C275" i="22"/>
  <c r="C276" i="22"/>
  <c r="C277" i="22"/>
  <c r="C278" i="22"/>
  <c r="C279" i="22"/>
  <c r="N20" i="21"/>
  <c r="N21" i="21"/>
  <c r="N22" i="21"/>
  <c r="N23" i="21"/>
  <c r="N24" i="21"/>
  <c r="N25" i="21"/>
  <c r="N26" i="21"/>
  <c r="N27" i="21"/>
  <c r="N28" i="21"/>
  <c r="N29" i="21"/>
  <c r="N30" i="21"/>
  <c r="N19" i="21"/>
  <c r="N6" i="21"/>
  <c r="N7" i="21"/>
  <c r="N8" i="21"/>
  <c r="N9" i="21"/>
  <c r="N10" i="21"/>
  <c r="N11" i="21"/>
  <c r="N12" i="21"/>
  <c r="N13" i="21"/>
  <c r="N14" i="21"/>
  <c r="N15" i="21"/>
  <c r="N16" i="21"/>
  <c r="N5" i="21"/>
  <c r="A3" i="22"/>
  <c r="B3" i="22" s="1"/>
  <c r="C3" i="22" s="1"/>
  <c r="A4" i="22"/>
  <c r="B4" i="22" s="1"/>
  <c r="C4" i="22" s="1"/>
  <c r="A5" i="22"/>
  <c r="B5" i="22" s="1"/>
  <c r="C5" i="22" s="1"/>
  <c r="A7" i="22"/>
  <c r="B7" i="22" s="1"/>
  <c r="C7" i="22" s="1"/>
  <c r="A9" i="22"/>
  <c r="B9" i="22" s="1"/>
  <c r="C9" i="22" s="1"/>
  <c r="A11" i="22"/>
  <c r="B11" i="22" s="1"/>
  <c r="C11" i="22" s="1"/>
  <c r="A12" i="22"/>
  <c r="B12" i="22" s="1"/>
  <c r="C12" i="22" s="1"/>
  <c r="A13" i="22"/>
  <c r="B13" i="22" s="1"/>
  <c r="C13" i="22" s="1"/>
  <c r="A16" i="22"/>
  <c r="B16" i="22" s="1"/>
  <c r="C16" i="22" s="1"/>
  <c r="A17" i="22"/>
  <c r="B17" i="22" s="1"/>
  <c r="C17" i="22" s="1"/>
  <c r="A19" i="22"/>
  <c r="B19" i="22" s="1"/>
  <c r="C19" i="22" s="1"/>
  <c r="A20" i="22"/>
  <c r="B20" i="22" s="1"/>
  <c r="C20" i="22" s="1"/>
  <c r="A21" i="22"/>
  <c r="B21" i="22" s="1"/>
  <c r="C21" i="22" s="1"/>
  <c r="A23" i="22"/>
  <c r="B23" i="22" s="1"/>
  <c r="C23" i="22" s="1"/>
  <c r="A24" i="22"/>
  <c r="B24" i="22" s="1"/>
  <c r="C24" i="22" s="1"/>
  <c r="A25" i="22"/>
  <c r="B25" i="22" s="1"/>
  <c r="C25" i="22" s="1"/>
  <c r="A27" i="22"/>
  <c r="B27" i="22" s="1"/>
  <c r="C27" i="22" s="1"/>
  <c r="A28" i="22"/>
  <c r="B28" i="22" s="1"/>
  <c r="C28" i="22" s="1"/>
  <c r="A31" i="22"/>
  <c r="B31" i="22" s="1"/>
  <c r="C31" i="22" s="1"/>
  <c r="A33" i="22"/>
  <c r="B33" i="22" s="1"/>
  <c r="C33" i="22" s="1"/>
  <c r="A35" i="22"/>
  <c r="B35" i="22" s="1"/>
  <c r="C35" i="22" s="1"/>
  <c r="A36" i="22"/>
  <c r="B36" i="22" s="1"/>
  <c r="C36" i="22" s="1"/>
  <c r="A37" i="22"/>
  <c r="B37" i="22" s="1"/>
  <c r="C37" i="22" s="1"/>
  <c r="A39" i="22"/>
  <c r="B39" i="22" s="1"/>
  <c r="C39" i="22" s="1"/>
  <c r="A40" i="22"/>
  <c r="B40" i="22" s="1"/>
  <c r="C40" i="22" s="1"/>
  <c r="A41" i="22"/>
  <c r="B41" i="22" s="1"/>
  <c r="C41" i="22" s="1"/>
  <c r="A43" i="22"/>
  <c r="B43" i="22" s="1"/>
  <c r="C43" i="22" s="1"/>
  <c r="A45" i="22"/>
  <c r="B45" i="22" s="1"/>
  <c r="C45" i="22" s="1"/>
  <c r="A48" i="22"/>
  <c r="B48" i="22" s="1"/>
  <c r="C48" i="22" s="1"/>
  <c r="A49" i="22"/>
  <c r="B49" i="22" s="1"/>
  <c r="C49" i="22" s="1"/>
  <c r="A51" i="22"/>
  <c r="B51" i="22" s="1"/>
  <c r="C51" i="22" s="1"/>
  <c r="A52" i="22"/>
  <c r="B52" i="22" s="1"/>
  <c r="C52" i="22" s="1"/>
  <c r="A53" i="22"/>
  <c r="B53" i="22" s="1"/>
  <c r="C53" i="22" s="1"/>
  <c r="A55" i="22"/>
  <c r="B55" i="22" s="1"/>
  <c r="C55" i="22" s="1"/>
  <c r="A56" i="22"/>
  <c r="B56" i="22" s="1"/>
  <c r="C56" i="22" s="1"/>
  <c r="A57" i="22"/>
  <c r="B57" i="22" s="1"/>
  <c r="C57" i="22" s="1"/>
  <c r="A58" i="22"/>
  <c r="B58" i="22" s="1"/>
  <c r="C58" i="22" s="1"/>
  <c r="A59" i="22"/>
  <c r="B59" i="22" s="1"/>
  <c r="C59" i="22" s="1"/>
  <c r="A61" i="22"/>
  <c r="B61" i="22" s="1"/>
  <c r="C61" i="22" s="1"/>
  <c r="A63" i="22"/>
  <c r="B63" i="22" s="1"/>
  <c r="C63" i="22" s="1"/>
  <c r="A64" i="22"/>
  <c r="B64" i="22" s="1"/>
  <c r="C64" i="22" s="1"/>
  <c r="A65" i="22"/>
  <c r="B65" i="22" s="1"/>
  <c r="C65" i="22" s="1"/>
  <c r="A67" i="22"/>
  <c r="B67" i="22" s="1"/>
  <c r="C67" i="22" s="1"/>
  <c r="A69" i="22"/>
  <c r="B69" i="22" s="1"/>
  <c r="C69" i="22" s="1"/>
  <c r="A71" i="22"/>
  <c r="B71" i="22" s="1"/>
  <c r="C71" i="22" s="1"/>
  <c r="A72" i="22"/>
  <c r="B72" i="22" s="1"/>
  <c r="C72" i="22" s="1"/>
  <c r="A73" i="22"/>
  <c r="B73" i="22" s="1"/>
  <c r="C73" i="22" s="1"/>
  <c r="A74" i="22"/>
  <c r="B74" i="22" s="1"/>
  <c r="C74" i="22" s="1"/>
  <c r="A75" i="22"/>
  <c r="B75" i="22" s="1"/>
  <c r="C75" i="22" s="1"/>
  <c r="A76" i="22"/>
  <c r="B76" i="22" s="1"/>
  <c r="C76" i="22" s="1"/>
  <c r="A77" i="22"/>
  <c r="B77" i="22" s="1"/>
  <c r="C77" i="22" s="1"/>
  <c r="A79" i="22"/>
  <c r="B79" i="22" s="1"/>
  <c r="C79" i="22" s="1"/>
  <c r="A80" i="22"/>
  <c r="B80" i="22" s="1"/>
  <c r="C80" i="22" s="1"/>
  <c r="A81" i="22"/>
  <c r="B81" i="22" s="1"/>
  <c r="C81" i="22" s="1"/>
  <c r="A83" i="22"/>
  <c r="B83" i="22" s="1"/>
  <c r="C83" i="22" s="1"/>
  <c r="A84" i="22"/>
  <c r="B84" i="22" s="1"/>
  <c r="C84" i="22" s="1"/>
  <c r="A85" i="22"/>
  <c r="B85" i="22" s="1"/>
  <c r="C85" i="22" s="1"/>
  <c r="A87" i="22"/>
  <c r="B87" i="22" s="1"/>
  <c r="C87" i="22" s="1"/>
  <c r="A89" i="22"/>
  <c r="B89" i="22" s="1"/>
  <c r="C89" i="22" s="1"/>
  <c r="A90" i="22"/>
  <c r="B90" i="22" s="1"/>
  <c r="A91" i="22"/>
  <c r="B91" i="22" s="1"/>
  <c r="A95" i="22"/>
  <c r="B95" i="22" s="1"/>
  <c r="A97" i="22"/>
  <c r="B97" i="22" s="1"/>
  <c r="A99" i="22"/>
  <c r="B99" i="22" s="1"/>
  <c r="A101" i="22"/>
  <c r="B101" i="22" s="1"/>
  <c r="A105" i="22"/>
  <c r="B105" i="22" s="1"/>
  <c r="A107" i="22"/>
  <c r="B107" i="22" s="1"/>
  <c r="A109" i="22"/>
  <c r="B109" i="22" s="1"/>
  <c r="A111" i="22"/>
  <c r="B111" i="22" s="1"/>
  <c r="A113" i="22"/>
  <c r="B113" i="22" s="1"/>
  <c r="A114" i="22"/>
  <c r="B114" i="22" s="1"/>
  <c r="A115" i="22"/>
  <c r="B115" i="22" s="1"/>
  <c r="A117" i="22"/>
  <c r="B117" i="22" s="1"/>
  <c r="A121" i="22"/>
  <c r="B121" i="22" s="1"/>
  <c r="A123" i="22"/>
  <c r="B123" i="22" s="1"/>
  <c r="A125" i="22"/>
  <c r="B125" i="22" s="1"/>
  <c r="A127" i="22"/>
  <c r="B127" i="22" s="1"/>
  <c r="A129" i="22"/>
  <c r="B129" i="22" s="1"/>
  <c r="A130" i="22"/>
  <c r="B130" i="22" s="1"/>
  <c r="A131" i="22"/>
  <c r="B131" i="22" s="1"/>
  <c r="A133" i="22"/>
  <c r="B133" i="22" s="1"/>
  <c r="A137" i="22"/>
  <c r="B137" i="22" s="1"/>
  <c r="A139" i="22"/>
  <c r="B139" i="22" s="1"/>
  <c r="A141" i="22"/>
  <c r="B141" i="22" s="1"/>
  <c r="A143" i="22"/>
  <c r="B143" i="22" s="1"/>
  <c r="A145" i="22"/>
  <c r="B145" i="22" s="1"/>
  <c r="A146" i="22"/>
  <c r="B146" i="22" s="1"/>
  <c r="A147" i="22"/>
  <c r="B147" i="22" s="1"/>
  <c r="A149" i="22"/>
  <c r="B149" i="22" s="1"/>
  <c r="A153" i="22"/>
  <c r="B153" i="22" s="1"/>
  <c r="A155" i="22"/>
  <c r="B155" i="22" s="1"/>
  <c r="A157" i="22"/>
  <c r="B157" i="22" s="1"/>
  <c r="A159" i="22"/>
  <c r="B159" i="22" s="1"/>
  <c r="A161" i="22"/>
  <c r="B161" i="22" s="1"/>
  <c r="A162" i="22"/>
  <c r="B162" i="22" s="1"/>
  <c r="A163" i="22"/>
  <c r="B163" i="22" s="1"/>
  <c r="A165" i="22"/>
  <c r="B165" i="22" s="1"/>
  <c r="A168" i="22"/>
  <c r="B168" i="22" s="1"/>
  <c r="A169" i="22"/>
  <c r="B169" i="22" s="1"/>
  <c r="A171" i="22"/>
  <c r="B171" i="22" s="1"/>
  <c r="A173" i="22"/>
  <c r="B173" i="22" s="1"/>
  <c r="A174" i="22"/>
  <c r="B174" i="22" s="1"/>
  <c r="A175" i="22"/>
  <c r="B175" i="22" s="1"/>
  <c r="A177" i="22"/>
  <c r="B177" i="22" s="1"/>
  <c r="A179" i="22"/>
  <c r="B179" i="22" s="1"/>
  <c r="A181" i="22"/>
  <c r="B181" i="22" s="1"/>
  <c r="A183" i="22"/>
  <c r="B183" i="22" s="1"/>
  <c r="A184" i="22"/>
  <c r="B184" i="22" s="1"/>
  <c r="A185" i="22"/>
  <c r="B185" i="22" s="1"/>
  <c r="A186" i="22"/>
  <c r="B186" i="22" s="1"/>
  <c r="A187" i="22"/>
  <c r="B187" i="22" s="1"/>
  <c r="A189" i="22"/>
  <c r="B189" i="22" s="1"/>
  <c r="A191" i="22"/>
  <c r="B191" i="22" s="1"/>
  <c r="A193" i="22"/>
  <c r="B193" i="22" s="1"/>
  <c r="A195" i="22"/>
  <c r="B195" i="22" s="1"/>
  <c r="A197" i="22"/>
  <c r="B197" i="22" s="1"/>
  <c r="A199" i="22"/>
  <c r="B199" i="22" s="1"/>
  <c r="A200" i="22"/>
  <c r="B200" i="22" s="1"/>
  <c r="A201" i="22"/>
  <c r="B201" i="22" s="1"/>
  <c r="A205" i="22"/>
  <c r="B205" i="22" s="1"/>
  <c r="A207" i="22"/>
  <c r="B207" i="22" s="1"/>
  <c r="A209" i="22"/>
  <c r="B209" i="22" s="1"/>
  <c r="A211" i="22"/>
  <c r="B211" i="22" s="1"/>
  <c r="A212" i="22"/>
  <c r="B212" i="22" s="1"/>
  <c r="A213" i="22"/>
  <c r="B213" i="22" s="1"/>
  <c r="A215" i="22"/>
  <c r="B215" i="22" s="1"/>
  <c r="A216" i="22"/>
  <c r="B216" i="22" s="1"/>
  <c r="A217" i="22"/>
  <c r="B217" i="22" s="1"/>
  <c r="A219" i="22"/>
  <c r="B219" i="22" s="1"/>
  <c r="A221" i="22"/>
  <c r="B221" i="22" s="1"/>
  <c r="A222" i="22"/>
  <c r="B222" i="22" s="1"/>
  <c r="A223" i="22"/>
  <c r="B223" i="22" s="1"/>
  <c r="A225" i="22"/>
  <c r="B225" i="22" s="1"/>
  <c r="A226" i="22"/>
  <c r="B226" i="22" s="1"/>
  <c r="A227" i="22"/>
  <c r="B227" i="22" s="1"/>
  <c r="A228" i="22"/>
  <c r="B228" i="22" s="1"/>
  <c r="A229" i="22"/>
  <c r="B229" i="22" s="1"/>
  <c r="A231" i="22"/>
  <c r="B231" i="22" s="1"/>
  <c r="A232" i="22"/>
  <c r="B232" i="22" s="1"/>
  <c r="A233" i="22"/>
  <c r="B233" i="22" s="1"/>
  <c r="A234" i="22"/>
  <c r="B234" i="22" s="1"/>
  <c r="A236" i="22"/>
  <c r="B236" i="22" s="1"/>
  <c r="A237" i="22"/>
  <c r="B237" i="22" s="1"/>
  <c r="A239" i="22"/>
  <c r="B239" i="22" s="1"/>
  <c r="A240" i="22"/>
  <c r="B240" i="22" s="1"/>
  <c r="A241" i="22"/>
  <c r="B241" i="22" s="1"/>
  <c r="A243" i="22"/>
  <c r="B243" i="22" s="1"/>
  <c r="A244" i="22"/>
  <c r="B244" i="22" s="1"/>
  <c r="A245" i="22"/>
  <c r="B245" i="22" s="1"/>
  <c r="A246" i="22"/>
  <c r="B246" i="22" s="1"/>
  <c r="A247" i="22"/>
  <c r="B247" i="22" s="1"/>
  <c r="A248" i="22"/>
  <c r="B248" i="22" s="1"/>
  <c r="A249" i="22"/>
  <c r="B249" i="22" s="1"/>
  <c r="A250" i="22"/>
  <c r="B250" i="22" s="1"/>
  <c r="A251" i="22"/>
  <c r="B251" i="22" s="1"/>
  <c r="A252" i="22"/>
  <c r="B252" i="22" s="1"/>
  <c r="A253" i="22"/>
  <c r="B253" i="22" s="1"/>
  <c r="A254" i="22"/>
  <c r="B254" i="22" s="1"/>
  <c r="A255" i="22"/>
  <c r="B255" i="22" s="1"/>
  <c r="A257" i="22"/>
  <c r="B257" i="22" s="1"/>
  <c r="A259" i="22"/>
  <c r="B259" i="22" s="1"/>
  <c r="A260" i="22"/>
  <c r="B260" i="22" s="1"/>
  <c r="A261" i="22"/>
  <c r="B261" i="22" s="1"/>
  <c r="A262" i="22"/>
  <c r="B262" i="22" s="1"/>
  <c r="A263" i="22"/>
  <c r="B263" i="22" s="1"/>
  <c r="A264" i="22"/>
  <c r="B264" i="22" s="1"/>
  <c r="A265" i="22"/>
  <c r="B265" i="22" s="1"/>
  <c r="A267" i="22"/>
  <c r="B267" i="22" s="1"/>
  <c r="A269" i="22"/>
  <c r="B269" i="22" s="1"/>
  <c r="A270" i="22"/>
  <c r="B270" i="22" s="1"/>
  <c r="A271" i="22"/>
  <c r="B271" i="22" s="1"/>
  <c r="A272" i="22"/>
  <c r="B272" i="22" s="1"/>
  <c r="A273" i="22"/>
  <c r="B273" i="22" s="1"/>
  <c r="A274" i="22"/>
  <c r="B274" i="22" s="1"/>
  <c r="A275" i="22"/>
  <c r="B275" i="22" s="1"/>
  <c r="A276" i="22"/>
  <c r="B276" i="22" s="1"/>
  <c r="A277" i="22"/>
  <c r="B277" i="22" s="1"/>
  <c r="A278" i="22"/>
  <c r="B278" i="22" s="1"/>
  <c r="A279" i="22"/>
  <c r="B279" i="22" s="1"/>
  <c r="A29" i="22"/>
  <c r="B29" i="22" s="1"/>
  <c r="C29" i="22" s="1"/>
  <c r="A93" i="22"/>
  <c r="B93" i="22" s="1"/>
  <c r="D280" i="22"/>
  <c r="D279" i="22"/>
  <c r="D278" i="22"/>
  <c r="D277" i="22"/>
  <c r="M277" i="22" s="1"/>
  <c r="D276" i="22"/>
  <c r="M276" i="22" s="1"/>
  <c r="D275" i="22"/>
  <c r="D274" i="22"/>
  <c r="D273" i="22"/>
  <c r="M273" i="22" s="1"/>
  <c r="D272" i="22"/>
  <c r="D271" i="22"/>
  <c r="D270" i="22"/>
  <c r="D269" i="22"/>
  <c r="M269" i="22" s="1"/>
  <c r="D268" i="22"/>
  <c r="A268" i="22"/>
  <c r="B268" i="22" s="1"/>
  <c r="D267" i="22"/>
  <c r="P267" i="22" s="1"/>
  <c r="D266" i="22"/>
  <c r="A266" i="22"/>
  <c r="B266" i="22" s="1"/>
  <c r="D265" i="22"/>
  <c r="M265" i="22" s="1"/>
  <c r="D264" i="22"/>
  <c r="M264" i="22" s="1"/>
  <c r="D263" i="22"/>
  <c r="D262" i="22"/>
  <c r="K262" i="22" s="1"/>
  <c r="D261" i="22"/>
  <c r="D260" i="22"/>
  <c r="D259" i="22"/>
  <c r="H259" i="22" s="1"/>
  <c r="D258" i="22"/>
  <c r="N258" i="22" s="1"/>
  <c r="A258" i="22"/>
  <c r="B258" i="22" s="1"/>
  <c r="D257" i="22"/>
  <c r="M257" i="22" s="1"/>
  <c r="D256" i="22"/>
  <c r="M256" i="22" s="1"/>
  <c r="A256" i="22"/>
  <c r="B256" i="22" s="1"/>
  <c r="D255" i="22"/>
  <c r="D254" i="22"/>
  <c r="K254" i="22" s="1"/>
  <c r="D253" i="22"/>
  <c r="P253" i="22" s="1"/>
  <c r="D252" i="22"/>
  <c r="D251" i="22"/>
  <c r="D250" i="22"/>
  <c r="D249" i="22"/>
  <c r="D248" i="22"/>
  <c r="N248" i="22" s="1"/>
  <c r="D247" i="22"/>
  <c r="M247" i="22" s="1"/>
  <c r="D246" i="22"/>
  <c r="M246" i="22" s="1"/>
  <c r="D245" i="22"/>
  <c r="D244" i="22"/>
  <c r="J244" i="22" s="1"/>
  <c r="D243" i="22"/>
  <c r="P243" i="22" s="1"/>
  <c r="D242" i="22"/>
  <c r="A242" i="22"/>
  <c r="B242" i="22" s="1"/>
  <c r="D241" i="22"/>
  <c r="D240" i="22"/>
  <c r="M240" i="22" s="1"/>
  <c r="D239" i="22"/>
  <c r="D238" i="22"/>
  <c r="A238" i="22"/>
  <c r="B238" i="22" s="1"/>
  <c r="D237" i="22"/>
  <c r="N237" i="22" s="1"/>
  <c r="D236" i="22"/>
  <c r="D235" i="22"/>
  <c r="A235" i="22"/>
  <c r="B235" i="22" s="1"/>
  <c r="D234" i="22"/>
  <c r="D233" i="22"/>
  <c r="L233" i="22" s="1"/>
  <c r="D232" i="22"/>
  <c r="M232" i="22" s="1"/>
  <c r="D231" i="22"/>
  <c r="G231" i="22" s="1"/>
  <c r="D230" i="22"/>
  <c r="H230" i="22" s="1"/>
  <c r="A230" i="22"/>
  <c r="B230" i="22" s="1"/>
  <c r="D229" i="22"/>
  <c r="D228" i="22"/>
  <c r="D227" i="22"/>
  <c r="L227" i="22" s="1"/>
  <c r="D226" i="22"/>
  <c r="D225" i="22"/>
  <c r="D224" i="22"/>
  <c r="A224" i="22"/>
  <c r="B224" i="22" s="1"/>
  <c r="D223" i="22"/>
  <c r="P223" i="22" s="1"/>
  <c r="D222" i="22"/>
  <c r="P222" i="22" s="1"/>
  <c r="D221" i="22"/>
  <c r="L221" i="22" s="1"/>
  <c r="D220" i="22"/>
  <c r="L220" i="22" s="1"/>
  <c r="A220" i="22"/>
  <c r="B220" i="22" s="1"/>
  <c r="D219" i="22"/>
  <c r="L219" i="22" s="1"/>
  <c r="D218" i="22"/>
  <c r="P218" i="22" s="1"/>
  <c r="A218" i="22"/>
  <c r="B218" i="22" s="1"/>
  <c r="D217" i="22"/>
  <c r="J217" i="22" s="1"/>
  <c r="D216" i="22"/>
  <c r="L216" i="22" s="1"/>
  <c r="D215" i="22"/>
  <c r="H215" i="22" s="1"/>
  <c r="D214" i="22"/>
  <c r="A214" i="22"/>
  <c r="B214" i="22" s="1"/>
  <c r="D213" i="22"/>
  <c r="L213" i="22" s="1"/>
  <c r="D212" i="22"/>
  <c r="F212" i="22" s="1"/>
  <c r="D211" i="22"/>
  <c r="D210" i="22"/>
  <c r="A210" i="22"/>
  <c r="B210" i="22" s="1"/>
  <c r="D209" i="22"/>
  <c r="D208" i="22"/>
  <c r="A208" i="22"/>
  <c r="B208" i="22" s="1"/>
  <c r="D207" i="22"/>
  <c r="P207" i="22" s="1"/>
  <c r="D206" i="22"/>
  <c r="A206" i="22"/>
  <c r="B206" i="22" s="1"/>
  <c r="D205" i="22"/>
  <c r="L205" i="22" s="1"/>
  <c r="D204" i="22"/>
  <c r="L204" i="22" s="1"/>
  <c r="A204" i="22"/>
  <c r="B204" i="22" s="1"/>
  <c r="D203" i="22"/>
  <c r="L203" i="22" s="1"/>
  <c r="A203" i="22"/>
  <c r="B203" i="22" s="1"/>
  <c r="D202" i="22"/>
  <c r="P202" i="22" s="1"/>
  <c r="A202" i="22"/>
  <c r="B202" i="22" s="1"/>
  <c r="D201" i="22"/>
  <c r="J201" i="22" s="1"/>
  <c r="D200" i="22"/>
  <c r="K200" i="22" s="1"/>
  <c r="D199" i="22"/>
  <c r="E199" i="22" s="1"/>
  <c r="D198" i="22"/>
  <c r="K198" i="22" s="1"/>
  <c r="A198" i="22"/>
  <c r="B198" i="22" s="1"/>
  <c r="D197" i="22"/>
  <c r="J197" i="22" s="1"/>
  <c r="D196" i="22"/>
  <c r="A196" i="22"/>
  <c r="B196" i="22" s="1"/>
  <c r="D195" i="22"/>
  <c r="J195" i="22" s="1"/>
  <c r="D194" i="22"/>
  <c r="K194" i="22" s="1"/>
  <c r="A194" i="22"/>
  <c r="B194" i="22" s="1"/>
  <c r="D193" i="22"/>
  <c r="D192" i="22"/>
  <c r="A192" i="22"/>
  <c r="B192" i="22" s="1"/>
  <c r="D191" i="22"/>
  <c r="D190" i="22"/>
  <c r="A190" i="22"/>
  <c r="B190" i="22" s="1"/>
  <c r="D189" i="22"/>
  <c r="P189" i="22" s="1"/>
  <c r="D188" i="22"/>
  <c r="K188" i="22" s="1"/>
  <c r="A188" i="22"/>
  <c r="B188" i="22" s="1"/>
  <c r="D187" i="22"/>
  <c r="O187" i="22" s="1"/>
  <c r="D186" i="22"/>
  <c r="D185" i="22"/>
  <c r="K185" i="22" s="1"/>
  <c r="D184" i="22"/>
  <c r="D183" i="22"/>
  <c r="D182" i="22"/>
  <c r="H182" i="22" s="1"/>
  <c r="A182" i="22"/>
  <c r="B182" i="22" s="1"/>
  <c r="D181" i="22"/>
  <c r="N181" i="22" s="1"/>
  <c r="D180" i="22"/>
  <c r="K180" i="22" s="1"/>
  <c r="A180" i="22"/>
  <c r="B180" i="22" s="1"/>
  <c r="D179" i="22"/>
  <c r="K179" i="22" s="1"/>
  <c r="D178" i="22"/>
  <c r="G178" i="22" s="1"/>
  <c r="A178" i="22"/>
  <c r="B178" i="22" s="1"/>
  <c r="D177" i="22"/>
  <c r="M177" i="22" s="1"/>
  <c r="D176" i="22"/>
  <c r="A176" i="22"/>
  <c r="B176" i="22" s="1"/>
  <c r="D175" i="22"/>
  <c r="I175" i="22" s="1"/>
  <c r="D174" i="22"/>
  <c r="P174" i="22" s="1"/>
  <c r="D173" i="22"/>
  <c r="J173" i="22" s="1"/>
  <c r="D172" i="22"/>
  <c r="L172" i="22" s="1"/>
  <c r="A172" i="22"/>
  <c r="B172" i="22" s="1"/>
  <c r="D171" i="22"/>
  <c r="P171" i="22" s="1"/>
  <c r="D170" i="22"/>
  <c r="A170" i="22"/>
  <c r="B170" i="22" s="1"/>
  <c r="D169" i="22"/>
  <c r="D168" i="22"/>
  <c r="H168" i="22" s="1"/>
  <c r="D167" i="22"/>
  <c r="J167" i="22" s="1"/>
  <c r="A167" i="22"/>
  <c r="B167" i="22" s="1"/>
  <c r="D166" i="22"/>
  <c r="K166" i="22" s="1"/>
  <c r="A166" i="22"/>
  <c r="B166" i="22" s="1"/>
  <c r="D165" i="22"/>
  <c r="M165" i="22" s="1"/>
  <c r="D164" i="22"/>
  <c r="G164" i="22" s="1"/>
  <c r="A164" i="22"/>
  <c r="B164" i="22" s="1"/>
  <c r="D163" i="22"/>
  <c r="D162" i="22"/>
  <c r="D161" i="22"/>
  <c r="I161" i="22" s="1"/>
  <c r="D160" i="22"/>
  <c r="L160" i="22" s="1"/>
  <c r="A160" i="22"/>
  <c r="B160" i="22" s="1"/>
  <c r="D159" i="22"/>
  <c r="J159" i="22" s="1"/>
  <c r="D158" i="22"/>
  <c r="A158" i="22"/>
  <c r="B158" i="22" s="1"/>
  <c r="D157" i="22"/>
  <c r="I157" i="22" s="1"/>
  <c r="D156" i="22"/>
  <c r="A156" i="22"/>
  <c r="B156" i="22" s="1"/>
  <c r="D155" i="22"/>
  <c r="M155" i="22" s="1"/>
  <c r="D154" i="22"/>
  <c r="A154" i="22"/>
  <c r="B154" i="22" s="1"/>
  <c r="D153" i="22"/>
  <c r="P153" i="22" s="1"/>
  <c r="D152" i="22"/>
  <c r="A152" i="22"/>
  <c r="B152" i="22" s="1"/>
  <c r="D151" i="22"/>
  <c r="N151" i="22" s="1"/>
  <c r="A151" i="22"/>
  <c r="B151" i="22" s="1"/>
  <c r="D150" i="22"/>
  <c r="K150" i="22" s="1"/>
  <c r="A150" i="22"/>
  <c r="B150" i="22" s="1"/>
  <c r="D149" i="22"/>
  <c r="D148" i="22"/>
  <c r="A148" i="22"/>
  <c r="B148" i="22" s="1"/>
  <c r="D147" i="22"/>
  <c r="D146" i="22"/>
  <c r="P146" i="22" s="1"/>
  <c r="D145" i="22"/>
  <c r="D144" i="22"/>
  <c r="A144" i="22"/>
  <c r="B144" i="22" s="1"/>
  <c r="D143" i="22"/>
  <c r="D142" i="22"/>
  <c r="A142" i="22"/>
  <c r="B142" i="22" s="1"/>
  <c r="D141" i="22"/>
  <c r="D140" i="22"/>
  <c r="A140" i="22"/>
  <c r="B140" i="22" s="1"/>
  <c r="D139" i="22"/>
  <c r="P139" i="22" s="1"/>
  <c r="D138" i="22"/>
  <c r="A138" i="22"/>
  <c r="B138" i="22" s="1"/>
  <c r="D137" i="22"/>
  <c r="D136" i="22"/>
  <c r="A136" i="22"/>
  <c r="B136" i="22" s="1"/>
  <c r="D135" i="22"/>
  <c r="J135" i="22" s="1"/>
  <c r="A135" i="22"/>
  <c r="B135" i="22" s="1"/>
  <c r="D134" i="22"/>
  <c r="K134" i="22" s="1"/>
  <c r="A134" i="22"/>
  <c r="B134" i="22" s="1"/>
  <c r="D133" i="22"/>
  <c r="N133" i="22" s="1"/>
  <c r="D132" i="22"/>
  <c r="G132" i="22" s="1"/>
  <c r="A132" i="22"/>
  <c r="B132" i="22" s="1"/>
  <c r="D131" i="22"/>
  <c r="D130" i="22"/>
  <c r="D129" i="22"/>
  <c r="O129" i="22" s="1"/>
  <c r="D128" i="22"/>
  <c r="L128" i="22" s="1"/>
  <c r="A128" i="22"/>
  <c r="B128" i="22" s="1"/>
  <c r="D127" i="22"/>
  <c r="P127" i="22" s="1"/>
  <c r="D126" i="22"/>
  <c r="I126" i="22" s="1"/>
  <c r="A126" i="22"/>
  <c r="B126" i="22" s="1"/>
  <c r="D125" i="22"/>
  <c r="D124" i="22"/>
  <c r="N124" i="22" s="1"/>
  <c r="A124" i="22"/>
  <c r="B124" i="22" s="1"/>
  <c r="D123" i="22"/>
  <c r="K123" i="22" s="1"/>
  <c r="D122" i="22"/>
  <c r="A122" i="22"/>
  <c r="B122" i="22" s="1"/>
  <c r="D121" i="22"/>
  <c r="K121" i="22" s="1"/>
  <c r="D120" i="22"/>
  <c r="K120" i="22" s="1"/>
  <c r="A120" i="22"/>
  <c r="B120" i="22" s="1"/>
  <c r="D119" i="22"/>
  <c r="A119" i="22"/>
  <c r="B119" i="22" s="1"/>
  <c r="D118" i="22"/>
  <c r="K118" i="22" s="1"/>
  <c r="A118" i="22"/>
  <c r="B118" i="22" s="1"/>
  <c r="D117" i="22"/>
  <c r="P117" i="22" s="1"/>
  <c r="D116" i="22"/>
  <c r="O116" i="22" s="1"/>
  <c r="A116" i="22"/>
  <c r="B116" i="22" s="1"/>
  <c r="D115" i="22"/>
  <c r="P115" i="22" s="1"/>
  <c r="D114" i="22"/>
  <c r="K114" i="22" s="1"/>
  <c r="D113" i="22"/>
  <c r="L113" i="22" s="1"/>
  <c r="D112" i="22"/>
  <c r="K112" i="22" s="1"/>
  <c r="A112" i="22"/>
  <c r="B112" i="22" s="1"/>
  <c r="D111" i="22"/>
  <c r="D110" i="22"/>
  <c r="O110" i="22" s="1"/>
  <c r="A110" i="22"/>
  <c r="B110" i="22" s="1"/>
  <c r="D109" i="22"/>
  <c r="K109" i="22" s="1"/>
  <c r="D108" i="22"/>
  <c r="K108" i="22" s="1"/>
  <c r="A108" i="22"/>
  <c r="B108" i="22" s="1"/>
  <c r="D107" i="22"/>
  <c r="H107" i="22" s="1"/>
  <c r="D106" i="22"/>
  <c r="A106" i="22"/>
  <c r="B106" i="22" s="1"/>
  <c r="D105" i="22"/>
  <c r="G105" i="22" s="1"/>
  <c r="D104" i="22"/>
  <c r="A104" i="22"/>
  <c r="B104" i="22" s="1"/>
  <c r="D103" i="22"/>
  <c r="O103" i="22" s="1"/>
  <c r="A103" i="22"/>
  <c r="B103" i="22" s="1"/>
  <c r="D102" i="22"/>
  <c r="J102" i="22" s="1"/>
  <c r="A102" i="22"/>
  <c r="B102" i="22" s="1"/>
  <c r="D101" i="22"/>
  <c r="Q100" i="22"/>
  <c r="D100" i="22"/>
  <c r="N100" i="22" s="1"/>
  <c r="A100" i="22"/>
  <c r="B100" i="22" s="1"/>
  <c r="Q99" i="22"/>
  <c r="D99" i="22"/>
  <c r="Q98" i="22"/>
  <c r="D98" i="22"/>
  <c r="A98" i="22"/>
  <c r="B98" i="22" s="1"/>
  <c r="Q97" i="22"/>
  <c r="D97" i="22"/>
  <c r="Q96" i="22"/>
  <c r="A96" i="22"/>
  <c r="B96" i="22" s="1"/>
  <c r="C96" i="22" s="1"/>
  <c r="Q95" i="22"/>
  <c r="D95" i="22"/>
  <c r="O95" i="22" s="1"/>
  <c r="Q94" i="22"/>
  <c r="D94" i="22"/>
  <c r="G94" i="22" s="1"/>
  <c r="A94" i="22"/>
  <c r="B94" i="22" s="1"/>
  <c r="Q93" i="22"/>
  <c r="D93" i="22"/>
  <c r="L93" i="22" s="1"/>
  <c r="Q92" i="22"/>
  <c r="D92" i="22"/>
  <c r="J92" i="22" s="1"/>
  <c r="A92" i="22"/>
  <c r="B92" i="22" s="1"/>
  <c r="Q91" i="22"/>
  <c r="D91" i="22"/>
  <c r="Q90" i="22"/>
  <c r="D90" i="22"/>
  <c r="Q89" i="22"/>
  <c r="Q88" i="22"/>
  <c r="A88" i="22"/>
  <c r="B88" i="22" s="1"/>
  <c r="C88" i="22" s="1"/>
  <c r="Q87" i="22"/>
  <c r="Q86" i="22"/>
  <c r="A86" i="22"/>
  <c r="B86" i="22" s="1"/>
  <c r="C86" i="22" s="1"/>
  <c r="Q85" i="22"/>
  <c r="Q84" i="22"/>
  <c r="Q83" i="22"/>
  <c r="Q82" i="22"/>
  <c r="A82" i="22"/>
  <c r="B82" i="22" s="1"/>
  <c r="C82" i="22" s="1"/>
  <c r="Q81" i="22"/>
  <c r="Q80" i="22"/>
  <c r="Q79" i="22"/>
  <c r="Q78" i="22"/>
  <c r="A78" i="22"/>
  <c r="B78" i="22" s="1"/>
  <c r="C78" i="22" s="1"/>
  <c r="Q77" i="22"/>
  <c r="D77" i="22" s="1"/>
  <c r="Q76" i="22"/>
  <c r="Q75" i="22"/>
  <c r="Q74" i="22"/>
  <c r="Q73" i="22"/>
  <c r="D73" i="22" s="1"/>
  <c r="Q72" i="22"/>
  <c r="Q71" i="22"/>
  <c r="Q70" i="22"/>
  <c r="A70" i="22"/>
  <c r="B70" i="22" s="1"/>
  <c r="C70" i="22" s="1"/>
  <c r="Q69" i="22"/>
  <c r="Q68" i="22"/>
  <c r="A68" i="22"/>
  <c r="B68" i="22" s="1"/>
  <c r="C68" i="22" s="1"/>
  <c r="Q67" i="22"/>
  <c r="Q66" i="22"/>
  <c r="A66" i="22"/>
  <c r="B66" i="22" s="1"/>
  <c r="C66" i="22" s="1"/>
  <c r="Q65" i="22"/>
  <c r="Q64" i="22"/>
  <c r="Q63" i="22"/>
  <c r="Q62" i="22"/>
  <c r="A62" i="22"/>
  <c r="B62" i="22" s="1"/>
  <c r="C62" i="22" s="1"/>
  <c r="Q61" i="22"/>
  <c r="Q60" i="22"/>
  <c r="A60" i="22"/>
  <c r="B60" i="22" s="1"/>
  <c r="C60" i="22" s="1"/>
  <c r="Q59" i="22"/>
  <c r="Q58" i="22"/>
  <c r="Q57" i="22"/>
  <c r="Q56" i="22"/>
  <c r="Q55" i="22"/>
  <c r="Q54" i="22"/>
  <c r="A54" i="22"/>
  <c r="B54" i="22" s="1"/>
  <c r="C54" i="22" s="1"/>
  <c r="Q53" i="22"/>
  <c r="Q52" i="22"/>
  <c r="Q51" i="22"/>
  <c r="Q50" i="22"/>
  <c r="A50" i="22"/>
  <c r="B50" i="22" s="1"/>
  <c r="C50" i="22" s="1"/>
  <c r="Q49" i="22"/>
  <c r="Q48" i="22"/>
  <c r="Q47" i="22"/>
  <c r="A47" i="22"/>
  <c r="B47" i="22" s="1"/>
  <c r="C47" i="22" s="1"/>
  <c r="Q46" i="22"/>
  <c r="A46" i="22"/>
  <c r="B46" i="22" s="1"/>
  <c r="C46" i="22" s="1"/>
  <c r="Q45" i="22"/>
  <c r="Q44" i="22"/>
  <c r="A44" i="22"/>
  <c r="B44" i="22" s="1"/>
  <c r="C44" i="22" s="1"/>
  <c r="Q43" i="22"/>
  <c r="Q42" i="22"/>
  <c r="A42" i="22"/>
  <c r="B42" i="22" s="1"/>
  <c r="C42" i="22" s="1"/>
  <c r="Q41" i="22"/>
  <c r="Q40" i="22"/>
  <c r="Q39" i="22"/>
  <c r="Q38" i="22"/>
  <c r="A38" i="22"/>
  <c r="B38" i="22" s="1"/>
  <c r="C38" i="22" s="1"/>
  <c r="A34" i="22"/>
  <c r="B34" i="22" s="1"/>
  <c r="C34" i="22" s="1"/>
  <c r="A32" i="22"/>
  <c r="B32" i="22" s="1"/>
  <c r="C32" i="22" s="1"/>
  <c r="A30" i="22"/>
  <c r="B30" i="22" s="1"/>
  <c r="C30" i="22" s="1"/>
  <c r="A26" i="22"/>
  <c r="B26" i="22" s="1"/>
  <c r="C26" i="22" s="1"/>
  <c r="A22" i="22"/>
  <c r="B22" i="22" s="1"/>
  <c r="C22" i="22" s="1"/>
  <c r="A18" i="22"/>
  <c r="B18" i="22" s="1"/>
  <c r="C18" i="22" s="1"/>
  <c r="A15" i="22"/>
  <c r="B15" i="22" s="1"/>
  <c r="C15" i="22" s="1"/>
  <c r="A14" i="22"/>
  <c r="B14" i="22" s="1"/>
  <c r="C14" i="22" s="1"/>
  <c r="A10" i="22"/>
  <c r="B10" i="22" s="1"/>
  <c r="C10" i="22" s="1"/>
  <c r="A8" i="22"/>
  <c r="B8" i="22" s="1"/>
  <c r="C8" i="22" s="1"/>
  <c r="A6" i="22"/>
  <c r="B6" i="22" s="1"/>
  <c r="C6" i="22" s="1"/>
  <c r="R3" i="22"/>
  <c r="R4" i="22" s="1"/>
  <c r="A2" i="22"/>
  <c r="B2" i="22" s="1"/>
  <c r="C2" i="22" s="1"/>
  <c r="C90" i="15"/>
  <c r="C91" i="15"/>
  <c r="C92" i="15"/>
  <c r="C93" i="15"/>
  <c r="C94" i="15"/>
  <c r="C95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204" i="15"/>
  <c r="C205" i="15"/>
  <c r="C206" i="15"/>
  <c r="C207" i="15"/>
  <c r="C208" i="15"/>
  <c r="C209" i="15"/>
  <c r="C210" i="15"/>
  <c r="C211" i="15"/>
  <c r="C212" i="15"/>
  <c r="C213" i="15"/>
  <c r="C214" i="15"/>
  <c r="C215" i="15"/>
  <c r="C216" i="15"/>
  <c r="C217" i="15"/>
  <c r="C218" i="15"/>
  <c r="C219" i="15"/>
  <c r="C220" i="15"/>
  <c r="C221" i="15"/>
  <c r="C222" i="15"/>
  <c r="C223" i="15"/>
  <c r="C224" i="15"/>
  <c r="C225" i="15"/>
  <c r="C226" i="15"/>
  <c r="C227" i="15"/>
  <c r="C228" i="15"/>
  <c r="C229" i="15"/>
  <c r="C230" i="15"/>
  <c r="C231" i="15"/>
  <c r="C232" i="15"/>
  <c r="C233" i="15"/>
  <c r="C234" i="15"/>
  <c r="C235" i="15"/>
  <c r="C236" i="15"/>
  <c r="C237" i="15"/>
  <c r="C238" i="15"/>
  <c r="C239" i="15"/>
  <c r="C240" i="15"/>
  <c r="C241" i="15"/>
  <c r="C242" i="15"/>
  <c r="C243" i="15"/>
  <c r="C244" i="15"/>
  <c r="C245" i="15"/>
  <c r="C246" i="15"/>
  <c r="C247" i="15"/>
  <c r="C248" i="15"/>
  <c r="C249" i="15"/>
  <c r="C250" i="15"/>
  <c r="C251" i="15"/>
  <c r="C252" i="15"/>
  <c r="C253" i="15"/>
  <c r="C254" i="15"/>
  <c r="C255" i="15"/>
  <c r="C256" i="15"/>
  <c r="C257" i="15"/>
  <c r="C258" i="15"/>
  <c r="C259" i="15"/>
  <c r="C260" i="15"/>
  <c r="C261" i="15"/>
  <c r="C262" i="15"/>
  <c r="C263" i="15"/>
  <c r="C264" i="15"/>
  <c r="C265" i="15"/>
  <c r="C266" i="15"/>
  <c r="C267" i="15"/>
  <c r="C268" i="15"/>
  <c r="C269" i="15"/>
  <c r="C270" i="15"/>
  <c r="C271" i="15"/>
  <c r="C272" i="15"/>
  <c r="C273" i="15"/>
  <c r="C274" i="15"/>
  <c r="C275" i="15"/>
  <c r="C276" i="15"/>
  <c r="C277" i="15"/>
  <c r="C278" i="15"/>
  <c r="C279" i="15"/>
  <c r="C46" i="3"/>
  <c r="C47" i="3"/>
  <c r="C48" i="3"/>
  <c r="C49" i="3"/>
  <c r="C50" i="3"/>
  <c r="C51" i="3"/>
  <c r="C52" i="3"/>
  <c r="C53" i="3"/>
  <c r="C54" i="3"/>
  <c r="C55" i="3"/>
  <c r="C56" i="3"/>
  <c r="D90" i="15"/>
  <c r="D91" i="15"/>
  <c r="D92" i="15"/>
  <c r="E92" i="15" s="1"/>
  <c r="D93" i="15"/>
  <c r="D94" i="15"/>
  <c r="D95" i="15"/>
  <c r="D97" i="15"/>
  <c r="E97" i="15" s="1"/>
  <c r="D98" i="15"/>
  <c r="D99" i="15"/>
  <c r="E99" i="15" s="1"/>
  <c r="D100" i="15"/>
  <c r="E100" i="15" s="1"/>
  <c r="D101" i="15"/>
  <c r="D102" i="15"/>
  <c r="D103" i="15"/>
  <c r="D104" i="15"/>
  <c r="D105" i="15"/>
  <c r="D106" i="15"/>
  <c r="D107" i="15"/>
  <c r="D108" i="15"/>
  <c r="H108" i="15" s="1"/>
  <c r="D109" i="15"/>
  <c r="D110" i="15"/>
  <c r="D111" i="15"/>
  <c r="E111" i="15" s="1"/>
  <c r="D112" i="15"/>
  <c r="E112" i="15" s="1"/>
  <c r="D113" i="15"/>
  <c r="N113" i="15" s="1"/>
  <c r="D114" i="15"/>
  <c r="D115" i="15"/>
  <c r="D116" i="15"/>
  <c r="E116" i="15" s="1"/>
  <c r="D117" i="15"/>
  <c r="D118" i="15"/>
  <c r="D119" i="15"/>
  <c r="D120" i="15"/>
  <c r="M120" i="15" s="1"/>
  <c r="D121" i="15"/>
  <c r="H121" i="15" s="1"/>
  <c r="D122" i="15"/>
  <c r="D123" i="15"/>
  <c r="G123" i="15" s="1"/>
  <c r="D124" i="15"/>
  <c r="L124" i="15" s="1"/>
  <c r="D125" i="15"/>
  <c r="D126" i="15"/>
  <c r="D127" i="15"/>
  <c r="E127" i="15" s="1"/>
  <c r="D128" i="15"/>
  <c r="E128" i="15" s="1"/>
  <c r="D129" i="15"/>
  <c r="I129" i="15" s="1"/>
  <c r="D130" i="15"/>
  <c r="D131" i="15"/>
  <c r="D132" i="15"/>
  <c r="E132" i="15" s="1"/>
  <c r="D133" i="15"/>
  <c r="N133" i="15" s="1"/>
  <c r="D134" i="15"/>
  <c r="D135" i="15"/>
  <c r="D136" i="15"/>
  <c r="D137" i="15"/>
  <c r="D138" i="15"/>
  <c r="H138" i="15" s="1"/>
  <c r="D139" i="15"/>
  <c r="D140" i="15"/>
  <c r="E140" i="15" s="1"/>
  <c r="D141" i="15"/>
  <c r="P141" i="15" s="1"/>
  <c r="D142" i="15"/>
  <c r="D143" i="15"/>
  <c r="D144" i="15"/>
  <c r="K144" i="15" s="1"/>
  <c r="D145" i="15"/>
  <c r="M145" i="15" s="1"/>
  <c r="D146" i="15"/>
  <c r="H146" i="15" s="1"/>
  <c r="D147" i="15"/>
  <c r="M147" i="15" s="1"/>
  <c r="D148" i="15"/>
  <c r="F148" i="15" s="1"/>
  <c r="D149" i="15"/>
  <c r="J149" i="15" s="1"/>
  <c r="D150" i="15"/>
  <c r="D151" i="15"/>
  <c r="D152" i="15"/>
  <c r="D153" i="15"/>
  <c r="O153" i="15" s="1"/>
  <c r="D154" i="15"/>
  <c r="H154" i="15" s="1"/>
  <c r="D155" i="15"/>
  <c r="J155" i="15" s="1"/>
  <c r="D156" i="15"/>
  <c r="E156" i="15" s="1"/>
  <c r="D157" i="15"/>
  <c r="L157" i="15" s="1"/>
  <c r="D158" i="15"/>
  <c r="D159" i="15"/>
  <c r="K159" i="15" s="1"/>
  <c r="D160" i="15"/>
  <c r="E160" i="15" s="1"/>
  <c r="D161" i="15"/>
  <c r="M161" i="15" s="1"/>
  <c r="D162" i="15"/>
  <c r="H162" i="15" s="1"/>
  <c r="D163" i="15"/>
  <c r="D164" i="15"/>
  <c r="E164" i="15" s="1"/>
  <c r="D165" i="15"/>
  <c r="F165" i="15" s="1"/>
  <c r="D166" i="15"/>
  <c r="D167" i="15"/>
  <c r="H167" i="15" s="1"/>
  <c r="D168" i="15"/>
  <c r="J168" i="15" s="1"/>
  <c r="D169" i="15"/>
  <c r="G169" i="15" s="1"/>
  <c r="D170" i="15"/>
  <c r="H170" i="15" s="1"/>
  <c r="D171" i="15"/>
  <c r="E171" i="15" s="1"/>
  <c r="D172" i="15"/>
  <c r="M172" i="15" s="1"/>
  <c r="D173" i="15"/>
  <c r="H173" i="15" s="1"/>
  <c r="D174" i="15"/>
  <c r="D175" i="15"/>
  <c r="D176" i="15"/>
  <c r="E176" i="15" s="1"/>
  <c r="D177" i="15"/>
  <c r="E177" i="15" s="1"/>
  <c r="D178" i="15"/>
  <c r="H178" i="15" s="1"/>
  <c r="D179" i="15"/>
  <c r="D180" i="15"/>
  <c r="N180" i="15" s="1"/>
  <c r="D181" i="15"/>
  <c r="J181" i="15" s="1"/>
  <c r="D182" i="15"/>
  <c r="D183" i="15"/>
  <c r="D184" i="15"/>
  <c r="D185" i="15"/>
  <c r="L185" i="15" s="1"/>
  <c r="D186" i="15"/>
  <c r="H186" i="15" s="1"/>
  <c r="D187" i="15"/>
  <c r="D188" i="15"/>
  <c r="E188" i="15" s="1"/>
  <c r="D189" i="15"/>
  <c r="I189" i="15" s="1"/>
  <c r="D190" i="15"/>
  <c r="D191" i="15"/>
  <c r="E191" i="15" s="1"/>
  <c r="D192" i="15"/>
  <c r="E192" i="15" s="1"/>
  <c r="D193" i="15"/>
  <c r="E193" i="15" s="1"/>
  <c r="D194" i="15"/>
  <c r="H194" i="15" s="1"/>
  <c r="D195" i="15"/>
  <c r="F195" i="15" s="1"/>
  <c r="D196" i="15"/>
  <c r="E196" i="15" s="1"/>
  <c r="D197" i="15"/>
  <c r="K197" i="15" s="1"/>
  <c r="D198" i="15"/>
  <c r="D199" i="15"/>
  <c r="O199" i="15" s="1"/>
  <c r="D200" i="15"/>
  <c r="L200" i="15" s="1"/>
  <c r="D201" i="15"/>
  <c r="K201" i="15" s="1"/>
  <c r="D202" i="15"/>
  <c r="H202" i="15" s="1"/>
  <c r="D203" i="15"/>
  <c r="P203" i="15" s="1"/>
  <c r="D204" i="15"/>
  <c r="G204" i="15" s="1"/>
  <c r="D205" i="15"/>
  <c r="K205" i="15" s="1"/>
  <c r="D206" i="15"/>
  <c r="D207" i="15"/>
  <c r="M207" i="15" s="1"/>
  <c r="D208" i="15"/>
  <c r="E208" i="15" s="1"/>
  <c r="D209" i="15"/>
  <c r="L209" i="15" s="1"/>
  <c r="D210" i="15"/>
  <c r="D211" i="15"/>
  <c r="G211" i="15" s="1"/>
  <c r="D212" i="15"/>
  <c r="M212" i="15" s="1"/>
  <c r="D213" i="15"/>
  <c r="P213" i="15" s="1"/>
  <c r="D214" i="15"/>
  <c r="D215" i="15"/>
  <c r="I215" i="15" s="1"/>
  <c r="D216" i="15"/>
  <c r="P216" i="15" s="1"/>
  <c r="D217" i="15"/>
  <c r="L217" i="15" s="1"/>
  <c r="D218" i="15"/>
  <c r="H218" i="15" s="1"/>
  <c r="D219" i="15"/>
  <c r="F219" i="15" s="1"/>
  <c r="D220" i="15"/>
  <c r="E220" i="15" s="1"/>
  <c r="D221" i="15"/>
  <c r="I221" i="15" s="1"/>
  <c r="D222" i="15"/>
  <c r="D223" i="15"/>
  <c r="K223" i="15" s="1"/>
  <c r="D224" i="15"/>
  <c r="F224" i="15" s="1"/>
  <c r="D225" i="15"/>
  <c r="G225" i="15" s="1"/>
  <c r="D226" i="15"/>
  <c r="D227" i="15"/>
  <c r="D228" i="15"/>
  <c r="P228" i="15" s="1"/>
  <c r="D229" i="15"/>
  <c r="M229" i="15" s="1"/>
  <c r="D230" i="15"/>
  <c r="H230" i="15" s="1"/>
  <c r="D231" i="15"/>
  <c r="D232" i="15"/>
  <c r="K232" i="15" s="1"/>
  <c r="D233" i="15"/>
  <c r="N233" i="15" s="1"/>
  <c r="D234" i="15"/>
  <c r="D235" i="15"/>
  <c r="M235" i="15" s="1"/>
  <c r="D236" i="15"/>
  <c r="F236" i="15" s="1"/>
  <c r="D237" i="15"/>
  <c r="G237" i="15" s="1"/>
  <c r="D238" i="15"/>
  <c r="J238" i="15" s="1"/>
  <c r="D239" i="15"/>
  <c r="I239" i="15" s="1"/>
  <c r="D240" i="15"/>
  <c r="P240" i="15" s="1"/>
  <c r="D241" i="15"/>
  <c r="J241" i="15" s="1"/>
  <c r="D242" i="15"/>
  <c r="D243" i="15"/>
  <c r="I243" i="15" s="1"/>
  <c r="D244" i="15"/>
  <c r="F244" i="15" s="1"/>
  <c r="D245" i="15"/>
  <c r="P245" i="15" s="1"/>
  <c r="D246" i="15"/>
  <c r="D247" i="15"/>
  <c r="J247" i="15" s="1"/>
  <c r="D248" i="15"/>
  <c r="M248" i="15" s="1"/>
  <c r="D249" i="15"/>
  <c r="I249" i="15" s="1"/>
  <c r="D250" i="15"/>
  <c r="J250" i="15" s="1"/>
  <c r="D251" i="15"/>
  <c r="H251" i="15" s="1"/>
  <c r="D252" i="15"/>
  <c r="H252" i="15" s="1"/>
  <c r="D253" i="15"/>
  <c r="I253" i="15" s="1"/>
  <c r="D254" i="15"/>
  <c r="N254" i="15" s="1"/>
  <c r="D255" i="15"/>
  <c r="E255" i="15" s="1"/>
  <c r="D256" i="15"/>
  <c r="K256" i="15" s="1"/>
  <c r="D257" i="15"/>
  <c r="H257" i="15" s="1"/>
  <c r="D258" i="15"/>
  <c r="F258" i="15" s="1"/>
  <c r="D259" i="15"/>
  <c r="D260" i="15"/>
  <c r="M260" i="15" s="1"/>
  <c r="D261" i="15"/>
  <c r="J261" i="15" s="1"/>
  <c r="D262" i="15"/>
  <c r="D263" i="15"/>
  <c r="M263" i="15" s="1"/>
  <c r="D264" i="15"/>
  <c r="K264" i="15" s="1"/>
  <c r="D265" i="15"/>
  <c r="D266" i="15"/>
  <c r="N266" i="15" s="1"/>
  <c r="D267" i="15"/>
  <c r="H267" i="15" s="1"/>
  <c r="D268" i="15"/>
  <c r="G268" i="15" s="1"/>
  <c r="D269" i="15"/>
  <c r="H269" i="15" s="1"/>
  <c r="D270" i="15"/>
  <c r="P270" i="15" s="1"/>
  <c r="D271" i="15"/>
  <c r="K271" i="15" s="1"/>
  <c r="D272" i="15"/>
  <c r="M272" i="15" s="1"/>
  <c r="D273" i="15"/>
  <c r="K273" i="15" s="1"/>
  <c r="D274" i="15"/>
  <c r="H274" i="15" s="1"/>
  <c r="D275" i="15"/>
  <c r="D276" i="15"/>
  <c r="J276" i="15" s="1"/>
  <c r="D277" i="15"/>
  <c r="P277" i="15" s="1"/>
  <c r="D278" i="15"/>
  <c r="D279" i="15"/>
  <c r="H279" i="15" s="1"/>
  <c r="E145" i="15"/>
  <c r="G287" i="29" l="1"/>
  <c r="H287" i="29"/>
  <c r="D296" i="5" s="1"/>
  <c r="I287" i="29"/>
  <c r="F296" i="5" s="1"/>
  <c r="F288" i="29"/>
  <c r="D82" i="22"/>
  <c r="O82" i="22" s="1"/>
  <c r="D84" i="22"/>
  <c r="P84" i="22" s="1"/>
  <c r="D83" i="22"/>
  <c r="M83" i="22" s="1"/>
  <c r="D78" i="22"/>
  <c r="I78" i="22" s="1"/>
  <c r="D89" i="22"/>
  <c r="D87" i="22"/>
  <c r="D86" i="22"/>
  <c r="K86" i="22" s="1"/>
  <c r="D88" i="22"/>
  <c r="K88" i="22" s="1"/>
  <c r="D85" i="22"/>
  <c r="L85" i="22" s="1"/>
  <c r="E129" i="15"/>
  <c r="G153" i="15"/>
  <c r="F221" i="15"/>
  <c r="K245" i="15"/>
  <c r="J253" i="15"/>
  <c r="H217" i="15"/>
  <c r="E209" i="15"/>
  <c r="P249" i="15"/>
  <c r="J197" i="15"/>
  <c r="D79" i="22"/>
  <c r="J79" i="22" s="1"/>
  <c r="D75" i="22"/>
  <c r="L75" i="22" s="1"/>
  <c r="K277" i="15"/>
  <c r="I233" i="15"/>
  <c r="J193" i="15"/>
  <c r="D74" i="22"/>
  <c r="D81" i="22"/>
  <c r="L81" i="22" s="1"/>
  <c r="M257" i="15"/>
  <c r="N237" i="15"/>
  <c r="P205" i="15"/>
  <c r="P173" i="15"/>
  <c r="D76" i="22"/>
  <c r="M76" i="22" s="1"/>
  <c r="D96" i="22"/>
  <c r="I96" i="22" s="1"/>
  <c r="D80" i="22"/>
  <c r="P107" i="22"/>
  <c r="L230" i="22"/>
  <c r="G110" i="22"/>
  <c r="N177" i="22"/>
  <c r="L178" i="22"/>
  <c r="E174" i="22"/>
  <c r="O175" i="22"/>
  <c r="O120" i="22"/>
  <c r="M132" i="22"/>
  <c r="I124" i="22"/>
  <c r="H270" i="15"/>
  <c r="J112" i="22"/>
  <c r="O109" i="22"/>
  <c r="F177" i="22"/>
  <c r="H213" i="22"/>
  <c r="E253" i="22"/>
  <c r="I94" i="22"/>
  <c r="K146" i="22"/>
  <c r="M230" i="22"/>
  <c r="L231" i="22"/>
  <c r="H232" i="22"/>
  <c r="H237" i="22"/>
  <c r="E269" i="15"/>
  <c r="J274" i="15"/>
  <c r="L261" i="15"/>
  <c r="P254" i="15"/>
  <c r="P241" i="15"/>
  <c r="N229" i="15"/>
  <c r="K209" i="15"/>
  <c r="K84" i="22"/>
  <c r="G100" i="22"/>
  <c r="H109" i="22"/>
  <c r="E112" i="22"/>
  <c r="E120" i="22"/>
  <c r="K133" i="22"/>
  <c r="J258" i="15"/>
  <c r="E253" i="15"/>
  <c r="E113" i="15"/>
  <c r="L273" i="15"/>
  <c r="N269" i="15"/>
  <c r="F261" i="15"/>
  <c r="J249" i="15"/>
  <c r="K241" i="15"/>
  <c r="H237" i="15"/>
  <c r="F229" i="15"/>
  <c r="H213" i="15"/>
  <c r="G205" i="15"/>
  <c r="L189" i="15"/>
  <c r="K169" i="15"/>
  <c r="J97" i="15"/>
  <c r="F139" i="22"/>
  <c r="G181" i="22"/>
  <c r="I187" i="22"/>
  <c r="E237" i="15"/>
  <c r="E161" i="15"/>
  <c r="G273" i="15"/>
  <c r="I269" i="15"/>
  <c r="O253" i="15"/>
  <c r="F241" i="15"/>
  <c r="K185" i="15"/>
  <c r="H141" i="15"/>
  <c r="G139" i="22"/>
  <c r="F171" i="22"/>
  <c r="I181" i="22"/>
  <c r="J185" i="22"/>
  <c r="H194" i="22"/>
  <c r="E201" i="22"/>
  <c r="K202" i="22"/>
  <c r="F222" i="22"/>
  <c r="H240" i="22"/>
  <c r="E223" i="15"/>
  <c r="K279" i="15"/>
  <c r="H203" i="15"/>
  <c r="F82" i="22"/>
  <c r="L105" i="22"/>
  <c r="E127" i="22"/>
  <c r="H128" i="22"/>
  <c r="F153" i="22"/>
  <c r="G168" i="22"/>
  <c r="K171" i="22"/>
  <c r="F189" i="22"/>
  <c r="H198" i="22"/>
  <c r="F199" i="22"/>
  <c r="L232" i="22"/>
  <c r="H233" i="22"/>
  <c r="E243" i="22"/>
  <c r="F246" i="22"/>
  <c r="M253" i="22"/>
  <c r="G254" i="22"/>
  <c r="G276" i="22"/>
  <c r="F256" i="15"/>
  <c r="G116" i="22"/>
  <c r="H123" i="22"/>
  <c r="G124" i="22"/>
  <c r="M128" i="22"/>
  <c r="N129" i="22"/>
  <c r="G151" i="22"/>
  <c r="G153" i="22"/>
  <c r="G189" i="22"/>
  <c r="G194" i="22"/>
  <c r="H243" i="22"/>
  <c r="N246" i="22"/>
  <c r="F269" i="22"/>
  <c r="N276" i="22"/>
  <c r="P277" i="22"/>
  <c r="I267" i="15"/>
  <c r="M153" i="22"/>
  <c r="H265" i="15"/>
  <c r="L265" i="15"/>
  <c r="P265" i="15"/>
  <c r="F265" i="15"/>
  <c r="F277" i="15"/>
  <c r="J277" i="15"/>
  <c r="N277" i="15"/>
  <c r="G257" i="15"/>
  <c r="K257" i="15"/>
  <c r="O257" i="15"/>
  <c r="F245" i="15"/>
  <c r="J245" i="15"/>
  <c r="N245" i="15"/>
  <c r="H233" i="15"/>
  <c r="L233" i="15"/>
  <c r="P233" i="15"/>
  <c r="F225" i="15"/>
  <c r="N225" i="15"/>
  <c r="H201" i="15"/>
  <c r="P201" i="15"/>
  <c r="F193" i="15"/>
  <c r="N193" i="15"/>
  <c r="G181" i="15"/>
  <c r="O181" i="15"/>
  <c r="K181" i="15"/>
  <c r="J177" i="15"/>
  <c r="F177" i="15"/>
  <c r="N177" i="15"/>
  <c r="K165" i="15"/>
  <c r="G165" i="15"/>
  <c r="O165" i="15"/>
  <c r="I157" i="15"/>
  <c r="M157" i="15"/>
  <c r="J145" i="15"/>
  <c r="F145" i="15"/>
  <c r="N145" i="15"/>
  <c r="H137" i="15"/>
  <c r="P137" i="15"/>
  <c r="L137" i="15"/>
  <c r="K133" i="15"/>
  <c r="G133" i="15"/>
  <c r="O133" i="15"/>
  <c r="J133" i="15"/>
  <c r="I125" i="15"/>
  <c r="H125" i="15"/>
  <c r="M125" i="15"/>
  <c r="P125" i="15"/>
  <c r="G117" i="15"/>
  <c r="O117" i="15"/>
  <c r="J117" i="15"/>
  <c r="N117" i="15"/>
  <c r="F117" i="15"/>
  <c r="K117" i="15"/>
  <c r="M109" i="15"/>
  <c r="H109" i="15"/>
  <c r="P109" i="15"/>
  <c r="L109" i="15"/>
  <c r="K101" i="15"/>
  <c r="F101" i="15"/>
  <c r="N101" i="15"/>
  <c r="J101" i="15"/>
  <c r="G101" i="15"/>
  <c r="I93" i="15"/>
  <c r="L93" i="15"/>
  <c r="P93" i="15"/>
  <c r="H93" i="15"/>
  <c r="M93" i="15"/>
  <c r="E265" i="15"/>
  <c r="E249" i="15"/>
  <c r="E233" i="15"/>
  <c r="E221" i="15"/>
  <c r="E205" i="15"/>
  <c r="E189" i="15"/>
  <c r="E173" i="15"/>
  <c r="E157" i="15"/>
  <c r="E141" i="15"/>
  <c r="E125" i="15"/>
  <c r="E109" i="15"/>
  <c r="E93" i="15"/>
  <c r="O277" i="15"/>
  <c r="I277" i="15"/>
  <c r="P273" i="15"/>
  <c r="M269" i="15"/>
  <c r="O265" i="15"/>
  <c r="J265" i="15"/>
  <c r="P261" i="15"/>
  <c r="L257" i="15"/>
  <c r="F257" i="15"/>
  <c r="N253" i="15"/>
  <c r="N249" i="15"/>
  <c r="O245" i="15"/>
  <c r="I245" i="15"/>
  <c r="O241" i="15"/>
  <c r="L237" i="15"/>
  <c r="M233" i="15"/>
  <c r="G233" i="15"/>
  <c r="O225" i="15"/>
  <c r="N221" i="15"/>
  <c r="P217" i="15"/>
  <c r="H209" i="15"/>
  <c r="O205" i="15"/>
  <c r="G201" i="15"/>
  <c r="G197" i="15"/>
  <c r="I193" i="15"/>
  <c r="H189" i="15"/>
  <c r="H185" i="15"/>
  <c r="F181" i="15"/>
  <c r="L173" i="15"/>
  <c r="H157" i="15"/>
  <c r="N149" i="15"/>
  <c r="I145" i="15"/>
  <c r="O137" i="15"/>
  <c r="F133" i="15"/>
  <c r="F273" i="15"/>
  <c r="J273" i="15"/>
  <c r="N273" i="15"/>
  <c r="H253" i="15"/>
  <c r="L253" i="15"/>
  <c r="P253" i="15"/>
  <c r="I241" i="15"/>
  <c r="M241" i="15"/>
  <c r="J229" i="15"/>
  <c r="O229" i="15"/>
  <c r="G213" i="15"/>
  <c r="O213" i="15"/>
  <c r="H169" i="15"/>
  <c r="P169" i="15"/>
  <c r="L169" i="15"/>
  <c r="E185" i="15"/>
  <c r="J257" i="15"/>
  <c r="K233" i="15"/>
  <c r="O201" i="15"/>
  <c r="G185" i="15"/>
  <c r="N165" i="15"/>
  <c r="K137" i="15"/>
  <c r="I109" i="15"/>
  <c r="K265" i="15"/>
  <c r="G269" i="15"/>
  <c r="K269" i="15"/>
  <c r="O269" i="15"/>
  <c r="G261" i="15"/>
  <c r="K261" i="15"/>
  <c r="O261" i="15"/>
  <c r="G249" i="15"/>
  <c r="K249" i="15"/>
  <c r="O249" i="15"/>
  <c r="I237" i="15"/>
  <c r="M237" i="15"/>
  <c r="M173" i="15"/>
  <c r="I173" i="15"/>
  <c r="F161" i="15"/>
  <c r="N161" i="15"/>
  <c r="J161" i="15"/>
  <c r="L153" i="15"/>
  <c r="H153" i="15"/>
  <c r="P153" i="15"/>
  <c r="G149" i="15"/>
  <c r="O149" i="15"/>
  <c r="K149" i="15"/>
  <c r="M141" i="15"/>
  <c r="I141" i="15"/>
  <c r="F129" i="15"/>
  <c r="N129" i="15"/>
  <c r="J129" i="15"/>
  <c r="M129" i="15"/>
  <c r="L121" i="15"/>
  <c r="G121" i="15"/>
  <c r="O121" i="15"/>
  <c r="K121" i="15"/>
  <c r="P121" i="15"/>
  <c r="J113" i="15"/>
  <c r="M113" i="15"/>
  <c r="I113" i="15"/>
  <c r="F113" i="15"/>
  <c r="H105" i="15"/>
  <c r="P105" i="15"/>
  <c r="K105" i="15"/>
  <c r="O105" i="15"/>
  <c r="G105" i="15"/>
  <c r="L105" i="15"/>
  <c r="F97" i="15"/>
  <c r="N97" i="15"/>
  <c r="I97" i="15"/>
  <c r="M97" i="15"/>
  <c r="E277" i="15"/>
  <c r="E261" i="15"/>
  <c r="E245" i="15"/>
  <c r="E229" i="15"/>
  <c r="E217" i="15"/>
  <c r="E201" i="15"/>
  <c r="E169" i="15"/>
  <c r="E153" i="15"/>
  <c r="E137" i="15"/>
  <c r="E121" i="15"/>
  <c r="E105" i="15"/>
  <c r="M277" i="15"/>
  <c r="H277" i="15"/>
  <c r="O273" i="15"/>
  <c r="I273" i="15"/>
  <c r="L269" i="15"/>
  <c r="F269" i="15"/>
  <c r="N265" i="15"/>
  <c r="I265" i="15"/>
  <c r="N261" i="15"/>
  <c r="I261" i="15"/>
  <c r="P257" i="15"/>
  <c r="M253" i="15"/>
  <c r="G253" i="15"/>
  <c r="M249" i="15"/>
  <c r="H249" i="15"/>
  <c r="M245" i="15"/>
  <c r="H245" i="15"/>
  <c r="N241" i="15"/>
  <c r="H241" i="15"/>
  <c r="P237" i="15"/>
  <c r="K237" i="15"/>
  <c r="F237" i="15"/>
  <c r="F233" i="15"/>
  <c r="K229" i="15"/>
  <c r="K225" i="15"/>
  <c r="M221" i="15"/>
  <c r="M217" i="15"/>
  <c r="L213" i="15"/>
  <c r="P209" i="15"/>
  <c r="G209" i="15"/>
  <c r="L205" i="15"/>
  <c r="O197" i="15"/>
  <c r="F197" i="15"/>
  <c r="P189" i="15"/>
  <c r="P185" i="15"/>
  <c r="M177" i="15"/>
  <c r="I161" i="15"/>
  <c r="E273" i="15"/>
  <c r="E257" i="15"/>
  <c r="E241" i="15"/>
  <c r="E225" i="15"/>
  <c r="E213" i="15"/>
  <c r="E197" i="15"/>
  <c r="E181" i="15"/>
  <c r="E165" i="15"/>
  <c r="E149" i="15"/>
  <c r="E133" i="15"/>
  <c r="E117" i="15"/>
  <c r="E101" i="15"/>
  <c r="L277" i="15"/>
  <c r="G277" i="15"/>
  <c r="M273" i="15"/>
  <c r="H273" i="15"/>
  <c r="P269" i="15"/>
  <c r="J269" i="15"/>
  <c r="M265" i="15"/>
  <c r="G265" i="15"/>
  <c r="M261" i="15"/>
  <c r="H261" i="15"/>
  <c r="N257" i="15"/>
  <c r="I257" i="15"/>
  <c r="K253" i="15"/>
  <c r="F253" i="15"/>
  <c r="L249" i="15"/>
  <c r="F249" i="15"/>
  <c r="L245" i="15"/>
  <c r="G245" i="15"/>
  <c r="L241" i="15"/>
  <c r="G241" i="15"/>
  <c r="O237" i="15"/>
  <c r="J237" i="15"/>
  <c r="O233" i="15"/>
  <c r="J233" i="15"/>
  <c r="P229" i="15"/>
  <c r="G229" i="15"/>
  <c r="J225" i="15"/>
  <c r="J221" i="15"/>
  <c r="I217" i="15"/>
  <c r="K213" i="15"/>
  <c r="O209" i="15"/>
  <c r="H205" i="15"/>
  <c r="L201" i="15"/>
  <c r="N197" i="15"/>
  <c r="M193" i="15"/>
  <c r="M189" i="15"/>
  <c r="O185" i="15"/>
  <c r="N181" i="15"/>
  <c r="I177" i="15"/>
  <c r="O169" i="15"/>
  <c r="J165" i="15"/>
  <c r="P157" i="15"/>
  <c r="K153" i="15"/>
  <c r="F149" i="15"/>
  <c r="L141" i="15"/>
  <c r="G137" i="15"/>
  <c r="L125" i="15"/>
  <c r="O101" i="15"/>
  <c r="P125" i="22"/>
  <c r="O125" i="22"/>
  <c r="J141" i="22"/>
  <c r="O141" i="22"/>
  <c r="I141" i="22"/>
  <c r="K158" i="22"/>
  <c r="P158" i="22"/>
  <c r="I158" i="22"/>
  <c r="N250" i="22"/>
  <c r="F250" i="22"/>
  <c r="N149" i="22"/>
  <c r="E149" i="22"/>
  <c r="F214" i="22"/>
  <c r="K214" i="22"/>
  <c r="H214" i="22"/>
  <c r="P90" i="22"/>
  <c r="M90" i="22"/>
  <c r="G90" i="22"/>
  <c r="M101" i="22"/>
  <c r="G101" i="22"/>
  <c r="E101" i="22"/>
  <c r="G156" i="22"/>
  <c r="M156" i="22"/>
  <c r="L156" i="22"/>
  <c r="G169" i="22"/>
  <c r="N169" i="22"/>
  <c r="I169" i="22"/>
  <c r="F191" i="22"/>
  <c r="J191" i="22"/>
  <c r="M236" i="22"/>
  <c r="L236" i="22"/>
  <c r="H236" i="22"/>
  <c r="F236" i="22"/>
  <c r="P252" i="22"/>
  <c r="K252" i="22"/>
  <c r="E252" i="22"/>
  <c r="L255" i="22"/>
  <c r="H255" i="22"/>
  <c r="H261" i="22"/>
  <c r="M261" i="22"/>
  <c r="M275" i="22"/>
  <c r="J275" i="22"/>
  <c r="F275" i="22"/>
  <c r="O90" i="22"/>
  <c r="P104" i="22"/>
  <c r="K104" i="22"/>
  <c r="E104" i="22"/>
  <c r="M152" i="22"/>
  <c r="L152" i="22"/>
  <c r="H152" i="22"/>
  <c r="G152" i="22"/>
  <c r="M163" i="22"/>
  <c r="N163" i="22"/>
  <c r="E163" i="22"/>
  <c r="L251" i="22"/>
  <c r="H251" i="22"/>
  <c r="J260" i="22"/>
  <c r="I260" i="22"/>
  <c r="D48" i="22"/>
  <c r="D53" i="22"/>
  <c r="D63" i="22"/>
  <c r="I82" i="22"/>
  <c r="M84" i="22"/>
  <c r="K94" i="22"/>
  <c r="F120" i="22"/>
  <c r="O124" i="22"/>
  <c r="F127" i="22"/>
  <c r="M139" i="22"/>
  <c r="I151" i="22"/>
  <c r="L168" i="22"/>
  <c r="M171" i="22"/>
  <c r="O178" i="22"/>
  <c r="O181" i="22"/>
  <c r="M189" i="22"/>
  <c r="P194" i="22"/>
  <c r="J199" i="22"/>
  <c r="F201" i="22"/>
  <c r="J213" i="22"/>
  <c r="H222" i="22"/>
  <c r="N231" i="22"/>
  <c r="N233" i="22"/>
  <c r="L240" i="22"/>
  <c r="I254" i="22"/>
  <c r="P269" i="22"/>
  <c r="D45" i="22"/>
  <c r="P45" i="22" s="1"/>
  <c r="D47" i="22"/>
  <c r="J47" i="22" s="1"/>
  <c r="E84" i="22"/>
  <c r="K107" i="22"/>
  <c r="G109" i="22"/>
  <c r="I120" i="22"/>
  <c r="G123" i="22"/>
  <c r="K127" i="22"/>
  <c r="L132" i="22"/>
  <c r="O135" i="22"/>
  <c r="O139" i="22"/>
  <c r="I146" i="22"/>
  <c r="O153" i="22"/>
  <c r="H160" i="22"/>
  <c r="O161" i="22"/>
  <c r="M164" i="22"/>
  <c r="I165" i="22"/>
  <c r="E171" i="22"/>
  <c r="O189" i="22"/>
  <c r="M201" i="22"/>
  <c r="L215" i="22"/>
  <c r="K216" i="22"/>
  <c r="L217" i="22"/>
  <c r="F218" i="22"/>
  <c r="K222" i="22"/>
  <c r="E273" i="22"/>
  <c r="D71" i="22"/>
  <c r="N120" i="22"/>
  <c r="M127" i="22"/>
  <c r="P201" i="22"/>
  <c r="G106" i="22"/>
  <c r="N106" i="22"/>
  <c r="F106" i="22"/>
  <c r="M106" i="22"/>
  <c r="I106" i="22"/>
  <c r="P147" i="22"/>
  <c r="M147" i="22"/>
  <c r="F147" i="22"/>
  <c r="K147" i="22"/>
  <c r="E147" i="22"/>
  <c r="O147" i="22"/>
  <c r="J147" i="22"/>
  <c r="G147" i="22"/>
  <c r="P122" i="22"/>
  <c r="O122" i="22"/>
  <c r="G122" i="22"/>
  <c r="M122" i="22"/>
  <c r="F122" i="22"/>
  <c r="K122" i="22"/>
  <c r="J122" i="22"/>
  <c r="E122" i="22"/>
  <c r="I130" i="22"/>
  <c r="P130" i="22"/>
  <c r="H210" i="22"/>
  <c r="F210" i="22"/>
  <c r="P210" i="22"/>
  <c r="K210" i="22"/>
  <c r="O225" i="22"/>
  <c r="J225" i="22"/>
  <c r="H225" i="22"/>
  <c r="H226" i="15"/>
  <c r="N226" i="15"/>
  <c r="P98" i="22"/>
  <c r="O98" i="22"/>
  <c r="G98" i="22"/>
  <c r="M98" i="22"/>
  <c r="F98" i="22"/>
  <c r="K98" i="22"/>
  <c r="E98" i="22"/>
  <c r="I137" i="22"/>
  <c r="O137" i="22"/>
  <c r="G137" i="22"/>
  <c r="N137" i="22"/>
  <c r="M137" i="22"/>
  <c r="E137" i="22"/>
  <c r="I143" i="22"/>
  <c r="G143" i="22"/>
  <c r="O143" i="22"/>
  <c r="N143" i="22"/>
  <c r="J193" i="22"/>
  <c r="H193" i="22"/>
  <c r="P193" i="22"/>
  <c r="F193" i="22"/>
  <c r="M193" i="22"/>
  <c r="L193" i="22"/>
  <c r="E193" i="22"/>
  <c r="H229" i="15"/>
  <c r="L229" i="15"/>
  <c r="I229" i="15"/>
  <c r="H225" i="15"/>
  <c r="L225" i="15"/>
  <c r="P225" i="15"/>
  <c r="I225" i="15"/>
  <c r="M225" i="15"/>
  <c r="G221" i="15"/>
  <c r="K221" i="15"/>
  <c r="O221" i="15"/>
  <c r="H221" i="15"/>
  <c r="L221" i="15"/>
  <c r="P221" i="15"/>
  <c r="F217" i="15"/>
  <c r="J217" i="15"/>
  <c r="N217" i="15"/>
  <c r="G217" i="15"/>
  <c r="K217" i="15"/>
  <c r="O217" i="15"/>
  <c r="I213" i="15"/>
  <c r="M213" i="15"/>
  <c r="F213" i="15"/>
  <c r="J213" i="15"/>
  <c r="N213" i="15"/>
  <c r="I209" i="15"/>
  <c r="M209" i="15"/>
  <c r="F209" i="15"/>
  <c r="J209" i="15"/>
  <c r="N209" i="15"/>
  <c r="I205" i="15"/>
  <c r="M205" i="15"/>
  <c r="F205" i="15"/>
  <c r="J205" i="15"/>
  <c r="N205" i="15"/>
  <c r="I201" i="15"/>
  <c r="M201" i="15"/>
  <c r="F201" i="15"/>
  <c r="J201" i="15"/>
  <c r="N201" i="15"/>
  <c r="H197" i="15"/>
  <c r="L197" i="15"/>
  <c r="P197" i="15"/>
  <c r="I197" i="15"/>
  <c r="M197" i="15"/>
  <c r="G193" i="15"/>
  <c r="K193" i="15"/>
  <c r="O193" i="15"/>
  <c r="H193" i="15"/>
  <c r="L193" i="15"/>
  <c r="P193" i="15"/>
  <c r="F189" i="15"/>
  <c r="J189" i="15"/>
  <c r="N189" i="15"/>
  <c r="G189" i="15"/>
  <c r="K189" i="15"/>
  <c r="O189" i="15"/>
  <c r="I185" i="15"/>
  <c r="M185" i="15"/>
  <c r="F185" i="15"/>
  <c r="J185" i="15"/>
  <c r="N185" i="15"/>
  <c r="H181" i="15"/>
  <c r="L181" i="15"/>
  <c r="P181" i="15"/>
  <c r="I181" i="15"/>
  <c r="M181" i="15"/>
  <c r="G177" i="15"/>
  <c r="K177" i="15"/>
  <c r="O177" i="15"/>
  <c r="H177" i="15"/>
  <c r="L177" i="15"/>
  <c r="P177" i="15"/>
  <c r="F173" i="15"/>
  <c r="J173" i="15"/>
  <c r="N173" i="15"/>
  <c r="G173" i="15"/>
  <c r="K173" i="15"/>
  <c r="O173" i="15"/>
  <c r="I169" i="15"/>
  <c r="M169" i="15"/>
  <c r="F169" i="15"/>
  <c r="J169" i="15"/>
  <c r="N169" i="15"/>
  <c r="H165" i="15"/>
  <c r="L165" i="15"/>
  <c r="P165" i="15"/>
  <c r="I165" i="15"/>
  <c r="M165" i="15"/>
  <c r="G161" i="15"/>
  <c r="K161" i="15"/>
  <c r="O161" i="15"/>
  <c r="H161" i="15"/>
  <c r="L161" i="15"/>
  <c r="P161" i="15"/>
  <c r="F157" i="15"/>
  <c r="J157" i="15"/>
  <c r="N157" i="15"/>
  <c r="G157" i="15"/>
  <c r="K157" i="15"/>
  <c r="O157" i="15"/>
  <c r="I153" i="15"/>
  <c r="M153" i="15"/>
  <c r="F153" i="15"/>
  <c r="J153" i="15"/>
  <c r="N153" i="15"/>
  <c r="H149" i="15"/>
  <c r="L149" i="15"/>
  <c r="P149" i="15"/>
  <c r="I149" i="15"/>
  <c r="M149" i="15"/>
  <c r="G145" i="15"/>
  <c r="K145" i="15"/>
  <c r="O145" i="15"/>
  <c r="H145" i="15"/>
  <c r="L145" i="15"/>
  <c r="P145" i="15"/>
  <c r="F141" i="15"/>
  <c r="J141" i="15"/>
  <c r="N141" i="15"/>
  <c r="G141" i="15"/>
  <c r="K141" i="15"/>
  <c r="O141" i="15"/>
  <c r="I137" i="15"/>
  <c r="M137" i="15"/>
  <c r="F137" i="15"/>
  <c r="J137" i="15"/>
  <c r="N137" i="15"/>
  <c r="H133" i="15"/>
  <c r="L133" i="15"/>
  <c r="P133" i="15"/>
  <c r="I133" i="15"/>
  <c r="M133" i="15"/>
  <c r="G129" i="15"/>
  <c r="K129" i="15"/>
  <c r="O129" i="15"/>
  <c r="H129" i="15"/>
  <c r="L129" i="15"/>
  <c r="P129" i="15"/>
  <c r="F125" i="15"/>
  <c r="J125" i="15"/>
  <c r="N125" i="15"/>
  <c r="G125" i="15"/>
  <c r="K125" i="15"/>
  <c r="O125" i="15"/>
  <c r="I121" i="15"/>
  <c r="M121" i="15"/>
  <c r="F121" i="15"/>
  <c r="J121" i="15"/>
  <c r="N121" i="15"/>
  <c r="H117" i="15"/>
  <c r="L117" i="15"/>
  <c r="P117" i="15"/>
  <c r="I117" i="15"/>
  <c r="M117" i="15"/>
  <c r="G113" i="15"/>
  <c r="K113" i="15"/>
  <c r="O113" i="15"/>
  <c r="H113" i="15"/>
  <c r="L113" i="15"/>
  <c r="P113" i="15"/>
  <c r="F109" i="15"/>
  <c r="J109" i="15"/>
  <c r="N109" i="15"/>
  <c r="G109" i="15"/>
  <c r="K109" i="15"/>
  <c r="O109" i="15"/>
  <c r="I105" i="15"/>
  <c r="M105" i="15"/>
  <c r="F105" i="15"/>
  <c r="J105" i="15"/>
  <c r="N105" i="15"/>
  <c r="H101" i="15"/>
  <c r="L101" i="15"/>
  <c r="P101" i="15"/>
  <c r="I101" i="15"/>
  <c r="M101" i="15"/>
  <c r="G97" i="15"/>
  <c r="K97" i="15"/>
  <c r="O97" i="15"/>
  <c r="H97" i="15"/>
  <c r="L97" i="15"/>
  <c r="P97" i="15"/>
  <c r="F93" i="15"/>
  <c r="J93" i="15"/>
  <c r="N93" i="15"/>
  <c r="G93" i="15"/>
  <c r="K93" i="15"/>
  <c r="O93" i="15"/>
  <c r="P92" i="22"/>
  <c r="O92" i="22"/>
  <c r="G92" i="22"/>
  <c r="M92" i="22"/>
  <c r="F92" i="22"/>
  <c r="K92" i="22"/>
  <c r="E92" i="22"/>
  <c r="J98" i="22"/>
  <c r="L140" i="22"/>
  <c r="M140" i="22"/>
  <c r="H140" i="22"/>
  <c r="D55" i="22"/>
  <c r="I55" i="22" s="1"/>
  <c r="N82" i="22"/>
  <c r="O84" i="22"/>
  <c r="I86" i="22"/>
  <c r="J90" i="22"/>
  <c r="N94" i="22"/>
  <c r="I100" i="22"/>
  <c r="K101" i="22"/>
  <c r="F104" i="22"/>
  <c r="M104" i="22"/>
  <c r="J110" i="22"/>
  <c r="O115" i="22"/>
  <c r="K115" i="22"/>
  <c r="H115" i="22"/>
  <c r="G144" i="22"/>
  <c r="M144" i="22"/>
  <c r="K149" i="22"/>
  <c r="D49" i="22"/>
  <c r="D57" i="22"/>
  <c r="N57" i="22" s="1"/>
  <c r="D59" i="22"/>
  <c r="D65" i="22"/>
  <c r="E90" i="22"/>
  <c r="K90" i="22"/>
  <c r="I95" i="22"/>
  <c r="P101" i="22"/>
  <c r="G104" i="22"/>
  <c r="O104" i="22"/>
  <c r="P112" i="22"/>
  <c r="O112" i="22"/>
  <c r="G112" i="22"/>
  <c r="M112" i="22"/>
  <c r="F112" i="22"/>
  <c r="G115" i="22"/>
  <c r="I155" i="22"/>
  <c r="O155" i="22"/>
  <c r="G155" i="22"/>
  <c r="N155" i="22"/>
  <c r="E155" i="22"/>
  <c r="L190" i="22"/>
  <c r="K190" i="22"/>
  <c r="I263" i="22"/>
  <c r="O263" i="22"/>
  <c r="G263" i="22"/>
  <c r="N263" i="22"/>
  <c r="E263" i="22"/>
  <c r="M263" i="22"/>
  <c r="D39" i="22"/>
  <c r="P39" i="22" s="1"/>
  <c r="J104" i="22"/>
  <c r="P110" i="22"/>
  <c r="M110" i="22"/>
  <c r="F110" i="22"/>
  <c r="K110" i="22"/>
  <c r="E110" i="22"/>
  <c r="N116" i="22"/>
  <c r="I116" i="22"/>
  <c r="I129" i="22"/>
  <c r="F129" i="22"/>
  <c r="I133" i="22"/>
  <c r="G133" i="22"/>
  <c r="I149" i="22"/>
  <c r="O149" i="22"/>
  <c r="F149" i="22"/>
  <c r="P159" i="22"/>
  <c r="O159" i="22"/>
  <c r="G159" i="22"/>
  <c r="M159" i="22"/>
  <c r="F159" i="22"/>
  <c r="K159" i="22"/>
  <c r="E159" i="22"/>
  <c r="K184" i="22"/>
  <c r="H184" i="22"/>
  <c r="O184" i="22"/>
  <c r="K206" i="22"/>
  <c r="H206" i="22"/>
  <c r="P206" i="22"/>
  <c r="F206" i="22"/>
  <c r="L226" i="22"/>
  <c r="I226" i="22"/>
  <c r="N242" i="22"/>
  <c r="F242" i="22"/>
  <c r="O123" i="22"/>
  <c r="M124" i="22"/>
  <c r="G127" i="22"/>
  <c r="O127" i="22"/>
  <c r="J139" i="22"/>
  <c r="M151" i="22"/>
  <c r="J153" i="22"/>
  <c r="M160" i="22"/>
  <c r="G163" i="22"/>
  <c r="O163" i="22"/>
  <c r="M168" i="22"/>
  <c r="O169" i="22"/>
  <c r="G171" i="22"/>
  <c r="O171" i="22"/>
  <c r="G177" i="22"/>
  <c r="P185" i="22"/>
  <c r="O185" i="22"/>
  <c r="G185" i="22"/>
  <c r="M185" i="22"/>
  <c r="F185" i="22"/>
  <c r="H211" i="22"/>
  <c r="E211" i="22"/>
  <c r="N266" i="22"/>
  <c r="K266" i="22"/>
  <c r="G266" i="22"/>
  <c r="F266" i="22"/>
  <c r="E124" i="22"/>
  <c r="J127" i="22"/>
  <c r="G128" i="22"/>
  <c r="H132" i="22"/>
  <c r="I135" i="22"/>
  <c r="E139" i="22"/>
  <c r="K139" i="22"/>
  <c r="E146" i="22"/>
  <c r="F151" i="22"/>
  <c r="E153" i="22"/>
  <c r="K153" i="22"/>
  <c r="E158" i="22"/>
  <c r="I163" i="22"/>
  <c r="L164" i="22"/>
  <c r="J171" i="22"/>
  <c r="M172" i="22"/>
  <c r="I177" i="22"/>
  <c r="P182" i="22"/>
  <c r="E185" i="22"/>
  <c r="H195" i="22"/>
  <c r="L211" i="22"/>
  <c r="L212" i="22"/>
  <c r="K212" i="22"/>
  <c r="P266" i="22"/>
  <c r="M278" i="22"/>
  <c r="J278" i="22"/>
  <c r="G278" i="22"/>
  <c r="O278" i="22"/>
  <c r="F278" i="22"/>
  <c r="H202" i="22"/>
  <c r="F202" i="22"/>
  <c r="I256" i="22"/>
  <c r="G256" i="22"/>
  <c r="N256" i="22"/>
  <c r="F256" i="22"/>
  <c r="M271" i="22"/>
  <c r="P271" i="22"/>
  <c r="F271" i="22"/>
  <c r="E271" i="22"/>
  <c r="N278" i="22"/>
  <c r="M181" i="22"/>
  <c r="J189" i="22"/>
  <c r="L194" i="22"/>
  <c r="M199" i="22"/>
  <c r="H201" i="22"/>
  <c r="P214" i="22"/>
  <c r="H218" i="22"/>
  <c r="K243" i="22"/>
  <c r="G246" i="22"/>
  <c r="G250" i="22"/>
  <c r="I251" i="22"/>
  <c r="F252" i="22"/>
  <c r="M252" i="22"/>
  <c r="F273" i="22"/>
  <c r="O276" i="22"/>
  <c r="E181" i="22"/>
  <c r="E189" i="22"/>
  <c r="K189" i="22"/>
  <c r="F194" i="22"/>
  <c r="N194" i="22"/>
  <c r="L201" i="22"/>
  <c r="K218" i="22"/>
  <c r="F230" i="22"/>
  <c r="H231" i="22"/>
  <c r="F232" i="22"/>
  <c r="G233" i="22"/>
  <c r="F240" i="22"/>
  <c r="I246" i="22"/>
  <c r="K250" i="22"/>
  <c r="G252" i="22"/>
  <c r="O252" i="22"/>
  <c r="E269" i="22"/>
  <c r="P273" i="22"/>
  <c r="F276" i="22"/>
  <c r="J252" i="22"/>
  <c r="M97" i="22"/>
  <c r="G97" i="22"/>
  <c r="L97" i="22"/>
  <c r="K97" i="22"/>
  <c r="E97" i="22"/>
  <c r="P131" i="22"/>
  <c r="K131" i="22"/>
  <c r="F131" i="22"/>
  <c r="O131" i="22"/>
  <c r="I131" i="22"/>
  <c r="G131" i="22"/>
  <c r="N131" i="22"/>
  <c r="M131" i="22"/>
  <c r="E131" i="22"/>
  <c r="I162" i="22"/>
  <c r="P162" i="22"/>
  <c r="K162" i="22"/>
  <c r="E162" i="22"/>
  <c r="G176" i="22"/>
  <c r="M176" i="22"/>
  <c r="L176" i="22"/>
  <c r="H176" i="22"/>
  <c r="N208" i="22"/>
  <c r="G208" i="22"/>
  <c r="H208" i="22"/>
  <c r="L208" i="22"/>
  <c r="K208" i="22"/>
  <c r="F208" i="22"/>
  <c r="O111" i="22"/>
  <c r="G111" i="22"/>
  <c r="J131" i="22"/>
  <c r="P145" i="22"/>
  <c r="O145" i="22"/>
  <c r="J145" i="22"/>
  <c r="E145" i="22"/>
  <c r="I145" i="22"/>
  <c r="G145" i="22"/>
  <c r="M145" i="22"/>
  <c r="F145" i="22"/>
  <c r="N145" i="22"/>
  <c r="P183" i="22"/>
  <c r="K183" i="22"/>
  <c r="F183" i="22"/>
  <c r="O183" i="22"/>
  <c r="I183" i="22"/>
  <c r="N183" i="22"/>
  <c r="G183" i="22"/>
  <c r="M183" i="22"/>
  <c r="E183" i="22"/>
  <c r="P192" i="22"/>
  <c r="H192" i="22"/>
  <c r="K192" i="22"/>
  <c r="G192" i="22"/>
  <c r="N192" i="22"/>
  <c r="F192" i="22"/>
  <c r="L196" i="22"/>
  <c r="F196" i="22"/>
  <c r="K196" i="22"/>
  <c r="H196" i="22"/>
  <c r="P196" i="22"/>
  <c r="G196" i="22"/>
  <c r="P208" i="22"/>
  <c r="M209" i="22"/>
  <c r="F209" i="22"/>
  <c r="P209" i="22"/>
  <c r="E209" i="22"/>
  <c r="L209" i="22"/>
  <c r="J209" i="22"/>
  <c r="H209" i="22"/>
  <c r="N272" i="22"/>
  <c r="G272" i="22"/>
  <c r="P272" i="22"/>
  <c r="F272" i="22"/>
  <c r="L272" i="22"/>
  <c r="K272" i="22"/>
  <c r="M89" i="22"/>
  <c r="G89" i="22"/>
  <c r="L89" i="22"/>
  <c r="I91" i="22"/>
  <c r="H91" i="22"/>
  <c r="M99" i="22"/>
  <c r="H99" i="22"/>
  <c r="P265" i="22"/>
  <c r="K265" i="22"/>
  <c r="F265" i="22"/>
  <c r="O265" i="22"/>
  <c r="I265" i="22"/>
  <c r="J265" i="22"/>
  <c r="G265" i="22"/>
  <c r="N265" i="22"/>
  <c r="E265" i="22"/>
  <c r="P97" i="22"/>
  <c r="P108" i="22"/>
  <c r="O108" i="22"/>
  <c r="J108" i="22"/>
  <c r="E108" i="22"/>
  <c r="I108" i="22"/>
  <c r="N108" i="22"/>
  <c r="G108" i="22"/>
  <c r="M108" i="22"/>
  <c r="F108" i="22"/>
  <c r="K145" i="22"/>
  <c r="P167" i="22"/>
  <c r="M167" i="22"/>
  <c r="G167" i="22"/>
  <c r="O167" i="22"/>
  <c r="I167" i="22"/>
  <c r="N167" i="22"/>
  <c r="F167" i="22"/>
  <c r="K167" i="22"/>
  <c r="E167" i="22"/>
  <c r="J183" i="22"/>
  <c r="L192" i="22"/>
  <c r="N196" i="22"/>
  <c r="L229" i="22"/>
  <c r="N229" i="22"/>
  <c r="H229" i="22"/>
  <c r="G229" i="22"/>
  <c r="G235" i="22"/>
  <c r="H235" i="22"/>
  <c r="N235" i="22"/>
  <c r="L235" i="22"/>
  <c r="G239" i="22"/>
  <c r="L239" i="22"/>
  <c r="N239" i="22"/>
  <c r="H239" i="22"/>
  <c r="P248" i="22"/>
  <c r="K248" i="22"/>
  <c r="F248" i="22"/>
  <c r="M248" i="22"/>
  <c r="E248" i="22"/>
  <c r="J248" i="22"/>
  <c r="I248" i="22"/>
  <c r="G248" i="22"/>
  <c r="O248" i="22"/>
  <c r="N270" i="22"/>
  <c r="G270" i="22"/>
  <c r="P270" i="22"/>
  <c r="F270" i="22"/>
  <c r="K270" i="22"/>
  <c r="L270" i="22"/>
  <c r="K142" i="22"/>
  <c r="I142" i="22"/>
  <c r="P142" i="22"/>
  <c r="E142" i="22"/>
  <c r="L148" i="22"/>
  <c r="M148" i="22"/>
  <c r="H148" i="22"/>
  <c r="G148" i="22"/>
  <c r="P179" i="22"/>
  <c r="O179" i="22"/>
  <c r="J179" i="22"/>
  <c r="E179" i="22"/>
  <c r="I179" i="22"/>
  <c r="N179" i="22"/>
  <c r="G179" i="22"/>
  <c r="M179" i="22"/>
  <c r="F179" i="22"/>
  <c r="H224" i="22"/>
  <c r="I224" i="22"/>
  <c r="N224" i="22"/>
  <c r="M224" i="22"/>
  <c r="F224" i="22"/>
  <c r="P89" i="22"/>
  <c r="P114" i="22"/>
  <c r="O114" i="22"/>
  <c r="J114" i="22"/>
  <c r="E114" i="22"/>
  <c r="I114" i="22"/>
  <c r="N114" i="22"/>
  <c r="G114" i="22"/>
  <c r="M114" i="22"/>
  <c r="F114" i="22"/>
  <c r="P102" i="22"/>
  <c r="K102" i="22"/>
  <c r="F102" i="22"/>
  <c r="O102" i="22"/>
  <c r="I102" i="22"/>
  <c r="G102" i="22"/>
  <c r="M102" i="22"/>
  <c r="N102" i="22"/>
  <c r="E102" i="22"/>
  <c r="P118" i="22"/>
  <c r="O118" i="22"/>
  <c r="J118" i="22"/>
  <c r="E118" i="22"/>
  <c r="I118" i="22"/>
  <c r="N118" i="22"/>
  <c r="G118" i="22"/>
  <c r="M118" i="22"/>
  <c r="F118" i="22"/>
  <c r="H136" i="22"/>
  <c r="M136" i="22"/>
  <c r="L136" i="22"/>
  <c r="G136" i="22"/>
  <c r="P173" i="22"/>
  <c r="M173" i="22"/>
  <c r="G173" i="22"/>
  <c r="O173" i="22"/>
  <c r="I173" i="22"/>
  <c r="N173" i="22"/>
  <c r="F173" i="22"/>
  <c r="K173" i="22"/>
  <c r="E173" i="22"/>
  <c r="M207" i="22"/>
  <c r="F207" i="22"/>
  <c r="J207" i="22"/>
  <c r="L207" i="22"/>
  <c r="H207" i="22"/>
  <c r="E207" i="22"/>
  <c r="M223" i="22"/>
  <c r="F223" i="22"/>
  <c r="J223" i="22"/>
  <c r="L223" i="22"/>
  <c r="H223" i="22"/>
  <c r="E223" i="22"/>
  <c r="P258" i="22"/>
  <c r="K258" i="22"/>
  <c r="F258" i="22"/>
  <c r="M258" i="22"/>
  <c r="E258" i="22"/>
  <c r="J258" i="22"/>
  <c r="I258" i="22"/>
  <c r="O258" i="22"/>
  <c r="G258" i="22"/>
  <c r="N268" i="22"/>
  <c r="G268" i="22"/>
  <c r="P268" i="22"/>
  <c r="F268" i="22"/>
  <c r="K268" i="22"/>
  <c r="L268" i="22"/>
  <c r="K85" i="22"/>
  <c r="P85" i="22"/>
  <c r="M93" i="22"/>
  <c r="K93" i="22"/>
  <c r="P93" i="22"/>
  <c r="K126" i="22"/>
  <c r="E126" i="22"/>
  <c r="P161" i="22"/>
  <c r="M161" i="22"/>
  <c r="G161" i="22"/>
  <c r="K165" i="22"/>
  <c r="P187" i="22"/>
  <c r="M187" i="22"/>
  <c r="G187" i="22"/>
  <c r="J187" i="22"/>
  <c r="M203" i="22"/>
  <c r="F203" i="22"/>
  <c r="J203" i="22"/>
  <c r="P203" i="22"/>
  <c r="M205" i="22"/>
  <c r="F205" i="22"/>
  <c r="P205" i="22"/>
  <c r="E205" i="22"/>
  <c r="M219" i="22"/>
  <c r="F219" i="22"/>
  <c r="J219" i="22"/>
  <c r="P219" i="22"/>
  <c r="M221" i="22"/>
  <c r="F221" i="22"/>
  <c r="P221" i="22"/>
  <c r="E221" i="22"/>
  <c r="N228" i="22"/>
  <c r="F228" i="22"/>
  <c r="M228" i="22"/>
  <c r="H234" i="22"/>
  <c r="F234" i="22"/>
  <c r="O262" i="22"/>
  <c r="G262" i="22"/>
  <c r="P262" i="22"/>
  <c r="F262" i="22"/>
  <c r="L262" i="22"/>
  <c r="H275" i="15"/>
  <c r="G275" i="15"/>
  <c r="F259" i="15"/>
  <c r="J259" i="15"/>
  <c r="G227" i="15"/>
  <c r="K227" i="15"/>
  <c r="O95" i="15"/>
  <c r="E95" i="15"/>
  <c r="M82" i="22"/>
  <c r="G82" i="22"/>
  <c r="E85" i="22"/>
  <c r="P100" i="22"/>
  <c r="O100" i="22"/>
  <c r="J100" i="22"/>
  <c r="E100" i="22"/>
  <c r="M105" i="22"/>
  <c r="K105" i="22"/>
  <c r="P129" i="22"/>
  <c r="M129" i="22"/>
  <c r="G129" i="22"/>
  <c r="D51" i="22"/>
  <c r="P51" i="22" s="1"/>
  <c r="K117" i="22"/>
  <c r="G117" i="22"/>
  <c r="L126" i="22"/>
  <c r="P135" i="22"/>
  <c r="M135" i="22"/>
  <c r="G135" i="22"/>
  <c r="P141" i="22"/>
  <c r="M141" i="22"/>
  <c r="G141" i="22"/>
  <c r="P157" i="22"/>
  <c r="O157" i="22"/>
  <c r="J157" i="22"/>
  <c r="E157" i="22"/>
  <c r="K157" i="22"/>
  <c r="J161" i="22"/>
  <c r="P165" i="22"/>
  <c r="O165" i="22"/>
  <c r="J165" i="22"/>
  <c r="E165" i="22"/>
  <c r="P175" i="22"/>
  <c r="K175" i="22"/>
  <c r="F175" i="22"/>
  <c r="J175" i="22"/>
  <c r="N190" i="22"/>
  <c r="G190" i="22"/>
  <c r="M197" i="22"/>
  <c r="F197" i="22"/>
  <c r="L197" i="22"/>
  <c r="P200" i="22"/>
  <c r="H200" i="22"/>
  <c r="L200" i="22"/>
  <c r="N204" i="22"/>
  <c r="G204" i="22"/>
  <c r="H204" i="22"/>
  <c r="P204" i="22"/>
  <c r="N220" i="22"/>
  <c r="G220" i="22"/>
  <c r="H220" i="22"/>
  <c r="P220" i="22"/>
  <c r="H238" i="22"/>
  <c r="L238" i="22"/>
  <c r="L241" i="22"/>
  <c r="H241" i="22"/>
  <c r="P244" i="22"/>
  <c r="K244" i="22"/>
  <c r="F244" i="22"/>
  <c r="O244" i="22"/>
  <c r="I244" i="22"/>
  <c r="M244" i="22"/>
  <c r="E249" i="22"/>
  <c r="L249" i="22"/>
  <c r="L231" i="15"/>
  <c r="P231" i="15"/>
  <c r="D62" i="22"/>
  <c r="P86" i="22"/>
  <c r="E93" i="22"/>
  <c r="P94" i="22"/>
  <c r="O94" i="22"/>
  <c r="J94" i="22"/>
  <c r="E94" i="22"/>
  <c r="K100" i="22"/>
  <c r="P105" i="22"/>
  <c r="P116" i="22"/>
  <c r="K116" i="22"/>
  <c r="F116" i="22"/>
  <c r="J116" i="22"/>
  <c r="H117" i="22"/>
  <c r="K125" i="22"/>
  <c r="G125" i="22"/>
  <c r="F126" i="22"/>
  <c r="O126" i="22"/>
  <c r="J129" i="22"/>
  <c r="E130" i="22"/>
  <c r="P133" i="22"/>
  <c r="O133" i="22"/>
  <c r="J133" i="22"/>
  <c r="E133" i="22"/>
  <c r="E135" i="22"/>
  <c r="K135" i="22"/>
  <c r="E141" i="22"/>
  <c r="K141" i="22"/>
  <c r="P143" i="22"/>
  <c r="K143" i="22"/>
  <c r="F143" i="22"/>
  <c r="J143" i="22"/>
  <c r="H144" i="22"/>
  <c r="F157" i="22"/>
  <c r="M157" i="22"/>
  <c r="E161" i="22"/>
  <c r="K161" i="22"/>
  <c r="F165" i="22"/>
  <c r="P169" i="22"/>
  <c r="K169" i="22"/>
  <c r="F169" i="22"/>
  <c r="J169" i="22"/>
  <c r="G172" i="22"/>
  <c r="E175" i="22"/>
  <c r="M175" i="22"/>
  <c r="E187" i="22"/>
  <c r="K187" i="22"/>
  <c r="F190" i="22"/>
  <c r="P190" i="22"/>
  <c r="P191" i="22"/>
  <c r="H191" i="22"/>
  <c r="L191" i="22"/>
  <c r="L195" i="22"/>
  <c r="E195" i="22"/>
  <c r="M195" i="22"/>
  <c r="E197" i="22"/>
  <c r="P197" i="22"/>
  <c r="N198" i="22"/>
  <c r="G198" i="22"/>
  <c r="L198" i="22"/>
  <c r="F200" i="22"/>
  <c r="N200" i="22"/>
  <c r="E203" i="22"/>
  <c r="F204" i="22"/>
  <c r="H205" i="22"/>
  <c r="M215" i="22"/>
  <c r="F215" i="22"/>
  <c r="J215" i="22"/>
  <c r="P215" i="22"/>
  <c r="N216" i="22"/>
  <c r="G216" i="22"/>
  <c r="H216" i="22"/>
  <c r="P216" i="22"/>
  <c r="M217" i="22"/>
  <c r="F217" i="22"/>
  <c r="P217" i="22"/>
  <c r="E217" i="22"/>
  <c r="E219" i="22"/>
  <c r="F220" i="22"/>
  <c r="H221" i="22"/>
  <c r="H228" i="22"/>
  <c r="L234" i="22"/>
  <c r="F238" i="22"/>
  <c r="G241" i="22"/>
  <c r="E244" i="22"/>
  <c r="N244" i="22"/>
  <c r="I249" i="22"/>
  <c r="P259" i="22"/>
  <c r="P260" i="22"/>
  <c r="K260" i="22"/>
  <c r="F260" i="22"/>
  <c r="M260" i="22"/>
  <c r="E260" i="22"/>
  <c r="N260" i="22"/>
  <c r="E262" i="22"/>
  <c r="M267" i="22"/>
  <c r="L267" i="22"/>
  <c r="J267" i="22"/>
  <c r="F267" i="22"/>
  <c r="N274" i="22"/>
  <c r="G274" i="22"/>
  <c r="P274" i="22"/>
  <c r="F274" i="22"/>
  <c r="K274" i="22"/>
  <c r="L274" i="22"/>
  <c r="H278" i="15"/>
  <c r="L278" i="15"/>
  <c r="J266" i="15"/>
  <c r="F266" i="15"/>
  <c r="J262" i="15"/>
  <c r="L262" i="15"/>
  <c r="I242" i="15"/>
  <c r="N242" i="15"/>
  <c r="D66" i="22"/>
  <c r="G76" i="22"/>
  <c r="E82" i="22"/>
  <c r="K82" i="22"/>
  <c r="M86" i="22"/>
  <c r="G93" i="22"/>
  <c r="F94" i="22"/>
  <c r="M94" i="22"/>
  <c r="F100" i="22"/>
  <c r="M100" i="22"/>
  <c r="E105" i="22"/>
  <c r="P106" i="22"/>
  <c r="O106" i="22"/>
  <c r="J106" i="22"/>
  <c r="E106" i="22"/>
  <c r="K106" i="22"/>
  <c r="E116" i="22"/>
  <c r="M116" i="22"/>
  <c r="O117" i="22"/>
  <c r="P120" i="22"/>
  <c r="M120" i="22"/>
  <c r="G120" i="22"/>
  <c r="J120" i="22"/>
  <c r="P123" i="22"/>
  <c r="P124" i="22"/>
  <c r="K124" i="22"/>
  <c r="F124" i="22"/>
  <c r="J124" i="22"/>
  <c r="H125" i="22"/>
  <c r="G126" i="22"/>
  <c r="P126" i="22"/>
  <c r="E129" i="22"/>
  <c r="K129" i="22"/>
  <c r="K130" i="22"/>
  <c r="F133" i="22"/>
  <c r="M133" i="22"/>
  <c r="F135" i="22"/>
  <c r="N135" i="22"/>
  <c r="P137" i="22"/>
  <c r="K137" i="22"/>
  <c r="F137" i="22"/>
  <c r="J137" i="22"/>
  <c r="G140" i="22"/>
  <c r="F141" i="22"/>
  <c r="N141" i="22"/>
  <c r="E143" i="22"/>
  <c r="M143" i="22"/>
  <c r="L144" i="22"/>
  <c r="P149" i="22"/>
  <c r="M149" i="22"/>
  <c r="G149" i="22"/>
  <c r="J149" i="22"/>
  <c r="P151" i="22"/>
  <c r="O151" i="22"/>
  <c r="J151" i="22"/>
  <c r="E151" i="22"/>
  <c r="K151" i="22"/>
  <c r="P155" i="22"/>
  <c r="K155" i="22"/>
  <c r="F155" i="22"/>
  <c r="J155" i="22"/>
  <c r="H156" i="22"/>
  <c r="G157" i="22"/>
  <c r="N157" i="22"/>
  <c r="G160" i="22"/>
  <c r="F161" i="22"/>
  <c r="N161" i="22"/>
  <c r="P163" i="22"/>
  <c r="K163" i="22"/>
  <c r="F163" i="22"/>
  <c r="J163" i="22"/>
  <c r="H164" i="22"/>
  <c r="G165" i="22"/>
  <c r="N165" i="22"/>
  <c r="E169" i="22"/>
  <c r="M169" i="22"/>
  <c r="H172" i="22"/>
  <c r="K174" i="22"/>
  <c r="I174" i="22"/>
  <c r="G175" i="22"/>
  <c r="N175" i="22"/>
  <c r="P177" i="22"/>
  <c r="O177" i="22"/>
  <c r="J177" i="22"/>
  <c r="E177" i="22"/>
  <c r="K177" i="22"/>
  <c r="P181" i="22"/>
  <c r="K181" i="22"/>
  <c r="F181" i="22"/>
  <c r="J181" i="22"/>
  <c r="K182" i="22"/>
  <c r="P184" i="22"/>
  <c r="G184" i="22"/>
  <c r="F187" i="22"/>
  <c r="N187" i="22"/>
  <c r="H190" i="22"/>
  <c r="E191" i="22"/>
  <c r="M191" i="22"/>
  <c r="F195" i="22"/>
  <c r="P195" i="22"/>
  <c r="H197" i="22"/>
  <c r="F198" i="22"/>
  <c r="P198" i="22"/>
  <c r="P199" i="22"/>
  <c r="H199" i="22"/>
  <c r="L199" i="22"/>
  <c r="G200" i="22"/>
  <c r="H203" i="22"/>
  <c r="K204" i="22"/>
  <c r="J205" i="22"/>
  <c r="M211" i="22"/>
  <c r="F211" i="22"/>
  <c r="J211" i="22"/>
  <c r="P211" i="22"/>
  <c r="N212" i="22"/>
  <c r="G212" i="22"/>
  <c r="H212" i="22"/>
  <c r="P212" i="22"/>
  <c r="M213" i="22"/>
  <c r="F213" i="22"/>
  <c r="P213" i="22"/>
  <c r="E213" i="22"/>
  <c r="E215" i="22"/>
  <c r="F216" i="22"/>
  <c r="H217" i="22"/>
  <c r="H219" i="22"/>
  <c r="K220" i="22"/>
  <c r="J221" i="22"/>
  <c r="G227" i="22"/>
  <c r="N227" i="22"/>
  <c r="I228" i="22"/>
  <c r="M234" i="22"/>
  <c r="L237" i="22"/>
  <c r="G237" i="22"/>
  <c r="M238" i="22"/>
  <c r="N241" i="22"/>
  <c r="I242" i="22"/>
  <c r="O242" i="22"/>
  <c r="G244" i="22"/>
  <c r="P250" i="22"/>
  <c r="O250" i="22"/>
  <c r="J250" i="22"/>
  <c r="E250" i="22"/>
  <c r="I250" i="22"/>
  <c r="M250" i="22"/>
  <c r="I253" i="22"/>
  <c r="H253" i="22"/>
  <c r="P254" i="22"/>
  <c r="O254" i="22"/>
  <c r="J254" i="22"/>
  <c r="E254" i="22"/>
  <c r="M254" i="22"/>
  <c r="F254" i="22"/>
  <c r="N254" i="22"/>
  <c r="G260" i="22"/>
  <c r="O260" i="22"/>
  <c r="P261" i="22"/>
  <c r="E261" i="22"/>
  <c r="I261" i="22"/>
  <c r="I262" i="22"/>
  <c r="H264" i="22"/>
  <c r="I264" i="22"/>
  <c r="E267" i="22"/>
  <c r="D56" i="22"/>
  <c r="L56" i="22" s="1"/>
  <c r="D61" i="22"/>
  <c r="I84" i="22"/>
  <c r="N84" i="22"/>
  <c r="I90" i="22"/>
  <c r="N90" i="22"/>
  <c r="I92" i="22"/>
  <c r="N92" i="22"/>
  <c r="I98" i="22"/>
  <c r="N98" i="22"/>
  <c r="L101" i="22"/>
  <c r="I104" i="22"/>
  <c r="N104" i="22"/>
  <c r="P109" i="22"/>
  <c r="I110" i="22"/>
  <c r="N110" i="22"/>
  <c r="I112" i="22"/>
  <c r="N112" i="22"/>
  <c r="I122" i="22"/>
  <c r="N122" i="22"/>
  <c r="I127" i="22"/>
  <c r="N127" i="22"/>
  <c r="I139" i="22"/>
  <c r="N139" i="22"/>
  <c r="I147" i="22"/>
  <c r="N147" i="22"/>
  <c r="I153" i="22"/>
  <c r="N153" i="22"/>
  <c r="I159" i="22"/>
  <c r="N159" i="22"/>
  <c r="I171" i="22"/>
  <c r="N171" i="22"/>
  <c r="I185" i="22"/>
  <c r="N185" i="22"/>
  <c r="I189" i="22"/>
  <c r="N189" i="22"/>
  <c r="N202" i="22"/>
  <c r="G202" i="22"/>
  <c r="L202" i="22"/>
  <c r="N206" i="22"/>
  <c r="G206" i="22"/>
  <c r="L206" i="22"/>
  <c r="N210" i="22"/>
  <c r="G210" i="22"/>
  <c r="L210" i="22"/>
  <c r="N214" i="22"/>
  <c r="G214" i="22"/>
  <c r="L214" i="22"/>
  <c r="N218" i="22"/>
  <c r="G218" i="22"/>
  <c r="L218" i="22"/>
  <c r="N222" i="22"/>
  <c r="G222" i="22"/>
  <c r="L222" i="22"/>
  <c r="M243" i="22"/>
  <c r="G243" i="22"/>
  <c r="L243" i="22"/>
  <c r="P246" i="22"/>
  <c r="O246" i="22"/>
  <c r="J246" i="22"/>
  <c r="E246" i="22"/>
  <c r="K246" i="22"/>
  <c r="P256" i="22"/>
  <c r="O256" i="22"/>
  <c r="J256" i="22"/>
  <c r="E256" i="22"/>
  <c r="K256" i="22"/>
  <c r="P263" i="22"/>
  <c r="K263" i="22"/>
  <c r="F263" i="22"/>
  <c r="J263" i="22"/>
  <c r="I252" i="22"/>
  <c r="N252" i="22"/>
  <c r="L266" i="22"/>
  <c r="I277" i="22"/>
  <c r="H277" i="22"/>
  <c r="E277" i="22"/>
  <c r="J269" i="22"/>
  <c r="J271" i="22"/>
  <c r="J273" i="22"/>
  <c r="L275" i="22"/>
  <c r="J276" i="22"/>
  <c r="K278" i="22"/>
  <c r="L269" i="22"/>
  <c r="L271" i="22"/>
  <c r="L273" i="22"/>
  <c r="E275" i="22"/>
  <c r="K276" i="22"/>
  <c r="R5" i="22"/>
  <c r="D38" i="22"/>
  <c r="D41" i="22"/>
  <c r="D46" i="22"/>
  <c r="H45" i="22"/>
  <c r="D43" i="22"/>
  <c r="D40" i="22"/>
  <c r="D69" i="22"/>
  <c r="P79" i="22"/>
  <c r="N245" i="22"/>
  <c r="J245" i="22"/>
  <c r="F245" i="22"/>
  <c r="L245" i="22"/>
  <c r="G245" i="22"/>
  <c r="P245" i="22"/>
  <c r="I245" i="22"/>
  <c r="O245" i="22"/>
  <c r="H245" i="22"/>
  <c r="M245" i="22"/>
  <c r="K245" i="22"/>
  <c r="E245" i="22"/>
  <c r="D42" i="22"/>
  <c r="D50" i="22"/>
  <c r="D67" i="22"/>
  <c r="D70" i="22"/>
  <c r="J73" i="22"/>
  <c r="P73" i="22"/>
  <c r="N154" i="22"/>
  <c r="J154" i="22"/>
  <c r="F154" i="22"/>
  <c r="M154" i="22"/>
  <c r="H154" i="22"/>
  <c r="L154" i="22"/>
  <c r="G154" i="22"/>
  <c r="K154" i="22"/>
  <c r="I154" i="22"/>
  <c r="P154" i="22"/>
  <c r="E154" i="22"/>
  <c r="O154" i="22"/>
  <c r="D44" i="22"/>
  <c r="D52" i="22"/>
  <c r="D58" i="22"/>
  <c r="N103" i="22"/>
  <c r="J103" i="22"/>
  <c r="F103" i="22"/>
  <c r="L103" i="22"/>
  <c r="G103" i="22"/>
  <c r="P103" i="22"/>
  <c r="K103" i="22"/>
  <c r="E103" i="22"/>
  <c r="M103" i="22"/>
  <c r="H103" i="22"/>
  <c r="D54" i="22"/>
  <c r="N87" i="22"/>
  <c r="J87" i="22"/>
  <c r="F87" i="22"/>
  <c r="L87" i="22"/>
  <c r="G87" i="22"/>
  <c r="P87" i="22"/>
  <c r="K87" i="22"/>
  <c r="E87" i="22"/>
  <c r="M87" i="22"/>
  <c r="H87" i="22"/>
  <c r="N95" i="22"/>
  <c r="J95" i="22"/>
  <c r="F95" i="22"/>
  <c r="L95" i="22"/>
  <c r="G95" i="22"/>
  <c r="P95" i="22"/>
  <c r="K95" i="22"/>
  <c r="E95" i="22"/>
  <c r="H95" i="22"/>
  <c r="M95" i="22"/>
  <c r="I103" i="22"/>
  <c r="N119" i="22"/>
  <c r="J119" i="22"/>
  <c r="F119" i="22"/>
  <c r="M119" i="22"/>
  <c r="I119" i="22"/>
  <c r="E119" i="22"/>
  <c r="K119" i="22"/>
  <c r="P119" i="22"/>
  <c r="H119" i="22"/>
  <c r="O119" i="22"/>
  <c r="L119" i="22"/>
  <c r="G119" i="22"/>
  <c r="D64" i="22"/>
  <c r="J83" i="22"/>
  <c r="P83" i="22"/>
  <c r="N99" i="22"/>
  <c r="J99" i="22"/>
  <c r="F99" i="22"/>
  <c r="L99" i="22"/>
  <c r="G99" i="22"/>
  <c r="P99" i="22"/>
  <c r="K99" i="22"/>
  <c r="E99" i="22"/>
  <c r="O99" i="22"/>
  <c r="N111" i="22"/>
  <c r="J111" i="22"/>
  <c r="F111" i="22"/>
  <c r="M111" i="22"/>
  <c r="I111" i="22"/>
  <c r="E111" i="22"/>
  <c r="K111" i="22"/>
  <c r="P111" i="22"/>
  <c r="H111" i="22"/>
  <c r="N121" i="22"/>
  <c r="J121" i="22"/>
  <c r="F121" i="22"/>
  <c r="M121" i="22"/>
  <c r="I121" i="22"/>
  <c r="E121" i="22"/>
  <c r="P121" i="22"/>
  <c r="H121" i="22"/>
  <c r="O121" i="22"/>
  <c r="G121" i="22"/>
  <c r="N134" i="22"/>
  <c r="J134" i="22"/>
  <c r="F134" i="22"/>
  <c r="M134" i="22"/>
  <c r="H134" i="22"/>
  <c r="L134" i="22"/>
  <c r="G134" i="22"/>
  <c r="I134" i="22"/>
  <c r="P134" i="22"/>
  <c r="E134" i="22"/>
  <c r="N113" i="22"/>
  <c r="J113" i="22"/>
  <c r="F113" i="22"/>
  <c r="M113" i="22"/>
  <c r="I113" i="22"/>
  <c r="E113" i="22"/>
  <c r="P113" i="22"/>
  <c r="H113" i="22"/>
  <c r="O113" i="22"/>
  <c r="G113" i="22"/>
  <c r="N138" i="22"/>
  <c r="J138" i="22"/>
  <c r="F138" i="22"/>
  <c r="M138" i="22"/>
  <c r="H138" i="22"/>
  <c r="L138" i="22"/>
  <c r="G138" i="22"/>
  <c r="K138" i="22"/>
  <c r="I138" i="22"/>
  <c r="P138" i="22"/>
  <c r="E138" i="22"/>
  <c r="N170" i="22"/>
  <c r="J170" i="22"/>
  <c r="F170" i="22"/>
  <c r="M170" i="22"/>
  <c r="H170" i="22"/>
  <c r="L170" i="22"/>
  <c r="G170" i="22"/>
  <c r="K170" i="22"/>
  <c r="I170" i="22"/>
  <c r="P170" i="22"/>
  <c r="E170" i="22"/>
  <c r="D60" i="22"/>
  <c r="D68" i="22"/>
  <c r="N91" i="22"/>
  <c r="J91" i="22"/>
  <c r="F91" i="22"/>
  <c r="L91" i="22"/>
  <c r="P91" i="22"/>
  <c r="K91" i="22"/>
  <c r="E91" i="22"/>
  <c r="O91" i="22"/>
  <c r="I99" i="22"/>
  <c r="N107" i="22"/>
  <c r="J107" i="22"/>
  <c r="F107" i="22"/>
  <c r="M107" i="22"/>
  <c r="I107" i="22"/>
  <c r="O107" i="22"/>
  <c r="G107" i="22"/>
  <c r="L107" i="22"/>
  <c r="E107" i="22"/>
  <c r="L111" i="22"/>
  <c r="K113" i="22"/>
  <c r="L121" i="22"/>
  <c r="O134" i="22"/>
  <c r="O138" i="22"/>
  <c r="O170" i="22"/>
  <c r="N150" i="22"/>
  <c r="J150" i="22"/>
  <c r="F150" i="22"/>
  <c r="M150" i="22"/>
  <c r="H150" i="22"/>
  <c r="L150" i="22"/>
  <c r="G150" i="22"/>
  <c r="O150" i="22"/>
  <c r="N166" i="22"/>
  <c r="J166" i="22"/>
  <c r="F166" i="22"/>
  <c r="M166" i="22"/>
  <c r="H166" i="22"/>
  <c r="L166" i="22"/>
  <c r="G166" i="22"/>
  <c r="O166" i="22"/>
  <c r="N186" i="22"/>
  <c r="J186" i="22"/>
  <c r="F186" i="22"/>
  <c r="M186" i="22"/>
  <c r="I186" i="22"/>
  <c r="E186" i="22"/>
  <c r="K186" i="22"/>
  <c r="P186" i="22"/>
  <c r="H186" i="22"/>
  <c r="O186" i="22"/>
  <c r="G186" i="22"/>
  <c r="D72" i="22"/>
  <c r="H77" i="22"/>
  <c r="H85" i="22"/>
  <c r="H89" i="22"/>
  <c r="H93" i="22"/>
  <c r="H97" i="22"/>
  <c r="H101" i="22"/>
  <c r="H105" i="22"/>
  <c r="N115" i="22"/>
  <c r="J115" i="22"/>
  <c r="F115" i="22"/>
  <c r="M115" i="22"/>
  <c r="I115" i="22"/>
  <c r="E115" i="22"/>
  <c r="L115" i="22"/>
  <c r="N123" i="22"/>
  <c r="J123" i="22"/>
  <c r="F123" i="22"/>
  <c r="M123" i="22"/>
  <c r="I123" i="22"/>
  <c r="E123" i="22"/>
  <c r="L123" i="22"/>
  <c r="N130" i="22"/>
  <c r="J130" i="22"/>
  <c r="F130" i="22"/>
  <c r="M130" i="22"/>
  <c r="H130" i="22"/>
  <c r="L130" i="22"/>
  <c r="G130" i="22"/>
  <c r="O130" i="22"/>
  <c r="N146" i="22"/>
  <c r="J146" i="22"/>
  <c r="F146" i="22"/>
  <c r="M146" i="22"/>
  <c r="H146" i="22"/>
  <c r="L146" i="22"/>
  <c r="G146" i="22"/>
  <c r="O146" i="22"/>
  <c r="E150" i="22"/>
  <c r="P150" i="22"/>
  <c r="N162" i="22"/>
  <c r="J162" i="22"/>
  <c r="F162" i="22"/>
  <c r="M162" i="22"/>
  <c r="H162" i="22"/>
  <c r="L162" i="22"/>
  <c r="G162" i="22"/>
  <c r="O162" i="22"/>
  <c r="E166" i="22"/>
  <c r="P166" i="22"/>
  <c r="N178" i="22"/>
  <c r="J178" i="22"/>
  <c r="F178" i="22"/>
  <c r="M178" i="22"/>
  <c r="I178" i="22"/>
  <c r="E178" i="22"/>
  <c r="K178" i="22"/>
  <c r="P178" i="22"/>
  <c r="H178" i="22"/>
  <c r="L186" i="22"/>
  <c r="N77" i="22"/>
  <c r="F81" i="22"/>
  <c r="N85" i="22"/>
  <c r="J85" i="22"/>
  <c r="F85" i="22"/>
  <c r="I85" i="22"/>
  <c r="O85" i="22"/>
  <c r="N89" i="22"/>
  <c r="J89" i="22"/>
  <c r="F89" i="22"/>
  <c r="I89" i="22"/>
  <c r="O89" i="22"/>
  <c r="N93" i="22"/>
  <c r="J93" i="22"/>
  <c r="F93" i="22"/>
  <c r="I93" i="22"/>
  <c r="O93" i="22"/>
  <c r="N97" i="22"/>
  <c r="J97" i="22"/>
  <c r="F97" i="22"/>
  <c r="I97" i="22"/>
  <c r="O97" i="22"/>
  <c r="N101" i="22"/>
  <c r="J101" i="22"/>
  <c r="F101" i="22"/>
  <c r="I101" i="22"/>
  <c r="O101" i="22"/>
  <c r="N105" i="22"/>
  <c r="J105" i="22"/>
  <c r="F105" i="22"/>
  <c r="I105" i="22"/>
  <c r="O105" i="22"/>
  <c r="N109" i="22"/>
  <c r="J109" i="22"/>
  <c r="F109" i="22"/>
  <c r="M109" i="22"/>
  <c r="I109" i="22"/>
  <c r="E109" i="22"/>
  <c r="L109" i="22"/>
  <c r="N117" i="22"/>
  <c r="J117" i="22"/>
  <c r="F117" i="22"/>
  <c r="M117" i="22"/>
  <c r="I117" i="22"/>
  <c r="E117" i="22"/>
  <c r="L117" i="22"/>
  <c r="N125" i="22"/>
  <c r="J125" i="22"/>
  <c r="F125" i="22"/>
  <c r="M125" i="22"/>
  <c r="I125" i="22"/>
  <c r="E125" i="22"/>
  <c r="L125" i="22"/>
  <c r="N142" i="22"/>
  <c r="J142" i="22"/>
  <c r="F142" i="22"/>
  <c r="M142" i="22"/>
  <c r="H142" i="22"/>
  <c r="L142" i="22"/>
  <c r="G142" i="22"/>
  <c r="O142" i="22"/>
  <c r="I150" i="22"/>
  <c r="N158" i="22"/>
  <c r="J158" i="22"/>
  <c r="F158" i="22"/>
  <c r="M158" i="22"/>
  <c r="H158" i="22"/>
  <c r="L158" i="22"/>
  <c r="G158" i="22"/>
  <c r="O158" i="22"/>
  <c r="I166" i="22"/>
  <c r="N174" i="22"/>
  <c r="J174" i="22"/>
  <c r="F174" i="22"/>
  <c r="M174" i="22"/>
  <c r="H174" i="22"/>
  <c r="L174" i="22"/>
  <c r="G174" i="22"/>
  <c r="O174" i="22"/>
  <c r="N180" i="22"/>
  <c r="J180" i="22"/>
  <c r="F180" i="22"/>
  <c r="M180" i="22"/>
  <c r="I180" i="22"/>
  <c r="E180" i="22"/>
  <c r="L180" i="22"/>
  <c r="N188" i="22"/>
  <c r="J188" i="22"/>
  <c r="F188" i="22"/>
  <c r="M188" i="22"/>
  <c r="I188" i="22"/>
  <c r="E188" i="22"/>
  <c r="L188" i="22"/>
  <c r="N128" i="22"/>
  <c r="J128" i="22"/>
  <c r="F128" i="22"/>
  <c r="I128" i="22"/>
  <c r="O128" i="22"/>
  <c r="N132" i="22"/>
  <c r="J132" i="22"/>
  <c r="F132" i="22"/>
  <c r="I132" i="22"/>
  <c r="O132" i="22"/>
  <c r="N136" i="22"/>
  <c r="J136" i="22"/>
  <c r="F136" i="22"/>
  <c r="I136" i="22"/>
  <c r="O136" i="22"/>
  <c r="N140" i="22"/>
  <c r="J140" i="22"/>
  <c r="F140" i="22"/>
  <c r="I140" i="22"/>
  <c r="O140" i="22"/>
  <c r="N144" i="22"/>
  <c r="J144" i="22"/>
  <c r="F144" i="22"/>
  <c r="I144" i="22"/>
  <c r="O144" i="22"/>
  <c r="N148" i="22"/>
  <c r="J148" i="22"/>
  <c r="F148" i="22"/>
  <c r="I148" i="22"/>
  <c r="O148" i="22"/>
  <c r="N152" i="22"/>
  <c r="J152" i="22"/>
  <c r="F152" i="22"/>
  <c r="I152" i="22"/>
  <c r="O152" i="22"/>
  <c r="N156" i="22"/>
  <c r="J156" i="22"/>
  <c r="F156" i="22"/>
  <c r="I156" i="22"/>
  <c r="O156" i="22"/>
  <c r="N160" i="22"/>
  <c r="J160" i="22"/>
  <c r="F160" i="22"/>
  <c r="I160" i="22"/>
  <c r="O160" i="22"/>
  <c r="N164" i="22"/>
  <c r="J164" i="22"/>
  <c r="F164" i="22"/>
  <c r="I164" i="22"/>
  <c r="O164" i="22"/>
  <c r="N168" i="22"/>
  <c r="J168" i="22"/>
  <c r="F168" i="22"/>
  <c r="I168" i="22"/>
  <c r="O168" i="22"/>
  <c r="N172" i="22"/>
  <c r="J172" i="22"/>
  <c r="F172" i="22"/>
  <c r="I172" i="22"/>
  <c r="O172" i="22"/>
  <c r="N176" i="22"/>
  <c r="J176" i="22"/>
  <c r="F176" i="22"/>
  <c r="I176" i="22"/>
  <c r="O176" i="22"/>
  <c r="G180" i="22"/>
  <c r="O180" i="22"/>
  <c r="N182" i="22"/>
  <c r="J182" i="22"/>
  <c r="F182" i="22"/>
  <c r="M182" i="22"/>
  <c r="I182" i="22"/>
  <c r="E182" i="22"/>
  <c r="L182" i="22"/>
  <c r="G188" i="22"/>
  <c r="O188" i="22"/>
  <c r="M227" i="22"/>
  <c r="I227" i="22"/>
  <c r="E227" i="22"/>
  <c r="P227" i="22"/>
  <c r="K227" i="22"/>
  <c r="F227" i="22"/>
  <c r="J227" i="22"/>
  <c r="O227" i="22"/>
  <c r="H227" i="22"/>
  <c r="H82" i="22"/>
  <c r="L82" i="22"/>
  <c r="H84" i="22"/>
  <c r="H88" i="22"/>
  <c r="H90" i="22"/>
  <c r="H92" i="22"/>
  <c r="L92" i="22"/>
  <c r="H94" i="22"/>
  <c r="L94" i="22"/>
  <c r="H98" i="22"/>
  <c r="L98" i="22"/>
  <c r="H100" i="22"/>
  <c r="L100" i="22"/>
  <c r="H102" i="22"/>
  <c r="L102" i="22"/>
  <c r="H104" i="22"/>
  <c r="L104" i="22"/>
  <c r="H106" i="22"/>
  <c r="L106" i="22"/>
  <c r="H108" i="22"/>
  <c r="L108" i="22"/>
  <c r="H110" i="22"/>
  <c r="L110" i="22"/>
  <c r="H112" i="22"/>
  <c r="L112" i="22"/>
  <c r="H114" i="22"/>
  <c r="L114" i="22"/>
  <c r="H116" i="22"/>
  <c r="L116" i="22"/>
  <c r="H118" i="22"/>
  <c r="L118" i="22"/>
  <c r="H120" i="22"/>
  <c r="L120" i="22"/>
  <c r="H122" i="22"/>
  <c r="L122" i="22"/>
  <c r="H124" i="22"/>
  <c r="L124" i="22"/>
  <c r="N126" i="22"/>
  <c r="J126" i="22"/>
  <c r="H126" i="22"/>
  <c r="M126" i="22"/>
  <c r="E128" i="22"/>
  <c r="K128" i="22"/>
  <c r="P128" i="22"/>
  <c r="E132" i="22"/>
  <c r="K132" i="22"/>
  <c r="P132" i="22"/>
  <c r="E136" i="22"/>
  <c r="K136" i="22"/>
  <c r="P136" i="22"/>
  <c r="E140" i="22"/>
  <c r="K140" i="22"/>
  <c r="P140" i="22"/>
  <c r="E144" i="22"/>
  <c r="K144" i="22"/>
  <c r="P144" i="22"/>
  <c r="E148" i="22"/>
  <c r="K148" i="22"/>
  <c r="P148" i="22"/>
  <c r="E152" i="22"/>
  <c r="K152" i="22"/>
  <c r="P152" i="22"/>
  <c r="E156" i="22"/>
  <c r="K156" i="22"/>
  <c r="P156" i="22"/>
  <c r="E160" i="22"/>
  <c r="K160" i="22"/>
  <c r="P160" i="22"/>
  <c r="E164" i="22"/>
  <c r="K164" i="22"/>
  <c r="P164" i="22"/>
  <c r="E168" i="22"/>
  <c r="K168" i="22"/>
  <c r="P168" i="22"/>
  <c r="E172" i="22"/>
  <c r="K172" i="22"/>
  <c r="P172" i="22"/>
  <c r="E176" i="22"/>
  <c r="K176" i="22"/>
  <c r="P176" i="22"/>
  <c r="H180" i="22"/>
  <c r="P180" i="22"/>
  <c r="G182" i="22"/>
  <c r="O182" i="22"/>
  <c r="N184" i="22"/>
  <c r="J184" i="22"/>
  <c r="F184" i="22"/>
  <c r="M184" i="22"/>
  <c r="I184" i="22"/>
  <c r="E184" i="22"/>
  <c r="L184" i="22"/>
  <c r="H188" i="22"/>
  <c r="P188" i="22"/>
  <c r="O226" i="22"/>
  <c r="K226" i="22"/>
  <c r="G226" i="22"/>
  <c r="P226" i="22"/>
  <c r="J226" i="22"/>
  <c r="E226" i="22"/>
  <c r="N226" i="22"/>
  <c r="H226" i="22"/>
  <c r="M226" i="22"/>
  <c r="F226" i="22"/>
  <c r="M225" i="22"/>
  <c r="I225" i="22"/>
  <c r="E225" i="22"/>
  <c r="P225" i="22"/>
  <c r="K225" i="22"/>
  <c r="F225" i="22"/>
  <c r="L225" i="22"/>
  <c r="O247" i="22"/>
  <c r="K247" i="22"/>
  <c r="G247" i="22"/>
  <c r="N247" i="22"/>
  <c r="J247" i="22"/>
  <c r="F247" i="22"/>
  <c r="I247" i="22"/>
  <c r="H247" i="22"/>
  <c r="P247" i="22"/>
  <c r="E247" i="22"/>
  <c r="O257" i="22"/>
  <c r="K257" i="22"/>
  <c r="G257" i="22"/>
  <c r="N257" i="22"/>
  <c r="J257" i="22"/>
  <c r="F257" i="22"/>
  <c r="P257" i="22"/>
  <c r="H257" i="22"/>
  <c r="L257" i="22"/>
  <c r="I257" i="22"/>
  <c r="H127" i="22"/>
  <c r="L127" i="22"/>
  <c r="H129" i="22"/>
  <c r="L129" i="22"/>
  <c r="H131" i="22"/>
  <c r="L131" i="22"/>
  <c r="H133" i="22"/>
  <c r="L133" i="22"/>
  <c r="H135" i="22"/>
  <c r="L135" i="22"/>
  <c r="H137" i="22"/>
  <c r="L137" i="22"/>
  <c r="H139" i="22"/>
  <c r="L139" i="22"/>
  <c r="H141" i="22"/>
  <c r="L141" i="22"/>
  <c r="H143" i="22"/>
  <c r="L143" i="22"/>
  <c r="H145" i="22"/>
  <c r="L145" i="22"/>
  <c r="H147" i="22"/>
  <c r="L147" i="22"/>
  <c r="H149" i="22"/>
  <c r="L149" i="22"/>
  <c r="H151" i="22"/>
  <c r="L151" i="22"/>
  <c r="H153" i="22"/>
  <c r="L153" i="22"/>
  <c r="H155" i="22"/>
  <c r="L155" i="22"/>
  <c r="H157" i="22"/>
  <c r="L157" i="22"/>
  <c r="H159" i="22"/>
  <c r="L159" i="22"/>
  <c r="H161" i="22"/>
  <c r="L161" i="22"/>
  <c r="H163" i="22"/>
  <c r="L163" i="22"/>
  <c r="H165" i="22"/>
  <c r="L165" i="22"/>
  <c r="H167" i="22"/>
  <c r="L167" i="22"/>
  <c r="H169" i="22"/>
  <c r="L169" i="22"/>
  <c r="H171" i="22"/>
  <c r="L171" i="22"/>
  <c r="H173" i="22"/>
  <c r="L173" i="22"/>
  <c r="H175" i="22"/>
  <c r="L175" i="22"/>
  <c r="H177" i="22"/>
  <c r="L177" i="22"/>
  <c r="H179" i="22"/>
  <c r="L179" i="22"/>
  <c r="H181" i="22"/>
  <c r="L181" i="22"/>
  <c r="H183" i="22"/>
  <c r="L183" i="22"/>
  <c r="H185" i="22"/>
  <c r="L185" i="22"/>
  <c r="H187" i="22"/>
  <c r="L187" i="22"/>
  <c r="H189" i="22"/>
  <c r="L189" i="22"/>
  <c r="M190" i="22"/>
  <c r="I190" i="22"/>
  <c r="E190" i="22"/>
  <c r="J190" i="22"/>
  <c r="O190" i="22"/>
  <c r="O191" i="22"/>
  <c r="K191" i="22"/>
  <c r="G191" i="22"/>
  <c r="I191" i="22"/>
  <c r="N191" i="22"/>
  <c r="M192" i="22"/>
  <c r="I192" i="22"/>
  <c r="E192" i="22"/>
  <c r="J192" i="22"/>
  <c r="O192" i="22"/>
  <c r="O193" i="22"/>
  <c r="K193" i="22"/>
  <c r="G193" i="22"/>
  <c r="I193" i="22"/>
  <c r="N193" i="22"/>
  <c r="M194" i="22"/>
  <c r="I194" i="22"/>
  <c r="E194" i="22"/>
  <c r="J194" i="22"/>
  <c r="O194" i="22"/>
  <c r="O195" i="22"/>
  <c r="K195" i="22"/>
  <c r="G195" i="22"/>
  <c r="I195" i="22"/>
  <c r="N195" i="22"/>
  <c r="M196" i="22"/>
  <c r="I196" i="22"/>
  <c r="E196" i="22"/>
  <c r="J196" i="22"/>
  <c r="O196" i="22"/>
  <c r="O197" i="22"/>
  <c r="K197" i="22"/>
  <c r="G197" i="22"/>
  <c r="I197" i="22"/>
  <c r="N197" i="22"/>
  <c r="M198" i="22"/>
  <c r="I198" i="22"/>
  <c r="E198" i="22"/>
  <c r="J198" i="22"/>
  <c r="O198" i="22"/>
  <c r="O199" i="22"/>
  <c r="K199" i="22"/>
  <c r="G199" i="22"/>
  <c r="I199" i="22"/>
  <c r="N199" i="22"/>
  <c r="M200" i="22"/>
  <c r="I200" i="22"/>
  <c r="E200" i="22"/>
  <c r="J200" i="22"/>
  <c r="O200" i="22"/>
  <c r="O201" i="22"/>
  <c r="K201" i="22"/>
  <c r="G201" i="22"/>
  <c r="I201" i="22"/>
  <c r="N201" i="22"/>
  <c r="M202" i="22"/>
  <c r="I202" i="22"/>
  <c r="E202" i="22"/>
  <c r="J202" i="22"/>
  <c r="O202" i="22"/>
  <c r="O203" i="22"/>
  <c r="K203" i="22"/>
  <c r="G203" i="22"/>
  <c r="I203" i="22"/>
  <c r="N203" i="22"/>
  <c r="M204" i="22"/>
  <c r="I204" i="22"/>
  <c r="E204" i="22"/>
  <c r="J204" i="22"/>
  <c r="O204" i="22"/>
  <c r="O205" i="22"/>
  <c r="K205" i="22"/>
  <c r="G205" i="22"/>
  <c r="I205" i="22"/>
  <c r="N205" i="22"/>
  <c r="M206" i="22"/>
  <c r="I206" i="22"/>
  <c r="E206" i="22"/>
  <c r="J206" i="22"/>
  <c r="O206" i="22"/>
  <c r="O207" i="22"/>
  <c r="K207" i="22"/>
  <c r="G207" i="22"/>
  <c r="I207" i="22"/>
  <c r="N207" i="22"/>
  <c r="M208" i="22"/>
  <c r="I208" i="22"/>
  <c r="E208" i="22"/>
  <c r="J208" i="22"/>
  <c r="O208" i="22"/>
  <c r="O209" i="22"/>
  <c r="K209" i="22"/>
  <c r="G209" i="22"/>
  <c r="I209" i="22"/>
  <c r="N209" i="22"/>
  <c r="M210" i="22"/>
  <c r="I210" i="22"/>
  <c r="E210" i="22"/>
  <c r="J210" i="22"/>
  <c r="O210" i="22"/>
  <c r="O211" i="22"/>
  <c r="K211" i="22"/>
  <c r="G211" i="22"/>
  <c r="I211" i="22"/>
  <c r="N211" i="22"/>
  <c r="M212" i="22"/>
  <c r="I212" i="22"/>
  <c r="E212" i="22"/>
  <c r="J212" i="22"/>
  <c r="O212" i="22"/>
  <c r="O213" i="22"/>
  <c r="K213" i="22"/>
  <c r="G213" i="22"/>
  <c r="I213" i="22"/>
  <c r="N213" i="22"/>
  <c r="M214" i="22"/>
  <c r="I214" i="22"/>
  <c r="E214" i="22"/>
  <c r="J214" i="22"/>
  <c r="O214" i="22"/>
  <c r="O215" i="22"/>
  <c r="K215" i="22"/>
  <c r="G215" i="22"/>
  <c r="I215" i="22"/>
  <c r="N215" i="22"/>
  <c r="M216" i="22"/>
  <c r="I216" i="22"/>
  <c r="E216" i="22"/>
  <c r="J216" i="22"/>
  <c r="O216" i="22"/>
  <c r="O217" i="22"/>
  <c r="K217" i="22"/>
  <c r="G217" i="22"/>
  <c r="I217" i="22"/>
  <c r="N217" i="22"/>
  <c r="M218" i="22"/>
  <c r="I218" i="22"/>
  <c r="E218" i="22"/>
  <c r="J218" i="22"/>
  <c r="O218" i="22"/>
  <c r="O219" i="22"/>
  <c r="K219" i="22"/>
  <c r="G219" i="22"/>
  <c r="I219" i="22"/>
  <c r="N219" i="22"/>
  <c r="M220" i="22"/>
  <c r="I220" i="22"/>
  <c r="E220" i="22"/>
  <c r="J220" i="22"/>
  <c r="O220" i="22"/>
  <c r="O221" i="22"/>
  <c r="K221" i="22"/>
  <c r="G221" i="22"/>
  <c r="I221" i="22"/>
  <c r="N221" i="22"/>
  <c r="M222" i="22"/>
  <c r="I222" i="22"/>
  <c r="E222" i="22"/>
  <c r="J222" i="22"/>
  <c r="O222" i="22"/>
  <c r="O223" i="22"/>
  <c r="K223" i="22"/>
  <c r="G223" i="22"/>
  <c r="I223" i="22"/>
  <c r="N223" i="22"/>
  <c r="O224" i="22"/>
  <c r="K224" i="22"/>
  <c r="G224" i="22"/>
  <c r="P224" i="22"/>
  <c r="J224" i="22"/>
  <c r="E224" i="22"/>
  <c r="L224" i="22"/>
  <c r="G225" i="22"/>
  <c r="N225" i="22"/>
  <c r="O228" i="22"/>
  <c r="K228" i="22"/>
  <c r="G228" i="22"/>
  <c r="P228" i="22"/>
  <c r="J228" i="22"/>
  <c r="E228" i="22"/>
  <c r="L228" i="22"/>
  <c r="L247" i="22"/>
  <c r="E257" i="22"/>
  <c r="O259" i="22"/>
  <c r="K259" i="22"/>
  <c r="G259" i="22"/>
  <c r="N259" i="22"/>
  <c r="J259" i="22"/>
  <c r="F259" i="22"/>
  <c r="M259" i="22"/>
  <c r="E259" i="22"/>
  <c r="L259" i="22"/>
  <c r="I259" i="22"/>
  <c r="M229" i="22"/>
  <c r="I229" i="22"/>
  <c r="E229" i="22"/>
  <c r="J229" i="22"/>
  <c r="O229" i="22"/>
  <c r="O230" i="22"/>
  <c r="K230" i="22"/>
  <c r="G230" i="22"/>
  <c r="I230" i="22"/>
  <c r="N230" i="22"/>
  <c r="M231" i="22"/>
  <c r="I231" i="22"/>
  <c r="E231" i="22"/>
  <c r="J231" i="22"/>
  <c r="O231" i="22"/>
  <c r="O232" i="22"/>
  <c r="K232" i="22"/>
  <c r="G232" i="22"/>
  <c r="I232" i="22"/>
  <c r="N232" i="22"/>
  <c r="M233" i="22"/>
  <c r="I233" i="22"/>
  <c r="E233" i="22"/>
  <c r="J233" i="22"/>
  <c r="O233" i="22"/>
  <c r="O234" i="22"/>
  <c r="K234" i="22"/>
  <c r="G234" i="22"/>
  <c r="I234" i="22"/>
  <c r="N234" i="22"/>
  <c r="M235" i="22"/>
  <c r="I235" i="22"/>
  <c r="E235" i="22"/>
  <c r="J235" i="22"/>
  <c r="O235" i="22"/>
  <c r="O236" i="22"/>
  <c r="K236" i="22"/>
  <c r="G236" i="22"/>
  <c r="I236" i="22"/>
  <c r="N236" i="22"/>
  <c r="M237" i="22"/>
  <c r="I237" i="22"/>
  <c r="E237" i="22"/>
  <c r="J237" i="22"/>
  <c r="O237" i="22"/>
  <c r="O238" i="22"/>
  <c r="K238" i="22"/>
  <c r="G238" i="22"/>
  <c r="I238" i="22"/>
  <c r="N238" i="22"/>
  <c r="M239" i="22"/>
  <c r="I239" i="22"/>
  <c r="E239" i="22"/>
  <c r="J239" i="22"/>
  <c r="O239" i="22"/>
  <c r="O240" i="22"/>
  <c r="K240" i="22"/>
  <c r="G240" i="22"/>
  <c r="I240" i="22"/>
  <c r="N240" i="22"/>
  <c r="M241" i="22"/>
  <c r="I241" i="22"/>
  <c r="E241" i="22"/>
  <c r="J241" i="22"/>
  <c r="O241" i="22"/>
  <c r="P242" i="22"/>
  <c r="L242" i="22"/>
  <c r="H242" i="22"/>
  <c r="M242" i="22"/>
  <c r="G242" i="22"/>
  <c r="J242" i="22"/>
  <c r="O255" i="22"/>
  <c r="K255" i="22"/>
  <c r="G255" i="22"/>
  <c r="N255" i="22"/>
  <c r="J255" i="22"/>
  <c r="F255" i="22"/>
  <c r="I255" i="22"/>
  <c r="M255" i="22"/>
  <c r="F229" i="22"/>
  <c r="K229" i="22"/>
  <c r="P229" i="22"/>
  <c r="E230" i="22"/>
  <c r="J230" i="22"/>
  <c r="P230" i="22"/>
  <c r="F231" i="22"/>
  <c r="K231" i="22"/>
  <c r="P231" i="22"/>
  <c r="E232" i="22"/>
  <c r="J232" i="22"/>
  <c r="P232" i="22"/>
  <c r="F233" i="22"/>
  <c r="K233" i="22"/>
  <c r="P233" i="22"/>
  <c r="E234" i="22"/>
  <c r="J234" i="22"/>
  <c r="P234" i="22"/>
  <c r="F235" i="22"/>
  <c r="K235" i="22"/>
  <c r="P235" i="22"/>
  <c r="E236" i="22"/>
  <c r="J236" i="22"/>
  <c r="P236" i="22"/>
  <c r="F237" i="22"/>
  <c r="K237" i="22"/>
  <c r="P237" i="22"/>
  <c r="E238" i="22"/>
  <c r="J238" i="22"/>
  <c r="P238" i="22"/>
  <c r="F239" i="22"/>
  <c r="K239" i="22"/>
  <c r="P239" i="22"/>
  <c r="E240" i="22"/>
  <c r="J240" i="22"/>
  <c r="P240" i="22"/>
  <c r="F241" i="22"/>
  <c r="K241" i="22"/>
  <c r="P241" i="22"/>
  <c r="E242" i="22"/>
  <c r="K242" i="22"/>
  <c r="O249" i="22"/>
  <c r="K249" i="22"/>
  <c r="G249" i="22"/>
  <c r="N249" i="22"/>
  <c r="J249" i="22"/>
  <c r="F249" i="22"/>
  <c r="P249" i="22"/>
  <c r="H249" i="22"/>
  <c r="M249" i="22"/>
  <c r="O251" i="22"/>
  <c r="K251" i="22"/>
  <c r="G251" i="22"/>
  <c r="N251" i="22"/>
  <c r="J251" i="22"/>
  <c r="F251" i="22"/>
  <c r="M251" i="22"/>
  <c r="E251" i="22"/>
  <c r="P251" i="22"/>
  <c r="E255" i="22"/>
  <c r="P255" i="22"/>
  <c r="O279" i="22"/>
  <c r="K279" i="22"/>
  <c r="G279" i="22"/>
  <c r="N279" i="22"/>
  <c r="J279" i="22"/>
  <c r="F279" i="22"/>
  <c r="P279" i="22"/>
  <c r="H279" i="22"/>
  <c r="M279" i="22"/>
  <c r="E279" i="22"/>
  <c r="L279" i="22"/>
  <c r="N243" i="22"/>
  <c r="J243" i="22"/>
  <c r="F243" i="22"/>
  <c r="I243" i="22"/>
  <c r="O243" i="22"/>
  <c r="O253" i="22"/>
  <c r="K253" i="22"/>
  <c r="G253" i="22"/>
  <c r="N253" i="22"/>
  <c r="J253" i="22"/>
  <c r="F253" i="22"/>
  <c r="L253" i="22"/>
  <c r="O261" i="22"/>
  <c r="K261" i="22"/>
  <c r="G261" i="22"/>
  <c r="N261" i="22"/>
  <c r="J261" i="22"/>
  <c r="F261" i="22"/>
  <c r="L261" i="22"/>
  <c r="N264" i="22"/>
  <c r="J264" i="22"/>
  <c r="F264" i="22"/>
  <c r="L264" i="22"/>
  <c r="G264" i="22"/>
  <c r="P264" i="22"/>
  <c r="K264" i="22"/>
  <c r="E264" i="22"/>
  <c r="O264" i="22"/>
  <c r="I279" i="22"/>
  <c r="H244" i="22"/>
  <c r="L244" i="22"/>
  <c r="H246" i="22"/>
  <c r="L246" i="22"/>
  <c r="H248" i="22"/>
  <c r="L248" i="22"/>
  <c r="H250" i="22"/>
  <c r="L250" i="22"/>
  <c r="H252" i="22"/>
  <c r="L252" i="22"/>
  <c r="H254" i="22"/>
  <c r="L254" i="22"/>
  <c r="H256" i="22"/>
  <c r="L256" i="22"/>
  <c r="H258" i="22"/>
  <c r="L258" i="22"/>
  <c r="H260" i="22"/>
  <c r="L260" i="22"/>
  <c r="N262" i="22"/>
  <c r="J262" i="22"/>
  <c r="H262" i="22"/>
  <c r="M262" i="22"/>
  <c r="H263" i="22"/>
  <c r="L263" i="22"/>
  <c r="H265" i="22"/>
  <c r="L265" i="22"/>
  <c r="H266" i="22"/>
  <c r="H267" i="22"/>
  <c r="H268" i="22"/>
  <c r="H269" i="22"/>
  <c r="H270" i="22"/>
  <c r="H271" i="22"/>
  <c r="H272" i="22"/>
  <c r="H273" i="22"/>
  <c r="H274" i="22"/>
  <c r="H275" i="22"/>
  <c r="M266" i="22"/>
  <c r="I266" i="22"/>
  <c r="E266" i="22"/>
  <c r="J266" i="22"/>
  <c r="O266" i="22"/>
  <c r="O267" i="22"/>
  <c r="K267" i="22"/>
  <c r="G267" i="22"/>
  <c r="I267" i="22"/>
  <c r="N267" i="22"/>
  <c r="M268" i="22"/>
  <c r="I268" i="22"/>
  <c r="E268" i="22"/>
  <c r="J268" i="22"/>
  <c r="O268" i="22"/>
  <c r="O269" i="22"/>
  <c r="K269" i="22"/>
  <c r="G269" i="22"/>
  <c r="I269" i="22"/>
  <c r="N269" i="22"/>
  <c r="M270" i="22"/>
  <c r="I270" i="22"/>
  <c r="E270" i="22"/>
  <c r="J270" i="22"/>
  <c r="O270" i="22"/>
  <c r="O271" i="22"/>
  <c r="K271" i="22"/>
  <c r="G271" i="22"/>
  <c r="I271" i="22"/>
  <c r="N271" i="22"/>
  <c r="M272" i="22"/>
  <c r="I272" i="22"/>
  <c r="E272" i="22"/>
  <c r="J272" i="22"/>
  <c r="O272" i="22"/>
  <c r="O273" i="22"/>
  <c r="K273" i="22"/>
  <c r="G273" i="22"/>
  <c r="I273" i="22"/>
  <c r="N273" i="22"/>
  <c r="M274" i="22"/>
  <c r="I274" i="22"/>
  <c r="E274" i="22"/>
  <c r="J274" i="22"/>
  <c r="O274" i="22"/>
  <c r="O275" i="22"/>
  <c r="K275" i="22"/>
  <c r="G275" i="22"/>
  <c r="N275" i="22"/>
  <c r="I275" i="22"/>
  <c r="P275" i="22"/>
  <c r="O277" i="22"/>
  <c r="K277" i="22"/>
  <c r="G277" i="22"/>
  <c r="N277" i="22"/>
  <c r="J277" i="22"/>
  <c r="F277" i="22"/>
  <c r="L277" i="22"/>
  <c r="H276" i="22"/>
  <c r="L276" i="22"/>
  <c r="P276" i="22"/>
  <c r="H278" i="22"/>
  <c r="L278" i="22"/>
  <c r="P278" i="22"/>
  <c r="E276" i="22"/>
  <c r="I276" i="22"/>
  <c r="E278" i="22"/>
  <c r="I278" i="22"/>
  <c r="I99" i="15"/>
  <c r="P167" i="15"/>
  <c r="E159" i="15"/>
  <c r="O275" i="15"/>
  <c r="G271" i="15"/>
  <c r="N263" i="15"/>
  <c r="J255" i="15"/>
  <c r="G279" i="15"/>
  <c r="O271" i="15"/>
  <c r="O279" i="15"/>
  <c r="K275" i="15"/>
  <c r="F263" i="15"/>
  <c r="K251" i="15"/>
  <c r="N247" i="15"/>
  <c r="M243" i="15"/>
  <c r="N195" i="15"/>
  <c r="E236" i="15"/>
  <c r="E224" i="15"/>
  <c r="E108" i="15"/>
  <c r="E272" i="15"/>
  <c r="E204" i="15"/>
  <c r="E144" i="15"/>
  <c r="K220" i="15"/>
  <c r="E252" i="15"/>
  <c r="E240" i="15"/>
  <c r="E172" i="15"/>
  <c r="E124" i="15"/>
  <c r="K276" i="15"/>
  <c r="P268" i="15"/>
  <c r="P252" i="15"/>
  <c r="E268" i="15"/>
  <c r="E256" i="15"/>
  <c r="H268" i="15"/>
  <c r="N256" i="15"/>
  <c r="J196" i="15"/>
  <c r="H255" i="15"/>
  <c r="L255" i="15"/>
  <c r="P255" i="15"/>
  <c r="I255" i="15"/>
  <c r="M255" i="15"/>
  <c r="F239" i="15"/>
  <c r="J239" i="15"/>
  <c r="N239" i="15"/>
  <c r="G239" i="15"/>
  <c r="K239" i="15"/>
  <c r="O239" i="15"/>
  <c r="H239" i="15"/>
  <c r="L239" i="15"/>
  <c r="P239" i="15"/>
  <c r="H223" i="15"/>
  <c r="L223" i="15"/>
  <c r="P223" i="15"/>
  <c r="I223" i="15"/>
  <c r="M223" i="15"/>
  <c r="F223" i="15"/>
  <c r="J223" i="15"/>
  <c r="N223" i="15"/>
  <c r="F207" i="15"/>
  <c r="J207" i="15"/>
  <c r="N207" i="15"/>
  <c r="G207" i="15"/>
  <c r="K207" i="15"/>
  <c r="O207" i="15"/>
  <c r="H207" i="15"/>
  <c r="L207" i="15"/>
  <c r="P207" i="15"/>
  <c r="H191" i="15"/>
  <c r="L191" i="15"/>
  <c r="P191" i="15"/>
  <c r="I191" i="15"/>
  <c r="M191" i="15"/>
  <c r="J191" i="15"/>
  <c r="K191" i="15"/>
  <c r="F191" i="15"/>
  <c r="N191" i="15"/>
  <c r="H175" i="15"/>
  <c r="L175" i="15"/>
  <c r="P175" i="15"/>
  <c r="I175" i="15"/>
  <c r="M175" i="15"/>
  <c r="F175" i="15"/>
  <c r="N175" i="15"/>
  <c r="G175" i="15"/>
  <c r="O175" i="15"/>
  <c r="J175" i="15"/>
  <c r="G163" i="15"/>
  <c r="K163" i="15"/>
  <c r="O163" i="15"/>
  <c r="H163" i="15"/>
  <c r="L163" i="15"/>
  <c r="P163" i="15"/>
  <c r="J163" i="15"/>
  <c r="M163" i="15"/>
  <c r="F163" i="15"/>
  <c r="N163" i="15"/>
  <c r="I151" i="15"/>
  <c r="M151" i="15"/>
  <c r="F151" i="15"/>
  <c r="J151" i="15"/>
  <c r="N151" i="15"/>
  <c r="G151" i="15"/>
  <c r="O151" i="15"/>
  <c r="H151" i="15"/>
  <c r="P151" i="15"/>
  <c r="K151" i="15"/>
  <c r="H139" i="15"/>
  <c r="L139" i="15"/>
  <c r="P139" i="15"/>
  <c r="I139" i="15"/>
  <c r="M139" i="15"/>
  <c r="F139" i="15"/>
  <c r="J139" i="15"/>
  <c r="N139" i="15"/>
  <c r="G139" i="15"/>
  <c r="K139" i="15"/>
  <c r="F127" i="15"/>
  <c r="J127" i="15"/>
  <c r="N127" i="15"/>
  <c r="G127" i="15"/>
  <c r="K127" i="15"/>
  <c r="O127" i="15"/>
  <c r="H127" i="15"/>
  <c r="L127" i="15"/>
  <c r="P127" i="15"/>
  <c r="I127" i="15"/>
  <c r="M127" i="15"/>
  <c r="I115" i="15"/>
  <c r="M115" i="15"/>
  <c r="F115" i="15"/>
  <c r="J115" i="15"/>
  <c r="N115" i="15"/>
  <c r="G115" i="15"/>
  <c r="K115" i="15"/>
  <c r="O115" i="15"/>
  <c r="P115" i="15"/>
  <c r="H115" i="15"/>
  <c r="F107" i="15"/>
  <c r="J107" i="15"/>
  <c r="N107" i="15"/>
  <c r="G107" i="15"/>
  <c r="K107" i="15"/>
  <c r="O107" i="15"/>
  <c r="H107" i="15"/>
  <c r="L107" i="15"/>
  <c r="P107" i="15"/>
  <c r="I107" i="15"/>
  <c r="H103" i="15"/>
  <c r="L103" i="15"/>
  <c r="P103" i="15"/>
  <c r="I103" i="15"/>
  <c r="M103" i="15"/>
  <c r="F103" i="15"/>
  <c r="J103" i="15"/>
  <c r="N103" i="15"/>
  <c r="G103" i="15"/>
  <c r="K103" i="15"/>
  <c r="O103" i="15"/>
  <c r="F91" i="15"/>
  <c r="N91" i="15"/>
  <c r="G91" i="15"/>
  <c r="K91" i="15"/>
  <c r="O91" i="15"/>
  <c r="H91" i="15"/>
  <c r="L91" i="15"/>
  <c r="I91" i="15"/>
  <c r="M91" i="15"/>
  <c r="E247" i="15"/>
  <c r="N279" i="15"/>
  <c r="J279" i="15"/>
  <c r="F279" i="15"/>
  <c r="N275" i="15"/>
  <c r="J275" i="15"/>
  <c r="F275" i="15"/>
  <c r="N271" i="15"/>
  <c r="F271" i="15"/>
  <c r="P267" i="15"/>
  <c r="I259" i="15"/>
  <c r="O255" i="15"/>
  <c r="G255" i="15"/>
  <c r="P251" i="15"/>
  <c r="K247" i="15"/>
  <c r="G223" i="15"/>
  <c r="M215" i="15"/>
  <c r="I207" i="15"/>
  <c r="J195" i="15"/>
  <c r="I163" i="15"/>
  <c r="L151" i="15"/>
  <c r="L115" i="15"/>
  <c r="M107" i="15"/>
  <c r="F267" i="15"/>
  <c r="J267" i="15"/>
  <c r="N267" i="15"/>
  <c r="G267" i="15"/>
  <c r="K267" i="15"/>
  <c r="O267" i="15"/>
  <c r="G263" i="15"/>
  <c r="K263" i="15"/>
  <c r="O263" i="15"/>
  <c r="H263" i="15"/>
  <c r="L263" i="15"/>
  <c r="P263" i="15"/>
  <c r="I251" i="15"/>
  <c r="M251" i="15"/>
  <c r="F251" i="15"/>
  <c r="J251" i="15"/>
  <c r="N251" i="15"/>
  <c r="F243" i="15"/>
  <c r="J243" i="15"/>
  <c r="N243" i="15"/>
  <c r="G243" i="15"/>
  <c r="K243" i="15"/>
  <c r="O243" i="15"/>
  <c r="H243" i="15"/>
  <c r="L243" i="15"/>
  <c r="P243" i="15"/>
  <c r="I231" i="15"/>
  <c r="M231" i="15"/>
  <c r="F231" i="15"/>
  <c r="J231" i="15"/>
  <c r="N231" i="15"/>
  <c r="G231" i="15"/>
  <c r="K231" i="15"/>
  <c r="O231" i="15"/>
  <c r="G219" i="15"/>
  <c r="K219" i="15"/>
  <c r="O219" i="15"/>
  <c r="H219" i="15"/>
  <c r="L219" i="15"/>
  <c r="P219" i="15"/>
  <c r="I219" i="15"/>
  <c r="M219" i="15"/>
  <c r="H211" i="15"/>
  <c r="L211" i="15"/>
  <c r="P211" i="15"/>
  <c r="I211" i="15"/>
  <c r="M211" i="15"/>
  <c r="F211" i="15"/>
  <c r="J211" i="15"/>
  <c r="N211" i="15"/>
  <c r="H199" i="15"/>
  <c r="L199" i="15"/>
  <c r="P199" i="15"/>
  <c r="I199" i="15"/>
  <c r="M199" i="15"/>
  <c r="F199" i="15"/>
  <c r="J199" i="15"/>
  <c r="N199" i="15"/>
  <c r="F187" i="15"/>
  <c r="J187" i="15"/>
  <c r="N187" i="15"/>
  <c r="G187" i="15"/>
  <c r="K187" i="15"/>
  <c r="O187" i="15"/>
  <c r="L187" i="15"/>
  <c r="M187" i="15"/>
  <c r="H187" i="15"/>
  <c r="P187" i="15"/>
  <c r="F179" i="15"/>
  <c r="J179" i="15"/>
  <c r="N179" i="15"/>
  <c r="G179" i="15"/>
  <c r="K179" i="15"/>
  <c r="O179" i="15"/>
  <c r="M179" i="15"/>
  <c r="H179" i="15"/>
  <c r="P179" i="15"/>
  <c r="I179" i="15"/>
  <c r="I167" i="15"/>
  <c r="M167" i="15"/>
  <c r="F167" i="15"/>
  <c r="J167" i="15"/>
  <c r="N167" i="15"/>
  <c r="K167" i="15"/>
  <c r="L167" i="15"/>
  <c r="G167" i="15"/>
  <c r="O167" i="15"/>
  <c r="I159" i="15"/>
  <c r="M159" i="15"/>
  <c r="F159" i="15"/>
  <c r="J159" i="15"/>
  <c r="N159" i="15"/>
  <c r="L159" i="15"/>
  <c r="G159" i="15"/>
  <c r="O159" i="15"/>
  <c r="H159" i="15"/>
  <c r="P159" i="15"/>
  <c r="F143" i="15"/>
  <c r="J143" i="15"/>
  <c r="N143" i="15"/>
  <c r="G143" i="15"/>
  <c r="K143" i="15"/>
  <c r="O143" i="15"/>
  <c r="I143" i="15"/>
  <c r="L143" i="15"/>
  <c r="M143" i="15"/>
  <c r="H131" i="15"/>
  <c r="L131" i="15"/>
  <c r="P131" i="15"/>
  <c r="I131" i="15"/>
  <c r="M131" i="15"/>
  <c r="F131" i="15"/>
  <c r="J131" i="15"/>
  <c r="N131" i="15"/>
  <c r="O131" i="15"/>
  <c r="G131" i="15"/>
  <c r="G119" i="15"/>
  <c r="K119" i="15"/>
  <c r="O119" i="15"/>
  <c r="H119" i="15"/>
  <c r="L119" i="15"/>
  <c r="P119" i="15"/>
  <c r="I119" i="15"/>
  <c r="M119" i="15"/>
  <c r="F119" i="15"/>
  <c r="J119" i="15"/>
  <c r="N119" i="15"/>
  <c r="H95" i="15"/>
  <c r="L95" i="15"/>
  <c r="P95" i="15"/>
  <c r="I95" i="15"/>
  <c r="M95" i="15"/>
  <c r="F95" i="15"/>
  <c r="J95" i="15"/>
  <c r="N95" i="15"/>
  <c r="G95" i="15"/>
  <c r="K95" i="15"/>
  <c r="E235" i="15"/>
  <c r="E215" i="15"/>
  <c r="E203" i="15"/>
  <c r="E131" i="15"/>
  <c r="E107" i="15"/>
  <c r="E271" i="15"/>
  <c r="E239" i="15"/>
  <c r="E207" i="15"/>
  <c r="E175" i="15"/>
  <c r="E143" i="15"/>
  <c r="M279" i="15"/>
  <c r="I279" i="15"/>
  <c r="M275" i="15"/>
  <c r="I275" i="15"/>
  <c r="M267" i="15"/>
  <c r="J263" i="15"/>
  <c r="N259" i="15"/>
  <c r="N255" i="15"/>
  <c r="F255" i="15"/>
  <c r="O251" i="15"/>
  <c r="G251" i="15"/>
  <c r="H231" i="15"/>
  <c r="N219" i="15"/>
  <c r="O211" i="15"/>
  <c r="K199" i="15"/>
  <c r="O191" i="15"/>
  <c r="P143" i="15"/>
  <c r="K131" i="15"/>
  <c r="H271" i="15"/>
  <c r="L271" i="15"/>
  <c r="I271" i="15"/>
  <c r="M271" i="15"/>
  <c r="G259" i="15"/>
  <c r="K259" i="15"/>
  <c r="O259" i="15"/>
  <c r="H259" i="15"/>
  <c r="L259" i="15"/>
  <c r="P259" i="15"/>
  <c r="G247" i="15"/>
  <c r="H247" i="15"/>
  <c r="L247" i="15"/>
  <c r="P247" i="15"/>
  <c r="I247" i="15"/>
  <c r="M247" i="15"/>
  <c r="F235" i="15"/>
  <c r="J235" i="15"/>
  <c r="N235" i="15"/>
  <c r="G235" i="15"/>
  <c r="K235" i="15"/>
  <c r="O235" i="15"/>
  <c r="H235" i="15"/>
  <c r="L235" i="15"/>
  <c r="P235" i="15"/>
  <c r="H227" i="15"/>
  <c r="L227" i="15"/>
  <c r="P227" i="15"/>
  <c r="I227" i="15"/>
  <c r="M227" i="15"/>
  <c r="F227" i="15"/>
  <c r="J227" i="15"/>
  <c r="N227" i="15"/>
  <c r="F215" i="15"/>
  <c r="J215" i="15"/>
  <c r="N215" i="15"/>
  <c r="G215" i="15"/>
  <c r="K215" i="15"/>
  <c r="O215" i="15"/>
  <c r="H215" i="15"/>
  <c r="L215" i="15"/>
  <c r="P215" i="15"/>
  <c r="I203" i="15"/>
  <c r="M203" i="15"/>
  <c r="F203" i="15"/>
  <c r="J203" i="15"/>
  <c r="N203" i="15"/>
  <c r="G203" i="15"/>
  <c r="K203" i="15"/>
  <c r="O203" i="15"/>
  <c r="G195" i="15"/>
  <c r="K195" i="15"/>
  <c r="O195" i="15"/>
  <c r="H195" i="15"/>
  <c r="L195" i="15"/>
  <c r="P195" i="15"/>
  <c r="I195" i="15"/>
  <c r="M195" i="15"/>
  <c r="H183" i="15"/>
  <c r="L183" i="15"/>
  <c r="P183" i="15"/>
  <c r="I183" i="15"/>
  <c r="M183" i="15"/>
  <c r="K183" i="15"/>
  <c r="F183" i="15"/>
  <c r="N183" i="15"/>
  <c r="G183" i="15"/>
  <c r="O183" i="15"/>
  <c r="F171" i="15"/>
  <c r="J171" i="15"/>
  <c r="N171" i="15"/>
  <c r="G171" i="15"/>
  <c r="K171" i="15"/>
  <c r="O171" i="15"/>
  <c r="H171" i="15"/>
  <c r="P171" i="15"/>
  <c r="I171" i="15"/>
  <c r="L171" i="15"/>
  <c r="G155" i="15"/>
  <c r="K155" i="15"/>
  <c r="O155" i="15"/>
  <c r="H155" i="15"/>
  <c r="L155" i="15"/>
  <c r="P155" i="15"/>
  <c r="M155" i="15"/>
  <c r="F155" i="15"/>
  <c r="N155" i="15"/>
  <c r="I155" i="15"/>
  <c r="G147" i="15"/>
  <c r="K147" i="15"/>
  <c r="O147" i="15"/>
  <c r="H147" i="15"/>
  <c r="L147" i="15"/>
  <c r="P147" i="15"/>
  <c r="F147" i="15"/>
  <c r="N147" i="15"/>
  <c r="I147" i="15"/>
  <c r="J147" i="15"/>
  <c r="F135" i="15"/>
  <c r="J135" i="15"/>
  <c r="N135" i="15"/>
  <c r="G135" i="15"/>
  <c r="K135" i="15"/>
  <c r="O135" i="15"/>
  <c r="H135" i="15"/>
  <c r="L135" i="15"/>
  <c r="P135" i="15"/>
  <c r="I135" i="15"/>
  <c r="M135" i="15"/>
  <c r="H123" i="15"/>
  <c r="L123" i="15"/>
  <c r="P123" i="15"/>
  <c r="I123" i="15"/>
  <c r="M123" i="15"/>
  <c r="F123" i="15"/>
  <c r="J123" i="15"/>
  <c r="N123" i="15"/>
  <c r="K123" i="15"/>
  <c r="O123" i="15"/>
  <c r="G111" i="15"/>
  <c r="K111" i="15"/>
  <c r="O111" i="15"/>
  <c r="H111" i="15"/>
  <c r="L111" i="15"/>
  <c r="P111" i="15"/>
  <c r="I111" i="15"/>
  <c r="M111" i="15"/>
  <c r="F111" i="15"/>
  <c r="J111" i="15"/>
  <c r="N111" i="15"/>
  <c r="F99" i="15"/>
  <c r="J99" i="15"/>
  <c r="N99" i="15"/>
  <c r="G99" i="15"/>
  <c r="K99" i="15"/>
  <c r="O99" i="15"/>
  <c r="H99" i="15"/>
  <c r="L99" i="15"/>
  <c r="P99" i="15"/>
  <c r="M99" i="15"/>
  <c r="E279" i="15"/>
  <c r="E267" i="15"/>
  <c r="E259" i="15"/>
  <c r="E227" i="15"/>
  <c r="E195" i="15"/>
  <c r="E183" i="15"/>
  <c r="E163" i="15"/>
  <c r="E151" i="15"/>
  <c r="E139" i="15"/>
  <c r="E119" i="15"/>
  <c r="E275" i="15"/>
  <c r="E263" i="15"/>
  <c r="E251" i="15"/>
  <c r="E243" i="15"/>
  <c r="E231" i="15"/>
  <c r="E219" i="15"/>
  <c r="E211" i="15"/>
  <c r="E199" i="15"/>
  <c r="E187" i="15"/>
  <c r="E179" i="15"/>
  <c r="E167" i="15"/>
  <c r="E155" i="15"/>
  <c r="E147" i="15"/>
  <c r="E135" i="15"/>
  <c r="E123" i="15"/>
  <c r="E115" i="15"/>
  <c r="E103" i="15"/>
  <c r="E91" i="15"/>
  <c r="P279" i="15"/>
  <c r="L279" i="15"/>
  <c r="P275" i="15"/>
  <c r="L275" i="15"/>
  <c r="P271" i="15"/>
  <c r="J271" i="15"/>
  <c r="L267" i="15"/>
  <c r="I263" i="15"/>
  <c r="M259" i="15"/>
  <c r="K255" i="15"/>
  <c r="L251" i="15"/>
  <c r="O247" i="15"/>
  <c r="F247" i="15"/>
  <c r="M239" i="15"/>
  <c r="I235" i="15"/>
  <c r="O227" i="15"/>
  <c r="O223" i="15"/>
  <c r="J219" i="15"/>
  <c r="K211" i="15"/>
  <c r="L203" i="15"/>
  <c r="G199" i="15"/>
  <c r="G191" i="15"/>
  <c r="I187" i="15"/>
  <c r="J183" i="15"/>
  <c r="L179" i="15"/>
  <c r="K175" i="15"/>
  <c r="M171" i="15"/>
  <c r="H143" i="15"/>
  <c r="O139" i="15"/>
  <c r="F272" i="15"/>
  <c r="J272" i="15"/>
  <c r="N272" i="15"/>
  <c r="G272" i="15"/>
  <c r="K272" i="15"/>
  <c r="O272" i="15"/>
  <c r="H264" i="15"/>
  <c r="L264" i="15"/>
  <c r="P264" i="15"/>
  <c r="I264" i="15"/>
  <c r="M264" i="15"/>
  <c r="F260" i="15"/>
  <c r="J260" i="15"/>
  <c r="N260" i="15"/>
  <c r="G260" i="15"/>
  <c r="K260" i="15"/>
  <c r="O260" i="15"/>
  <c r="F252" i="15"/>
  <c r="J252" i="15"/>
  <c r="N252" i="15"/>
  <c r="G252" i="15"/>
  <c r="K252" i="15"/>
  <c r="O252" i="15"/>
  <c r="G248" i="15"/>
  <c r="K248" i="15"/>
  <c r="O248" i="15"/>
  <c r="H248" i="15"/>
  <c r="L248" i="15"/>
  <c r="P248" i="15"/>
  <c r="G244" i="15"/>
  <c r="K244" i="15"/>
  <c r="O244" i="15"/>
  <c r="H244" i="15"/>
  <c r="L244" i="15"/>
  <c r="P244" i="15"/>
  <c r="I244" i="15"/>
  <c r="M244" i="15"/>
  <c r="I240" i="15"/>
  <c r="M240" i="15"/>
  <c r="F240" i="15"/>
  <c r="J240" i="15"/>
  <c r="N240" i="15"/>
  <c r="G240" i="15"/>
  <c r="K240" i="15"/>
  <c r="O240" i="15"/>
  <c r="G236" i="15"/>
  <c r="K236" i="15"/>
  <c r="O236" i="15"/>
  <c r="H236" i="15"/>
  <c r="L236" i="15"/>
  <c r="P236" i="15"/>
  <c r="I236" i="15"/>
  <c r="M236" i="15"/>
  <c r="H232" i="15"/>
  <c r="L232" i="15"/>
  <c r="P232" i="15"/>
  <c r="I232" i="15"/>
  <c r="M232" i="15"/>
  <c r="F232" i="15"/>
  <c r="J232" i="15"/>
  <c r="N232" i="15"/>
  <c r="I228" i="15"/>
  <c r="M228" i="15"/>
  <c r="F228" i="15"/>
  <c r="J228" i="15"/>
  <c r="N228" i="15"/>
  <c r="G228" i="15"/>
  <c r="K228" i="15"/>
  <c r="O228" i="15"/>
  <c r="G224" i="15"/>
  <c r="K224" i="15"/>
  <c r="O224" i="15"/>
  <c r="H224" i="15"/>
  <c r="L224" i="15"/>
  <c r="P224" i="15"/>
  <c r="I224" i="15"/>
  <c r="M224" i="15"/>
  <c r="H220" i="15"/>
  <c r="L220" i="15"/>
  <c r="P220" i="15"/>
  <c r="I220" i="15"/>
  <c r="M220" i="15"/>
  <c r="F220" i="15"/>
  <c r="J220" i="15"/>
  <c r="N220" i="15"/>
  <c r="I216" i="15"/>
  <c r="M216" i="15"/>
  <c r="F216" i="15"/>
  <c r="J216" i="15"/>
  <c r="N216" i="15"/>
  <c r="G216" i="15"/>
  <c r="K216" i="15"/>
  <c r="O216" i="15"/>
  <c r="G208" i="15"/>
  <c r="K208" i="15"/>
  <c r="O208" i="15"/>
  <c r="H208" i="15"/>
  <c r="L208" i="15"/>
  <c r="P208" i="15"/>
  <c r="I208" i="15"/>
  <c r="M208" i="15"/>
  <c r="I200" i="15"/>
  <c r="M200" i="15"/>
  <c r="F200" i="15"/>
  <c r="J200" i="15"/>
  <c r="N200" i="15"/>
  <c r="G200" i="15"/>
  <c r="K200" i="15"/>
  <c r="O200" i="15"/>
  <c r="I192" i="15"/>
  <c r="M192" i="15"/>
  <c r="F192" i="15"/>
  <c r="J192" i="15"/>
  <c r="N192" i="15"/>
  <c r="L192" i="15"/>
  <c r="G192" i="15"/>
  <c r="O192" i="15"/>
  <c r="H192" i="15"/>
  <c r="P192" i="15"/>
  <c r="G184" i="15"/>
  <c r="K184" i="15"/>
  <c r="O184" i="15"/>
  <c r="H184" i="15"/>
  <c r="L184" i="15"/>
  <c r="P184" i="15"/>
  <c r="I184" i="15"/>
  <c r="J184" i="15"/>
  <c r="M184" i="15"/>
  <c r="I176" i="15"/>
  <c r="M176" i="15"/>
  <c r="F176" i="15"/>
  <c r="J176" i="15"/>
  <c r="N176" i="15"/>
  <c r="H176" i="15"/>
  <c r="P176" i="15"/>
  <c r="K176" i="15"/>
  <c r="L176" i="15"/>
  <c r="G168" i="15"/>
  <c r="K168" i="15"/>
  <c r="O168" i="15"/>
  <c r="H168" i="15"/>
  <c r="L168" i="15"/>
  <c r="P168" i="15"/>
  <c r="M168" i="15"/>
  <c r="F168" i="15"/>
  <c r="N168" i="15"/>
  <c r="I168" i="15"/>
  <c r="I160" i="15"/>
  <c r="M160" i="15"/>
  <c r="F160" i="15"/>
  <c r="J160" i="15"/>
  <c r="N160" i="15"/>
  <c r="L160" i="15"/>
  <c r="G160" i="15"/>
  <c r="O160" i="15"/>
  <c r="H160" i="15"/>
  <c r="P160" i="15"/>
  <c r="F152" i="15"/>
  <c r="J152" i="15"/>
  <c r="N152" i="15"/>
  <c r="G152" i="15"/>
  <c r="K152" i="15"/>
  <c r="O152" i="15"/>
  <c r="H152" i="15"/>
  <c r="L152" i="15"/>
  <c r="P152" i="15"/>
  <c r="I152" i="15"/>
  <c r="M152" i="15"/>
  <c r="H144" i="15"/>
  <c r="L144" i="15"/>
  <c r="P144" i="15"/>
  <c r="I144" i="15"/>
  <c r="M144" i="15"/>
  <c r="F144" i="15"/>
  <c r="J144" i="15"/>
  <c r="N144" i="15"/>
  <c r="O144" i="15"/>
  <c r="G144" i="15"/>
  <c r="F136" i="15"/>
  <c r="J136" i="15"/>
  <c r="N136" i="15"/>
  <c r="G136" i="15"/>
  <c r="K136" i="15"/>
  <c r="O136" i="15"/>
  <c r="H136" i="15"/>
  <c r="L136" i="15"/>
  <c r="P136" i="15"/>
  <c r="I136" i="15"/>
  <c r="M136" i="15"/>
  <c r="H128" i="15"/>
  <c r="L128" i="15"/>
  <c r="P128" i="15"/>
  <c r="I128" i="15"/>
  <c r="M128" i="15"/>
  <c r="F128" i="15"/>
  <c r="J128" i="15"/>
  <c r="N128" i="15"/>
  <c r="K128" i="15"/>
  <c r="O128" i="15"/>
  <c r="F120" i="15"/>
  <c r="J120" i="15"/>
  <c r="N120" i="15"/>
  <c r="G120" i="15"/>
  <c r="K120" i="15"/>
  <c r="O120" i="15"/>
  <c r="H120" i="15"/>
  <c r="L120" i="15"/>
  <c r="P120" i="15"/>
  <c r="I120" i="15"/>
  <c r="H112" i="15"/>
  <c r="L112" i="15"/>
  <c r="P112" i="15"/>
  <c r="I112" i="15"/>
  <c r="M112" i="15"/>
  <c r="F112" i="15"/>
  <c r="J112" i="15"/>
  <c r="N112" i="15"/>
  <c r="G112" i="15"/>
  <c r="K112" i="15"/>
  <c r="O112" i="15"/>
  <c r="F104" i="15"/>
  <c r="J104" i="15"/>
  <c r="N104" i="15"/>
  <c r="G104" i="15"/>
  <c r="K104" i="15"/>
  <c r="O104" i="15"/>
  <c r="H104" i="15"/>
  <c r="L104" i="15"/>
  <c r="P104" i="15"/>
  <c r="M104" i="15"/>
  <c r="E276" i="15"/>
  <c r="E260" i="15"/>
  <c r="E244" i="15"/>
  <c r="E228" i="15"/>
  <c r="E212" i="15"/>
  <c r="E180" i="15"/>
  <c r="E148" i="15"/>
  <c r="P276" i="15"/>
  <c r="L272" i="15"/>
  <c r="O268" i="15"/>
  <c r="J264" i="15"/>
  <c r="L260" i="15"/>
  <c r="M252" i="15"/>
  <c r="J248" i="15"/>
  <c r="L240" i="15"/>
  <c r="G232" i="15"/>
  <c r="L228" i="15"/>
  <c r="G220" i="15"/>
  <c r="L216" i="15"/>
  <c r="N208" i="15"/>
  <c r="H200" i="15"/>
  <c r="N184" i="15"/>
  <c r="O176" i="15"/>
  <c r="H276" i="15"/>
  <c r="L276" i="15"/>
  <c r="I276" i="15"/>
  <c r="M276" i="15"/>
  <c r="I268" i="15"/>
  <c r="M268" i="15"/>
  <c r="F268" i="15"/>
  <c r="J268" i="15"/>
  <c r="N268" i="15"/>
  <c r="H256" i="15"/>
  <c r="L256" i="15"/>
  <c r="P256" i="15"/>
  <c r="I256" i="15"/>
  <c r="M256" i="15"/>
  <c r="F212" i="15"/>
  <c r="J212" i="15"/>
  <c r="N212" i="15"/>
  <c r="G212" i="15"/>
  <c r="K212" i="15"/>
  <c r="O212" i="15"/>
  <c r="H212" i="15"/>
  <c r="L212" i="15"/>
  <c r="P212" i="15"/>
  <c r="H204" i="15"/>
  <c r="L204" i="15"/>
  <c r="P204" i="15"/>
  <c r="I204" i="15"/>
  <c r="M204" i="15"/>
  <c r="F204" i="15"/>
  <c r="J204" i="15"/>
  <c r="N204" i="15"/>
  <c r="H196" i="15"/>
  <c r="L196" i="15"/>
  <c r="P196" i="15"/>
  <c r="I196" i="15"/>
  <c r="M196" i="15"/>
  <c r="K196" i="15"/>
  <c r="F196" i="15"/>
  <c r="N196" i="15"/>
  <c r="G196" i="15"/>
  <c r="O196" i="15"/>
  <c r="F188" i="15"/>
  <c r="J188" i="15"/>
  <c r="N188" i="15"/>
  <c r="G188" i="15"/>
  <c r="K188" i="15"/>
  <c r="O188" i="15"/>
  <c r="L188" i="15"/>
  <c r="M188" i="15"/>
  <c r="H188" i="15"/>
  <c r="P188" i="15"/>
  <c r="H180" i="15"/>
  <c r="L180" i="15"/>
  <c r="P180" i="15"/>
  <c r="I180" i="15"/>
  <c r="M180" i="15"/>
  <c r="G180" i="15"/>
  <c r="O180" i="15"/>
  <c r="J180" i="15"/>
  <c r="K180" i="15"/>
  <c r="F172" i="15"/>
  <c r="J172" i="15"/>
  <c r="N172" i="15"/>
  <c r="G172" i="15"/>
  <c r="K172" i="15"/>
  <c r="O172" i="15"/>
  <c r="H172" i="15"/>
  <c r="P172" i="15"/>
  <c r="I172" i="15"/>
  <c r="L172" i="15"/>
  <c r="H164" i="15"/>
  <c r="L164" i="15"/>
  <c r="P164" i="15"/>
  <c r="I164" i="15"/>
  <c r="M164" i="15"/>
  <c r="K164" i="15"/>
  <c r="F164" i="15"/>
  <c r="N164" i="15"/>
  <c r="G164" i="15"/>
  <c r="O164" i="15"/>
  <c r="I156" i="15"/>
  <c r="M156" i="15"/>
  <c r="F156" i="15"/>
  <c r="J156" i="15"/>
  <c r="N156" i="15"/>
  <c r="G156" i="15"/>
  <c r="K156" i="15"/>
  <c r="O156" i="15"/>
  <c r="H156" i="15"/>
  <c r="L156" i="15"/>
  <c r="P156" i="15"/>
  <c r="G148" i="15"/>
  <c r="K148" i="15"/>
  <c r="O148" i="15"/>
  <c r="H148" i="15"/>
  <c r="L148" i="15"/>
  <c r="P148" i="15"/>
  <c r="I148" i="15"/>
  <c r="M148" i="15"/>
  <c r="J148" i="15"/>
  <c r="N148" i="15"/>
  <c r="I140" i="15"/>
  <c r="M140" i="15"/>
  <c r="F140" i="15"/>
  <c r="J140" i="15"/>
  <c r="N140" i="15"/>
  <c r="G140" i="15"/>
  <c r="K140" i="15"/>
  <c r="O140" i="15"/>
  <c r="H140" i="15"/>
  <c r="L140" i="15"/>
  <c r="G132" i="15"/>
  <c r="K132" i="15"/>
  <c r="O132" i="15"/>
  <c r="H132" i="15"/>
  <c r="L132" i="15"/>
  <c r="P132" i="15"/>
  <c r="I132" i="15"/>
  <c r="M132" i="15"/>
  <c r="F132" i="15"/>
  <c r="J132" i="15"/>
  <c r="N132" i="15"/>
  <c r="I124" i="15"/>
  <c r="M124" i="15"/>
  <c r="F124" i="15"/>
  <c r="J124" i="15"/>
  <c r="N124" i="15"/>
  <c r="G124" i="15"/>
  <c r="K124" i="15"/>
  <c r="O124" i="15"/>
  <c r="P124" i="15"/>
  <c r="H124" i="15"/>
  <c r="G116" i="15"/>
  <c r="K116" i="15"/>
  <c r="O116" i="15"/>
  <c r="H116" i="15"/>
  <c r="L116" i="15"/>
  <c r="P116" i="15"/>
  <c r="I116" i="15"/>
  <c r="M116" i="15"/>
  <c r="F116" i="15"/>
  <c r="J116" i="15"/>
  <c r="I108" i="15"/>
  <c r="M108" i="15"/>
  <c r="F108" i="15"/>
  <c r="J108" i="15"/>
  <c r="N108" i="15"/>
  <c r="G108" i="15"/>
  <c r="K108" i="15"/>
  <c r="O108" i="15"/>
  <c r="L108" i="15"/>
  <c r="P108" i="15"/>
  <c r="G100" i="15"/>
  <c r="K100" i="15"/>
  <c r="O100" i="15"/>
  <c r="H100" i="15"/>
  <c r="L100" i="15"/>
  <c r="P100" i="15"/>
  <c r="I100" i="15"/>
  <c r="M100" i="15"/>
  <c r="N100" i="15"/>
  <c r="F100" i="15"/>
  <c r="I92" i="15"/>
  <c r="M92" i="15"/>
  <c r="F92" i="15"/>
  <c r="J92" i="15"/>
  <c r="N92" i="15"/>
  <c r="G92" i="15"/>
  <c r="K92" i="15"/>
  <c r="O92" i="15"/>
  <c r="H92" i="15"/>
  <c r="L92" i="15"/>
  <c r="P92" i="15"/>
  <c r="E264" i="15"/>
  <c r="E248" i="15"/>
  <c r="E232" i="15"/>
  <c r="E216" i="15"/>
  <c r="E200" i="15"/>
  <c r="E184" i="15"/>
  <c r="E168" i="15"/>
  <c r="E152" i="15"/>
  <c r="E136" i="15"/>
  <c r="E120" i="15"/>
  <c r="E104" i="15"/>
  <c r="O276" i="15"/>
  <c r="G276" i="15"/>
  <c r="I272" i="15"/>
  <c r="L268" i="15"/>
  <c r="O264" i="15"/>
  <c r="G264" i="15"/>
  <c r="I260" i="15"/>
  <c r="J256" i="15"/>
  <c r="L252" i="15"/>
  <c r="I248" i="15"/>
  <c r="N244" i="15"/>
  <c r="H240" i="15"/>
  <c r="N236" i="15"/>
  <c r="H228" i="15"/>
  <c r="N224" i="15"/>
  <c r="H216" i="15"/>
  <c r="I212" i="15"/>
  <c r="J208" i="15"/>
  <c r="O204" i="15"/>
  <c r="I188" i="15"/>
  <c r="F184" i="15"/>
  <c r="F180" i="15"/>
  <c r="G176" i="15"/>
  <c r="K160" i="15"/>
  <c r="G128" i="15"/>
  <c r="J100" i="15"/>
  <c r="N276" i="15"/>
  <c r="F276" i="15"/>
  <c r="P272" i="15"/>
  <c r="H272" i="15"/>
  <c r="K268" i="15"/>
  <c r="N264" i="15"/>
  <c r="F264" i="15"/>
  <c r="P260" i="15"/>
  <c r="H260" i="15"/>
  <c r="O256" i="15"/>
  <c r="G256" i="15"/>
  <c r="I252" i="15"/>
  <c r="N248" i="15"/>
  <c r="F248" i="15"/>
  <c r="J244" i="15"/>
  <c r="J236" i="15"/>
  <c r="O232" i="15"/>
  <c r="J224" i="15"/>
  <c r="O220" i="15"/>
  <c r="F208" i="15"/>
  <c r="K204" i="15"/>
  <c r="P200" i="15"/>
  <c r="K192" i="15"/>
  <c r="J164" i="15"/>
  <c r="P140" i="15"/>
  <c r="N116" i="15"/>
  <c r="I104" i="15"/>
  <c r="G270" i="15"/>
  <c r="K270" i="15"/>
  <c r="O270" i="15"/>
  <c r="I270" i="15"/>
  <c r="M270" i="15"/>
  <c r="E270" i="15"/>
  <c r="G246" i="15"/>
  <c r="K246" i="15"/>
  <c r="O246" i="15"/>
  <c r="I246" i="15"/>
  <c r="N246" i="15"/>
  <c r="J246" i="15"/>
  <c r="P246" i="15"/>
  <c r="F246" i="15"/>
  <c r="L246" i="15"/>
  <c r="E246" i="15"/>
  <c r="I210" i="15"/>
  <c r="M210" i="15"/>
  <c r="F210" i="15"/>
  <c r="J210" i="15"/>
  <c r="N210" i="15"/>
  <c r="G210" i="15"/>
  <c r="K210" i="15"/>
  <c r="O210" i="15"/>
  <c r="L210" i="15"/>
  <c r="P210" i="15"/>
  <c r="E210" i="15"/>
  <c r="I150" i="15"/>
  <c r="M150" i="15"/>
  <c r="F150" i="15"/>
  <c r="J150" i="15"/>
  <c r="N150" i="15"/>
  <c r="G150" i="15"/>
  <c r="K150" i="15"/>
  <c r="O150" i="15"/>
  <c r="L150" i="15"/>
  <c r="P150" i="15"/>
  <c r="E150" i="15"/>
  <c r="J278" i="15"/>
  <c r="P274" i="15"/>
  <c r="N270" i="15"/>
  <c r="F270" i="15"/>
  <c r="L266" i="15"/>
  <c r="P258" i="15"/>
  <c r="H258" i="15"/>
  <c r="N250" i="15"/>
  <c r="M246" i="15"/>
  <c r="M230" i="15"/>
  <c r="H210" i="15"/>
  <c r="G274" i="15"/>
  <c r="K274" i="15"/>
  <c r="O274" i="15"/>
  <c r="I274" i="15"/>
  <c r="M274" i="15"/>
  <c r="E274" i="15"/>
  <c r="G262" i="15"/>
  <c r="K262" i="15"/>
  <c r="O262" i="15"/>
  <c r="I262" i="15"/>
  <c r="M262" i="15"/>
  <c r="E262" i="15"/>
  <c r="G254" i="15"/>
  <c r="K254" i="15"/>
  <c r="O254" i="15"/>
  <c r="H254" i="15"/>
  <c r="L254" i="15"/>
  <c r="I254" i="15"/>
  <c r="M254" i="15"/>
  <c r="E254" i="15"/>
  <c r="G242" i="15"/>
  <c r="K242" i="15"/>
  <c r="O242" i="15"/>
  <c r="J242" i="15"/>
  <c r="P242" i="15"/>
  <c r="F242" i="15"/>
  <c r="L242" i="15"/>
  <c r="H242" i="15"/>
  <c r="M242" i="15"/>
  <c r="E242" i="15"/>
  <c r="G234" i="15"/>
  <c r="K234" i="15"/>
  <c r="O234" i="15"/>
  <c r="H234" i="15"/>
  <c r="M234" i="15"/>
  <c r="I234" i="15"/>
  <c r="N234" i="15"/>
  <c r="J234" i="15"/>
  <c r="P234" i="15"/>
  <c r="E234" i="15"/>
  <c r="I226" i="15"/>
  <c r="F226" i="15"/>
  <c r="G226" i="15"/>
  <c r="K226" i="15"/>
  <c r="O226" i="15"/>
  <c r="J226" i="15"/>
  <c r="P226" i="15"/>
  <c r="L226" i="15"/>
  <c r="M226" i="15"/>
  <c r="E226" i="15"/>
  <c r="I218" i="15"/>
  <c r="M218" i="15"/>
  <c r="F218" i="15"/>
  <c r="J218" i="15"/>
  <c r="N218" i="15"/>
  <c r="G218" i="15"/>
  <c r="K218" i="15"/>
  <c r="O218" i="15"/>
  <c r="L218" i="15"/>
  <c r="P218" i="15"/>
  <c r="E218" i="15"/>
  <c r="I206" i="15"/>
  <c r="M206" i="15"/>
  <c r="F206" i="15"/>
  <c r="J206" i="15"/>
  <c r="N206" i="15"/>
  <c r="G206" i="15"/>
  <c r="K206" i="15"/>
  <c r="O206" i="15"/>
  <c r="L206" i="15"/>
  <c r="P206" i="15"/>
  <c r="E206" i="15"/>
  <c r="I198" i="15"/>
  <c r="M198" i="15"/>
  <c r="F198" i="15"/>
  <c r="J198" i="15"/>
  <c r="N198" i="15"/>
  <c r="G198" i="15"/>
  <c r="K198" i="15"/>
  <c r="O198" i="15"/>
  <c r="L198" i="15"/>
  <c r="P198" i="15"/>
  <c r="E198" i="15"/>
  <c r="I190" i="15"/>
  <c r="M190" i="15"/>
  <c r="F190" i="15"/>
  <c r="J190" i="15"/>
  <c r="N190" i="15"/>
  <c r="G190" i="15"/>
  <c r="K190" i="15"/>
  <c r="O190" i="15"/>
  <c r="L190" i="15"/>
  <c r="P190" i="15"/>
  <c r="E190" i="15"/>
  <c r="I182" i="15"/>
  <c r="M182" i="15"/>
  <c r="F182" i="15"/>
  <c r="J182" i="15"/>
  <c r="N182" i="15"/>
  <c r="G182" i="15"/>
  <c r="K182" i="15"/>
  <c r="O182" i="15"/>
  <c r="L182" i="15"/>
  <c r="P182" i="15"/>
  <c r="E182" i="15"/>
  <c r="I174" i="15"/>
  <c r="M174" i="15"/>
  <c r="F174" i="15"/>
  <c r="J174" i="15"/>
  <c r="N174" i="15"/>
  <c r="G174" i="15"/>
  <c r="K174" i="15"/>
  <c r="O174" i="15"/>
  <c r="L174" i="15"/>
  <c r="P174" i="15"/>
  <c r="E174" i="15"/>
  <c r="I166" i="15"/>
  <c r="M166" i="15"/>
  <c r="F166" i="15"/>
  <c r="J166" i="15"/>
  <c r="N166" i="15"/>
  <c r="G166" i="15"/>
  <c r="K166" i="15"/>
  <c r="O166" i="15"/>
  <c r="L166" i="15"/>
  <c r="P166" i="15"/>
  <c r="E166" i="15"/>
  <c r="I158" i="15"/>
  <c r="M158" i="15"/>
  <c r="F158" i="15"/>
  <c r="J158" i="15"/>
  <c r="N158" i="15"/>
  <c r="G158" i="15"/>
  <c r="K158" i="15"/>
  <c r="O158" i="15"/>
  <c r="L158" i="15"/>
  <c r="P158" i="15"/>
  <c r="E158" i="15"/>
  <c r="I146" i="15"/>
  <c r="M146" i="15"/>
  <c r="F146" i="15"/>
  <c r="J146" i="15"/>
  <c r="N146" i="15"/>
  <c r="G146" i="15"/>
  <c r="K146" i="15"/>
  <c r="O146" i="15"/>
  <c r="L146" i="15"/>
  <c r="P146" i="15"/>
  <c r="E146" i="15"/>
  <c r="I138" i="15"/>
  <c r="M138" i="15"/>
  <c r="F138" i="15"/>
  <c r="J138" i="15"/>
  <c r="N138" i="15"/>
  <c r="G138" i="15"/>
  <c r="K138" i="15"/>
  <c r="O138" i="15"/>
  <c r="L138" i="15"/>
  <c r="P138" i="15"/>
  <c r="E138" i="15"/>
  <c r="F130" i="15"/>
  <c r="J130" i="15"/>
  <c r="N130" i="15"/>
  <c r="G130" i="15"/>
  <c r="K130" i="15"/>
  <c r="L130" i="15"/>
  <c r="M130" i="15"/>
  <c r="H130" i="15"/>
  <c r="O130" i="15"/>
  <c r="I130" i="15"/>
  <c r="P130" i="15"/>
  <c r="E130" i="15"/>
  <c r="F122" i="15"/>
  <c r="J122" i="15"/>
  <c r="N122" i="15"/>
  <c r="G122" i="15"/>
  <c r="K122" i="15"/>
  <c r="O122" i="15"/>
  <c r="L122" i="15"/>
  <c r="M122" i="15"/>
  <c r="H122" i="15"/>
  <c r="P122" i="15"/>
  <c r="I122" i="15"/>
  <c r="E122" i="15"/>
  <c r="F114" i="15"/>
  <c r="J114" i="15"/>
  <c r="N114" i="15"/>
  <c r="G114" i="15"/>
  <c r="K114" i="15"/>
  <c r="O114" i="15"/>
  <c r="L114" i="15"/>
  <c r="M114" i="15"/>
  <c r="H114" i="15"/>
  <c r="P114" i="15"/>
  <c r="I114" i="15"/>
  <c r="E114" i="15"/>
  <c r="I106" i="15"/>
  <c r="M106" i="15"/>
  <c r="F106" i="15"/>
  <c r="J106" i="15"/>
  <c r="N106" i="15"/>
  <c r="G106" i="15"/>
  <c r="K106" i="15"/>
  <c r="O106" i="15"/>
  <c r="P106" i="15"/>
  <c r="H106" i="15"/>
  <c r="L106" i="15"/>
  <c r="E106" i="15"/>
  <c r="I98" i="15"/>
  <c r="M98" i="15"/>
  <c r="F98" i="15"/>
  <c r="J98" i="15"/>
  <c r="N98" i="15"/>
  <c r="G98" i="15"/>
  <c r="K98" i="15"/>
  <c r="O98" i="15"/>
  <c r="P98" i="15"/>
  <c r="H98" i="15"/>
  <c r="L98" i="15"/>
  <c r="E98" i="15"/>
  <c r="P278" i="15"/>
  <c r="N274" i="15"/>
  <c r="F274" i="15"/>
  <c r="L270" i="15"/>
  <c r="P262" i="15"/>
  <c r="H262" i="15"/>
  <c r="N258" i="15"/>
  <c r="J254" i="15"/>
  <c r="H246" i="15"/>
  <c r="L234" i="15"/>
  <c r="G278" i="15"/>
  <c r="K278" i="15"/>
  <c r="O278" i="15"/>
  <c r="I278" i="15"/>
  <c r="M278" i="15"/>
  <c r="E278" i="15"/>
  <c r="G266" i="15"/>
  <c r="K266" i="15"/>
  <c r="O266" i="15"/>
  <c r="I266" i="15"/>
  <c r="M266" i="15"/>
  <c r="E266" i="15"/>
  <c r="G258" i="15"/>
  <c r="K258" i="15"/>
  <c r="O258" i="15"/>
  <c r="I258" i="15"/>
  <c r="M258" i="15"/>
  <c r="E258" i="15"/>
  <c r="G250" i="15"/>
  <c r="K250" i="15"/>
  <c r="O250" i="15"/>
  <c r="H250" i="15"/>
  <c r="L250" i="15"/>
  <c r="P250" i="15"/>
  <c r="I250" i="15"/>
  <c r="M250" i="15"/>
  <c r="E250" i="15"/>
  <c r="G238" i="15"/>
  <c r="K238" i="15"/>
  <c r="O238" i="15"/>
  <c r="F238" i="15"/>
  <c r="L238" i="15"/>
  <c r="H238" i="15"/>
  <c r="M238" i="15"/>
  <c r="I238" i="15"/>
  <c r="N238" i="15"/>
  <c r="E238" i="15"/>
  <c r="G230" i="15"/>
  <c r="K230" i="15"/>
  <c r="O230" i="15"/>
  <c r="I230" i="15"/>
  <c r="N230" i="15"/>
  <c r="J230" i="15"/>
  <c r="P230" i="15"/>
  <c r="F230" i="15"/>
  <c r="L230" i="15"/>
  <c r="E230" i="15"/>
  <c r="I222" i="15"/>
  <c r="M222" i="15"/>
  <c r="F222" i="15"/>
  <c r="J222" i="15"/>
  <c r="N222" i="15"/>
  <c r="G222" i="15"/>
  <c r="K222" i="15"/>
  <c r="O222" i="15"/>
  <c r="L222" i="15"/>
  <c r="P222" i="15"/>
  <c r="E222" i="15"/>
  <c r="I214" i="15"/>
  <c r="M214" i="15"/>
  <c r="F214" i="15"/>
  <c r="J214" i="15"/>
  <c r="N214" i="15"/>
  <c r="G214" i="15"/>
  <c r="K214" i="15"/>
  <c r="O214" i="15"/>
  <c r="L214" i="15"/>
  <c r="P214" i="15"/>
  <c r="E214" i="15"/>
  <c r="I202" i="15"/>
  <c r="M202" i="15"/>
  <c r="F202" i="15"/>
  <c r="J202" i="15"/>
  <c r="N202" i="15"/>
  <c r="G202" i="15"/>
  <c r="K202" i="15"/>
  <c r="O202" i="15"/>
  <c r="L202" i="15"/>
  <c r="P202" i="15"/>
  <c r="E202" i="15"/>
  <c r="I194" i="15"/>
  <c r="M194" i="15"/>
  <c r="F194" i="15"/>
  <c r="J194" i="15"/>
  <c r="N194" i="15"/>
  <c r="G194" i="15"/>
  <c r="K194" i="15"/>
  <c r="O194" i="15"/>
  <c r="L194" i="15"/>
  <c r="P194" i="15"/>
  <c r="E194" i="15"/>
  <c r="I186" i="15"/>
  <c r="M186" i="15"/>
  <c r="F186" i="15"/>
  <c r="J186" i="15"/>
  <c r="N186" i="15"/>
  <c r="G186" i="15"/>
  <c r="K186" i="15"/>
  <c r="O186" i="15"/>
  <c r="L186" i="15"/>
  <c r="P186" i="15"/>
  <c r="E186" i="15"/>
  <c r="I178" i="15"/>
  <c r="M178" i="15"/>
  <c r="F178" i="15"/>
  <c r="J178" i="15"/>
  <c r="N178" i="15"/>
  <c r="G178" i="15"/>
  <c r="K178" i="15"/>
  <c r="O178" i="15"/>
  <c r="L178" i="15"/>
  <c r="P178" i="15"/>
  <c r="E178" i="15"/>
  <c r="I170" i="15"/>
  <c r="M170" i="15"/>
  <c r="F170" i="15"/>
  <c r="J170" i="15"/>
  <c r="N170" i="15"/>
  <c r="G170" i="15"/>
  <c r="K170" i="15"/>
  <c r="O170" i="15"/>
  <c r="L170" i="15"/>
  <c r="P170" i="15"/>
  <c r="E170" i="15"/>
  <c r="I162" i="15"/>
  <c r="M162" i="15"/>
  <c r="F162" i="15"/>
  <c r="J162" i="15"/>
  <c r="N162" i="15"/>
  <c r="G162" i="15"/>
  <c r="K162" i="15"/>
  <c r="O162" i="15"/>
  <c r="L162" i="15"/>
  <c r="P162" i="15"/>
  <c r="E162" i="15"/>
  <c r="I154" i="15"/>
  <c r="M154" i="15"/>
  <c r="F154" i="15"/>
  <c r="J154" i="15"/>
  <c r="N154" i="15"/>
  <c r="G154" i="15"/>
  <c r="K154" i="15"/>
  <c r="O154" i="15"/>
  <c r="L154" i="15"/>
  <c r="P154" i="15"/>
  <c r="E154" i="15"/>
  <c r="I142" i="15"/>
  <c r="M142" i="15"/>
  <c r="F142" i="15"/>
  <c r="J142" i="15"/>
  <c r="N142" i="15"/>
  <c r="G142" i="15"/>
  <c r="K142" i="15"/>
  <c r="O142" i="15"/>
  <c r="L142" i="15"/>
  <c r="P142" i="15"/>
  <c r="E142" i="15"/>
  <c r="I134" i="15"/>
  <c r="M134" i="15"/>
  <c r="F134" i="15"/>
  <c r="J134" i="15"/>
  <c r="N134" i="15"/>
  <c r="G134" i="15"/>
  <c r="K134" i="15"/>
  <c r="O134" i="15"/>
  <c r="L134" i="15"/>
  <c r="P134" i="15"/>
  <c r="E134" i="15"/>
  <c r="F126" i="15"/>
  <c r="J126" i="15"/>
  <c r="N126" i="15"/>
  <c r="G126" i="15"/>
  <c r="K126" i="15"/>
  <c r="O126" i="15"/>
  <c r="H126" i="15"/>
  <c r="P126" i="15"/>
  <c r="I126" i="15"/>
  <c r="L126" i="15"/>
  <c r="M126" i="15"/>
  <c r="E126" i="15"/>
  <c r="F118" i="15"/>
  <c r="J118" i="15"/>
  <c r="N118" i="15"/>
  <c r="G118" i="15"/>
  <c r="K118" i="15"/>
  <c r="O118" i="15"/>
  <c r="H118" i="15"/>
  <c r="P118" i="15"/>
  <c r="I118" i="15"/>
  <c r="L118" i="15"/>
  <c r="M118" i="15"/>
  <c r="E118" i="15"/>
  <c r="I110" i="15"/>
  <c r="M110" i="15"/>
  <c r="F110" i="15"/>
  <c r="J110" i="15"/>
  <c r="N110" i="15"/>
  <c r="G110" i="15"/>
  <c r="K110" i="15"/>
  <c r="O110" i="15"/>
  <c r="P110" i="15"/>
  <c r="H110" i="15"/>
  <c r="L110" i="15"/>
  <c r="E110" i="15"/>
  <c r="I102" i="15"/>
  <c r="M102" i="15"/>
  <c r="F102" i="15"/>
  <c r="J102" i="15"/>
  <c r="N102" i="15"/>
  <c r="G102" i="15"/>
  <c r="K102" i="15"/>
  <c r="O102" i="15"/>
  <c r="P102" i="15"/>
  <c r="H102" i="15"/>
  <c r="L102" i="15"/>
  <c r="E102" i="15"/>
  <c r="I94" i="15"/>
  <c r="M94" i="15"/>
  <c r="F94" i="15"/>
  <c r="J94" i="15"/>
  <c r="N94" i="15"/>
  <c r="G94" i="15"/>
  <c r="K94" i="15"/>
  <c r="O94" i="15"/>
  <c r="P94" i="15"/>
  <c r="H94" i="15"/>
  <c r="L94" i="15"/>
  <c r="E94" i="15"/>
  <c r="M90" i="15"/>
  <c r="F90" i="15"/>
  <c r="J90" i="15"/>
  <c r="N90" i="15"/>
  <c r="G90" i="15"/>
  <c r="K90" i="15"/>
  <c r="P90" i="15"/>
  <c r="H90" i="15"/>
  <c r="L90" i="15"/>
  <c r="E90" i="15"/>
  <c r="N278" i="15"/>
  <c r="F278" i="15"/>
  <c r="L274" i="15"/>
  <c r="J270" i="15"/>
  <c r="P266" i="15"/>
  <c r="H266" i="15"/>
  <c r="N262" i="15"/>
  <c r="F262" i="15"/>
  <c r="L258" i="15"/>
  <c r="F254" i="15"/>
  <c r="F250" i="15"/>
  <c r="P238" i="15"/>
  <c r="F234" i="15"/>
  <c r="H222" i="15"/>
  <c r="H214" i="15"/>
  <c r="H206" i="15"/>
  <c r="H198" i="15"/>
  <c r="H190" i="15"/>
  <c r="H182" i="15"/>
  <c r="H174" i="15"/>
  <c r="H166" i="15"/>
  <c r="H158" i="15"/>
  <c r="H150" i="15"/>
  <c r="H142" i="15"/>
  <c r="H134" i="15"/>
  <c r="G288" i="29" l="1"/>
  <c r="I288" i="29"/>
  <c r="F297" i="5" s="1"/>
  <c r="H288" i="29"/>
  <c r="D297" i="5" s="1"/>
  <c r="L86" i="22"/>
  <c r="G83" i="22"/>
  <c r="N83" i="22"/>
  <c r="F86" i="22"/>
  <c r="E86" i="22"/>
  <c r="H83" i="22"/>
  <c r="I83" i="22"/>
  <c r="L83" i="22"/>
  <c r="J86" i="22"/>
  <c r="J84" i="22"/>
  <c r="G84" i="22"/>
  <c r="O83" i="22"/>
  <c r="F83" i="22"/>
  <c r="O86" i="22"/>
  <c r="G86" i="22"/>
  <c r="F289" i="29"/>
  <c r="L96" i="22"/>
  <c r="M57" i="22"/>
  <c r="E88" i="22"/>
  <c r="I88" i="22"/>
  <c r="M88" i="22"/>
  <c r="F88" i="22"/>
  <c r="L88" i="22"/>
  <c r="O78" i="22"/>
  <c r="L47" i="22"/>
  <c r="N88" i="22"/>
  <c r="G88" i="22"/>
  <c r="O88" i="22"/>
  <c r="K80" i="22"/>
  <c r="E80" i="22"/>
  <c r="F75" i="22"/>
  <c r="K74" i="22"/>
  <c r="O47" i="22"/>
  <c r="E74" i="22"/>
  <c r="F96" i="22"/>
  <c r="O96" i="22"/>
  <c r="I47" i="22"/>
  <c r="M47" i="22"/>
  <c r="P47" i="22"/>
  <c r="F47" i="22"/>
  <c r="P56" i="22"/>
  <c r="G47" i="22"/>
  <c r="M45" i="22"/>
  <c r="H57" i="22"/>
  <c r="P57" i="22"/>
  <c r="J45" i="22"/>
  <c r="J57" i="22"/>
  <c r="G45" i="22"/>
  <c r="N45" i="22"/>
  <c r="J56" i="22"/>
  <c r="G57" i="22"/>
  <c r="I49" i="22"/>
  <c r="G56" i="22"/>
  <c r="F49" i="22"/>
  <c r="M48" i="22"/>
  <c r="F55" i="22"/>
  <c r="N48" i="22"/>
  <c r="P48" i="22"/>
  <c r="L55" i="22"/>
  <c r="N55" i="22"/>
  <c r="J48" i="22"/>
  <c r="H55" i="22"/>
  <c r="G39" i="22"/>
  <c r="G48" i="22"/>
  <c r="H48" i="22"/>
  <c r="O55" i="22"/>
  <c r="O49" i="22"/>
  <c r="N49" i="22"/>
  <c r="J39" i="22"/>
  <c r="H39" i="22"/>
  <c r="N39" i="22"/>
  <c r="H49" i="22"/>
  <c r="L49" i="22"/>
  <c r="M39" i="22"/>
  <c r="M56" i="22"/>
  <c r="O56" i="22"/>
  <c r="G51" i="22"/>
  <c r="J51" i="22"/>
  <c r="I56" i="22"/>
  <c r="H51" i="22"/>
  <c r="N51" i="22"/>
  <c r="F56" i="22"/>
  <c r="M51" i="22"/>
  <c r="P44" i="22"/>
  <c r="L44" i="22"/>
  <c r="F44" i="22"/>
  <c r="O44" i="22"/>
  <c r="J44" i="22"/>
  <c r="G44" i="22"/>
  <c r="M44" i="22"/>
  <c r="I44" i="22"/>
  <c r="P42" i="22"/>
  <c r="H42" i="22"/>
  <c r="M42" i="22"/>
  <c r="G42" i="22"/>
  <c r="J42" i="22"/>
  <c r="N42" i="22"/>
  <c r="L46" i="22"/>
  <c r="H46" i="22"/>
  <c r="O46" i="22"/>
  <c r="N46" i="22"/>
  <c r="I46" i="22"/>
  <c r="F46" i="22"/>
  <c r="P38" i="22"/>
  <c r="L38" i="22"/>
  <c r="O38" i="22"/>
  <c r="G38" i="22"/>
  <c r="J38" i="22"/>
  <c r="M38" i="22"/>
  <c r="I38" i="22"/>
  <c r="F38" i="22"/>
  <c r="P54" i="22"/>
  <c r="H54" i="22"/>
  <c r="J54" i="22"/>
  <c r="N54" i="22"/>
  <c r="G54" i="22"/>
  <c r="M54" i="22"/>
  <c r="J41" i="22"/>
  <c r="F41" i="22"/>
  <c r="P41" i="22"/>
  <c r="O41" i="22"/>
  <c r="I41" i="22"/>
  <c r="L41" i="22"/>
  <c r="G41" i="22"/>
  <c r="M41" i="22"/>
  <c r="L52" i="22"/>
  <c r="H52" i="22"/>
  <c r="F52" i="22"/>
  <c r="O52" i="22"/>
  <c r="I52" i="22"/>
  <c r="N52" i="22"/>
  <c r="P50" i="22"/>
  <c r="L50" i="22"/>
  <c r="I50" i="22"/>
  <c r="M50" i="22"/>
  <c r="G50" i="22"/>
  <c r="F50" i="22"/>
  <c r="O50" i="22"/>
  <c r="J50" i="22"/>
  <c r="L40" i="22"/>
  <c r="H40" i="22"/>
  <c r="N40" i="22"/>
  <c r="I40" i="22"/>
  <c r="F40" i="22"/>
  <c r="O40" i="22"/>
  <c r="N43" i="22"/>
  <c r="F43" i="22"/>
  <c r="O43" i="22"/>
  <c r="I43" i="22"/>
  <c r="H43" i="22"/>
  <c r="L43" i="22"/>
  <c r="R6" i="22"/>
  <c r="G289" i="29" l="1"/>
  <c r="H289" i="29"/>
  <c r="D298" i="5" s="1"/>
  <c r="I289" i="29"/>
  <c r="F298" i="5" s="1"/>
  <c r="F290" i="29"/>
  <c r="R7" i="22"/>
  <c r="G290" i="29" l="1"/>
  <c r="H290" i="29"/>
  <c r="D299" i="5" s="1"/>
  <c r="I290" i="29"/>
  <c r="F299" i="5" s="1"/>
  <c r="F291" i="29"/>
  <c r="R8" i="22"/>
  <c r="G291" i="29" l="1"/>
  <c r="H291" i="29"/>
  <c r="D300" i="5" s="1"/>
  <c r="I291" i="29"/>
  <c r="F300" i="5" s="1"/>
  <c r="F292" i="29"/>
  <c r="R9" i="22"/>
  <c r="G292" i="29" l="1"/>
  <c r="H292" i="29"/>
  <c r="D301" i="5" s="1"/>
  <c r="I292" i="29"/>
  <c r="F301" i="5" s="1"/>
  <c r="F293" i="29"/>
  <c r="R10" i="22"/>
  <c r="G293" i="29" l="1"/>
  <c r="H293" i="29"/>
  <c r="D302" i="5" s="1"/>
  <c r="I293" i="29"/>
  <c r="F302" i="5" s="1"/>
  <c r="F294" i="29"/>
  <c r="R11" i="22"/>
  <c r="G294" i="29" l="1"/>
  <c r="H294" i="29"/>
  <c r="D303" i="5" s="1"/>
  <c r="I294" i="29"/>
  <c r="F303" i="5" s="1"/>
  <c r="F295" i="29"/>
  <c r="R12" i="22"/>
  <c r="G295" i="29" l="1"/>
  <c r="H295" i="29"/>
  <c r="D304" i="5" s="1"/>
  <c r="I295" i="29"/>
  <c r="F304" i="5" s="1"/>
  <c r="F296" i="29"/>
  <c r="R13" i="22"/>
  <c r="G296" i="29" l="1"/>
  <c r="H296" i="29"/>
  <c r="D305" i="5" s="1"/>
  <c r="I296" i="29"/>
  <c r="F305" i="5" s="1"/>
  <c r="F297" i="29"/>
  <c r="R14" i="22"/>
  <c r="G297" i="29" l="1"/>
  <c r="H297" i="29"/>
  <c r="D306" i="5" s="1"/>
  <c r="I297" i="29"/>
  <c r="F306" i="5" s="1"/>
  <c r="F298" i="29"/>
  <c r="R15" i="22"/>
  <c r="G298" i="29" l="1"/>
  <c r="H298" i="29"/>
  <c r="D307" i="5" s="1"/>
  <c r="I298" i="29"/>
  <c r="F307" i="5" s="1"/>
  <c r="F299" i="29"/>
  <c r="R16" i="22"/>
  <c r="G299" i="29" l="1"/>
  <c r="H299" i="29"/>
  <c r="D308" i="5" s="1"/>
  <c r="I299" i="29"/>
  <c r="F308" i="5" s="1"/>
  <c r="F300" i="29"/>
  <c r="R17" i="22"/>
  <c r="G300" i="29" l="1"/>
  <c r="H300" i="29"/>
  <c r="D309" i="5" s="1"/>
  <c r="I300" i="29"/>
  <c r="F309" i="5" s="1"/>
  <c r="F301" i="29"/>
  <c r="R18" i="22"/>
  <c r="G301" i="29" l="1"/>
  <c r="H301" i="29"/>
  <c r="D310" i="5" s="1"/>
  <c r="I301" i="29"/>
  <c r="F310" i="5" s="1"/>
  <c r="F302" i="29"/>
  <c r="R19" i="22"/>
  <c r="G302" i="29" l="1"/>
  <c r="I302" i="29"/>
  <c r="F311" i="5" s="1"/>
  <c r="H302" i="29"/>
  <c r="D311" i="5" s="1"/>
  <c r="F303" i="29"/>
  <c r="R20" i="22"/>
  <c r="G303" i="29" l="1"/>
  <c r="H303" i="29"/>
  <c r="D312" i="5" s="1"/>
  <c r="I303" i="29"/>
  <c r="F312" i="5" s="1"/>
  <c r="F304" i="29"/>
  <c r="R21" i="22"/>
  <c r="G304" i="29" l="1"/>
  <c r="H304" i="29"/>
  <c r="D313" i="5" s="1"/>
  <c r="I304" i="29"/>
  <c r="F313" i="5" s="1"/>
  <c r="F305" i="29"/>
  <c r="R22" i="22"/>
  <c r="G305" i="29" l="1"/>
  <c r="H305" i="29"/>
  <c r="D314" i="5" s="1"/>
  <c r="I305" i="29"/>
  <c r="F314" i="5" s="1"/>
  <c r="F306" i="29"/>
  <c r="R23" i="22"/>
  <c r="G306" i="29" l="1"/>
  <c r="I306" i="29"/>
  <c r="F315" i="5" s="1"/>
  <c r="H306" i="29"/>
  <c r="D315" i="5" s="1"/>
  <c r="F307" i="29"/>
  <c r="R24" i="22"/>
  <c r="G307" i="29" l="1"/>
  <c r="H307" i="29"/>
  <c r="D316" i="5" s="1"/>
  <c r="I307" i="29"/>
  <c r="F316" i="5" s="1"/>
  <c r="F308" i="29"/>
  <c r="R25" i="22"/>
  <c r="G308" i="29" l="1"/>
  <c r="H308" i="29"/>
  <c r="D317" i="5" s="1"/>
  <c r="I308" i="29"/>
  <c r="F317" i="5" s="1"/>
  <c r="F309" i="29"/>
  <c r="R26" i="22"/>
  <c r="G309" i="29" l="1"/>
  <c r="H309" i="29"/>
  <c r="D318" i="5" s="1"/>
  <c r="I309" i="29"/>
  <c r="F318" i="5" s="1"/>
  <c r="F310" i="29"/>
  <c r="R27" i="22"/>
  <c r="G310" i="29" l="1"/>
  <c r="H310" i="29"/>
  <c r="D319" i="5" s="1"/>
  <c r="I310" i="29"/>
  <c r="F319" i="5" s="1"/>
  <c r="F311" i="29"/>
  <c r="R28" i="22"/>
  <c r="G311" i="29" l="1"/>
  <c r="H311" i="29"/>
  <c r="D320" i="5" s="1"/>
  <c r="I311" i="29"/>
  <c r="F320" i="5" s="1"/>
  <c r="F312" i="29"/>
  <c r="R29" i="22"/>
  <c r="G312" i="29" l="1"/>
  <c r="H312" i="29"/>
  <c r="D321" i="5" s="1"/>
  <c r="I312" i="29"/>
  <c r="F321" i="5" s="1"/>
  <c r="F313" i="29"/>
  <c r="R30" i="22"/>
  <c r="G313" i="29" l="1"/>
  <c r="H313" i="29"/>
  <c r="D322" i="5" s="1"/>
  <c r="I313" i="29"/>
  <c r="F322" i="5" s="1"/>
  <c r="F314" i="29"/>
  <c r="R31" i="22"/>
  <c r="G314" i="29" l="1"/>
  <c r="H314" i="29"/>
  <c r="D323" i="5" s="1"/>
  <c r="I314" i="29"/>
  <c r="F323" i="5" s="1"/>
  <c r="F315" i="29"/>
  <c r="R32" i="22"/>
  <c r="G315" i="29" l="1"/>
  <c r="H315" i="29"/>
  <c r="D324" i="5" s="1"/>
  <c r="I315" i="29"/>
  <c r="F324" i="5" s="1"/>
  <c r="F316" i="29"/>
  <c r="R33" i="22"/>
  <c r="G316" i="29" l="1"/>
  <c r="I316" i="29"/>
  <c r="F325" i="5" s="1"/>
  <c r="H316" i="29"/>
  <c r="D325" i="5" s="1"/>
  <c r="F317" i="29"/>
  <c r="R34" i="22"/>
  <c r="G317" i="29" l="1"/>
  <c r="H317" i="29"/>
  <c r="D326" i="5" s="1"/>
  <c r="I317" i="29"/>
  <c r="F326" i="5" s="1"/>
  <c r="F318" i="29"/>
  <c r="R35" i="22"/>
  <c r="G318" i="29" l="1"/>
  <c r="H318" i="29"/>
  <c r="D327" i="5" s="1"/>
  <c r="I318" i="29"/>
  <c r="F327" i="5" s="1"/>
  <c r="F319" i="29"/>
  <c r="R36" i="22"/>
  <c r="G319" i="29" l="1"/>
  <c r="H319" i="29"/>
  <c r="D328" i="5" s="1"/>
  <c r="I319" i="29"/>
  <c r="F328" i="5" s="1"/>
  <c r="F320" i="29"/>
  <c r="R37" i="22"/>
  <c r="G320" i="29" l="1"/>
  <c r="H320" i="29"/>
  <c r="D329" i="5" s="1"/>
  <c r="I320" i="29"/>
  <c r="F329" i="5" s="1"/>
  <c r="F321" i="29"/>
  <c r="R38" i="22"/>
  <c r="G321" i="29" l="1"/>
  <c r="H321" i="29"/>
  <c r="D330" i="5" s="1"/>
  <c r="I321" i="29"/>
  <c r="F330" i="5" s="1"/>
  <c r="F322" i="29"/>
  <c r="R39" i="22"/>
  <c r="G322" i="29" l="1"/>
  <c r="H322" i="29"/>
  <c r="D331" i="5" s="1"/>
  <c r="I322" i="29"/>
  <c r="F331" i="5" s="1"/>
  <c r="F323" i="29"/>
  <c r="R40" i="22"/>
  <c r="G323" i="29" l="1"/>
  <c r="H323" i="29"/>
  <c r="D332" i="5" s="1"/>
  <c r="I323" i="29"/>
  <c r="F332" i="5" s="1"/>
  <c r="F324" i="29"/>
  <c r="R41" i="22"/>
  <c r="G324" i="29" l="1"/>
  <c r="H324" i="29"/>
  <c r="D333" i="5" s="1"/>
  <c r="I324" i="29"/>
  <c r="F333" i="5" s="1"/>
  <c r="F325" i="29"/>
  <c r="R42" i="22"/>
  <c r="G325" i="29" l="1"/>
  <c r="H325" i="29"/>
  <c r="D334" i="5" s="1"/>
  <c r="I325" i="29"/>
  <c r="F334" i="5" s="1"/>
  <c r="F326" i="29"/>
  <c r="R43" i="22"/>
  <c r="G326" i="29" l="1"/>
  <c r="H326" i="29"/>
  <c r="D335" i="5" s="1"/>
  <c r="I326" i="29"/>
  <c r="F335" i="5" s="1"/>
  <c r="F327" i="29"/>
  <c r="R44" i="22"/>
  <c r="G327" i="29" l="1"/>
  <c r="H327" i="29"/>
  <c r="D336" i="5" s="1"/>
  <c r="I327" i="29"/>
  <c r="F336" i="5" s="1"/>
  <c r="F328" i="29"/>
  <c r="R45" i="22"/>
  <c r="G328" i="29" l="1"/>
  <c r="H328" i="29"/>
  <c r="D337" i="5" s="1"/>
  <c r="I328" i="29"/>
  <c r="F337" i="5" s="1"/>
  <c r="F329" i="29"/>
  <c r="R46" i="22"/>
  <c r="G329" i="29" l="1"/>
  <c r="H329" i="29"/>
  <c r="D338" i="5" s="1"/>
  <c r="I329" i="29"/>
  <c r="F338" i="5" s="1"/>
  <c r="F330" i="29"/>
  <c r="R47" i="22"/>
  <c r="G330" i="29" l="1"/>
  <c r="H330" i="29"/>
  <c r="D339" i="5" s="1"/>
  <c r="I330" i="29"/>
  <c r="F339" i="5" s="1"/>
  <c r="F331" i="29"/>
  <c r="R48" i="22"/>
  <c r="G331" i="29" l="1"/>
  <c r="H331" i="29"/>
  <c r="D340" i="5" s="1"/>
  <c r="I331" i="29"/>
  <c r="F340" i="5" s="1"/>
  <c r="F332" i="29"/>
  <c r="R49" i="22"/>
  <c r="G332" i="29" l="1"/>
  <c r="H332" i="29"/>
  <c r="D341" i="5" s="1"/>
  <c r="I332" i="29"/>
  <c r="F341" i="5" s="1"/>
  <c r="F333" i="29"/>
  <c r="R50" i="22"/>
  <c r="G333" i="29" l="1"/>
  <c r="H333" i="29"/>
  <c r="D342" i="5" s="1"/>
  <c r="I333" i="29"/>
  <c r="F342" i="5" s="1"/>
  <c r="F334" i="29"/>
  <c r="R51" i="22"/>
  <c r="G334" i="29" l="1"/>
  <c r="H334" i="29"/>
  <c r="D343" i="5" s="1"/>
  <c r="I334" i="29"/>
  <c r="F343" i="5" s="1"/>
  <c r="F335" i="29"/>
  <c r="R52" i="22"/>
  <c r="G335" i="29" l="1"/>
  <c r="H335" i="29"/>
  <c r="D344" i="5" s="1"/>
  <c r="I335" i="29"/>
  <c r="F344" i="5" s="1"/>
  <c r="F336" i="29"/>
  <c r="R53" i="22"/>
  <c r="G336" i="29" l="1"/>
  <c r="H336" i="29"/>
  <c r="D345" i="5" s="1"/>
  <c r="I336" i="29"/>
  <c r="F345" i="5" s="1"/>
  <c r="F337" i="29"/>
  <c r="R54" i="22"/>
  <c r="G337" i="29" l="1"/>
  <c r="H337" i="29"/>
  <c r="D346" i="5" s="1"/>
  <c r="I337" i="29"/>
  <c r="F346" i="5" s="1"/>
  <c r="F338" i="29"/>
  <c r="R55" i="22"/>
  <c r="G338" i="29" l="1"/>
  <c r="H338" i="29"/>
  <c r="D347" i="5" s="1"/>
  <c r="I338" i="29"/>
  <c r="F347" i="5" s="1"/>
  <c r="F339" i="29"/>
  <c r="R56" i="22"/>
  <c r="G339" i="29" l="1"/>
  <c r="H339" i="29"/>
  <c r="D348" i="5" s="1"/>
  <c r="I339" i="29"/>
  <c r="F348" i="5" s="1"/>
  <c r="F340" i="29"/>
  <c r="R57" i="22"/>
  <c r="G340" i="29" l="1"/>
  <c r="H340" i="29"/>
  <c r="D349" i="5" s="1"/>
  <c r="I340" i="29"/>
  <c r="F349" i="5" s="1"/>
  <c r="F341" i="29"/>
  <c r="R58" i="22"/>
  <c r="G341" i="29" l="1"/>
  <c r="H341" i="29"/>
  <c r="D350" i="5" s="1"/>
  <c r="I341" i="29"/>
  <c r="F350" i="5" s="1"/>
  <c r="F342" i="29"/>
  <c r="R59" i="22"/>
  <c r="G342" i="29" l="1"/>
  <c r="I342" i="29"/>
  <c r="F351" i="5" s="1"/>
  <c r="H342" i="29"/>
  <c r="D351" i="5" s="1"/>
  <c r="F343" i="29"/>
  <c r="R60" i="22"/>
  <c r="G343" i="29" l="1"/>
  <c r="H343" i="29"/>
  <c r="D352" i="5" s="1"/>
  <c r="I343" i="29"/>
  <c r="F352" i="5" s="1"/>
  <c r="F344" i="29"/>
  <c r="R61" i="22"/>
  <c r="G344" i="29" l="1"/>
  <c r="H344" i="29"/>
  <c r="D353" i="5" s="1"/>
  <c r="I344" i="29"/>
  <c r="F353" i="5" s="1"/>
  <c r="F345" i="29"/>
  <c r="R62" i="22"/>
  <c r="G345" i="29" l="1"/>
  <c r="H345" i="29"/>
  <c r="D354" i="5" s="1"/>
  <c r="I345" i="29"/>
  <c r="F354" i="5" s="1"/>
  <c r="F346" i="29"/>
  <c r="R63" i="22"/>
  <c r="G346" i="29" l="1"/>
  <c r="H346" i="29"/>
  <c r="D355" i="5" s="1"/>
  <c r="I346" i="29"/>
  <c r="F355" i="5" s="1"/>
  <c r="F347" i="29"/>
  <c r="R64" i="22"/>
  <c r="G347" i="29" l="1"/>
  <c r="H347" i="29"/>
  <c r="D356" i="5" s="1"/>
  <c r="I347" i="29"/>
  <c r="F356" i="5" s="1"/>
  <c r="F348" i="29"/>
  <c r="R65" i="22"/>
  <c r="G348" i="29" l="1"/>
  <c r="H348" i="29"/>
  <c r="D357" i="5" s="1"/>
  <c r="I348" i="29"/>
  <c r="F357" i="5" s="1"/>
  <c r="F349" i="29"/>
  <c r="R66" i="22"/>
  <c r="G349" i="29" l="1"/>
  <c r="I349" i="29"/>
  <c r="F358" i="5" s="1"/>
  <c r="H349" i="29"/>
  <c r="D358" i="5" s="1"/>
  <c r="F350" i="29"/>
  <c r="R67" i="22"/>
  <c r="G350" i="29" l="1"/>
  <c r="H350" i="29"/>
  <c r="D359" i="5" s="1"/>
  <c r="I350" i="29"/>
  <c r="F359" i="5" s="1"/>
  <c r="F351" i="29"/>
  <c r="R68" i="22"/>
  <c r="G351" i="29" l="1"/>
  <c r="H351" i="29"/>
  <c r="D360" i="5" s="1"/>
  <c r="I351" i="29"/>
  <c r="F360" i="5" s="1"/>
  <c r="F352" i="29"/>
  <c r="R69" i="22"/>
  <c r="G352" i="29" l="1"/>
  <c r="H352" i="29"/>
  <c r="D361" i="5" s="1"/>
  <c r="I352" i="29"/>
  <c r="F361" i="5" s="1"/>
  <c r="F353" i="29"/>
  <c r="R70" i="22"/>
  <c r="G353" i="29" l="1"/>
  <c r="H353" i="29"/>
  <c r="D362" i="5" s="1"/>
  <c r="I353" i="29"/>
  <c r="F362" i="5" s="1"/>
  <c r="F354" i="29"/>
  <c r="R71" i="22"/>
  <c r="G354" i="29" l="1"/>
  <c r="I354" i="29"/>
  <c r="F363" i="5" s="1"/>
  <c r="H354" i="29"/>
  <c r="D363" i="5" s="1"/>
  <c r="F355" i="29"/>
  <c r="R72" i="22"/>
  <c r="G355" i="29" l="1"/>
  <c r="H355" i="29"/>
  <c r="D364" i="5" s="1"/>
  <c r="I355" i="29"/>
  <c r="F364" i="5" s="1"/>
  <c r="F356" i="29"/>
  <c r="R73" i="22"/>
  <c r="G356" i="29" l="1"/>
  <c r="H356" i="29"/>
  <c r="D365" i="5" s="1"/>
  <c r="I356" i="29"/>
  <c r="F365" i="5" s="1"/>
  <c r="F357" i="29"/>
  <c r="R74" i="22"/>
  <c r="G357" i="29" l="1"/>
  <c r="H357" i="29"/>
  <c r="D366" i="5" s="1"/>
  <c r="I357" i="29"/>
  <c r="F366" i="5" s="1"/>
  <c r="F358" i="29"/>
  <c r="R75" i="22"/>
  <c r="G358" i="29" l="1"/>
  <c r="H358" i="29"/>
  <c r="D367" i="5" s="1"/>
  <c r="I358" i="29"/>
  <c r="F367" i="5" s="1"/>
  <c r="F359" i="29"/>
  <c r="R76" i="22"/>
  <c r="G359" i="29" l="1"/>
  <c r="H359" i="29"/>
  <c r="D368" i="5" s="1"/>
  <c r="I359" i="29"/>
  <c r="F368" i="5" s="1"/>
  <c r="F360" i="29"/>
  <c r="R77" i="22"/>
  <c r="G360" i="29" l="1"/>
  <c r="H360" i="29"/>
  <c r="D369" i="5" s="1"/>
  <c r="I360" i="29"/>
  <c r="F369" i="5" s="1"/>
  <c r="F361" i="29"/>
  <c r="R78" i="22"/>
  <c r="G361" i="29" l="1"/>
  <c r="H361" i="29"/>
  <c r="D370" i="5" s="1"/>
  <c r="I361" i="29"/>
  <c r="F370" i="5" s="1"/>
  <c r="F362" i="29"/>
  <c r="R79" i="22"/>
  <c r="G362" i="29" l="1"/>
  <c r="H362" i="29"/>
  <c r="D371" i="5" s="1"/>
  <c r="I362" i="29"/>
  <c r="F371" i="5" s="1"/>
  <c r="F363" i="29"/>
  <c r="R80" i="22"/>
  <c r="G363" i="29" l="1"/>
  <c r="H363" i="29"/>
  <c r="D372" i="5" s="1"/>
  <c r="I363" i="29"/>
  <c r="F372" i="5" s="1"/>
  <c r="F364" i="29"/>
  <c r="R81" i="22"/>
  <c r="G364" i="29" l="1"/>
  <c r="H364" i="29"/>
  <c r="D373" i="5" s="1"/>
  <c r="I364" i="29"/>
  <c r="F373" i="5" s="1"/>
  <c r="F365" i="29"/>
  <c r="R82" i="22"/>
  <c r="G365" i="29" l="1"/>
  <c r="H365" i="29"/>
  <c r="D374" i="5" s="1"/>
  <c r="I365" i="29"/>
  <c r="F374" i="5" s="1"/>
  <c r="F366" i="29"/>
  <c r="R83" i="22"/>
  <c r="G366" i="29" l="1"/>
  <c r="H366" i="29"/>
  <c r="D375" i="5" s="1"/>
  <c r="I366" i="29"/>
  <c r="F375" i="5" s="1"/>
  <c r="F367" i="29"/>
  <c r="R84" i="22"/>
  <c r="G367" i="29" l="1"/>
  <c r="H367" i="29"/>
  <c r="D376" i="5" s="1"/>
  <c r="I367" i="29"/>
  <c r="F376" i="5" s="1"/>
  <c r="F368" i="29"/>
  <c r="R85" i="22"/>
  <c r="G368" i="29" l="1"/>
  <c r="H368" i="29"/>
  <c r="D377" i="5" s="1"/>
  <c r="I368" i="29"/>
  <c r="F377" i="5" s="1"/>
  <c r="F369" i="29"/>
  <c r="R86" i="22"/>
  <c r="G369" i="29" l="1"/>
  <c r="H369" i="29"/>
  <c r="D378" i="5" s="1"/>
  <c r="I369" i="29"/>
  <c r="F378" i="5" s="1"/>
  <c r="F370" i="29"/>
  <c r="R87" i="22"/>
  <c r="G370" i="29" l="1"/>
  <c r="H370" i="29"/>
  <c r="D379" i="5" s="1"/>
  <c r="I370" i="29"/>
  <c r="F379" i="5" s="1"/>
  <c r="F371" i="29"/>
  <c r="R88" i="22"/>
  <c r="G371" i="29" l="1"/>
  <c r="H371" i="29"/>
  <c r="D380" i="5" s="1"/>
  <c r="I371" i="29"/>
  <c r="F380" i="5" s="1"/>
  <c r="F372" i="29"/>
  <c r="R89" i="22"/>
  <c r="G372" i="29" l="1"/>
  <c r="H372" i="29"/>
  <c r="D381" i="5" s="1"/>
  <c r="I372" i="29"/>
  <c r="F381" i="5" s="1"/>
  <c r="F373" i="29"/>
  <c r="R90" i="22"/>
  <c r="G373" i="29" l="1"/>
  <c r="H373" i="29"/>
  <c r="D382" i="5" s="1"/>
  <c r="I373" i="29"/>
  <c r="F382" i="5" s="1"/>
  <c r="F374" i="29"/>
  <c r="R91" i="22"/>
  <c r="G374" i="29" l="1"/>
  <c r="H374" i="29"/>
  <c r="D383" i="5" s="1"/>
  <c r="I374" i="29"/>
  <c r="F383" i="5" s="1"/>
  <c r="F375" i="29"/>
  <c r="R92" i="22"/>
  <c r="G375" i="29" l="1"/>
  <c r="H375" i="29"/>
  <c r="D384" i="5" s="1"/>
  <c r="I375" i="29"/>
  <c r="F384" i="5" s="1"/>
  <c r="F376" i="29"/>
  <c r="R93" i="22"/>
  <c r="G376" i="29" l="1"/>
  <c r="H376" i="29"/>
  <c r="D385" i="5" s="1"/>
  <c r="I376" i="29"/>
  <c r="F385" i="5" s="1"/>
  <c r="F377" i="29"/>
  <c r="R94" i="22"/>
  <c r="G377" i="29" l="1"/>
  <c r="H377" i="29"/>
  <c r="D386" i="5" s="1"/>
  <c r="I377" i="29"/>
  <c r="F386" i="5" s="1"/>
  <c r="F378" i="29"/>
  <c r="R95" i="22"/>
  <c r="G378" i="29" l="1"/>
  <c r="H378" i="29"/>
  <c r="D387" i="5" s="1"/>
  <c r="I378" i="29"/>
  <c r="F387" i="5" s="1"/>
  <c r="F379" i="29"/>
  <c r="R96" i="22"/>
  <c r="G379" i="29" l="1"/>
  <c r="H379" i="29"/>
  <c r="D388" i="5" s="1"/>
  <c r="I379" i="29"/>
  <c r="F388" i="5" s="1"/>
  <c r="F380" i="29"/>
  <c r="R97" i="22"/>
  <c r="G380" i="29" l="1"/>
  <c r="H380" i="29"/>
  <c r="D389" i="5" s="1"/>
  <c r="I380" i="29"/>
  <c r="F389" i="5" s="1"/>
  <c r="F381" i="29"/>
  <c r="R98" i="22"/>
  <c r="G381" i="29" l="1"/>
  <c r="H381" i="29"/>
  <c r="D390" i="5" s="1"/>
  <c r="I381" i="29"/>
  <c r="F390" i="5" s="1"/>
  <c r="F382" i="29"/>
  <c r="R99" i="22"/>
  <c r="G382" i="29" l="1"/>
  <c r="H382" i="29"/>
  <c r="D391" i="5" s="1"/>
  <c r="I382" i="29"/>
  <c r="F391" i="5" s="1"/>
  <c r="F383" i="29"/>
  <c r="R100" i="22"/>
  <c r="G383" i="29" l="1"/>
  <c r="H383" i="29"/>
  <c r="D392" i="5" s="1"/>
  <c r="I383" i="29"/>
  <c r="F392" i="5" s="1"/>
  <c r="F384" i="29"/>
  <c r="R101" i="22"/>
  <c r="G384" i="29" l="1"/>
  <c r="H384" i="29"/>
  <c r="D393" i="5" s="1"/>
  <c r="I384" i="29"/>
  <c r="F393" i="5" s="1"/>
  <c r="F385" i="29"/>
  <c r="R102" i="22"/>
  <c r="G385" i="29" l="1"/>
  <c r="H385" i="29"/>
  <c r="D394" i="5" s="1"/>
  <c r="I385" i="29"/>
  <c r="F394" i="5" s="1"/>
  <c r="F386" i="29"/>
  <c r="R103" i="22"/>
  <c r="G386" i="29" l="1"/>
  <c r="H386" i="29"/>
  <c r="D395" i="5" s="1"/>
  <c r="I386" i="29"/>
  <c r="F395" i="5" s="1"/>
  <c r="F387" i="29"/>
  <c r="R104" i="22"/>
  <c r="G387" i="29" l="1"/>
  <c r="H387" i="29"/>
  <c r="D396" i="5" s="1"/>
  <c r="I387" i="29"/>
  <c r="F396" i="5" s="1"/>
  <c r="F388" i="29"/>
  <c r="R105" i="22"/>
  <c r="G388" i="29" l="1"/>
  <c r="H388" i="29"/>
  <c r="D397" i="5" s="1"/>
  <c r="I388" i="29"/>
  <c r="F397" i="5" s="1"/>
  <c r="F389" i="29"/>
  <c r="R106" i="22"/>
  <c r="G389" i="29" l="1"/>
  <c r="I389" i="29"/>
  <c r="F398" i="5" s="1"/>
  <c r="H389" i="29"/>
  <c r="D398" i="5" s="1"/>
  <c r="F390" i="29"/>
  <c r="R107" i="22"/>
  <c r="G390" i="29" l="1"/>
  <c r="H390" i="29"/>
  <c r="D399" i="5" s="1"/>
  <c r="I390" i="29"/>
  <c r="F399" i="5" s="1"/>
  <c r="F391" i="29"/>
  <c r="R108" i="22"/>
  <c r="G391" i="29" l="1"/>
  <c r="H391" i="29"/>
  <c r="D400" i="5" s="1"/>
  <c r="I391" i="29"/>
  <c r="F400" i="5" s="1"/>
  <c r="F392" i="29"/>
  <c r="R109" i="22"/>
  <c r="G392" i="29" l="1"/>
  <c r="H392" i="29"/>
  <c r="D401" i="5" s="1"/>
  <c r="I392" i="29"/>
  <c r="F401" i="5" s="1"/>
  <c r="F393" i="29"/>
  <c r="R110" i="22"/>
  <c r="G393" i="29" l="1"/>
  <c r="H393" i="29"/>
  <c r="D402" i="5" s="1"/>
  <c r="I393" i="29"/>
  <c r="F402" i="5" s="1"/>
  <c r="F394" i="29"/>
  <c r="R111" i="22"/>
  <c r="G394" i="29" l="1"/>
  <c r="H394" i="29"/>
  <c r="D403" i="5" s="1"/>
  <c r="I394" i="29"/>
  <c r="F403" i="5" s="1"/>
  <c r="F395" i="29"/>
  <c r="R112" i="22"/>
  <c r="G395" i="29" l="1"/>
  <c r="H395" i="29"/>
  <c r="D404" i="5" s="1"/>
  <c r="I395" i="29"/>
  <c r="F404" i="5" s="1"/>
  <c r="F396" i="29"/>
  <c r="R113" i="22"/>
  <c r="G396" i="29" l="1"/>
  <c r="H396" i="29"/>
  <c r="D405" i="5" s="1"/>
  <c r="I396" i="29"/>
  <c r="F405" i="5" s="1"/>
  <c r="F397" i="29"/>
  <c r="R114" i="22"/>
  <c r="G397" i="29" l="1"/>
  <c r="H397" i="29"/>
  <c r="D406" i="5" s="1"/>
  <c r="I397" i="29"/>
  <c r="F406" i="5" s="1"/>
  <c r="F398" i="29"/>
  <c r="R115" i="22"/>
  <c r="G398" i="29" l="1"/>
  <c r="H398" i="29"/>
  <c r="D407" i="5" s="1"/>
  <c r="I398" i="29"/>
  <c r="F407" i="5" s="1"/>
  <c r="F399" i="29"/>
  <c r="R116" i="22"/>
  <c r="G399" i="29" l="1"/>
  <c r="H399" i="29"/>
  <c r="D408" i="5" s="1"/>
  <c r="I399" i="29"/>
  <c r="F408" i="5" s="1"/>
  <c r="F400" i="29"/>
  <c r="R117" i="22"/>
  <c r="G400" i="29" l="1"/>
  <c r="H400" i="29"/>
  <c r="D409" i="5" s="1"/>
  <c r="I400" i="29"/>
  <c r="F409" i="5" s="1"/>
  <c r="F401" i="29"/>
  <c r="R118" i="22"/>
  <c r="G401" i="29" l="1"/>
  <c r="H401" i="29"/>
  <c r="D410" i="5" s="1"/>
  <c r="I401" i="29"/>
  <c r="F410" i="5" s="1"/>
  <c r="F402" i="29"/>
  <c r="R119" i="22"/>
  <c r="G402" i="29" l="1"/>
  <c r="H402" i="29"/>
  <c r="D411" i="5" s="1"/>
  <c r="I402" i="29"/>
  <c r="F411" i="5" s="1"/>
  <c r="F403" i="29"/>
  <c r="R120" i="22"/>
  <c r="G403" i="29" l="1"/>
  <c r="H403" i="29"/>
  <c r="D412" i="5" s="1"/>
  <c r="I403" i="29"/>
  <c r="F412" i="5" s="1"/>
  <c r="F404" i="29"/>
  <c r="R121" i="22"/>
  <c r="G404" i="29" l="1"/>
  <c r="H404" i="29"/>
  <c r="D413" i="5" s="1"/>
  <c r="I404" i="29"/>
  <c r="F413" i="5" s="1"/>
  <c r="F405" i="29"/>
  <c r="R122" i="22"/>
  <c r="G405" i="29" l="1"/>
  <c r="H405" i="29"/>
  <c r="D414" i="5" s="1"/>
  <c r="I405" i="29"/>
  <c r="F414" i="5" s="1"/>
  <c r="F406" i="29"/>
  <c r="R123" i="22"/>
  <c r="G406" i="29" l="1"/>
  <c r="H406" i="29"/>
  <c r="D415" i="5" s="1"/>
  <c r="I406" i="29"/>
  <c r="F415" i="5" s="1"/>
  <c r="F407" i="29"/>
  <c r="R124" i="22"/>
  <c r="G407" i="29" l="1"/>
  <c r="H407" i="29"/>
  <c r="D416" i="5" s="1"/>
  <c r="I407" i="29"/>
  <c r="F416" i="5" s="1"/>
  <c r="F408" i="29"/>
  <c r="R125" i="22"/>
  <c r="G408" i="29" l="1"/>
  <c r="H408" i="29"/>
  <c r="D417" i="5" s="1"/>
  <c r="I408" i="29"/>
  <c r="F417" i="5" s="1"/>
  <c r="F409" i="29"/>
  <c r="R126" i="22"/>
  <c r="G409" i="29" l="1"/>
  <c r="I409" i="29"/>
  <c r="F418" i="5" s="1"/>
  <c r="H409" i="29"/>
  <c r="D418" i="5" s="1"/>
  <c r="F410" i="29"/>
  <c r="R127" i="22"/>
  <c r="G410" i="29" l="1"/>
  <c r="H410" i="29"/>
  <c r="D419" i="5" s="1"/>
  <c r="I410" i="29"/>
  <c r="F419" i="5" s="1"/>
  <c r="F411" i="29"/>
  <c r="R128" i="22"/>
  <c r="G411" i="29" l="1"/>
  <c r="H411" i="29"/>
  <c r="D420" i="5" s="1"/>
  <c r="I411" i="29"/>
  <c r="F420" i="5" s="1"/>
  <c r="F412" i="29"/>
  <c r="R129" i="22"/>
  <c r="G412" i="29" l="1"/>
  <c r="H412" i="29"/>
  <c r="D421" i="5" s="1"/>
  <c r="I412" i="29"/>
  <c r="F421" i="5" s="1"/>
  <c r="F413" i="29"/>
  <c r="R130" i="22"/>
  <c r="G413" i="29" l="1"/>
  <c r="I413" i="29"/>
  <c r="F422" i="5" s="1"/>
  <c r="H413" i="29"/>
  <c r="D422" i="5" s="1"/>
  <c r="F414" i="29"/>
  <c r="R131" i="22"/>
  <c r="G414" i="29" l="1"/>
  <c r="H414" i="29"/>
  <c r="D423" i="5" s="1"/>
  <c r="I414" i="29"/>
  <c r="F423" i="5" s="1"/>
  <c r="F415" i="29"/>
  <c r="R132" i="22"/>
  <c r="G415" i="29" l="1"/>
  <c r="H415" i="29"/>
  <c r="D424" i="5" s="1"/>
  <c r="I415" i="29"/>
  <c r="F424" i="5" s="1"/>
  <c r="F416" i="29"/>
  <c r="R133" i="22"/>
  <c r="G416" i="29" l="1"/>
  <c r="H416" i="29"/>
  <c r="D425" i="5" s="1"/>
  <c r="I416" i="29"/>
  <c r="F425" i="5" s="1"/>
  <c r="F417" i="29"/>
  <c r="R134" i="22"/>
  <c r="G417" i="29" l="1"/>
  <c r="H417" i="29"/>
  <c r="D426" i="5" s="1"/>
  <c r="I417" i="29"/>
  <c r="F426" i="5" s="1"/>
  <c r="F418" i="29"/>
  <c r="R135" i="22"/>
  <c r="G418" i="29" l="1"/>
  <c r="H418" i="29"/>
  <c r="D427" i="5" s="1"/>
  <c r="I418" i="29"/>
  <c r="F427" i="5" s="1"/>
  <c r="F419" i="29"/>
  <c r="R136" i="22"/>
  <c r="G419" i="29" l="1"/>
  <c r="H419" i="29"/>
  <c r="D428" i="5" s="1"/>
  <c r="I419" i="29"/>
  <c r="F428" i="5" s="1"/>
  <c r="F420" i="29"/>
  <c r="R137" i="22"/>
  <c r="G420" i="29" l="1"/>
  <c r="H420" i="29"/>
  <c r="D429" i="5" s="1"/>
  <c r="I420" i="29"/>
  <c r="F429" i="5" s="1"/>
  <c r="F421" i="29"/>
  <c r="R138" i="22"/>
  <c r="G421" i="29" l="1"/>
  <c r="H421" i="29"/>
  <c r="D430" i="5" s="1"/>
  <c r="I421" i="29"/>
  <c r="F430" i="5" s="1"/>
  <c r="F422" i="29"/>
  <c r="R139" i="22"/>
  <c r="G422" i="29" l="1"/>
  <c r="H422" i="29"/>
  <c r="D431" i="5" s="1"/>
  <c r="I422" i="29"/>
  <c r="F431" i="5" s="1"/>
  <c r="F423" i="29"/>
  <c r="R140" i="22"/>
  <c r="G423" i="29" l="1"/>
  <c r="H423" i="29"/>
  <c r="D432" i="5" s="1"/>
  <c r="I423" i="29"/>
  <c r="F432" i="5" s="1"/>
  <c r="F424" i="29"/>
  <c r="R141" i="22"/>
  <c r="G424" i="29" l="1"/>
  <c r="H424" i="29"/>
  <c r="D433" i="5" s="1"/>
  <c r="I424" i="29"/>
  <c r="F433" i="5" s="1"/>
  <c r="F425" i="29"/>
  <c r="R142" i="22"/>
  <c r="G425" i="29" l="1"/>
  <c r="H425" i="29"/>
  <c r="D434" i="5" s="1"/>
  <c r="I425" i="29"/>
  <c r="F434" i="5" s="1"/>
  <c r="F426" i="29"/>
  <c r="R143" i="22"/>
  <c r="G426" i="29" l="1"/>
  <c r="H426" i="29"/>
  <c r="D435" i="5" s="1"/>
  <c r="I426" i="29"/>
  <c r="F435" i="5" s="1"/>
  <c r="F427" i="29"/>
  <c r="R144" i="22"/>
  <c r="G427" i="29" l="1"/>
  <c r="H427" i="29"/>
  <c r="D436" i="5" s="1"/>
  <c r="I427" i="29"/>
  <c r="F436" i="5" s="1"/>
  <c r="F428" i="29"/>
  <c r="R145" i="22"/>
  <c r="G428" i="29" l="1"/>
  <c r="H428" i="29"/>
  <c r="D437" i="5" s="1"/>
  <c r="I428" i="29"/>
  <c r="F437" i="5" s="1"/>
  <c r="F429" i="29"/>
  <c r="R146" i="22"/>
  <c r="G429" i="29" l="1"/>
  <c r="H429" i="29"/>
  <c r="D438" i="5" s="1"/>
  <c r="I429" i="29"/>
  <c r="F438" i="5" s="1"/>
  <c r="F430" i="29"/>
  <c r="R147" i="22"/>
  <c r="G430" i="29" l="1"/>
  <c r="H430" i="29"/>
  <c r="D439" i="5" s="1"/>
  <c r="I430" i="29"/>
  <c r="F439" i="5" s="1"/>
  <c r="F431" i="29"/>
  <c r="R148" i="22"/>
  <c r="G431" i="29" l="1"/>
  <c r="H431" i="29"/>
  <c r="D440" i="5" s="1"/>
  <c r="I431" i="29"/>
  <c r="F440" i="5" s="1"/>
  <c r="F432" i="29"/>
  <c r="R149" i="22"/>
  <c r="G432" i="29" l="1"/>
  <c r="H432" i="29"/>
  <c r="D441" i="5" s="1"/>
  <c r="I432" i="29"/>
  <c r="F441" i="5" s="1"/>
  <c r="F433" i="29"/>
  <c r="R150" i="22"/>
  <c r="G433" i="29" l="1"/>
  <c r="H433" i="29"/>
  <c r="D442" i="5" s="1"/>
  <c r="I433" i="29"/>
  <c r="F442" i="5" s="1"/>
  <c r="F434" i="29"/>
  <c r="R151" i="22"/>
  <c r="G434" i="29" l="1"/>
  <c r="H434" i="29"/>
  <c r="D443" i="5" s="1"/>
  <c r="I434" i="29"/>
  <c r="F443" i="5" s="1"/>
  <c r="F435" i="29"/>
  <c r="R152" i="22"/>
  <c r="G435" i="29" l="1"/>
  <c r="H435" i="29"/>
  <c r="D444" i="5" s="1"/>
  <c r="I435" i="29"/>
  <c r="F444" i="5" s="1"/>
  <c r="F436" i="29"/>
  <c r="R153" i="22"/>
  <c r="G436" i="29" l="1"/>
  <c r="I436" i="29"/>
  <c r="F445" i="5" s="1"/>
  <c r="H436" i="29"/>
  <c r="D445" i="5" s="1"/>
  <c r="F437" i="29"/>
  <c r="R154" i="22"/>
  <c r="G437" i="29" l="1"/>
  <c r="H437" i="29"/>
  <c r="D446" i="5" s="1"/>
  <c r="I437" i="29"/>
  <c r="F446" i="5" s="1"/>
  <c r="F438" i="29"/>
  <c r="R155" i="22"/>
  <c r="G438" i="29" l="1"/>
  <c r="H438" i="29"/>
  <c r="D447" i="5" s="1"/>
  <c r="I438" i="29"/>
  <c r="F447" i="5" s="1"/>
  <c r="F439" i="29"/>
  <c r="R156" i="22"/>
  <c r="G439" i="29" l="1"/>
  <c r="I439" i="29"/>
  <c r="F448" i="5" s="1"/>
  <c r="H439" i="29"/>
  <c r="D448" i="5" s="1"/>
  <c r="F440" i="29"/>
  <c r="R157" i="22"/>
  <c r="G440" i="29" l="1"/>
  <c r="H440" i="29"/>
  <c r="D449" i="5" s="1"/>
  <c r="I440" i="29"/>
  <c r="F449" i="5" s="1"/>
  <c r="F441" i="29"/>
  <c r="R158" i="22"/>
  <c r="G441" i="29" l="1"/>
  <c r="H441" i="29"/>
  <c r="D450" i="5" s="1"/>
  <c r="I441" i="29"/>
  <c r="F450" i="5" s="1"/>
  <c r="F442" i="29"/>
  <c r="R159" i="22"/>
  <c r="G442" i="29" l="1"/>
  <c r="H442" i="29"/>
  <c r="D451" i="5" s="1"/>
  <c r="I442" i="29"/>
  <c r="F451" i="5" s="1"/>
  <c r="F443" i="29"/>
  <c r="R160" i="22"/>
  <c r="G443" i="29" l="1"/>
  <c r="H443" i="29"/>
  <c r="D452" i="5" s="1"/>
  <c r="I443" i="29"/>
  <c r="F452" i="5" s="1"/>
  <c r="F444" i="29"/>
  <c r="R161" i="22"/>
  <c r="G444" i="29" l="1"/>
  <c r="I444" i="29"/>
  <c r="F453" i="5" s="1"/>
  <c r="H444" i="29"/>
  <c r="D453" i="5" s="1"/>
  <c r="F445" i="29"/>
  <c r="R162" i="22"/>
  <c r="G445" i="29" l="1"/>
  <c r="H445" i="29"/>
  <c r="D454" i="5" s="1"/>
  <c r="I445" i="29"/>
  <c r="F454" i="5" s="1"/>
  <c r="F446" i="29"/>
  <c r="R163" i="22"/>
  <c r="G446" i="29" l="1"/>
  <c r="H446" i="29"/>
  <c r="D455" i="5" s="1"/>
  <c r="I446" i="29"/>
  <c r="F455" i="5" s="1"/>
  <c r="F447" i="29"/>
  <c r="R164" i="22"/>
  <c r="G447" i="29" l="1"/>
  <c r="H447" i="29"/>
  <c r="D456" i="5" s="1"/>
  <c r="I447" i="29"/>
  <c r="F456" i="5" s="1"/>
  <c r="F448" i="29"/>
  <c r="R165" i="22"/>
  <c r="G448" i="29" l="1"/>
  <c r="H448" i="29"/>
  <c r="D457" i="5" s="1"/>
  <c r="I448" i="29"/>
  <c r="F457" i="5" s="1"/>
  <c r="F449" i="29"/>
  <c r="R166" i="22"/>
  <c r="G449" i="29" l="1"/>
  <c r="H449" i="29"/>
  <c r="D458" i="5" s="1"/>
  <c r="I449" i="29"/>
  <c r="F458" i="5" s="1"/>
  <c r="F450" i="29"/>
  <c r="R167" i="22"/>
  <c r="G450" i="29" l="1"/>
  <c r="H450" i="29"/>
  <c r="D459" i="5" s="1"/>
  <c r="I450" i="29"/>
  <c r="F459" i="5" s="1"/>
  <c r="F451" i="29"/>
  <c r="R168" i="22"/>
  <c r="G451" i="29" l="1"/>
  <c r="H451" i="29"/>
  <c r="D460" i="5" s="1"/>
  <c r="I451" i="29"/>
  <c r="F460" i="5" s="1"/>
  <c r="F452" i="29"/>
  <c r="R169" i="22"/>
  <c r="G452" i="29" l="1"/>
  <c r="H452" i="29"/>
  <c r="D461" i="5" s="1"/>
  <c r="I452" i="29"/>
  <c r="F461" i="5" s="1"/>
  <c r="F453" i="29"/>
  <c r="R170" i="22"/>
  <c r="G453" i="29" l="1"/>
  <c r="H453" i="29"/>
  <c r="D462" i="5" s="1"/>
  <c r="I453" i="29"/>
  <c r="F462" i="5" s="1"/>
  <c r="F454" i="29"/>
  <c r="R171" i="22"/>
  <c r="G454" i="29" l="1"/>
  <c r="H454" i="29"/>
  <c r="D463" i="5" s="1"/>
  <c r="I454" i="29"/>
  <c r="F463" i="5" s="1"/>
  <c r="F455" i="29"/>
  <c r="R172" i="22"/>
  <c r="G455" i="29" l="1"/>
  <c r="H455" i="29"/>
  <c r="D464" i="5" s="1"/>
  <c r="I455" i="29"/>
  <c r="F464" i="5" s="1"/>
  <c r="F456" i="29"/>
  <c r="R173" i="22"/>
  <c r="G456" i="29" l="1"/>
  <c r="H456" i="29"/>
  <c r="D465" i="5" s="1"/>
  <c r="I456" i="29"/>
  <c r="F465" i="5" s="1"/>
  <c r="F457" i="29"/>
  <c r="R174" i="22"/>
  <c r="G457" i="29" l="1"/>
  <c r="H457" i="29"/>
  <c r="D466" i="5" s="1"/>
  <c r="I457" i="29"/>
  <c r="F466" i="5" s="1"/>
  <c r="F458" i="29"/>
  <c r="R175" i="22"/>
  <c r="G458" i="29" l="1"/>
  <c r="H458" i="29"/>
  <c r="D467" i="5" s="1"/>
  <c r="I458" i="29"/>
  <c r="F467" i="5" s="1"/>
  <c r="F459" i="29"/>
  <c r="R176" i="22"/>
  <c r="G459" i="29" l="1"/>
  <c r="H459" i="29"/>
  <c r="D468" i="5" s="1"/>
  <c r="I459" i="29"/>
  <c r="F468" i="5" s="1"/>
  <c r="F460" i="29"/>
  <c r="R177" i="22"/>
  <c r="G460" i="29" l="1"/>
  <c r="H460" i="29"/>
  <c r="D469" i="5" s="1"/>
  <c r="I460" i="29"/>
  <c r="F469" i="5" s="1"/>
  <c r="F461" i="29"/>
  <c r="R178" i="22"/>
  <c r="G461" i="29" l="1"/>
  <c r="H461" i="29"/>
  <c r="D470" i="5" s="1"/>
  <c r="I461" i="29"/>
  <c r="F470" i="5" s="1"/>
  <c r="F462" i="29"/>
  <c r="R179" i="22"/>
  <c r="G462" i="29" l="1"/>
  <c r="H462" i="29"/>
  <c r="D471" i="5" s="1"/>
  <c r="I462" i="29"/>
  <c r="F471" i="5" s="1"/>
  <c r="F463" i="29"/>
  <c r="R180" i="22"/>
  <c r="G463" i="29" l="1"/>
  <c r="H463" i="29"/>
  <c r="D472" i="5" s="1"/>
  <c r="I463" i="29"/>
  <c r="F472" i="5" s="1"/>
  <c r="F464" i="29"/>
  <c r="R181" i="22"/>
  <c r="G464" i="29" l="1"/>
  <c r="H464" i="29"/>
  <c r="D473" i="5" s="1"/>
  <c r="I464" i="29"/>
  <c r="F473" i="5" s="1"/>
  <c r="F465" i="29"/>
  <c r="R182" i="22"/>
  <c r="G465" i="29" l="1"/>
  <c r="I465" i="29"/>
  <c r="F474" i="5" s="1"/>
  <c r="H465" i="29"/>
  <c r="D474" i="5" s="1"/>
  <c r="F466" i="29"/>
  <c r="R183" i="22"/>
  <c r="G466" i="29" l="1"/>
  <c r="H466" i="29"/>
  <c r="D475" i="5" s="1"/>
  <c r="I466" i="29"/>
  <c r="F475" i="5" s="1"/>
  <c r="F467" i="29"/>
  <c r="R184" i="22"/>
  <c r="G467" i="29" l="1"/>
  <c r="H467" i="29"/>
  <c r="D476" i="5" s="1"/>
  <c r="I467" i="29"/>
  <c r="F476" i="5" s="1"/>
  <c r="F468" i="29"/>
  <c r="R185" i="22"/>
  <c r="G468" i="29" l="1"/>
  <c r="H468" i="29"/>
  <c r="D477" i="5" s="1"/>
  <c r="I468" i="29"/>
  <c r="F477" i="5" s="1"/>
  <c r="F469" i="29"/>
  <c r="R186" i="22"/>
  <c r="G469" i="29" l="1"/>
  <c r="H469" i="29"/>
  <c r="D478" i="5" s="1"/>
  <c r="I469" i="29"/>
  <c r="F478" i="5" s="1"/>
  <c r="F470" i="29"/>
  <c r="R187" i="22"/>
  <c r="G470" i="29" l="1"/>
  <c r="H470" i="29"/>
  <c r="D479" i="5" s="1"/>
  <c r="I470" i="29"/>
  <c r="F479" i="5" s="1"/>
  <c r="F471" i="29"/>
  <c r="R188" i="22"/>
  <c r="G471" i="29" l="1"/>
  <c r="H471" i="29"/>
  <c r="D480" i="5" s="1"/>
  <c r="I471" i="29"/>
  <c r="F480" i="5" s="1"/>
  <c r="F472" i="29"/>
  <c r="R189" i="22"/>
  <c r="G472" i="29" l="1"/>
  <c r="H472" i="29"/>
  <c r="D481" i="5" s="1"/>
  <c r="I472" i="29"/>
  <c r="F481" i="5" s="1"/>
  <c r="F473" i="29"/>
  <c r="R190" i="22"/>
  <c r="G473" i="29" l="1"/>
  <c r="H473" i="29"/>
  <c r="D482" i="5" s="1"/>
  <c r="I473" i="29"/>
  <c r="F482" i="5" s="1"/>
  <c r="F474" i="29"/>
  <c r="R191" i="22"/>
  <c r="G474" i="29" l="1"/>
  <c r="H474" i="29"/>
  <c r="D483" i="5" s="1"/>
  <c r="I474" i="29"/>
  <c r="F483" i="5" s="1"/>
  <c r="F475" i="29"/>
  <c r="R192" i="22"/>
  <c r="G475" i="29" l="1"/>
  <c r="H475" i="29"/>
  <c r="D484" i="5" s="1"/>
  <c r="I475" i="29"/>
  <c r="F484" i="5" s="1"/>
  <c r="F476" i="29"/>
  <c r="R193" i="22"/>
  <c r="G476" i="29" l="1"/>
  <c r="H476" i="29"/>
  <c r="D485" i="5" s="1"/>
  <c r="I476" i="29"/>
  <c r="F485" i="5" s="1"/>
  <c r="F477" i="29"/>
  <c r="R194" i="22"/>
  <c r="G477" i="29" l="1"/>
  <c r="H477" i="29"/>
  <c r="D486" i="5" s="1"/>
  <c r="I477" i="29"/>
  <c r="F486" i="5" s="1"/>
  <c r="F478" i="29"/>
  <c r="R195" i="22"/>
  <c r="G478" i="29" l="1"/>
  <c r="H478" i="29"/>
  <c r="D487" i="5" s="1"/>
  <c r="I478" i="29"/>
  <c r="F487" i="5" s="1"/>
  <c r="F479" i="29"/>
  <c r="R196" i="22"/>
  <c r="G479" i="29" l="1"/>
  <c r="H479" i="29"/>
  <c r="D488" i="5" s="1"/>
  <c r="I479" i="29"/>
  <c r="F488" i="5" s="1"/>
  <c r="F480" i="29"/>
  <c r="R197" i="22"/>
  <c r="G480" i="29" l="1"/>
  <c r="I480" i="29"/>
  <c r="F489" i="5" s="1"/>
  <c r="H480" i="29"/>
  <c r="D489" i="5" s="1"/>
  <c r="F481" i="29"/>
  <c r="R198" i="22"/>
  <c r="G481" i="29" l="1"/>
  <c r="H481" i="29"/>
  <c r="D490" i="5" s="1"/>
  <c r="I481" i="29"/>
  <c r="F490" i="5" s="1"/>
  <c r="F482" i="29"/>
  <c r="R199" i="22"/>
  <c r="G482" i="29" l="1"/>
  <c r="H482" i="29"/>
  <c r="D491" i="5" s="1"/>
  <c r="I482" i="29"/>
  <c r="F491" i="5" s="1"/>
  <c r="F483" i="29"/>
  <c r="R200" i="22"/>
  <c r="G483" i="29" l="1"/>
  <c r="H483" i="29"/>
  <c r="D492" i="5" s="1"/>
  <c r="I483" i="29"/>
  <c r="F492" i="5" s="1"/>
  <c r="F484" i="29"/>
  <c r="R201" i="22"/>
  <c r="G484" i="29" l="1"/>
  <c r="H484" i="29"/>
  <c r="D493" i="5" s="1"/>
  <c r="I484" i="29"/>
  <c r="F493" i="5" s="1"/>
  <c r="F485" i="29"/>
  <c r="R202" i="22"/>
  <c r="G485" i="29" l="1"/>
  <c r="H485" i="29"/>
  <c r="D494" i="5" s="1"/>
  <c r="I485" i="29"/>
  <c r="F494" i="5" s="1"/>
  <c r="F486" i="29"/>
  <c r="R203" i="22"/>
  <c r="G486" i="29" l="1"/>
  <c r="H486" i="29"/>
  <c r="D495" i="5" s="1"/>
  <c r="I486" i="29"/>
  <c r="F495" i="5" s="1"/>
  <c r="F487" i="29"/>
  <c r="R204" i="22"/>
  <c r="G487" i="29" l="1"/>
  <c r="H487" i="29"/>
  <c r="D496" i="5" s="1"/>
  <c r="I487" i="29"/>
  <c r="F496" i="5" s="1"/>
  <c r="F488" i="29"/>
  <c r="R205" i="22"/>
  <c r="G488" i="29" l="1"/>
  <c r="H488" i="29"/>
  <c r="D497" i="5" s="1"/>
  <c r="I488" i="29"/>
  <c r="F497" i="5" s="1"/>
  <c r="F489" i="29"/>
  <c r="R206" i="22"/>
  <c r="G489" i="29" l="1"/>
  <c r="H489" i="29"/>
  <c r="D498" i="5" s="1"/>
  <c r="I489" i="29"/>
  <c r="F498" i="5" s="1"/>
  <c r="F490" i="29"/>
  <c r="R207" i="22"/>
  <c r="G490" i="29" l="1"/>
  <c r="H490" i="29"/>
  <c r="D499" i="5" s="1"/>
  <c r="I490" i="29"/>
  <c r="F499" i="5" s="1"/>
  <c r="F491" i="29"/>
  <c r="R208" i="22"/>
  <c r="G491" i="29" l="1"/>
  <c r="H491" i="29"/>
  <c r="D500" i="5" s="1"/>
  <c r="I491" i="29"/>
  <c r="F500" i="5" s="1"/>
  <c r="F492" i="29"/>
  <c r="R209" i="22"/>
  <c r="G492" i="29" l="1"/>
  <c r="H492" i="29"/>
  <c r="D501" i="5" s="1"/>
  <c r="I492" i="29"/>
  <c r="F501" i="5" s="1"/>
  <c r="F493" i="29"/>
  <c r="R210" i="22"/>
  <c r="G493" i="29" l="1"/>
  <c r="H493" i="29"/>
  <c r="D502" i="5" s="1"/>
  <c r="I493" i="29"/>
  <c r="F502" i="5" s="1"/>
  <c r="F494" i="29"/>
  <c r="R211" i="22"/>
  <c r="G494" i="29" l="1"/>
  <c r="H494" i="29"/>
  <c r="D503" i="5" s="1"/>
  <c r="I494" i="29"/>
  <c r="F503" i="5" s="1"/>
  <c r="F495" i="29"/>
  <c r="R212" i="22"/>
  <c r="G495" i="29" l="1"/>
  <c r="H495" i="29"/>
  <c r="D504" i="5" s="1"/>
  <c r="I495" i="29"/>
  <c r="F504" i="5" s="1"/>
  <c r="F496" i="29"/>
  <c r="R213" i="22"/>
  <c r="G496" i="29" l="1"/>
  <c r="H496" i="29"/>
  <c r="D505" i="5" s="1"/>
  <c r="I496" i="29"/>
  <c r="F505" i="5" s="1"/>
  <c r="F497" i="29"/>
  <c r="R214" i="22"/>
  <c r="G497" i="29" l="1"/>
  <c r="H497" i="29"/>
  <c r="D506" i="5" s="1"/>
  <c r="I497" i="29"/>
  <c r="F506" i="5" s="1"/>
  <c r="F498" i="29"/>
  <c r="R215" i="22"/>
  <c r="G498" i="29" l="1"/>
  <c r="I498" i="29"/>
  <c r="F507" i="5" s="1"/>
  <c r="H498" i="29"/>
  <c r="D507" i="5" s="1"/>
  <c r="F499" i="29"/>
  <c r="R216" i="22"/>
  <c r="G499" i="29" l="1"/>
  <c r="H499" i="29"/>
  <c r="D508" i="5" s="1"/>
  <c r="I499" i="29"/>
  <c r="F508" i="5" s="1"/>
  <c r="F500" i="29"/>
  <c r="R217" i="22"/>
  <c r="G500" i="29" l="1"/>
  <c r="H500" i="29"/>
  <c r="D509" i="5" s="1"/>
  <c r="I500" i="29"/>
  <c r="F509" i="5" s="1"/>
  <c r="F501" i="29"/>
  <c r="R218" i="22"/>
  <c r="G501" i="29" l="1"/>
  <c r="H501" i="29"/>
  <c r="D510" i="5" s="1"/>
  <c r="I501" i="29"/>
  <c r="F510" i="5" s="1"/>
  <c r="F502" i="29"/>
  <c r="R219" i="22"/>
  <c r="G502" i="29" l="1"/>
  <c r="H502" i="29"/>
  <c r="D511" i="5" s="1"/>
  <c r="I502" i="29"/>
  <c r="F511" i="5" s="1"/>
  <c r="F503" i="29"/>
  <c r="R220" i="22"/>
  <c r="G503" i="29" l="1"/>
  <c r="I503" i="29"/>
  <c r="F512" i="5" s="1"/>
  <c r="H503" i="29"/>
  <c r="D512" i="5" s="1"/>
  <c r="F504" i="29"/>
  <c r="R221" i="22"/>
  <c r="G504" i="29" l="1"/>
  <c r="H504" i="29"/>
  <c r="D513" i="5" s="1"/>
  <c r="I504" i="29"/>
  <c r="F513" i="5" s="1"/>
  <c r="F505" i="29"/>
  <c r="R222" i="22"/>
  <c r="G505" i="29" l="1"/>
  <c r="H505" i="29"/>
  <c r="D514" i="5" s="1"/>
  <c r="I505" i="29"/>
  <c r="F514" i="5" s="1"/>
  <c r="F506" i="29"/>
  <c r="R223" i="22"/>
  <c r="G506" i="29" l="1"/>
  <c r="H506" i="29"/>
  <c r="D515" i="5" s="1"/>
  <c r="I506" i="29"/>
  <c r="F515" i="5" s="1"/>
  <c r="F507" i="29"/>
  <c r="R224" i="22"/>
  <c r="G507" i="29" l="1"/>
  <c r="H507" i="29"/>
  <c r="D516" i="5" s="1"/>
  <c r="I507" i="29"/>
  <c r="F516" i="5" s="1"/>
  <c r="F508" i="29"/>
  <c r="R225" i="22"/>
  <c r="G508" i="29" l="1"/>
  <c r="H508" i="29"/>
  <c r="D517" i="5" s="1"/>
  <c r="I508" i="29"/>
  <c r="F517" i="5" s="1"/>
  <c r="F509" i="29"/>
  <c r="R226" i="22"/>
  <c r="G509" i="29" l="1"/>
  <c r="H509" i="29"/>
  <c r="D518" i="5" s="1"/>
  <c r="I509" i="29"/>
  <c r="F518" i="5" s="1"/>
  <c r="F510" i="29"/>
  <c r="R227" i="22"/>
  <c r="G510" i="29" l="1"/>
  <c r="H510" i="29"/>
  <c r="D519" i="5" s="1"/>
  <c r="I510" i="29"/>
  <c r="F519" i="5" s="1"/>
  <c r="F511" i="29"/>
  <c r="R228" i="22"/>
  <c r="G511" i="29" l="1"/>
  <c r="H511" i="29"/>
  <c r="D520" i="5" s="1"/>
  <c r="I511" i="29"/>
  <c r="F520" i="5" s="1"/>
  <c r="F512" i="29"/>
  <c r="R229" i="22"/>
  <c r="G512" i="29" l="1"/>
  <c r="H512" i="29"/>
  <c r="D521" i="5" s="1"/>
  <c r="I512" i="29"/>
  <c r="F521" i="5" s="1"/>
  <c r="F513" i="29"/>
  <c r="R230" i="22"/>
  <c r="G513" i="29" l="1"/>
  <c r="H513" i="29"/>
  <c r="D522" i="5" s="1"/>
  <c r="I513" i="29"/>
  <c r="F522" i="5" s="1"/>
  <c r="F514" i="29"/>
  <c r="R231" i="22"/>
  <c r="G514" i="29" l="1"/>
  <c r="H514" i="29"/>
  <c r="D523" i="5" s="1"/>
  <c r="I514" i="29"/>
  <c r="F523" i="5" s="1"/>
  <c r="F515" i="29"/>
  <c r="R232" i="22"/>
  <c r="G515" i="29" l="1"/>
  <c r="H515" i="29"/>
  <c r="D524" i="5" s="1"/>
  <c r="I515" i="29"/>
  <c r="F524" i="5" s="1"/>
  <c r="F516" i="29"/>
  <c r="R233" i="22"/>
  <c r="G516" i="29" l="1"/>
  <c r="I516" i="29"/>
  <c r="F525" i="5" s="1"/>
  <c r="H516" i="29"/>
  <c r="D525" i="5" s="1"/>
  <c r="F517" i="29"/>
  <c r="R234" i="22"/>
  <c r="G517" i="29" l="1"/>
  <c r="H517" i="29"/>
  <c r="D526" i="5" s="1"/>
  <c r="I517" i="29"/>
  <c r="F526" i="5" s="1"/>
  <c r="F518" i="29"/>
  <c r="R235" i="22"/>
  <c r="G518" i="29" l="1"/>
  <c r="H518" i="29"/>
  <c r="D527" i="5" s="1"/>
  <c r="I518" i="29"/>
  <c r="F527" i="5" s="1"/>
  <c r="F519" i="29"/>
  <c r="R236" i="22"/>
  <c r="G519" i="29" l="1"/>
  <c r="H519" i="29"/>
  <c r="D528" i="5" s="1"/>
  <c r="I519" i="29"/>
  <c r="F528" i="5" s="1"/>
  <c r="F520" i="29"/>
  <c r="R237" i="22"/>
  <c r="G520" i="29" l="1"/>
  <c r="I520" i="29"/>
  <c r="F529" i="5" s="1"/>
  <c r="H520" i="29"/>
  <c r="D529" i="5" s="1"/>
  <c r="F521" i="29"/>
  <c r="R238" i="22"/>
  <c r="G521" i="29" l="1"/>
  <c r="H521" i="29"/>
  <c r="D530" i="5" s="1"/>
  <c r="I521" i="29"/>
  <c r="F530" i="5" s="1"/>
  <c r="F522" i="29"/>
  <c r="R239" i="22"/>
  <c r="G522" i="29" l="1"/>
  <c r="H522" i="29"/>
  <c r="D531" i="5" s="1"/>
  <c r="I522" i="29"/>
  <c r="F531" i="5" s="1"/>
  <c r="F523" i="29"/>
  <c r="R240" i="22"/>
  <c r="G523" i="29" l="1"/>
  <c r="H523" i="29"/>
  <c r="D532" i="5" s="1"/>
  <c r="I523" i="29"/>
  <c r="F532" i="5" s="1"/>
  <c r="F524" i="29"/>
  <c r="R241" i="22"/>
  <c r="G524" i="29" l="1"/>
  <c r="H524" i="29"/>
  <c r="D533" i="5" s="1"/>
  <c r="I524" i="29"/>
  <c r="F533" i="5" s="1"/>
  <c r="F525" i="29"/>
  <c r="R242" i="22"/>
  <c r="G525" i="29" l="1"/>
  <c r="H525" i="29"/>
  <c r="D534" i="5" s="1"/>
  <c r="I525" i="29"/>
  <c r="F534" i="5" s="1"/>
  <c r="F526" i="29"/>
  <c r="R243" i="22"/>
  <c r="G526" i="29" l="1"/>
  <c r="H526" i="29"/>
  <c r="D535" i="5" s="1"/>
  <c r="I526" i="29"/>
  <c r="F535" i="5" s="1"/>
  <c r="F527" i="29"/>
  <c r="R244" i="22"/>
  <c r="G527" i="29" l="1"/>
  <c r="H527" i="29"/>
  <c r="D536" i="5" s="1"/>
  <c r="I527" i="29"/>
  <c r="F536" i="5" s="1"/>
  <c r="F528" i="29"/>
  <c r="R245" i="22"/>
  <c r="G528" i="29" l="1"/>
  <c r="H528" i="29"/>
  <c r="D537" i="5" s="1"/>
  <c r="I528" i="29"/>
  <c r="F537" i="5" s="1"/>
  <c r="F529" i="29"/>
  <c r="R246" i="22"/>
  <c r="G529" i="29" l="1"/>
  <c r="H529" i="29"/>
  <c r="D538" i="5" s="1"/>
  <c r="I529" i="29"/>
  <c r="F538" i="5" s="1"/>
  <c r="F530" i="29"/>
  <c r="R247" i="22"/>
  <c r="G530" i="29" l="1"/>
  <c r="H530" i="29"/>
  <c r="D539" i="5" s="1"/>
  <c r="I530" i="29"/>
  <c r="F539" i="5" s="1"/>
  <c r="F531" i="29"/>
  <c r="R248" i="22"/>
  <c r="G531" i="29" l="1"/>
  <c r="H531" i="29"/>
  <c r="D540" i="5" s="1"/>
  <c r="I531" i="29"/>
  <c r="F540" i="5" s="1"/>
  <c r="F532" i="29"/>
  <c r="R249" i="22"/>
  <c r="G532" i="29" l="1"/>
  <c r="H532" i="29"/>
  <c r="D541" i="5" s="1"/>
  <c r="I532" i="29"/>
  <c r="F541" i="5" s="1"/>
  <c r="F533" i="29"/>
  <c r="R250" i="22"/>
  <c r="G533" i="29" l="1"/>
  <c r="H533" i="29"/>
  <c r="D542" i="5" s="1"/>
  <c r="I533" i="29"/>
  <c r="F542" i="5" s="1"/>
  <c r="F534" i="29"/>
  <c r="R251" i="22"/>
  <c r="G534" i="29" l="1"/>
  <c r="H534" i="29"/>
  <c r="D543" i="5" s="1"/>
  <c r="I534" i="29"/>
  <c r="F543" i="5" s="1"/>
  <c r="F535" i="29"/>
  <c r="R252" i="22"/>
  <c r="G535" i="29" l="1"/>
  <c r="H535" i="29"/>
  <c r="D544" i="5" s="1"/>
  <c r="I535" i="29"/>
  <c r="F544" i="5" s="1"/>
  <c r="F536" i="29"/>
  <c r="R253" i="22"/>
  <c r="G536" i="29" l="1"/>
  <c r="H536" i="29"/>
  <c r="D545" i="5" s="1"/>
  <c r="I536" i="29"/>
  <c r="F545" i="5" s="1"/>
  <c r="F537" i="29"/>
  <c r="R254" i="22"/>
  <c r="G537" i="29" l="1"/>
  <c r="H537" i="29"/>
  <c r="D546" i="5" s="1"/>
  <c r="I537" i="29"/>
  <c r="F546" i="5" s="1"/>
  <c r="F538" i="29"/>
  <c r="R255" i="22"/>
  <c r="G538" i="29" l="1"/>
  <c r="H538" i="29"/>
  <c r="D547" i="5" s="1"/>
  <c r="I538" i="29"/>
  <c r="F547" i="5" s="1"/>
  <c r="F539" i="29"/>
  <c r="R256" i="22"/>
  <c r="G539" i="29" l="1"/>
  <c r="H539" i="29"/>
  <c r="D548" i="5" s="1"/>
  <c r="I539" i="29"/>
  <c r="F548" i="5" s="1"/>
  <c r="F540" i="29"/>
  <c r="R257" i="22"/>
  <c r="G540" i="29" l="1"/>
  <c r="H540" i="29"/>
  <c r="D549" i="5" s="1"/>
  <c r="I540" i="29"/>
  <c r="F549" i="5" s="1"/>
  <c r="F541" i="29"/>
  <c r="R258" i="22"/>
  <c r="G541" i="29" l="1"/>
  <c r="H541" i="29"/>
  <c r="D550" i="5" s="1"/>
  <c r="I541" i="29"/>
  <c r="F550" i="5" s="1"/>
  <c r="F542" i="29"/>
  <c r="R259" i="22"/>
  <c r="G542" i="29" l="1"/>
  <c r="H542" i="29"/>
  <c r="D551" i="5" s="1"/>
  <c r="I542" i="29"/>
  <c r="F551" i="5" s="1"/>
  <c r="F543" i="29"/>
  <c r="R260" i="22"/>
  <c r="G543" i="29" l="1"/>
  <c r="H543" i="29"/>
  <c r="D552" i="5" s="1"/>
  <c r="I543" i="29"/>
  <c r="F552" i="5" s="1"/>
  <c r="F544" i="29"/>
  <c r="R261" i="22"/>
  <c r="G544" i="29" l="1"/>
  <c r="H544" i="29"/>
  <c r="D553" i="5" s="1"/>
  <c r="I544" i="29"/>
  <c r="F553" i="5" s="1"/>
  <c r="F545" i="29"/>
  <c r="R262" i="22"/>
  <c r="G545" i="29" l="1"/>
  <c r="H545" i="29"/>
  <c r="D554" i="5" s="1"/>
  <c r="I545" i="29"/>
  <c r="F554" i="5" s="1"/>
  <c r="F546" i="29"/>
  <c r="R263" i="22"/>
  <c r="G546" i="29" l="1"/>
  <c r="H546" i="29"/>
  <c r="D555" i="5" s="1"/>
  <c r="I546" i="29"/>
  <c r="F555" i="5" s="1"/>
  <c r="F547" i="29"/>
  <c r="R264" i="22"/>
  <c r="G547" i="29" l="1"/>
  <c r="H547" i="29"/>
  <c r="D556" i="5" s="1"/>
  <c r="I547" i="29"/>
  <c r="F556" i="5" s="1"/>
  <c r="F548" i="29"/>
  <c r="R265" i="22"/>
  <c r="G548" i="29" l="1"/>
  <c r="H548" i="29"/>
  <c r="D557" i="5" s="1"/>
  <c r="I548" i="29"/>
  <c r="F557" i="5" s="1"/>
  <c r="F549" i="29"/>
  <c r="R266" i="22"/>
  <c r="G549" i="29" l="1"/>
  <c r="H549" i="29"/>
  <c r="D558" i="5" s="1"/>
  <c r="I549" i="29"/>
  <c r="F558" i="5" s="1"/>
  <c r="F550" i="29"/>
  <c r="R267" i="22"/>
  <c r="G550" i="29" l="1"/>
  <c r="H550" i="29"/>
  <c r="D559" i="5" s="1"/>
  <c r="I550" i="29"/>
  <c r="F559" i="5" s="1"/>
  <c r="F551" i="29"/>
  <c r="R268" i="22"/>
  <c r="G551" i="29" l="1"/>
  <c r="H551" i="29"/>
  <c r="D560" i="5" s="1"/>
  <c r="I551" i="29"/>
  <c r="F560" i="5" s="1"/>
  <c r="F552" i="29"/>
  <c r="R269" i="22"/>
  <c r="G552" i="29" l="1"/>
  <c r="I552" i="29"/>
  <c r="F561" i="5" s="1"/>
  <c r="H552" i="29"/>
  <c r="D561" i="5" s="1"/>
  <c r="F553" i="29"/>
  <c r="R270" i="22"/>
  <c r="G553" i="29" l="1"/>
  <c r="H553" i="29"/>
  <c r="D562" i="5" s="1"/>
  <c r="I553" i="29"/>
  <c r="F562" i="5" s="1"/>
  <c r="F554" i="29"/>
  <c r="R271" i="22"/>
  <c r="G554" i="29" l="1"/>
  <c r="H554" i="29"/>
  <c r="D563" i="5" s="1"/>
  <c r="I554" i="29"/>
  <c r="F563" i="5" s="1"/>
  <c r="F555" i="29"/>
  <c r="R272" i="22"/>
  <c r="G555" i="29" l="1"/>
  <c r="H555" i="29"/>
  <c r="D564" i="5" s="1"/>
  <c r="I555" i="29"/>
  <c r="F564" i="5" s="1"/>
  <c r="F556" i="29"/>
  <c r="R273" i="22"/>
  <c r="G556" i="29" l="1"/>
  <c r="H556" i="29"/>
  <c r="D565" i="5" s="1"/>
  <c r="I556" i="29"/>
  <c r="F565" i="5" s="1"/>
  <c r="F557" i="29"/>
  <c r="R274" i="22"/>
  <c r="G557" i="29" l="1"/>
  <c r="H557" i="29"/>
  <c r="D566" i="5" s="1"/>
  <c r="I557" i="29"/>
  <c r="F566" i="5" s="1"/>
  <c r="F558" i="29"/>
  <c r="R275" i="22"/>
  <c r="G558" i="29" l="1"/>
  <c r="H558" i="29"/>
  <c r="D567" i="5" s="1"/>
  <c r="I558" i="29"/>
  <c r="F567" i="5" s="1"/>
  <c r="F559" i="29"/>
  <c r="R276" i="22"/>
  <c r="G559" i="29" l="1"/>
  <c r="H559" i="29"/>
  <c r="D568" i="5" s="1"/>
  <c r="I559" i="29"/>
  <c r="F568" i="5" s="1"/>
  <c r="F560" i="29"/>
  <c r="R277" i="22"/>
  <c r="G560" i="29" l="1"/>
  <c r="H560" i="29"/>
  <c r="D569" i="5" s="1"/>
  <c r="I560" i="29"/>
  <c r="F569" i="5" s="1"/>
  <c r="F561" i="29"/>
  <c r="R278" i="22"/>
  <c r="G561" i="29" l="1"/>
  <c r="H561" i="29"/>
  <c r="D570" i="5" s="1"/>
  <c r="I561" i="29"/>
  <c r="F570" i="5" s="1"/>
  <c r="F562" i="29"/>
  <c r="R279" i="22"/>
  <c r="G562" i="29" l="1"/>
  <c r="H562" i="29"/>
  <c r="D571" i="5" s="1"/>
  <c r="I562" i="29"/>
  <c r="F571" i="5" s="1"/>
  <c r="F563" i="29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88" i="15"/>
  <c r="Q89" i="15"/>
  <c r="Q90" i="15"/>
  <c r="Q91" i="15"/>
  <c r="Q92" i="15"/>
  <c r="Q93" i="15"/>
  <c r="Q94" i="15"/>
  <c r="Q95" i="15"/>
  <c r="Q96" i="15"/>
  <c r="Q97" i="15"/>
  <c r="Q98" i="15"/>
  <c r="Q99" i="15"/>
  <c r="Q100" i="15"/>
  <c r="G563" i="29" l="1"/>
  <c r="H563" i="29"/>
  <c r="D572" i="5" s="1"/>
  <c r="I563" i="29"/>
  <c r="F572" i="5" s="1"/>
  <c r="F564" i="29"/>
  <c r="Q100" i="19"/>
  <c r="Q99" i="19"/>
  <c r="Q98" i="19"/>
  <c r="Q97" i="19"/>
  <c r="Q96" i="19"/>
  <c r="D96" i="19" s="1"/>
  <c r="M96" i="19" s="1"/>
  <c r="Q95" i="19"/>
  <c r="Q94" i="19"/>
  <c r="D94" i="19" s="1"/>
  <c r="Q93" i="19"/>
  <c r="Q92" i="19"/>
  <c r="D92" i="19" s="1"/>
  <c r="G92" i="19" s="1"/>
  <c r="Q91" i="19"/>
  <c r="Q90" i="19"/>
  <c r="Q89" i="19"/>
  <c r="D89" i="19" s="1"/>
  <c r="F89" i="19" s="1"/>
  <c r="Q88" i="19"/>
  <c r="D88" i="19" s="1"/>
  <c r="H88" i="19" s="1"/>
  <c r="Q87" i="19"/>
  <c r="Q86" i="19"/>
  <c r="D86" i="19" s="1"/>
  <c r="K86" i="19" s="1"/>
  <c r="Q85" i="19"/>
  <c r="Q84" i="19"/>
  <c r="Q83" i="19"/>
  <c r="Q82" i="19"/>
  <c r="Q81" i="19"/>
  <c r="Q80" i="19"/>
  <c r="D80" i="19" s="1"/>
  <c r="Q79" i="19"/>
  <c r="Q78" i="19"/>
  <c r="D78" i="19" s="1"/>
  <c r="O78" i="19" s="1"/>
  <c r="Q77" i="19"/>
  <c r="Q76" i="19"/>
  <c r="D76" i="19" s="1"/>
  <c r="Q75" i="19"/>
  <c r="Q74" i="19"/>
  <c r="Q73" i="19"/>
  <c r="D73" i="19" s="1"/>
  <c r="G73" i="19" s="1"/>
  <c r="Q72" i="19"/>
  <c r="Q71" i="19"/>
  <c r="D71" i="19" s="1"/>
  <c r="O71" i="19" s="1"/>
  <c r="Q70" i="19"/>
  <c r="Q69" i="19"/>
  <c r="D69" i="19" s="1"/>
  <c r="Q68" i="19"/>
  <c r="Q67" i="19"/>
  <c r="D67" i="19" s="1"/>
  <c r="Q66" i="19"/>
  <c r="Q65" i="19"/>
  <c r="D65" i="19" s="1"/>
  <c r="G65" i="19" s="1"/>
  <c r="Q64" i="19"/>
  <c r="Q63" i="19"/>
  <c r="D63" i="19" s="1"/>
  <c r="O63" i="19" s="1"/>
  <c r="Q62" i="19"/>
  <c r="Q61" i="19"/>
  <c r="D61" i="19" s="1"/>
  <c r="Q60" i="19"/>
  <c r="Q59" i="19"/>
  <c r="D59" i="19" s="1"/>
  <c r="Q58" i="19"/>
  <c r="Q57" i="19"/>
  <c r="Q56" i="19"/>
  <c r="Q55" i="19"/>
  <c r="Q54" i="19"/>
  <c r="Q53" i="19"/>
  <c r="Q52" i="19"/>
  <c r="Q51" i="19"/>
  <c r="D51" i="19" s="1"/>
  <c r="H51" i="19" s="1"/>
  <c r="Q50" i="19"/>
  <c r="Q49" i="19"/>
  <c r="Q48" i="19"/>
  <c r="Q47" i="19"/>
  <c r="D47" i="19" s="1"/>
  <c r="P47" i="19" s="1"/>
  <c r="Q46" i="19"/>
  <c r="Q45" i="19"/>
  <c r="D45" i="19" s="1"/>
  <c r="G45" i="19" s="1"/>
  <c r="Q44" i="19"/>
  <c r="Q43" i="19"/>
  <c r="D43" i="19" s="1"/>
  <c r="Q42" i="19"/>
  <c r="Q41" i="19"/>
  <c r="D41" i="19" s="1"/>
  <c r="Q40" i="19"/>
  <c r="Q39" i="19"/>
  <c r="Q38" i="19"/>
  <c r="R3" i="19"/>
  <c r="R4" i="19" s="1"/>
  <c r="G564" i="29" l="1"/>
  <c r="H564" i="29"/>
  <c r="D573" i="5" s="1"/>
  <c r="I564" i="29"/>
  <c r="F573" i="5" s="1"/>
  <c r="F565" i="29"/>
  <c r="G76" i="19"/>
  <c r="L76" i="19"/>
  <c r="O59" i="19"/>
  <c r="K59" i="19"/>
  <c r="G67" i="19"/>
  <c r="K67" i="19"/>
  <c r="K61" i="19"/>
  <c r="O61" i="19"/>
  <c r="I86" i="19"/>
  <c r="K43" i="19"/>
  <c r="H43" i="19"/>
  <c r="O69" i="19"/>
  <c r="K69" i="19"/>
  <c r="G59" i="19"/>
  <c r="O67" i="19"/>
  <c r="R5" i="19"/>
  <c r="J41" i="19"/>
  <c r="F41" i="19"/>
  <c r="M41" i="19"/>
  <c r="H41" i="19"/>
  <c r="P41" i="19"/>
  <c r="E41" i="19"/>
  <c r="O41" i="19"/>
  <c r="G41" i="19"/>
  <c r="L41" i="19"/>
  <c r="I41" i="19"/>
  <c r="N47" i="19"/>
  <c r="J47" i="19"/>
  <c r="F47" i="19"/>
  <c r="O47" i="19"/>
  <c r="I47" i="19"/>
  <c r="L47" i="19"/>
  <c r="G47" i="19"/>
  <c r="D50" i="19"/>
  <c r="E51" i="19"/>
  <c r="P51" i="19"/>
  <c r="N63" i="19"/>
  <c r="J63" i="19"/>
  <c r="F63" i="19"/>
  <c r="M63" i="19"/>
  <c r="I63" i="19"/>
  <c r="E63" i="19"/>
  <c r="L63" i="19"/>
  <c r="P63" i="19"/>
  <c r="H63" i="19"/>
  <c r="N71" i="19"/>
  <c r="J71" i="19"/>
  <c r="F71" i="19"/>
  <c r="M71" i="19"/>
  <c r="I71" i="19"/>
  <c r="E71" i="19"/>
  <c r="L71" i="19"/>
  <c r="P71" i="19"/>
  <c r="H71" i="19"/>
  <c r="N80" i="19"/>
  <c r="J80" i="19"/>
  <c r="F80" i="19"/>
  <c r="L80" i="19"/>
  <c r="G80" i="19"/>
  <c r="P80" i="19"/>
  <c r="K80" i="19"/>
  <c r="E80" i="19"/>
  <c r="I80" i="19"/>
  <c r="O80" i="19"/>
  <c r="J92" i="19"/>
  <c r="F92" i="19"/>
  <c r="O92" i="19"/>
  <c r="I92" i="19"/>
  <c r="M92" i="19"/>
  <c r="H92" i="19"/>
  <c r="P92" i="19"/>
  <c r="L92" i="19"/>
  <c r="K92" i="19"/>
  <c r="N94" i="19"/>
  <c r="J94" i="19"/>
  <c r="F94" i="19"/>
  <c r="M94" i="19"/>
  <c r="H94" i="19"/>
  <c r="L94" i="19"/>
  <c r="K94" i="19"/>
  <c r="I94" i="19"/>
  <c r="E94" i="19"/>
  <c r="N45" i="19"/>
  <c r="J45" i="19"/>
  <c r="F45" i="19"/>
  <c r="K45" i="19"/>
  <c r="E45" i="19"/>
  <c r="M45" i="19"/>
  <c r="H45" i="19"/>
  <c r="M51" i="19"/>
  <c r="N65" i="19"/>
  <c r="J65" i="19"/>
  <c r="F65" i="19"/>
  <c r="M65" i="19"/>
  <c r="I65" i="19"/>
  <c r="E65" i="19"/>
  <c r="L65" i="19"/>
  <c r="P65" i="19"/>
  <c r="H65" i="19"/>
  <c r="N73" i="19"/>
  <c r="J73" i="19"/>
  <c r="F73" i="19"/>
  <c r="M73" i="19"/>
  <c r="I73" i="19"/>
  <c r="E73" i="19"/>
  <c r="L73" i="19"/>
  <c r="P73" i="19"/>
  <c r="H73" i="19"/>
  <c r="D38" i="19"/>
  <c r="N43" i="19"/>
  <c r="J43" i="19"/>
  <c r="F43" i="19"/>
  <c r="L43" i="19"/>
  <c r="G43" i="19"/>
  <c r="O43" i="19"/>
  <c r="I43" i="19"/>
  <c r="I45" i="19"/>
  <c r="K47" i="19"/>
  <c r="D54" i="19"/>
  <c r="N61" i="19"/>
  <c r="J61" i="19"/>
  <c r="F61" i="19"/>
  <c r="M61" i="19"/>
  <c r="I61" i="19"/>
  <c r="E61" i="19"/>
  <c r="L61" i="19"/>
  <c r="P61" i="19"/>
  <c r="H61" i="19"/>
  <c r="G63" i="19"/>
  <c r="K65" i="19"/>
  <c r="N69" i="19"/>
  <c r="J69" i="19"/>
  <c r="F69" i="19"/>
  <c r="M69" i="19"/>
  <c r="I69" i="19"/>
  <c r="E69" i="19"/>
  <c r="L69" i="19"/>
  <c r="P69" i="19"/>
  <c r="H69" i="19"/>
  <c r="G71" i="19"/>
  <c r="K73" i="19"/>
  <c r="N76" i="19"/>
  <c r="J76" i="19"/>
  <c r="F76" i="19"/>
  <c r="O76" i="19"/>
  <c r="I76" i="19"/>
  <c r="M76" i="19"/>
  <c r="H76" i="19"/>
  <c r="P76" i="19"/>
  <c r="E76" i="19"/>
  <c r="K76" i="19"/>
  <c r="N78" i="19"/>
  <c r="J78" i="19"/>
  <c r="F78" i="19"/>
  <c r="M78" i="19"/>
  <c r="H78" i="19"/>
  <c r="L78" i="19"/>
  <c r="G78" i="19"/>
  <c r="K78" i="19"/>
  <c r="P78" i="19"/>
  <c r="E78" i="19"/>
  <c r="H80" i="19"/>
  <c r="P89" i="19"/>
  <c r="L89" i="19"/>
  <c r="H89" i="19"/>
  <c r="N89" i="19"/>
  <c r="I89" i="19"/>
  <c r="M89" i="19"/>
  <c r="G89" i="19"/>
  <c r="O89" i="19"/>
  <c r="E89" i="19"/>
  <c r="K89" i="19"/>
  <c r="J89" i="19"/>
  <c r="O94" i="19"/>
  <c r="D46" i="19"/>
  <c r="N51" i="19"/>
  <c r="J51" i="19"/>
  <c r="F51" i="19"/>
  <c r="G51" i="19"/>
  <c r="O51" i="19"/>
  <c r="N88" i="19"/>
  <c r="J88" i="19"/>
  <c r="F88" i="19"/>
  <c r="L88" i="19"/>
  <c r="G88" i="19"/>
  <c r="P88" i="19"/>
  <c r="K88" i="19"/>
  <c r="E88" i="19"/>
  <c r="O88" i="19"/>
  <c r="M88" i="19"/>
  <c r="I88" i="19"/>
  <c r="D39" i="19"/>
  <c r="D42" i="19"/>
  <c r="E43" i="19"/>
  <c r="L45" i="19"/>
  <c r="M47" i="19"/>
  <c r="K51" i="19"/>
  <c r="D55" i="19"/>
  <c r="N59" i="19"/>
  <c r="J59" i="19"/>
  <c r="F59" i="19"/>
  <c r="M59" i="19"/>
  <c r="I59" i="19"/>
  <c r="L59" i="19"/>
  <c r="P59" i="19"/>
  <c r="G61" i="19"/>
  <c r="K63" i="19"/>
  <c r="O65" i="19"/>
  <c r="N67" i="19"/>
  <c r="J67" i="19"/>
  <c r="F67" i="19"/>
  <c r="M67" i="19"/>
  <c r="I67" i="19"/>
  <c r="E67" i="19"/>
  <c r="L67" i="19"/>
  <c r="P67" i="19"/>
  <c r="H67" i="19"/>
  <c r="G69" i="19"/>
  <c r="K71" i="19"/>
  <c r="O73" i="19"/>
  <c r="I78" i="19"/>
  <c r="M80" i="19"/>
  <c r="N96" i="19"/>
  <c r="J96" i="19"/>
  <c r="L96" i="19"/>
  <c r="G96" i="19"/>
  <c r="P96" i="19"/>
  <c r="K96" i="19"/>
  <c r="E96" i="19"/>
  <c r="H96" i="19"/>
  <c r="O96" i="19"/>
  <c r="D44" i="19"/>
  <c r="D52" i="19"/>
  <c r="D58" i="19"/>
  <c r="D60" i="19"/>
  <c r="D62" i="19"/>
  <c r="D64" i="19"/>
  <c r="D66" i="19"/>
  <c r="D68" i="19"/>
  <c r="D70" i="19"/>
  <c r="D72" i="19"/>
  <c r="D79" i="19"/>
  <c r="D82" i="19"/>
  <c r="D95" i="19"/>
  <c r="D98" i="19"/>
  <c r="D81" i="19"/>
  <c r="D84" i="19"/>
  <c r="N86" i="19"/>
  <c r="J86" i="19"/>
  <c r="F86" i="19"/>
  <c r="M86" i="19"/>
  <c r="H86" i="19"/>
  <c r="L86" i="19"/>
  <c r="G86" i="19"/>
  <c r="O86" i="19"/>
  <c r="D97" i="19"/>
  <c r="D100" i="19"/>
  <c r="D40" i="19"/>
  <c r="D48" i="19"/>
  <c r="D56" i="19"/>
  <c r="D74" i="19"/>
  <c r="E86" i="19"/>
  <c r="P86" i="19"/>
  <c r="D87" i="19"/>
  <c r="D90" i="19"/>
  <c r="D75" i="19"/>
  <c r="D83" i="19"/>
  <c r="D91" i="19"/>
  <c r="D99" i="19"/>
  <c r="D77" i="19"/>
  <c r="D85" i="19"/>
  <c r="D93" i="19"/>
  <c r="G565" i="29" l="1"/>
  <c r="H565" i="29"/>
  <c r="D574" i="5" s="1"/>
  <c r="I565" i="29"/>
  <c r="F574" i="5" s="1"/>
  <c r="F566" i="29"/>
  <c r="Q276" i="22"/>
  <c r="Q276" i="15"/>
  <c r="Q276" i="19"/>
  <c r="D276" i="19" s="1"/>
  <c r="K276" i="19" s="1"/>
  <c r="Q279" i="22"/>
  <c r="Q279" i="15"/>
  <c r="Q279" i="19"/>
  <c r="Q278" i="22"/>
  <c r="Q278" i="15"/>
  <c r="Q278" i="19"/>
  <c r="D278" i="19" s="1"/>
  <c r="O278" i="19" s="1"/>
  <c r="Q277" i="22"/>
  <c r="Q277" i="15"/>
  <c r="Q277" i="19"/>
  <c r="L91" i="19"/>
  <c r="H91" i="19"/>
  <c r="G91" i="19"/>
  <c r="K91" i="19"/>
  <c r="F91" i="19"/>
  <c r="O91" i="19"/>
  <c r="E91" i="19"/>
  <c r="N91" i="19"/>
  <c r="J91" i="19"/>
  <c r="I91" i="19"/>
  <c r="P48" i="19"/>
  <c r="L48" i="19"/>
  <c r="H48" i="19"/>
  <c r="K48" i="19"/>
  <c r="N48" i="19"/>
  <c r="J48" i="19"/>
  <c r="M48" i="19"/>
  <c r="G48" i="19"/>
  <c r="O48" i="19"/>
  <c r="E48" i="19"/>
  <c r="P97" i="19"/>
  <c r="L97" i="19"/>
  <c r="H97" i="19"/>
  <c r="N97" i="19"/>
  <c r="I97" i="19"/>
  <c r="M97" i="19"/>
  <c r="F97" i="19"/>
  <c r="O97" i="19"/>
  <c r="E97" i="19"/>
  <c r="K97" i="19"/>
  <c r="N98" i="19"/>
  <c r="J98" i="19"/>
  <c r="F98" i="19"/>
  <c r="P98" i="19"/>
  <c r="E98" i="19"/>
  <c r="O98" i="19"/>
  <c r="I98" i="19"/>
  <c r="L98" i="19"/>
  <c r="G98" i="19"/>
  <c r="M98" i="19"/>
  <c r="P72" i="19"/>
  <c r="L72" i="19"/>
  <c r="H72" i="19"/>
  <c r="O72" i="19"/>
  <c r="K72" i="19"/>
  <c r="G72" i="19"/>
  <c r="M72" i="19"/>
  <c r="E72" i="19"/>
  <c r="I72" i="19"/>
  <c r="F72" i="19"/>
  <c r="J72" i="19"/>
  <c r="N72" i="19"/>
  <c r="P64" i="19"/>
  <c r="L64" i="19"/>
  <c r="H64" i="19"/>
  <c r="O64" i="19"/>
  <c r="K64" i="19"/>
  <c r="G64" i="19"/>
  <c r="M64" i="19"/>
  <c r="E64" i="19"/>
  <c r="I64" i="19"/>
  <c r="F64" i="19"/>
  <c r="J64" i="19"/>
  <c r="N64" i="19"/>
  <c r="P52" i="19"/>
  <c r="L52" i="19"/>
  <c r="H52" i="19"/>
  <c r="N52" i="19"/>
  <c r="I52" i="19"/>
  <c r="K52" i="19"/>
  <c r="F52" i="19"/>
  <c r="G52" i="19"/>
  <c r="O52" i="19"/>
  <c r="E52" i="19"/>
  <c r="P50" i="19"/>
  <c r="L50" i="19"/>
  <c r="O50" i="19"/>
  <c r="J50" i="19"/>
  <c r="E50" i="19"/>
  <c r="M50" i="19"/>
  <c r="G50" i="19"/>
  <c r="I50" i="19"/>
  <c r="N50" i="19"/>
  <c r="F50" i="19"/>
  <c r="P93" i="19"/>
  <c r="L93" i="19"/>
  <c r="H93" i="19"/>
  <c r="K93" i="19"/>
  <c r="J93" i="19"/>
  <c r="E93" i="19"/>
  <c r="N93" i="19"/>
  <c r="M93" i="19"/>
  <c r="I93" i="19"/>
  <c r="G93" i="19"/>
  <c r="P83" i="19"/>
  <c r="L83" i="19"/>
  <c r="H83" i="19"/>
  <c r="M83" i="19"/>
  <c r="G83" i="19"/>
  <c r="K83" i="19"/>
  <c r="F83" i="19"/>
  <c r="J83" i="19"/>
  <c r="I83" i="19"/>
  <c r="O83" i="19"/>
  <c r="E83" i="19"/>
  <c r="N83" i="19"/>
  <c r="P40" i="19"/>
  <c r="L40" i="19"/>
  <c r="H40" i="19"/>
  <c r="K40" i="19"/>
  <c r="F40" i="19"/>
  <c r="N40" i="19"/>
  <c r="I40" i="19"/>
  <c r="O40" i="19"/>
  <c r="E40" i="19"/>
  <c r="G40" i="19"/>
  <c r="N84" i="19"/>
  <c r="J84" i="19"/>
  <c r="F84" i="19"/>
  <c r="O84" i="19"/>
  <c r="I84" i="19"/>
  <c r="M84" i="19"/>
  <c r="H84" i="19"/>
  <c r="K84" i="19"/>
  <c r="G84" i="19"/>
  <c r="P84" i="19"/>
  <c r="E84" i="19"/>
  <c r="L84" i="19"/>
  <c r="P95" i="19"/>
  <c r="L95" i="19"/>
  <c r="O95" i="19"/>
  <c r="J95" i="19"/>
  <c r="N95" i="19"/>
  <c r="I95" i="19"/>
  <c r="K95" i="19"/>
  <c r="G95" i="19"/>
  <c r="F95" i="19"/>
  <c r="M95" i="19"/>
  <c r="P70" i="19"/>
  <c r="L70" i="19"/>
  <c r="H70" i="19"/>
  <c r="O70" i="19"/>
  <c r="K70" i="19"/>
  <c r="G70" i="19"/>
  <c r="M70" i="19"/>
  <c r="E70" i="19"/>
  <c r="I70" i="19"/>
  <c r="F70" i="19"/>
  <c r="N70" i="19"/>
  <c r="J70" i="19"/>
  <c r="P62" i="19"/>
  <c r="L62" i="19"/>
  <c r="H62" i="19"/>
  <c r="O62" i="19"/>
  <c r="K62" i="19"/>
  <c r="G62" i="19"/>
  <c r="M62" i="19"/>
  <c r="E62" i="19"/>
  <c r="I62" i="19"/>
  <c r="F62" i="19"/>
  <c r="N62" i="19"/>
  <c r="J62" i="19"/>
  <c r="P44" i="19"/>
  <c r="L44" i="19"/>
  <c r="H44" i="19"/>
  <c r="I44" i="19"/>
  <c r="K44" i="19"/>
  <c r="F44" i="19"/>
  <c r="M44" i="19"/>
  <c r="O44" i="19"/>
  <c r="J44" i="19"/>
  <c r="G44" i="19"/>
  <c r="P42" i="19"/>
  <c r="H42" i="19"/>
  <c r="J42" i="19"/>
  <c r="E42" i="19"/>
  <c r="M42" i="19"/>
  <c r="G42" i="19"/>
  <c r="F42" i="19"/>
  <c r="N42" i="19"/>
  <c r="I42" i="19"/>
  <c r="K42" i="19"/>
  <c r="P38" i="19"/>
  <c r="L38" i="19"/>
  <c r="M38" i="19"/>
  <c r="G38" i="19"/>
  <c r="O38" i="19"/>
  <c r="J38" i="19"/>
  <c r="E38" i="19"/>
  <c r="I38" i="19"/>
  <c r="F38" i="19"/>
  <c r="N38" i="19"/>
  <c r="R6" i="19"/>
  <c r="P85" i="19"/>
  <c r="L85" i="19"/>
  <c r="H85" i="19"/>
  <c r="K85" i="19"/>
  <c r="F85" i="19"/>
  <c r="O85" i="19"/>
  <c r="J85" i="19"/>
  <c r="E85" i="19"/>
  <c r="I85" i="19"/>
  <c r="G85" i="19"/>
  <c r="N85" i="19"/>
  <c r="M85" i="19"/>
  <c r="P75" i="19"/>
  <c r="L75" i="19"/>
  <c r="H75" i="19"/>
  <c r="M75" i="19"/>
  <c r="G75" i="19"/>
  <c r="K75" i="19"/>
  <c r="F75" i="19"/>
  <c r="O75" i="19"/>
  <c r="E75" i="19"/>
  <c r="J75" i="19"/>
  <c r="N75" i="19"/>
  <c r="I75" i="19"/>
  <c r="N90" i="19"/>
  <c r="J90" i="19"/>
  <c r="F90" i="19"/>
  <c r="P90" i="19"/>
  <c r="K90" i="19"/>
  <c r="E90" i="19"/>
  <c r="I90" i="19"/>
  <c r="G90" i="19"/>
  <c r="M90" i="19"/>
  <c r="H90" i="19"/>
  <c r="N74" i="19"/>
  <c r="J74" i="19"/>
  <c r="F74" i="19"/>
  <c r="P74" i="19"/>
  <c r="K74" i="19"/>
  <c r="E74" i="19"/>
  <c r="O74" i="19"/>
  <c r="I74" i="19"/>
  <c r="G74" i="19"/>
  <c r="L74" i="19"/>
  <c r="M74" i="19"/>
  <c r="H74" i="19"/>
  <c r="P81" i="19"/>
  <c r="L81" i="19"/>
  <c r="H81" i="19"/>
  <c r="N81" i="19"/>
  <c r="I81" i="19"/>
  <c r="M81" i="19"/>
  <c r="G81" i="19"/>
  <c r="J81" i="19"/>
  <c r="O81" i="19"/>
  <c r="E81" i="19"/>
  <c r="F81" i="19"/>
  <c r="K81" i="19"/>
  <c r="N82" i="19"/>
  <c r="J82" i="19"/>
  <c r="F82" i="19"/>
  <c r="P82" i="19"/>
  <c r="K82" i="19"/>
  <c r="E82" i="19"/>
  <c r="O82" i="19"/>
  <c r="I82" i="19"/>
  <c r="L82" i="19"/>
  <c r="H82" i="19"/>
  <c r="G82" i="19"/>
  <c r="M82" i="19"/>
  <c r="P68" i="19"/>
  <c r="L68" i="19"/>
  <c r="H68" i="19"/>
  <c r="O68" i="19"/>
  <c r="K68" i="19"/>
  <c r="G68" i="19"/>
  <c r="M68" i="19"/>
  <c r="E68" i="19"/>
  <c r="I68" i="19"/>
  <c r="N68" i="19"/>
  <c r="J68" i="19"/>
  <c r="F68" i="19"/>
  <c r="P60" i="19"/>
  <c r="L60" i="19"/>
  <c r="H60" i="19"/>
  <c r="O60" i="19"/>
  <c r="K60" i="19"/>
  <c r="G60" i="19"/>
  <c r="M60" i="19"/>
  <c r="E60" i="19"/>
  <c r="N60" i="19"/>
  <c r="J60" i="19"/>
  <c r="N39" i="19"/>
  <c r="J39" i="19"/>
  <c r="F39" i="19"/>
  <c r="O39" i="19"/>
  <c r="G39" i="19"/>
  <c r="H39" i="19"/>
  <c r="K39" i="19"/>
  <c r="P39" i="19"/>
  <c r="E39" i="19"/>
  <c r="M39" i="19"/>
  <c r="P54" i="19"/>
  <c r="H54" i="19"/>
  <c r="M54" i="19"/>
  <c r="G54" i="19"/>
  <c r="J54" i="19"/>
  <c r="E54" i="19"/>
  <c r="I54" i="19"/>
  <c r="F54" i="19"/>
  <c r="K54" i="19"/>
  <c r="N54" i="19"/>
  <c r="P77" i="19"/>
  <c r="L77" i="19"/>
  <c r="H77" i="19"/>
  <c r="K77" i="19"/>
  <c r="F77" i="19"/>
  <c r="O77" i="19"/>
  <c r="J77" i="19"/>
  <c r="E77" i="19"/>
  <c r="N77" i="19"/>
  <c r="I77" i="19"/>
  <c r="G77" i="19"/>
  <c r="M77" i="19"/>
  <c r="P99" i="19"/>
  <c r="H99" i="19"/>
  <c r="M99" i="19"/>
  <c r="G99" i="19"/>
  <c r="K99" i="19"/>
  <c r="F99" i="19"/>
  <c r="J99" i="19"/>
  <c r="O99" i="19"/>
  <c r="E99" i="19"/>
  <c r="N99" i="19"/>
  <c r="P87" i="19"/>
  <c r="L87" i="19"/>
  <c r="H87" i="19"/>
  <c r="O87" i="19"/>
  <c r="J87" i="19"/>
  <c r="E87" i="19"/>
  <c r="N87" i="19"/>
  <c r="I87" i="19"/>
  <c r="F87" i="19"/>
  <c r="M87" i="19"/>
  <c r="K87" i="19"/>
  <c r="G87" i="19"/>
  <c r="P56" i="19"/>
  <c r="L56" i="19"/>
  <c r="H56" i="19"/>
  <c r="K56" i="19"/>
  <c r="F56" i="19"/>
  <c r="I56" i="19"/>
  <c r="O56" i="19"/>
  <c r="G56" i="19"/>
  <c r="M56" i="19"/>
  <c r="J56" i="19"/>
  <c r="N100" i="19"/>
  <c r="F100" i="19"/>
  <c r="O100" i="19"/>
  <c r="I100" i="19"/>
  <c r="H100" i="19"/>
  <c r="K100" i="19"/>
  <c r="G100" i="19"/>
  <c r="P100" i="19"/>
  <c r="E100" i="19"/>
  <c r="L100" i="19"/>
  <c r="P79" i="19"/>
  <c r="L79" i="19"/>
  <c r="H79" i="19"/>
  <c r="O79" i="19"/>
  <c r="J79" i="19"/>
  <c r="E79" i="19"/>
  <c r="N79" i="19"/>
  <c r="I79" i="19"/>
  <c r="K79" i="19"/>
  <c r="F79" i="19"/>
  <c r="M79" i="19"/>
  <c r="G79" i="19"/>
  <c r="P66" i="19"/>
  <c r="L66" i="19"/>
  <c r="H66" i="19"/>
  <c r="O66" i="19"/>
  <c r="K66" i="19"/>
  <c r="G66" i="19"/>
  <c r="M66" i="19"/>
  <c r="E66" i="19"/>
  <c r="I66" i="19"/>
  <c r="J66" i="19"/>
  <c r="F66" i="19"/>
  <c r="N66" i="19"/>
  <c r="L58" i="19"/>
  <c r="H58" i="19"/>
  <c r="O58" i="19"/>
  <c r="K58" i="19"/>
  <c r="M58" i="19"/>
  <c r="E58" i="19"/>
  <c r="I58" i="19"/>
  <c r="J58" i="19"/>
  <c r="N58" i="19"/>
  <c r="F58" i="19"/>
  <c r="N55" i="19"/>
  <c r="J55" i="19"/>
  <c r="F55" i="19"/>
  <c r="O55" i="19"/>
  <c r="I55" i="19"/>
  <c r="L55" i="19"/>
  <c r="G55" i="19"/>
  <c r="H55" i="19"/>
  <c r="E55" i="19"/>
  <c r="K55" i="19"/>
  <c r="L46" i="19"/>
  <c r="H46" i="19"/>
  <c r="M46" i="19"/>
  <c r="O46" i="19"/>
  <c r="J46" i="19"/>
  <c r="E46" i="19"/>
  <c r="N46" i="19"/>
  <c r="K46" i="19"/>
  <c r="F46" i="19"/>
  <c r="I46" i="19"/>
  <c r="M278" i="19" l="1"/>
  <c r="I278" i="19"/>
  <c r="F278" i="19"/>
  <c r="P278" i="19"/>
  <c r="G566" i="29"/>
  <c r="H566" i="29"/>
  <c r="D575" i="5" s="1"/>
  <c r="I566" i="29"/>
  <c r="F575" i="5" s="1"/>
  <c r="F567" i="29"/>
  <c r="P276" i="19"/>
  <c r="E278" i="19"/>
  <c r="E276" i="19"/>
  <c r="M276" i="19"/>
  <c r="L276" i="19"/>
  <c r="O276" i="19"/>
  <c r="G276" i="19"/>
  <c r="J276" i="19"/>
  <c r="H276" i="19"/>
  <c r="N278" i="19"/>
  <c r="N276" i="19"/>
  <c r="G278" i="19"/>
  <c r="F276" i="19"/>
  <c r="H278" i="19"/>
  <c r="I276" i="19"/>
  <c r="L278" i="19"/>
  <c r="K278" i="19"/>
  <c r="J278" i="19"/>
  <c r="R7" i="19"/>
  <c r="G567" i="29" l="1"/>
  <c r="H567" i="29"/>
  <c r="D576" i="5" s="1"/>
  <c r="I567" i="29"/>
  <c r="F576" i="5" s="1"/>
  <c r="F568" i="29"/>
  <c r="A275" i="19"/>
  <c r="B275" i="19" s="1"/>
  <c r="A267" i="19"/>
  <c r="B267" i="19" s="1"/>
  <c r="A259" i="19"/>
  <c r="B259" i="19" s="1"/>
  <c r="A251" i="19"/>
  <c r="B251" i="19" s="1"/>
  <c r="A239" i="19"/>
  <c r="B239" i="19" s="1"/>
  <c r="A231" i="19"/>
  <c r="B231" i="19" s="1"/>
  <c r="A223" i="19"/>
  <c r="B223" i="19" s="1"/>
  <c r="A215" i="19"/>
  <c r="B215" i="19" s="1"/>
  <c r="A203" i="19"/>
  <c r="B203" i="19" s="1"/>
  <c r="A195" i="19"/>
  <c r="B195" i="19" s="1"/>
  <c r="A187" i="19"/>
  <c r="B187" i="19" s="1"/>
  <c r="A179" i="19"/>
  <c r="B179" i="19" s="1"/>
  <c r="A171" i="19"/>
  <c r="B171" i="19" s="1"/>
  <c r="A163" i="19"/>
  <c r="B163" i="19" s="1"/>
  <c r="A151" i="19"/>
  <c r="B151" i="19" s="1"/>
  <c r="A139" i="19"/>
  <c r="B139" i="19" s="1"/>
  <c r="A131" i="19"/>
  <c r="B131" i="19" s="1"/>
  <c r="A115" i="19"/>
  <c r="B115" i="19" s="1"/>
  <c r="A243" i="19"/>
  <c r="B243" i="19" s="1"/>
  <c r="A207" i="19"/>
  <c r="B207" i="19" s="1"/>
  <c r="A175" i="19"/>
  <c r="B175" i="19" s="1"/>
  <c r="A147" i="19"/>
  <c r="B147" i="19" s="1"/>
  <c r="A127" i="19"/>
  <c r="B127" i="19" s="1"/>
  <c r="A111" i="19"/>
  <c r="B111" i="19" s="1"/>
  <c r="A99" i="19"/>
  <c r="B99" i="19" s="1"/>
  <c r="A87" i="19"/>
  <c r="B87" i="19" s="1"/>
  <c r="A75" i="19"/>
  <c r="B75" i="19" s="1"/>
  <c r="A59" i="19"/>
  <c r="B59" i="19" s="1"/>
  <c r="A43" i="19"/>
  <c r="B43" i="19" s="1"/>
  <c r="A27" i="19"/>
  <c r="B27" i="19" s="1"/>
  <c r="A7" i="19"/>
  <c r="B7" i="19" s="1"/>
  <c r="A279" i="19"/>
  <c r="B279" i="19" s="1"/>
  <c r="D279" i="19" s="1"/>
  <c r="A271" i="19"/>
  <c r="B271" i="19" s="1"/>
  <c r="A263" i="19"/>
  <c r="B263" i="19" s="1"/>
  <c r="A255" i="19"/>
  <c r="B255" i="19" s="1"/>
  <c r="A247" i="19"/>
  <c r="B247" i="19" s="1"/>
  <c r="A235" i="19"/>
  <c r="B235" i="19" s="1"/>
  <c r="A227" i="19"/>
  <c r="B227" i="19" s="1"/>
  <c r="A219" i="19"/>
  <c r="B219" i="19" s="1"/>
  <c r="A211" i="19"/>
  <c r="B211" i="19" s="1"/>
  <c r="A199" i="19"/>
  <c r="B199" i="19" s="1"/>
  <c r="A191" i="19"/>
  <c r="B191" i="19" s="1"/>
  <c r="A183" i="19"/>
  <c r="B183" i="19" s="1"/>
  <c r="A167" i="19"/>
  <c r="B167" i="19" s="1"/>
  <c r="A159" i="19"/>
  <c r="B159" i="19" s="1"/>
  <c r="A155" i="19"/>
  <c r="B155" i="19" s="1"/>
  <c r="A143" i="19"/>
  <c r="B143" i="19" s="1"/>
  <c r="A135" i="19"/>
  <c r="B135" i="19" s="1"/>
  <c r="A123" i="19"/>
  <c r="B123" i="19" s="1"/>
  <c r="A119" i="19"/>
  <c r="B119" i="19" s="1"/>
  <c r="A107" i="19"/>
  <c r="B107" i="19" s="1"/>
  <c r="A103" i="19"/>
  <c r="B103" i="19" s="1"/>
  <c r="A95" i="19"/>
  <c r="B95" i="19" s="1"/>
  <c r="A91" i="19"/>
  <c r="B91" i="19" s="1"/>
  <c r="A83" i="19"/>
  <c r="B83" i="19" s="1"/>
  <c r="A79" i="19"/>
  <c r="B79" i="19" s="1"/>
  <c r="A71" i="19"/>
  <c r="B71" i="19" s="1"/>
  <c r="A67" i="19"/>
  <c r="B67" i="19" s="1"/>
  <c r="A63" i="19"/>
  <c r="B63" i="19" s="1"/>
  <c r="A55" i="19"/>
  <c r="B55" i="19" s="1"/>
  <c r="A51" i="19"/>
  <c r="B51" i="19" s="1"/>
  <c r="A47" i="19"/>
  <c r="B47" i="19" s="1"/>
  <c r="A39" i="19"/>
  <c r="B39" i="19" s="1"/>
  <c r="A35" i="19"/>
  <c r="B35" i="19" s="1"/>
  <c r="A31" i="19"/>
  <c r="B31" i="19" s="1"/>
  <c r="A23" i="19"/>
  <c r="B23" i="19" s="1"/>
  <c r="A19" i="19"/>
  <c r="B19" i="19" s="1"/>
  <c r="A15" i="19"/>
  <c r="B15" i="19" s="1"/>
  <c r="A11" i="19"/>
  <c r="B11" i="19" s="1"/>
  <c r="A3" i="19"/>
  <c r="B3" i="19" s="1"/>
  <c r="A114" i="19"/>
  <c r="B114" i="19" s="1"/>
  <c r="A110" i="19"/>
  <c r="B110" i="19" s="1"/>
  <c r="A106" i="19"/>
  <c r="B106" i="19" s="1"/>
  <c r="A102" i="19"/>
  <c r="B102" i="19" s="1"/>
  <c r="A98" i="19"/>
  <c r="B98" i="19" s="1"/>
  <c r="A94" i="19"/>
  <c r="B94" i="19" s="1"/>
  <c r="A90" i="19"/>
  <c r="B90" i="19" s="1"/>
  <c r="A86" i="19"/>
  <c r="B86" i="19" s="1"/>
  <c r="A82" i="19"/>
  <c r="B82" i="19" s="1"/>
  <c r="A78" i="19"/>
  <c r="B78" i="19" s="1"/>
  <c r="A74" i="19"/>
  <c r="B74" i="19" s="1"/>
  <c r="A70" i="19"/>
  <c r="B70" i="19" s="1"/>
  <c r="A66" i="19"/>
  <c r="B66" i="19" s="1"/>
  <c r="A62" i="19"/>
  <c r="B62" i="19" s="1"/>
  <c r="A58" i="19"/>
  <c r="B58" i="19" s="1"/>
  <c r="A54" i="19"/>
  <c r="B54" i="19" s="1"/>
  <c r="A50" i="19"/>
  <c r="B50" i="19" s="1"/>
  <c r="A46" i="19"/>
  <c r="B46" i="19" s="1"/>
  <c r="A42" i="19"/>
  <c r="B42" i="19" s="1"/>
  <c r="A38" i="19"/>
  <c r="B38" i="19" s="1"/>
  <c r="A34" i="19"/>
  <c r="B34" i="19" s="1"/>
  <c r="A30" i="19"/>
  <c r="B30" i="19" s="1"/>
  <c r="A26" i="19"/>
  <c r="B26" i="19" s="1"/>
  <c r="A22" i="19"/>
  <c r="B22" i="19" s="1"/>
  <c r="A18" i="19"/>
  <c r="B18" i="19" s="1"/>
  <c r="A14" i="19"/>
  <c r="B14" i="19" s="1"/>
  <c r="A10" i="19"/>
  <c r="B10" i="19" s="1"/>
  <c r="A6" i="19"/>
  <c r="B6" i="19" s="1"/>
  <c r="A146" i="19"/>
  <c r="B146" i="19" s="1"/>
  <c r="A138" i="19"/>
  <c r="B138" i="19" s="1"/>
  <c r="A134" i="19"/>
  <c r="B134" i="19" s="1"/>
  <c r="A130" i="19"/>
  <c r="B130" i="19" s="1"/>
  <c r="A126" i="19"/>
  <c r="B126" i="19" s="1"/>
  <c r="A122" i="19"/>
  <c r="B122" i="19" s="1"/>
  <c r="A118" i="19"/>
  <c r="B118" i="19" s="1"/>
  <c r="A277" i="19"/>
  <c r="B277" i="19" s="1"/>
  <c r="D277" i="19" s="1"/>
  <c r="A273" i="19"/>
  <c r="B273" i="19" s="1"/>
  <c r="A269" i="19"/>
  <c r="B269" i="19" s="1"/>
  <c r="A265" i="19"/>
  <c r="B265" i="19" s="1"/>
  <c r="A261" i="19"/>
  <c r="B261" i="19" s="1"/>
  <c r="A257" i="19"/>
  <c r="B257" i="19" s="1"/>
  <c r="A253" i="19"/>
  <c r="B253" i="19" s="1"/>
  <c r="A249" i="19"/>
  <c r="B249" i="19" s="1"/>
  <c r="A245" i="19"/>
  <c r="B245" i="19" s="1"/>
  <c r="A241" i="19"/>
  <c r="B241" i="19" s="1"/>
  <c r="A237" i="19"/>
  <c r="B237" i="19" s="1"/>
  <c r="A233" i="19"/>
  <c r="B233" i="19" s="1"/>
  <c r="A229" i="19"/>
  <c r="B229" i="19" s="1"/>
  <c r="A225" i="19"/>
  <c r="B225" i="19" s="1"/>
  <c r="A221" i="19"/>
  <c r="B221" i="19" s="1"/>
  <c r="A217" i="19"/>
  <c r="B217" i="19" s="1"/>
  <c r="A213" i="19"/>
  <c r="B213" i="19" s="1"/>
  <c r="A209" i="19"/>
  <c r="B209" i="19" s="1"/>
  <c r="A205" i="19"/>
  <c r="B205" i="19" s="1"/>
  <c r="A201" i="19"/>
  <c r="B201" i="19" s="1"/>
  <c r="A197" i="19"/>
  <c r="B197" i="19" s="1"/>
  <c r="A193" i="19"/>
  <c r="B193" i="19" s="1"/>
  <c r="A189" i="19"/>
  <c r="B189" i="19" s="1"/>
  <c r="A185" i="19"/>
  <c r="B185" i="19" s="1"/>
  <c r="A181" i="19"/>
  <c r="B181" i="19" s="1"/>
  <c r="A177" i="19"/>
  <c r="B177" i="19" s="1"/>
  <c r="A173" i="19"/>
  <c r="B173" i="19" s="1"/>
  <c r="A169" i="19"/>
  <c r="B169" i="19" s="1"/>
  <c r="A165" i="19"/>
  <c r="B165" i="19" s="1"/>
  <c r="A161" i="19"/>
  <c r="B161" i="19" s="1"/>
  <c r="A157" i="19"/>
  <c r="B157" i="19" s="1"/>
  <c r="A153" i="19"/>
  <c r="B153" i="19" s="1"/>
  <c r="A149" i="19"/>
  <c r="B149" i="19" s="1"/>
  <c r="A145" i="19"/>
  <c r="B145" i="19" s="1"/>
  <c r="A141" i="19"/>
  <c r="B141" i="19" s="1"/>
  <c r="A137" i="19"/>
  <c r="B137" i="19" s="1"/>
  <c r="A133" i="19"/>
  <c r="B133" i="19" s="1"/>
  <c r="A129" i="19"/>
  <c r="B129" i="19" s="1"/>
  <c r="A125" i="19"/>
  <c r="B125" i="19" s="1"/>
  <c r="A121" i="19"/>
  <c r="B121" i="19" s="1"/>
  <c r="A117" i="19"/>
  <c r="B117" i="19" s="1"/>
  <c r="A113" i="19"/>
  <c r="B113" i="19" s="1"/>
  <c r="A109" i="19"/>
  <c r="B109" i="19" s="1"/>
  <c r="A105" i="19"/>
  <c r="B105" i="19" s="1"/>
  <c r="A101" i="19"/>
  <c r="B101" i="19" s="1"/>
  <c r="A97" i="19"/>
  <c r="B97" i="19" s="1"/>
  <c r="A93" i="19"/>
  <c r="B93" i="19" s="1"/>
  <c r="A89" i="19"/>
  <c r="B89" i="19" s="1"/>
  <c r="A85" i="19"/>
  <c r="B85" i="19" s="1"/>
  <c r="A81" i="19"/>
  <c r="B81" i="19" s="1"/>
  <c r="A77" i="19"/>
  <c r="B77" i="19" s="1"/>
  <c r="A73" i="19"/>
  <c r="B73" i="19" s="1"/>
  <c r="A69" i="19"/>
  <c r="B69" i="19" s="1"/>
  <c r="A65" i="19"/>
  <c r="B65" i="19" s="1"/>
  <c r="A61" i="19"/>
  <c r="B61" i="19" s="1"/>
  <c r="A57" i="19"/>
  <c r="B57" i="19" s="1"/>
  <c r="D57" i="19" s="1"/>
  <c r="A53" i="19"/>
  <c r="B53" i="19" s="1"/>
  <c r="D53" i="19" s="1"/>
  <c r="A49" i="19"/>
  <c r="B49" i="19" s="1"/>
  <c r="D49" i="19" s="1"/>
  <c r="J49" i="19" s="1"/>
  <c r="A45" i="19"/>
  <c r="B45" i="19" s="1"/>
  <c r="A41" i="19"/>
  <c r="B41" i="19" s="1"/>
  <c r="A37" i="19"/>
  <c r="B37" i="19" s="1"/>
  <c r="A33" i="19"/>
  <c r="B33" i="19" s="1"/>
  <c r="A29" i="19"/>
  <c r="B29" i="19" s="1"/>
  <c r="A25" i="19"/>
  <c r="B25" i="19" s="1"/>
  <c r="A21" i="19"/>
  <c r="B21" i="19" s="1"/>
  <c r="A17" i="19"/>
  <c r="B17" i="19" s="1"/>
  <c r="A13" i="19"/>
  <c r="B13" i="19" s="1"/>
  <c r="A9" i="19"/>
  <c r="B9" i="19" s="1"/>
  <c r="A5" i="19"/>
  <c r="B5" i="19" s="1"/>
  <c r="A278" i="19"/>
  <c r="B278" i="19" s="1"/>
  <c r="A274" i="19"/>
  <c r="B274" i="19" s="1"/>
  <c r="A270" i="19"/>
  <c r="B270" i="19" s="1"/>
  <c r="A266" i="19"/>
  <c r="B266" i="19" s="1"/>
  <c r="A262" i="19"/>
  <c r="B262" i="19" s="1"/>
  <c r="A258" i="19"/>
  <c r="B258" i="19" s="1"/>
  <c r="A254" i="19"/>
  <c r="B254" i="19" s="1"/>
  <c r="A250" i="19"/>
  <c r="B250" i="19" s="1"/>
  <c r="A246" i="19"/>
  <c r="B246" i="19" s="1"/>
  <c r="A242" i="19"/>
  <c r="B242" i="19" s="1"/>
  <c r="A238" i="19"/>
  <c r="B238" i="19" s="1"/>
  <c r="A234" i="19"/>
  <c r="B234" i="19" s="1"/>
  <c r="A230" i="19"/>
  <c r="B230" i="19" s="1"/>
  <c r="A226" i="19"/>
  <c r="B226" i="19" s="1"/>
  <c r="A222" i="19"/>
  <c r="B222" i="19" s="1"/>
  <c r="A218" i="19"/>
  <c r="B218" i="19" s="1"/>
  <c r="A214" i="19"/>
  <c r="B214" i="19" s="1"/>
  <c r="A210" i="19"/>
  <c r="B210" i="19" s="1"/>
  <c r="A206" i="19"/>
  <c r="B206" i="19" s="1"/>
  <c r="A202" i="19"/>
  <c r="B202" i="19" s="1"/>
  <c r="A198" i="19"/>
  <c r="B198" i="19" s="1"/>
  <c r="A194" i="19"/>
  <c r="B194" i="19" s="1"/>
  <c r="A190" i="19"/>
  <c r="B190" i="19" s="1"/>
  <c r="A186" i="19"/>
  <c r="B186" i="19" s="1"/>
  <c r="A182" i="19"/>
  <c r="B182" i="19" s="1"/>
  <c r="A178" i="19"/>
  <c r="B178" i="19" s="1"/>
  <c r="A174" i="19"/>
  <c r="B174" i="19" s="1"/>
  <c r="A170" i="19"/>
  <c r="B170" i="19" s="1"/>
  <c r="A166" i="19"/>
  <c r="B166" i="19" s="1"/>
  <c r="A162" i="19"/>
  <c r="B162" i="19" s="1"/>
  <c r="A158" i="19"/>
  <c r="B158" i="19" s="1"/>
  <c r="A154" i="19"/>
  <c r="B154" i="19" s="1"/>
  <c r="A150" i="19"/>
  <c r="B150" i="19" s="1"/>
  <c r="A142" i="19"/>
  <c r="B142" i="19" s="1"/>
  <c r="A276" i="19"/>
  <c r="B276" i="19" s="1"/>
  <c r="A272" i="19"/>
  <c r="B272" i="19" s="1"/>
  <c r="A268" i="19"/>
  <c r="B268" i="19" s="1"/>
  <c r="A264" i="19"/>
  <c r="B264" i="19" s="1"/>
  <c r="A260" i="19"/>
  <c r="B260" i="19" s="1"/>
  <c r="A256" i="19"/>
  <c r="B256" i="19" s="1"/>
  <c r="A252" i="19"/>
  <c r="B252" i="19" s="1"/>
  <c r="A248" i="19"/>
  <c r="B248" i="19" s="1"/>
  <c r="A244" i="19"/>
  <c r="B244" i="19" s="1"/>
  <c r="A240" i="19"/>
  <c r="B240" i="19" s="1"/>
  <c r="A236" i="19"/>
  <c r="B236" i="19" s="1"/>
  <c r="A232" i="19"/>
  <c r="B232" i="19" s="1"/>
  <c r="A228" i="19"/>
  <c r="B228" i="19" s="1"/>
  <c r="A224" i="19"/>
  <c r="B224" i="19" s="1"/>
  <c r="A220" i="19"/>
  <c r="B220" i="19" s="1"/>
  <c r="A216" i="19"/>
  <c r="B216" i="19" s="1"/>
  <c r="A212" i="19"/>
  <c r="B212" i="19" s="1"/>
  <c r="A208" i="19"/>
  <c r="B208" i="19" s="1"/>
  <c r="A204" i="19"/>
  <c r="B204" i="19" s="1"/>
  <c r="A200" i="19"/>
  <c r="B200" i="19" s="1"/>
  <c r="A196" i="19"/>
  <c r="B196" i="19" s="1"/>
  <c r="A192" i="19"/>
  <c r="B192" i="19" s="1"/>
  <c r="A188" i="19"/>
  <c r="B188" i="19" s="1"/>
  <c r="A184" i="19"/>
  <c r="B184" i="19" s="1"/>
  <c r="A180" i="19"/>
  <c r="B180" i="19" s="1"/>
  <c r="A176" i="19"/>
  <c r="B176" i="19" s="1"/>
  <c r="A172" i="19"/>
  <c r="B172" i="19" s="1"/>
  <c r="A168" i="19"/>
  <c r="B168" i="19" s="1"/>
  <c r="A164" i="19"/>
  <c r="B164" i="19" s="1"/>
  <c r="A160" i="19"/>
  <c r="B160" i="19" s="1"/>
  <c r="A156" i="19"/>
  <c r="B156" i="19" s="1"/>
  <c r="A152" i="19"/>
  <c r="B152" i="19" s="1"/>
  <c r="A148" i="19"/>
  <c r="B148" i="19" s="1"/>
  <c r="A144" i="19"/>
  <c r="B144" i="19" s="1"/>
  <c r="A140" i="19"/>
  <c r="B140" i="19" s="1"/>
  <c r="A136" i="19"/>
  <c r="B136" i="19" s="1"/>
  <c r="A132" i="19"/>
  <c r="B132" i="19" s="1"/>
  <c r="A128" i="19"/>
  <c r="B128" i="19" s="1"/>
  <c r="A124" i="19"/>
  <c r="B124" i="19" s="1"/>
  <c r="A120" i="19"/>
  <c r="B120" i="19" s="1"/>
  <c r="A116" i="19"/>
  <c r="B116" i="19" s="1"/>
  <c r="A112" i="19"/>
  <c r="B112" i="19" s="1"/>
  <c r="A108" i="19"/>
  <c r="B108" i="19" s="1"/>
  <c r="A104" i="19"/>
  <c r="B104" i="19" s="1"/>
  <c r="A100" i="19"/>
  <c r="B100" i="19" s="1"/>
  <c r="A96" i="19"/>
  <c r="B96" i="19" s="1"/>
  <c r="A92" i="19"/>
  <c r="B92" i="19" s="1"/>
  <c r="A88" i="19"/>
  <c r="B88" i="19" s="1"/>
  <c r="A84" i="19"/>
  <c r="B84" i="19" s="1"/>
  <c r="A80" i="19"/>
  <c r="B80" i="19" s="1"/>
  <c r="A76" i="19"/>
  <c r="B76" i="19" s="1"/>
  <c r="A72" i="19"/>
  <c r="B72" i="19" s="1"/>
  <c r="A68" i="19"/>
  <c r="B68" i="19" s="1"/>
  <c r="A64" i="19"/>
  <c r="B64" i="19" s="1"/>
  <c r="A60" i="19"/>
  <c r="B60" i="19" s="1"/>
  <c r="A56" i="19"/>
  <c r="B56" i="19" s="1"/>
  <c r="A52" i="19"/>
  <c r="B52" i="19" s="1"/>
  <c r="A48" i="19"/>
  <c r="B48" i="19" s="1"/>
  <c r="A44" i="19"/>
  <c r="B44" i="19" s="1"/>
  <c r="A40" i="19"/>
  <c r="B40" i="19" s="1"/>
  <c r="A36" i="19"/>
  <c r="B36" i="19" s="1"/>
  <c r="A32" i="19"/>
  <c r="B32" i="19" s="1"/>
  <c r="A28" i="19"/>
  <c r="B28" i="19" s="1"/>
  <c r="A24" i="19"/>
  <c r="B24" i="19" s="1"/>
  <c r="A20" i="19"/>
  <c r="B20" i="19" s="1"/>
  <c r="A16" i="19"/>
  <c r="B16" i="19" s="1"/>
  <c r="A12" i="19"/>
  <c r="B12" i="19" s="1"/>
  <c r="A8" i="19"/>
  <c r="B8" i="19" s="1"/>
  <c r="A4" i="19"/>
  <c r="B4" i="19" s="1"/>
  <c r="P43" i="19"/>
  <c r="R8" i="19"/>
  <c r="L39" i="19"/>
  <c r="M40" i="19"/>
  <c r="O54" i="19"/>
  <c r="A278" i="15"/>
  <c r="B278" i="15" s="1"/>
  <c r="A274" i="15"/>
  <c r="B274" i="15" s="1"/>
  <c r="A270" i="15"/>
  <c r="B270" i="15" s="1"/>
  <c r="A266" i="15"/>
  <c r="B266" i="15" s="1"/>
  <c r="A262" i="15"/>
  <c r="B262" i="15" s="1"/>
  <c r="A258" i="15"/>
  <c r="B258" i="15" s="1"/>
  <c r="A254" i="15"/>
  <c r="B254" i="15" s="1"/>
  <c r="A250" i="15"/>
  <c r="B250" i="15" s="1"/>
  <c r="A246" i="15"/>
  <c r="B246" i="15" s="1"/>
  <c r="A242" i="15"/>
  <c r="B242" i="15" s="1"/>
  <c r="A238" i="15"/>
  <c r="B238" i="15" s="1"/>
  <c r="A234" i="15"/>
  <c r="B234" i="15" s="1"/>
  <c r="A230" i="15"/>
  <c r="B230" i="15" s="1"/>
  <c r="A226" i="15"/>
  <c r="B226" i="15" s="1"/>
  <c r="A222" i="15"/>
  <c r="B222" i="15" s="1"/>
  <c r="A218" i="15"/>
  <c r="B218" i="15" s="1"/>
  <c r="A214" i="15"/>
  <c r="B214" i="15" s="1"/>
  <c r="A210" i="15"/>
  <c r="B210" i="15" s="1"/>
  <c r="A206" i="15"/>
  <c r="B206" i="15" s="1"/>
  <c r="A202" i="15"/>
  <c r="B202" i="15" s="1"/>
  <c r="A198" i="15"/>
  <c r="B198" i="15" s="1"/>
  <c r="A194" i="15"/>
  <c r="B194" i="15" s="1"/>
  <c r="A190" i="15"/>
  <c r="B190" i="15" s="1"/>
  <c r="A186" i="15"/>
  <c r="B186" i="15" s="1"/>
  <c r="A182" i="15"/>
  <c r="B182" i="15" s="1"/>
  <c r="A178" i="15"/>
  <c r="B178" i="15" s="1"/>
  <c r="A174" i="15"/>
  <c r="B174" i="15" s="1"/>
  <c r="A170" i="15"/>
  <c r="B170" i="15" s="1"/>
  <c r="A166" i="15"/>
  <c r="B166" i="15" s="1"/>
  <c r="A162" i="15"/>
  <c r="B162" i="15" s="1"/>
  <c r="A158" i="15"/>
  <c r="B158" i="15" s="1"/>
  <c r="A154" i="15"/>
  <c r="B154" i="15" s="1"/>
  <c r="A150" i="15"/>
  <c r="B150" i="15" s="1"/>
  <c r="A146" i="15"/>
  <c r="B146" i="15" s="1"/>
  <c r="A142" i="15"/>
  <c r="B142" i="15" s="1"/>
  <c r="A138" i="15"/>
  <c r="B138" i="15" s="1"/>
  <c r="A134" i="15"/>
  <c r="B134" i="15" s="1"/>
  <c r="A130" i="15"/>
  <c r="B130" i="15" s="1"/>
  <c r="A126" i="15"/>
  <c r="B126" i="15" s="1"/>
  <c r="A122" i="15"/>
  <c r="B122" i="15" s="1"/>
  <c r="A118" i="15"/>
  <c r="B118" i="15" s="1"/>
  <c r="A114" i="15"/>
  <c r="B114" i="15" s="1"/>
  <c r="A110" i="15"/>
  <c r="B110" i="15" s="1"/>
  <c r="A106" i="15"/>
  <c r="B106" i="15" s="1"/>
  <c r="A102" i="15"/>
  <c r="B102" i="15" s="1"/>
  <c r="A98" i="15"/>
  <c r="B98" i="15" s="1"/>
  <c r="A94" i="15"/>
  <c r="B94" i="15" s="1"/>
  <c r="A90" i="15"/>
  <c r="B90" i="15" s="1"/>
  <c r="A86" i="15"/>
  <c r="B86" i="15" s="1"/>
  <c r="C86" i="15" s="1"/>
  <c r="D86" i="15" s="1"/>
  <c r="A82" i="15"/>
  <c r="B82" i="15" s="1"/>
  <c r="C82" i="15" s="1"/>
  <c r="D82" i="15" s="1"/>
  <c r="A78" i="15"/>
  <c r="B78" i="15" s="1"/>
  <c r="C78" i="15" s="1"/>
  <c r="D78" i="15" s="1"/>
  <c r="A74" i="15"/>
  <c r="B74" i="15" s="1"/>
  <c r="C74" i="15" s="1"/>
  <c r="D74" i="15" s="1"/>
  <c r="A70" i="15"/>
  <c r="B70" i="15" s="1"/>
  <c r="C70" i="15" s="1"/>
  <c r="A66" i="15"/>
  <c r="B66" i="15" s="1"/>
  <c r="C66" i="15" s="1"/>
  <c r="A62" i="15"/>
  <c r="B62" i="15" s="1"/>
  <c r="C62" i="15" s="1"/>
  <c r="A58" i="15"/>
  <c r="B58" i="15" s="1"/>
  <c r="C58" i="15" s="1"/>
  <c r="A54" i="15"/>
  <c r="B54" i="15" s="1"/>
  <c r="C54" i="15" s="1"/>
  <c r="A50" i="15"/>
  <c r="B50" i="15" s="1"/>
  <c r="C50" i="15" s="1"/>
  <c r="A46" i="15"/>
  <c r="B46" i="15" s="1"/>
  <c r="C46" i="15" s="1"/>
  <c r="A42" i="15"/>
  <c r="B42" i="15" s="1"/>
  <c r="C42" i="15" s="1"/>
  <c r="A38" i="15"/>
  <c r="B38" i="15" s="1"/>
  <c r="C38" i="15" s="1"/>
  <c r="A34" i="15"/>
  <c r="B34" i="15" s="1"/>
  <c r="C34" i="15" s="1"/>
  <c r="A30" i="15"/>
  <c r="B30" i="15" s="1"/>
  <c r="A26" i="15"/>
  <c r="B26" i="15" s="1"/>
  <c r="A22" i="15"/>
  <c r="B22" i="15" s="1"/>
  <c r="A18" i="15"/>
  <c r="B18" i="15" s="1"/>
  <c r="C18" i="15" s="1"/>
  <c r="A14" i="15"/>
  <c r="B14" i="15" s="1"/>
  <c r="C14" i="15" s="1"/>
  <c r="A10" i="15"/>
  <c r="B10" i="15" s="1"/>
  <c r="C10" i="15" s="1"/>
  <c r="A6" i="15"/>
  <c r="B6" i="15" s="1"/>
  <c r="C6" i="15" s="1"/>
  <c r="A277" i="15"/>
  <c r="B277" i="15" s="1"/>
  <c r="A273" i="15"/>
  <c r="B273" i="15" s="1"/>
  <c r="A269" i="15"/>
  <c r="B269" i="15" s="1"/>
  <c r="A265" i="15"/>
  <c r="B265" i="15" s="1"/>
  <c r="A261" i="15"/>
  <c r="B261" i="15" s="1"/>
  <c r="A257" i="15"/>
  <c r="B257" i="15" s="1"/>
  <c r="A253" i="15"/>
  <c r="B253" i="15" s="1"/>
  <c r="A249" i="15"/>
  <c r="B249" i="15" s="1"/>
  <c r="A245" i="15"/>
  <c r="B245" i="15" s="1"/>
  <c r="A241" i="15"/>
  <c r="B241" i="15" s="1"/>
  <c r="A237" i="15"/>
  <c r="B237" i="15" s="1"/>
  <c r="A233" i="15"/>
  <c r="B233" i="15" s="1"/>
  <c r="A229" i="15"/>
  <c r="B229" i="15" s="1"/>
  <c r="A225" i="15"/>
  <c r="B225" i="15" s="1"/>
  <c r="A221" i="15"/>
  <c r="B221" i="15" s="1"/>
  <c r="A217" i="15"/>
  <c r="B217" i="15" s="1"/>
  <c r="A213" i="15"/>
  <c r="B213" i="15" s="1"/>
  <c r="A209" i="15"/>
  <c r="B209" i="15" s="1"/>
  <c r="A205" i="15"/>
  <c r="B205" i="15" s="1"/>
  <c r="A201" i="15"/>
  <c r="B201" i="15" s="1"/>
  <c r="A197" i="15"/>
  <c r="B197" i="15" s="1"/>
  <c r="A193" i="15"/>
  <c r="B193" i="15" s="1"/>
  <c r="A189" i="15"/>
  <c r="B189" i="15" s="1"/>
  <c r="A185" i="15"/>
  <c r="B185" i="15" s="1"/>
  <c r="A181" i="15"/>
  <c r="B181" i="15" s="1"/>
  <c r="A177" i="15"/>
  <c r="B177" i="15" s="1"/>
  <c r="A173" i="15"/>
  <c r="B173" i="15" s="1"/>
  <c r="A169" i="15"/>
  <c r="B169" i="15" s="1"/>
  <c r="A165" i="15"/>
  <c r="B165" i="15" s="1"/>
  <c r="A161" i="15"/>
  <c r="B161" i="15" s="1"/>
  <c r="A157" i="15"/>
  <c r="B157" i="15" s="1"/>
  <c r="A153" i="15"/>
  <c r="B153" i="15" s="1"/>
  <c r="A149" i="15"/>
  <c r="B149" i="15" s="1"/>
  <c r="A145" i="15"/>
  <c r="B145" i="15" s="1"/>
  <c r="A141" i="15"/>
  <c r="B141" i="15" s="1"/>
  <c r="A137" i="15"/>
  <c r="B137" i="15" s="1"/>
  <c r="A133" i="15"/>
  <c r="B133" i="15" s="1"/>
  <c r="A129" i="15"/>
  <c r="B129" i="15" s="1"/>
  <c r="A125" i="15"/>
  <c r="B125" i="15" s="1"/>
  <c r="A121" i="15"/>
  <c r="B121" i="15" s="1"/>
  <c r="A117" i="15"/>
  <c r="B117" i="15" s="1"/>
  <c r="A113" i="15"/>
  <c r="B113" i="15" s="1"/>
  <c r="A109" i="15"/>
  <c r="B109" i="15" s="1"/>
  <c r="A105" i="15"/>
  <c r="B105" i="15" s="1"/>
  <c r="A101" i="15"/>
  <c r="B101" i="15" s="1"/>
  <c r="A97" i="15"/>
  <c r="B97" i="15" s="1"/>
  <c r="A93" i="15"/>
  <c r="B93" i="15" s="1"/>
  <c r="A89" i="15"/>
  <c r="B89" i="15" s="1"/>
  <c r="C89" i="15" s="1"/>
  <c r="D89" i="15" s="1"/>
  <c r="A85" i="15"/>
  <c r="B85" i="15" s="1"/>
  <c r="C85" i="15" s="1"/>
  <c r="D85" i="15" s="1"/>
  <c r="A81" i="15"/>
  <c r="B81" i="15" s="1"/>
  <c r="C81" i="15" s="1"/>
  <c r="D81" i="15" s="1"/>
  <c r="A77" i="15"/>
  <c r="B77" i="15" s="1"/>
  <c r="C77" i="15" s="1"/>
  <c r="D77" i="15" s="1"/>
  <c r="A73" i="15"/>
  <c r="B73" i="15" s="1"/>
  <c r="C73" i="15" s="1"/>
  <c r="D73" i="15" s="1"/>
  <c r="A69" i="15"/>
  <c r="B69" i="15" s="1"/>
  <c r="C69" i="15" s="1"/>
  <c r="A65" i="15"/>
  <c r="B65" i="15" s="1"/>
  <c r="C65" i="15" s="1"/>
  <c r="A61" i="15"/>
  <c r="B61" i="15" s="1"/>
  <c r="C61" i="15" s="1"/>
  <c r="A57" i="15"/>
  <c r="B57" i="15" s="1"/>
  <c r="C57" i="15" s="1"/>
  <c r="A53" i="15"/>
  <c r="B53" i="15" s="1"/>
  <c r="C53" i="15" s="1"/>
  <c r="A49" i="15"/>
  <c r="B49" i="15" s="1"/>
  <c r="C49" i="15" s="1"/>
  <c r="A45" i="15"/>
  <c r="B45" i="15" s="1"/>
  <c r="C45" i="15" s="1"/>
  <c r="A41" i="15"/>
  <c r="B41" i="15" s="1"/>
  <c r="C41" i="15" s="1"/>
  <c r="A37" i="15"/>
  <c r="B37" i="15" s="1"/>
  <c r="C37" i="15" s="1"/>
  <c r="A33" i="15"/>
  <c r="B33" i="15" s="1"/>
  <c r="C33" i="15" s="1"/>
  <c r="A29" i="15"/>
  <c r="B29" i="15" s="1"/>
  <c r="A25" i="15"/>
  <c r="B25" i="15" s="1"/>
  <c r="A21" i="15"/>
  <c r="B21" i="15" s="1"/>
  <c r="A17" i="15"/>
  <c r="B17" i="15" s="1"/>
  <c r="C17" i="15" s="1"/>
  <c r="A13" i="15"/>
  <c r="B13" i="15" s="1"/>
  <c r="C13" i="15" s="1"/>
  <c r="A9" i="15"/>
  <c r="B9" i="15" s="1"/>
  <c r="C9" i="15" s="1"/>
  <c r="A5" i="15"/>
  <c r="B5" i="15" s="1"/>
  <c r="C5" i="15" s="1"/>
  <c r="A276" i="15"/>
  <c r="B276" i="15" s="1"/>
  <c r="A272" i="15"/>
  <c r="B272" i="15" s="1"/>
  <c r="A268" i="15"/>
  <c r="B268" i="15" s="1"/>
  <c r="A264" i="15"/>
  <c r="B264" i="15" s="1"/>
  <c r="A260" i="15"/>
  <c r="B260" i="15" s="1"/>
  <c r="A256" i="15"/>
  <c r="B256" i="15" s="1"/>
  <c r="A252" i="15"/>
  <c r="B252" i="15" s="1"/>
  <c r="A248" i="15"/>
  <c r="B248" i="15" s="1"/>
  <c r="A244" i="15"/>
  <c r="B244" i="15" s="1"/>
  <c r="A240" i="15"/>
  <c r="B240" i="15" s="1"/>
  <c r="A236" i="15"/>
  <c r="B236" i="15" s="1"/>
  <c r="A232" i="15"/>
  <c r="B232" i="15" s="1"/>
  <c r="A228" i="15"/>
  <c r="B228" i="15" s="1"/>
  <c r="A224" i="15"/>
  <c r="B224" i="15" s="1"/>
  <c r="A220" i="15"/>
  <c r="B220" i="15" s="1"/>
  <c r="A216" i="15"/>
  <c r="B216" i="15" s="1"/>
  <c r="A212" i="15"/>
  <c r="B212" i="15" s="1"/>
  <c r="A208" i="15"/>
  <c r="B208" i="15" s="1"/>
  <c r="A204" i="15"/>
  <c r="B204" i="15" s="1"/>
  <c r="A200" i="15"/>
  <c r="B200" i="15" s="1"/>
  <c r="A196" i="15"/>
  <c r="B196" i="15" s="1"/>
  <c r="A192" i="15"/>
  <c r="B192" i="15" s="1"/>
  <c r="A188" i="15"/>
  <c r="B188" i="15" s="1"/>
  <c r="A184" i="15"/>
  <c r="B184" i="15" s="1"/>
  <c r="A180" i="15"/>
  <c r="B180" i="15" s="1"/>
  <c r="A176" i="15"/>
  <c r="B176" i="15" s="1"/>
  <c r="A172" i="15"/>
  <c r="B172" i="15" s="1"/>
  <c r="A168" i="15"/>
  <c r="B168" i="15" s="1"/>
  <c r="A164" i="15"/>
  <c r="B164" i="15" s="1"/>
  <c r="A160" i="15"/>
  <c r="B160" i="15" s="1"/>
  <c r="A156" i="15"/>
  <c r="B156" i="15" s="1"/>
  <c r="A152" i="15"/>
  <c r="B152" i="15" s="1"/>
  <c r="A148" i="15"/>
  <c r="B148" i="15" s="1"/>
  <c r="A144" i="15"/>
  <c r="B144" i="15" s="1"/>
  <c r="A140" i="15"/>
  <c r="B140" i="15" s="1"/>
  <c r="A136" i="15"/>
  <c r="B136" i="15" s="1"/>
  <c r="A132" i="15"/>
  <c r="B132" i="15" s="1"/>
  <c r="A128" i="15"/>
  <c r="B128" i="15" s="1"/>
  <c r="A124" i="15"/>
  <c r="B124" i="15" s="1"/>
  <c r="A120" i="15"/>
  <c r="B120" i="15" s="1"/>
  <c r="A116" i="15"/>
  <c r="B116" i="15" s="1"/>
  <c r="A112" i="15"/>
  <c r="B112" i="15" s="1"/>
  <c r="A108" i="15"/>
  <c r="B108" i="15" s="1"/>
  <c r="A104" i="15"/>
  <c r="B104" i="15" s="1"/>
  <c r="A100" i="15"/>
  <c r="B100" i="15" s="1"/>
  <c r="A96" i="15"/>
  <c r="B96" i="15" s="1"/>
  <c r="C96" i="15" s="1"/>
  <c r="D96" i="15" s="1"/>
  <c r="A92" i="15"/>
  <c r="B92" i="15" s="1"/>
  <c r="A88" i="15"/>
  <c r="B88" i="15" s="1"/>
  <c r="C88" i="15" s="1"/>
  <c r="D88" i="15" s="1"/>
  <c r="A84" i="15"/>
  <c r="B84" i="15" s="1"/>
  <c r="C84" i="15" s="1"/>
  <c r="D84" i="15" s="1"/>
  <c r="A80" i="15"/>
  <c r="B80" i="15" s="1"/>
  <c r="C80" i="15" s="1"/>
  <c r="D80" i="15" s="1"/>
  <c r="A76" i="15"/>
  <c r="B76" i="15" s="1"/>
  <c r="C76" i="15" s="1"/>
  <c r="D76" i="15" s="1"/>
  <c r="A72" i="15"/>
  <c r="B72" i="15" s="1"/>
  <c r="C72" i="15" s="1"/>
  <c r="A68" i="15"/>
  <c r="B68" i="15" s="1"/>
  <c r="C68" i="15" s="1"/>
  <c r="A64" i="15"/>
  <c r="B64" i="15" s="1"/>
  <c r="C64" i="15" s="1"/>
  <c r="A60" i="15"/>
  <c r="B60" i="15" s="1"/>
  <c r="C60" i="15" s="1"/>
  <c r="A56" i="15"/>
  <c r="B56" i="15" s="1"/>
  <c r="C56" i="15" s="1"/>
  <c r="A52" i="15"/>
  <c r="B52" i="15" s="1"/>
  <c r="C52" i="15" s="1"/>
  <c r="A48" i="15"/>
  <c r="B48" i="15" s="1"/>
  <c r="C48" i="15" s="1"/>
  <c r="A44" i="15"/>
  <c r="B44" i="15" s="1"/>
  <c r="C44" i="15" s="1"/>
  <c r="A40" i="15"/>
  <c r="B40" i="15" s="1"/>
  <c r="C40" i="15" s="1"/>
  <c r="A36" i="15"/>
  <c r="B36" i="15" s="1"/>
  <c r="C36" i="15" s="1"/>
  <c r="A32" i="15"/>
  <c r="B32" i="15" s="1"/>
  <c r="C32" i="15" s="1"/>
  <c r="A28" i="15"/>
  <c r="B28" i="15" s="1"/>
  <c r="A24" i="15"/>
  <c r="B24" i="15" s="1"/>
  <c r="A20" i="15"/>
  <c r="B20" i="15" s="1"/>
  <c r="C20" i="15" s="1"/>
  <c r="A16" i="15"/>
  <c r="B16" i="15" s="1"/>
  <c r="C16" i="15" s="1"/>
  <c r="A12" i="15"/>
  <c r="B12" i="15" s="1"/>
  <c r="C12" i="15" s="1"/>
  <c r="A8" i="15"/>
  <c r="B8" i="15" s="1"/>
  <c r="C8" i="15" s="1"/>
  <c r="A4" i="15"/>
  <c r="B4" i="15" s="1"/>
  <c r="C4" i="15" s="1"/>
  <c r="A279" i="15"/>
  <c r="B279" i="15" s="1"/>
  <c r="A275" i="15"/>
  <c r="B275" i="15" s="1"/>
  <c r="A271" i="15"/>
  <c r="B271" i="15" s="1"/>
  <c r="A267" i="15"/>
  <c r="B267" i="15" s="1"/>
  <c r="A263" i="15"/>
  <c r="B263" i="15" s="1"/>
  <c r="A259" i="15"/>
  <c r="B259" i="15" s="1"/>
  <c r="A255" i="15"/>
  <c r="B255" i="15" s="1"/>
  <c r="A251" i="15"/>
  <c r="B251" i="15" s="1"/>
  <c r="A247" i="15"/>
  <c r="B247" i="15" s="1"/>
  <c r="A243" i="15"/>
  <c r="B243" i="15" s="1"/>
  <c r="A239" i="15"/>
  <c r="B239" i="15" s="1"/>
  <c r="A235" i="15"/>
  <c r="B235" i="15" s="1"/>
  <c r="A231" i="15"/>
  <c r="B231" i="15" s="1"/>
  <c r="A227" i="15"/>
  <c r="B227" i="15" s="1"/>
  <c r="A223" i="15"/>
  <c r="B223" i="15" s="1"/>
  <c r="A219" i="15"/>
  <c r="B219" i="15" s="1"/>
  <c r="A215" i="15"/>
  <c r="B215" i="15" s="1"/>
  <c r="A211" i="15"/>
  <c r="B211" i="15" s="1"/>
  <c r="A207" i="15"/>
  <c r="B207" i="15" s="1"/>
  <c r="A203" i="15"/>
  <c r="B203" i="15" s="1"/>
  <c r="A199" i="15"/>
  <c r="B199" i="15" s="1"/>
  <c r="A195" i="15"/>
  <c r="B195" i="15" s="1"/>
  <c r="A191" i="15"/>
  <c r="B191" i="15" s="1"/>
  <c r="A187" i="15"/>
  <c r="B187" i="15" s="1"/>
  <c r="A183" i="15"/>
  <c r="B183" i="15" s="1"/>
  <c r="A179" i="15"/>
  <c r="B179" i="15" s="1"/>
  <c r="A175" i="15"/>
  <c r="B175" i="15" s="1"/>
  <c r="A171" i="15"/>
  <c r="B171" i="15" s="1"/>
  <c r="A167" i="15"/>
  <c r="B167" i="15" s="1"/>
  <c r="A163" i="15"/>
  <c r="B163" i="15" s="1"/>
  <c r="A159" i="15"/>
  <c r="B159" i="15" s="1"/>
  <c r="A155" i="15"/>
  <c r="B155" i="15" s="1"/>
  <c r="A151" i="15"/>
  <c r="B151" i="15" s="1"/>
  <c r="A147" i="15"/>
  <c r="B147" i="15" s="1"/>
  <c r="A143" i="15"/>
  <c r="B143" i="15" s="1"/>
  <c r="A139" i="15"/>
  <c r="B139" i="15" s="1"/>
  <c r="A135" i="15"/>
  <c r="B135" i="15" s="1"/>
  <c r="A131" i="15"/>
  <c r="B131" i="15" s="1"/>
  <c r="A127" i="15"/>
  <c r="B127" i="15" s="1"/>
  <c r="A123" i="15"/>
  <c r="B123" i="15" s="1"/>
  <c r="A119" i="15"/>
  <c r="B119" i="15" s="1"/>
  <c r="A115" i="15"/>
  <c r="B115" i="15" s="1"/>
  <c r="A111" i="15"/>
  <c r="B111" i="15" s="1"/>
  <c r="A107" i="15"/>
  <c r="B107" i="15" s="1"/>
  <c r="A103" i="15"/>
  <c r="B103" i="15" s="1"/>
  <c r="A99" i="15"/>
  <c r="B99" i="15" s="1"/>
  <c r="A95" i="15"/>
  <c r="B95" i="15" s="1"/>
  <c r="A91" i="15"/>
  <c r="B91" i="15" s="1"/>
  <c r="A87" i="15"/>
  <c r="B87" i="15" s="1"/>
  <c r="C87" i="15" s="1"/>
  <c r="D87" i="15" s="1"/>
  <c r="A83" i="15"/>
  <c r="B83" i="15" s="1"/>
  <c r="C83" i="15" s="1"/>
  <c r="D83" i="15" s="1"/>
  <c r="A79" i="15"/>
  <c r="B79" i="15" s="1"/>
  <c r="C79" i="15" s="1"/>
  <c r="D79" i="15" s="1"/>
  <c r="A75" i="15"/>
  <c r="B75" i="15" s="1"/>
  <c r="C75" i="15" s="1"/>
  <c r="D75" i="15" s="1"/>
  <c r="A71" i="15"/>
  <c r="B71" i="15" s="1"/>
  <c r="C71" i="15" s="1"/>
  <c r="A67" i="15"/>
  <c r="B67" i="15" s="1"/>
  <c r="C67" i="15" s="1"/>
  <c r="A63" i="15"/>
  <c r="B63" i="15" s="1"/>
  <c r="C63" i="15" s="1"/>
  <c r="A59" i="15"/>
  <c r="B59" i="15" s="1"/>
  <c r="C59" i="15" s="1"/>
  <c r="A55" i="15"/>
  <c r="B55" i="15" s="1"/>
  <c r="C55" i="15" s="1"/>
  <c r="A51" i="15"/>
  <c r="B51" i="15" s="1"/>
  <c r="C51" i="15" s="1"/>
  <c r="A47" i="15"/>
  <c r="B47" i="15" s="1"/>
  <c r="C47" i="15" s="1"/>
  <c r="A43" i="15"/>
  <c r="B43" i="15" s="1"/>
  <c r="C43" i="15" s="1"/>
  <c r="A39" i="15"/>
  <c r="B39" i="15" s="1"/>
  <c r="C39" i="15" s="1"/>
  <c r="A35" i="15"/>
  <c r="B35" i="15" s="1"/>
  <c r="C35" i="15" s="1"/>
  <c r="A31" i="15"/>
  <c r="B31" i="15" s="1"/>
  <c r="C31" i="15" s="1"/>
  <c r="A27" i="15"/>
  <c r="B27" i="15" s="1"/>
  <c r="A23" i="15"/>
  <c r="B23" i="15" s="1"/>
  <c r="A19" i="15"/>
  <c r="B19" i="15" s="1"/>
  <c r="C19" i="15" s="1"/>
  <c r="A15" i="15"/>
  <c r="B15" i="15" s="1"/>
  <c r="C15" i="15" s="1"/>
  <c r="A11" i="15"/>
  <c r="B11" i="15" s="1"/>
  <c r="C11" i="15" s="1"/>
  <c r="A7" i="15"/>
  <c r="B7" i="15" s="1"/>
  <c r="C7" i="15" s="1"/>
  <c r="A3" i="15"/>
  <c r="B3" i="15" s="1"/>
  <c r="C3" i="15" s="1"/>
  <c r="G568" i="29" l="1"/>
  <c r="H568" i="29"/>
  <c r="D577" i="5" s="1"/>
  <c r="I568" i="29"/>
  <c r="F577" i="5" s="1"/>
  <c r="F569" i="29"/>
  <c r="F83" i="15"/>
  <c r="O83" i="15"/>
  <c r="M83" i="15"/>
  <c r="K83" i="15"/>
  <c r="L83" i="15"/>
  <c r="J83" i="15"/>
  <c r="I83" i="15"/>
  <c r="G83" i="15"/>
  <c r="P83" i="15"/>
  <c r="E83" i="15"/>
  <c r="P89" i="15"/>
  <c r="L89" i="15"/>
  <c r="M89" i="15"/>
  <c r="G89" i="15"/>
  <c r="F89" i="15"/>
  <c r="K89" i="15"/>
  <c r="E89" i="15"/>
  <c r="I89" i="15"/>
  <c r="O89" i="15"/>
  <c r="J89" i="15"/>
  <c r="I87" i="15"/>
  <c r="O87" i="15"/>
  <c r="E87" i="15"/>
  <c r="M87" i="15"/>
  <c r="G87" i="15"/>
  <c r="K87" i="15"/>
  <c r="P87" i="15"/>
  <c r="H87" i="15"/>
  <c r="J87" i="15"/>
  <c r="N87" i="15"/>
  <c r="F84" i="15"/>
  <c r="G84" i="15"/>
  <c r="P84" i="15"/>
  <c r="L84" i="15"/>
  <c r="E84" i="15"/>
  <c r="K84" i="15"/>
  <c r="M84" i="15"/>
  <c r="N84" i="15"/>
  <c r="H84" i="15"/>
  <c r="J84" i="15"/>
  <c r="K88" i="15"/>
  <c r="P88" i="15"/>
  <c r="L88" i="15"/>
  <c r="F88" i="15"/>
  <c r="O88" i="15"/>
  <c r="I88" i="15"/>
  <c r="E88" i="15"/>
  <c r="N88" i="15"/>
  <c r="J88" i="15"/>
  <c r="H88" i="15"/>
  <c r="K85" i="15"/>
  <c r="G85" i="15"/>
  <c r="L85" i="15"/>
  <c r="O85" i="15"/>
  <c r="E85" i="15"/>
  <c r="I85" i="15"/>
  <c r="H85" i="15"/>
  <c r="F85" i="15"/>
  <c r="M85" i="15"/>
  <c r="N85" i="15"/>
  <c r="J82" i="15"/>
  <c r="P82" i="15"/>
  <c r="F82" i="15"/>
  <c r="N82" i="15"/>
  <c r="H82" i="15"/>
  <c r="O82" i="15"/>
  <c r="I82" i="15"/>
  <c r="K82" i="15"/>
  <c r="L82" i="15"/>
  <c r="E82" i="15"/>
  <c r="I86" i="15"/>
  <c r="N86" i="15"/>
  <c r="H86" i="15"/>
  <c r="O86" i="15"/>
  <c r="M86" i="15"/>
  <c r="G86" i="15"/>
  <c r="L86" i="15"/>
  <c r="F86" i="15"/>
  <c r="P86" i="15"/>
  <c r="J86" i="15"/>
  <c r="E75" i="15"/>
  <c r="P75" i="15"/>
  <c r="G75" i="15"/>
  <c r="M75" i="15"/>
  <c r="K75" i="15"/>
  <c r="J75" i="15"/>
  <c r="H75" i="15"/>
  <c r="N75" i="15"/>
  <c r="M80" i="15"/>
  <c r="G80" i="15"/>
  <c r="L80" i="15"/>
  <c r="F80" i="15"/>
  <c r="P80" i="15"/>
  <c r="J80" i="15"/>
  <c r="I80" i="15"/>
  <c r="O80" i="15"/>
  <c r="E96" i="15"/>
  <c r="N96" i="15"/>
  <c r="H96" i="15"/>
  <c r="M96" i="15"/>
  <c r="G96" i="15"/>
  <c r="K96" i="15"/>
  <c r="P96" i="15"/>
  <c r="J96" i="15"/>
  <c r="L77" i="15"/>
  <c r="G77" i="15"/>
  <c r="F77" i="15"/>
  <c r="O77" i="15"/>
  <c r="J77" i="15"/>
  <c r="P77" i="15"/>
  <c r="I77" i="15"/>
  <c r="M77" i="15"/>
  <c r="J74" i="15"/>
  <c r="L74" i="15"/>
  <c r="I74" i="15"/>
  <c r="G74" i="15"/>
  <c r="M74" i="15"/>
  <c r="F74" i="15"/>
  <c r="P74" i="15"/>
  <c r="O74" i="15"/>
  <c r="E79" i="15"/>
  <c r="K79" i="15"/>
  <c r="I79" i="15"/>
  <c r="O79" i="15"/>
  <c r="F79" i="15"/>
  <c r="H79" i="15"/>
  <c r="N79" i="15"/>
  <c r="L79" i="15"/>
  <c r="E76" i="15"/>
  <c r="K76" i="15"/>
  <c r="I76" i="15"/>
  <c r="O76" i="15"/>
  <c r="F76" i="15"/>
  <c r="H76" i="15"/>
  <c r="N76" i="15"/>
  <c r="L76" i="15"/>
  <c r="K73" i="15"/>
  <c r="O73" i="15"/>
  <c r="N73" i="15"/>
  <c r="H73" i="15"/>
  <c r="I73" i="15"/>
  <c r="E73" i="15"/>
  <c r="L73" i="15"/>
  <c r="F73" i="15"/>
  <c r="E81" i="15"/>
  <c r="K81" i="15"/>
  <c r="J81" i="15"/>
  <c r="G81" i="15"/>
  <c r="N81" i="15"/>
  <c r="H81" i="15"/>
  <c r="P81" i="15"/>
  <c r="M81" i="15"/>
  <c r="J78" i="15"/>
  <c r="P78" i="15"/>
  <c r="G78" i="15"/>
  <c r="E78" i="15"/>
  <c r="M78" i="15"/>
  <c r="K78" i="15"/>
  <c r="N78" i="15"/>
  <c r="H78" i="15"/>
  <c r="C24" i="15"/>
  <c r="C29" i="15"/>
  <c r="C23" i="15"/>
  <c r="C21" i="15"/>
  <c r="C26" i="15"/>
  <c r="C28" i="15"/>
  <c r="C25" i="15"/>
  <c r="C22" i="15"/>
  <c r="C30" i="15"/>
  <c r="C27" i="15"/>
  <c r="F53" i="19"/>
  <c r="H53" i="19"/>
  <c r="L53" i="19"/>
  <c r="P53" i="19"/>
  <c r="G53" i="19"/>
  <c r="E53" i="19"/>
  <c r="O53" i="19"/>
  <c r="I53" i="19"/>
  <c r="J53" i="19"/>
  <c r="M53" i="19"/>
  <c r="M57" i="19"/>
  <c r="E57" i="19"/>
  <c r="H57" i="19"/>
  <c r="G57" i="19"/>
  <c r="N57" i="19"/>
  <c r="P57" i="19"/>
  <c r="L57" i="19"/>
  <c r="I57" i="19"/>
  <c r="J57" i="19"/>
  <c r="K57" i="19"/>
  <c r="F57" i="19"/>
  <c r="F93" i="19" s="1"/>
  <c r="H49" i="19"/>
  <c r="I49" i="19"/>
  <c r="N49" i="19"/>
  <c r="P49" i="19"/>
  <c r="L49" i="19"/>
  <c r="F49" i="19"/>
  <c r="K49" i="19"/>
  <c r="O49" i="19"/>
  <c r="M49" i="19"/>
  <c r="E49" i="19"/>
  <c r="F277" i="19"/>
  <c r="O277" i="19"/>
  <c r="L277" i="19"/>
  <c r="M277" i="19"/>
  <c r="G277" i="19"/>
  <c r="K277" i="19"/>
  <c r="N277" i="19"/>
  <c r="I277" i="19"/>
  <c r="H277" i="19"/>
  <c r="E277" i="19"/>
  <c r="P277" i="19"/>
  <c r="J277" i="19"/>
  <c r="F279" i="19"/>
  <c r="O279" i="19"/>
  <c r="L279" i="19"/>
  <c r="M279" i="19"/>
  <c r="G279" i="19"/>
  <c r="K279" i="19"/>
  <c r="N279" i="19"/>
  <c r="I279" i="19"/>
  <c r="H279" i="19"/>
  <c r="P279" i="19"/>
  <c r="J279" i="19"/>
  <c r="E279" i="19"/>
  <c r="P45" i="19"/>
  <c r="H59" i="19"/>
  <c r="O90" i="19"/>
  <c r="H95" i="19"/>
  <c r="R9" i="19"/>
  <c r="P55" i="19"/>
  <c r="M52" i="19"/>
  <c r="K38" i="19"/>
  <c r="L51" i="19"/>
  <c r="J97" i="19"/>
  <c r="L99" i="19"/>
  <c r="G569" i="29" l="1"/>
  <c r="H569" i="29"/>
  <c r="D578" i="5" s="1"/>
  <c r="I569" i="29"/>
  <c r="F578" i="5" s="1"/>
  <c r="F570" i="29"/>
  <c r="G58" i="19"/>
  <c r="I48" i="19"/>
  <c r="R10" i="19"/>
  <c r="E44" i="19"/>
  <c r="E56" i="19" s="1"/>
  <c r="P91" i="19"/>
  <c r="K50" i="19"/>
  <c r="G94" i="19"/>
  <c r="M100" i="19"/>
  <c r="G570" i="29" l="1"/>
  <c r="H570" i="29"/>
  <c r="D579" i="5" s="1"/>
  <c r="I570" i="29"/>
  <c r="F579" i="5" s="1"/>
  <c r="F571" i="29"/>
  <c r="K98" i="19"/>
  <c r="R11" i="19"/>
  <c r="E92" i="19"/>
  <c r="I60" i="19"/>
  <c r="G571" i="29" l="1"/>
  <c r="H571" i="29"/>
  <c r="D580" i="5" s="1"/>
  <c r="I571" i="29"/>
  <c r="F580" i="5" s="1"/>
  <c r="F572" i="29"/>
  <c r="R12" i="19"/>
  <c r="I96" i="19"/>
  <c r="G572" i="29" l="1"/>
  <c r="H572" i="29"/>
  <c r="D581" i="5" s="1"/>
  <c r="I572" i="29"/>
  <c r="F581" i="5" s="1"/>
  <c r="F573" i="29"/>
  <c r="R13" i="19"/>
  <c r="G573" i="29" l="1"/>
  <c r="H573" i="29"/>
  <c r="D582" i="5" s="1"/>
  <c r="I573" i="29"/>
  <c r="F582" i="5" s="1"/>
  <c r="F574" i="29"/>
  <c r="R14" i="19"/>
  <c r="G574" i="29" l="1"/>
  <c r="H574" i="29"/>
  <c r="D583" i="5" s="1"/>
  <c r="I574" i="29"/>
  <c r="F583" i="5" s="1"/>
  <c r="F575" i="29"/>
  <c r="R15" i="19"/>
  <c r="G575" i="29" l="1"/>
  <c r="H575" i="29"/>
  <c r="D584" i="5" s="1"/>
  <c r="I575" i="29"/>
  <c r="F584" i="5" s="1"/>
  <c r="F576" i="29"/>
  <c r="R16" i="19"/>
  <c r="G576" i="29" l="1"/>
  <c r="H576" i="29"/>
  <c r="D585" i="5" s="1"/>
  <c r="I576" i="29"/>
  <c r="F585" i="5" s="1"/>
  <c r="F577" i="29"/>
  <c r="R17" i="19"/>
  <c r="E44" i="3"/>
  <c r="I64" i="3"/>
  <c r="J64" i="3" s="1"/>
  <c r="I65" i="3"/>
  <c r="J65" i="3" s="1"/>
  <c r="I66" i="3"/>
  <c r="J66" i="3" s="1"/>
  <c r="I67" i="3"/>
  <c r="J67" i="3" s="1"/>
  <c r="I68" i="3"/>
  <c r="J68" i="3" s="1"/>
  <c r="I69" i="3"/>
  <c r="J69" i="3" s="1"/>
  <c r="I70" i="3"/>
  <c r="J70" i="3" s="1"/>
  <c r="I71" i="3"/>
  <c r="J71" i="3" s="1"/>
  <c r="I72" i="3"/>
  <c r="J72" i="3" s="1"/>
  <c r="I73" i="3"/>
  <c r="J73" i="3" s="1"/>
  <c r="I74" i="3"/>
  <c r="J74" i="3" s="1"/>
  <c r="I63" i="3"/>
  <c r="J63" i="3" s="1"/>
  <c r="F63" i="3"/>
  <c r="G63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C64" i="3"/>
  <c r="D64" i="3" s="1"/>
  <c r="C65" i="3"/>
  <c r="D65" i="3" s="1"/>
  <c r="C66" i="3"/>
  <c r="D66" i="3" s="1"/>
  <c r="C67" i="3"/>
  <c r="D67" i="3" s="1"/>
  <c r="C68" i="3"/>
  <c r="D68" i="3" s="1"/>
  <c r="C69" i="3"/>
  <c r="D69" i="3" s="1"/>
  <c r="C70" i="3"/>
  <c r="D70" i="3" s="1"/>
  <c r="C71" i="3"/>
  <c r="D71" i="3" s="1"/>
  <c r="C72" i="3"/>
  <c r="D72" i="3" s="1"/>
  <c r="C73" i="3"/>
  <c r="D73" i="3" s="1"/>
  <c r="C74" i="3"/>
  <c r="D74" i="3" s="1"/>
  <c r="C63" i="3"/>
  <c r="D63" i="3" s="1"/>
  <c r="R3" i="15"/>
  <c r="G577" i="29" l="1"/>
  <c r="H577" i="29"/>
  <c r="D586" i="5" s="1"/>
  <c r="I577" i="29"/>
  <c r="F586" i="5" s="1"/>
  <c r="F578" i="29"/>
  <c r="R4" i="15"/>
  <c r="A2" i="19"/>
  <c r="B2" i="19" s="1"/>
  <c r="R18" i="19"/>
  <c r="A2" i="15"/>
  <c r="B2" i="15" s="1"/>
  <c r="C2" i="15" s="1"/>
  <c r="G578" i="29" l="1"/>
  <c r="H578" i="29"/>
  <c r="D587" i="5" s="1"/>
  <c r="I578" i="29"/>
  <c r="F587" i="5" s="1"/>
  <c r="F579" i="29"/>
  <c r="R5" i="15"/>
  <c r="R19" i="19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E47" i="3"/>
  <c r="N265" i="2"/>
  <c r="X279" i="2"/>
  <c r="W134" i="2"/>
  <c r="D292" i="2"/>
  <c r="D291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Y288" i="2"/>
  <c r="X288" i="2"/>
  <c r="W288" i="2"/>
  <c r="V288" i="2"/>
  <c r="T288" i="2"/>
  <c r="S288" i="2"/>
  <c r="R288" i="2"/>
  <c r="Q288" i="2"/>
  <c r="P288" i="2"/>
  <c r="O288" i="2"/>
  <c r="N288" i="2"/>
  <c r="Y287" i="2"/>
  <c r="X287" i="2"/>
  <c r="W287" i="2"/>
  <c r="V287" i="2"/>
  <c r="U287" i="2"/>
  <c r="S287" i="2"/>
  <c r="R287" i="2"/>
  <c r="Q287" i="2"/>
  <c r="P287" i="2"/>
  <c r="O287" i="2"/>
  <c r="N287" i="2"/>
  <c r="Y286" i="2"/>
  <c r="X286" i="2"/>
  <c r="W286" i="2"/>
  <c r="V286" i="2"/>
  <c r="U286" i="2"/>
  <c r="T286" i="2"/>
  <c r="R286" i="2"/>
  <c r="Q286" i="2"/>
  <c r="P286" i="2"/>
  <c r="O286" i="2"/>
  <c r="N286" i="2"/>
  <c r="G286" i="2"/>
  <c r="D286" i="2"/>
  <c r="Y285" i="2"/>
  <c r="X285" i="2"/>
  <c r="W285" i="2"/>
  <c r="V285" i="2"/>
  <c r="U285" i="2"/>
  <c r="T285" i="2"/>
  <c r="S285" i="2"/>
  <c r="Q285" i="2"/>
  <c r="P285" i="2"/>
  <c r="O285" i="2"/>
  <c r="N285" i="2"/>
  <c r="G285" i="2"/>
  <c r="D285" i="2"/>
  <c r="Y284" i="2"/>
  <c r="X284" i="2"/>
  <c r="W284" i="2"/>
  <c r="V284" i="2"/>
  <c r="U284" i="2"/>
  <c r="T284" i="2"/>
  <c r="S284" i="2"/>
  <c r="R284" i="2"/>
  <c r="P284" i="2"/>
  <c r="O284" i="2"/>
  <c r="N284" i="2"/>
  <c r="G284" i="2"/>
  <c r="D284" i="2"/>
  <c r="Y283" i="2"/>
  <c r="X283" i="2"/>
  <c r="W283" i="2"/>
  <c r="V283" i="2"/>
  <c r="U283" i="2"/>
  <c r="T283" i="2"/>
  <c r="S283" i="2"/>
  <c r="R283" i="2"/>
  <c r="Q283" i="2"/>
  <c r="O283" i="2"/>
  <c r="N283" i="2"/>
  <c r="G283" i="2"/>
  <c r="D283" i="2"/>
  <c r="Y282" i="2"/>
  <c r="X282" i="2"/>
  <c r="W282" i="2"/>
  <c r="V282" i="2"/>
  <c r="U282" i="2"/>
  <c r="T282" i="2"/>
  <c r="S282" i="2"/>
  <c r="R282" i="2"/>
  <c r="Q282" i="2"/>
  <c r="P282" i="2"/>
  <c r="N282" i="2"/>
  <c r="G282" i="2"/>
  <c r="D282" i="2"/>
  <c r="Y281" i="2"/>
  <c r="X281" i="2"/>
  <c r="W281" i="2"/>
  <c r="V281" i="2"/>
  <c r="U281" i="2"/>
  <c r="T281" i="2"/>
  <c r="S281" i="2"/>
  <c r="R281" i="2"/>
  <c r="Q281" i="2"/>
  <c r="P281" i="2"/>
  <c r="O281" i="2"/>
  <c r="G281" i="2"/>
  <c r="D281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G280" i="2"/>
  <c r="D280" i="2"/>
  <c r="Y279" i="2"/>
  <c r="W279" i="2"/>
  <c r="V279" i="2"/>
  <c r="U279" i="2"/>
  <c r="T279" i="2"/>
  <c r="S279" i="2"/>
  <c r="R279" i="2"/>
  <c r="Q279" i="2"/>
  <c r="P279" i="2"/>
  <c r="O279" i="2"/>
  <c r="N279" i="2"/>
  <c r="G279" i="2"/>
  <c r="D279" i="2"/>
  <c r="Y278" i="2"/>
  <c r="X278" i="2"/>
  <c r="V278" i="2"/>
  <c r="U278" i="2"/>
  <c r="T278" i="2"/>
  <c r="S278" i="2"/>
  <c r="R278" i="2"/>
  <c r="Q278" i="2"/>
  <c r="P278" i="2"/>
  <c r="O278" i="2"/>
  <c r="N278" i="2"/>
  <c r="G278" i="2"/>
  <c r="D278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G277" i="2"/>
  <c r="D277" i="2"/>
  <c r="Y276" i="2"/>
  <c r="X276" i="2"/>
  <c r="W276" i="2"/>
  <c r="V276" i="2"/>
  <c r="T276" i="2"/>
  <c r="S276" i="2"/>
  <c r="R276" i="2"/>
  <c r="Q276" i="2"/>
  <c r="P276" i="2"/>
  <c r="O276" i="2"/>
  <c r="N276" i="2"/>
  <c r="G276" i="2"/>
  <c r="D276" i="2"/>
  <c r="Y275" i="2"/>
  <c r="X275" i="2"/>
  <c r="W275" i="2"/>
  <c r="V275" i="2"/>
  <c r="U275" i="2"/>
  <c r="S275" i="2"/>
  <c r="R275" i="2"/>
  <c r="Q275" i="2"/>
  <c r="P275" i="2"/>
  <c r="O275" i="2"/>
  <c r="N275" i="2"/>
  <c r="G275" i="2"/>
  <c r="D275" i="2"/>
  <c r="Y274" i="2"/>
  <c r="X274" i="2"/>
  <c r="W274" i="2"/>
  <c r="V274" i="2"/>
  <c r="U274" i="2"/>
  <c r="T274" i="2"/>
  <c r="R274" i="2"/>
  <c r="Q274" i="2"/>
  <c r="P274" i="2"/>
  <c r="O274" i="2"/>
  <c r="N274" i="2"/>
  <c r="G274" i="2"/>
  <c r="D274" i="2"/>
  <c r="Y273" i="2"/>
  <c r="X273" i="2"/>
  <c r="W273" i="2"/>
  <c r="V273" i="2"/>
  <c r="U273" i="2"/>
  <c r="T273" i="2"/>
  <c r="S273" i="2"/>
  <c r="Q273" i="2"/>
  <c r="P273" i="2"/>
  <c r="O273" i="2"/>
  <c r="N273" i="2"/>
  <c r="G273" i="2"/>
  <c r="D273" i="2"/>
  <c r="Y272" i="2"/>
  <c r="X272" i="2"/>
  <c r="W272" i="2"/>
  <c r="V272" i="2"/>
  <c r="U272" i="2"/>
  <c r="T272" i="2"/>
  <c r="S272" i="2"/>
  <c r="R272" i="2"/>
  <c r="P272" i="2"/>
  <c r="O272" i="2"/>
  <c r="N272" i="2"/>
  <c r="G272" i="2"/>
  <c r="D272" i="2"/>
  <c r="Y271" i="2"/>
  <c r="X271" i="2"/>
  <c r="W271" i="2"/>
  <c r="V271" i="2"/>
  <c r="U271" i="2"/>
  <c r="T271" i="2"/>
  <c r="S271" i="2"/>
  <c r="R271" i="2"/>
  <c r="Q271" i="2"/>
  <c r="O271" i="2"/>
  <c r="N271" i="2"/>
  <c r="G271" i="2"/>
  <c r="D271" i="2"/>
  <c r="Y270" i="2"/>
  <c r="X270" i="2"/>
  <c r="W270" i="2"/>
  <c r="V270" i="2"/>
  <c r="U270" i="2"/>
  <c r="T270" i="2"/>
  <c r="S270" i="2"/>
  <c r="R270" i="2"/>
  <c r="Q270" i="2"/>
  <c r="P270" i="2"/>
  <c r="N270" i="2"/>
  <c r="G270" i="2"/>
  <c r="D270" i="2"/>
  <c r="Y269" i="2"/>
  <c r="X269" i="2"/>
  <c r="W269" i="2"/>
  <c r="V269" i="2"/>
  <c r="U269" i="2"/>
  <c r="T269" i="2"/>
  <c r="S269" i="2"/>
  <c r="R269" i="2"/>
  <c r="Q269" i="2"/>
  <c r="P269" i="2"/>
  <c r="O269" i="2"/>
  <c r="G269" i="2"/>
  <c r="D269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G268" i="2"/>
  <c r="D268" i="2"/>
  <c r="Y267" i="2"/>
  <c r="W267" i="2"/>
  <c r="V267" i="2"/>
  <c r="U267" i="2"/>
  <c r="T267" i="2"/>
  <c r="S267" i="2"/>
  <c r="R267" i="2"/>
  <c r="Q267" i="2"/>
  <c r="P267" i="2"/>
  <c r="O267" i="2"/>
  <c r="N267" i="2"/>
  <c r="G267" i="2"/>
  <c r="D267" i="2"/>
  <c r="Y266" i="2"/>
  <c r="X266" i="2"/>
  <c r="V266" i="2"/>
  <c r="U266" i="2"/>
  <c r="T266" i="2"/>
  <c r="S266" i="2"/>
  <c r="R266" i="2"/>
  <c r="Q266" i="2"/>
  <c r="P266" i="2"/>
  <c r="O266" i="2"/>
  <c r="N266" i="2"/>
  <c r="G266" i="2"/>
  <c r="D266" i="2"/>
  <c r="Y265" i="2"/>
  <c r="X265" i="2"/>
  <c r="W265" i="2"/>
  <c r="V265" i="2"/>
  <c r="U265" i="2"/>
  <c r="T265" i="2"/>
  <c r="S265" i="2"/>
  <c r="R265" i="2"/>
  <c r="Q265" i="2"/>
  <c r="P265" i="2"/>
  <c r="O265" i="2"/>
  <c r="G265" i="2"/>
  <c r="D265" i="2"/>
  <c r="Y264" i="2"/>
  <c r="X264" i="2"/>
  <c r="W264" i="2"/>
  <c r="V264" i="2"/>
  <c r="T264" i="2"/>
  <c r="S264" i="2"/>
  <c r="R264" i="2"/>
  <c r="Q264" i="2"/>
  <c r="P264" i="2"/>
  <c r="O264" i="2"/>
  <c r="N264" i="2"/>
  <c r="G264" i="2"/>
  <c r="D264" i="2"/>
  <c r="Y263" i="2"/>
  <c r="X263" i="2"/>
  <c r="W263" i="2"/>
  <c r="V263" i="2"/>
  <c r="U263" i="2"/>
  <c r="S263" i="2"/>
  <c r="R263" i="2"/>
  <c r="Q263" i="2"/>
  <c r="P263" i="2"/>
  <c r="O263" i="2"/>
  <c r="N263" i="2"/>
  <c r="G263" i="2"/>
  <c r="D263" i="2"/>
  <c r="Y262" i="2"/>
  <c r="X262" i="2"/>
  <c r="W262" i="2"/>
  <c r="V262" i="2"/>
  <c r="U262" i="2"/>
  <c r="T262" i="2"/>
  <c r="R262" i="2"/>
  <c r="Q262" i="2"/>
  <c r="P262" i="2"/>
  <c r="O262" i="2"/>
  <c r="N262" i="2"/>
  <c r="G262" i="2"/>
  <c r="D262" i="2"/>
  <c r="Y261" i="2"/>
  <c r="X261" i="2"/>
  <c r="W261" i="2"/>
  <c r="V261" i="2"/>
  <c r="U261" i="2"/>
  <c r="T261" i="2"/>
  <c r="S261" i="2"/>
  <c r="Q261" i="2"/>
  <c r="P261" i="2"/>
  <c r="O261" i="2"/>
  <c r="N261" i="2"/>
  <c r="G261" i="2"/>
  <c r="D261" i="2"/>
  <c r="Y260" i="2"/>
  <c r="X260" i="2"/>
  <c r="W260" i="2"/>
  <c r="V260" i="2"/>
  <c r="U260" i="2"/>
  <c r="T260" i="2"/>
  <c r="S260" i="2"/>
  <c r="R260" i="2"/>
  <c r="P260" i="2"/>
  <c r="O260" i="2"/>
  <c r="N260" i="2"/>
  <c r="G260" i="2"/>
  <c r="D260" i="2"/>
  <c r="Y259" i="2"/>
  <c r="X259" i="2"/>
  <c r="W259" i="2"/>
  <c r="V259" i="2"/>
  <c r="U259" i="2"/>
  <c r="T259" i="2"/>
  <c r="S259" i="2"/>
  <c r="R259" i="2"/>
  <c r="Q259" i="2"/>
  <c r="O259" i="2"/>
  <c r="N259" i="2"/>
  <c r="G259" i="2"/>
  <c r="D259" i="2"/>
  <c r="Y258" i="2"/>
  <c r="X258" i="2"/>
  <c r="W258" i="2"/>
  <c r="V258" i="2"/>
  <c r="U258" i="2"/>
  <c r="T258" i="2"/>
  <c r="S258" i="2"/>
  <c r="R258" i="2"/>
  <c r="Q258" i="2"/>
  <c r="P258" i="2"/>
  <c r="N258" i="2"/>
  <c r="G258" i="2"/>
  <c r="D258" i="2"/>
  <c r="Y257" i="2"/>
  <c r="X257" i="2"/>
  <c r="W257" i="2"/>
  <c r="V257" i="2"/>
  <c r="U257" i="2"/>
  <c r="T257" i="2"/>
  <c r="S257" i="2"/>
  <c r="R257" i="2"/>
  <c r="Q257" i="2"/>
  <c r="P257" i="2"/>
  <c r="O257" i="2"/>
  <c r="G257" i="2"/>
  <c r="D257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G256" i="2"/>
  <c r="D256" i="2"/>
  <c r="Y255" i="2"/>
  <c r="W255" i="2"/>
  <c r="V255" i="2"/>
  <c r="U255" i="2"/>
  <c r="T255" i="2"/>
  <c r="S255" i="2"/>
  <c r="R255" i="2"/>
  <c r="Q255" i="2"/>
  <c r="P255" i="2"/>
  <c r="O255" i="2"/>
  <c r="N255" i="2"/>
  <c r="G255" i="2"/>
  <c r="D255" i="2"/>
  <c r="Y254" i="2"/>
  <c r="X254" i="2"/>
  <c r="V254" i="2"/>
  <c r="U254" i="2"/>
  <c r="T254" i="2"/>
  <c r="S254" i="2"/>
  <c r="R254" i="2"/>
  <c r="Q254" i="2"/>
  <c r="P254" i="2"/>
  <c r="O254" i="2"/>
  <c r="N254" i="2"/>
  <c r="G254" i="2"/>
  <c r="D254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G253" i="2"/>
  <c r="D253" i="2"/>
  <c r="Y252" i="2"/>
  <c r="X252" i="2"/>
  <c r="W252" i="2"/>
  <c r="V252" i="2"/>
  <c r="T252" i="2"/>
  <c r="S252" i="2"/>
  <c r="R252" i="2"/>
  <c r="Q252" i="2"/>
  <c r="P252" i="2"/>
  <c r="O252" i="2"/>
  <c r="N252" i="2"/>
  <c r="G252" i="2"/>
  <c r="D252" i="2"/>
  <c r="Y251" i="2"/>
  <c r="X251" i="2"/>
  <c r="W251" i="2"/>
  <c r="V251" i="2"/>
  <c r="U251" i="2"/>
  <c r="S251" i="2"/>
  <c r="R251" i="2"/>
  <c r="Q251" i="2"/>
  <c r="P251" i="2"/>
  <c r="O251" i="2"/>
  <c r="N251" i="2"/>
  <c r="G251" i="2"/>
  <c r="D251" i="2"/>
  <c r="Y250" i="2"/>
  <c r="X250" i="2"/>
  <c r="W250" i="2"/>
  <c r="V250" i="2"/>
  <c r="U250" i="2"/>
  <c r="T250" i="2"/>
  <c r="R250" i="2"/>
  <c r="Q250" i="2"/>
  <c r="P250" i="2"/>
  <c r="O250" i="2"/>
  <c r="N250" i="2"/>
  <c r="G250" i="2"/>
  <c r="D250" i="2"/>
  <c r="Y249" i="2"/>
  <c r="X249" i="2"/>
  <c r="W249" i="2"/>
  <c r="V249" i="2"/>
  <c r="U249" i="2"/>
  <c r="T249" i="2"/>
  <c r="S249" i="2"/>
  <c r="Q249" i="2"/>
  <c r="P249" i="2"/>
  <c r="O249" i="2"/>
  <c r="N249" i="2"/>
  <c r="G249" i="2"/>
  <c r="D249" i="2"/>
  <c r="Y248" i="2"/>
  <c r="X248" i="2"/>
  <c r="W248" i="2"/>
  <c r="V248" i="2"/>
  <c r="U248" i="2"/>
  <c r="T248" i="2"/>
  <c r="S248" i="2"/>
  <c r="R248" i="2"/>
  <c r="P248" i="2"/>
  <c r="O248" i="2"/>
  <c r="N248" i="2"/>
  <c r="G248" i="2"/>
  <c r="D248" i="2"/>
  <c r="Y247" i="2"/>
  <c r="X247" i="2"/>
  <c r="W247" i="2"/>
  <c r="V247" i="2"/>
  <c r="U247" i="2"/>
  <c r="T247" i="2"/>
  <c r="S247" i="2"/>
  <c r="R247" i="2"/>
  <c r="Q247" i="2"/>
  <c r="O247" i="2"/>
  <c r="N247" i="2"/>
  <c r="G247" i="2"/>
  <c r="D247" i="2"/>
  <c r="Y246" i="2"/>
  <c r="X246" i="2"/>
  <c r="W246" i="2"/>
  <c r="V246" i="2"/>
  <c r="U246" i="2"/>
  <c r="T246" i="2"/>
  <c r="S246" i="2"/>
  <c r="R246" i="2"/>
  <c r="Q246" i="2"/>
  <c r="P246" i="2"/>
  <c r="N246" i="2"/>
  <c r="G246" i="2"/>
  <c r="D246" i="2"/>
  <c r="Y245" i="2"/>
  <c r="X245" i="2"/>
  <c r="W245" i="2"/>
  <c r="V245" i="2"/>
  <c r="U245" i="2"/>
  <c r="T245" i="2"/>
  <c r="S245" i="2"/>
  <c r="R245" i="2"/>
  <c r="Q245" i="2"/>
  <c r="P245" i="2"/>
  <c r="O245" i="2"/>
  <c r="G245" i="2"/>
  <c r="D245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G244" i="2"/>
  <c r="D244" i="2"/>
  <c r="Y243" i="2"/>
  <c r="W243" i="2"/>
  <c r="V243" i="2"/>
  <c r="U243" i="2"/>
  <c r="T243" i="2"/>
  <c r="S243" i="2"/>
  <c r="R243" i="2"/>
  <c r="Q243" i="2"/>
  <c r="P243" i="2"/>
  <c r="O243" i="2"/>
  <c r="N243" i="2"/>
  <c r="G243" i="2"/>
  <c r="D243" i="2"/>
  <c r="Y242" i="2"/>
  <c r="X242" i="2"/>
  <c r="V242" i="2"/>
  <c r="U242" i="2"/>
  <c r="T242" i="2"/>
  <c r="S242" i="2"/>
  <c r="R242" i="2"/>
  <c r="Q242" i="2"/>
  <c r="P242" i="2"/>
  <c r="O242" i="2"/>
  <c r="N242" i="2"/>
  <c r="G242" i="2"/>
  <c r="D242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G241" i="2"/>
  <c r="D241" i="2"/>
  <c r="Y240" i="2"/>
  <c r="X240" i="2"/>
  <c r="W240" i="2"/>
  <c r="V240" i="2"/>
  <c r="T240" i="2"/>
  <c r="S240" i="2"/>
  <c r="R240" i="2"/>
  <c r="Q240" i="2"/>
  <c r="P240" i="2"/>
  <c r="O240" i="2"/>
  <c r="N240" i="2"/>
  <c r="G240" i="2"/>
  <c r="D240" i="2"/>
  <c r="Y239" i="2"/>
  <c r="X239" i="2"/>
  <c r="W239" i="2"/>
  <c r="V239" i="2"/>
  <c r="U239" i="2"/>
  <c r="S239" i="2"/>
  <c r="R239" i="2"/>
  <c r="Q239" i="2"/>
  <c r="P239" i="2"/>
  <c r="O239" i="2"/>
  <c r="N239" i="2"/>
  <c r="G239" i="2"/>
  <c r="D239" i="2"/>
  <c r="Y238" i="2"/>
  <c r="X238" i="2"/>
  <c r="W238" i="2"/>
  <c r="V238" i="2"/>
  <c r="U238" i="2"/>
  <c r="T238" i="2"/>
  <c r="R238" i="2"/>
  <c r="Q238" i="2"/>
  <c r="P238" i="2"/>
  <c r="O238" i="2"/>
  <c r="N238" i="2"/>
  <c r="G238" i="2"/>
  <c r="D238" i="2"/>
  <c r="Y237" i="2"/>
  <c r="X237" i="2"/>
  <c r="W237" i="2"/>
  <c r="V237" i="2"/>
  <c r="U237" i="2"/>
  <c r="T237" i="2"/>
  <c r="S237" i="2"/>
  <c r="Q237" i="2"/>
  <c r="P237" i="2"/>
  <c r="O237" i="2"/>
  <c r="N237" i="2"/>
  <c r="G237" i="2"/>
  <c r="D237" i="2"/>
  <c r="Y236" i="2"/>
  <c r="X236" i="2"/>
  <c r="W236" i="2"/>
  <c r="V236" i="2"/>
  <c r="U236" i="2"/>
  <c r="T236" i="2"/>
  <c r="S236" i="2"/>
  <c r="R236" i="2"/>
  <c r="P236" i="2"/>
  <c r="O236" i="2"/>
  <c r="N236" i="2"/>
  <c r="G236" i="2"/>
  <c r="D236" i="2"/>
  <c r="Y235" i="2"/>
  <c r="X235" i="2"/>
  <c r="W235" i="2"/>
  <c r="V235" i="2"/>
  <c r="U235" i="2"/>
  <c r="T235" i="2"/>
  <c r="S235" i="2"/>
  <c r="R235" i="2"/>
  <c r="Q235" i="2"/>
  <c r="O235" i="2"/>
  <c r="N235" i="2"/>
  <c r="G235" i="2"/>
  <c r="D235" i="2"/>
  <c r="Y234" i="2"/>
  <c r="X234" i="2"/>
  <c r="W234" i="2"/>
  <c r="V234" i="2"/>
  <c r="U234" i="2"/>
  <c r="T234" i="2"/>
  <c r="S234" i="2"/>
  <c r="R234" i="2"/>
  <c r="Q234" i="2"/>
  <c r="P234" i="2"/>
  <c r="N234" i="2"/>
  <c r="G234" i="2"/>
  <c r="D234" i="2"/>
  <c r="Y233" i="2"/>
  <c r="X233" i="2"/>
  <c r="W233" i="2"/>
  <c r="V233" i="2"/>
  <c r="U233" i="2"/>
  <c r="T233" i="2"/>
  <c r="S233" i="2"/>
  <c r="R233" i="2"/>
  <c r="Q233" i="2"/>
  <c r="P233" i="2"/>
  <c r="O233" i="2"/>
  <c r="G233" i="2"/>
  <c r="D233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G232" i="2"/>
  <c r="D232" i="2"/>
  <c r="Y231" i="2"/>
  <c r="W231" i="2"/>
  <c r="V231" i="2"/>
  <c r="U231" i="2"/>
  <c r="T231" i="2"/>
  <c r="S231" i="2"/>
  <c r="R231" i="2"/>
  <c r="Q231" i="2"/>
  <c r="P231" i="2"/>
  <c r="O231" i="2"/>
  <c r="N231" i="2"/>
  <c r="G231" i="2"/>
  <c r="D231" i="2"/>
  <c r="Y230" i="2"/>
  <c r="X230" i="2"/>
  <c r="V230" i="2"/>
  <c r="U230" i="2"/>
  <c r="T230" i="2"/>
  <c r="S230" i="2"/>
  <c r="R230" i="2"/>
  <c r="Q230" i="2"/>
  <c r="P230" i="2"/>
  <c r="O230" i="2"/>
  <c r="N230" i="2"/>
  <c r="G230" i="2"/>
  <c r="D230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G229" i="2"/>
  <c r="D229" i="2"/>
  <c r="Y228" i="2"/>
  <c r="X228" i="2"/>
  <c r="W228" i="2"/>
  <c r="V228" i="2"/>
  <c r="T228" i="2"/>
  <c r="S228" i="2"/>
  <c r="R228" i="2"/>
  <c r="Q228" i="2"/>
  <c r="P228" i="2"/>
  <c r="O228" i="2"/>
  <c r="N228" i="2"/>
  <c r="G228" i="2"/>
  <c r="D228" i="2"/>
  <c r="Y227" i="2"/>
  <c r="X227" i="2"/>
  <c r="W227" i="2"/>
  <c r="V227" i="2"/>
  <c r="U227" i="2"/>
  <c r="S227" i="2"/>
  <c r="R227" i="2"/>
  <c r="Q227" i="2"/>
  <c r="P227" i="2"/>
  <c r="O227" i="2"/>
  <c r="N227" i="2"/>
  <c r="G227" i="2"/>
  <c r="D227" i="2"/>
  <c r="Y226" i="2"/>
  <c r="X226" i="2"/>
  <c r="W226" i="2"/>
  <c r="V226" i="2"/>
  <c r="U226" i="2"/>
  <c r="T226" i="2"/>
  <c r="R226" i="2"/>
  <c r="Q226" i="2"/>
  <c r="P226" i="2"/>
  <c r="O226" i="2"/>
  <c r="N226" i="2"/>
  <c r="G226" i="2"/>
  <c r="D226" i="2"/>
  <c r="Y225" i="2"/>
  <c r="X225" i="2"/>
  <c r="W225" i="2"/>
  <c r="V225" i="2"/>
  <c r="U225" i="2"/>
  <c r="T225" i="2"/>
  <c r="S225" i="2"/>
  <c r="Q225" i="2"/>
  <c r="P225" i="2"/>
  <c r="O225" i="2"/>
  <c r="N225" i="2"/>
  <c r="G225" i="2"/>
  <c r="D225" i="2"/>
  <c r="Y224" i="2"/>
  <c r="X224" i="2"/>
  <c r="W224" i="2"/>
  <c r="V224" i="2"/>
  <c r="U224" i="2"/>
  <c r="T224" i="2"/>
  <c r="S224" i="2"/>
  <c r="R224" i="2"/>
  <c r="P224" i="2"/>
  <c r="O224" i="2"/>
  <c r="N224" i="2"/>
  <c r="G224" i="2"/>
  <c r="D224" i="2"/>
  <c r="Y223" i="2"/>
  <c r="X223" i="2"/>
  <c r="W223" i="2"/>
  <c r="V223" i="2"/>
  <c r="U223" i="2"/>
  <c r="T223" i="2"/>
  <c r="S223" i="2"/>
  <c r="R223" i="2"/>
  <c r="Q223" i="2"/>
  <c r="O223" i="2"/>
  <c r="N223" i="2"/>
  <c r="G223" i="2"/>
  <c r="D223" i="2"/>
  <c r="Y222" i="2"/>
  <c r="X222" i="2"/>
  <c r="W222" i="2"/>
  <c r="V222" i="2"/>
  <c r="U222" i="2"/>
  <c r="T222" i="2"/>
  <c r="S222" i="2"/>
  <c r="R222" i="2"/>
  <c r="Q222" i="2"/>
  <c r="P222" i="2"/>
  <c r="N222" i="2"/>
  <c r="G222" i="2"/>
  <c r="D222" i="2"/>
  <c r="Y221" i="2"/>
  <c r="X221" i="2"/>
  <c r="W221" i="2"/>
  <c r="V221" i="2"/>
  <c r="U221" i="2"/>
  <c r="T221" i="2"/>
  <c r="S221" i="2"/>
  <c r="R221" i="2"/>
  <c r="Q221" i="2"/>
  <c r="P221" i="2"/>
  <c r="O221" i="2"/>
  <c r="G221" i="2"/>
  <c r="D221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G220" i="2"/>
  <c r="D220" i="2"/>
  <c r="Y219" i="2"/>
  <c r="W219" i="2"/>
  <c r="V219" i="2"/>
  <c r="U219" i="2"/>
  <c r="T219" i="2"/>
  <c r="S219" i="2"/>
  <c r="R219" i="2"/>
  <c r="Q219" i="2"/>
  <c r="P219" i="2"/>
  <c r="O219" i="2"/>
  <c r="N219" i="2"/>
  <c r="G219" i="2"/>
  <c r="D219" i="2"/>
  <c r="Y218" i="2"/>
  <c r="X218" i="2"/>
  <c r="V218" i="2"/>
  <c r="U218" i="2"/>
  <c r="T218" i="2"/>
  <c r="S218" i="2"/>
  <c r="R218" i="2"/>
  <c r="Q218" i="2"/>
  <c r="P218" i="2"/>
  <c r="O218" i="2"/>
  <c r="N218" i="2"/>
  <c r="G218" i="2"/>
  <c r="D218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G217" i="2"/>
  <c r="D217" i="2"/>
  <c r="Y216" i="2"/>
  <c r="X216" i="2"/>
  <c r="W216" i="2"/>
  <c r="V216" i="2"/>
  <c r="T216" i="2"/>
  <c r="S216" i="2"/>
  <c r="R216" i="2"/>
  <c r="Q216" i="2"/>
  <c r="P216" i="2"/>
  <c r="O216" i="2"/>
  <c r="N216" i="2"/>
  <c r="G216" i="2"/>
  <c r="D216" i="2"/>
  <c r="Y215" i="2"/>
  <c r="X215" i="2"/>
  <c r="W215" i="2"/>
  <c r="V215" i="2"/>
  <c r="U215" i="2"/>
  <c r="S215" i="2"/>
  <c r="R215" i="2"/>
  <c r="Q215" i="2"/>
  <c r="P215" i="2"/>
  <c r="O215" i="2"/>
  <c r="N215" i="2"/>
  <c r="G215" i="2"/>
  <c r="D215" i="2"/>
  <c r="Y214" i="2"/>
  <c r="X214" i="2"/>
  <c r="W214" i="2"/>
  <c r="V214" i="2"/>
  <c r="U214" i="2"/>
  <c r="T214" i="2"/>
  <c r="R214" i="2"/>
  <c r="Q214" i="2"/>
  <c r="P214" i="2"/>
  <c r="O214" i="2"/>
  <c r="N214" i="2"/>
  <c r="G214" i="2"/>
  <c r="D214" i="2"/>
  <c r="Y213" i="2"/>
  <c r="X213" i="2"/>
  <c r="W213" i="2"/>
  <c r="V213" i="2"/>
  <c r="U213" i="2"/>
  <c r="T213" i="2"/>
  <c r="S213" i="2"/>
  <c r="Q213" i="2"/>
  <c r="P213" i="2"/>
  <c r="O213" i="2"/>
  <c r="N213" i="2"/>
  <c r="G213" i="2"/>
  <c r="D213" i="2"/>
  <c r="Y212" i="2"/>
  <c r="X212" i="2"/>
  <c r="W212" i="2"/>
  <c r="V212" i="2"/>
  <c r="U212" i="2"/>
  <c r="T212" i="2"/>
  <c r="S212" i="2"/>
  <c r="R212" i="2"/>
  <c r="P212" i="2"/>
  <c r="O212" i="2"/>
  <c r="N212" i="2"/>
  <c r="G212" i="2"/>
  <c r="D212" i="2"/>
  <c r="Y211" i="2"/>
  <c r="X211" i="2"/>
  <c r="W211" i="2"/>
  <c r="V211" i="2"/>
  <c r="U211" i="2"/>
  <c r="T211" i="2"/>
  <c r="S211" i="2"/>
  <c r="R211" i="2"/>
  <c r="Q211" i="2"/>
  <c r="O211" i="2"/>
  <c r="N211" i="2"/>
  <c r="G211" i="2"/>
  <c r="D211" i="2"/>
  <c r="Y210" i="2"/>
  <c r="X210" i="2"/>
  <c r="W210" i="2"/>
  <c r="V210" i="2"/>
  <c r="U210" i="2"/>
  <c r="T210" i="2"/>
  <c r="S210" i="2"/>
  <c r="R210" i="2"/>
  <c r="Q210" i="2"/>
  <c r="P210" i="2"/>
  <c r="N210" i="2"/>
  <c r="G210" i="2"/>
  <c r="D210" i="2"/>
  <c r="Y209" i="2"/>
  <c r="X209" i="2"/>
  <c r="W209" i="2"/>
  <c r="V209" i="2"/>
  <c r="U209" i="2"/>
  <c r="T209" i="2"/>
  <c r="S209" i="2"/>
  <c r="R209" i="2"/>
  <c r="Q209" i="2"/>
  <c r="P209" i="2"/>
  <c r="O209" i="2"/>
  <c r="G209" i="2"/>
  <c r="D209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G208" i="2"/>
  <c r="D208" i="2"/>
  <c r="Y207" i="2"/>
  <c r="W207" i="2"/>
  <c r="V207" i="2"/>
  <c r="U207" i="2"/>
  <c r="T207" i="2"/>
  <c r="S207" i="2"/>
  <c r="R207" i="2"/>
  <c r="Q207" i="2"/>
  <c r="P207" i="2"/>
  <c r="O207" i="2"/>
  <c r="N207" i="2"/>
  <c r="G207" i="2"/>
  <c r="D207" i="2"/>
  <c r="Y206" i="2"/>
  <c r="X206" i="2"/>
  <c r="V206" i="2"/>
  <c r="U206" i="2"/>
  <c r="T206" i="2"/>
  <c r="S206" i="2"/>
  <c r="R206" i="2"/>
  <c r="Q206" i="2"/>
  <c r="P206" i="2"/>
  <c r="O206" i="2"/>
  <c r="N206" i="2"/>
  <c r="G206" i="2"/>
  <c r="D206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G205" i="2"/>
  <c r="D205" i="2"/>
  <c r="Y204" i="2"/>
  <c r="X204" i="2"/>
  <c r="W204" i="2"/>
  <c r="V204" i="2"/>
  <c r="T204" i="2"/>
  <c r="S204" i="2"/>
  <c r="R204" i="2"/>
  <c r="Q204" i="2"/>
  <c r="P204" i="2"/>
  <c r="O204" i="2"/>
  <c r="N204" i="2"/>
  <c r="G204" i="2"/>
  <c r="D204" i="2"/>
  <c r="Y203" i="2"/>
  <c r="X203" i="2"/>
  <c r="W203" i="2"/>
  <c r="V203" i="2"/>
  <c r="U203" i="2"/>
  <c r="S203" i="2"/>
  <c r="R203" i="2"/>
  <c r="Q203" i="2"/>
  <c r="P203" i="2"/>
  <c r="O203" i="2"/>
  <c r="N203" i="2"/>
  <c r="G203" i="2"/>
  <c r="D203" i="2"/>
  <c r="Y202" i="2"/>
  <c r="X202" i="2"/>
  <c r="W202" i="2"/>
  <c r="V202" i="2"/>
  <c r="U202" i="2"/>
  <c r="T202" i="2"/>
  <c r="R202" i="2"/>
  <c r="Q202" i="2"/>
  <c r="P202" i="2"/>
  <c r="O202" i="2"/>
  <c r="N202" i="2"/>
  <c r="G202" i="2"/>
  <c r="D202" i="2"/>
  <c r="Y201" i="2"/>
  <c r="X201" i="2"/>
  <c r="W201" i="2"/>
  <c r="V201" i="2"/>
  <c r="U201" i="2"/>
  <c r="T201" i="2"/>
  <c r="S201" i="2"/>
  <c r="Q201" i="2"/>
  <c r="P201" i="2"/>
  <c r="O201" i="2"/>
  <c r="N201" i="2"/>
  <c r="G201" i="2"/>
  <c r="D201" i="2"/>
  <c r="Y200" i="2"/>
  <c r="X200" i="2"/>
  <c r="W200" i="2"/>
  <c r="V200" i="2"/>
  <c r="U200" i="2"/>
  <c r="T200" i="2"/>
  <c r="S200" i="2"/>
  <c r="R200" i="2"/>
  <c r="P200" i="2"/>
  <c r="O200" i="2"/>
  <c r="N200" i="2"/>
  <c r="G200" i="2"/>
  <c r="D200" i="2"/>
  <c r="Y199" i="2"/>
  <c r="X199" i="2"/>
  <c r="W199" i="2"/>
  <c r="V199" i="2"/>
  <c r="U199" i="2"/>
  <c r="T199" i="2"/>
  <c r="S199" i="2"/>
  <c r="R199" i="2"/>
  <c r="Q199" i="2"/>
  <c r="O199" i="2"/>
  <c r="N199" i="2"/>
  <c r="G199" i="2"/>
  <c r="D199" i="2"/>
  <c r="Y198" i="2"/>
  <c r="X198" i="2"/>
  <c r="W198" i="2"/>
  <c r="V198" i="2"/>
  <c r="U198" i="2"/>
  <c r="T198" i="2"/>
  <c r="S198" i="2"/>
  <c r="R198" i="2"/>
  <c r="Q198" i="2"/>
  <c r="P198" i="2"/>
  <c r="N198" i="2"/>
  <c r="G198" i="2"/>
  <c r="D198" i="2"/>
  <c r="Y197" i="2"/>
  <c r="X197" i="2"/>
  <c r="W197" i="2"/>
  <c r="V197" i="2"/>
  <c r="U197" i="2"/>
  <c r="T197" i="2"/>
  <c r="S197" i="2"/>
  <c r="R197" i="2"/>
  <c r="Q197" i="2"/>
  <c r="P197" i="2"/>
  <c r="O197" i="2"/>
  <c r="G197" i="2"/>
  <c r="D197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G196" i="2"/>
  <c r="D196" i="2"/>
  <c r="Y195" i="2"/>
  <c r="W195" i="2"/>
  <c r="V195" i="2"/>
  <c r="U195" i="2"/>
  <c r="T195" i="2"/>
  <c r="S195" i="2"/>
  <c r="R195" i="2"/>
  <c r="Q195" i="2"/>
  <c r="P195" i="2"/>
  <c r="O195" i="2"/>
  <c r="N195" i="2"/>
  <c r="G195" i="2"/>
  <c r="D195" i="2"/>
  <c r="Y194" i="2"/>
  <c r="X194" i="2"/>
  <c r="V194" i="2"/>
  <c r="U194" i="2"/>
  <c r="T194" i="2"/>
  <c r="S194" i="2"/>
  <c r="R194" i="2"/>
  <c r="Q194" i="2"/>
  <c r="P194" i="2"/>
  <c r="O194" i="2"/>
  <c r="N194" i="2"/>
  <c r="G194" i="2"/>
  <c r="D194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G193" i="2"/>
  <c r="D193" i="2"/>
  <c r="Y192" i="2"/>
  <c r="X192" i="2"/>
  <c r="W192" i="2"/>
  <c r="V192" i="2"/>
  <c r="T192" i="2"/>
  <c r="S192" i="2"/>
  <c r="R192" i="2"/>
  <c r="Q192" i="2"/>
  <c r="P192" i="2"/>
  <c r="O192" i="2"/>
  <c r="N192" i="2"/>
  <c r="G192" i="2"/>
  <c r="D192" i="2"/>
  <c r="Y191" i="2"/>
  <c r="X191" i="2"/>
  <c r="W191" i="2"/>
  <c r="V191" i="2"/>
  <c r="U191" i="2"/>
  <c r="S191" i="2"/>
  <c r="R191" i="2"/>
  <c r="Q191" i="2"/>
  <c r="P191" i="2"/>
  <c r="O191" i="2"/>
  <c r="N191" i="2"/>
  <c r="G191" i="2"/>
  <c r="D191" i="2"/>
  <c r="Y190" i="2"/>
  <c r="X190" i="2"/>
  <c r="W190" i="2"/>
  <c r="V190" i="2"/>
  <c r="U190" i="2"/>
  <c r="T190" i="2"/>
  <c r="R190" i="2"/>
  <c r="Q190" i="2"/>
  <c r="P190" i="2"/>
  <c r="O190" i="2"/>
  <c r="N190" i="2"/>
  <c r="G190" i="2"/>
  <c r="D190" i="2"/>
  <c r="Y189" i="2"/>
  <c r="X189" i="2"/>
  <c r="W189" i="2"/>
  <c r="V189" i="2"/>
  <c r="U189" i="2"/>
  <c r="T189" i="2"/>
  <c r="S189" i="2"/>
  <c r="Q189" i="2"/>
  <c r="P189" i="2"/>
  <c r="O189" i="2"/>
  <c r="N189" i="2"/>
  <c r="G189" i="2"/>
  <c r="D189" i="2"/>
  <c r="Y188" i="2"/>
  <c r="X188" i="2"/>
  <c r="W188" i="2"/>
  <c r="V188" i="2"/>
  <c r="U188" i="2"/>
  <c r="T188" i="2"/>
  <c r="S188" i="2"/>
  <c r="R188" i="2"/>
  <c r="P188" i="2"/>
  <c r="O188" i="2"/>
  <c r="N188" i="2"/>
  <c r="G188" i="2"/>
  <c r="D188" i="2"/>
  <c r="Y187" i="2"/>
  <c r="X187" i="2"/>
  <c r="W187" i="2"/>
  <c r="V187" i="2"/>
  <c r="U187" i="2"/>
  <c r="T187" i="2"/>
  <c r="S187" i="2"/>
  <c r="R187" i="2"/>
  <c r="Q187" i="2"/>
  <c r="O187" i="2"/>
  <c r="N187" i="2"/>
  <c r="G187" i="2"/>
  <c r="D187" i="2"/>
  <c r="Y186" i="2"/>
  <c r="X186" i="2"/>
  <c r="W186" i="2"/>
  <c r="V186" i="2"/>
  <c r="U186" i="2"/>
  <c r="T186" i="2"/>
  <c r="S186" i="2"/>
  <c r="R186" i="2"/>
  <c r="Q186" i="2"/>
  <c r="P186" i="2"/>
  <c r="N186" i="2"/>
  <c r="G186" i="2"/>
  <c r="D186" i="2"/>
  <c r="Y185" i="2"/>
  <c r="X185" i="2"/>
  <c r="W185" i="2"/>
  <c r="V185" i="2"/>
  <c r="U185" i="2"/>
  <c r="T185" i="2"/>
  <c r="S185" i="2"/>
  <c r="R185" i="2"/>
  <c r="Q185" i="2"/>
  <c r="P185" i="2"/>
  <c r="O185" i="2"/>
  <c r="G185" i="2"/>
  <c r="D185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G184" i="2"/>
  <c r="D184" i="2"/>
  <c r="Y183" i="2"/>
  <c r="W183" i="2"/>
  <c r="V183" i="2"/>
  <c r="U183" i="2"/>
  <c r="T183" i="2"/>
  <c r="S183" i="2"/>
  <c r="R183" i="2"/>
  <c r="Q183" i="2"/>
  <c r="P183" i="2"/>
  <c r="O183" i="2"/>
  <c r="N183" i="2"/>
  <c r="G183" i="2"/>
  <c r="D183" i="2"/>
  <c r="Y182" i="2"/>
  <c r="X182" i="2"/>
  <c r="V182" i="2"/>
  <c r="U182" i="2"/>
  <c r="T182" i="2"/>
  <c r="S182" i="2"/>
  <c r="R182" i="2"/>
  <c r="Q182" i="2"/>
  <c r="P182" i="2"/>
  <c r="O182" i="2"/>
  <c r="N182" i="2"/>
  <c r="G182" i="2"/>
  <c r="D182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G181" i="2"/>
  <c r="D181" i="2"/>
  <c r="Y180" i="2"/>
  <c r="X180" i="2"/>
  <c r="W180" i="2"/>
  <c r="V180" i="2"/>
  <c r="T180" i="2"/>
  <c r="S180" i="2"/>
  <c r="R180" i="2"/>
  <c r="Q180" i="2"/>
  <c r="P180" i="2"/>
  <c r="O180" i="2"/>
  <c r="N180" i="2"/>
  <c r="G180" i="2"/>
  <c r="D180" i="2"/>
  <c r="Y179" i="2"/>
  <c r="X179" i="2"/>
  <c r="W179" i="2"/>
  <c r="V179" i="2"/>
  <c r="U179" i="2"/>
  <c r="S179" i="2"/>
  <c r="R179" i="2"/>
  <c r="Q179" i="2"/>
  <c r="P179" i="2"/>
  <c r="O179" i="2"/>
  <c r="N179" i="2"/>
  <c r="G179" i="2"/>
  <c r="D179" i="2"/>
  <c r="Y178" i="2"/>
  <c r="X178" i="2"/>
  <c r="W178" i="2"/>
  <c r="V178" i="2"/>
  <c r="U178" i="2"/>
  <c r="T178" i="2"/>
  <c r="R178" i="2"/>
  <c r="Q178" i="2"/>
  <c r="P178" i="2"/>
  <c r="O178" i="2"/>
  <c r="N178" i="2"/>
  <c r="G178" i="2"/>
  <c r="D178" i="2"/>
  <c r="Y177" i="2"/>
  <c r="X177" i="2"/>
  <c r="W177" i="2"/>
  <c r="V177" i="2"/>
  <c r="U177" i="2"/>
  <c r="T177" i="2"/>
  <c r="S177" i="2"/>
  <c r="Q177" i="2"/>
  <c r="P177" i="2"/>
  <c r="O177" i="2"/>
  <c r="N177" i="2"/>
  <c r="G177" i="2"/>
  <c r="D177" i="2"/>
  <c r="Y176" i="2"/>
  <c r="X176" i="2"/>
  <c r="W176" i="2"/>
  <c r="V176" i="2"/>
  <c r="U176" i="2"/>
  <c r="T176" i="2"/>
  <c r="S176" i="2"/>
  <c r="R176" i="2"/>
  <c r="P176" i="2"/>
  <c r="O176" i="2"/>
  <c r="N176" i="2"/>
  <c r="G176" i="2"/>
  <c r="D176" i="2"/>
  <c r="Y175" i="2"/>
  <c r="X175" i="2"/>
  <c r="W175" i="2"/>
  <c r="V175" i="2"/>
  <c r="U175" i="2"/>
  <c r="T175" i="2"/>
  <c r="S175" i="2"/>
  <c r="R175" i="2"/>
  <c r="Q175" i="2"/>
  <c r="O175" i="2"/>
  <c r="N175" i="2"/>
  <c r="G175" i="2"/>
  <c r="D175" i="2"/>
  <c r="Y174" i="2"/>
  <c r="X174" i="2"/>
  <c r="W174" i="2"/>
  <c r="V174" i="2"/>
  <c r="U174" i="2"/>
  <c r="T174" i="2"/>
  <c r="S174" i="2"/>
  <c r="R174" i="2"/>
  <c r="Q174" i="2"/>
  <c r="P174" i="2"/>
  <c r="N174" i="2"/>
  <c r="G174" i="2"/>
  <c r="D174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G173" i="2"/>
  <c r="D173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G172" i="2"/>
  <c r="D172" i="2"/>
  <c r="Y171" i="2"/>
  <c r="W171" i="2"/>
  <c r="V171" i="2"/>
  <c r="U171" i="2"/>
  <c r="T171" i="2"/>
  <c r="S171" i="2"/>
  <c r="R171" i="2"/>
  <c r="Q171" i="2"/>
  <c r="P171" i="2"/>
  <c r="O171" i="2"/>
  <c r="N171" i="2"/>
  <c r="G171" i="2"/>
  <c r="D171" i="2"/>
  <c r="Y170" i="2"/>
  <c r="X170" i="2"/>
  <c r="V170" i="2"/>
  <c r="U170" i="2"/>
  <c r="T170" i="2"/>
  <c r="S170" i="2"/>
  <c r="R170" i="2"/>
  <c r="Q170" i="2"/>
  <c r="P170" i="2"/>
  <c r="O170" i="2"/>
  <c r="N170" i="2"/>
  <c r="G170" i="2"/>
  <c r="D170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G169" i="2"/>
  <c r="D169" i="2"/>
  <c r="Y168" i="2"/>
  <c r="X168" i="2"/>
  <c r="W168" i="2"/>
  <c r="V168" i="2"/>
  <c r="T168" i="2"/>
  <c r="S168" i="2"/>
  <c r="R168" i="2"/>
  <c r="Q168" i="2"/>
  <c r="P168" i="2"/>
  <c r="O168" i="2"/>
  <c r="N168" i="2"/>
  <c r="G168" i="2"/>
  <c r="D168" i="2"/>
  <c r="Y167" i="2"/>
  <c r="X167" i="2"/>
  <c r="W167" i="2"/>
  <c r="V167" i="2"/>
  <c r="U167" i="2"/>
  <c r="S167" i="2"/>
  <c r="R167" i="2"/>
  <c r="Q167" i="2"/>
  <c r="P167" i="2"/>
  <c r="O167" i="2"/>
  <c r="N167" i="2"/>
  <c r="G167" i="2"/>
  <c r="D167" i="2"/>
  <c r="Y166" i="2"/>
  <c r="X166" i="2"/>
  <c r="W166" i="2"/>
  <c r="V166" i="2"/>
  <c r="U166" i="2"/>
  <c r="T166" i="2"/>
  <c r="R166" i="2"/>
  <c r="Q166" i="2"/>
  <c r="P166" i="2"/>
  <c r="O166" i="2"/>
  <c r="N166" i="2"/>
  <c r="G166" i="2"/>
  <c r="D166" i="2"/>
  <c r="Y165" i="2"/>
  <c r="X165" i="2"/>
  <c r="W165" i="2"/>
  <c r="V165" i="2"/>
  <c r="U165" i="2"/>
  <c r="T165" i="2"/>
  <c r="S165" i="2"/>
  <c r="Q165" i="2"/>
  <c r="P165" i="2"/>
  <c r="O165" i="2"/>
  <c r="N165" i="2"/>
  <c r="G165" i="2"/>
  <c r="D165" i="2"/>
  <c r="Y164" i="2"/>
  <c r="X164" i="2"/>
  <c r="W164" i="2"/>
  <c r="V164" i="2"/>
  <c r="U164" i="2"/>
  <c r="T164" i="2"/>
  <c r="S164" i="2"/>
  <c r="R164" i="2"/>
  <c r="P164" i="2"/>
  <c r="O164" i="2"/>
  <c r="N164" i="2"/>
  <c r="G164" i="2"/>
  <c r="D164" i="2"/>
  <c r="Y163" i="2"/>
  <c r="X163" i="2"/>
  <c r="W163" i="2"/>
  <c r="V163" i="2"/>
  <c r="U163" i="2"/>
  <c r="T163" i="2"/>
  <c r="S163" i="2"/>
  <c r="R163" i="2"/>
  <c r="Q163" i="2"/>
  <c r="O163" i="2"/>
  <c r="N163" i="2"/>
  <c r="G163" i="2"/>
  <c r="D163" i="2"/>
  <c r="Y162" i="2"/>
  <c r="X162" i="2"/>
  <c r="W162" i="2"/>
  <c r="V162" i="2"/>
  <c r="U162" i="2"/>
  <c r="T162" i="2"/>
  <c r="S162" i="2"/>
  <c r="R162" i="2"/>
  <c r="Q162" i="2"/>
  <c r="P162" i="2"/>
  <c r="N162" i="2"/>
  <c r="G162" i="2"/>
  <c r="D162" i="2"/>
  <c r="Y161" i="2"/>
  <c r="X161" i="2"/>
  <c r="W161" i="2"/>
  <c r="V161" i="2"/>
  <c r="U161" i="2"/>
  <c r="T161" i="2"/>
  <c r="S161" i="2"/>
  <c r="R161" i="2"/>
  <c r="Q161" i="2"/>
  <c r="P161" i="2"/>
  <c r="O161" i="2"/>
  <c r="G161" i="2"/>
  <c r="D161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G160" i="2"/>
  <c r="D160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G159" i="2"/>
  <c r="D159" i="2"/>
  <c r="Y158" i="2"/>
  <c r="X158" i="2"/>
  <c r="V158" i="2"/>
  <c r="U158" i="2"/>
  <c r="T158" i="2"/>
  <c r="S158" i="2"/>
  <c r="R158" i="2"/>
  <c r="Q158" i="2"/>
  <c r="P158" i="2"/>
  <c r="O158" i="2"/>
  <c r="N158" i="2"/>
  <c r="G158" i="2"/>
  <c r="D158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G157" i="2"/>
  <c r="D157" i="2"/>
  <c r="Y156" i="2"/>
  <c r="X156" i="2"/>
  <c r="W156" i="2"/>
  <c r="V156" i="2"/>
  <c r="T156" i="2"/>
  <c r="S156" i="2"/>
  <c r="R156" i="2"/>
  <c r="Q156" i="2"/>
  <c r="P156" i="2"/>
  <c r="O156" i="2"/>
  <c r="N156" i="2"/>
  <c r="G156" i="2"/>
  <c r="D156" i="2"/>
  <c r="Y155" i="2"/>
  <c r="X155" i="2"/>
  <c r="W155" i="2"/>
  <c r="V155" i="2"/>
  <c r="U155" i="2"/>
  <c r="S155" i="2"/>
  <c r="R155" i="2"/>
  <c r="Q155" i="2"/>
  <c r="P155" i="2"/>
  <c r="O155" i="2"/>
  <c r="N155" i="2"/>
  <c r="G155" i="2"/>
  <c r="D155" i="2"/>
  <c r="Y154" i="2"/>
  <c r="X154" i="2"/>
  <c r="W154" i="2"/>
  <c r="V154" i="2"/>
  <c r="U154" i="2"/>
  <c r="T154" i="2"/>
  <c r="R154" i="2"/>
  <c r="Q154" i="2"/>
  <c r="P154" i="2"/>
  <c r="O154" i="2"/>
  <c r="N154" i="2"/>
  <c r="G154" i="2"/>
  <c r="D154" i="2"/>
  <c r="Y153" i="2"/>
  <c r="X153" i="2"/>
  <c r="W153" i="2"/>
  <c r="V153" i="2"/>
  <c r="U153" i="2"/>
  <c r="T153" i="2"/>
  <c r="S153" i="2"/>
  <c r="Q153" i="2"/>
  <c r="P153" i="2"/>
  <c r="O153" i="2"/>
  <c r="N153" i="2"/>
  <c r="G153" i="2"/>
  <c r="D153" i="2"/>
  <c r="Y152" i="2"/>
  <c r="X152" i="2"/>
  <c r="W152" i="2"/>
  <c r="V152" i="2"/>
  <c r="U152" i="2"/>
  <c r="T152" i="2"/>
  <c r="S152" i="2"/>
  <c r="R152" i="2"/>
  <c r="P152" i="2"/>
  <c r="O152" i="2"/>
  <c r="N152" i="2"/>
  <c r="G152" i="2"/>
  <c r="D152" i="2"/>
  <c r="Y151" i="2"/>
  <c r="X151" i="2"/>
  <c r="W151" i="2"/>
  <c r="V151" i="2"/>
  <c r="U151" i="2"/>
  <c r="T151" i="2"/>
  <c r="S151" i="2"/>
  <c r="R151" i="2"/>
  <c r="Q151" i="2"/>
  <c r="O151" i="2"/>
  <c r="N151" i="2"/>
  <c r="G151" i="2"/>
  <c r="D151" i="2"/>
  <c r="Y150" i="2"/>
  <c r="X150" i="2"/>
  <c r="W150" i="2"/>
  <c r="V150" i="2"/>
  <c r="U150" i="2"/>
  <c r="T150" i="2"/>
  <c r="S150" i="2"/>
  <c r="R150" i="2"/>
  <c r="Q150" i="2"/>
  <c r="P150" i="2"/>
  <c r="N150" i="2"/>
  <c r="G150" i="2"/>
  <c r="D150" i="2"/>
  <c r="Y149" i="2"/>
  <c r="X149" i="2"/>
  <c r="W149" i="2"/>
  <c r="V149" i="2"/>
  <c r="U149" i="2"/>
  <c r="T149" i="2"/>
  <c r="S149" i="2"/>
  <c r="R149" i="2"/>
  <c r="Q149" i="2"/>
  <c r="P149" i="2"/>
  <c r="O149" i="2"/>
  <c r="G149" i="2"/>
  <c r="D149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G148" i="2"/>
  <c r="D148" i="2"/>
  <c r="Y147" i="2"/>
  <c r="W147" i="2"/>
  <c r="V147" i="2"/>
  <c r="U147" i="2"/>
  <c r="T147" i="2"/>
  <c r="S147" i="2"/>
  <c r="R147" i="2"/>
  <c r="Q147" i="2"/>
  <c r="P147" i="2"/>
  <c r="O147" i="2"/>
  <c r="N147" i="2"/>
  <c r="G147" i="2"/>
  <c r="D147" i="2"/>
  <c r="Y146" i="2"/>
  <c r="X146" i="2"/>
  <c r="V146" i="2"/>
  <c r="U146" i="2"/>
  <c r="T146" i="2"/>
  <c r="S146" i="2"/>
  <c r="R146" i="2"/>
  <c r="Q146" i="2"/>
  <c r="P146" i="2"/>
  <c r="O146" i="2"/>
  <c r="N146" i="2"/>
  <c r="G146" i="2"/>
  <c r="D146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G145" i="2"/>
  <c r="D145" i="2"/>
  <c r="Y144" i="2"/>
  <c r="X144" i="2"/>
  <c r="W144" i="2"/>
  <c r="V144" i="2"/>
  <c r="T144" i="2"/>
  <c r="S144" i="2"/>
  <c r="R144" i="2"/>
  <c r="Q144" i="2"/>
  <c r="P144" i="2"/>
  <c r="O144" i="2"/>
  <c r="N144" i="2"/>
  <c r="G144" i="2"/>
  <c r="D8" i="2" s="1"/>
  <c r="D144" i="2"/>
  <c r="Y143" i="2"/>
  <c r="X143" i="2"/>
  <c r="W143" i="2"/>
  <c r="V143" i="2"/>
  <c r="U143" i="2"/>
  <c r="S143" i="2"/>
  <c r="R143" i="2"/>
  <c r="Q143" i="2"/>
  <c r="P143" i="2"/>
  <c r="O143" i="2"/>
  <c r="N143" i="2"/>
  <c r="G143" i="2"/>
  <c r="D143" i="2"/>
  <c r="Y142" i="2"/>
  <c r="X142" i="2"/>
  <c r="W142" i="2"/>
  <c r="V142" i="2"/>
  <c r="U142" i="2"/>
  <c r="T142" i="2"/>
  <c r="R142" i="2"/>
  <c r="Q142" i="2"/>
  <c r="P142" i="2"/>
  <c r="O142" i="2"/>
  <c r="N142" i="2"/>
  <c r="G142" i="2"/>
  <c r="D142" i="2"/>
  <c r="Y141" i="2"/>
  <c r="X141" i="2"/>
  <c r="W141" i="2"/>
  <c r="V141" i="2"/>
  <c r="U141" i="2"/>
  <c r="T141" i="2"/>
  <c r="S141" i="2"/>
  <c r="Q141" i="2"/>
  <c r="P141" i="2"/>
  <c r="O141" i="2"/>
  <c r="N141" i="2"/>
  <c r="G141" i="2"/>
  <c r="D141" i="2"/>
  <c r="Y140" i="2"/>
  <c r="X140" i="2"/>
  <c r="W140" i="2"/>
  <c r="V140" i="2"/>
  <c r="U140" i="2"/>
  <c r="T140" i="2"/>
  <c r="S140" i="2"/>
  <c r="R140" i="2"/>
  <c r="P140" i="2"/>
  <c r="O140" i="2"/>
  <c r="N140" i="2"/>
  <c r="G140" i="2"/>
  <c r="D140" i="2"/>
  <c r="Y139" i="2"/>
  <c r="X139" i="2"/>
  <c r="W139" i="2"/>
  <c r="V139" i="2"/>
  <c r="U139" i="2"/>
  <c r="T139" i="2"/>
  <c r="S139" i="2"/>
  <c r="R139" i="2"/>
  <c r="Q139" i="2"/>
  <c r="O139" i="2"/>
  <c r="N139" i="2"/>
  <c r="G139" i="2"/>
  <c r="D139" i="2"/>
  <c r="Y138" i="2"/>
  <c r="X138" i="2"/>
  <c r="W138" i="2"/>
  <c r="V138" i="2"/>
  <c r="U138" i="2"/>
  <c r="T138" i="2"/>
  <c r="S138" i="2"/>
  <c r="R138" i="2"/>
  <c r="Q138" i="2"/>
  <c r="P138" i="2"/>
  <c r="N138" i="2"/>
  <c r="G138" i="2"/>
  <c r="D138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G137" i="2"/>
  <c r="D137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G136" i="2"/>
  <c r="D136" i="2"/>
  <c r="Y135" i="2"/>
  <c r="W135" i="2"/>
  <c r="V135" i="2"/>
  <c r="U135" i="2"/>
  <c r="T135" i="2"/>
  <c r="S135" i="2"/>
  <c r="R135" i="2"/>
  <c r="Q135" i="2"/>
  <c r="P135" i="2"/>
  <c r="O135" i="2"/>
  <c r="N135" i="2"/>
  <c r="G135" i="2"/>
  <c r="D135" i="2"/>
  <c r="Y134" i="2"/>
  <c r="X134" i="2"/>
  <c r="V134" i="2"/>
  <c r="U134" i="2"/>
  <c r="T134" i="2"/>
  <c r="S134" i="2"/>
  <c r="R134" i="2"/>
  <c r="Q134" i="2"/>
  <c r="P134" i="2"/>
  <c r="O134" i="2"/>
  <c r="N134" i="2"/>
  <c r="G134" i="2"/>
  <c r="D134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G133" i="2"/>
  <c r="D133" i="2"/>
  <c r="Y132" i="2"/>
  <c r="X132" i="2"/>
  <c r="W132" i="2"/>
  <c r="V132" i="2"/>
  <c r="T132" i="2"/>
  <c r="S132" i="2"/>
  <c r="R132" i="2"/>
  <c r="Q132" i="2"/>
  <c r="P132" i="2"/>
  <c r="O132" i="2"/>
  <c r="N132" i="2"/>
  <c r="G132" i="2"/>
  <c r="D132" i="2"/>
  <c r="Y131" i="2"/>
  <c r="X131" i="2"/>
  <c r="W131" i="2"/>
  <c r="V131" i="2"/>
  <c r="U131" i="2"/>
  <c r="S131" i="2"/>
  <c r="R131" i="2"/>
  <c r="Q131" i="2"/>
  <c r="P131" i="2"/>
  <c r="O131" i="2"/>
  <c r="N131" i="2"/>
  <c r="G131" i="2"/>
  <c r="D131" i="2"/>
  <c r="Y130" i="2"/>
  <c r="X130" i="2"/>
  <c r="W130" i="2"/>
  <c r="V130" i="2"/>
  <c r="U130" i="2"/>
  <c r="T130" i="2"/>
  <c r="R130" i="2"/>
  <c r="Q130" i="2"/>
  <c r="P130" i="2"/>
  <c r="O130" i="2"/>
  <c r="N130" i="2"/>
  <c r="G130" i="2"/>
  <c r="D130" i="2"/>
  <c r="Y129" i="2"/>
  <c r="X129" i="2"/>
  <c r="W129" i="2"/>
  <c r="V129" i="2"/>
  <c r="U129" i="2"/>
  <c r="T129" i="2"/>
  <c r="S129" i="2"/>
  <c r="Q129" i="2"/>
  <c r="P129" i="2"/>
  <c r="O129" i="2"/>
  <c r="N129" i="2"/>
  <c r="G129" i="2"/>
  <c r="D129" i="2"/>
  <c r="Y128" i="2"/>
  <c r="X128" i="2"/>
  <c r="W128" i="2"/>
  <c r="V128" i="2"/>
  <c r="U128" i="2"/>
  <c r="T128" i="2"/>
  <c r="S128" i="2"/>
  <c r="R128" i="2"/>
  <c r="P128" i="2"/>
  <c r="O128" i="2"/>
  <c r="N128" i="2"/>
  <c r="G128" i="2"/>
  <c r="D128" i="2"/>
  <c r="Y127" i="2"/>
  <c r="X127" i="2"/>
  <c r="W127" i="2"/>
  <c r="V127" i="2"/>
  <c r="U127" i="2"/>
  <c r="T127" i="2"/>
  <c r="S127" i="2"/>
  <c r="R127" i="2"/>
  <c r="Q127" i="2"/>
  <c r="O127" i="2"/>
  <c r="N127" i="2"/>
  <c r="G127" i="2"/>
  <c r="D127" i="2"/>
  <c r="Y126" i="2"/>
  <c r="X126" i="2"/>
  <c r="W126" i="2"/>
  <c r="V126" i="2"/>
  <c r="U126" i="2"/>
  <c r="T126" i="2"/>
  <c r="S126" i="2"/>
  <c r="R126" i="2"/>
  <c r="Q126" i="2"/>
  <c r="P126" i="2"/>
  <c r="N126" i="2"/>
  <c r="G126" i="2"/>
  <c r="D126" i="2"/>
  <c r="Y125" i="2"/>
  <c r="X125" i="2"/>
  <c r="W125" i="2"/>
  <c r="V125" i="2"/>
  <c r="U125" i="2"/>
  <c r="T125" i="2"/>
  <c r="S125" i="2"/>
  <c r="R125" i="2"/>
  <c r="Q125" i="2"/>
  <c r="P125" i="2"/>
  <c r="O125" i="2"/>
  <c r="G125" i="2"/>
  <c r="D125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G124" i="2"/>
  <c r="D124" i="2"/>
  <c r="Y123" i="2"/>
  <c r="W123" i="2"/>
  <c r="V123" i="2"/>
  <c r="U123" i="2"/>
  <c r="T123" i="2"/>
  <c r="S123" i="2"/>
  <c r="R123" i="2"/>
  <c r="Q123" i="2"/>
  <c r="P123" i="2"/>
  <c r="O123" i="2"/>
  <c r="N123" i="2"/>
  <c r="G123" i="2"/>
  <c r="D123" i="2"/>
  <c r="Y122" i="2"/>
  <c r="X122" i="2"/>
  <c r="V122" i="2"/>
  <c r="U122" i="2"/>
  <c r="T122" i="2"/>
  <c r="S122" i="2"/>
  <c r="R122" i="2"/>
  <c r="Q122" i="2"/>
  <c r="P122" i="2"/>
  <c r="O122" i="2"/>
  <c r="N122" i="2"/>
  <c r="G122" i="2"/>
  <c r="D122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G121" i="2"/>
  <c r="D121" i="2"/>
  <c r="Y120" i="2"/>
  <c r="X120" i="2"/>
  <c r="W120" i="2"/>
  <c r="V120" i="2"/>
  <c r="T120" i="2"/>
  <c r="S120" i="2"/>
  <c r="R120" i="2"/>
  <c r="Q120" i="2"/>
  <c r="P120" i="2"/>
  <c r="O120" i="2"/>
  <c r="N120" i="2"/>
  <c r="G120" i="2"/>
  <c r="D120" i="2"/>
  <c r="Y119" i="2"/>
  <c r="X119" i="2"/>
  <c r="W119" i="2"/>
  <c r="V119" i="2"/>
  <c r="U119" i="2"/>
  <c r="S119" i="2"/>
  <c r="R119" i="2"/>
  <c r="Q119" i="2"/>
  <c r="P119" i="2"/>
  <c r="O119" i="2"/>
  <c r="N119" i="2"/>
  <c r="G119" i="2"/>
  <c r="D119" i="2"/>
  <c r="Y118" i="2"/>
  <c r="X118" i="2"/>
  <c r="W118" i="2"/>
  <c r="V118" i="2"/>
  <c r="U118" i="2"/>
  <c r="T118" i="2"/>
  <c r="R118" i="2"/>
  <c r="Q118" i="2"/>
  <c r="P118" i="2"/>
  <c r="O118" i="2"/>
  <c r="N118" i="2"/>
  <c r="G118" i="2"/>
  <c r="D118" i="2"/>
  <c r="Y117" i="2"/>
  <c r="X117" i="2"/>
  <c r="W117" i="2"/>
  <c r="V117" i="2"/>
  <c r="U117" i="2"/>
  <c r="T117" i="2"/>
  <c r="S117" i="2"/>
  <c r="Q117" i="2"/>
  <c r="P117" i="2"/>
  <c r="O117" i="2"/>
  <c r="N117" i="2"/>
  <c r="G117" i="2"/>
  <c r="D117" i="2"/>
  <c r="Y116" i="2"/>
  <c r="X116" i="2"/>
  <c r="W116" i="2"/>
  <c r="V116" i="2"/>
  <c r="U116" i="2"/>
  <c r="T116" i="2"/>
  <c r="S116" i="2"/>
  <c r="R116" i="2"/>
  <c r="P116" i="2"/>
  <c r="O116" i="2"/>
  <c r="N116" i="2"/>
  <c r="G116" i="2"/>
  <c r="D116" i="2"/>
  <c r="Y115" i="2"/>
  <c r="X115" i="2"/>
  <c r="W115" i="2"/>
  <c r="V115" i="2"/>
  <c r="U115" i="2"/>
  <c r="T115" i="2"/>
  <c r="S115" i="2"/>
  <c r="R115" i="2"/>
  <c r="Q115" i="2"/>
  <c r="O115" i="2"/>
  <c r="N115" i="2"/>
  <c r="G115" i="2"/>
  <c r="D115" i="2"/>
  <c r="Y114" i="2"/>
  <c r="X114" i="2"/>
  <c r="W114" i="2"/>
  <c r="V114" i="2"/>
  <c r="U114" i="2"/>
  <c r="T114" i="2"/>
  <c r="S114" i="2"/>
  <c r="R114" i="2"/>
  <c r="Q114" i="2"/>
  <c r="P114" i="2"/>
  <c r="N114" i="2"/>
  <c r="G114" i="2"/>
  <c r="D114" i="2"/>
  <c r="Y113" i="2"/>
  <c r="X113" i="2"/>
  <c r="W113" i="2"/>
  <c r="V113" i="2"/>
  <c r="U113" i="2"/>
  <c r="T113" i="2"/>
  <c r="S113" i="2"/>
  <c r="R113" i="2"/>
  <c r="Q113" i="2"/>
  <c r="P113" i="2"/>
  <c r="O113" i="2"/>
  <c r="G113" i="2"/>
  <c r="D113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G112" i="2"/>
  <c r="D112" i="2"/>
  <c r="Y111" i="2"/>
  <c r="W111" i="2"/>
  <c r="V111" i="2"/>
  <c r="U111" i="2"/>
  <c r="T111" i="2"/>
  <c r="S111" i="2"/>
  <c r="R111" i="2"/>
  <c r="P111" i="2"/>
  <c r="O111" i="2"/>
  <c r="N111" i="2"/>
  <c r="G111" i="2"/>
  <c r="D111" i="2"/>
  <c r="Y110" i="2"/>
  <c r="X110" i="2"/>
  <c r="V110" i="2"/>
  <c r="U110" i="2"/>
  <c r="T110" i="2"/>
  <c r="S110" i="2"/>
  <c r="R110" i="2"/>
  <c r="Q110" i="2"/>
  <c r="P110" i="2"/>
  <c r="O110" i="2"/>
  <c r="N110" i="2"/>
  <c r="G110" i="2"/>
  <c r="D110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G109" i="2"/>
  <c r="D109" i="2"/>
  <c r="Y108" i="2"/>
  <c r="X108" i="2"/>
  <c r="W108" i="2"/>
  <c r="V108" i="2"/>
  <c r="T108" i="2"/>
  <c r="S108" i="2"/>
  <c r="R108" i="2"/>
  <c r="Q108" i="2"/>
  <c r="P108" i="2"/>
  <c r="O108" i="2"/>
  <c r="N108" i="2"/>
  <c r="G108" i="2"/>
  <c r="D108" i="2"/>
  <c r="Y107" i="2"/>
  <c r="X107" i="2"/>
  <c r="W107" i="2"/>
  <c r="V107" i="2"/>
  <c r="U107" i="2"/>
  <c r="S107" i="2"/>
  <c r="R107" i="2"/>
  <c r="Q107" i="2"/>
  <c r="P107" i="2"/>
  <c r="O107" i="2"/>
  <c r="N107" i="2"/>
  <c r="G107" i="2"/>
  <c r="D107" i="2"/>
  <c r="Y106" i="2"/>
  <c r="X106" i="2"/>
  <c r="W106" i="2"/>
  <c r="V106" i="2"/>
  <c r="U106" i="2"/>
  <c r="T106" i="2"/>
  <c r="R106" i="2"/>
  <c r="Q106" i="2"/>
  <c r="P106" i="2"/>
  <c r="O106" i="2"/>
  <c r="N106" i="2"/>
  <c r="G106" i="2"/>
  <c r="D106" i="2"/>
  <c r="Y105" i="2"/>
  <c r="X105" i="2"/>
  <c r="W105" i="2"/>
  <c r="V105" i="2"/>
  <c r="U105" i="2"/>
  <c r="T105" i="2"/>
  <c r="S105" i="2"/>
  <c r="Q105" i="2"/>
  <c r="P105" i="2"/>
  <c r="O105" i="2"/>
  <c r="N105" i="2"/>
  <c r="G105" i="2"/>
  <c r="D105" i="2"/>
  <c r="Y104" i="2"/>
  <c r="X104" i="2"/>
  <c r="W104" i="2"/>
  <c r="V104" i="2"/>
  <c r="U104" i="2"/>
  <c r="T104" i="2"/>
  <c r="S104" i="2"/>
  <c r="R104" i="2"/>
  <c r="P104" i="2"/>
  <c r="O104" i="2"/>
  <c r="N104" i="2"/>
  <c r="G104" i="2"/>
  <c r="D104" i="2"/>
  <c r="Y103" i="2"/>
  <c r="X103" i="2"/>
  <c r="W103" i="2"/>
  <c r="V103" i="2"/>
  <c r="U103" i="2"/>
  <c r="T103" i="2"/>
  <c r="S103" i="2"/>
  <c r="R103" i="2"/>
  <c r="Q103" i="2"/>
  <c r="O103" i="2"/>
  <c r="N103" i="2"/>
  <c r="G103" i="2"/>
  <c r="D103" i="2"/>
  <c r="Y102" i="2"/>
  <c r="X102" i="2"/>
  <c r="W102" i="2"/>
  <c r="V102" i="2"/>
  <c r="U102" i="2"/>
  <c r="T102" i="2"/>
  <c r="S102" i="2"/>
  <c r="R102" i="2"/>
  <c r="Q102" i="2"/>
  <c r="P102" i="2"/>
  <c r="N102" i="2"/>
  <c r="G102" i="2"/>
  <c r="D102" i="2"/>
  <c r="Y101" i="2"/>
  <c r="X101" i="2"/>
  <c r="W101" i="2"/>
  <c r="V101" i="2"/>
  <c r="U101" i="2"/>
  <c r="T101" i="2"/>
  <c r="S101" i="2"/>
  <c r="R101" i="2"/>
  <c r="Q101" i="2"/>
  <c r="P101" i="2"/>
  <c r="O101" i="2"/>
  <c r="G101" i="2"/>
  <c r="D101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G100" i="2"/>
  <c r="D100" i="2"/>
  <c r="Y99" i="2"/>
  <c r="X99" i="2"/>
  <c r="W99" i="2"/>
  <c r="V99" i="2"/>
  <c r="U99" i="2"/>
  <c r="T99" i="2"/>
  <c r="S99" i="2"/>
  <c r="R99" i="2"/>
  <c r="Q99" i="2"/>
  <c r="P99" i="2"/>
  <c r="O99" i="2"/>
  <c r="N99" i="2"/>
  <c r="G99" i="2"/>
  <c r="D99" i="2"/>
  <c r="Y98" i="2"/>
  <c r="X98" i="2"/>
  <c r="V98" i="2"/>
  <c r="U98" i="2"/>
  <c r="T98" i="2"/>
  <c r="S98" i="2"/>
  <c r="R98" i="2"/>
  <c r="Q98" i="2"/>
  <c r="P98" i="2"/>
  <c r="O98" i="2"/>
  <c r="N98" i="2"/>
  <c r="G98" i="2"/>
  <c r="D98" i="2"/>
  <c r="Y97" i="2"/>
  <c r="X97" i="2"/>
  <c r="W97" i="2"/>
  <c r="V97" i="2"/>
  <c r="U97" i="2"/>
  <c r="T97" i="2"/>
  <c r="S97" i="2"/>
  <c r="R97" i="2"/>
  <c r="Q97" i="2"/>
  <c r="P97" i="2"/>
  <c r="O97" i="2"/>
  <c r="N97" i="2"/>
  <c r="G97" i="2"/>
  <c r="D97" i="2"/>
  <c r="Y96" i="2"/>
  <c r="X96" i="2"/>
  <c r="W96" i="2"/>
  <c r="V96" i="2"/>
  <c r="T96" i="2"/>
  <c r="S96" i="2"/>
  <c r="R96" i="2"/>
  <c r="Q96" i="2"/>
  <c r="P96" i="2"/>
  <c r="O96" i="2"/>
  <c r="N96" i="2"/>
  <c r="G96" i="2"/>
  <c r="D96" i="2"/>
  <c r="Y95" i="2"/>
  <c r="X95" i="2"/>
  <c r="W95" i="2"/>
  <c r="V95" i="2"/>
  <c r="U95" i="2"/>
  <c r="S95" i="2"/>
  <c r="R95" i="2"/>
  <c r="Q95" i="2"/>
  <c r="P95" i="2"/>
  <c r="O95" i="2"/>
  <c r="N95" i="2"/>
  <c r="G95" i="2"/>
  <c r="D95" i="2"/>
  <c r="Y94" i="2"/>
  <c r="X94" i="2"/>
  <c r="W94" i="2"/>
  <c r="V94" i="2"/>
  <c r="U94" i="2"/>
  <c r="T94" i="2"/>
  <c r="R94" i="2"/>
  <c r="Q94" i="2"/>
  <c r="P94" i="2"/>
  <c r="O94" i="2"/>
  <c r="N94" i="2"/>
  <c r="G94" i="2"/>
  <c r="D94" i="2"/>
  <c r="Y93" i="2"/>
  <c r="X93" i="2"/>
  <c r="W93" i="2"/>
  <c r="V93" i="2"/>
  <c r="U93" i="2"/>
  <c r="T93" i="2"/>
  <c r="S93" i="2"/>
  <c r="Q93" i="2"/>
  <c r="P93" i="2"/>
  <c r="O93" i="2"/>
  <c r="N93" i="2"/>
  <c r="G93" i="2"/>
  <c r="D93" i="2"/>
  <c r="Y92" i="2"/>
  <c r="X92" i="2"/>
  <c r="W92" i="2"/>
  <c r="V92" i="2"/>
  <c r="U92" i="2"/>
  <c r="T92" i="2"/>
  <c r="S92" i="2"/>
  <c r="R92" i="2"/>
  <c r="P92" i="2"/>
  <c r="O92" i="2"/>
  <c r="N92" i="2"/>
  <c r="G92" i="2"/>
  <c r="D92" i="2"/>
  <c r="Y91" i="2"/>
  <c r="X91" i="2"/>
  <c r="W91" i="2"/>
  <c r="V91" i="2"/>
  <c r="U91" i="2"/>
  <c r="T91" i="2"/>
  <c r="S91" i="2"/>
  <c r="R91" i="2"/>
  <c r="Q91" i="2"/>
  <c r="O91" i="2"/>
  <c r="N91" i="2"/>
  <c r="G91" i="2"/>
  <c r="D91" i="2"/>
  <c r="Y90" i="2"/>
  <c r="X90" i="2"/>
  <c r="W90" i="2"/>
  <c r="V90" i="2"/>
  <c r="U90" i="2"/>
  <c r="T90" i="2"/>
  <c r="S90" i="2"/>
  <c r="R90" i="2"/>
  <c r="Q90" i="2"/>
  <c r="P90" i="2"/>
  <c r="N90" i="2"/>
  <c r="G90" i="2"/>
  <c r="D90" i="2"/>
  <c r="Y89" i="2"/>
  <c r="X89" i="2"/>
  <c r="W89" i="2"/>
  <c r="V89" i="2"/>
  <c r="U89" i="2"/>
  <c r="T89" i="2"/>
  <c r="S89" i="2"/>
  <c r="R89" i="2"/>
  <c r="Q89" i="2"/>
  <c r="P89" i="2"/>
  <c r="O89" i="2"/>
  <c r="G89" i="2"/>
  <c r="D89" i="2"/>
  <c r="Y88" i="2"/>
  <c r="X88" i="2"/>
  <c r="W88" i="2"/>
  <c r="V88" i="2"/>
  <c r="U88" i="2"/>
  <c r="T88" i="2"/>
  <c r="S88" i="2"/>
  <c r="R88" i="2"/>
  <c r="Q88" i="2"/>
  <c r="P88" i="2"/>
  <c r="O88" i="2"/>
  <c r="N88" i="2"/>
  <c r="G88" i="2"/>
  <c r="D88" i="2"/>
  <c r="Y87" i="2"/>
  <c r="W87" i="2"/>
  <c r="V87" i="2"/>
  <c r="U87" i="2"/>
  <c r="T87" i="2"/>
  <c r="S87" i="2"/>
  <c r="R87" i="2"/>
  <c r="Q87" i="2"/>
  <c r="P87" i="2"/>
  <c r="O87" i="2"/>
  <c r="N87" i="2"/>
  <c r="G87" i="2"/>
  <c r="D87" i="2"/>
  <c r="Y86" i="2"/>
  <c r="X86" i="2"/>
  <c r="V86" i="2"/>
  <c r="U86" i="2"/>
  <c r="T86" i="2"/>
  <c r="S86" i="2"/>
  <c r="R86" i="2"/>
  <c r="Q86" i="2"/>
  <c r="P86" i="2"/>
  <c r="O86" i="2"/>
  <c r="N86" i="2"/>
  <c r="G86" i="2"/>
  <c r="D86" i="2"/>
  <c r="Y85" i="2"/>
  <c r="X85" i="2"/>
  <c r="W85" i="2"/>
  <c r="V85" i="2"/>
  <c r="U85" i="2"/>
  <c r="T85" i="2"/>
  <c r="S85" i="2"/>
  <c r="R85" i="2"/>
  <c r="Q85" i="2"/>
  <c r="P85" i="2"/>
  <c r="O85" i="2"/>
  <c r="N85" i="2"/>
  <c r="G85" i="2"/>
  <c r="D85" i="2"/>
  <c r="Y84" i="2"/>
  <c r="X84" i="2"/>
  <c r="W84" i="2"/>
  <c r="V84" i="2"/>
  <c r="T84" i="2"/>
  <c r="S84" i="2"/>
  <c r="R84" i="2"/>
  <c r="Q84" i="2"/>
  <c r="P84" i="2"/>
  <c r="O84" i="2"/>
  <c r="N84" i="2"/>
  <c r="G84" i="2"/>
  <c r="D84" i="2"/>
  <c r="Y83" i="2"/>
  <c r="X83" i="2"/>
  <c r="W83" i="2"/>
  <c r="V83" i="2"/>
  <c r="U83" i="2"/>
  <c r="T83" i="2"/>
  <c r="S83" i="2"/>
  <c r="R83" i="2"/>
  <c r="Q83" i="2"/>
  <c r="P83" i="2"/>
  <c r="O83" i="2"/>
  <c r="N83" i="2"/>
  <c r="G83" i="2"/>
  <c r="G6" i="2" s="1"/>
  <c r="D83" i="2"/>
  <c r="D6" i="2" s="1"/>
  <c r="Y82" i="2"/>
  <c r="X82" i="2"/>
  <c r="W82" i="2"/>
  <c r="V82" i="2"/>
  <c r="U82" i="2"/>
  <c r="T82" i="2"/>
  <c r="S82" i="2"/>
  <c r="R82" i="2"/>
  <c r="Q82" i="2"/>
  <c r="P82" i="2"/>
  <c r="O82" i="2"/>
  <c r="N82" i="2"/>
  <c r="G82" i="2"/>
  <c r="D82" i="2"/>
  <c r="Y81" i="2"/>
  <c r="X81" i="2"/>
  <c r="W81" i="2"/>
  <c r="V81" i="2"/>
  <c r="U81" i="2"/>
  <c r="T81" i="2"/>
  <c r="S81" i="2"/>
  <c r="R81" i="2"/>
  <c r="Q81" i="2"/>
  <c r="P81" i="2"/>
  <c r="O81" i="2"/>
  <c r="N81" i="2"/>
  <c r="G81" i="2"/>
  <c r="D81" i="2"/>
  <c r="Y80" i="2"/>
  <c r="X80" i="2"/>
  <c r="W80" i="2"/>
  <c r="V80" i="2"/>
  <c r="U80" i="2"/>
  <c r="T80" i="2"/>
  <c r="S80" i="2"/>
  <c r="R80" i="2"/>
  <c r="Q80" i="2"/>
  <c r="P80" i="2"/>
  <c r="O80" i="2"/>
  <c r="N80" i="2"/>
  <c r="G80" i="2"/>
  <c r="D80" i="2"/>
  <c r="Y79" i="2"/>
  <c r="X79" i="2"/>
  <c r="W79" i="2"/>
  <c r="V79" i="2"/>
  <c r="U79" i="2"/>
  <c r="T79" i="2"/>
  <c r="S79" i="2"/>
  <c r="R79" i="2"/>
  <c r="Q79" i="2"/>
  <c r="P79" i="2"/>
  <c r="O79" i="2"/>
  <c r="N79" i="2"/>
  <c r="G79" i="2"/>
  <c r="D79" i="2"/>
  <c r="Y78" i="2"/>
  <c r="X78" i="2"/>
  <c r="W78" i="2"/>
  <c r="V78" i="2"/>
  <c r="U78" i="2"/>
  <c r="T78" i="2"/>
  <c r="S78" i="2"/>
  <c r="R78" i="2"/>
  <c r="Q78" i="2"/>
  <c r="P78" i="2"/>
  <c r="O78" i="2"/>
  <c r="N78" i="2"/>
  <c r="G78" i="2"/>
  <c r="D78" i="2"/>
  <c r="Y77" i="2"/>
  <c r="X77" i="2"/>
  <c r="W77" i="2"/>
  <c r="V77" i="2"/>
  <c r="U77" i="2"/>
  <c r="T77" i="2"/>
  <c r="S77" i="2"/>
  <c r="R77" i="2"/>
  <c r="Q77" i="2"/>
  <c r="P77" i="2"/>
  <c r="O77" i="2"/>
  <c r="N77" i="2"/>
  <c r="G77" i="2"/>
  <c r="D77" i="2"/>
  <c r="Y76" i="2"/>
  <c r="X76" i="2"/>
  <c r="W76" i="2"/>
  <c r="V76" i="2"/>
  <c r="U76" i="2"/>
  <c r="T76" i="2"/>
  <c r="S76" i="2"/>
  <c r="R76" i="2"/>
  <c r="Q76" i="2"/>
  <c r="P76" i="2"/>
  <c r="O76" i="2"/>
  <c r="N76" i="2"/>
  <c r="G76" i="2"/>
  <c r="D76" i="2"/>
  <c r="Y75" i="2"/>
  <c r="X75" i="2"/>
  <c r="W75" i="2"/>
  <c r="V75" i="2"/>
  <c r="U75" i="2"/>
  <c r="T75" i="2"/>
  <c r="S75" i="2"/>
  <c r="R75" i="2"/>
  <c r="Q75" i="2"/>
  <c r="P75" i="2"/>
  <c r="O75" i="2"/>
  <c r="N75" i="2"/>
  <c r="G75" i="2"/>
  <c r="D75" i="2"/>
  <c r="Y74" i="2"/>
  <c r="X74" i="2"/>
  <c r="W74" i="2"/>
  <c r="V74" i="2"/>
  <c r="U74" i="2"/>
  <c r="T74" i="2"/>
  <c r="S74" i="2"/>
  <c r="R74" i="2"/>
  <c r="Q74" i="2"/>
  <c r="P74" i="2"/>
  <c r="O74" i="2"/>
  <c r="N74" i="2"/>
  <c r="G74" i="2"/>
  <c r="D74" i="2"/>
  <c r="Y73" i="2"/>
  <c r="X73" i="2"/>
  <c r="W73" i="2"/>
  <c r="V73" i="2"/>
  <c r="U73" i="2"/>
  <c r="T73" i="2"/>
  <c r="S73" i="2"/>
  <c r="R73" i="2"/>
  <c r="Q73" i="2"/>
  <c r="P73" i="2"/>
  <c r="O73" i="2"/>
  <c r="N73" i="2"/>
  <c r="G73" i="2"/>
  <c r="D73" i="2"/>
  <c r="Y72" i="2"/>
  <c r="X72" i="2"/>
  <c r="W72" i="2"/>
  <c r="V72" i="2"/>
  <c r="U72" i="2"/>
  <c r="T72" i="2"/>
  <c r="S72" i="2"/>
  <c r="R72" i="2"/>
  <c r="Q72" i="2"/>
  <c r="P72" i="2"/>
  <c r="O72" i="2"/>
  <c r="N72" i="2"/>
  <c r="G72" i="2"/>
  <c r="D72" i="2"/>
  <c r="Y71" i="2"/>
  <c r="X71" i="2"/>
  <c r="W71" i="2"/>
  <c r="V71" i="2"/>
  <c r="U71" i="2"/>
  <c r="T71" i="2"/>
  <c r="S71" i="2"/>
  <c r="R71" i="2"/>
  <c r="Q71" i="2"/>
  <c r="P71" i="2"/>
  <c r="O71" i="2"/>
  <c r="N71" i="2"/>
  <c r="G71" i="2"/>
  <c r="D71" i="2"/>
  <c r="Y70" i="2"/>
  <c r="X70" i="2"/>
  <c r="W70" i="2"/>
  <c r="V70" i="2"/>
  <c r="U70" i="2"/>
  <c r="T70" i="2"/>
  <c r="S70" i="2"/>
  <c r="R70" i="2"/>
  <c r="Q70" i="2"/>
  <c r="P70" i="2"/>
  <c r="O70" i="2"/>
  <c r="N70" i="2"/>
  <c r="G70" i="2"/>
  <c r="D70" i="2"/>
  <c r="Y69" i="2"/>
  <c r="X69" i="2"/>
  <c r="W69" i="2"/>
  <c r="V69" i="2"/>
  <c r="U69" i="2"/>
  <c r="T69" i="2"/>
  <c r="S69" i="2"/>
  <c r="R69" i="2"/>
  <c r="Q69" i="2"/>
  <c r="P69" i="2"/>
  <c r="O69" i="2"/>
  <c r="N69" i="2"/>
  <c r="G69" i="2"/>
  <c r="D69" i="2"/>
  <c r="Y68" i="2"/>
  <c r="X68" i="2"/>
  <c r="W68" i="2"/>
  <c r="V68" i="2"/>
  <c r="U68" i="2"/>
  <c r="T68" i="2"/>
  <c r="S68" i="2"/>
  <c r="R68" i="2"/>
  <c r="Q68" i="2"/>
  <c r="P68" i="2"/>
  <c r="O68" i="2"/>
  <c r="N68" i="2"/>
  <c r="G68" i="2"/>
  <c r="D68" i="2"/>
  <c r="Y67" i="2"/>
  <c r="X67" i="2"/>
  <c r="W67" i="2"/>
  <c r="V67" i="2"/>
  <c r="U67" i="2"/>
  <c r="T67" i="2"/>
  <c r="S67" i="2"/>
  <c r="R67" i="2"/>
  <c r="Q67" i="2"/>
  <c r="P67" i="2"/>
  <c r="O67" i="2"/>
  <c r="N67" i="2"/>
  <c r="G67" i="2"/>
  <c r="D67" i="2"/>
  <c r="Y66" i="2"/>
  <c r="X66" i="2"/>
  <c r="W66" i="2"/>
  <c r="V66" i="2"/>
  <c r="U66" i="2"/>
  <c r="T66" i="2"/>
  <c r="S66" i="2"/>
  <c r="R66" i="2"/>
  <c r="Q66" i="2"/>
  <c r="P66" i="2"/>
  <c r="O66" i="2"/>
  <c r="N66" i="2"/>
  <c r="G66" i="2"/>
  <c r="D66" i="2"/>
  <c r="Y65" i="2"/>
  <c r="X65" i="2"/>
  <c r="W65" i="2"/>
  <c r="V65" i="2"/>
  <c r="U65" i="2"/>
  <c r="T65" i="2"/>
  <c r="S65" i="2"/>
  <c r="R65" i="2"/>
  <c r="Q65" i="2"/>
  <c r="P65" i="2"/>
  <c r="O65" i="2"/>
  <c r="N65" i="2"/>
  <c r="G65" i="2"/>
  <c r="D65" i="2"/>
  <c r="Y64" i="2"/>
  <c r="X64" i="2"/>
  <c r="W64" i="2"/>
  <c r="V64" i="2"/>
  <c r="U64" i="2"/>
  <c r="T64" i="2"/>
  <c r="S64" i="2"/>
  <c r="R64" i="2"/>
  <c r="Q64" i="2"/>
  <c r="P64" i="2"/>
  <c r="O64" i="2"/>
  <c r="N64" i="2"/>
  <c r="G64" i="2"/>
  <c r="D64" i="2"/>
  <c r="Y63" i="2"/>
  <c r="X63" i="2"/>
  <c r="W63" i="2"/>
  <c r="V63" i="2"/>
  <c r="U63" i="2"/>
  <c r="T63" i="2"/>
  <c r="S63" i="2"/>
  <c r="R63" i="2"/>
  <c r="Q63" i="2"/>
  <c r="P63" i="2"/>
  <c r="O63" i="2"/>
  <c r="N63" i="2"/>
  <c r="G63" i="2"/>
  <c r="D63" i="2"/>
  <c r="Y62" i="2"/>
  <c r="X62" i="2"/>
  <c r="W62" i="2"/>
  <c r="V62" i="2"/>
  <c r="U62" i="2"/>
  <c r="T62" i="2"/>
  <c r="S62" i="2"/>
  <c r="R62" i="2"/>
  <c r="Q62" i="2"/>
  <c r="P62" i="2"/>
  <c r="O62" i="2"/>
  <c r="N62" i="2"/>
  <c r="G62" i="2"/>
  <c r="D62" i="2"/>
  <c r="Y61" i="2"/>
  <c r="X61" i="2"/>
  <c r="W61" i="2"/>
  <c r="V61" i="2"/>
  <c r="U61" i="2"/>
  <c r="T61" i="2"/>
  <c r="S61" i="2"/>
  <c r="R61" i="2"/>
  <c r="Q61" i="2"/>
  <c r="P61" i="2"/>
  <c r="O61" i="2"/>
  <c r="N61" i="2"/>
  <c r="G61" i="2"/>
  <c r="D61" i="2"/>
  <c r="Y60" i="2"/>
  <c r="X60" i="2"/>
  <c r="W60" i="2"/>
  <c r="V60" i="2"/>
  <c r="U60" i="2"/>
  <c r="T60" i="2"/>
  <c r="S60" i="2"/>
  <c r="R60" i="2"/>
  <c r="Q60" i="2"/>
  <c r="P60" i="2"/>
  <c r="O60" i="2"/>
  <c r="N60" i="2"/>
  <c r="G60" i="2"/>
  <c r="D60" i="2"/>
  <c r="Y59" i="2"/>
  <c r="X59" i="2"/>
  <c r="W59" i="2"/>
  <c r="V59" i="2"/>
  <c r="U59" i="2"/>
  <c r="T59" i="2"/>
  <c r="S59" i="2"/>
  <c r="R59" i="2"/>
  <c r="Q59" i="2"/>
  <c r="P59" i="2"/>
  <c r="O59" i="2"/>
  <c r="N59" i="2"/>
  <c r="G59" i="2"/>
  <c r="D59" i="2"/>
  <c r="Y58" i="2"/>
  <c r="X58" i="2"/>
  <c r="W58" i="2"/>
  <c r="V58" i="2"/>
  <c r="U58" i="2"/>
  <c r="T58" i="2"/>
  <c r="S58" i="2"/>
  <c r="R58" i="2"/>
  <c r="Q58" i="2"/>
  <c r="P58" i="2"/>
  <c r="O58" i="2"/>
  <c r="N58" i="2"/>
  <c r="G58" i="2"/>
  <c r="D58" i="2"/>
  <c r="Y57" i="2"/>
  <c r="X57" i="2"/>
  <c r="W57" i="2"/>
  <c r="V57" i="2"/>
  <c r="U57" i="2"/>
  <c r="T57" i="2"/>
  <c r="S57" i="2"/>
  <c r="R57" i="2"/>
  <c r="Q57" i="2"/>
  <c r="P57" i="2"/>
  <c r="O57" i="2"/>
  <c r="N57" i="2"/>
  <c r="G57" i="2"/>
  <c r="D57" i="2"/>
  <c r="Y56" i="2"/>
  <c r="X56" i="2"/>
  <c r="W56" i="2"/>
  <c r="V56" i="2"/>
  <c r="U56" i="2"/>
  <c r="T56" i="2"/>
  <c r="S56" i="2"/>
  <c r="R56" i="2"/>
  <c r="Q56" i="2"/>
  <c r="P56" i="2"/>
  <c r="O56" i="2"/>
  <c r="N56" i="2"/>
  <c r="G56" i="2"/>
  <c r="D56" i="2"/>
  <c r="Y55" i="2"/>
  <c r="X55" i="2"/>
  <c r="W55" i="2"/>
  <c r="V55" i="2"/>
  <c r="U55" i="2"/>
  <c r="T55" i="2"/>
  <c r="S55" i="2"/>
  <c r="R55" i="2"/>
  <c r="Q55" i="2"/>
  <c r="P55" i="2"/>
  <c r="O55" i="2"/>
  <c r="N55" i="2"/>
  <c r="G55" i="2"/>
  <c r="D55" i="2"/>
  <c r="Y54" i="2"/>
  <c r="X54" i="2"/>
  <c r="W54" i="2"/>
  <c r="V54" i="2"/>
  <c r="U54" i="2"/>
  <c r="T54" i="2"/>
  <c r="S54" i="2"/>
  <c r="R54" i="2"/>
  <c r="Q54" i="2"/>
  <c r="P54" i="2"/>
  <c r="O54" i="2"/>
  <c r="N54" i="2"/>
  <c r="G54" i="2"/>
  <c r="D54" i="2"/>
  <c r="Y53" i="2"/>
  <c r="X53" i="2"/>
  <c r="W53" i="2"/>
  <c r="V53" i="2"/>
  <c r="U53" i="2"/>
  <c r="T53" i="2"/>
  <c r="S53" i="2"/>
  <c r="R53" i="2"/>
  <c r="Q53" i="2"/>
  <c r="P53" i="2"/>
  <c r="O53" i="2"/>
  <c r="N53" i="2"/>
  <c r="G53" i="2"/>
  <c r="D53" i="2"/>
  <c r="Y52" i="2"/>
  <c r="X52" i="2"/>
  <c r="W52" i="2"/>
  <c r="V52" i="2"/>
  <c r="U52" i="2"/>
  <c r="T52" i="2"/>
  <c r="S52" i="2"/>
  <c r="R52" i="2"/>
  <c r="Q52" i="2"/>
  <c r="P52" i="2"/>
  <c r="O52" i="2"/>
  <c r="N52" i="2"/>
  <c r="G52" i="2"/>
  <c r="D52" i="2"/>
  <c r="Y51" i="2"/>
  <c r="X51" i="2"/>
  <c r="W51" i="2"/>
  <c r="V51" i="2"/>
  <c r="U51" i="2"/>
  <c r="T51" i="2"/>
  <c r="S51" i="2"/>
  <c r="R51" i="2"/>
  <c r="Q51" i="2"/>
  <c r="P51" i="2"/>
  <c r="O51" i="2"/>
  <c r="N51" i="2"/>
  <c r="G51" i="2"/>
  <c r="D51" i="2"/>
  <c r="Y50" i="2"/>
  <c r="X50" i="2"/>
  <c r="W50" i="2"/>
  <c r="V50" i="2"/>
  <c r="U50" i="2"/>
  <c r="T50" i="2"/>
  <c r="S50" i="2"/>
  <c r="R50" i="2"/>
  <c r="Q50" i="2"/>
  <c r="P50" i="2"/>
  <c r="O50" i="2"/>
  <c r="N50" i="2"/>
  <c r="G50" i="2"/>
  <c r="D50" i="2"/>
  <c r="Y49" i="2"/>
  <c r="X49" i="2"/>
  <c r="W49" i="2"/>
  <c r="V49" i="2"/>
  <c r="U49" i="2"/>
  <c r="T49" i="2"/>
  <c r="S49" i="2"/>
  <c r="R49" i="2"/>
  <c r="Q49" i="2"/>
  <c r="P49" i="2"/>
  <c r="O49" i="2"/>
  <c r="N49" i="2"/>
  <c r="G49" i="2"/>
  <c r="D49" i="2"/>
  <c r="Y48" i="2"/>
  <c r="X48" i="2"/>
  <c r="W48" i="2"/>
  <c r="V48" i="2"/>
  <c r="U48" i="2"/>
  <c r="T48" i="2"/>
  <c r="S48" i="2"/>
  <c r="R48" i="2"/>
  <c r="Q48" i="2"/>
  <c r="P48" i="2"/>
  <c r="O48" i="2"/>
  <c r="N48" i="2"/>
  <c r="K48" i="2"/>
  <c r="G48" i="2"/>
  <c r="D48" i="2"/>
  <c r="Y47" i="2"/>
  <c r="X47" i="2"/>
  <c r="W47" i="2"/>
  <c r="V47" i="2"/>
  <c r="U47" i="2"/>
  <c r="T47" i="2"/>
  <c r="S47" i="2"/>
  <c r="R47" i="2"/>
  <c r="Q47" i="2"/>
  <c r="P47" i="2"/>
  <c r="O47" i="2"/>
  <c r="N47" i="2"/>
  <c r="K47" i="2"/>
  <c r="G47" i="2"/>
  <c r="D47" i="2"/>
  <c r="Y46" i="2"/>
  <c r="X46" i="2"/>
  <c r="W46" i="2"/>
  <c r="V46" i="2"/>
  <c r="U46" i="2"/>
  <c r="T46" i="2"/>
  <c r="S46" i="2"/>
  <c r="R46" i="2"/>
  <c r="Q46" i="2"/>
  <c r="P46" i="2"/>
  <c r="O46" i="2"/>
  <c r="N46" i="2"/>
  <c r="K46" i="2"/>
  <c r="G46" i="2"/>
  <c r="D46" i="2"/>
  <c r="Y45" i="2"/>
  <c r="X45" i="2"/>
  <c r="W45" i="2"/>
  <c r="V45" i="2"/>
  <c r="U45" i="2"/>
  <c r="T45" i="2"/>
  <c r="S45" i="2"/>
  <c r="R45" i="2"/>
  <c r="Q45" i="2"/>
  <c r="P45" i="2"/>
  <c r="O45" i="2"/>
  <c r="N45" i="2"/>
  <c r="K45" i="2"/>
  <c r="G45" i="2"/>
  <c r="D45" i="2"/>
  <c r="Y44" i="2"/>
  <c r="X44" i="2"/>
  <c r="W44" i="2"/>
  <c r="V44" i="2"/>
  <c r="U44" i="2"/>
  <c r="T44" i="2"/>
  <c r="S44" i="2"/>
  <c r="R44" i="2"/>
  <c r="Q44" i="2"/>
  <c r="P44" i="2"/>
  <c r="O44" i="2"/>
  <c r="N44" i="2"/>
  <c r="K44" i="2"/>
  <c r="G44" i="2"/>
  <c r="D44" i="2"/>
  <c r="Y43" i="2"/>
  <c r="X43" i="2"/>
  <c r="W43" i="2"/>
  <c r="V43" i="2"/>
  <c r="U43" i="2"/>
  <c r="T43" i="2"/>
  <c r="S43" i="2"/>
  <c r="R43" i="2"/>
  <c r="Q43" i="2"/>
  <c r="P43" i="2"/>
  <c r="O43" i="2"/>
  <c r="N43" i="2"/>
  <c r="K43" i="2"/>
  <c r="G43" i="2"/>
  <c r="D43" i="2"/>
  <c r="Y42" i="2"/>
  <c r="X42" i="2"/>
  <c r="W42" i="2"/>
  <c r="V42" i="2"/>
  <c r="U42" i="2"/>
  <c r="T42" i="2"/>
  <c r="S42" i="2"/>
  <c r="R42" i="2"/>
  <c r="Q42" i="2"/>
  <c r="P42" i="2"/>
  <c r="O42" i="2"/>
  <c r="N42" i="2"/>
  <c r="K42" i="2"/>
  <c r="G42" i="2"/>
  <c r="D42" i="2"/>
  <c r="Y41" i="2"/>
  <c r="X41" i="2"/>
  <c r="W41" i="2"/>
  <c r="V41" i="2"/>
  <c r="U41" i="2"/>
  <c r="T41" i="2"/>
  <c r="S41" i="2"/>
  <c r="R41" i="2"/>
  <c r="Q41" i="2"/>
  <c r="P41" i="2"/>
  <c r="O41" i="2"/>
  <c r="N41" i="2"/>
  <c r="K41" i="2"/>
  <c r="G41" i="2"/>
  <c r="D41" i="2"/>
  <c r="Y40" i="2"/>
  <c r="X40" i="2"/>
  <c r="W40" i="2"/>
  <c r="V40" i="2"/>
  <c r="U40" i="2"/>
  <c r="T40" i="2"/>
  <c r="S40" i="2"/>
  <c r="R40" i="2"/>
  <c r="Q40" i="2"/>
  <c r="P40" i="2"/>
  <c r="O40" i="2"/>
  <c r="N40" i="2"/>
  <c r="K40" i="2"/>
  <c r="G40" i="2"/>
  <c r="D40" i="2"/>
  <c r="Y39" i="2"/>
  <c r="X39" i="2"/>
  <c r="W39" i="2"/>
  <c r="V39" i="2"/>
  <c r="U39" i="2"/>
  <c r="T39" i="2"/>
  <c r="S39" i="2"/>
  <c r="R39" i="2"/>
  <c r="Q39" i="2"/>
  <c r="P39" i="2"/>
  <c r="O39" i="2"/>
  <c r="N39" i="2"/>
  <c r="K39" i="2"/>
  <c r="G39" i="2"/>
  <c r="D39" i="2"/>
  <c r="Y38" i="2"/>
  <c r="X38" i="2"/>
  <c r="W38" i="2"/>
  <c r="V38" i="2"/>
  <c r="U38" i="2"/>
  <c r="T38" i="2"/>
  <c r="S38" i="2"/>
  <c r="R38" i="2"/>
  <c r="Q38" i="2"/>
  <c r="P38" i="2"/>
  <c r="O38" i="2"/>
  <c r="N38" i="2"/>
  <c r="K38" i="2"/>
  <c r="G38" i="2"/>
  <c r="D38" i="2"/>
  <c r="Y37" i="2"/>
  <c r="X37" i="2"/>
  <c r="W37" i="2"/>
  <c r="V37" i="2"/>
  <c r="U37" i="2"/>
  <c r="T37" i="2"/>
  <c r="S37" i="2"/>
  <c r="R37" i="2"/>
  <c r="Q37" i="2"/>
  <c r="P37" i="2"/>
  <c r="O37" i="2"/>
  <c r="N37" i="2"/>
  <c r="K37" i="2"/>
  <c r="G37" i="2"/>
  <c r="D37" i="2"/>
  <c r="Y36" i="2"/>
  <c r="X36" i="2"/>
  <c r="W36" i="2"/>
  <c r="V36" i="2"/>
  <c r="U36" i="2"/>
  <c r="T36" i="2"/>
  <c r="S36" i="2"/>
  <c r="R36" i="2"/>
  <c r="Q36" i="2"/>
  <c r="P36" i="2"/>
  <c r="O36" i="2"/>
  <c r="N36" i="2"/>
  <c r="K36" i="2"/>
  <c r="G36" i="2"/>
  <c r="D36" i="2"/>
  <c r="Y35" i="2"/>
  <c r="X35" i="2"/>
  <c r="W35" i="2"/>
  <c r="V35" i="2"/>
  <c r="U35" i="2"/>
  <c r="T35" i="2"/>
  <c r="S35" i="2"/>
  <c r="R35" i="2"/>
  <c r="Q35" i="2"/>
  <c r="P35" i="2"/>
  <c r="O35" i="2"/>
  <c r="N35" i="2"/>
  <c r="K35" i="2"/>
  <c r="G35" i="2"/>
  <c r="D35" i="2"/>
  <c r="Y34" i="2"/>
  <c r="X34" i="2"/>
  <c r="W34" i="2"/>
  <c r="V34" i="2"/>
  <c r="U34" i="2"/>
  <c r="T34" i="2"/>
  <c r="R34" i="2"/>
  <c r="Q34" i="2"/>
  <c r="P34" i="2"/>
  <c r="O34" i="2"/>
  <c r="N34" i="2"/>
  <c r="K34" i="2"/>
  <c r="G34" i="2"/>
  <c r="D34" i="2"/>
  <c r="Y33" i="2"/>
  <c r="X33" i="2"/>
  <c r="W33" i="2"/>
  <c r="V33" i="2"/>
  <c r="U33" i="2"/>
  <c r="T33" i="2"/>
  <c r="S33" i="2"/>
  <c r="R33" i="2"/>
  <c r="Q33" i="2"/>
  <c r="P33" i="2"/>
  <c r="O33" i="2"/>
  <c r="N33" i="2"/>
  <c r="K33" i="2"/>
  <c r="G33" i="2"/>
  <c r="D33" i="2"/>
  <c r="Y32" i="2"/>
  <c r="X32" i="2"/>
  <c r="W32" i="2"/>
  <c r="V32" i="2"/>
  <c r="U32" i="2"/>
  <c r="T32" i="2"/>
  <c r="S32" i="2"/>
  <c r="R32" i="2"/>
  <c r="Q32" i="2"/>
  <c r="P32" i="2"/>
  <c r="O32" i="2"/>
  <c r="N32" i="2"/>
  <c r="K32" i="2"/>
  <c r="G32" i="2"/>
  <c r="D32" i="2"/>
  <c r="Y31" i="2"/>
  <c r="X31" i="2"/>
  <c r="W31" i="2"/>
  <c r="V31" i="2"/>
  <c r="U31" i="2"/>
  <c r="T31" i="2"/>
  <c r="S31" i="2"/>
  <c r="R31" i="2"/>
  <c r="Q31" i="2"/>
  <c r="P31" i="2"/>
  <c r="O31" i="2"/>
  <c r="N31" i="2"/>
  <c r="K31" i="2"/>
  <c r="G31" i="2"/>
  <c r="G5" i="2" s="1"/>
  <c r="D31" i="2"/>
  <c r="D5" i="2" s="1"/>
  <c r="Y30" i="2"/>
  <c r="X30" i="2"/>
  <c r="W30" i="2"/>
  <c r="V30" i="2"/>
  <c r="U30" i="2"/>
  <c r="T30" i="2"/>
  <c r="S30" i="2"/>
  <c r="R30" i="2"/>
  <c r="Q30" i="2"/>
  <c r="P30" i="2"/>
  <c r="O30" i="2"/>
  <c r="N30" i="2"/>
  <c r="K30" i="2"/>
  <c r="G30" i="2"/>
  <c r="D30" i="2"/>
  <c r="Y29" i="2"/>
  <c r="X29" i="2"/>
  <c r="W29" i="2"/>
  <c r="V29" i="2"/>
  <c r="U29" i="2"/>
  <c r="T29" i="2"/>
  <c r="S29" i="2"/>
  <c r="R29" i="2"/>
  <c r="Q29" i="2"/>
  <c r="P29" i="2"/>
  <c r="O29" i="2"/>
  <c r="N29" i="2"/>
  <c r="K29" i="2"/>
  <c r="G29" i="2"/>
  <c r="D29" i="2"/>
  <c r="Y28" i="2"/>
  <c r="X28" i="2"/>
  <c r="W28" i="2"/>
  <c r="V28" i="2"/>
  <c r="U28" i="2"/>
  <c r="T28" i="2"/>
  <c r="S28" i="2"/>
  <c r="R28" i="2"/>
  <c r="Q28" i="2"/>
  <c r="P28" i="2"/>
  <c r="O28" i="2"/>
  <c r="N28" i="2"/>
  <c r="K28" i="2"/>
  <c r="G28" i="2"/>
  <c r="D28" i="2"/>
  <c r="Y27" i="2"/>
  <c r="X27" i="2"/>
  <c r="W27" i="2"/>
  <c r="V27" i="2"/>
  <c r="U27" i="2"/>
  <c r="T27" i="2"/>
  <c r="S27" i="2"/>
  <c r="R27" i="2"/>
  <c r="Q27" i="2"/>
  <c r="P27" i="2"/>
  <c r="O27" i="2"/>
  <c r="N27" i="2"/>
  <c r="K27" i="2"/>
  <c r="G27" i="2"/>
  <c r="D27" i="2"/>
  <c r="Y26" i="2"/>
  <c r="X26" i="2"/>
  <c r="W26" i="2"/>
  <c r="V26" i="2"/>
  <c r="U26" i="2"/>
  <c r="T26" i="2"/>
  <c r="S26" i="2"/>
  <c r="R26" i="2"/>
  <c r="Q26" i="2"/>
  <c r="P26" i="2"/>
  <c r="O26" i="2"/>
  <c r="N26" i="2"/>
  <c r="K26" i="2"/>
  <c r="G26" i="2"/>
  <c r="D26" i="2"/>
  <c r="Y25" i="2"/>
  <c r="X25" i="2"/>
  <c r="W25" i="2"/>
  <c r="V25" i="2"/>
  <c r="U25" i="2"/>
  <c r="T25" i="2"/>
  <c r="S25" i="2"/>
  <c r="R25" i="2"/>
  <c r="Q25" i="2"/>
  <c r="P25" i="2"/>
  <c r="O25" i="2"/>
  <c r="N25" i="2"/>
  <c r="K25" i="2"/>
  <c r="G25" i="2"/>
  <c r="D25" i="2"/>
  <c r="Y24" i="2"/>
  <c r="X24" i="2"/>
  <c r="W24" i="2"/>
  <c r="V24" i="2"/>
  <c r="U24" i="2"/>
  <c r="T24" i="2"/>
  <c r="S24" i="2"/>
  <c r="R24" i="2"/>
  <c r="Q24" i="2"/>
  <c r="P24" i="2"/>
  <c r="O24" i="2"/>
  <c r="N24" i="2"/>
  <c r="K24" i="2"/>
  <c r="G24" i="2"/>
  <c r="D24" i="2"/>
  <c r="Y23" i="2"/>
  <c r="X23" i="2"/>
  <c r="W23" i="2"/>
  <c r="V23" i="2"/>
  <c r="U23" i="2"/>
  <c r="T23" i="2"/>
  <c r="S23" i="2"/>
  <c r="R23" i="2"/>
  <c r="Q23" i="2"/>
  <c r="P23" i="2"/>
  <c r="O23" i="2"/>
  <c r="N23" i="2"/>
  <c r="K23" i="2"/>
  <c r="G23" i="2"/>
  <c r="D23" i="2"/>
  <c r="Y22" i="2"/>
  <c r="X22" i="2"/>
  <c r="W22" i="2"/>
  <c r="V22" i="2"/>
  <c r="U22" i="2"/>
  <c r="T22" i="2"/>
  <c r="S22" i="2"/>
  <c r="R22" i="2"/>
  <c r="Q22" i="2"/>
  <c r="P22" i="2"/>
  <c r="O22" i="2"/>
  <c r="N22" i="2"/>
  <c r="K22" i="2"/>
  <c r="G22" i="2"/>
  <c r="D22" i="2"/>
  <c r="Y21" i="2"/>
  <c r="X21" i="2"/>
  <c r="W21" i="2"/>
  <c r="V21" i="2"/>
  <c r="U21" i="2"/>
  <c r="T21" i="2"/>
  <c r="S21" i="2"/>
  <c r="R21" i="2"/>
  <c r="Q21" i="2"/>
  <c r="P21" i="2"/>
  <c r="O21" i="2"/>
  <c r="N21" i="2"/>
  <c r="K21" i="2"/>
  <c r="G21" i="2"/>
  <c r="D21" i="2"/>
  <c r="Y20" i="2"/>
  <c r="X20" i="2"/>
  <c r="W20" i="2"/>
  <c r="V20" i="2"/>
  <c r="U20" i="2"/>
  <c r="T20" i="2"/>
  <c r="S20" i="2"/>
  <c r="R20" i="2"/>
  <c r="Q20" i="2"/>
  <c r="P20" i="2"/>
  <c r="O20" i="2"/>
  <c r="N20" i="2"/>
  <c r="K20" i="2"/>
  <c r="G20" i="2"/>
  <c r="D20" i="2"/>
  <c r="Y19" i="2"/>
  <c r="X19" i="2"/>
  <c r="W19" i="2"/>
  <c r="V19" i="2"/>
  <c r="U19" i="2"/>
  <c r="T19" i="2"/>
  <c r="S19" i="2"/>
  <c r="R19" i="2"/>
  <c r="Q19" i="2"/>
  <c r="P19" i="2"/>
  <c r="O19" i="2"/>
  <c r="N19" i="2"/>
  <c r="K19" i="2"/>
  <c r="G19" i="2"/>
  <c r="D19" i="2"/>
  <c r="Y18" i="2"/>
  <c r="X18" i="2"/>
  <c r="W18" i="2"/>
  <c r="V18" i="2"/>
  <c r="U18" i="2"/>
  <c r="T18" i="2"/>
  <c r="S18" i="2"/>
  <c r="R18" i="2"/>
  <c r="Q18" i="2"/>
  <c r="P18" i="2"/>
  <c r="O18" i="2"/>
  <c r="N18" i="2"/>
  <c r="K18" i="2"/>
  <c r="G18" i="2"/>
  <c r="D18" i="2"/>
  <c r="Y17" i="2"/>
  <c r="X17" i="2"/>
  <c r="W17" i="2"/>
  <c r="V17" i="2"/>
  <c r="U17" i="2"/>
  <c r="T17" i="2"/>
  <c r="S17" i="2"/>
  <c r="R17" i="2"/>
  <c r="Q17" i="2"/>
  <c r="P17" i="2"/>
  <c r="O17" i="2"/>
  <c r="N17" i="2"/>
  <c r="K17" i="2"/>
  <c r="G17" i="2"/>
  <c r="D17" i="2"/>
  <c r="Y16" i="2"/>
  <c r="X16" i="2"/>
  <c r="W16" i="2"/>
  <c r="V16" i="2"/>
  <c r="U16" i="2"/>
  <c r="T16" i="2"/>
  <c r="S16" i="2"/>
  <c r="R16" i="2"/>
  <c r="Q16" i="2"/>
  <c r="P16" i="2"/>
  <c r="O16" i="2"/>
  <c r="N16" i="2"/>
  <c r="K16" i="2"/>
  <c r="G16" i="2"/>
  <c r="D16" i="2"/>
  <c r="Y15" i="2"/>
  <c r="X15" i="2"/>
  <c r="W15" i="2"/>
  <c r="V15" i="2"/>
  <c r="U15" i="2"/>
  <c r="T15" i="2"/>
  <c r="S15" i="2"/>
  <c r="R15" i="2"/>
  <c r="Q15" i="2"/>
  <c r="P15" i="2"/>
  <c r="O15" i="2"/>
  <c r="N15" i="2"/>
  <c r="K15" i="2"/>
  <c r="G15" i="2"/>
  <c r="D15" i="2"/>
  <c r="Y14" i="2"/>
  <c r="X14" i="2"/>
  <c r="W14" i="2"/>
  <c r="V14" i="2"/>
  <c r="U14" i="2"/>
  <c r="T14" i="2"/>
  <c r="S14" i="2"/>
  <c r="R14" i="2"/>
  <c r="Q14" i="2"/>
  <c r="P14" i="2"/>
  <c r="O14" i="2"/>
  <c r="N14" i="2"/>
  <c r="K14" i="2"/>
  <c r="G14" i="2"/>
  <c r="D14" i="2"/>
  <c r="AA13" i="2"/>
  <c r="Y13" i="2"/>
  <c r="X13" i="2"/>
  <c r="W13" i="2"/>
  <c r="V13" i="2"/>
  <c r="U13" i="2"/>
  <c r="T13" i="2"/>
  <c r="S13" i="2"/>
  <c r="R13" i="2"/>
  <c r="Q13" i="2"/>
  <c r="P13" i="2"/>
  <c r="O13" i="2"/>
  <c r="N13" i="2"/>
  <c r="K13" i="2"/>
  <c r="G13" i="2"/>
  <c r="D13" i="2"/>
  <c r="B67" i="2"/>
  <c r="D7" i="2"/>
  <c r="C6" i="2"/>
  <c r="C5" i="2"/>
  <c r="Q8" i="2" l="1"/>
  <c r="G579" i="29"/>
  <c r="H579" i="29"/>
  <c r="D588" i="5" s="1"/>
  <c r="I579" i="29"/>
  <c r="F588" i="5" s="1"/>
  <c r="E9" i="2"/>
  <c r="Q6" i="2"/>
  <c r="Q7" i="2" s="1"/>
  <c r="P6" i="2"/>
  <c r="E13" i="2"/>
  <c r="E14" i="2" s="1"/>
  <c r="O8" i="2"/>
  <c r="H9" i="2"/>
  <c r="P8" i="2"/>
  <c r="H13" i="2"/>
  <c r="O6" i="2"/>
  <c r="O4" i="27"/>
  <c r="B4" i="27" s="1"/>
  <c r="G4" i="27" s="1"/>
  <c r="E4" i="29"/>
  <c r="O8" i="27"/>
  <c r="B8" i="27" s="1"/>
  <c r="N8" i="27" s="1"/>
  <c r="E8" i="29"/>
  <c r="O12" i="27"/>
  <c r="B12" i="27" s="1"/>
  <c r="J12" i="27" s="1"/>
  <c r="E12" i="29"/>
  <c r="O16" i="27"/>
  <c r="B16" i="27" s="1"/>
  <c r="G16" i="27" s="1"/>
  <c r="E16" i="29"/>
  <c r="O20" i="27"/>
  <c r="B20" i="27" s="1"/>
  <c r="E20" i="27" s="1"/>
  <c r="E20" i="29"/>
  <c r="O27" i="27"/>
  <c r="B27" i="27" s="1"/>
  <c r="I27" i="27" s="1"/>
  <c r="E27" i="29"/>
  <c r="H4" i="29" s="1"/>
  <c r="D13" i="5" s="1"/>
  <c r="O31" i="27"/>
  <c r="B31" i="27" s="1"/>
  <c r="J31" i="27" s="1"/>
  <c r="E31" i="29"/>
  <c r="H5" i="29" s="1"/>
  <c r="D14" i="5" s="1"/>
  <c r="O35" i="27"/>
  <c r="B35" i="27" s="1"/>
  <c r="I35" i="27" s="1"/>
  <c r="E35" i="29"/>
  <c r="O3" i="27"/>
  <c r="B3" i="27" s="1"/>
  <c r="D3" i="27" s="1"/>
  <c r="E3" i="29"/>
  <c r="O7" i="27"/>
  <c r="B7" i="27" s="1"/>
  <c r="L7" i="27" s="1"/>
  <c r="E7" i="29"/>
  <c r="O11" i="27"/>
  <c r="B11" i="27" s="1"/>
  <c r="E11" i="27" s="1"/>
  <c r="E11" i="29"/>
  <c r="O15" i="27"/>
  <c r="B15" i="27" s="1"/>
  <c r="H15" i="27" s="1"/>
  <c r="E15" i="29"/>
  <c r="O19" i="27"/>
  <c r="B19" i="27" s="1"/>
  <c r="K19" i="27" s="1"/>
  <c r="E19" i="29"/>
  <c r="O23" i="27"/>
  <c r="B23" i="27" s="1"/>
  <c r="N23" i="27" s="1"/>
  <c r="E23" i="29"/>
  <c r="O26" i="27"/>
  <c r="B26" i="27" s="1"/>
  <c r="H26" i="27" s="1"/>
  <c r="E26" i="29"/>
  <c r="O30" i="27"/>
  <c r="B30" i="27" s="1"/>
  <c r="H30" i="27" s="1"/>
  <c r="E30" i="29"/>
  <c r="O34" i="27"/>
  <c r="B34" i="27" s="1"/>
  <c r="F34" i="27" s="1"/>
  <c r="E34" i="29"/>
  <c r="O6" i="27"/>
  <c r="B6" i="27" s="1"/>
  <c r="E6" i="27" s="1"/>
  <c r="E6" i="29"/>
  <c r="O10" i="27"/>
  <c r="B10" i="27" s="1"/>
  <c r="C10" i="27" s="1"/>
  <c r="E10" i="29"/>
  <c r="O14" i="27"/>
  <c r="B14" i="27" s="1"/>
  <c r="K14" i="27" s="1"/>
  <c r="E14" i="29"/>
  <c r="O18" i="27"/>
  <c r="B18" i="27" s="1"/>
  <c r="K18" i="27" s="1"/>
  <c r="E18" i="29"/>
  <c r="O22" i="27"/>
  <c r="B22" i="27" s="1"/>
  <c r="N22" i="27" s="1"/>
  <c r="E22" i="29"/>
  <c r="O25" i="27"/>
  <c r="B25" i="27" s="1"/>
  <c r="C25" i="27" s="1"/>
  <c r="E25" i="29"/>
  <c r="H3" i="29" s="1"/>
  <c r="D12" i="5" s="1"/>
  <c r="O29" i="27"/>
  <c r="B29" i="27" s="1"/>
  <c r="I29" i="27" s="1"/>
  <c r="E29" i="29"/>
  <c r="O33" i="27"/>
  <c r="B33" i="27" s="1"/>
  <c r="G33" i="27" s="1"/>
  <c r="E33" i="29"/>
  <c r="O37" i="27"/>
  <c r="B37" i="27" s="1"/>
  <c r="D37" i="27" s="1"/>
  <c r="E37" i="29"/>
  <c r="O2" i="27"/>
  <c r="B2" i="27" s="1"/>
  <c r="K2" i="27" s="1"/>
  <c r="E2" i="29"/>
  <c r="O5" i="27"/>
  <c r="B5" i="27" s="1"/>
  <c r="K5" i="27" s="1"/>
  <c r="E5" i="29"/>
  <c r="O9" i="27"/>
  <c r="B9" i="27" s="1"/>
  <c r="G9" i="27" s="1"/>
  <c r="E9" i="29"/>
  <c r="O13" i="27"/>
  <c r="B13" i="27" s="1"/>
  <c r="C13" i="27" s="1"/>
  <c r="E13" i="29"/>
  <c r="O17" i="27"/>
  <c r="B17" i="27" s="1"/>
  <c r="N17" i="27" s="1"/>
  <c r="E17" i="29"/>
  <c r="O21" i="27"/>
  <c r="B21" i="27" s="1"/>
  <c r="E21" i="27" s="1"/>
  <c r="E21" i="29"/>
  <c r="H2" i="29" s="1"/>
  <c r="D11" i="5" s="1"/>
  <c r="O24" i="27"/>
  <c r="B24" i="27" s="1"/>
  <c r="E24" i="27" s="1"/>
  <c r="E24" i="29"/>
  <c r="O28" i="27"/>
  <c r="B28" i="27" s="1"/>
  <c r="F28" i="27" s="1"/>
  <c r="E28" i="29"/>
  <c r="O32" i="27"/>
  <c r="B32" i="27" s="1"/>
  <c r="F32" i="27" s="1"/>
  <c r="E32" i="29"/>
  <c r="O36" i="27"/>
  <c r="B36" i="27" s="1"/>
  <c r="H36" i="27" s="1"/>
  <c r="E36" i="29"/>
  <c r="H6" i="29" s="1"/>
  <c r="D15" i="5" s="1"/>
  <c r="F580" i="29"/>
  <c r="D23" i="27"/>
  <c r="G8" i="27"/>
  <c r="H8" i="27"/>
  <c r="F8" i="27"/>
  <c r="M8" i="27"/>
  <c r="L8" i="27"/>
  <c r="C8" i="27"/>
  <c r="H20" i="27"/>
  <c r="I7" i="27"/>
  <c r="H7" i="27"/>
  <c r="K7" i="27"/>
  <c r="J11" i="27"/>
  <c r="C19" i="27"/>
  <c r="I19" i="27"/>
  <c r="J19" i="27"/>
  <c r="C18" i="27"/>
  <c r="D18" i="27"/>
  <c r="I18" i="27"/>
  <c r="E18" i="27"/>
  <c r="M22" i="27"/>
  <c r="N9" i="27"/>
  <c r="I9" i="27"/>
  <c r="L9" i="27"/>
  <c r="M13" i="27"/>
  <c r="D13" i="27"/>
  <c r="D33" i="27"/>
  <c r="E37" i="27"/>
  <c r="M37" i="27"/>
  <c r="G37" i="27"/>
  <c r="L37" i="27"/>
  <c r="H37" i="27"/>
  <c r="Q2" i="22"/>
  <c r="D2" i="22" s="1"/>
  <c r="Q2" i="19"/>
  <c r="D2" i="19" s="1"/>
  <c r="Q2" i="15"/>
  <c r="D2" i="15" s="1"/>
  <c r="I2" i="15" s="1"/>
  <c r="Q4" i="22"/>
  <c r="D4" i="22" s="1"/>
  <c r="Q4" i="15"/>
  <c r="D4" i="15" s="1"/>
  <c r="Q4" i="19"/>
  <c r="D4" i="19" s="1"/>
  <c r="Q8" i="22"/>
  <c r="D8" i="22" s="1"/>
  <c r="Q8" i="15"/>
  <c r="D8" i="15" s="1"/>
  <c r="Q8" i="19"/>
  <c r="D8" i="19" s="1"/>
  <c r="Q12" i="22"/>
  <c r="D12" i="22" s="1"/>
  <c r="Q12" i="15"/>
  <c r="D12" i="15" s="1"/>
  <c r="Q12" i="19"/>
  <c r="D12" i="19" s="1"/>
  <c r="Q16" i="22"/>
  <c r="D16" i="22" s="1"/>
  <c r="Q16" i="15"/>
  <c r="D16" i="15" s="1"/>
  <c r="Q16" i="19"/>
  <c r="D16" i="19" s="1"/>
  <c r="Q20" i="22"/>
  <c r="D20" i="22" s="1"/>
  <c r="Q20" i="15"/>
  <c r="D20" i="15" s="1"/>
  <c r="Q20" i="19"/>
  <c r="D20" i="19" s="1"/>
  <c r="Q24" i="22"/>
  <c r="D24" i="22" s="1"/>
  <c r="Q24" i="15"/>
  <c r="D24" i="15" s="1"/>
  <c r="Q24" i="19"/>
  <c r="D24" i="19" s="1"/>
  <c r="Q28" i="22"/>
  <c r="D28" i="22" s="1"/>
  <c r="Q28" i="15"/>
  <c r="D28" i="15" s="1"/>
  <c r="Q28" i="19"/>
  <c r="D28" i="19" s="1"/>
  <c r="Q32" i="22"/>
  <c r="D32" i="22" s="1"/>
  <c r="Q32" i="15"/>
  <c r="D32" i="15" s="1"/>
  <c r="Q32" i="19"/>
  <c r="D32" i="19" s="1"/>
  <c r="Q36" i="22"/>
  <c r="D36" i="22" s="1"/>
  <c r="Q36" i="15"/>
  <c r="D36" i="15" s="1"/>
  <c r="Q36" i="19"/>
  <c r="D36" i="19" s="1"/>
  <c r="Q102" i="22"/>
  <c r="Q102" i="15"/>
  <c r="Q102" i="19"/>
  <c r="D102" i="19" s="1"/>
  <c r="Q104" i="22"/>
  <c r="Q104" i="15"/>
  <c r="Q104" i="19"/>
  <c r="D104" i="19" s="1"/>
  <c r="Q106" i="22"/>
  <c r="Q106" i="15"/>
  <c r="Q106" i="19"/>
  <c r="D106" i="19" s="1"/>
  <c r="Q108" i="22"/>
  <c r="Q108" i="15"/>
  <c r="Q108" i="19"/>
  <c r="D108" i="19" s="1"/>
  <c r="Q110" i="22"/>
  <c r="Q110" i="15"/>
  <c r="Q110" i="19"/>
  <c r="D110" i="19" s="1"/>
  <c r="Q115" i="22"/>
  <c r="Q115" i="15"/>
  <c r="Q115" i="19"/>
  <c r="D115" i="19" s="1"/>
  <c r="Q117" i="22"/>
  <c r="Q117" i="15"/>
  <c r="Q117" i="19"/>
  <c r="D117" i="19" s="1"/>
  <c r="Q119" i="22"/>
  <c r="Q119" i="15"/>
  <c r="Q119" i="19"/>
  <c r="D119" i="19" s="1"/>
  <c r="Q121" i="22"/>
  <c r="Q121" i="15"/>
  <c r="Q121" i="19"/>
  <c r="D121" i="19" s="1"/>
  <c r="Q126" i="22"/>
  <c r="Q126" i="15"/>
  <c r="Q126" i="19"/>
  <c r="D126" i="19" s="1"/>
  <c r="Q135" i="22"/>
  <c r="Q135" i="15"/>
  <c r="Q135" i="19"/>
  <c r="D135" i="19" s="1"/>
  <c r="Q137" i="22"/>
  <c r="Q137" i="15"/>
  <c r="Q137" i="19"/>
  <c r="D137" i="19" s="1"/>
  <c r="Q148" i="22"/>
  <c r="Q148" i="15"/>
  <c r="Q148" i="19"/>
  <c r="D148" i="19" s="1"/>
  <c r="Q151" i="22"/>
  <c r="Q151" i="15"/>
  <c r="Q151" i="19"/>
  <c r="D151" i="19" s="1"/>
  <c r="Q153" i="22"/>
  <c r="Q153" i="15"/>
  <c r="Q153" i="19"/>
  <c r="D153" i="19" s="1"/>
  <c r="Q155" i="22"/>
  <c r="Q155" i="15"/>
  <c r="Q155" i="19"/>
  <c r="D155" i="19" s="1"/>
  <c r="Q157" i="22"/>
  <c r="Q157" i="15"/>
  <c r="Q157" i="19"/>
  <c r="D157" i="19" s="1"/>
  <c r="Q162" i="22"/>
  <c r="Q162" i="15"/>
  <c r="Q162" i="19"/>
  <c r="D162" i="19" s="1"/>
  <c r="Q171" i="22"/>
  <c r="Q171" i="15"/>
  <c r="Q171" i="19"/>
  <c r="D171" i="19" s="1"/>
  <c r="Q173" i="22"/>
  <c r="Q173" i="15"/>
  <c r="Q173" i="19"/>
  <c r="D173" i="19" s="1"/>
  <c r="Q184" i="22"/>
  <c r="Q184" i="15"/>
  <c r="Q184" i="19"/>
  <c r="D184" i="19" s="1"/>
  <c r="Q195" i="22"/>
  <c r="Q195" i="15"/>
  <c r="Q195" i="19"/>
  <c r="D195" i="19" s="1"/>
  <c r="Q197" i="22"/>
  <c r="Q197" i="15"/>
  <c r="Q197" i="19"/>
  <c r="D197" i="19" s="1"/>
  <c r="Q208" i="22"/>
  <c r="Q208" i="15"/>
  <c r="Q208" i="19"/>
  <c r="D208" i="19" s="1"/>
  <c r="Q219" i="22"/>
  <c r="Q219" i="15"/>
  <c r="Q219" i="19"/>
  <c r="D219" i="19" s="1"/>
  <c r="Q221" i="22"/>
  <c r="Q221" i="15"/>
  <c r="Q221" i="19"/>
  <c r="D221" i="19" s="1"/>
  <c r="Q232" i="22"/>
  <c r="Q232" i="15"/>
  <c r="Q232" i="19"/>
  <c r="D232" i="19" s="1"/>
  <c r="Q243" i="22"/>
  <c r="Q243" i="15"/>
  <c r="Q243" i="19"/>
  <c r="D243" i="19" s="1"/>
  <c r="Q245" i="22"/>
  <c r="Q245" i="15"/>
  <c r="Q245" i="19"/>
  <c r="D245" i="19" s="1"/>
  <c r="Q256" i="22"/>
  <c r="Q256" i="15"/>
  <c r="Q256" i="19"/>
  <c r="D256" i="19" s="1"/>
  <c r="Q267" i="22"/>
  <c r="Q267" i="15"/>
  <c r="Q267" i="19"/>
  <c r="D267" i="19" s="1"/>
  <c r="Q269" i="22"/>
  <c r="Q269" i="15"/>
  <c r="Q269" i="19"/>
  <c r="D269" i="19" s="1"/>
  <c r="Q3" i="22"/>
  <c r="D3" i="22" s="1"/>
  <c r="Q3" i="15"/>
  <c r="D3" i="15" s="1"/>
  <c r="Q3" i="19"/>
  <c r="D3" i="19" s="1"/>
  <c r="Q7" i="22"/>
  <c r="D7" i="22" s="1"/>
  <c r="Q7" i="15"/>
  <c r="D7" i="15" s="1"/>
  <c r="Q7" i="19"/>
  <c r="D7" i="19" s="1"/>
  <c r="Q11" i="22"/>
  <c r="D11" i="22" s="1"/>
  <c r="Q11" i="15"/>
  <c r="D11" i="15" s="1"/>
  <c r="Q11" i="19"/>
  <c r="D11" i="19" s="1"/>
  <c r="Q15" i="22"/>
  <c r="D15" i="22" s="1"/>
  <c r="Q15" i="15"/>
  <c r="D15" i="15" s="1"/>
  <c r="Q15" i="19"/>
  <c r="D15" i="19" s="1"/>
  <c r="Q19" i="22"/>
  <c r="D19" i="22" s="1"/>
  <c r="Q19" i="15"/>
  <c r="D19" i="15" s="1"/>
  <c r="Q19" i="19"/>
  <c r="D19" i="19" s="1"/>
  <c r="Q23" i="22"/>
  <c r="D23" i="22" s="1"/>
  <c r="Q23" i="15"/>
  <c r="D23" i="15" s="1"/>
  <c r="Q23" i="19"/>
  <c r="D23" i="19" s="1"/>
  <c r="Q27" i="22"/>
  <c r="D27" i="22" s="1"/>
  <c r="Q27" i="15"/>
  <c r="D27" i="15" s="1"/>
  <c r="Q27" i="19"/>
  <c r="D27" i="19" s="1"/>
  <c r="Q31" i="22"/>
  <c r="D31" i="22" s="1"/>
  <c r="Q31" i="15"/>
  <c r="D31" i="15" s="1"/>
  <c r="Q31" i="19"/>
  <c r="D31" i="19" s="1"/>
  <c r="Q35" i="22"/>
  <c r="D35" i="22" s="1"/>
  <c r="Q35" i="15"/>
  <c r="D35" i="15" s="1"/>
  <c r="Q35" i="19"/>
  <c r="D35" i="19" s="1"/>
  <c r="Q101" i="22"/>
  <c r="Q101" i="15"/>
  <c r="Q101" i="19"/>
  <c r="D101" i="19" s="1"/>
  <c r="Q112" i="22"/>
  <c r="Q112" i="15"/>
  <c r="Q112" i="19"/>
  <c r="D112" i="19" s="1"/>
  <c r="Q123" i="22"/>
  <c r="Q123" i="15"/>
  <c r="Q123" i="19"/>
  <c r="D123" i="19" s="1"/>
  <c r="Q125" i="22"/>
  <c r="Q125" i="15"/>
  <c r="Q125" i="19"/>
  <c r="D125" i="19" s="1"/>
  <c r="Q128" i="22"/>
  <c r="Q128" i="15"/>
  <c r="Q128" i="19"/>
  <c r="D128" i="19" s="1"/>
  <c r="Q130" i="22"/>
  <c r="Q130" i="15"/>
  <c r="Q130" i="19"/>
  <c r="D130" i="19" s="1"/>
  <c r="Q132" i="22"/>
  <c r="Q132" i="15"/>
  <c r="Q132" i="19"/>
  <c r="D132" i="19" s="1"/>
  <c r="Q134" i="22"/>
  <c r="Q134" i="15"/>
  <c r="Q134" i="19"/>
  <c r="D134" i="19" s="1"/>
  <c r="Q139" i="22"/>
  <c r="Q139" i="15"/>
  <c r="Q139" i="19"/>
  <c r="D139" i="19" s="1"/>
  <c r="Q141" i="22"/>
  <c r="Q141" i="15"/>
  <c r="Q141" i="19"/>
  <c r="D141" i="19" s="1"/>
  <c r="Q143" i="22"/>
  <c r="Q143" i="15"/>
  <c r="Q143" i="19"/>
  <c r="D143" i="19" s="1"/>
  <c r="Q145" i="22"/>
  <c r="Q145" i="15"/>
  <c r="Q145" i="19"/>
  <c r="D145" i="19" s="1"/>
  <c r="Q159" i="22"/>
  <c r="Q159" i="15"/>
  <c r="Q159" i="19"/>
  <c r="D159" i="19" s="1"/>
  <c r="Q161" i="22"/>
  <c r="Q161" i="15"/>
  <c r="Q161" i="19"/>
  <c r="D161" i="19" s="1"/>
  <c r="Q164" i="22"/>
  <c r="Q164" i="15"/>
  <c r="Q164" i="19"/>
  <c r="D164" i="19" s="1"/>
  <c r="Q166" i="22"/>
  <c r="Q166" i="15"/>
  <c r="Q166" i="19"/>
  <c r="D166" i="19" s="1"/>
  <c r="Q168" i="22"/>
  <c r="Q168" i="15"/>
  <c r="Q168" i="19"/>
  <c r="D168" i="19" s="1"/>
  <c r="Q170" i="22"/>
  <c r="Q170" i="15"/>
  <c r="Q170" i="19"/>
  <c r="D170" i="19" s="1"/>
  <c r="Q175" i="22"/>
  <c r="Q175" i="15"/>
  <c r="Q175" i="19"/>
  <c r="D175" i="19" s="1"/>
  <c r="Q177" i="22"/>
  <c r="Q177" i="15"/>
  <c r="Q177" i="19"/>
  <c r="D177" i="19" s="1"/>
  <c r="Q179" i="22"/>
  <c r="Q179" i="15"/>
  <c r="Q179" i="19"/>
  <c r="D179" i="19" s="1"/>
  <c r="Q181" i="22"/>
  <c r="Q181" i="15"/>
  <c r="Q181" i="19"/>
  <c r="D181" i="19" s="1"/>
  <c r="Q186" i="22"/>
  <c r="Q186" i="15"/>
  <c r="Q186" i="19"/>
  <c r="D186" i="19" s="1"/>
  <c r="Q188" i="22"/>
  <c r="Q188" i="15"/>
  <c r="Q188" i="19"/>
  <c r="D188" i="19" s="1"/>
  <c r="Q190" i="22"/>
  <c r="Q190" i="15"/>
  <c r="Q190" i="19"/>
  <c r="D190" i="19" s="1"/>
  <c r="Q192" i="22"/>
  <c r="Q192" i="15"/>
  <c r="Q192" i="19"/>
  <c r="D192" i="19" s="1"/>
  <c r="Q194" i="22"/>
  <c r="Q194" i="15"/>
  <c r="Q194" i="19"/>
  <c r="D194" i="19" s="1"/>
  <c r="Q199" i="22"/>
  <c r="Q199" i="15"/>
  <c r="Q199" i="19"/>
  <c r="D199" i="19" s="1"/>
  <c r="Q201" i="22"/>
  <c r="Q201" i="15"/>
  <c r="Q201" i="19"/>
  <c r="D201" i="19" s="1"/>
  <c r="Q203" i="22"/>
  <c r="Q203" i="15"/>
  <c r="Q203" i="19"/>
  <c r="D203" i="19" s="1"/>
  <c r="Q205" i="22"/>
  <c r="Q205" i="15"/>
  <c r="Q205" i="19"/>
  <c r="D205" i="19" s="1"/>
  <c r="Q210" i="22"/>
  <c r="Q210" i="15"/>
  <c r="Q210" i="19"/>
  <c r="D210" i="19" s="1"/>
  <c r="Q212" i="22"/>
  <c r="Q212" i="15"/>
  <c r="Q212" i="19"/>
  <c r="D212" i="19" s="1"/>
  <c r="Q214" i="22"/>
  <c r="Q214" i="15"/>
  <c r="Q214" i="19"/>
  <c r="D214" i="19" s="1"/>
  <c r="Q216" i="22"/>
  <c r="Q216" i="15"/>
  <c r="Q216" i="19"/>
  <c r="D216" i="19" s="1"/>
  <c r="Q218" i="22"/>
  <c r="Q218" i="15"/>
  <c r="Q218" i="19"/>
  <c r="D218" i="19" s="1"/>
  <c r="Q223" i="22"/>
  <c r="Q223" i="15"/>
  <c r="Q223" i="19"/>
  <c r="D223" i="19" s="1"/>
  <c r="Q225" i="22"/>
  <c r="Q225" i="15"/>
  <c r="Q225" i="19"/>
  <c r="D225" i="19" s="1"/>
  <c r="Q227" i="22"/>
  <c r="Q227" i="15"/>
  <c r="Q227" i="19"/>
  <c r="D227" i="19" s="1"/>
  <c r="Q229" i="22"/>
  <c r="Q229" i="15"/>
  <c r="Q229" i="19"/>
  <c r="D229" i="19" s="1"/>
  <c r="Q234" i="22"/>
  <c r="Q234" i="15"/>
  <c r="Q234" i="19"/>
  <c r="D234" i="19" s="1"/>
  <c r="Q236" i="22"/>
  <c r="Q236" i="15"/>
  <c r="Q236" i="19"/>
  <c r="D236" i="19" s="1"/>
  <c r="Q238" i="22"/>
  <c r="Q238" i="15"/>
  <c r="Q238" i="19"/>
  <c r="D238" i="19" s="1"/>
  <c r="Q240" i="22"/>
  <c r="Q240" i="15"/>
  <c r="Q240" i="19"/>
  <c r="D240" i="19" s="1"/>
  <c r="Q242" i="22"/>
  <c r="Q242" i="15"/>
  <c r="Q242" i="19"/>
  <c r="D242" i="19" s="1"/>
  <c r="Q247" i="22"/>
  <c r="Q247" i="15"/>
  <c r="Q247" i="19"/>
  <c r="D247" i="19" s="1"/>
  <c r="Q249" i="22"/>
  <c r="Q249" i="15"/>
  <c r="Q249" i="19"/>
  <c r="D249" i="19" s="1"/>
  <c r="Q251" i="22"/>
  <c r="Q251" i="15"/>
  <c r="Q251" i="19"/>
  <c r="D251" i="19" s="1"/>
  <c r="Q253" i="22"/>
  <c r="Q253" i="15"/>
  <c r="Q253" i="19"/>
  <c r="D253" i="19" s="1"/>
  <c r="Q258" i="22"/>
  <c r="Q258" i="15"/>
  <c r="Q258" i="19"/>
  <c r="D258" i="19" s="1"/>
  <c r="Q260" i="22"/>
  <c r="Q260" i="15"/>
  <c r="Q260" i="19"/>
  <c r="D260" i="19" s="1"/>
  <c r="Q262" i="22"/>
  <c r="Q262" i="15"/>
  <c r="Q262" i="19"/>
  <c r="D262" i="19" s="1"/>
  <c r="Q264" i="22"/>
  <c r="Q264" i="15"/>
  <c r="Q264" i="19"/>
  <c r="D264" i="19" s="1"/>
  <c r="Q266" i="22"/>
  <c r="Q266" i="15"/>
  <c r="Q266" i="19"/>
  <c r="D266" i="19" s="1"/>
  <c r="Q271" i="22"/>
  <c r="Q271" i="15"/>
  <c r="Q271" i="19"/>
  <c r="D271" i="19" s="1"/>
  <c r="Q273" i="22"/>
  <c r="Q273" i="15"/>
  <c r="Q273" i="19"/>
  <c r="D273" i="19" s="1"/>
  <c r="Q275" i="22"/>
  <c r="Q275" i="15"/>
  <c r="Q275" i="19"/>
  <c r="D275" i="19" s="1"/>
  <c r="Q6" i="22"/>
  <c r="D6" i="22" s="1"/>
  <c r="Q6" i="15"/>
  <c r="D6" i="15" s="1"/>
  <c r="Q6" i="19"/>
  <c r="D6" i="19" s="1"/>
  <c r="Q10" i="22"/>
  <c r="D10" i="22" s="1"/>
  <c r="Q10" i="15"/>
  <c r="D10" i="15" s="1"/>
  <c r="Q10" i="19"/>
  <c r="D10" i="19" s="1"/>
  <c r="Q14" i="22"/>
  <c r="D14" i="22" s="1"/>
  <c r="Q14" i="15"/>
  <c r="D14" i="15" s="1"/>
  <c r="Q14" i="19"/>
  <c r="D14" i="19" s="1"/>
  <c r="Q18" i="22"/>
  <c r="D18" i="22" s="1"/>
  <c r="Q18" i="15"/>
  <c r="D18" i="15" s="1"/>
  <c r="Q18" i="19"/>
  <c r="D18" i="19" s="1"/>
  <c r="Q22" i="22"/>
  <c r="D22" i="22" s="1"/>
  <c r="Q22" i="15"/>
  <c r="D22" i="15" s="1"/>
  <c r="Q22" i="19"/>
  <c r="D22" i="19" s="1"/>
  <c r="Q26" i="22"/>
  <c r="D26" i="22" s="1"/>
  <c r="Q26" i="15"/>
  <c r="D26" i="15" s="1"/>
  <c r="Q26" i="19"/>
  <c r="D26" i="19" s="1"/>
  <c r="Q30" i="22"/>
  <c r="D30" i="22" s="1"/>
  <c r="Q30" i="15"/>
  <c r="D30" i="15" s="1"/>
  <c r="Q30" i="19"/>
  <c r="D30" i="19" s="1"/>
  <c r="Q34" i="22"/>
  <c r="D34" i="22" s="1"/>
  <c r="Q34" i="15"/>
  <c r="D34" i="15" s="1"/>
  <c r="Q34" i="19"/>
  <c r="D34" i="19" s="1"/>
  <c r="Q103" i="22"/>
  <c r="Q103" i="15"/>
  <c r="Q103" i="19"/>
  <c r="D103" i="19" s="1"/>
  <c r="Q105" i="22"/>
  <c r="Q105" i="15"/>
  <c r="Q105" i="19"/>
  <c r="D105" i="19" s="1"/>
  <c r="Q107" i="22"/>
  <c r="Q107" i="15"/>
  <c r="Q107" i="19"/>
  <c r="D107" i="19" s="1"/>
  <c r="Q109" i="22"/>
  <c r="Q109" i="15"/>
  <c r="Q109" i="19"/>
  <c r="D109" i="19" s="1"/>
  <c r="Q114" i="22"/>
  <c r="Q114" i="15"/>
  <c r="Q114" i="19"/>
  <c r="D114" i="19" s="1"/>
  <c r="Q116" i="22"/>
  <c r="Q116" i="15"/>
  <c r="Q116" i="19"/>
  <c r="D116" i="19" s="1"/>
  <c r="Q118" i="22"/>
  <c r="Q118" i="15"/>
  <c r="Q118" i="19"/>
  <c r="D118" i="19" s="1"/>
  <c r="Q120" i="22"/>
  <c r="Q120" i="15"/>
  <c r="Q120" i="19"/>
  <c r="D120" i="19" s="1"/>
  <c r="Q122" i="22"/>
  <c r="Q122" i="15"/>
  <c r="Q122" i="19"/>
  <c r="D122" i="19" s="1"/>
  <c r="Q136" i="22"/>
  <c r="Q136" i="15"/>
  <c r="Q136" i="19"/>
  <c r="D136" i="19" s="1"/>
  <c r="Q147" i="22"/>
  <c r="Q147" i="15"/>
  <c r="Q147" i="19"/>
  <c r="D147" i="19" s="1"/>
  <c r="Q150" i="22"/>
  <c r="Q150" i="15"/>
  <c r="Q150" i="19"/>
  <c r="D150" i="19" s="1"/>
  <c r="Q152" i="22"/>
  <c r="Q152" i="15"/>
  <c r="Q152" i="19"/>
  <c r="D152" i="19" s="1"/>
  <c r="Q154" i="22"/>
  <c r="Q154" i="15"/>
  <c r="Q154" i="19"/>
  <c r="D154" i="19" s="1"/>
  <c r="Q156" i="22"/>
  <c r="Q156" i="15"/>
  <c r="Q156" i="19"/>
  <c r="D156" i="19" s="1"/>
  <c r="Q158" i="22"/>
  <c r="Q158" i="15"/>
  <c r="Q158" i="19"/>
  <c r="D158" i="19" s="1"/>
  <c r="Q172" i="22"/>
  <c r="Q172" i="15"/>
  <c r="Q172" i="19"/>
  <c r="D172" i="19" s="1"/>
  <c r="Q183" i="22"/>
  <c r="Q183" i="15"/>
  <c r="Q183" i="19"/>
  <c r="D183" i="19" s="1"/>
  <c r="Q185" i="22"/>
  <c r="Q185" i="15"/>
  <c r="Q185" i="19"/>
  <c r="D185" i="19" s="1"/>
  <c r="Q196" i="22"/>
  <c r="Q196" i="15"/>
  <c r="Q196" i="19"/>
  <c r="D196" i="19" s="1"/>
  <c r="Q207" i="22"/>
  <c r="Q207" i="15"/>
  <c r="Q207" i="19"/>
  <c r="D207" i="19" s="1"/>
  <c r="Q209" i="22"/>
  <c r="Q209" i="15"/>
  <c r="Q209" i="19"/>
  <c r="D209" i="19" s="1"/>
  <c r="Q220" i="22"/>
  <c r="Q220" i="15"/>
  <c r="Q220" i="19"/>
  <c r="D220" i="19" s="1"/>
  <c r="Q231" i="22"/>
  <c r="Q231" i="15"/>
  <c r="Q231" i="19"/>
  <c r="D231" i="19" s="1"/>
  <c r="Q233" i="22"/>
  <c r="Q233" i="15"/>
  <c r="Q233" i="19"/>
  <c r="D233" i="19" s="1"/>
  <c r="Q244" i="22"/>
  <c r="Q244" i="15"/>
  <c r="Q244" i="19"/>
  <c r="D244" i="19" s="1"/>
  <c r="Q255" i="22"/>
  <c r="Q255" i="15"/>
  <c r="Q255" i="19"/>
  <c r="D255" i="19" s="1"/>
  <c r="Q257" i="22"/>
  <c r="Q257" i="15"/>
  <c r="Q257" i="19"/>
  <c r="D257" i="19" s="1"/>
  <c r="Q268" i="22"/>
  <c r="Q268" i="15"/>
  <c r="Q268" i="19"/>
  <c r="D268" i="19" s="1"/>
  <c r="Q5" i="22"/>
  <c r="D5" i="22" s="1"/>
  <c r="Q5" i="15"/>
  <c r="D5" i="15" s="1"/>
  <c r="Q5" i="19"/>
  <c r="D5" i="19" s="1"/>
  <c r="Q9" i="22"/>
  <c r="D9" i="22" s="1"/>
  <c r="Q9" i="15"/>
  <c r="D9" i="15" s="1"/>
  <c r="Q9" i="19"/>
  <c r="D9" i="19" s="1"/>
  <c r="Q13" i="22"/>
  <c r="D13" i="22" s="1"/>
  <c r="Q13" i="15"/>
  <c r="D13" i="15" s="1"/>
  <c r="Q13" i="19"/>
  <c r="D13" i="19" s="1"/>
  <c r="Q17" i="22"/>
  <c r="D17" i="22" s="1"/>
  <c r="Q17" i="15"/>
  <c r="D17" i="15" s="1"/>
  <c r="Q17" i="19"/>
  <c r="D17" i="19" s="1"/>
  <c r="Q21" i="22"/>
  <c r="D21" i="22" s="1"/>
  <c r="Q21" i="15"/>
  <c r="D21" i="15" s="1"/>
  <c r="Q21" i="19"/>
  <c r="D21" i="19" s="1"/>
  <c r="Q25" i="22"/>
  <c r="D25" i="22" s="1"/>
  <c r="Q25" i="15"/>
  <c r="D25" i="15" s="1"/>
  <c r="Q25" i="19"/>
  <c r="D25" i="19" s="1"/>
  <c r="Q29" i="22"/>
  <c r="D29" i="22" s="1"/>
  <c r="Q29" i="15"/>
  <c r="D29" i="15" s="1"/>
  <c r="Q29" i="19"/>
  <c r="D29" i="19" s="1"/>
  <c r="Q33" i="22"/>
  <c r="D33" i="22" s="1"/>
  <c r="Q33" i="15"/>
  <c r="D33" i="15" s="1"/>
  <c r="Q33" i="19"/>
  <c r="D33" i="19" s="1"/>
  <c r="Q37" i="22"/>
  <c r="D37" i="22" s="1"/>
  <c r="Q37" i="15"/>
  <c r="D37" i="15" s="1"/>
  <c r="Q37" i="19"/>
  <c r="D37" i="19" s="1"/>
  <c r="Q111" i="22"/>
  <c r="Q111" i="15"/>
  <c r="Q111" i="19"/>
  <c r="D111" i="19" s="1"/>
  <c r="Q113" i="22"/>
  <c r="Q113" i="15"/>
  <c r="Q113" i="19"/>
  <c r="D113" i="19" s="1"/>
  <c r="Q124" i="22"/>
  <c r="Q124" i="15"/>
  <c r="Q124" i="19"/>
  <c r="D124" i="19" s="1"/>
  <c r="Q127" i="22"/>
  <c r="Q127" i="15"/>
  <c r="Q127" i="19"/>
  <c r="D127" i="19" s="1"/>
  <c r="Q129" i="22"/>
  <c r="Q129" i="15"/>
  <c r="Q129" i="19"/>
  <c r="D129" i="19" s="1"/>
  <c r="Q131" i="22"/>
  <c r="Q131" i="15"/>
  <c r="Q131" i="19"/>
  <c r="D131" i="19" s="1"/>
  <c r="Q133" i="22"/>
  <c r="Q133" i="15"/>
  <c r="Q133" i="19"/>
  <c r="D133" i="19" s="1"/>
  <c r="Q138" i="22"/>
  <c r="Q138" i="15"/>
  <c r="Q138" i="19"/>
  <c r="D138" i="19" s="1"/>
  <c r="Q140" i="22"/>
  <c r="Q140" i="15"/>
  <c r="Q140" i="19"/>
  <c r="D140" i="19" s="1"/>
  <c r="Q142" i="22"/>
  <c r="Q142" i="15"/>
  <c r="Q142" i="19"/>
  <c r="D142" i="19" s="1"/>
  <c r="Q144" i="22"/>
  <c r="Q144" i="15"/>
  <c r="Q144" i="19"/>
  <c r="D144" i="19" s="1"/>
  <c r="Q146" i="22"/>
  <c r="Q146" i="15"/>
  <c r="Q146" i="19"/>
  <c r="D146" i="19" s="1"/>
  <c r="Q149" i="22"/>
  <c r="Q149" i="15"/>
  <c r="Q149" i="19"/>
  <c r="D149" i="19" s="1"/>
  <c r="Q160" i="22"/>
  <c r="Q160" i="15"/>
  <c r="Q160" i="19"/>
  <c r="D160" i="19" s="1"/>
  <c r="Q163" i="22"/>
  <c r="Q163" i="15"/>
  <c r="Q163" i="19"/>
  <c r="D163" i="19" s="1"/>
  <c r="Q165" i="22"/>
  <c r="Q165" i="15"/>
  <c r="Q165" i="19"/>
  <c r="D165" i="19" s="1"/>
  <c r="Q167" i="22"/>
  <c r="Q167" i="15"/>
  <c r="Q167" i="19"/>
  <c r="D167" i="19" s="1"/>
  <c r="Q169" i="22"/>
  <c r="Q169" i="15"/>
  <c r="Q169" i="19"/>
  <c r="D169" i="19" s="1"/>
  <c r="Q174" i="22"/>
  <c r="Q174" i="15"/>
  <c r="Q174" i="19"/>
  <c r="D174" i="19" s="1"/>
  <c r="Q176" i="22"/>
  <c r="Q176" i="15"/>
  <c r="Q176" i="19"/>
  <c r="D176" i="19" s="1"/>
  <c r="Q178" i="22"/>
  <c r="Q178" i="15"/>
  <c r="Q178" i="19"/>
  <c r="D178" i="19" s="1"/>
  <c r="Q180" i="22"/>
  <c r="Q180" i="15"/>
  <c r="Q180" i="19"/>
  <c r="D180" i="19" s="1"/>
  <c r="Q182" i="22"/>
  <c r="Q182" i="15"/>
  <c r="Q182" i="19"/>
  <c r="D182" i="19" s="1"/>
  <c r="Q187" i="22"/>
  <c r="Q187" i="15"/>
  <c r="Q187" i="19"/>
  <c r="D187" i="19" s="1"/>
  <c r="Q189" i="22"/>
  <c r="Q189" i="15"/>
  <c r="Q189" i="19"/>
  <c r="D189" i="19" s="1"/>
  <c r="Q191" i="22"/>
  <c r="Q191" i="15"/>
  <c r="Q191" i="19"/>
  <c r="D191" i="19" s="1"/>
  <c r="Q193" i="22"/>
  <c r="Q193" i="15"/>
  <c r="Q193" i="19"/>
  <c r="D193" i="19" s="1"/>
  <c r="Q198" i="22"/>
  <c r="Q198" i="15"/>
  <c r="Q198" i="19"/>
  <c r="D198" i="19" s="1"/>
  <c r="Q200" i="22"/>
  <c r="Q200" i="15"/>
  <c r="Q200" i="19"/>
  <c r="D200" i="19" s="1"/>
  <c r="Q202" i="22"/>
  <c r="Q202" i="15"/>
  <c r="Q202" i="19"/>
  <c r="D202" i="19" s="1"/>
  <c r="Q204" i="22"/>
  <c r="Q204" i="15"/>
  <c r="Q204" i="19"/>
  <c r="D204" i="19" s="1"/>
  <c r="Q206" i="22"/>
  <c r="Q206" i="15"/>
  <c r="Q206" i="19"/>
  <c r="D206" i="19" s="1"/>
  <c r="Q211" i="22"/>
  <c r="Q211" i="15"/>
  <c r="Q211" i="19"/>
  <c r="D211" i="19" s="1"/>
  <c r="Q213" i="22"/>
  <c r="Q213" i="15"/>
  <c r="Q213" i="19"/>
  <c r="D213" i="19" s="1"/>
  <c r="Q215" i="22"/>
  <c r="Q215" i="15"/>
  <c r="Q215" i="19"/>
  <c r="D215" i="19" s="1"/>
  <c r="Q217" i="22"/>
  <c r="Q217" i="15"/>
  <c r="Q217" i="19"/>
  <c r="D217" i="19" s="1"/>
  <c r="Q222" i="22"/>
  <c r="Q222" i="15"/>
  <c r="Q222" i="19"/>
  <c r="D222" i="19" s="1"/>
  <c r="Q224" i="22"/>
  <c r="Q224" i="15"/>
  <c r="Q224" i="19"/>
  <c r="D224" i="19" s="1"/>
  <c r="Q226" i="22"/>
  <c r="Q226" i="15"/>
  <c r="Q226" i="19"/>
  <c r="D226" i="19" s="1"/>
  <c r="Q228" i="22"/>
  <c r="Q228" i="15"/>
  <c r="Q228" i="19"/>
  <c r="D228" i="19" s="1"/>
  <c r="Q230" i="22"/>
  <c r="Q230" i="15"/>
  <c r="Q230" i="19"/>
  <c r="D230" i="19" s="1"/>
  <c r="Q235" i="22"/>
  <c r="Q235" i="15"/>
  <c r="Q235" i="19"/>
  <c r="D235" i="19" s="1"/>
  <c r="Q237" i="22"/>
  <c r="Q237" i="15"/>
  <c r="Q237" i="19"/>
  <c r="D237" i="19" s="1"/>
  <c r="Q239" i="22"/>
  <c r="Q239" i="15"/>
  <c r="Q239" i="19"/>
  <c r="D239" i="19" s="1"/>
  <c r="Q241" i="22"/>
  <c r="Q241" i="15"/>
  <c r="Q241" i="19"/>
  <c r="D241" i="19" s="1"/>
  <c r="Q246" i="22"/>
  <c r="Q246" i="15"/>
  <c r="Q246" i="19"/>
  <c r="D246" i="19" s="1"/>
  <c r="Q248" i="22"/>
  <c r="Q248" i="15"/>
  <c r="Q248" i="19"/>
  <c r="D248" i="19" s="1"/>
  <c r="Q250" i="22"/>
  <c r="Q250" i="15"/>
  <c r="Q250" i="19"/>
  <c r="D250" i="19" s="1"/>
  <c r="Q252" i="22"/>
  <c r="Q252" i="15"/>
  <c r="Q252" i="19"/>
  <c r="D252" i="19" s="1"/>
  <c r="Q254" i="22"/>
  <c r="Q254" i="15"/>
  <c r="Q254" i="19"/>
  <c r="D254" i="19" s="1"/>
  <c r="Q259" i="22"/>
  <c r="Q259" i="15"/>
  <c r="Q259" i="19"/>
  <c r="D259" i="19" s="1"/>
  <c r="Q261" i="22"/>
  <c r="Q261" i="15"/>
  <c r="Q261" i="19"/>
  <c r="D261" i="19" s="1"/>
  <c r="Q263" i="22"/>
  <c r="Q263" i="15"/>
  <c r="Q263" i="19"/>
  <c r="D263" i="19" s="1"/>
  <c r="Q265" i="22"/>
  <c r="Q265" i="15"/>
  <c r="Q265" i="19"/>
  <c r="D265" i="19" s="1"/>
  <c r="Q270" i="22"/>
  <c r="Q270" i="15"/>
  <c r="Q270" i="19"/>
  <c r="D270" i="19" s="1"/>
  <c r="Q272" i="22"/>
  <c r="Q272" i="15"/>
  <c r="Q272" i="19"/>
  <c r="D272" i="19" s="1"/>
  <c r="Q274" i="22"/>
  <c r="Q274" i="15"/>
  <c r="Q274" i="19"/>
  <c r="D274" i="19" s="1"/>
  <c r="L2" i="21"/>
  <c r="R6" i="15"/>
  <c r="R20" i="19"/>
  <c r="N125" i="2"/>
  <c r="I48" i="3"/>
  <c r="D50" i="15"/>
  <c r="D38" i="15"/>
  <c r="I54" i="3"/>
  <c r="AD286" i="2" s="1"/>
  <c r="D68" i="15"/>
  <c r="D56" i="15"/>
  <c r="D44" i="15"/>
  <c r="I45" i="3"/>
  <c r="D59" i="15"/>
  <c r="D47" i="15"/>
  <c r="D71" i="15"/>
  <c r="I53" i="3"/>
  <c r="AD249" i="2" s="1"/>
  <c r="D45" i="15"/>
  <c r="D55" i="15"/>
  <c r="D43" i="15"/>
  <c r="D67" i="15"/>
  <c r="N221" i="2"/>
  <c r="I49" i="3"/>
  <c r="D39" i="15"/>
  <c r="D63" i="15"/>
  <c r="D51" i="15"/>
  <c r="I51" i="3"/>
  <c r="D65" i="15"/>
  <c r="D53" i="15"/>
  <c r="D41" i="15"/>
  <c r="I55" i="3"/>
  <c r="AD287" i="2" s="1"/>
  <c r="D69" i="15"/>
  <c r="D57" i="15"/>
  <c r="I46" i="3"/>
  <c r="AD278" i="2" s="1"/>
  <c r="D48" i="15"/>
  <c r="D72" i="15"/>
  <c r="D60" i="15"/>
  <c r="I50" i="3"/>
  <c r="D64" i="15"/>
  <c r="D52" i="15"/>
  <c r="D40" i="15"/>
  <c r="I56" i="3"/>
  <c r="AD252" i="2" s="1"/>
  <c r="D58" i="15"/>
  <c r="D46" i="15"/>
  <c r="D70" i="15"/>
  <c r="N185" i="2"/>
  <c r="G46" i="3"/>
  <c r="AC158" i="2" s="1"/>
  <c r="I52" i="3"/>
  <c r="D42" i="15"/>
  <c r="D66" i="15"/>
  <c r="D54" i="15"/>
  <c r="E52" i="3"/>
  <c r="AB152" i="2" s="1"/>
  <c r="I47" i="3"/>
  <c r="D61" i="15"/>
  <c r="D49" i="15"/>
  <c r="E49" i="3"/>
  <c r="AB161" i="2" s="1"/>
  <c r="N269" i="2"/>
  <c r="N233" i="2"/>
  <c r="W266" i="2"/>
  <c r="O138" i="2"/>
  <c r="O270" i="2"/>
  <c r="E54" i="3"/>
  <c r="AB190" i="2" s="1"/>
  <c r="H72" i="3"/>
  <c r="E72" i="3"/>
  <c r="K66" i="3"/>
  <c r="E51" i="3"/>
  <c r="AB259" i="2" s="1"/>
  <c r="E69" i="3"/>
  <c r="H69" i="3"/>
  <c r="K63" i="3"/>
  <c r="X87" i="2"/>
  <c r="X123" i="2"/>
  <c r="X135" i="2"/>
  <c r="X147" i="2"/>
  <c r="X219" i="2"/>
  <c r="X231" i="2"/>
  <c r="G45" i="3"/>
  <c r="AC49" i="2" s="1"/>
  <c r="K71" i="3"/>
  <c r="E65" i="3"/>
  <c r="H65" i="3"/>
  <c r="E70" i="3"/>
  <c r="H70" i="3"/>
  <c r="K64" i="3"/>
  <c r="E56" i="3"/>
  <c r="AB180" i="2" s="1"/>
  <c r="E74" i="3"/>
  <c r="H74" i="3"/>
  <c r="K68" i="3"/>
  <c r="G55" i="3"/>
  <c r="AC263" i="2" s="1"/>
  <c r="E67" i="3"/>
  <c r="H67" i="3"/>
  <c r="K73" i="3"/>
  <c r="X111" i="2"/>
  <c r="X207" i="2"/>
  <c r="H73" i="3"/>
  <c r="K67" i="3"/>
  <c r="E73" i="3"/>
  <c r="G51" i="3"/>
  <c r="AC283" i="2" s="1"/>
  <c r="E63" i="3"/>
  <c r="K69" i="3"/>
  <c r="G50" i="3"/>
  <c r="G56" i="3"/>
  <c r="AC144" i="2" s="1"/>
  <c r="E68" i="3"/>
  <c r="H68" i="3"/>
  <c r="K74" i="3"/>
  <c r="H71" i="3"/>
  <c r="E71" i="3"/>
  <c r="K65" i="3"/>
  <c r="X171" i="2"/>
  <c r="X183" i="2"/>
  <c r="X195" i="2"/>
  <c r="X255" i="2"/>
  <c r="X267" i="2"/>
  <c r="H64" i="3"/>
  <c r="E64" i="3"/>
  <c r="K70" i="3"/>
  <c r="E48" i="3"/>
  <c r="AB256" i="2" s="1"/>
  <c r="E66" i="3"/>
  <c r="K72" i="3"/>
  <c r="H63" i="3"/>
  <c r="H66" i="3"/>
  <c r="G53" i="3"/>
  <c r="AC117" i="2" s="1"/>
  <c r="W182" i="2"/>
  <c r="O186" i="2"/>
  <c r="W230" i="2"/>
  <c r="O234" i="2"/>
  <c r="O102" i="2"/>
  <c r="E50" i="3"/>
  <c r="AB258" i="2" s="1"/>
  <c r="W278" i="2"/>
  <c r="W242" i="2"/>
  <c r="W194" i="2"/>
  <c r="W146" i="2"/>
  <c r="W254" i="2"/>
  <c r="W206" i="2"/>
  <c r="W158" i="2"/>
  <c r="W86" i="2"/>
  <c r="I2" i="21" s="1"/>
  <c r="O282" i="2"/>
  <c r="O246" i="2"/>
  <c r="O198" i="2"/>
  <c r="O150" i="2"/>
  <c r="O258" i="2"/>
  <c r="O210" i="2"/>
  <c r="O162" i="2"/>
  <c r="O114" i="2"/>
  <c r="O90" i="2"/>
  <c r="G52" i="3"/>
  <c r="E46" i="3"/>
  <c r="G47" i="3"/>
  <c r="AC87" i="2" s="1"/>
  <c r="E53" i="3"/>
  <c r="AB141" i="2" s="1"/>
  <c r="W98" i="2"/>
  <c r="W122" i="2"/>
  <c r="W218" i="2"/>
  <c r="O222" i="2"/>
  <c r="AC150" i="2"/>
  <c r="O126" i="2"/>
  <c r="W170" i="2"/>
  <c r="O174" i="2"/>
  <c r="W110" i="2"/>
  <c r="N281" i="2"/>
  <c r="N245" i="2"/>
  <c r="N197" i="2"/>
  <c r="N149" i="2"/>
  <c r="N89" i="2"/>
  <c r="N257" i="2"/>
  <c r="N209" i="2"/>
  <c r="N161" i="2"/>
  <c r="N113" i="2"/>
  <c r="N101" i="2"/>
  <c r="E55" i="3"/>
  <c r="AB35" i="2" s="1"/>
  <c r="G49" i="3"/>
  <c r="AC18" i="2" s="1"/>
  <c r="AB150" i="2"/>
  <c r="AB262" i="2"/>
  <c r="G54" i="3"/>
  <c r="AC13" i="2" s="1"/>
  <c r="AB231" i="2"/>
  <c r="X243" i="2"/>
  <c r="E45" i="3"/>
  <c r="AB80" i="2" s="1"/>
  <c r="AB183" i="2"/>
  <c r="AB279" i="2"/>
  <c r="AB208" i="2"/>
  <c r="AB243" i="2"/>
  <c r="AB171" i="2"/>
  <c r="AB22" i="2"/>
  <c r="AB268" i="2"/>
  <c r="AB255" i="2"/>
  <c r="AB195" i="2"/>
  <c r="AB132" i="2"/>
  <c r="AB125" i="2"/>
  <c r="AC230" i="2"/>
  <c r="AB207" i="2"/>
  <c r="AC198" i="2"/>
  <c r="AC153" i="2"/>
  <c r="AB135" i="2"/>
  <c r="AB114" i="2"/>
  <c r="AB66" i="2"/>
  <c r="AC45" i="2"/>
  <c r="AC24" i="2"/>
  <c r="AB283" i="2"/>
  <c r="AB267" i="2"/>
  <c r="AB248" i="2"/>
  <c r="AB235" i="2"/>
  <c r="AB219" i="2"/>
  <c r="AB216" i="2"/>
  <c r="AB159" i="2"/>
  <c r="AB147" i="2"/>
  <c r="AB126" i="2"/>
  <c r="AB123" i="2"/>
  <c r="AB90" i="2"/>
  <c r="AC272" i="2"/>
  <c r="AC216" i="2"/>
  <c r="AC192" i="2"/>
  <c r="AC127" i="2"/>
  <c r="AC271" i="2"/>
  <c r="AC267" i="2"/>
  <c r="AC247" i="2"/>
  <c r="AC235" i="2"/>
  <c r="AC219" i="2"/>
  <c r="AC199" i="2"/>
  <c r="AC175" i="2"/>
  <c r="AC167" i="2"/>
  <c r="AC159" i="2"/>
  <c r="AB100" i="2"/>
  <c r="AC81" i="2"/>
  <c r="AB68" i="2"/>
  <c r="AB177" i="2"/>
  <c r="AB153" i="2"/>
  <c r="AC141" i="2"/>
  <c r="AB36" i="2"/>
  <c r="AB88" i="2"/>
  <c r="AC56" i="2"/>
  <c r="AC43" i="2"/>
  <c r="AC91" i="2"/>
  <c r="AC289" i="2"/>
  <c r="AC285" i="2"/>
  <c r="AB273" i="2"/>
  <c r="AB257" i="2"/>
  <c r="AB237" i="2"/>
  <c r="AB233" i="2"/>
  <c r="AB225" i="2"/>
  <c r="AB221" i="2"/>
  <c r="AC213" i="2"/>
  <c r="AB209" i="2"/>
  <c r="AC201" i="2"/>
  <c r="AB197" i="2"/>
  <c r="AB189" i="2"/>
  <c r="AB75" i="2"/>
  <c r="AC75" i="2"/>
  <c r="AC103" i="2"/>
  <c r="AB87" i="2"/>
  <c r="AB39" i="2"/>
  <c r="AC31" i="2"/>
  <c r="AB27" i="2"/>
  <c r="AB19" i="2"/>
  <c r="AB15" i="2"/>
  <c r="AC15" i="2"/>
  <c r="AC179" i="2"/>
  <c r="AC163" i="2"/>
  <c r="AB160" i="2"/>
  <c r="AC115" i="2"/>
  <c r="AB99" i="2"/>
  <c r="AC99" i="2"/>
  <c r="AB92" i="2"/>
  <c r="AB76" i="2"/>
  <c r="AB67" i="2"/>
  <c r="AC67" i="2"/>
  <c r="AB51" i="2"/>
  <c r="AC51" i="2"/>
  <c r="AB111" i="2"/>
  <c r="AC79" i="2"/>
  <c r="AB63" i="2"/>
  <c r="H14" i="2"/>
  <c r="E15" i="2"/>
  <c r="C7" i="2"/>
  <c r="C8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5" i="2" s="1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3" i="2"/>
  <c r="B57" i="2"/>
  <c r="B61" i="2"/>
  <c r="B63" i="2"/>
  <c r="B52" i="2"/>
  <c r="B56" i="2"/>
  <c r="B59" i="2"/>
  <c r="B51" i="2"/>
  <c r="B55" i="2"/>
  <c r="B64" i="2"/>
  <c r="B289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90" i="2"/>
  <c r="B288" i="2"/>
  <c r="B270" i="2"/>
  <c r="B272" i="2"/>
  <c r="B269" i="2"/>
  <c r="B268" i="2"/>
  <c r="B267" i="2"/>
  <c r="B266" i="2"/>
  <c r="B265" i="2"/>
  <c r="B260" i="2"/>
  <c r="B259" i="2"/>
  <c r="B258" i="2"/>
  <c r="B257" i="2"/>
  <c r="B256" i="2"/>
  <c r="B255" i="2"/>
  <c r="B254" i="2"/>
  <c r="B253" i="2"/>
  <c r="B248" i="2"/>
  <c r="B247" i="2"/>
  <c r="B246" i="2"/>
  <c r="B245" i="2"/>
  <c r="B244" i="2"/>
  <c r="B243" i="2"/>
  <c r="B242" i="2"/>
  <c r="B241" i="2"/>
  <c r="B236" i="2"/>
  <c r="B235" i="2"/>
  <c r="B234" i="2"/>
  <c r="B233" i="2"/>
  <c r="B232" i="2"/>
  <c r="B231" i="2"/>
  <c r="B230" i="2"/>
  <c r="B229" i="2"/>
  <c r="B224" i="2"/>
  <c r="B222" i="2"/>
  <c r="B220" i="2"/>
  <c r="B218" i="2"/>
  <c r="B213" i="2"/>
  <c r="B262" i="2"/>
  <c r="B261" i="2"/>
  <c r="B250" i="2"/>
  <c r="B249" i="2"/>
  <c r="B238" i="2"/>
  <c r="B237" i="2"/>
  <c r="B226" i="2"/>
  <c r="B225" i="2"/>
  <c r="B215" i="2"/>
  <c r="B212" i="2"/>
  <c r="B210" i="2"/>
  <c r="B208" i="2"/>
  <c r="B206" i="2"/>
  <c r="B263" i="2"/>
  <c r="B251" i="2"/>
  <c r="B239" i="2"/>
  <c r="B227" i="2"/>
  <c r="B223" i="2"/>
  <c r="B221" i="2"/>
  <c r="B219" i="2"/>
  <c r="B217" i="2"/>
  <c r="B214" i="2"/>
  <c r="B271" i="2"/>
  <c r="B264" i="2"/>
  <c r="B252" i="2"/>
  <c r="B240" i="2"/>
  <c r="B228" i="2"/>
  <c r="B216" i="2"/>
  <c r="B211" i="2"/>
  <c r="B8" i="2" s="1"/>
  <c r="B209" i="2"/>
  <c r="B207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55" i="2"/>
  <c r="B7" i="2" s="1"/>
  <c r="B143" i="2"/>
  <c r="B132" i="2"/>
  <c r="B127" i="2"/>
  <c r="B125" i="2"/>
  <c r="B123" i="2"/>
  <c r="B119" i="2"/>
  <c r="B116" i="2"/>
  <c r="B112" i="2"/>
  <c r="B109" i="2"/>
  <c r="B105" i="2"/>
  <c r="B101" i="2"/>
  <c r="B97" i="2"/>
  <c r="B93" i="2"/>
  <c r="B89" i="2"/>
  <c r="B85" i="2"/>
  <c r="B81" i="2"/>
  <c r="B77" i="2"/>
  <c r="B73" i="2"/>
  <c r="B69" i="2"/>
  <c r="B156" i="2"/>
  <c r="B144" i="2"/>
  <c r="B136" i="2"/>
  <c r="B134" i="2"/>
  <c r="B129" i="2"/>
  <c r="B120" i="2"/>
  <c r="B117" i="2"/>
  <c r="B113" i="2"/>
  <c r="B111" i="2"/>
  <c r="B106" i="2"/>
  <c r="B102" i="2"/>
  <c r="B98" i="2"/>
  <c r="B94" i="2"/>
  <c r="B90" i="2"/>
  <c r="B86" i="2"/>
  <c r="B82" i="2"/>
  <c r="B78" i="2"/>
  <c r="B74" i="2"/>
  <c r="B70" i="2"/>
  <c r="B66" i="2"/>
  <c r="B62" i="2"/>
  <c r="B58" i="2"/>
  <c r="B161" i="2"/>
  <c r="B160" i="2"/>
  <c r="B159" i="2"/>
  <c r="B158" i="2"/>
  <c r="B157" i="2"/>
  <c r="B152" i="2"/>
  <c r="B151" i="2"/>
  <c r="B150" i="2"/>
  <c r="B149" i="2"/>
  <c r="B148" i="2"/>
  <c r="B147" i="2"/>
  <c r="B146" i="2"/>
  <c r="B145" i="2"/>
  <c r="B140" i="2"/>
  <c r="B139" i="2"/>
  <c r="B138" i="2"/>
  <c r="B131" i="2"/>
  <c r="B128" i="2"/>
  <c r="B126" i="2"/>
  <c r="B124" i="2"/>
  <c r="B121" i="2"/>
  <c r="B118" i="2"/>
  <c r="B114" i="2"/>
  <c r="B110" i="2"/>
  <c r="B107" i="2"/>
  <c r="B103" i="2"/>
  <c r="B99" i="2"/>
  <c r="B95" i="2"/>
  <c r="B91" i="2"/>
  <c r="B87" i="2"/>
  <c r="B83" i="2"/>
  <c r="B6" i="2" s="1"/>
  <c r="B79" i="2"/>
  <c r="B75" i="2"/>
  <c r="B154" i="2"/>
  <c r="B153" i="2"/>
  <c r="B142" i="2"/>
  <c r="B141" i="2"/>
  <c r="B137" i="2"/>
  <c r="B135" i="2"/>
  <c r="B133" i="2"/>
  <c r="B130" i="2"/>
  <c r="B122" i="2"/>
  <c r="B115" i="2"/>
  <c r="B108" i="2"/>
  <c r="B104" i="2"/>
  <c r="B100" i="2"/>
  <c r="B96" i="2"/>
  <c r="B92" i="2"/>
  <c r="B88" i="2"/>
  <c r="B84" i="2"/>
  <c r="B80" i="2"/>
  <c r="B76" i="2"/>
  <c r="B72" i="2"/>
  <c r="B68" i="2"/>
  <c r="B50" i="2"/>
  <c r="B54" i="2"/>
  <c r="B60" i="2"/>
  <c r="B65" i="2"/>
  <c r="B71" i="2"/>
  <c r="P283" i="2"/>
  <c r="P271" i="2"/>
  <c r="G48" i="3"/>
  <c r="F6" i="27" l="1"/>
  <c r="L6" i="27"/>
  <c r="C6" i="27"/>
  <c r="K6" i="27"/>
  <c r="AC14" i="2"/>
  <c r="AC242" i="2"/>
  <c r="AB236" i="2"/>
  <c r="L33" i="27"/>
  <c r="K9" i="27"/>
  <c r="C22" i="27"/>
  <c r="M19" i="27"/>
  <c r="F23" i="27"/>
  <c r="E33" i="27"/>
  <c r="L3" i="27"/>
  <c r="AC38" i="2"/>
  <c r="N33" i="27"/>
  <c r="E3" i="27"/>
  <c r="I33" i="27"/>
  <c r="M9" i="27"/>
  <c r="I3" i="27"/>
  <c r="AB91" i="2"/>
  <c r="AC86" i="2"/>
  <c r="AC290" i="2"/>
  <c r="F33" i="27"/>
  <c r="H34" i="27"/>
  <c r="N18" i="27"/>
  <c r="D7" i="27"/>
  <c r="F3" i="27"/>
  <c r="H33" i="27"/>
  <c r="N34" i="27"/>
  <c r="N4" i="27"/>
  <c r="K3" i="27"/>
  <c r="AC121" i="2"/>
  <c r="E17" i="27"/>
  <c r="E34" i="27"/>
  <c r="F18" i="27"/>
  <c r="F4" i="27"/>
  <c r="N24" i="27"/>
  <c r="C34" i="27"/>
  <c r="D4" i="27"/>
  <c r="AB176" i="2"/>
  <c r="AB20" i="2"/>
  <c r="AB224" i="2"/>
  <c r="K37" i="27"/>
  <c r="J13" i="27"/>
  <c r="L34" i="27"/>
  <c r="N6" i="27"/>
  <c r="J20" i="27"/>
  <c r="J4" i="27"/>
  <c r="AC134" i="2"/>
  <c r="I34" i="27"/>
  <c r="C4" i="27"/>
  <c r="F13" i="27"/>
  <c r="L22" i="27"/>
  <c r="K20" i="27"/>
  <c r="L4" i="27"/>
  <c r="AB137" i="2"/>
  <c r="AC177" i="2"/>
  <c r="AB188" i="2"/>
  <c r="G13" i="27"/>
  <c r="F22" i="27"/>
  <c r="F20" i="27"/>
  <c r="C27" i="27"/>
  <c r="AC133" i="2"/>
  <c r="AC239" i="2"/>
  <c r="AB200" i="2"/>
  <c r="E13" i="27"/>
  <c r="G22" i="27"/>
  <c r="N19" i="27"/>
  <c r="N20" i="27"/>
  <c r="G27" i="27"/>
  <c r="D9" i="27"/>
  <c r="D22" i="27"/>
  <c r="G19" i="27"/>
  <c r="M20" i="27"/>
  <c r="E27" i="27"/>
  <c r="AC182" i="2"/>
  <c r="AB245" i="2"/>
  <c r="AB223" i="2"/>
  <c r="J37" i="27"/>
  <c r="C9" i="27"/>
  <c r="H22" i="27"/>
  <c r="F19" i="27"/>
  <c r="G20" i="27"/>
  <c r="J27" i="27"/>
  <c r="AB193" i="2"/>
  <c r="AC60" i="2"/>
  <c r="AB260" i="2"/>
  <c r="I37" i="27"/>
  <c r="C37" i="27"/>
  <c r="C33" i="27"/>
  <c r="H13" i="27"/>
  <c r="L13" i="27"/>
  <c r="F9" i="27"/>
  <c r="G34" i="27"/>
  <c r="D34" i="27"/>
  <c r="J22" i="27"/>
  <c r="L18" i="27"/>
  <c r="I6" i="27"/>
  <c r="H6" i="27"/>
  <c r="D19" i="27"/>
  <c r="E7" i="27"/>
  <c r="C20" i="27"/>
  <c r="D20" i="27"/>
  <c r="J8" i="27"/>
  <c r="I4" i="27"/>
  <c r="H27" i="27"/>
  <c r="I23" i="27"/>
  <c r="G3" i="27"/>
  <c r="P7" i="2"/>
  <c r="AC205" i="2"/>
  <c r="AC72" i="2"/>
  <c r="AC240" i="2"/>
  <c r="AB164" i="2"/>
  <c r="AB140" i="2"/>
  <c r="E23" i="27"/>
  <c r="O7" i="2"/>
  <c r="AB249" i="2"/>
  <c r="AB104" i="2"/>
  <c r="AB116" i="2"/>
  <c r="AB128" i="2"/>
  <c r="AC264" i="2"/>
  <c r="AB272" i="2"/>
  <c r="AB284" i="2"/>
  <c r="F37" i="27"/>
  <c r="M33" i="27"/>
  <c r="K33" i="27"/>
  <c r="K13" i="27"/>
  <c r="E9" i="27"/>
  <c r="H9" i="27"/>
  <c r="J34" i="27"/>
  <c r="E22" i="27"/>
  <c r="M18" i="27"/>
  <c r="H18" i="27"/>
  <c r="J6" i="27"/>
  <c r="E19" i="27"/>
  <c r="L19" i="27"/>
  <c r="C7" i="27"/>
  <c r="L20" i="27"/>
  <c r="K8" i="27"/>
  <c r="K4" i="27"/>
  <c r="H4" i="27"/>
  <c r="L27" i="27"/>
  <c r="C3" i="27"/>
  <c r="M3" i="27"/>
  <c r="AC217" i="2"/>
  <c r="AB261" i="2"/>
  <c r="AB44" i="2"/>
  <c r="AC276" i="2"/>
  <c r="AC84" i="2"/>
  <c r="AB48" i="2"/>
  <c r="AB212" i="2"/>
  <c r="H25" i="27"/>
  <c r="I13" i="27"/>
  <c r="M34" i="27"/>
  <c r="I22" i="27"/>
  <c r="J18" i="27"/>
  <c r="D6" i="27"/>
  <c r="M7" i="27"/>
  <c r="F7" i="27"/>
  <c r="E8" i="27"/>
  <c r="M4" i="27"/>
  <c r="K27" i="27"/>
  <c r="J3" i="27"/>
  <c r="AB265" i="2"/>
  <c r="AC180" i="2"/>
  <c r="AC48" i="2"/>
  <c r="M6" i="27"/>
  <c r="J7" i="27"/>
  <c r="K28" i="27"/>
  <c r="N27" i="27"/>
  <c r="K23" i="27"/>
  <c r="G580" i="29"/>
  <c r="H580" i="29"/>
  <c r="D589" i="5" s="1"/>
  <c r="I580" i="29"/>
  <c r="F589" i="5" s="1"/>
  <c r="D21" i="27"/>
  <c r="L30" i="27"/>
  <c r="F30" i="27"/>
  <c r="N7" i="27"/>
  <c r="D8" i="27"/>
  <c r="F27" i="27"/>
  <c r="J23" i="27"/>
  <c r="F25" i="27"/>
  <c r="N28" i="27"/>
  <c r="C23" i="27"/>
  <c r="E25" i="27"/>
  <c r="L28" i="27"/>
  <c r="H23" i="27"/>
  <c r="D16" i="27"/>
  <c r="D14" i="27"/>
  <c r="G2" i="27"/>
  <c r="G6" i="27" s="1"/>
  <c r="C35" i="27"/>
  <c r="G12" i="27"/>
  <c r="C17" i="27"/>
  <c r="K30" i="27"/>
  <c r="L14" i="27"/>
  <c r="D11" i="27"/>
  <c r="F2" i="27"/>
  <c r="F5" i="27" s="1"/>
  <c r="T2" i="27" s="1"/>
  <c r="I25" i="27"/>
  <c r="J17" i="27"/>
  <c r="J5" i="27"/>
  <c r="J14" i="27"/>
  <c r="G11" i="27"/>
  <c r="H32" i="27"/>
  <c r="K25" i="27"/>
  <c r="I17" i="27"/>
  <c r="H5" i="27"/>
  <c r="H11" i="27"/>
  <c r="D28" i="27"/>
  <c r="M27" i="27"/>
  <c r="G23" i="27"/>
  <c r="J16" i="27"/>
  <c r="N29" i="27"/>
  <c r="M25" i="27"/>
  <c r="E5" i="27"/>
  <c r="M10" i="27"/>
  <c r="L15" i="27"/>
  <c r="C28" i="27"/>
  <c r="D29" i="27"/>
  <c r="I21" i="27"/>
  <c r="H10" i="27"/>
  <c r="F15" i="27"/>
  <c r="E28" i="27"/>
  <c r="C29" i="27"/>
  <c r="C21" i="27"/>
  <c r="K15" i="27"/>
  <c r="D2" i="27"/>
  <c r="G28" i="27"/>
  <c r="J29" i="27"/>
  <c r="H29" i="27"/>
  <c r="G21" i="27"/>
  <c r="L5" i="27"/>
  <c r="M30" i="27"/>
  <c r="E14" i="27"/>
  <c r="I15" i="27"/>
  <c r="N2" i="27"/>
  <c r="F35" i="27"/>
  <c r="H12" i="27"/>
  <c r="K29" i="27"/>
  <c r="M29" i="27"/>
  <c r="L21" i="27"/>
  <c r="D17" i="27"/>
  <c r="D5" i="27"/>
  <c r="C30" i="27"/>
  <c r="D10" i="27"/>
  <c r="G15" i="27"/>
  <c r="I11" i="27"/>
  <c r="K36" i="27"/>
  <c r="G35" i="27"/>
  <c r="D12" i="27"/>
  <c r="L29" i="27"/>
  <c r="D25" i="27"/>
  <c r="G25" i="27"/>
  <c r="K21" i="27"/>
  <c r="N5" i="27"/>
  <c r="J30" i="27"/>
  <c r="I14" i="27"/>
  <c r="N10" i="27"/>
  <c r="N15" i="27"/>
  <c r="N36" i="27"/>
  <c r="M28" i="27"/>
  <c r="N31" i="27"/>
  <c r="M23" i="27"/>
  <c r="F24" i="27"/>
  <c r="E29" i="27"/>
  <c r="J25" i="27"/>
  <c r="L25" i="27"/>
  <c r="G17" i="27"/>
  <c r="I5" i="27"/>
  <c r="I30" i="27"/>
  <c r="K26" i="27"/>
  <c r="G14" i="27"/>
  <c r="I10" i="27"/>
  <c r="F11" i="27"/>
  <c r="I36" i="27"/>
  <c r="K31" i="27"/>
  <c r="G29" i="27"/>
  <c r="H21" i="27"/>
  <c r="H17" i="27"/>
  <c r="M5" i="27"/>
  <c r="N30" i="27"/>
  <c r="H14" i="27"/>
  <c r="J10" i="27"/>
  <c r="M11" i="27"/>
  <c r="J32" i="27"/>
  <c r="K16" i="27"/>
  <c r="C36" i="27"/>
  <c r="H35" i="27"/>
  <c r="I16" i="27"/>
  <c r="E36" i="27"/>
  <c r="E35" i="27"/>
  <c r="N16" i="27"/>
  <c r="M21" i="27"/>
  <c r="F21" i="27"/>
  <c r="G5" i="27"/>
  <c r="D30" i="27"/>
  <c r="E30" i="27"/>
  <c r="F14" i="27"/>
  <c r="L10" i="27"/>
  <c r="J15" i="27"/>
  <c r="M15" i="27"/>
  <c r="K11" i="27"/>
  <c r="E2" i="27"/>
  <c r="E4" i="27" s="1"/>
  <c r="G36" i="27"/>
  <c r="K35" i="27"/>
  <c r="J35" i="27"/>
  <c r="H16" i="27"/>
  <c r="C2" i="27"/>
  <c r="D36" i="27"/>
  <c r="N35" i="27"/>
  <c r="L16" i="27"/>
  <c r="N21" i="27"/>
  <c r="M17" i="27"/>
  <c r="C5" i="27"/>
  <c r="M14" i="27"/>
  <c r="N14" i="27"/>
  <c r="E15" i="27"/>
  <c r="N11" i="27"/>
  <c r="I2" i="27"/>
  <c r="F36" i="27"/>
  <c r="H28" i="27"/>
  <c r="D35" i="27"/>
  <c r="D31" i="27"/>
  <c r="M16" i="27"/>
  <c r="G26" i="27"/>
  <c r="F26" i="27"/>
  <c r="L26" i="27"/>
  <c r="J26" i="27"/>
  <c r="I26" i="27"/>
  <c r="N26" i="27"/>
  <c r="D26" i="27"/>
  <c r="M32" i="27"/>
  <c r="I12" i="27"/>
  <c r="L2" i="27"/>
  <c r="Z2" i="27" s="1"/>
  <c r="C32" i="27"/>
  <c r="M31" i="27"/>
  <c r="C12" i="27"/>
  <c r="G7" i="29"/>
  <c r="B16" i="5"/>
  <c r="K17" i="27"/>
  <c r="M26" i="27"/>
  <c r="E10" i="27"/>
  <c r="G10" i="27"/>
  <c r="C11" i="27"/>
  <c r="J2" i="27"/>
  <c r="J9" i="27" s="1"/>
  <c r="J36" i="27"/>
  <c r="L36" i="27"/>
  <c r="G32" i="27"/>
  <c r="M35" i="27"/>
  <c r="F31" i="27"/>
  <c r="C31" i="27"/>
  <c r="C16" i="27"/>
  <c r="N12" i="27"/>
  <c r="F12" i="27"/>
  <c r="H2" i="27"/>
  <c r="N32" i="27"/>
  <c r="G31" i="27"/>
  <c r="L31" i="27"/>
  <c r="L12" i="27"/>
  <c r="K12" i="27"/>
  <c r="L17" i="27"/>
  <c r="F10" i="27"/>
  <c r="C15" i="27"/>
  <c r="M2" i="27"/>
  <c r="K32" i="27"/>
  <c r="I28" i="27"/>
  <c r="E31" i="27"/>
  <c r="G24" i="27"/>
  <c r="F16" i="27"/>
  <c r="E12" i="27"/>
  <c r="E32" i="27"/>
  <c r="I31" i="27"/>
  <c r="L32" i="27"/>
  <c r="D32" i="27"/>
  <c r="H3" i="27"/>
  <c r="N3" i="27"/>
  <c r="D24" i="27"/>
  <c r="L24" i="27"/>
  <c r="K24" i="27"/>
  <c r="I24" i="27"/>
  <c r="J24" i="27"/>
  <c r="B11" i="5"/>
  <c r="G2" i="29"/>
  <c r="G4" i="29"/>
  <c r="B13" i="5"/>
  <c r="H24" i="27"/>
  <c r="C24" i="27"/>
  <c r="G6" i="29"/>
  <c r="B15" i="5"/>
  <c r="B14" i="5"/>
  <c r="G5" i="29"/>
  <c r="B12" i="5"/>
  <c r="G3" i="29"/>
  <c r="F581" i="29"/>
  <c r="L2" i="15"/>
  <c r="L3" i="15" s="1"/>
  <c r="AC21" i="2"/>
  <c r="AC55" i="2"/>
  <c r="AC193" i="2"/>
  <c r="AB201" i="2"/>
  <c r="AB213" i="2"/>
  <c r="AC225" i="2"/>
  <c r="AC237" i="2"/>
  <c r="AC249" i="2"/>
  <c r="AC261" i="2"/>
  <c r="AC273" i="2"/>
  <c r="AB285" i="2"/>
  <c r="AB145" i="2"/>
  <c r="AC165" i="2"/>
  <c r="AC109" i="2"/>
  <c r="AC211" i="2"/>
  <c r="AB129" i="2"/>
  <c r="AC228" i="2"/>
  <c r="AC73" i="2"/>
  <c r="AB34" i="2"/>
  <c r="AC69" i="2"/>
  <c r="AB165" i="2"/>
  <c r="AC25" i="2"/>
  <c r="AC132" i="2"/>
  <c r="AC105" i="2"/>
  <c r="AB58" i="2"/>
  <c r="AC156" i="2"/>
  <c r="AB178" i="2"/>
  <c r="AD78" i="2"/>
  <c r="AC168" i="2"/>
  <c r="AC36" i="2"/>
  <c r="AC97" i="2"/>
  <c r="AC139" i="2"/>
  <c r="AC19" i="2"/>
  <c r="AC189" i="2"/>
  <c r="AB217" i="2"/>
  <c r="AC229" i="2"/>
  <c r="AC241" i="2"/>
  <c r="AC253" i="2"/>
  <c r="AC265" i="2"/>
  <c r="AC277" i="2"/>
  <c r="AB289" i="2"/>
  <c r="AC157" i="2"/>
  <c r="AC181" i="2"/>
  <c r="AC151" i="2"/>
  <c r="AC187" i="2"/>
  <c r="AC223" i="2"/>
  <c r="AC259" i="2"/>
  <c r="AC204" i="2"/>
  <c r="AC252" i="2"/>
  <c r="AC288" i="2"/>
  <c r="AB57" i="2"/>
  <c r="AC108" i="2"/>
  <c r="AC145" i="2"/>
  <c r="AB49" i="2"/>
  <c r="AB186" i="2"/>
  <c r="K10" i="27"/>
  <c r="Y2" i="27" s="1"/>
  <c r="R2" i="27"/>
  <c r="M2" i="15"/>
  <c r="J2" i="15"/>
  <c r="P2" i="15"/>
  <c r="H2" i="15"/>
  <c r="G2" i="15"/>
  <c r="N2" i="15"/>
  <c r="F2" i="15"/>
  <c r="O2" i="15"/>
  <c r="K2" i="15"/>
  <c r="E2" i="15"/>
  <c r="K2" i="21"/>
  <c r="J2" i="21"/>
  <c r="L274" i="19"/>
  <c r="J274" i="19"/>
  <c r="E274" i="19"/>
  <c r="H274" i="19"/>
  <c r="O274" i="19"/>
  <c r="N274" i="19"/>
  <c r="M274" i="19"/>
  <c r="I274" i="19"/>
  <c r="K274" i="19"/>
  <c r="G274" i="19"/>
  <c r="P274" i="19"/>
  <c r="F274" i="19"/>
  <c r="P263" i="19"/>
  <c r="G263" i="19"/>
  <c r="F263" i="19"/>
  <c r="L263" i="19"/>
  <c r="O263" i="19"/>
  <c r="K263" i="19"/>
  <c r="N263" i="19"/>
  <c r="H263" i="19"/>
  <c r="E263" i="19"/>
  <c r="I263" i="19"/>
  <c r="M263" i="19"/>
  <c r="J263" i="19"/>
  <c r="J241" i="19"/>
  <c r="N241" i="19"/>
  <c r="P241" i="19"/>
  <c r="F241" i="19"/>
  <c r="H241" i="19"/>
  <c r="E241" i="19"/>
  <c r="L241" i="19"/>
  <c r="O241" i="19"/>
  <c r="G241" i="19"/>
  <c r="K241" i="19"/>
  <c r="M241" i="19"/>
  <c r="I241" i="19"/>
  <c r="F230" i="19"/>
  <c r="N230" i="19"/>
  <c r="O230" i="19"/>
  <c r="I230" i="19"/>
  <c r="H230" i="19"/>
  <c r="K230" i="19"/>
  <c r="E230" i="19"/>
  <c r="L230" i="19"/>
  <c r="P230" i="19"/>
  <c r="G230" i="19"/>
  <c r="J230" i="19"/>
  <c r="M230" i="19"/>
  <c r="P224" i="19"/>
  <c r="J224" i="19"/>
  <c r="E224" i="19"/>
  <c r="K224" i="19"/>
  <c r="M224" i="19"/>
  <c r="G224" i="19"/>
  <c r="H224" i="19"/>
  <c r="I224" i="19"/>
  <c r="L224" i="19"/>
  <c r="N224" i="19"/>
  <c r="O224" i="19"/>
  <c r="F224" i="19"/>
  <c r="K222" i="19"/>
  <c r="F222" i="19"/>
  <c r="O222" i="19"/>
  <c r="M222" i="19"/>
  <c r="L222" i="19"/>
  <c r="I222" i="19"/>
  <c r="H222" i="19"/>
  <c r="E222" i="19"/>
  <c r="N222" i="19"/>
  <c r="G222" i="19"/>
  <c r="P222" i="19"/>
  <c r="J222" i="19"/>
  <c r="N213" i="19"/>
  <c r="H213" i="19"/>
  <c r="I213" i="19"/>
  <c r="P213" i="19"/>
  <c r="J213" i="19"/>
  <c r="E213" i="19"/>
  <c r="K213" i="19"/>
  <c r="M213" i="19"/>
  <c r="O213" i="19"/>
  <c r="L213" i="19"/>
  <c r="F213" i="19"/>
  <c r="G213" i="19"/>
  <c r="P211" i="19"/>
  <c r="H211" i="19"/>
  <c r="L211" i="19"/>
  <c r="N211" i="19"/>
  <c r="I211" i="19"/>
  <c r="O211" i="19"/>
  <c r="J211" i="19"/>
  <c r="E211" i="19"/>
  <c r="G211" i="19"/>
  <c r="K211" i="19"/>
  <c r="F211" i="19"/>
  <c r="M211" i="19"/>
  <c r="G180" i="19"/>
  <c r="E180" i="19"/>
  <c r="P180" i="19"/>
  <c r="F180" i="19"/>
  <c r="J180" i="19"/>
  <c r="M180" i="19"/>
  <c r="I180" i="19"/>
  <c r="O180" i="19"/>
  <c r="K180" i="19"/>
  <c r="L180" i="19"/>
  <c r="H180" i="19"/>
  <c r="N180" i="19"/>
  <c r="P169" i="19"/>
  <c r="G169" i="19"/>
  <c r="I169" i="19"/>
  <c r="F169" i="19"/>
  <c r="O169" i="19"/>
  <c r="K169" i="19"/>
  <c r="M169" i="19"/>
  <c r="J169" i="19"/>
  <c r="H169" i="19"/>
  <c r="E169" i="19"/>
  <c r="L169" i="19"/>
  <c r="N169" i="19"/>
  <c r="O167" i="19"/>
  <c r="F167" i="19"/>
  <c r="P167" i="19"/>
  <c r="E167" i="19"/>
  <c r="N167" i="19"/>
  <c r="J167" i="19"/>
  <c r="H167" i="19"/>
  <c r="I167" i="19"/>
  <c r="G167" i="19"/>
  <c r="L167" i="19"/>
  <c r="K167" i="19"/>
  <c r="M167" i="19"/>
  <c r="F140" i="19"/>
  <c r="N140" i="19"/>
  <c r="O140" i="19"/>
  <c r="H140" i="19"/>
  <c r="I140" i="19"/>
  <c r="J140" i="19"/>
  <c r="L140" i="19"/>
  <c r="G140" i="19"/>
  <c r="P140" i="19"/>
  <c r="E140" i="19"/>
  <c r="K140" i="19"/>
  <c r="M140" i="19"/>
  <c r="L113" i="19"/>
  <c r="G113" i="19"/>
  <c r="E113" i="19"/>
  <c r="H113" i="19"/>
  <c r="J113" i="19"/>
  <c r="I113" i="19"/>
  <c r="F113" i="19"/>
  <c r="O113" i="19"/>
  <c r="P113" i="19"/>
  <c r="M113" i="19"/>
  <c r="H111" i="19"/>
  <c r="N111" i="19"/>
  <c r="M111" i="19"/>
  <c r="O111" i="19"/>
  <c r="K111" i="19"/>
  <c r="G111" i="19"/>
  <c r="J111" i="19"/>
  <c r="F111" i="19"/>
  <c r="E111" i="19"/>
  <c r="P111" i="19"/>
  <c r="L111" i="19"/>
  <c r="L123" i="19" s="1"/>
  <c r="I37" i="22"/>
  <c r="N37" i="22"/>
  <c r="L37" i="22"/>
  <c r="O37" i="22"/>
  <c r="F37" i="22"/>
  <c r="H37" i="22"/>
  <c r="J29" i="19"/>
  <c r="L29" i="19"/>
  <c r="M29" i="19"/>
  <c r="F29" i="19"/>
  <c r="O29" i="19"/>
  <c r="G29" i="19"/>
  <c r="P29" i="19"/>
  <c r="I29" i="19"/>
  <c r="H29" i="19"/>
  <c r="E29" i="19"/>
  <c r="N29" i="19"/>
  <c r="N41" i="19" s="1"/>
  <c r="N53" i="19" s="1"/>
  <c r="F25" i="15"/>
  <c r="I25" i="15"/>
  <c r="L25" i="15"/>
  <c r="O25" i="15"/>
  <c r="H21" i="19"/>
  <c r="G21" i="19"/>
  <c r="E21" i="19"/>
  <c r="N21" i="19"/>
  <c r="K21" i="19"/>
  <c r="I21" i="19"/>
  <c r="F21" i="19"/>
  <c r="M21" i="19"/>
  <c r="J21" i="19"/>
  <c r="P21" i="19"/>
  <c r="P13" i="19"/>
  <c r="I13" i="19"/>
  <c r="O13" i="19"/>
  <c r="L13" i="19"/>
  <c r="K13" i="19"/>
  <c r="F13" i="19"/>
  <c r="H13" i="19"/>
  <c r="E13" i="19"/>
  <c r="M13" i="19"/>
  <c r="N13" i="19"/>
  <c r="J13" i="19"/>
  <c r="F5" i="19"/>
  <c r="M5" i="19"/>
  <c r="P5" i="19"/>
  <c r="O5" i="19"/>
  <c r="I5" i="19"/>
  <c r="L5" i="19"/>
  <c r="G5" i="19"/>
  <c r="E5" i="19"/>
  <c r="J5" i="19"/>
  <c r="H5" i="19"/>
  <c r="N5" i="19"/>
  <c r="P255" i="19"/>
  <c r="J255" i="19"/>
  <c r="M255" i="19"/>
  <c r="L255" i="19"/>
  <c r="E255" i="19"/>
  <c r="G255" i="19"/>
  <c r="I255" i="19"/>
  <c r="H255" i="19"/>
  <c r="K255" i="19"/>
  <c r="N255" i="19"/>
  <c r="O255" i="19"/>
  <c r="F255" i="19"/>
  <c r="L196" i="19"/>
  <c r="M196" i="19"/>
  <c r="K196" i="19"/>
  <c r="H196" i="19"/>
  <c r="I196" i="19"/>
  <c r="G196" i="19"/>
  <c r="N196" i="19"/>
  <c r="O196" i="19"/>
  <c r="E196" i="19"/>
  <c r="J196" i="19"/>
  <c r="F196" i="19"/>
  <c r="P196" i="19"/>
  <c r="E156" i="19"/>
  <c r="O156" i="19"/>
  <c r="K156" i="19"/>
  <c r="M156" i="19"/>
  <c r="H156" i="19"/>
  <c r="J156" i="19"/>
  <c r="I156" i="19"/>
  <c r="G156" i="19"/>
  <c r="P156" i="19"/>
  <c r="N156" i="19"/>
  <c r="L156" i="19"/>
  <c r="F156" i="19"/>
  <c r="I147" i="19"/>
  <c r="H147" i="19"/>
  <c r="N147" i="19"/>
  <c r="E147" i="19"/>
  <c r="O147" i="19"/>
  <c r="J147" i="19"/>
  <c r="P147" i="19"/>
  <c r="K147" i="19"/>
  <c r="F147" i="19"/>
  <c r="L147" i="19"/>
  <c r="M147" i="19"/>
  <c r="G147" i="19"/>
  <c r="L109" i="19"/>
  <c r="O109" i="19"/>
  <c r="I109" i="19"/>
  <c r="H109" i="19"/>
  <c r="E109" i="19"/>
  <c r="K109" i="19"/>
  <c r="N109" i="19"/>
  <c r="P109" i="19"/>
  <c r="F109" i="19"/>
  <c r="M109" i="19"/>
  <c r="J109" i="19"/>
  <c r="L107" i="19"/>
  <c r="F107" i="19"/>
  <c r="I107" i="19"/>
  <c r="M107" i="19"/>
  <c r="O107" i="19"/>
  <c r="G107" i="19"/>
  <c r="N107" i="19"/>
  <c r="J107" i="19"/>
  <c r="P107" i="19"/>
  <c r="K107" i="19"/>
  <c r="H107" i="19"/>
  <c r="O26" i="15"/>
  <c r="P26" i="15"/>
  <c r="L26" i="15"/>
  <c r="I26" i="15"/>
  <c r="F26" i="15"/>
  <c r="J26" i="15"/>
  <c r="P18" i="19"/>
  <c r="M18" i="19"/>
  <c r="N18" i="19"/>
  <c r="E18" i="19"/>
  <c r="G18" i="19"/>
  <c r="F18" i="19"/>
  <c r="K18" i="19"/>
  <c r="H18" i="19"/>
  <c r="I18" i="19"/>
  <c r="O18" i="19"/>
  <c r="O30" i="19" s="1"/>
  <c r="O42" i="19" s="1"/>
  <c r="J18" i="19"/>
  <c r="N275" i="19"/>
  <c r="I275" i="19"/>
  <c r="F275" i="19"/>
  <c r="P275" i="19"/>
  <c r="L275" i="19"/>
  <c r="K275" i="19"/>
  <c r="J275" i="19"/>
  <c r="H275" i="19"/>
  <c r="E275" i="19"/>
  <c r="O275" i="19"/>
  <c r="M275" i="19"/>
  <c r="G275" i="19"/>
  <c r="J253" i="19"/>
  <c r="L253" i="19"/>
  <c r="I253" i="19"/>
  <c r="P253" i="19"/>
  <c r="G253" i="19"/>
  <c r="E253" i="19"/>
  <c r="K253" i="19"/>
  <c r="F253" i="19"/>
  <c r="O253" i="19"/>
  <c r="M253" i="19"/>
  <c r="N253" i="19"/>
  <c r="H253" i="19"/>
  <c r="M242" i="19"/>
  <c r="P242" i="19"/>
  <c r="O242" i="19"/>
  <c r="I242" i="19"/>
  <c r="H242" i="19"/>
  <c r="G242" i="19"/>
  <c r="F242" i="19"/>
  <c r="L242" i="19"/>
  <c r="K242" i="19"/>
  <c r="E242" i="19"/>
  <c r="N242" i="19"/>
  <c r="J242" i="19"/>
  <c r="H236" i="19"/>
  <c r="J236" i="19"/>
  <c r="I236" i="19"/>
  <c r="P236" i="19"/>
  <c r="M236" i="19"/>
  <c r="L236" i="19"/>
  <c r="G236" i="19"/>
  <c r="K236" i="19"/>
  <c r="N236" i="19"/>
  <c r="E236" i="19"/>
  <c r="O236" i="19"/>
  <c r="F236" i="19"/>
  <c r="L234" i="19"/>
  <c r="N234" i="19"/>
  <c r="O234" i="19"/>
  <c r="I234" i="19"/>
  <c r="H234" i="19"/>
  <c r="K234" i="19"/>
  <c r="E234" i="19"/>
  <c r="M234" i="19"/>
  <c r="F234" i="19"/>
  <c r="J234" i="19"/>
  <c r="G234" i="19"/>
  <c r="P234" i="19"/>
  <c r="J225" i="19"/>
  <c r="E225" i="19"/>
  <c r="H225" i="19"/>
  <c r="N225" i="19"/>
  <c r="L225" i="19"/>
  <c r="G225" i="19"/>
  <c r="F225" i="19"/>
  <c r="K225" i="19"/>
  <c r="I225" i="19"/>
  <c r="O225" i="19"/>
  <c r="P225" i="19"/>
  <c r="M225" i="19"/>
  <c r="J223" i="19"/>
  <c r="O223" i="19"/>
  <c r="N223" i="19"/>
  <c r="P223" i="19"/>
  <c r="M223" i="19"/>
  <c r="H223" i="19"/>
  <c r="K223" i="19"/>
  <c r="G223" i="19"/>
  <c r="L223" i="19"/>
  <c r="I223" i="19"/>
  <c r="F223" i="19"/>
  <c r="E223" i="19"/>
  <c r="L192" i="19"/>
  <c r="O192" i="19"/>
  <c r="P192" i="19"/>
  <c r="K192" i="19"/>
  <c r="N192" i="19"/>
  <c r="M192" i="19"/>
  <c r="G192" i="19"/>
  <c r="F192" i="19"/>
  <c r="H192" i="19"/>
  <c r="I192" i="19"/>
  <c r="J192" i="19"/>
  <c r="E192" i="19"/>
  <c r="M190" i="19"/>
  <c r="G190" i="19"/>
  <c r="P190" i="19"/>
  <c r="K190" i="19"/>
  <c r="J190" i="19"/>
  <c r="H190" i="19"/>
  <c r="E190" i="19"/>
  <c r="N190" i="19"/>
  <c r="I190" i="19"/>
  <c r="O190" i="19"/>
  <c r="L190" i="19"/>
  <c r="F190" i="19"/>
  <c r="F181" i="19"/>
  <c r="I181" i="19"/>
  <c r="L181" i="19"/>
  <c r="N181" i="19"/>
  <c r="G181" i="19"/>
  <c r="E181" i="19"/>
  <c r="K181" i="19"/>
  <c r="J181" i="19"/>
  <c r="H181" i="19"/>
  <c r="P181" i="19"/>
  <c r="O181" i="19"/>
  <c r="M181" i="19"/>
  <c r="L179" i="19"/>
  <c r="O179" i="19"/>
  <c r="J179" i="19"/>
  <c r="M179" i="19"/>
  <c r="E179" i="19"/>
  <c r="K179" i="19"/>
  <c r="N179" i="19"/>
  <c r="P179" i="19"/>
  <c r="H179" i="19"/>
  <c r="I179" i="19"/>
  <c r="F179" i="19"/>
  <c r="G179" i="19"/>
  <c r="E170" i="19"/>
  <c r="M170" i="19"/>
  <c r="I170" i="19"/>
  <c r="J170" i="19"/>
  <c r="G170" i="19"/>
  <c r="N170" i="19"/>
  <c r="O170" i="19"/>
  <c r="L170" i="19"/>
  <c r="P170" i="19"/>
  <c r="F170" i="19"/>
  <c r="K170" i="19"/>
  <c r="H170" i="19"/>
  <c r="N168" i="19"/>
  <c r="K168" i="19"/>
  <c r="I168" i="19"/>
  <c r="F168" i="19"/>
  <c r="M168" i="19"/>
  <c r="H168" i="19"/>
  <c r="J168" i="19"/>
  <c r="E168" i="19"/>
  <c r="G168" i="19"/>
  <c r="P168" i="19"/>
  <c r="O168" i="19"/>
  <c r="L168" i="19"/>
  <c r="N161" i="19"/>
  <c r="H161" i="19"/>
  <c r="I161" i="19"/>
  <c r="O161" i="19"/>
  <c r="J161" i="19"/>
  <c r="M161" i="19"/>
  <c r="K161" i="19"/>
  <c r="F161" i="19"/>
  <c r="E161" i="19"/>
  <c r="P161" i="19"/>
  <c r="G161" i="19"/>
  <c r="L161" i="19"/>
  <c r="I159" i="19"/>
  <c r="O159" i="19"/>
  <c r="J159" i="19"/>
  <c r="M159" i="19"/>
  <c r="F159" i="19"/>
  <c r="L159" i="19"/>
  <c r="K159" i="19"/>
  <c r="P159" i="19"/>
  <c r="N159" i="19"/>
  <c r="E159" i="19"/>
  <c r="H159" i="19"/>
  <c r="G159" i="19"/>
  <c r="E141" i="19"/>
  <c r="O141" i="19"/>
  <c r="J141" i="19"/>
  <c r="P141" i="19"/>
  <c r="K141" i="19"/>
  <c r="F141" i="19"/>
  <c r="M141" i="19"/>
  <c r="L141" i="19"/>
  <c r="G141" i="19"/>
  <c r="H141" i="19"/>
  <c r="I141" i="19"/>
  <c r="N141" i="19"/>
  <c r="M139" i="19"/>
  <c r="L139" i="19"/>
  <c r="G139" i="19"/>
  <c r="I139" i="19"/>
  <c r="H139" i="19"/>
  <c r="N139" i="19"/>
  <c r="E139" i="19"/>
  <c r="O139" i="19"/>
  <c r="J139" i="19"/>
  <c r="P139" i="19"/>
  <c r="F139" i="19"/>
  <c r="K139" i="19"/>
  <c r="L128" i="19"/>
  <c r="K128" i="19"/>
  <c r="P128" i="19"/>
  <c r="G128" i="19"/>
  <c r="M128" i="19"/>
  <c r="J128" i="19"/>
  <c r="F128" i="19"/>
  <c r="O128" i="19"/>
  <c r="H128" i="19"/>
  <c r="I128" i="19"/>
  <c r="E128" i="19"/>
  <c r="P35" i="22"/>
  <c r="I35" i="22"/>
  <c r="J35" i="22"/>
  <c r="L35" i="22"/>
  <c r="F35" i="22"/>
  <c r="O35" i="22"/>
  <c r="M35" i="22"/>
  <c r="G35" i="22"/>
  <c r="G23" i="15"/>
  <c r="J23" i="15"/>
  <c r="M23" i="15"/>
  <c r="L23" i="15"/>
  <c r="F23" i="15"/>
  <c r="O23" i="15"/>
  <c r="P23" i="15"/>
  <c r="I23" i="15"/>
  <c r="H15" i="19"/>
  <c r="N15" i="19"/>
  <c r="E15" i="19"/>
  <c r="M15" i="19"/>
  <c r="K15" i="19"/>
  <c r="G15" i="19"/>
  <c r="F15" i="19"/>
  <c r="P15" i="19"/>
  <c r="J15" i="19"/>
  <c r="O15" i="19"/>
  <c r="L15" i="19"/>
  <c r="L21" i="19" s="1"/>
  <c r="L3" i="19"/>
  <c r="K3" i="19"/>
  <c r="F3" i="19"/>
  <c r="H3" i="19"/>
  <c r="G3" i="19"/>
  <c r="M3" i="19"/>
  <c r="E3" i="19"/>
  <c r="I3" i="19"/>
  <c r="N3" i="19"/>
  <c r="J3" i="19"/>
  <c r="P3" i="19"/>
  <c r="O3" i="19"/>
  <c r="L256" i="19"/>
  <c r="E256" i="19"/>
  <c r="H256" i="19"/>
  <c r="N256" i="19"/>
  <c r="G256" i="19"/>
  <c r="O256" i="19"/>
  <c r="K256" i="19"/>
  <c r="J256" i="19"/>
  <c r="I256" i="19"/>
  <c r="P256" i="19"/>
  <c r="F256" i="19"/>
  <c r="M256" i="19"/>
  <c r="F245" i="19"/>
  <c r="P245" i="19"/>
  <c r="G245" i="19"/>
  <c r="J245" i="19"/>
  <c r="K245" i="19"/>
  <c r="H245" i="19"/>
  <c r="E245" i="19"/>
  <c r="M245" i="19"/>
  <c r="I245" i="19"/>
  <c r="N245" i="19"/>
  <c r="L245" i="19"/>
  <c r="O245" i="19"/>
  <c r="H221" i="19"/>
  <c r="N221" i="19"/>
  <c r="E221" i="19"/>
  <c r="K221" i="19"/>
  <c r="L221" i="19"/>
  <c r="F221" i="19"/>
  <c r="P221" i="19"/>
  <c r="G221" i="19"/>
  <c r="M221" i="19"/>
  <c r="O221" i="19"/>
  <c r="I221" i="19"/>
  <c r="J221" i="19"/>
  <c r="F219" i="19"/>
  <c r="P219" i="19"/>
  <c r="G219" i="19"/>
  <c r="E219" i="19"/>
  <c r="H219" i="19"/>
  <c r="J219" i="19"/>
  <c r="N219" i="19"/>
  <c r="L219" i="19"/>
  <c r="M219" i="19"/>
  <c r="O219" i="19"/>
  <c r="K219" i="19"/>
  <c r="I219" i="19"/>
  <c r="E162" i="19"/>
  <c r="O162" i="19"/>
  <c r="K162" i="19"/>
  <c r="P162" i="19"/>
  <c r="G162" i="19"/>
  <c r="J162" i="19"/>
  <c r="M162" i="19"/>
  <c r="L162" i="19"/>
  <c r="N162" i="19"/>
  <c r="F162" i="19"/>
  <c r="I162" i="19"/>
  <c r="H162" i="19"/>
  <c r="L148" i="19"/>
  <c r="G148" i="19"/>
  <c r="I148" i="19"/>
  <c r="K148" i="19"/>
  <c r="M148" i="19"/>
  <c r="J148" i="19"/>
  <c r="P148" i="19"/>
  <c r="H148" i="19"/>
  <c r="O148" i="19"/>
  <c r="N148" i="19"/>
  <c r="F148" i="19"/>
  <c r="E148" i="19"/>
  <c r="G126" i="19"/>
  <c r="P126" i="19"/>
  <c r="I126" i="19"/>
  <c r="N126" i="19"/>
  <c r="H126" i="19"/>
  <c r="J126" i="19"/>
  <c r="M126" i="19"/>
  <c r="F126" i="19"/>
  <c r="K126" i="19"/>
  <c r="E126" i="19"/>
  <c r="G36" i="22"/>
  <c r="J36" i="22"/>
  <c r="P36" i="22"/>
  <c r="M36" i="22"/>
  <c r="N36" i="22"/>
  <c r="H36" i="22"/>
  <c r="L28" i="22"/>
  <c r="F28" i="22"/>
  <c r="E2" i="19"/>
  <c r="L2" i="19"/>
  <c r="N2" i="19"/>
  <c r="O2" i="19"/>
  <c r="H2" i="19"/>
  <c r="J2" i="19"/>
  <c r="M2" i="19"/>
  <c r="F2" i="19"/>
  <c r="K2" i="19"/>
  <c r="G2" i="19"/>
  <c r="I2" i="19"/>
  <c r="P2" i="19"/>
  <c r="L261" i="19"/>
  <c r="K261" i="19"/>
  <c r="G261" i="19"/>
  <c r="H261" i="19"/>
  <c r="E261" i="19"/>
  <c r="M261" i="19"/>
  <c r="N261" i="19"/>
  <c r="J261" i="19"/>
  <c r="F261" i="19"/>
  <c r="O261" i="19"/>
  <c r="I261" i="19"/>
  <c r="P261" i="19"/>
  <c r="N252" i="19"/>
  <c r="I252" i="19"/>
  <c r="O252" i="19"/>
  <c r="J252" i="19"/>
  <c r="E252" i="19"/>
  <c r="G252" i="19"/>
  <c r="H252" i="19"/>
  <c r="P252" i="19"/>
  <c r="F252" i="19"/>
  <c r="L252" i="19"/>
  <c r="M252" i="19"/>
  <c r="K252" i="19"/>
  <c r="L250" i="19"/>
  <c r="K250" i="19"/>
  <c r="G250" i="19"/>
  <c r="O250" i="19"/>
  <c r="H250" i="19"/>
  <c r="M250" i="19"/>
  <c r="P250" i="19"/>
  <c r="F250" i="19"/>
  <c r="J250" i="19"/>
  <c r="N250" i="19"/>
  <c r="I250" i="19"/>
  <c r="E250" i="19"/>
  <c r="O239" i="19"/>
  <c r="N239" i="19"/>
  <c r="L239" i="19"/>
  <c r="G239" i="19"/>
  <c r="H239" i="19"/>
  <c r="I239" i="19"/>
  <c r="E239" i="19"/>
  <c r="M239" i="19"/>
  <c r="P239" i="19"/>
  <c r="J239" i="19"/>
  <c r="K239" i="19"/>
  <c r="F239" i="19"/>
  <c r="E206" i="19"/>
  <c r="K206" i="19"/>
  <c r="G206" i="19"/>
  <c r="O206" i="19"/>
  <c r="F206" i="19"/>
  <c r="N206" i="19"/>
  <c r="M206" i="19"/>
  <c r="L206" i="19"/>
  <c r="P206" i="19"/>
  <c r="J206" i="19"/>
  <c r="H206" i="19"/>
  <c r="I206" i="19"/>
  <c r="P200" i="19"/>
  <c r="L200" i="19"/>
  <c r="N200" i="19"/>
  <c r="F200" i="19"/>
  <c r="E200" i="19"/>
  <c r="K200" i="19"/>
  <c r="G200" i="19"/>
  <c r="O200" i="19"/>
  <c r="I200" i="19"/>
  <c r="J200" i="19"/>
  <c r="H200" i="19"/>
  <c r="M200" i="19"/>
  <c r="H198" i="19"/>
  <c r="E198" i="19"/>
  <c r="N198" i="19"/>
  <c r="O198" i="19"/>
  <c r="I198" i="19"/>
  <c r="G198" i="19"/>
  <c r="F198" i="19"/>
  <c r="J198" i="19"/>
  <c r="K198" i="19"/>
  <c r="M198" i="19"/>
  <c r="P198" i="19"/>
  <c r="L198" i="19"/>
  <c r="K189" i="19"/>
  <c r="P189" i="19"/>
  <c r="O189" i="19"/>
  <c r="E189" i="19"/>
  <c r="L189" i="19"/>
  <c r="I189" i="19"/>
  <c r="F189" i="19"/>
  <c r="M189" i="19"/>
  <c r="N189" i="19"/>
  <c r="H189" i="19"/>
  <c r="G189" i="19"/>
  <c r="J189" i="19"/>
  <c r="J187" i="19"/>
  <c r="F187" i="19"/>
  <c r="H187" i="19"/>
  <c r="N187" i="19"/>
  <c r="P187" i="19"/>
  <c r="G187" i="19"/>
  <c r="L187" i="19"/>
  <c r="M187" i="19"/>
  <c r="E187" i="19"/>
  <c r="O187" i="19"/>
  <c r="I187" i="19"/>
  <c r="K187" i="19"/>
  <c r="M178" i="19"/>
  <c r="K178" i="19"/>
  <c r="H178" i="19"/>
  <c r="G178" i="19"/>
  <c r="P178" i="19"/>
  <c r="J178" i="19"/>
  <c r="I178" i="19"/>
  <c r="O178" i="19"/>
  <c r="N178" i="19"/>
  <c r="F178" i="19"/>
  <c r="L178" i="19"/>
  <c r="E178" i="19"/>
  <c r="I149" i="19"/>
  <c r="N149" i="19"/>
  <c r="H149" i="19"/>
  <c r="E149" i="19"/>
  <c r="O149" i="19"/>
  <c r="P149" i="19"/>
  <c r="L149" i="19"/>
  <c r="G149" i="19"/>
  <c r="J149" i="19"/>
  <c r="F149" i="19"/>
  <c r="M149" i="19"/>
  <c r="K149" i="19"/>
  <c r="O146" i="19"/>
  <c r="F146" i="19"/>
  <c r="M146" i="19"/>
  <c r="H146" i="19"/>
  <c r="J146" i="19"/>
  <c r="P146" i="19"/>
  <c r="N146" i="19"/>
  <c r="L146" i="19"/>
  <c r="E146" i="19"/>
  <c r="I146" i="19"/>
  <c r="K146" i="19"/>
  <c r="G146" i="19"/>
  <c r="N138" i="19"/>
  <c r="E138" i="19"/>
  <c r="P138" i="19"/>
  <c r="I138" i="19"/>
  <c r="L138" i="19"/>
  <c r="G138" i="19"/>
  <c r="O138" i="19"/>
  <c r="K138" i="19"/>
  <c r="M138" i="19"/>
  <c r="J138" i="19"/>
  <c r="H138" i="19"/>
  <c r="F138" i="19"/>
  <c r="E129" i="19"/>
  <c r="K129" i="19"/>
  <c r="P129" i="19"/>
  <c r="G129" i="19"/>
  <c r="M129" i="19"/>
  <c r="L129" i="19"/>
  <c r="J129" i="19"/>
  <c r="I129" i="19"/>
  <c r="N129" i="19"/>
  <c r="H129" i="19"/>
  <c r="L127" i="19"/>
  <c r="N127" i="19"/>
  <c r="H127" i="19"/>
  <c r="F127" i="19"/>
  <c r="I127" i="19"/>
  <c r="O127" i="19"/>
  <c r="J127" i="19"/>
  <c r="G127" i="19"/>
  <c r="E127" i="19"/>
  <c r="K127" i="19"/>
  <c r="P127" i="19"/>
  <c r="J37" i="19"/>
  <c r="N37" i="19"/>
  <c r="M37" i="19"/>
  <c r="K37" i="19"/>
  <c r="E37" i="19"/>
  <c r="L37" i="19"/>
  <c r="I37" i="19"/>
  <c r="P37" i="19"/>
  <c r="H37" i="19"/>
  <c r="O37" i="19"/>
  <c r="F37" i="19"/>
  <c r="G33" i="22"/>
  <c r="M33" i="22"/>
  <c r="N33" i="22"/>
  <c r="P33" i="22"/>
  <c r="J33" i="22"/>
  <c r="H33" i="22"/>
  <c r="G220" i="19"/>
  <c r="H220" i="19"/>
  <c r="N220" i="19"/>
  <c r="O220" i="19"/>
  <c r="J220" i="19"/>
  <c r="M220" i="19"/>
  <c r="K220" i="19"/>
  <c r="L220" i="19"/>
  <c r="P220" i="19"/>
  <c r="E220" i="19"/>
  <c r="I220" i="19"/>
  <c r="F220" i="19"/>
  <c r="L185" i="19"/>
  <c r="I185" i="19"/>
  <c r="K185" i="19"/>
  <c r="G185" i="19"/>
  <c r="E185" i="19"/>
  <c r="J185" i="19"/>
  <c r="M185" i="19"/>
  <c r="N185" i="19"/>
  <c r="H185" i="19"/>
  <c r="F185" i="19"/>
  <c r="O185" i="19"/>
  <c r="P185" i="19"/>
  <c r="P183" i="19"/>
  <c r="G183" i="19"/>
  <c r="F183" i="19"/>
  <c r="O183" i="19"/>
  <c r="N183" i="19"/>
  <c r="K183" i="19"/>
  <c r="L183" i="19"/>
  <c r="M183" i="19"/>
  <c r="E183" i="19"/>
  <c r="I183" i="19"/>
  <c r="H183" i="19"/>
  <c r="J183" i="19"/>
  <c r="I154" i="19"/>
  <c r="H154" i="19"/>
  <c r="F154" i="19"/>
  <c r="E154" i="19"/>
  <c r="O154" i="19"/>
  <c r="K154" i="19"/>
  <c r="P154" i="19"/>
  <c r="G154" i="19"/>
  <c r="J154" i="19"/>
  <c r="M154" i="19"/>
  <c r="N154" i="19"/>
  <c r="L154" i="19"/>
  <c r="H136" i="19"/>
  <c r="O136" i="19"/>
  <c r="J136" i="19"/>
  <c r="E136" i="19"/>
  <c r="G136" i="19"/>
  <c r="I136" i="19"/>
  <c r="N136" i="19"/>
  <c r="P136" i="19"/>
  <c r="K136" i="19"/>
  <c r="M136" i="19"/>
  <c r="F136" i="19"/>
  <c r="L136" i="19"/>
  <c r="N118" i="19"/>
  <c r="M118" i="19"/>
  <c r="J118" i="19"/>
  <c r="E118" i="19"/>
  <c r="O118" i="19"/>
  <c r="F118" i="19"/>
  <c r="L118" i="19"/>
  <c r="I118" i="19"/>
  <c r="K118" i="19"/>
  <c r="H118" i="19"/>
  <c r="O116" i="19"/>
  <c r="F116" i="19"/>
  <c r="L116" i="19"/>
  <c r="K116" i="19"/>
  <c r="P116" i="19"/>
  <c r="I116" i="19"/>
  <c r="G116" i="19"/>
  <c r="H116" i="19"/>
  <c r="J116" i="19"/>
  <c r="M116" i="19"/>
  <c r="E116" i="19"/>
  <c r="P30" i="19"/>
  <c r="J30" i="19"/>
  <c r="E30" i="19"/>
  <c r="H30" i="19"/>
  <c r="N30" i="19"/>
  <c r="F30" i="19"/>
  <c r="M30" i="19"/>
  <c r="I30" i="19"/>
  <c r="G30" i="19"/>
  <c r="K30" i="19"/>
  <c r="I22" i="15"/>
  <c r="O22" i="15"/>
  <c r="F22" i="15"/>
  <c r="L22" i="15"/>
  <c r="F273" i="19"/>
  <c r="L273" i="19"/>
  <c r="M273" i="19"/>
  <c r="J273" i="19"/>
  <c r="G273" i="19"/>
  <c r="P273" i="19"/>
  <c r="H273" i="19"/>
  <c r="I273" i="19"/>
  <c r="N273" i="19"/>
  <c r="K273" i="19"/>
  <c r="O273" i="19"/>
  <c r="E273" i="19"/>
  <c r="J264" i="19"/>
  <c r="M264" i="19"/>
  <c r="K264" i="19"/>
  <c r="F264" i="19"/>
  <c r="G264" i="19"/>
  <c r="H264" i="19"/>
  <c r="O264" i="19"/>
  <c r="L264" i="19"/>
  <c r="P264" i="19"/>
  <c r="I264" i="19"/>
  <c r="N264" i="19"/>
  <c r="E264" i="19"/>
  <c r="P262" i="19"/>
  <c r="O262" i="19"/>
  <c r="L262" i="19"/>
  <c r="N262" i="19"/>
  <c r="K262" i="19"/>
  <c r="H262" i="19"/>
  <c r="F262" i="19"/>
  <c r="G262" i="19"/>
  <c r="J262" i="19"/>
  <c r="E262" i="19"/>
  <c r="M262" i="19"/>
  <c r="I262" i="19"/>
  <c r="H251" i="19"/>
  <c r="J251" i="19"/>
  <c r="M251" i="19"/>
  <c r="O251" i="19"/>
  <c r="I251" i="19"/>
  <c r="E251" i="19"/>
  <c r="P251" i="19"/>
  <c r="K251" i="19"/>
  <c r="N251" i="19"/>
  <c r="L251" i="19"/>
  <c r="G251" i="19"/>
  <c r="F251" i="19"/>
  <c r="G218" i="19"/>
  <c r="N218" i="19"/>
  <c r="L218" i="19"/>
  <c r="P218" i="19"/>
  <c r="I218" i="19"/>
  <c r="F218" i="19"/>
  <c r="O218" i="19"/>
  <c r="J218" i="19"/>
  <c r="M218" i="19"/>
  <c r="E218" i="19"/>
  <c r="H218" i="19"/>
  <c r="K218" i="19"/>
  <c r="I212" i="19"/>
  <c r="O212" i="19"/>
  <c r="F212" i="19"/>
  <c r="P212" i="19"/>
  <c r="H212" i="19"/>
  <c r="J212" i="19"/>
  <c r="G212" i="19"/>
  <c r="N212" i="19"/>
  <c r="L212" i="19"/>
  <c r="M212" i="19"/>
  <c r="E212" i="19"/>
  <c r="K212" i="19"/>
  <c r="I210" i="19"/>
  <c r="O210" i="19"/>
  <c r="F210" i="19"/>
  <c r="N210" i="19"/>
  <c r="M210" i="19"/>
  <c r="H210" i="19"/>
  <c r="J210" i="19"/>
  <c r="K210" i="19"/>
  <c r="G210" i="19"/>
  <c r="E210" i="19"/>
  <c r="P210" i="19"/>
  <c r="L210" i="19"/>
  <c r="H201" i="19"/>
  <c r="L201" i="19"/>
  <c r="P201" i="19"/>
  <c r="O201" i="19"/>
  <c r="J201" i="19"/>
  <c r="E201" i="19"/>
  <c r="K201" i="19"/>
  <c r="F201" i="19"/>
  <c r="I201" i="19"/>
  <c r="G201" i="19"/>
  <c r="M201" i="19"/>
  <c r="N201" i="19"/>
  <c r="P199" i="19"/>
  <c r="H199" i="19"/>
  <c r="L199" i="19"/>
  <c r="K199" i="19"/>
  <c r="F199" i="19"/>
  <c r="G199" i="19"/>
  <c r="M199" i="19"/>
  <c r="O199" i="19"/>
  <c r="E199" i="19"/>
  <c r="I199" i="19"/>
  <c r="N199" i="19"/>
  <c r="J199" i="19"/>
  <c r="P134" i="19"/>
  <c r="G134" i="19"/>
  <c r="I134" i="19"/>
  <c r="K134" i="19"/>
  <c r="M134" i="19"/>
  <c r="E134" i="19"/>
  <c r="H134" i="19"/>
  <c r="F134" i="19"/>
  <c r="O134" i="19"/>
  <c r="L134" i="19"/>
  <c r="N134" i="19"/>
  <c r="J134" i="19"/>
  <c r="H101" i="19"/>
  <c r="E101" i="19"/>
  <c r="F101" i="19"/>
  <c r="I101" i="19"/>
  <c r="P101" i="19"/>
  <c r="O101" i="19"/>
  <c r="G101" i="19"/>
  <c r="L101" i="19"/>
  <c r="J101" i="19"/>
  <c r="M101" i="19"/>
  <c r="N101" i="19"/>
  <c r="N113" i="19" s="1"/>
  <c r="L35" i="19"/>
  <c r="P35" i="19"/>
  <c r="N35" i="19"/>
  <c r="G35" i="19"/>
  <c r="K35" i="19"/>
  <c r="M35" i="19"/>
  <c r="J35" i="19"/>
  <c r="O35" i="19"/>
  <c r="F35" i="19"/>
  <c r="I35" i="19"/>
  <c r="L27" i="19"/>
  <c r="N27" i="19"/>
  <c r="M27" i="19"/>
  <c r="J27" i="19"/>
  <c r="P27" i="19"/>
  <c r="E27" i="19"/>
  <c r="F27" i="19"/>
  <c r="K27" i="19"/>
  <c r="O27" i="19"/>
  <c r="G27" i="19"/>
  <c r="H27" i="19"/>
  <c r="O11" i="19"/>
  <c r="N11" i="19"/>
  <c r="J11" i="19"/>
  <c r="I11" i="19"/>
  <c r="P11" i="19"/>
  <c r="G11" i="19"/>
  <c r="M11" i="19"/>
  <c r="F11" i="19"/>
  <c r="L11" i="19"/>
  <c r="K11" i="19"/>
  <c r="H11" i="19"/>
  <c r="J269" i="19"/>
  <c r="O269" i="19"/>
  <c r="P269" i="19"/>
  <c r="F269" i="19"/>
  <c r="G269" i="19"/>
  <c r="E269" i="19"/>
  <c r="N269" i="19"/>
  <c r="I269" i="19"/>
  <c r="M269" i="19"/>
  <c r="L269" i="19"/>
  <c r="K269" i="19"/>
  <c r="H269" i="19"/>
  <c r="E243" i="19"/>
  <c r="H243" i="19"/>
  <c r="N243" i="19"/>
  <c r="P243" i="19"/>
  <c r="J243" i="19"/>
  <c r="I243" i="19"/>
  <c r="L243" i="19"/>
  <c r="G243" i="19"/>
  <c r="O243" i="19"/>
  <c r="F243" i="19"/>
  <c r="M243" i="19"/>
  <c r="K243" i="19"/>
  <c r="I184" i="19"/>
  <c r="G184" i="19"/>
  <c r="N184" i="19"/>
  <c r="E184" i="19"/>
  <c r="P184" i="19"/>
  <c r="O184" i="19"/>
  <c r="H184" i="19"/>
  <c r="M184" i="19"/>
  <c r="J184" i="19"/>
  <c r="L184" i="19"/>
  <c r="K184" i="19"/>
  <c r="F184" i="19"/>
  <c r="G157" i="19"/>
  <c r="P157" i="19"/>
  <c r="L157" i="19"/>
  <c r="K157" i="19"/>
  <c r="H157" i="19"/>
  <c r="N157" i="19"/>
  <c r="M157" i="19"/>
  <c r="O157" i="19"/>
  <c r="F157" i="19"/>
  <c r="I157" i="19"/>
  <c r="J157" i="19"/>
  <c r="E157" i="19"/>
  <c r="G155" i="19"/>
  <c r="P155" i="19"/>
  <c r="L155" i="19"/>
  <c r="N155" i="19"/>
  <c r="H155" i="19"/>
  <c r="I155" i="19"/>
  <c r="O155" i="19"/>
  <c r="J155" i="19"/>
  <c r="M155" i="19"/>
  <c r="K155" i="19"/>
  <c r="E155" i="19"/>
  <c r="F155" i="19"/>
  <c r="I121" i="19"/>
  <c r="H121" i="19"/>
  <c r="K121" i="19"/>
  <c r="E121" i="19"/>
  <c r="O121" i="19"/>
  <c r="N121" i="19"/>
  <c r="P121" i="19"/>
  <c r="F121" i="19"/>
  <c r="M121" i="19"/>
  <c r="L121" i="19"/>
  <c r="J121" i="19"/>
  <c r="M119" i="19"/>
  <c r="O119" i="19"/>
  <c r="J119" i="19"/>
  <c r="I119" i="19"/>
  <c r="G119" i="19"/>
  <c r="K119" i="19"/>
  <c r="P119" i="19"/>
  <c r="N119" i="19"/>
  <c r="F119" i="19"/>
  <c r="L119" i="19"/>
  <c r="H119" i="19"/>
  <c r="O110" i="19"/>
  <c r="M110" i="19"/>
  <c r="P110" i="19"/>
  <c r="N110" i="19"/>
  <c r="L110" i="19"/>
  <c r="E110" i="19"/>
  <c r="J110" i="19"/>
  <c r="G110" i="19"/>
  <c r="F110" i="19"/>
  <c r="I110" i="19"/>
  <c r="K110" i="19"/>
  <c r="M108" i="19"/>
  <c r="L108" i="19"/>
  <c r="N108" i="19"/>
  <c r="H108" i="19"/>
  <c r="K108" i="19"/>
  <c r="J108" i="19"/>
  <c r="P108" i="19"/>
  <c r="E108" i="19"/>
  <c r="G108" i="19"/>
  <c r="O108" i="19"/>
  <c r="I108" i="19"/>
  <c r="I102" i="19"/>
  <c r="K102" i="19"/>
  <c r="F102" i="19"/>
  <c r="M102" i="19"/>
  <c r="H102" i="19"/>
  <c r="N102" i="19"/>
  <c r="G102" i="19"/>
  <c r="J102" i="19"/>
  <c r="P102" i="19"/>
  <c r="E102" i="19"/>
  <c r="O102" i="19"/>
  <c r="N36" i="19"/>
  <c r="O36" i="19"/>
  <c r="P36" i="19"/>
  <c r="K36" i="19"/>
  <c r="E36" i="19"/>
  <c r="L36" i="19"/>
  <c r="G36" i="19"/>
  <c r="M36" i="19"/>
  <c r="J36" i="19"/>
  <c r="H36" i="19"/>
  <c r="I36" i="19"/>
  <c r="N28" i="19"/>
  <c r="E28" i="19"/>
  <c r="P28" i="19"/>
  <c r="I28" i="19"/>
  <c r="O28" i="19"/>
  <c r="L28" i="19"/>
  <c r="G28" i="19"/>
  <c r="F28" i="19"/>
  <c r="H28" i="19"/>
  <c r="K28" i="19"/>
  <c r="M28" i="19"/>
  <c r="P24" i="15"/>
  <c r="J24" i="15"/>
  <c r="G24" i="15"/>
  <c r="M24" i="15"/>
  <c r="J20" i="19"/>
  <c r="H20" i="19"/>
  <c r="I20" i="19"/>
  <c r="F20" i="19"/>
  <c r="P20" i="19"/>
  <c r="M20" i="19"/>
  <c r="L20" i="19"/>
  <c r="K20" i="19"/>
  <c r="G20" i="19"/>
  <c r="O20" i="19"/>
  <c r="E20" i="19"/>
  <c r="L12" i="19"/>
  <c r="P12" i="19"/>
  <c r="G12" i="19"/>
  <c r="K12" i="19"/>
  <c r="N12" i="19"/>
  <c r="O12" i="19"/>
  <c r="E12" i="19"/>
  <c r="M12" i="19"/>
  <c r="J12" i="19"/>
  <c r="H12" i="19"/>
  <c r="I12" i="19"/>
  <c r="N4" i="19"/>
  <c r="I4" i="19"/>
  <c r="P4" i="19"/>
  <c r="K4" i="19"/>
  <c r="G4" i="19"/>
  <c r="H4" i="19"/>
  <c r="O4" i="19"/>
  <c r="L4" i="19"/>
  <c r="L6" i="19" s="1"/>
  <c r="E4" i="19"/>
  <c r="J4" i="19"/>
  <c r="M4" i="19"/>
  <c r="F4" i="19"/>
  <c r="H272" i="19"/>
  <c r="F272" i="19"/>
  <c r="E272" i="19"/>
  <c r="N272" i="19"/>
  <c r="J272" i="19"/>
  <c r="K272" i="19"/>
  <c r="P272" i="19"/>
  <c r="I272" i="19"/>
  <c r="G272" i="19"/>
  <c r="M272" i="19"/>
  <c r="L272" i="19"/>
  <c r="O272" i="19"/>
  <c r="L270" i="19"/>
  <c r="E270" i="19"/>
  <c r="G270" i="19"/>
  <c r="H270" i="19"/>
  <c r="M270" i="19"/>
  <c r="N270" i="19"/>
  <c r="O270" i="19"/>
  <c r="F270" i="19"/>
  <c r="K270" i="19"/>
  <c r="P270" i="19"/>
  <c r="I270" i="19"/>
  <c r="J270" i="19"/>
  <c r="H259" i="19"/>
  <c r="F259" i="19"/>
  <c r="I259" i="19"/>
  <c r="K259" i="19"/>
  <c r="M259" i="19"/>
  <c r="O259" i="19"/>
  <c r="N259" i="19"/>
  <c r="P259" i="19"/>
  <c r="G259" i="19"/>
  <c r="J259" i="19"/>
  <c r="L259" i="19"/>
  <c r="E259" i="19"/>
  <c r="J228" i="19"/>
  <c r="P228" i="19"/>
  <c r="E228" i="19"/>
  <c r="O228" i="19"/>
  <c r="H228" i="19"/>
  <c r="I228" i="19"/>
  <c r="K228" i="19"/>
  <c r="L228" i="19"/>
  <c r="N228" i="19"/>
  <c r="F228" i="19"/>
  <c r="G228" i="19"/>
  <c r="M228" i="19"/>
  <c r="I226" i="19"/>
  <c r="M226" i="19"/>
  <c r="G226" i="19"/>
  <c r="K226" i="19"/>
  <c r="F226" i="19"/>
  <c r="O226" i="19"/>
  <c r="H226" i="19"/>
  <c r="N226" i="19"/>
  <c r="E226" i="19"/>
  <c r="L226" i="19"/>
  <c r="P226" i="19"/>
  <c r="J226" i="19"/>
  <c r="I217" i="19"/>
  <c r="N217" i="19"/>
  <c r="P217" i="19"/>
  <c r="E217" i="19"/>
  <c r="L217" i="19"/>
  <c r="O217" i="19"/>
  <c r="G217" i="19"/>
  <c r="M217" i="19"/>
  <c r="H217" i="19"/>
  <c r="F217" i="19"/>
  <c r="J217" i="19"/>
  <c r="K217" i="19"/>
  <c r="O215" i="19"/>
  <c r="J215" i="19"/>
  <c r="E215" i="19"/>
  <c r="G215" i="19"/>
  <c r="N215" i="19"/>
  <c r="P215" i="19"/>
  <c r="I215" i="19"/>
  <c r="F215" i="19"/>
  <c r="K215" i="19"/>
  <c r="H215" i="19"/>
  <c r="M215" i="19"/>
  <c r="L215" i="19"/>
  <c r="I176" i="19"/>
  <c r="L176" i="19"/>
  <c r="F176" i="19"/>
  <c r="H176" i="19"/>
  <c r="O176" i="19"/>
  <c r="M176" i="19"/>
  <c r="G176" i="19"/>
  <c r="J176" i="19"/>
  <c r="N176" i="19"/>
  <c r="K176" i="19"/>
  <c r="E176" i="19"/>
  <c r="P176" i="19"/>
  <c r="P165" i="19"/>
  <c r="H165" i="19"/>
  <c r="L165" i="19"/>
  <c r="O165" i="19"/>
  <c r="J165" i="19"/>
  <c r="E165" i="19"/>
  <c r="N165" i="19"/>
  <c r="F165" i="19"/>
  <c r="I165" i="19"/>
  <c r="M165" i="19"/>
  <c r="K165" i="19"/>
  <c r="G165" i="19"/>
  <c r="K163" i="19"/>
  <c r="F163" i="19"/>
  <c r="E163" i="19"/>
  <c r="G163" i="19"/>
  <c r="P163" i="19"/>
  <c r="L163" i="19"/>
  <c r="N163" i="19"/>
  <c r="I163" i="19"/>
  <c r="H163" i="19"/>
  <c r="J163" i="19"/>
  <c r="M163" i="19"/>
  <c r="O163" i="19"/>
  <c r="H144" i="19"/>
  <c r="K144" i="19"/>
  <c r="F144" i="19"/>
  <c r="P144" i="19"/>
  <c r="G144" i="19"/>
  <c r="I144" i="19"/>
  <c r="N144" i="19"/>
  <c r="E144" i="19"/>
  <c r="O144" i="19"/>
  <c r="M144" i="19"/>
  <c r="L144" i="19"/>
  <c r="J144" i="19"/>
  <c r="N124" i="19"/>
  <c r="E124" i="19"/>
  <c r="K124" i="19"/>
  <c r="P124" i="19"/>
  <c r="I124" i="19"/>
  <c r="H124" i="19"/>
  <c r="O124" i="19"/>
  <c r="L124" i="19"/>
  <c r="G124" i="19"/>
  <c r="F124" i="19"/>
  <c r="M124" i="19"/>
  <c r="M33" i="19"/>
  <c r="N33" i="19"/>
  <c r="K33" i="19"/>
  <c r="G33" i="19"/>
  <c r="E33" i="19"/>
  <c r="P33" i="19"/>
  <c r="L33" i="19"/>
  <c r="H33" i="19"/>
  <c r="F33" i="19"/>
  <c r="I33" i="19"/>
  <c r="J33" i="19"/>
  <c r="I29" i="15"/>
  <c r="J29" i="15"/>
  <c r="O29" i="15"/>
  <c r="G29" i="15"/>
  <c r="F29" i="15"/>
  <c r="M29" i="15"/>
  <c r="L29" i="15"/>
  <c r="P29" i="15"/>
  <c r="P25" i="19"/>
  <c r="F25" i="19"/>
  <c r="I25" i="19"/>
  <c r="L25" i="19"/>
  <c r="N25" i="19"/>
  <c r="M25" i="19"/>
  <c r="H25" i="19"/>
  <c r="O25" i="19"/>
  <c r="E25" i="19"/>
  <c r="K25" i="19"/>
  <c r="J25" i="19"/>
  <c r="M21" i="15"/>
  <c r="J21" i="15"/>
  <c r="P21" i="15"/>
  <c r="G21" i="15"/>
  <c r="F17" i="19"/>
  <c r="E17" i="19"/>
  <c r="P17" i="19"/>
  <c r="M17" i="19"/>
  <c r="I17" i="19"/>
  <c r="L17" i="19"/>
  <c r="O17" i="19"/>
  <c r="G17" i="19"/>
  <c r="J17" i="19"/>
  <c r="H17" i="19"/>
  <c r="N17" i="19"/>
  <c r="K9" i="19"/>
  <c r="E9" i="19"/>
  <c r="P9" i="19"/>
  <c r="I9" i="19"/>
  <c r="N9" i="19"/>
  <c r="G9" i="19"/>
  <c r="L9" i="19"/>
  <c r="M9" i="19"/>
  <c r="H9" i="19"/>
  <c r="J9" i="19"/>
  <c r="F9" i="19"/>
  <c r="L244" i="19"/>
  <c r="N244" i="19"/>
  <c r="E244" i="19"/>
  <c r="G244" i="19"/>
  <c r="I244" i="19"/>
  <c r="H244" i="19"/>
  <c r="O244" i="19"/>
  <c r="K244" i="19"/>
  <c r="J244" i="19"/>
  <c r="M244" i="19"/>
  <c r="F244" i="19"/>
  <c r="P244" i="19"/>
  <c r="P209" i="19"/>
  <c r="L209" i="19"/>
  <c r="H209" i="19"/>
  <c r="O209" i="19"/>
  <c r="J209" i="19"/>
  <c r="E209" i="19"/>
  <c r="K209" i="19"/>
  <c r="F209" i="19"/>
  <c r="N209" i="19"/>
  <c r="M209" i="19"/>
  <c r="G209" i="19"/>
  <c r="I209" i="19"/>
  <c r="H207" i="19"/>
  <c r="P207" i="19"/>
  <c r="L207" i="19"/>
  <c r="K207" i="19"/>
  <c r="F207" i="19"/>
  <c r="G207" i="19"/>
  <c r="M207" i="19"/>
  <c r="J207" i="19"/>
  <c r="N207" i="19"/>
  <c r="I207" i="19"/>
  <c r="O207" i="19"/>
  <c r="E207" i="19"/>
  <c r="L152" i="19"/>
  <c r="M152" i="19"/>
  <c r="O152" i="19"/>
  <c r="H152" i="19"/>
  <c r="G152" i="19"/>
  <c r="J152" i="19"/>
  <c r="N152" i="19"/>
  <c r="K152" i="19"/>
  <c r="E152" i="19"/>
  <c r="I152" i="19"/>
  <c r="F152" i="19"/>
  <c r="P152" i="19"/>
  <c r="H105" i="19"/>
  <c r="G105" i="19"/>
  <c r="N105" i="19"/>
  <c r="E105" i="19"/>
  <c r="P105" i="19"/>
  <c r="I105" i="19"/>
  <c r="K105" i="19"/>
  <c r="L105" i="19"/>
  <c r="M105" i="19"/>
  <c r="J105" i="19"/>
  <c r="F105" i="19"/>
  <c r="H103" i="19"/>
  <c r="N103" i="19"/>
  <c r="G103" i="19"/>
  <c r="O103" i="19"/>
  <c r="I103" i="19"/>
  <c r="J103" i="19"/>
  <c r="F103" i="19"/>
  <c r="K103" i="19"/>
  <c r="L103" i="19"/>
  <c r="E103" i="19"/>
  <c r="P103" i="19"/>
  <c r="L34" i="22"/>
  <c r="F34" i="22"/>
  <c r="H34" i="22"/>
  <c r="I34" i="22"/>
  <c r="O34" i="22"/>
  <c r="N34" i="22"/>
  <c r="P30" i="15"/>
  <c r="J30" i="15"/>
  <c r="M30" i="15"/>
  <c r="G30" i="15"/>
  <c r="P14" i="19"/>
  <c r="O14" i="19"/>
  <c r="N14" i="19"/>
  <c r="E14" i="19"/>
  <c r="I14" i="19"/>
  <c r="J14" i="19"/>
  <c r="L14" i="19"/>
  <c r="M14" i="19"/>
  <c r="F14" i="19"/>
  <c r="G14" i="19"/>
  <c r="K14" i="19"/>
  <c r="K271" i="19"/>
  <c r="H271" i="19"/>
  <c r="O271" i="19"/>
  <c r="E271" i="19"/>
  <c r="F271" i="19"/>
  <c r="I271" i="19"/>
  <c r="L271" i="19"/>
  <c r="M271" i="19"/>
  <c r="P271" i="19"/>
  <c r="N271" i="19"/>
  <c r="G271" i="19"/>
  <c r="J271" i="19"/>
  <c r="L249" i="19"/>
  <c r="H249" i="19"/>
  <c r="K249" i="19"/>
  <c r="O249" i="19"/>
  <c r="N249" i="19"/>
  <c r="G249" i="19"/>
  <c r="E249" i="19"/>
  <c r="F249" i="19"/>
  <c r="J249" i="19"/>
  <c r="P249" i="19"/>
  <c r="M249" i="19"/>
  <c r="I249" i="19"/>
  <c r="K240" i="19"/>
  <c r="N240" i="19"/>
  <c r="H240" i="19"/>
  <c r="I240" i="19"/>
  <c r="O240" i="19"/>
  <c r="E240" i="19"/>
  <c r="P240" i="19"/>
  <c r="J240" i="19"/>
  <c r="F240" i="19"/>
  <c r="M240" i="19"/>
  <c r="G240" i="19"/>
  <c r="L240" i="19"/>
  <c r="L238" i="19"/>
  <c r="M238" i="19"/>
  <c r="P238" i="19"/>
  <c r="O238" i="19"/>
  <c r="I238" i="19"/>
  <c r="H238" i="19"/>
  <c r="J238" i="19"/>
  <c r="E238" i="19"/>
  <c r="K238" i="19"/>
  <c r="N238" i="19"/>
  <c r="G238" i="19"/>
  <c r="F238" i="19"/>
  <c r="O229" i="19"/>
  <c r="I229" i="19"/>
  <c r="L229" i="19"/>
  <c r="P229" i="19"/>
  <c r="E229" i="19"/>
  <c r="G229" i="19"/>
  <c r="F229" i="19"/>
  <c r="M229" i="19"/>
  <c r="J229" i="19"/>
  <c r="K229" i="19"/>
  <c r="N229" i="19"/>
  <c r="H229" i="19"/>
  <c r="H227" i="19"/>
  <c r="M227" i="19"/>
  <c r="G227" i="19"/>
  <c r="O227" i="19"/>
  <c r="I227" i="19"/>
  <c r="P227" i="19"/>
  <c r="N227" i="19"/>
  <c r="L227" i="19"/>
  <c r="K227" i="19"/>
  <c r="E227" i="19"/>
  <c r="J227" i="19"/>
  <c r="F227" i="19"/>
  <c r="I194" i="19"/>
  <c r="N194" i="19"/>
  <c r="P194" i="19"/>
  <c r="K194" i="19"/>
  <c r="G194" i="19"/>
  <c r="H194" i="19"/>
  <c r="L194" i="19"/>
  <c r="O194" i="19"/>
  <c r="J194" i="19"/>
  <c r="F194" i="19"/>
  <c r="E194" i="19"/>
  <c r="M194" i="19"/>
  <c r="M188" i="19"/>
  <c r="K188" i="19"/>
  <c r="H188" i="19"/>
  <c r="L188" i="19"/>
  <c r="I188" i="19"/>
  <c r="J188" i="19"/>
  <c r="E188" i="19"/>
  <c r="P188" i="19"/>
  <c r="G188" i="19"/>
  <c r="F188" i="19"/>
  <c r="N188" i="19"/>
  <c r="O188" i="19"/>
  <c r="K177" i="19"/>
  <c r="M177" i="19"/>
  <c r="P177" i="19"/>
  <c r="G177" i="19"/>
  <c r="H177" i="19"/>
  <c r="J177" i="19"/>
  <c r="N177" i="19"/>
  <c r="L177" i="19"/>
  <c r="E177" i="19"/>
  <c r="F177" i="19"/>
  <c r="O177" i="19"/>
  <c r="I177" i="19"/>
  <c r="L175" i="19"/>
  <c r="J175" i="19"/>
  <c r="H175" i="19"/>
  <c r="N175" i="19"/>
  <c r="E175" i="19"/>
  <c r="M175" i="19"/>
  <c r="K175" i="19"/>
  <c r="I175" i="19"/>
  <c r="G175" i="19"/>
  <c r="F175" i="19"/>
  <c r="P175" i="19"/>
  <c r="O175" i="19"/>
  <c r="M166" i="19"/>
  <c r="H166" i="19"/>
  <c r="J166" i="19"/>
  <c r="L166" i="19"/>
  <c r="N166" i="19"/>
  <c r="P166" i="19"/>
  <c r="G166" i="19"/>
  <c r="K166" i="19"/>
  <c r="O166" i="19"/>
  <c r="I166" i="19"/>
  <c r="F166" i="19"/>
  <c r="E166" i="19"/>
  <c r="E164" i="19"/>
  <c r="O164" i="19"/>
  <c r="K164" i="19"/>
  <c r="L164" i="19"/>
  <c r="F164" i="19"/>
  <c r="M164" i="19"/>
  <c r="H164" i="19"/>
  <c r="J164" i="19"/>
  <c r="I164" i="19"/>
  <c r="G164" i="19"/>
  <c r="P164" i="19"/>
  <c r="N164" i="19"/>
  <c r="E145" i="19"/>
  <c r="O145" i="19"/>
  <c r="F145" i="19"/>
  <c r="P145" i="19"/>
  <c r="K145" i="19"/>
  <c r="N145" i="19"/>
  <c r="M145" i="19"/>
  <c r="L145" i="19"/>
  <c r="G145" i="19"/>
  <c r="H145" i="19"/>
  <c r="I145" i="19"/>
  <c r="J145" i="19"/>
  <c r="P143" i="19"/>
  <c r="K143" i="19"/>
  <c r="J143" i="19"/>
  <c r="M143" i="19"/>
  <c r="L143" i="19"/>
  <c r="G143" i="19"/>
  <c r="I143" i="19"/>
  <c r="F143" i="19"/>
  <c r="H143" i="19"/>
  <c r="N143" i="19"/>
  <c r="E143" i="19"/>
  <c r="O143" i="19"/>
  <c r="L132" i="19"/>
  <c r="G132" i="19"/>
  <c r="I132" i="19"/>
  <c r="F132" i="19"/>
  <c r="K132" i="19"/>
  <c r="M132" i="19"/>
  <c r="E132" i="19"/>
  <c r="O132" i="19"/>
  <c r="P132" i="19"/>
  <c r="H132" i="19"/>
  <c r="J132" i="19"/>
  <c r="N132" i="19"/>
  <c r="E125" i="19"/>
  <c r="O125" i="19"/>
  <c r="P125" i="19"/>
  <c r="G125" i="19"/>
  <c r="M125" i="19"/>
  <c r="L125" i="19"/>
  <c r="F125" i="19"/>
  <c r="I125" i="19"/>
  <c r="H125" i="19"/>
  <c r="J125" i="19"/>
  <c r="N125" i="19"/>
  <c r="P123" i="19"/>
  <c r="N123" i="19"/>
  <c r="H123" i="19"/>
  <c r="F123" i="19"/>
  <c r="M123" i="19"/>
  <c r="O123" i="19"/>
  <c r="K123" i="19"/>
  <c r="E123" i="19"/>
  <c r="J123" i="19"/>
  <c r="G123" i="19"/>
  <c r="L23" i="19"/>
  <c r="J23" i="19"/>
  <c r="I23" i="19"/>
  <c r="M23" i="19"/>
  <c r="N23" i="19"/>
  <c r="G23" i="19"/>
  <c r="K23" i="19"/>
  <c r="P23" i="19"/>
  <c r="F23" i="19"/>
  <c r="O23" i="19"/>
  <c r="H23" i="19"/>
  <c r="H35" i="19" s="1"/>
  <c r="H47" i="19" s="1"/>
  <c r="H7" i="19"/>
  <c r="E7" i="19"/>
  <c r="J7" i="19"/>
  <c r="N7" i="19"/>
  <c r="O7" i="19"/>
  <c r="F7" i="19"/>
  <c r="K7" i="19"/>
  <c r="L7" i="19"/>
  <c r="I7" i="19"/>
  <c r="G7" i="19"/>
  <c r="P7" i="19"/>
  <c r="H267" i="19"/>
  <c r="M267" i="19"/>
  <c r="N267" i="19"/>
  <c r="O267" i="19"/>
  <c r="F267" i="19"/>
  <c r="G267" i="19"/>
  <c r="P267" i="19"/>
  <c r="J267" i="19"/>
  <c r="K267" i="19"/>
  <c r="I267" i="19"/>
  <c r="L267" i="19"/>
  <c r="E267" i="19"/>
  <c r="E208" i="19"/>
  <c r="K208" i="19"/>
  <c r="G208" i="19"/>
  <c r="M208" i="19"/>
  <c r="O208" i="19"/>
  <c r="F208" i="19"/>
  <c r="I208" i="19"/>
  <c r="J208" i="19"/>
  <c r="H208" i="19"/>
  <c r="L208" i="19"/>
  <c r="P208" i="19"/>
  <c r="N208" i="19"/>
  <c r="P173" i="19"/>
  <c r="L173" i="19"/>
  <c r="H173" i="19"/>
  <c r="O173" i="19"/>
  <c r="J173" i="19"/>
  <c r="E173" i="19"/>
  <c r="K173" i="19"/>
  <c r="F173" i="19"/>
  <c r="I173" i="19"/>
  <c r="G173" i="19"/>
  <c r="M173" i="19"/>
  <c r="N173" i="19"/>
  <c r="K171" i="19"/>
  <c r="F171" i="19"/>
  <c r="P171" i="19"/>
  <c r="N171" i="19"/>
  <c r="E171" i="19"/>
  <c r="J171" i="19"/>
  <c r="L171" i="19"/>
  <c r="G171" i="19"/>
  <c r="I171" i="19"/>
  <c r="H171" i="19"/>
  <c r="O171" i="19"/>
  <c r="M171" i="19"/>
  <c r="I137" i="19"/>
  <c r="H137" i="19"/>
  <c r="J137" i="19"/>
  <c r="E137" i="19"/>
  <c r="O137" i="19"/>
  <c r="F137" i="19"/>
  <c r="P137" i="19"/>
  <c r="K137" i="19"/>
  <c r="N137" i="19"/>
  <c r="L137" i="19"/>
  <c r="M137" i="19"/>
  <c r="G137" i="19"/>
  <c r="M135" i="19"/>
  <c r="L135" i="19"/>
  <c r="G135" i="19"/>
  <c r="I135" i="19"/>
  <c r="H135" i="19"/>
  <c r="F135" i="19"/>
  <c r="E135" i="19"/>
  <c r="O135" i="19"/>
  <c r="N135" i="19"/>
  <c r="K135" i="19"/>
  <c r="J135" i="19"/>
  <c r="P135" i="19"/>
  <c r="L32" i="22"/>
  <c r="J32" i="22"/>
  <c r="M32" i="22"/>
  <c r="F32" i="22"/>
  <c r="O32" i="22"/>
  <c r="P32" i="22"/>
  <c r="G32" i="22"/>
  <c r="I32" i="22"/>
  <c r="P2" i="22"/>
  <c r="J2" i="22"/>
  <c r="G2" i="22"/>
  <c r="M2" i="22"/>
  <c r="L2" i="22"/>
  <c r="F2" i="22"/>
  <c r="I2" i="22"/>
  <c r="H2" i="22"/>
  <c r="O2" i="22"/>
  <c r="E2" i="22"/>
  <c r="N2" i="22"/>
  <c r="K2" i="22"/>
  <c r="P265" i="19"/>
  <c r="F265" i="19"/>
  <c r="N265" i="19"/>
  <c r="H265" i="19"/>
  <c r="O265" i="19"/>
  <c r="E265" i="19"/>
  <c r="I265" i="19"/>
  <c r="L265" i="19"/>
  <c r="G265" i="19"/>
  <c r="K265" i="19"/>
  <c r="M265" i="19"/>
  <c r="J265" i="19"/>
  <c r="N254" i="19"/>
  <c r="H254" i="19"/>
  <c r="I254" i="19"/>
  <c r="J254" i="19"/>
  <c r="L254" i="19"/>
  <c r="P254" i="19"/>
  <c r="M254" i="19"/>
  <c r="O254" i="19"/>
  <c r="E254" i="19"/>
  <c r="G254" i="19"/>
  <c r="F254" i="19"/>
  <c r="K254" i="19"/>
  <c r="O248" i="19"/>
  <c r="F248" i="19"/>
  <c r="P248" i="19"/>
  <c r="E248" i="19"/>
  <c r="L248" i="19"/>
  <c r="J248" i="19"/>
  <c r="H248" i="19"/>
  <c r="N248" i="19"/>
  <c r="G248" i="19"/>
  <c r="I248" i="19"/>
  <c r="M248" i="19"/>
  <c r="K248" i="19"/>
  <c r="O246" i="19"/>
  <c r="F246" i="19"/>
  <c r="P246" i="19"/>
  <c r="G246" i="19"/>
  <c r="J246" i="19"/>
  <c r="H246" i="19"/>
  <c r="L246" i="19"/>
  <c r="E246" i="19"/>
  <c r="I246" i="19"/>
  <c r="N246" i="19"/>
  <c r="K246" i="19"/>
  <c r="M246" i="19"/>
  <c r="P237" i="19"/>
  <c r="J237" i="19"/>
  <c r="N237" i="19"/>
  <c r="F237" i="19"/>
  <c r="H237" i="19"/>
  <c r="I237" i="19"/>
  <c r="G237" i="19"/>
  <c r="E237" i="19"/>
  <c r="L237" i="19"/>
  <c r="K237" i="19"/>
  <c r="O237" i="19"/>
  <c r="M237" i="19"/>
  <c r="N235" i="19"/>
  <c r="E235" i="19"/>
  <c r="J235" i="19"/>
  <c r="M235" i="19"/>
  <c r="I235" i="19"/>
  <c r="P235" i="19"/>
  <c r="O235" i="19"/>
  <c r="L235" i="19"/>
  <c r="G235" i="19"/>
  <c r="H235" i="19"/>
  <c r="F235" i="19"/>
  <c r="K235" i="19"/>
  <c r="M204" i="19"/>
  <c r="H204" i="19"/>
  <c r="J204" i="19"/>
  <c r="K204" i="19"/>
  <c r="G204" i="19"/>
  <c r="P204" i="19"/>
  <c r="L204" i="19"/>
  <c r="N204" i="19"/>
  <c r="E204" i="19"/>
  <c r="F204" i="19"/>
  <c r="I204" i="19"/>
  <c r="O204" i="19"/>
  <c r="I202" i="19"/>
  <c r="O202" i="19"/>
  <c r="F202" i="19"/>
  <c r="L202" i="19"/>
  <c r="M202" i="19"/>
  <c r="H202" i="19"/>
  <c r="J202" i="19"/>
  <c r="P202" i="19"/>
  <c r="N202" i="19"/>
  <c r="K202" i="19"/>
  <c r="E202" i="19"/>
  <c r="G202" i="19"/>
  <c r="G193" i="19"/>
  <c r="H193" i="19"/>
  <c r="O193" i="19"/>
  <c r="L193" i="19"/>
  <c r="K193" i="19"/>
  <c r="P193" i="19"/>
  <c r="J193" i="19"/>
  <c r="E193" i="19"/>
  <c r="I193" i="19"/>
  <c r="M193" i="19"/>
  <c r="F193" i="19"/>
  <c r="N193" i="19"/>
  <c r="J191" i="19"/>
  <c r="H191" i="19"/>
  <c r="N191" i="19"/>
  <c r="P191" i="19"/>
  <c r="F191" i="19"/>
  <c r="M191" i="19"/>
  <c r="O191" i="19"/>
  <c r="I191" i="19"/>
  <c r="L191" i="19"/>
  <c r="E191" i="19"/>
  <c r="K191" i="19"/>
  <c r="G191" i="19"/>
  <c r="E182" i="19"/>
  <c r="G182" i="19"/>
  <c r="M182" i="19"/>
  <c r="N182" i="19"/>
  <c r="H182" i="19"/>
  <c r="I182" i="19"/>
  <c r="L182" i="19"/>
  <c r="K182" i="19"/>
  <c r="J182" i="19"/>
  <c r="O182" i="19"/>
  <c r="F182" i="19"/>
  <c r="P182" i="19"/>
  <c r="I174" i="19"/>
  <c r="O174" i="19"/>
  <c r="F174" i="19"/>
  <c r="H174" i="19"/>
  <c r="J174" i="19"/>
  <c r="L174" i="19"/>
  <c r="P174" i="19"/>
  <c r="K174" i="19"/>
  <c r="E174" i="19"/>
  <c r="N174" i="19"/>
  <c r="G174" i="19"/>
  <c r="M174" i="19"/>
  <c r="M160" i="19"/>
  <c r="L160" i="19"/>
  <c r="N160" i="19"/>
  <c r="I160" i="19"/>
  <c r="H160" i="19"/>
  <c r="F160" i="19"/>
  <c r="E160" i="19"/>
  <c r="O160" i="19"/>
  <c r="K160" i="19"/>
  <c r="P160" i="19"/>
  <c r="J160" i="19"/>
  <c r="G160" i="19"/>
  <c r="O142" i="19"/>
  <c r="F142" i="19"/>
  <c r="H142" i="19"/>
  <c r="N142" i="19"/>
  <c r="G142" i="19"/>
  <c r="P142" i="19"/>
  <c r="J142" i="19"/>
  <c r="L142" i="19"/>
  <c r="E142" i="19"/>
  <c r="I142" i="19"/>
  <c r="K142" i="19"/>
  <c r="M142" i="19"/>
  <c r="I133" i="19"/>
  <c r="H133" i="19"/>
  <c r="N133" i="19"/>
  <c r="E133" i="19"/>
  <c r="O133" i="19"/>
  <c r="J133" i="19"/>
  <c r="P133" i="19"/>
  <c r="K133" i="19"/>
  <c r="F133" i="19"/>
  <c r="L133" i="19"/>
  <c r="G133" i="19"/>
  <c r="M133" i="19"/>
  <c r="I131" i="19"/>
  <c r="H131" i="19"/>
  <c r="N131" i="19"/>
  <c r="E131" i="19"/>
  <c r="O131" i="19"/>
  <c r="J131" i="19"/>
  <c r="P131" i="19"/>
  <c r="K131" i="19"/>
  <c r="F131" i="19"/>
  <c r="G131" i="19"/>
  <c r="M131" i="19"/>
  <c r="L131" i="19"/>
  <c r="K268" i="19"/>
  <c r="J268" i="19"/>
  <c r="P268" i="19"/>
  <c r="M268" i="19"/>
  <c r="F268" i="19"/>
  <c r="I268" i="19"/>
  <c r="E268" i="19"/>
  <c r="G268" i="19"/>
  <c r="O268" i="19"/>
  <c r="L268" i="19"/>
  <c r="N268" i="19"/>
  <c r="H268" i="19"/>
  <c r="P257" i="19"/>
  <c r="I257" i="19"/>
  <c r="F257" i="19"/>
  <c r="H257" i="19"/>
  <c r="G257" i="19"/>
  <c r="J257" i="19"/>
  <c r="N257" i="19"/>
  <c r="E257" i="19"/>
  <c r="L257" i="19"/>
  <c r="M257" i="19"/>
  <c r="K257" i="19"/>
  <c r="O257" i="19"/>
  <c r="J233" i="19"/>
  <c r="H233" i="19"/>
  <c r="N233" i="19"/>
  <c r="F233" i="19"/>
  <c r="P233" i="19"/>
  <c r="M233" i="19"/>
  <c r="K233" i="19"/>
  <c r="I233" i="19"/>
  <c r="G233" i="19"/>
  <c r="O233" i="19"/>
  <c r="E233" i="19"/>
  <c r="L233" i="19"/>
  <c r="M231" i="19"/>
  <c r="K231" i="19"/>
  <c r="N231" i="19"/>
  <c r="I231" i="19"/>
  <c r="G231" i="19"/>
  <c r="F231" i="19"/>
  <c r="O231" i="19"/>
  <c r="J231" i="19"/>
  <c r="E231" i="19"/>
  <c r="P231" i="19"/>
  <c r="L231" i="19"/>
  <c r="H231" i="19"/>
  <c r="N172" i="19"/>
  <c r="L172" i="19"/>
  <c r="J172" i="19"/>
  <c r="P172" i="19"/>
  <c r="G172" i="19"/>
  <c r="O172" i="19"/>
  <c r="I172" i="19"/>
  <c r="M172" i="19"/>
  <c r="E172" i="19"/>
  <c r="H172" i="19"/>
  <c r="K172" i="19"/>
  <c r="F172" i="19"/>
  <c r="J158" i="19"/>
  <c r="P158" i="19"/>
  <c r="G158" i="19"/>
  <c r="M158" i="19"/>
  <c r="H158" i="19"/>
  <c r="K158" i="19"/>
  <c r="I158" i="19"/>
  <c r="O158" i="19"/>
  <c r="L158" i="19"/>
  <c r="F158" i="19"/>
  <c r="E158" i="19"/>
  <c r="N158" i="19"/>
  <c r="L150" i="19"/>
  <c r="E150" i="19"/>
  <c r="G150" i="19"/>
  <c r="H150" i="19"/>
  <c r="N150" i="19"/>
  <c r="F150" i="19"/>
  <c r="O150" i="19"/>
  <c r="I150" i="19"/>
  <c r="K150" i="19"/>
  <c r="J150" i="19"/>
  <c r="P150" i="19"/>
  <c r="M150" i="19"/>
  <c r="I122" i="19"/>
  <c r="O122" i="19"/>
  <c r="F122" i="19"/>
  <c r="L122" i="19"/>
  <c r="N122" i="19"/>
  <c r="M122" i="19"/>
  <c r="E122" i="19"/>
  <c r="G122" i="19"/>
  <c r="J122" i="19"/>
  <c r="P122" i="19"/>
  <c r="K122" i="19"/>
  <c r="L120" i="19"/>
  <c r="N120" i="19"/>
  <c r="M120" i="19"/>
  <c r="K120" i="19"/>
  <c r="H120" i="19"/>
  <c r="G120" i="19"/>
  <c r="E120" i="19"/>
  <c r="J120" i="19"/>
  <c r="O120" i="19"/>
  <c r="P120" i="19"/>
  <c r="I120" i="19"/>
  <c r="P114" i="19"/>
  <c r="H114" i="19"/>
  <c r="N114" i="19"/>
  <c r="K114" i="19"/>
  <c r="G114" i="19"/>
  <c r="J114" i="19"/>
  <c r="E114" i="19"/>
  <c r="M114" i="19"/>
  <c r="I114" i="19"/>
  <c r="F114" i="19"/>
  <c r="O114" i="19"/>
  <c r="O126" i="19" s="1"/>
  <c r="J34" i="19"/>
  <c r="F34" i="19"/>
  <c r="L34" i="19"/>
  <c r="E34" i="19"/>
  <c r="I34" i="19"/>
  <c r="H34" i="19"/>
  <c r="M34" i="19"/>
  <c r="N34" i="19"/>
  <c r="K34" i="19"/>
  <c r="O34" i="19"/>
  <c r="G34" i="19"/>
  <c r="G46" i="19" s="1"/>
  <c r="K26" i="19"/>
  <c r="N26" i="19"/>
  <c r="I26" i="19"/>
  <c r="M26" i="19"/>
  <c r="O26" i="19"/>
  <c r="E26" i="19"/>
  <c r="P26" i="19"/>
  <c r="G26" i="19"/>
  <c r="F26" i="19"/>
  <c r="L26" i="19"/>
  <c r="J26" i="19"/>
  <c r="K22" i="19"/>
  <c r="O22" i="19"/>
  <c r="N22" i="19"/>
  <c r="E22" i="19"/>
  <c r="I22" i="19"/>
  <c r="J22" i="19"/>
  <c r="M22" i="19"/>
  <c r="H22" i="19"/>
  <c r="F22" i="19"/>
  <c r="L22" i="19"/>
  <c r="G22" i="19"/>
  <c r="L10" i="19"/>
  <c r="E10" i="19"/>
  <c r="I10" i="19"/>
  <c r="F10" i="19"/>
  <c r="N10" i="19"/>
  <c r="O10" i="19"/>
  <c r="H10" i="19"/>
  <c r="J10" i="19"/>
  <c r="K10" i="19"/>
  <c r="G10" i="19"/>
  <c r="M10" i="19"/>
  <c r="J6" i="19"/>
  <c r="I6" i="19"/>
  <c r="N6" i="19"/>
  <c r="N8" i="19" s="1"/>
  <c r="P6" i="19"/>
  <c r="M6" i="19"/>
  <c r="M7" i="19" s="1"/>
  <c r="H6" i="19"/>
  <c r="K6" i="19"/>
  <c r="O6" i="19"/>
  <c r="E6" i="19"/>
  <c r="G6" i="19"/>
  <c r="F6" i="19"/>
  <c r="N266" i="19"/>
  <c r="O266" i="19"/>
  <c r="P266" i="19"/>
  <c r="H266" i="19"/>
  <c r="K266" i="19"/>
  <c r="L266" i="19"/>
  <c r="E266" i="19"/>
  <c r="M266" i="19"/>
  <c r="J266" i="19"/>
  <c r="F266" i="19"/>
  <c r="I266" i="19"/>
  <c r="G266" i="19"/>
  <c r="F260" i="19"/>
  <c r="H260" i="19"/>
  <c r="E260" i="19"/>
  <c r="O260" i="19"/>
  <c r="L260" i="19"/>
  <c r="P260" i="19"/>
  <c r="N260" i="19"/>
  <c r="I260" i="19"/>
  <c r="G260" i="19"/>
  <c r="J260" i="19"/>
  <c r="M260" i="19"/>
  <c r="K260" i="19"/>
  <c r="F258" i="19"/>
  <c r="O258" i="19"/>
  <c r="G258" i="19"/>
  <c r="P258" i="19"/>
  <c r="I258" i="19"/>
  <c r="L258" i="19"/>
  <c r="N258" i="19"/>
  <c r="K258" i="19"/>
  <c r="M258" i="19"/>
  <c r="E258" i="19"/>
  <c r="J258" i="19"/>
  <c r="H258" i="19"/>
  <c r="I247" i="19"/>
  <c r="P247" i="19"/>
  <c r="L247" i="19"/>
  <c r="N247" i="19"/>
  <c r="H247" i="19"/>
  <c r="K247" i="19"/>
  <c r="J247" i="19"/>
  <c r="E247" i="19"/>
  <c r="M247" i="19"/>
  <c r="G247" i="19"/>
  <c r="O247" i="19"/>
  <c r="F247" i="19"/>
  <c r="P216" i="19"/>
  <c r="E216" i="19"/>
  <c r="J216" i="19"/>
  <c r="O216" i="19"/>
  <c r="I216" i="19"/>
  <c r="F216" i="19"/>
  <c r="K216" i="19"/>
  <c r="M216" i="19"/>
  <c r="L216" i="19"/>
  <c r="G216" i="19"/>
  <c r="H216" i="19"/>
  <c r="N216" i="19"/>
  <c r="O214" i="19"/>
  <c r="L214" i="19"/>
  <c r="I214" i="19"/>
  <c r="H214" i="19"/>
  <c r="E214" i="19"/>
  <c r="N214" i="19"/>
  <c r="J214" i="19"/>
  <c r="P214" i="19"/>
  <c r="M214" i="19"/>
  <c r="F214" i="19"/>
  <c r="K214" i="19"/>
  <c r="G214" i="19"/>
  <c r="P205" i="19"/>
  <c r="H205" i="19"/>
  <c r="L205" i="19"/>
  <c r="G205" i="19"/>
  <c r="M205" i="19"/>
  <c r="N205" i="19"/>
  <c r="I205" i="19"/>
  <c r="F205" i="19"/>
  <c r="O205" i="19"/>
  <c r="E205" i="19"/>
  <c r="J205" i="19"/>
  <c r="K205" i="19"/>
  <c r="H203" i="19"/>
  <c r="L203" i="19"/>
  <c r="P203" i="19"/>
  <c r="N203" i="19"/>
  <c r="I203" i="19"/>
  <c r="O203" i="19"/>
  <c r="J203" i="19"/>
  <c r="E203" i="19"/>
  <c r="M203" i="19"/>
  <c r="F203" i="19"/>
  <c r="K203" i="19"/>
  <c r="G203" i="19"/>
  <c r="F186" i="19"/>
  <c r="I186" i="19"/>
  <c r="E186" i="19"/>
  <c r="K186" i="19"/>
  <c r="P186" i="19"/>
  <c r="M186" i="19"/>
  <c r="G186" i="19"/>
  <c r="H186" i="19"/>
  <c r="J186" i="19"/>
  <c r="L186" i="19"/>
  <c r="O186" i="19"/>
  <c r="N186" i="19"/>
  <c r="N130" i="19"/>
  <c r="J130" i="19"/>
  <c r="P130" i="19"/>
  <c r="I130" i="19"/>
  <c r="E130" i="19"/>
  <c r="M130" i="19"/>
  <c r="L130" i="19"/>
  <c r="K130" i="19"/>
  <c r="G130" i="19"/>
  <c r="H130" i="19"/>
  <c r="O130" i="19"/>
  <c r="F130" i="19"/>
  <c r="L112" i="19"/>
  <c r="E112" i="19"/>
  <c r="G112" i="19"/>
  <c r="I112" i="19"/>
  <c r="N112" i="19"/>
  <c r="P112" i="19"/>
  <c r="H112" i="19"/>
  <c r="F112" i="19"/>
  <c r="K112" i="19"/>
  <c r="O112" i="19"/>
  <c r="M112" i="19"/>
  <c r="J31" i="19"/>
  <c r="H31" i="19"/>
  <c r="K31" i="19"/>
  <c r="F31" i="19"/>
  <c r="L31" i="19"/>
  <c r="E31" i="19"/>
  <c r="O31" i="19"/>
  <c r="N31" i="19"/>
  <c r="G31" i="19"/>
  <c r="I31" i="19"/>
  <c r="P31" i="19"/>
  <c r="J27" i="15"/>
  <c r="G27" i="15"/>
  <c r="M27" i="15"/>
  <c r="P27" i="15"/>
  <c r="O19" i="19"/>
  <c r="I19" i="19"/>
  <c r="J19" i="19"/>
  <c r="G19" i="19"/>
  <c r="L19" i="19"/>
  <c r="E19" i="19"/>
  <c r="K19" i="19"/>
  <c r="F19" i="19"/>
  <c r="H19" i="19"/>
  <c r="N19" i="19"/>
  <c r="P19" i="19"/>
  <c r="O232" i="19"/>
  <c r="E232" i="19"/>
  <c r="N232" i="19"/>
  <c r="F232" i="19"/>
  <c r="M232" i="19"/>
  <c r="I232" i="19"/>
  <c r="P232" i="19"/>
  <c r="L232" i="19"/>
  <c r="J232" i="19"/>
  <c r="K232" i="19"/>
  <c r="G232" i="19"/>
  <c r="H232" i="19"/>
  <c r="I197" i="19"/>
  <c r="F197" i="19"/>
  <c r="L197" i="19"/>
  <c r="H197" i="19"/>
  <c r="G197" i="19"/>
  <c r="M197" i="19"/>
  <c r="N197" i="19"/>
  <c r="J197" i="19"/>
  <c r="K197" i="19"/>
  <c r="P197" i="19"/>
  <c r="E197" i="19"/>
  <c r="O197" i="19"/>
  <c r="F195" i="19"/>
  <c r="J195" i="19"/>
  <c r="N195" i="19"/>
  <c r="H195" i="19"/>
  <c r="P195" i="19"/>
  <c r="O195" i="19"/>
  <c r="I195" i="19"/>
  <c r="K195" i="19"/>
  <c r="E195" i="19"/>
  <c r="G195" i="19"/>
  <c r="L195" i="19"/>
  <c r="M195" i="19"/>
  <c r="L153" i="19"/>
  <c r="G153" i="19"/>
  <c r="J153" i="19"/>
  <c r="E153" i="19"/>
  <c r="H153" i="19"/>
  <c r="K153" i="19"/>
  <c r="N153" i="19"/>
  <c r="O153" i="19"/>
  <c r="P153" i="19"/>
  <c r="M153" i="19"/>
  <c r="I153" i="19"/>
  <c r="F153" i="19"/>
  <c r="H151" i="19"/>
  <c r="J151" i="19"/>
  <c r="P151" i="19"/>
  <c r="I151" i="19"/>
  <c r="G151" i="19"/>
  <c r="N151" i="19"/>
  <c r="K151" i="19"/>
  <c r="L151" i="19"/>
  <c r="O151" i="19"/>
  <c r="M151" i="19"/>
  <c r="E151" i="19"/>
  <c r="F151" i="19"/>
  <c r="P117" i="19"/>
  <c r="N117" i="19"/>
  <c r="M117" i="19"/>
  <c r="L117" i="19"/>
  <c r="K117" i="19"/>
  <c r="H117" i="19"/>
  <c r="I117" i="19"/>
  <c r="J117" i="19"/>
  <c r="G117" i="19"/>
  <c r="E117" i="19"/>
  <c r="F117" i="19"/>
  <c r="F129" i="19" s="1"/>
  <c r="L115" i="19"/>
  <c r="F115" i="19"/>
  <c r="E115" i="19"/>
  <c r="H115" i="19"/>
  <c r="J115" i="19"/>
  <c r="N115" i="19"/>
  <c r="G115" i="19"/>
  <c r="I115" i="19"/>
  <c r="K115" i="19"/>
  <c r="O115" i="19"/>
  <c r="P115" i="19"/>
  <c r="K106" i="19"/>
  <c r="M106" i="19"/>
  <c r="N106" i="19"/>
  <c r="E106" i="19"/>
  <c r="L106" i="19"/>
  <c r="J106" i="19"/>
  <c r="O106" i="19"/>
  <c r="H106" i="19"/>
  <c r="I106" i="19"/>
  <c r="F106" i="19"/>
  <c r="G106" i="19"/>
  <c r="G118" i="19" s="1"/>
  <c r="H104" i="19"/>
  <c r="L104" i="19"/>
  <c r="O104" i="19"/>
  <c r="G104" i="19"/>
  <c r="J104" i="19"/>
  <c r="P104" i="19"/>
  <c r="I104" i="19"/>
  <c r="F104" i="19"/>
  <c r="K104" i="19"/>
  <c r="M104" i="19"/>
  <c r="E104" i="19"/>
  <c r="K32" i="19"/>
  <c r="G32" i="19"/>
  <c r="P32" i="19"/>
  <c r="F32" i="19"/>
  <c r="J32" i="19"/>
  <c r="L32" i="19"/>
  <c r="M32" i="19"/>
  <c r="O32" i="19"/>
  <c r="I32" i="19"/>
  <c r="H32" i="19"/>
  <c r="E32" i="19"/>
  <c r="P28" i="15"/>
  <c r="J28" i="15"/>
  <c r="J24" i="19"/>
  <c r="K24" i="19"/>
  <c r="G24" i="19"/>
  <c r="O24" i="19"/>
  <c r="E24" i="19"/>
  <c r="L24" i="19"/>
  <c r="M24" i="19"/>
  <c r="P24" i="19"/>
  <c r="H24" i="19"/>
  <c r="N24" i="19"/>
  <c r="I24" i="19"/>
  <c r="F16" i="19"/>
  <c r="H16" i="19"/>
  <c r="G16" i="19"/>
  <c r="O16" i="19"/>
  <c r="P16" i="19"/>
  <c r="I16" i="19"/>
  <c r="K16" i="19"/>
  <c r="E16" i="19"/>
  <c r="N16" i="19"/>
  <c r="L16" i="19"/>
  <c r="M16" i="19"/>
  <c r="J8" i="19"/>
  <c r="P8" i="19"/>
  <c r="I8" i="19"/>
  <c r="F8" i="19"/>
  <c r="K8" i="19"/>
  <c r="L8" i="19"/>
  <c r="G8" i="19"/>
  <c r="M8" i="19"/>
  <c r="O8" i="19"/>
  <c r="H8" i="19"/>
  <c r="E8" i="19"/>
  <c r="AC85" i="2"/>
  <c r="AB41" i="2"/>
  <c r="AC66" i="2"/>
  <c r="AD15" i="2"/>
  <c r="AD31" i="2"/>
  <c r="AD47" i="2"/>
  <c r="AD63" i="2"/>
  <c r="AD79" i="2"/>
  <c r="AD95" i="2"/>
  <c r="AD111" i="2"/>
  <c r="AD127" i="2"/>
  <c r="AD143" i="2"/>
  <c r="AD159" i="2"/>
  <c r="AD175" i="2"/>
  <c r="AD191" i="2"/>
  <c r="AD207" i="2"/>
  <c r="AD223" i="2"/>
  <c r="AD239" i="2"/>
  <c r="AD255" i="2"/>
  <c r="AD271" i="2"/>
  <c r="AD28" i="2"/>
  <c r="AD44" i="2"/>
  <c r="AD60" i="2"/>
  <c r="AD76" i="2"/>
  <c r="AD92" i="2"/>
  <c r="AD108" i="2"/>
  <c r="AD124" i="2"/>
  <c r="AD140" i="2"/>
  <c r="AD156" i="2"/>
  <c r="AD172" i="2"/>
  <c r="AD188" i="2"/>
  <c r="AD204" i="2"/>
  <c r="AD220" i="2"/>
  <c r="AD236" i="2"/>
  <c r="AD268" i="2"/>
  <c r="AD284" i="2"/>
  <c r="AD21" i="2"/>
  <c r="AD37" i="2"/>
  <c r="AD53" i="2"/>
  <c r="AD69" i="2"/>
  <c r="AD85" i="2"/>
  <c r="AD101" i="2"/>
  <c r="AD117" i="2"/>
  <c r="AD133" i="2"/>
  <c r="AD149" i="2"/>
  <c r="AD165" i="2"/>
  <c r="AD181" i="2"/>
  <c r="AD197" i="2"/>
  <c r="AD213" i="2"/>
  <c r="AD229" i="2"/>
  <c r="AD245" i="2"/>
  <c r="AD261" i="2"/>
  <c r="AD277" i="2"/>
  <c r="AD14" i="2"/>
  <c r="AD30" i="2"/>
  <c r="AD46" i="2"/>
  <c r="AD62" i="2"/>
  <c r="AD94" i="2"/>
  <c r="AD110" i="2"/>
  <c r="AD126" i="2"/>
  <c r="AD142" i="2"/>
  <c r="AD158" i="2"/>
  <c r="AD174" i="2"/>
  <c r="AD190" i="2"/>
  <c r="AD206" i="2"/>
  <c r="AD222" i="2"/>
  <c r="AD238" i="2"/>
  <c r="AD254" i="2"/>
  <c r="AD270" i="2"/>
  <c r="AB82" i="2"/>
  <c r="AB52" i="2"/>
  <c r="AD19" i="2"/>
  <c r="AD35" i="2"/>
  <c r="AD51" i="2"/>
  <c r="AD67" i="2"/>
  <c r="AD83" i="2"/>
  <c r="AD99" i="2"/>
  <c r="AD115" i="2"/>
  <c r="AD131" i="2"/>
  <c r="AD147" i="2"/>
  <c r="AD163" i="2"/>
  <c r="AD179" i="2"/>
  <c r="AD195" i="2"/>
  <c r="AD211" i="2"/>
  <c r="AD227" i="2"/>
  <c r="AD243" i="2"/>
  <c r="AD259" i="2"/>
  <c r="AD275" i="2"/>
  <c r="AD16" i="2"/>
  <c r="AD32" i="2"/>
  <c r="AD48" i="2"/>
  <c r="AD64" i="2"/>
  <c r="AD80" i="2"/>
  <c r="AD96" i="2"/>
  <c r="AD112" i="2"/>
  <c r="AD128" i="2"/>
  <c r="AD144" i="2"/>
  <c r="AD160" i="2"/>
  <c r="AD176" i="2"/>
  <c r="AD192" i="2"/>
  <c r="AD208" i="2"/>
  <c r="AD224" i="2"/>
  <c r="AD240" i="2"/>
  <c r="AD256" i="2"/>
  <c r="AD272" i="2"/>
  <c r="AD288" i="2"/>
  <c r="AD25" i="2"/>
  <c r="AD41" i="2"/>
  <c r="AD57" i="2"/>
  <c r="AD73" i="2"/>
  <c r="AD89" i="2"/>
  <c r="AD105" i="2"/>
  <c r="AD121" i="2"/>
  <c r="AD137" i="2"/>
  <c r="AD153" i="2"/>
  <c r="AD169" i="2"/>
  <c r="AD185" i="2"/>
  <c r="AD201" i="2"/>
  <c r="AD217" i="2"/>
  <c r="AD233" i="2"/>
  <c r="AD265" i="2"/>
  <c r="AD281" i="2"/>
  <c r="AD18" i="2"/>
  <c r="AD34" i="2"/>
  <c r="AD50" i="2"/>
  <c r="AD66" i="2"/>
  <c r="AD82" i="2"/>
  <c r="AD98" i="2"/>
  <c r="AD114" i="2"/>
  <c r="AD130" i="2"/>
  <c r="AD146" i="2"/>
  <c r="AD162" i="2"/>
  <c r="AD178" i="2"/>
  <c r="AD194" i="2"/>
  <c r="AD210" i="2"/>
  <c r="AD226" i="2"/>
  <c r="AD242" i="2"/>
  <c r="AD258" i="2"/>
  <c r="AD274" i="2"/>
  <c r="AD290" i="2"/>
  <c r="AD23" i="2"/>
  <c r="AD39" i="2"/>
  <c r="AD55" i="2"/>
  <c r="AD71" i="2"/>
  <c r="AD87" i="2"/>
  <c r="AD103" i="2"/>
  <c r="AD119" i="2"/>
  <c r="AD135" i="2"/>
  <c r="AD151" i="2"/>
  <c r="AD167" i="2"/>
  <c r="AD183" i="2"/>
  <c r="AD199" i="2"/>
  <c r="AD215" i="2"/>
  <c r="AD231" i="2"/>
  <c r="AD247" i="2"/>
  <c r="AD263" i="2"/>
  <c r="AD279" i="2"/>
  <c r="AD20" i="2"/>
  <c r="AD36" i="2"/>
  <c r="AD52" i="2"/>
  <c r="AD68" i="2"/>
  <c r="AD84" i="2"/>
  <c r="AD100" i="2"/>
  <c r="AD116" i="2"/>
  <c r="AD132" i="2"/>
  <c r="AD148" i="2"/>
  <c r="AD164" i="2"/>
  <c r="AD180" i="2"/>
  <c r="AD196" i="2"/>
  <c r="AD212" i="2"/>
  <c r="AD228" i="2"/>
  <c r="AD244" i="2"/>
  <c r="AD260" i="2"/>
  <c r="AD276" i="2"/>
  <c r="AD13" i="2"/>
  <c r="AD29" i="2"/>
  <c r="AD45" i="2"/>
  <c r="AD61" i="2"/>
  <c r="AD77" i="2"/>
  <c r="AD93" i="2"/>
  <c r="AD109" i="2"/>
  <c r="AD125" i="2"/>
  <c r="AD141" i="2"/>
  <c r="AD157" i="2"/>
  <c r="AD173" i="2"/>
  <c r="AD189" i="2"/>
  <c r="AD205" i="2"/>
  <c r="AD221" i="2"/>
  <c r="AD237" i="2"/>
  <c r="AD253" i="2"/>
  <c r="AD269" i="2"/>
  <c r="AD285" i="2"/>
  <c r="AD22" i="2"/>
  <c r="AD38" i="2"/>
  <c r="AD54" i="2"/>
  <c r="AD70" i="2"/>
  <c r="AD86" i="2"/>
  <c r="AD102" i="2"/>
  <c r="AD118" i="2"/>
  <c r="AD134" i="2"/>
  <c r="AD150" i="2"/>
  <c r="AD166" i="2"/>
  <c r="AD182" i="2"/>
  <c r="AD198" i="2"/>
  <c r="AD214" i="2"/>
  <c r="AD230" i="2"/>
  <c r="AD246" i="2"/>
  <c r="AD262" i="2"/>
  <c r="AD27" i="2"/>
  <c r="AD43" i="2"/>
  <c r="AD59" i="2"/>
  <c r="AD75" i="2"/>
  <c r="AD91" i="2"/>
  <c r="AD107" i="2"/>
  <c r="AD123" i="2"/>
  <c r="AD139" i="2"/>
  <c r="AD155" i="2"/>
  <c r="AD171" i="2"/>
  <c r="AD187" i="2"/>
  <c r="AD203" i="2"/>
  <c r="AD219" i="2"/>
  <c r="AD235" i="2"/>
  <c r="AD251" i="2"/>
  <c r="AD267" i="2"/>
  <c r="AD283" i="2"/>
  <c r="AD24" i="2"/>
  <c r="AD40" i="2"/>
  <c r="AD56" i="2"/>
  <c r="AD72" i="2"/>
  <c r="AD88" i="2"/>
  <c r="AD104" i="2"/>
  <c r="AD120" i="2"/>
  <c r="AD136" i="2"/>
  <c r="AD152" i="2"/>
  <c r="AD168" i="2"/>
  <c r="AD184" i="2"/>
  <c r="AD200" i="2"/>
  <c r="AD216" i="2"/>
  <c r="AD232" i="2"/>
  <c r="AD248" i="2"/>
  <c r="AD264" i="2"/>
  <c r="AD280" i="2"/>
  <c r="AD17" i="2"/>
  <c r="AD33" i="2"/>
  <c r="AD49" i="2"/>
  <c r="AD65" i="2"/>
  <c r="AD81" i="2"/>
  <c r="AD97" i="2"/>
  <c r="AD113" i="2"/>
  <c r="AD129" i="2"/>
  <c r="AD145" i="2"/>
  <c r="AD161" i="2"/>
  <c r="AD177" i="2"/>
  <c r="AD193" i="2"/>
  <c r="AD209" i="2"/>
  <c r="AD225" i="2"/>
  <c r="AD241" i="2"/>
  <c r="AD257" i="2"/>
  <c r="AD273" i="2"/>
  <c r="AD289" i="2"/>
  <c r="AD26" i="2"/>
  <c r="AD42" i="2"/>
  <c r="AD58" i="2"/>
  <c r="AD74" i="2"/>
  <c r="AD90" i="2"/>
  <c r="AD106" i="2"/>
  <c r="AD122" i="2"/>
  <c r="AD138" i="2"/>
  <c r="AD154" i="2"/>
  <c r="AD170" i="2"/>
  <c r="AD186" i="2"/>
  <c r="AD202" i="2"/>
  <c r="AD218" i="2"/>
  <c r="AD234" i="2"/>
  <c r="AD250" i="2"/>
  <c r="AD266" i="2"/>
  <c r="AD282" i="2"/>
  <c r="M42" i="15"/>
  <c r="G42" i="15"/>
  <c r="L42" i="15"/>
  <c r="F42" i="15"/>
  <c r="P42" i="15"/>
  <c r="J42" i="15"/>
  <c r="P46" i="15"/>
  <c r="I46" i="15"/>
  <c r="O46" i="15"/>
  <c r="F46" i="15"/>
  <c r="L46" i="15"/>
  <c r="J46" i="15"/>
  <c r="L52" i="15"/>
  <c r="P52" i="15"/>
  <c r="I52" i="15"/>
  <c r="F52" i="15"/>
  <c r="O52" i="15"/>
  <c r="J52" i="15"/>
  <c r="F36" i="15"/>
  <c r="J36" i="15"/>
  <c r="G36" i="15"/>
  <c r="P36" i="15"/>
  <c r="L36" i="15"/>
  <c r="M36" i="15"/>
  <c r="G69" i="15"/>
  <c r="P69" i="15"/>
  <c r="M69" i="15"/>
  <c r="J69" i="15"/>
  <c r="F41" i="15"/>
  <c r="O41" i="15"/>
  <c r="G41" i="15"/>
  <c r="L41" i="15"/>
  <c r="P41" i="15"/>
  <c r="I41" i="15"/>
  <c r="M41" i="15"/>
  <c r="J41" i="15"/>
  <c r="J63" i="15"/>
  <c r="G63" i="15"/>
  <c r="M63" i="15"/>
  <c r="P63" i="15"/>
  <c r="G39" i="15"/>
  <c r="O39" i="15"/>
  <c r="P39" i="15"/>
  <c r="I39" i="15"/>
  <c r="M39" i="15"/>
  <c r="J39" i="15"/>
  <c r="L67" i="15"/>
  <c r="F67" i="15"/>
  <c r="O67" i="15"/>
  <c r="I67" i="15"/>
  <c r="L35" i="15"/>
  <c r="I35" i="15"/>
  <c r="M35" i="15"/>
  <c r="F35" i="15"/>
  <c r="J35" i="15"/>
  <c r="O35" i="15"/>
  <c r="G35" i="15"/>
  <c r="P35" i="15"/>
  <c r="I56" i="15"/>
  <c r="F56" i="15"/>
  <c r="J56" i="15"/>
  <c r="O56" i="15"/>
  <c r="M56" i="15"/>
  <c r="G56" i="15"/>
  <c r="P56" i="15"/>
  <c r="L56" i="15"/>
  <c r="M32" i="15"/>
  <c r="I32" i="15"/>
  <c r="F32" i="15"/>
  <c r="J32" i="15"/>
  <c r="O32" i="15"/>
  <c r="L32" i="15"/>
  <c r="P32" i="15"/>
  <c r="G32" i="15"/>
  <c r="I38" i="15"/>
  <c r="M38" i="15"/>
  <c r="G38" i="15"/>
  <c r="L38" i="15"/>
  <c r="J38" i="15"/>
  <c r="F38" i="15"/>
  <c r="P38" i="15"/>
  <c r="O38" i="15"/>
  <c r="G49" i="15"/>
  <c r="O49" i="15"/>
  <c r="L49" i="15"/>
  <c r="F49" i="15"/>
  <c r="I49" i="15"/>
  <c r="M49" i="15"/>
  <c r="M60" i="15"/>
  <c r="J60" i="15"/>
  <c r="G60" i="15"/>
  <c r="P60" i="15"/>
  <c r="J65" i="15"/>
  <c r="F65" i="15"/>
  <c r="O65" i="15"/>
  <c r="M65" i="15"/>
  <c r="G65" i="15"/>
  <c r="P65" i="15"/>
  <c r="I65" i="15"/>
  <c r="L65" i="15"/>
  <c r="I59" i="15"/>
  <c r="M59" i="15"/>
  <c r="F59" i="15"/>
  <c r="J59" i="15"/>
  <c r="P59" i="15"/>
  <c r="O59" i="15"/>
  <c r="G59" i="15"/>
  <c r="L59" i="15"/>
  <c r="F44" i="15"/>
  <c r="J44" i="15"/>
  <c r="G44" i="15"/>
  <c r="L44" i="15"/>
  <c r="P44" i="15"/>
  <c r="M44" i="15"/>
  <c r="O44" i="15"/>
  <c r="I44" i="15"/>
  <c r="F50" i="15"/>
  <c r="J50" i="15"/>
  <c r="O50" i="15"/>
  <c r="G50" i="15"/>
  <c r="I50" i="15"/>
  <c r="L50" i="15"/>
  <c r="M50" i="15"/>
  <c r="P50" i="15"/>
  <c r="D62" i="15"/>
  <c r="J54" i="15"/>
  <c r="F54" i="15"/>
  <c r="P54" i="15"/>
  <c r="M54" i="15"/>
  <c r="G54" i="15"/>
  <c r="L54" i="15"/>
  <c r="F34" i="15"/>
  <c r="J34" i="15"/>
  <c r="O34" i="15"/>
  <c r="I34" i="15"/>
  <c r="P34" i="15"/>
  <c r="L34" i="15"/>
  <c r="I40" i="15"/>
  <c r="J40" i="15"/>
  <c r="F40" i="15"/>
  <c r="O40" i="15"/>
  <c r="P40" i="15"/>
  <c r="L40" i="15"/>
  <c r="L64" i="15"/>
  <c r="I64" i="15"/>
  <c r="F64" i="15"/>
  <c r="O64" i="15"/>
  <c r="G57" i="15"/>
  <c r="P57" i="15"/>
  <c r="M57" i="15"/>
  <c r="J57" i="15"/>
  <c r="I57" i="15"/>
  <c r="O57" i="15"/>
  <c r="J33" i="15"/>
  <c r="O33" i="15"/>
  <c r="G33" i="15"/>
  <c r="P33" i="15"/>
  <c r="M33" i="15"/>
  <c r="I33" i="15"/>
  <c r="G55" i="15"/>
  <c r="L55" i="15"/>
  <c r="M55" i="15"/>
  <c r="F55" i="15"/>
  <c r="O55" i="15"/>
  <c r="I55" i="15"/>
  <c r="I45" i="15"/>
  <c r="O45" i="15"/>
  <c r="M45" i="15"/>
  <c r="G45" i="15"/>
  <c r="P45" i="15"/>
  <c r="I71" i="15"/>
  <c r="M71" i="15"/>
  <c r="F71" i="15"/>
  <c r="J71" i="15"/>
  <c r="O71" i="15"/>
  <c r="L71" i="15"/>
  <c r="G71" i="15"/>
  <c r="P71" i="15"/>
  <c r="I68" i="15"/>
  <c r="F68" i="15"/>
  <c r="J68" i="15"/>
  <c r="O68" i="15"/>
  <c r="L68" i="15"/>
  <c r="M68" i="15"/>
  <c r="G68" i="15"/>
  <c r="P68" i="15"/>
  <c r="L37" i="15"/>
  <c r="I37" i="15"/>
  <c r="M37" i="15"/>
  <c r="F37" i="15"/>
  <c r="G37" i="15"/>
  <c r="O37" i="15"/>
  <c r="O61" i="15"/>
  <c r="L61" i="15"/>
  <c r="F61" i="15"/>
  <c r="I61" i="15"/>
  <c r="M66" i="15"/>
  <c r="G66" i="15"/>
  <c r="P66" i="15"/>
  <c r="J66" i="15"/>
  <c r="I70" i="15"/>
  <c r="L70" i="15"/>
  <c r="F70" i="15"/>
  <c r="O70" i="15"/>
  <c r="F58" i="15"/>
  <c r="O58" i="15"/>
  <c r="I58" i="15"/>
  <c r="L58" i="15"/>
  <c r="G72" i="15"/>
  <c r="P72" i="15"/>
  <c r="J72" i="15"/>
  <c r="M72" i="15"/>
  <c r="M48" i="15"/>
  <c r="F48" i="15"/>
  <c r="J48" i="15"/>
  <c r="L48" i="15"/>
  <c r="P48" i="15"/>
  <c r="G48" i="15"/>
  <c r="J53" i="15"/>
  <c r="F53" i="15"/>
  <c r="O53" i="15"/>
  <c r="I53" i="15"/>
  <c r="L53" i="15"/>
  <c r="G53" i="15"/>
  <c r="M53" i="15"/>
  <c r="P53" i="15"/>
  <c r="J51" i="15"/>
  <c r="G51" i="15"/>
  <c r="O51" i="15"/>
  <c r="M51" i="15"/>
  <c r="P51" i="15"/>
  <c r="I51" i="15"/>
  <c r="M43" i="15"/>
  <c r="I43" i="15"/>
  <c r="F43" i="15"/>
  <c r="O43" i="15"/>
  <c r="L43" i="15"/>
  <c r="G43" i="15"/>
  <c r="F31" i="15"/>
  <c r="O31" i="15"/>
  <c r="L31" i="15"/>
  <c r="I31" i="15"/>
  <c r="G47" i="15"/>
  <c r="P47" i="15"/>
  <c r="L47" i="15"/>
  <c r="J47" i="15"/>
  <c r="M47" i="15"/>
  <c r="F47" i="15"/>
  <c r="O47" i="15"/>
  <c r="I47" i="15"/>
  <c r="O13" i="15"/>
  <c r="L13" i="15"/>
  <c r="I13" i="15"/>
  <c r="I4" i="15"/>
  <c r="L4" i="15"/>
  <c r="O4" i="15"/>
  <c r="M12" i="15"/>
  <c r="J12" i="15"/>
  <c r="G12" i="15"/>
  <c r="P12" i="15"/>
  <c r="G5" i="15"/>
  <c r="O5" i="15"/>
  <c r="L5" i="15"/>
  <c r="P5" i="15"/>
  <c r="J5" i="15"/>
  <c r="I5" i="15"/>
  <c r="M5" i="15"/>
  <c r="O19" i="15"/>
  <c r="L19" i="15"/>
  <c r="I19" i="15"/>
  <c r="G11" i="15"/>
  <c r="O11" i="15"/>
  <c r="L11" i="15"/>
  <c r="P11" i="15"/>
  <c r="I11" i="15"/>
  <c r="M11" i="15"/>
  <c r="J11" i="15"/>
  <c r="I8" i="15"/>
  <c r="M8" i="15"/>
  <c r="J8" i="15"/>
  <c r="L8" i="15"/>
  <c r="G8" i="15"/>
  <c r="O8" i="15"/>
  <c r="P8" i="15"/>
  <c r="G9" i="15"/>
  <c r="P9" i="15"/>
  <c r="J9" i="15"/>
  <c r="M9" i="15"/>
  <c r="M6" i="15"/>
  <c r="J6" i="15"/>
  <c r="P6" i="15"/>
  <c r="G6" i="15"/>
  <c r="G17" i="15"/>
  <c r="O17" i="15"/>
  <c r="L17" i="15"/>
  <c r="P17" i="15"/>
  <c r="J17" i="15"/>
  <c r="I17" i="15"/>
  <c r="M17" i="15"/>
  <c r="G3" i="15"/>
  <c r="K3" i="15"/>
  <c r="O3" i="15"/>
  <c r="H3" i="15"/>
  <c r="P3" i="15"/>
  <c r="N3" i="15"/>
  <c r="I3" i="15"/>
  <c r="M3" i="15"/>
  <c r="J3" i="15"/>
  <c r="I20" i="15"/>
  <c r="M20" i="15"/>
  <c r="J20" i="15"/>
  <c r="L20" i="15"/>
  <c r="G20" i="15"/>
  <c r="O20" i="15"/>
  <c r="P20" i="15"/>
  <c r="M18" i="15"/>
  <c r="J18" i="15"/>
  <c r="P18" i="15"/>
  <c r="G18" i="15"/>
  <c r="I10" i="15"/>
  <c r="O10" i="15"/>
  <c r="L10" i="15"/>
  <c r="I16" i="15"/>
  <c r="L16" i="15"/>
  <c r="O16" i="15"/>
  <c r="G15" i="15"/>
  <c r="P15" i="15"/>
  <c r="M15" i="15"/>
  <c r="J15" i="15"/>
  <c r="I14" i="15"/>
  <c r="M14" i="15"/>
  <c r="J14" i="15"/>
  <c r="P14" i="15"/>
  <c r="G14" i="15"/>
  <c r="O14" i="15"/>
  <c r="L14" i="15"/>
  <c r="F3" i="15"/>
  <c r="E3" i="15"/>
  <c r="R7" i="15"/>
  <c r="R21" i="19"/>
  <c r="AC164" i="2"/>
  <c r="AB17" i="2"/>
  <c r="AB269" i="2"/>
  <c r="AB281" i="2"/>
  <c r="AC32" i="2"/>
  <c r="AB101" i="2"/>
  <c r="AB89" i="2"/>
  <c r="AC218" i="2"/>
  <c r="AB77" i="2"/>
  <c r="AB53" i="2"/>
  <c r="AB65" i="2"/>
  <c r="AC74" i="2"/>
  <c r="AC122" i="2"/>
  <c r="AB181" i="2"/>
  <c r="AC65" i="2"/>
  <c r="AB29" i="2"/>
  <c r="AC136" i="2"/>
  <c r="AB185" i="2"/>
  <c r="AC26" i="2"/>
  <c r="AC62" i="2"/>
  <c r="AC194" i="2"/>
  <c r="AB113" i="2"/>
  <c r="AC278" i="2"/>
  <c r="AC96" i="2"/>
  <c r="AC110" i="2"/>
  <c r="AB173" i="2"/>
  <c r="AC93" i="2"/>
  <c r="AC170" i="2"/>
  <c r="AB287" i="2"/>
  <c r="AC37" i="2"/>
  <c r="AC57" i="2"/>
  <c r="AC279" i="2"/>
  <c r="AB148" i="2"/>
  <c r="AC42" i="2"/>
  <c r="AC275" i="2"/>
  <c r="AB276" i="2"/>
  <c r="AC50" i="2"/>
  <c r="AC120" i="2"/>
  <c r="AC169" i="2"/>
  <c r="AB81" i="2"/>
  <c r="AC206" i="2"/>
  <c r="AC33" i="2"/>
  <c r="AB149" i="2"/>
  <c r="AC266" i="2"/>
  <c r="AC129" i="2"/>
  <c r="AB93" i="2"/>
  <c r="AC146" i="2"/>
  <c r="AC98" i="2"/>
  <c r="AC286" i="2"/>
  <c r="AC254" i="2"/>
  <c r="AC61" i="2"/>
  <c r="AB74" i="2"/>
  <c r="AB210" i="2"/>
  <c r="AB247" i="2"/>
  <c r="AB106" i="2"/>
  <c r="AC212" i="2"/>
  <c r="AC152" i="2"/>
  <c r="AB191" i="2"/>
  <c r="AC41" i="2"/>
  <c r="AC233" i="2"/>
  <c r="AC197" i="2"/>
  <c r="AC269" i="2"/>
  <c r="AC173" i="2"/>
  <c r="AC137" i="2"/>
  <c r="AB43" i="2"/>
  <c r="AB32" i="2"/>
  <c r="AB130" i="2"/>
  <c r="AB94" i="2"/>
  <c r="AB46" i="2"/>
  <c r="AB118" i="2"/>
  <c r="AB175" i="2"/>
  <c r="AB70" i="2"/>
  <c r="AB214" i="2"/>
  <c r="AB154" i="2"/>
  <c r="AB250" i="2"/>
  <c r="AB115" i="2"/>
  <c r="AB142" i="2"/>
  <c r="AB151" i="2"/>
  <c r="AB199" i="2"/>
  <c r="AB271" i="2"/>
  <c r="AB211" i="2"/>
  <c r="AB163" i="2"/>
  <c r="AB274" i="2"/>
  <c r="AB226" i="2"/>
  <c r="AB139" i="2"/>
  <c r="AB79" i="2"/>
  <c r="AB31" i="2"/>
  <c r="AB55" i="2"/>
  <c r="AB103" i="2"/>
  <c r="AB187" i="2"/>
  <c r="AB127" i="2"/>
  <c r="AB286" i="2"/>
  <c r="AB86" i="2"/>
  <c r="AB166" i="2"/>
  <c r="AB238" i="2"/>
  <c r="AB202" i="2"/>
  <c r="AC47" i="2"/>
  <c r="AC95" i="2"/>
  <c r="AB60" i="2"/>
  <c r="AC83" i="2"/>
  <c r="AB144" i="2"/>
  <c r="AC23" i="2"/>
  <c r="AC35" i="2"/>
  <c r="AC107" i="2"/>
  <c r="AC209" i="2"/>
  <c r="AC245" i="2"/>
  <c r="AC281" i="2"/>
  <c r="AB24" i="2"/>
  <c r="AB40" i="2"/>
  <c r="AC119" i="2"/>
  <c r="AC143" i="2"/>
  <c r="AC203" i="2"/>
  <c r="AC287" i="2"/>
  <c r="AC68" i="2"/>
  <c r="AC140" i="2"/>
  <c r="AB280" i="2"/>
  <c r="AB204" i="2"/>
  <c r="AB228" i="2"/>
  <c r="AC77" i="2"/>
  <c r="AC102" i="2"/>
  <c r="AC138" i="2"/>
  <c r="AB172" i="2"/>
  <c r="AB120" i="2"/>
  <c r="AB168" i="2"/>
  <c r="AC71" i="2"/>
  <c r="AC185" i="2"/>
  <c r="AC257" i="2"/>
  <c r="AC104" i="2"/>
  <c r="AB28" i="2"/>
  <c r="AB64" i="2"/>
  <c r="AC131" i="2"/>
  <c r="AC30" i="2"/>
  <c r="AC54" i="2"/>
  <c r="AC114" i="2"/>
  <c r="AC227" i="2"/>
  <c r="AC251" i="2"/>
  <c r="AB112" i="2"/>
  <c r="AC224" i="2"/>
  <c r="AC260" i="2"/>
  <c r="AC44" i="2"/>
  <c r="AB232" i="2"/>
  <c r="AC258" i="2"/>
  <c r="AC101" i="2"/>
  <c r="AC234" i="2"/>
  <c r="AC282" i="2"/>
  <c r="AC161" i="2"/>
  <c r="AB240" i="2"/>
  <c r="AB192" i="2"/>
  <c r="AC222" i="2"/>
  <c r="AC270" i="2"/>
  <c r="AC186" i="2"/>
  <c r="AB156" i="2"/>
  <c r="AC246" i="2"/>
  <c r="AC17" i="2"/>
  <c r="AC78" i="2"/>
  <c r="AB108" i="2"/>
  <c r="AB136" i="2"/>
  <c r="AC155" i="2"/>
  <c r="AC221" i="2"/>
  <c r="AB72" i="2"/>
  <c r="AC59" i="2"/>
  <c r="AB16" i="2"/>
  <c r="AB96" i="2"/>
  <c r="AC149" i="2"/>
  <c r="AC90" i="2"/>
  <c r="AC126" i="2"/>
  <c r="AC191" i="2"/>
  <c r="AC215" i="2"/>
  <c r="AB124" i="2"/>
  <c r="AB184" i="2"/>
  <c r="AC210" i="2"/>
  <c r="AB264" i="2"/>
  <c r="AB220" i="2"/>
  <c r="AB84" i="2"/>
  <c r="AC113" i="2"/>
  <c r="AC128" i="2"/>
  <c r="AC162" i="2"/>
  <c r="AC174" i="2"/>
  <c r="AB244" i="2"/>
  <c r="AB288" i="2"/>
  <c r="AB196" i="2"/>
  <c r="AB252" i="2"/>
  <c r="AC53" i="2"/>
  <c r="AC20" i="2"/>
  <c r="AC148" i="2"/>
  <c r="AC76" i="2"/>
  <c r="AC255" i="2"/>
  <c r="AC214" i="2"/>
  <c r="AB282" i="2"/>
  <c r="AB198" i="2"/>
  <c r="AB138" i="2"/>
  <c r="AC171" i="2"/>
  <c r="AC27" i="2"/>
  <c r="AC135" i="2"/>
  <c r="AC207" i="2"/>
  <c r="AC208" i="2"/>
  <c r="AC256" i="2"/>
  <c r="AB18" i="2"/>
  <c r="AC40" i="2"/>
  <c r="AC52" i="2"/>
  <c r="AC124" i="2"/>
  <c r="AB162" i="2"/>
  <c r="AC112" i="2"/>
  <c r="AB222" i="2"/>
  <c r="AC111" i="2"/>
  <c r="AB241" i="2"/>
  <c r="AB56" i="2"/>
  <c r="AC22" i="2"/>
  <c r="AC123" i="2"/>
  <c r="AC195" i="2"/>
  <c r="AC243" i="2"/>
  <c r="AB42" i="2"/>
  <c r="AB54" i="2"/>
  <c r="AB85" i="2"/>
  <c r="AB109" i="2"/>
  <c r="AC142" i="2"/>
  <c r="AB174" i="2"/>
  <c r="AB263" i="2"/>
  <c r="AC70" i="2"/>
  <c r="AB98" i="2"/>
  <c r="AB246" i="2"/>
  <c r="AB78" i="2"/>
  <c r="AC63" i="2"/>
  <c r="AC58" i="2"/>
  <c r="AC147" i="2"/>
  <c r="AC39" i="2"/>
  <c r="AC183" i="2"/>
  <c r="AC231" i="2"/>
  <c r="AC196" i="2"/>
  <c r="AC244" i="2"/>
  <c r="AC64" i="2"/>
  <c r="AB30" i="2"/>
  <c r="AB270" i="2"/>
  <c r="AB254" i="2"/>
  <c r="AB234" i="2"/>
  <c r="AB102" i="2"/>
  <c r="AB37" i="2"/>
  <c r="AB73" i="2"/>
  <c r="AB97" i="2"/>
  <c r="AB25" i="2"/>
  <c r="AB157" i="2"/>
  <c r="AB179" i="2"/>
  <c r="AB167" i="2"/>
  <c r="AB239" i="2"/>
  <c r="AC46" i="2"/>
  <c r="AC166" i="2"/>
  <c r="AB275" i="2"/>
  <c r="AC118" i="2"/>
  <c r="AB278" i="2"/>
  <c r="AB110" i="2"/>
  <c r="AC190" i="2"/>
  <c r="AB134" i="2"/>
  <c r="AB23" i="2"/>
  <c r="AB71" i="2"/>
  <c r="AB107" i="2"/>
  <c r="AB205" i="2"/>
  <c r="AB229" i="2"/>
  <c r="AB253" i="2"/>
  <c r="AB277" i="2"/>
  <c r="AB59" i="2"/>
  <c r="AB169" i="2"/>
  <c r="AC94" i="2"/>
  <c r="AC184" i="2"/>
  <c r="AC200" i="2"/>
  <c r="AC232" i="2"/>
  <c r="AC248" i="2"/>
  <c r="AC280" i="2"/>
  <c r="AC82" i="2"/>
  <c r="AB203" i="2"/>
  <c r="AC226" i="2"/>
  <c r="AB26" i="2"/>
  <c r="AB133" i="2"/>
  <c r="AB155" i="2"/>
  <c r="AC154" i="2"/>
  <c r="AC202" i="2"/>
  <c r="AC262" i="2"/>
  <c r="AB62" i="2"/>
  <c r="AB206" i="2"/>
  <c r="AC92" i="2"/>
  <c r="AC116" i="2"/>
  <c r="AB38" i="2"/>
  <c r="AC100" i="2"/>
  <c r="AB215" i="2"/>
  <c r="AB143" i="2"/>
  <c r="AB21" i="2"/>
  <c r="AB117" i="2"/>
  <c r="AB45" i="2"/>
  <c r="AB33" i="2"/>
  <c r="AB105" i="2"/>
  <c r="AB69" i="2"/>
  <c r="AC130" i="2"/>
  <c r="AC178" i="2"/>
  <c r="AC106" i="2"/>
  <c r="AB170" i="2"/>
  <c r="AB182" i="2"/>
  <c r="AB194" i="2"/>
  <c r="AB242" i="2"/>
  <c r="AB122" i="2"/>
  <c r="AB230" i="2"/>
  <c r="AB218" i="2"/>
  <c r="AB266" i="2"/>
  <c r="AB50" i="2"/>
  <c r="AB158" i="2"/>
  <c r="AB290" i="2"/>
  <c r="AB146" i="2"/>
  <c r="AB95" i="2"/>
  <c r="AB47" i="2"/>
  <c r="AB83" i="2"/>
  <c r="AC88" i="2"/>
  <c r="AB121" i="2"/>
  <c r="AC34" i="2"/>
  <c r="AC188" i="2"/>
  <c r="AC220" i="2"/>
  <c r="AC236" i="2"/>
  <c r="AC268" i="2"/>
  <c r="AC284" i="2"/>
  <c r="AC172" i="2"/>
  <c r="AB251" i="2"/>
  <c r="AC274" i="2"/>
  <c r="AC16" i="2"/>
  <c r="AB61" i="2"/>
  <c r="AC80" i="2"/>
  <c r="AB119" i="2"/>
  <c r="AC160" i="2"/>
  <c r="AC28" i="2"/>
  <c r="AC176" i="2"/>
  <c r="AB227" i="2"/>
  <c r="AB131" i="2"/>
  <c r="AC250" i="2"/>
  <c r="AC238" i="2"/>
  <c r="AC29" i="2"/>
  <c r="AC125" i="2"/>
  <c r="AC89" i="2"/>
  <c r="AB13" i="2"/>
  <c r="AB14" i="2"/>
  <c r="P247" i="2"/>
  <c r="P199" i="2"/>
  <c r="P151" i="2"/>
  <c r="P259" i="2"/>
  <c r="P211" i="2"/>
  <c r="P163" i="2"/>
  <c r="P115" i="2"/>
  <c r="P103" i="2"/>
  <c r="P175" i="2"/>
  <c r="P91" i="2"/>
  <c r="P223" i="2"/>
  <c r="P127" i="2"/>
  <c r="P235" i="2"/>
  <c r="P187" i="2"/>
  <c r="P139" i="2"/>
  <c r="E16" i="2"/>
  <c r="H15" i="2"/>
  <c r="Q284" i="2"/>
  <c r="Q260" i="2"/>
  <c r="Q248" i="2"/>
  <c r="Q236" i="2"/>
  <c r="Q224" i="2"/>
  <c r="Q212" i="2"/>
  <c r="Q272" i="2"/>
  <c r="Q200" i="2"/>
  <c r="Q188" i="2"/>
  <c r="Q176" i="2"/>
  <c r="Q164" i="2"/>
  <c r="Q152" i="2"/>
  <c r="Q140" i="2"/>
  <c r="Q128" i="2"/>
  <c r="Q104" i="2"/>
  <c r="Q92" i="2"/>
  <c r="Q116" i="2"/>
  <c r="S2" i="27" l="1"/>
  <c r="G581" i="29"/>
  <c r="H581" i="29"/>
  <c r="D590" i="5" s="1"/>
  <c r="I581" i="29"/>
  <c r="F590" i="5" s="1"/>
  <c r="E16" i="27"/>
  <c r="J21" i="27"/>
  <c r="J28" i="27" s="1"/>
  <c r="J33" i="27" s="1"/>
  <c r="X5" i="27" s="1"/>
  <c r="N13" i="27"/>
  <c r="AB2" i="27" s="1"/>
  <c r="I8" i="27"/>
  <c r="W2" i="27" s="1"/>
  <c r="F17" i="27"/>
  <c r="F29" i="27" s="1"/>
  <c r="L11" i="27"/>
  <c r="L23" i="27" s="1"/>
  <c r="L35" i="27" s="1"/>
  <c r="L47" i="27" s="1"/>
  <c r="M12" i="27"/>
  <c r="M24" i="27" s="1"/>
  <c r="X2" i="27"/>
  <c r="I20" i="27"/>
  <c r="W3" i="27" s="1"/>
  <c r="D15" i="27"/>
  <c r="R3" i="27" s="1"/>
  <c r="C14" i="27"/>
  <c r="C26" i="27" s="1"/>
  <c r="E26" i="27"/>
  <c r="S4" i="27" s="1"/>
  <c r="H19" i="27"/>
  <c r="H31" i="27" s="1"/>
  <c r="H43" i="27" s="1"/>
  <c r="V4" i="27" s="1"/>
  <c r="F582" i="29"/>
  <c r="J4" i="15"/>
  <c r="M4" i="15"/>
  <c r="S3" i="27"/>
  <c r="X4" i="27"/>
  <c r="G7" i="27"/>
  <c r="U2" i="27"/>
  <c r="N25" i="27"/>
  <c r="K22" i="27"/>
  <c r="K34" i="27" s="1"/>
  <c r="P4" i="15"/>
  <c r="O3" i="22"/>
  <c r="P3" i="22"/>
  <c r="H3" i="22"/>
  <c r="H4" i="22" s="1"/>
  <c r="M3" i="22"/>
  <c r="G4" i="22"/>
  <c r="F3" i="22"/>
  <c r="F4" i="22" s="1"/>
  <c r="J3" i="22"/>
  <c r="J16" i="19"/>
  <c r="L6" i="15"/>
  <c r="L7" i="15" s="1"/>
  <c r="G3" i="22"/>
  <c r="P4" i="22"/>
  <c r="O6" i="15"/>
  <c r="K3" i="22"/>
  <c r="K4" i="22" s="1"/>
  <c r="K5" i="22" s="1"/>
  <c r="I3" i="22"/>
  <c r="O6" i="22"/>
  <c r="O9" i="22" s="1"/>
  <c r="M4" i="22"/>
  <c r="L3" i="22"/>
  <c r="J4" i="22"/>
  <c r="O9" i="19"/>
  <c r="H14" i="19"/>
  <c r="E3" i="22"/>
  <c r="N3" i="22"/>
  <c r="L18" i="19"/>
  <c r="J28" i="19"/>
  <c r="J40" i="19" s="1"/>
  <c r="J52" i="19" s="1"/>
  <c r="M19" i="19"/>
  <c r="M31" i="19" s="1"/>
  <c r="K5" i="19"/>
  <c r="G13" i="19"/>
  <c r="F12" i="19"/>
  <c r="N20" i="19"/>
  <c r="E11" i="19"/>
  <c r="P10" i="19"/>
  <c r="H26" i="19"/>
  <c r="I15" i="19"/>
  <c r="I6" i="15"/>
  <c r="P7" i="15"/>
  <c r="G4" i="15"/>
  <c r="J7" i="15"/>
  <c r="M7" i="15"/>
  <c r="N4" i="15"/>
  <c r="K4" i="15"/>
  <c r="H4" i="15"/>
  <c r="I62" i="15"/>
  <c r="P62" i="15"/>
  <c r="M62" i="15"/>
  <c r="G62" i="15"/>
  <c r="J62" i="15"/>
  <c r="L62" i="15"/>
  <c r="F62" i="15"/>
  <c r="O62" i="15"/>
  <c r="F4" i="15"/>
  <c r="E4" i="15"/>
  <c r="F5" i="15"/>
  <c r="R8" i="15"/>
  <c r="R22" i="19"/>
  <c r="H16" i="2"/>
  <c r="E17" i="2"/>
  <c r="R285" i="2"/>
  <c r="R273" i="2"/>
  <c r="S34" i="2"/>
  <c r="R261" i="2"/>
  <c r="R249" i="2"/>
  <c r="R237" i="2"/>
  <c r="R225" i="2"/>
  <c r="R213" i="2"/>
  <c r="R201" i="2"/>
  <c r="R189" i="2"/>
  <c r="R177" i="2"/>
  <c r="R165" i="2"/>
  <c r="R105" i="2"/>
  <c r="R93" i="2"/>
  <c r="R117" i="2"/>
  <c r="R153" i="2"/>
  <c r="R141" i="2"/>
  <c r="R129" i="2"/>
  <c r="X3" i="27" l="1"/>
  <c r="M36" i="27"/>
  <c r="M48" i="27" s="1"/>
  <c r="Z3" i="27"/>
  <c r="T3" i="27"/>
  <c r="F41" i="27"/>
  <c r="T5" i="27" s="1"/>
  <c r="I32" i="27"/>
  <c r="W4" i="27" s="1"/>
  <c r="G582" i="29"/>
  <c r="H582" i="29"/>
  <c r="D591" i="5" s="1"/>
  <c r="I582" i="29"/>
  <c r="F591" i="5" s="1"/>
  <c r="AA2" i="27"/>
  <c r="F8" i="23"/>
  <c r="T4" i="27"/>
  <c r="D27" i="27"/>
  <c r="R4" i="27" s="1"/>
  <c r="AA3" i="27"/>
  <c r="F53" i="27"/>
  <c r="T6" i="27" s="1"/>
  <c r="Q2" i="27"/>
  <c r="C38" i="27"/>
  <c r="C50" i="27" s="1"/>
  <c r="C62" i="27" s="1"/>
  <c r="C73" i="27" s="1"/>
  <c r="E40" i="27"/>
  <c r="E52" i="27" s="1"/>
  <c r="I44" i="27"/>
  <c r="I56" i="27" s="1"/>
  <c r="V3" i="27"/>
  <c r="V2" i="27"/>
  <c r="AA4" i="27"/>
  <c r="Q3" i="27"/>
  <c r="F583" i="29"/>
  <c r="H55" i="27"/>
  <c r="H67" i="27" s="1"/>
  <c r="H79" i="27" s="1"/>
  <c r="H91" i="27" s="1"/>
  <c r="G18" i="27"/>
  <c r="L59" i="27"/>
  <c r="L71" i="27" s="1"/>
  <c r="L83" i="27" s="1"/>
  <c r="Z8" i="27" s="1"/>
  <c r="Z4" i="27"/>
  <c r="G5" i="22"/>
  <c r="G6" i="22" s="1"/>
  <c r="J45" i="27"/>
  <c r="J57" i="27" s="1"/>
  <c r="X7" i="27" s="1"/>
  <c r="Z6" i="27"/>
  <c r="Z5" i="27"/>
  <c r="H5" i="15"/>
  <c r="E5" i="15"/>
  <c r="N5" i="15"/>
  <c r="K5" i="15"/>
  <c r="G7" i="15"/>
  <c r="G10" i="15" s="1"/>
  <c r="L9" i="15"/>
  <c r="K46" i="27"/>
  <c r="M60" i="27"/>
  <c r="M72" i="27" s="1"/>
  <c r="AA7" i="27" s="1"/>
  <c r="Y3" i="27"/>
  <c r="F9" i="23" s="1"/>
  <c r="Y4" i="27"/>
  <c r="AA5" i="27"/>
  <c r="N37" i="27"/>
  <c r="AB4" i="27" s="1"/>
  <c r="AB3" i="27"/>
  <c r="P10" i="15"/>
  <c r="P13" i="15" s="1"/>
  <c r="P16" i="15" s="1"/>
  <c r="O4" i="22"/>
  <c r="O5" i="22" s="1"/>
  <c r="I7" i="15"/>
  <c r="O7" i="15"/>
  <c r="L4" i="22"/>
  <c r="M5" i="22"/>
  <c r="I6" i="22"/>
  <c r="I9" i="22" s="1"/>
  <c r="I4" i="22"/>
  <c r="F5" i="22"/>
  <c r="J5" i="22"/>
  <c r="P5" i="22"/>
  <c r="I12" i="22"/>
  <c r="F12" i="22"/>
  <c r="F15" i="22" s="1"/>
  <c r="F6" i="15"/>
  <c r="L30" i="19"/>
  <c r="M43" i="19"/>
  <c r="J10" i="15"/>
  <c r="M10" i="15"/>
  <c r="O12" i="22"/>
  <c r="O15" i="22" s="1"/>
  <c r="P16" i="22"/>
  <c r="L9" i="22"/>
  <c r="I15" i="22"/>
  <c r="G13" i="22"/>
  <c r="E4" i="22"/>
  <c r="O21" i="19"/>
  <c r="H5" i="22"/>
  <c r="K6" i="22"/>
  <c r="E5" i="22"/>
  <c r="N4" i="22"/>
  <c r="M55" i="19"/>
  <c r="K17" i="19"/>
  <c r="P22" i="19"/>
  <c r="P34" i="19" s="1"/>
  <c r="P46" i="19" s="1"/>
  <c r="H38" i="19"/>
  <c r="G25" i="19"/>
  <c r="G37" i="19" s="1"/>
  <c r="F24" i="19"/>
  <c r="J100" i="19"/>
  <c r="N32" i="19"/>
  <c r="I27" i="19"/>
  <c r="E23" i="19"/>
  <c r="N6" i="15"/>
  <c r="H6" i="15"/>
  <c r="E6" i="15"/>
  <c r="F8" i="15"/>
  <c r="R9" i="15"/>
  <c r="R23" i="19"/>
  <c r="E18" i="2"/>
  <c r="H17" i="2"/>
  <c r="S286" i="2"/>
  <c r="S262" i="2"/>
  <c r="S250" i="2"/>
  <c r="S238" i="2"/>
  <c r="S226" i="2"/>
  <c r="S214" i="2"/>
  <c r="S274" i="2"/>
  <c r="S202" i="2"/>
  <c r="S190" i="2"/>
  <c r="S178" i="2"/>
  <c r="S166" i="2"/>
  <c r="S154" i="2"/>
  <c r="S142" i="2"/>
  <c r="S130" i="2"/>
  <c r="S118" i="2"/>
  <c r="S106" i="2"/>
  <c r="S94" i="2"/>
  <c r="E2" i="21" s="1"/>
  <c r="D39" i="27" l="1"/>
  <c r="R5" i="27" s="1"/>
  <c r="U3" i="27"/>
  <c r="F65" i="27"/>
  <c r="T7" i="27" s="1"/>
  <c r="G583" i="29"/>
  <c r="H583" i="29"/>
  <c r="D592" i="5" s="1"/>
  <c r="I583" i="29"/>
  <c r="F592" i="5" s="1"/>
  <c r="C74" i="27"/>
  <c r="C86" i="27" s="1"/>
  <c r="S5" i="27"/>
  <c r="S6" i="27"/>
  <c r="E64" i="27"/>
  <c r="E76" i="27" s="1"/>
  <c r="S7" i="27" s="1"/>
  <c r="Q5" i="27"/>
  <c r="W5" i="27"/>
  <c r="I68" i="27"/>
  <c r="W7" i="27" s="1"/>
  <c r="Q4" i="27"/>
  <c r="F10" i="23"/>
  <c r="G30" i="27"/>
  <c r="U4" i="27" s="1"/>
  <c r="W6" i="27"/>
  <c r="F77" i="27"/>
  <c r="F89" i="27" s="1"/>
  <c r="Q6" i="27"/>
  <c r="V5" i="27"/>
  <c r="D51" i="27"/>
  <c r="D63" i="27" s="1"/>
  <c r="D75" i="27" s="1"/>
  <c r="D87" i="27" s="1"/>
  <c r="F584" i="29"/>
  <c r="X6" i="27"/>
  <c r="L95" i="27"/>
  <c r="L107" i="27" s="1"/>
  <c r="Z7" i="27"/>
  <c r="M84" i="27"/>
  <c r="M96" i="27" s="1"/>
  <c r="AA9" i="27" s="1"/>
  <c r="AA6" i="27"/>
  <c r="G7" i="22"/>
  <c r="J69" i="27"/>
  <c r="J81" i="27" s="1"/>
  <c r="Q7" i="27"/>
  <c r="Z9" i="27"/>
  <c r="E7" i="15"/>
  <c r="E8" i="15" s="1"/>
  <c r="G13" i="15"/>
  <c r="G16" i="15" s="1"/>
  <c r="J13" i="15"/>
  <c r="J16" i="15" s="1"/>
  <c r="K58" i="27"/>
  <c r="Y5" i="27"/>
  <c r="M13" i="15"/>
  <c r="K6" i="15"/>
  <c r="F7" i="15"/>
  <c r="F9" i="15" s="1"/>
  <c r="O9" i="15"/>
  <c r="L12" i="15"/>
  <c r="N49" i="27"/>
  <c r="H103" i="27"/>
  <c r="V6" i="27"/>
  <c r="V8" i="27"/>
  <c r="V7" i="27"/>
  <c r="H50" i="19"/>
  <c r="M6" i="22"/>
  <c r="F6" i="22"/>
  <c r="F9" i="22" s="1"/>
  <c r="L5" i="22"/>
  <c r="I9" i="15"/>
  <c r="I5" i="22"/>
  <c r="F7" i="22"/>
  <c r="O7" i="22"/>
  <c r="J6" i="22"/>
  <c r="J7" i="22" s="1"/>
  <c r="P6" i="22"/>
  <c r="L7" i="22"/>
  <c r="L42" i="19"/>
  <c r="L12" i="22"/>
  <c r="L15" i="22" s="1"/>
  <c r="P19" i="22"/>
  <c r="P25" i="22" s="1"/>
  <c r="N5" i="22"/>
  <c r="N6" i="22" s="1"/>
  <c r="I18" i="22"/>
  <c r="I24" i="22" s="1"/>
  <c r="J10" i="22"/>
  <c r="O18" i="22"/>
  <c r="M10" i="22"/>
  <c r="M13" i="22"/>
  <c r="M16" i="22" s="1"/>
  <c r="M19" i="22" s="1"/>
  <c r="F18" i="22"/>
  <c r="G16" i="22"/>
  <c r="K7" i="22"/>
  <c r="H6" i="22"/>
  <c r="O33" i="19"/>
  <c r="E6" i="22"/>
  <c r="N44" i="19"/>
  <c r="J112" i="19"/>
  <c r="K29" i="19"/>
  <c r="H98" i="19"/>
  <c r="G49" i="19"/>
  <c r="I39" i="19"/>
  <c r="F36" i="19"/>
  <c r="F48" i="19" s="1"/>
  <c r="E35" i="19"/>
  <c r="P58" i="19"/>
  <c r="P94" i="19" s="1"/>
  <c r="P106" i="19" s="1"/>
  <c r="M91" i="19"/>
  <c r="P19" i="15"/>
  <c r="P22" i="15" s="1"/>
  <c r="K10" i="15"/>
  <c r="H7" i="15"/>
  <c r="N7" i="15"/>
  <c r="F10" i="15"/>
  <c r="F11" i="15"/>
  <c r="R10" i="15"/>
  <c r="R24" i="19"/>
  <c r="E19" i="2"/>
  <c r="T287" i="2"/>
  <c r="T275" i="2"/>
  <c r="T263" i="2"/>
  <c r="T251" i="2"/>
  <c r="T239" i="2"/>
  <c r="T227" i="2"/>
  <c r="T215" i="2"/>
  <c r="T203" i="2"/>
  <c r="T191" i="2"/>
  <c r="T179" i="2"/>
  <c r="T167" i="2"/>
  <c r="T155" i="2"/>
  <c r="T143" i="2"/>
  <c r="T107" i="2"/>
  <c r="T95" i="2"/>
  <c r="T131" i="2"/>
  <c r="T119" i="2"/>
  <c r="H18" i="2"/>
  <c r="G42" i="27" l="1"/>
  <c r="G54" i="27" s="1"/>
  <c r="C98" i="27"/>
  <c r="G584" i="29"/>
  <c r="H584" i="29"/>
  <c r="D593" i="5" s="1"/>
  <c r="I584" i="29"/>
  <c r="F593" i="5" s="1"/>
  <c r="E88" i="27"/>
  <c r="F11" i="23"/>
  <c r="I80" i="27"/>
  <c r="W8" i="27" s="1"/>
  <c r="T8" i="27"/>
  <c r="X8" i="27"/>
  <c r="Q8" i="27"/>
  <c r="R8" i="27"/>
  <c r="R9" i="27"/>
  <c r="R6" i="27"/>
  <c r="D99" i="27"/>
  <c r="R7" i="27"/>
  <c r="F585" i="29"/>
  <c r="AA8" i="27"/>
  <c r="F2" i="21"/>
  <c r="C110" i="27"/>
  <c r="C122" i="27" s="1"/>
  <c r="C134" i="27" s="1"/>
  <c r="C146" i="27" s="1"/>
  <c r="C158" i="27" s="1"/>
  <c r="C170" i="27" s="1"/>
  <c r="O12" i="15"/>
  <c r="O15" i="15" s="1"/>
  <c r="O18" i="15" s="1"/>
  <c r="O21" i="15" s="1"/>
  <c r="O24" i="15" s="1"/>
  <c r="O27" i="15" s="1"/>
  <c r="P7" i="22"/>
  <c r="P10" i="22" s="1"/>
  <c r="P13" i="22" s="1"/>
  <c r="G10" i="22"/>
  <c r="G8" i="22"/>
  <c r="M7" i="22"/>
  <c r="M8" i="22" s="1"/>
  <c r="G19" i="15"/>
  <c r="G22" i="15" s="1"/>
  <c r="F8" i="22"/>
  <c r="F10" i="22" s="1"/>
  <c r="F11" i="22" s="1"/>
  <c r="Z10" i="27"/>
  <c r="L119" i="27"/>
  <c r="Z11" i="27" s="1"/>
  <c r="F101" i="27"/>
  <c r="T10" i="27" s="1"/>
  <c r="T9" i="27"/>
  <c r="P25" i="15"/>
  <c r="P31" i="15" s="1"/>
  <c r="H8" i="15"/>
  <c r="N61" i="27"/>
  <c r="AB6" i="27" s="1"/>
  <c r="K7" i="15"/>
  <c r="K8" i="15" s="1"/>
  <c r="K9" i="15" s="1"/>
  <c r="K11" i="15" s="1"/>
  <c r="J19" i="15"/>
  <c r="J22" i="15" s="1"/>
  <c r="J25" i="15" s="1"/>
  <c r="J31" i="15" s="1"/>
  <c r="I12" i="15"/>
  <c r="I15" i="15" s="1"/>
  <c r="I18" i="15" s="1"/>
  <c r="I21" i="15" s="1"/>
  <c r="L15" i="15"/>
  <c r="M16" i="15"/>
  <c r="Y6" i="27"/>
  <c r="K70" i="27"/>
  <c r="S8" i="27"/>
  <c r="E100" i="27"/>
  <c r="S9" i="27" s="1"/>
  <c r="X9" i="27"/>
  <c r="H115" i="27"/>
  <c r="H127" i="27" s="1"/>
  <c r="J93" i="27"/>
  <c r="M108" i="27"/>
  <c r="M120" i="27" s="1"/>
  <c r="AB5" i="27"/>
  <c r="G66" i="27"/>
  <c r="U6" i="27"/>
  <c r="U7" i="27"/>
  <c r="L6" i="22"/>
  <c r="L8" i="22" s="1"/>
  <c r="L10" i="22" s="1"/>
  <c r="L11" i="22" s="1"/>
  <c r="I7" i="22"/>
  <c r="I8" i="22" s="1"/>
  <c r="H7" i="22"/>
  <c r="O8" i="22"/>
  <c r="J8" i="22"/>
  <c r="L18" i="22"/>
  <c r="F12" i="15"/>
  <c r="L54" i="19"/>
  <c r="O45" i="19"/>
  <c r="O57" i="19" s="1"/>
  <c r="O93" i="19" s="1"/>
  <c r="E7" i="22"/>
  <c r="M22" i="22"/>
  <c r="I30" i="22"/>
  <c r="I36" i="22" s="1"/>
  <c r="G19" i="22"/>
  <c r="G22" i="22"/>
  <c r="L21" i="22"/>
  <c r="F21" i="22"/>
  <c r="O24" i="22"/>
  <c r="O30" i="22" s="1"/>
  <c r="J13" i="22"/>
  <c r="P31" i="22"/>
  <c r="H8" i="22"/>
  <c r="K8" i="22"/>
  <c r="N7" i="22"/>
  <c r="P118" i="19"/>
  <c r="AD7" i="19" s="1"/>
  <c r="E47" i="19"/>
  <c r="K41" i="19"/>
  <c r="F60" i="19"/>
  <c r="N56" i="19"/>
  <c r="M103" i="19"/>
  <c r="I51" i="19"/>
  <c r="H110" i="19"/>
  <c r="J124" i="19"/>
  <c r="X4" i="19" s="1"/>
  <c r="G97" i="19"/>
  <c r="N8" i="15"/>
  <c r="H9" i="15"/>
  <c r="K13" i="15"/>
  <c r="F14" i="15"/>
  <c r="E9" i="15"/>
  <c r="R11" i="15"/>
  <c r="R25" i="19"/>
  <c r="U288" i="2"/>
  <c r="U276" i="2"/>
  <c r="U264" i="2"/>
  <c r="U252" i="2"/>
  <c r="U240" i="2"/>
  <c r="U228" i="2"/>
  <c r="U216" i="2"/>
  <c r="U204" i="2"/>
  <c r="U192" i="2"/>
  <c r="U180" i="2"/>
  <c r="U168" i="2"/>
  <c r="U156" i="2"/>
  <c r="U144" i="2"/>
  <c r="U132" i="2"/>
  <c r="U108" i="2"/>
  <c r="G2" i="21" s="1"/>
  <c r="U96" i="2"/>
  <c r="U84" i="2"/>
  <c r="U120" i="2"/>
  <c r="E20" i="2"/>
  <c r="H19" i="2"/>
  <c r="U5" i="27" l="1"/>
  <c r="G585" i="29"/>
  <c r="H585" i="29"/>
  <c r="D594" i="5" s="1"/>
  <c r="I585" i="29"/>
  <c r="F594" i="5" s="1"/>
  <c r="V9" i="27"/>
  <c r="F12" i="23"/>
  <c r="I92" i="27"/>
  <c r="W9" i="27" s="1"/>
  <c r="Q10" i="27"/>
  <c r="Q9" i="27"/>
  <c r="Q11" i="27"/>
  <c r="D111" i="27"/>
  <c r="R11" i="27" s="1"/>
  <c r="R10" i="27"/>
  <c r="F586" i="29"/>
  <c r="Q13" i="27"/>
  <c r="Q12" i="27"/>
  <c r="P8" i="22"/>
  <c r="P9" i="22" s="1"/>
  <c r="C182" i="27"/>
  <c r="C194" i="27" s="1"/>
  <c r="C206" i="27" s="1"/>
  <c r="C218" i="27" s="1"/>
  <c r="C230" i="27" s="1"/>
  <c r="C242" i="27" s="1"/>
  <c r="C254" i="27" s="1"/>
  <c r="C266" i="27" s="1"/>
  <c r="C278" i="27" s="1"/>
  <c r="Q186" i="27" s="1"/>
  <c r="Q14" i="27"/>
  <c r="N73" i="27"/>
  <c r="N85" i="27" s="1"/>
  <c r="I24" i="15"/>
  <c r="I27" i="15" s="1"/>
  <c r="I28" i="15" s="1"/>
  <c r="I30" i="15" s="1"/>
  <c r="L27" i="22"/>
  <c r="L33" i="22" s="1"/>
  <c r="L39" i="22" s="1"/>
  <c r="L45" i="22" s="1"/>
  <c r="L51" i="22" s="1"/>
  <c r="L57" i="22" s="1"/>
  <c r="L63" i="22" s="1"/>
  <c r="L69" i="22" s="1"/>
  <c r="G25" i="15"/>
  <c r="G26" i="15" s="1"/>
  <c r="M9" i="22"/>
  <c r="G9" i="22"/>
  <c r="G11" i="22" s="1"/>
  <c r="G12" i="22" s="1"/>
  <c r="L131" i="27"/>
  <c r="Z12" i="27" s="1"/>
  <c r="F113" i="27"/>
  <c r="N9" i="15"/>
  <c r="N10" i="15" s="1"/>
  <c r="O28" i="15"/>
  <c r="O30" i="15" s="1"/>
  <c r="K82" i="27"/>
  <c r="K94" i="27" s="1"/>
  <c r="Y7" i="27"/>
  <c r="F13" i="23" s="1"/>
  <c r="L18" i="15"/>
  <c r="K12" i="15"/>
  <c r="K14" i="15" s="1"/>
  <c r="H10" i="15"/>
  <c r="H11" i="15" s="1"/>
  <c r="P37" i="15"/>
  <c r="P43" i="15" s="1"/>
  <c r="P49" i="15" s="1"/>
  <c r="F13" i="15"/>
  <c r="F15" i="15" s="1"/>
  <c r="M19" i="15"/>
  <c r="G28" i="15"/>
  <c r="M132" i="27"/>
  <c r="G78" i="27"/>
  <c r="U8" i="27"/>
  <c r="H139" i="27"/>
  <c r="V11" i="27" s="1"/>
  <c r="E112" i="27"/>
  <c r="S10" i="27" s="1"/>
  <c r="AA11" i="27"/>
  <c r="AA10" i="27"/>
  <c r="J105" i="27"/>
  <c r="X11" i="27" s="1"/>
  <c r="X10" i="27"/>
  <c r="V10" i="27"/>
  <c r="X2" i="19"/>
  <c r="AD2" i="19"/>
  <c r="X3" i="19"/>
  <c r="AD10" i="19"/>
  <c r="AD3" i="19"/>
  <c r="AD5" i="19"/>
  <c r="AD4" i="19"/>
  <c r="X6" i="19"/>
  <c r="M115" i="19"/>
  <c r="F96" i="19"/>
  <c r="X5" i="19"/>
  <c r="AD8" i="19"/>
  <c r="L90" i="19"/>
  <c r="X9" i="19"/>
  <c r="X7" i="19"/>
  <c r="AD6" i="19"/>
  <c r="AD24" i="19"/>
  <c r="I99" i="19"/>
  <c r="X8" i="19"/>
  <c r="L102" i="19"/>
  <c r="L114" i="19" s="1"/>
  <c r="I10" i="22"/>
  <c r="I11" i="22" s="1"/>
  <c r="J9" i="22"/>
  <c r="J11" i="22" s="1"/>
  <c r="J12" i="22" s="1"/>
  <c r="F13" i="22"/>
  <c r="L13" i="22"/>
  <c r="O10" i="22"/>
  <c r="O36" i="22"/>
  <c r="I42" i="22"/>
  <c r="AD15" i="19"/>
  <c r="AD16" i="19"/>
  <c r="AD13" i="19"/>
  <c r="E8" i="22"/>
  <c r="E9" i="22" s="1"/>
  <c r="X21" i="19"/>
  <c r="AD20" i="19"/>
  <c r="AD21" i="19"/>
  <c r="N92" i="19"/>
  <c r="P37" i="22"/>
  <c r="J16" i="22"/>
  <c r="K9" i="22"/>
  <c r="K10" i="22" s="1"/>
  <c r="J37" i="15"/>
  <c r="O42" i="22"/>
  <c r="M28" i="15"/>
  <c r="I48" i="22"/>
  <c r="F27" i="22"/>
  <c r="F33" i="22" s="1"/>
  <c r="N8" i="22"/>
  <c r="AD22" i="19"/>
  <c r="F120" i="19"/>
  <c r="AD19" i="19"/>
  <c r="H9" i="22"/>
  <c r="L126" i="19"/>
  <c r="O105" i="19"/>
  <c r="I111" i="19"/>
  <c r="X12" i="19"/>
  <c r="K53" i="19"/>
  <c r="X13" i="19"/>
  <c r="AD18" i="19"/>
  <c r="H122" i="19"/>
  <c r="V12" i="19" s="1"/>
  <c r="X24" i="19"/>
  <c r="G109" i="19"/>
  <c r="N128" i="19"/>
  <c r="AD17" i="19"/>
  <c r="M127" i="19"/>
  <c r="AD11" i="19"/>
  <c r="AD12" i="19"/>
  <c r="AD23" i="19"/>
  <c r="X11" i="19"/>
  <c r="X20" i="19"/>
  <c r="X10" i="19"/>
  <c r="X19" i="19"/>
  <c r="X14" i="19"/>
  <c r="X16" i="19"/>
  <c r="X15" i="19"/>
  <c r="X17" i="19"/>
  <c r="X23" i="19"/>
  <c r="X18" i="19"/>
  <c r="H2" i="21"/>
  <c r="X22" i="19"/>
  <c r="E59" i="19"/>
  <c r="AD14" i="19"/>
  <c r="AD9" i="19"/>
  <c r="K15" i="15"/>
  <c r="K16" i="15" s="1"/>
  <c r="H12" i="15"/>
  <c r="E10" i="15"/>
  <c r="E11" i="15" s="1"/>
  <c r="E12" i="15" s="1"/>
  <c r="R12" i="15"/>
  <c r="R26" i="19"/>
  <c r="X25" i="19"/>
  <c r="AD25" i="19"/>
  <c r="E21" i="2"/>
  <c r="H20" i="2"/>
  <c r="G586" i="29" l="1"/>
  <c r="H586" i="29"/>
  <c r="D595" i="5" s="1"/>
  <c r="I586" i="29"/>
  <c r="F595" i="5" s="1"/>
  <c r="AB7" i="27"/>
  <c r="Q113" i="27"/>
  <c r="Q55" i="27"/>
  <c r="Q158" i="27"/>
  <c r="Q44" i="27"/>
  <c r="I104" i="27"/>
  <c r="W10" i="27" s="1"/>
  <c r="Q77" i="27"/>
  <c r="Q177" i="27"/>
  <c r="Q66" i="27"/>
  <c r="Q178" i="27"/>
  <c r="Q124" i="27"/>
  <c r="Q228" i="27"/>
  <c r="Q216" i="27"/>
  <c r="Q267" i="27"/>
  <c r="Q247" i="27"/>
  <c r="Q144" i="27"/>
  <c r="Q122" i="27"/>
  <c r="Q49" i="27"/>
  <c r="Q215" i="27"/>
  <c r="Q253" i="27"/>
  <c r="Z13" i="27"/>
  <c r="Q141" i="27"/>
  <c r="Q203" i="27"/>
  <c r="Q62" i="27"/>
  <c r="Q205" i="27"/>
  <c r="Q106" i="27"/>
  <c r="Q256" i="27"/>
  <c r="Q254" i="27"/>
  <c r="Q104" i="27"/>
  <c r="Q126" i="27"/>
  <c r="Q27" i="27"/>
  <c r="Q74" i="27"/>
  <c r="Q128" i="27"/>
  <c r="Q58" i="27"/>
  <c r="Q202" i="27"/>
  <c r="Q241" i="27"/>
  <c r="Q53" i="27"/>
  <c r="Q154" i="27"/>
  <c r="Q276" i="27"/>
  <c r="Q119" i="27"/>
  <c r="Q222" i="27"/>
  <c r="Q242" i="27"/>
  <c r="Q112" i="27"/>
  <c r="Q90" i="27"/>
  <c r="Q260" i="27"/>
  <c r="Q183" i="27"/>
  <c r="Q139" i="27"/>
  <c r="Q47" i="27"/>
  <c r="Q279" i="27"/>
  <c r="Q142" i="27"/>
  <c r="Q39" i="27"/>
  <c r="Q116" i="27"/>
  <c r="Q76" i="27"/>
  <c r="Q156" i="27"/>
  <c r="Q225" i="27"/>
  <c r="Q45" i="27"/>
  <c r="Q212" i="27"/>
  <c r="Q265" i="27"/>
  <c r="Q181" i="27"/>
  <c r="Q263" i="27"/>
  <c r="Q84" i="27"/>
  <c r="Q21" i="27"/>
  <c r="Q229" i="27"/>
  <c r="Q125" i="27"/>
  <c r="Q200" i="27"/>
  <c r="Q75" i="27"/>
  <c r="Q114" i="27"/>
  <c r="Q173" i="27"/>
  <c r="Q17" i="27"/>
  <c r="Q146" i="27"/>
  <c r="Q108" i="27"/>
  <c r="Q170" i="27"/>
  <c r="Q264" i="27"/>
  <c r="Q159" i="27"/>
  <c r="Q237" i="27"/>
  <c r="Q233" i="27"/>
  <c r="Q88" i="27"/>
  <c r="Q207" i="27"/>
  <c r="Q250" i="27"/>
  <c r="Q78" i="27"/>
  <c r="Q223" i="27"/>
  <c r="Q133" i="27"/>
  <c r="Q117" i="27"/>
  <c r="Q111" i="27"/>
  <c r="Q73" i="27"/>
  <c r="Q234" i="27"/>
  <c r="Q43" i="27"/>
  <c r="Q85" i="27"/>
  <c r="Q244" i="27"/>
  <c r="Q231" i="27"/>
  <c r="Q187" i="27"/>
  <c r="Q185" i="27"/>
  <c r="Q168" i="27"/>
  <c r="Q175" i="27"/>
  <c r="Q137" i="27"/>
  <c r="Q23" i="27"/>
  <c r="Q81" i="27"/>
  <c r="Q107" i="27"/>
  <c r="Q213" i="27"/>
  <c r="Q232" i="27"/>
  <c r="Q140" i="27"/>
  <c r="Q251" i="27"/>
  <c r="Q147" i="27"/>
  <c r="Q243" i="27"/>
  <c r="V22" i="19"/>
  <c r="Q221" i="27"/>
  <c r="Q204" i="27"/>
  <c r="Q30" i="27"/>
  <c r="Q28" i="27"/>
  <c r="Q245" i="27"/>
  <c r="Q239" i="27"/>
  <c r="Q258" i="27"/>
  <c r="Q87" i="27"/>
  <c r="Q145" i="27"/>
  <c r="Q171" i="27"/>
  <c r="Q18" i="27"/>
  <c r="Q41" i="27"/>
  <c r="Q136" i="27"/>
  <c r="Q220" i="27"/>
  <c r="Q211" i="27"/>
  <c r="Q130" i="27"/>
  <c r="Q26" i="27"/>
  <c r="Q240" i="27"/>
  <c r="Q94" i="27"/>
  <c r="Q272" i="27"/>
  <c r="Q50" i="27"/>
  <c r="Q172" i="27"/>
  <c r="Q93" i="27"/>
  <c r="Q151" i="27"/>
  <c r="Q209" i="27"/>
  <c r="Q235" i="27"/>
  <c r="Q82" i="27"/>
  <c r="Q105" i="27"/>
  <c r="Q33" i="27"/>
  <c r="Q192" i="27"/>
  <c r="Q277" i="27"/>
  <c r="Q64" i="27"/>
  <c r="Q118" i="27"/>
  <c r="Q80" i="27"/>
  <c r="Q48" i="27"/>
  <c r="Q236" i="27"/>
  <c r="Q132" i="27"/>
  <c r="Q224" i="27"/>
  <c r="Q165" i="27"/>
  <c r="Q121" i="27"/>
  <c r="Q65" i="27"/>
  <c r="Q51" i="27"/>
  <c r="Q174" i="27"/>
  <c r="Q72" i="27"/>
  <c r="Q190" i="27"/>
  <c r="Q100" i="27"/>
  <c r="Q210" i="27"/>
  <c r="Q189" i="27"/>
  <c r="Q176" i="27"/>
  <c r="Q206" i="27"/>
  <c r="Q34" i="27"/>
  <c r="Q249" i="27"/>
  <c r="Q255" i="27"/>
  <c r="Q135" i="27"/>
  <c r="Q246" i="27"/>
  <c r="Q262" i="27"/>
  <c r="Q148" i="27"/>
  <c r="Q278" i="27"/>
  <c r="Q98" i="27"/>
  <c r="Q38" i="27"/>
  <c r="Q89" i="27"/>
  <c r="Q91" i="27"/>
  <c r="Q32" i="27"/>
  <c r="Q131" i="27"/>
  <c r="Q266" i="27"/>
  <c r="Q201" i="27"/>
  <c r="Q188" i="27"/>
  <c r="Q219" i="27"/>
  <c r="Q195" i="27"/>
  <c r="Q25" i="27"/>
  <c r="Q252" i="27"/>
  <c r="Q46" i="27"/>
  <c r="Q217" i="27"/>
  <c r="Q194" i="27"/>
  <c r="Q227" i="27"/>
  <c r="Q257" i="27"/>
  <c r="Q22" i="27"/>
  <c r="Q160" i="27"/>
  <c r="Q69" i="27"/>
  <c r="Q60" i="27"/>
  <c r="Q164" i="27"/>
  <c r="Q162" i="27"/>
  <c r="Q52" i="27"/>
  <c r="Q102" i="27"/>
  <c r="Q92" i="27"/>
  <c r="Q270" i="27"/>
  <c r="Q180" i="27"/>
  <c r="Q96" i="27"/>
  <c r="Q36" i="27"/>
  <c r="Q198" i="27"/>
  <c r="Q120" i="27"/>
  <c r="Q191" i="27"/>
  <c r="Q269" i="27"/>
  <c r="Q134" i="27"/>
  <c r="Q15" i="27"/>
  <c r="Q152" i="27"/>
  <c r="Q226" i="27"/>
  <c r="Q40" i="27"/>
  <c r="Q166" i="27"/>
  <c r="Q61" i="27"/>
  <c r="Q271" i="27"/>
  <c r="Q20" i="27"/>
  <c r="Q169" i="27"/>
  <c r="Q68" i="27"/>
  <c r="Q197" i="27"/>
  <c r="Q275" i="27"/>
  <c r="Q157" i="27"/>
  <c r="Q153" i="27"/>
  <c r="Q248" i="27"/>
  <c r="Q259" i="27"/>
  <c r="Q79" i="27"/>
  <c r="Q29" i="27"/>
  <c r="Q103" i="27"/>
  <c r="Q97" i="27"/>
  <c r="Q59" i="27"/>
  <c r="Q37" i="27"/>
  <c r="Q31" i="27"/>
  <c r="Q273" i="27"/>
  <c r="Q230" i="27"/>
  <c r="Q138" i="27"/>
  <c r="Q274" i="27"/>
  <c r="Q193" i="27"/>
  <c r="Q86" i="27"/>
  <c r="Q56" i="27"/>
  <c r="Q63" i="27"/>
  <c r="Q67" i="27"/>
  <c r="Q268" i="27"/>
  <c r="Q70" i="27"/>
  <c r="Q199" i="27"/>
  <c r="Q184" i="27"/>
  <c r="Q149" i="27"/>
  <c r="Q143" i="27"/>
  <c r="Q109" i="27"/>
  <c r="Q167" i="27"/>
  <c r="Q161" i="27"/>
  <c r="Q123" i="27"/>
  <c r="Q101" i="27"/>
  <c r="Q95" i="27"/>
  <c r="Q57" i="27"/>
  <c r="Q83" i="27"/>
  <c r="Q71" i="27"/>
  <c r="Q261" i="27"/>
  <c r="Q238" i="27"/>
  <c r="Q182" i="27"/>
  <c r="Q42" i="27"/>
  <c r="Q16" i="27"/>
  <c r="Q163" i="27"/>
  <c r="Q129" i="27"/>
  <c r="Q150" i="27"/>
  <c r="Q208" i="27"/>
  <c r="Q19" i="27"/>
  <c r="Q218" i="27"/>
  <c r="Q24" i="27"/>
  <c r="Q214" i="27"/>
  <c r="Q54" i="27"/>
  <c r="Q35" i="27"/>
  <c r="Q110" i="27"/>
  <c r="Q179" i="27"/>
  <c r="Q99" i="27"/>
  <c r="Q115" i="27"/>
  <c r="Q127" i="27"/>
  <c r="Q196" i="27"/>
  <c r="Q155" i="27"/>
  <c r="D123" i="27"/>
  <c r="F587" i="29"/>
  <c r="I116" i="27"/>
  <c r="W11" i="27" s="1"/>
  <c r="N11" i="15"/>
  <c r="M11" i="22"/>
  <c r="M12" i="22" s="1"/>
  <c r="M14" i="22" s="1"/>
  <c r="AA23" i="19"/>
  <c r="G31" i="15"/>
  <c r="G34" i="15" s="1"/>
  <c r="V20" i="19"/>
  <c r="V25" i="19"/>
  <c r="G14" i="22"/>
  <c r="G15" i="22" s="1"/>
  <c r="G17" i="22" s="1"/>
  <c r="L143" i="27"/>
  <c r="Z3" i="19"/>
  <c r="H151" i="27"/>
  <c r="F125" i="27"/>
  <c r="T11" i="27"/>
  <c r="I36" i="15"/>
  <c r="I42" i="15" s="1"/>
  <c r="I48" i="15" s="1"/>
  <c r="F16" i="15"/>
  <c r="O36" i="15"/>
  <c r="Z25" i="19"/>
  <c r="V6" i="19"/>
  <c r="V8" i="19"/>
  <c r="P55" i="15"/>
  <c r="AA2" i="19"/>
  <c r="AA25" i="19"/>
  <c r="L21" i="15"/>
  <c r="K106" i="27"/>
  <c r="K118" i="27" s="1"/>
  <c r="Y11" i="27" s="1"/>
  <c r="Y8" i="27"/>
  <c r="F14" i="23" s="1"/>
  <c r="Y9" i="27"/>
  <c r="M22" i="15"/>
  <c r="E124" i="27"/>
  <c r="M144" i="27"/>
  <c r="AA12" i="27"/>
  <c r="N97" i="27"/>
  <c r="AB8" i="27" s="1"/>
  <c r="J117" i="27"/>
  <c r="G90" i="27"/>
  <c r="U9" i="27" s="1"/>
  <c r="Z2" i="19"/>
  <c r="V3" i="19"/>
  <c r="V19" i="19"/>
  <c r="AA8" i="19"/>
  <c r="Z8" i="19"/>
  <c r="AA14" i="19"/>
  <c r="AA7" i="19"/>
  <c r="V4" i="19"/>
  <c r="AA21" i="19"/>
  <c r="Z7" i="19"/>
  <c r="F108" i="19"/>
  <c r="T16" i="19" s="1"/>
  <c r="AA4" i="19"/>
  <c r="Z6" i="19"/>
  <c r="N104" i="19"/>
  <c r="AA6" i="19"/>
  <c r="AA9" i="19"/>
  <c r="V10" i="19"/>
  <c r="V7" i="19"/>
  <c r="Z19" i="19"/>
  <c r="V5" i="19"/>
  <c r="Z9" i="19"/>
  <c r="Z5" i="19"/>
  <c r="Z4" i="19"/>
  <c r="AA10" i="19"/>
  <c r="V9" i="19"/>
  <c r="P11" i="22"/>
  <c r="F39" i="22"/>
  <c r="I13" i="22"/>
  <c r="O11" i="22"/>
  <c r="L14" i="22"/>
  <c r="F14" i="22"/>
  <c r="J14" i="22"/>
  <c r="J19" i="22"/>
  <c r="J25" i="22" s="1"/>
  <c r="J31" i="22" s="1"/>
  <c r="P43" i="22"/>
  <c r="V11" i="19"/>
  <c r="V15" i="19"/>
  <c r="V24" i="19"/>
  <c r="AA17" i="19"/>
  <c r="AA20" i="19"/>
  <c r="E10" i="22"/>
  <c r="G34" i="22"/>
  <c r="F45" i="22"/>
  <c r="O48" i="22"/>
  <c r="J43" i="15"/>
  <c r="AA13" i="19"/>
  <c r="AA16" i="19"/>
  <c r="V17" i="19"/>
  <c r="V13" i="19"/>
  <c r="O117" i="19"/>
  <c r="Z14" i="19"/>
  <c r="Z15" i="19"/>
  <c r="H10" i="22"/>
  <c r="N9" i="22"/>
  <c r="Z10" i="19"/>
  <c r="K11" i="22"/>
  <c r="Z13" i="19"/>
  <c r="Z17" i="19"/>
  <c r="Z22" i="19"/>
  <c r="Z24" i="19"/>
  <c r="Z21" i="19"/>
  <c r="Z11" i="19"/>
  <c r="Z18" i="19"/>
  <c r="Z20" i="19"/>
  <c r="Z16" i="19"/>
  <c r="Z12" i="19"/>
  <c r="Z23" i="19"/>
  <c r="AA24" i="19"/>
  <c r="AA15" i="19"/>
  <c r="AA11" i="19"/>
  <c r="AA12" i="19"/>
  <c r="AA18" i="19"/>
  <c r="AA22" i="19"/>
  <c r="V21" i="19"/>
  <c r="I123" i="19"/>
  <c r="W4" i="19" s="1"/>
  <c r="E95" i="19"/>
  <c r="V23" i="19"/>
  <c r="K101" i="19"/>
  <c r="G121" i="19"/>
  <c r="U26" i="19" s="1"/>
  <c r="AA19" i="19"/>
  <c r="V16" i="19"/>
  <c r="V14" i="19"/>
  <c r="V18" i="19"/>
  <c r="N12" i="15"/>
  <c r="H13" i="15"/>
  <c r="H14" i="15" s="1"/>
  <c r="H15" i="15" s="1"/>
  <c r="H16" i="15" s="1"/>
  <c r="H17" i="15" s="1"/>
  <c r="H18" i="15" s="1"/>
  <c r="K17" i="15"/>
  <c r="E13" i="15"/>
  <c r="R13" i="15"/>
  <c r="R27" i="19"/>
  <c r="AD26" i="19"/>
  <c r="Z26" i="19"/>
  <c r="V26" i="19"/>
  <c r="X26" i="19"/>
  <c r="AA26" i="19"/>
  <c r="E22" i="2"/>
  <c r="H21" i="2"/>
  <c r="G587" i="29" l="1"/>
  <c r="H587" i="29"/>
  <c r="D596" i="5" s="1"/>
  <c r="I587" i="29"/>
  <c r="F596" i="5" s="1"/>
  <c r="V12" i="27"/>
  <c r="F15" i="23"/>
  <c r="H163" i="27"/>
  <c r="R12" i="27"/>
  <c r="D135" i="27"/>
  <c r="F588" i="29"/>
  <c r="G18" i="22"/>
  <c r="G20" i="22" s="1"/>
  <c r="I128" i="27"/>
  <c r="I140" i="27" s="1"/>
  <c r="I152" i="27" s="1"/>
  <c r="I164" i="27" s="1"/>
  <c r="W15" i="27" s="1"/>
  <c r="T22" i="19"/>
  <c r="T24" i="19"/>
  <c r="T13" i="19"/>
  <c r="T19" i="19"/>
  <c r="L16" i="22"/>
  <c r="L17" i="22" s="1"/>
  <c r="M25" i="15"/>
  <c r="L24" i="15"/>
  <c r="T4" i="19"/>
  <c r="M15" i="22"/>
  <c r="M17" i="22" s="1"/>
  <c r="M18" i="22" s="1"/>
  <c r="M20" i="22" s="1"/>
  <c r="M21" i="22" s="1"/>
  <c r="T14" i="19"/>
  <c r="L155" i="27"/>
  <c r="L167" i="27" s="1"/>
  <c r="Z15" i="27" s="1"/>
  <c r="Z14" i="27"/>
  <c r="T15" i="19"/>
  <c r="T23" i="19"/>
  <c r="T9" i="19"/>
  <c r="T26" i="19"/>
  <c r="T10" i="19"/>
  <c r="T18" i="19"/>
  <c r="T12" i="19"/>
  <c r="K130" i="27"/>
  <c r="Y12" i="27" s="1"/>
  <c r="T12" i="27"/>
  <c r="F137" i="27"/>
  <c r="F149" i="27" s="1"/>
  <c r="T14" i="27" s="1"/>
  <c r="W26" i="19"/>
  <c r="E14" i="15"/>
  <c r="T17" i="19"/>
  <c r="T11" i="19"/>
  <c r="Y10" i="27"/>
  <c r="P58" i="15"/>
  <c r="F17" i="15"/>
  <c r="O42" i="15"/>
  <c r="G40" i="15"/>
  <c r="L27" i="15"/>
  <c r="E136" i="27"/>
  <c r="S12" i="27" s="1"/>
  <c r="G102" i="27"/>
  <c r="U10" i="27" s="1"/>
  <c r="J129" i="27"/>
  <c r="X13" i="27" s="1"/>
  <c r="X12" i="27"/>
  <c r="N109" i="27"/>
  <c r="AB9" i="27" s="1"/>
  <c r="M156" i="27"/>
  <c r="AA14" i="27" s="1"/>
  <c r="AA13" i="27"/>
  <c r="T5" i="19"/>
  <c r="W15" i="19"/>
  <c r="U7" i="19"/>
  <c r="W24" i="19"/>
  <c r="W6" i="19"/>
  <c r="W8" i="19"/>
  <c r="N116" i="19"/>
  <c r="AB25" i="19" s="1"/>
  <c r="U4" i="19"/>
  <c r="W5" i="19"/>
  <c r="W7" i="19"/>
  <c r="T8" i="19"/>
  <c r="T21" i="19"/>
  <c r="T20" i="19"/>
  <c r="T7" i="19"/>
  <c r="T25" i="19"/>
  <c r="T6" i="19"/>
  <c r="T3" i="19"/>
  <c r="U3" i="19"/>
  <c r="U5" i="19"/>
  <c r="U6" i="19"/>
  <c r="W14" i="19"/>
  <c r="W10" i="19"/>
  <c r="P12" i="22"/>
  <c r="F16" i="22"/>
  <c r="J15" i="22"/>
  <c r="O13" i="22"/>
  <c r="O14" i="22" s="1"/>
  <c r="O16" i="22" s="1"/>
  <c r="O17" i="22" s="1"/>
  <c r="I14" i="22"/>
  <c r="P49" i="22"/>
  <c r="E11" i="22"/>
  <c r="O54" i="22"/>
  <c r="G40" i="22"/>
  <c r="J45" i="15"/>
  <c r="I60" i="22"/>
  <c r="J37" i="22"/>
  <c r="F51" i="22"/>
  <c r="I54" i="15"/>
  <c r="U16" i="19"/>
  <c r="U24" i="19"/>
  <c r="U18" i="19"/>
  <c r="U20" i="19"/>
  <c r="U23" i="19"/>
  <c r="U14" i="19"/>
  <c r="U19" i="19"/>
  <c r="U21" i="19"/>
  <c r="K12" i="22"/>
  <c r="N10" i="22"/>
  <c r="H11" i="22"/>
  <c r="O129" i="19"/>
  <c r="W13" i="19"/>
  <c r="W23" i="19"/>
  <c r="W25" i="19"/>
  <c r="W16" i="19"/>
  <c r="W17" i="19"/>
  <c r="W21" i="19"/>
  <c r="W9" i="19"/>
  <c r="W12" i="19"/>
  <c r="W22" i="19"/>
  <c r="W11" i="19"/>
  <c r="W20" i="19"/>
  <c r="W18" i="19"/>
  <c r="E107" i="19"/>
  <c r="U11" i="19"/>
  <c r="U25" i="19"/>
  <c r="U17" i="19"/>
  <c r="U15" i="19"/>
  <c r="U22" i="19"/>
  <c r="K113" i="19"/>
  <c r="U9" i="19"/>
  <c r="U10" i="19"/>
  <c r="U12" i="19"/>
  <c r="H19" i="15"/>
  <c r="H20" i="15" s="1"/>
  <c r="H21" i="15" s="1"/>
  <c r="H22" i="15" s="1"/>
  <c r="H23" i="15" s="1"/>
  <c r="H24" i="15" s="1"/>
  <c r="H25" i="15" s="1"/>
  <c r="H26" i="15" s="1"/>
  <c r="H27" i="15" s="1"/>
  <c r="H28" i="15" s="1"/>
  <c r="E21" i="15"/>
  <c r="E22" i="15" s="1"/>
  <c r="K18" i="15"/>
  <c r="N13" i="15"/>
  <c r="R14" i="15"/>
  <c r="AD27" i="19"/>
  <c r="Z27" i="19"/>
  <c r="V27" i="19"/>
  <c r="W27" i="19"/>
  <c r="U27" i="19"/>
  <c r="R28" i="19"/>
  <c r="AA27" i="19"/>
  <c r="T27" i="19"/>
  <c r="X27" i="19"/>
  <c r="H22" i="2"/>
  <c r="E23" i="2"/>
  <c r="G588" i="29" l="1"/>
  <c r="H588" i="29"/>
  <c r="D597" i="5" s="1"/>
  <c r="I588" i="29"/>
  <c r="F597" i="5" s="1"/>
  <c r="V13" i="27"/>
  <c r="F16" i="23"/>
  <c r="H175" i="27"/>
  <c r="M31" i="15"/>
  <c r="M26" i="15"/>
  <c r="D147" i="27"/>
  <c r="R13" i="27"/>
  <c r="F589" i="29"/>
  <c r="L19" i="22"/>
  <c r="L20" i="22" s="1"/>
  <c r="W13" i="27"/>
  <c r="W12" i="27"/>
  <c r="I176" i="27"/>
  <c r="W16" i="27" s="1"/>
  <c r="W14" i="27"/>
  <c r="G21" i="22"/>
  <c r="G23" i="22" s="1"/>
  <c r="G24" i="22" s="1"/>
  <c r="M23" i="22"/>
  <c r="M24" i="22" s="1"/>
  <c r="K142" i="27"/>
  <c r="Y13" i="27" s="1"/>
  <c r="L179" i="27"/>
  <c r="Z17" i="27" s="1"/>
  <c r="AB6" i="19"/>
  <c r="T13" i="27"/>
  <c r="F161" i="27"/>
  <c r="L28" i="15"/>
  <c r="F18" i="15"/>
  <c r="E15" i="15"/>
  <c r="AB27" i="19"/>
  <c r="J49" i="15"/>
  <c r="AB24" i="19"/>
  <c r="G46" i="15"/>
  <c r="O48" i="15"/>
  <c r="P61" i="15"/>
  <c r="N121" i="27"/>
  <c r="AB10" i="27" s="1"/>
  <c r="G114" i="27"/>
  <c r="M168" i="27"/>
  <c r="J141" i="27"/>
  <c r="X14" i="27" s="1"/>
  <c r="E148" i="27"/>
  <c r="AC4" i="19"/>
  <c r="AB2" i="19"/>
  <c r="W2" i="19"/>
  <c r="AC2" i="19"/>
  <c r="T2" i="19"/>
  <c r="AA3" i="19"/>
  <c r="U2" i="19"/>
  <c r="V2" i="19"/>
  <c r="W3" i="19"/>
  <c r="AB3" i="19"/>
  <c r="AC6" i="19"/>
  <c r="AC7" i="19"/>
  <c r="AB26" i="19"/>
  <c r="AB19" i="19"/>
  <c r="AB21" i="19"/>
  <c r="AB15" i="19"/>
  <c r="AB22" i="19"/>
  <c r="AB14" i="19"/>
  <c r="AB11" i="19"/>
  <c r="AB18" i="19"/>
  <c r="AB5" i="19"/>
  <c r="AB16" i="19"/>
  <c r="AB17" i="19"/>
  <c r="AB7" i="19"/>
  <c r="AB9" i="19"/>
  <c r="AB23" i="19"/>
  <c r="AB12" i="19"/>
  <c r="AB13" i="19"/>
  <c r="AB20" i="19"/>
  <c r="AB10" i="19"/>
  <c r="AC3" i="19"/>
  <c r="AC5" i="19"/>
  <c r="AB4" i="19"/>
  <c r="AC8" i="19"/>
  <c r="AC10" i="19"/>
  <c r="AA5" i="19"/>
  <c r="AB8" i="19"/>
  <c r="AC27" i="19"/>
  <c r="AC9" i="19"/>
  <c r="P14" i="22"/>
  <c r="O19" i="22"/>
  <c r="O20" i="22" s="1"/>
  <c r="O21" i="22" s="1"/>
  <c r="O60" i="22"/>
  <c r="I16" i="22"/>
  <c r="J17" i="22"/>
  <c r="F17" i="22"/>
  <c r="P55" i="22"/>
  <c r="AC25" i="19"/>
  <c r="AC23" i="19"/>
  <c r="AC14" i="19"/>
  <c r="E12" i="22"/>
  <c r="I60" i="15"/>
  <c r="I66" i="22"/>
  <c r="G46" i="22"/>
  <c r="O72" i="22"/>
  <c r="N11" i="22"/>
  <c r="N12" i="22" s="1"/>
  <c r="F57" i="22"/>
  <c r="J43" i="22"/>
  <c r="AC22" i="19"/>
  <c r="AC12" i="19"/>
  <c r="AC17" i="19"/>
  <c r="H12" i="22"/>
  <c r="K13" i="22"/>
  <c r="AC18" i="19"/>
  <c r="AC13" i="19"/>
  <c r="AC19" i="19"/>
  <c r="AC16" i="19"/>
  <c r="AC11" i="19"/>
  <c r="AC26" i="19"/>
  <c r="AC24" i="19"/>
  <c r="AC15" i="19"/>
  <c r="AC20" i="19"/>
  <c r="AC21" i="19"/>
  <c r="K125" i="19"/>
  <c r="Y23" i="19" s="1"/>
  <c r="E119" i="19"/>
  <c r="S5" i="19" s="1"/>
  <c r="H29" i="15"/>
  <c r="H30" i="15"/>
  <c r="K19" i="15"/>
  <c r="N14" i="15"/>
  <c r="R15" i="15"/>
  <c r="R29" i="19"/>
  <c r="AB28" i="19"/>
  <c r="X28" i="19"/>
  <c r="T28" i="19"/>
  <c r="AD28" i="19"/>
  <c r="AA28" i="19"/>
  <c r="U28" i="19"/>
  <c r="W28" i="19"/>
  <c r="V28" i="19"/>
  <c r="Z28" i="19"/>
  <c r="AC28" i="19"/>
  <c r="E24" i="2"/>
  <c r="H23" i="2"/>
  <c r="G589" i="29" l="1"/>
  <c r="H589" i="29"/>
  <c r="D598" i="5" s="1"/>
  <c r="I589" i="29"/>
  <c r="F598" i="5" s="1"/>
  <c r="V14" i="27"/>
  <c r="H187" i="27"/>
  <c r="H199" i="27" s="1"/>
  <c r="H211" i="27" s="1"/>
  <c r="H223" i="27" s="1"/>
  <c r="H235" i="27" s="1"/>
  <c r="H247" i="27" s="1"/>
  <c r="H259" i="27" s="1"/>
  <c r="H271" i="27" s="1"/>
  <c r="M34" i="15"/>
  <c r="M40" i="15" s="1"/>
  <c r="I188" i="27"/>
  <c r="I200" i="27" s="1"/>
  <c r="I212" i="27" s="1"/>
  <c r="I224" i="27" s="1"/>
  <c r="I236" i="27" s="1"/>
  <c r="I248" i="27" s="1"/>
  <c r="I260" i="27" s="1"/>
  <c r="I272" i="27" s="1"/>
  <c r="W215" i="27" s="1"/>
  <c r="G25" i="22"/>
  <c r="M25" i="22"/>
  <c r="D159" i="27"/>
  <c r="R15" i="27" s="1"/>
  <c r="R14" i="27"/>
  <c r="F590" i="29"/>
  <c r="K154" i="27"/>
  <c r="Y14" i="27" s="1"/>
  <c r="L22" i="22"/>
  <c r="G26" i="22"/>
  <c r="G27" i="22" s="1"/>
  <c r="O22" i="22"/>
  <c r="M26" i="22"/>
  <c r="L30" i="15"/>
  <c r="L33" i="15" s="1"/>
  <c r="Z16" i="27"/>
  <c r="L191" i="27"/>
  <c r="L203" i="27" s="1"/>
  <c r="Z18" i="27" s="1"/>
  <c r="T15" i="27"/>
  <c r="F173" i="27"/>
  <c r="F185" i="27" s="1"/>
  <c r="O54" i="15"/>
  <c r="J55" i="15"/>
  <c r="P64" i="15"/>
  <c r="F19" i="15"/>
  <c r="G52" i="15"/>
  <c r="E16" i="15"/>
  <c r="K166" i="27"/>
  <c r="K178" i="27" s="1"/>
  <c r="M180" i="27"/>
  <c r="M192" i="27" s="1"/>
  <c r="M204" i="27" s="1"/>
  <c r="M216" i="27" s="1"/>
  <c r="M228" i="27" s="1"/>
  <c r="M240" i="27" s="1"/>
  <c r="M252" i="27" s="1"/>
  <c r="M264" i="27" s="1"/>
  <c r="M276" i="27" s="1"/>
  <c r="AA25" i="27" s="1"/>
  <c r="E160" i="27"/>
  <c r="E172" i="27" s="1"/>
  <c r="E184" i="27" s="1"/>
  <c r="E196" i="27" s="1"/>
  <c r="E208" i="27" s="1"/>
  <c r="E220" i="27" s="1"/>
  <c r="E232" i="27" s="1"/>
  <c r="E244" i="27" s="1"/>
  <c r="E256" i="27" s="1"/>
  <c r="E268" i="27" s="1"/>
  <c r="S124" i="27" s="1"/>
  <c r="J153" i="27"/>
  <c r="J165" i="27" s="1"/>
  <c r="J177" i="27" s="1"/>
  <c r="J189" i="27" s="1"/>
  <c r="J201" i="27" s="1"/>
  <c r="J213" i="27" s="1"/>
  <c r="J225" i="27" s="1"/>
  <c r="J237" i="27" s="1"/>
  <c r="J249" i="27" s="1"/>
  <c r="J261" i="27" s="1"/>
  <c r="J273" i="27" s="1"/>
  <c r="X203" i="27" s="1"/>
  <c r="G126" i="27"/>
  <c r="G138" i="27" s="1"/>
  <c r="G150" i="27" s="1"/>
  <c r="G162" i="27" s="1"/>
  <c r="G174" i="27" s="1"/>
  <c r="G186" i="27" s="1"/>
  <c r="G198" i="27" s="1"/>
  <c r="G210" i="27" s="1"/>
  <c r="G222" i="27" s="1"/>
  <c r="G234" i="27" s="1"/>
  <c r="G246" i="27" s="1"/>
  <c r="G258" i="27" s="1"/>
  <c r="G270" i="27" s="1"/>
  <c r="N133" i="27"/>
  <c r="N145" i="27" s="1"/>
  <c r="N157" i="27" s="1"/>
  <c r="N169" i="27" s="1"/>
  <c r="N181" i="27" s="1"/>
  <c r="N193" i="27" s="1"/>
  <c r="N205" i="27" s="1"/>
  <c r="N217" i="27" s="1"/>
  <c r="N229" i="27" s="1"/>
  <c r="N241" i="27" s="1"/>
  <c r="N253" i="27" s="1"/>
  <c r="N265" i="27" s="1"/>
  <c r="N277" i="27" s="1"/>
  <c r="Y3" i="19"/>
  <c r="Y2" i="19"/>
  <c r="S2" i="19"/>
  <c r="M58" i="22"/>
  <c r="I63" i="15"/>
  <c r="M64" i="22"/>
  <c r="M70" i="22" s="1"/>
  <c r="Y7" i="19"/>
  <c r="S4" i="19"/>
  <c r="Y8" i="19"/>
  <c r="S7" i="19"/>
  <c r="S8" i="19"/>
  <c r="Y4" i="19"/>
  <c r="S6" i="19"/>
  <c r="Y6" i="19"/>
  <c r="Y5" i="19"/>
  <c r="S3" i="19"/>
  <c r="Y28" i="19"/>
  <c r="Y20" i="19"/>
  <c r="Y9" i="19"/>
  <c r="P15" i="22"/>
  <c r="P17" i="22" s="1"/>
  <c r="O66" i="22"/>
  <c r="J18" i="22"/>
  <c r="J20" i="22" s="1"/>
  <c r="J21" i="22" s="1"/>
  <c r="F19" i="22"/>
  <c r="I17" i="22"/>
  <c r="P61" i="22"/>
  <c r="Y10" i="19"/>
  <c r="Y22" i="19"/>
  <c r="E13" i="22"/>
  <c r="E14" i="22"/>
  <c r="J49" i="22"/>
  <c r="F63" i="22"/>
  <c r="G52" i="22"/>
  <c r="I72" i="22"/>
  <c r="Y24" i="19"/>
  <c r="K14" i="22"/>
  <c r="H13" i="22"/>
  <c r="N13" i="22"/>
  <c r="S20" i="19"/>
  <c r="S27" i="19"/>
  <c r="S25" i="19"/>
  <c r="S26" i="19"/>
  <c r="S23" i="19"/>
  <c r="S24" i="19"/>
  <c r="Y13" i="19"/>
  <c r="W19" i="19"/>
  <c r="U13" i="19"/>
  <c r="Y17" i="19"/>
  <c r="U8" i="19"/>
  <c r="S18" i="19"/>
  <c r="S9" i="19"/>
  <c r="S16" i="19"/>
  <c r="S12" i="19"/>
  <c r="S17" i="19"/>
  <c r="S13" i="19"/>
  <c r="S10" i="19"/>
  <c r="S21" i="19"/>
  <c r="Y19" i="19"/>
  <c r="Y12" i="19"/>
  <c r="S11" i="19"/>
  <c r="Y25" i="19"/>
  <c r="S15" i="19"/>
  <c r="Y15" i="19"/>
  <c r="Y18" i="19"/>
  <c r="S19" i="19"/>
  <c r="Y14" i="19"/>
  <c r="S14" i="19"/>
  <c r="Y11" i="19"/>
  <c r="Y16" i="19"/>
  <c r="Y27" i="19"/>
  <c r="S28" i="19"/>
  <c r="Y21" i="19"/>
  <c r="Y26" i="19"/>
  <c r="S22" i="19"/>
  <c r="H31" i="15"/>
  <c r="H32" i="15" s="1"/>
  <c r="H33" i="15" s="1"/>
  <c r="H34" i="15" s="1"/>
  <c r="H35" i="15" s="1"/>
  <c r="H36" i="15" s="1"/>
  <c r="H37" i="15" s="1"/>
  <c r="H38" i="15" s="1"/>
  <c r="H39" i="15" s="1"/>
  <c r="H40" i="15" s="1"/>
  <c r="K20" i="15"/>
  <c r="N15" i="15"/>
  <c r="R16" i="15"/>
  <c r="AD29" i="19"/>
  <c r="Z29" i="19"/>
  <c r="V29" i="19"/>
  <c r="R30" i="19"/>
  <c r="AA29" i="19"/>
  <c r="U29" i="19"/>
  <c r="Y29" i="19"/>
  <c r="S29" i="19"/>
  <c r="AC29" i="19"/>
  <c r="W29" i="19"/>
  <c r="X29" i="19"/>
  <c r="AB29" i="19"/>
  <c r="T29" i="19"/>
  <c r="E25" i="2"/>
  <c r="H24" i="2"/>
  <c r="M46" i="15" l="1"/>
  <c r="G590" i="29"/>
  <c r="H590" i="29"/>
  <c r="D599" i="5" s="1"/>
  <c r="I590" i="29"/>
  <c r="F599" i="5" s="1"/>
  <c r="W80" i="27"/>
  <c r="V15" i="27"/>
  <c r="W83" i="27"/>
  <c r="W18" i="27"/>
  <c r="W145" i="27"/>
  <c r="W114" i="27"/>
  <c r="W257" i="27"/>
  <c r="W46" i="27"/>
  <c r="W156" i="27"/>
  <c r="W211" i="27"/>
  <c r="W247" i="27"/>
  <c r="W190" i="27"/>
  <c r="W151" i="27"/>
  <c r="W153" i="27"/>
  <c r="W243" i="27"/>
  <c r="W20" i="27"/>
  <c r="W234" i="27"/>
  <c r="W147" i="27"/>
  <c r="W130" i="27"/>
  <c r="W54" i="27"/>
  <c r="W76" i="27"/>
  <c r="W39" i="27"/>
  <c r="W26" i="27"/>
  <c r="W42" i="27"/>
  <c r="W161" i="27"/>
  <c r="W128" i="27"/>
  <c r="W60" i="27"/>
  <c r="W253" i="27"/>
  <c r="W192" i="27"/>
  <c r="W23" i="27"/>
  <c r="W208" i="27"/>
  <c r="W93" i="27"/>
  <c r="W224" i="27"/>
  <c r="W19" i="27"/>
  <c r="W269" i="27"/>
  <c r="W237" i="27"/>
  <c r="W99" i="27"/>
  <c r="W106" i="27"/>
  <c r="W124" i="27"/>
  <c r="W199" i="27"/>
  <c r="W64" i="27"/>
  <c r="W115" i="27"/>
  <c r="W265" i="27"/>
  <c r="W231" i="27"/>
  <c r="W242" i="27"/>
  <c r="W109" i="27"/>
  <c r="W202" i="27"/>
  <c r="W189" i="27"/>
  <c r="W45" i="27"/>
  <c r="W150" i="27"/>
  <c r="W57" i="27"/>
  <c r="W198" i="27"/>
  <c r="W67" i="27"/>
  <c r="W29" i="27"/>
  <c r="W34" i="27"/>
  <c r="W126" i="27"/>
  <c r="W262" i="27"/>
  <c r="W61" i="27"/>
  <c r="W131" i="27"/>
  <c r="W25" i="27"/>
  <c r="W260" i="27"/>
  <c r="W35" i="27"/>
  <c r="W209" i="27"/>
  <c r="W154" i="27"/>
  <c r="W162" i="27"/>
  <c r="W44" i="27"/>
  <c r="W249" i="27"/>
  <c r="W110" i="27"/>
  <c r="W176" i="27"/>
  <c r="W113" i="27"/>
  <c r="W268" i="27"/>
  <c r="W225" i="27"/>
  <c r="W87" i="27"/>
  <c r="W121" i="27"/>
  <c r="W276" i="27"/>
  <c r="W97" i="27"/>
  <c r="W179" i="27"/>
  <c r="W89" i="27"/>
  <c r="W183" i="27"/>
  <c r="W218" i="27"/>
  <c r="W49" i="27"/>
  <c r="W160" i="27"/>
  <c r="W220" i="27"/>
  <c r="W177" i="27"/>
  <c r="W55" i="27"/>
  <c r="W261" i="27"/>
  <c r="W141" i="27"/>
  <c r="W108" i="27"/>
  <c r="W103" i="27"/>
  <c r="W258" i="27"/>
  <c r="W193" i="27"/>
  <c r="W66" i="27"/>
  <c r="W221" i="27"/>
  <c r="W32" i="27"/>
  <c r="W30" i="27"/>
  <c r="W204" i="27"/>
  <c r="W227" i="27"/>
  <c r="L215" i="27"/>
  <c r="L227" i="27" s="1"/>
  <c r="L239" i="27" s="1"/>
  <c r="L251" i="27" s="1"/>
  <c r="L263" i="27" s="1"/>
  <c r="L275" i="27" s="1"/>
  <c r="Z25" i="27" s="1"/>
  <c r="W65" i="27"/>
  <c r="W158" i="27"/>
  <c r="W240" i="27"/>
  <c r="W205" i="27"/>
  <c r="W92" i="27"/>
  <c r="W174" i="27"/>
  <c r="W112" i="27"/>
  <c r="W119" i="27"/>
  <c r="W236" i="27"/>
  <c r="W77" i="27"/>
  <c r="W90" i="27"/>
  <c r="W252" i="27"/>
  <c r="W214" i="27"/>
  <c r="W135" i="27"/>
  <c r="W86" i="27"/>
  <c r="D171" i="27"/>
  <c r="F591" i="29"/>
  <c r="G28" i="22"/>
  <c r="G29" i="22" s="1"/>
  <c r="Z19" i="27"/>
  <c r="L23" i="22"/>
  <c r="X18" i="27"/>
  <c r="L39" i="15"/>
  <c r="L45" i="15" s="1"/>
  <c r="L51" i="15" s="1"/>
  <c r="M27" i="22"/>
  <c r="O23" i="22"/>
  <c r="U218" i="27"/>
  <c r="AA16" i="27"/>
  <c r="AA86" i="27"/>
  <c r="AA183" i="27"/>
  <c r="AA18" i="27"/>
  <c r="AA161" i="27"/>
  <c r="AA27" i="27"/>
  <c r="AA66" i="27"/>
  <c r="AA163" i="27"/>
  <c r="AA260" i="27"/>
  <c r="AA68" i="27"/>
  <c r="AA171" i="27"/>
  <c r="AA58" i="27"/>
  <c r="AA249" i="27"/>
  <c r="AA198" i="27"/>
  <c r="AA100" i="27"/>
  <c r="AA137" i="27"/>
  <c r="AA122" i="27"/>
  <c r="AA202" i="27"/>
  <c r="AA246" i="27"/>
  <c r="AA226" i="27"/>
  <c r="AA139" i="27"/>
  <c r="U227" i="27"/>
  <c r="Z195" i="27"/>
  <c r="AA99" i="27"/>
  <c r="AA272" i="27"/>
  <c r="AA245" i="27"/>
  <c r="AA102" i="27"/>
  <c r="AA149" i="27"/>
  <c r="AA247" i="27"/>
  <c r="AA34" i="27"/>
  <c r="AA84" i="27"/>
  <c r="AA234" i="27"/>
  <c r="AA109" i="27"/>
  <c r="S257" i="27"/>
  <c r="S66" i="27"/>
  <c r="AA268" i="27"/>
  <c r="AA170" i="27"/>
  <c r="AA162" i="27"/>
  <c r="AA262" i="27"/>
  <c r="AA120" i="27"/>
  <c r="AA115" i="27"/>
  <c r="AA69" i="27"/>
  <c r="AA196" i="27"/>
  <c r="AA118" i="27"/>
  <c r="AA113" i="27"/>
  <c r="U254" i="27"/>
  <c r="S96" i="27"/>
  <c r="S88" i="27"/>
  <c r="AA240" i="27"/>
  <c r="AA59" i="27"/>
  <c r="AA105" i="27"/>
  <c r="AA133" i="27"/>
  <c r="AA180" i="27"/>
  <c r="AA147" i="27"/>
  <c r="AA186" i="27"/>
  <c r="U25" i="27"/>
  <c r="X150" i="27"/>
  <c r="S242" i="27"/>
  <c r="S72" i="27"/>
  <c r="AA50" i="27"/>
  <c r="AA73" i="27"/>
  <c r="AA232" i="27"/>
  <c r="AA43" i="27"/>
  <c r="AA72" i="27"/>
  <c r="AA56" i="27"/>
  <c r="AA225" i="27"/>
  <c r="AA212" i="27"/>
  <c r="AA199" i="27"/>
  <c r="AA138" i="27"/>
  <c r="AA237" i="27"/>
  <c r="AA21" i="27"/>
  <c r="AA185" i="27"/>
  <c r="AA136" i="27"/>
  <c r="AA53" i="27"/>
  <c r="AA33" i="27"/>
  <c r="S201" i="27"/>
  <c r="S232" i="27"/>
  <c r="AA97" i="27"/>
  <c r="AA192" i="27"/>
  <c r="AA219" i="27"/>
  <c r="AA258" i="27"/>
  <c r="AA157" i="27"/>
  <c r="AA248" i="27"/>
  <c r="AA117" i="27"/>
  <c r="AA88" i="27"/>
  <c r="AA48" i="27"/>
  <c r="AA39" i="27"/>
  <c r="U136" i="27"/>
  <c r="U191" i="27"/>
  <c r="U232" i="27"/>
  <c r="U53" i="27"/>
  <c r="X215" i="27"/>
  <c r="S234" i="27"/>
  <c r="S220" i="27"/>
  <c r="S75" i="27"/>
  <c r="U33" i="27"/>
  <c r="U214" i="27"/>
  <c r="U177" i="27"/>
  <c r="U37" i="27"/>
  <c r="U32" i="27"/>
  <c r="U207" i="27"/>
  <c r="U73" i="27"/>
  <c r="AA214" i="27"/>
  <c r="AA40" i="27"/>
  <c r="X31" i="27"/>
  <c r="S264" i="27"/>
  <c r="S216" i="27"/>
  <c r="V182" i="27"/>
  <c r="V32" i="27"/>
  <c r="X45" i="27"/>
  <c r="X121" i="27"/>
  <c r="S222" i="27"/>
  <c r="S236" i="27"/>
  <c r="S230" i="27"/>
  <c r="S73" i="27"/>
  <c r="S32" i="27"/>
  <c r="S194" i="27"/>
  <c r="S176" i="27"/>
  <c r="V246" i="27"/>
  <c r="V259" i="27"/>
  <c r="V65" i="27"/>
  <c r="V147" i="27"/>
  <c r="U20" i="27"/>
  <c r="U157" i="27"/>
  <c r="U203" i="27"/>
  <c r="U56" i="27"/>
  <c r="U60" i="27"/>
  <c r="X213" i="27"/>
  <c r="X225" i="27"/>
  <c r="X187" i="27"/>
  <c r="S215" i="27"/>
  <c r="S35" i="27"/>
  <c r="S192" i="27"/>
  <c r="S116" i="27"/>
  <c r="S193" i="27"/>
  <c r="S268" i="27"/>
  <c r="S103" i="27"/>
  <c r="AB244" i="27"/>
  <c r="V214" i="27"/>
  <c r="V115" i="27"/>
  <c r="AB14" i="27"/>
  <c r="AB21" i="27"/>
  <c r="X248" i="27"/>
  <c r="X277" i="27"/>
  <c r="X147" i="27"/>
  <c r="X176" i="27"/>
  <c r="X226" i="27"/>
  <c r="S174" i="27"/>
  <c r="S219" i="27"/>
  <c r="S245" i="27"/>
  <c r="S186" i="27"/>
  <c r="S239" i="27"/>
  <c r="S203" i="27"/>
  <c r="S151" i="27"/>
  <c r="S212" i="27"/>
  <c r="S182" i="27"/>
  <c r="S157" i="27"/>
  <c r="S143" i="27"/>
  <c r="S156" i="27"/>
  <c r="S228" i="27"/>
  <c r="S81" i="27"/>
  <c r="S59" i="27"/>
  <c r="S101" i="27"/>
  <c r="S243" i="27"/>
  <c r="S148" i="27"/>
  <c r="S278" i="27"/>
  <c r="S227" i="27"/>
  <c r="S129" i="27"/>
  <c r="S204" i="27"/>
  <c r="S65" i="27"/>
  <c r="S135" i="27"/>
  <c r="S112" i="27"/>
  <c r="S82" i="27"/>
  <c r="S18" i="27"/>
  <c r="S172" i="27"/>
  <c r="Z50" i="27"/>
  <c r="AA241" i="27"/>
  <c r="AA208" i="27"/>
  <c r="AA251" i="27"/>
  <c r="AA24" i="27"/>
  <c r="AA26" i="27"/>
  <c r="AA89" i="27"/>
  <c r="AA244" i="27"/>
  <c r="AA203" i="27"/>
  <c r="AA209" i="27"/>
  <c r="AB178" i="27"/>
  <c r="AB126" i="27"/>
  <c r="S202" i="27"/>
  <c r="S159" i="27"/>
  <c r="S185" i="27"/>
  <c r="S249" i="27"/>
  <c r="S175" i="27"/>
  <c r="S155" i="27"/>
  <c r="S200" i="27"/>
  <c r="S134" i="27"/>
  <c r="S31" i="27"/>
  <c r="S137" i="27"/>
  <c r="S271" i="27"/>
  <c r="S164" i="27"/>
  <c r="S218" i="27"/>
  <c r="S168" i="27"/>
  <c r="S14" i="27"/>
  <c r="S270" i="27"/>
  <c r="S36" i="27"/>
  <c r="S181" i="27"/>
  <c r="S163" i="27"/>
  <c r="S84" i="27"/>
  <c r="S146" i="27"/>
  <c r="S269" i="27"/>
  <c r="S197" i="27"/>
  <c r="S209" i="27"/>
  <c r="S165" i="27"/>
  <c r="S171" i="27"/>
  <c r="S62" i="27"/>
  <c r="S277" i="27"/>
  <c r="Z192" i="27"/>
  <c r="Z253" i="27"/>
  <c r="AA189" i="27"/>
  <c r="AA265" i="27"/>
  <c r="AA200" i="27"/>
  <c r="AA83" i="27"/>
  <c r="AA45" i="27"/>
  <c r="AB12" i="27"/>
  <c r="AB75" i="27"/>
  <c r="X36" i="27"/>
  <c r="X230" i="27"/>
  <c r="X253" i="27"/>
  <c r="X132" i="27"/>
  <c r="X196" i="27"/>
  <c r="S26" i="27"/>
  <c r="S99" i="27"/>
  <c r="S141" i="27"/>
  <c r="S205" i="27"/>
  <c r="S167" i="27"/>
  <c r="S95" i="27"/>
  <c r="S140" i="27"/>
  <c r="S162" i="27"/>
  <c r="S150" i="27"/>
  <c r="S145" i="27"/>
  <c r="S217" i="27"/>
  <c r="S61" i="27"/>
  <c r="S133" i="27"/>
  <c r="S108" i="27"/>
  <c r="S142" i="27"/>
  <c r="S113" i="27"/>
  <c r="S136" i="27"/>
  <c r="S77" i="27"/>
  <c r="S20" i="27"/>
  <c r="S117" i="27"/>
  <c r="S272" i="27"/>
  <c r="S53" i="27"/>
  <c r="S93" i="27"/>
  <c r="S132" i="27"/>
  <c r="S258" i="27"/>
  <c r="S111" i="27"/>
  <c r="S94" i="27"/>
  <c r="S166" i="27"/>
  <c r="Z179" i="27"/>
  <c r="Z131" i="27"/>
  <c r="AA269" i="27"/>
  <c r="AA152" i="27"/>
  <c r="AA221" i="27"/>
  <c r="AA98" i="27"/>
  <c r="AB202" i="27"/>
  <c r="F197" i="27"/>
  <c r="AB80" i="27"/>
  <c r="AB81" i="27"/>
  <c r="AB170" i="27"/>
  <c r="X47" i="27"/>
  <c r="X42" i="27"/>
  <c r="X221" i="27"/>
  <c r="X77" i="27"/>
  <c r="X51" i="27"/>
  <c r="X130" i="27"/>
  <c r="X139" i="27"/>
  <c r="X75" i="27"/>
  <c r="X83" i="27"/>
  <c r="X73" i="27"/>
  <c r="M52" i="15"/>
  <c r="K190" i="27"/>
  <c r="K202" i="27" s="1"/>
  <c r="E17" i="15"/>
  <c r="G58" i="15"/>
  <c r="AB195" i="27"/>
  <c r="AB41" i="27"/>
  <c r="X85" i="27"/>
  <c r="X171" i="27"/>
  <c r="X98" i="27"/>
  <c r="X49" i="27"/>
  <c r="X155" i="27"/>
  <c r="X90" i="27"/>
  <c r="X44" i="27"/>
  <c r="X193" i="27"/>
  <c r="X178" i="27"/>
  <c r="X255" i="27"/>
  <c r="X48" i="27"/>
  <c r="X217" i="27"/>
  <c r="X206" i="27"/>
  <c r="X63" i="27"/>
  <c r="X266" i="27"/>
  <c r="X169" i="27"/>
  <c r="X238" i="27"/>
  <c r="X20" i="27"/>
  <c r="X102" i="27"/>
  <c r="X124" i="27"/>
  <c r="X180" i="27"/>
  <c r="X205" i="27"/>
  <c r="X239" i="27"/>
  <c r="X128" i="27"/>
  <c r="X197" i="27"/>
  <c r="X222" i="27"/>
  <c r="Y16" i="27"/>
  <c r="F20" i="15"/>
  <c r="J58" i="15"/>
  <c r="AB58" i="27"/>
  <c r="AB103" i="27"/>
  <c r="AB140" i="27"/>
  <c r="AB187" i="27"/>
  <c r="AB141" i="27"/>
  <c r="AB230" i="27"/>
  <c r="U208" i="27"/>
  <c r="U88" i="27"/>
  <c r="U231" i="27"/>
  <c r="U105" i="27"/>
  <c r="U248" i="27"/>
  <c r="U237" i="27"/>
  <c r="U160" i="27"/>
  <c r="U61" i="27"/>
  <c r="U197" i="27"/>
  <c r="U13" i="27"/>
  <c r="F19" i="23" s="1"/>
  <c r="X129" i="27"/>
  <c r="X127" i="27"/>
  <c r="AB118" i="27"/>
  <c r="AB91" i="27"/>
  <c r="AB200" i="27"/>
  <c r="AB158" i="27"/>
  <c r="AB201" i="27"/>
  <c r="AB39" i="27"/>
  <c r="U257" i="27"/>
  <c r="U260" i="27"/>
  <c r="U278" i="27"/>
  <c r="U92" i="27"/>
  <c r="U185" i="27"/>
  <c r="U161" i="27"/>
  <c r="U224" i="27"/>
  <c r="U81" i="27"/>
  <c r="U29" i="27"/>
  <c r="U211" i="27"/>
  <c r="X212" i="27"/>
  <c r="X114" i="27"/>
  <c r="X28" i="27"/>
  <c r="X56" i="27"/>
  <c r="X234" i="27"/>
  <c r="X146" i="27"/>
  <c r="X247" i="27"/>
  <c r="X32" i="27"/>
  <c r="X275" i="27"/>
  <c r="X272" i="27"/>
  <c r="X207" i="27"/>
  <c r="X151" i="27"/>
  <c r="X152" i="27"/>
  <c r="X24" i="27"/>
  <c r="X117" i="27"/>
  <c r="X190" i="27"/>
  <c r="X276" i="27"/>
  <c r="X236" i="27"/>
  <c r="X257" i="27"/>
  <c r="X134" i="27"/>
  <c r="S114" i="27"/>
  <c r="S247" i="27"/>
  <c r="S29" i="27"/>
  <c r="S64" i="27"/>
  <c r="S34" i="27"/>
  <c r="S41" i="27"/>
  <c r="S28" i="27"/>
  <c r="S76" i="27"/>
  <c r="S121" i="27"/>
  <c r="S223" i="27"/>
  <c r="S273" i="27"/>
  <c r="S57" i="27"/>
  <c r="S190" i="27"/>
  <c r="S160" i="27"/>
  <c r="S224" i="27"/>
  <c r="S21" i="27"/>
  <c r="S225" i="27"/>
  <c r="S276" i="27"/>
  <c r="S255" i="27"/>
  <c r="S51" i="27"/>
  <c r="S154" i="27"/>
  <c r="S180" i="27"/>
  <c r="Y15" i="27"/>
  <c r="P67" i="15"/>
  <c r="P70" i="15" s="1"/>
  <c r="O60" i="15"/>
  <c r="T17" i="27"/>
  <c r="U167" i="27"/>
  <c r="W168" i="27"/>
  <c r="U151" i="27"/>
  <c r="U114" i="27"/>
  <c r="U258" i="27"/>
  <c r="AB266" i="27"/>
  <c r="U74" i="27"/>
  <c r="U18" i="27"/>
  <c r="U115" i="27"/>
  <c r="U86" i="27"/>
  <c r="U142" i="27"/>
  <c r="U19" i="27"/>
  <c r="U102" i="27"/>
  <c r="U126" i="27"/>
  <c r="U270" i="27"/>
  <c r="U155" i="27"/>
  <c r="U39" i="27"/>
  <c r="U67" i="27"/>
  <c r="X273" i="27"/>
  <c r="T16" i="27"/>
  <c r="U158" i="27"/>
  <c r="U190" i="27"/>
  <c r="U123" i="27"/>
  <c r="AA46" i="27"/>
  <c r="U51" i="27"/>
  <c r="U47" i="27"/>
  <c r="U170" i="27"/>
  <c r="V199" i="27"/>
  <c r="U143" i="27"/>
  <c r="V223" i="27"/>
  <c r="U63" i="27"/>
  <c r="U186" i="27"/>
  <c r="U14" i="27"/>
  <c r="F20" i="23" s="1"/>
  <c r="U122" i="27"/>
  <c r="U178" i="27"/>
  <c r="U274" i="27"/>
  <c r="U103" i="27"/>
  <c r="Z45" i="27"/>
  <c r="U38" i="27"/>
  <c r="U277" i="27"/>
  <c r="U264" i="27"/>
  <c r="U34" i="27"/>
  <c r="U131" i="27"/>
  <c r="U182" i="27"/>
  <c r="X19" i="27"/>
  <c r="V160" i="27"/>
  <c r="V265" i="27"/>
  <c r="V16" i="27"/>
  <c r="V200" i="27"/>
  <c r="V34" i="27"/>
  <c r="U12" i="27"/>
  <c r="F18" i="23" s="1"/>
  <c r="V127" i="27"/>
  <c r="V255" i="27"/>
  <c r="V278" i="27"/>
  <c r="V141" i="27"/>
  <c r="V58" i="27"/>
  <c r="V152" i="27"/>
  <c r="V67" i="27"/>
  <c r="V206" i="27"/>
  <c r="V247" i="27"/>
  <c r="V90" i="27"/>
  <c r="V80" i="27"/>
  <c r="V68" i="27"/>
  <c r="V70" i="27"/>
  <c r="V116" i="27"/>
  <c r="V148" i="27"/>
  <c r="V238" i="27"/>
  <c r="V134" i="27"/>
  <c r="V277" i="27"/>
  <c r="V97" i="27"/>
  <c r="V226" i="27"/>
  <c r="V221" i="27"/>
  <c r="V153" i="27"/>
  <c r="V155" i="27"/>
  <c r="U171" i="27"/>
  <c r="W36" i="27"/>
  <c r="S139" i="27"/>
  <c r="W159" i="27"/>
  <c r="W75" i="27"/>
  <c r="W132" i="27"/>
  <c r="W196" i="27"/>
  <c r="W95" i="27"/>
  <c r="V91" i="27"/>
  <c r="V244" i="27"/>
  <c r="V120" i="27"/>
  <c r="U79" i="27"/>
  <c r="U135" i="27"/>
  <c r="U78" i="27"/>
  <c r="U87" i="27"/>
  <c r="U71" i="27"/>
  <c r="U43" i="27"/>
  <c r="U42" i="27"/>
  <c r="U98" i="27"/>
  <c r="W223" i="27"/>
  <c r="W82" i="27"/>
  <c r="W239" i="27"/>
  <c r="W40" i="27"/>
  <c r="W245" i="27"/>
  <c r="W213" i="27"/>
  <c r="W117" i="27"/>
  <c r="W123" i="27"/>
  <c r="V78" i="27"/>
  <c r="V99" i="27"/>
  <c r="V264" i="27"/>
  <c r="V45" i="27"/>
  <c r="V75" i="27"/>
  <c r="X94" i="27"/>
  <c r="V254" i="27"/>
  <c r="V239" i="27"/>
  <c r="X186" i="27"/>
  <c r="V28" i="27"/>
  <c r="V104" i="27"/>
  <c r="V191" i="27"/>
  <c r="V44" i="27"/>
  <c r="U139" i="27"/>
  <c r="U90" i="27"/>
  <c r="W186" i="27"/>
  <c r="AA110" i="27"/>
  <c r="W272" i="27"/>
  <c r="W136" i="27"/>
  <c r="V169" i="27"/>
  <c r="V193" i="27"/>
  <c r="V102" i="27"/>
  <c r="V85" i="27"/>
  <c r="V164" i="27"/>
  <c r="V142" i="27"/>
  <c r="V135" i="27"/>
  <c r="V39" i="27"/>
  <c r="V235" i="27"/>
  <c r="V159" i="27"/>
  <c r="V42" i="27"/>
  <c r="V268" i="27"/>
  <c r="V187" i="27"/>
  <c r="V190" i="27"/>
  <c r="V248" i="27"/>
  <c r="V89" i="27"/>
  <c r="V84" i="27"/>
  <c r="V43" i="27"/>
  <c r="V207" i="27"/>
  <c r="V124" i="27"/>
  <c r="V57" i="27"/>
  <c r="V258" i="27"/>
  <c r="V250" i="27"/>
  <c r="V36" i="27"/>
  <c r="V213" i="27"/>
  <c r="V109" i="27"/>
  <c r="V133" i="27"/>
  <c r="U275" i="27"/>
  <c r="U99" i="27"/>
  <c r="W101" i="27"/>
  <c r="W264" i="27"/>
  <c r="W235" i="27"/>
  <c r="W63" i="27"/>
  <c r="W104" i="27"/>
  <c r="W78" i="27"/>
  <c r="W171" i="27"/>
  <c r="AB176" i="27"/>
  <c r="V241" i="27"/>
  <c r="V220" i="27"/>
  <c r="U279" i="27"/>
  <c r="U91" i="27"/>
  <c r="U111" i="27"/>
  <c r="U166" i="27"/>
  <c r="U162" i="27"/>
  <c r="U150" i="27"/>
  <c r="U94" i="27"/>
  <c r="U27" i="27"/>
  <c r="U273" i="27"/>
  <c r="W43" i="27"/>
  <c r="W21" i="27"/>
  <c r="W165" i="27"/>
  <c r="W244" i="27"/>
  <c r="W216" i="27"/>
  <c r="W102" i="27"/>
  <c r="W149" i="27"/>
  <c r="V55" i="27"/>
  <c r="V60" i="27"/>
  <c r="V186" i="27"/>
  <c r="V217" i="27"/>
  <c r="V106" i="27"/>
  <c r="Y17" i="27"/>
  <c r="V40" i="27"/>
  <c r="X241" i="27"/>
  <c r="V71" i="27"/>
  <c r="V23" i="27"/>
  <c r="U75" i="27"/>
  <c r="AA44" i="27"/>
  <c r="W122" i="27"/>
  <c r="W270" i="27"/>
  <c r="W228" i="27"/>
  <c r="W146" i="27"/>
  <c r="W127" i="27"/>
  <c r="V208" i="27"/>
  <c r="U22" i="27"/>
  <c r="U146" i="27"/>
  <c r="U267" i="27"/>
  <c r="U107" i="27"/>
  <c r="U82" i="27"/>
  <c r="U106" i="27"/>
  <c r="U118" i="27"/>
  <c r="U83" i="27"/>
  <c r="U54" i="27"/>
  <c r="W273" i="27"/>
  <c r="W73" i="27"/>
  <c r="W275" i="27"/>
  <c r="V202" i="27"/>
  <c r="V77" i="27"/>
  <c r="V26" i="27"/>
  <c r="V272" i="27"/>
  <c r="V74" i="27"/>
  <c r="U21" i="27"/>
  <c r="W201" i="27"/>
  <c r="V234" i="27"/>
  <c r="V185" i="27"/>
  <c r="V188" i="27"/>
  <c r="X200" i="27"/>
  <c r="V52" i="27"/>
  <c r="V203" i="27"/>
  <c r="V62" i="27"/>
  <c r="V156" i="27"/>
  <c r="V189" i="27"/>
  <c r="V18" i="27"/>
  <c r="V108" i="27"/>
  <c r="V110" i="27"/>
  <c r="V54" i="27"/>
  <c r="V66" i="27"/>
  <c r="V237" i="27"/>
  <c r="V167" i="27"/>
  <c r="V94" i="27"/>
  <c r="V143" i="27"/>
  <c r="V41" i="27"/>
  <c r="V122" i="27"/>
  <c r="V166" i="27"/>
  <c r="S11" i="27"/>
  <c r="V260" i="27"/>
  <c r="V275" i="27"/>
  <c r="V171" i="27"/>
  <c r="X145" i="27"/>
  <c r="V227" i="27"/>
  <c r="V105" i="27"/>
  <c r="U110" i="27"/>
  <c r="U35" i="27"/>
  <c r="W246" i="27"/>
  <c r="W180" i="27"/>
  <c r="V103" i="27"/>
  <c r="W37" i="27"/>
  <c r="W222" i="27"/>
  <c r="AA127" i="27"/>
  <c r="V25" i="27"/>
  <c r="V38" i="27"/>
  <c r="V53" i="27"/>
  <c r="X17" i="27"/>
  <c r="V249" i="27"/>
  <c r="V96" i="27"/>
  <c r="V261" i="27"/>
  <c r="W187" i="27"/>
  <c r="W72" i="27"/>
  <c r="V92" i="27"/>
  <c r="V233" i="27"/>
  <c r="V209" i="27"/>
  <c r="V21" i="27"/>
  <c r="V240" i="27"/>
  <c r="V17" i="27"/>
  <c r="V271" i="27"/>
  <c r="V73" i="27"/>
  <c r="V81" i="27"/>
  <c r="V111" i="27"/>
  <c r="V69" i="27"/>
  <c r="V252" i="27"/>
  <c r="V195" i="27"/>
  <c r="V194" i="27"/>
  <c r="AB94" i="27"/>
  <c r="V56" i="27"/>
  <c r="V253" i="27"/>
  <c r="V125" i="27"/>
  <c r="V192" i="27"/>
  <c r="V154" i="27"/>
  <c r="V76" i="27"/>
  <c r="V279" i="27"/>
  <c r="V172" i="27"/>
  <c r="V130" i="27"/>
  <c r="V59" i="27"/>
  <c r="V174" i="27"/>
  <c r="U46" i="27"/>
  <c r="U95" i="27"/>
  <c r="W200" i="27"/>
  <c r="W142" i="27"/>
  <c r="W88" i="27"/>
  <c r="V31" i="27"/>
  <c r="V243" i="27"/>
  <c r="U16" i="27"/>
  <c r="U50" i="27"/>
  <c r="U272" i="27"/>
  <c r="U138" i="27"/>
  <c r="U147" i="27"/>
  <c r="U62" i="27"/>
  <c r="U58" i="27"/>
  <c r="U127" i="27"/>
  <c r="U23" i="27"/>
  <c r="W58" i="27"/>
  <c r="W68" i="27"/>
  <c r="W181" i="27"/>
  <c r="W38" i="27"/>
  <c r="W255" i="27"/>
  <c r="W166" i="27"/>
  <c r="W137" i="27"/>
  <c r="V262" i="27"/>
  <c r="V219" i="27"/>
  <c r="V230" i="27"/>
  <c r="V20" i="27"/>
  <c r="V177" i="27"/>
  <c r="V245" i="27"/>
  <c r="X71" i="27"/>
  <c r="V228" i="27"/>
  <c r="V46" i="27"/>
  <c r="V231" i="27"/>
  <c r="V216" i="27"/>
  <c r="V163" i="27"/>
  <c r="V270" i="27"/>
  <c r="U31" i="27"/>
  <c r="U154" i="27"/>
  <c r="AA126" i="27"/>
  <c r="W53" i="27"/>
  <c r="W111" i="27"/>
  <c r="W175" i="27"/>
  <c r="W164" i="27"/>
  <c r="W232" i="27"/>
  <c r="W139" i="27"/>
  <c r="V95" i="27"/>
  <c r="AA255" i="27"/>
  <c r="W251" i="27"/>
  <c r="U45" i="27"/>
  <c r="AB153" i="27"/>
  <c r="AB105" i="27"/>
  <c r="AB68" i="27"/>
  <c r="AB242" i="27"/>
  <c r="AB243" i="27"/>
  <c r="W17" i="27"/>
  <c r="W226" i="27"/>
  <c r="W116" i="27"/>
  <c r="W28" i="27"/>
  <c r="W129" i="27"/>
  <c r="W155" i="27"/>
  <c r="W98" i="27"/>
  <c r="AB169" i="27"/>
  <c r="AB208" i="27"/>
  <c r="AB235" i="27"/>
  <c r="AB142" i="27"/>
  <c r="U116" i="27"/>
  <c r="U36" i="27"/>
  <c r="S71" i="27"/>
  <c r="S23" i="27"/>
  <c r="S178" i="27"/>
  <c r="W96" i="27"/>
  <c r="W271" i="27"/>
  <c r="W194" i="27"/>
  <c r="AA140" i="27"/>
  <c r="AA229" i="27"/>
  <c r="AA37" i="27"/>
  <c r="W248" i="27"/>
  <c r="W143" i="27"/>
  <c r="W266" i="27"/>
  <c r="AB86" i="27"/>
  <c r="AB125" i="27"/>
  <c r="AB11" i="27"/>
  <c r="U240" i="27"/>
  <c r="U220" i="27"/>
  <c r="U121" i="27"/>
  <c r="S122" i="27"/>
  <c r="Z171" i="27"/>
  <c r="Z164" i="27"/>
  <c r="Z62" i="27"/>
  <c r="Z63" i="27"/>
  <c r="Z120" i="27"/>
  <c r="Z275" i="27"/>
  <c r="U26" i="27"/>
  <c r="U130" i="27"/>
  <c r="U70" i="27"/>
  <c r="U174" i="27"/>
  <c r="U236" i="27"/>
  <c r="U64" i="27"/>
  <c r="X40" i="27"/>
  <c r="X101" i="27"/>
  <c r="X104" i="27"/>
  <c r="X179" i="27"/>
  <c r="X30" i="27"/>
  <c r="X27" i="27"/>
  <c r="AB19" i="27"/>
  <c r="AB98" i="27"/>
  <c r="AB275" i="27"/>
  <c r="W81" i="27"/>
  <c r="W238" i="27"/>
  <c r="AB194" i="27"/>
  <c r="AA236" i="27"/>
  <c r="AA29" i="27"/>
  <c r="AA233" i="27"/>
  <c r="W133" i="27"/>
  <c r="W263" i="27"/>
  <c r="AB16" i="27"/>
  <c r="AB238" i="27"/>
  <c r="AB261" i="27"/>
  <c r="AB172" i="27"/>
  <c r="U246" i="27"/>
  <c r="U76" i="27"/>
  <c r="AB66" i="27"/>
  <c r="S208" i="27"/>
  <c r="AB70" i="27"/>
  <c r="AB199" i="27"/>
  <c r="AB139" i="27"/>
  <c r="AB234" i="27"/>
  <c r="AB145" i="27"/>
  <c r="W163" i="27"/>
  <c r="W170" i="27"/>
  <c r="AB203" i="27"/>
  <c r="AA30" i="27"/>
  <c r="AA277" i="27"/>
  <c r="AA188" i="27"/>
  <c r="W210" i="27"/>
  <c r="W277" i="27"/>
  <c r="AB267" i="27"/>
  <c r="AB143" i="27"/>
  <c r="AB209" i="27"/>
  <c r="U244" i="27"/>
  <c r="U181" i="27"/>
  <c r="U104" i="27"/>
  <c r="S56" i="27"/>
  <c r="V128" i="27"/>
  <c r="V236" i="27"/>
  <c r="V112" i="27"/>
  <c r="V266" i="27"/>
  <c r="V204" i="27"/>
  <c r="V157" i="27"/>
  <c r="V123" i="27"/>
  <c r="V274" i="27"/>
  <c r="V49" i="27"/>
  <c r="X91" i="27"/>
  <c r="X250" i="27"/>
  <c r="X231" i="27"/>
  <c r="X113" i="27"/>
  <c r="X57" i="27"/>
  <c r="AB240" i="27"/>
  <c r="W241" i="27"/>
  <c r="AA145" i="27"/>
  <c r="W41" i="27"/>
  <c r="S252" i="27"/>
  <c r="AB93" i="27"/>
  <c r="AB128" i="27"/>
  <c r="AB85" i="27"/>
  <c r="W71" i="27"/>
  <c r="AA95" i="27"/>
  <c r="W94" i="27"/>
  <c r="AB192" i="27"/>
  <c r="AB254" i="27"/>
  <c r="U225" i="27"/>
  <c r="S259" i="27"/>
  <c r="V35" i="27"/>
  <c r="V98" i="27"/>
  <c r="V27" i="27"/>
  <c r="V173" i="27"/>
  <c r="V170" i="27"/>
  <c r="AB277" i="27"/>
  <c r="AB45" i="27"/>
  <c r="AB20" i="27"/>
  <c r="AB182" i="27"/>
  <c r="W229" i="27"/>
  <c r="W152" i="27"/>
  <c r="W59" i="27"/>
  <c r="W191" i="27"/>
  <c r="W24" i="27"/>
  <c r="AB74" i="27"/>
  <c r="W79" i="27"/>
  <c r="AB109" i="27"/>
  <c r="AB132" i="27"/>
  <c r="AB175" i="27"/>
  <c r="U202" i="27"/>
  <c r="U77" i="27"/>
  <c r="U117" i="27"/>
  <c r="S55" i="27"/>
  <c r="S86" i="27"/>
  <c r="S263" i="27"/>
  <c r="W185" i="27"/>
  <c r="W256" i="27"/>
  <c r="AB134" i="27"/>
  <c r="AA124" i="27"/>
  <c r="AA141" i="27"/>
  <c r="AA158" i="27"/>
  <c r="W148" i="27"/>
  <c r="W27" i="27"/>
  <c r="AB26" i="27"/>
  <c r="AB65" i="27"/>
  <c r="AB107" i="27"/>
  <c r="U229" i="27"/>
  <c r="U205" i="27"/>
  <c r="S170" i="27"/>
  <c r="Z261" i="27"/>
  <c r="Z49" i="27"/>
  <c r="Z85" i="27"/>
  <c r="Z23" i="27"/>
  <c r="Z28" i="27"/>
  <c r="Z155" i="27"/>
  <c r="U119" i="27"/>
  <c r="U194" i="27"/>
  <c r="U187" i="27"/>
  <c r="U11" i="27"/>
  <c r="F17" i="23" s="1"/>
  <c r="U89" i="27"/>
  <c r="U124" i="27"/>
  <c r="X59" i="27"/>
  <c r="X143" i="27"/>
  <c r="W207" i="27"/>
  <c r="AB268" i="27"/>
  <c r="AB162" i="27"/>
  <c r="U137" i="27"/>
  <c r="AB190" i="27"/>
  <c r="AB67" i="27"/>
  <c r="W172" i="27"/>
  <c r="W91" i="27"/>
  <c r="AB165" i="27"/>
  <c r="V93" i="27"/>
  <c r="V162" i="27"/>
  <c r="V64" i="27"/>
  <c r="V63" i="27"/>
  <c r="AB204" i="27"/>
  <c r="AB155" i="27"/>
  <c r="AB122" i="27"/>
  <c r="W47" i="27"/>
  <c r="W22" i="27"/>
  <c r="W140" i="27"/>
  <c r="W217" i="27"/>
  <c r="AB263" i="27"/>
  <c r="W259" i="27"/>
  <c r="W169" i="27"/>
  <c r="AB49" i="27"/>
  <c r="AB88" i="27"/>
  <c r="AB246" i="27"/>
  <c r="U212" i="27"/>
  <c r="U241" i="27"/>
  <c r="U242" i="27"/>
  <c r="S15" i="27"/>
  <c r="S87" i="27"/>
  <c r="AB215" i="27"/>
  <c r="W125" i="27"/>
  <c r="W74" i="27"/>
  <c r="AB56" i="27"/>
  <c r="AA92" i="27"/>
  <c r="AA242" i="27"/>
  <c r="AA142" i="27"/>
  <c r="W56" i="27"/>
  <c r="W250" i="27"/>
  <c r="AB245" i="27"/>
  <c r="AB260" i="27"/>
  <c r="AB167" i="27"/>
  <c r="U112" i="27"/>
  <c r="U148" i="27"/>
  <c r="S189" i="27"/>
  <c r="T18" i="27"/>
  <c r="Z209" i="27"/>
  <c r="Z58" i="27"/>
  <c r="Z101" i="27"/>
  <c r="Z146" i="27"/>
  <c r="Z60" i="27"/>
  <c r="U183" i="27"/>
  <c r="U134" i="27"/>
  <c r="U66" i="27"/>
  <c r="U30" i="27"/>
  <c r="U253" i="27"/>
  <c r="U228" i="27"/>
  <c r="X39" i="27"/>
  <c r="X270" i="27"/>
  <c r="X76" i="27"/>
  <c r="X21" i="27"/>
  <c r="X103" i="27"/>
  <c r="X168" i="27"/>
  <c r="X154" i="27"/>
  <c r="AB273" i="27"/>
  <c r="AB227" i="27"/>
  <c r="AB218" i="27"/>
  <c r="AB257" i="27"/>
  <c r="AB168" i="27"/>
  <c r="AB123" i="27"/>
  <c r="W178" i="27"/>
  <c r="W195" i="27"/>
  <c r="AA191" i="27"/>
  <c r="AA172" i="27"/>
  <c r="AA63" i="27"/>
  <c r="W206" i="27"/>
  <c r="W212" i="27"/>
  <c r="W107" i="27"/>
  <c r="AB35" i="27"/>
  <c r="AB102" i="27"/>
  <c r="AB13" i="27"/>
  <c r="U96" i="27"/>
  <c r="U97" i="27"/>
  <c r="U221" i="27"/>
  <c r="S37" i="27"/>
  <c r="AB52" i="27"/>
  <c r="AB83" i="27"/>
  <c r="W134" i="27"/>
  <c r="W51" i="27"/>
  <c r="W144" i="27"/>
  <c r="AA78" i="27"/>
  <c r="AA60" i="27"/>
  <c r="AA220" i="27"/>
  <c r="W279" i="27"/>
  <c r="W197" i="27"/>
  <c r="W100" i="27"/>
  <c r="AB116" i="27"/>
  <c r="AB71" i="27"/>
  <c r="AB50" i="27"/>
  <c r="U24" i="27"/>
  <c r="U255" i="27"/>
  <c r="U176" i="27"/>
  <c r="S211" i="27"/>
  <c r="S279" i="27"/>
  <c r="V158" i="27"/>
  <c r="V267" i="27"/>
  <c r="V88" i="27"/>
  <c r="AA273" i="27"/>
  <c r="AB144" i="27"/>
  <c r="AB183" i="27"/>
  <c r="AB78" i="27"/>
  <c r="W274" i="27"/>
  <c r="W52" i="27"/>
  <c r="W203" i="27"/>
  <c r="W48" i="27"/>
  <c r="W157" i="27"/>
  <c r="W84" i="27"/>
  <c r="W230" i="27"/>
  <c r="W85" i="27"/>
  <c r="AB271" i="27"/>
  <c r="AB24" i="27"/>
  <c r="AB186" i="27"/>
  <c r="U184" i="27"/>
  <c r="U93" i="27"/>
  <c r="AB225" i="27"/>
  <c r="S39" i="27"/>
  <c r="W188" i="27"/>
  <c r="W33" i="27"/>
  <c r="W70" i="27"/>
  <c r="AA156" i="27"/>
  <c r="AA222" i="27"/>
  <c r="AA210" i="27"/>
  <c r="W69" i="27"/>
  <c r="W219" i="27"/>
  <c r="W118" i="27"/>
  <c r="AB146" i="27"/>
  <c r="AB185" i="27"/>
  <c r="AB96" i="27"/>
  <c r="AB258" i="27"/>
  <c r="U44" i="27"/>
  <c r="U200" i="27"/>
  <c r="S233" i="27"/>
  <c r="Z185" i="27"/>
  <c r="Z165" i="27"/>
  <c r="Z235" i="27"/>
  <c r="Z172" i="27"/>
  <c r="Z226" i="27"/>
  <c r="Z223" i="27"/>
  <c r="U261" i="27"/>
  <c r="U55" i="27"/>
  <c r="U265" i="27"/>
  <c r="U59" i="27"/>
  <c r="U219" i="27"/>
  <c r="U164" i="27"/>
  <c r="X82" i="27"/>
  <c r="X50" i="27"/>
  <c r="X209" i="27"/>
  <c r="X122" i="27"/>
  <c r="X107" i="27"/>
  <c r="X259" i="27"/>
  <c r="X232" i="27"/>
  <c r="AB32" i="27"/>
  <c r="AB33" i="27"/>
  <c r="AB174" i="27"/>
  <c r="AB197" i="27"/>
  <c r="AB108" i="27"/>
  <c r="W173" i="27"/>
  <c r="W62" i="27"/>
  <c r="W167" i="27"/>
  <c r="AA108" i="27"/>
  <c r="AA207" i="27"/>
  <c r="AA178" i="27"/>
  <c r="W233" i="27"/>
  <c r="W120" i="27"/>
  <c r="W31" i="27"/>
  <c r="AB79" i="27"/>
  <c r="AB42" i="27"/>
  <c r="AB232" i="27"/>
  <c r="U156" i="27"/>
  <c r="U144" i="27"/>
  <c r="U251" i="27"/>
  <c r="S49" i="27"/>
  <c r="AB60" i="27"/>
  <c r="AB124" i="27"/>
  <c r="AB265" i="27"/>
  <c r="AB127" i="27"/>
  <c r="AB205" i="27"/>
  <c r="W254" i="27"/>
  <c r="W267" i="27"/>
  <c r="AB30" i="27"/>
  <c r="AA125" i="27"/>
  <c r="AA28" i="27"/>
  <c r="AA204" i="27"/>
  <c r="W138" i="27"/>
  <c r="W105" i="27"/>
  <c r="W278" i="27"/>
  <c r="AB72" i="27"/>
  <c r="AB99" i="27"/>
  <c r="AB279" i="27"/>
  <c r="U238" i="27"/>
  <c r="U266" i="27"/>
  <c r="U108" i="27"/>
  <c r="S274" i="27"/>
  <c r="V175" i="27"/>
  <c r="V121" i="27"/>
  <c r="V126" i="27"/>
  <c r="V117" i="27"/>
  <c r="V198" i="27"/>
  <c r="V113" i="27"/>
  <c r="V131" i="27"/>
  <c r="V225" i="27"/>
  <c r="X15" i="27"/>
  <c r="AB48" i="27"/>
  <c r="AB63" i="27"/>
  <c r="AB38" i="27"/>
  <c r="AB212" i="27"/>
  <c r="W182" i="27"/>
  <c r="AB100" i="27"/>
  <c r="AA266" i="27"/>
  <c r="AB73" i="27"/>
  <c r="U216" i="27"/>
  <c r="AB119" i="27"/>
  <c r="AA94" i="27"/>
  <c r="AA274" i="27"/>
  <c r="W184" i="27"/>
  <c r="AB219" i="27"/>
  <c r="AB149" i="27"/>
  <c r="U129" i="27"/>
  <c r="V201" i="27"/>
  <c r="V136" i="27"/>
  <c r="V232" i="27"/>
  <c r="V129" i="27"/>
  <c r="V132" i="27"/>
  <c r="AA74" i="27"/>
  <c r="V183" i="27"/>
  <c r="V145" i="27"/>
  <c r="V101" i="27"/>
  <c r="V22" i="27"/>
  <c r="V150" i="27"/>
  <c r="V181" i="27"/>
  <c r="V180" i="27"/>
  <c r="V33" i="27"/>
  <c r="V51" i="27"/>
  <c r="V222" i="27"/>
  <c r="V50" i="27"/>
  <c r="V30" i="27"/>
  <c r="V140" i="27"/>
  <c r="V256" i="27"/>
  <c r="AA51" i="27"/>
  <c r="AA206" i="27"/>
  <c r="AA279" i="27"/>
  <c r="AA22" i="27"/>
  <c r="AA32" i="27"/>
  <c r="AA195" i="27"/>
  <c r="AA154" i="27"/>
  <c r="AA257" i="27"/>
  <c r="AA230" i="27"/>
  <c r="AA104" i="27"/>
  <c r="AA176" i="27"/>
  <c r="AA211" i="27"/>
  <c r="AB171" i="27"/>
  <c r="AB92" i="27"/>
  <c r="AB53" i="27"/>
  <c r="AB222" i="27"/>
  <c r="AB206" i="27"/>
  <c r="AB223" i="27"/>
  <c r="AB270" i="27"/>
  <c r="AB256" i="27"/>
  <c r="AB274" i="27"/>
  <c r="AB28" i="27"/>
  <c r="AB121" i="27"/>
  <c r="AB82" i="27"/>
  <c r="AB188" i="27"/>
  <c r="AB114" i="27"/>
  <c r="AB226" i="27"/>
  <c r="AB269" i="27"/>
  <c r="AB101" i="27"/>
  <c r="AB130" i="27"/>
  <c r="AB236" i="27"/>
  <c r="AB69" i="27"/>
  <c r="AB46" i="27"/>
  <c r="AB15" i="27"/>
  <c r="AB262" i="27"/>
  <c r="AB135" i="27"/>
  <c r="AB57" i="27"/>
  <c r="AB18" i="27"/>
  <c r="X33" i="27"/>
  <c r="X115" i="27"/>
  <c r="X244" i="27"/>
  <c r="X264" i="27"/>
  <c r="X41" i="27"/>
  <c r="X166" i="27"/>
  <c r="X211" i="27"/>
  <c r="X29" i="27"/>
  <c r="X23" i="27"/>
  <c r="X99" i="27"/>
  <c r="X219" i="27"/>
  <c r="X112" i="27"/>
  <c r="U222" i="27"/>
  <c r="U40" i="27"/>
  <c r="U109" i="27"/>
  <c r="U80" i="27"/>
  <c r="U226" i="27"/>
  <c r="U57" i="27"/>
  <c r="U72" i="27"/>
  <c r="U179" i="27"/>
  <c r="U165" i="27"/>
  <c r="S210" i="27"/>
  <c r="S198" i="27"/>
  <c r="S152" i="27"/>
  <c r="S187" i="27"/>
  <c r="S91" i="27"/>
  <c r="S161" i="27"/>
  <c r="S68" i="27"/>
  <c r="S38" i="27"/>
  <c r="AA267" i="27"/>
  <c r="AA17" i="27"/>
  <c r="AA111" i="27"/>
  <c r="AA143" i="27"/>
  <c r="AA31" i="27"/>
  <c r="AA205" i="27"/>
  <c r="AA201" i="27"/>
  <c r="X245" i="27"/>
  <c r="X202" i="27"/>
  <c r="X96" i="27"/>
  <c r="X218" i="27"/>
  <c r="X268" i="27"/>
  <c r="X242" i="27"/>
  <c r="X183" i="27"/>
  <c r="X43" i="27"/>
  <c r="X119" i="27"/>
  <c r="X243" i="27"/>
  <c r="S237" i="27"/>
  <c r="S125" i="27"/>
  <c r="S275" i="27"/>
  <c r="S98" i="27"/>
  <c r="S44" i="27"/>
  <c r="S13" i="27"/>
  <c r="S85" i="27"/>
  <c r="S248" i="27"/>
  <c r="X126" i="27"/>
  <c r="X106" i="27"/>
  <c r="U48" i="27"/>
  <c r="U188" i="27"/>
  <c r="U153" i="27"/>
  <c r="U145" i="27"/>
  <c r="U193" i="27"/>
  <c r="S244" i="27"/>
  <c r="S80" i="27"/>
  <c r="S54" i="27"/>
  <c r="S43" i="27"/>
  <c r="S90" i="27"/>
  <c r="S45" i="27"/>
  <c r="S131" i="27"/>
  <c r="S253" i="27"/>
  <c r="S240" i="27"/>
  <c r="AA23" i="27"/>
  <c r="AA87" i="27"/>
  <c r="AA181" i="27"/>
  <c r="AA160" i="27"/>
  <c r="AA35" i="27"/>
  <c r="AA130" i="27"/>
  <c r="AA194" i="27"/>
  <c r="AA184" i="27"/>
  <c r="AA52" i="27"/>
  <c r="AA271" i="27"/>
  <c r="AA167" i="27"/>
  <c r="AA70" i="27"/>
  <c r="AA169" i="27"/>
  <c r="AB44" i="27"/>
  <c r="AB133" i="27"/>
  <c r="AB110" i="27"/>
  <c r="AB112" i="27"/>
  <c r="X174" i="27"/>
  <c r="X188" i="27"/>
  <c r="X163" i="27"/>
  <c r="X246" i="27"/>
  <c r="X170" i="27"/>
  <c r="X55" i="27"/>
  <c r="X78" i="27"/>
  <c r="X69" i="27"/>
  <c r="X137" i="27"/>
  <c r="X52" i="27"/>
  <c r="X65" i="27"/>
  <c r="X25" i="27"/>
  <c r="U141" i="27"/>
  <c r="U69" i="27"/>
  <c r="U195" i="27"/>
  <c r="U85" i="27"/>
  <c r="U113" i="27"/>
  <c r="S250" i="27"/>
  <c r="X224" i="27"/>
  <c r="X156" i="27"/>
  <c r="X138" i="27"/>
  <c r="X173" i="27"/>
  <c r="U169" i="27"/>
  <c r="U223" i="27"/>
  <c r="U262" i="27"/>
  <c r="U271" i="27"/>
  <c r="S42" i="27"/>
  <c r="X116" i="27"/>
  <c r="V215" i="27"/>
  <c r="V269" i="27"/>
  <c r="V149" i="27"/>
  <c r="V79" i="27"/>
  <c r="V119" i="27"/>
  <c r="V151" i="27"/>
  <c r="V100" i="27"/>
  <c r="V37" i="27"/>
  <c r="V86" i="27"/>
  <c r="V118" i="27"/>
  <c r="V107" i="27"/>
  <c r="V144" i="27"/>
  <c r="V210" i="27"/>
  <c r="V48" i="27"/>
  <c r="V212" i="27"/>
  <c r="AA64" i="27"/>
  <c r="AA238" i="27"/>
  <c r="AA20" i="27"/>
  <c r="AA38" i="27"/>
  <c r="AA215" i="27"/>
  <c r="AA119" i="27"/>
  <c r="AA106" i="27"/>
  <c r="AA263" i="27"/>
  <c r="AA174" i="27"/>
  <c r="AA275" i="27"/>
  <c r="AA148" i="27"/>
  <c r="AA135" i="27"/>
  <c r="AB221" i="27"/>
  <c r="AB40" i="27"/>
  <c r="AB152" i="27"/>
  <c r="AB113" i="27"/>
  <c r="AB37" i="27"/>
  <c r="AB250" i="27"/>
  <c r="AB115" i="27"/>
  <c r="AB76" i="27"/>
  <c r="AB211" i="27"/>
  <c r="AB179" i="27"/>
  <c r="AB220" i="27"/>
  <c r="AB181" i="27"/>
  <c r="AB252" i="27"/>
  <c r="AB213" i="27"/>
  <c r="AB62" i="27"/>
  <c r="AB159" i="27"/>
  <c r="AB138" i="27"/>
  <c r="AB255" i="27"/>
  <c r="AB120" i="27"/>
  <c r="AB17" i="27"/>
  <c r="AB129" i="27"/>
  <c r="AB90" i="27"/>
  <c r="AB97" i="27"/>
  <c r="AB31" i="27"/>
  <c r="AB156" i="27"/>
  <c r="AB117" i="27"/>
  <c r="AB36" i="27"/>
  <c r="X237" i="27"/>
  <c r="X256" i="27"/>
  <c r="X79" i="27"/>
  <c r="X172" i="27"/>
  <c r="X228" i="27"/>
  <c r="X133" i="27"/>
  <c r="X34" i="27"/>
  <c r="X191" i="27"/>
  <c r="X263" i="27"/>
  <c r="X144" i="27"/>
  <c r="X279" i="27"/>
  <c r="X258" i="27"/>
  <c r="U159" i="27"/>
  <c r="U172" i="27"/>
  <c r="U230" i="27"/>
  <c r="U213" i="27"/>
  <c r="U204" i="27"/>
  <c r="U199" i="27"/>
  <c r="U100" i="27"/>
  <c r="U84" i="27"/>
  <c r="S58" i="27"/>
  <c r="S78" i="27"/>
  <c r="S50" i="27"/>
  <c r="S92" i="27"/>
  <c r="S127" i="27"/>
  <c r="S213" i="27"/>
  <c r="S120" i="27"/>
  <c r="S107" i="27"/>
  <c r="AA57" i="27"/>
  <c r="AA81" i="27"/>
  <c r="AA79" i="27"/>
  <c r="AA223" i="27"/>
  <c r="AA47" i="27"/>
  <c r="AA254" i="27"/>
  <c r="X157" i="27"/>
  <c r="X62" i="27"/>
  <c r="X208" i="27"/>
  <c r="X86" i="27"/>
  <c r="X26" i="27"/>
  <c r="X159" i="27"/>
  <c r="X123" i="27"/>
  <c r="X278" i="27"/>
  <c r="X227" i="27"/>
  <c r="S106" i="27"/>
  <c r="S241" i="27"/>
  <c r="S102" i="27"/>
  <c r="S206" i="27"/>
  <c r="S267" i="27"/>
  <c r="S207" i="27"/>
  <c r="S25" i="27"/>
  <c r="S188" i="27"/>
  <c r="X100" i="27"/>
  <c r="X214" i="27"/>
  <c r="U15" i="27"/>
  <c r="U128" i="27"/>
  <c r="U175" i="27"/>
  <c r="U168" i="27"/>
  <c r="U163" i="27"/>
  <c r="S83" i="27"/>
  <c r="S231" i="27"/>
  <c r="S177" i="27"/>
  <c r="S130" i="27"/>
  <c r="S30" i="27"/>
  <c r="S97" i="27"/>
  <c r="S183" i="27"/>
  <c r="S158" i="27"/>
  <c r="S17" i="27"/>
  <c r="AA49" i="27"/>
  <c r="AA103" i="27"/>
  <c r="AA93" i="27"/>
  <c r="AA112" i="27"/>
  <c r="AA150" i="27"/>
  <c r="AA54" i="27"/>
  <c r="AA41" i="27"/>
  <c r="AA256" i="27"/>
  <c r="AA270" i="27"/>
  <c r="AA227" i="27"/>
  <c r="AA131" i="27"/>
  <c r="AA90" i="27"/>
  <c r="AA85" i="27"/>
  <c r="AB104" i="27"/>
  <c r="AB193" i="27"/>
  <c r="AB154" i="27"/>
  <c r="AB55" i="27"/>
  <c r="X262" i="27"/>
  <c r="X148" i="27"/>
  <c r="X84" i="27"/>
  <c r="X260" i="27"/>
  <c r="X37" i="27"/>
  <c r="X74" i="27"/>
  <c r="X251" i="27"/>
  <c r="X181" i="27"/>
  <c r="X271" i="27"/>
  <c r="U234" i="27"/>
  <c r="U206" i="27"/>
  <c r="S266" i="27"/>
  <c r="U201" i="27"/>
  <c r="S246" i="27"/>
  <c r="V146" i="27"/>
  <c r="V242" i="27"/>
  <c r="V229" i="27"/>
  <c r="V72" i="27"/>
  <c r="V47" i="27"/>
  <c r="V29" i="27"/>
  <c r="V137" i="27"/>
  <c r="V205" i="27"/>
  <c r="V87" i="27"/>
  <c r="V218" i="27"/>
  <c r="V197" i="27"/>
  <c r="V114" i="27"/>
  <c r="V273" i="27"/>
  <c r="V263" i="27"/>
  <c r="V176" i="27"/>
  <c r="AA91" i="27"/>
  <c r="AA116" i="27"/>
  <c r="AA177" i="27"/>
  <c r="AA82" i="27"/>
  <c r="AA243" i="27"/>
  <c r="AA19" i="27"/>
  <c r="AA264" i="27"/>
  <c r="AA218" i="27"/>
  <c r="AA261" i="27"/>
  <c r="AA224" i="27"/>
  <c r="AA128" i="27"/>
  <c r="AA155" i="27"/>
  <c r="AB29" i="27"/>
  <c r="AB84" i="27"/>
  <c r="AB196" i="27"/>
  <c r="AB173" i="27"/>
  <c r="AB161" i="27"/>
  <c r="AB191" i="27"/>
  <c r="AB87" i="27"/>
  <c r="AB136" i="27"/>
  <c r="AB217" i="27"/>
  <c r="AB151" i="27"/>
  <c r="AB276" i="27"/>
  <c r="AB241" i="27"/>
  <c r="AB259" i="27"/>
  <c r="AB106" i="27"/>
  <c r="AB51" i="27"/>
  <c r="AB229" i="27"/>
  <c r="AB95" i="27"/>
  <c r="AB25" i="27"/>
  <c r="AB77" i="27"/>
  <c r="AB189" i="27"/>
  <c r="AB150" i="27"/>
  <c r="AB264" i="27"/>
  <c r="AB207" i="27"/>
  <c r="AB216" i="27"/>
  <c r="AB177" i="27"/>
  <c r="X105" i="27"/>
  <c r="X158" i="27"/>
  <c r="X16" i="27"/>
  <c r="X184" i="27"/>
  <c r="X240" i="27"/>
  <c r="X229" i="27"/>
  <c r="X68" i="27"/>
  <c r="X118" i="27"/>
  <c r="X135" i="27"/>
  <c r="X88" i="27"/>
  <c r="X252" i="27"/>
  <c r="X267" i="27"/>
  <c r="X87" i="27"/>
  <c r="U235" i="27"/>
  <c r="U217" i="27"/>
  <c r="U252" i="27"/>
  <c r="U215" i="27"/>
  <c r="U132" i="27"/>
  <c r="U101" i="27"/>
  <c r="U233" i="27"/>
  <c r="U239" i="27"/>
  <c r="U152" i="27"/>
  <c r="Z212" i="27"/>
  <c r="S184" i="27"/>
  <c r="S22" i="27"/>
  <c r="S195" i="27"/>
  <c r="S48" i="27"/>
  <c r="S67" i="27"/>
  <c r="S153" i="27"/>
  <c r="S60" i="27"/>
  <c r="S47" i="27"/>
  <c r="AA121" i="27"/>
  <c r="AA190" i="27"/>
  <c r="AA159" i="27"/>
  <c r="AA239" i="27"/>
  <c r="AA15" i="27"/>
  <c r="AA101" i="27"/>
  <c r="X136" i="27"/>
  <c r="X249" i="27"/>
  <c r="X160" i="27"/>
  <c r="X97" i="27"/>
  <c r="X22" i="27"/>
  <c r="X120" i="27"/>
  <c r="X198" i="27"/>
  <c r="X46" i="27"/>
  <c r="X182" i="27"/>
  <c r="X235" i="27"/>
  <c r="S46" i="27"/>
  <c r="S229" i="27"/>
  <c r="S123" i="27"/>
  <c r="S27" i="27"/>
  <c r="S118" i="27"/>
  <c r="S52" i="27"/>
  <c r="S147" i="27"/>
  <c r="S256" i="27"/>
  <c r="S144" i="27"/>
  <c r="W50" i="27"/>
  <c r="X141" i="27"/>
  <c r="X194" i="27"/>
  <c r="U269" i="27"/>
  <c r="U196" i="27"/>
  <c r="U125" i="27"/>
  <c r="U52" i="27"/>
  <c r="U247" i="27"/>
  <c r="U68" i="27"/>
  <c r="S235" i="27"/>
  <c r="S179" i="27"/>
  <c r="S254" i="27"/>
  <c r="S226" i="27"/>
  <c r="S238" i="27"/>
  <c r="S149" i="27"/>
  <c r="S251" i="27"/>
  <c r="S110" i="27"/>
  <c r="S69" i="27"/>
  <c r="AA71" i="27"/>
  <c r="AA144" i="27"/>
  <c r="AA153" i="27"/>
  <c r="AA259" i="27"/>
  <c r="AA114" i="27"/>
  <c r="AA213" i="27"/>
  <c r="AA193" i="27"/>
  <c r="AA164" i="27"/>
  <c r="AA235" i="27"/>
  <c r="AA151" i="27"/>
  <c r="AA55" i="27"/>
  <c r="AA42" i="27"/>
  <c r="AB239" i="27"/>
  <c r="AB148" i="27"/>
  <c r="AB253" i="27"/>
  <c r="AB214" i="27"/>
  <c r="X199" i="27"/>
  <c r="X95" i="27"/>
  <c r="X125" i="27"/>
  <c r="X92" i="27"/>
  <c r="X254" i="27"/>
  <c r="X93" i="27"/>
  <c r="X108" i="27"/>
  <c r="X164" i="27"/>
  <c r="X54" i="27"/>
  <c r="X216" i="27"/>
  <c r="X81" i="27"/>
  <c r="X64" i="27"/>
  <c r="X153" i="27"/>
  <c r="U180" i="27"/>
  <c r="U276" i="27"/>
  <c r="U28" i="27"/>
  <c r="U192" i="27"/>
  <c r="U259" i="27"/>
  <c r="U140" i="27"/>
  <c r="S221" i="27"/>
  <c r="X261" i="27"/>
  <c r="X185" i="27"/>
  <c r="X220" i="27"/>
  <c r="U245" i="27"/>
  <c r="U189" i="27"/>
  <c r="V211" i="27"/>
  <c r="V168" i="27"/>
  <c r="V224" i="27"/>
  <c r="V184" i="27"/>
  <c r="V178" i="27"/>
  <c r="V257" i="27"/>
  <c r="V138" i="27"/>
  <c r="V251" i="27"/>
  <c r="V19" i="27"/>
  <c r="V196" i="27"/>
  <c r="V161" i="27"/>
  <c r="V179" i="27"/>
  <c r="V276" i="27"/>
  <c r="V165" i="27"/>
  <c r="V139" i="27"/>
  <c r="AA197" i="27"/>
  <c r="AA75" i="27"/>
  <c r="AA168" i="27"/>
  <c r="AA77" i="27"/>
  <c r="AA231" i="27"/>
  <c r="AA134" i="27"/>
  <c r="AA253" i="27"/>
  <c r="AA217" i="27"/>
  <c r="AA216" i="27"/>
  <c r="AA132" i="27"/>
  <c r="AA36" i="27"/>
  <c r="AA107" i="27"/>
  <c r="AB247" i="27"/>
  <c r="AB160" i="27"/>
  <c r="AB278" i="27"/>
  <c r="AB233" i="27"/>
  <c r="AB248" i="27"/>
  <c r="AB147" i="27"/>
  <c r="AB27" i="27"/>
  <c r="AB180" i="27"/>
  <c r="AB198" i="27"/>
  <c r="AB43" i="27"/>
  <c r="AB61" i="27"/>
  <c r="AB22" i="27"/>
  <c r="AB228" i="27"/>
  <c r="AB54" i="27"/>
  <c r="AB166" i="27"/>
  <c r="AB23" i="27"/>
  <c r="AB164" i="27"/>
  <c r="AB184" i="27"/>
  <c r="AB89" i="27"/>
  <c r="AB137" i="27"/>
  <c r="AB249" i="27"/>
  <c r="AB210" i="27"/>
  <c r="AB157" i="27"/>
  <c r="AB163" i="27"/>
  <c r="AB272" i="27"/>
  <c r="AB237" i="27"/>
  <c r="X58" i="27"/>
  <c r="X162" i="27"/>
  <c r="X80" i="27"/>
  <c r="X149" i="27"/>
  <c r="X72" i="27"/>
  <c r="X60" i="27"/>
  <c r="X195" i="27"/>
  <c r="X210" i="27"/>
  <c r="X66" i="27"/>
  <c r="X140" i="27"/>
  <c r="X89" i="27"/>
  <c r="X67" i="27"/>
  <c r="U149" i="27"/>
  <c r="U17" i="27"/>
  <c r="U65" i="27"/>
  <c r="U263" i="27"/>
  <c r="U249" i="27"/>
  <c r="U133" i="27"/>
  <c r="U49" i="27"/>
  <c r="U210" i="27"/>
  <c r="U209" i="27"/>
  <c r="S24" i="27"/>
  <c r="S105" i="27"/>
  <c r="S126" i="27"/>
  <c r="S100" i="27"/>
  <c r="S119" i="27"/>
  <c r="S109" i="27"/>
  <c r="S16" i="27"/>
  <c r="S214" i="27"/>
  <c r="AA252" i="27"/>
  <c r="AA76" i="27"/>
  <c r="AA175" i="27"/>
  <c r="AA62" i="27"/>
  <c r="AA278" i="27"/>
  <c r="AA165" i="27"/>
  <c r="X201" i="27"/>
  <c r="X142" i="27"/>
  <c r="X204" i="27"/>
  <c r="X161" i="27"/>
  <c r="X269" i="27"/>
  <c r="X177" i="27"/>
  <c r="X175" i="27"/>
  <c r="X70" i="27"/>
  <c r="X111" i="27"/>
  <c r="X38" i="27"/>
  <c r="S74" i="27"/>
  <c r="S169" i="27"/>
  <c r="S63" i="27"/>
  <c r="S70" i="27"/>
  <c r="S104" i="27"/>
  <c r="S260" i="27"/>
  <c r="S199" i="27"/>
  <c r="S33" i="27"/>
  <c r="S196" i="27"/>
  <c r="X233" i="27"/>
  <c r="X223" i="27"/>
  <c r="U250" i="27"/>
  <c r="U198" i="27"/>
  <c r="U173" i="27"/>
  <c r="U256" i="27"/>
  <c r="U41" i="27"/>
  <c r="S115" i="27"/>
  <c r="S173" i="27"/>
  <c r="S261" i="27"/>
  <c r="S40" i="27"/>
  <c r="S265" i="27"/>
  <c r="S89" i="27"/>
  <c r="S191" i="27"/>
  <c r="S138" i="27"/>
  <c r="S262" i="27"/>
  <c r="V24" i="27"/>
  <c r="AA276" i="27"/>
  <c r="AA187" i="27"/>
  <c r="AA65" i="27"/>
  <c r="AA173" i="27"/>
  <c r="AA166" i="27"/>
  <c r="AA250" i="27"/>
  <c r="AA129" i="27"/>
  <c r="AA80" i="27"/>
  <c r="AA123" i="27"/>
  <c r="AA179" i="27"/>
  <c r="AA146" i="27"/>
  <c r="AA61" i="27"/>
  <c r="AB251" i="27"/>
  <c r="AB224" i="27"/>
  <c r="AB34" i="27"/>
  <c r="AB47" i="27"/>
  <c r="X189" i="27"/>
  <c r="X35" i="27"/>
  <c r="X110" i="27"/>
  <c r="X53" i="27"/>
  <c r="X61" i="27"/>
  <c r="X274" i="27"/>
  <c r="X265" i="27"/>
  <c r="X165" i="27"/>
  <c r="X109" i="27"/>
  <c r="X192" i="27"/>
  <c r="U120" i="27"/>
  <c r="U243" i="27"/>
  <c r="AB111" i="27"/>
  <c r="AB59" i="27"/>
  <c r="X131" i="27"/>
  <c r="AA228" i="27"/>
  <c r="AA67" i="27"/>
  <c r="AB131" i="27"/>
  <c r="AB64" i="27"/>
  <c r="X167" i="27"/>
  <c r="S79" i="27"/>
  <c r="AA96" i="27"/>
  <c r="AA182" i="27"/>
  <c r="AB231" i="27"/>
  <c r="U268" i="27"/>
  <c r="S128" i="27"/>
  <c r="S19" i="27"/>
  <c r="I66" i="15"/>
  <c r="I69" i="15" s="1"/>
  <c r="E15" i="22"/>
  <c r="E16" i="22" s="1"/>
  <c r="P18" i="22"/>
  <c r="P20" i="22" s="1"/>
  <c r="J22" i="22"/>
  <c r="F20" i="22"/>
  <c r="F22" i="22" s="1"/>
  <c r="F23" i="22" s="1"/>
  <c r="I19" i="22"/>
  <c r="I20" i="22" s="1"/>
  <c r="I21" i="22" s="1"/>
  <c r="P67" i="22"/>
  <c r="E17" i="22"/>
  <c r="J55" i="22"/>
  <c r="G58" i="22"/>
  <c r="F69" i="22"/>
  <c r="N14" i="22"/>
  <c r="K15" i="22"/>
  <c r="H14" i="22"/>
  <c r="H15" i="22" s="1"/>
  <c r="H16" i="22" s="1"/>
  <c r="H17" i="22" s="1"/>
  <c r="H18" i="22" s="1"/>
  <c r="H19" i="22" s="1"/>
  <c r="H20" i="22" s="1"/>
  <c r="H41" i="15"/>
  <c r="H42" i="15" s="1"/>
  <c r="H43" i="15" s="1"/>
  <c r="H44" i="15" s="1"/>
  <c r="H45" i="15" s="1"/>
  <c r="H46" i="15" s="1"/>
  <c r="H47" i="15" s="1"/>
  <c r="H48" i="15" s="1"/>
  <c r="H49" i="15" s="1"/>
  <c r="H50" i="15" s="1"/>
  <c r="H51" i="15" s="1"/>
  <c r="H52" i="15" s="1"/>
  <c r="H53" i="15" s="1"/>
  <c r="H54" i="15" s="1"/>
  <c r="H55" i="15" s="1"/>
  <c r="H56" i="15" s="1"/>
  <c r="H57" i="15" s="1"/>
  <c r="H58" i="15" s="1"/>
  <c r="K21" i="15"/>
  <c r="N16" i="15"/>
  <c r="N17" i="15" s="1"/>
  <c r="N18" i="15" s="1"/>
  <c r="N19" i="15" s="1"/>
  <c r="N20" i="15" s="1"/>
  <c r="N21" i="15" s="1"/>
  <c r="N22" i="15" s="1"/>
  <c r="N23" i="15" s="1"/>
  <c r="N24" i="15" s="1"/>
  <c r="N25" i="15" s="1"/>
  <c r="N26" i="15" s="1"/>
  <c r="N27" i="15" s="1"/>
  <c r="N28" i="15" s="1"/>
  <c r="N29" i="15" s="1"/>
  <c r="N30" i="15" s="1"/>
  <c r="N31" i="15" s="1"/>
  <c r="N32" i="15" s="1"/>
  <c r="N33" i="15" s="1"/>
  <c r="N34" i="15" s="1"/>
  <c r="N35" i="15" s="1"/>
  <c r="N36" i="15" s="1"/>
  <c r="N37" i="15" s="1"/>
  <c r="N38" i="15" s="1"/>
  <c r="N39" i="15" s="1"/>
  <c r="N40" i="15" s="1"/>
  <c r="N41" i="15" s="1"/>
  <c r="N42" i="15" s="1"/>
  <c r="N43" i="15" s="1"/>
  <c r="N44" i="15" s="1"/>
  <c r="N45" i="15" s="1"/>
  <c r="N46" i="15" s="1"/>
  <c r="N47" i="15" s="1"/>
  <c r="E35" i="15"/>
  <c r="E36" i="15" s="1"/>
  <c r="R17" i="15"/>
  <c r="R31" i="19"/>
  <c r="AB30" i="19"/>
  <c r="X30" i="19"/>
  <c r="T30" i="19"/>
  <c r="AC30" i="19"/>
  <c r="W30" i="19"/>
  <c r="Y30" i="19"/>
  <c r="AD30" i="19"/>
  <c r="V30" i="19"/>
  <c r="U30" i="19"/>
  <c r="Z30" i="19"/>
  <c r="S30" i="19"/>
  <c r="AA30" i="19"/>
  <c r="E26" i="2"/>
  <c r="H25" i="2"/>
  <c r="G591" i="29" l="1"/>
  <c r="H591" i="29"/>
  <c r="D600" i="5" s="1"/>
  <c r="I591" i="29"/>
  <c r="F600" i="5" s="1"/>
  <c r="F22" i="23"/>
  <c r="Z136" i="27"/>
  <c r="Z56" i="27"/>
  <c r="Z153" i="27"/>
  <c r="Z216" i="27"/>
  <c r="Z113" i="27"/>
  <c r="Z174" i="27"/>
  <c r="Z277" i="27"/>
  <c r="Z94" i="27"/>
  <c r="Z92" i="27"/>
  <c r="Z32" i="27"/>
  <c r="Z166" i="27"/>
  <c r="Z203" i="27"/>
  <c r="Z244" i="27"/>
  <c r="Z230" i="27"/>
  <c r="Z197" i="27"/>
  <c r="Z111" i="27"/>
  <c r="Z95" i="27"/>
  <c r="Z73" i="27"/>
  <c r="Z257" i="27"/>
  <c r="Z81" i="27"/>
  <c r="Z267" i="27"/>
  <c r="Z57" i="27"/>
  <c r="Z188" i="27"/>
  <c r="Z114" i="27"/>
  <c r="Z237" i="27"/>
  <c r="Z176" i="27"/>
  <c r="Z48" i="27"/>
  <c r="Z80" i="27"/>
  <c r="Z178" i="27"/>
  <c r="Z250" i="27"/>
  <c r="Z97" i="27"/>
  <c r="Z259" i="27"/>
  <c r="Z129" i="27"/>
  <c r="Z145" i="27"/>
  <c r="Z66" i="27"/>
  <c r="Z167" i="27"/>
  <c r="Z190" i="27"/>
  <c r="Z248" i="27"/>
  <c r="Z252" i="27"/>
  <c r="Z161" i="27"/>
  <c r="Z33" i="27"/>
  <c r="Z37" i="27"/>
  <c r="Z43" i="27"/>
  <c r="Z278" i="27"/>
  <c r="Z170" i="27"/>
  <c r="Z82" i="27"/>
  <c r="Z152" i="27"/>
  <c r="Z262" i="27"/>
  <c r="Z181" i="27"/>
  <c r="Z119" i="27"/>
  <c r="Z154" i="27"/>
  <c r="Z272" i="27"/>
  <c r="Z148" i="27"/>
  <c r="Z242" i="27"/>
  <c r="Z64" i="27"/>
  <c r="Z44" i="27"/>
  <c r="Z125" i="27"/>
  <c r="Z227" i="27"/>
  <c r="Z256" i="27"/>
  <c r="Z108" i="27"/>
  <c r="Z201" i="27"/>
  <c r="Z268" i="27"/>
  <c r="Z210" i="27"/>
  <c r="Z26" i="27"/>
  <c r="Z35" i="27"/>
  <c r="Z151" i="27"/>
  <c r="Z168" i="27"/>
  <c r="Z229" i="27"/>
  <c r="Z121" i="27"/>
  <c r="Z187" i="27"/>
  <c r="Z87" i="27"/>
  <c r="Z239" i="27"/>
  <c r="Z255" i="27"/>
  <c r="Z251" i="27"/>
  <c r="Z70" i="27"/>
  <c r="Z245" i="27"/>
  <c r="Z196" i="27"/>
  <c r="Z143" i="27"/>
  <c r="Z106" i="27"/>
  <c r="Z213" i="27"/>
  <c r="Z271" i="27"/>
  <c r="Z234" i="27"/>
  <c r="Z247" i="27"/>
  <c r="Z269" i="27"/>
  <c r="Z83" i="27"/>
  <c r="Z141" i="27"/>
  <c r="Z67" i="27"/>
  <c r="Z202" i="27"/>
  <c r="Z128" i="27"/>
  <c r="Z30" i="27"/>
  <c r="Z112" i="27"/>
  <c r="Z77" i="27"/>
  <c r="Z29" i="27"/>
  <c r="Z39" i="27"/>
  <c r="Z220" i="27"/>
  <c r="Z139" i="27"/>
  <c r="Z258" i="27"/>
  <c r="Z133" i="27"/>
  <c r="Z265" i="27"/>
  <c r="Z40" i="27"/>
  <c r="Z127" i="27"/>
  <c r="Z100" i="27"/>
  <c r="Z102" i="27"/>
  <c r="Z89" i="27"/>
  <c r="Z76" i="27"/>
  <c r="Z204" i="27"/>
  <c r="Z169" i="27"/>
  <c r="Z71" i="27"/>
  <c r="Z198" i="27"/>
  <c r="Z186" i="27"/>
  <c r="Z279" i="27"/>
  <c r="Z68" i="27"/>
  <c r="Z238" i="27"/>
  <c r="Z159" i="27"/>
  <c r="Z36" i="27"/>
  <c r="Z47" i="27"/>
  <c r="Z88" i="27"/>
  <c r="Z221" i="27"/>
  <c r="Z173" i="27"/>
  <c r="Z160" i="27"/>
  <c r="Z276" i="27"/>
  <c r="Z109" i="27"/>
  <c r="Z260" i="27"/>
  <c r="Z211" i="27"/>
  <c r="Z241" i="27"/>
  <c r="Z222" i="27"/>
  <c r="Z191" i="27"/>
  <c r="Z236" i="27"/>
  <c r="Z225" i="27"/>
  <c r="Z158" i="27"/>
  <c r="Z228" i="27"/>
  <c r="Z84" i="27"/>
  <c r="Z274" i="27"/>
  <c r="Z193" i="27"/>
  <c r="Z42" i="27"/>
  <c r="Z22" i="27"/>
  <c r="Z233" i="27"/>
  <c r="Z52" i="27"/>
  <c r="Z180" i="27"/>
  <c r="Z31" i="27"/>
  <c r="Z103" i="27"/>
  <c r="Z90" i="27"/>
  <c r="Z38" i="27"/>
  <c r="Z124" i="27"/>
  <c r="Z215" i="27"/>
  <c r="Z72" i="27"/>
  <c r="Z117" i="27"/>
  <c r="Z140" i="27"/>
  <c r="Z177" i="27"/>
  <c r="Z65" i="27"/>
  <c r="Z78" i="27"/>
  <c r="Z254" i="27"/>
  <c r="Z41" i="27"/>
  <c r="Z93" i="27"/>
  <c r="Z163" i="27"/>
  <c r="Z189" i="27"/>
  <c r="Z205" i="27"/>
  <c r="Z199" i="27"/>
  <c r="Z156" i="27"/>
  <c r="Z27" i="27"/>
  <c r="Z217" i="27"/>
  <c r="Z34" i="27"/>
  <c r="Z194" i="27"/>
  <c r="Z126" i="27"/>
  <c r="Z116" i="27"/>
  <c r="Z79" i="27"/>
  <c r="Z232" i="27"/>
  <c r="Z175" i="27"/>
  <c r="Z218" i="27"/>
  <c r="Z249" i="27"/>
  <c r="Z132" i="27"/>
  <c r="Z91" i="27"/>
  <c r="Z55" i="27"/>
  <c r="Z270" i="27"/>
  <c r="Z150" i="27"/>
  <c r="Z134" i="27"/>
  <c r="Z107" i="27"/>
  <c r="Z149" i="27"/>
  <c r="Z86" i="27"/>
  <c r="Z231" i="27"/>
  <c r="Z20" i="27"/>
  <c r="Z122" i="27"/>
  <c r="Z24" i="27"/>
  <c r="Z61" i="27"/>
  <c r="Z118" i="27"/>
  <c r="Z182" i="27"/>
  <c r="Z115" i="27"/>
  <c r="Z142" i="27"/>
  <c r="Z243" i="27"/>
  <c r="Z219" i="27"/>
  <c r="Z184" i="27"/>
  <c r="Z266" i="27"/>
  <c r="Z137" i="27"/>
  <c r="Z110" i="27"/>
  <c r="Z123" i="27"/>
  <c r="Z263" i="27"/>
  <c r="Z69" i="27"/>
  <c r="Z135" i="27"/>
  <c r="Z130" i="27"/>
  <c r="Z21" i="27"/>
  <c r="Z200" i="27"/>
  <c r="Z273" i="27"/>
  <c r="Z98" i="27"/>
  <c r="Z105" i="27"/>
  <c r="Z104" i="27"/>
  <c r="Z183" i="27"/>
  <c r="Z214" i="27"/>
  <c r="Z207" i="27"/>
  <c r="Z53" i="27"/>
  <c r="Z46" i="27"/>
  <c r="Z162" i="27"/>
  <c r="Z75" i="27"/>
  <c r="Z59" i="27"/>
  <c r="Z96" i="27"/>
  <c r="Z246" i="27"/>
  <c r="Z144" i="27"/>
  <c r="Z208" i="27"/>
  <c r="Z147" i="27"/>
  <c r="Z240" i="27"/>
  <c r="Z74" i="27"/>
  <c r="Z206" i="27"/>
  <c r="Z138" i="27"/>
  <c r="Z157" i="27"/>
  <c r="Z99" i="27"/>
  <c r="Z54" i="27"/>
  <c r="Z264" i="27"/>
  <c r="Z224" i="27"/>
  <c r="Z51" i="27"/>
  <c r="F21" i="23"/>
  <c r="L25" i="22"/>
  <c r="L26" i="22" s="1"/>
  <c r="L24" i="22"/>
  <c r="D183" i="27"/>
  <c r="R16" i="27"/>
  <c r="F592" i="29"/>
  <c r="G30" i="22"/>
  <c r="H23" i="22"/>
  <c r="H21" i="22"/>
  <c r="H22" i="22" s="1"/>
  <c r="P21" i="22"/>
  <c r="P22" i="22" s="1"/>
  <c r="J23" i="22"/>
  <c r="J24" i="22" s="1"/>
  <c r="L29" i="22"/>
  <c r="I22" i="22"/>
  <c r="I23" i="22" s="1"/>
  <c r="O25" i="22"/>
  <c r="M28" i="22"/>
  <c r="Y18" i="27"/>
  <c r="K214" i="27"/>
  <c r="K226" i="27" s="1"/>
  <c r="K238" i="27" s="1"/>
  <c r="K250" i="27" s="1"/>
  <c r="K262" i="27" s="1"/>
  <c r="K274" i="27" s="1"/>
  <c r="Y35" i="27" s="1"/>
  <c r="F209" i="27"/>
  <c r="F21" i="15"/>
  <c r="L57" i="15"/>
  <c r="O63" i="15"/>
  <c r="M58" i="15"/>
  <c r="G61" i="15"/>
  <c r="P73" i="15"/>
  <c r="P76" i="15" s="1"/>
  <c r="P79" i="15" s="1"/>
  <c r="J61" i="15"/>
  <c r="E18" i="15"/>
  <c r="V82" i="27"/>
  <c r="V61" i="27"/>
  <c r="V83" i="27"/>
  <c r="I72" i="15"/>
  <c r="I75" i="15" s="1"/>
  <c r="I78" i="15" s="1"/>
  <c r="H59" i="15"/>
  <c r="H60" i="15" s="1"/>
  <c r="H61" i="15" s="1"/>
  <c r="H62" i="15" s="1"/>
  <c r="H63" i="15" s="1"/>
  <c r="H64" i="15" s="1"/>
  <c r="H65" i="15" s="1"/>
  <c r="H66" i="15" s="1"/>
  <c r="H67" i="15" s="1"/>
  <c r="H68" i="15" s="1"/>
  <c r="H69" i="15" s="1"/>
  <c r="H70" i="15" s="1"/>
  <c r="H71" i="15" s="1"/>
  <c r="H72" i="15" s="1"/>
  <c r="H29" i="22"/>
  <c r="I54" i="22"/>
  <c r="F24" i="22"/>
  <c r="J61" i="22"/>
  <c r="E18" i="22"/>
  <c r="G64" i="22"/>
  <c r="K16" i="22"/>
  <c r="N15" i="22"/>
  <c r="N48" i="15"/>
  <c r="N49" i="15" s="1"/>
  <c r="N50" i="15" s="1"/>
  <c r="N51" i="15" s="1"/>
  <c r="N52" i="15" s="1"/>
  <c r="N53" i="15" s="1"/>
  <c r="N54" i="15" s="1"/>
  <c r="N55" i="15" s="1"/>
  <c r="N56" i="15" s="1"/>
  <c r="N57" i="15" s="1"/>
  <c r="N58" i="15" s="1"/>
  <c r="K22" i="15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E37" i="15"/>
  <c r="R18" i="15"/>
  <c r="F23" i="23" s="1"/>
  <c r="AD31" i="19"/>
  <c r="Z31" i="19"/>
  <c r="V31" i="19"/>
  <c r="Y31" i="19"/>
  <c r="T31" i="19"/>
  <c r="R32" i="19"/>
  <c r="AC31" i="19"/>
  <c r="W31" i="19"/>
  <c r="S31" i="19"/>
  <c r="X31" i="19"/>
  <c r="AB31" i="19"/>
  <c r="U31" i="19"/>
  <c r="AA31" i="19"/>
  <c r="H26" i="2"/>
  <c r="E27" i="2"/>
  <c r="G592" i="29" l="1"/>
  <c r="H592" i="29"/>
  <c r="D601" i="5" s="1"/>
  <c r="I592" i="29"/>
  <c r="F601" i="5" s="1"/>
  <c r="Y224" i="27"/>
  <c r="Y121" i="27"/>
  <c r="Y156" i="27"/>
  <c r="Y32" i="27"/>
  <c r="Y62" i="27"/>
  <c r="Y20" i="27"/>
  <c r="Y21" i="27"/>
  <c r="Y159" i="27"/>
  <c r="Y216" i="27"/>
  <c r="Y68" i="27"/>
  <c r="Y139" i="27"/>
  <c r="Y267" i="27"/>
  <c r="Y183" i="27"/>
  <c r="Y50" i="27"/>
  <c r="Y174" i="27"/>
  <c r="Y39" i="27"/>
  <c r="Y155" i="27"/>
  <c r="Y228" i="27"/>
  <c r="Y275" i="27"/>
  <c r="Y46" i="27"/>
  <c r="Y240" i="27"/>
  <c r="Y184" i="27"/>
  <c r="Y188" i="27"/>
  <c r="Y195" i="27"/>
  <c r="Y157" i="27"/>
  <c r="Y70" i="27"/>
  <c r="Y257" i="27"/>
  <c r="Y44" i="27"/>
  <c r="Y221" i="27"/>
  <c r="Y100" i="27"/>
  <c r="Y222" i="27"/>
  <c r="Y147" i="27"/>
  <c r="Y239" i="27"/>
  <c r="Y202" i="27"/>
  <c r="Y130" i="27"/>
  <c r="Y254" i="27"/>
  <c r="Y27" i="27"/>
  <c r="Y43" i="27"/>
  <c r="Y78" i="27"/>
  <c r="Y268" i="27"/>
  <c r="Y65" i="27"/>
  <c r="Y115" i="27"/>
  <c r="Y24" i="27"/>
  <c r="Y269" i="27"/>
  <c r="Y158" i="27"/>
  <c r="Y86" i="27"/>
  <c r="Y93" i="27"/>
  <c r="Y33" i="27"/>
  <c r="Y177" i="27"/>
  <c r="Y213" i="27"/>
  <c r="Y258" i="27"/>
  <c r="Y145" i="27"/>
  <c r="Y120" i="27"/>
  <c r="Y90" i="27"/>
  <c r="Y193" i="27"/>
  <c r="Y208" i="27"/>
  <c r="Y242" i="27"/>
  <c r="Y234" i="27"/>
  <c r="Y64" i="27"/>
  <c r="Y116" i="27"/>
  <c r="Y278" i="27"/>
  <c r="Y55" i="27"/>
  <c r="Y161" i="27"/>
  <c r="Y163" i="27"/>
  <c r="Y164" i="27"/>
  <c r="Y134" i="27"/>
  <c r="Y73" i="27"/>
  <c r="Y255" i="27"/>
  <c r="Y237" i="27"/>
  <c r="Y181" i="27"/>
  <c r="Y105" i="27"/>
  <c r="Y277" i="27"/>
  <c r="Y191" i="27"/>
  <c r="Y150" i="27"/>
  <c r="Y190" i="27"/>
  <c r="Y112" i="27"/>
  <c r="Y179" i="27"/>
  <c r="Y77" i="27"/>
  <c r="Y61" i="27"/>
  <c r="Y52" i="27"/>
  <c r="Y153" i="27"/>
  <c r="Y82" i="27"/>
  <c r="Y160" i="27"/>
  <c r="Y169" i="27"/>
  <c r="Y173" i="27"/>
  <c r="Y206" i="27"/>
  <c r="Y99" i="27"/>
  <c r="Y103" i="27"/>
  <c r="Y176" i="27"/>
  <c r="Y30" i="27"/>
  <c r="Y101" i="27"/>
  <c r="Y233" i="27"/>
  <c r="Y96" i="27"/>
  <c r="Y45" i="27"/>
  <c r="Y152" i="27"/>
  <c r="Y207" i="27"/>
  <c r="Y119" i="27"/>
  <c r="Y259" i="27"/>
  <c r="Y89" i="27"/>
  <c r="Y83" i="27"/>
  <c r="Y47" i="27"/>
  <c r="Y189" i="27"/>
  <c r="Y186" i="27"/>
  <c r="Y138" i="27"/>
  <c r="Y264" i="27"/>
  <c r="Y84" i="27"/>
  <c r="L30" i="22"/>
  <c r="G31" i="22"/>
  <c r="G37" i="22" s="1"/>
  <c r="G43" i="22" s="1"/>
  <c r="G49" i="22" s="1"/>
  <c r="G53" i="22" s="1"/>
  <c r="D195" i="27"/>
  <c r="R17" i="27"/>
  <c r="Y91" i="27"/>
  <c r="Y36" i="27"/>
  <c r="Y111" i="27"/>
  <c r="Y227" i="27"/>
  <c r="Y37" i="27"/>
  <c r="Y197" i="27"/>
  <c r="Y69" i="27"/>
  <c r="Y92" i="27"/>
  <c r="Y126" i="27"/>
  <c r="Y42" i="27"/>
  <c r="Y250" i="27"/>
  <c r="Y274" i="27"/>
  <c r="F593" i="29"/>
  <c r="Y276" i="27"/>
  <c r="Y79" i="27"/>
  <c r="Y29" i="27"/>
  <c r="Y113" i="27"/>
  <c r="Y199" i="27"/>
  <c r="Y114" i="27"/>
  <c r="Y23" i="27"/>
  <c r="Y88" i="27"/>
  <c r="Y81" i="27"/>
  <c r="Y80" i="27"/>
  <c r="Y256" i="27"/>
  <c r="Y63" i="27"/>
  <c r="Y209" i="27"/>
  <c r="Y60" i="27"/>
  <c r="Y226" i="27"/>
  <c r="Y265" i="27"/>
  <c r="Y194" i="27"/>
  <c r="Y85" i="27"/>
  <c r="Y26" i="27"/>
  <c r="Y97" i="27"/>
  <c r="Y95" i="27"/>
  <c r="Y127" i="27"/>
  <c r="Y180" i="27"/>
  <c r="Y58" i="27"/>
  <c r="Y133" i="27"/>
  <c r="Y49" i="27"/>
  <c r="Y98" i="27"/>
  <c r="Y170" i="27"/>
  <c r="Y162" i="27"/>
  <c r="Y137" i="27"/>
  <c r="Y131" i="27"/>
  <c r="Y205" i="27"/>
  <c r="Y217" i="27"/>
  <c r="Y41" i="27"/>
  <c r="Y223" i="27"/>
  <c r="Y279" i="27"/>
  <c r="Y57" i="27"/>
  <c r="Y225" i="27"/>
  <c r="Y104" i="27"/>
  <c r="Y175" i="27"/>
  <c r="Y196" i="27"/>
  <c r="Y141" i="27"/>
  <c r="Y75" i="27"/>
  <c r="Y261" i="27"/>
  <c r="Y94" i="27"/>
  <c r="Y231" i="27"/>
  <c r="Y247" i="27"/>
  <c r="Y248" i="27"/>
  <c r="H24" i="22"/>
  <c r="Y128" i="27"/>
  <c r="Y266" i="27"/>
  <c r="Y28" i="27"/>
  <c r="Y122" i="27"/>
  <c r="Y262" i="27"/>
  <c r="Y148" i="27"/>
  <c r="Y146" i="27"/>
  <c r="Y200" i="27"/>
  <c r="Y144" i="27"/>
  <c r="Y220" i="27"/>
  <c r="Y251" i="27"/>
  <c r="Y107" i="27"/>
  <c r="Y165" i="27"/>
  <c r="Y203" i="27"/>
  <c r="Y34" i="27"/>
  <c r="Y230" i="27"/>
  <c r="Y74" i="27"/>
  <c r="Y76" i="27"/>
  <c r="Y249" i="27"/>
  <c r="Y151" i="27"/>
  <c r="Y40" i="27"/>
  <c r="Y244" i="27"/>
  <c r="Y110" i="27"/>
  <c r="Y31" i="27"/>
  <c r="Y124" i="27"/>
  <c r="Y102" i="27"/>
  <c r="Y185" i="27"/>
  <c r="Y218" i="27"/>
  <c r="Y109" i="27"/>
  <c r="Y154" i="27"/>
  <c r="Y106" i="27"/>
  <c r="Y136" i="27"/>
  <c r="Y166" i="27"/>
  <c r="Y245" i="27"/>
  <c r="Y59" i="27"/>
  <c r="Y238" i="27"/>
  <c r="Y132" i="27"/>
  <c r="Y198" i="27"/>
  <c r="Y272" i="27"/>
  <c r="Y172" i="27"/>
  <c r="Y252" i="27"/>
  <c r="P23" i="22"/>
  <c r="P24" i="22" s="1"/>
  <c r="Y108" i="27"/>
  <c r="Y22" i="27"/>
  <c r="Y142" i="27"/>
  <c r="Y51" i="27"/>
  <c r="Y135" i="27"/>
  <c r="Y140" i="27"/>
  <c r="Y125" i="27"/>
  <c r="Y215" i="27"/>
  <c r="Y87" i="27"/>
  <c r="Y19" i="27"/>
  <c r="Y260" i="27"/>
  <c r="Y271" i="27"/>
  <c r="Y201" i="27"/>
  <c r="Y25" i="27"/>
  <c r="Y71" i="27"/>
  <c r="I25" i="22"/>
  <c r="I26" i="22" s="1"/>
  <c r="P85" i="15"/>
  <c r="P91" i="15" s="1"/>
  <c r="M34" i="22"/>
  <c r="M40" i="22" s="1"/>
  <c r="M46" i="22" s="1"/>
  <c r="M52" i="22" s="1"/>
  <c r="O26" i="22"/>
  <c r="O29" i="22" s="1"/>
  <c r="O31" i="22" s="1"/>
  <c r="F25" i="22"/>
  <c r="F24" i="15"/>
  <c r="F27" i="15" s="1"/>
  <c r="M29" i="22"/>
  <c r="H25" i="22"/>
  <c r="L31" i="22"/>
  <c r="J26" i="22"/>
  <c r="Y168" i="27"/>
  <c r="Y72" i="27"/>
  <c r="Y48" i="27"/>
  <c r="Y182" i="27"/>
  <c r="Y229" i="27"/>
  <c r="Y171" i="27"/>
  <c r="Y167" i="27"/>
  <c r="Y210" i="27"/>
  <c r="Y246" i="27"/>
  <c r="Y187" i="27"/>
  <c r="Y118" i="27"/>
  <c r="Y219" i="27"/>
  <c r="Y263" i="27"/>
  <c r="Y149" i="27"/>
  <c r="Y232" i="27"/>
  <c r="Y212" i="27"/>
  <c r="Y53" i="27"/>
  <c r="Y178" i="27"/>
  <c r="Y66" i="27"/>
  <c r="Y273" i="27"/>
  <c r="Y243" i="27"/>
  <c r="Y117" i="27"/>
  <c r="Y270" i="27"/>
  <c r="Y241" i="27"/>
  <c r="Y67" i="27"/>
  <c r="Y235" i="27"/>
  <c r="Y123" i="27"/>
  <c r="Y253" i="27"/>
  <c r="Y236" i="27"/>
  <c r="Y214" i="27"/>
  <c r="Y211" i="27"/>
  <c r="Y129" i="27"/>
  <c r="Y54" i="27"/>
  <c r="Y204" i="27"/>
  <c r="Y192" i="27"/>
  <c r="Y143" i="27"/>
  <c r="Y38" i="27"/>
  <c r="Y56" i="27"/>
  <c r="F221" i="27"/>
  <c r="T20" i="27" s="1"/>
  <c r="T19" i="27"/>
  <c r="J64" i="15"/>
  <c r="O66" i="15"/>
  <c r="O69" i="15" s="1"/>
  <c r="O72" i="15" s="1"/>
  <c r="E19" i="15"/>
  <c r="E20" i="15" s="1"/>
  <c r="E23" i="15" s="1"/>
  <c r="E24" i="15" s="1"/>
  <c r="E25" i="15" s="1"/>
  <c r="E26" i="15" s="1"/>
  <c r="E27" i="15" s="1"/>
  <c r="E28" i="15" s="1"/>
  <c r="E29" i="15" s="1"/>
  <c r="E30" i="15" s="1"/>
  <c r="E31" i="15" s="1"/>
  <c r="G64" i="15"/>
  <c r="M61" i="15"/>
  <c r="L60" i="15"/>
  <c r="H74" i="15"/>
  <c r="I81" i="15"/>
  <c r="G70" i="22"/>
  <c r="H35" i="22"/>
  <c r="J67" i="22"/>
  <c r="E19" i="22"/>
  <c r="N16" i="22"/>
  <c r="K17" i="22"/>
  <c r="K33" i="15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K52" i="15" s="1"/>
  <c r="K53" i="15" s="1"/>
  <c r="K54" i="15" s="1"/>
  <c r="K55" i="15" s="1"/>
  <c r="K56" i="15" s="1"/>
  <c r="K57" i="15" s="1"/>
  <c r="K58" i="15" s="1"/>
  <c r="N59" i="15"/>
  <c r="N60" i="15" s="1"/>
  <c r="N61" i="15" s="1"/>
  <c r="N62" i="15" s="1"/>
  <c r="N63" i="15" s="1"/>
  <c r="N64" i="15" s="1"/>
  <c r="N65" i="15" s="1"/>
  <c r="N66" i="15" s="1"/>
  <c r="N67" i="15" s="1"/>
  <c r="N68" i="15" s="1"/>
  <c r="N69" i="15" s="1"/>
  <c r="N70" i="15" s="1"/>
  <c r="N71" i="15" s="1"/>
  <c r="N72" i="15" s="1"/>
  <c r="R19" i="15"/>
  <c r="F24" i="23" s="1"/>
  <c r="R33" i="19"/>
  <c r="AB32" i="19"/>
  <c r="X32" i="19"/>
  <c r="T32" i="19"/>
  <c r="AA32" i="19"/>
  <c r="V32" i="19"/>
  <c r="AD32" i="19"/>
  <c r="Y32" i="19"/>
  <c r="S32" i="19"/>
  <c r="AC32" i="19"/>
  <c r="W32" i="19"/>
  <c r="U32" i="19"/>
  <c r="Z32" i="19"/>
  <c r="E28" i="2"/>
  <c r="H27" i="2"/>
  <c r="G593" i="29" l="1"/>
  <c r="H593" i="29"/>
  <c r="D602" i="5" s="1"/>
  <c r="I593" i="29"/>
  <c r="F602" i="5" s="1"/>
  <c r="L36" i="22"/>
  <c r="L42" i="22" s="1"/>
  <c r="L48" i="22" s="1"/>
  <c r="H26" i="22"/>
  <c r="I27" i="22"/>
  <c r="I28" i="22" s="1"/>
  <c r="G55" i="22"/>
  <c r="O27" i="22"/>
  <c r="O28" i="22" s="1"/>
  <c r="O33" i="22" s="1"/>
  <c r="O39" i="22" s="1"/>
  <c r="O45" i="22" s="1"/>
  <c r="O51" i="22" s="1"/>
  <c r="O53" i="22" s="1"/>
  <c r="D207" i="27"/>
  <c r="R19" i="27" s="1"/>
  <c r="R18" i="27"/>
  <c r="F594" i="29"/>
  <c r="H27" i="22"/>
  <c r="H28" i="22" s="1"/>
  <c r="G59" i="22"/>
  <c r="F26" i="22"/>
  <c r="L53" i="22"/>
  <c r="I96" i="15"/>
  <c r="I84" i="15"/>
  <c r="I90" i="15" s="1"/>
  <c r="L63" i="15"/>
  <c r="G60" i="22"/>
  <c r="L58" i="22"/>
  <c r="P26" i="22"/>
  <c r="P27" i="22" s="1"/>
  <c r="J27" i="22"/>
  <c r="J28" i="22" s="1"/>
  <c r="I29" i="22"/>
  <c r="M30" i="22"/>
  <c r="M31" i="22" s="1"/>
  <c r="F233" i="27"/>
  <c r="O75" i="15"/>
  <c r="J67" i="15"/>
  <c r="F28" i="15"/>
  <c r="F30" i="15" s="1"/>
  <c r="G67" i="15"/>
  <c r="L66" i="15"/>
  <c r="M64" i="15"/>
  <c r="E32" i="15"/>
  <c r="H77" i="15"/>
  <c r="H80" i="15" s="1"/>
  <c r="G65" i="22"/>
  <c r="G66" i="22" s="1"/>
  <c r="N74" i="15"/>
  <c r="N77" i="15" s="1"/>
  <c r="K59" i="15"/>
  <c r="K60" i="15" s="1"/>
  <c r="K61" i="15" s="1"/>
  <c r="K62" i="15" s="1"/>
  <c r="K63" i="15" s="1"/>
  <c r="K64" i="15" s="1"/>
  <c r="K65" i="15" s="1"/>
  <c r="K66" i="15" s="1"/>
  <c r="K67" i="15" s="1"/>
  <c r="H41" i="22"/>
  <c r="E20" i="22"/>
  <c r="E21" i="22" s="1"/>
  <c r="N17" i="22"/>
  <c r="K18" i="22"/>
  <c r="E39" i="15"/>
  <c r="R20" i="15"/>
  <c r="F25" i="23" s="1"/>
  <c r="AD33" i="19"/>
  <c r="Z33" i="19"/>
  <c r="V33" i="19"/>
  <c r="AC33" i="19"/>
  <c r="X33" i="19"/>
  <c r="S33" i="19"/>
  <c r="R34" i="19"/>
  <c r="AA33" i="19"/>
  <c r="U33" i="19"/>
  <c r="T33" i="19"/>
  <c r="Y33" i="19"/>
  <c r="AB33" i="19"/>
  <c r="W33" i="19"/>
  <c r="H28" i="2"/>
  <c r="E29" i="2"/>
  <c r="L54" i="22" l="1"/>
  <c r="G594" i="29"/>
  <c r="H594" i="29"/>
  <c r="D603" i="5" s="1"/>
  <c r="I594" i="29"/>
  <c r="F603" i="5" s="1"/>
  <c r="F29" i="22"/>
  <c r="F30" i="22" s="1"/>
  <c r="D219" i="27"/>
  <c r="F595" i="29"/>
  <c r="G61" i="22"/>
  <c r="F31" i="22"/>
  <c r="J29" i="22"/>
  <c r="J30" i="22" s="1"/>
  <c r="P28" i="22"/>
  <c r="P29" i="22" s="1"/>
  <c r="P30" i="22" s="1"/>
  <c r="F59" i="22"/>
  <c r="H83" i="15"/>
  <c r="H89" i="15" s="1"/>
  <c r="G62" i="22"/>
  <c r="G63" i="22" s="1"/>
  <c r="H30" i="22"/>
  <c r="M37" i="22"/>
  <c r="M43" i="22" s="1"/>
  <c r="M49" i="22" s="1"/>
  <c r="M53" i="22" s="1"/>
  <c r="O57" i="22"/>
  <c r="L59" i="22"/>
  <c r="L60" i="22" s="1"/>
  <c r="I31" i="22"/>
  <c r="J70" i="15"/>
  <c r="J73" i="15" s="1"/>
  <c r="F245" i="27"/>
  <c r="T22" i="27" s="1"/>
  <c r="T21" i="27"/>
  <c r="E33" i="15"/>
  <c r="G70" i="15"/>
  <c r="L69" i="15"/>
  <c r="M67" i="15"/>
  <c r="L72" i="15"/>
  <c r="O78" i="15"/>
  <c r="F33" i="15"/>
  <c r="N80" i="15"/>
  <c r="F61" i="22"/>
  <c r="F62" i="22" s="1"/>
  <c r="K68" i="15"/>
  <c r="G68" i="22"/>
  <c r="H47" i="22"/>
  <c r="E22" i="22"/>
  <c r="E23" i="22" s="1"/>
  <c r="E24" i="22" s="1"/>
  <c r="K19" i="22"/>
  <c r="K20" i="22" s="1"/>
  <c r="K21" i="22" s="1"/>
  <c r="K22" i="22" s="1"/>
  <c r="K23" i="22" s="1"/>
  <c r="K24" i="22" s="1"/>
  <c r="K25" i="22" s="1"/>
  <c r="K26" i="22" s="1"/>
  <c r="N18" i="22"/>
  <c r="E40" i="15"/>
  <c r="E41" i="15" s="1"/>
  <c r="E42" i="15" s="1"/>
  <c r="E43" i="15" s="1"/>
  <c r="R21" i="15"/>
  <c r="F26" i="23" s="1"/>
  <c r="R35" i="19"/>
  <c r="AB34" i="19"/>
  <c r="X34" i="19"/>
  <c r="T34" i="19"/>
  <c r="Z34" i="19"/>
  <c r="U34" i="19"/>
  <c r="AC34" i="19"/>
  <c r="W34" i="19"/>
  <c r="V34" i="19"/>
  <c r="AA34" i="19"/>
  <c r="AD34" i="19"/>
  <c r="S34" i="19"/>
  <c r="Y34" i="19"/>
  <c r="H29" i="2"/>
  <c r="E30" i="2"/>
  <c r="G595" i="29" l="1"/>
  <c r="H595" i="29"/>
  <c r="D604" i="5" s="1"/>
  <c r="I595" i="29"/>
  <c r="F604" i="5" s="1"/>
  <c r="F36" i="22"/>
  <c r="F42" i="22" s="1"/>
  <c r="F48" i="22" s="1"/>
  <c r="F53" i="22" s="1"/>
  <c r="F54" i="22" s="1"/>
  <c r="F58" i="22" s="1"/>
  <c r="D231" i="27"/>
  <c r="D243" i="27" s="1"/>
  <c r="D255" i="27" s="1"/>
  <c r="D267" i="27" s="1"/>
  <c r="D279" i="27" s="1"/>
  <c r="R84" i="27" s="1"/>
  <c r="F596" i="29"/>
  <c r="J34" i="22"/>
  <c r="J40" i="22" s="1"/>
  <c r="G67" i="22"/>
  <c r="L75" i="15"/>
  <c r="P34" i="22"/>
  <c r="N83" i="15"/>
  <c r="H31" i="22"/>
  <c r="L61" i="22"/>
  <c r="O58" i="22"/>
  <c r="M55" i="22"/>
  <c r="M59" i="22" s="1"/>
  <c r="I33" i="22"/>
  <c r="J76" i="15"/>
  <c r="F257" i="27"/>
  <c r="K69" i="15"/>
  <c r="K70" i="15" s="1"/>
  <c r="K71" i="15" s="1"/>
  <c r="K72" i="15" s="1"/>
  <c r="O81" i="15"/>
  <c r="O84" i="15" s="1"/>
  <c r="F39" i="15"/>
  <c r="E34" i="15"/>
  <c r="E38" i="15" s="1"/>
  <c r="L78" i="15"/>
  <c r="M70" i="15"/>
  <c r="G73" i="15"/>
  <c r="M62" i="22"/>
  <c r="F64" i="22"/>
  <c r="G69" i="22"/>
  <c r="G71" i="22" s="1"/>
  <c r="H53" i="22"/>
  <c r="E25" i="22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E48" i="22" s="1"/>
  <c r="E49" i="22" s="1"/>
  <c r="E50" i="22" s="1"/>
  <c r="E51" i="22" s="1"/>
  <c r="E52" i="22" s="1"/>
  <c r="E53" i="22" s="1"/>
  <c r="E54" i="22" s="1"/>
  <c r="E55" i="22" s="1"/>
  <c r="E56" i="22" s="1"/>
  <c r="E57" i="22" s="1"/>
  <c r="E58" i="22" s="1"/>
  <c r="K27" i="22"/>
  <c r="N19" i="22"/>
  <c r="R22" i="15"/>
  <c r="F27" i="23" s="1"/>
  <c r="AD35" i="19"/>
  <c r="Z35" i="19"/>
  <c r="V35" i="19"/>
  <c r="AB35" i="19"/>
  <c r="W35" i="19"/>
  <c r="Y35" i="19"/>
  <c r="T35" i="19"/>
  <c r="AC35" i="19"/>
  <c r="S35" i="19"/>
  <c r="R36" i="19"/>
  <c r="U35" i="19"/>
  <c r="AA35" i="19"/>
  <c r="X35" i="19"/>
  <c r="E31" i="2"/>
  <c r="H30" i="2"/>
  <c r="R21" i="27" l="1"/>
  <c r="R107" i="27"/>
  <c r="R171" i="27"/>
  <c r="G596" i="29"/>
  <c r="H596" i="29"/>
  <c r="D605" i="5" s="1"/>
  <c r="I596" i="29"/>
  <c r="F605" i="5" s="1"/>
  <c r="R116" i="27"/>
  <c r="R159" i="27"/>
  <c r="R29" i="27"/>
  <c r="R143" i="27"/>
  <c r="R62" i="27"/>
  <c r="R243" i="27"/>
  <c r="R44" i="27"/>
  <c r="R124" i="27"/>
  <c r="R267" i="27"/>
  <c r="R28" i="27"/>
  <c r="R230" i="27"/>
  <c r="R262" i="27"/>
  <c r="R265" i="27"/>
  <c r="R177" i="27"/>
  <c r="R163" i="27"/>
  <c r="R255" i="27"/>
  <c r="R200" i="27"/>
  <c r="R70" i="27"/>
  <c r="R53" i="27"/>
  <c r="R276" i="27"/>
  <c r="R130" i="27"/>
  <c r="R66" i="27"/>
  <c r="R26" i="27"/>
  <c r="R51" i="27"/>
  <c r="R266" i="27"/>
  <c r="R240" i="27"/>
  <c r="R60" i="27"/>
  <c r="R232" i="27"/>
  <c r="R105" i="27"/>
  <c r="R210" i="27"/>
  <c r="R72" i="27"/>
  <c r="R97" i="27"/>
  <c r="R190" i="27"/>
  <c r="R189" i="27"/>
  <c r="R166" i="27"/>
  <c r="R88" i="27"/>
  <c r="R68" i="27"/>
  <c r="R98" i="27"/>
  <c r="R33" i="27"/>
  <c r="R184" i="27"/>
  <c r="R221" i="27"/>
  <c r="R168" i="27"/>
  <c r="R202" i="27"/>
  <c r="R245" i="27"/>
  <c r="R268" i="27"/>
  <c r="R75" i="27"/>
  <c r="R160" i="27"/>
  <c r="R30" i="27"/>
  <c r="R133" i="27"/>
  <c r="R188" i="27"/>
  <c r="R117" i="27"/>
  <c r="R277" i="27"/>
  <c r="R162" i="27"/>
  <c r="R155" i="27"/>
  <c r="R59" i="27"/>
  <c r="R173" i="27"/>
  <c r="R110" i="27"/>
  <c r="R223" i="27"/>
  <c r="R34" i="27"/>
  <c r="R46" i="27"/>
  <c r="R222" i="27"/>
  <c r="R193" i="27"/>
  <c r="R264" i="27"/>
  <c r="R258" i="27"/>
  <c r="R131" i="27"/>
  <c r="R207" i="27"/>
  <c r="R90" i="27"/>
  <c r="R35" i="27"/>
  <c r="R89" i="27"/>
  <c r="R136" i="27"/>
  <c r="O90" i="15"/>
  <c r="J46" i="22"/>
  <c r="J52" i="22" s="1"/>
  <c r="R242" i="27"/>
  <c r="R112" i="27"/>
  <c r="R27" i="27"/>
  <c r="R61" i="27"/>
  <c r="R123" i="27"/>
  <c r="R274" i="27"/>
  <c r="R20" i="27"/>
  <c r="R218" i="27"/>
  <c r="R198" i="27"/>
  <c r="R55" i="27"/>
  <c r="R237" i="27"/>
  <c r="R95" i="27"/>
  <c r="R236" i="27"/>
  <c r="R114" i="27"/>
  <c r="R225" i="27"/>
  <c r="R83" i="27"/>
  <c r="R147" i="27"/>
  <c r="R253" i="27"/>
  <c r="R93" i="27"/>
  <c r="R42" i="27"/>
  <c r="R250" i="27"/>
  <c r="R271" i="27"/>
  <c r="R80" i="27"/>
  <c r="R211" i="27"/>
  <c r="R241" i="27"/>
  <c r="R150" i="27"/>
  <c r="R81" i="27"/>
  <c r="R270" i="27"/>
  <c r="R126" i="27"/>
  <c r="R192" i="27"/>
  <c r="R113" i="27"/>
  <c r="R203" i="27"/>
  <c r="R36" i="27"/>
  <c r="R239" i="27"/>
  <c r="R169" i="27"/>
  <c r="R119" i="27"/>
  <c r="R216" i="27"/>
  <c r="R213" i="27"/>
  <c r="R224" i="27"/>
  <c r="R79" i="27"/>
  <c r="R101" i="27"/>
  <c r="R139" i="27"/>
  <c r="R152" i="27"/>
  <c r="R145" i="27"/>
  <c r="R128" i="27"/>
  <c r="R41" i="27"/>
  <c r="R164" i="27"/>
  <c r="R134" i="27"/>
  <c r="R141" i="27"/>
  <c r="R185" i="27"/>
  <c r="R77" i="27"/>
  <c r="R127" i="27"/>
  <c r="R138" i="27"/>
  <c r="R244" i="27"/>
  <c r="R199" i="27"/>
  <c r="R179" i="27"/>
  <c r="R31" i="27"/>
  <c r="R151" i="27"/>
  <c r="R108" i="27"/>
  <c r="R204" i="27"/>
  <c r="R205" i="27"/>
  <c r="R186" i="27"/>
  <c r="R261" i="27"/>
  <c r="R259" i="27"/>
  <c r="R32" i="27"/>
  <c r="R181" i="27"/>
  <c r="R129" i="27"/>
  <c r="R71" i="27"/>
  <c r="R196" i="27"/>
  <c r="R156" i="27"/>
  <c r="R157" i="27"/>
  <c r="R197" i="27"/>
  <c r="R23" i="27"/>
  <c r="R58" i="27"/>
  <c r="R47" i="27"/>
  <c r="R94" i="27"/>
  <c r="R82" i="27"/>
  <c r="R161" i="27"/>
  <c r="R206" i="27"/>
  <c r="R99" i="27"/>
  <c r="R50" i="27"/>
  <c r="R182" i="27"/>
  <c r="R148" i="27"/>
  <c r="R92" i="27"/>
  <c r="R120" i="27"/>
  <c r="R22" i="27"/>
  <c r="R122" i="27"/>
  <c r="R278" i="27"/>
  <c r="R43" i="27"/>
  <c r="R109" i="27"/>
  <c r="R269" i="27"/>
  <c r="R76" i="27"/>
  <c r="R154" i="27"/>
  <c r="R153" i="27"/>
  <c r="R256" i="27"/>
  <c r="R228" i="27"/>
  <c r="R234" i="27"/>
  <c r="R220" i="27"/>
  <c r="R214" i="27"/>
  <c r="R118" i="27"/>
  <c r="R86" i="27"/>
  <c r="R219" i="27"/>
  <c r="R257" i="27"/>
  <c r="R208" i="27"/>
  <c r="R103" i="27"/>
  <c r="R195" i="27"/>
  <c r="R57" i="27"/>
  <c r="R229" i="27"/>
  <c r="R63" i="27"/>
  <c r="R180" i="27"/>
  <c r="R125" i="27"/>
  <c r="R49" i="27"/>
  <c r="R40" i="27"/>
  <c r="R217" i="27"/>
  <c r="R146" i="27"/>
  <c r="R176" i="27"/>
  <c r="R39" i="27"/>
  <c r="R249" i="27"/>
  <c r="R238" i="27"/>
  <c r="R52" i="27"/>
  <c r="R226" i="27"/>
  <c r="R56" i="27"/>
  <c r="R175" i="27"/>
  <c r="R231" i="27"/>
  <c r="R275" i="27"/>
  <c r="R252" i="27"/>
  <c r="R37" i="27"/>
  <c r="R135" i="27"/>
  <c r="R140" i="27"/>
  <c r="R178" i="27"/>
  <c r="R187" i="27"/>
  <c r="R65" i="27"/>
  <c r="R73" i="27"/>
  <c r="R247" i="27"/>
  <c r="R233" i="27"/>
  <c r="R25" i="27"/>
  <c r="R74" i="27"/>
  <c r="R279" i="27"/>
  <c r="R91" i="27"/>
  <c r="R215" i="27"/>
  <c r="R142" i="27"/>
  <c r="R212" i="27"/>
  <c r="R191" i="27"/>
  <c r="R235" i="27"/>
  <c r="R54" i="27"/>
  <c r="R254" i="27"/>
  <c r="R246" i="27"/>
  <c r="R263" i="27"/>
  <c r="R106" i="27"/>
  <c r="R183" i="27"/>
  <c r="R87" i="27"/>
  <c r="R174" i="27"/>
  <c r="R273" i="27"/>
  <c r="R165" i="27"/>
  <c r="R115" i="27"/>
  <c r="R102" i="27"/>
  <c r="R38" i="27"/>
  <c r="R201" i="27"/>
  <c r="R251" i="27"/>
  <c r="R158" i="27"/>
  <c r="R78" i="27"/>
  <c r="R96" i="27"/>
  <c r="R144" i="27"/>
  <c r="R48" i="27"/>
  <c r="R227" i="27"/>
  <c r="R167" i="27"/>
  <c r="R69" i="27"/>
  <c r="R248" i="27"/>
  <c r="R111" i="27"/>
  <c r="R64" i="27"/>
  <c r="R172" i="27"/>
  <c r="R132" i="27"/>
  <c r="R67" i="27"/>
  <c r="R104" i="27"/>
  <c r="R170" i="27"/>
  <c r="R45" i="27"/>
  <c r="R24" i="27"/>
  <c r="R100" i="27"/>
  <c r="R194" i="27"/>
  <c r="R85" i="27"/>
  <c r="R209" i="27"/>
  <c r="R149" i="27"/>
  <c r="R272" i="27"/>
  <c r="R137" i="27"/>
  <c r="R121" i="27"/>
  <c r="K74" i="15"/>
  <c r="K77" i="15" s="1"/>
  <c r="F597" i="29"/>
  <c r="L81" i="15"/>
  <c r="L87" i="15" s="1"/>
  <c r="F60" i="22"/>
  <c r="P40" i="22"/>
  <c r="P46" i="22" s="1"/>
  <c r="P52" i="22" s="1"/>
  <c r="L96" i="15"/>
  <c r="N89" i="15"/>
  <c r="M60" i="22"/>
  <c r="M61" i="22" s="1"/>
  <c r="H32" i="22"/>
  <c r="I39" i="22"/>
  <c r="L62" i="22"/>
  <c r="O59" i="22"/>
  <c r="O61" i="22"/>
  <c r="O62" i="22" s="1"/>
  <c r="O73" i="22"/>
  <c r="J79" i="15"/>
  <c r="F269" i="27"/>
  <c r="T23" i="27"/>
  <c r="M73" i="15"/>
  <c r="F45" i="15"/>
  <c r="O96" i="15"/>
  <c r="E44" i="15"/>
  <c r="G76" i="15"/>
  <c r="E59" i="22"/>
  <c r="G72" i="22"/>
  <c r="M63" i="22"/>
  <c r="M65" i="22" s="1"/>
  <c r="F65" i="22"/>
  <c r="H59" i="22"/>
  <c r="K28" i="22"/>
  <c r="N20" i="22"/>
  <c r="N21" i="22" s="1"/>
  <c r="N22" i="22" s="1"/>
  <c r="R23" i="15"/>
  <c r="F28" i="23" s="1"/>
  <c r="R37" i="19"/>
  <c r="AB36" i="19"/>
  <c r="X36" i="19"/>
  <c r="T36" i="19"/>
  <c r="AD36" i="19"/>
  <c r="Y36" i="19"/>
  <c r="S36" i="19"/>
  <c r="AA36" i="19"/>
  <c r="V36" i="19"/>
  <c r="Z36" i="19"/>
  <c r="AC36" i="19"/>
  <c r="W36" i="19"/>
  <c r="U36" i="19"/>
  <c r="E32" i="2"/>
  <c r="E5" i="2"/>
  <c r="H31" i="2"/>
  <c r="G597" i="29" l="1"/>
  <c r="H597" i="29"/>
  <c r="D606" i="5" s="1"/>
  <c r="I597" i="29"/>
  <c r="F606" i="5" s="1"/>
  <c r="K80" i="15"/>
  <c r="K86" i="15" s="1"/>
  <c r="T42" i="27"/>
  <c r="R260" i="27"/>
  <c r="F598" i="29"/>
  <c r="E60" i="22"/>
  <c r="G73" i="22"/>
  <c r="O64" i="22"/>
  <c r="O65" i="22" s="1"/>
  <c r="F66" i="22"/>
  <c r="O63" i="22"/>
  <c r="J85" i="15"/>
  <c r="P53" i="22"/>
  <c r="J53" i="22"/>
  <c r="J58" i="22" s="1"/>
  <c r="I45" i="22"/>
  <c r="O67" i="22"/>
  <c r="O68" i="22" s="1"/>
  <c r="L64" i="22"/>
  <c r="H38" i="22"/>
  <c r="T115" i="27"/>
  <c r="T273" i="27"/>
  <c r="T235" i="27"/>
  <c r="T40" i="27"/>
  <c r="T145" i="27"/>
  <c r="T251" i="27"/>
  <c r="T197" i="27"/>
  <c r="T116" i="27"/>
  <c r="T222" i="27"/>
  <c r="T122" i="27"/>
  <c r="T169" i="27"/>
  <c r="T209" i="27"/>
  <c r="T108" i="27"/>
  <c r="T216" i="27"/>
  <c r="T186" i="27"/>
  <c r="T279" i="27"/>
  <c r="T37" i="27"/>
  <c r="T31" i="27"/>
  <c r="T211" i="27"/>
  <c r="T268" i="27"/>
  <c r="T264" i="27"/>
  <c r="T192" i="27"/>
  <c r="T78" i="27"/>
  <c r="T48" i="27"/>
  <c r="T64" i="27"/>
  <c r="T137" i="27"/>
  <c r="T74" i="27"/>
  <c r="T26" i="27"/>
  <c r="T113" i="27"/>
  <c r="T272" i="27"/>
  <c r="T185" i="27"/>
  <c r="T51" i="27"/>
  <c r="T152" i="27"/>
  <c r="T245" i="27"/>
  <c r="T171" i="27"/>
  <c r="T190" i="27"/>
  <c r="T191" i="27"/>
  <c r="T80" i="27"/>
  <c r="T38" i="27"/>
  <c r="T214" i="27"/>
  <c r="T61" i="27"/>
  <c r="T118" i="27"/>
  <c r="T258" i="27"/>
  <c r="T270" i="27"/>
  <c r="T167" i="27"/>
  <c r="T173" i="27"/>
  <c r="T59" i="27"/>
  <c r="T54" i="27"/>
  <c r="T154" i="27"/>
  <c r="T202" i="27"/>
  <c r="T254" i="27"/>
  <c r="M76" i="15"/>
  <c r="M79" i="15" s="1"/>
  <c r="M82" i="15" s="1"/>
  <c r="M88" i="15" s="1"/>
  <c r="O74" i="22"/>
  <c r="T44" i="27"/>
  <c r="T220" i="27"/>
  <c r="T183" i="27"/>
  <c r="T266" i="27"/>
  <c r="T195" i="27"/>
  <c r="T243" i="27"/>
  <c r="T234" i="27"/>
  <c r="T75" i="27"/>
  <c r="T103" i="27"/>
  <c r="T66" i="27"/>
  <c r="T259" i="27"/>
  <c r="T36" i="27"/>
  <c r="T105" i="27"/>
  <c r="T33" i="27"/>
  <c r="T265" i="27"/>
  <c r="T207" i="27"/>
  <c r="T123" i="27"/>
  <c r="T47" i="27"/>
  <c r="T176" i="27"/>
  <c r="T94" i="27"/>
  <c r="T221" i="27"/>
  <c r="T232" i="27"/>
  <c r="T179" i="27"/>
  <c r="T189" i="27"/>
  <c r="T34" i="27"/>
  <c r="T242" i="27"/>
  <c r="T25" i="27"/>
  <c r="T27" i="27"/>
  <c r="T73" i="27"/>
  <c r="T155" i="27"/>
  <c r="T77" i="27"/>
  <c r="T172" i="27"/>
  <c r="T248" i="27"/>
  <c r="T201" i="27"/>
  <c r="T208" i="27"/>
  <c r="T261" i="27"/>
  <c r="T32" i="27"/>
  <c r="T252" i="27"/>
  <c r="T70" i="27"/>
  <c r="T43" i="27"/>
  <c r="T257" i="27"/>
  <c r="T158" i="27"/>
  <c r="T164" i="27"/>
  <c r="T217" i="27"/>
  <c r="T82" i="27"/>
  <c r="T223" i="27"/>
  <c r="T181" i="27"/>
  <c r="T107" i="27"/>
  <c r="T125" i="27"/>
  <c r="T92" i="27"/>
  <c r="T256" i="27"/>
  <c r="T177" i="27"/>
  <c r="T200" i="27"/>
  <c r="T76" i="27"/>
  <c r="T180" i="27"/>
  <c r="T151" i="27"/>
  <c r="T53" i="27"/>
  <c r="T133" i="27"/>
  <c r="T199" i="27"/>
  <c r="T97" i="27"/>
  <c r="T39" i="27"/>
  <c r="T148" i="27"/>
  <c r="T24" i="27"/>
  <c r="T144" i="27"/>
  <c r="T219" i="27"/>
  <c r="T126" i="27"/>
  <c r="T218" i="27"/>
  <c r="T121" i="27"/>
  <c r="T205" i="27"/>
  <c r="T114" i="27"/>
  <c r="T63" i="27"/>
  <c r="T129" i="27"/>
  <c r="T150" i="27"/>
  <c r="T46" i="27"/>
  <c r="T156" i="27"/>
  <c r="T233" i="27"/>
  <c r="T278" i="27"/>
  <c r="T55" i="27"/>
  <c r="T41" i="27"/>
  <c r="T60" i="27"/>
  <c r="T182" i="27"/>
  <c r="T98" i="27"/>
  <c r="T128" i="27"/>
  <c r="T147" i="27"/>
  <c r="T35" i="27"/>
  <c r="T249" i="27"/>
  <c r="T30" i="27"/>
  <c r="T102" i="27"/>
  <c r="T50" i="27"/>
  <c r="T244" i="27"/>
  <c r="T276" i="27"/>
  <c r="T165" i="27"/>
  <c r="T29" i="27"/>
  <c r="T247" i="27"/>
  <c r="T52" i="27"/>
  <c r="T203" i="27"/>
  <c r="T93" i="27"/>
  <c r="T71" i="27"/>
  <c r="T236" i="27"/>
  <c r="T79" i="27"/>
  <c r="T228" i="27"/>
  <c r="T196" i="27"/>
  <c r="T239" i="27"/>
  <c r="T84" i="27"/>
  <c r="T166" i="27"/>
  <c r="T260" i="27"/>
  <c r="T117" i="27"/>
  <c r="T269" i="27"/>
  <c r="T131" i="27"/>
  <c r="T194" i="27"/>
  <c r="T160" i="27"/>
  <c r="T68" i="27"/>
  <c r="T238" i="27"/>
  <c r="T141" i="27"/>
  <c r="T120" i="27"/>
  <c r="T65" i="27"/>
  <c r="T110" i="27"/>
  <c r="T138" i="27"/>
  <c r="T227" i="27"/>
  <c r="T215" i="27"/>
  <c r="T72" i="27"/>
  <c r="T56" i="27"/>
  <c r="T87" i="27"/>
  <c r="T106" i="27"/>
  <c r="T96" i="27"/>
  <c r="T187" i="27"/>
  <c r="T99" i="27"/>
  <c r="T100" i="27"/>
  <c r="T132" i="27"/>
  <c r="T231" i="27"/>
  <c r="T49" i="27"/>
  <c r="T83" i="27"/>
  <c r="T178" i="27"/>
  <c r="T127" i="27"/>
  <c r="T134" i="27"/>
  <c r="T162" i="27"/>
  <c r="T104" i="27"/>
  <c r="T112" i="27"/>
  <c r="T139" i="27"/>
  <c r="T111" i="27"/>
  <c r="T136" i="27"/>
  <c r="T45" i="27"/>
  <c r="T88" i="27"/>
  <c r="T277" i="27"/>
  <c r="T275" i="27"/>
  <c r="T67" i="27"/>
  <c r="T161" i="27"/>
  <c r="T62" i="27"/>
  <c r="T237" i="27"/>
  <c r="T135" i="27"/>
  <c r="T193" i="27"/>
  <c r="T91" i="27"/>
  <c r="T69" i="27"/>
  <c r="T229" i="27"/>
  <c r="T86" i="27"/>
  <c r="T142" i="27"/>
  <c r="T224" i="27"/>
  <c r="T175" i="27"/>
  <c r="T212" i="27"/>
  <c r="T241" i="27"/>
  <c r="T81" i="27"/>
  <c r="T262" i="27"/>
  <c r="T225" i="27"/>
  <c r="T274" i="27"/>
  <c r="T157" i="27"/>
  <c r="T263" i="27"/>
  <c r="T109" i="27"/>
  <c r="T250" i="27"/>
  <c r="T213" i="27"/>
  <c r="T130" i="27"/>
  <c r="T246" i="27"/>
  <c r="T267" i="27"/>
  <c r="T28" i="27"/>
  <c r="T58" i="27"/>
  <c r="T159" i="27"/>
  <c r="T95" i="27"/>
  <c r="T198" i="27"/>
  <c r="T168" i="27"/>
  <c r="T146" i="27"/>
  <c r="T153" i="27"/>
  <c r="T89" i="27"/>
  <c r="T230" i="27"/>
  <c r="T255" i="27"/>
  <c r="T226" i="27"/>
  <c r="T101" i="27"/>
  <c r="T210" i="27"/>
  <c r="T204" i="27"/>
  <c r="T57" i="27"/>
  <c r="T271" i="27"/>
  <c r="T149" i="27"/>
  <c r="T140" i="27"/>
  <c r="T143" i="27"/>
  <c r="T163" i="27"/>
  <c r="T119" i="27"/>
  <c r="T90" i="27"/>
  <c r="T188" i="27"/>
  <c r="T206" i="27"/>
  <c r="T85" i="27"/>
  <c r="T240" i="27"/>
  <c r="T174" i="27"/>
  <c r="T124" i="27"/>
  <c r="T184" i="27"/>
  <c r="T170" i="27"/>
  <c r="T253" i="27"/>
  <c r="G79" i="15"/>
  <c r="E45" i="15"/>
  <c r="F51" i="15"/>
  <c r="F67" i="22"/>
  <c r="F68" i="22" s="1"/>
  <c r="G74" i="22"/>
  <c r="M66" i="22"/>
  <c r="M67" i="22" s="1"/>
  <c r="E73" i="22"/>
  <c r="H65" i="22"/>
  <c r="K29" i="22"/>
  <c r="N23" i="22"/>
  <c r="R24" i="15"/>
  <c r="F29" i="23" s="1"/>
  <c r="AD37" i="19"/>
  <c r="Z37" i="19"/>
  <c r="V37" i="19"/>
  <c r="R38" i="19"/>
  <c r="AA37" i="19"/>
  <c r="U37" i="19"/>
  <c r="AC37" i="19"/>
  <c r="X37" i="19"/>
  <c r="S37" i="19"/>
  <c r="AB37" i="19"/>
  <c r="T37" i="19"/>
  <c r="Y37" i="19"/>
  <c r="W37" i="19"/>
  <c r="E33" i="2"/>
  <c r="H32" i="2"/>
  <c r="H5" i="2"/>
  <c r="G598" i="29" l="1"/>
  <c r="H598" i="29"/>
  <c r="D607" i="5" s="1"/>
  <c r="I598" i="29"/>
  <c r="F607" i="5" s="1"/>
  <c r="J91" i="15"/>
  <c r="F599" i="29"/>
  <c r="P58" i="22"/>
  <c r="E61" i="22"/>
  <c r="G82" i="15"/>
  <c r="O69" i="22"/>
  <c r="L65" i="22"/>
  <c r="H44" i="22"/>
  <c r="I51" i="22"/>
  <c r="O70" i="22"/>
  <c r="N24" i="22"/>
  <c r="O71" i="22"/>
  <c r="J59" i="22"/>
  <c r="P59" i="22"/>
  <c r="E75" i="22"/>
  <c r="E76" i="22" s="1"/>
  <c r="E78" i="22" s="1"/>
  <c r="O76" i="22"/>
  <c r="F57" i="15"/>
  <c r="E46" i="15"/>
  <c r="M68" i="22"/>
  <c r="E79" i="22"/>
  <c r="E81" i="22" s="1"/>
  <c r="E96" i="22" s="1"/>
  <c r="G75" i="22"/>
  <c r="F70" i="22"/>
  <c r="I73" i="22"/>
  <c r="H71" i="22"/>
  <c r="K30" i="22"/>
  <c r="N29" i="22"/>
  <c r="R25" i="15"/>
  <c r="F30" i="23" s="1"/>
  <c r="R39" i="19"/>
  <c r="AB38" i="19"/>
  <c r="X38" i="19"/>
  <c r="T38" i="19"/>
  <c r="AC38" i="19"/>
  <c r="W38" i="19"/>
  <c r="Z38" i="19"/>
  <c r="U38" i="19"/>
  <c r="AD38" i="19"/>
  <c r="S38" i="19"/>
  <c r="AA38" i="19"/>
  <c r="V38" i="19"/>
  <c r="Y38" i="19"/>
  <c r="E34" i="2"/>
  <c r="H33" i="2"/>
  <c r="J5" i="2"/>
  <c r="O9" i="2"/>
  <c r="G599" i="29" l="1"/>
  <c r="H599" i="29"/>
  <c r="D608" i="5" s="1"/>
  <c r="I599" i="29"/>
  <c r="F608" i="5" s="1"/>
  <c r="F600" i="29"/>
  <c r="O75" i="22"/>
  <c r="E62" i="22"/>
  <c r="L66" i="22"/>
  <c r="G88" i="15"/>
  <c r="J60" i="22"/>
  <c r="N25" i="22"/>
  <c r="N26" i="22" s="1"/>
  <c r="H50" i="22"/>
  <c r="L67" i="22"/>
  <c r="L68" i="22" s="1"/>
  <c r="P60" i="22"/>
  <c r="P63" i="22"/>
  <c r="P62" i="22"/>
  <c r="I53" i="22"/>
  <c r="O77" i="22"/>
  <c r="E47" i="15"/>
  <c r="F60" i="15"/>
  <c r="L73" i="22"/>
  <c r="F71" i="22"/>
  <c r="I74" i="22"/>
  <c r="G77" i="22"/>
  <c r="M69" i="22"/>
  <c r="M71" i="22" s="1"/>
  <c r="N35" i="22"/>
  <c r="K31" i="22"/>
  <c r="R26" i="15"/>
  <c r="F31" i="23" s="1"/>
  <c r="AD39" i="19"/>
  <c r="Z39" i="19"/>
  <c r="V39" i="19"/>
  <c r="Y39" i="19"/>
  <c r="T39" i="19"/>
  <c r="AB39" i="19"/>
  <c r="W39" i="19"/>
  <c r="AA39" i="19"/>
  <c r="AC39" i="19"/>
  <c r="X39" i="19"/>
  <c r="S39" i="19"/>
  <c r="R40" i="19"/>
  <c r="U39" i="19"/>
  <c r="E35" i="2"/>
  <c r="H34" i="2"/>
  <c r="G600" i="29" l="1"/>
  <c r="H600" i="29"/>
  <c r="D609" i="5" s="1"/>
  <c r="I600" i="29"/>
  <c r="F609" i="5" s="1"/>
  <c r="F601" i="29"/>
  <c r="E63" i="22"/>
  <c r="P64" i="22"/>
  <c r="P65" i="22"/>
  <c r="H56" i="22"/>
  <c r="N27" i="22"/>
  <c r="H58" i="22"/>
  <c r="J62" i="22"/>
  <c r="L70" i="22"/>
  <c r="I57" i="22"/>
  <c r="F72" i="22"/>
  <c r="L74" i="22"/>
  <c r="L76" i="22" s="1"/>
  <c r="P75" i="22"/>
  <c r="P77" i="22" s="1"/>
  <c r="O79" i="22"/>
  <c r="F63" i="15"/>
  <c r="E48" i="15"/>
  <c r="J74" i="22"/>
  <c r="L77" i="22"/>
  <c r="L79" i="22" s="1"/>
  <c r="M72" i="22"/>
  <c r="P78" i="22"/>
  <c r="G78" i="22"/>
  <c r="I76" i="22"/>
  <c r="F73" i="22"/>
  <c r="N41" i="22"/>
  <c r="K32" i="22"/>
  <c r="R27" i="15"/>
  <c r="F32" i="23" s="1"/>
  <c r="R41" i="19"/>
  <c r="AB40" i="19"/>
  <c r="X40" i="19"/>
  <c r="T40" i="19"/>
  <c r="AA40" i="19"/>
  <c r="V40" i="19"/>
  <c r="AD40" i="19"/>
  <c r="Y40" i="19"/>
  <c r="S40" i="19"/>
  <c r="W40" i="19"/>
  <c r="U40" i="19"/>
  <c r="Z40" i="19"/>
  <c r="AC40" i="19"/>
  <c r="H35" i="2"/>
  <c r="E36" i="2"/>
  <c r="G601" i="29" l="1"/>
  <c r="H601" i="29"/>
  <c r="D610" i="5" s="1"/>
  <c r="I601" i="29"/>
  <c r="F610" i="5" s="1"/>
  <c r="G79" i="22"/>
  <c r="F602" i="29"/>
  <c r="E64" i="22"/>
  <c r="H61" i="22"/>
  <c r="L71" i="22"/>
  <c r="H60" i="22"/>
  <c r="J65" i="22"/>
  <c r="I58" i="22"/>
  <c r="J63" i="22"/>
  <c r="H63" i="22"/>
  <c r="H64" i="22" s="1"/>
  <c r="N28" i="22"/>
  <c r="P66" i="22"/>
  <c r="M74" i="22"/>
  <c r="M73" i="22"/>
  <c r="M75" i="22"/>
  <c r="M77" i="22" s="1"/>
  <c r="M78" i="22" s="1"/>
  <c r="O80" i="22"/>
  <c r="J75" i="22"/>
  <c r="J77" i="22" s="1"/>
  <c r="E49" i="15"/>
  <c r="E50" i="15" s="1"/>
  <c r="E51" i="15" s="1"/>
  <c r="E52" i="15" s="1"/>
  <c r="E53" i="15" s="1"/>
  <c r="E54" i="15" s="1"/>
  <c r="E55" i="15" s="1"/>
  <c r="E56" i="15" s="1"/>
  <c r="E57" i="15" s="1"/>
  <c r="E58" i="15" s="1"/>
  <c r="F66" i="15"/>
  <c r="L80" i="22"/>
  <c r="M96" i="22"/>
  <c r="I77" i="22"/>
  <c r="G80" i="22"/>
  <c r="J78" i="22"/>
  <c r="F74" i="22"/>
  <c r="P80" i="22"/>
  <c r="N47" i="22"/>
  <c r="K33" i="22"/>
  <c r="R28" i="15"/>
  <c r="F33" i="23" s="1"/>
  <c r="AD41" i="19"/>
  <c r="Z41" i="19"/>
  <c r="V41" i="19"/>
  <c r="AC41" i="19"/>
  <c r="X41" i="19"/>
  <c r="S41" i="19"/>
  <c r="R42" i="19"/>
  <c r="AA41" i="19"/>
  <c r="U41" i="19"/>
  <c r="Y41" i="19"/>
  <c r="W41" i="19"/>
  <c r="AB41" i="19"/>
  <c r="T41" i="19"/>
  <c r="E37" i="2"/>
  <c r="H36" i="2"/>
  <c r="G602" i="29" l="1"/>
  <c r="H602" i="29"/>
  <c r="D611" i="5" s="1"/>
  <c r="I602" i="29"/>
  <c r="F611" i="5" s="1"/>
  <c r="M80" i="22"/>
  <c r="M81" i="22" s="1"/>
  <c r="H62" i="22"/>
  <c r="F603" i="29"/>
  <c r="E65" i="22"/>
  <c r="L72" i="22"/>
  <c r="L78" i="22" s="1"/>
  <c r="J64" i="22"/>
  <c r="H66" i="22"/>
  <c r="I59" i="22"/>
  <c r="I68" i="22"/>
  <c r="P68" i="22"/>
  <c r="P69" i="22" s="1"/>
  <c r="N30" i="22"/>
  <c r="J66" i="22"/>
  <c r="M79" i="22"/>
  <c r="M85" i="22" s="1"/>
  <c r="O81" i="22"/>
  <c r="E59" i="15"/>
  <c r="E60" i="15" s="1"/>
  <c r="E61" i="15" s="1"/>
  <c r="E62" i="15" s="1"/>
  <c r="E63" i="15" s="1"/>
  <c r="E64" i="15" s="1"/>
  <c r="E65" i="15" s="1"/>
  <c r="E66" i="15" s="1"/>
  <c r="E67" i="15" s="1"/>
  <c r="E68" i="15" s="1"/>
  <c r="E69" i="15" s="1"/>
  <c r="E70" i="15" s="1"/>
  <c r="E71" i="15" s="1"/>
  <c r="E72" i="15" s="1"/>
  <c r="F69" i="15"/>
  <c r="F72" i="15" s="1"/>
  <c r="F75" i="15" s="1"/>
  <c r="F78" i="15" s="1"/>
  <c r="F81" i="15" s="1"/>
  <c r="F87" i="15" s="1"/>
  <c r="I79" i="22"/>
  <c r="P81" i="22"/>
  <c r="J80" i="22"/>
  <c r="G81" i="22"/>
  <c r="G85" i="22" s="1"/>
  <c r="F76" i="22"/>
  <c r="N53" i="22"/>
  <c r="K34" i="22"/>
  <c r="R29" i="15"/>
  <c r="F34" i="23" s="1"/>
  <c r="R43" i="19"/>
  <c r="AB42" i="19"/>
  <c r="X42" i="19"/>
  <c r="T42" i="19"/>
  <c r="Z42" i="19"/>
  <c r="U42" i="19"/>
  <c r="AC42" i="19"/>
  <c r="W42" i="19"/>
  <c r="AA42" i="19"/>
  <c r="Y42" i="19"/>
  <c r="AD42" i="19"/>
  <c r="S42" i="19"/>
  <c r="V42" i="19"/>
  <c r="H37" i="2"/>
  <c r="E38" i="2"/>
  <c r="G603" i="29" l="1"/>
  <c r="H603" i="29"/>
  <c r="D612" i="5" s="1"/>
  <c r="I603" i="29"/>
  <c r="F612" i="5" s="1"/>
  <c r="M91" i="22"/>
  <c r="AA167" i="22" s="1"/>
  <c r="G91" i="22"/>
  <c r="F604" i="29"/>
  <c r="N31" i="22"/>
  <c r="N32" i="22" s="1"/>
  <c r="H67" i="22"/>
  <c r="H68" i="22" s="1"/>
  <c r="E66" i="22"/>
  <c r="I61" i="22"/>
  <c r="I62" i="22" s="1"/>
  <c r="I64" i="22" s="1"/>
  <c r="I65" i="22" s="1"/>
  <c r="I67" i="22" s="1"/>
  <c r="I70" i="22" s="1"/>
  <c r="AA187" i="22"/>
  <c r="AA95" i="22"/>
  <c r="AA253" i="22"/>
  <c r="AA206" i="22"/>
  <c r="AA217" i="22"/>
  <c r="AA209" i="22"/>
  <c r="AA168" i="22"/>
  <c r="AA207" i="22"/>
  <c r="AA178" i="22"/>
  <c r="AA211" i="22"/>
  <c r="AA57" i="22"/>
  <c r="AA98" i="22"/>
  <c r="AA138" i="22"/>
  <c r="P70" i="22"/>
  <c r="AA235" i="22"/>
  <c r="AA112" i="22"/>
  <c r="O87" i="22"/>
  <c r="AC143" i="22" s="1"/>
  <c r="AA36" i="22"/>
  <c r="L84" i="22"/>
  <c r="P71" i="22"/>
  <c r="P72" i="22" s="1"/>
  <c r="P74" i="22" s="1"/>
  <c r="J68" i="22"/>
  <c r="I71" i="22"/>
  <c r="H69" i="22"/>
  <c r="E74" i="15"/>
  <c r="E77" i="15" s="1"/>
  <c r="F96" i="15"/>
  <c r="P96" i="22"/>
  <c r="G96" i="22"/>
  <c r="J81" i="22"/>
  <c r="H75" i="22"/>
  <c r="F77" i="22"/>
  <c r="I80" i="22"/>
  <c r="N59" i="22"/>
  <c r="K35" i="22"/>
  <c r="R30" i="15"/>
  <c r="F35" i="23" s="1"/>
  <c r="AD43" i="19"/>
  <c r="Z43" i="19"/>
  <c r="V43" i="19"/>
  <c r="AB43" i="19"/>
  <c r="W43" i="19"/>
  <c r="Y43" i="19"/>
  <c r="T43" i="19"/>
  <c r="X43" i="19"/>
  <c r="AA43" i="19"/>
  <c r="R44" i="19"/>
  <c r="U43" i="19"/>
  <c r="AC43" i="19"/>
  <c r="S43" i="19"/>
  <c r="E39" i="2"/>
  <c r="H38" i="2"/>
  <c r="AA108" i="22" l="1"/>
  <c r="AA174" i="22"/>
  <c r="G604" i="29"/>
  <c r="H604" i="29"/>
  <c r="D613" i="5" s="1"/>
  <c r="I604" i="29"/>
  <c r="F613" i="5" s="1"/>
  <c r="U149" i="22"/>
  <c r="L90" i="22"/>
  <c r="Z32" i="22" s="1"/>
  <c r="Z169" i="22"/>
  <c r="Z152" i="22"/>
  <c r="Z43" i="22"/>
  <c r="Z183" i="22"/>
  <c r="Z144" i="22"/>
  <c r="Z176" i="22"/>
  <c r="Z36" i="22"/>
  <c r="Z159" i="22"/>
  <c r="Z75" i="22"/>
  <c r="Z141" i="22"/>
  <c r="Z38" i="22"/>
  <c r="Z90" i="22"/>
  <c r="Z215" i="22"/>
  <c r="Z119" i="22"/>
  <c r="Z211" i="22"/>
  <c r="Z174" i="22"/>
  <c r="Z98" i="22"/>
  <c r="Z200" i="22"/>
  <c r="Z205" i="22"/>
  <c r="Z37" i="22"/>
  <c r="Z114" i="22"/>
  <c r="Z212" i="22"/>
  <c r="Z135" i="22"/>
  <c r="Z240" i="22"/>
  <c r="Z120" i="22"/>
  <c r="Z99" i="22"/>
  <c r="Z145" i="22"/>
  <c r="Z279" i="22"/>
  <c r="Z220" i="22"/>
  <c r="Z260" i="22"/>
  <c r="Z270" i="22"/>
  <c r="Z148" i="22"/>
  <c r="Z128" i="22"/>
  <c r="Z168" i="22"/>
  <c r="Z199" i="22"/>
  <c r="F605" i="29"/>
  <c r="U209" i="22"/>
  <c r="AC94" i="22"/>
  <c r="AC93" i="22"/>
  <c r="AC74" i="22"/>
  <c r="AC261" i="22"/>
  <c r="AC112" i="22"/>
  <c r="AC186" i="22"/>
  <c r="AC203" i="22"/>
  <c r="AC211" i="22"/>
  <c r="AC46" i="22"/>
  <c r="AC257" i="22"/>
  <c r="AC96" i="22"/>
  <c r="AC245" i="22"/>
  <c r="AC62" i="22"/>
  <c r="AC160" i="22"/>
  <c r="AC218" i="22"/>
  <c r="AC262" i="22"/>
  <c r="AC207" i="22"/>
  <c r="AC197" i="22"/>
  <c r="AC183" i="22"/>
  <c r="AC223" i="22"/>
  <c r="AC149" i="22"/>
  <c r="AC171" i="22"/>
  <c r="AC267" i="22"/>
  <c r="AC196" i="22"/>
  <c r="AC165" i="22"/>
  <c r="AC122" i="22"/>
  <c r="AC158" i="22"/>
  <c r="AC190" i="22"/>
  <c r="AC154" i="22"/>
  <c r="AC273" i="22"/>
  <c r="AC153" i="22"/>
  <c r="AC103" i="22"/>
  <c r="AC91" i="22"/>
  <c r="AC215" i="22"/>
  <c r="AC270" i="22"/>
  <c r="AC146" i="22"/>
  <c r="AC188" i="22"/>
  <c r="AC65" i="22"/>
  <c r="AC155" i="22"/>
  <c r="AC114" i="22"/>
  <c r="AC264" i="22"/>
  <c r="AC177" i="22"/>
  <c r="AC99" i="22"/>
  <c r="AC36" i="22"/>
  <c r="AC251" i="22"/>
  <c r="AC228" i="22"/>
  <c r="AC147" i="22"/>
  <c r="AC59" i="22"/>
  <c r="AC70" i="22"/>
  <c r="AC156" i="22"/>
  <c r="AC202" i="22"/>
  <c r="AC252" i="22"/>
  <c r="AC216" i="22"/>
  <c r="AC198" i="22"/>
  <c r="AC241" i="22"/>
  <c r="AC191" i="22"/>
  <c r="AC242" i="22"/>
  <c r="AC224" i="22"/>
  <c r="AC35" i="22"/>
  <c r="AC179" i="22"/>
  <c r="AC176" i="22"/>
  <c r="AC119" i="22"/>
  <c r="AC161" i="22"/>
  <c r="AC256" i="22"/>
  <c r="AC229" i="22"/>
  <c r="AC169" i="22"/>
  <c r="AC49" i="22"/>
  <c r="AC111" i="22"/>
  <c r="AC51" i="22"/>
  <c r="AC233" i="22"/>
  <c r="AC192" i="22"/>
  <c r="AC231" i="22"/>
  <c r="AC136" i="22"/>
  <c r="AC54" i="22"/>
  <c r="AC185" i="22"/>
  <c r="AC172" i="22"/>
  <c r="AC41" i="22"/>
  <c r="AC150" i="22"/>
  <c r="AC250" i="22"/>
  <c r="AC72" i="22"/>
  <c r="AC88" i="22"/>
  <c r="AC64" i="22"/>
  <c r="AC63" i="22"/>
  <c r="AC237" i="22"/>
  <c r="AC141" i="22"/>
  <c r="AC208" i="22"/>
  <c r="AC79" i="22"/>
  <c r="AC97" i="22"/>
  <c r="AC39" i="22"/>
  <c r="AC134" i="22"/>
  <c r="AC254" i="22"/>
  <c r="AC98" i="22"/>
  <c r="AC209" i="22"/>
  <c r="I63" i="22"/>
  <c r="I69" i="22" s="1"/>
  <c r="Z28" i="22"/>
  <c r="U279" i="22"/>
  <c r="AC275" i="22"/>
  <c r="AC29" i="22"/>
  <c r="AC28" i="22"/>
  <c r="U77" i="22"/>
  <c r="AC32" i="22"/>
  <c r="Z8" i="22"/>
  <c r="AA4" i="22"/>
  <c r="AA3" i="22"/>
  <c r="Z2" i="22"/>
  <c r="AC9" i="22"/>
  <c r="Z7" i="22"/>
  <c r="AA6" i="22"/>
  <c r="AA5" i="22"/>
  <c r="Z5" i="22"/>
  <c r="Z4" i="22"/>
  <c r="Z3" i="22"/>
  <c r="Z11" i="22"/>
  <c r="AA7" i="22"/>
  <c r="AA9" i="22"/>
  <c r="AA10" i="22"/>
  <c r="AA11" i="22"/>
  <c r="AA8" i="22"/>
  <c r="Z10" i="22"/>
  <c r="AA12" i="22"/>
  <c r="Z9" i="22"/>
  <c r="Z6" i="22"/>
  <c r="AC11" i="22"/>
  <c r="AC8" i="22"/>
  <c r="AA13" i="22"/>
  <c r="Z15" i="22"/>
  <c r="AC10" i="22"/>
  <c r="AA15" i="22"/>
  <c r="AA2" i="22"/>
  <c r="AA14" i="22"/>
  <c r="Z16" i="22"/>
  <c r="Z13" i="22"/>
  <c r="AA16" i="22"/>
  <c r="Z14" i="22"/>
  <c r="Z12" i="22"/>
  <c r="AC12" i="22"/>
  <c r="AC5" i="22"/>
  <c r="AC7" i="22"/>
  <c r="AC4" i="22"/>
  <c r="AC14" i="22"/>
  <c r="AC6" i="22"/>
  <c r="AC3" i="22"/>
  <c r="AC13" i="22"/>
  <c r="U3" i="22"/>
  <c r="Z18" i="22"/>
  <c r="U11" i="22"/>
  <c r="U13" i="22"/>
  <c r="AC2" i="22"/>
  <c r="Z17" i="22"/>
  <c r="U10" i="22"/>
  <c r="AC15" i="22"/>
  <c r="U2" i="22"/>
  <c r="AC18" i="22"/>
  <c r="U4" i="22"/>
  <c r="AA18" i="22"/>
  <c r="AA17" i="22"/>
  <c r="AC24" i="22"/>
  <c r="AC17" i="22"/>
  <c r="AC19" i="22"/>
  <c r="Z19" i="22"/>
  <c r="AC16" i="22"/>
  <c r="U8" i="22"/>
  <c r="U12" i="22"/>
  <c r="U15" i="22"/>
  <c r="U17" i="22"/>
  <c r="U27" i="22"/>
  <c r="Z20" i="22"/>
  <c r="U28" i="22"/>
  <c r="U16" i="22"/>
  <c r="U21" i="22"/>
  <c r="AC22" i="22"/>
  <c r="AC25" i="22"/>
  <c r="U14" i="22"/>
  <c r="U25" i="22"/>
  <c r="U18" i="22"/>
  <c r="Z21" i="22"/>
  <c r="AC21" i="22"/>
  <c r="Z22" i="22"/>
  <c r="AC23" i="22"/>
  <c r="AC20" i="22"/>
  <c r="U26" i="22"/>
  <c r="U29" i="22"/>
  <c r="U19" i="22"/>
  <c r="U30" i="22"/>
  <c r="U22" i="22"/>
  <c r="U24" i="22"/>
  <c r="AC26" i="22"/>
  <c r="U23" i="22"/>
  <c r="Z24" i="22"/>
  <c r="U20" i="22"/>
  <c r="U31" i="22"/>
  <c r="Z25" i="22"/>
  <c r="Z23" i="22"/>
  <c r="AC168" i="22"/>
  <c r="AC258" i="22"/>
  <c r="AC87" i="22"/>
  <c r="AC120" i="22"/>
  <c r="AC101" i="22"/>
  <c r="AC105" i="22"/>
  <c r="AC81" i="22"/>
  <c r="AC71" i="22"/>
  <c r="AC115" i="22"/>
  <c r="AC175" i="22"/>
  <c r="AC60" i="22"/>
  <c r="AC222" i="22"/>
  <c r="AC67" i="22"/>
  <c r="AC45" i="22"/>
  <c r="AC226" i="22"/>
  <c r="AC244" i="22"/>
  <c r="AC102" i="22"/>
  <c r="AC73" i="22"/>
  <c r="AC140" i="22"/>
  <c r="AC159" i="22"/>
  <c r="AC263" i="22"/>
  <c r="AC145" i="22"/>
  <c r="AC61" i="22"/>
  <c r="AC181" i="22"/>
  <c r="AC246" i="22"/>
  <c r="AC162" i="22"/>
  <c r="AC268" i="22"/>
  <c r="AC110" i="22"/>
  <c r="AC132" i="22"/>
  <c r="AC40" i="22"/>
  <c r="AC152" i="22"/>
  <c r="AC220" i="22"/>
  <c r="AC89" i="22"/>
  <c r="AC174" i="22"/>
  <c r="AC80" i="22"/>
  <c r="AC116" i="22"/>
  <c r="AC135" i="22"/>
  <c r="AC247" i="22"/>
  <c r="AC249" i="22"/>
  <c r="AC278" i="22"/>
  <c r="AC178" i="22"/>
  <c r="AC210" i="22"/>
  <c r="AC227" i="22"/>
  <c r="AC68" i="22"/>
  <c r="AC125" i="22"/>
  <c r="AC243" i="22"/>
  <c r="AC27" i="22"/>
  <c r="U160" i="22"/>
  <c r="U238" i="22"/>
  <c r="AC50" i="22"/>
  <c r="AC33" i="22"/>
  <c r="AC166" i="22"/>
  <c r="AC189" i="22"/>
  <c r="AC164" i="22"/>
  <c r="AC238" i="22"/>
  <c r="AC85" i="22"/>
  <c r="AC123" i="22"/>
  <c r="AC106" i="22"/>
  <c r="AC187" i="22"/>
  <c r="AC277" i="22"/>
  <c r="AC230" i="22"/>
  <c r="AC55" i="22"/>
  <c r="AC269" i="22"/>
  <c r="AC248" i="22"/>
  <c r="AC56" i="22"/>
  <c r="AC107" i="22"/>
  <c r="AC148" i="22"/>
  <c r="AC100" i="22"/>
  <c r="AC276" i="22"/>
  <c r="AC109" i="22"/>
  <c r="AC76" i="22"/>
  <c r="AC69" i="22"/>
  <c r="AC131" i="22"/>
  <c r="AC265" i="22"/>
  <c r="AC266" i="22"/>
  <c r="AC83" i="22"/>
  <c r="AC129" i="22"/>
  <c r="AC271" i="22"/>
  <c r="AC38" i="22"/>
  <c r="AC195" i="22"/>
  <c r="AC78" i="22"/>
  <c r="AC157" i="22"/>
  <c r="AC77" i="22"/>
  <c r="AC240" i="22"/>
  <c r="AC138" i="22"/>
  <c r="AC200" i="22"/>
  <c r="AC127" i="22"/>
  <c r="AC212" i="22"/>
  <c r="AC236" i="22"/>
  <c r="AC239" i="22"/>
  <c r="AC279" i="22"/>
  <c r="AC75" i="22"/>
  <c r="AC272" i="22"/>
  <c r="AC163" i="22"/>
  <c r="AC37" i="22"/>
  <c r="U33" i="22"/>
  <c r="Z27" i="22"/>
  <c r="E67" i="22"/>
  <c r="U32" i="22"/>
  <c r="U127" i="22"/>
  <c r="U64" i="22"/>
  <c r="U86" i="22"/>
  <c r="U34" i="22"/>
  <c r="U143" i="22"/>
  <c r="U253" i="22"/>
  <c r="U37" i="22"/>
  <c r="U236" i="22"/>
  <c r="U186" i="22"/>
  <c r="U159" i="22"/>
  <c r="U107" i="22"/>
  <c r="U84" i="22"/>
  <c r="U172" i="22"/>
  <c r="U184" i="22"/>
  <c r="U57" i="22"/>
  <c r="U220" i="22"/>
  <c r="U104" i="22"/>
  <c r="AC47" i="22"/>
  <c r="AC34" i="22"/>
  <c r="U134" i="22"/>
  <c r="U100" i="22"/>
  <c r="U93" i="22"/>
  <c r="U87" i="22"/>
  <c r="U56" i="22"/>
  <c r="U42" i="22"/>
  <c r="U52" i="22"/>
  <c r="U237" i="22"/>
  <c r="U229" i="22"/>
  <c r="U232" i="22"/>
  <c r="U193" i="22"/>
  <c r="U231" i="22"/>
  <c r="U242" i="22"/>
  <c r="U243" i="22"/>
  <c r="U157" i="22"/>
  <c r="U197" i="22"/>
  <c r="U179" i="22"/>
  <c r="U259" i="22"/>
  <c r="U96" i="22"/>
  <c r="AC144" i="22"/>
  <c r="AC92" i="22"/>
  <c r="AC139" i="22"/>
  <c r="AC128" i="22"/>
  <c r="AC259" i="22"/>
  <c r="AC42" i="22"/>
  <c r="AC170" i="22"/>
  <c r="AC124" i="22"/>
  <c r="AC52" i="22"/>
  <c r="AC173" i="22"/>
  <c r="AC117" i="22"/>
  <c r="AC151" i="22"/>
  <c r="AC182" i="22"/>
  <c r="AC104" i="22"/>
  <c r="AC199" i="22"/>
  <c r="AC84" i="22"/>
  <c r="AC260" i="22"/>
  <c r="U112" i="22"/>
  <c r="U228" i="22"/>
  <c r="U135" i="22"/>
  <c r="U201" i="22"/>
  <c r="U210" i="22"/>
  <c r="U192" i="22"/>
  <c r="U202" i="22"/>
  <c r="U212" i="22"/>
  <c r="U80" i="22"/>
  <c r="U54" i="22"/>
  <c r="U69" i="22"/>
  <c r="U207" i="22"/>
  <c r="U180" i="22"/>
  <c r="U198" i="22"/>
  <c r="U123" i="22"/>
  <c r="U61" i="22"/>
  <c r="U49" i="22"/>
  <c r="U139" i="22"/>
  <c r="U261" i="22"/>
  <c r="I75" i="22"/>
  <c r="Z233" i="22"/>
  <c r="Z80" i="22"/>
  <c r="Z156" i="22"/>
  <c r="Z63" i="22"/>
  <c r="Z41" i="22"/>
  <c r="Z101" i="22"/>
  <c r="Z104" i="22"/>
  <c r="Z151" i="22"/>
  <c r="Z77" i="22"/>
  <c r="Z276" i="22"/>
  <c r="Z109" i="22"/>
  <c r="Z170" i="22"/>
  <c r="Z110" i="22"/>
  <c r="Z266" i="22"/>
  <c r="Z166" i="22"/>
  <c r="Z237" i="22"/>
  <c r="Z236" i="22"/>
  <c r="Z39" i="22"/>
  <c r="Z62" i="22"/>
  <c r="Z93" i="22"/>
  <c r="Z226" i="22"/>
  <c r="Z121" i="22"/>
  <c r="Z140" i="22"/>
  <c r="Z70" i="22"/>
  <c r="Z210" i="22"/>
  <c r="Z223" i="22"/>
  <c r="Z64" i="22"/>
  <c r="Z172" i="22"/>
  <c r="Z30" i="22"/>
  <c r="Z254" i="22"/>
  <c r="Z130" i="22"/>
  <c r="Z116" i="22"/>
  <c r="Z142" i="22"/>
  <c r="Z31" i="22"/>
  <c r="Z34" i="22"/>
  <c r="Z69" i="22"/>
  <c r="Z246" i="22"/>
  <c r="Z214" i="22"/>
  <c r="Z66" i="22"/>
  <c r="Z89" i="22"/>
  <c r="Z129" i="22"/>
  <c r="Z184" i="22"/>
  <c r="Z230" i="22"/>
  <c r="Z158" i="22"/>
  <c r="Z173" i="22"/>
  <c r="Z55" i="22"/>
  <c r="Z87" i="22"/>
  <c r="Z96" i="22"/>
  <c r="Z264" i="22"/>
  <c r="Z197" i="22"/>
  <c r="Z261" i="22"/>
  <c r="Z47" i="22"/>
  <c r="Z194" i="22"/>
  <c r="Z91" i="22"/>
  <c r="Z163" i="22"/>
  <c r="Z44" i="22"/>
  <c r="Z126" i="22"/>
  <c r="Z147" i="22"/>
  <c r="Z181" i="22"/>
  <c r="Z59" i="22"/>
  <c r="Z46" i="22"/>
  <c r="Z232" i="22"/>
  <c r="Z262" i="22"/>
  <c r="Z201" i="22"/>
  <c r="Z231" i="22"/>
  <c r="Z102" i="22"/>
  <c r="Z131" i="22"/>
  <c r="Z257" i="22"/>
  <c r="Z105" i="22"/>
  <c r="Z49" i="22"/>
  <c r="Z222" i="22"/>
  <c r="Z33" i="22"/>
  <c r="P76" i="22"/>
  <c r="AC133" i="22"/>
  <c r="AC126" i="22"/>
  <c r="AC194" i="22"/>
  <c r="AC167" i="22"/>
  <c r="AC193" i="22"/>
  <c r="AC53" i="22"/>
  <c r="AC90" i="22"/>
  <c r="AC255" i="22"/>
  <c r="AC31" i="22"/>
  <c r="U181" i="22"/>
  <c r="U194" i="22"/>
  <c r="U111" i="22"/>
  <c r="U41" i="22"/>
  <c r="U257" i="22"/>
  <c r="U133" i="22"/>
  <c r="U240" i="22"/>
  <c r="U68" i="22"/>
  <c r="U98" i="22"/>
  <c r="U50" i="22"/>
  <c r="U245" i="22"/>
  <c r="U106" i="22"/>
  <c r="U38" i="22"/>
  <c r="U204" i="22"/>
  <c r="U214" i="22"/>
  <c r="U95" i="22"/>
  <c r="U105" i="22"/>
  <c r="U168" i="22"/>
  <c r="U246" i="22"/>
  <c r="U62" i="22"/>
  <c r="AC30" i="22"/>
  <c r="AC121" i="22"/>
  <c r="AC204" i="22"/>
  <c r="H70" i="22"/>
  <c r="J69" i="22"/>
  <c r="J70" i="22" s="1"/>
  <c r="J71" i="22"/>
  <c r="J72" i="22" s="1"/>
  <c r="N38" i="22"/>
  <c r="F78" i="22"/>
  <c r="I81" i="22"/>
  <c r="U36" i="22"/>
  <c r="U35" i="22"/>
  <c r="U82" i="22"/>
  <c r="U218" i="22"/>
  <c r="U60" i="22"/>
  <c r="U170" i="22"/>
  <c r="U67" i="22"/>
  <c r="U176" i="22"/>
  <c r="U173" i="22"/>
  <c r="U66" i="22"/>
  <c r="U155" i="22"/>
  <c r="U136" i="22"/>
  <c r="U276" i="22"/>
  <c r="U262" i="22"/>
  <c r="U109" i="22"/>
  <c r="U182" i="22"/>
  <c r="U85" i="22"/>
  <c r="U175" i="22"/>
  <c r="U76" i="22"/>
  <c r="U177" i="22"/>
  <c r="U199" i="22"/>
  <c r="U40" i="22"/>
  <c r="U140" i="22"/>
  <c r="U122" i="22"/>
  <c r="U219" i="22"/>
  <c r="U258" i="22"/>
  <c r="U91" i="22"/>
  <c r="U120" i="22"/>
  <c r="U71" i="22"/>
  <c r="U167" i="22"/>
  <c r="U59" i="22"/>
  <c r="U225" i="22"/>
  <c r="U89" i="22"/>
  <c r="U145" i="22"/>
  <c r="U114" i="22"/>
  <c r="U58" i="22"/>
  <c r="U53" i="22"/>
  <c r="U45" i="22"/>
  <c r="U97" i="22"/>
  <c r="U277" i="22"/>
  <c r="U165" i="22"/>
  <c r="U151" i="22"/>
  <c r="U263" i="22"/>
  <c r="U274" i="22"/>
  <c r="U74" i="22"/>
  <c r="U161" i="22"/>
  <c r="U83" i="22"/>
  <c r="U126" i="22"/>
  <c r="U73" i="22"/>
  <c r="U81" i="22"/>
  <c r="U239" i="22"/>
  <c r="U75" i="22"/>
  <c r="U166" i="22"/>
  <c r="U226" i="22"/>
  <c r="U124" i="22"/>
  <c r="U196" i="22"/>
  <c r="U153" i="22"/>
  <c r="U137" i="22"/>
  <c r="U158" i="22"/>
  <c r="U260" i="22"/>
  <c r="U150" i="22"/>
  <c r="U266" i="22"/>
  <c r="U217" i="22"/>
  <c r="U142" i="22"/>
  <c r="U203" i="22"/>
  <c r="U213" i="22"/>
  <c r="U78" i="22"/>
  <c r="U131" i="22"/>
  <c r="U146" i="22"/>
  <c r="U125" i="22"/>
  <c r="U70" i="22"/>
  <c r="U171" i="22"/>
  <c r="U205" i="22"/>
  <c r="U103" i="22"/>
  <c r="U138" i="22"/>
  <c r="U110" i="22"/>
  <c r="U267" i="22"/>
  <c r="U191" i="22"/>
  <c r="U148" i="22"/>
  <c r="U47" i="22"/>
  <c r="U244" i="22"/>
  <c r="U248" i="22"/>
  <c r="U273" i="22"/>
  <c r="U156" i="22"/>
  <c r="U254" i="22"/>
  <c r="U88" i="22"/>
  <c r="U271" i="22"/>
  <c r="U92" i="22"/>
  <c r="U222" i="22"/>
  <c r="U227" i="22"/>
  <c r="U117" i="22"/>
  <c r="U264" i="22"/>
  <c r="U118" i="22"/>
  <c r="U130" i="22"/>
  <c r="U216" i="22"/>
  <c r="U46" i="22"/>
  <c r="U195" i="22"/>
  <c r="U211" i="22"/>
  <c r="U223" i="22"/>
  <c r="U187" i="22"/>
  <c r="U55" i="22"/>
  <c r="U79" i="22"/>
  <c r="U129" i="22"/>
  <c r="U162" i="22"/>
  <c r="U65" i="22"/>
  <c r="U152" i="22"/>
  <c r="U272" i="22"/>
  <c r="U132" i="22"/>
  <c r="U116" i="22"/>
  <c r="U188" i="22"/>
  <c r="U178" i="22"/>
  <c r="U215" i="22"/>
  <c r="U169" i="22"/>
  <c r="U174" i="22"/>
  <c r="U154" i="22"/>
  <c r="U265" i="22"/>
  <c r="U185" i="22"/>
  <c r="U163" i="22"/>
  <c r="U189" i="22"/>
  <c r="U102" i="22"/>
  <c r="U250" i="22"/>
  <c r="U144" i="22"/>
  <c r="U249" i="22"/>
  <c r="U224" i="22"/>
  <c r="U241" i="22"/>
  <c r="U48" i="22"/>
  <c r="U269" i="22"/>
  <c r="U206" i="22"/>
  <c r="U164" i="22"/>
  <c r="U101" i="22"/>
  <c r="U113" i="22"/>
  <c r="U44" i="22"/>
  <c r="U121" i="22"/>
  <c r="U115" i="22"/>
  <c r="U256" i="22"/>
  <c r="U51" i="22"/>
  <c r="U275" i="22"/>
  <c r="U252" i="22"/>
  <c r="U247" i="22"/>
  <c r="U43" i="22"/>
  <c r="U270" i="22"/>
  <c r="U72" i="22"/>
  <c r="AC130" i="22"/>
  <c r="AC217" i="22"/>
  <c r="AC201" i="22"/>
  <c r="AC214" i="22"/>
  <c r="AC235" i="22"/>
  <c r="AC180" i="22"/>
  <c r="AC184" i="22"/>
  <c r="AC118" i="22"/>
  <c r="AC43" i="22"/>
  <c r="AC274" i="22"/>
  <c r="AC221" i="22"/>
  <c r="AC86" i="22"/>
  <c r="AC206" i="22"/>
  <c r="AC234" i="22"/>
  <c r="AC66" i="22"/>
  <c r="AC48" i="22"/>
  <c r="AC95" i="22"/>
  <c r="AC253" i="22"/>
  <c r="AC232" i="22"/>
  <c r="AC213" i="22"/>
  <c r="AC225" i="22"/>
  <c r="AC113" i="22"/>
  <c r="AC82" i="22"/>
  <c r="AC57" i="22"/>
  <c r="AC58" i="22"/>
  <c r="AC108" i="22"/>
  <c r="AC44" i="22"/>
  <c r="AC137" i="22"/>
  <c r="AC205" i="22"/>
  <c r="AC219" i="22"/>
  <c r="AC142" i="22"/>
  <c r="U94" i="22"/>
  <c r="U234" i="22"/>
  <c r="U99" i="22"/>
  <c r="U90" i="22"/>
  <c r="U128" i="22"/>
  <c r="U251" i="22"/>
  <c r="U200" i="22"/>
  <c r="U108" i="22"/>
  <c r="U63" i="22"/>
  <c r="U39" i="22"/>
  <c r="U255" i="22"/>
  <c r="U278" i="22"/>
  <c r="U119" i="22"/>
  <c r="U235" i="22"/>
  <c r="U233" i="22"/>
  <c r="U268" i="22"/>
  <c r="U190" i="22"/>
  <c r="U183" i="22"/>
  <c r="U208" i="22"/>
  <c r="U230" i="22"/>
  <c r="E80" i="15"/>
  <c r="J96" i="22"/>
  <c r="H76" i="22"/>
  <c r="F79" i="22"/>
  <c r="N65" i="22"/>
  <c r="K36" i="22"/>
  <c r="R31" i="15"/>
  <c r="F36" i="23" s="1"/>
  <c r="R45" i="19"/>
  <c r="AB44" i="19"/>
  <c r="X44" i="19"/>
  <c r="T44" i="19"/>
  <c r="AD44" i="19"/>
  <c r="Y44" i="19"/>
  <c r="S44" i="19"/>
  <c r="AA44" i="19"/>
  <c r="V44" i="19"/>
  <c r="U44" i="19"/>
  <c r="W44" i="19"/>
  <c r="AC44" i="19"/>
  <c r="Z44" i="19"/>
  <c r="E40" i="2"/>
  <c r="H39" i="2"/>
  <c r="Z175" i="22" l="1"/>
  <c r="Z180" i="22"/>
  <c r="Z248" i="22"/>
  <c r="Z207" i="22"/>
  <c r="Z81" i="22"/>
  <c r="Z196" i="22"/>
  <c r="Z191" i="22"/>
  <c r="Z274" i="22"/>
  <c r="Z134" i="22"/>
  <c r="Z235" i="22"/>
  <c r="Z216" i="22"/>
  <c r="Z178" i="22"/>
  <c r="Z249" i="22"/>
  <c r="Z139" i="22"/>
  <c r="Z186" i="22"/>
  <c r="Z259" i="22"/>
  <c r="Z86" i="22"/>
  <c r="Z217" i="22"/>
  <c r="Z202" i="22"/>
  <c r="Z100" i="22"/>
  <c r="Z107" i="22"/>
  <c r="Z185" i="22"/>
  <c r="Z50" i="22"/>
  <c r="Z165" i="22"/>
  <c r="Z251" i="22"/>
  <c r="Z125" i="22"/>
  <c r="Z154" i="22"/>
  <c r="Z133" i="22"/>
  <c r="Z164" i="22"/>
  <c r="Z35" i="22"/>
  <c r="Z111" i="22"/>
  <c r="Z268" i="22"/>
  <c r="Z149" i="22"/>
  <c r="Z239" i="22"/>
  <c r="Z88" i="22"/>
  <c r="Z267" i="22"/>
  <c r="Z45" i="22"/>
  <c r="Z56" i="22"/>
  <c r="Z234" i="22"/>
  <c r="Z72" i="22"/>
  <c r="Z227" i="22"/>
  <c r="Z68" i="22"/>
  <c r="Z247" i="22"/>
  <c r="Z242" i="22"/>
  <c r="Z73" i="22"/>
  <c r="Z123" i="22"/>
  <c r="Z48" i="22"/>
  <c r="G605" i="29"/>
  <c r="H605" i="29"/>
  <c r="D614" i="5" s="1"/>
  <c r="I605" i="29"/>
  <c r="F614" i="5" s="1"/>
  <c r="Z82" i="22"/>
  <c r="Z95" i="22"/>
  <c r="Z161" i="22"/>
  <c r="Z54" i="22"/>
  <c r="Z103" i="22"/>
  <c r="Z275" i="22"/>
  <c r="Z187" i="22"/>
  <c r="Z65" i="22"/>
  <c r="Z83" i="22"/>
  <c r="Z243" i="22"/>
  <c r="Z51" i="22"/>
  <c r="Z198" i="22"/>
  <c r="Z61" i="22"/>
  <c r="Z138" i="22"/>
  <c r="Z209" i="22"/>
  <c r="Z250" i="22"/>
  <c r="Z94" i="22"/>
  <c r="Z79" i="22"/>
  <c r="Z244" i="22"/>
  <c r="Z218" i="22"/>
  <c r="Z143" i="22"/>
  <c r="Z106" i="22"/>
  <c r="Z245" i="22"/>
  <c r="Z273" i="22"/>
  <c r="Z74" i="22"/>
  <c r="Z108" i="22"/>
  <c r="Z122" i="22"/>
  <c r="Z85" i="22"/>
  <c r="Z258" i="22"/>
  <c r="Z157" i="22"/>
  <c r="Z278" i="22"/>
  <c r="Z97" i="22"/>
  <c r="Z253" i="22"/>
  <c r="Z78" i="22"/>
  <c r="Z132" i="22"/>
  <c r="Z182" i="22"/>
  <c r="Z206" i="22"/>
  <c r="Z193" i="22"/>
  <c r="Z113" i="22"/>
  <c r="Z60" i="22"/>
  <c r="Z263" i="22"/>
  <c r="Z67" i="22"/>
  <c r="Z53" i="22"/>
  <c r="Z112" i="22"/>
  <c r="Z167" i="22"/>
  <c r="Z162" i="22"/>
  <c r="Z255" i="22"/>
  <c r="Z117" i="22"/>
  <c r="Z225" i="22"/>
  <c r="Z219" i="22"/>
  <c r="Z146" i="22"/>
  <c r="Z203" i="22"/>
  <c r="Z208" i="22"/>
  <c r="Z271" i="22"/>
  <c r="Z153" i="22"/>
  <c r="Z177" i="22"/>
  <c r="Z213" i="22"/>
  <c r="Z71" i="22"/>
  <c r="Z188" i="22"/>
  <c r="Z277" i="22"/>
  <c r="Z58" i="22"/>
  <c r="Z224" i="22"/>
  <c r="Z29" i="22"/>
  <c r="Z26" i="22"/>
  <c r="Z269" i="22"/>
  <c r="Z42" i="22"/>
  <c r="Z115" i="22"/>
  <c r="Z252" i="22"/>
  <c r="Z179" i="22"/>
  <c r="Z190" i="22"/>
  <c r="Z137" i="22"/>
  <c r="Z195" i="22"/>
  <c r="Z189" i="22"/>
  <c r="Z265" i="22"/>
  <c r="Z192" i="22"/>
  <c r="Z272" i="22"/>
  <c r="Z40" i="22"/>
  <c r="Z124" i="22"/>
  <c r="Z150" i="22"/>
  <c r="Z171" i="22"/>
  <c r="Z204" i="22"/>
  <c r="Z127" i="22"/>
  <c r="Z57" i="22"/>
  <c r="Z229" i="22"/>
  <c r="Z92" i="22"/>
  <c r="Z241" i="22"/>
  <c r="Z155" i="22"/>
  <c r="Z228" i="22"/>
  <c r="Z118" i="22"/>
  <c r="Z136" i="22"/>
  <c r="Z256" i="22"/>
  <c r="Z238" i="22"/>
  <c r="Z84" i="22"/>
  <c r="Z221" i="22"/>
  <c r="Z52" i="22"/>
  <c r="Z76" i="22"/>
  <c r="Z160" i="22"/>
  <c r="F606" i="29"/>
  <c r="E68" i="22"/>
  <c r="P82" i="22"/>
  <c r="I87" i="22"/>
  <c r="W132" i="22" s="1"/>
  <c r="J76" i="22"/>
  <c r="E86" i="15"/>
  <c r="N44" i="22"/>
  <c r="H72" i="22"/>
  <c r="F80" i="22"/>
  <c r="H78" i="22"/>
  <c r="N71" i="22"/>
  <c r="K37" i="22"/>
  <c r="K38" i="22" s="1"/>
  <c r="K39" i="22" s="1"/>
  <c r="K40" i="22" s="1"/>
  <c r="K41" i="22" s="1"/>
  <c r="K42" i="22" s="1"/>
  <c r="K43" i="22" s="1"/>
  <c r="K44" i="22" s="1"/>
  <c r="K45" i="22" s="1"/>
  <c r="K46" i="22" s="1"/>
  <c r="K47" i="22" s="1"/>
  <c r="K48" i="22" s="1"/>
  <c r="K49" i="22" s="1"/>
  <c r="K50" i="22" s="1"/>
  <c r="K51" i="22" s="1"/>
  <c r="K52" i="22" s="1"/>
  <c r="K53" i="22" s="1"/>
  <c r="K54" i="22" s="1"/>
  <c r="K55" i="22" s="1"/>
  <c r="K56" i="22" s="1"/>
  <c r="K57" i="22" s="1"/>
  <c r="K58" i="22" s="1"/>
  <c r="R32" i="15"/>
  <c r="F37" i="23" s="1"/>
  <c r="AD45" i="19"/>
  <c r="Z45" i="19"/>
  <c r="V45" i="19"/>
  <c r="R46" i="19"/>
  <c r="AA45" i="19"/>
  <c r="U45" i="19"/>
  <c r="AC45" i="19"/>
  <c r="X45" i="19"/>
  <c r="S45" i="19"/>
  <c r="W45" i="19"/>
  <c r="T45" i="19"/>
  <c r="Y45" i="19"/>
  <c r="AB45" i="19"/>
  <c r="H40" i="2"/>
  <c r="E41" i="2"/>
  <c r="G606" i="29" l="1"/>
  <c r="H606" i="29"/>
  <c r="D615" i="5" s="1"/>
  <c r="I606" i="29"/>
  <c r="F615" i="5" s="1"/>
  <c r="W176" i="22"/>
  <c r="W261" i="22"/>
  <c r="W204" i="22"/>
  <c r="W114" i="22"/>
  <c r="W271" i="22"/>
  <c r="W140" i="22"/>
  <c r="W141" i="22"/>
  <c r="W136" i="22"/>
  <c r="W134" i="22"/>
  <c r="W112" i="22"/>
  <c r="W64" i="22"/>
  <c r="W227" i="22"/>
  <c r="W58" i="22"/>
  <c r="W206" i="22"/>
  <c r="W222" i="22"/>
  <c r="W264" i="22"/>
  <c r="W254" i="22"/>
  <c r="W79" i="22"/>
  <c r="W45" i="22"/>
  <c r="W172" i="22"/>
  <c r="W122" i="22"/>
  <c r="W192" i="22"/>
  <c r="W207" i="22"/>
  <c r="W198" i="22"/>
  <c r="W159" i="22"/>
  <c r="W137" i="22"/>
  <c r="W33" i="22"/>
  <c r="W244" i="22"/>
  <c r="W148" i="22"/>
  <c r="W72" i="22"/>
  <c r="W68" i="22"/>
  <c r="W279" i="22"/>
  <c r="W253" i="22"/>
  <c r="W100" i="22"/>
  <c r="W121" i="22"/>
  <c r="W199" i="22"/>
  <c r="W193" i="22"/>
  <c r="W57" i="22"/>
  <c r="W105" i="22"/>
  <c r="W46" i="22"/>
  <c r="W34" i="22"/>
  <c r="W95" i="22"/>
  <c r="W48" i="22"/>
  <c r="W239" i="22"/>
  <c r="W143" i="22"/>
  <c r="W128" i="22"/>
  <c r="W55" i="22"/>
  <c r="W183" i="22"/>
  <c r="W56" i="22"/>
  <c r="W162" i="22"/>
  <c r="W165" i="22"/>
  <c r="W75" i="22"/>
  <c r="W124" i="22"/>
  <c r="W113" i="22"/>
  <c r="F607" i="29"/>
  <c r="W125" i="22"/>
  <c r="W80" i="22"/>
  <c r="W142" i="22"/>
  <c r="W223" i="22"/>
  <c r="W44" i="22"/>
  <c r="W212" i="22"/>
  <c r="W215" i="22"/>
  <c r="W272" i="22"/>
  <c r="W231" i="22"/>
  <c r="W40" i="22"/>
  <c r="W276" i="22"/>
  <c r="W39" i="22"/>
  <c r="W175" i="22"/>
  <c r="W208" i="22"/>
  <c r="W229" i="22"/>
  <c r="W249" i="22"/>
  <c r="W237" i="22"/>
  <c r="W248" i="22"/>
  <c r="W131" i="22"/>
  <c r="W126" i="22"/>
  <c r="W260" i="22"/>
  <c r="W173" i="22"/>
  <c r="W74" i="22"/>
  <c r="W179" i="22"/>
  <c r="W185" i="22"/>
  <c r="W65" i="22"/>
  <c r="W218" i="22"/>
  <c r="W157" i="22"/>
  <c r="W36" i="22"/>
  <c r="W181" i="22"/>
  <c r="W108" i="22"/>
  <c r="W210" i="22"/>
  <c r="W119" i="22"/>
  <c r="W152" i="22"/>
  <c r="W144" i="22"/>
  <c r="W115" i="22"/>
  <c r="W217" i="22"/>
  <c r="W51" i="22"/>
  <c r="W213" i="22"/>
  <c r="W275" i="22"/>
  <c r="W216" i="22"/>
  <c r="W251" i="22"/>
  <c r="W178" i="22"/>
  <c r="W129" i="22"/>
  <c r="W246" i="22"/>
  <c r="W160" i="22"/>
  <c r="W255" i="22"/>
  <c r="W106" i="22"/>
  <c r="W188" i="22"/>
  <c r="W241" i="22"/>
  <c r="W245" i="22"/>
  <c r="W109" i="22"/>
  <c r="W147" i="22"/>
  <c r="W277" i="22"/>
  <c r="W32" i="22"/>
  <c r="W27" i="22"/>
  <c r="W16" i="22"/>
  <c r="W3" i="22"/>
  <c r="W15" i="22"/>
  <c r="W12" i="22"/>
  <c r="W22" i="22"/>
  <c r="W28" i="22"/>
  <c r="W14" i="22"/>
  <c r="W5" i="22"/>
  <c r="W4" i="22"/>
  <c r="W21" i="22"/>
  <c r="W13" i="22"/>
  <c r="W10" i="22"/>
  <c r="W26" i="22"/>
  <c r="W11" i="22"/>
  <c r="W8" i="22"/>
  <c r="W228" i="22"/>
  <c r="W69" i="22"/>
  <c r="W93" i="22"/>
  <c r="W82" i="22"/>
  <c r="W102" i="22"/>
  <c r="W182" i="22"/>
  <c r="W67" i="22"/>
  <c r="W77" i="22"/>
  <c r="W89" i="22"/>
  <c r="W19" i="22"/>
  <c r="W17" i="22"/>
  <c r="W20" i="22"/>
  <c r="W25" i="22"/>
  <c r="W91" i="22"/>
  <c r="W184" i="22"/>
  <c r="W194" i="22"/>
  <c r="W150" i="22"/>
  <c r="W60" i="22"/>
  <c r="W243" i="22"/>
  <c r="W203" i="22"/>
  <c r="W130" i="22"/>
  <c r="W116" i="22"/>
  <c r="W267" i="22"/>
  <c r="W63" i="22"/>
  <c r="W85" i="22"/>
  <c r="W156" i="22"/>
  <c r="W232" i="22"/>
  <c r="W168" i="22"/>
  <c r="W154" i="22"/>
  <c r="W23" i="22"/>
  <c r="W6" i="22"/>
  <c r="W164" i="22"/>
  <c r="W86" i="22"/>
  <c r="W278" i="22"/>
  <c r="W78" i="22"/>
  <c r="W66" i="22"/>
  <c r="W167" i="22"/>
  <c r="W145" i="22"/>
  <c r="W29" i="22"/>
  <c r="W18" i="22"/>
  <c r="W2" i="22"/>
  <c r="H73" i="22"/>
  <c r="H74" i="22" s="1"/>
  <c r="E69" i="22"/>
  <c r="P88" i="22"/>
  <c r="AD24" i="22" s="1"/>
  <c r="N50" i="22"/>
  <c r="W177" i="22"/>
  <c r="W30" i="22"/>
  <c r="J82" i="22"/>
  <c r="F84" i="22"/>
  <c r="W31" i="22"/>
  <c r="W47" i="22"/>
  <c r="W54" i="22"/>
  <c r="W149" i="22"/>
  <c r="W96" i="22"/>
  <c r="W111" i="22"/>
  <c r="W274" i="22"/>
  <c r="W238" i="22"/>
  <c r="W250" i="22"/>
  <c r="W189" i="22"/>
  <c r="W158" i="22"/>
  <c r="W71" i="22"/>
  <c r="W155" i="22"/>
  <c r="W163" i="22"/>
  <c r="W170" i="22"/>
  <c r="W234" i="22"/>
  <c r="W118" i="22"/>
  <c r="W224" i="22"/>
  <c r="W43" i="22"/>
  <c r="W174" i="22"/>
  <c r="W262" i="22"/>
  <c r="W97" i="22"/>
  <c r="W94" i="22"/>
  <c r="W225" i="22"/>
  <c r="W117" i="22"/>
  <c r="W202" i="22"/>
  <c r="W161" i="22"/>
  <c r="W59" i="22"/>
  <c r="W268" i="22"/>
  <c r="W107" i="22"/>
  <c r="W61" i="22"/>
  <c r="W242" i="22"/>
  <c r="W219" i="22"/>
  <c r="W37" i="22"/>
  <c r="W220" i="22"/>
  <c r="W273" i="22"/>
  <c r="W190" i="22"/>
  <c r="W233" i="22"/>
  <c r="W256" i="22"/>
  <c r="W186" i="22"/>
  <c r="W103" i="22"/>
  <c r="W90" i="22"/>
  <c r="W62" i="22"/>
  <c r="W263" i="22"/>
  <c r="W270" i="22"/>
  <c r="W73" i="22"/>
  <c r="W269" i="22"/>
  <c r="W52" i="22"/>
  <c r="W258" i="22"/>
  <c r="W35" i="22"/>
  <c r="N58" i="22"/>
  <c r="N60" i="22"/>
  <c r="K59" i="22"/>
  <c r="K60" i="22" s="1"/>
  <c r="K61" i="22" s="1"/>
  <c r="K62" i="22" s="1"/>
  <c r="K63" i="22" s="1"/>
  <c r="K64" i="22" s="1"/>
  <c r="K65" i="22" s="1"/>
  <c r="K66" i="22" s="1"/>
  <c r="K67" i="22" s="1"/>
  <c r="K68" i="22" s="1"/>
  <c r="K69" i="22" s="1"/>
  <c r="K70" i="22" s="1"/>
  <c r="K71" i="22" s="1"/>
  <c r="K72" i="22" s="1"/>
  <c r="H79" i="22"/>
  <c r="AA93" i="22"/>
  <c r="AA143" i="22"/>
  <c r="AA177" i="22"/>
  <c r="AA58" i="22"/>
  <c r="AA221" i="22"/>
  <c r="AA232" i="22"/>
  <c r="AA203" i="22"/>
  <c r="AA163" i="22"/>
  <c r="AA226" i="22"/>
  <c r="AA266" i="22"/>
  <c r="AA107" i="22"/>
  <c r="AA39" i="22"/>
  <c r="AA153" i="22"/>
  <c r="AA32" i="22"/>
  <c r="AA20" i="22"/>
  <c r="AA61" i="22"/>
  <c r="AA227" i="22"/>
  <c r="AA82" i="22"/>
  <c r="AA245" i="22"/>
  <c r="AA76" i="22"/>
  <c r="AA109" i="22"/>
  <c r="AA255" i="22"/>
  <c r="AA129" i="22"/>
  <c r="AA264" i="22"/>
  <c r="AA145" i="22"/>
  <c r="AA26" i="22"/>
  <c r="AA69" i="22"/>
  <c r="AA135" i="22"/>
  <c r="AA132" i="22"/>
  <c r="AA220" i="22"/>
  <c r="AA113" i="22"/>
  <c r="AA258" i="22"/>
  <c r="AA55" i="22"/>
  <c r="AA43" i="22"/>
  <c r="AA224" i="22"/>
  <c r="AA171" i="22"/>
  <c r="AA184" i="22"/>
  <c r="AA37" i="22"/>
  <c r="AA88" i="22"/>
  <c r="AA271" i="22"/>
  <c r="AA30" i="22"/>
  <c r="AA102" i="22"/>
  <c r="AA170" i="22"/>
  <c r="AA42" i="22"/>
  <c r="AA279" i="22"/>
  <c r="AA195" i="22"/>
  <c r="AA114" i="22"/>
  <c r="AA241" i="22"/>
  <c r="AA63" i="22"/>
  <c r="AA21" i="22"/>
  <c r="AA204" i="22"/>
  <c r="AA218" i="22"/>
  <c r="AA198" i="22"/>
  <c r="AA214" i="22"/>
  <c r="AA147" i="22"/>
  <c r="AA140" i="22"/>
  <c r="AA275" i="22"/>
  <c r="AA52" i="22"/>
  <c r="AA219" i="22"/>
  <c r="AA193" i="22"/>
  <c r="AA231" i="22"/>
  <c r="AA134" i="22"/>
  <c r="AA115" i="22"/>
  <c r="AA277" i="22"/>
  <c r="AA28" i="22"/>
  <c r="AA260" i="22"/>
  <c r="AA45" i="22"/>
  <c r="AA269" i="22"/>
  <c r="AA267" i="22"/>
  <c r="AA247" i="22"/>
  <c r="AA274" i="22"/>
  <c r="AA158" i="22"/>
  <c r="AA257" i="22"/>
  <c r="AA141" i="22"/>
  <c r="AA71" i="22"/>
  <c r="AA122" i="22"/>
  <c r="AA47" i="22"/>
  <c r="AA225" i="22"/>
  <c r="AA176" i="22"/>
  <c r="AA228" i="22"/>
  <c r="AA202" i="22"/>
  <c r="AA79" i="22"/>
  <c r="AA40" i="22"/>
  <c r="AA73" i="22"/>
  <c r="AA125" i="22"/>
  <c r="AA181" i="22"/>
  <c r="AA19" i="22"/>
  <c r="AA104" i="22"/>
  <c r="AA142" i="22"/>
  <c r="AA46" i="22"/>
  <c r="AA169" i="22"/>
  <c r="AA262" i="22"/>
  <c r="AA66" i="22"/>
  <c r="AA222" i="22"/>
  <c r="AA160" i="22"/>
  <c r="AA80" i="22"/>
  <c r="AA261" i="22"/>
  <c r="AA53" i="22"/>
  <c r="AA216" i="22"/>
  <c r="AA276" i="22"/>
  <c r="AA249" i="22"/>
  <c r="AA146" i="22"/>
  <c r="AA246" i="22"/>
  <c r="AA50" i="22"/>
  <c r="AA215" i="22"/>
  <c r="AA139" i="22"/>
  <c r="AA62" i="22"/>
  <c r="AA252" i="22"/>
  <c r="AA192" i="22"/>
  <c r="AA70" i="22"/>
  <c r="AA86" i="22"/>
  <c r="AA34" i="22"/>
  <c r="AA173" i="22"/>
  <c r="AA223" i="22"/>
  <c r="AA101" i="22"/>
  <c r="AA236" i="22"/>
  <c r="AA166" i="22"/>
  <c r="AA56" i="22"/>
  <c r="AA77" i="22"/>
  <c r="AA89" i="22"/>
  <c r="AA175" i="22"/>
  <c r="AA131" i="22"/>
  <c r="AA133" i="22"/>
  <c r="AA157" i="22"/>
  <c r="AA272" i="22"/>
  <c r="AA161" i="22"/>
  <c r="AA165" i="22"/>
  <c r="AA35" i="22"/>
  <c r="AA38" i="22"/>
  <c r="AA152" i="22"/>
  <c r="AA210" i="22"/>
  <c r="AA120" i="22"/>
  <c r="AA119" i="22"/>
  <c r="AA186" i="22"/>
  <c r="AA121" i="22"/>
  <c r="AA183" i="22"/>
  <c r="AA213" i="22"/>
  <c r="AA91" i="22"/>
  <c r="AA117" i="22"/>
  <c r="AA191" i="22"/>
  <c r="AA72" i="22"/>
  <c r="AA96" i="22"/>
  <c r="AA84" i="22"/>
  <c r="AA49" i="22"/>
  <c r="AA60" i="22"/>
  <c r="AA196" i="22"/>
  <c r="AA233" i="22"/>
  <c r="AA237" i="22"/>
  <c r="AA155" i="22"/>
  <c r="AA48" i="22"/>
  <c r="AA194" i="22"/>
  <c r="AA116" i="22"/>
  <c r="AA248" i="22"/>
  <c r="AA212" i="22"/>
  <c r="AA148" i="22"/>
  <c r="AA29" i="22"/>
  <c r="AA85" i="22"/>
  <c r="AA185" i="22"/>
  <c r="AA33" i="22"/>
  <c r="AA126" i="22"/>
  <c r="AA137" i="22"/>
  <c r="AA273" i="22"/>
  <c r="AA179" i="22"/>
  <c r="AA190" i="22"/>
  <c r="AA136" i="22"/>
  <c r="AA159" i="22"/>
  <c r="AA75" i="22"/>
  <c r="AA239" i="22"/>
  <c r="AA64" i="22"/>
  <c r="AA189" i="22"/>
  <c r="AA154" i="22"/>
  <c r="AA22" i="22"/>
  <c r="AA251" i="22"/>
  <c r="AA199" i="22"/>
  <c r="AA242" i="22"/>
  <c r="AA205" i="22"/>
  <c r="AA128" i="22"/>
  <c r="AA172" i="22"/>
  <c r="AA23" i="22"/>
  <c r="AA31" i="22"/>
  <c r="AA83" i="22"/>
  <c r="AA234" i="22"/>
  <c r="AA243" i="22"/>
  <c r="AA24" i="22"/>
  <c r="AA229" i="22"/>
  <c r="AA238" i="22"/>
  <c r="AA197" i="22"/>
  <c r="AA94" i="22"/>
  <c r="AA259" i="22"/>
  <c r="AA25" i="22"/>
  <c r="AA106" i="22"/>
  <c r="AA151" i="22"/>
  <c r="AA99" i="22"/>
  <c r="AA149" i="22"/>
  <c r="AA78" i="22"/>
  <c r="AA144" i="22"/>
  <c r="AA74" i="22"/>
  <c r="AA230" i="22"/>
  <c r="AA265" i="22"/>
  <c r="AA97" i="22"/>
  <c r="AA188" i="22"/>
  <c r="AA180" i="22"/>
  <c r="AA156" i="22"/>
  <c r="AA150" i="22"/>
  <c r="AA92" i="22"/>
  <c r="AA263" i="22"/>
  <c r="AA278" i="22"/>
  <c r="AA67" i="22"/>
  <c r="AA90" i="22"/>
  <c r="AA250" i="22"/>
  <c r="AA164" i="22"/>
  <c r="AA59" i="22"/>
  <c r="AA240" i="22"/>
  <c r="AA105" i="22"/>
  <c r="AA27" i="22"/>
  <c r="AA124" i="22"/>
  <c r="AA87" i="22"/>
  <c r="AA127" i="22"/>
  <c r="AA65" i="22"/>
  <c r="AA44" i="22"/>
  <c r="AA162" i="22"/>
  <c r="AA130" i="22"/>
  <c r="AA111" i="22"/>
  <c r="AA81" i="22"/>
  <c r="AA208" i="22"/>
  <c r="AA244" i="22"/>
  <c r="AA41" i="22"/>
  <c r="AA256" i="22"/>
  <c r="AA51" i="22"/>
  <c r="AA201" i="22"/>
  <c r="AA68" i="22"/>
  <c r="AA268" i="22"/>
  <c r="AA118" i="22"/>
  <c r="AA103" i="22"/>
  <c r="AA123" i="22"/>
  <c r="AA110" i="22"/>
  <c r="AA100" i="22"/>
  <c r="AA270" i="22"/>
  <c r="AA254" i="22"/>
  <c r="AA182" i="22"/>
  <c r="AA200" i="22"/>
  <c r="AA54" i="22"/>
  <c r="W9" i="22"/>
  <c r="T7" i="22"/>
  <c r="W7" i="22"/>
  <c r="T11" i="22"/>
  <c r="U5" i="22"/>
  <c r="T6" i="22"/>
  <c r="U6" i="22"/>
  <c r="U7" i="22"/>
  <c r="U9" i="22"/>
  <c r="R33" i="15"/>
  <c r="F38" i="23" s="1"/>
  <c r="R47" i="19"/>
  <c r="AB46" i="19"/>
  <c r="X46" i="19"/>
  <c r="T46" i="19"/>
  <c r="AC46" i="19"/>
  <c r="W46" i="19"/>
  <c r="Z46" i="19"/>
  <c r="U46" i="19"/>
  <c r="Y46" i="19"/>
  <c r="AD46" i="19"/>
  <c r="AA46" i="19"/>
  <c r="V46" i="19"/>
  <c r="S46" i="19"/>
  <c r="E42" i="2"/>
  <c r="H41" i="2"/>
  <c r="G607" i="29" l="1"/>
  <c r="H607" i="29"/>
  <c r="D616" i="5" s="1"/>
  <c r="I607" i="29"/>
  <c r="F616" i="5" s="1"/>
  <c r="F90" i="22"/>
  <c r="T46" i="22" s="1"/>
  <c r="AD33" i="22"/>
  <c r="AD102" i="22"/>
  <c r="AD239" i="22"/>
  <c r="AD160" i="22"/>
  <c r="AD175" i="22"/>
  <c r="AD185" i="22"/>
  <c r="AD68" i="22"/>
  <c r="AD186" i="22"/>
  <c r="AD118" i="22"/>
  <c r="AD62" i="22"/>
  <c r="T253" i="22"/>
  <c r="T199" i="22"/>
  <c r="T171" i="22"/>
  <c r="T106" i="22"/>
  <c r="T36" i="22"/>
  <c r="F608" i="29"/>
  <c r="AD209" i="22"/>
  <c r="AD121" i="22"/>
  <c r="AD262" i="22"/>
  <c r="AD96" i="22"/>
  <c r="AD208" i="22"/>
  <c r="AD157" i="22"/>
  <c r="AD109" i="22"/>
  <c r="AD212" i="22"/>
  <c r="AD98" i="22"/>
  <c r="AD177" i="22"/>
  <c r="AD138" i="22"/>
  <c r="AD229" i="22"/>
  <c r="AD166" i="22"/>
  <c r="AD105" i="22"/>
  <c r="AD52" i="22"/>
  <c r="AD34" i="22"/>
  <c r="AD46" i="22"/>
  <c r="AD164" i="22"/>
  <c r="AD169" i="22"/>
  <c r="AD37" i="22"/>
  <c r="AD200" i="22"/>
  <c r="AD179" i="22"/>
  <c r="AD159" i="22"/>
  <c r="AD143" i="22"/>
  <c r="AD88" i="22"/>
  <c r="AD92" i="22"/>
  <c r="AD189" i="22"/>
  <c r="AD168" i="22"/>
  <c r="AD133" i="22"/>
  <c r="AD246" i="22"/>
  <c r="AD53" i="22"/>
  <c r="AD220" i="22"/>
  <c r="AD142" i="22"/>
  <c r="AD135" i="22"/>
  <c r="AD214" i="22"/>
  <c r="AD76" i="22"/>
  <c r="AD270" i="22"/>
  <c r="AD125" i="22"/>
  <c r="AD204" i="22"/>
  <c r="AD134" i="22"/>
  <c r="AD184" i="22"/>
  <c r="AD217" i="22"/>
  <c r="AD73" i="22"/>
  <c r="AD176" i="22"/>
  <c r="AD236" i="22"/>
  <c r="AD74" i="22"/>
  <c r="AD250" i="22"/>
  <c r="AD60" i="22"/>
  <c r="AD58" i="22"/>
  <c r="AD149" i="22"/>
  <c r="AD215" i="22"/>
  <c r="AD128" i="22"/>
  <c r="AD78" i="22"/>
  <c r="AD97" i="22"/>
  <c r="AD259" i="22"/>
  <c r="AD106" i="22"/>
  <c r="AD151" i="22"/>
  <c r="AD72" i="22"/>
  <c r="AD181" i="22"/>
  <c r="AD131" i="22"/>
  <c r="AD277" i="22"/>
  <c r="AD100" i="22"/>
  <c r="AD242" i="22"/>
  <c r="AD122" i="22"/>
  <c r="AD231" i="22"/>
  <c r="AD278" i="22"/>
  <c r="AD213" i="22"/>
  <c r="AD240" i="22"/>
  <c r="AD126" i="22"/>
  <c r="AD264" i="22"/>
  <c r="AD199" i="22"/>
  <c r="AD129" i="22"/>
  <c r="AD57" i="22"/>
  <c r="AD237" i="22"/>
  <c r="AD245" i="22"/>
  <c r="AD252" i="22"/>
  <c r="AD207" i="22"/>
  <c r="AD227" i="22"/>
  <c r="AD244" i="22"/>
  <c r="AD56" i="22"/>
  <c r="AD156" i="22"/>
  <c r="AD47" i="22"/>
  <c r="AD219" i="22"/>
  <c r="AD38" i="22"/>
  <c r="AD178" i="22"/>
  <c r="AD163" i="22"/>
  <c r="AD148" i="22"/>
  <c r="AD247" i="22"/>
  <c r="AD41" i="22"/>
  <c r="AD49" i="22"/>
  <c r="AD69" i="22"/>
  <c r="AD251" i="22"/>
  <c r="AD147" i="22"/>
  <c r="AD265" i="22"/>
  <c r="AD75" i="22"/>
  <c r="AD82" i="22"/>
  <c r="AD167" i="22"/>
  <c r="AD183" i="22"/>
  <c r="AD110" i="22"/>
  <c r="AD210" i="22"/>
  <c r="AD202" i="22"/>
  <c r="AD146" i="22"/>
  <c r="AD61" i="22"/>
  <c r="AD155" i="22"/>
  <c r="AD233" i="22"/>
  <c r="AD255" i="22"/>
  <c r="AD180" i="22"/>
  <c r="AD101" i="22"/>
  <c r="AD190" i="22"/>
  <c r="AD50" i="22"/>
  <c r="AD108" i="22"/>
  <c r="AD182" i="22"/>
  <c r="AD132" i="22"/>
  <c r="AD272" i="22"/>
  <c r="AD71" i="22"/>
  <c r="AD154" i="22"/>
  <c r="AD141" i="22"/>
  <c r="AD267" i="22"/>
  <c r="AD228" i="22"/>
  <c r="AD170" i="22"/>
  <c r="AD95" i="22"/>
  <c r="AD258" i="22"/>
  <c r="AD39" i="22"/>
  <c r="AD54" i="22"/>
  <c r="AD218" i="22"/>
  <c r="AD120" i="22"/>
  <c r="AD127" i="22"/>
  <c r="AD211" i="22"/>
  <c r="AD279" i="22"/>
  <c r="AD90" i="22"/>
  <c r="AD115" i="22"/>
  <c r="AD130" i="22"/>
  <c r="AD93" i="22"/>
  <c r="AD243" i="22"/>
  <c r="AD80" i="22"/>
  <c r="AD31" i="22"/>
  <c r="AD48" i="22"/>
  <c r="AD174" i="22"/>
  <c r="AD216" i="22"/>
  <c r="AD222" i="22"/>
  <c r="AD70" i="22"/>
  <c r="AD260" i="22"/>
  <c r="AD171" i="22"/>
  <c r="AD194" i="22"/>
  <c r="AD111" i="22"/>
  <c r="AD158" i="22"/>
  <c r="AD67" i="22"/>
  <c r="AD172" i="22"/>
  <c r="AD173" i="22"/>
  <c r="AD81" i="22"/>
  <c r="AD253" i="22"/>
  <c r="AD45" i="22"/>
  <c r="AD63" i="22"/>
  <c r="AD268" i="22"/>
  <c r="AD77" i="22"/>
  <c r="AD191" i="22"/>
  <c r="AD83" i="22"/>
  <c r="AD87" i="22"/>
  <c r="AD266" i="22"/>
  <c r="AD123" i="22"/>
  <c r="AD104" i="22"/>
  <c r="AD113" i="22"/>
  <c r="AD257" i="22"/>
  <c r="AD153" i="22"/>
  <c r="AD136" i="22"/>
  <c r="AD206" i="22"/>
  <c r="AD187" i="22"/>
  <c r="AD5" i="22"/>
  <c r="AD32" i="22"/>
  <c r="AD198" i="22"/>
  <c r="AD192" i="22"/>
  <c r="AD107" i="22"/>
  <c r="AD85" i="22"/>
  <c r="AD226" i="22"/>
  <c r="AD162" i="22"/>
  <c r="AD145" i="22"/>
  <c r="AD188" i="22"/>
  <c r="AD203" i="22"/>
  <c r="AD79" i="22"/>
  <c r="AD43" i="22"/>
  <c r="AD232" i="22"/>
  <c r="AD223" i="22"/>
  <c r="AD65" i="22"/>
  <c r="AD256" i="22"/>
  <c r="AD241" i="22"/>
  <c r="AD274" i="22"/>
  <c r="AD114" i="22"/>
  <c r="AD196" i="22"/>
  <c r="AD275" i="22"/>
  <c r="AD89" i="22"/>
  <c r="AD119" i="22"/>
  <c r="AD40" i="22"/>
  <c r="AD116" i="22"/>
  <c r="AD94" i="22"/>
  <c r="AD249" i="22"/>
  <c r="AD224" i="22"/>
  <c r="AD144" i="22"/>
  <c r="AD195" i="22"/>
  <c r="AD225" i="22"/>
  <c r="AD59" i="22"/>
  <c r="AD99" i="22"/>
  <c r="AD238" i="22"/>
  <c r="AD271" i="22"/>
  <c r="AD248" i="22"/>
  <c r="AD201" i="22"/>
  <c r="AD273" i="22"/>
  <c r="AD276" i="22"/>
  <c r="AD64" i="22"/>
  <c r="AD150" i="22"/>
  <c r="AD165" i="22"/>
  <c r="AD235" i="22"/>
  <c r="AD137" i="22"/>
  <c r="AD140" i="22"/>
  <c r="AD91" i="22"/>
  <c r="AD230" i="22"/>
  <c r="AD84" i="22"/>
  <c r="AD44" i="22"/>
  <c r="AD269" i="22"/>
  <c r="AD66" i="22"/>
  <c r="AD51" i="22"/>
  <c r="AD234" i="22"/>
  <c r="AD221" i="22"/>
  <c r="AD263" i="22"/>
  <c r="AD193" i="22"/>
  <c r="AD261" i="22"/>
  <c r="AD152" i="22"/>
  <c r="AD254" i="22"/>
  <c r="AD29" i="22"/>
  <c r="AD4" i="22"/>
  <c r="T14" i="22"/>
  <c r="T9" i="22"/>
  <c r="T2" i="22"/>
  <c r="T26" i="22"/>
  <c r="T12" i="22"/>
  <c r="T17" i="22"/>
  <c r="T4" i="22"/>
  <c r="AD6" i="22"/>
  <c r="AD17" i="22"/>
  <c r="AD9" i="22"/>
  <c r="T18" i="22"/>
  <c r="T8" i="22"/>
  <c r="T21" i="22"/>
  <c r="T3" i="22"/>
  <c r="AD117" i="22"/>
  <c r="AD26" i="22"/>
  <c r="AD23" i="22"/>
  <c r="AD27" i="22"/>
  <c r="AD25" i="22"/>
  <c r="AD30" i="22"/>
  <c r="AD14" i="22"/>
  <c r="AD11" i="22"/>
  <c r="AD19" i="22"/>
  <c r="AD2" i="22"/>
  <c r="AD16" i="22"/>
  <c r="AD7" i="22"/>
  <c r="T5" i="22"/>
  <c r="AD21" i="22"/>
  <c r="AD8" i="22"/>
  <c r="AD13" i="22"/>
  <c r="AD18" i="22"/>
  <c r="AD28" i="22"/>
  <c r="T23" i="22"/>
  <c r="T22" i="22"/>
  <c r="T24" i="22"/>
  <c r="T19" i="22"/>
  <c r="T25" i="22"/>
  <c r="N56" i="22"/>
  <c r="E70" i="22"/>
  <c r="AD3" i="22"/>
  <c r="AD12" i="22"/>
  <c r="AD10" i="22"/>
  <c r="AD20" i="22"/>
  <c r="AD22" i="22"/>
  <c r="AD15" i="22"/>
  <c r="T10" i="22"/>
  <c r="T16" i="22"/>
  <c r="T20" i="22"/>
  <c r="T15" i="22"/>
  <c r="T13" i="22"/>
  <c r="AD103" i="22"/>
  <c r="AD197" i="22"/>
  <c r="AD55" i="22"/>
  <c r="AD205" i="22"/>
  <c r="AD139" i="22"/>
  <c r="AD124" i="22"/>
  <c r="AD35" i="22"/>
  <c r="AD42" i="22"/>
  <c r="AD112" i="22"/>
  <c r="AD86" i="22"/>
  <c r="AD161" i="22"/>
  <c r="AD36" i="22"/>
  <c r="J88" i="22"/>
  <c r="X22" i="22" s="1"/>
  <c r="N61" i="22"/>
  <c r="N63" i="22"/>
  <c r="N64" i="22"/>
  <c r="H80" i="22"/>
  <c r="H81" i="22"/>
  <c r="N66" i="22"/>
  <c r="K73" i="22"/>
  <c r="R34" i="15"/>
  <c r="F39" i="23" s="1"/>
  <c r="AD47" i="19"/>
  <c r="Z47" i="19"/>
  <c r="V47" i="19"/>
  <c r="Y47" i="19"/>
  <c r="T47" i="19"/>
  <c r="AB47" i="19"/>
  <c r="W47" i="19"/>
  <c r="R48" i="19"/>
  <c r="U47" i="19"/>
  <c r="AC47" i="19"/>
  <c r="S47" i="19"/>
  <c r="X47" i="19"/>
  <c r="AA47" i="19"/>
  <c r="H42" i="2"/>
  <c r="E43" i="2"/>
  <c r="T42" i="22" l="1"/>
  <c r="T29" i="22"/>
  <c r="T183" i="22"/>
  <c r="T35" i="22"/>
  <c r="T142" i="22"/>
  <c r="T107" i="22"/>
  <c r="T265" i="22"/>
  <c r="T143" i="22"/>
  <c r="T172" i="22"/>
  <c r="T217" i="22"/>
  <c r="T104" i="22"/>
  <c r="T132" i="22"/>
  <c r="T207" i="22"/>
  <c r="T124" i="22"/>
  <c r="T111" i="22"/>
  <c r="T87" i="22"/>
  <c r="T103" i="22"/>
  <c r="T128" i="22"/>
  <c r="T85" i="22"/>
  <c r="T230" i="22"/>
  <c r="T250" i="22"/>
  <c r="T78" i="22"/>
  <c r="T65" i="22"/>
  <c r="T52" i="22"/>
  <c r="T118" i="22"/>
  <c r="T40" i="22"/>
  <c r="T196" i="22"/>
  <c r="T28" i="22"/>
  <c r="T97" i="22"/>
  <c r="T94" i="22"/>
  <c r="T95" i="22"/>
  <c r="T117" i="22"/>
  <c r="T255" i="22"/>
  <c r="T235" i="22"/>
  <c r="T175" i="22"/>
  <c r="T213" i="22"/>
  <c r="T135" i="22"/>
  <c r="T131" i="22"/>
  <c r="T116" i="22"/>
  <c r="T170" i="22"/>
  <c r="T156" i="22"/>
  <c r="T53" i="22"/>
  <c r="T140" i="22"/>
  <c r="T41" i="22"/>
  <c r="T258" i="22"/>
  <c r="T278" i="22"/>
  <c r="T68" i="22"/>
  <c r="T90" i="22"/>
  <c r="T239" i="22"/>
  <c r="T34" i="22"/>
  <c r="T191" i="22"/>
  <c r="T157" i="22"/>
  <c r="T115" i="22"/>
  <c r="T203" i="22"/>
  <c r="T67" i="22"/>
  <c r="T272" i="22"/>
  <c r="T141" i="22"/>
  <c r="T112" i="22"/>
  <c r="G608" i="29"/>
  <c r="H608" i="29"/>
  <c r="D617" i="5" s="1"/>
  <c r="I608" i="29"/>
  <c r="F617" i="5" s="1"/>
  <c r="T71" i="22"/>
  <c r="T201" i="22"/>
  <c r="T56" i="22"/>
  <c r="T241" i="22"/>
  <c r="T231" i="22"/>
  <c r="T32" i="22"/>
  <c r="T220" i="22"/>
  <c r="T121" i="22"/>
  <c r="T158" i="22"/>
  <c r="T273" i="22"/>
  <c r="T238" i="22"/>
  <c r="T180" i="22"/>
  <c r="T256" i="22"/>
  <c r="T61" i="22"/>
  <c r="T167" i="22"/>
  <c r="T166" i="22"/>
  <c r="T126" i="22"/>
  <c r="T72" i="22"/>
  <c r="T127" i="22"/>
  <c r="T125" i="22"/>
  <c r="T48" i="22"/>
  <c r="T134" i="22"/>
  <c r="T108" i="22"/>
  <c r="F609" i="29"/>
  <c r="N62" i="22"/>
  <c r="X180" i="22"/>
  <c r="X277" i="22"/>
  <c r="X172" i="22"/>
  <c r="X264" i="22"/>
  <c r="X265" i="22"/>
  <c r="X236" i="22"/>
  <c r="X176" i="22"/>
  <c r="X157" i="22"/>
  <c r="X77" i="22"/>
  <c r="X133" i="22"/>
  <c r="X262" i="22"/>
  <c r="X248" i="22"/>
  <c r="X130" i="22"/>
  <c r="X181" i="22"/>
  <c r="X67" i="22"/>
  <c r="X87" i="22"/>
  <c r="X135" i="22"/>
  <c r="X164" i="22"/>
  <c r="X118" i="22"/>
  <c r="X94" i="22"/>
  <c r="X187" i="22"/>
  <c r="X122" i="22"/>
  <c r="X234" i="22"/>
  <c r="X230" i="22"/>
  <c r="X119" i="22"/>
  <c r="X38" i="22"/>
  <c r="X225" i="22"/>
  <c r="X193" i="22"/>
  <c r="X95" i="22"/>
  <c r="X215" i="22"/>
  <c r="X203" i="22"/>
  <c r="X195" i="22"/>
  <c r="X54" i="22"/>
  <c r="X208" i="22"/>
  <c r="X134" i="22"/>
  <c r="X36" i="22"/>
  <c r="X59" i="22"/>
  <c r="X245" i="22"/>
  <c r="X136" i="22"/>
  <c r="X132" i="22"/>
  <c r="X73" i="22"/>
  <c r="X170" i="22"/>
  <c r="X153" i="22"/>
  <c r="X107" i="22"/>
  <c r="X243" i="22"/>
  <c r="X261" i="22"/>
  <c r="X45" i="22"/>
  <c r="X268" i="22"/>
  <c r="X111" i="22"/>
  <c r="X163" i="22"/>
  <c r="X82" i="22"/>
  <c r="X189" i="22"/>
  <c r="X53" i="22"/>
  <c r="X101" i="22"/>
  <c r="X167" i="22"/>
  <c r="X209" i="22"/>
  <c r="X212" i="22"/>
  <c r="X56" i="22"/>
  <c r="X120" i="22"/>
  <c r="X17" i="22"/>
  <c r="X15" i="22"/>
  <c r="X30" i="22"/>
  <c r="X11" i="22"/>
  <c r="X10" i="22"/>
  <c r="X13" i="22"/>
  <c r="X227" i="22"/>
  <c r="X99" i="22"/>
  <c r="X123" i="22"/>
  <c r="X78" i="22"/>
  <c r="X190" i="22"/>
  <c r="X55" i="22"/>
  <c r="X43" i="22"/>
  <c r="X218" i="22"/>
  <c r="X173" i="22"/>
  <c r="X146" i="22"/>
  <c r="X108" i="22"/>
  <c r="X35" i="22"/>
  <c r="X224" i="22"/>
  <c r="X52" i="22"/>
  <c r="X115" i="22"/>
  <c r="X254" i="22"/>
  <c r="X140" i="22"/>
  <c r="X175" i="22"/>
  <c r="X279" i="22"/>
  <c r="X76" i="22"/>
  <c r="X237" i="22"/>
  <c r="X148" i="22"/>
  <c r="X143" i="22"/>
  <c r="X233" i="22"/>
  <c r="X271" i="22"/>
  <c r="X93" i="22"/>
  <c r="X20" i="22"/>
  <c r="X2" i="22"/>
  <c r="X21" i="22"/>
  <c r="X18" i="22"/>
  <c r="X204" i="22"/>
  <c r="X63" i="22"/>
  <c r="X205" i="22"/>
  <c r="X244" i="22"/>
  <c r="X259" i="22"/>
  <c r="X168" i="22"/>
  <c r="X207" i="22"/>
  <c r="X249" i="22"/>
  <c r="X51" i="22"/>
  <c r="X202" i="22"/>
  <c r="X105" i="22"/>
  <c r="X39" i="22"/>
  <c r="X239" i="22"/>
  <c r="X221" i="22"/>
  <c r="X267" i="22"/>
  <c r="X154" i="22"/>
  <c r="X166" i="22"/>
  <c r="X131" i="22"/>
  <c r="X223" i="22"/>
  <c r="X276" i="22"/>
  <c r="X266" i="22"/>
  <c r="X273" i="22"/>
  <c r="X34" i="22"/>
  <c r="X90" i="22"/>
  <c r="X159" i="22"/>
  <c r="X179" i="22"/>
  <c r="X182" i="22"/>
  <c r="X33" i="22"/>
  <c r="X12" i="22"/>
  <c r="E71" i="22"/>
  <c r="X32" i="22"/>
  <c r="X26" i="22"/>
  <c r="X31" i="22"/>
  <c r="X125" i="22"/>
  <c r="X9" i="22"/>
  <c r="X7" i="22"/>
  <c r="X3" i="22"/>
  <c r="X6" i="22"/>
  <c r="X5" i="22"/>
  <c r="X8" i="22"/>
  <c r="X25" i="22"/>
  <c r="X4" i="22"/>
  <c r="X19" i="22"/>
  <c r="X14" i="22"/>
  <c r="X23" i="22"/>
  <c r="X96" i="22"/>
  <c r="X121" i="22"/>
  <c r="X200" i="22"/>
  <c r="X110" i="22"/>
  <c r="X174" i="22"/>
  <c r="X185" i="22"/>
  <c r="X228" i="22"/>
  <c r="X109" i="22"/>
  <c r="X241" i="22"/>
  <c r="X66" i="22"/>
  <c r="X88" i="22"/>
  <c r="H96" i="22"/>
  <c r="H86" i="22"/>
  <c r="X246" i="22"/>
  <c r="X242" i="22"/>
  <c r="X81" i="22"/>
  <c r="K75" i="22"/>
  <c r="K76" i="22" s="1"/>
  <c r="N67" i="22"/>
  <c r="R35" i="15"/>
  <c r="F40" i="23" s="1"/>
  <c r="R49" i="19"/>
  <c r="AB48" i="19"/>
  <c r="X48" i="19"/>
  <c r="T48" i="19"/>
  <c r="AA48" i="19"/>
  <c r="V48" i="19"/>
  <c r="AD48" i="19"/>
  <c r="Y48" i="19"/>
  <c r="S48" i="19"/>
  <c r="AC48" i="19"/>
  <c r="U48" i="19"/>
  <c r="Z48" i="19"/>
  <c r="W48" i="19"/>
  <c r="E44" i="2"/>
  <c r="H43" i="2"/>
  <c r="V98" i="22" l="1"/>
  <c r="G609" i="29"/>
  <c r="H609" i="29"/>
  <c r="D618" i="5" s="1"/>
  <c r="I609" i="29"/>
  <c r="F618" i="5" s="1"/>
  <c r="V38" i="22"/>
  <c r="V157" i="22"/>
  <c r="V162" i="22"/>
  <c r="V261" i="22"/>
  <c r="V182" i="22"/>
  <c r="V166" i="22"/>
  <c r="V121" i="22"/>
  <c r="V70" i="22"/>
  <c r="V131" i="22"/>
  <c r="V258" i="22"/>
  <c r="V179" i="22"/>
  <c r="V141" i="22"/>
  <c r="F610" i="29"/>
  <c r="V189" i="22"/>
  <c r="V259" i="22"/>
  <c r="V242" i="22"/>
  <c r="V188" i="22"/>
  <c r="V213" i="22"/>
  <c r="V211" i="22"/>
  <c r="V178" i="22"/>
  <c r="V33" i="22"/>
  <c r="V234" i="22"/>
  <c r="V190" i="22"/>
  <c r="V192" i="22"/>
  <c r="V238" i="22"/>
  <c r="V58" i="22"/>
  <c r="V216" i="22"/>
  <c r="V250" i="22"/>
  <c r="V145" i="22"/>
  <c r="V271" i="22"/>
  <c r="V227" i="22"/>
  <c r="V231" i="22"/>
  <c r="V108" i="22"/>
  <c r="V230" i="22"/>
  <c r="V273" i="22"/>
  <c r="V71" i="22"/>
  <c r="V122" i="22"/>
  <c r="V160" i="22"/>
  <c r="V103" i="22"/>
  <c r="V263" i="22"/>
  <c r="V202" i="22"/>
  <c r="V105" i="22"/>
  <c r="V59" i="22"/>
  <c r="V191" i="22"/>
  <c r="V87" i="22"/>
  <c r="V209" i="22"/>
  <c r="V207" i="22"/>
  <c r="V164" i="22"/>
  <c r="V232" i="22"/>
  <c r="V174" i="22"/>
  <c r="V80" i="22"/>
  <c r="V110" i="22"/>
  <c r="V218" i="22"/>
  <c r="V235" i="22"/>
  <c r="V83" i="22"/>
  <c r="V228" i="22"/>
  <c r="V154" i="22"/>
  <c r="V244" i="22"/>
  <c r="V186" i="22"/>
  <c r="V224" i="22"/>
  <c r="V134" i="22"/>
  <c r="V117" i="22"/>
  <c r="V126" i="22"/>
  <c r="V184" i="22"/>
  <c r="V180" i="22"/>
  <c r="V212" i="22"/>
  <c r="V62" i="22"/>
  <c r="V111" i="22"/>
  <c r="V201" i="22"/>
  <c r="V246" i="22"/>
  <c r="V128" i="22"/>
  <c r="V135" i="22"/>
  <c r="V262" i="22"/>
  <c r="V156" i="22"/>
  <c r="V172" i="22"/>
  <c r="V53" i="22"/>
  <c r="V32" i="22"/>
  <c r="V239" i="22"/>
  <c r="V260" i="22"/>
  <c r="V79" i="22"/>
  <c r="V42" i="22"/>
  <c r="V149" i="22"/>
  <c r="V35" i="22"/>
  <c r="V155" i="22"/>
  <c r="V101" i="22"/>
  <c r="V277" i="22"/>
  <c r="V61" i="22"/>
  <c r="V85" i="22"/>
  <c r="V136" i="22"/>
  <c r="V198" i="22"/>
  <c r="V116" i="22"/>
  <c r="V91" i="22"/>
  <c r="V200" i="22"/>
  <c r="V195" i="22"/>
  <c r="V226" i="22"/>
  <c r="V274" i="22"/>
  <c r="V245" i="22"/>
  <c r="V63" i="22"/>
  <c r="V203" i="22"/>
  <c r="V199" i="22"/>
  <c r="V169" i="22"/>
  <c r="V55" i="22"/>
  <c r="V113" i="22"/>
  <c r="V275" i="22"/>
  <c r="V95" i="22"/>
  <c r="V215" i="22"/>
  <c r="V204" i="22"/>
  <c r="V165" i="22"/>
  <c r="V222" i="22"/>
  <c r="V76" i="22"/>
  <c r="V51" i="22"/>
  <c r="V94" i="22"/>
  <c r="V64" i="22"/>
  <c r="V112" i="22"/>
  <c r="V137" i="22"/>
  <c r="V161" i="22"/>
  <c r="V181" i="22"/>
  <c r="V84" i="22"/>
  <c r="V106" i="22"/>
  <c r="V267" i="22"/>
  <c r="V107" i="22"/>
  <c r="V196" i="22"/>
  <c r="V187" i="22"/>
  <c r="V205" i="22"/>
  <c r="V12" i="22"/>
  <c r="V30" i="22"/>
  <c r="V8" i="22"/>
  <c r="V6" i="22"/>
  <c r="V208" i="22"/>
  <c r="V50" i="22"/>
  <c r="V102" i="22"/>
  <c r="V120" i="22"/>
  <c r="V272" i="22"/>
  <c r="V241" i="22"/>
  <c r="V253" i="22"/>
  <c r="V278" i="22"/>
  <c r="V152" i="22"/>
  <c r="V159" i="22"/>
  <c r="V92" i="22"/>
  <c r="V257" i="22"/>
  <c r="V127" i="22"/>
  <c r="V44" i="22"/>
  <c r="V72" i="22"/>
  <c r="V104" i="22"/>
  <c r="V185" i="22"/>
  <c r="V47" i="22"/>
  <c r="V153" i="22"/>
  <c r="V206" i="22"/>
  <c r="V60" i="22"/>
  <c r="V256" i="22"/>
  <c r="V81" i="22"/>
  <c r="V75" i="22"/>
  <c r="V77" i="22"/>
  <c r="V93" i="22"/>
  <c r="V114" i="22"/>
  <c r="V138" i="22"/>
  <c r="V74" i="22"/>
  <c r="V68" i="22"/>
  <c r="V140" i="22"/>
  <c r="V56" i="22"/>
  <c r="V78" i="22"/>
  <c r="V229" i="22"/>
  <c r="V237" i="22"/>
  <c r="V144" i="22"/>
  <c r="V269" i="22"/>
  <c r="V183" i="22"/>
  <c r="V197" i="22"/>
  <c r="V265" i="22"/>
  <c r="V193" i="22"/>
  <c r="V167" i="22"/>
  <c r="V88" i="22"/>
  <c r="V143" i="22"/>
  <c r="V214" i="22"/>
  <c r="V254" i="22"/>
  <c r="V115" i="22"/>
  <c r="V225" i="22"/>
  <c r="V25" i="22"/>
  <c r="V14" i="22"/>
  <c r="E72" i="22"/>
  <c r="E77" i="22" s="1"/>
  <c r="E83" i="22" s="1"/>
  <c r="E89" i="22" s="1"/>
  <c r="S64" i="22" s="1"/>
  <c r="S11" i="22"/>
  <c r="S13" i="22"/>
  <c r="V29" i="22"/>
  <c r="V3" i="22"/>
  <c r="V13" i="22"/>
  <c r="V100" i="22"/>
  <c r="V168" i="22"/>
  <c r="V139" i="22"/>
  <c r="V147" i="22"/>
  <c r="V57" i="22"/>
  <c r="V266" i="22"/>
  <c r="V171" i="22"/>
  <c r="V67" i="22"/>
  <c r="V173" i="22"/>
  <c r="V217" i="22"/>
  <c r="V221" i="22"/>
  <c r="V45" i="22"/>
  <c r="V36" i="22"/>
  <c r="V194" i="22"/>
  <c r="V99" i="22"/>
  <c r="V177" i="22"/>
  <c r="V96" i="22"/>
  <c r="V151" i="22"/>
  <c r="V65" i="22"/>
  <c r="V125" i="22"/>
  <c r="V248" i="22"/>
  <c r="V109" i="22"/>
  <c r="V270" i="22"/>
  <c r="V255" i="22"/>
  <c r="V11" i="22"/>
  <c r="V28" i="22"/>
  <c r="V26" i="22"/>
  <c r="V10" i="22"/>
  <c r="V148" i="22"/>
  <c r="V236" i="22"/>
  <c r="V276" i="22"/>
  <c r="V240" i="22"/>
  <c r="V34" i="22"/>
  <c r="V220" i="22"/>
  <c r="V247" i="22"/>
  <c r="V31" i="22"/>
  <c r="V90" i="22"/>
  <c r="N68" i="22"/>
  <c r="K77" i="22"/>
  <c r="K78" i="22"/>
  <c r="N69" i="22"/>
  <c r="R36" i="15"/>
  <c r="F41" i="23" s="1"/>
  <c r="AD49" i="19"/>
  <c r="Z49" i="19"/>
  <c r="V49" i="19"/>
  <c r="AC49" i="19"/>
  <c r="X49" i="19"/>
  <c r="S49" i="19"/>
  <c r="R50" i="19"/>
  <c r="AA49" i="19"/>
  <c r="U49" i="19"/>
  <c r="T49" i="19"/>
  <c r="AB49" i="19"/>
  <c r="W49" i="19"/>
  <c r="Y49" i="19"/>
  <c r="H44" i="2"/>
  <c r="E45" i="2"/>
  <c r="G610" i="29" l="1"/>
  <c r="H610" i="29"/>
  <c r="D619" i="5" s="1"/>
  <c r="I610" i="29"/>
  <c r="F619" i="5" s="1"/>
  <c r="F611" i="29"/>
  <c r="S85" i="22"/>
  <c r="S161" i="22"/>
  <c r="S251" i="22"/>
  <c r="S246" i="22"/>
  <c r="S35" i="22"/>
  <c r="S138" i="22"/>
  <c r="S134" i="22"/>
  <c r="S156" i="22"/>
  <c r="S264" i="22"/>
  <c r="S268" i="22"/>
  <c r="S157" i="22"/>
  <c r="S128" i="22"/>
  <c r="S166" i="22"/>
  <c r="S130" i="22"/>
  <c r="S204" i="22"/>
  <c r="S266" i="22"/>
  <c r="S139" i="22"/>
  <c r="S238" i="22"/>
  <c r="S135" i="22"/>
  <c r="S152" i="22"/>
  <c r="S232" i="22"/>
  <c r="S208" i="22"/>
  <c r="S137" i="22"/>
  <c r="S93" i="22"/>
  <c r="S28" i="22"/>
  <c r="S235" i="22"/>
  <c r="S194" i="22"/>
  <c r="S71" i="22"/>
  <c r="S62" i="22"/>
  <c r="S144" i="22"/>
  <c r="S33" i="22"/>
  <c r="S215" i="22"/>
  <c r="S173" i="22"/>
  <c r="S131" i="22"/>
  <c r="S247" i="22"/>
  <c r="S127" i="22"/>
  <c r="S49" i="22"/>
  <c r="S195" i="22"/>
  <c r="S55" i="22"/>
  <c r="S262" i="22"/>
  <c r="S101" i="22"/>
  <c r="S97" i="22"/>
  <c r="S216" i="22"/>
  <c r="S250" i="22"/>
  <c r="S236" i="22"/>
  <c r="S201" i="22"/>
  <c r="S253" i="22"/>
  <c r="S261" i="22"/>
  <c r="S57" i="22"/>
  <c r="S219" i="22"/>
  <c r="S200" i="22"/>
  <c r="S81" i="22"/>
  <c r="S91" i="22"/>
  <c r="S96" i="22"/>
  <c r="S113" i="22"/>
  <c r="S275" i="22"/>
  <c r="S61" i="22"/>
  <c r="S254" i="22"/>
  <c r="S225" i="22"/>
  <c r="S227" i="22"/>
  <c r="S132" i="22"/>
  <c r="S41" i="22"/>
  <c r="S73" i="22"/>
  <c r="S63" i="22"/>
  <c r="S252" i="22"/>
  <c r="S193" i="22"/>
  <c r="S231" i="22"/>
  <c r="S182" i="22"/>
  <c r="S44" i="22"/>
  <c r="S191" i="22"/>
  <c r="S103" i="22"/>
  <c r="S179" i="22"/>
  <c r="S240" i="22"/>
  <c r="S36" i="22"/>
  <c r="S118" i="22"/>
  <c r="S228" i="22"/>
  <c r="S242" i="22"/>
  <c r="S164" i="22"/>
  <c r="S175" i="22"/>
  <c r="S99" i="22"/>
  <c r="S267" i="22"/>
  <c r="S158" i="22"/>
  <c r="S92" i="22"/>
  <c r="S34" i="22"/>
  <c r="S169" i="22"/>
  <c r="S207" i="22"/>
  <c r="S87" i="22"/>
  <c r="S278" i="22"/>
  <c r="S274" i="22"/>
  <c r="S77" i="22"/>
  <c r="S74" i="22"/>
  <c r="S263" i="22"/>
  <c r="S279" i="22"/>
  <c r="S80" i="22"/>
  <c r="S42" i="22"/>
  <c r="S30" i="22"/>
  <c r="S124" i="22"/>
  <c r="S233" i="22"/>
  <c r="S109" i="22"/>
  <c r="S52" i="22"/>
  <c r="S245" i="22"/>
  <c r="S209" i="22"/>
  <c r="S270" i="22"/>
  <c r="S68" i="22"/>
  <c r="S176" i="22"/>
  <c r="S178" i="22"/>
  <c r="S102" i="22"/>
  <c r="S112" i="22"/>
  <c r="S273" i="22"/>
  <c r="S72" i="22"/>
  <c r="S218" i="22"/>
  <c r="S260" i="22"/>
  <c r="S220" i="22"/>
  <c r="S162" i="22"/>
  <c r="S159" i="22"/>
  <c r="S51" i="22"/>
  <c r="S37" i="22"/>
  <c r="S241" i="22"/>
  <c r="S122" i="22"/>
  <c r="S3" i="22"/>
  <c r="S5" i="22"/>
  <c r="S15" i="22"/>
  <c r="S126" i="22"/>
  <c r="S53" i="22"/>
  <c r="S7" i="22"/>
  <c r="S6" i="22"/>
  <c r="S107" i="22"/>
  <c r="S168" i="22"/>
  <c r="S192" i="22"/>
  <c r="S104" i="22"/>
  <c r="S4" i="22"/>
  <c r="S180" i="22"/>
  <c r="S40" i="22"/>
  <c r="S198" i="22"/>
  <c r="S45" i="22"/>
  <c r="S79" i="22"/>
  <c r="S181" i="22"/>
  <c r="S165" i="22"/>
  <c r="S243" i="22"/>
  <c r="S9" i="22"/>
  <c r="S58" i="22"/>
  <c r="S2" i="22"/>
  <c r="S95" i="22"/>
  <c r="S197" i="22"/>
  <c r="S114" i="22"/>
  <c r="S56" i="22"/>
  <c r="S10" i="22"/>
  <c r="S83" i="22"/>
  <c r="S244" i="22"/>
  <c r="S66" i="22"/>
  <c r="S75" i="22"/>
  <c r="S269" i="22"/>
  <c r="S8" i="22"/>
  <c r="S147" i="22"/>
  <c r="S155" i="22"/>
  <c r="S121" i="22"/>
  <c r="S210" i="22"/>
  <c r="S84" i="22"/>
  <c r="S249" i="22"/>
  <c r="K79" i="22"/>
  <c r="N70" i="22"/>
  <c r="R37" i="15"/>
  <c r="F42" i="23" s="1"/>
  <c r="R51" i="19"/>
  <c r="AB50" i="19"/>
  <c r="X50" i="19"/>
  <c r="T50" i="19"/>
  <c r="Z50" i="19"/>
  <c r="U50" i="19"/>
  <c r="AC50" i="19"/>
  <c r="W50" i="19"/>
  <c r="V50" i="19"/>
  <c r="AD50" i="19"/>
  <c r="S50" i="19"/>
  <c r="Y50" i="19"/>
  <c r="AA50" i="19"/>
  <c r="E46" i="2"/>
  <c r="H45" i="2"/>
  <c r="G611" i="29" l="1"/>
  <c r="H611" i="29"/>
  <c r="D620" i="5" s="1"/>
  <c r="I611" i="29"/>
  <c r="F620" i="5" s="1"/>
  <c r="F612" i="29"/>
  <c r="K81" i="22"/>
  <c r="K96" i="22"/>
  <c r="N72" i="22"/>
  <c r="R38" i="15"/>
  <c r="F43" i="23" s="1"/>
  <c r="AD51" i="19"/>
  <c r="Z51" i="19"/>
  <c r="V51" i="19"/>
  <c r="AB51" i="19"/>
  <c r="W51" i="19"/>
  <c r="Y51" i="19"/>
  <c r="T51" i="19"/>
  <c r="AC51" i="19"/>
  <c r="S51" i="19"/>
  <c r="AA51" i="19"/>
  <c r="R52" i="19"/>
  <c r="U51" i="19"/>
  <c r="X51" i="19"/>
  <c r="H46" i="2"/>
  <c r="E47" i="2"/>
  <c r="G612" i="29" l="1"/>
  <c r="H612" i="29"/>
  <c r="D621" i="5" s="1"/>
  <c r="I612" i="29"/>
  <c r="F621" i="5" s="1"/>
  <c r="F613" i="29"/>
  <c r="K83" i="22"/>
  <c r="N73" i="22"/>
  <c r="R39" i="15"/>
  <c r="F44" i="23" s="1"/>
  <c r="R53" i="19"/>
  <c r="AB52" i="19"/>
  <c r="X52" i="19"/>
  <c r="T52" i="19"/>
  <c r="AD52" i="19"/>
  <c r="Y52" i="19"/>
  <c r="S52" i="19"/>
  <c r="AA52" i="19"/>
  <c r="V52" i="19"/>
  <c r="Z52" i="19"/>
  <c r="W52" i="19"/>
  <c r="AC52" i="19"/>
  <c r="U52" i="19"/>
  <c r="E48" i="2"/>
  <c r="H47" i="2"/>
  <c r="G613" i="29" l="1"/>
  <c r="H613" i="29"/>
  <c r="D622" i="5" s="1"/>
  <c r="I613" i="29"/>
  <c r="F622" i="5" s="1"/>
  <c r="F614" i="29"/>
  <c r="K89" i="22"/>
  <c r="N74" i="22"/>
  <c r="N75" i="22"/>
  <c r="R40" i="15"/>
  <c r="F45" i="23" s="1"/>
  <c r="AD53" i="19"/>
  <c r="Z53" i="19"/>
  <c r="V53" i="19"/>
  <c r="R54" i="19"/>
  <c r="AA53" i="19"/>
  <c r="U53" i="19"/>
  <c r="AC53" i="19"/>
  <c r="X53" i="19"/>
  <c r="S53" i="19"/>
  <c r="AB53" i="19"/>
  <c r="Y53" i="19"/>
  <c r="T53" i="19"/>
  <c r="W53" i="19"/>
  <c r="H48" i="2"/>
  <c r="E49" i="2"/>
  <c r="G614" i="29" l="1"/>
  <c r="H614" i="29"/>
  <c r="D623" i="5" s="1"/>
  <c r="I614" i="29"/>
  <c r="F623" i="5" s="1"/>
  <c r="F615" i="29"/>
  <c r="Y23" i="22"/>
  <c r="Y2" i="22"/>
  <c r="Y4" i="22"/>
  <c r="Y15" i="22"/>
  <c r="Y29" i="22"/>
  <c r="Y108" i="22"/>
  <c r="Y256" i="22"/>
  <c r="Y76" i="22"/>
  <c r="Y263" i="22"/>
  <c r="Y203" i="22"/>
  <c r="Y142" i="22"/>
  <c r="Y249" i="22"/>
  <c r="Y242" i="22"/>
  <c r="Y63" i="22"/>
  <c r="Y89" i="22"/>
  <c r="Y255" i="22"/>
  <c r="Y59" i="22"/>
  <c r="Y113" i="22"/>
  <c r="Y201" i="22"/>
  <c r="Y270" i="22"/>
  <c r="Y72" i="22"/>
  <c r="Y138" i="22"/>
  <c r="Y173" i="22"/>
  <c r="Y70" i="22"/>
  <c r="Y219" i="22"/>
  <c r="Y214" i="22"/>
  <c r="Y171" i="22"/>
  <c r="Y180" i="22"/>
  <c r="Y236" i="22"/>
  <c r="Y252" i="22"/>
  <c r="Y152" i="22"/>
  <c r="Y175" i="22"/>
  <c r="Y34" i="22"/>
  <c r="Y41" i="22"/>
  <c r="Y216" i="22"/>
  <c r="Y172" i="22"/>
  <c r="Y185" i="22"/>
  <c r="Y190" i="22"/>
  <c r="Y254" i="22"/>
  <c r="Y117" i="22"/>
  <c r="Y125" i="22"/>
  <c r="Y276" i="22"/>
  <c r="Y195" i="22"/>
  <c r="Y140" i="22"/>
  <c r="Y204" i="22"/>
  <c r="Y78" i="22"/>
  <c r="Y115" i="22"/>
  <c r="Y91" i="22"/>
  <c r="Y174" i="22"/>
  <c r="Y66" i="22"/>
  <c r="Y69" i="22"/>
  <c r="Y215" i="22"/>
  <c r="Y112" i="22"/>
  <c r="Y137" i="22"/>
  <c r="Y257" i="22"/>
  <c r="Y211" i="22"/>
  <c r="Y79" i="22"/>
  <c r="Y194" i="22"/>
  <c r="Y109" i="22"/>
  <c r="Y111" i="22"/>
  <c r="Y57" i="22"/>
  <c r="Y133" i="22"/>
  <c r="Y39" i="22"/>
  <c r="Y74" i="22"/>
  <c r="Y183" i="22"/>
  <c r="Y200" i="22"/>
  <c r="Y147" i="22"/>
  <c r="Y240" i="22"/>
  <c r="Y6" i="22"/>
  <c r="Y11" i="22"/>
  <c r="Y9" i="22"/>
  <c r="Y28" i="22"/>
  <c r="Y30" i="22"/>
  <c r="Y122" i="22"/>
  <c r="Y160" i="22"/>
  <c r="Y97" i="22"/>
  <c r="Y265" i="22"/>
  <c r="Y221" i="22"/>
  <c r="Y36" i="22"/>
  <c r="Y274" i="22"/>
  <c r="Y206" i="22"/>
  <c r="Y40" i="22"/>
  <c r="Y166" i="22"/>
  <c r="Y88" i="22"/>
  <c r="Y168" i="22"/>
  <c r="Y87" i="22"/>
  <c r="Y64" i="22"/>
  <c r="Y262" i="22"/>
  <c r="Y229" i="22"/>
  <c r="Y266" i="22"/>
  <c r="Y237" i="22"/>
  <c r="Y55" i="22"/>
  <c r="Y247" i="22"/>
  <c r="Y134" i="22"/>
  <c r="Y178" i="22"/>
  <c r="Y62" i="22"/>
  <c r="Y227" i="22"/>
  <c r="Y107" i="22"/>
  <c r="Y33" i="22"/>
  <c r="Y224" i="22"/>
  <c r="Y273" i="22"/>
  <c r="Y210" i="22"/>
  <c r="Y67" i="22"/>
  <c r="Y199" i="22"/>
  <c r="Y110" i="22"/>
  <c r="Y85" i="22"/>
  <c r="Y86" i="22"/>
  <c r="Y116" i="22"/>
  <c r="Y231" i="22"/>
  <c r="Y149" i="22"/>
  <c r="Y121" i="22"/>
  <c r="Y244" i="22"/>
  <c r="Y241" i="22"/>
  <c r="Y37" i="22"/>
  <c r="Y98" i="22"/>
  <c r="Y43" i="22"/>
  <c r="Y120" i="22"/>
  <c r="Y101" i="22"/>
  <c r="Y71" i="22"/>
  <c r="Y47" i="22"/>
  <c r="Y232" i="22"/>
  <c r="Y102" i="22"/>
  <c r="Y151" i="22"/>
  <c r="Y187" i="22"/>
  <c r="Y95" i="22"/>
  <c r="Y250" i="22"/>
  <c r="Y258" i="22"/>
  <c r="Y162" i="22"/>
  <c r="Y135" i="22"/>
  <c r="Y123" i="22"/>
  <c r="Y150" i="22"/>
  <c r="Y139" i="22"/>
  <c r="Y18" i="22"/>
  <c r="Y20" i="22"/>
  <c r="Y12" i="22"/>
  <c r="Y22" i="22"/>
  <c r="Y31" i="22"/>
  <c r="Y158" i="22"/>
  <c r="Y165" i="22"/>
  <c r="Y169" i="22"/>
  <c r="Y212" i="22"/>
  <c r="Y51" i="22"/>
  <c r="Y82" i="22"/>
  <c r="Y163" i="22"/>
  <c r="Y144" i="22"/>
  <c r="Y94" i="22"/>
  <c r="Y44" i="22"/>
  <c r="Y103" i="22"/>
  <c r="Y217" i="22"/>
  <c r="Y220" i="22"/>
  <c r="Y127" i="22"/>
  <c r="Y245" i="22"/>
  <c r="Y230" i="22"/>
  <c r="Y243" i="22"/>
  <c r="Y131" i="22"/>
  <c r="Y161" i="22"/>
  <c r="Y104" i="22"/>
  <c r="Y45" i="22"/>
  <c r="Y46" i="22"/>
  <c r="Y207" i="22"/>
  <c r="Y50" i="22"/>
  <c r="Y228" i="22"/>
  <c r="Y81" i="22"/>
  <c r="Y267" i="22"/>
  <c r="Y75" i="22"/>
  <c r="Y225" i="22"/>
  <c r="Y93" i="22"/>
  <c r="Y186" i="22"/>
  <c r="Y170" i="22"/>
  <c r="Y119" i="22"/>
  <c r="Y141" i="22"/>
  <c r="Y90" i="22"/>
  <c r="Y132" i="22"/>
  <c r="Y234" i="22"/>
  <c r="Y269" i="22"/>
  <c r="Y49" i="22"/>
  <c r="Y218" i="22"/>
  <c r="Y264" i="22"/>
  <c r="Y106" i="22"/>
  <c r="Y143" i="22"/>
  <c r="Y176" i="22"/>
  <c r="Y268" i="22"/>
  <c r="Y105" i="22"/>
  <c r="Y223" i="22"/>
  <c r="Y209" i="22"/>
  <c r="Y99" i="22"/>
  <c r="Y56" i="22"/>
  <c r="Y279" i="22"/>
  <c r="Y146" i="22"/>
  <c r="Y182" i="22"/>
  <c r="Y38" i="22"/>
  <c r="Y52" i="22"/>
  <c r="Y164" i="22"/>
  <c r="Y253" i="22"/>
  <c r="Y191" i="22"/>
  <c r="Y235" i="22"/>
  <c r="Y208" i="22"/>
  <c r="Y184" i="22"/>
  <c r="Y42" i="22"/>
  <c r="Y8" i="22"/>
  <c r="Y7" i="22"/>
  <c r="Y17" i="22"/>
  <c r="Y16" i="22"/>
  <c r="Y27" i="22"/>
  <c r="Y277" i="22"/>
  <c r="Y32" i="22"/>
  <c r="Y238" i="22"/>
  <c r="Y188" i="22"/>
  <c r="Y272" i="22"/>
  <c r="Y77" i="22"/>
  <c r="Y213" i="22"/>
  <c r="Y167" i="22"/>
  <c r="Y80" i="22"/>
  <c r="Y156" i="22"/>
  <c r="Y130" i="22"/>
  <c r="Y275" i="22"/>
  <c r="Y239" i="22"/>
  <c r="Y197" i="22"/>
  <c r="Y73" i="22"/>
  <c r="Y260" i="22"/>
  <c r="Y114" i="22"/>
  <c r="Y196" i="22"/>
  <c r="Y198" i="22"/>
  <c r="Y189" i="22"/>
  <c r="Y148" i="22"/>
  <c r="Y84" i="22"/>
  <c r="Y222" i="22"/>
  <c r="Y259" i="22"/>
  <c r="Y154" i="22"/>
  <c r="Y58" i="22"/>
  <c r="Y118" i="22"/>
  <c r="Y155" i="22"/>
  <c r="Y181" i="22"/>
  <c r="Y157" i="22"/>
  <c r="Y60" i="22"/>
  <c r="Y129" i="22"/>
  <c r="Y54" i="22"/>
  <c r="Y100" i="22"/>
  <c r="Y278" i="22"/>
  <c r="Y126" i="22"/>
  <c r="Y61" i="22"/>
  <c r="Y68" i="22"/>
  <c r="Y83" i="22"/>
  <c r="Y246" i="22"/>
  <c r="Y92" i="22"/>
  <c r="Y145" i="22"/>
  <c r="Y202" i="22"/>
  <c r="Y251" i="22"/>
  <c r="Y205" i="22"/>
  <c r="Y96" i="22"/>
  <c r="Y193" i="22"/>
  <c r="Y153" i="22"/>
  <c r="Y233" i="22"/>
  <c r="Y271" i="22"/>
  <c r="Y159" i="22"/>
  <c r="Y48" i="22"/>
  <c r="Y65" i="22"/>
  <c r="Y35" i="22"/>
  <c r="Y261" i="22"/>
  <c r="Y136" i="22"/>
  <c r="Y124" i="22"/>
  <c r="Y226" i="22"/>
  <c r="Y53" i="22"/>
  <c r="Y248" i="22"/>
  <c r="Y128" i="22"/>
  <c r="Y179" i="22"/>
  <c r="Y192" i="22"/>
  <c r="Y177" i="22"/>
  <c r="N76" i="22"/>
  <c r="R41" i="15"/>
  <c r="F46" i="23" s="1"/>
  <c r="R55" i="19"/>
  <c r="AB54" i="19"/>
  <c r="X54" i="19"/>
  <c r="T54" i="19"/>
  <c r="AC54" i="19"/>
  <c r="W54" i="19"/>
  <c r="Z54" i="19"/>
  <c r="U54" i="19"/>
  <c r="AD54" i="19"/>
  <c r="S54" i="19"/>
  <c r="V54" i="19"/>
  <c r="AA54" i="19"/>
  <c r="Y54" i="19"/>
  <c r="E50" i="2"/>
  <c r="H49" i="2"/>
  <c r="G615" i="29" l="1"/>
  <c r="H615" i="29"/>
  <c r="D624" i="5" s="1"/>
  <c r="I615" i="29"/>
  <c r="F624" i="5" s="1"/>
  <c r="F616" i="29"/>
  <c r="N78" i="22"/>
  <c r="R42" i="15"/>
  <c r="F47" i="23" s="1"/>
  <c r="AD55" i="19"/>
  <c r="Z55" i="19"/>
  <c r="V55" i="19"/>
  <c r="Y55" i="19"/>
  <c r="T55" i="19"/>
  <c r="AB55" i="19"/>
  <c r="W55" i="19"/>
  <c r="AA55" i="19"/>
  <c r="S55" i="19"/>
  <c r="X55" i="19"/>
  <c r="AC55" i="19"/>
  <c r="R56" i="19"/>
  <c r="U55" i="19"/>
  <c r="H50" i="2"/>
  <c r="E51" i="2"/>
  <c r="G616" i="29" l="1"/>
  <c r="H616" i="29"/>
  <c r="D625" i="5" s="1"/>
  <c r="I616" i="29"/>
  <c r="F625" i="5" s="1"/>
  <c r="F617" i="29"/>
  <c r="N79" i="22"/>
  <c r="R43" i="15"/>
  <c r="F48" i="23" s="1"/>
  <c r="R57" i="19"/>
  <c r="AB56" i="19"/>
  <c r="X56" i="19"/>
  <c r="T56" i="19"/>
  <c r="AA56" i="19"/>
  <c r="V56" i="19"/>
  <c r="AD56" i="19"/>
  <c r="Y56" i="19"/>
  <c r="S56" i="19"/>
  <c r="W56" i="19"/>
  <c r="Z56" i="19"/>
  <c r="U56" i="19"/>
  <c r="AC56" i="19"/>
  <c r="H51" i="2"/>
  <c r="E52" i="2"/>
  <c r="G617" i="29" l="1"/>
  <c r="H617" i="29"/>
  <c r="D626" i="5" s="1"/>
  <c r="I617" i="29"/>
  <c r="F626" i="5" s="1"/>
  <c r="F618" i="29"/>
  <c r="N81" i="22"/>
  <c r="N80" i="22"/>
  <c r="T99" i="22"/>
  <c r="T269" i="22"/>
  <c r="T245" i="22"/>
  <c r="X89" i="22"/>
  <c r="X104" i="22"/>
  <c r="X98" i="22"/>
  <c r="X144" i="22"/>
  <c r="X152" i="22"/>
  <c r="X117" i="22"/>
  <c r="X238" i="22"/>
  <c r="X47" i="22"/>
  <c r="X183" i="22"/>
  <c r="X84" i="22"/>
  <c r="X128" i="22"/>
  <c r="X251" i="22"/>
  <c r="X69" i="22"/>
  <c r="X141" i="22"/>
  <c r="W88" i="22"/>
  <c r="W266" i="22"/>
  <c r="T79" i="22"/>
  <c r="X138" i="22"/>
  <c r="W83" i="22"/>
  <c r="W135" i="22"/>
  <c r="T83" i="22"/>
  <c r="T38" i="22"/>
  <c r="T185" i="22"/>
  <c r="T145" i="22"/>
  <c r="T91" i="22"/>
  <c r="T146" i="22"/>
  <c r="X42" i="22"/>
  <c r="X177" i="22"/>
  <c r="X114" i="22"/>
  <c r="X158" i="22"/>
  <c r="X113" i="22"/>
  <c r="X201" i="22"/>
  <c r="X97" i="22"/>
  <c r="X184" i="22"/>
  <c r="X214" i="22"/>
  <c r="X186" i="22"/>
  <c r="X222" i="22"/>
  <c r="X127" i="22"/>
  <c r="X44" i="22"/>
  <c r="X50" i="22"/>
  <c r="X199" i="22"/>
  <c r="W214" i="22"/>
  <c r="W196" i="22"/>
  <c r="T263" i="22"/>
  <c r="X250" i="22"/>
  <c r="T236" i="22"/>
  <c r="W201" i="22"/>
  <c r="T162" i="22"/>
  <c r="W133" i="22"/>
  <c r="T221" i="22"/>
  <c r="T129" i="22"/>
  <c r="T81" i="22"/>
  <c r="X240" i="22"/>
  <c r="X247" i="22"/>
  <c r="X169" i="22"/>
  <c r="X64" i="22"/>
  <c r="X235" i="22"/>
  <c r="X129" i="22"/>
  <c r="X232" i="22"/>
  <c r="X41" i="22"/>
  <c r="X211" i="22"/>
  <c r="X37" i="22"/>
  <c r="X226" i="22"/>
  <c r="X49" i="22"/>
  <c r="X156" i="22"/>
  <c r="X74" i="22"/>
  <c r="X145" i="22"/>
  <c r="W265" i="22"/>
  <c r="W87" i="22"/>
  <c r="T73" i="22"/>
  <c r="X83" i="22"/>
  <c r="W81" i="22"/>
  <c r="W99" i="22"/>
  <c r="W169" i="22"/>
  <c r="T244" i="22"/>
  <c r="W257" i="22"/>
  <c r="T179" i="22"/>
  <c r="T181" i="22"/>
  <c r="T188" i="22"/>
  <c r="X188" i="22"/>
  <c r="X79" i="22"/>
  <c r="X278" i="22"/>
  <c r="X80" i="22"/>
  <c r="X217" i="22"/>
  <c r="X57" i="22"/>
  <c r="X103" i="22"/>
  <c r="X178" i="22"/>
  <c r="X272" i="22"/>
  <c r="X206" i="22"/>
  <c r="X72" i="22"/>
  <c r="X161" i="22"/>
  <c r="W70" i="22"/>
  <c r="W127" i="22"/>
  <c r="T168" i="22"/>
  <c r="X46" i="22"/>
  <c r="U147" i="22"/>
  <c r="U141" i="22"/>
  <c r="W209" i="22"/>
  <c r="W226" i="22"/>
  <c r="W221" i="22"/>
  <c r="T192" i="22"/>
  <c r="W197" i="22"/>
  <c r="T259" i="22"/>
  <c r="T93" i="22"/>
  <c r="T139" i="22"/>
  <c r="X263" i="22"/>
  <c r="X219" i="22"/>
  <c r="X149" i="22"/>
  <c r="X274" i="22"/>
  <c r="X191" i="22"/>
  <c r="X61" i="22"/>
  <c r="X257" i="22"/>
  <c r="X106" i="22"/>
  <c r="X139" i="22"/>
  <c r="X253" i="22"/>
  <c r="X210" i="22"/>
  <c r="X256" i="22"/>
  <c r="W247" i="22"/>
  <c r="W259" i="22"/>
  <c r="T212" i="22"/>
  <c r="X258" i="22"/>
  <c r="W123" i="22"/>
  <c r="W252" i="22"/>
  <c r="W166" i="22"/>
  <c r="T260" i="22"/>
  <c r="W211" i="22"/>
  <c r="W240" i="22"/>
  <c r="W146" i="22"/>
  <c r="W42" i="22"/>
  <c r="T176" i="22"/>
  <c r="T204" i="22"/>
  <c r="T58" i="22"/>
  <c r="X91" i="22"/>
  <c r="X269" i="22"/>
  <c r="X126" i="22"/>
  <c r="X213" i="22"/>
  <c r="X216" i="22"/>
  <c r="X155" i="22"/>
  <c r="X102" i="22"/>
  <c r="X58" i="22"/>
  <c r="X255" i="22"/>
  <c r="X165" i="22"/>
  <c r="X40" i="22"/>
  <c r="X229" i="22"/>
  <c r="W200" i="22"/>
  <c r="W171" i="22"/>
  <c r="W120" i="22"/>
  <c r="X85" i="22"/>
  <c r="X197" i="22"/>
  <c r="U221" i="22"/>
  <c r="W50" i="22"/>
  <c r="W139" i="22"/>
  <c r="W153" i="22"/>
  <c r="T75" i="22"/>
  <c r="T47" i="22"/>
  <c r="T274" i="22"/>
  <c r="T173" i="22"/>
  <c r="T165" i="22"/>
  <c r="T270" i="22"/>
  <c r="X192" i="22"/>
  <c r="X71" i="22"/>
  <c r="X60" i="22"/>
  <c r="X112" i="22"/>
  <c r="X150" i="22"/>
  <c r="X270" i="22"/>
  <c r="X62" i="22"/>
  <c r="X142" i="22"/>
  <c r="X160" i="22"/>
  <c r="X260" i="22"/>
  <c r="X75" i="22"/>
  <c r="X70" i="22"/>
  <c r="W38" i="22"/>
  <c r="W191" i="22"/>
  <c r="W84" i="22"/>
  <c r="X137" i="22"/>
  <c r="W110" i="22"/>
  <c r="W92" i="22"/>
  <c r="T160" i="22"/>
  <c r="T138" i="22"/>
  <c r="W138" i="22"/>
  <c r="W101" i="22"/>
  <c r="W235" i="22"/>
  <c r="T55" i="22"/>
  <c r="T123" i="22"/>
  <c r="T242" i="22"/>
  <c r="X65" i="22"/>
  <c r="X100" i="22"/>
  <c r="X196" i="22"/>
  <c r="X48" i="22"/>
  <c r="X124" i="22"/>
  <c r="X116" i="22"/>
  <c r="X147" i="22"/>
  <c r="X231" i="22"/>
  <c r="X194" i="22"/>
  <c r="X198" i="22"/>
  <c r="X171" i="22"/>
  <c r="X162" i="22"/>
  <c r="X151" i="22"/>
  <c r="X275" i="22"/>
  <c r="X220" i="22"/>
  <c r="W41" i="22"/>
  <c r="X68" i="22"/>
  <c r="X92" i="22"/>
  <c r="W230" i="22"/>
  <c r="W195" i="22"/>
  <c r="W180" i="22"/>
  <c r="T240" i="22"/>
  <c r="T187" i="22"/>
  <c r="W53" i="22"/>
  <c r="T39" i="22"/>
  <c r="T137" i="22"/>
  <c r="T51" i="22"/>
  <c r="T267" i="22"/>
  <c r="T84" i="22"/>
  <c r="T279" i="22"/>
  <c r="T246" i="22"/>
  <c r="T96" i="22"/>
  <c r="T110" i="22"/>
  <c r="T101" i="22"/>
  <c r="T223" i="22"/>
  <c r="T219" i="22"/>
  <c r="T113" i="22"/>
  <c r="T202" i="22"/>
  <c r="T189" i="22"/>
  <c r="W76" i="22"/>
  <c r="W104" i="22"/>
  <c r="X86" i="22"/>
  <c r="T251" i="22"/>
  <c r="T205" i="22"/>
  <c r="T228" i="22"/>
  <c r="T109" i="22"/>
  <c r="T249" i="22"/>
  <c r="T243" i="22"/>
  <c r="T82" i="22"/>
  <c r="T227" i="22"/>
  <c r="T120" i="22"/>
  <c r="T215" i="22"/>
  <c r="T233" i="22"/>
  <c r="T190" i="22"/>
  <c r="T59" i="22"/>
  <c r="T100" i="22"/>
  <c r="T50" i="22"/>
  <c r="T60" i="22"/>
  <c r="T122" i="22"/>
  <c r="T277" i="22"/>
  <c r="T92" i="22"/>
  <c r="T62" i="22"/>
  <c r="T98" i="22"/>
  <c r="T159" i="22"/>
  <c r="T197" i="22"/>
  <c r="T77" i="22"/>
  <c r="T76" i="22"/>
  <c r="T114" i="22"/>
  <c r="T44" i="22"/>
  <c r="T264" i="22"/>
  <c r="T214" i="22"/>
  <c r="W49" i="22"/>
  <c r="W98" i="22"/>
  <c r="X252" i="22"/>
  <c r="T252" i="22"/>
  <c r="T232" i="22"/>
  <c r="T275" i="22"/>
  <c r="T164" i="22"/>
  <c r="T174" i="22"/>
  <c r="T151" i="22"/>
  <c r="T43" i="22"/>
  <c r="T105" i="22"/>
  <c r="T86" i="22"/>
  <c r="T198" i="22"/>
  <c r="T64" i="22"/>
  <c r="T154" i="22"/>
  <c r="T88" i="22"/>
  <c r="T261" i="22"/>
  <c r="W236" i="22"/>
  <c r="T147" i="22"/>
  <c r="T161" i="22"/>
  <c r="T148" i="22"/>
  <c r="T49" i="22"/>
  <c r="T247" i="22"/>
  <c r="T254" i="22"/>
  <c r="T149" i="22"/>
  <c r="T66" i="22"/>
  <c r="T63" i="22"/>
  <c r="T163" i="22"/>
  <c r="T74" i="22"/>
  <c r="T224" i="22"/>
  <c r="T206" i="22"/>
  <c r="T276" i="22"/>
  <c r="T133" i="22"/>
  <c r="V49" i="22"/>
  <c r="T209" i="22"/>
  <c r="T177" i="22"/>
  <c r="T178" i="22"/>
  <c r="T169" i="22"/>
  <c r="T216" i="22"/>
  <c r="T225" i="22"/>
  <c r="T210" i="22"/>
  <c r="T266" i="22"/>
  <c r="T130" i="22"/>
  <c r="T194" i="22"/>
  <c r="T208" i="22"/>
  <c r="T89" i="22"/>
  <c r="T222" i="22"/>
  <c r="T144" i="22"/>
  <c r="T70" i="22"/>
  <c r="T150" i="22"/>
  <c r="T200" i="22"/>
  <c r="T45" i="22"/>
  <c r="T186" i="22"/>
  <c r="T155" i="22"/>
  <c r="T248" i="22"/>
  <c r="T54" i="22"/>
  <c r="T268" i="22"/>
  <c r="T69" i="22"/>
  <c r="T136" i="22"/>
  <c r="T229" i="22"/>
  <c r="T182" i="22"/>
  <c r="T211" i="22"/>
  <c r="T193" i="22"/>
  <c r="W151" i="22"/>
  <c r="W187" i="22"/>
  <c r="T80" i="22"/>
  <c r="T257" i="22"/>
  <c r="T195" i="22"/>
  <c r="T234" i="22"/>
  <c r="T102" i="22"/>
  <c r="T37" i="22"/>
  <c r="T271" i="22"/>
  <c r="T119" i="22"/>
  <c r="T57" i="22"/>
  <c r="T262" i="22"/>
  <c r="T237" i="22"/>
  <c r="T226" i="22"/>
  <c r="T218" i="22"/>
  <c r="T184" i="22"/>
  <c r="W205" i="22"/>
  <c r="T153" i="22"/>
  <c r="V43" i="22"/>
  <c r="T152" i="22"/>
  <c r="V69" i="22"/>
  <c r="V130" i="22"/>
  <c r="V48" i="22"/>
  <c r="V279" i="22"/>
  <c r="V54" i="22"/>
  <c r="V176" i="22"/>
  <c r="V251" i="22"/>
  <c r="V150" i="22"/>
  <c r="V249" i="22"/>
  <c r="V40" i="22"/>
  <c r="V118" i="22"/>
  <c r="V52" i="22"/>
  <c r="V264" i="22"/>
  <c r="V41" i="22"/>
  <c r="V123" i="22"/>
  <c r="V163" i="22"/>
  <c r="V124" i="22"/>
  <c r="V170" i="22"/>
  <c r="V46" i="22"/>
  <c r="V89" i="22"/>
  <c r="V158" i="22"/>
  <c r="V219" i="22"/>
  <c r="V146" i="22"/>
  <c r="V86" i="22"/>
  <c r="V73" i="22"/>
  <c r="V39" i="22"/>
  <c r="V132" i="22"/>
  <c r="V252" i="22"/>
  <c r="V175" i="22"/>
  <c r="V243" i="22"/>
  <c r="V97" i="22"/>
  <c r="V133" i="22"/>
  <c r="V268" i="22"/>
  <c r="V119" i="22"/>
  <c r="V37" i="22"/>
  <c r="V223" i="22"/>
  <c r="V142" i="22"/>
  <c r="V233" i="22"/>
  <c r="V210" i="22"/>
  <c r="V66" i="22"/>
  <c r="V82" i="22"/>
  <c r="V129" i="22"/>
  <c r="R44" i="15"/>
  <c r="F49" i="23" s="1"/>
  <c r="AD57" i="19"/>
  <c r="Z57" i="19"/>
  <c r="V57" i="19"/>
  <c r="AC57" i="19"/>
  <c r="Y57" i="19"/>
  <c r="U57" i="19"/>
  <c r="AA57" i="19"/>
  <c r="S57" i="19"/>
  <c r="W57" i="19"/>
  <c r="AB57" i="19"/>
  <c r="R58" i="19"/>
  <c r="X57" i="19"/>
  <c r="T57" i="19"/>
  <c r="E53" i="2"/>
  <c r="H52" i="2"/>
  <c r="G618" i="29" l="1"/>
  <c r="H618" i="29"/>
  <c r="D627" i="5" s="1"/>
  <c r="I618" i="29"/>
  <c r="F627" i="5" s="1"/>
  <c r="F619" i="29"/>
  <c r="N96" i="22"/>
  <c r="N86" i="22"/>
  <c r="AB30" i="22" s="1"/>
  <c r="D36" i="23" s="1"/>
  <c r="T33" i="22"/>
  <c r="R45" i="15"/>
  <c r="F50" i="23" s="1"/>
  <c r="R59" i="19"/>
  <c r="AB58" i="19"/>
  <c r="X58" i="19"/>
  <c r="T58" i="19"/>
  <c r="AA58" i="19"/>
  <c r="W58" i="19"/>
  <c r="S58" i="19"/>
  <c r="AC58" i="19"/>
  <c r="U58" i="19"/>
  <c r="Y58" i="19"/>
  <c r="V58" i="19"/>
  <c r="Z58" i="19"/>
  <c r="AD58" i="19"/>
  <c r="H53" i="2"/>
  <c r="E54" i="2"/>
  <c r="G619" i="29" l="1"/>
  <c r="H619" i="29"/>
  <c r="D628" i="5" s="1"/>
  <c r="I619" i="29"/>
  <c r="F628" i="5" s="1"/>
  <c r="F620" i="29"/>
  <c r="T27" i="22"/>
  <c r="V21" i="22"/>
  <c r="W24" i="22"/>
  <c r="S12" i="22"/>
  <c r="AB5" i="22"/>
  <c r="D11" i="23" s="1"/>
  <c r="AB8" i="22"/>
  <c r="D14" i="23" s="1"/>
  <c r="X28" i="22"/>
  <c r="AB13" i="22"/>
  <c r="D19" i="23" s="1"/>
  <c r="S256" i="22"/>
  <c r="S18" i="22"/>
  <c r="S16" i="22"/>
  <c r="S26" i="22"/>
  <c r="S150" i="22"/>
  <c r="X29" i="22"/>
  <c r="S17" i="22"/>
  <c r="V20" i="22"/>
  <c r="AB12" i="22"/>
  <c r="D18" i="23" s="1"/>
  <c r="V16" i="22"/>
  <c r="S14" i="22"/>
  <c r="V22" i="22"/>
  <c r="AB6" i="22"/>
  <c r="D12" i="23" s="1"/>
  <c r="X24" i="22"/>
  <c r="AB3" i="22"/>
  <c r="D9" i="23" s="1"/>
  <c r="S125" i="22"/>
  <c r="S24" i="22"/>
  <c r="S189" i="22"/>
  <c r="S21" i="22"/>
  <c r="AB15" i="22"/>
  <c r="D21" i="23" s="1"/>
  <c r="AB11" i="22"/>
  <c r="D17" i="23" s="1"/>
  <c r="S60" i="22"/>
  <c r="S48" i="22"/>
  <c r="S167" i="22"/>
  <c r="S171" i="22"/>
  <c r="S172" i="22"/>
  <c r="S22" i="22"/>
  <c r="AB9" i="22"/>
  <c r="D15" i="23" s="1"/>
  <c r="AB7" i="22"/>
  <c r="D13" i="23" s="1"/>
  <c r="AB4" i="22"/>
  <c r="D10" i="23" s="1"/>
  <c r="S213" i="22"/>
  <c r="S265" i="22"/>
  <c r="S223" i="22"/>
  <c r="V23" i="22"/>
  <c r="S32" i="22"/>
  <c r="S69" i="22"/>
  <c r="AB10" i="22"/>
  <c r="D16" i="23" s="1"/>
  <c r="S90" i="22"/>
  <c r="S78" i="22"/>
  <c r="S20" i="22"/>
  <c r="S119" i="22"/>
  <c r="S108" i="22"/>
  <c r="S271" i="22"/>
  <c r="S230" i="22"/>
  <c r="S148" i="22"/>
  <c r="V4" i="22"/>
  <c r="X16" i="22"/>
  <c r="S67" i="22"/>
  <c r="S82" i="22"/>
  <c r="S129" i="22"/>
  <c r="S23" i="22"/>
  <c r="S19" i="22"/>
  <c r="S145" i="22"/>
  <c r="AB16" i="22"/>
  <c r="D22" i="23" s="1"/>
  <c r="X27" i="22"/>
  <c r="S89" i="22"/>
  <c r="V19" i="22"/>
  <c r="AB2" i="22"/>
  <c r="D8" i="23" s="1"/>
  <c r="S94" i="22"/>
  <c r="S199" i="22"/>
  <c r="S27" i="22"/>
  <c r="S65" i="22"/>
  <c r="S50" i="22"/>
  <c r="S117" i="22"/>
  <c r="S39" i="22"/>
  <c r="S100" i="22"/>
  <c r="S105" i="22"/>
  <c r="S186" i="22"/>
  <c r="S25" i="22"/>
  <c r="S123" i="22"/>
  <c r="S259" i="22"/>
  <c r="S174" i="22"/>
  <c r="S98" i="22"/>
  <c r="S142" i="22"/>
  <c r="S170" i="22"/>
  <c r="AB14" i="22"/>
  <c r="D20" i="23" s="1"/>
  <c r="V5" i="22"/>
  <c r="S140" i="22"/>
  <c r="S221" i="22"/>
  <c r="S276" i="22"/>
  <c r="S111" i="22"/>
  <c r="S141" i="22"/>
  <c r="S239" i="22"/>
  <c r="S187" i="22"/>
  <c r="S196" i="22"/>
  <c r="S257" i="22"/>
  <c r="S188" i="22"/>
  <c r="S234" i="22"/>
  <c r="S154" i="22"/>
  <c r="S86" i="22"/>
  <c r="S47" i="22"/>
  <c r="S143" i="22"/>
  <c r="S106" i="22"/>
  <c r="S46" i="22"/>
  <c r="V2" i="22"/>
  <c r="S133" i="22"/>
  <c r="S120" i="22"/>
  <c r="S163" i="22"/>
  <c r="S226" i="22"/>
  <c r="S29" i="22"/>
  <c r="S203" i="22"/>
  <c r="S136" i="22"/>
  <c r="S177" i="22"/>
  <c r="S54" i="22"/>
  <c r="S205" i="22"/>
  <c r="S43" i="22"/>
  <c r="S202" i="22"/>
  <c r="S160" i="22"/>
  <c r="V9" i="22"/>
  <c r="AB18" i="22"/>
  <c r="D24" i="23" s="1"/>
  <c r="V18" i="22"/>
  <c r="V7" i="22"/>
  <c r="V24" i="22"/>
  <c r="S206" i="22"/>
  <c r="S255" i="22"/>
  <c r="S153" i="22"/>
  <c r="S248" i="22"/>
  <c r="S222" i="22"/>
  <c r="S277" i="22"/>
  <c r="S76" i="22"/>
  <c r="S184" i="22"/>
  <c r="S110" i="22"/>
  <c r="S183" i="22"/>
  <c r="S214" i="22"/>
  <c r="S151" i="22"/>
  <c r="S258" i="22"/>
  <c r="S224" i="22"/>
  <c r="S59" i="22"/>
  <c r="S212" i="22"/>
  <c r="S70" i="22"/>
  <c r="V15" i="22"/>
  <c r="V17" i="22"/>
  <c r="S115" i="22"/>
  <c r="S211" i="22"/>
  <c r="S217" i="22"/>
  <c r="S185" i="22"/>
  <c r="S146" i="22"/>
  <c r="S272" i="22"/>
  <c r="S38" i="22"/>
  <c r="S116" i="22"/>
  <c r="S237" i="22"/>
  <c r="S31" i="22"/>
  <c r="S88" i="22"/>
  <c r="S229" i="22"/>
  <c r="S190" i="22"/>
  <c r="V27" i="22"/>
  <c r="S149" i="22"/>
  <c r="AB17" i="22"/>
  <c r="D23" i="23" s="1"/>
  <c r="AB21" i="22"/>
  <c r="D27" i="23" s="1"/>
  <c r="Y21" i="22"/>
  <c r="Y19" i="22"/>
  <c r="AB22" i="22"/>
  <c r="D28" i="23" s="1"/>
  <c r="AB20" i="22"/>
  <c r="D26" i="23" s="1"/>
  <c r="Y13" i="22"/>
  <c r="Y25" i="22"/>
  <c r="Y26" i="22"/>
  <c r="AB19" i="22"/>
  <c r="D25" i="23" s="1"/>
  <c r="Y10" i="22"/>
  <c r="Y24" i="22"/>
  <c r="Y14" i="22"/>
  <c r="Y3" i="22"/>
  <c r="AB23" i="22"/>
  <c r="D29" i="23" s="1"/>
  <c r="AB24" i="22"/>
  <c r="D30" i="23" s="1"/>
  <c r="Y5" i="22"/>
  <c r="AB25" i="22"/>
  <c r="D31" i="23" s="1"/>
  <c r="AB27" i="22"/>
  <c r="D33" i="23" s="1"/>
  <c r="AB26" i="22"/>
  <c r="D32" i="23" s="1"/>
  <c r="AB28" i="22"/>
  <c r="D34" i="23" s="1"/>
  <c r="AB29" i="22"/>
  <c r="D35" i="23" s="1"/>
  <c r="AB267" i="22"/>
  <c r="AB225" i="22"/>
  <c r="AB261" i="22"/>
  <c r="AB205" i="22"/>
  <c r="AB92" i="22"/>
  <c r="AB229" i="22"/>
  <c r="AB128" i="22"/>
  <c r="AB62" i="22"/>
  <c r="AB96" i="22"/>
  <c r="AB272" i="22"/>
  <c r="AB222" i="22"/>
  <c r="AB209" i="22"/>
  <c r="AB65" i="22"/>
  <c r="AB173" i="22"/>
  <c r="AB91" i="22"/>
  <c r="AB207" i="22"/>
  <c r="AB232" i="22"/>
  <c r="AB102" i="22"/>
  <c r="AB238" i="22"/>
  <c r="AB73" i="22"/>
  <c r="AB74" i="22"/>
  <c r="AB57" i="22"/>
  <c r="AB136" i="22"/>
  <c r="AB243" i="22"/>
  <c r="AB265" i="22"/>
  <c r="AB141" i="22"/>
  <c r="AB248" i="22"/>
  <c r="AB175" i="22"/>
  <c r="AB124" i="22"/>
  <c r="AB48" i="22"/>
  <c r="AB160" i="22"/>
  <c r="AB34" i="22"/>
  <c r="D40" i="23" s="1"/>
  <c r="AB69" i="22"/>
  <c r="AB159" i="22"/>
  <c r="AB277" i="22"/>
  <c r="AB99" i="22"/>
  <c r="AB89" i="22"/>
  <c r="AB275" i="22"/>
  <c r="AB164" i="22"/>
  <c r="AB133" i="22"/>
  <c r="AB206" i="22"/>
  <c r="AB106" i="22"/>
  <c r="AB150" i="22"/>
  <c r="AB113" i="22"/>
  <c r="AB231" i="22"/>
  <c r="AB189" i="22"/>
  <c r="AB188" i="22"/>
  <c r="AB179" i="22"/>
  <c r="AB64" i="22"/>
  <c r="AB110" i="22"/>
  <c r="AB104" i="22"/>
  <c r="AB211" i="22"/>
  <c r="AB195" i="22"/>
  <c r="AB169" i="22"/>
  <c r="AB262" i="22"/>
  <c r="AB218" i="22"/>
  <c r="AB197" i="22"/>
  <c r="AB192" i="22"/>
  <c r="AB61" i="22"/>
  <c r="AB94" i="22"/>
  <c r="AB77" i="22"/>
  <c r="AB226" i="22"/>
  <c r="AB244" i="22"/>
  <c r="AB276" i="22"/>
  <c r="AB201" i="22"/>
  <c r="AB249" i="22"/>
  <c r="AB271" i="22"/>
  <c r="AB70" i="22"/>
  <c r="AB40" i="22"/>
  <c r="D46" i="23" s="1"/>
  <c r="AB85" i="22"/>
  <c r="AB167" i="22"/>
  <c r="AB203" i="22"/>
  <c r="AB228" i="22"/>
  <c r="AB37" i="22"/>
  <c r="D43" i="23" s="1"/>
  <c r="AB47" i="22"/>
  <c r="AB166" i="22"/>
  <c r="AB204" i="22"/>
  <c r="AB97" i="22"/>
  <c r="AB184" i="22"/>
  <c r="AB111" i="22"/>
  <c r="AB220" i="22"/>
  <c r="AB152" i="22"/>
  <c r="AB80" i="22"/>
  <c r="AB120" i="22"/>
  <c r="AB116" i="22"/>
  <c r="AB215" i="22"/>
  <c r="AB219" i="22"/>
  <c r="AB101" i="22"/>
  <c r="AB144" i="22"/>
  <c r="AB130" i="22"/>
  <c r="AB66" i="22"/>
  <c r="AB36" i="22"/>
  <c r="D42" i="23" s="1"/>
  <c r="AB83" i="22"/>
  <c r="AB255" i="22"/>
  <c r="AB86" i="22"/>
  <c r="AB258" i="22"/>
  <c r="AB46" i="22"/>
  <c r="AB119" i="22"/>
  <c r="AB202" i="22"/>
  <c r="AB126" i="22"/>
  <c r="AB95" i="22"/>
  <c r="AB107" i="22"/>
  <c r="AB221" i="22"/>
  <c r="AB79" i="22"/>
  <c r="AB240" i="22"/>
  <c r="AB55" i="22"/>
  <c r="AB42" i="22"/>
  <c r="D48" i="23" s="1"/>
  <c r="AB72" i="22"/>
  <c r="AB250" i="22"/>
  <c r="AB135" i="22"/>
  <c r="AB279" i="22"/>
  <c r="AB140" i="22"/>
  <c r="AB137" i="22"/>
  <c r="AB212" i="22"/>
  <c r="AB87" i="22"/>
  <c r="AB162" i="22"/>
  <c r="AB153" i="22"/>
  <c r="AB81" i="22"/>
  <c r="AB191" i="22"/>
  <c r="AB181" i="22"/>
  <c r="AB35" i="22"/>
  <c r="D41" i="23" s="1"/>
  <c r="AB278" i="22"/>
  <c r="AB88" i="22"/>
  <c r="AB84" i="22"/>
  <c r="AB264" i="22"/>
  <c r="AB105" i="22"/>
  <c r="AB149" i="22"/>
  <c r="AB259" i="22"/>
  <c r="AB168" i="22"/>
  <c r="AB151" i="22"/>
  <c r="AB143" i="22"/>
  <c r="AB182" i="22"/>
  <c r="AB50" i="22"/>
  <c r="AB273" i="22"/>
  <c r="AB178" i="22"/>
  <c r="AB242" i="22"/>
  <c r="AB217" i="22"/>
  <c r="AB214" i="22"/>
  <c r="AB263" i="22"/>
  <c r="AB41" i="22"/>
  <c r="D47" i="23" s="1"/>
  <c r="AB123" i="22"/>
  <c r="AB257" i="22"/>
  <c r="AB210" i="22"/>
  <c r="AB54" i="22"/>
  <c r="AB108" i="22"/>
  <c r="AB76" i="22"/>
  <c r="AB156" i="22"/>
  <c r="AB38" i="22"/>
  <c r="D44" i="23" s="1"/>
  <c r="AB125" i="22"/>
  <c r="AB158" i="22"/>
  <c r="AB90" i="22"/>
  <c r="AB117" i="22"/>
  <c r="AB53" i="22"/>
  <c r="AB131" i="22"/>
  <c r="AB147" i="22"/>
  <c r="AB239" i="22"/>
  <c r="AB270" i="22"/>
  <c r="AB115" i="22"/>
  <c r="AB256" i="22"/>
  <c r="AB127" i="22"/>
  <c r="AB268" i="22"/>
  <c r="AB39" i="22"/>
  <c r="D45" i="23" s="1"/>
  <c r="AB172" i="22"/>
  <c r="AB200" i="22"/>
  <c r="AB155" i="22"/>
  <c r="AB157" i="22"/>
  <c r="AB260" i="22"/>
  <c r="AB213" i="22"/>
  <c r="AB236" i="22"/>
  <c r="AB45" i="22"/>
  <c r="AB187" i="22"/>
  <c r="AB145" i="22"/>
  <c r="AB180" i="22"/>
  <c r="AB122" i="22"/>
  <c r="AB224" i="22"/>
  <c r="AB31" i="22"/>
  <c r="D37" i="23" s="1"/>
  <c r="AB227" i="22"/>
  <c r="AB269" i="22"/>
  <c r="AB59" i="22"/>
  <c r="AB139" i="22"/>
  <c r="AB132" i="22"/>
  <c r="AB266" i="22"/>
  <c r="AB254" i="22"/>
  <c r="AB154" i="22"/>
  <c r="AB114" i="22"/>
  <c r="AB245" i="22"/>
  <c r="AB134" i="22"/>
  <c r="AB186" i="22"/>
  <c r="AB82" i="22"/>
  <c r="AB56" i="22"/>
  <c r="AB44" i="22"/>
  <c r="D50" i="23" s="1"/>
  <c r="AB109" i="22"/>
  <c r="AB138" i="22"/>
  <c r="AB98" i="22"/>
  <c r="AB176" i="22"/>
  <c r="AB71" i="22"/>
  <c r="AB246" i="22"/>
  <c r="AB170" i="22"/>
  <c r="AB146" i="22"/>
  <c r="AB274" i="22"/>
  <c r="AB208" i="22"/>
  <c r="AB63" i="22"/>
  <c r="AB67" i="22"/>
  <c r="AB177" i="22"/>
  <c r="AB75" i="22"/>
  <c r="AB216" i="22"/>
  <c r="AB68" i="22"/>
  <c r="AB58" i="22"/>
  <c r="AB194" i="22"/>
  <c r="AB230" i="22"/>
  <c r="AB174" i="22"/>
  <c r="AB247" i="22"/>
  <c r="AB100" i="22"/>
  <c r="AB52" i="22"/>
  <c r="AB93" i="22"/>
  <c r="AB223" i="22"/>
  <c r="AB32" i="22"/>
  <c r="D38" i="23" s="1"/>
  <c r="AB148" i="22"/>
  <c r="AB51" i="22"/>
  <c r="AB112" i="22"/>
  <c r="AB199" i="22"/>
  <c r="AB233" i="22"/>
  <c r="AB198" i="22"/>
  <c r="AB103" i="22"/>
  <c r="AB118" i="22"/>
  <c r="AB193" i="22"/>
  <c r="AB163" i="22"/>
  <c r="AB78" i="22"/>
  <c r="AB251" i="22"/>
  <c r="AB190" i="22"/>
  <c r="AB234" i="22"/>
  <c r="AB183" i="22"/>
  <c r="AB129" i="22"/>
  <c r="AB241" i="22"/>
  <c r="AB171" i="22"/>
  <c r="AB142" i="22"/>
  <c r="AB252" i="22"/>
  <c r="AB237" i="22"/>
  <c r="AB49" i="22"/>
  <c r="AB235" i="22"/>
  <c r="AB43" i="22"/>
  <c r="D49" i="23" s="1"/>
  <c r="AB33" i="22"/>
  <c r="D39" i="23" s="1"/>
  <c r="AB60" i="22"/>
  <c r="AB185" i="22"/>
  <c r="AB121" i="22"/>
  <c r="AB196" i="22"/>
  <c r="AB165" i="22"/>
  <c r="T31" i="22"/>
  <c r="T30" i="22"/>
  <c r="AB253" i="22"/>
  <c r="AB161" i="22"/>
  <c r="R46" i="15"/>
  <c r="F51" i="23" s="1"/>
  <c r="AD59" i="19"/>
  <c r="Z59" i="19"/>
  <c r="V59" i="19"/>
  <c r="AC59" i="19"/>
  <c r="Y59" i="19"/>
  <c r="U59" i="19"/>
  <c r="AA59" i="19"/>
  <c r="S59" i="19"/>
  <c r="W59" i="19"/>
  <c r="T59" i="19"/>
  <c r="AB59" i="19"/>
  <c r="R60" i="19"/>
  <c r="X59" i="19"/>
  <c r="E55" i="2"/>
  <c r="H54" i="2"/>
  <c r="D51" i="23" l="1"/>
  <c r="G620" i="29"/>
  <c r="H620" i="29"/>
  <c r="D629" i="5" s="1"/>
  <c r="I620" i="29"/>
  <c r="F629" i="5" s="1"/>
  <c r="F621" i="29"/>
  <c r="R47" i="15"/>
  <c r="F52" i="23" s="1"/>
  <c r="R61" i="19"/>
  <c r="AB60" i="19"/>
  <c r="X60" i="19"/>
  <c r="T60" i="19"/>
  <c r="AA60" i="19"/>
  <c r="W60" i="19"/>
  <c r="S60" i="19"/>
  <c r="AC60" i="19"/>
  <c r="U60" i="19"/>
  <c r="Y60" i="19"/>
  <c r="Z60" i="19"/>
  <c r="V60" i="19"/>
  <c r="AD60" i="19"/>
  <c r="H55" i="2"/>
  <c r="E56" i="2"/>
  <c r="G621" i="29" l="1"/>
  <c r="H621" i="29"/>
  <c r="D630" i="5" s="1"/>
  <c r="I621" i="29"/>
  <c r="F630" i="5" s="1"/>
  <c r="D52" i="23"/>
  <c r="F622" i="29"/>
  <c r="R48" i="15"/>
  <c r="AD61" i="19"/>
  <c r="Z61" i="19"/>
  <c r="V61" i="19"/>
  <c r="AC61" i="19"/>
  <c r="Y61" i="19"/>
  <c r="U61" i="19"/>
  <c r="AA61" i="19"/>
  <c r="S61" i="19"/>
  <c r="W61" i="19"/>
  <c r="T61" i="19"/>
  <c r="R62" i="19"/>
  <c r="X61" i="19"/>
  <c r="AB61" i="19"/>
  <c r="E57" i="2"/>
  <c r="H56" i="2"/>
  <c r="G622" i="29" l="1"/>
  <c r="H622" i="29"/>
  <c r="D631" i="5" s="1"/>
  <c r="I622" i="29"/>
  <c r="F631" i="5" s="1"/>
  <c r="F53" i="23"/>
  <c r="D53" i="23"/>
  <c r="F623" i="29"/>
  <c r="R49" i="15"/>
  <c r="R63" i="19"/>
  <c r="AB62" i="19"/>
  <c r="X62" i="19"/>
  <c r="T62" i="19"/>
  <c r="AA62" i="19"/>
  <c r="W62" i="19"/>
  <c r="S62" i="19"/>
  <c r="AC62" i="19"/>
  <c r="U62" i="19"/>
  <c r="Y62" i="19"/>
  <c r="AD62" i="19"/>
  <c r="Z62" i="19"/>
  <c r="V62" i="19"/>
  <c r="H57" i="2"/>
  <c r="E58" i="2"/>
  <c r="G623" i="29" l="1"/>
  <c r="H623" i="29"/>
  <c r="D632" i="5" s="1"/>
  <c r="I623" i="29"/>
  <c r="F632" i="5" s="1"/>
  <c r="F54" i="23"/>
  <c r="D54" i="23"/>
  <c r="F624" i="29"/>
  <c r="R50" i="15"/>
  <c r="AD63" i="19"/>
  <c r="Z63" i="19"/>
  <c r="V63" i="19"/>
  <c r="AC63" i="19"/>
  <c r="Y63" i="19"/>
  <c r="U63" i="19"/>
  <c r="AA63" i="19"/>
  <c r="S63" i="19"/>
  <c r="W63" i="19"/>
  <c r="R64" i="19"/>
  <c r="X63" i="19"/>
  <c r="AB63" i="19"/>
  <c r="T63" i="19"/>
  <c r="E59" i="2"/>
  <c r="H58" i="2"/>
  <c r="G624" i="29" l="1"/>
  <c r="H624" i="29"/>
  <c r="D633" i="5" s="1"/>
  <c r="I624" i="29"/>
  <c r="F633" i="5" s="1"/>
  <c r="F55" i="23"/>
  <c r="D55" i="23"/>
  <c r="F625" i="29"/>
  <c r="R51" i="15"/>
  <c r="R65" i="19"/>
  <c r="AB64" i="19"/>
  <c r="X64" i="19"/>
  <c r="T64" i="19"/>
  <c r="AA64" i="19"/>
  <c r="W64" i="19"/>
  <c r="S64" i="19"/>
  <c r="AC64" i="19"/>
  <c r="U64" i="19"/>
  <c r="Y64" i="19"/>
  <c r="V64" i="19"/>
  <c r="AD64" i="19"/>
  <c r="Z64" i="19"/>
  <c r="H59" i="2"/>
  <c r="E60" i="2"/>
  <c r="G625" i="29" l="1"/>
  <c r="H625" i="29"/>
  <c r="D634" i="5" s="1"/>
  <c r="I625" i="29"/>
  <c r="F634" i="5" s="1"/>
  <c r="F56" i="23"/>
  <c r="D56" i="23"/>
  <c r="F626" i="29"/>
  <c r="R52" i="15"/>
  <c r="AD65" i="19"/>
  <c r="Z65" i="19"/>
  <c r="V65" i="19"/>
  <c r="AC65" i="19"/>
  <c r="Y65" i="19"/>
  <c r="U65" i="19"/>
  <c r="AA65" i="19"/>
  <c r="S65" i="19"/>
  <c r="W65" i="19"/>
  <c r="AB65" i="19"/>
  <c r="R66" i="19"/>
  <c r="X65" i="19"/>
  <c r="T65" i="19"/>
  <c r="E61" i="2"/>
  <c r="H60" i="2"/>
  <c r="G626" i="29" l="1"/>
  <c r="I626" i="29"/>
  <c r="F635" i="5" s="1"/>
  <c r="H626" i="29"/>
  <c r="D635" i="5" s="1"/>
  <c r="F57" i="23"/>
  <c r="D57" i="23"/>
  <c r="F627" i="29"/>
  <c r="R53" i="15"/>
  <c r="R67" i="19"/>
  <c r="AB66" i="19"/>
  <c r="X66" i="19"/>
  <c r="T66" i="19"/>
  <c r="AA66" i="19"/>
  <c r="W66" i="19"/>
  <c r="S66" i="19"/>
  <c r="AC66" i="19"/>
  <c r="U66" i="19"/>
  <c r="Y66" i="19"/>
  <c r="V66" i="19"/>
  <c r="Z66" i="19"/>
  <c r="AD66" i="19"/>
  <c r="H61" i="2"/>
  <c r="E62" i="2"/>
  <c r="G627" i="29" l="1"/>
  <c r="H627" i="29"/>
  <c r="D636" i="5" s="1"/>
  <c r="I627" i="29"/>
  <c r="F636" i="5" s="1"/>
  <c r="F58" i="23"/>
  <c r="D58" i="23"/>
  <c r="F628" i="29"/>
  <c r="R54" i="15"/>
  <c r="AD67" i="19"/>
  <c r="Z67" i="19"/>
  <c r="V67" i="19"/>
  <c r="AC67" i="19"/>
  <c r="Y67" i="19"/>
  <c r="U67" i="19"/>
  <c r="AA67" i="19"/>
  <c r="S67" i="19"/>
  <c r="W67" i="19"/>
  <c r="T67" i="19"/>
  <c r="AB67" i="19"/>
  <c r="R68" i="19"/>
  <c r="X67" i="19"/>
  <c r="E63" i="2"/>
  <c r="H62" i="2"/>
  <c r="G628" i="29" l="1"/>
  <c r="H628" i="29"/>
  <c r="D637" i="5" s="1"/>
  <c r="I628" i="29"/>
  <c r="F637" i="5" s="1"/>
  <c r="F59" i="23"/>
  <c r="D59" i="23"/>
  <c r="F629" i="29"/>
  <c r="R55" i="15"/>
  <c r="R69" i="19"/>
  <c r="AB68" i="19"/>
  <c r="X68" i="19"/>
  <c r="T68" i="19"/>
  <c r="AA68" i="19"/>
  <c r="W68" i="19"/>
  <c r="S68" i="19"/>
  <c r="AC68" i="19"/>
  <c r="U68" i="19"/>
  <c r="Y68" i="19"/>
  <c r="Z68" i="19"/>
  <c r="V68" i="19"/>
  <c r="AD68" i="19"/>
  <c r="H63" i="2"/>
  <c r="E64" i="2"/>
  <c r="G629" i="29" l="1"/>
  <c r="H629" i="29"/>
  <c r="D638" i="5" s="1"/>
  <c r="I629" i="29"/>
  <c r="F638" i="5" s="1"/>
  <c r="F60" i="23"/>
  <c r="D60" i="23"/>
  <c r="F630" i="29"/>
  <c r="R56" i="15"/>
  <c r="AD69" i="19"/>
  <c r="Z69" i="19"/>
  <c r="V69" i="19"/>
  <c r="AC69" i="19"/>
  <c r="Y69" i="19"/>
  <c r="U69" i="19"/>
  <c r="AA69" i="19"/>
  <c r="S69" i="19"/>
  <c r="W69" i="19"/>
  <c r="T69" i="19"/>
  <c r="R70" i="19"/>
  <c r="X69" i="19"/>
  <c r="AB69" i="19"/>
  <c r="E65" i="2"/>
  <c r="H64" i="2"/>
  <c r="G630" i="29" l="1"/>
  <c r="H630" i="29"/>
  <c r="D639" i="5" s="1"/>
  <c r="I630" i="29"/>
  <c r="F639" i="5" s="1"/>
  <c r="F61" i="23"/>
  <c r="D61" i="23"/>
  <c r="F631" i="29"/>
  <c r="R57" i="15"/>
  <c r="R71" i="19"/>
  <c r="AB70" i="19"/>
  <c r="X70" i="19"/>
  <c r="T70" i="19"/>
  <c r="AA70" i="19"/>
  <c r="W70" i="19"/>
  <c r="S70" i="19"/>
  <c r="AC70" i="19"/>
  <c r="U70" i="19"/>
  <c r="Y70" i="19"/>
  <c r="AD70" i="19"/>
  <c r="Z70" i="19"/>
  <c r="V70" i="19"/>
  <c r="H65" i="2"/>
  <c r="E66" i="2"/>
  <c r="G631" i="29" l="1"/>
  <c r="H631" i="29"/>
  <c r="D640" i="5" s="1"/>
  <c r="I631" i="29"/>
  <c r="F640" i="5" s="1"/>
  <c r="F62" i="23"/>
  <c r="D62" i="23"/>
  <c r="F632" i="29"/>
  <c r="R58" i="15"/>
  <c r="AD71" i="19"/>
  <c r="Z71" i="19"/>
  <c r="V71" i="19"/>
  <c r="AC71" i="19"/>
  <c r="Y71" i="19"/>
  <c r="U71" i="19"/>
  <c r="AA71" i="19"/>
  <c r="S71" i="19"/>
  <c r="W71" i="19"/>
  <c r="R72" i="19"/>
  <c r="X71" i="19"/>
  <c r="AB71" i="19"/>
  <c r="T71" i="19"/>
  <c r="E67" i="2"/>
  <c r="H66" i="2"/>
  <c r="G632" i="29" l="1"/>
  <c r="H632" i="29"/>
  <c r="D641" i="5" s="1"/>
  <c r="I632" i="29"/>
  <c r="F641" i="5" s="1"/>
  <c r="F63" i="23"/>
  <c r="D63" i="23"/>
  <c r="F633" i="29"/>
  <c r="R59" i="15"/>
  <c r="R73" i="19"/>
  <c r="AB72" i="19"/>
  <c r="X72" i="19"/>
  <c r="T72" i="19"/>
  <c r="AA72" i="19"/>
  <c r="W72" i="19"/>
  <c r="S72" i="19"/>
  <c r="AC72" i="19"/>
  <c r="U72" i="19"/>
  <c r="Y72" i="19"/>
  <c r="V72" i="19"/>
  <c r="AD72" i="19"/>
  <c r="Z72" i="19"/>
  <c r="H67" i="2"/>
  <c r="E68" i="2"/>
  <c r="G633" i="29" l="1"/>
  <c r="H633" i="29"/>
  <c r="D642" i="5" s="1"/>
  <c r="I633" i="29"/>
  <c r="F642" i="5" s="1"/>
  <c r="F64" i="23"/>
  <c r="D64" i="23"/>
  <c r="F634" i="29"/>
  <c r="R60" i="15"/>
  <c r="R74" i="19"/>
  <c r="AD73" i="19"/>
  <c r="Z73" i="19"/>
  <c r="V73" i="19"/>
  <c r="AC73" i="19"/>
  <c r="Y73" i="19"/>
  <c r="U73" i="19"/>
  <c r="AA73" i="19"/>
  <c r="S73" i="19"/>
  <c r="W73" i="19"/>
  <c r="AB73" i="19"/>
  <c r="X73" i="19"/>
  <c r="T73" i="19"/>
  <c r="E69" i="2"/>
  <c r="H68" i="2"/>
  <c r="G634" i="29" l="1"/>
  <c r="H634" i="29"/>
  <c r="D643" i="5" s="1"/>
  <c r="I634" i="29"/>
  <c r="F643" i="5" s="1"/>
  <c r="F65" i="23"/>
  <c r="D65" i="23"/>
  <c r="F635" i="29"/>
  <c r="R61" i="15"/>
  <c r="AD74" i="19"/>
  <c r="Z74" i="19"/>
  <c r="V74" i="19"/>
  <c r="R75" i="19"/>
  <c r="AA74" i="19"/>
  <c r="U74" i="19"/>
  <c r="Y74" i="19"/>
  <c r="T74" i="19"/>
  <c r="AB74" i="19"/>
  <c r="W74" i="19"/>
  <c r="AC74" i="19"/>
  <c r="X74" i="19"/>
  <c r="S74" i="19"/>
  <c r="H69" i="2"/>
  <c r="E70" i="2"/>
  <c r="G635" i="29" l="1"/>
  <c r="H635" i="29"/>
  <c r="D644" i="5" s="1"/>
  <c r="I635" i="29"/>
  <c r="F644" i="5" s="1"/>
  <c r="F66" i="23"/>
  <c r="D66" i="23"/>
  <c r="F636" i="29"/>
  <c r="R62" i="15"/>
  <c r="R76" i="19"/>
  <c r="AB75" i="19"/>
  <c r="X75" i="19"/>
  <c r="T75" i="19"/>
  <c r="AC75" i="19"/>
  <c r="W75" i="19"/>
  <c r="AA75" i="19"/>
  <c r="V75" i="19"/>
  <c r="Y75" i="19"/>
  <c r="AD75" i="19"/>
  <c r="S75" i="19"/>
  <c r="Z75" i="19"/>
  <c r="U75" i="19"/>
  <c r="E71" i="2"/>
  <c r="H70" i="2"/>
  <c r="G636" i="29" l="1"/>
  <c r="H636" i="29"/>
  <c r="D645" i="5" s="1"/>
  <c r="I636" i="29"/>
  <c r="F645" i="5" s="1"/>
  <c r="F67" i="23"/>
  <c r="D67" i="23"/>
  <c r="F637" i="29"/>
  <c r="R63" i="15"/>
  <c r="AD76" i="19"/>
  <c r="Z76" i="19"/>
  <c r="V76" i="19"/>
  <c r="Y76" i="19"/>
  <c r="T76" i="19"/>
  <c r="AC76" i="19"/>
  <c r="X76" i="19"/>
  <c r="S76" i="19"/>
  <c r="AA76" i="19"/>
  <c r="R77" i="19"/>
  <c r="U76" i="19"/>
  <c r="W76" i="19"/>
  <c r="AB76" i="19"/>
  <c r="H71" i="2"/>
  <c r="E72" i="2"/>
  <c r="G637" i="29" l="1"/>
  <c r="I637" i="29"/>
  <c r="F646" i="5" s="1"/>
  <c r="H637" i="29"/>
  <c r="D646" i="5" s="1"/>
  <c r="F68" i="23"/>
  <c r="D68" i="23"/>
  <c r="F638" i="29"/>
  <c r="R64" i="15"/>
  <c r="R78" i="19"/>
  <c r="AB77" i="19"/>
  <c r="X77" i="19"/>
  <c r="T77" i="19"/>
  <c r="AA77" i="19"/>
  <c r="V77" i="19"/>
  <c r="Z77" i="19"/>
  <c r="U77" i="19"/>
  <c r="W77" i="19"/>
  <c r="AC77" i="19"/>
  <c r="Y77" i="19"/>
  <c r="AD77" i="19"/>
  <c r="S77" i="19"/>
  <c r="E73" i="2"/>
  <c r="H72" i="2"/>
  <c r="G638" i="29" l="1"/>
  <c r="H638" i="29"/>
  <c r="D647" i="5" s="1"/>
  <c r="I638" i="29"/>
  <c r="F647" i="5" s="1"/>
  <c r="F69" i="23"/>
  <c r="D69" i="23"/>
  <c r="F639" i="29"/>
  <c r="R65" i="15"/>
  <c r="AD78" i="19"/>
  <c r="Z78" i="19"/>
  <c r="V78" i="19"/>
  <c r="AC78" i="19"/>
  <c r="X78" i="19"/>
  <c r="S78" i="19"/>
  <c r="AB78" i="19"/>
  <c r="W78" i="19"/>
  <c r="T78" i="19"/>
  <c r="Y78" i="19"/>
  <c r="AA78" i="19"/>
  <c r="U78" i="19"/>
  <c r="R79" i="19"/>
  <c r="H73" i="2"/>
  <c r="E74" i="2"/>
  <c r="G639" i="29" l="1"/>
  <c r="H639" i="29"/>
  <c r="D648" i="5" s="1"/>
  <c r="I639" i="29"/>
  <c r="F648" i="5" s="1"/>
  <c r="F70" i="23"/>
  <c r="D70" i="23"/>
  <c r="F640" i="29"/>
  <c r="R66" i="15"/>
  <c r="R80" i="19"/>
  <c r="AB79" i="19"/>
  <c r="X79" i="19"/>
  <c r="T79" i="19"/>
  <c r="Z79" i="19"/>
  <c r="U79" i="19"/>
  <c r="AD79" i="19"/>
  <c r="Y79" i="19"/>
  <c r="S79" i="19"/>
  <c r="V79" i="19"/>
  <c r="AA79" i="19"/>
  <c r="AC79" i="19"/>
  <c r="W79" i="19"/>
  <c r="E75" i="2"/>
  <c r="H74" i="2"/>
  <c r="G640" i="29" l="1"/>
  <c r="H640" i="29"/>
  <c r="D649" i="5" s="1"/>
  <c r="I640" i="29"/>
  <c r="F649" i="5" s="1"/>
  <c r="F71" i="23"/>
  <c r="D71" i="23"/>
  <c r="F641" i="29"/>
  <c r="R67" i="15"/>
  <c r="AD80" i="19"/>
  <c r="Z80" i="19"/>
  <c r="V80" i="19"/>
  <c r="AB80" i="19"/>
  <c r="W80" i="19"/>
  <c r="R81" i="19"/>
  <c r="AA80" i="19"/>
  <c r="U80" i="19"/>
  <c r="AC80" i="19"/>
  <c r="S80" i="19"/>
  <c r="X80" i="19"/>
  <c r="Y80" i="19"/>
  <c r="T80" i="19"/>
  <c r="H75" i="2"/>
  <c r="E76" i="2"/>
  <c r="G641" i="29" l="1"/>
  <c r="H641" i="29"/>
  <c r="D650" i="5" s="1"/>
  <c r="I641" i="29"/>
  <c r="F650" i="5" s="1"/>
  <c r="F72" i="23"/>
  <c r="D72" i="23"/>
  <c r="F642" i="29"/>
  <c r="R68" i="15"/>
  <c r="R82" i="19"/>
  <c r="AB81" i="19"/>
  <c r="X81" i="19"/>
  <c r="T81" i="19"/>
  <c r="AD81" i="19"/>
  <c r="Y81" i="19"/>
  <c r="S81" i="19"/>
  <c r="AC81" i="19"/>
  <c r="W81" i="19"/>
  <c r="U81" i="19"/>
  <c r="AA81" i="19"/>
  <c r="Z81" i="19"/>
  <c r="V81" i="19"/>
  <c r="E77" i="2"/>
  <c r="H76" i="2"/>
  <c r="G642" i="29" l="1"/>
  <c r="H642" i="29"/>
  <c r="D651" i="5" s="1"/>
  <c r="I642" i="29"/>
  <c r="F651" i="5" s="1"/>
  <c r="F73" i="23"/>
  <c r="D73" i="23"/>
  <c r="F643" i="29"/>
  <c r="R69" i="15"/>
  <c r="AD82" i="19"/>
  <c r="Z82" i="19"/>
  <c r="V82" i="19"/>
  <c r="R83" i="19"/>
  <c r="AA82" i="19"/>
  <c r="U82" i="19"/>
  <c r="Y82" i="19"/>
  <c r="T82" i="19"/>
  <c r="W82" i="19"/>
  <c r="AC82" i="19"/>
  <c r="S82" i="19"/>
  <c r="AB82" i="19"/>
  <c r="X82" i="19"/>
  <c r="H77" i="2"/>
  <c r="E78" i="2"/>
  <c r="G643" i="29" l="1"/>
  <c r="H643" i="29"/>
  <c r="D652" i="5" s="1"/>
  <c r="I643" i="29"/>
  <c r="F652" i="5" s="1"/>
  <c r="F74" i="23"/>
  <c r="D74" i="23"/>
  <c r="F644" i="29"/>
  <c r="R70" i="15"/>
  <c r="R84" i="19"/>
  <c r="AB83" i="19"/>
  <c r="X83" i="19"/>
  <c r="T83" i="19"/>
  <c r="AC83" i="19"/>
  <c r="W83" i="19"/>
  <c r="AA83" i="19"/>
  <c r="V83" i="19"/>
  <c r="AD83" i="19"/>
  <c r="S83" i="19"/>
  <c r="Z83" i="19"/>
  <c r="Y83" i="19"/>
  <c r="U83" i="19"/>
  <c r="E79" i="2"/>
  <c r="H78" i="2"/>
  <c r="G644" i="29" l="1"/>
  <c r="H644" i="29"/>
  <c r="D653" i="5" s="1"/>
  <c r="I644" i="29"/>
  <c r="F653" i="5" s="1"/>
  <c r="F75" i="23"/>
  <c r="D75" i="23"/>
  <c r="F645" i="29"/>
  <c r="R71" i="15"/>
  <c r="AD84" i="19"/>
  <c r="Z84" i="19"/>
  <c r="V84" i="19"/>
  <c r="Y84" i="19"/>
  <c r="T84" i="19"/>
  <c r="AC84" i="19"/>
  <c r="X84" i="19"/>
  <c r="S84" i="19"/>
  <c r="R85" i="19"/>
  <c r="U84" i="19"/>
  <c r="AB84" i="19"/>
  <c r="AA84" i="19"/>
  <c r="W84" i="19"/>
  <c r="H79" i="2"/>
  <c r="E80" i="2"/>
  <c r="G645" i="29" l="1"/>
  <c r="H645" i="29"/>
  <c r="D654" i="5" s="1"/>
  <c r="I645" i="29"/>
  <c r="F654" i="5" s="1"/>
  <c r="F76" i="23"/>
  <c r="D76" i="23"/>
  <c r="F646" i="29"/>
  <c r="R72" i="15"/>
  <c r="R86" i="19"/>
  <c r="AB85" i="19"/>
  <c r="X85" i="19"/>
  <c r="T85" i="19"/>
  <c r="AA85" i="19"/>
  <c r="V85" i="19"/>
  <c r="Z85" i="19"/>
  <c r="U85" i="19"/>
  <c r="AC85" i="19"/>
  <c r="Y85" i="19"/>
  <c r="W85" i="19"/>
  <c r="AD85" i="19"/>
  <c r="S85" i="19"/>
  <c r="E81" i="2"/>
  <c r="H80" i="2"/>
  <c r="G646" i="29" l="1"/>
  <c r="H646" i="29"/>
  <c r="D655" i="5" s="1"/>
  <c r="I646" i="29"/>
  <c r="F655" i="5" s="1"/>
  <c r="F77" i="23"/>
  <c r="D77" i="23"/>
  <c r="F647" i="29"/>
  <c r="R73" i="15"/>
  <c r="AD86" i="19"/>
  <c r="Z86" i="19"/>
  <c r="V86" i="19"/>
  <c r="AC86" i="19"/>
  <c r="X86" i="19"/>
  <c r="S86" i="19"/>
  <c r="AB86" i="19"/>
  <c r="W86" i="19"/>
  <c r="Y86" i="19"/>
  <c r="U86" i="19"/>
  <c r="T86" i="19"/>
  <c r="AA86" i="19"/>
  <c r="R87" i="19"/>
  <c r="H81" i="2"/>
  <c r="E82" i="2"/>
  <c r="G647" i="29" l="1"/>
  <c r="H647" i="29"/>
  <c r="D656" i="5" s="1"/>
  <c r="I647" i="29"/>
  <c r="F656" i="5" s="1"/>
  <c r="F78" i="23"/>
  <c r="D78" i="23"/>
  <c r="F648" i="29"/>
  <c r="R74" i="15"/>
  <c r="R88" i="19"/>
  <c r="AB87" i="19"/>
  <c r="X87" i="19"/>
  <c r="T87" i="19"/>
  <c r="Z87" i="19"/>
  <c r="U87" i="19"/>
  <c r="AD87" i="19"/>
  <c r="Y87" i="19"/>
  <c r="S87" i="19"/>
  <c r="AA87" i="19"/>
  <c r="W87" i="19"/>
  <c r="V87" i="19"/>
  <c r="AC87" i="19"/>
  <c r="E83" i="2"/>
  <c r="H82" i="2"/>
  <c r="G648" i="29" l="1"/>
  <c r="H648" i="29"/>
  <c r="D657" i="5" s="1"/>
  <c r="I648" i="29"/>
  <c r="F657" i="5" s="1"/>
  <c r="F79" i="23"/>
  <c r="D79" i="23"/>
  <c r="F649" i="29"/>
  <c r="R75" i="15"/>
  <c r="AD88" i="19"/>
  <c r="Z88" i="19"/>
  <c r="V88" i="19"/>
  <c r="AB88" i="19"/>
  <c r="W88" i="19"/>
  <c r="R89" i="19"/>
  <c r="AA88" i="19"/>
  <c r="U88" i="19"/>
  <c r="X88" i="19"/>
  <c r="T88" i="19"/>
  <c r="AC88" i="19"/>
  <c r="S88" i="19"/>
  <c r="Y88" i="19"/>
  <c r="H83" i="2"/>
  <c r="E84" i="2"/>
  <c r="E6" i="2"/>
  <c r="G649" i="29" l="1"/>
  <c r="H649" i="29"/>
  <c r="D658" i="5" s="1"/>
  <c r="I649" i="29"/>
  <c r="F658" i="5" s="1"/>
  <c r="F80" i="23"/>
  <c r="D80" i="23"/>
  <c r="F650" i="29"/>
  <c r="R76" i="15"/>
  <c r="R90" i="19"/>
  <c r="AB89" i="19"/>
  <c r="X89" i="19"/>
  <c r="T89" i="19"/>
  <c r="AD89" i="19"/>
  <c r="Y89" i="19"/>
  <c r="S89" i="19"/>
  <c r="AC89" i="19"/>
  <c r="W89" i="19"/>
  <c r="Z89" i="19"/>
  <c r="V89" i="19"/>
  <c r="U89" i="19"/>
  <c r="AA89" i="19"/>
  <c r="E85" i="2"/>
  <c r="H84" i="2"/>
  <c r="H6" i="2"/>
  <c r="G650" i="29" l="1"/>
  <c r="H650" i="29"/>
  <c r="D659" i="5" s="1"/>
  <c r="I650" i="29"/>
  <c r="F659" i="5" s="1"/>
  <c r="F81" i="23"/>
  <c r="D81" i="23"/>
  <c r="F651" i="29"/>
  <c r="R77" i="15"/>
  <c r="AD90" i="19"/>
  <c r="Z90" i="19"/>
  <c r="V90" i="19"/>
  <c r="R91" i="19"/>
  <c r="AA90" i="19"/>
  <c r="U90" i="19"/>
  <c r="Y90" i="19"/>
  <c r="T90" i="19"/>
  <c r="AB90" i="19"/>
  <c r="X90" i="19"/>
  <c r="W90" i="19"/>
  <c r="S90" i="19"/>
  <c r="AC90" i="19"/>
  <c r="E86" i="2"/>
  <c r="H85" i="2"/>
  <c r="P9" i="2"/>
  <c r="J6" i="2"/>
  <c r="G651" i="29" l="1"/>
  <c r="H651" i="29"/>
  <c r="D660" i="5" s="1"/>
  <c r="I651" i="29"/>
  <c r="F660" i="5" s="1"/>
  <c r="F82" i="23"/>
  <c r="D82" i="23"/>
  <c r="F652" i="29"/>
  <c r="R78" i="15"/>
  <c r="R92" i="19"/>
  <c r="AB91" i="19"/>
  <c r="X91" i="19"/>
  <c r="T91" i="19"/>
  <c r="AC91" i="19"/>
  <c r="W91" i="19"/>
  <c r="AA91" i="19"/>
  <c r="V91" i="19"/>
  <c r="Y91" i="19"/>
  <c r="U91" i="19"/>
  <c r="AD91" i="19"/>
  <c r="S91" i="19"/>
  <c r="Z91" i="19"/>
  <c r="E87" i="2"/>
  <c r="H86" i="2"/>
  <c r="G652" i="29" l="1"/>
  <c r="H652" i="29"/>
  <c r="D661" i="5" s="1"/>
  <c r="I652" i="29"/>
  <c r="F661" i="5" s="1"/>
  <c r="F83" i="23"/>
  <c r="D83" i="23"/>
  <c r="F653" i="29"/>
  <c r="R79" i="15"/>
  <c r="AD92" i="19"/>
  <c r="Z92" i="19"/>
  <c r="V92" i="19"/>
  <c r="Y92" i="19"/>
  <c r="T92" i="19"/>
  <c r="AC92" i="19"/>
  <c r="X92" i="19"/>
  <c r="S92" i="19"/>
  <c r="AA92" i="19"/>
  <c r="W92" i="19"/>
  <c r="R93" i="19"/>
  <c r="U92" i="19"/>
  <c r="AB92" i="19"/>
  <c r="H87" i="2"/>
  <c r="E88" i="2"/>
  <c r="G653" i="29" l="1"/>
  <c r="H653" i="29"/>
  <c r="D662" i="5" s="1"/>
  <c r="I653" i="29"/>
  <c r="F662" i="5" s="1"/>
  <c r="F84" i="23"/>
  <c r="D84" i="23"/>
  <c r="F654" i="29"/>
  <c r="R80" i="15"/>
  <c r="R94" i="19"/>
  <c r="AB93" i="19"/>
  <c r="X93" i="19"/>
  <c r="T93" i="19"/>
  <c r="AA93" i="19"/>
  <c r="V93" i="19"/>
  <c r="Z93" i="19"/>
  <c r="U93" i="19"/>
  <c r="W93" i="19"/>
  <c r="AD93" i="19"/>
  <c r="S93" i="19"/>
  <c r="AC93" i="19"/>
  <c r="Y93" i="19"/>
  <c r="E89" i="2"/>
  <c r="H88" i="2"/>
  <c r="G654" i="29" l="1"/>
  <c r="H654" i="29"/>
  <c r="D663" i="5" s="1"/>
  <c r="I654" i="29"/>
  <c r="F663" i="5" s="1"/>
  <c r="F85" i="23"/>
  <c r="D85" i="23"/>
  <c r="F655" i="29"/>
  <c r="R81" i="15"/>
  <c r="AD94" i="19"/>
  <c r="Z94" i="19"/>
  <c r="V94" i="19"/>
  <c r="AC94" i="19"/>
  <c r="X94" i="19"/>
  <c r="S94" i="19"/>
  <c r="AB94" i="19"/>
  <c r="W94" i="19"/>
  <c r="T94" i="19"/>
  <c r="R95" i="19"/>
  <c r="AA94" i="19"/>
  <c r="Y94" i="19"/>
  <c r="U94" i="19"/>
  <c r="H89" i="2"/>
  <c r="E90" i="2"/>
  <c r="G655" i="29" l="1"/>
  <c r="H655" i="29"/>
  <c r="D664" i="5" s="1"/>
  <c r="I655" i="29"/>
  <c r="F664" i="5" s="1"/>
  <c r="F86" i="23"/>
  <c r="D86" i="23"/>
  <c r="F656" i="29"/>
  <c r="R82" i="15"/>
  <c r="R96" i="19"/>
  <c r="AB95" i="19"/>
  <c r="X95" i="19"/>
  <c r="T95" i="19"/>
  <c r="Z95" i="19"/>
  <c r="U95" i="19"/>
  <c r="AD95" i="19"/>
  <c r="Y95" i="19"/>
  <c r="S95" i="19"/>
  <c r="V95" i="19"/>
  <c r="AC95" i="19"/>
  <c r="AA95" i="19"/>
  <c r="W95" i="19"/>
  <c r="E91" i="2"/>
  <c r="H90" i="2"/>
  <c r="G656" i="29" l="1"/>
  <c r="H656" i="29"/>
  <c r="D665" i="5" s="1"/>
  <c r="I656" i="29"/>
  <c r="F665" i="5" s="1"/>
  <c r="F87" i="23"/>
  <c r="D87" i="23"/>
  <c r="F657" i="29"/>
  <c r="R83" i="15"/>
  <c r="AD96" i="19"/>
  <c r="Z96" i="19"/>
  <c r="V96" i="19"/>
  <c r="AB96" i="19"/>
  <c r="W96" i="19"/>
  <c r="R97" i="19"/>
  <c r="AA96" i="19"/>
  <c r="U96" i="19"/>
  <c r="AC96" i="19"/>
  <c r="S96" i="19"/>
  <c r="Y96" i="19"/>
  <c r="X96" i="19"/>
  <c r="T96" i="19"/>
  <c r="H91" i="2"/>
  <c r="E92" i="2"/>
  <c r="G657" i="29" l="1"/>
  <c r="H657" i="29"/>
  <c r="D666" i="5" s="1"/>
  <c r="I657" i="29"/>
  <c r="F666" i="5" s="1"/>
  <c r="F88" i="23"/>
  <c r="D88" i="23"/>
  <c r="F658" i="29"/>
  <c r="R84" i="15"/>
  <c r="R98" i="19"/>
  <c r="AB97" i="19"/>
  <c r="X97" i="19"/>
  <c r="T97" i="19"/>
  <c r="AD97" i="19"/>
  <c r="Y97" i="19"/>
  <c r="S97" i="19"/>
  <c r="AC97" i="19"/>
  <c r="W97" i="19"/>
  <c r="U97" i="19"/>
  <c r="AA97" i="19"/>
  <c r="Z97" i="19"/>
  <c r="V97" i="19"/>
  <c r="E93" i="2"/>
  <c r="H92" i="2"/>
  <c r="G658" i="29" l="1"/>
  <c r="H658" i="29"/>
  <c r="D667" i="5" s="1"/>
  <c r="I658" i="29"/>
  <c r="F667" i="5" s="1"/>
  <c r="F89" i="23"/>
  <c r="D89" i="23"/>
  <c r="F659" i="29"/>
  <c r="R85" i="15"/>
  <c r="AD98" i="19"/>
  <c r="Z98" i="19"/>
  <c r="V98" i="19"/>
  <c r="R99" i="19"/>
  <c r="AA98" i="19"/>
  <c r="U98" i="19"/>
  <c r="Y98" i="19"/>
  <c r="T98" i="19"/>
  <c r="W98" i="19"/>
  <c r="AC98" i="19"/>
  <c r="S98" i="19"/>
  <c r="AB98" i="19"/>
  <c r="X98" i="19"/>
  <c r="H93" i="2"/>
  <c r="E94" i="2"/>
  <c r="G659" i="29" l="1"/>
  <c r="H659" i="29"/>
  <c r="D668" i="5" s="1"/>
  <c r="I659" i="29"/>
  <c r="F668" i="5" s="1"/>
  <c r="F90" i="23"/>
  <c r="D90" i="23"/>
  <c r="F660" i="29"/>
  <c r="R86" i="15"/>
  <c r="R100" i="19"/>
  <c r="AB99" i="19"/>
  <c r="X99" i="19"/>
  <c r="T99" i="19"/>
  <c r="AC99" i="19"/>
  <c r="W99" i="19"/>
  <c r="AA99" i="19"/>
  <c r="V99" i="19"/>
  <c r="AD99" i="19"/>
  <c r="S99" i="19"/>
  <c r="Z99" i="19"/>
  <c r="Y99" i="19"/>
  <c r="U99" i="19"/>
  <c r="E95" i="2"/>
  <c r="H94" i="2"/>
  <c r="G660" i="29" l="1"/>
  <c r="H660" i="29"/>
  <c r="D669" i="5" s="1"/>
  <c r="I660" i="29"/>
  <c r="F669" i="5" s="1"/>
  <c r="F91" i="23"/>
  <c r="D91" i="23"/>
  <c r="F661" i="29"/>
  <c r="R87" i="15"/>
  <c r="AD100" i="19"/>
  <c r="Z100" i="19"/>
  <c r="V100" i="19"/>
  <c r="Y100" i="19"/>
  <c r="T100" i="19"/>
  <c r="AC100" i="19"/>
  <c r="X100" i="19"/>
  <c r="S100" i="19"/>
  <c r="R101" i="19"/>
  <c r="U100" i="19"/>
  <c r="AB100" i="19"/>
  <c r="AA100" i="19"/>
  <c r="W100" i="19"/>
  <c r="H95" i="2"/>
  <c r="E96" i="2"/>
  <c r="G661" i="29" l="1"/>
  <c r="H661" i="29"/>
  <c r="D670" i="5" s="1"/>
  <c r="I661" i="29"/>
  <c r="F670" i="5" s="1"/>
  <c r="F92" i="23"/>
  <c r="D92" i="23"/>
  <c r="F662" i="29"/>
  <c r="R88" i="15"/>
  <c r="R102" i="19"/>
  <c r="AB101" i="19"/>
  <c r="X101" i="19"/>
  <c r="T101" i="19"/>
  <c r="AA101" i="19"/>
  <c r="V101" i="19"/>
  <c r="Z101" i="19"/>
  <c r="U101" i="19"/>
  <c r="AC101" i="19"/>
  <c r="Y101" i="19"/>
  <c r="W101" i="19"/>
  <c r="AD101" i="19"/>
  <c r="S101" i="19"/>
  <c r="E97" i="2"/>
  <c r="H96" i="2"/>
  <c r="G662" i="29" l="1"/>
  <c r="H662" i="29"/>
  <c r="D671" i="5" s="1"/>
  <c r="I662" i="29"/>
  <c r="F671" i="5" s="1"/>
  <c r="F93" i="23"/>
  <c r="D93" i="23"/>
  <c r="F663" i="29"/>
  <c r="R89" i="15"/>
  <c r="AD102" i="19"/>
  <c r="Z102" i="19"/>
  <c r="V102" i="19"/>
  <c r="AC102" i="19"/>
  <c r="X102" i="19"/>
  <c r="S102" i="19"/>
  <c r="AB102" i="19"/>
  <c r="W102" i="19"/>
  <c r="Y102" i="19"/>
  <c r="U102" i="19"/>
  <c r="T102" i="19"/>
  <c r="AA102" i="19"/>
  <c r="R103" i="19"/>
  <c r="H97" i="2"/>
  <c r="E98" i="2"/>
  <c r="G663" i="29" l="1"/>
  <c r="H663" i="29"/>
  <c r="D672" i="5" s="1"/>
  <c r="I663" i="29"/>
  <c r="F672" i="5" s="1"/>
  <c r="F94" i="23"/>
  <c r="D94" i="23"/>
  <c r="F664" i="29"/>
  <c r="R90" i="15"/>
  <c r="R104" i="19"/>
  <c r="AB103" i="19"/>
  <c r="X103" i="19"/>
  <c r="T103" i="19"/>
  <c r="Z103" i="19"/>
  <c r="U103" i="19"/>
  <c r="AD103" i="19"/>
  <c r="Y103" i="19"/>
  <c r="S103" i="19"/>
  <c r="AA103" i="19"/>
  <c r="W103" i="19"/>
  <c r="V103" i="19"/>
  <c r="AC103" i="19"/>
  <c r="E99" i="2"/>
  <c r="H98" i="2"/>
  <c r="G664" i="29" l="1"/>
  <c r="H664" i="29"/>
  <c r="D673" i="5" s="1"/>
  <c r="I664" i="29"/>
  <c r="F673" i="5" s="1"/>
  <c r="F95" i="23"/>
  <c r="D95" i="23"/>
  <c r="F665" i="29"/>
  <c r="R91" i="15"/>
  <c r="AD104" i="19"/>
  <c r="Z104" i="19"/>
  <c r="V104" i="19"/>
  <c r="AB104" i="19"/>
  <c r="W104" i="19"/>
  <c r="R105" i="19"/>
  <c r="AA104" i="19"/>
  <c r="U104" i="19"/>
  <c r="X104" i="19"/>
  <c r="T104" i="19"/>
  <c r="AC104" i="19"/>
  <c r="S104" i="19"/>
  <c r="Y104" i="19"/>
  <c r="H99" i="2"/>
  <c r="E100" i="2"/>
  <c r="G665" i="29" l="1"/>
  <c r="I665" i="29"/>
  <c r="F674" i="5" s="1"/>
  <c r="H665" i="29"/>
  <c r="D674" i="5" s="1"/>
  <c r="F96" i="23"/>
  <c r="D96" i="23"/>
  <c r="F666" i="29"/>
  <c r="R92" i="15"/>
  <c r="R106" i="19"/>
  <c r="AB105" i="19"/>
  <c r="X105" i="19"/>
  <c r="T105" i="19"/>
  <c r="AD105" i="19"/>
  <c r="Y105" i="19"/>
  <c r="S105" i="19"/>
  <c r="AC105" i="19"/>
  <c r="W105" i="19"/>
  <c r="Z105" i="19"/>
  <c r="V105" i="19"/>
  <c r="U105" i="19"/>
  <c r="AA105" i="19"/>
  <c r="E101" i="2"/>
  <c r="H100" i="2"/>
  <c r="G666" i="29" l="1"/>
  <c r="H666" i="29"/>
  <c r="D675" i="5" s="1"/>
  <c r="I666" i="29"/>
  <c r="F675" i="5" s="1"/>
  <c r="F97" i="23"/>
  <c r="D97" i="23"/>
  <c r="F667" i="29"/>
  <c r="R93" i="15"/>
  <c r="AD106" i="19"/>
  <c r="Z106" i="19"/>
  <c r="V106" i="19"/>
  <c r="R107" i="19"/>
  <c r="AA106" i="19"/>
  <c r="U106" i="19"/>
  <c r="Y106" i="19"/>
  <c r="T106" i="19"/>
  <c r="AB106" i="19"/>
  <c r="X106" i="19"/>
  <c r="W106" i="19"/>
  <c r="S106" i="19"/>
  <c r="AC106" i="19"/>
  <c r="H101" i="2"/>
  <c r="E102" i="2"/>
  <c r="G667" i="29" l="1"/>
  <c r="H667" i="29"/>
  <c r="D676" i="5" s="1"/>
  <c r="I667" i="29"/>
  <c r="F676" i="5" s="1"/>
  <c r="F98" i="23"/>
  <c r="D98" i="23"/>
  <c r="F668" i="29"/>
  <c r="R94" i="15"/>
  <c r="R108" i="19"/>
  <c r="AB107" i="19"/>
  <c r="X107" i="19"/>
  <c r="T107" i="19"/>
  <c r="AC107" i="19"/>
  <c r="W107" i="19"/>
  <c r="AA107" i="19"/>
  <c r="V107" i="19"/>
  <c r="Y107" i="19"/>
  <c r="U107" i="19"/>
  <c r="AD107" i="19"/>
  <c r="S107" i="19"/>
  <c r="Z107" i="19"/>
  <c r="E103" i="2"/>
  <c r="H102" i="2"/>
  <c r="G668" i="29" l="1"/>
  <c r="H668" i="29"/>
  <c r="D677" i="5" s="1"/>
  <c r="I668" i="29"/>
  <c r="F677" i="5" s="1"/>
  <c r="F99" i="23"/>
  <c r="D99" i="23"/>
  <c r="F669" i="29"/>
  <c r="R95" i="15"/>
  <c r="AD108" i="19"/>
  <c r="Z108" i="19"/>
  <c r="V108" i="19"/>
  <c r="Y108" i="19"/>
  <c r="T108" i="19"/>
  <c r="AC108" i="19"/>
  <c r="X108" i="19"/>
  <c r="S108" i="19"/>
  <c r="AA108" i="19"/>
  <c r="W108" i="19"/>
  <c r="R109" i="19"/>
  <c r="U108" i="19"/>
  <c r="AB108" i="19"/>
  <c r="H103" i="2"/>
  <c r="E104" i="2"/>
  <c r="G669" i="29" l="1"/>
  <c r="I669" i="29"/>
  <c r="F678" i="5" s="1"/>
  <c r="H669" i="29"/>
  <c r="D678" i="5" s="1"/>
  <c r="F100" i="23"/>
  <c r="D100" i="23"/>
  <c r="F670" i="29"/>
  <c r="R96" i="15"/>
  <c r="R110" i="19"/>
  <c r="AB109" i="19"/>
  <c r="X109" i="19"/>
  <c r="T109" i="19"/>
  <c r="AA109" i="19"/>
  <c r="V109" i="19"/>
  <c r="Z109" i="19"/>
  <c r="U109" i="19"/>
  <c r="W109" i="19"/>
  <c r="AD109" i="19"/>
  <c r="S109" i="19"/>
  <c r="AC109" i="19"/>
  <c r="Y109" i="19"/>
  <c r="E105" i="2"/>
  <c r="H104" i="2"/>
  <c r="G670" i="29" l="1"/>
  <c r="H670" i="29"/>
  <c r="D679" i="5" s="1"/>
  <c r="I670" i="29"/>
  <c r="F679" i="5" s="1"/>
  <c r="F101" i="23"/>
  <c r="D101" i="23"/>
  <c r="F671" i="29"/>
  <c r="R97" i="15"/>
  <c r="AD110" i="19"/>
  <c r="Z110" i="19"/>
  <c r="V110" i="19"/>
  <c r="AC110" i="19"/>
  <c r="X110" i="19"/>
  <c r="S110" i="19"/>
  <c r="AB110" i="19"/>
  <c r="W110" i="19"/>
  <c r="T110" i="19"/>
  <c r="R111" i="19"/>
  <c r="AA110" i="19"/>
  <c r="Y110" i="19"/>
  <c r="U110" i="19"/>
  <c r="H105" i="2"/>
  <c r="E106" i="2"/>
  <c r="G671" i="29" l="1"/>
  <c r="H671" i="29"/>
  <c r="D680" i="5" s="1"/>
  <c r="I671" i="29"/>
  <c r="F680" i="5" s="1"/>
  <c r="F102" i="23"/>
  <c r="D102" i="23"/>
  <c r="F672" i="29"/>
  <c r="R98" i="15"/>
  <c r="R112" i="19"/>
  <c r="AB111" i="19"/>
  <c r="X111" i="19"/>
  <c r="T111" i="19"/>
  <c r="Z111" i="19"/>
  <c r="U111" i="19"/>
  <c r="AD111" i="19"/>
  <c r="Y111" i="19"/>
  <c r="S111" i="19"/>
  <c r="V111" i="19"/>
  <c r="AC111" i="19"/>
  <c r="AA111" i="19"/>
  <c r="W111" i="19"/>
  <c r="H106" i="2"/>
  <c r="E107" i="2"/>
  <c r="G672" i="29" l="1"/>
  <c r="H672" i="29"/>
  <c r="D681" i="5" s="1"/>
  <c r="I672" i="29"/>
  <c r="F681" i="5" s="1"/>
  <c r="F103" i="23"/>
  <c r="D103" i="23"/>
  <c r="F673" i="29"/>
  <c r="R99" i="15"/>
  <c r="AD112" i="19"/>
  <c r="Z112" i="19"/>
  <c r="V112" i="19"/>
  <c r="AB112" i="19"/>
  <c r="W112" i="19"/>
  <c r="R113" i="19"/>
  <c r="AA112" i="19"/>
  <c r="U112" i="19"/>
  <c r="AC112" i="19"/>
  <c r="S112" i="19"/>
  <c r="Y112" i="19"/>
  <c r="X112" i="19"/>
  <c r="T112" i="19"/>
  <c r="E108" i="2"/>
  <c r="H107" i="2"/>
  <c r="G673" i="29" l="1"/>
  <c r="H673" i="29"/>
  <c r="D682" i="5" s="1"/>
  <c r="I673" i="29"/>
  <c r="F682" i="5" s="1"/>
  <c r="F104" i="23"/>
  <c r="D104" i="23"/>
  <c r="F674" i="29"/>
  <c r="R100" i="15"/>
  <c r="R114" i="19"/>
  <c r="AB113" i="19"/>
  <c r="X113" i="19"/>
  <c r="T113" i="19"/>
  <c r="AD113" i="19"/>
  <c r="Y113" i="19"/>
  <c r="S113" i="19"/>
  <c r="AC113" i="19"/>
  <c r="W113" i="19"/>
  <c r="U113" i="19"/>
  <c r="AA113" i="19"/>
  <c r="Z113" i="19"/>
  <c r="V113" i="19"/>
  <c r="H108" i="2"/>
  <c r="E109" i="2"/>
  <c r="G674" i="29" l="1"/>
  <c r="H674" i="29"/>
  <c r="D683" i="5" s="1"/>
  <c r="I674" i="29"/>
  <c r="F683" i="5" s="1"/>
  <c r="F105" i="23"/>
  <c r="D105" i="23"/>
  <c r="F675" i="29"/>
  <c r="R101" i="15"/>
  <c r="AD114" i="19"/>
  <c r="Z114" i="19"/>
  <c r="V114" i="19"/>
  <c r="R115" i="19"/>
  <c r="AA114" i="19"/>
  <c r="U114" i="19"/>
  <c r="Y114" i="19"/>
  <c r="T114" i="19"/>
  <c r="W114" i="19"/>
  <c r="AC114" i="19"/>
  <c r="S114" i="19"/>
  <c r="AB114" i="19"/>
  <c r="X114" i="19"/>
  <c r="E110" i="2"/>
  <c r="H109" i="2"/>
  <c r="G675" i="29" l="1"/>
  <c r="H675" i="29"/>
  <c r="D684" i="5" s="1"/>
  <c r="I675" i="29"/>
  <c r="F684" i="5" s="1"/>
  <c r="F106" i="23"/>
  <c r="D106" i="23"/>
  <c r="F676" i="29"/>
  <c r="R102" i="15"/>
  <c r="AC115" i="19"/>
  <c r="R116" i="19"/>
  <c r="AB115" i="19"/>
  <c r="X115" i="19"/>
  <c r="T115" i="19"/>
  <c r="AD115" i="19"/>
  <c r="W115" i="19"/>
  <c r="AA115" i="19"/>
  <c r="V115" i="19"/>
  <c r="S115" i="19"/>
  <c r="Z115" i="19"/>
  <c r="Y115" i="19"/>
  <c r="U115" i="19"/>
  <c r="H110" i="2"/>
  <c r="E111" i="2"/>
  <c r="G676" i="29" l="1"/>
  <c r="H676" i="29"/>
  <c r="D685" i="5" s="1"/>
  <c r="I676" i="29"/>
  <c r="F685" i="5" s="1"/>
  <c r="F107" i="23"/>
  <c r="D107" i="23"/>
  <c r="F677" i="29"/>
  <c r="R103" i="15"/>
  <c r="AA116" i="19"/>
  <c r="W116" i="19"/>
  <c r="S116" i="19"/>
  <c r="AD116" i="19"/>
  <c r="Z116" i="19"/>
  <c r="V116" i="19"/>
  <c r="X116" i="19"/>
  <c r="AC116" i="19"/>
  <c r="U116" i="19"/>
  <c r="AB116" i="19"/>
  <c r="R117" i="19"/>
  <c r="Y116" i="19"/>
  <c r="T116" i="19"/>
  <c r="E112" i="2"/>
  <c r="H111" i="2"/>
  <c r="G677" i="29" l="1"/>
  <c r="H677" i="29"/>
  <c r="D686" i="5" s="1"/>
  <c r="I677" i="29"/>
  <c r="F686" i="5" s="1"/>
  <c r="F108" i="23"/>
  <c r="D108" i="23"/>
  <c r="F678" i="29"/>
  <c r="R104" i="15"/>
  <c r="AC117" i="19"/>
  <c r="Y117" i="19"/>
  <c r="U117" i="19"/>
  <c r="R118" i="19"/>
  <c r="AB117" i="19"/>
  <c r="X117" i="19"/>
  <c r="T117" i="19"/>
  <c r="AD117" i="19"/>
  <c r="V117" i="19"/>
  <c r="AA117" i="19"/>
  <c r="S117" i="19"/>
  <c r="Z117" i="19"/>
  <c r="W117" i="19"/>
  <c r="H112" i="2"/>
  <c r="E113" i="2"/>
  <c r="G678" i="29" l="1"/>
  <c r="H678" i="29"/>
  <c r="D687" i="5" s="1"/>
  <c r="I678" i="29"/>
  <c r="F687" i="5" s="1"/>
  <c r="F109" i="23"/>
  <c r="D109" i="23"/>
  <c r="F679" i="29"/>
  <c r="R105" i="15"/>
  <c r="AA118" i="19"/>
  <c r="W118" i="19"/>
  <c r="S118" i="19"/>
  <c r="AD118" i="19"/>
  <c r="Z118" i="19"/>
  <c r="V118" i="19"/>
  <c r="X118" i="19"/>
  <c r="AC118" i="19"/>
  <c r="U118" i="19"/>
  <c r="AB118" i="19"/>
  <c r="R119" i="19"/>
  <c r="Y118" i="19"/>
  <c r="T118" i="19"/>
  <c r="E114" i="2"/>
  <c r="H113" i="2"/>
  <c r="G679" i="29" l="1"/>
  <c r="I679" i="29"/>
  <c r="F688" i="5" s="1"/>
  <c r="H679" i="29"/>
  <c r="D688" i="5" s="1"/>
  <c r="F110" i="23"/>
  <c r="D110" i="23"/>
  <c r="F680" i="29"/>
  <c r="R106" i="15"/>
  <c r="AC119" i="19"/>
  <c r="Y119" i="19"/>
  <c r="U119" i="19"/>
  <c r="R120" i="19"/>
  <c r="AB119" i="19"/>
  <c r="X119" i="19"/>
  <c r="T119" i="19"/>
  <c r="AD119" i="19"/>
  <c r="V119" i="19"/>
  <c r="AA119" i="19"/>
  <c r="S119" i="19"/>
  <c r="W119" i="19"/>
  <c r="Z119" i="19"/>
  <c r="H114" i="2"/>
  <c r="E115" i="2"/>
  <c r="G680" i="29" l="1"/>
  <c r="H680" i="29"/>
  <c r="D689" i="5" s="1"/>
  <c r="I680" i="29"/>
  <c r="F689" i="5" s="1"/>
  <c r="F111" i="23"/>
  <c r="D111" i="23"/>
  <c r="F681" i="29"/>
  <c r="R107" i="15"/>
  <c r="AA120" i="19"/>
  <c r="W120" i="19"/>
  <c r="S120" i="19"/>
  <c r="AD120" i="19"/>
  <c r="Z120" i="19"/>
  <c r="V120" i="19"/>
  <c r="X120" i="19"/>
  <c r="AC120" i="19"/>
  <c r="U120" i="19"/>
  <c r="R121" i="19"/>
  <c r="Y120" i="19"/>
  <c r="T120" i="19"/>
  <c r="AB120" i="19"/>
  <c r="E116" i="2"/>
  <c r="H115" i="2"/>
  <c r="G681" i="29" l="1"/>
  <c r="H681" i="29"/>
  <c r="D690" i="5" s="1"/>
  <c r="I681" i="29"/>
  <c r="F690" i="5" s="1"/>
  <c r="F112" i="23"/>
  <c r="D112" i="23"/>
  <c r="F682" i="29"/>
  <c r="R108" i="15"/>
  <c r="AC121" i="19"/>
  <c r="Y121" i="19"/>
  <c r="U121" i="19"/>
  <c r="R122" i="19"/>
  <c r="AB121" i="19"/>
  <c r="X121" i="19"/>
  <c r="T121" i="19"/>
  <c r="AD121" i="19"/>
  <c r="V121" i="19"/>
  <c r="AA121" i="19"/>
  <c r="S121" i="19"/>
  <c r="Z121" i="19"/>
  <c r="W121" i="19"/>
  <c r="H116" i="2"/>
  <c r="E117" i="2"/>
  <c r="G682" i="29" l="1"/>
  <c r="H682" i="29"/>
  <c r="D691" i="5" s="1"/>
  <c r="I682" i="29"/>
  <c r="F691" i="5" s="1"/>
  <c r="F113" i="23"/>
  <c r="D113" i="23"/>
  <c r="F683" i="29"/>
  <c r="R109" i="15"/>
  <c r="AA122" i="19"/>
  <c r="W122" i="19"/>
  <c r="S122" i="19"/>
  <c r="AD122" i="19"/>
  <c r="Z122" i="19"/>
  <c r="V122" i="19"/>
  <c r="X122" i="19"/>
  <c r="AC122" i="19"/>
  <c r="U122" i="19"/>
  <c r="T122" i="19"/>
  <c r="AB122" i="19"/>
  <c r="Y122" i="19"/>
  <c r="R123" i="19"/>
  <c r="E118" i="2"/>
  <c r="H117" i="2"/>
  <c r="G683" i="29" l="1"/>
  <c r="H683" i="29"/>
  <c r="D692" i="5" s="1"/>
  <c r="I683" i="29"/>
  <c r="F692" i="5" s="1"/>
  <c r="F114" i="23"/>
  <c r="D114" i="23"/>
  <c r="F684" i="29"/>
  <c r="R110" i="15"/>
  <c r="AC123" i="19"/>
  <c r="Y123" i="19"/>
  <c r="U123" i="19"/>
  <c r="R124" i="19"/>
  <c r="AB123" i="19"/>
  <c r="X123" i="19"/>
  <c r="T123" i="19"/>
  <c r="AD123" i="19"/>
  <c r="V123" i="19"/>
  <c r="AA123" i="19"/>
  <c r="S123" i="19"/>
  <c r="Z123" i="19"/>
  <c r="W123" i="19"/>
  <c r="H118" i="2"/>
  <c r="E119" i="2"/>
  <c r="G684" i="29" l="1"/>
  <c r="H684" i="29"/>
  <c r="D693" i="5" s="1"/>
  <c r="I684" i="29"/>
  <c r="F693" i="5" s="1"/>
  <c r="F115" i="23"/>
  <c r="D115" i="23"/>
  <c r="F685" i="29"/>
  <c r="R111" i="15"/>
  <c r="AA124" i="19"/>
  <c r="W124" i="19"/>
  <c r="S124" i="19"/>
  <c r="AD124" i="19"/>
  <c r="Z124" i="19"/>
  <c r="V124" i="19"/>
  <c r="X124" i="19"/>
  <c r="AC124" i="19"/>
  <c r="U124" i="19"/>
  <c r="AB124" i="19"/>
  <c r="R125" i="19"/>
  <c r="Y124" i="19"/>
  <c r="T124" i="19"/>
  <c r="E120" i="2"/>
  <c r="H119" i="2"/>
  <c r="G685" i="29" l="1"/>
  <c r="H685" i="29"/>
  <c r="D694" i="5" s="1"/>
  <c r="I685" i="29"/>
  <c r="F694" i="5" s="1"/>
  <c r="F116" i="23"/>
  <c r="D116" i="23"/>
  <c r="F686" i="29"/>
  <c r="R112" i="15"/>
  <c r="AC125" i="19"/>
  <c r="Y125" i="19"/>
  <c r="U125" i="19"/>
  <c r="R126" i="19"/>
  <c r="AB125" i="19"/>
  <c r="X125" i="19"/>
  <c r="T125" i="19"/>
  <c r="AD125" i="19"/>
  <c r="V125" i="19"/>
  <c r="AA125" i="19"/>
  <c r="S125" i="19"/>
  <c r="Z125" i="19"/>
  <c r="W125" i="19"/>
  <c r="H120" i="2"/>
  <c r="E121" i="2"/>
  <c r="G686" i="29" l="1"/>
  <c r="H686" i="29"/>
  <c r="D695" i="5" s="1"/>
  <c r="I686" i="29"/>
  <c r="F695" i="5" s="1"/>
  <c r="F117" i="23"/>
  <c r="D117" i="23"/>
  <c r="F687" i="29"/>
  <c r="R113" i="15"/>
  <c r="AA126" i="19"/>
  <c r="W126" i="19"/>
  <c r="S126" i="19"/>
  <c r="AD126" i="19"/>
  <c r="Z126" i="19"/>
  <c r="V126" i="19"/>
  <c r="X126" i="19"/>
  <c r="AC126" i="19"/>
  <c r="U126" i="19"/>
  <c r="AB126" i="19"/>
  <c r="R127" i="19"/>
  <c r="Y126" i="19"/>
  <c r="T126" i="19"/>
  <c r="E122" i="2"/>
  <c r="H121" i="2"/>
  <c r="G687" i="29" l="1"/>
  <c r="H687" i="29"/>
  <c r="D696" i="5" s="1"/>
  <c r="I687" i="29"/>
  <c r="F696" i="5" s="1"/>
  <c r="F118" i="23"/>
  <c r="D118" i="23"/>
  <c r="F688" i="29"/>
  <c r="R114" i="15"/>
  <c r="AC127" i="19"/>
  <c r="Y127" i="19"/>
  <c r="U127" i="19"/>
  <c r="R128" i="19"/>
  <c r="AB127" i="19"/>
  <c r="X127" i="19"/>
  <c r="T127" i="19"/>
  <c r="AD127" i="19"/>
  <c r="V127" i="19"/>
  <c r="AA127" i="19"/>
  <c r="S127" i="19"/>
  <c r="W127" i="19"/>
  <c r="Z127" i="19"/>
  <c r="H122" i="2"/>
  <c r="E123" i="2"/>
  <c r="G688" i="29" l="1"/>
  <c r="H688" i="29"/>
  <c r="D697" i="5" s="1"/>
  <c r="I688" i="29"/>
  <c r="F697" i="5" s="1"/>
  <c r="F119" i="23"/>
  <c r="D119" i="23"/>
  <c r="F689" i="29"/>
  <c r="R115" i="15"/>
  <c r="AA128" i="19"/>
  <c r="W128" i="19"/>
  <c r="S128" i="19"/>
  <c r="AD128" i="19"/>
  <c r="Z128" i="19"/>
  <c r="V128" i="19"/>
  <c r="AC128" i="19"/>
  <c r="Y128" i="19"/>
  <c r="U128" i="19"/>
  <c r="AB128" i="19"/>
  <c r="R129" i="19"/>
  <c r="X128" i="19"/>
  <c r="T128" i="19"/>
  <c r="E124" i="2"/>
  <c r="H123" i="2"/>
  <c r="G689" i="29" l="1"/>
  <c r="H689" i="29"/>
  <c r="D698" i="5" s="1"/>
  <c r="I689" i="29"/>
  <c r="F698" i="5" s="1"/>
  <c r="F120" i="23"/>
  <c r="D120" i="23"/>
  <c r="F690" i="29"/>
  <c r="R116" i="15"/>
  <c r="AC129" i="19"/>
  <c r="Y129" i="19"/>
  <c r="U129" i="19"/>
  <c r="R130" i="19"/>
  <c r="AB129" i="19"/>
  <c r="X129" i="19"/>
  <c r="T129" i="19"/>
  <c r="AA129" i="19"/>
  <c r="W129" i="19"/>
  <c r="S129" i="19"/>
  <c r="V129" i="19"/>
  <c r="Z129" i="19"/>
  <c r="AD129" i="19"/>
  <c r="E125" i="2"/>
  <c r="H124" i="2"/>
  <c r="G690" i="29" l="1"/>
  <c r="H690" i="29"/>
  <c r="D699" i="5" s="1"/>
  <c r="I690" i="29"/>
  <c r="F699" i="5" s="1"/>
  <c r="F121" i="23"/>
  <c r="D121" i="23"/>
  <c r="F691" i="29"/>
  <c r="R117" i="15"/>
  <c r="AA130" i="19"/>
  <c r="W130" i="19"/>
  <c r="S130" i="19"/>
  <c r="AD130" i="19"/>
  <c r="Z130" i="19"/>
  <c r="V130" i="19"/>
  <c r="AC130" i="19"/>
  <c r="Y130" i="19"/>
  <c r="U130" i="19"/>
  <c r="AB130" i="19"/>
  <c r="R131" i="19"/>
  <c r="X130" i="19"/>
  <c r="T130" i="19"/>
  <c r="H125" i="2"/>
  <c r="E126" i="2"/>
  <c r="G691" i="29" l="1"/>
  <c r="H691" i="29"/>
  <c r="D700" i="5" s="1"/>
  <c r="I691" i="29"/>
  <c r="F700" i="5" s="1"/>
  <c r="F122" i="23"/>
  <c r="D122" i="23"/>
  <c r="F692" i="29"/>
  <c r="R118" i="15"/>
  <c r="AC131" i="19"/>
  <c r="Y131" i="19"/>
  <c r="U131" i="19"/>
  <c r="R132" i="19"/>
  <c r="AB131" i="19"/>
  <c r="X131" i="19"/>
  <c r="T131" i="19"/>
  <c r="AA131" i="19"/>
  <c r="W131" i="19"/>
  <c r="S131" i="19"/>
  <c r="Z131" i="19"/>
  <c r="V131" i="19"/>
  <c r="AD131" i="19"/>
  <c r="E127" i="2"/>
  <c r="H126" i="2"/>
  <c r="G692" i="29" l="1"/>
  <c r="H692" i="29"/>
  <c r="D701" i="5" s="1"/>
  <c r="I692" i="29"/>
  <c r="F701" i="5" s="1"/>
  <c r="F123" i="23"/>
  <c r="D123" i="23"/>
  <c r="F693" i="29"/>
  <c r="R119" i="15"/>
  <c r="AA132" i="19"/>
  <c r="W132" i="19"/>
  <c r="S132" i="19"/>
  <c r="AD132" i="19"/>
  <c r="Z132" i="19"/>
  <c r="V132" i="19"/>
  <c r="AC132" i="19"/>
  <c r="Y132" i="19"/>
  <c r="U132" i="19"/>
  <c r="T132" i="19"/>
  <c r="AB132" i="19"/>
  <c r="X132" i="19"/>
  <c r="R133" i="19"/>
  <c r="H127" i="2"/>
  <c r="E128" i="2"/>
  <c r="G693" i="29" l="1"/>
  <c r="H693" i="29"/>
  <c r="D702" i="5" s="1"/>
  <c r="I693" i="29"/>
  <c r="F702" i="5" s="1"/>
  <c r="F124" i="23"/>
  <c r="D124" i="23"/>
  <c r="F694" i="29"/>
  <c r="R120" i="15"/>
  <c r="AC133" i="19"/>
  <c r="Y133" i="19"/>
  <c r="U133" i="19"/>
  <c r="R134" i="19"/>
  <c r="AB133" i="19"/>
  <c r="X133" i="19"/>
  <c r="T133" i="19"/>
  <c r="AA133" i="19"/>
  <c r="W133" i="19"/>
  <c r="S133" i="19"/>
  <c r="AD133" i="19"/>
  <c r="Z133" i="19"/>
  <c r="V133" i="19"/>
  <c r="E129" i="2"/>
  <c r="H128" i="2"/>
  <c r="G694" i="29" l="1"/>
  <c r="H694" i="29"/>
  <c r="D703" i="5" s="1"/>
  <c r="I694" i="29"/>
  <c r="F703" i="5" s="1"/>
  <c r="F125" i="23"/>
  <c r="D125" i="23"/>
  <c r="F695" i="29"/>
  <c r="R121" i="15"/>
  <c r="AA134" i="19"/>
  <c r="W134" i="19"/>
  <c r="S134" i="19"/>
  <c r="AD134" i="19"/>
  <c r="Z134" i="19"/>
  <c r="V134" i="19"/>
  <c r="AC134" i="19"/>
  <c r="Y134" i="19"/>
  <c r="U134" i="19"/>
  <c r="R135" i="19"/>
  <c r="X134" i="19"/>
  <c r="T134" i="19"/>
  <c r="AB134" i="19"/>
  <c r="E130" i="2"/>
  <c r="H129" i="2"/>
  <c r="G695" i="29" l="1"/>
  <c r="I695" i="29"/>
  <c r="F704" i="5" s="1"/>
  <c r="H695" i="29"/>
  <c r="D704" i="5" s="1"/>
  <c r="F126" i="23"/>
  <c r="D126" i="23"/>
  <c r="F696" i="29"/>
  <c r="R122" i="15"/>
  <c r="AC135" i="19"/>
  <c r="Y135" i="19"/>
  <c r="U135" i="19"/>
  <c r="R136" i="19"/>
  <c r="AB135" i="19"/>
  <c r="X135" i="19"/>
  <c r="T135" i="19"/>
  <c r="AA135" i="19"/>
  <c r="W135" i="19"/>
  <c r="S135" i="19"/>
  <c r="AD135" i="19"/>
  <c r="Z135" i="19"/>
  <c r="V135" i="19"/>
  <c r="H130" i="2"/>
  <c r="E131" i="2"/>
  <c r="G696" i="29" l="1"/>
  <c r="H696" i="29"/>
  <c r="D705" i="5" s="1"/>
  <c r="I696" i="29"/>
  <c r="F705" i="5" s="1"/>
  <c r="F127" i="23"/>
  <c r="D127" i="23"/>
  <c r="F697" i="29"/>
  <c r="R123" i="15"/>
  <c r="AA136" i="19"/>
  <c r="W136" i="19"/>
  <c r="S136" i="19"/>
  <c r="AD136" i="19"/>
  <c r="Z136" i="19"/>
  <c r="V136" i="19"/>
  <c r="AC136" i="19"/>
  <c r="Y136" i="19"/>
  <c r="U136" i="19"/>
  <c r="AB136" i="19"/>
  <c r="R137" i="19"/>
  <c r="X136" i="19"/>
  <c r="T136" i="19"/>
  <c r="E132" i="2"/>
  <c r="H131" i="2"/>
  <c r="G697" i="29" l="1"/>
  <c r="I697" i="29"/>
  <c r="F706" i="5" s="1"/>
  <c r="H697" i="29"/>
  <c r="D706" i="5" s="1"/>
  <c r="F128" i="23"/>
  <c r="D128" i="23"/>
  <c r="F698" i="29"/>
  <c r="R124" i="15"/>
  <c r="AC137" i="19"/>
  <c r="Y137" i="19"/>
  <c r="U137" i="19"/>
  <c r="R138" i="19"/>
  <c r="AB137" i="19"/>
  <c r="X137" i="19"/>
  <c r="T137" i="19"/>
  <c r="AA137" i="19"/>
  <c r="W137" i="19"/>
  <c r="S137" i="19"/>
  <c r="V137" i="19"/>
  <c r="Z137" i="19"/>
  <c r="AD137" i="19"/>
  <c r="H132" i="2"/>
  <c r="E133" i="2"/>
  <c r="G698" i="29" l="1"/>
  <c r="H698" i="29"/>
  <c r="D707" i="5" s="1"/>
  <c r="I698" i="29"/>
  <c r="F707" i="5" s="1"/>
  <c r="F129" i="23"/>
  <c r="D129" i="23"/>
  <c r="F699" i="29"/>
  <c r="R125" i="15"/>
  <c r="AA138" i="19"/>
  <c r="W138" i="19"/>
  <c r="S138" i="19"/>
  <c r="AD138" i="19"/>
  <c r="Z138" i="19"/>
  <c r="V138" i="19"/>
  <c r="AC138" i="19"/>
  <c r="Y138" i="19"/>
  <c r="U138" i="19"/>
  <c r="AB138" i="19"/>
  <c r="R139" i="19"/>
  <c r="X138" i="19"/>
  <c r="T138" i="19"/>
  <c r="E134" i="2"/>
  <c r="H133" i="2"/>
  <c r="G699" i="29" l="1"/>
  <c r="H699" i="29"/>
  <c r="D708" i="5" s="1"/>
  <c r="I699" i="29"/>
  <c r="F708" i="5" s="1"/>
  <c r="F130" i="23"/>
  <c r="D130" i="23"/>
  <c r="F700" i="29"/>
  <c r="R126" i="15"/>
  <c r="AC139" i="19"/>
  <c r="Y139" i="19"/>
  <c r="U139" i="19"/>
  <c r="R140" i="19"/>
  <c r="AB139" i="19"/>
  <c r="X139" i="19"/>
  <c r="T139" i="19"/>
  <c r="AA139" i="19"/>
  <c r="W139" i="19"/>
  <c r="S139" i="19"/>
  <c r="Z139" i="19"/>
  <c r="V139" i="19"/>
  <c r="AD139" i="19"/>
  <c r="E135" i="2"/>
  <c r="H134" i="2"/>
  <c r="G700" i="29" l="1"/>
  <c r="H700" i="29"/>
  <c r="D709" i="5" s="1"/>
  <c r="I700" i="29"/>
  <c r="F709" i="5" s="1"/>
  <c r="F131" i="23"/>
  <c r="D131" i="23"/>
  <c r="F701" i="29"/>
  <c r="R127" i="15"/>
  <c r="AA140" i="19"/>
  <c r="W140" i="19"/>
  <c r="S140" i="19"/>
  <c r="AD140" i="19"/>
  <c r="Z140" i="19"/>
  <c r="V140" i="19"/>
  <c r="AC140" i="19"/>
  <c r="Y140" i="19"/>
  <c r="U140" i="19"/>
  <c r="T140" i="19"/>
  <c r="AB140" i="19"/>
  <c r="X140" i="19"/>
  <c r="R141" i="19"/>
  <c r="H135" i="2"/>
  <c r="E136" i="2"/>
  <c r="G701" i="29" l="1"/>
  <c r="H701" i="29"/>
  <c r="D710" i="5" s="1"/>
  <c r="I701" i="29"/>
  <c r="F710" i="5" s="1"/>
  <c r="F132" i="23"/>
  <c r="D132" i="23"/>
  <c r="F702" i="29"/>
  <c r="R128" i="15"/>
  <c r="AC141" i="19"/>
  <c r="Y141" i="19"/>
  <c r="U141" i="19"/>
  <c r="R142" i="19"/>
  <c r="AB141" i="19"/>
  <c r="X141" i="19"/>
  <c r="T141" i="19"/>
  <c r="AA141" i="19"/>
  <c r="W141" i="19"/>
  <c r="S141" i="19"/>
  <c r="AD141" i="19"/>
  <c r="Z141" i="19"/>
  <c r="V141" i="19"/>
  <c r="H136" i="2"/>
  <c r="E137" i="2"/>
  <c r="G702" i="29" l="1"/>
  <c r="H702" i="29"/>
  <c r="D711" i="5" s="1"/>
  <c r="I702" i="29"/>
  <c r="F711" i="5" s="1"/>
  <c r="F133" i="23"/>
  <c r="D133" i="23"/>
  <c r="F703" i="29"/>
  <c r="R129" i="15"/>
  <c r="AA142" i="19"/>
  <c r="W142" i="19"/>
  <c r="S142" i="19"/>
  <c r="AD142" i="19"/>
  <c r="Z142" i="19"/>
  <c r="V142" i="19"/>
  <c r="AC142" i="19"/>
  <c r="Y142" i="19"/>
  <c r="U142" i="19"/>
  <c r="R143" i="19"/>
  <c r="X142" i="19"/>
  <c r="T142" i="19"/>
  <c r="AB142" i="19"/>
  <c r="E138" i="2"/>
  <c r="H137" i="2"/>
  <c r="G703" i="29" l="1"/>
  <c r="H703" i="29"/>
  <c r="D712" i="5" s="1"/>
  <c r="I703" i="29"/>
  <c r="F712" i="5" s="1"/>
  <c r="F134" i="23"/>
  <c r="D134" i="23"/>
  <c r="F704" i="29"/>
  <c r="R130" i="15"/>
  <c r="AC143" i="19"/>
  <c r="Y143" i="19"/>
  <c r="U143" i="19"/>
  <c r="R144" i="19"/>
  <c r="AB143" i="19"/>
  <c r="X143" i="19"/>
  <c r="T143" i="19"/>
  <c r="AA143" i="19"/>
  <c r="W143" i="19"/>
  <c r="S143" i="19"/>
  <c r="AD143" i="19"/>
  <c r="Z143" i="19"/>
  <c r="V143" i="19"/>
  <c r="E139" i="2"/>
  <c r="H138" i="2"/>
  <c r="G704" i="29" l="1"/>
  <c r="H704" i="29"/>
  <c r="D713" i="5" s="1"/>
  <c r="I704" i="29"/>
  <c r="F713" i="5" s="1"/>
  <c r="F135" i="23"/>
  <c r="D135" i="23"/>
  <c r="F705" i="29"/>
  <c r="R131" i="15"/>
  <c r="AA144" i="19"/>
  <c r="W144" i="19"/>
  <c r="S144" i="19"/>
  <c r="AD144" i="19"/>
  <c r="Z144" i="19"/>
  <c r="V144" i="19"/>
  <c r="AC144" i="19"/>
  <c r="Y144" i="19"/>
  <c r="U144" i="19"/>
  <c r="AB144" i="19"/>
  <c r="R145" i="19"/>
  <c r="X144" i="19"/>
  <c r="T144" i="19"/>
  <c r="E140" i="2"/>
  <c r="H139" i="2"/>
  <c r="G705" i="29" l="1"/>
  <c r="H705" i="29"/>
  <c r="D714" i="5" s="1"/>
  <c r="I705" i="29"/>
  <c r="F714" i="5" s="1"/>
  <c r="F136" i="23"/>
  <c r="D136" i="23"/>
  <c r="F706" i="29"/>
  <c r="R132" i="15"/>
  <c r="AC145" i="19"/>
  <c r="Y145" i="19"/>
  <c r="U145" i="19"/>
  <c r="R146" i="19"/>
  <c r="AB145" i="19"/>
  <c r="X145" i="19"/>
  <c r="T145" i="19"/>
  <c r="AA145" i="19"/>
  <c r="W145" i="19"/>
  <c r="S145" i="19"/>
  <c r="V145" i="19"/>
  <c r="Z145" i="19"/>
  <c r="AD145" i="19"/>
  <c r="H140" i="2"/>
  <c r="E141" i="2"/>
  <c r="G706" i="29" l="1"/>
  <c r="H706" i="29"/>
  <c r="D715" i="5" s="1"/>
  <c r="I706" i="29"/>
  <c r="F715" i="5" s="1"/>
  <c r="F137" i="23"/>
  <c r="D137" i="23"/>
  <c r="F707" i="29"/>
  <c r="R133" i="15"/>
  <c r="AA146" i="19"/>
  <c r="W146" i="19"/>
  <c r="S146" i="19"/>
  <c r="AD146" i="19"/>
  <c r="Z146" i="19"/>
  <c r="V146" i="19"/>
  <c r="AC146" i="19"/>
  <c r="Y146" i="19"/>
  <c r="U146" i="19"/>
  <c r="AB146" i="19"/>
  <c r="R147" i="19"/>
  <c r="X146" i="19"/>
  <c r="T146" i="19"/>
  <c r="E142" i="2"/>
  <c r="H141" i="2"/>
  <c r="G707" i="29" l="1"/>
  <c r="H707" i="29"/>
  <c r="D716" i="5" s="1"/>
  <c r="I707" i="29"/>
  <c r="F716" i="5" s="1"/>
  <c r="F138" i="23"/>
  <c r="D138" i="23"/>
  <c r="F708" i="29"/>
  <c r="R134" i="15"/>
  <c r="AC147" i="19"/>
  <c r="Y147" i="19"/>
  <c r="U147" i="19"/>
  <c r="R148" i="19"/>
  <c r="AB147" i="19"/>
  <c r="X147" i="19"/>
  <c r="T147" i="19"/>
  <c r="AA147" i="19"/>
  <c r="W147" i="19"/>
  <c r="S147" i="19"/>
  <c r="Z147" i="19"/>
  <c r="V147" i="19"/>
  <c r="AD147" i="19"/>
  <c r="H142" i="2"/>
  <c r="E143" i="2"/>
  <c r="G708" i="29" l="1"/>
  <c r="H708" i="29"/>
  <c r="D717" i="5" s="1"/>
  <c r="I708" i="29"/>
  <c r="F717" i="5" s="1"/>
  <c r="F139" i="23"/>
  <c r="D139" i="23"/>
  <c r="F709" i="29"/>
  <c r="R135" i="15"/>
  <c r="R149" i="19"/>
  <c r="AA148" i="19"/>
  <c r="W148" i="19"/>
  <c r="S148" i="19"/>
  <c r="AD148" i="19"/>
  <c r="Z148" i="19"/>
  <c r="V148" i="19"/>
  <c r="AC148" i="19"/>
  <c r="Y148" i="19"/>
  <c r="U148" i="19"/>
  <c r="T148" i="19"/>
  <c r="AB148" i="19"/>
  <c r="X148" i="19"/>
  <c r="E144" i="2"/>
  <c r="H143" i="2"/>
  <c r="G709" i="29" l="1"/>
  <c r="H709" i="29"/>
  <c r="D718" i="5" s="1"/>
  <c r="I709" i="29"/>
  <c r="F718" i="5" s="1"/>
  <c r="F140" i="23"/>
  <c r="D140" i="23"/>
  <c r="F710" i="29"/>
  <c r="R136" i="15"/>
  <c r="AD149" i="19"/>
  <c r="Z149" i="19"/>
  <c r="V149" i="19"/>
  <c r="AC149" i="19"/>
  <c r="X149" i="19"/>
  <c r="S149" i="19"/>
  <c r="AB149" i="19"/>
  <c r="W149" i="19"/>
  <c r="R150" i="19"/>
  <c r="AA149" i="19"/>
  <c r="U149" i="19"/>
  <c r="Y149" i="19"/>
  <c r="T149" i="19"/>
  <c r="E145" i="2"/>
  <c r="H144" i="2"/>
  <c r="G710" i="29" l="1"/>
  <c r="H710" i="29"/>
  <c r="D719" i="5" s="1"/>
  <c r="I710" i="29"/>
  <c r="F719" i="5" s="1"/>
  <c r="F141" i="23"/>
  <c r="D141" i="23"/>
  <c r="F711" i="29"/>
  <c r="R137" i="15"/>
  <c r="R151" i="19"/>
  <c r="AB150" i="19"/>
  <c r="X150" i="19"/>
  <c r="T150" i="19"/>
  <c r="Z150" i="19"/>
  <c r="U150" i="19"/>
  <c r="AD150" i="19"/>
  <c r="Y150" i="19"/>
  <c r="S150" i="19"/>
  <c r="AC150" i="19"/>
  <c r="W150" i="19"/>
  <c r="AA150" i="19"/>
  <c r="V150" i="19"/>
  <c r="H145" i="2"/>
  <c r="E146" i="2"/>
  <c r="G711" i="29" l="1"/>
  <c r="H711" i="29"/>
  <c r="D720" i="5" s="1"/>
  <c r="I711" i="29"/>
  <c r="F720" i="5" s="1"/>
  <c r="F142" i="23"/>
  <c r="D142" i="23"/>
  <c r="F712" i="29"/>
  <c r="R138" i="15"/>
  <c r="AD151" i="19"/>
  <c r="Z151" i="19"/>
  <c r="V151" i="19"/>
  <c r="AB151" i="19"/>
  <c r="W151" i="19"/>
  <c r="R152" i="19"/>
  <c r="AA151" i="19"/>
  <c r="U151" i="19"/>
  <c r="Y151" i="19"/>
  <c r="T151" i="19"/>
  <c r="AC151" i="19"/>
  <c r="X151" i="19"/>
  <c r="S151" i="19"/>
  <c r="E147" i="2"/>
  <c r="H146" i="2"/>
  <c r="G712" i="29" l="1"/>
  <c r="H712" i="29"/>
  <c r="D721" i="5" s="1"/>
  <c r="I712" i="29"/>
  <c r="F721" i="5" s="1"/>
  <c r="F143" i="23"/>
  <c r="D143" i="23"/>
  <c r="F713" i="29"/>
  <c r="R139" i="15"/>
  <c r="R153" i="19"/>
  <c r="AB152" i="19"/>
  <c r="X152" i="19"/>
  <c r="T152" i="19"/>
  <c r="AD152" i="19"/>
  <c r="Y152" i="19"/>
  <c r="S152" i="19"/>
  <c r="AC152" i="19"/>
  <c r="W152" i="19"/>
  <c r="AA152" i="19"/>
  <c r="V152" i="19"/>
  <c r="Z152" i="19"/>
  <c r="U152" i="19"/>
  <c r="H147" i="2"/>
  <c r="E148" i="2"/>
  <c r="G713" i="29" l="1"/>
  <c r="H713" i="29"/>
  <c r="D722" i="5" s="1"/>
  <c r="I713" i="29"/>
  <c r="F722" i="5" s="1"/>
  <c r="F144" i="23"/>
  <c r="D144" i="23"/>
  <c r="F714" i="29"/>
  <c r="R140" i="15"/>
  <c r="AA153" i="19"/>
  <c r="W153" i="19"/>
  <c r="S153" i="19"/>
  <c r="AD153" i="19"/>
  <c r="Z153" i="19"/>
  <c r="V153" i="19"/>
  <c r="X153" i="19"/>
  <c r="AC153" i="19"/>
  <c r="U153" i="19"/>
  <c r="R154" i="19"/>
  <c r="AB153" i="19"/>
  <c r="T153" i="19"/>
  <c r="Y153" i="19"/>
  <c r="E149" i="2"/>
  <c r="H148" i="2"/>
  <c r="G714" i="29" l="1"/>
  <c r="H714" i="29"/>
  <c r="D723" i="5" s="1"/>
  <c r="I714" i="29"/>
  <c r="F723" i="5" s="1"/>
  <c r="F145" i="23"/>
  <c r="D145" i="23"/>
  <c r="F715" i="29"/>
  <c r="R141" i="15"/>
  <c r="AC154" i="19"/>
  <c r="Y154" i="19"/>
  <c r="U154" i="19"/>
  <c r="R155" i="19"/>
  <c r="AB154" i="19"/>
  <c r="X154" i="19"/>
  <c r="T154" i="19"/>
  <c r="AD154" i="19"/>
  <c r="V154" i="19"/>
  <c r="AA154" i="19"/>
  <c r="S154" i="19"/>
  <c r="Z154" i="19"/>
  <c r="W154" i="19"/>
  <c r="H149" i="2"/>
  <c r="E150" i="2"/>
  <c r="G715" i="29" l="1"/>
  <c r="H715" i="29"/>
  <c r="D724" i="5" s="1"/>
  <c r="I715" i="29"/>
  <c r="F724" i="5" s="1"/>
  <c r="F146" i="23"/>
  <c r="D146" i="23"/>
  <c r="F716" i="29"/>
  <c r="R142" i="15"/>
  <c r="AA155" i="19"/>
  <c r="W155" i="19"/>
  <c r="S155" i="19"/>
  <c r="AD155" i="19"/>
  <c r="Z155" i="19"/>
  <c r="V155" i="19"/>
  <c r="X155" i="19"/>
  <c r="AC155" i="19"/>
  <c r="U155" i="19"/>
  <c r="R156" i="19"/>
  <c r="AB155" i="19"/>
  <c r="T155" i="19"/>
  <c r="Y155" i="19"/>
  <c r="E151" i="2"/>
  <c r="H150" i="2"/>
  <c r="G716" i="29" l="1"/>
  <c r="H716" i="29"/>
  <c r="D725" i="5" s="1"/>
  <c r="I716" i="29"/>
  <c r="F725" i="5" s="1"/>
  <c r="F147" i="23"/>
  <c r="D147" i="23"/>
  <c r="F717" i="29"/>
  <c r="R143" i="15"/>
  <c r="AC156" i="19"/>
  <c r="Y156" i="19"/>
  <c r="U156" i="19"/>
  <c r="R157" i="19"/>
  <c r="AB156" i="19"/>
  <c r="X156" i="19"/>
  <c r="T156" i="19"/>
  <c r="AD156" i="19"/>
  <c r="V156" i="19"/>
  <c r="AA156" i="19"/>
  <c r="S156" i="19"/>
  <c r="Z156" i="19"/>
  <c r="W156" i="19"/>
  <c r="H151" i="2"/>
  <c r="E152" i="2"/>
  <c r="G717" i="29" l="1"/>
  <c r="H717" i="29"/>
  <c r="D726" i="5" s="1"/>
  <c r="I717" i="29"/>
  <c r="F726" i="5" s="1"/>
  <c r="F148" i="23"/>
  <c r="D148" i="23"/>
  <c r="F718" i="29"/>
  <c r="R144" i="15"/>
  <c r="AA157" i="19"/>
  <c r="W157" i="19"/>
  <c r="S157" i="19"/>
  <c r="AD157" i="19"/>
  <c r="Z157" i="19"/>
  <c r="V157" i="19"/>
  <c r="X157" i="19"/>
  <c r="AC157" i="19"/>
  <c r="U157" i="19"/>
  <c r="R158" i="19"/>
  <c r="AB157" i="19"/>
  <c r="T157" i="19"/>
  <c r="Y157" i="19"/>
  <c r="E153" i="2"/>
  <c r="H152" i="2"/>
  <c r="G718" i="29" l="1"/>
  <c r="H718" i="29"/>
  <c r="D727" i="5" s="1"/>
  <c r="I718" i="29"/>
  <c r="F727" i="5" s="1"/>
  <c r="F149" i="23"/>
  <c r="D149" i="23"/>
  <c r="F719" i="29"/>
  <c r="R145" i="15"/>
  <c r="AC158" i="19"/>
  <c r="Y158" i="19"/>
  <c r="U158" i="19"/>
  <c r="R159" i="19"/>
  <c r="AB158" i="19"/>
  <c r="X158" i="19"/>
  <c r="T158" i="19"/>
  <c r="AD158" i="19"/>
  <c r="V158" i="19"/>
  <c r="AA158" i="19"/>
  <c r="S158" i="19"/>
  <c r="Z158" i="19"/>
  <c r="W158" i="19"/>
  <c r="H153" i="2"/>
  <c r="E154" i="2"/>
  <c r="G719" i="29" l="1"/>
  <c r="H719" i="29"/>
  <c r="D728" i="5" s="1"/>
  <c r="I719" i="29"/>
  <c r="F728" i="5" s="1"/>
  <c r="F150" i="23"/>
  <c r="D150" i="23"/>
  <c r="F720" i="29"/>
  <c r="R146" i="15"/>
  <c r="AA159" i="19"/>
  <c r="W159" i="19"/>
  <c r="S159" i="19"/>
  <c r="AD159" i="19"/>
  <c r="Z159" i="19"/>
  <c r="V159" i="19"/>
  <c r="X159" i="19"/>
  <c r="AC159" i="19"/>
  <c r="U159" i="19"/>
  <c r="R160" i="19"/>
  <c r="AB159" i="19"/>
  <c r="T159" i="19"/>
  <c r="Y159" i="19"/>
  <c r="E155" i="2"/>
  <c r="H154" i="2"/>
  <c r="G720" i="29" l="1"/>
  <c r="H720" i="29"/>
  <c r="D729" i="5" s="1"/>
  <c r="I720" i="29"/>
  <c r="F729" i="5" s="1"/>
  <c r="F151" i="23"/>
  <c r="D151" i="23"/>
  <c r="F721" i="29"/>
  <c r="R147" i="15"/>
  <c r="AC160" i="19"/>
  <c r="Y160" i="19"/>
  <c r="U160" i="19"/>
  <c r="R161" i="19"/>
  <c r="AB160" i="19"/>
  <c r="X160" i="19"/>
  <c r="T160" i="19"/>
  <c r="AD160" i="19"/>
  <c r="V160" i="19"/>
  <c r="AA160" i="19"/>
  <c r="S160" i="19"/>
  <c r="Z160" i="19"/>
  <c r="W160" i="19"/>
  <c r="E156" i="2"/>
  <c r="H155" i="2"/>
  <c r="G721" i="29" l="1"/>
  <c r="H721" i="29"/>
  <c r="D730" i="5" s="1"/>
  <c r="I721" i="29"/>
  <c r="F730" i="5" s="1"/>
  <c r="F152" i="23"/>
  <c r="D152" i="23"/>
  <c r="F722" i="29"/>
  <c r="R148" i="15"/>
  <c r="AA161" i="19"/>
  <c r="W161" i="19"/>
  <c r="S161" i="19"/>
  <c r="AD161" i="19"/>
  <c r="Z161" i="19"/>
  <c r="V161" i="19"/>
  <c r="X161" i="19"/>
  <c r="AC161" i="19"/>
  <c r="U161" i="19"/>
  <c r="R162" i="19"/>
  <c r="AB161" i="19"/>
  <c r="T161" i="19"/>
  <c r="Y161" i="19"/>
  <c r="H156" i="2"/>
  <c r="E157" i="2"/>
  <c r="G722" i="29" l="1"/>
  <c r="H722" i="29"/>
  <c r="D731" i="5" s="1"/>
  <c r="I722" i="29"/>
  <c r="F731" i="5" s="1"/>
  <c r="F153" i="23"/>
  <c r="D153" i="23"/>
  <c r="F723" i="29"/>
  <c r="R149" i="15"/>
  <c r="AC162" i="19"/>
  <c r="Y162" i="19"/>
  <c r="U162" i="19"/>
  <c r="R163" i="19"/>
  <c r="AB162" i="19"/>
  <c r="X162" i="19"/>
  <c r="T162" i="19"/>
  <c r="AD162" i="19"/>
  <c r="V162" i="19"/>
  <c r="AA162" i="19"/>
  <c r="S162" i="19"/>
  <c r="Z162" i="19"/>
  <c r="W162" i="19"/>
  <c r="E158" i="2"/>
  <c r="H157" i="2"/>
  <c r="G723" i="29" l="1"/>
  <c r="H723" i="29"/>
  <c r="D732" i="5" s="1"/>
  <c r="I723" i="29"/>
  <c r="F732" i="5" s="1"/>
  <c r="F154" i="23"/>
  <c r="D154" i="23"/>
  <c r="F724" i="29"/>
  <c r="R150" i="15"/>
  <c r="AA163" i="19"/>
  <c r="W163" i="19"/>
  <c r="S163" i="19"/>
  <c r="AD163" i="19"/>
  <c r="Z163" i="19"/>
  <c r="V163" i="19"/>
  <c r="X163" i="19"/>
  <c r="AC163" i="19"/>
  <c r="U163" i="19"/>
  <c r="R164" i="19"/>
  <c r="AB163" i="19"/>
  <c r="T163" i="19"/>
  <c r="Y163" i="19"/>
  <c r="H158" i="2"/>
  <c r="E159" i="2"/>
  <c r="G724" i="29" l="1"/>
  <c r="H724" i="29"/>
  <c r="D733" i="5" s="1"/>
  <c r="I724" i="29"/>
  <c r="F733" i="5" s="1"/>
  <c r="F155" i="23"/>
  <c r="D155" i="23"/>
  <c r="F725" i="29"/>
  <c r="R151" i="15"/>
  <c r="AC164" i="19"/>
  <c r="Y164" i="19"/>
  <c r="U164" i="19"/>
  <c r="R165" i="19"/>
  <c r="AB164" i="19"/>
  <c r="X164" i="19"/>
  <c r="T164" i="19"/>
  <c r="AA164" i="19"/>
  <c r="W164" i="19"/>
  <c r="V164" i="19"/>
  <c r="S164" i="19"/>
  <c r="AD164" i="19"/>
  <c r="Z164" i="19"/>
  <c r="E160" i="2"/>
  <c r="H159" i="2"/>
  <c r="G725" i="29" l="1"/>
  <c r="H725" i="29"/>
  <c r="D734" i="5" s="1"/>
  <c r="I725" i="29"/>
  <c r="F734" i="5" s="1"/>
  <c r="F156" i="23"/>
  <c r="D156" i="23"/>
  <c r="F726" i="29"/>
  <c r="R152" i="15"/>
  <c r="AA165" i="19"/>
  <c r="W165" i="19"/>
  <c r="S165" i="19"/>
  <c r="AD165" i="19"/>
  <c r="Z165" i="19"/>
  <c r="V165" i="19"/>
  <c r="AC165" i="19"/>
  <c r="Y165" i="19"/>
  <c r="U165" i="19"/>
  <c r="AB165" i="19"/>
  <c r="R166" i="19"/>
  <c r="X165" i="19"/>
  <c r="T165" i="19"/>
  <c r="H160" i="2"/>
  <c r="E161" i="2"/>
  <c r="G726" i="29" l="1"/>
  <c r="I726" i="29"/>
  <c r="F735" i="5" s="1"/>
  <c r="H726" i="29"/>
  <c r="D735" i="5" s="1"/>
  <c r="F157" i="23"/>
  <c r="D157" i="23"/>
  <c r="F727" i="29"/>
  <c r="R153" i="15"/>
  <c r="AC166" i="19"/>
  <c r="Y166" i="19"/>
  <c r="U166" i="19"/>
  <c r="R167" i="19"/>
  <c r="AB166" i="19"/>
  <c r="X166" i="19"/>
  <c r="T166" i="19"/>
  <c r="AA166" i="19"/>
  <c r="W166" i="19"/>
  <c r="S166" i="19"/>
  <c r="Z166" i="19"/>
  <c r="V166" i="19"/>
  <c r="AD166" i="19"/>
  <c r="E162" i="2"/>
  <c r="H161" i="2"/>
  <c r="G727" i="29" l="1"/>
  <c r="H727" i="29"/>
  <c r="D736" i="5" s="1"/>
  <c r="I727" i="29"/>
  <c r="F736" i="5" s="1"/>
  <c r="F158" i="23"/>
  <c r="D158" i="23"/>
  <c r="F728" i="29"/>
  <c r="R154" i="15"/>
  <c r="AA167" i="19"/>
  <c r="W167" i="19"/>
  <c r="S167" i="19"/>
  <c r="AD167" i="19"/>
  <c r="Z167" i="19"/>
  <c r="V167" i="19"/>
  <c r="AC167" i="19"/>
  <c r="Y167" i="19"/>
  <c r="U167" i="19"/>
  <c r="T167" i="19"/>
  <c r="AB167" i="19"/>
  <c r="X167" i="19"/>
  <c r="R168" i="19"/>
  <c r="H162" i="2"/>
  <c r="E163" i="2"/>
  <c r="G728" i="29" l="1"/>
  <c r="H728" i="29"/>
  <c r="D737" i="5" s="1"/>
  <c r="I728" i="29"/>
  <c r="F737" i="5" s="1"/>
  <c r="F159" i="23"/>
  <c r="D159" i="23"/>
  <c r="F729" i="29"/>
  <c r="R155" i="15"/>
  <c r="AC168" i="19"/>
  <c r="Y168" i="19"/>
  <c r="U168" i="19"/>
  <c r="R169" i="19"/>
  <c r="AB168" i="19"/>
  <c r="X168" i="19"/>
  <c r="T168" i="19"/>
  <c r="AA168" i="19"/>
  <c r="W168" i="19"/>
  <c r="S168" i="19"/>
  <c r="AD168" i="19"/>
  <c r="Z168" i="19"/>
  <c r="V168" i="19"/>
  <c r="E164" i="2"/>
  <c r="H163" i="2"/>
  <c r="G729" i="29" l="1"/>
  <c r="H729" i="29"/>
  <c r="D738" i="5" s="1"/>
  <c r="I729" i="29"/>
  <c r="F738" i="5" s="1"/>
  <c r="F160" i="23"/>
  <c r="D160" i="23"/>
  <c r="F730" i="29"/>
  <c r="R156" i="15"/>
  <c r="AA169" i="19"/>
  <c r="W169" i="19"/>
  <c r="S169" i="19"/>
  <c r="AD169" i="19"/>
  <c r="Z169" i="19"/>
  <c r="V169" i="19"/>
  <c r="AC169" i="19"/>
  <c r="Y169" i="19"/>
  <c r="U169" i="19"/>
  <c r="R170" i="19"/>
  <c r="X169" i="19"/>
  <c r="T169" i="19"/>
  <c r="AB169" i="19"/>
  <c r="H164" i="2"/>
  <c r="E165" i="2"/>
  <c r="G730" i="29" l="1"/>
  <c r="H730" i="29"/>
  <c r="D739" i="5" s="1"/>
  <c r="I730" i="29"/>
  <c r="F739" i="5" s="1"/>
  <c r="F161" i="23"/>
  <c r="D161" i="23"/>
  <c r="F731" i="29"/>
  <c r="R157" i="15"/>
  <c r="AC170" i="19"/>
  <c r="Y170" i="19"/>
  <c r="U170" i="19"/>
  <c r="R171" i="19"/>
  <c r="AB170" i="19"/>
  <c r="X170" i="19"/>
  <c r="T170" i="19"/>
  <c r="AA170" i="19"/>
  <c r="W170" i="19"/>
  <c r="S170" i="19"/>
  <c r="AD170" i="19"/>
  <c r="Z170" i="19"/>
  <c r="V170" i="19"/>
  <c r="E166" i="2"/>
  <c r="H165" i="2"/>
  <c r="G731" i="29" l="1"/>
  <c r="H731" i="29"/>
  <c r="D740" i="5" s="1"/>
  <c r="I731" i="29"/>
  <c r="F740" i="5" s="1"/>
  <c r="F162" i="23"/>
  <c r="D162" i="23"/>
  <c r="F732" i="29"/>
  <c r="R158" i="15"/>
  <c r="AA171" i="19"/>
  <c r="W171" i="19"/>
  <c r="S171" i="19"/>
  <c r="AD171" i="19"/>
  <c r="Z171" i="19"/>
  <c r="V171" i="19"/>
  <c r="AC171" i="19"/>
  <c r="Y171" i="19"/>
  <c r="U171" i="19"/>
  <c r="AB171" i="19"/>
  <c r="R172" i="19"/>
  <c r="X171" i="19"/>
  <c r="T171" i="19"/>
  <c r="H166" i="2"/>
  <c r="E167" i="2"/>
  <c r="G732" i="29" l="1"/>
  <c r="H732" i="29"/>
  <c r="D741" i="5" s="1"/>
  <c r="I732" i="29"/>
  <c r="F741" i="5" s="1"/>
  <c r="F163" i="23"/>
  <c r="D163" i="23"/>
  <c r="F733" i="29"/>
  <c r="R159" i="15"/>
  <c r="AC172" i="19"/>
  <c r="Y172" i="19"/>
  <c r="U172" i="19"/>
  <c r="R173" i="19"/>
  <c r="AB172" i="19"/>
  <c r="X172" i="19"/>
  <c r="T172" i="19"/>
  <c r="AA172" i="19"/>
  <c r="W172" i="19"/>
  <c r="S172" i="19"/>
  <c r="V172" i="19"/>
  <c r="AD172" i="19"/>
  <c r="Z172" i="19"/>
  <c r="H167" i="2"/>
  <c r="E168" i="2"/>
  <c r="G733" i="29" l="1"/>
  <c r="H733" i="29"/>
  <c r="D742" i="5" s="1"/>
  <c r="I733" i="29"/>
  <c r="F742" i="5" s="1"/>
  <c r="F164" i="23"/>
  <c r="D164" i="23"/>
  <c r="F734" i="29"/>
  <c r="R160" i="15"/>
  <c r="AA173" i="19"/>
  <c r="W173" i="19"/>
  <c r="S173" i="19"/>
  <c r="AD173" i="19"/>
  <c r="Z173" i="19"/>
  <c r="V173" i="19"/>
  <c r="AC173" i="19"/>
  <c r="Y173" i="19"/>
  <c r="U173" i="19"/>
  <c r="AB173" i="19"/>
  <c r="R174" i="19"/>
  <c r="X173" i="19"/>
  <c r="T173" i="19"/>
  <c r="E169" i="2"/>
  <c r="H168" i="2"/>
  <c r="G734" i="29" l="1"/>
  <c r="H734" i="29"/>
  <c r="D743" i="5" s="1"/>
  <c r="I734" i="29"/>
  <c r="F743" i="5" s="1"/>
  <c r="F165" i="23"/>
  <c r="D165" i="23"/>
  <c r="F735" i="29"/>
  <c r="R161" i="15"/>
  <c r="AC174" i="19"/>
  <c r="Y174" i="19"/>
  <c r="U174" i="19"/>
  <c r="R175" i="19"/>
  <c r="AB174" i="19"/>
  <c r="X174" i="19"/>
  <c r="T174" i="19"/>
  <c r="AA174" i="19"/>
  <c r="W174" i="19"/>
  <c r="S174" i="19"/>
  <c r="Z174" i="19"/>
  <c r="V174" i="19"/>
  <c r="AD174" i="19"/>
  <c r="H169" i="2"/>
  <c r="E170" i="2"/>
  <c r="G735" i="29" l="1"/>
  <c r="I735" i="29"/>
  <c r="F744" i="5" s="1"/>
  <c r="H735" i="29"/>
  <c r="D744" i="5" s="1"/>
  <c r="F166" i="23"/>
  <c r="D166" i="23"/>
  <c r="F736" i="29"/>
  <c r="R162" i="15"/>
  <c r="AA175" i="19"/>
  <c r="W175" i="19"/>
  <c r="R176" i="19"/>
  <c r="AC175" i="19"/>
  <c r="X175" i="19"/>
  <c r="S175" i="19"/>
  <c r="AB175" i="19"/>
  <c r="V175" i="19"/>
  <c r="Z175" i="19"/>
  <c r="U175" i="19"/>
  <c r="T175" i="19"/>
  <c r="AD175" i="19"/>
  <c r="Y175" i="19"/>
  <c r="H170" i="2"/>
  <c r="E171" i="2"/>
  <c r="G736" i="29" l="1"/>
  <c r="H736" i="29"/>
  <c r="D745" i="5" s="1"/>
  <c r="I736" i="29"/>
  <c r="F745" i="5" s="1"/>
  <c r="F167" i="23"/>
  <c r="D167" i="23"/>
  <c r="F737" i="29"/>
  <c r="R163" i="15"/>
  <c r="AC176" i="19"/>
  <c r="Y176" i="19"/>
  <c r="U176" i="19"/>
  <c r="AB176" i="19"/>
  <c r="W176" i="19"/>
  <c r="R177" i="19"/>
  <c r="AA176" i="19"/>
  <c r="V176" i="19"/>
  <c r="Z176" i="19"/>
  <c r="T176" i="19"/>
  <c r="AD176" i="19"/>
  <c r="X176" i="19"/>
  <c r="S176" i="19"/>
  <c r="E172" i="2"/>
  <c r="H171" i="2"/>
  <c r="G737" i="29" l="1"/>
  <c r="H737" i="29"/>
  <c r="D746" i="5" s="1"/>
  <c r="I737" i="29"/>
  <c r="F746" i="5" s="1"/>
  <c r="F168" i="23"/>
  <c r="D168" i="23"/>
  <c r="F738" i="29"/>
  <c r="R164" i="15"/>
  <c r="AA177" i="19"/>
  <c r="W177" i="19"/>
  <c r="S177" i="19"/>
  <c r="AD177" i="19"/>
  <c r="Y177" i="19"/>
  <c r="T177" i="19"/>
  <c r="R178" i="19"/>
  <c r="AC177" i="19"/>
  <c r="X177" i="19"/>
  <c r="AB177" i="19"/>
  <c r="V177" i="19"/>
  <c r="Z177" i="19"/>
  <c r="U177" i="19"/>
  <c r="H172" i="2"/>
  <c r="E173" i="2"/>
  <c r="G738" i="29" l="1"/>
  <c r="H738" i="29"/>
  <c r="D747" i="5" s="1"/>
  <c r="I738" i="29"/>
  <c r="F747" i="5" s="1"/>
  <c r="F169" i="23"/>
  <c r="D169" i="23"/>
  <c r="F739" i="29"/>
  <c r="R165" i="15"/>
  <c r="AC178" i="19"/>
  <c r="Y178" i="19"/>
  <c r="U178" i="19"/>
  <c r="AD178" i="19"/>
  <c r="X178" i="19"/>
  <c r="S178" i="19"/>
  <c r="AB178" i="19"/>
  <c r="W178" i="19"/>
  <c r="R179" i="19"/>
  <c r="AA178" i="19"/>
  <c r="V178" i="19"/>
  <c r="Z178" i="19"/>
  <c r="T178" i="19"/>
  <c r="E174" i="2"/>
  <c r="H173" i="2"/>
  <c r="G739" i="29" l="1"/>
  <c r="H739" i="29"/>
  <c r="D748" i="5" s="1"/>
  <c r="I739" i="29"/>
  <c r="F748" i="5" s="1"/>
  <c r="F170" i="23"/>
  <c r="D170" i="23"/>
  <c r="F740" i="29"/>
  <c r="R166" i="15"/>
  <c r="AA179" i="19"/>
  <c r="W179" i="19"/>
  <c r="S179" i="19"/>
  <c r="Z179" i="19"/>
  <c r="U179" i="19"/>
  <c r="AD179" i="19"/>
  <c r="Y179" i="19"/>
  <c r="T179" i="19"/>
  <c r="R180" i="19"/>
  <c r="AC179" i="19"/>
  <c r="X179" i="19"/>
  <c r="AB179" i="19"/>
  <c r="V179" i="19"/>
  <c r="H174" i="2"/>
  <c r="E175" i="2"/>
  <c r="G740" i="29" l="1"/>
  <c r="H740" i="29"/>
  <c r="D749" i="5" s="1"/>
  <c r="I740" i="29"/>
  <c r="F749" i="5" s="1"/>
  <c r="F171" i="23"/>
  <c r="D171" i="23"/>
  <c r="F741" i="29"/>
  <c r="R167" i="15"/>
  <c r="AC180" i="19"/>
  <c r="Y180" i="19"/>
  <c r="U180" i="19"/>
  <c r="Z180" i="19"/>
  <c r="T180" i="19"/>
  <c r="AD180" i="19"/>
  <c r="X180" i="19"/>
  <c r="S180" i="19"/>
  <c r="AB180" i="19"/>
  <c r="W180" i="19"/>
  <c r="AA180" i="19"/>
  <c r="V180" i="19"/>
  <c r="R181" i="19"/>
  <c r="E176" i="2"/>
  <c r="H175" i="2"/>
  <c r="G741" i="29" l="1"/>
  <c r="H741" i="29"/>
  <c r="D750" i="5" s="1"/>
  <c r="I741" i="29"/>
  <c r="F750" i="5" s="1"/>
  <c r="F172" i="23"/>
  <c r="D172" i="23"/>
  <c r="F742" i="29"/>
  <c r="R168" i="15"/>
  <c r="AA181" i="19"/>
  <c r="W181" i="19"/>
  <c r="S181" i="19"/>
  <c r="AB181" i="19"/>
  <c r="V181" i="19"/>
  <c r="R182" i="19"/>
  <c r="Z181" i="19"/>
  <c r="U181" i="19"/>
  <c r="AD181" i="19"/>
  <c r="Y181" i="19"/>
  <c r="T181" i="19"/>
  <c r="AC181" i="19"/>
  <c r="X181" i="19"/>
  <c r="H176" i="2"/>
  <c r="E177" i="2"/>
  <c r="G742" i="29" l="1"/>
  <c r="H742" i="29"/>
  <c r="D751" i="5" s="1"/>
  <c r="I742" i="29"/>
  <c r="F751" i="5" s="1"/>
  <c r="F173" i="23"/>
  <c r="D173" i="23"/>
  <c r="F743" i="29"/>
  <c r="R169" i="15"/>
  <c r="AC182" i="19"/>
  <c r="Y182" i="19"/>
  <c r="U182" i="19"/>
  <c r="AA182" i="19"/>
  <c r="W182" i="19"/>
  <c r="S182" i="19"/>
  <c r="R183" i="19"/>
  <c r="AB182" i="19"/>
  <c r="T182" i="19"/>
  <c r="Z182" i="19"/>
  <c r="X182" i="19"/>
  <c r="AD182" i="19"/>
  <c r="V182" i="19"/>
  <c r="E178" i="2"/>
  <c r="H177" i="2"/>
  <c r="G743" i="29" l="1"/>
  <c r="H743" i="29"/>
  <c r="D752" i="5" s="1"/>
  <c r="I743" i="29"/>
  <c r="F752" i="5" s="1"/>
  <c r="F174" i="23"/>
  <c r="D174" i="23"/>
  <c r="F744" i="29"/>
  <c r="R170" i="15"/>
  <c r="AA183" i="19"/>
  <c r="W183" i="19"/>
  <c r="S183" i="19"/>
  <c r="AC183" i="19"/>
  <c r="Y183" i="19"/>
  <c r="U183" i="19"/>
  <c r="Z183" i="19"/>
  <c r="X183" i="19"/>
  <c r="AD183" i="19"/>
  <c r="V183" i="19"/>
  <c r="R184" i="19"/>
  <c r="AB183" i="19"/>
  <c r="T183" i="19"/>
  <c r="E179" i="2"/>
  <c r="H178" i="2"/>
  <c r="G744" i="29" l="1"/>
  <c r="H744" i="29"/>
  <c r="D753" i="5" s="1"/>
  <c r="I744" i="29"/>
  <c r="F753" i="5" s="1"/>
  <c r="F175" i="23"/>
  <c r="D175" i="23"/>
  <c r="F745" i="29"/>
  <c r="R171" i="15"/>
  <c r="AC184" i="19"/>
  <c r="Y184" i="19"/>
  <c r="U184" i="19"/>
  <c r="AA184" i="19"/>
  <c r="W184" i="19"/>
  <c r="S184" i="19"/>
  <c r="X184" i="19"/>
  <c r="AD184" i="19"/>
  <c r="V184" i="19"/>
  <c r="R185" i="19"/>
  <c r="AB184" i="19"/>
  <c r="T184" i="19"/>
  <c r="Z184" i="19"/>
  <c r="H179" i="2"/>
  <c r="E180" i="2"/>
  <c r="G745" i="29" l="1"/>
  <c r="H745" i="29"/>
  <c r="D754" i="5" s="1"/>
  <c r="I745" i="29"/>
  <c r="F754" i="5" s="1"/>
  <c r="F176" i="23"/>
  <c r="D176" i="23"/>
  <c r="F746" i="29"/>
  <c r="R172" i="15"/>
  <c r="AA185" i="19"/>
  <c r="W185" i="19"/>
  <c r="S185" i="19"/>
  <c r="AC185" i="19"/>
  <c r="Y185" i="19"/>
  <c r="U185" i="19"/>
  <c r="AD185" i="19"/>
  <c r="V185" i="19"/>
  <c r="R186" i="19"/>
  <c r="AB185" i="19"/>
  <c r="T185" i="19"/>
  <c r="Z185" i="19"/>
  <c r="X185" i="19"/>
  <c r="E181" i="2"/>
  <c r="H180" i="2"/>
  <c r="G746" i="29" l="1"/>
  <c r="H746" i="29"/>
  <c r="D755" i="5" s="1"/>
  <c r="I746" i="29"/>
  <c r="F755" i="5" s="1"/>
  <c r="F177" i="23"/>
  <c r="D177" i="23"/>
  <c r="F747" i="29"/>
  <c r="R173" i="15"/>
  <c r="AC186" i="19"/>
  <c r="Y186" i="19"/>
  <c r="U186" i="19"/>
  <c r="AA186" i="19"/>
  <c r="W186" i="19"/>
  <c r="S186" i="19"/>
  <c r="R187" i="19"/>
  <c r="AB186" i="19"/>
  <c r="T186" i="19"/>
  <c r="Z186" i="19"/>
  <c r="X186" i="19"/>
  <c r="V186" i="19"/>
  <c r="AD186" i="19"/>
  <c r="H181" i="2"/>
  <c r="E182" i="2"/>
  <c r="G747" i="29" l="1"/>
  <c r="H747" i="29"/>
  <c r="D756" i="5" s="1"/>
  <c r="I747" i="29"/>
  <c r="F756" i="5" s="1"/>
  <c r="F178" i="23"/>
  <c r="D178" i="23"/>
  <c r="F748" i="29"/>
  <c r="R174" i="15"/>
  <c r="AA187" i="19"/>
  <c r="W187" i="19"/>
  <c r="S187" i="19"/>
  <c r="AC187" i="19"/>
  <c r="Y187" i="19"/>
  <c r="U187" i="19"/>
  <c r="Z187" i="19"/>
  <c r="X187" i="19"/>
  <c r="AD187" i="19"/>
  <c r="V187" i="19"/>
  <c r="AB187" i="19"/>
  <c r="T187" i="19"/>
  <c r="R188" i="19"/>
  <c r="E183" i="2"/>
  <c r="H182" i="2"/>
  <c r="G748" i="29" l="1"/>
  <c r="H748" i="29"/>
  <c r="D757" i="5" s="1"/>
  <c r="I748" i="29"/>
  <c r="F757" i="5" s="1"/>
  <c r="F179" i="23"/>
  <c r="D179" i="23"/>
  <c r="F749" i="29"/>
  <c r="R175" i="15"/>
  <c r="AC188" i="19"/>
  <c r="Y188" i="19"/>
  <c r="U188" i="19"/>
  <c r="AA188" i="19"/>
  <c r="W188" i="19"/>
  <c r="S188" i="19"/>
  <c r="X188" i="19"/>
  <c r="AD188" i="19"/>
  <c r="V188" i="19"/>
  <c r="R189" i="19"/>
  <c r="AB188" i="19"/>
  <c r="T188" i="19"/>
  <c r="Z188" i="19"/>
  <c r="H183" i="2"/>
  <c r="E184" i="2"/>
  <c r="G749" i="29" l="1"/>
  <c r="H749" i="29"/>
  <c r="D758" i="5" s="1"/>
  <c r="I749" i="29"/>
  <c r="F758" i="5" s="1"/>
  <c r="F180" i="23"/>
  <c r="D180" i="23"/>
  <c r="F750" i="29"/>
  <c r="R176" i="15"/>
  <c r="AA189" i="19"/>
  <c r="W189" i="19"/>
  <c r="S189" i="19"/>
  <c r="AC189" i="19"/>
  <c r="Y189" i="19"/>
  <c r="U189" i="19"/>
  <c r="AD189" i="19"/>
  <c r="V189" i="19"/>
  <c r="R190" i="19"/>
  <c r="AB189" i="19"/>
  <c r="T189" i="19"/>
  <c r="Z189" i="19"/>
  <c r="X189" i="19"/>
  <c r="E185" i="2"/>
  <c r="H184" i="2"/>
  <c r="G750" i="29" l="1"/>
  <c r="H750" i="29"/>
  <c r="D759" i="5" s="1"/>
  <c r="I750" i="29"/>
  <c r="F759" i="5" s="1"/>
  <c r="F181" i="23"/>
  <c r="D181" i="23"/>
  <c r="F751" i="29"/>
  <c r="R177" i="15"/>
  <c r="AC190" i="19"/>
  <c r="Y190" i="19"/>
  <c r="U190" i="19"/>
  <c r="AA190" i="19"/>
  <c r="W190" i="19"/>
  <c r="S190" i="19"/>
  <c r="R191" i="19"/>
  <c r="AB190" i="19"/>
  <c r="T190" i="19"/>
  <c r="Z190" i="19"/>
  <c r="X190" i="19"/>
  <c r="AD190" i="19"/>
  <c r="V190" i="19"/>
  <c r="H185" i="2"/>
  <c r="E186" i="2"/>
  <c r="G751" i="29" l="1"/>
  <c r="H751" i="29"/>
  <c r="D760" i="5" s="1"/>
  <c r="I751" i="29"/>
  <c r="F760" i="5" s="1"/>
  <c r="F182" i="23"/>
  <c r="D182" i="23"/>
  <c r="F752" i="29"/>
  <c r="R178" i="15"/>
  <c r="AA191" i="19"/>
  <c r="W191" i="19"/>
  <c r="S191" i="19"/>
  <c r="AC191" i="19"/>
  <c r="Y191" i="19"/>
  <c r="U191" i="19"/>
  <c r="Z191" i="19"/>
  <c r="X191" i="19"/>
  <c r="AD191" i="19"/>
  <c r="V191" i="19"/>
  <c r="AB191" i="19"/>
  <c r="T191" i="19"/>
  <c r="R192" i="19"/>
  <c r="E187" i="2"/>
  <c r="H186" i="2"/>
  <c r="G752" i="29" l="1"/>
  <c r="H752" i="29"/>
  <c r="D761" i="5" s="1"/>
  <c r="I752" i="29"/>
  <c r="F761" i="5" s="1"/>
  <c r="F183" i="23"/>
  <c r="D183" i="23"/>
  <c r="F753" i="29"/>
  <c r="R179" i="15"/>
  <c r="AC192" i="19"/>
  <c r="Y192" i="19"/>
  <c r="U192" i="19"/>
  <c r="AA192" i="19"/>
  <c r="W192" i="19"/>
  <c r="S192" i="19"/>
  <c r="X192" i="19"/>
  <c r="AD192" i="19"/>
  <c r="V192" i="19"/>
  <c r="R193" i="19"/>
  <c r="AB192" i="19"/>
  <c r="T192" i="19"/>
  <c r="Z192" i="19"/>
  <c r="H187" i="2"/>
  <c r="E188" i="2"/>
  <c r="G753" i="29" l="1"/>
  <c r="H753" i="29"/>
  <c r="D762" i="5" s="1"/>
  <c r="I753" i="29"/>
  <c r="F762" i="5" s="1"/>
  <c r="F184" i="23"/>
  <c r="D184" i="23"/>
  <c r="F754" i="29"/>
  <c r="R180" i="15"/>
  <c r="AA193" i="19"/>
  <c r="W193" i="19"/>
  <c r="S193" i="19"/>
  <c r="AC193" i="19"/>
  <c r="Y193" i="19"/>
  <c r="U193" i="19"/>
  <c r="AD193" i="19"/>
  <c r="V193" i="19"/>
  <c r="R194" i="19"/>
  <c r="AB193" i="19"/>
  <c r="T193" i="19"/>
  <c r="Z193" i="19"/>
  <c r="X193" i="19"/>
  <c r="E189" i="2"/>
  <c r="H188" i="2"/>
  <c r="G754" i="29" l="1"/>
  <c r="H754" i="29"/>
  <c r="D763" i="5" s="1"/>
  <c r="I754" i="29"/>
  <c r="F763" i="5" s="1"/>
  <c r="F185" i="23"/>
  <c r="D185" i="23"/>
  <c r="F755" i="29"/>
  <c r="R181" i="15"/>
  <c r="AC194" i="19"/>
  <c r="Y194" i="19"/>
  <c r="U194" i="19"/>
  <c r="AA194" i="19"/>
  <c r="W194" i="19"/>
  <c r="S194" i="19"/>
  <c r="R195" i="19"/>
  <c r="AB194" i="19"/>
  <c r="T194" i="19"/>
  <c r="Z194" i="19"/>
  <c r="X194" i="19"/>
  <c r="AD194" i="19"/>
  <c r="V194" i="19"/>
  <c r="H189" i="2"/>
  <c r="E190" i="2"/>
  <c r="G755" i="29" l="1"/>
  <c r="H755" i="29"/>
  <c r="D764" i="5" s="1"/>
  <c r="I755" i="29"/>
  <c r="F764" i="5" s="1"/>
  <c r="F186" i="23"/>
  <c r="D186" i="23"/>
  <c r="F756" i="29"/>
  <c r="R182" i="15"/>
  <c r="AA195" i="19"/>
  <c r="W195" i="19"/>
  <c r="S195" i="19"/>
  <c r="AC195" i="19"/>
  <c r="Y195" i="19"/>
  <c r="U195" i="19"/>
  <c r="Z195" i="19"/>
  <c r="X195" i="19"/>
  <c r="AD195" i="19"/>
  <c r="V195" i="19"/>
  <c r="T195" i="19"/>
  <c r="R196" i="19"/>
  <c r="AB195" i="19"/>
  <c r="E191" i="2"/>
  <c r="H190" i="2"/>
  <c r="G756" i="29" l="1"/>
  <c r="H756" i="29"/>
  <c r="D765" i="5" s="1"/>
  <c r="I756" i="29"/>
  <c r="F765" i="5" s="1"/>
  <c r="F187" i="23"/>
  <c r="D187" i="23"/>
  <c r="F757" i="29"/>
  <c r="R183" i="15"/>
  <c r="AC196" i="19"/>
  <c r="Y196" i="19"/>
  <c r="U196" i="19"/>
  <c r="AA196" i="19"/>
  <c r="W196" i="19"/>
  <c r="S196" i="19"/>
  <c r="X196" i="19"/>
  <c r="AD196" i="19"/>
  <c r="V196" i="19"/>
  <c r="R197" i="19"/>
  <c r="AB196" i="19"/>
  <c r="T196" i="19"/>
  <c r="Z196" i="19"/>
  <c r="H191" i="2"/>
  <c r="E192" i="2"/>
  <c r="G757" i="29" l="1"/>
  <c r="H757" i="29"/>
  <c r="D766" i="5" s="1"/>
  <c r="I757" i="29"/>
  <c r="F766" i="5" s="1"/>
  <c r="F188" i="23"/>
  <c r="D188" i="23"/>
  <c r="F758" i="29"/>
  <c r="R184" i="15"/>
  <c r="AA197" i="19"/>
  <c r="W197" i="19"/>
  <c r="S197" i="19"/>
  <c r="AC197" i="19"/>
  <c r="Y197" i="19"/>
  <c r="U197" i="19"/>
  <c r="AD197" i="19"/>
  <c r="V197" i="19"/>
  <c r="AB197" i="19"/>
  <c r="T197" i="19"/>
  <c r="R198" i="19"/>
  <c r="Z197" i="19"/>
  <c r="X197" i="19"/>
  <c r="H192" i="2"/>
  <c r="E193" i="2"/>
  <c r="G758" i="29" l="1"/>
  <c r="H758" i="29"/>
  <c r="D767" i="5" s="1"/>
  <c r="I758" i="29"/>
  <c r="F767" i="5" s="1"/>
  <c r="F189" i="23"/>
  <c r="D189" i="23"/>
  <c r="F759" i="29"/>
  <c r="R185" i="15"/>
  <c r="AC198" i="19"/>
  <c r="Y198" i="19"/>
  <c r="U198" i="19"/>
  <c r="R199" i="19"/>
  <c r="AB198" i="19"/>
  <c r="X198" i="19"/>
  <c r="T198" i="19"/>
  <c r="AA198" i="19"/>
  <c r="W198" i="19"/>
  <c r="S198" i="19"/>
  <c r="Z198" i="19"/>
  <c r="V198" i="19"/>
  <c r="AD198" i="19"/>
  <c r="E194" i="2"/>
  <c r="H193" i="2"/>
  <c r="F190" i="23" l="1"/>
  <c r="D190" i="23"/>
  <c r="G759" i="29"/>
  <c r="H759" i="29"/>
  <c r="D768" i="5" s="1"/>
  <c r="I759" i="29"/>
  <c r="F768" i="5" s="1"/>
  <c r="F760" i="29"/>
  <c r="R186" i="15"/>
  <c r="AA199" i="19"/>
  <c r="W199" i="19"/>
  <c r="S199" i="19"/>
  <c r="AD199" i="19"/>
  <c r="Z199" i="19"/>
  <c r="V199" i="19"/>
  <c r="AC199" i="19"/>
  <c r="Y199" i="19"/>
  <c r="U199" i="19"/>
  <c r="AB199" i="19"/>
  <c r="R200" i="19"/>
  <c r="X199" i="19"/>
  <c r="T199" i="19"/>
  <c r="H194" i="2"/>
  <c r="E195" i="2"/>
  <c r="G760" i="29" l="1"/>
  <c r="H760" i="29"/>
  <c r="D769" i="5" s="1"/>
  <c r="I760" i="29"/>
  <c r="F769" i="5" s="1"/>
  <c r="F191" i="23"/>
  <c r="D191" i="23"/>
  <c r="F761" i="29"/>
  <c r="R187" i="15"/>
  <c r="AC200" i="19"/>
  <c r="Y200" i="19"/>
  <c r="U200" i="19"/>
  <c r="R201" i="19"/>
  <c r="AB200" i="19"/>
  <c r="X200" i="19"/>
  <c r="T200" i="19"/>
  <c r="AA200" i="19"/>
  <c r="W200" i="19"/>
  <c r="S200" i="19"/>
  <c r="Z200" i="19"/>
  <c r="V200" i="19"/>
  <c r="AD200" i="19"/>
  <c r="E196" i="2"/>
  <c r="H195" i="2"/>
  <c r="G761" i="29" l="1"/>
  <c r="I761" i="29"/>
  <c r="F770" i="5" s="1"/>
  <c r="H761" i="29"/>
  <c r="D770" i="5" s="1"/>
  <c r="F192" i="23"/>
  <c r="D192" i="23"/>
  <c r="F762" i="29"/>
  <c r="R188" i="15"/>
  <c r="AA201" i="19"/>
  <c r="W201" i="19"/>
  <c r="S201" i="19"/>
  <c r="AD201" i="19"/>
  <c r="Z201" i="19"/>
  <c r="V201" i="19"/>
  <c r="AC201" i="19"/>
  <c r="Y201" i="19"/>
  <c r="U201" i="19"/>
  <c r="AB201" i="19"/>
  <c r="R202" i="19"/>
  <c r="X201" i="19"/>
  <c r="T201" i="19"/>
  <c r="H196" i="2"/>
  <c r="E197" i="2"/>
  <c r="G762" i="29" l="1"/>
  <c r="H762" i="29"/>
  <c r="D771" i="5" s="1"/>
  <c r="I762" i="29"/>
  <c r="F771" i="5" s="1"/>
  <c r="F193" i="23"/>
  <c r="D193" i="23"/>
  <c r="F763" i="29"/>
  <c r="R189" i="15"/>
  <c r="AC202" i="19"/>
  <c r="Y202" i="19"/>
  <c r="U202" i="19"/>
  <c r="R203" i="19"/>
  <c r="AB202" i="19"/>
  <c r="X202" i="19"/>
  <c r="T202" i="19"/>
  <c r="AA202" i="19"/>
  <c r="W202" i="19"/>
  <c r="S202" i="19"/>
  <c r="Z202" i="19"/>
  <c r="V202" i="19"/>
  <c r="AD202" i="19"/>
  <c r="E198" i="2"/>
  <c r="H197" i="2"/>
  <c r="G763" i="29" l="1"/>
  <c r="H763" i="29"/>
  <c r="D772" i="5" s="1"/>
  <c r="I763" i="29"/>
  <c r="F772" i="5" s="1"/>
  <c r="F194" i="23"/>
  <c r="D194" i="23"/>
  <c r="F764" i="29"/>
  <c r="R190" i="15"/>
  <c r="AA203" i="19"/>
  <c r="W203" i="19"/>
  <c r="S203" i="19"/>
  <c r="AD203" i="19"/>
  <c r="Z203" i="19"/>
  <c r="V203" i="19"/>
  <c r="AC203" i="19"/>
  <c r="Y203" i="19"/>
  <c r="U203" i="19"/>
  <c r="AB203" i="19"/>
  <c r="R204" i="19"/>
  <c r="X203" i="19"/>
  <c r="T203" i="19"/>
  <c r="H198" i="2"/>
  <c r="E199" i="2"/>
  <c r="G764" i="29" l="1"/>
  <c r="H764" i="29"/>
  <c r="D773" i="5" s="1"/>
  <c r="I764" i="29"/>
  <c r="F773" i="5" s="1"/>
  <c r="F195" i="23"/>
  <c r="D195" i="23"/>
  <c r="F765" i="29"/>
  <c r="R191" i="15"/>
  <c r="AC204" i="19"/>
  <c r="Y204" i="19"/>
  <c r="U204" i="19"/>
  <c r="R205" i="19"/>
  <c r="AB204" i="19"/>
  <c r="X204" i="19"/>
  <c r="T204" i="19"/>
  <c r="AA204" i="19"/>
  <c r="W204" i="19"/>
  <c r="S204" i="19"/>
  <c r="Z204" i="19"/>
  <c r="V204" i="19"/>
  <c r="AD204" i="19"/>
  <c r="E200" i="2"/>
  <c r="H199" i="2"/>
  <c r="G765" i="29" l="1"/>
  <c r="H765" i="29"/>
  <c r="D774" i="5" s="1"/>
  <c r="I765" i="29"/>
  <c r="F774" i="5" s="1"/>
  <c r="F196" i="23"/>
  <c r="D196" i="23"/>
  <c r="F766" i="29"/>
  <c r="R192" i="15"/>
  <c r="AA205" i="19"/>
  <c r="W205" i="19"/>
  <c r="S205" i="19"/>
  <c r="AD205" i="19"/>
  <c r="Z205" i="19"/>
  <c r="V205" i="19"/>
  <c r="AC205" i="19"/>
  <c r="Y205" i="19"/>
  <c r="U205" i="19"/>
  <c r="AB205" i="19"/>
  <c r="R206" i="19"/>
  <c r="X205" i="19"/>
  <c r="T205" i="19"/>
  <c r="H200" i="2"/>
  <c r="E201" i="2"/>
  <c r="G766" i="29" l="1"/>
  <c r="H766" i="29"/>
  <c r="D775" i="5" s="1"/>
  <c r="I766" i="29"/>
  <c r="F775" i="5" s="1"/>
  <c r="F197" i="23"/>
  <c r="D197" i="23"/>
  <c r="F767" i="29"/>
  <c r="R193" i="15"/>
  <c r="AC206" i="19"/>
  <c r="Y206" i="19"/>
  <c r="U206" i="19"/>
  <c r="R207" i="19"/>
  <c r="AB206" i="19"/>
  <c r="X206" i="19"/>
  <c r="T206" i="19"/>
  <c r="AA206" i="19"/>
  <c r="W206" i="19"/>
  <c r="S206" i="19"/>
  <c r="Z206" i="19"/>
  <c r="V206" i="19"/>
  <c r="AD206" i="19"/>
  <c r="E202" i="2"/>
  <c r="H201" i="2"/>
  <c r="G767" i="29" l="1"/>
  <c r="H767" i="29"/>
  <c r="D776" i="5" s="1"/>
  <c r="I767" i="29"/>
  <c r="F776" i="5" s="1"/>
  <c r="F198" i="23"/>
  <c r="D198" i="23"/>
  <c r="F768" i="29"/>
  <c r="R194" i="15"/>
  <c r="AA207" i="19"/>
  <c r="W207" i="19"/>
  <c r="S207" i="19"/>
  <c r="AD207" i="19"/>
  <c r="Z207" i="19"/>
  <c r="V207" i="19"/>
  <c r="AC207" i="19"/>
  <c r="Y207" i="19"/>
  <c r="U207" i="19"/>
  <c r="AB207" i="19"/>
  <c r="R208" i="19"/>
  <c r="X207" i="19"/>
  <c r="T207" i="19"/>
  <c r="E203" i="2"/>
  <c r="H202" i="2"/>
  <c r="G768" i="29" l="1"/>
  <c r="H768" i="29"/>
  <c r="D777" i="5" s="1"/>
  <c r="I768" i="29"/>
  <c r="F777" i="5" s="1"/>
  <c r="F199" i="23"/>
  <c r="D199" i="23"/>
  <c r="F769" i="29"/>
  <c r="R195" i="15"/>
  <c r="AC208" i="19"/>
  <c r="Y208" i="19"/>
  <c r="U208" i="19"/>
  <c r="R209" i="19"/>
  <c r="AB208" i="19"/>
  <c r="X208" i="19"/>
  <c r="T208" i="19"/>
  <c r="AA208" i="19"/>
  <c r="W208" i="19"/>
  <c r="S208" i="19"/>
  <c r="Z208" i="19"/>
  <c r="V208" i="19"/>
  <c r="AD208" i="19"/>
  <c r="H203" i="2"/>
  <c r="E204" i="2"/>
  <c r="G769" i="29" l="1"/>
  <c r="H769" i="29"/>
  <c r="D778" i="5" s="1"/>
  <c r="I769" i="29"/>
  <c r="F778" i="5" s="1"/>
  <c r="F200" i="23"/>
  <c r="D200" i="23"/>
  <c r="F770" i="29"/>
  <c r="R196" i="15"/>
  <c r="AA209" i="19"/>
  <c r="W209" i="19"/>
  <c r="S209" i="19"/>
  <c r="AD209" i="19"/>
  <c r="Z209" i="19"/>
  <c r="V209" i="19"/>
  <c r="AC209" i="19"/>
  <c r="Y209" i="19"/>
  <c r="U209" i="19"/>
  <c r="AB209" i="19"/>
  <c r="R210" i="19"/>
  <c r="X209" i="19"/>
  <c r="T209" i="19"/>
  <c r="E205" i="2"/>
  <c r="H204" i="2"/>
  <c r="G770" i="29" l="1"/>
  <c r="H770" i="29"/>
  <c r="D779" i="5" s="1"/>
  <c r="I770" i="29"/>
  <c r="F779" i="5" s="1"/>
  <c r="F201" i="23"/>
  <c r="D201" i="23"/>
  <c r="F771" i="29"/>
  <c r="R197" i="15"/>
  <c r="AC210" i="19"/>
  <c r="Y210" i="19"/>
  <c r="U210" i="19"/>
  <c r="R211" i="19"/>
  <c r="AB210" i="19"/>
  <c r="X210" i="19"/>
  <c r="T210" i="19"/>
  <c r="AA210" i="19"/>
  <c r="W210" i="19"/>
  <c r="S210" i="19"/>
  <c r="Z210" i="19"/>
  <c r="V210" i="19"/>
  <c r="AD210" i="19"/>
  <c r="E206" i="2"/>
  <c r="H205" i="2"/>
  <c r="G771" i="29" l="1"/>
  <c r="H771" i="29"/>
  <c r="D780" i="5" s="1"/>
  <c r="I771" i="29"/>
  <c r="F780" i="5" s="1"/>
  <c r="F202" i="23"/>
  <c r="D202" i="23"/>
  <c r="F772" i="29"/>
  <c r="R198" i="15"/>
  <c r="AA211" i="19"/>
  <c r="W211" i="19"/>
  <c r="S211" i="19"/>
  <c r="AD211" i="19"/>
  <c r="Z211" i="19"/>
  <c r="V211" i="19"/>
  <c r="AC211" i="19"/>
  <c r="Y211" i="19"/>
  <c r="U211" i="19"/>
  <c r="AB211" i="19"/>
  <c r="R212" i="19"/>
  <c r="X211" i="19"/>
  <c r="T211" i="19"/>
  <c r="H206" i="2"/>
  <c r="E207" i="2"/>
  <c r="G772" i="29" l="1"/>
  <c r="H772" i="29"/>
  <c r="D781" i="5" s="1"/>
  <c r="I772" i="29"/>
  <c r="F781" i="5" s="1"/>
  <c r="F203" i="23"/>
  <c r="D203" i="23"/>
  <c r="F773" i="29"/>
  <c r="R199" i="15"/>
  <c r="AA212" i="19"/>
  <c r="W212" i="19"/>
  <c r="S212" i="19"/>
  <c r="AB212" i="19"/>
  <c r="V212" i="19"/>
  <c r="Z212" i="19"/>
  <c r="U212" i="19"/>
  <c r="AD212" i="19"/>
  <c r="Y212" i="19"/>
  <c r="T212" i="19"/>
  <c r="AC212" i="19"/>
  <c r="R213" i="19"/>
  <c r="X212" i="19"/>
  <c r="E208" i="2"/>
  <c r="H207" i="2"/>
  <c r="G773" i="29" l="1"/>
  <c r="H773" i="29"/>
  <c r="D782" i="5" s="1"/>
  <c r="I773" i="29"/>
  <c r="F782" i="5" s="1"/>
  <c r="F204" i="23"/>
  <c r="D204" i="23"/>
  <c r="F774" i="29"/>
  <c r="R200" i="15"/>
  <c r="AC213" i="19"/>
  <c r="Y213" i="19"/>
  <c r="U213" i="19"/>
  <c r="R214" i="19"/>
  <c r="AA213" i="19"/>
  <c r="V213" i="19"/>
  <c r="Z213" i="19"/>
  <c r="T213" i="19"/>
  <c r="AD213" i="19"/>
  <c r="X213" i="19"/>
  <c r="S213" i="19"/>
  <c r="W213" i="19"/>
  <c r="AB213" i="19"/>
  <c r="H208" i="2"/>
  <c r="E209" i="2"/>
  <c r="G774" i="29" l="1"/>
  <c r="H774" i="29"/>
  <c r="D783" i="5" s="1"/>
  <c r="I774" i="29"/>
  <c r="F783" i="5" s="1"/>
  <c r="F205" i="23"/>
  <c r="D205" i="23"/>
  <c r="F775" i="29"/>
  <c r="R201" i="15"/>
  <c r="AA214" i="19"/>
  <c r="W214" i="19"/>
  <c r="S214" i="19"/>
  <c r="R215" i="19"/>
  <c r="AC214" i="19"/>
  <c r="X214" i="19"/>
  <c r="AB214" i="19"/>
  <c r="V214" i="19"/>
  <c r="Z214" i="19"/>
  <c r="U214" i="19"/>
  <c r="Y214" i="19"/>
  <c r="T214" i="19"/>
  <c r="AD214" i="19"/>
  <c r="E210" i="2"/>
  <c r="H209" i="2"/>
  <c r="G775" i="29" l="1"/>
  <c r="H775" i="29"/>
  <c r="D784" i="5" s="1"/>
  <c r="I775" i="29"/>
  <c r="F784" i="5" s="1"/>
  <c r="F206" i="23"/>
  <c r="D206" i="23"/>
  <c r="F776" i="29"/>
  <c r="R202" i="15"/>
  <c r="AC215" i="19"/>
  <c r="Y215" i="19"/>
  <c r="U215" i="19"/>
  <c r="AB215" i="19"/>
  <c r="W215" i="19"/>
  <c r="R216" i="19"/>
  <c r="AA215" i="19"/>
  <c r="V215" i="19"/>
  <c r="Z215" i="19"/>
  <c r="T215" i="19"/>
  <c r="S215" i="19"/>
  <c r="AD215" i="19"/>
  <c r="X215" i="19"/>
  <c r="H210" i="2"/>
  <c r="E211" i="2"/>
  <c r="G776" i="29" l="1"/>
  <c r="H776" i="29"/>
  <c r="D785" i="5" s="1"/>
  <c r="I776" i="29"/>
  <c r="F785" i="5" s="1"/>
  <c r="F207" i="23"/>
  <c r="D207" i="23"/>
  <c r="F777" i="29"/>
  <c r="R203" i="15"/>
  <c r="AA216" i="19"/>
  <c r="W216" i="19"/>
  <c r="S216" i="19"/>
  <c r="AD216" i="19"/>
  <c r="Y216" i="19"/>
  <c r="T216" i="19"/>
  <c r="R217" i="19"/>
  <c r="AC216" i="19"/>
  <c r="X216" i="19"/>
  <c r="AB216" i="19"/>
  <c r="V216" i="19"/>
  <c r="Z216" i="19"/>
  <c r="U216" i="19"/>
  <c r="E212" i="2"/>
  <c r="H211" i="2"/>
  <c r="G777" i="29" l="1"/>
  <c r="I777" i="29"/>
  <c r="F786" i="5" s="1"/>
  <c r="H777" i="29"/>
  <c r="D786" i="5" s="1"/>
  <c r="F208" i="23"/>
  <c r="D208" i="23"/>
  <c r="F778" i="29"/>
  <c r="R204" i="15"/>
  <c r="AC217" i="19"/>
  <c r="Y217" i="19"/>
  <c r="U217" i="19"/>
  <c r="AD217" i="19"/>
  <c r="X217" i="19"/>
  <c r="S217" i="19"/>
  <c r="AB217" i="19"/>
  <c r="W217" i="19"/>
  <c r="R218" i="19"/>
  <c r="AA217" i="19"/>
  <c r="V217" i="19"/>
  <c r="Z217" i="19"/>
  <c r="T217" i="19"/>
  <c r="H212" i="2"/>
  <c r="E213" i="2"/>
  <c r="G778" i="29" l="1"/>
  <c r="H778" i="29"/>
  <c r="D787" i="5" s="1"/>
  <c r="I778" i="29"/>
  <c r="F787" i="5" s="1"/>
  <c r="F209" i="23"/>
  <c r="D209" i="23"/>
  <c r="F779" i="29"/>
  <c r="R205" i="15"/>
  <c r="AA218" i="19"/>
  <c r="W218" i="19"/>
  <c r="S218" i="19"/>
  <c r="Z218" i="19"/>
  <c r="U218" i="19"/>
  <c r="AD218" i="19"/>
  <c r="Y218" i="19"/>
  <c r="T218" i="19"/>
  <c r="R219" i="19"/>
  <c r="AC218" i="19"/>
  <c r="X218" i="19"/>
  <c r="V218" i="19"/>
  <c r="AB218" i="19"/>
  <c r="E214" i="2"/>
  <c r="H213" i="2"/>
  <c r="G779" i="29" l="1"/>
  <c r="H779" i="29"/>
  <c r="D788" i="5" s="1"/>
  <c r="I779" i="29"/>
  <c r="F788" i="5" s="1"/>
  <c r="F210" i="23"/>
  <c r="D210" i="23"/>
  <c r="F780" i="29"/>
  <c r="R206" i="15"/>
  <c r="AC219" i="19"/>
  <c r="Y219" i="19"/>
  <c r="U219" i="19"/>
  <c r="Z219" i="19"/>
  <c r="T219" i="19"/>
  <c r="AD219" i="19"/>
  <c r="X219" i="19"/>
  <c r="S219" i="19"/>
  <c r="AB219" i="19"/>
  <c r="W219" i="19"/>
  <c r="AA219" i="19"/>
  <c r="V219" i="19"/>
  <c r="R220" i="19"/>
  <c r="H214" i="2"/>
  <c r="E215" i="2"/>
  <c r="G780" i="29" l="1"/>
  <c r="H780" i="29"/>
  <c r="D789" i="5" s="1"/>
  <c r="I780" i="29"/>
  <c r="F789" i="5" s="1"/>
  <c r="F211" i="23"/>
  <c r="D211" i="23"/>
  <c r="F781" i="29"/>
  <c r="R207" i="15"/>
  <c r="AA220" i="19"/>
  <c r="W220" i="19"/>
  <c r="S220" i="19"/>
  <c r="AB220" i="19"/>
  <c r="V220" i="19"/>
  <c r="Z220" i="19"/>
  <c r="U220" i="19"/>
  <c r="AD220" i="19"/>
  <c r="Y220" i="19"/>
  <c r="T220" i="19"/>
  <c r="AC220" i="19"/>
  <c r="R221" i="19"/>
  <c r="X220" i="19"/>
  <c r="E216" i="2"/>
  <c r="H215" i="2"/>
  <c r="G781" i="29" l="1"/>
  <c r="H781" i="29"/>
  <c r="D790" i="5" s="1"/>
  <c r="I781" i="29"/>
  <c r="F790" i="5" s="1"/>
  <c r="F212" i="23"/>
  <c r="D212" i="23"/>
  <c r="F782" i="29"/>
  <c r="R208" i="15"/>
  <c r="AC221" i="19"/>
  <c r="Y221" i="19"/>
  <c r="U221" i="19"/>
  <c r="R222" i="19"/>
  <c r="AA221" i="19"/>
  <c r="V221" i="19"/>
  <c r="Z221" i="19"/>
  <c r="T221" i="19"/>
  <c r="AD221" i="19"/>
  <c r="X221" i="19"/>
  <c r="S221" i="19"/>
  <c r="W221" i="19"/>
  <c r="AB221" i="19"/>
  <c r="H216" i="2"/>
  <c r="E217" i="2"/>
  <c r="G782" i="29" l="1"/>
  <c r="H782" i="29"/>
  <c r="D791" i="5" s="1"/>
  <c r="I782" i="29"/>
  <c r="F791" i="5" s="1"/>
  <c r="F213" i="23"/>
  <c r="D213" i="23"/>
  <c r="F783" i="29"/>
  <c r="R209" i="15"/>
  <c r="AA222" i="19"/>
  <c r="W222" i="19"/>
  <c r="S222" i="19"/>
  <c r="R223" i="19"/>
  <c r="AC222" i="19"/>
  <c r="X222" i="19"/>
  <c r="AB222" i="19"/>
  <c r="V222" i="19"/>
  <c r="Z222" i="19"/>
  <c r="U222" i="19"/>
  <c r="Y222" i="19"/>
  <c r="T222" i="19"/>
  <c r="AD222" i="19"/>
  <c r="E218" i="2"/>
  <c r="H217" i="2"/>
  <c r="G783" i="29" l="1"/>
  <c r="H783" i="29"/>
  <c r="D792" i="5" s="1"/>
  <c r="I783" i="29"/>
  <c r="F792" i="5" s="1"/>
  <c r="F214" i="23"/>
  <c r="D214" i="23"/>
  <c r="F784" i="29"/>
  <c r="R210" i="15"/>
  <c r="AC223" i="19"/>
  <c r="Y223" i="19"/>
  <c r="U223" i="19"/>
  <c r="AB223" i="19"/>
  <c r="W223" i="19"/>
  <c r="R224" i="19"/>
  <c r="AA223" i="19"/>
  <c r="V223" i="19"/>
  <c r="Z223" i="19"/>
  <c r="T223" i="19"/>
  <c r="S223" i="19"/>
  <c r="AD223" i="19"/>
  <c r="X223" i="19"/>
  <c r="H218" i="2"/>
  <c r="E219" i="2"/>
  <c r="G784" i="29" l="1"/>
  <c r="H784" i="29"/>
  <c r="D793" i="5" s="1"/>
  <c r="I784" i="29"/>
  <c r="F793" i="5" s="1"/>
  <c r="F215" i="23"/>
  <c r="D215" i="23"/>
  <c r="F785" i="29"/>
  <c r="R211" i="15"/>
  <c r="R225" i="19"/>
  <c r="AA224" i="19"/>
  <c r="W224" i="19"/>
  <c r="S224" i="19"/>
  <c r="AD224" i="19"/>
  <c r="Y224" i="19"/>
  <c r="T224" i="19"/>
  <c r="AC224" i="19"/>
  <c r="X224" i="19"/>
  <c r="AB224" i="19"/>
  <c r="V224" i="19"/>
  <c r="Z224" i="19"/>
  <c r="U224" i="19"/>
  <c r="H219" i="2"/>
  <c r="E220" i="2"/>
  <c r="G785" i="29" l="1"/>
  <c r="H785" i="29"/>
  <c r="D794" i="5" s="1"/>
  <c r="I785" i="29"/>
  <c r="F794" i="5" s="1"/>
  <c r="F216" i="23"/>
  <c r="D216" i="23"/>
  <c r="F786" i="29"/>
  <c r="R212" i="15"/>
  <c r="AD225" i="19"/>
  <c r="Z225" i="19"/>
  <c r="V225" i="19"/>
  <c r="AC225" i="19"/>
  <c r="Y225" i="19"/>
  <c r="U225" i="19"/>
  <c r="AA225" i="19"/>
  <c r="S225" i="19"/>
  <c r="R226" i="19"/>
  <c r="X225" i="19"/>
  <c r="W225" i="19"/>
  <c r="AB225" i="19"/>
  <c r="T225" i="19"/>
  <c r="E221" i="2"/>
  <c r="H220" i="2"/>
  <c r="G786" i="29" l="1"/>
  <c r="H786" i="29"/>
  <c r="D795" i="5" s="1"/>
  <c r="I786" i="29"/>
  <c r="F795" i="5" s="1"/>
  <c r="F217" i="23"/>
  <c r="D217" i="23"/>
  <c r="F787" i="29"/>
  <c r="R213" i="15"/>
  <c r="AA226" i="19"/>
  <c r="W226" i="19"/>
  <c r="S226" i="19"/>
  <c r="AB226" i="19"/>
  <c r="V226" i="19"/>
  <c r="Z226" i="19"/>
  <c r="U226" i="19"/>
  <c r="AD226" i="19"/>
  <c r="T226" i="19"/>
  <c r="AC226" i="19"/>
  <c r="R227" i="19"/>
  <c r="Y226" i="19"/>
  <c r="X226" i="19"/>
  <c r="E222" i="2"/>
  <c r="H221" i="2"/>
  <c r="G787" i="29" l="1"/>
  <c r="H787" i="29"/>
  <c r="D796" i="5" s="1"/>
  <c r="I787" i="29"/>
  <c r="F796" i="5" s="1"/>
  <c r="F218" i="23"/>
  <c r="D218" i="23"/>
  <c r="F788" i="29"/>
  <c r="R214" i="15"/>
  <c r="AC227" i="19"/>
  <c r="Y227" i="19"/>
  <c r="U227" i="19"/>
  <c r="R228" i="19"/>
  <c r="AA227" i="19"/>
  <c r="V227" i="19"/>
  <c r="Z227" i="19"/>
  <c r="T227" i="19"/>
  <c r="W227" i="19"/>
  <c r="AD227" i="19"/>
  <c r="S227" i="19"/>
  <c r="AB227" i="19"/>
  <c r="X227" i="19"/>
  <c r="H222" i="2"/>
  <c r="E223" i="2"/>
  <c r="G788" i="29" l="1"/>
  <c r="H788" i="29"/>
  <c r="D797" i="5" s="1"/>
  <c r="I788" i="29"/>
  <c r="F797" i="5" s="1"/>
  <c r="F219" i="23"/>
  <c r="D219" i="23"/>
  <c r="F789" i="29"/>
  <c r="R215" i="15"/>
  <c r="AA228" i="19"/>
  <c r="W228" i="19"/>
  <c r="S228" i="19"/>
  <c r="R229" i="19"/>
  <c r="AC228" i="19"/>
  <c r="X228" i="19"/>
  <c r="AB228" i="19"/>
  <c r="V228" i="19"/>
  <c r="Z228" i="19"/>
  <c r="Y228" i="19"/>
  <c r="U228" i="19"/>
  <c r="AD228" i="19"/>
  <c r="T228" i="19"/>
  <c r="E224" i="2"/>
  <c r="H223" i="2"/>
  <c r="G789" i="29" l="1"/>
  <c r="H789" i="29"/>
  <c r="D798" i="5" s="1"/>
  <c r="I789" i="29"/>
  <c r="F798" i="5" s="1"/>
  <c r="F220" i="23"/>
  <c r="D220" i="23"/>
  <c r="F790" i="29"/>
  <c r="R216" i="15"/>
  <c r="AC229" i="19"/>
  <c r="Y229" i="19"/>
  <c r="U229" i="19"/>
  <c r="AA229" i="19"/>
  <c r="W229" i="19"/>
  <c r="S229" i="19"/>
  <c r="Z229" i="19"/>
  <c r="X229" i="19"/>
  <c r="T229" i="19"/>
  <c r="R230" i="19"/>
  <c r="AD229" i="19"/>
  <c r="AB229" i="19"/>
  <c r="V229" i="19"/>
  <c r="E225" i="2"/>
  <c r="H224" i="2"/>
  <c r="G790" i="29" l="1"/>
  <c r="H790" i="29"/>
  <c r="D799" i="5" s="1"/>
  <c r="I790" i="29"/>
  <c r="F799" i="5" s="1"/>
  <c r="F221" i="23"/>
  <c r="D221" i="23"/>
  <c r="F791" i="29"/>
  <c r="R217" i="15"/>
  <c r="AA230" i="19"/>
  <c r="W230" i="19"/>
  <c r="S230" i="19"/>
  <c r="AC230" i="19"/>
  <c r="Y230" i="19"/>
  <c r="U230" i="19"/>
  <c r="X230" i="19"/>
  <c r="AD230" i="19"/>
  <c r="V230" i="19"/>
  <c r="T230" i="19"/>
  <c r="AB230" i="19"/>
  <c r="R231" i="19"/>
  <c r="Z230" i="19"/>
  <c r="H225" i="2"/>
  <c r="E226" i="2"/>
  <c r="G791" i="29" l="1"/>
  <c r="H791" i="29"/>
  <c r="D800" i="5" s="1"/>
  <c r="I791" i="29"/>
  <c r="F800" i="5" s="1"/>
  <c r="F222" i="23"/>
  <c r="D222" i="23"/>
  <c r="F792" i="29"/>
  <c r="R218" i="15"/>
  <c r="AC231" i="19"/>
  <c r="Y231" i="19"/>
  <c r="U231" i="19"/>
  <c r="AA231" i="19"/>
  <c r="W231" i="19"/>
  <c r="S231" i="19"/>
  <c r="AD231" i="19"/>
  <c r="V231" i="19"/>
  <c r="R232" i="19"/>
  <c r="AB231" i="19"/>
  <c r="T231" i="19"/>
  <c r="Z231" i="19"/>
  <c r="X231" i="19"/>
  <c r="E227" i="2"/>
  <c r="H226" i="2"/>
  <c r="G792" i="29" l="1"/>
  <c r="H792" i="29"/>
  <c r="D801" i="5" s="1"/>
  <c r="I792" i="29"/>
  <c r="F801" i="5" s="1"/>
  <c r="F223" i="23"/>
  <c r="D223" i="23"/>
  <c r="F793" i="29"/>
  <c r="R219" i="15"/>
  <c r="AA232" i="19"/>
  <c r="W232" i="19"/>
  <c r="S232" i="19"/>
  <c r="AC232" i="19"/>
  <c r="Y232" i="19"/>
  <c r="U232" i="19"/>
  <c r="R233" i="19"/>
  <c r="AB232" i="19"/>
  <c r="T232" i="19"/>
  <c r="Z232" i="19"/>
  <c r="AD232" i="19"/>
  <c r="X232" i="19"/>
  <c r="V232" i="19"/>
  <c r="H227" i="2"/>
  <c r="E228" i="2"/>
  <c r="G793" i="29" l="1"/>
  <c r="I793" i="29"/>
  <c r="F802" i="5" s="1"/>
  <c r="H793" i="29"/>
  <c r="D802" i="5" s="1"/>
  <c r="F224" i="23"/>
  <c r="D224" i="23"/>
  <c r="F794" i="29"/>
  <c r="R220" i="15"/>
  <c r="AC233" i="19"/>
  <c r="Y233" i="19"/>
  <c r="U233" i="19"/>
  <c r="AA233" i="19"/>
  <c r="W233" i="19"/>
  <c r="S233" i="19"/>
  <c r="Z233" i="19"/>
  <c r="X233" i="19"/>
  <c r="R234" i="19"/>
  <c r="AD233" i="19"/>
  <c r="AB233" i="19"/>
  <c r="V233" i="19"/>
  <c r="T233" i="19"/>
  <c r="E229" i="2"/>
  <c r="H228" i="2"/>
  <c r="G794" i="29" l="1"/>
  <c r="H794" i="29"/>
  <c r="D803" i="5" s="1"/>
  <c r="I794" i="29"/>
  <c r="F803" i="5" s="1"/>
  <c r="F225" i="23"/>
  <c r="D225" i="23"/>
  <c r="F795" i="29"/>
  <c r="R221" i="15"/>
  <c r="AA234" i="19"/>
  <c r="W234" i="19"/>
  <c r="S234" i="19"/>
  <c r="AC234" i="19"/>
  <c r="Y234" i="19"/>
  <c r="U234" i="19"/>
  <c r="X234" i="19"/>
  <c r="AD234" i="19"/>
  <c r="V234" i="19"/>
  <c r="AB234" i="19"/>
  <c r="R235" i="19"/>
  <c r="Z234" i="19"/>
  <c r="T234" i="19"/>
  <c r="H229" i="2"/>
  <c r="E230" i="2"/>
  <c r="G795" i="29" l="1"/>
  <c r="H795" i="29"/>
  <c r="D804" i="5" s="1"/>
  <c r="I795" i="29"/>
  <c r="F804" i="5" s="1"/>
  <c r="F226" i="23"/>
  <c r="D226" i="23"/>
  <c r="F796" i="29"/>
  <c r="R222" i="15"/>
  <c r="AC235" i="19"/>
  <c r="Y235" i="19"/>
  <c r="U235" i="19"/>
  <c r="AA235" i="19"/>
  <c r="W235" i="19"/>
  <c r="S235" i="19"/>
  <c r="AD235" i="19"/>
  <c r="V235" i="19"/>
  <c r="R236" i="19"/>
  <c r="AB235" i="19"/>
  <c r="T235" i="19"/>
  <c r="Z235" i="19"/>
  <c r="X235" i="19"/>
  <c r="E231" i="2"/>
  <c r="H230" i="2"/>
  <c r="G796" i="29" l="1"/>
  <c r="H796" i="29"/>
  <c r="D805" i="5" s="1"/>
  <c r="I796" i="29"/>
  <c r="F805" i="5" s="1"/>
  <c r="F227" i="23"/>
  <c r="D227" i="23"/>
  <c r="F797" i="29"/>
  <c r="R223" i="15"/>
  <c r="AA236" i="19"/>
  <c r="W236" i="19"/>
  <c r="S236" i="19"/>
  <c r="AC236" i="19"/>
  <c r="Y236" i="19"/>
  <c r="U236" i="19"/>
  <c r="R237" i="19"/>
  <c r="AB236" i="19"/>
  <c r="T236" i="19"/>
  <c r="Z236" i="19"/>
  <c r="X236" i="19"/>
  <c r="V236" i="19"/>
  <c r="AD236" i="19"/>
  <c r="H231" i="2"/>
  <c r="E232" i="2"/>
  <c r="G797" i="29" l="1"/>
  <c r="H797" i="29"/>
  <c r="D806" i="5" s="1"/>
  <c r="I797" i="29"/>
  <c r="F806" i="5" s="1"/>
  <c r="F228" i="23"/>
  <c r="D228" i="23"/>
  <c r="F798" i="29"/>
  <c r="R224" i="15"/>
  <c r="AC237" i="19"/>
  <c r="Y237" i="19"/>
  <c r="U237" i="19"/>
  <c r="AA237" i="19"/>
  <c r="W237" i="19"/>
  <c r="S237" i="19"/>
  <c r="Z237" i="19"/>
  <c r="X237" i="19"/>
  <c r="AD237" i="19"/>
  <c r="V237" i="19"/>
  <c r="AB237" i="19"/>
  <c r="T237" i="19"/>
  <c r="R238" i="19"/>
  <c r="E233" i="2"/>
  <c r="H232" i="2"/>
  <c r="G798" i="29" l="1"/>
  <c r="H798" i="29"/>
  <c r="D807" i="5" s="1"/>
  <c r="I798" i="29"/>
  <c r="F807" i="5" s="1"/>
  <c r="F229" i="23"/>
  <c r="D229" i="23"/>
  <c r="F799" i="29"/>
  <c r="R225" i="15"/>
  <c r="AA238" i="19"/>
  <c r="W238" i="19"/>
  <c r="S238" i="19"/>
  <c r="AC238" i="19"/>
  <c r="Y238" i="19"/>
  <c r="U238" i="19"/>
  <c r="X238" i="19"/>
  <c r="AD238" i="19"/>
  <c r="V238" i="19"/>
  <c r="R239" i="19"/>
  <c r="AB238" i="19"/>
  <c r="T238" i="19"/>
  <c r="Z238" i="19"/>
  <c r="H233" i="2"/>
  <c r="E234" i="2"/>
  <c r="G799" i="29" l="1"/>
  <c r="I799" i="29"/>
  <c r="F808" i="5" s="1"/>
  <c r="H799" i="29"/>
  <c r="D808" i="5" s="1"/>
  <c r="F230" i="23"/>
  <c r="D230" i="23"/>
  <c r="F800" i="29"/>
  <c r="R226" i="15"/>
  <c r="AC239" i="19"/>
  <c r="Y239" i="19"/>
  <c r="U239" i="19"/>
  <c r="AA239" i="19"/>
  <c r="W239" i="19"/>
  <c r="S239" i="19"/>
  <c r="AD239" i="19"/>
  <c r="V239" i="19"/>
  <c r="R240" i="19"/>
  <c r="AB239" i="19"/>
  <c r="T239" i="19"/>
  <c r="Z239" i="19"/>
  <c r="X239" i="19"/>
  <c r="E235" i="2"/>
  <c r="H234" i="2"/>
  <c r="G800" i="29" l="1"/>
  <c r="H800" i="29"/>
  <c r="D809" i="5" s="1"/>
  <c r="I800" i="29"/>
  <c r="F809" i="5" s="1"/>
  <c r="F231" i="23"/>
  <c r="D231" i="23"/>
  <c r="F801" i="29"/>
  <c r="R227" i="15"/>
  <c r="AA240" i="19"/>
  <c r="W240" i="19"/>
  <c r="S240" i="19"/>
  <c r="AC240" i="19"/>
  <c r="Y240" i="19"/>
  <c r="U240" i="19"/>
  <c r="R241" i="19"/>
  <c r="AB240" i="19"/>
  <c r="T240" i="19"/>
  <c r="Z240" i="19"/>
  <c r="X240" i="19"/>
  <c r="AD240" i="19"/>
  <c r="V240" i="19"/>
  <c r="H235" i="2"/>
  <c r="E236" i="2"/>
  <c r="G801" i="29" l="1"/>
  <c r="H801" i="29"/>
  <c r="D810" i="5" s="1"/>
  <c r="I801" i="29"/>
  <c r="F810" i="5" s="1"/>
  <c r="F232" i="23"/>
  <c r="D232" i="23"/>
  <c r="F802" i="29"/>
  <c r="R228" i="15"/>
  <c r="AC241" i="19"/>
  <c r="Y241" i="19"/>
  <c r="U241" i="19"/>
  <c r="AA241" i="19"/>
  <c r="W241" i="19"/>
  <c r="S241" i="19"/>
  <c r="Z241" i="19"/>
  <c r="X241" i="19"/>
  <c r="AD241" i="19"/>
  <c r="V241" i="19"/>
  <c r="AB241" i="19"/>
  <c r="T241" i="19"/>
  <c r="R242" i="19"/>
  <c r="E237" i="2"/>
  <c r="H236" i="2"/>
  <c r="G802" i="29" l="1"/>
  <c r="H802" i="29"/>
  <c r="D811" i="5" s="1"/>
  <c r="I802" i="29"/>
  <c r="F811" i="5" s="1"/>
  <c r="F233" i="23"/>
  <c r="D233" i="23"/>
  <c r="F803" i="29"/>
  <c r="R229" i="15"/>
  <c r="AA242" i="19"/>
  <c r="W242" i="19"/>
  <c r="S242" i="19"/>
  <c r="AC242" i="19"/>
  <c r="Y242" i="19"/>
  <c r="U242" i="19"/>
  <c r="X242" i="19"/>
  <c r="AD242" i="19"/>
  <c r="V242" i="19"/>
  <c r="R243" i="19"/>
  <c r="AB242" i="19"/>
  <c r="T242" i="19"/>
  <c r="Z242" i="19"/>
  <c r="H237" i="2"/>
  <c r="E238" i="2"/>
  <c r="G803" i="29" l="1"/>
  <c r="H803" i="29"/>
  <c r="D812" i="5" s="1"/>
  <c r="I803" i="29"/>
  <c r="F812" i="5" s="1"/>
  <c r="F234" i="23"/>
  <c r="D234" i="23"/>
  <c r="F804" i="29"/>
  <c r="R230" i="15"/>
  <c r="AC243" i="19"/>
  <c r="Y243" i="19"/>
  <c r="U243" i="19"/>
  <c r="R244" i="19"/>
  <c r="AA243" i="19"/>
  <c r="W243" i="19"/>
  <c r="S243" i="19"/>
  <c r="AD243" i="19"/>
  <c r="V243" i="19"/>
  <c r="AB243" i="19"/>
  <c r="T243" i="19"/>
  <c r="Z243" i="19"/>
  <c r="X243" i="19"/>
  <c r="E239" i="2"/>
  <c r="H238" i="2"/>
  <c r="G804" i="29" l="1"/>
  <c r="H804" i="29"/>
  <c r="D813" i="5" s="1"/>
  <c r="I804" i="29"/>
  <c r="F813" i="5" s="1"/>
  <c r="F235" i="23"/>
  <c r="D235" i="23"/>
  <c r="F805" i="29"/>
  <c r="R231" i="15"/>
  <c r="AA244" i="19"/>
  <c r="W244" i="19"/>
  <c r="S244" i="19"/>
  <c r="AD244" i="19"/>
  <c r="Z244" i="19"/>
  <c r="V244" i="19"/>
  <c r="AC244" i="19"/>
  <c r="Y244" i="19"/>
  <c r="U244" i="19"/>
  <c r="T244" i="19"/>
  <c r="AB244" i="19"/>
  <c r="R245" i="19"/>
  <c r="X244" i="19"/>
  <c r="E240" i="2"/>
  <c r="H239" i="2"/>
  <c r="G805" i="29" l="1"/>
  <c r="H805" i="29"/>
  <c r="D814" i="5" s="1"/>
  <c r="I805" i="29"/>
  <c r="F814" i="5" s="1"/>
  <c r="F236" i="23"/>
  <c r="D236" i="23"/>
  <c r="F806" i="29"/>
  <c r="R232" i="15"/>
  <c r="AC245" i="19"/>
  <c r="Y245" i="19"/>
  <c r="U245" i="19"/>
  <c r="R246" i="19"/>
  <c r="AB245" i="19"/>
  <c r="X245" i="19"/>
  <c r="T245" i="19"/>
  <c r="AA245" i="19"/>
  <c r="W245" i="19"/>
  <c r="S245" i="19"/>
  <c r="AD245" i="19"/>
  <c r="Z245" i="19"/>
  <c r="V245" i="19"/>
  <c r="H240" i="2"/>
  <c r="E241" i="2"/>
  <c r="G806" i="29" l="1"/>
  <c r="H806" i="29"/>
  <c r="D815" i="5" s="1"/>
  <c r="I806" i="29"/>
  <c r="F815" i="5" s="1"/>
  <c r="F237" i="23"/>
  <c r="D237" i="23"/>
  <c r="F807" i="29"/>
  <c r="R233" i="15"/>
  <c r="AA246" i="19"/>
  <c r="W246" i="19"/>
  <c r="S246" i="19"/>
  <c r="AD246" i="19"/>
  <c r="Z246" i="19"/>
  <c r="V246" i="19"/>
  <c r="AC246" i="19"/>
  <c r="Y246" i="19"/>
  <c r="U246" i="19"/>
  <c r="T246" i="19"/>
  <c r="AB246" i="19"/>
  <c r="X246" i="19"/>
  <c r="R247" i="19"/>
  <c r="E242" i="2"/>
  <c r="H241" i="2"/>
  <c r="G807" i="29" l="1"/>
  <c r="H807" i="29"/>
  <c r="D816" i="5" s="1"/>
  <c r="I807" i="29"/>
  <c r="F816" i="5" s="1"/>
  <c r="F238" i="23"/>
  <c r="D238" i="23"/>
  <c r="F808" i="29"/>
  <c r="R234" i="15"/>
  <c r="AC247" i="19"/>
  <c r="Y247" i="19"/>
  <c r="U247" i="19"/>
  <c r="R248" i="19"/>
  <c r="AB247" i="19"/>
  <c r="X247" i="19"/>
  <c r="T247" i="19"/>
  <c r="AA247" i="19"/>
  <c r="W247" i="19"/>
  <c r="S247" i="19"/>
  <c r="AD247" i="19"/>
  <c r="Z247" i="19"/>
  <c r="V247" i="19"/>
  <c r="E243" i="2"/>
  <c r="H242" i="2"/>
  <c r="G808" i="29" l="1"/>
  <c r="H808" i="29"/>
  <c r="D817" i="5" s="1"/>
  <c r="I808" i="29"/>
  <c r="F817" i="5" s="1"/>
  <c r="F239" i="23"/>
  <c r="D239" i="23"/>
  <c r="F809" i="29"/>
  <c r="R235" i="15"/>
  <c r="AA248" i="19"/>
  <c r="W248" i="19"/>
  <c r="S248" i="19"/>
  <c r="AD248" i="19"/>
  <c r="Z248" i="19"/>
  <c r="V248" i="19"/>
  <c r="AC248" i="19"/>
  <c r="Y248" i="19"/>
  <c r="U248" i="19"/>
  <c r="T248" i="19"/>
  <c r="AB248" i="19"/>
  <c r="X248" i="19"/>
  <c r="R249" i="19"/>
  <c r="H243" i="2"/>
  <c r="E244" i="2"/>
  <c r="G809" i="29" l="1"/>
  <c r="H809" i="29"/>
  <c r="D818" i="5" s="1"/>
  <c r="I809" i="29"/>
  <c r="F818" i="5" s="1"/>
  <c r="F240" i="23"/>
  <c r="D240" i="23"/>
  <c r="F810" i="29"/>
  <c r="R236" i="15"/>
  <c r="AC249" i="19"/>
  <c r="Y249" i="19"/>
  <c r="U249" i="19"/>
  <c r="AB249" i="19"/>
  <c r="X249" i="19"/>
  <c r="T249" i="19"/>
  <c r="R250" i="19"/>
  <c r="AA249" i="19"/>
  <c r="W249" i="19"/>
  <c r="S249" i="19"/>
  <c r="AD249" i="19"/>
  <c r="Z249" i="19"/>
  <c r="V249" i="19"/>
  <c r="E245" i="2"/>
  <c r="H244" i="2"/>
  <c r="G810" i="29" l="1"/>
  <c r="H810" i="29"/>
  <c r="D819" i="5" s="1"/>
  <c r="I810" i="29"/>
  <c r="F819" i="5" s="1"/>
  <c r="F241" i="23"/>
  <c r="D241" i="23"/>
  <c r="F811" i="29"/>
  <c r="R237" i="15"/>
  <c r="AD250" i="19"/>
  <c r="AC250" i="19"/>
  <c r="Y250" i="19"/>
  <c r="U250" i="19"/>
  <c r="R251" i="19"/>
  <c r="Z250" i="19"/>
  <c r="T250" i="19"/>
  <c r="X250" i="19"/>
  <c r="S250" i="19"/>
  <c r="AB250" i="19"/>
  <c r="W250" i="19"/>
  <c r="AA250" i="19"/>
  <c r="V250" i="19"/>
  <c r="H245" i="2"/>
  <c r="E246" i="2"/>
  <c r="F242" i="23" l="1"/>
  <c r="D242" i="23"/>
  <c r="G811" i="29"/>
  <c r="I811" i="29"/>
  <c r="F820" i="5" s="1"/>
  <c r="H811" i="29"/>
  <c r="D820" i="5" s="1"/>
  <c r="F812" i="29"/>
  <c r="R238" i="15"/>
  <c r="R252" i="19"/>
  <c r="AB251" i="19"/>
  <c r="X251" i="19"/>
  <c r="T251" i="19"/>
  <c r="AA251" i="19"/>
  <c r="W251" i="19"/>
  <c r="S251" i="19"/>
  <c r="Z251" i="19"/>
  <c r="Y251" i="19"/>
  <c r="AD251" i="19"/>
  <c r="V251" i="19"/>
  <c r="AC251" i="19"/>
  <c r="U251" i="19"/>
  <c r="E247" i="2"/>
  <c r="H246" i="2"/>
  <c r="G812" i="29" l="1"/>
  <c r="H812" i="29"/>
  <c r="D821" i="5" s="1"/>
  <c r="I812" i="29"/>
  <c r="F821" i="5" s="1"/>
  <c r="F243" i="23"/>
  <c r="D243" i="23"/>
  <c r="F813" i="29"/>
  <c r="R239" i="15"/>
  <c r="AD252" i="19"/>
  <c r="Z252" i="19"/>
  <c r="V252" i="19"/>
  <c r="AC252" i="19"/>
  <c r="Y252" i="19"/>
  <c r="U252" i="19"/>
  <c r="W252" i="19"/>
  <c r="AB252" i="19"/>
  <c r="T252" i="19"/>
  <c r="AA252" i="19"/>
  <c r="S252" i="19"/>
  <c r="X252" i="19"/>
  <c r="R253" i="19"/>
  <c r="H247" i="2"/>
  <c r="E248" i="2"/>
  <c r="G813" i="29" l="1"/>
  <c r="H813" i="29"/>
  <c r="D822" i="5" s="1"/>
  <c r="I813" i="29"/>
  <c r="F822" i="5" s="1"/>
  <c r="F244" i="23"/>
  <c r="D244" i="23"/>
  <c r="F814" i="29"/>
  <c r="R240" i="15"/>
  <c r="R254" i="19"/>
  <c r="AB253" i="19"/>
  <c r="X253" i="19"/>
  <c r="T253" i="19"/>
  <c r="AA253" i="19"/>
  <c r="V253" i="19"/>
  <c r="Z253" i="19"/>
  <c r="U253" i="19"/>
  <c r="Y253" i="19"/>
  <c r="W253" i="19"/>
  <c r="AD253" i="19"/>
  <c r="S253" i="19"/>
  <c r="AC253" i="19"/>
  <c r="E249" i="2"/>
  <c r="H248" i="2"/>
  <c r="G814" i="29" l="1"/>
  <c r="H814" i="29"/>
  <c r="D823" i="5" s="1"/>
  <c r="I814" i="29"/>
  <c r="F823" i="5" s="1"/>
  <c r="F245" i="23"/>
  <c r="D245" i="23"/>
  <c r="F815" i="29"/>
  <c r="R241" i="15"/>
  <c r="AD254" i="19"/>
  <c r="Z254" i="19"/>
  <c r="V254" i="19"/>
  <c r="AC254" i="19"/>
  <c r="X254" i="19"/>
  <c r="S254" i="19"/>
  <c r="AB254" i="19"/>
  <c r="W254" i="19"/>
  <c r="R255" i="19"/>
  <c r="AA254" i="19"/>
  <c r="U254" i="19"/>
  <c r="T254" i="19"/>
  <c r="Y254" i="19"/>
  <c r="E250" i="2"/>
  <c r="H249" i="2"/>
  <c r="G815" i="29" l="1"/>
  <c r="I815" i="29"/>
  <c r="F824" i="5" s="1"/>
  <c r="H815" i="29"/>
  <c r="D824" i="5" s="1"/>
  <c r="F246" i="23"/>
  <c r="D246" i="23"/>
  <c r="F816" i="29"/>
  <c r="R242" i="15"/>
  <c r="R256" i="19"/>
  <c r="AB255" i="19"/>
  <c r="X255" i="19"/>
  <c r="T255" i="19"/>
  <c r="Z255" i="19"/>
  <c r="U255" i="19"/>
  <c r="AD255" i="19"/>
  <c r="Y255" i="19"/>
  <c r="S255" i="19"/>
  <c r="AC255" i="19"/>
  <c r="W255" i="19"/>
  <c r="AA255" i="19"/>
  <c r="V255" i="19"/>
  <c r="H250" i="2"/>
  <c r="E251" i="2"/>
  <c r="G816" i="29" l="1"/>
  <c r="H816" i="29"/>
  <c r="D825" i="5" s="1"/>
  <c r="I816" i="29"/>
  <c r="F825" i="5" s="1"/>
  <c r="F247" i="23"/>
  <c r="D247" i="23"/>
  <c r="F817" i="29"/>
  <c r="R243" i="15"/>
  <c r="AD256" i="19"/>
  <c r="Z256" i="19"/>
  <c r="V256" i="19"/>
  <c r="AB256" i="19"/>
  <c r="W256" i="19"/>
  <c r="R257" i="19"/>
  <c r="AA256" i="19"/>
  <c r="U256" i="19"/>
  <c r="Y256" i="19"/>
  <c r="T256" i="19"/>
  <c r="AC256" i="19"/>
  <c r="X256" i="19"/>
  <c r="S256" i="19"/>
  <c r="E252" i="2"/>
  <c r="H251" i="2"/>
  <c r="G817" i="29" l="1"/>
  <c r="H817" i="29"/>
  <c r="D826" i="5" s="1"/>
  <c r="I817" i="29"/>
  <c r="F826" i="5" s="1"/>
  <c r="F248" i="23"/>
  <c r="D248" i="23"/>
  <c r="F818" i="29"/>
  <c r="R244" i="15"/>
  <c r="R258" i="19"/>
  <c r="AB257" i="19"/>
  <c r="X257" i="19"/>
  <c r="T257" i="19"/>
  <c r="AD257" i="19"/>
  <c r="Y257" i="19"/>
  <c r="S257" i="19"/>
  <c r="AC257" i="19"/>
  <c r="W257" i="19"/>
  <c r="AA257" i="19"/>
  <c r="V257" i="19"/>
  <c r="Z257" i="19"/>
  <c r="U257" i="19"/>
  <c r="H252" i="2"/>
  <c r="E253" i="2"/>
  <c r="G818" i="29" l="1"/>
  <c r="I818" i="29"/>
  <c r="F827" i="5" s="1"/>
  <c r="H818" i="29"/>
  <c r="D827" i="5" s="1"/>
  <c r="F249" i="23"/>
  <c r="D249" i="23"/>
  <c r="F819" i="29"/>
  <c r="R245" i="15"/>
  <c r="AD258" i="19"/>
  <c r="Z258" i="19"/>
  <c r="V258" i="19"/>
  <c r="R259" i="19"/>
  <c r="AA258" i="19"/>
  <c r="U258" i="19"/>
  <c r="Y258" i="19"/>
  <c r="T258" i="19"/>
  <c r="AC258" i="19"/>
  <c r="X258" i="19"/>
  <c r="S258" i="19"/>
  <c r="AB258" i="19"/>
  <c r="W258" i="19"/>
  <c r="E254" i="2"/>
  <c r="H253" i="2"/>
  <c r="G819" i="29" l="1"/>
  <c r="H819" i="29"/>
  <c r="D828" i="5" s="1"/>
  <c r="I819" i="29"/>
  <c r="F828" i="5" s="1"/>
  <c r="F250" i="23"/>
  <c r="D250" i="23"/>
  <c r="F820" i="29"/>
  <c r="R246" i="15"/>
  <c r="R260" i="19"/>
  <c r="AB259" i="19"/>
  <c r="X259" i="19"/>
  <c r="T259" i="19"/>
  <c r="AC259" i="19"/>
  <c r="W259" i="19"/>
  <c r="AA259" i="19"/>
  <c r="V259" i="19"/>
  <c r="Z259" i="19"/>
  <c r="U259" i="19"/>
  <c r="Y259" i="19"/>
  <c r="S259" i="19"/>
  <c r="AD259" i="19"/>
  <c r="H254" i="2"/>
  <c r="E255" i="2"/>
  <c r="G820" i="29" l="1"/>
  <c r="H820" i="29"/>
  <c r="D829" i="5" s="1"/>
  <c r="I820" i="29"/>
  <c r="F829" i="5" s="1"/>
  <c r="F251" i="23"/>
  <c r="D251" i="23"/>
  <c r="F821" i="29"/>
  <c r="R247" i="15"/>
  <c r="AD260" i="19"/>
  <c r="Z260" i="19"/>
  <c r="V260" i="19"/>
  <c r="AB260" i="19"/>
  <c r="W260" i="19"/>
  <c r="R261" i="19"/>
  <c r="AA260" i="19"/>
  <c r="T260" i="19"/>
  <c r="Y260" i="19"/>
  <c r="S260" i="19"/>
  <c r="X260" i="19"/>
  <c r="AC260" i="19"/>
  <c r="U260" i="19"/>
  <c r="E256" i="2"/>
  <c r="H255" i="2"/>
  <c r="G821" i="29" l="1"/>
  <c r="H821" i="29"/>
  <c r="D830" i="5" s="1"/>
  <c r="I821" i="29"/>
  <c r="F830" i="5" s="1"/>
  <c r="F252" i="23"/>
  <c r="D252" i="23"/>
  <c r="F822" i="29"/>
  <c r="R248" i="15"/>
  <c r="R262" i="19"/>
  <c r="AB261" i="19"/>
  <c r="X261" i="19"/>
  <c r="T261" i="19"/>
  <c r="AD261" i="19"/>
  <c r="Y261" i="19"/>
  <c r="S261" i="19"/>
  <c r="Z261" i="19"/>
  <c r="W261" i="19"/>
  <c r="AC261" i="19"/>
  <c r="V261" i="19"/>
  <c r="AA261" i="19"/>
  <c r="U261" i="19"/>
  <c r="H256" i="2"/>
  <c r="E257" i="2"/>
  <c r="G822" i="29" l="1"/>
  <c r="H822" i="29"/>
  <c r="D831" i="5" s="1"/>
  <c r="I822" i="29"/>
  <c r="F831" i="5" s="1"/>
  <c r="F253" i="23"/>
  <c r="D253" i="23"/>
  <c r="F823" i="29"/>
  <c r="R249" i="15"/>
  <c r="AD262" i="19"/>
  <c r="Z262" i="19"/>
  <c r="V262" i="19"/>
  <c r="R263" i="19"/>
  <c r="AA262" i="19"/>
  <c r="U262" i="19"/>
  <c r="X262" i="19"/>
  <c r="AC262" i="19"/>
  <c r="W262" i="19"/>
  <c r="AB262" i="19"/>
  <c r="T262" i="19"/>
  <c r="S262" i="19"/>
  <c r="Y262" i="19"/>
  <c r="E258" i="2"/>
  <c r="H257" i="2"/>
  <c r="G823" i="29" l="1"/>
  <c r="H823" i="29"/>
  <c r="D832" i="5" s="1"/>
  <c r="I823" i="29"/>
  <c r="F832" i="5" s="1"/>
  <c r="F254" i="23"/>
  <c r="D254" i="23"/>
  <c r="F824" i="29"/>
  <c r="R250" i="15"/>
  <c r="R264" i="19"/>
  <c r="AB263" i="19"/>
  <c r="X263" i="19"/>
  <c r="T263" i="19"/>
  <c r="AC263" i="19"/>
  <c r="W263" i="19"/>
  <c r="AD263" i="19"/>
  <c r="V263" i="19"/>
  <c r="AA263" i="19"/>
  <c r="U263" i="19"/>
  <c r="Z263" i="19"/>
  <c r="S263" i="19"/>
  <c r="Y263" i="19"/>
  <c r="H258" i="2"/>
  <c r="E259" i="2"/>
  <c r="G824" i="29" l="1"/>
  <c r="H824" i="29"/>
  <c r="D833" i="5" s="1"/>
  <c r="I824" i="29"/>
  <c r="F833" i="5" s="1"/>
  <c r="F255" i="23"/>
  <c r="D255" i="23"/>
  <c r="F825" i="29"/>
  <c r="R251" i="15"/>
  <c r="AD264" i="19"/>
  <c r="Z264" i="19"/>
  <c r="V264" i="19"/>
  <c r="Y264" i="19"/>
  <c r="T264" i="19"/>
  <c r="AB264" i="19"/>
  <c r="U264" i="19"/>
  <c r="AA264" i="19"/>
  <c r="S264" i="19"/>
  <c r="X264" i="19"/>
  <c r="AC264" i="19"/>
  <c r="R265" i="19"/>
  <c r="W264" i="19"/>
  <c r="E260" i="2"/>
  <c r="H259" i="2"/>
  <c r="G825" i="29" l="1"/>
  <c r="H825" i="29"/>
  <c r="D834" i="5" s="1"/>
  <c r="I825" i="29"/>
  <c r="F834" i="5" s="1"/>
  <c r="F256" i="23"/>
  <c r="D256" i="23"/>
  <c r="F826" i="29"/>
  <c r="R252" i="15"/>
  <c r="R266" i="19"/>
  <c r="AB265" i="19"/>
  <c r="X265" i="19"/>
  <c r="T265" i="19"/>
  <c r="AA265" i="19"/>
  <c r="V265" i="19"/>
  <c r="AD265" i="19"/>
  <c r="W265" i="19"/>
  <c r="AC265" i="19"/>
  <c r="U265" i="19"/>
  <c r="Z265" i="19"/>
  <c r="S265" i="19"/>
  <c r="Y265" i="19"/>
  <c r="E261" i="2"/>
  <c r="H260" i="2"/>
  <c r="G826" i="29" l="1"/>
  <c r="H826" i="29"/>
  <c r="D835" i="5" s="1"/>
  <c r="I826" i="29"/>
  <c r="F835" i="5" s="1"/>
  <c r="F257" i="23"/>
  <c r="D257" i="23"/>
  <c r="F827" i="29"/>
  <c r="R253" i="15"/>
  <c r="AD266" i="19"/>
  <c r="Z266" i="19"/>
  <c r="V266" i="19"/>
  <c r="AC266" i="19"/>
  <c r="X266" i="19"/>
  <c r="S266" i="19"/>
  <c r="AB266" i="19"/>
  <c r="U266" i="19"/>
  <c r="R267" i="19"/>
  <c r="AA266" i="19"/>
  <c r="T266" i="19"/>
  <c r="Y266" i="19"/>
  <c r="W266" i="19"/>
  <c r="H261" i="2"/>
  <c r="E262" i="2"/>
  <c r="G827" i="29" l="1"/>
  <c r="H827" i="29"/>
  <c r="D836" i="5" s="1"/>
  <c r="I827" i="29"/>
  <c r="F836" i="5" s="1"/>
  <c r="F258" i="23"/>
  <c r="D258" i="23"/>
  <c r="F828" i="29"/>
  <c r="R254" i="15"/>
  <c r="R268" i="19"/>
  <c r="AB267" i="19"/>
  <c r="X267" i="19"/>
  <c r="T267" i="19"/>
  <c r="Z267" i="19"/>
  <c r="U267" i="19"/>
  <c r="AA267" i="19"/>
  <c r="S267" i="19"/>
  <c r="Y267" i="19"/>
  <c r="AD267" i="19"/>
  <c r="W267" i="19"/>
  <c r="AC267" i="19"/>
  <c r="V267" i="19"/>
  <c r="E263" i="2"/>
  <c r="H262" i="2"/>
  <c r="G828" i="29" l="1"/>
  <c r="H828" i="29"/>
  <c r="D837" i="5" s="1"/>
  <c r="I828" i="29"/>
  <c r="F837" i="5" s="1"/>
  <c r="F259" i="23"/>
  <c r="D259" i="23"/>
  <c r="F829" i="29"/>
  <c r="R255" i="15"/>
  <c r="R269" i="19"/>
  <c r="AB268" i="19"/>
  <c r="X268" i="19"/>
  <c r="AA268" i="19"/>
  <c r="V268" i="19"/>
  <c r="AD268" i="19"/>
  <c r="W268" i="19"/>
  <c r="U268" i="19"/>
  <c r="AC268" i="19"/>
  <c r="T268" i="19"/>
  <c r="Z268" i="19"/>
  <c r="S268" i="19"/>
  <c r="Y268" i="19"/>
  <c r="H263" i="2"/>
  <c r="E264" i="2"/>
  <c r="F260" i="23" l="1"/>
  <c r="D260" i="23"/>
  <c r="G829" i="29"/>
  <c r="H829" i="29"/>
  <c r="D838" i="5" s="1"/>
  <c r="I829" i="29"/>
  <c r="F838" i="5" s="1"/>
  <c r="F830" i="29"/>
  <c r="R256" i="15"/>
  <c r="AD269" i="19"/>
  <c r="Z269" i="19"/>
  <c r="V269" i="19"/>
  <c r="AC269" i="19"/>
  <c r="X269" i="19"/>
  <c r="S269" i="19"/>
  <c r="AB269" i="19"/>
  <c r="U269" i="19"/>
  <c r="R270" i="19"/>
  <c r="T269" i="19"/>
  <c r="AA269" i="19"/>
  <c r="Y269" i="19"/>
  <c r="W269" i="19"/>
  <c r="E265" i="2"/>
  <c r="H264" i="2"/>
  <c r="F261" i="23" l="1"/>
  <c r="D261" i="23"/>
  <c r="G830" i="29"/>
  <c r="H830" i="29"/>
  <c r="D839" i="5" s="1"/>
  <c r="I830" i="29"/>
  <c r="F839" i="5" s="1"/>
  <c r="F831" i="29"/>
  <c r="R257" i="15"/>
  <c r="R271" i="19"/>
  <c r="AB270" i="19"/>
  <c r="X270" i="19"/>
  <c r="T270" i="19"/>
  <c r="Z270" i="19"/>
  <c r="U270" i="19"/>
  <c r="AA270" i="19"/>
  <c r="S270" i="19"/>
  <c r="AC270" i="19"/>
  <c r="Y270" i="19"/>
  <c r="W270" i="19"/>
  <c r="AD270" i="19"/>
  <c r="V270" i="19"/>
  <c r="E266" i="2"/>
  <c r="H265" i="2"/>
  <c r="F262" i="23" l="1"/>
  <c r="D262" i="23"/>
  <c r="G831" i="29"/>
  <c r="H831" i="29"/>
  <c r="D840" i="5" s="1"/>
  <c r="I831" i="29"/>
  <c r="F840" i="5" s="1"/>
  <c r="F832" i="29"/>
  <c r="R258" i="15"/>
  <c r="AD271" i="19"/>
  <c r="Z271" i="19"/>
  <c r="V271" i="19"/>
  <c r="AB271" i="19"/>
  <c r="W271" i="19"/>
  <c r="AC271" i="19"/>
  <c r="U271" i="19"/>
  <c r="R272" i="19"/>
  <c r="T271" i="19"/>
  <c r="AA271" i="19"/>
  <c r="S271" i="19"/>
  <c r="Y271" i="19"/>
  <c r="X271" i="19"/>
  <c r="H266" i="2"/>
  <c r="E267" i="2"/>
  <c r="F263" i="23" l="1"/>
  <c r="D263" i="23"/>
  <c r="G832" i="29"/>
  <c r="H832" i="29"/>
  <c r="D841" i="5" s="1"/>
  <c r="I832" i="29"/>
  <c r="F841" i="5" s="1"/>
  <c r="F833" i="29"/>
  <c r="R259" i="15"/>
  <c r="R273" i="19"/>
  <c r="AB272" i="19"/>
  <c r="X272" i="19"/>
  <c r="T272" i="19"/>
  <c r="AD272" i="19"/>
  <c r="Y272" i="19"/>
  <c r="S272" i="19"/>
  <c r="AA272" i="19"/>
  <c r="U272" i="19"/>
  <c r="AC272" i="19"/>
  <c r="Z272" i="19"/>
  <c r="W272" i="19"/>
  <c r="V272" i="19"/>
  <c r="E268" i="2"/>
  <c r="H267" i="2"/>
  <c r="F264" i="23" l="1"/>
  <c r="D264" i="23"/>
  <c r="G833" i="29"/>
  <c r="H833" i="29"/>
  <c r="D842" i="5" s="1"/>
  <c r="I833" i="29"/>
  <c r="F842" i="5" s="1"/>
  <c r="F834" i="29"/>
  <c r="R260" i="15"/>
  <c r="AD273" i="19"/>
  <c r="Z273" i="19"/>
  <c r="V273" i="19"/>
  <c r="R274" i="19"/>
  <c r="AA273" i="19"/>
  <c r="U273" i="19"/>
  <c r="Y273" i="19"/>
  <c r="S273" i="19"/>
  <c r="AB273" i="19"/>
  <c r="X273" i="19"/>
  <c r="W273" i="19"/>
  <c r="AC273" i="19"/>
  <c r="T273" i="19"/>
  <c r="E269" i="2"/>
  <c r="H268" i="2"/>
  <c r="F265" i="23" l="1"/>
  <c r="D265" i="23"/>
  <c r="G834" i="29"/>
  <c r="H834" i="29"/>
  <c r="D843" i="5" s="1"/>
  <c r="I834" i="29"/>
  <c r="F843" i="5" s="1"/>
  <c r="F835" i="29"/>
  <c r="R261" i="15"/>
  <c r="R275" i="19"/>
  <c r="AB274" i="19"/>
  <c r="X274" i="19"/>
  <c r="T274" i="19"/>
  <c r="AC274" i="19"/>
  <c r="W274" i="19"/>
  <c r="Y274" i="19"/>
  <c r="AD274" i="19"/>
  <c r="V274" i="19"/>
  <c r="S274" i="19"/>
  <c r="AA274" i="19"/>
  <c r="Z274" i="19"/>
  <c r="U274" i="19"/>
  <c r="H269" i="2"/>
  <c r="E270" i="2"/>
  <c r="F266" i="23" l="1"/>
  <c r="D266" i="23"/>
  <c r="G835" i="29"/>
  <c r="H835" i="29"/>
  <c r="D844" i="5" s="1"/>
  <c r="I835" i="29"/>
  <c r="F844" i="5" s="1"/>
  <c r="F836" i="29"/>
  <c r="R262" i="15"/>
  <c r="AD275" i="19"/>
  <c r="Z275" i="19"/>
  <c r="V275" i="19"/>
  <c r="Y275" i="19"/>
  <c r="T275" i="19"/>
  <c r="X275" i="19"/>
  <c r="R276" i="19"/>
  <c r="AC275" i="19"/>
  <c r="W275" i="19"/>
  <c r="AB275" i="19"/>
  <c r="U275" i="19"/>
  <c r="AA275" i="19"/>
  <c r="S275" i="19"/>
  <c r="E271" i="2"/>
  <c r="H270" i="2"/>
  <c r="F267" i="23" l="1"/>
  <c r="D267" i="23"/>
  <c r="G836" i="29"/>
  <c r="H836" i="29"/>
  <c r="D845" i="5" s="1"/>
  <c r="I836" i="29"/>
  <c r="F845" i="5" s="1"/>
  <c r="F837" i="29"/>
  <c r="R263" i="15"/>
  <c r="R277" i="19"/>
  <c r="AB276" i="19"/>
  <c r="X276" i="19"/>
  <c r="T276" i="19"/>
  <c r="AA276" i="19"/>
  <c r="W276" i="19"/>
  <c r="AD276" i="19"/>
  <c r="V276" i="19"/>
  <c r="AC276" i="19"/>
  <c r="S276" i="19"/>
  <c r="Z276" i="19"/>
  <c r="Y276" i="19"/>
  <c r="U276" i="19"/>
  <c r="H271" i="2"/>
  <c r="E272" i="2"/>
  <c r="F268" i="23" l="1"/>
  <c r="D268" i="23"/>
  <c r="G837" i="29"/>
  <c r="H837" i="29"/>
  <c r="D846" i="5" s="1"/>
  <c r="I837" i="29"/>
  <c r="F846" i="5" s="1"/>
  <c r="F838" i="29"/>
  <c r="R264" i="15"/>
  <c r="AD277" i="19"/>
  <c r="Z277" i="19"/>
  <c r="V277" i="19"/>
  <c r="AC277" i="19"/>
  <c r="Y277" i="19"/>
  <c r="U277" i="19"/>
  <c r="AB277" i="19"/>
  <c r="T277" i="19"/>
  <c r="R278" i="19"/>
  <c r="AA277" i="19"/>
  <c r="X277" i="19"/>
  <c r="W277" i="19"/>
  <c r="S277" i="19"/>
  <c r="E273" i="2"/>
  <c r="H272" i="2"/>
  <c r="F269" i="23" l="1"/>
  <c r="D269" i="23"/>
  <c r="G838" i="29"/>
  <c r="H838" i="29"/>
  <c r="D847" i="5" s="1"/>
  <c r="I838" i="29"/>
  <c r="F847" i="5" s="1"/>
  <c r="F839" i="29"/>
  <c r="R265" i="15"/>
  <c r="R279" i="19"/>
  <c r="AB278" i="19"/>
  <c r="X278" i="19"/>
  <c r="T278" i="19"/>
  <c r="AA278" i="19"/>
  <c r="W278" i="19"/>
  <c r="S278" i="19"/>
  <c r="AD278" i="19"/>
  <c r="V278" i="19"/>
  <c r="AC278" i="19"/>
  <c r="Z278" i="19"/>
  <c r="Y278" i="19"/>
  <c r="U278" i="19"/>
  <c r="H273" i="2"/>
  <c r="E274" i="2"/>
  <c r="F270" i="23" l="1"/>
  <c r="D270" i="23"/>
  <c r="G839" i="29"/>
  <c r="H839" i="29"/>
  <c r="D848" i="5" s="1"/>
  <c r="I839" i="29"/>
  <c r="F848" i="5" s="1"/>
  <c r="F840" i="29"/>
  <c r="R266" i="15"/>
  <c r="AD279" i="19"/>
  <c r="Z279" i="19"/>
  <c r="V279" i="19"/>
  <c r="AC279" i="19"/>
  <c r="Y279" i="19"/>
  <c r="U279" i="19"/>
  <c r="AB279" i="19"/>
  <c r="T279" i="19"/>
  <c r="AA279" i="19"/>
  <c r="X279" i="19"/>
  <c r="W279" i="19"/>
  <c r="S279" i="19"/>
  <c r="E275" i="2"/>
  <c r="H274" i="2"/>
  <c r="F271" i="23" l="1"/>
  <c r="D271" i="23"/>
  <c r="G840" i="29"/>
  <c r="H840" i="29"/>
  <c r="D849" i="5" s="1"/>
  <c r="I840" i="29"/>
  <c r="F849" i="5" s="1"/>
  <c r="F841" i="29"/>
  <c r="R267" i="15"/>
  <c r="H275" i="2"/>
  <c r="E276" i="2"/>
  <c r="F272" i="23" l="1"/>
  <c r="D272" i="23"/>
  <c r="G841" i="29"/>
  <c r="H841" i="29"/>
  <c r="D850" i="5" s="1"/>
  <c r="I841" i="29"/>
  <c r="F850" i="5" s="1"/>
  <c r="F842" i="29"/>
  <c r="R268" i="15"/>
  <c r="E277" i="2"/>
  <c r="H276" i="2"/>
  <c r="F273" i="23" l="1"/>
  <c r="D273" i="23"/>
  <c r="G842" i="29"/>
  <c r="H842" i="29"/>
  <c r="D851" i="5" s="1"/>
  <c r="I842" i="29"/>
  <c r="F851" i="5" s="1"/>
  <c r="F843" i="29"/>
  <c r="R269" i="15"/>
  <c r="H277" i="2"/>
  <c r="E278" i="2"/>
  <c r="F274" i="23" l="1"/>
  <c r="D274" i="23"/>
  <c r="G843" i="29"/>
  <c r="H843" i="29"/>
  <c r="D852" i="5" s="1"/>
  <c r="I843" i="29"/>
  <c r="F852" i="5" s="1"/>
  <c r="F844" i="29"/>
  <c r="R270" i="15"/>
  <c r="E279" i="2"/>
  <c r="H278" i="2"/>
  <c r="F275" i="23" l="1"/>
  <c r="D275" i="23"/>
  <c r="G844" i="29"/>
  <c r="H844" i="29"/>
  <c r="D853" i="5" s="1"/>
  <c r="I844" i="29"/>
  <c r="F853" i="5" s="1"/>
  <c r="F845" i="29"/>
  <c r="R271" i="15"/>
  <c r="E280" i="2"/>
  <c r="H279" i="2"/>
  <c r="F276" i="23" l="1"/>
  <c r="D276" i="23"/>
  <c r="G845" i="29"/>
  <c r="H845" i="29"/>
  <c r="D854" i="5" s="1"/>
  <c r="I845" i="29"/>
  <c r="F854" i="5" s="1"/>
  <c r="F846" i="29"/>
  <c r="R272" i="15"/>
  <c r="H280" i="2"/>
  <c r="E281" i="2"/>
  <c r="F277" i="23" l="1"/>
  <c r="D277" i="23"/>
  <c r="G846" i="29"/>
  <c r="H846" i="29"/>
  <c r="D855" i="5" s="1"/>
  <c r="I846" i="29"/>
  <c r="F855" i="5" s="1"/>
  <c r="F847" i="29"/>
  <c r="R273" i="15"/>
  <c r="H281" i="2"/>
  <c r="E282" i="2"/>
  <c r="F278" i="23" l="1"/>
  <c r="D278" i="23"/>
  <c r="G847" i="29"/>
  <c r="H847" i="29"/>
  <c r="D856" i="5" s="1"/>
  <c r="I847" i="29"/>
  <c r="F856" i="5" s="1"/>
  <c r="F848" i="29"/>
  <c r="R274" i="15"/>
  <c r="E283" i="2"/>
  <c r="H282" i="2"/>
  <c r="F279" i="23" l="1"/>
  <c r="D279" i="23"/>
  <c r="G848" i="29"/>
  <c r="H848" i="29"/>
  <c r="D857" i="5" s="1"/>
  <c r="I848" i="29"/>
  <c r="F857" i="5" s="1"/>
  <c r="F849" i="29"/>
  <c r="R275" i="15"/>
  <c r="E284" i="2"/>
  <c r="H283" i="2"/>
  <c r="F280" i="23" l="1"/>
  <c r="D280" i="23"/>
  <c r="G849" i="29"/>
  <c r="H849" i="29"/>
  <c r="D858" i="5" s="1"/>
  <c r="I849" i="29"/>
  <c r="F858" i="5" s="1"/>
  <c r="F850" i="29"/>
  <c r="R276" i="15"/>
  <c r="H284" i="2"/>
  <c r="E285" i="2"/>
  <c r="F281" i="23" l="1"/>
  <c r="D281" i="23"/>
  <c r="G850" i="29"/>
  <c r="H850" i="29"/>
  <c r="D859" i="5" s="1"/>
  <c r="I850" i="29"/>
  <c r="F859" i="5" s="1"/>
  <c r="F851" i="29"/>
  <c r="R277" i="15"/>
  <c r="E286" i="2"/>
  <c r="H285" i="2"/>
  <c r="G851" i="29" l="1"/>
  <c r="H851" i="29"/>
  <c r="D860" i="5" s="1"/>
  <c r="I851" i="29"/>
  <c r="F860" i="5" s="1"/>
  <c r="F282" i="23"/>
  <c r="D282" i="23"/>
  <c r="F852" i="29"/>
  <c r="R278" i="15"/>
  <c r="H286" i="2"/>
  <c r="F286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5" i="2" s="1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6" i="2" s="1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7" i="2" s="1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8" i="2" s="1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I89" i="2" l="1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F283" i="23"/>
  <c r="D283" i="23"/>
  <c r="G852" i="29"/>
  <c r="H852" i="29"/>
  <c r="D861" i="5" s="1"/>
  <c r="I852" i="29"/>
  <c r="F861" i="5" s="1"/>
  <c r="F853" i="29"/>
  <c r="R279" i="15"/>
  <c r="E8" i="2"/>
  <c r="E7" i="2"/>
  <c r="I286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5" i="2" s="1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6" i="2" s="1"/>
  <c r="I84" i="2"/>
  <c r="I85" i="2"/>
  <c r="I86" i="2"/>
  <c r="I87" i="2"/>
  <c r="I88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7" i="2" s="1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8" i="2" s="1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R280" i="15" l="1"/>
  <c r="F284" i="23"/>
  <c r="D284" i="23"/>
  <c r="G853" i="29"/>
  <c r="H853" i="29"/>
  <c r="D862" i="5" s="1"/>
  <c r="I853" i="29"/>
  <c r="F862" i="5" s="1"/>
  <c r="F854" i="29"/>
  <c r="H8" i="2"/>
  <c r="H7" i="2"/>
  <c r="G854" i="29" l="1"/>
  <c r="H854" i="29"/>
  <c r="D863" i="5" s="1"/>
  <c r="I854" i="29"/>
  <c r="F863" i="5" s="1"/>
  <c r="R281" i="15"/>
  <c r="AD280" i="15"/>
  <c r="W280" i="15"/>
  <c r="AC280" i="15"/>
  <c r="AB280" i="15"/>
  <c r="AA280" i="15"/>
  <c r="V280" i="15"/>
  <c r="Y280" i="15"/>
  <c r="Z280" i="15"/>
  <c r="X280" i="15"/>
  <c r="U280" i="15"/>
  <c r="T280" i="15"/>
  <c r="S280" i="15"/>
  <c r="J7" i="2"/>
  <c r="J8" i="2"/>
  <c r="Q9" i="2"/>
  <c r="R2" i="21"/>
  <c r="S2" i="21" s="1"/>
  <c r="F855" i="29"/>
  <c r="Q5" i="2"/>
  <c r="P5" i="2"/>
  <c r="O5" i="2"/>
  <c r="R282" i="15" l="1"/>
  <c r="AD281" i="15"/>
  <c r="W281" i="15"/>
  <c r="Y281" i="15"/>
  <c r="AB281" i="15"/>
  <c r="V281" i="15"/>
  <c r="Z281" i="15"/>
  <c r="AC281" i="15"/>
  <c r="AA281" i="15"/>
  <c r="X281" i="15"/>
  <c r="U281" i="15"/>
  <c r="T281" i="15"/>
  <c r="S281" i="15"/>
  <c r="G855" i="29"/>
  <c r="H855" i="29"/>
  <c r="D864" i="5" s="1"/>
  <c r="I855" i="29"/>
  <c r="F864" i="5" s="1"/>
  <c r="F856" i="29"/>
  <c r="D2" i="21"/>
  <c r="C2" i="21"/>
  <c r="P2" i="21" s="1"/>
  <c r="B2" i="21"/>
  <c r="O2" i="21" s="1"/>
  <c r="A2" i="21"/>
  <c r="Z77" i="15"/>
  <c r="Z70" i="15"/>
  <c r="Z182" i="15"/>
  <c r="Z259" i="15"/>
  <c r="Z28" i="15"/>
  <c r="Z105" i="15"/>
  <c r="Z102" i="15"/>
  <c r="Z25" i="15"/>
  <c r="Z22" i="15"/>
  <c r="Z176" i="15"/>
  <c r="Z37" i="15"/>
  <c r="Z58" i="15"/>
  <c r="Z161" i="15"/>
  <c r="Z83" i="15"/>
  <c r="Z146" i="15"/>
  <c r="Z211" i="15"/>
  <c r="Z210" i="15"/>
  <c r="Z103" i="15"/>
  <c r="Z205" i="15"/>
  <c r="Z120" i="15"/>
  <c r="Z106" i="15"/>
  <c r="Z245" i="15"/>
  <c r="Z95" i="15"/>
  <c r="Z110" i="15"/>
  <c r="Z240" i="15"/>
  <c r="Z217" i="15"/>
  <c r="Z204" i="15"/>
  <c r="Z202" i="15"/>
  <c r="Z277" i="15"/>
  <c r="Z237" i="15"/>
  <c r="Z68" i="15"/>
  <c r="Z30" i="15"/>
  <c r="Z137" i="15"/>
  <c r="Z115" i="15"/>
  <c r="Z43" i="15"/>
  <c r="Z276" i="15"/>
  <c r="Z275" i="15"/>
  <c r="Z128" i="15"/>
  <c r="Z215" i="15"/>
  <c r="Z163" i="15"/>
  <c r="Z49" i="15"/>
  <c r="Z111" i="15"/>
  <c r="Z91" i="15"/>
  <c r="Z104" i="15"/>
  <c r="Z69" i="15"/>
  <c r="Z250" i="15"/>
  <c r="Z89" i="15"/>
  <c r="Z267" i="15"/>
  <c r="Z160" i="15"/>
  <c r="Z278" i="15"/>
  <c r="Z67" i="15"/>
  <c r="Z232" i="15"/>
  <c r="Z79" i="15"/>
  <c r="Z98" i="15"/>
  <c r="Z255" i="15"/>
  <c r="Z162" i="15"/>
  <c r="Z195" i="15"/>
  <c r="Z272" i="15"/>
  <c r="Z191" i="15"/>
  <c r="Z199" i="15"/>
  <c r="Z61" i="15"/>
  <c r="Z230" i="15"/>
  <c r="Z271" i="15"/>
  <c r="Z66" i="15"/>
  <c r="Z264" i="15"/>
  <c r="Z269" i="15"/>
  <c r="Z208" i="15"/>
  <c r="Z234" i="15"/>
  <c r="Z214" i="15"/>
  <c r="Z168" i="15"/>
  <c r="Z19" i="15"/>
  <c r="Z54" i="15"/>
  <c r="Z130" i="15"/>
  <c r="Z34" i="15"/>
  <c r="Z226" i="15"/>
  <c r="Z100" i="15"/>
  <c r="Z198" i="15"/>
  <c r="Z144" i="15"/>
  <c r="Z20" i="15"/>
  <c r="Z148" i="15"/>
  <c r="Z139" i="15"/>
  <c r="Z57" i="15"/>
  <c r="Z45" i="15"/>
  <c r="Z185" i="15"/>
  <c r="Z109" i="15"/>
  <c r="Z273" i="15"/>
  <c r="Z159" i="15"/>
  <c r="Z152" i="15"/>
  <c r="Z51" i="15"/>
  <c r="Z266" i="15"/>
  <c r="Z248" i="15"/>
  <c r="Z143" i="15"/>
  <c r="Z136" i="15"/>
  <c r="Z223" i="15"/>
  <c r="Z207" i="15"/>
  <c r="Z189" i="15"/>
  <c r="Z200" i="15"/>
  <c r="Z108" i="15"/>
  <c r="Z172" i="15"/>
  <c r="Z206" i="15"/>
  <c r="Z88" i="15"/>
  <c r="Z131" i="15"/>
  <c r="Z213" i="15"/>
  <c r="Z55" i="15"/>
  <c r="Z62" i="15"/>
  <c r="Z33" i="15"/>
  <c r="Z82" i="15"/>
  <c r="Z47" i="15"/>
  <c r="Z153" i="15"/>
  <c r="Z118" i="15"/>
  <c r="Z246" i="15"/>
  <c r="Z53" i="15"/>
  <c r="Z212" i="15"/>
  <c r="Z149" i="15"/>
  <c r="Z78" i="15"/>
  <c r="Z63" i="15"/>
  <c r="Z101" i="15"/>
  <c r="Z236" i="15"/>
  <c r="Z94" i="15"/>
  <c r="Z270" i="15"/>
  <c r="Z190" i="15"/>
  <c r="Z221" i="15"/>
  <c r="Z71" i="15"/>
  <c r="Z24" i="15"/>
  <c r="Z254" i="15"/>
  <c r="Z41" i="15"/>
  <c r="Z169" i="15"/>
  <c r="Z249" i="15"/>
  <c r="Z188" i="15"/>
  <c r="Z181" i="15"/>
  <c r="Z154" i="15"/>
  <c r="Z21" i="15"/>
  <c r="Z252" i="15"/>
  <c r="Z262" i="15"/>
  <c r="Z114" i="15"/>
  <c r="Z56" i="15"/>
  <c r="Z42" i="15"/>
  <c r="Z129" i="15"/>
  <c r="Z177" i="15"/>
  <c r="Z192" i="15"/>
  <c r="Z257" i="15"/>
  <c r="Z231" i="15"/>
  <c r="Z127" i="15"/>
  <c r="Z224" i="15"/>
  <c r="Z147" i="15"/>
  <c r="Z96" i="15"/>
  <c r="Z158" i="15"/>
  <c r="Z132" i="15"/>
  <c r="Z229" i="15"/>
  <c r="Z178" i="15"/>
  <c r="Z18" i="15"/>
  <c r="Z171" i="15"/>
  <c r="Z74" i="15"/>
  <c r="Z261" i="15"/>
  <c r="Z29" i="15"/>
  <c r="Z59" i="15"/>
  <c r="Z216" i="15"/>
  <c r="Z155" i="15"/>
  <c r="Z99" i="15"/>
  <c r="Z201" i="15"/>
  <c r="Z40" i="15"/>
  <c r="Z173" i="15"/>
  <c r="Z167" i="15"/>
  <c r="Z219" i="15"/>
  <c r="Z142" i="15"/>
  <c r="Z26" i="15"/>
  <c r="Z194" i="15"/>
  <c r="Z32" i="15"/>
  <c r="Z156" i="15"/>
  <c r="Z123" i="15"/>
  <c r="Z227" i="15"/>
  <c r="Z183" i="15"/>
  <c r="Z179" i="15"/>
  <c r="Z92" i="15"/>
  <c r="G856" i="29" l="1"/>
  <c r="H856" i="29"/>
  <c r="D865" i="5" s="1"/>
  <c r="I856" i="29"/>
  <c r="F865" i="5" s="1"/>
  <c r="R283" i="15"/>
  <c r="AD282" i="15"/>
  <c r="W282" i="15"/>
  <c r="AC282" i="15"/>
  <c r="V282" i="15"/>
  <c r="Z282" i="15"/>
  <c r="Y282" i="15"/>
  <c r="AA282" i="15"/>
  <c r="AB282" i="15"/>
  <c r="X282" i="15"/>
  <c r="U282" i="15"/>
  <c r="T282" i="15"/>
  <c r="S282" i="15"/>
  <c r="N2" i="21"/>
  <c r="Q2" i="21" s="1"/>
  <c r="F857" i="29"/>
  <c r="Z116" i="15"/>
  <c r="Z121" i="15"/>
  <c r="Z170" i="15"/>
  <c r="Z197" i="15"/>
  <c r="Z31" i="15"/>
  <c r="Z203" i="15"/>
  <c r="Z119" i="15"/>
  <c r="Z180" i="15"/>
  <c r="Z17" i="15"/>
  <c r="Z85" i="15"/>
  <c r="Z27" i="15"/>
  <c r="Z225" i="15"/>
  <c r="Z239" i="15"/>
  <c r="Z218" i="15"/>
  <c r="Z196" i="15"/>
  <c r="Z164" i="15"/>
  <c r="Z274" i="15"/>
  <c r="Z166" i="15"/>
  <c r="Z222" i="15"/>
  <c r="Z72" i="15"/>
  <c r="Z187" i="15"/>
  <c r="Z46" i="15"/>
  <c r="Z233" i="15"/>
  <c r="Z35" i="15"/>
  <c r="Z86" i="15"/>
  <c r="Z209" i="15"/>
  <c r="Z60" i="15"/>
  <c r="Z73" i="15"/>
  <c r="Z263" i="15"/>
  <c r="Z138" i="15"/>
  <c r="Z93" i="15"/>
  <c r="Z135" i="15"/>
  <c r="Z117" i="15"/>
  <c r="Z36" i="15"/>
  <c r="Z157" i="15"/>
  <c r="Z125" i="15"/>
  <c r="Z84" i="15"/>
  <c r="Z174" i="15"/>
  <c r="Z238" i="15"/>
  <c r="Z247" i="15"/>
  <c r="Z81" i="15"/>
  <c r="Z151" i="15"/>
  <c r="Z134" i="15"/>
  <c r="Z141" i="15"/>
  <c r="Z97" i="15"/>
  <c r="Z80" i="15"/>
  <c r="Z44" i="15"/>
  <c r="Z241" i="15"/>
  <c r="Z64" i="15"/>
  <c r="Z244" i="15"/>
  <c r="Z124" i="15"/>
  <c r="Z279" i="15"/>
  <c r="Z175" i="15"/>
  <c r="Z193" i="15"/>
  <c r="Z133" i="15"/>
  <c r="Z184" i="15"/>
  <c r="Z87" i="15"/>
  <c r="Z126" i="15"/>
  <c r="Z23" i="15"/>
  <c r="Z165" i="15"/>
  <c r="Z122" i="15"/>
  <c r="Z186" i="15"/>
  <c r="Z220" i="15"/>
  <c r="Z112" i="15"/>
  <c r="Z228" i="15"/>
  <c r="Z39" i="15"/>
  <c r="Z16" i="15"/>
  <c r="Z150" i="15"/>
  <c r="Z50" i="15"/>
  <c r="Z48" i="15"/>
  <c r="Z260" i="15"/>
  <c r="Z256" i="15"/>
  <c r="Z65" i="15"/>
  <c r="Z265" i="15"/>
  <c r="Z243" i="15"/>
  <c r="Z145" i="15"/>
  <c r="Z38" i="15"/>
  <c r="Z113" i="15"/>
  <c r="Z52" i="15"/>
  <c r="Z253" i="15"/>
  <c r="Z268" i="15"/>
  <c r="Z75" i="15"/>
  <c r="Z258" i="15"/>
  <c r="Z251" i="15"/>
  <c r="Z107" i="15"/>
  <c r="Z242" i="15"/>
  <c r="Z90" i="15"/>
  <c r="Z11" i="15"/>
  <c r="Z235" i="15"/>
  <c r="Z4" i="15"/>
  <c r="Z5" i="15"/>
  <c r="Z13" i="15"/>
  <c r="Z14" i="15"/>
  <c r="Z15" i="15"/>
  <c r="G857" i="29" l="1"/>
  <c r="H857" i="29"/>
  <c r="D866" i="5" s="1"/>
  <c r="I857" i="29"/>
  <c r="F866" i="5" s="1"/>
  <c r="R284" i="15"/>
  <c r="AD283" i="15"/>
  <c r="V283" i="15"/>
  <c r="Z283" i="15"/>
  <c r="W283" i="15"/>
  <c r="AB283" i="15"/>
  <c r="AC283" i="15"/>
  <c r="Y283" i="15"/>
  <c r="AA283" i="15"/>
  <c r="X283" i="15"/>
  <c r="U283" i="15"/>
  <c r="T283" i="15"/>
  <c r="S283" i="15"/>
  <c r="F858" i="29"/>
  <c r="AD65" i="15"/>
  <c r="AD44" i="15"/>
  <c r="AD58" i="15"/>
  <c r="AD202" i="15"/>
  <c r="AD91" i="15"/>
  <c r="AD190" i="15"/>
  <c r="AD136" i="15"/>
  <c r="AD177" i="15"/>
  <c r="AD184" i="15"/>
  <c r="AD141" i="15"/>
  <c r="AD49" i="15"/>
  <c r="AD219" i="15"/>
  <c r="AD69" i="15"/>
  <c r="AD70" i="15"/>
  <c r="AD165" i="15"/>
  <c r="AD55" i="15"/>
  <c r="AD207" i="15"/>
  <c r="AD172" i="15"/>
  <c r="AD201" i="15"/>
  <c r="AD236" i="15"/>
  <c r="AD48" i="15"/>
  <c r="AD175" i="15"/>
  <c r="AD168" i="15"/>
  <c r="AD81" i="15"/>
  <c r="AD154" i="15"/>
  <c r="AD102" i="15"/>
  <c r="AD84" i="15"/>
  <c r="AD171" i="15"/>
  <c r="AD74" i="15"/>
  <c r="AD113" i="15"/>
  <c r="AD253" i="15"/>
  <c r="AD95" i="15"/>
  <c r="AD160" i="15"/>
  <c r="AD82" i="15"/>
  <c r="AD80" i="15"/>
  <c r="AD103" i="15"/>
  <c r="AD158" i="15"/>
  <c r="AD237" i="15"/>
  <c r="AD110" i="15"/>
  <c r="AD88" i="15"/>
  <c r="AD173" i="15"/>
  <c r="AD272" i="15"/>
  <c r="AD148" i="15"/>
  <c r="AD129" i="15"/>
  <c r="AD20" i="15"/>
  <c r="AD264" i="15"/>
  <c r="AD266" i="15"/>
  <c r="AD35" i="15"/>
  <c r="AD60" i="15"/>
  <c r="AD183" i="15"/>
  <c r="AD204" i="15"/>
  <c r="AD189" i="15"/>
  <c r="AD200" i="15"/>
  <c r="AD27" i="15"/>
  <c r="AD130" i="15"/>
  <c r="AD218" i="15"/>
  <c r="AD126" i="15"/>
  <c r="AD191" i="15"/>
  <c r="AD244" i="15"/>
  <c r="AD221" i="15"/>
  <c r="AD114" i="15"/>
  <c r="AD229" i="15"/>
  <c r="AD259" i="15"/>
  <c r="AD194" i="15"/>
  <c r="AD166" i="15"/>
  <c r="AD214" i="15"/>
  <c r="AD274" i="15"/>
  <c r="AD217" i="15"/>
  <c r="AD5" i="15"/>
  <c r="AD90" i="15"/>
  <c r="AD178" i="15"/>
  <c r="AD135" i="15"/>
  <c r="AD149" i="15"/>
  <c r="AD250" i="15"/>
  <c r="AD224" i="15"/>
  <c r="AD66" i="15"/>
  <c r="AD276" i="15"/>
  <c r="AD40" i="15"/>
  <c r="AD79" i="15"/>
  <c r="AD167" i="15"/>
  <c r="AD144" i="15"/>
  <c r="AD32" i="15"/>
  <c r="AD156" i="15"/>
  <c r="AD108" i="15"/>
  <c r="AD275" i="15"/>
  <c r="AD206" i="15"/>
  <c r="AD196" i="15"/>
  <c r="AD223" i="15"/>
  <c r="AD2" i="15"/>
  <c r="AD4" i="15"/>
  <c r="AD3" i="15"/>
  <c r="AD155" i="15"/>
  <c r="AD251" i="15"/>
  <c r="AD150" i="15"/>
  <c r="AD213" i="15"/>
  <c r="AD13" i="15"/>
  <c r="AD12" i="15"/>
  <c r="AD16" i="15"/>
  <c r="AD6" i="15"/>
  <c r="AD187" i="15"/>
  <c r="AD17" i="15"/>
  <c r="AD11" i="15"/>
  <c r="AD96" i="15"/>
  <c r="AD78" i="15"/>
  <c r="AD248" i="15"/>
  <c r="AD8" i="15"/>
  <c r="AD7" i="15"/>
  <c r="AD203" i="15"/>
  <c r="AD269" i="15"/>
  <c r="AD230" i="15"/>
  <c r="AD143" i="15"/>
  <c r="AD212" i="15"/>
  <c r="AD9" i="15"/>
  <c r="AD15" i="15"/>
  <c r="AD14" i="15"/>
  <c r="AD18" i="15"/>
  <c r="AD10" i="15"/>
  <c r="AD19" i="15"/>
  <c r="AD127" i="15"/>
  <c r="AD86" i="15"/>
  <c r="AD254" i="15"/>
  <c r="AD140" i="15"/>
  <c r="AD153" i="15"/>
  <c r="AD42" i="15"/>
  <c r="AD87" i="15"/>
  <c r="AD210" i="15"/>
  <c r="AD263" i="15"/>
  <c r="AD24" i="15"/>
  <c r="AD220" i="15"/>
  <c r="AD99" i="15"/>
  <c r="AD174" i="15"/>
  <c r="AD37" i="15"/>
  <c r="AD38" i="15"/>
  <c r="AD249" i="15"/>
  <c r="AD232" i="15"/>
  <c r="AD197" i="15"/>
  <c r="AD131" i="15"/>
  <c r="AD50" i="15"/>
  <c r="AD112" i="15"/>
  <c r="AD238" i="15"/>
  <c r="AD123" i="15"/>
  <c r="AD119" i="15"/>
  <c r="AD23" i="15"/>
  <c r="AD73" i="15"/>
  <c r="AD256" i="15"/>
  <c r="AD262" i="15"/>
  <c r="AD63" i="15"/>
  <c r="AD89" i="15"/>
  <c r="AD255" i="15"/>
  <c r="AD133" i="15"/>
  <c r="AD85" i="15"/>
  <c r="AD159" i="15"/>
  <c r="AD72" i="15"/>
  <c r="AD106" i="15"/>
  <c r="AD157" i="15"/>
  <c r="AD242" i="15"/>
  <c r="AD45" i="15"/>
  <c r="AD21" i="15"/>
  <c r="AD54" i="15"/>
  <c r="AD260" i="15"/>
  <c r="AD134" i="15"/>
  <c r="AD28" i="15"/>
  <c r="AD145" i="15"/>
  <c r="AD179" i="15"/>
  <c r="AD94" i="15"/>
  <c r="AD195" i="15"/>
  <c r="AD241" i="15"/>
  <c r="AD199" i="15"/>
  <c r="AD240" i="15"/>
  <c r="AD205" i="15"/>
  <c r="AD77" i="15"/>
  <c r="AD182" i="15"/>
  <c r="AD216" i="15"/>
  <c r="AD163" i="15"/>
  <c r="AD41" i="15"/>
  <c r="AD29" i="15"/>
  <c r="AD252" i="15"/>
  <c r="AD51" i="15"/>
  <c r="AD61" i="15"/>
  <c r="AD62" i="15"/>
  <c r="AD138" i="15"/>
  <c r="AD226" i="15"/>
  <c r="AD46" i="15"/>
  <c r="AD231" i="15"/>
  <c r="AD22" i="15"/>
  <c r="AD161" i="15"/>
  <c r="AD139" i="15"/>
  <c r="AD93" i="15"/>
  <c r="AD151" i="15"/>
  <c r="AD268" i="15"/>
  <c r="AD234" i="15"/>
  <c r="AD117" i="15"/>
  <c r="AD122" i="15"/>
  <c r="AD52" i="15"/>
  <c r="AD228" i="15"/>
  <c r="AD147" i="15"/>
  <c r="AD121" i="15"/>
  <c r="AD245" i="15"/>
  <c r="AD247" i="15"/>
  <c r="AD124" i="15"/>
  <c r="AD30" i="15"/>
  <c r="AD83" i="15"/>
  <c r="AD105" i="15"/>
  <c r="AD227" i="15"/>
  <c r="AD101" i="15"/>
  <c r="AD43" i="15"/>
  <c r="AD246" i="15"/>
  <c r="AD125" i="15"/>
  <c r="AD146" i="15"/>
  <c r="AD185" i="15"/>
  <c r="AD243" i="15"/>
  <c r="AD128" i="15"/>
  <c r="AD33" i="15"/>
  <c r="AD278" i="15"/>
  <c r="AD258" i="15"/>
  <c r="AD257" i="15"/>
  <c r="AD56" i="15"/>
  <c r="AD261" i="15"/>
  <c r="AD169" i="15"/>
  <c r="AD152" i="15"/>
  <c r="AD235" i="15"/>
  <c r="AD270" i="15"/>
  <c r="AD188" i="15"/>
  <c r="AD76" i="15"/>
  <c r="AD118" i="15"/>
  <c r="AD34" i="15"/>
  <c r="AD222" i="15"/>
  <c r="AD279" i="15"/>
  <c r="AD36" i="15"/>
  <c r="AD142" i="15"/>
  <c r="AD116" i="15"/>
  <c r="AD208" i="15"/>
  <c r="AD97" i="15"/>
  <c r="AD170" i="15"/>
  <c r="AD180" i="15"/>
  <c r="AD57" i="15"/>
  <c r="AD107" i="15"/>
  <c r="AD53" i="15"/>
  <c r="AD104" i="15"/>
  <c r="AD215" i="15"/>
  <c r="AD209" i="15"/>
  <c r="AD109" i="15"/>
  <c r="AD164" i="15"/>
  <c r="AD225" i="15"/>
  <c r="AD265" i="15"/>
  <c r="AD64" i="15"/>
  <c r="AD39" i="15"/>
  <c r="AD181" i="15"/>
  <c r="AD273" i="15"/>
  <c r="AD120" i="15"/>
  <c r="AD67" i="15"/>
  <c r="AD176" i="15"/>
  <c r="AD132" i="15"/>
  <c r="AD111" i="15"/>
  <c r="AD31" i="15"/>
  <c r="AD137" i="15"/>
  <c r="AD192" i="15"/>
  <c r="AD239" i="15"/>
  <c r="AD193" i="15"/>
  <c r="AD92" i="15"/>
  <c r="AD100" i="15"/>
  <c r="AD233" i="15"/>
  <c r="AD68" i="15"/>
  <c r="AD26" i="15"/>
  <c r="AD25" i="15"/>
  <c r="AD277" i="15"/>
  <c r="AD98" i="15"/>
  <c r="AD198" i="15"/>
  <c r="AD47" i="15"/>
  <c r="AD59" i="15"/>
  <c r="AD186" i="15"/>
  <c r="AD162" i="15"/>
  <c r="AD211" i="15"/>
  <c r="AD115" i="15"/>
  <c r="AD271" i="15"/>
  <c r="AD75" i="15"/>
  <c r="AD267" i="15"/>
  <c r="AD71" i="15"/>
  <c r="R285" i="15" l="1"/>
  <c r="AD284" i="15"/>
  <c r="W284" i="15"/>
  <c r="V284" i="15"/>
  <c r="AA284" i="15"/>
  <c r="Z284" i="15"/>
  <c r="AB284" i="15"/>
  <c r="AC284" i="15"/>
  <c r="Y284" i="15"/>
  <c r="X284" i="15"/>
  <c r="U284" i="15"/>
  <c r="T284" i="15"/>
  <c r="S284" i="15"/>
  <c r="G858" i="29"/>
  <c r="H858" i="29"/>
  <c r="D867" i="5" s="1"/>
  <c r="I858" i="29"/>
  <c r="F867" i="5" s="1"/>
  <c r="F859" i="29"/>
  <c r="AB18" i="15"/>
  <c r="AB19" i="15"/>
  <c r="AB84" i="15"/>
  <c r="AB24" i="15"/>
  <c r="AB53" i="15"/>
  <c r="AB73" i="15"/>
  <c r="AB68" i="15"/>
  <c r="AB17" i="15"/>
  <c r="AB23" i="15"/>
  <c r="AB16" i="15"/>
  <c r="AB20" i="15"/>
  <c r="AB22" i="15"/>
  <c r="AB21" i="15"/>
  <c r="AB59" i="15"/>
  <c r="AB38" i="15"/>
  <c r="AB41" i="15"/>
  <c r="AB47" i="15"/>
  <c r="AC70" i="15"/>
  <c r="U22" i="15"/>
  <c r="AB61" i="15"/>
  <c r="U215" i="15"/>
  <c r="U66" i="15"/>
  <c r="U217" i="15"/>
  <c r="U206" i="15"/>
  <c r="U102" i="15"/>
  <c r="U150" i="15"/>
  <c r="AC154" i="15"/>
  <c r="Z140" i="15"/>
  <c r="Z76" i="15"/>
  <c r="U263" i="15"/>
  <c r="AB39" i="15"/>
  <c r="U227" i="15"/>
  <c r="U110" i="15"/>
  <c r="U236" i="15"/>
  <c r="U239" i="15"/>
  <c r="U142" i="15"/>
  <c r="U234" i="15"/>
  <c r="U209" i="15"/>
  <c r="AC257" i="15"/>
  <c r="AC276" i="15"/>
  <c r="AB42" i="15"/>
  <c r="AB37" i="15"/>
  <c r="V72" i="15"/>
  <c r="AB63" i="15"/>
  <c r="AB81" i="15"/>
  <c r="U205" i="15"/>
  <c r="U130" i="15"/>
  <c r="U235" i="15"/>
  <c r="U98" i="15"/>
  <c r="U221" i="15"/>
  <c r="U148" i="15"/>
  <c r="AC97" i="15"/>
  <c r="AC251" i="15"/>
  <c r="AC53" i="15"/>
  <c r="AC170" i="15"/>
  <c r="AC80" i="15"/>
  <c r="AC93" i="15"/>
  <c r="AC167" i="15"/>
  <c r="AC29" i="15"/>
  <c r="AC86" i="15"/>
  <c r="AC72" i="15"/>
  <c r="AC125" i="15"/>
  <c r="AC278" i="15"/>
  <c r="AC252" i="15"/>
  <c r="AB32" i="15"/>
  <c r="AB69" i="15"/>
  <c r="AB55" i="15"/>
  <c r="V71" i="15"/>
  <c r="U136" i="15"/>
  <c r="U39" i="15"/>
  <c r="U119" i="15"/>
  <c r="U29" i="15"/>
  <c r="U266" i="15"/>
  <c r="U36" i="15"/>
  <c r="AC58" i="15"/>
  <c r="AC162" i="15"/>
  <c r="AC119" i="15"/>
  <c r="AC199" i="15"/>
  <c r="AC226" i="15"/>
  <c r="AC78" i="15"/>
  <c r="AC63" i="15"/>
  <c r="AC173" i="15"/>
  <c r="AC79" i="15"/>
  <c r="AC265" i="15"/>
  <c r="AC247" i="15"/>
  <c r="AC141" i="15"/>
  <c r="AC172" i="15"/>
  <c r="AC161" i="15"/>
  <c r="AC104" i="15"/>
  <c r="AB48" i="15"/>
  <c r="AA60" i="15"/>
  <c r="AB34" i="15"/>
  <c r="V57" i="15"/>
  <c r="AA88" i="15"/>
  <c r="AA69" i="15"/>
  <c r="U159" i="15"/>
  <c r="U193" i="15"/>
  <c r="U41" i="15"/>
  <c r="U108" i="15"/>
  <c r="U220" i="15"/>
  <c r="U47" i="15"/>
  <c r="AC231" i="15"/>
  <c r="AC242" i="15"/>
  <c r="AC219" i="15"/>
  <c r="AC49" i="15"/>
  <c r="AC106" i="15"/>
  <c r="AC146" i="15"/>
  <c r="AC107" i="15"/>
  <c r="AC186" i="15"/>
  <c r="AC171" i="15"/>
  <c r="AC62" i="15"/>
  <c r="AC202" i="15"/>
  <c r="AC99" i="15"/>
  <c r="AC143" i="15"/>
  <c r="AC270" i="15"/>
  <c r="AC148" i="15"/>
  <c r="AC132" i="15"/>
  <c r="AC237" i="15"/>
  <c r="AC261" i="15"/>
  <c r="AC262" i="15"/>
  <c r="AC269" i="15"/>
  <c r="AC205" i="15"/>
  <c r="AB64" i="15"/>
  <c r="AB71" i="15"/>
  <c r="AB33" i="15"/>
  <c r="V90" i="15"/>
  <c r="V64" i="15"/>
  <c r="V76" i="15"/>
  <c r="V27" i="15"/>
  <c r="V66" i="15"/>
  <c r="V82" i="15"/>
  <c r="V100" i="15"/>
  <c r="V96" i="15"/>
  <c r="AB51" i="15"/>
  <c r="AA41" i="15"/>
  <c r="V94" i="15"/>
  <c r="V28" i="15"/>
  <c r="AB35" i="15"/>
  <c r="AB36" i="15"/>
  <c r="AA181" i="15"/>
  <c r="V43" i="15"/>
  <c r="V95" i="15"/>
  <c r="V73" i="15"/>
  <c r="U84" i="15"/>
  <c r="U203" i="15"/>
  <c r="U270" i="15"/>
  <c r="U246" i="15"/>
  <c r="U272" i="15"/>
  <c r="V59" i="15"/>
  <c r="AB70" i="15"/>
  <c r="V87" i="15"/>
  <c r="AB62" i="15"/>
  <c r="V92" i="15"/>
  <c r="AA273" i="15"/>
  <c r="AB78" i="15"/>
  <c r="AC258" i="15"/>
  <c r="AC174" i="15"/>
  <c r="AC71" i="15"/>
  <c r="AC101" i="15"/>
  <c r="AC152" i="15"/>
  <c r="AC42" i="15"/>
  <c r="AC35" i="15"/>
  <c r="AC180" i="15"/>
  <c r="AC250" i="15"/>
  <c r="AC183" i="15"/>
  <c r="AC198" i="15"/>
  <c r="AC27" i="15"/>
  <c r="U267" i="15"/>
  <c r="U152" i="15"/>
  <c r="U61" i="15"/>
  <c r="U274" i="15"/>
  <c r="U76" i="15"/>
  <c r="U223" i="15"/>
  <c r="U157" i="15"/>
  <c r="U251" i="15"/>
  <c r="U278" i="15"/>
  <c r="V69" i="15"/>
  <c r="V58" i="15"/>
  <c r="V25" i="15"/>
  <c r="V99" i="15"/>
  <c r="AA194" i="15"/>
  <c r="AA139" i="15"/>
  <c r="V30" i="15"/>
  <c r="AC217" i="15"/>
  <c r="U222" i="15"/>
  <c r="U93" i="15"/>
  <c r="U30" i="15"/>
  <c r="U249" i="15"/>
  <c r="U238" i="15"/>
  <c r="U80" i="15"/>
  <c r="U243" i="15"/>
  <c r="U262" i="15"/>
  <c r="AB57" i="15"/>
  <c r="AB46" i="15"/>
  <c r="AB29" i="15"/>
  <c r="AA81" i="15"/>
  <c r="AA27" i="15"/>
  <c r="U168" i="15"/>
  <c r="U210" i="15"/>
  <c r="U175" i="15"/>
  <c r="U244" i="15"/>
  <c r="U158" i="15"/>
  <c r="U257" i="15"/>
  <c r="U240" i="15"/>
  <c r="U85" i="15"/>
  <c r="AC212" i="15"/>
  <c r="U54" i="15"/>
  <c r="U42" i="15"/>
  <c r="U52" i="15"/>
  <c r="V60" i="15"/>
  <c r="V61" i="15"/>
  <c r="V80" i="15"/>
  <c r="U202" i="15"/>
  <c r="U63" i="15"/>
  <c r="U97" i="15"/>
  <c r="AB25" i="15"/>
  <c r="AB75" i="15"/>
  <c r="AB44" i="15"/>
  <c r="V86" i="15"/>
  <c r="V37" i="15"/>
  <c r="U129" i="15"/>
  <c r="U50" i="15"/>
  <c r="U143" i="15"/>
  <c r="U81" i="15"/>
  <c r="U49" i="15"/>
  <c r="U31" i="15"/>
  <c r="U226" i="15"/>
  <c r="V91" i="15"/>
  <c r="V89" i="15"/>
  <c r="V38" i="15"/>
  <c r="AB56" i="15"/>
  <c r="AC184" i="15"/>
  <c r="AC157" i="15"/>
  <c r="AC48" i="15"/>
  <c r="AC211" i="15"/>
  <c r="AC103" i="15"/>
  <c r="AC233" i="15"/>
  <c r="AC31" i="15"/>
  <c r="AC255" i="15"/>
  <c r="AC267" i="15"/>
  <c r="AC142" i="15"/>
  <c r="AC178" i="15"/>
  <c r="AC54" i="15"/>
  <c r="AC238" i="15"/>
  <c r="AC182" i="15"/>
  <c r="AC131" i="15"/>
  <c r="AC76" i="15"/>
  <c r="AC263" i="15"/>
  <c r="AC229" i="15"/>
  <c r="AC151" i="15"/>
  <c r="AC74" i="15"/>
  <c r="AC52" i="15"/>
  <c r="AC96" i="15"/>
  <c r="AC121" i="15"/>
  <c r="AC127" i="15"/>
  <c r="AC169" i="15"/>
  <c r="AC105" i="15"/>
  <c r="AC128" i="15"/>
  <c r="AC248" i="15"/>
  <c r="AC57" i="15"/>
  <c r="AC40" i="15"/>
  <c r="AC236" i="15"/>
  <c r="AC204" i="15"/>
  <c r="AC120" i="15"/>
  <c r="U273" i="15"/>
  <c r="U113" i="15"/>
  <c r="U53" i="15"/>
  <c r="U255" i="15"/>
  <c r="U123" i="15"/>
  <c r="U27" i="15"/>
  <c r="U121" i="15"/>
  <c r="U37" i="15"/>
  <c r="AB82" i="15"/>
  <c r="V40" i="15"/>
  <c r="V24" i="15"/>
  <c r="AB31" i="15"/>
  <c r="AB67" i="15"/>
  <c r="AA173" i="15"/>
  <c r="AC89" i="15"/>
  <c r="U103" i="15"/>
  <c r="U265" i="15"/>
  <c r="U186" i="15"/>
  <c r="U269" i="15"/>
  <c r="U45" i="15"/>
  <c r="U232" i="15"/>
  <c r="U254" i="15"/>
  <c r="U264" i="15"/>
  <c r="U146" i="15"/>
  <c r="U218" i="15"/>
  <c r="U88" i="15"/>
  <c r="AB50" i="15"/>
  <c r="AB60" i="15"/>
  <c r="V44" i="15"/>
  <c r="AB66" i="15"/>
  <c r="AB28" i="15"/>
  <c r="V84" i="15"/>
  <c r="U271" i="15"/>
  <c r="U212" i="15"/>
  <c r="U79" i="15"/>
  <c r="U154" i="15"/>
  <c r="AB85" i="15"/>
  <c r="AB72" i="15"/>
  <c r="V34" i="15"/>
  <c r="V45" i="15"/>
  <c r="V67" i="15"/>
  <c r="AB40" i="15"/>
  <c r="AB52" i="15"/>
  <c r="AB43" i="15"/>
  <c r="U43" i="15"/>
  <c r="U276" i="15"/>
  <c r="U185" i="15"/>
  <c r="U237" i="15"/>
  <c r="AB49" i="15"/>
  <c r="AB76" i="15"/>
  <c r="AB54" i="15"/>
  <c r="V101" i="15"/>
  <c r="AA124" i="15"/>
  <c r="AB74" i="15"/>
  <c r="AB30" i="15"/>
  <c r="AC134" i="15"/>
  <c r="AC123" i="15"/>
  <c r="AC43" i="15"/>
  <c r="AC28" i="15"/>
  <c r="AC215" i="15"/>
  <c r="AC187" i="15"/>
  <c r="AC256" i="15"/>
  <c r="AC90" i="15"/>
  <c r="AC109" i="15"/>
  <c r="AC115" i="15"/>
  <c r="AC66" i="15"/>
  <c r="AC277" i="15"/>
  <c r="AC150" i="15"/>
  <c r="AC45" i="15"/>
  <c r="AC275" i="15"/>
  <c r="AC69" i="15"/>
  <c r="AC145" i="15"/>
  <c r="AC228" i="15"/>
  <c r="AC168" i="15"/>
  <c r="AC197" i="15"/>
  <c r="AC32" i="15"/>
  <c r="AC153" i="15"/>
  <c r="AC39" i="15"/>
  <c r="AC111" i="15"/>
  <c r="AC279" i="15"/>
  <c r="AC110" i="15"/>
  <c r="AC200" i="15"/>
  <c r="AC206" i="15"/>
  <c r="AC234" i="15"/>
  <c r="AC216" i="15"/>
  <c r="AC160" i="15"/>
  <c r="AC100" i="15"/>
  <c r="AC241" i="15"/>
  <c r="U187" i="15"/>
  <c r="U190" i="15"/>
  <c r="U100" i="15"/>
  <c r="U207" i="15"/>
  <c r="U141" i="15"/>
  <c r="U189" i="15"/>
  <c r="U156" i="15"/>
  <c r="U268" i="15"/>
  <c r="U219" i="15"/>
  <c r="U78" i="15"/>
  <c r="V83" i="15"/>
  <c r="V51" i="15"/>
  <c r="AC240" i="15"/>
  <c r="V52" i="15"/>
  <c r="U176" i="15"/>
  <c r="AB79" i="15"/>
  <c r="AB45" i="15"/>
  <c r="AB65" i="15"/>
  <c r="AB80" i="15"/>
  <c r="V81" i="15"/>
  <c r="V33" i="15"/>
  <c r="U174" i="15"/>
  <c r="U24" i="15"/>
  <c r="U40" i="15"/>
  <c r="U139" i="15"/>
  <c r="U171" i="15"/>
  <c r="U111" i="15"/>
  <c r="U109" i="15"/>
  <c r="U57" i="15"/>
  <c r="U140" i="15"/>
  <c r="AB58" i="15"/>
  <c r="V48" i="15"/>
  <c r="AB27" i="15"/>
  <c r="V65" i="15"/>
  <c r="AA240" i="15"/>
  <c r="AA207" i="15"/>
  <c r="AA246" i="15"/>
  <c r="AA33" i="15"/>
  <c r="V55" i="15"/>
  <c r="V104" i="15"/>
  <c r="AA95" i="15"/>
  <c r="AC223" i="15"/>
  <c r="AC140" i="15"/>
  <c r="AC222" i="15"/>
  <c r="AC82" i="15"/>
  <c r="AC114" i="15"/>
  <c r="AC158" i="15"/>
  <c r="AC117" i="15"/>
  <c r="AC235" i="15"/>
  <c r="AC188" i="15"/>
  <c r="AC135" i="15"/>
  <c r="U126" i="15"/>
  <c r="U26" i="15"/>
  <c r="U69" i="15"/>
  <c r="U208" i="15"/>
  <c r="U138" i="15"/>
  <c r="U170" i="15"/>
  <c r="U163" i="15"/>
  <c r="U46" i="15"/>
  <c r="U230" i="15"/>
  <c r="U155" i="15"/>
  <c r="V70" i="15"/>
  <c r="V78" i="15"/>
  <c r="V97" i="15"/>
  <c r="V75" i="15"/>
  <c r="V32" i="15"/>
  <c r="V46" i="15"/>
  <c r="AB77" i="15"/>
  <c r="AA43" i="15"/>
  <c r="AC227" i="15"/>
  <c r="AC46" i="15"/>
  <c r="AC118" i="15"/>
  <c r="AC249" i="15"/>
  <c r="U60" i="15"/>
  <c r="U82" i="15"/>
  <c r="U73" i="15"/>
  <c r="U86" i="15"/>
  <c r="U200" i="15"/>
  <c r="U253" i="15"/>
  <c r="U153" i="15"/>
  <c r="U107" i="15"/>
  <c r="U96" i="15"/>
  <c r="AB26" i="15"/>
  <c r="V77" i="15"/>
  <c r="V102" i="15"/>
  <c r="V98" i="15"/>
  <c r="V50" i="15"/>
  <c r="U233" i="15"/>
  <c r="U258" i="15"/>
  <c r="U58" i="15"/>
  <c r="U56" i="15"/>
  <c r="U44" i="15"/>
  <c r="U25" i="15"/>
  <c r="U145" i="15"/>
  <c r="U75" i="15"/>
  <c r="V42" i="15"/>
  <c r="U213" i="15"/>
  <c r="U225" i="15"/>
  <c r="U179" i="15"/>
  <c r="U229" i="15"/>
  <c r="U62" i="15"/>
  <c r="U144" i="15"/>
  <c r="U112" i="15"/>
  <c r="U133" i="15"/>
  <c r="U160" i="15"/>
  <c r="U194" i="15"/>
  <c r="U89" i="15"/>
  <c r="U188" i="15"/>
  <c r="U201" i="15"/>
  <c r="AC139" i="15"/>
  <c r="AC259" i="15"/>
  <c r="AC266" i="15"/>
  <c r="AC55" i="15"/>
  <c r="AC30" i="15"/>
  <c r="AC156" i="15"/>
  <c r="U199" i="15"/>
  <c r="U132" i="15"/>
  <c r="U127" i="15"/>
  <c r="U125" i="15"/>
  <c r="G859" i="29" l="1"/>
  <c r="H859" i="29"/>
  <c r="D868" i="5" s="1"/>
  <c r="I859" i="29"/>
  <c r="F868" i="5" s="1"/>
  <c r="R286" i="15"/>
  <c r="AD285" i="15"/>
  <c r="AC285" i="15"/>
  <c r="Z285" i="15"/>
  <c r="V285" i="15"/>
  <c r="Y285" i="15"/>
  <c r="W285" i="15"/>
  <c r="AA285" i="15"/>
  <c r="AB285" i="15"/>
  <c r="X285" i="15"/>
  <c r="U285" i="15"/>
  <c r="T285" i="15"/>
  <c r="S285" i="15"/>
  <c r="F860" i="29"/>
  <c r="AC83" i="15"/>
  <c r="AC47" i="15"/>
  <c r="W272" i="15"/>
  <c r="W189" i="15"/>
  <c r="W197" i="15"/>
  <c r="W51" i="15"/>
  <c r="W45" i="15"/>
  <c r="W82" i="15"/>
  <c r="W25" i="15"/>
  <c r="W265" i="15"/>
  <c r="W151" i="15"/>
  <c r="W123" i="15"/>
  <c r="W106" i="15"/>
  <c r="W69" i="15"/>
  <c r="W253" i="15"/>
  <c r="W52" i="15"/>
  <c r="W144" i="15"/>
  <c r="W80" i="15"/>
  <c r="W177" i="15"/>
  <c r="W159" i="15"/>
  <c r="W148" i="15"/>
  <c r="W129" i="15"/>
  <c r="W216" i="15"/>
  <c r="W118" i="15"/>
  <c r="W276" i="15"/>
  <c r="W256" i="15"/>
  <c r="W235" i="15"/>
  <c r="W234" i="15"/>
  <c r="W194" i="15"/>
  <c r="W130" i="15"/>
  <c r="W98" i="15"/>
  <c r="W76" i="15"/>
  <c r="W173" i="15"/>
  <c r="W122" i="15"/>
  <c r="W147" i="15"/>
  <c r="W143" i="15"/>
  <c r="W190" i="15"/>
  <c r="W95" i="15"/>
  <c r="W236" i="15"/>
  <c r="W66" i="15"/>
  <c r="W233" i="15"/>
  <c r="W198" i="15"/>
  <c r="W64" i="15"/>
  <c r="W219" i="15"/>
  <c r="W250" i="15"/>
  <c r="W199" i="15"/>
  <c r="W119" i="15"/>
  <c r="W81" i="15"/>
  <c r="W184" i="15"/>
  <c r="W166" i="15"/>
  <c r="W49" i="15"/>
  <c r="W26" i="15"/>
  <c r="W141" i="15"/>
  <c r="W112" i="15"/>
  <c r="W125" i="15"/>
  <c r="W274" i="15"/>
  <c r="W203" i="15"/>
  <c r="W38" i="15"/>
  <c r="W183" i="15"/>
  <c r="W178" i="15"/>
  <c r="W137" i="15"/>
  <c r="W53" i="15"/>
  <c r="W90" i="15"/>
  <c r="W124" i="15"/>
  <c r="W206" i="15"/>
  <c r="W44" i="15"/>
  <c r="W186" i="15"/>
  <c r="W273" i="15"/>
  <c r="W226" i="15"/>
  <c r="W68" i="15"/>
  <c r="W34" i="15"/>
  <c r="W105" i="15"/>
  <c r="W252" i="15"/>
  <c r="W99" i="15"/>
  <c r="W175" i="15"/>
  <c r="W128" i="15"/>
  <c r="W170" i="15"/>
  <c r="W152" i="15"/>
  <c r="W132" i="15"/>
  <c r="W162" i="15"/>
  <c r="W23" i="15"/>
  <c r="AC124" i="15"/>
  <c r="AC36" i="15"/>
  <c r="AC209" i="15"/>
  <c r="V2" i="15"/>
  <c r="V5" i="15"/>
  <c r="V4" i="15"/>
  <c r="V3" i="15"/>
  <c r="W104" i="15"/>
  <c r="W46" i="15"/>
  <c r="W241" i="15"/>
  <c r="W139" i="15"/>
  <c r="W73" i="15"/>
  <c r="W215" i="15"/>
  <c r="V7" i="15"/>
  <c r="AC65" i="15"/>
  <c r="AC254" i="15"/>
  <c r="AC232" i="15"/>
  <c r="AC136" i="15"/>
  <c r="AC94" i="15"/>
  <c r="AC175" i="15"/>
  <c r="AC67" i="15"/>
  <c r="AC155" i="15"/>
  <c r="AC207" i="15"/>
  <c r="AC253" i="15"/>
  <c r="AC210" i="15"/>
  <c r="AC272" i="15"/>
  <c r="AC41" i="15"/>
  <c r="AC88" i="15"/>
  <c r="AC38" i="15"/>
  <c r="AC61" i="15"/>
  <c r="AC177" i="15"/>
  <c r="AC189" i="15"/>
  <c r="AC112" i="15"/>
  <c r="AC138" i="15"/>
  <c r="AC75" i="15"/>
  <c r="AC244" i="15"/>
  <c r="AC26" i="15"/>
  <c r="AC164" i="15"/>
  <c r="AC179" i="15"/>
  <c r="U224" i="15"/>
  <c r="U197" i="15"/>
  <c r="U67" i="15"/>
  <c r="U192" i="15"/>
  <c r="U214" i="15"/>
  <c r="U196" i="15"/>
  <c r="U83" i="15"/>
  <c r="U68" i="15"/>
  <c r="U115" i="15"/>
  <c r="U118" i="15"/>
  <c r="U191" i="15"/>
  <c r="U252" i="15"/>
  <c r="U104" i="15"/>
  <c r="U216" i="15"/>
  <c r="U173" i="15"/>
  <c r="U184" i="15"/>
  <c r="U94" i="15"/>
  <c r="U77" i="15"/>
  <c r="U114" i="15"/>
  <c r="U211" i="15"/>
  <c r="U167" i="15"/>
  <c r="U65" i="15"/>
  <c r="U95" i="15"/>
  <c r="U134" i="15"/>
  <c r="U164" i="15"/>
  <c r="U74" i="15"/>
  <c r="U250" i="15"/>
  <c r="U137" i="15"/>
  <c r="V26" i="15"/>
  <c r="U101" i="15"/>
  <c r="U204" i="15"/>
  <c r="U55" i="15"/>
  <c r="U261" i="15"/>
  <c r="U64" i="15"/>
  <c r="U256" i="15"/>
  <c r="U166" i="15"/>
  <c r="U277" i="15"/>
  <c r="U35" i="15"/>
  <c r="U128" i="15"/>
  <c r="U131" i="15"/>
  <c r="U91" i="15"/>
  <c r="U122" i="15"/>
  <c r="U177" i="15"/>
  <c r="U248" i="15"/>
  <c r="U181" i="15"/>
  <c r="AC116" i="15"/>
  <c r="AC113" i="15"/>
  <c r="AC60" i="15"/>
  <c r="AC191" i="15"/>
  <c r="AC25" i="15"/>
  <c r="AC44" i="15"/>
  <c r="AC225" i="15"/>
  <c r="AC243" i="15"/>
  <c r="AC274" i="15"/>
  <c r="AC213" i="15"/>
  <c r="AC87" i="15"/>
  <c r="AA258" i="15"/>
  <c r="AA25" i="15"/>
  <c r="AA159" i="15"/>
  <c r="AA65" i="15"/>
  <c r="AC108" i="15"/>
  <c r="AC201" i="15"/>
  <c r="U7" i="15"/>
  <c r="AB2" i="15"/>
  <c r="Z2" i="15"/>
  <c r="U2" i="15"/>
  <c r="AB3" i="15"/>
  <c r="W3" i="15"/>
  <c r="AC3" i="15"/>
  <c r="AA3" i="15"/>
  <c r="W2" i="15"/>
  <c r="AC2" i="15"/>
  <c r="U3" i="15"/>
  <c r="U4" i="15"/>
  <c r="AA2" i="15"/>
  <c r="U6" i="15"/>
  <c r="Z3" i="15"/>
  <c r="U5" i="15"/>
  <c r="W4" i="15"/>
  <c r="AB4" i="15"/>
  <c r="W6" i="15"/>
  <c r="AA4" i="15"/>
  <c r="AC4" i="15"/>
  <c r="W5" i="15"/>
  <c r="W7" i="15"/>
  <c r="U8" i="15"/>
  <c r="U9" i="15"/>
  <c r="W20" i="15"/>
  <c r="AC23" i="15"/>
  <c r="AC17" i="15"/>
  <c r="AC271" i="15"/>
  <c r="AC218" i="15"/>
  <c r="AC149" i="15"/>
  <c r="AC34" i="15"/>
  <c r="AC126" i="15"/>
  <c r="AC147" i="15"/>
  <c r="AC192" i="15"/>
  <c r="AC73" i="15"/>
  <c r="AC33" i="15"/>
  <c r="AC176" i="15"/>
  <c r="AC137" i="15"/>
  <c r="AC264" i="15"/>
  <c r="AC133" i="15"/>
  <c r="AC166" i="15"/>
  <c r="AC98" i="15"/>
  <c r="AC129" i="15"/>
  <c r="AC181" i="15"/>
  <c r="AC68" i="15"/>
  <c r="AC64" i="15"/>
  <c r="AC144" i="15"/>
  <c r="AC214" i="15"/>
  <c r="AC196" i="15"/>
  <c r="AC193" i="15"/>
  <c r="AC163" i="15"/>
  <c r="AC190" i="15"/>
  <c r="U19" i="15"/>
  <c r="AA145" i="15"/>
  <c r="AA137" i="15"/>
  <c r="AA117" i="15"/>
  <c r="AA64" i="15"/>
  <c r="W17" i="15"/>
  <c r="W24" i="15"/>
  <c r="W29" i="15"/>
  <c r="W22" i="15"/>
  <c r="W248" i="15"/>
  <c r="W102" i="15"/>
  <c r="W19" i="15"/>
  <c r="W21" i="15"/>
  <c r="V23" i="15"/>
  <c r="V21" i="15"/>
  <c r="V22" i="15"/>
  <c r="V105" i="15"/>
  <c r="V20" i="15"/>
  <c r="V56" i="15"/>
  <c r="V49" i="15"/>
  <c r="V31" i="15"/>
  <c r="V53" i="15"/>
  <c r="V35" i="15"/>
  <c r="V93" i="15"/>
  <c r="V41" i="15"/>
  <c r="V68" i="15"/>
  <c r="AA21" i="15"/>
  <c r="AA23" i="15"/>
  <c r="AA19" i="15"/>
  <c r="AA20" i="15"/>
  <c r="AA24" i="15"/>
  <c r="AA243" i="15"/>
  <c r="AA142" i="15"/>
  <c r="AA143" i="15"/>
  <c r="AA136" i="15"/>
  <c r="AA205" i="15"/>
  <c r="AA191" i="15"/>
  <c r="AA256" i="15"/>
  <c r="AA189" i="15"/>
  <c r="AA102" i="15"/>
  <c r="AA78" i="15"/>
  <c r="AA132" i="15"/>
  <c r="AA278" i="15"/>
  <c r="AA198" i="15"/>
  <c r="AA105" i="15"/>
  <c r="AA77" i="15"/>
  <c r="AA82" i="15"/>
  <c r="AA103" i="15"/>
  <c r="AA18" i="15"/>
  <c r="AA22" i="15"/>
  <c r="AA174" i="15"/>
  <c r="AA73" i="15"/>
  <c r="AA197" i="15"/>
  <c r="AA96" i="15"/>
  <c r="AA261" i="15"/>
  <c r="AA40" i="15"/>
  <c r="AA15" i="15"/>
  <c r="W18" i="15"/>
  <c r="AA204" i="15"/>
  <c r="AA134" i="15"/>
  <c r="AA106" i="15"/>
  <c r="AA271" i="15"/>
  <c r="AC208" i="15"/>
  <c r="AC16" i="15"/>
  <c r="AC24" i="15"/>
  <c r="AC21" i="15"/>
  <c r="AC246" i="15"/>
  <c r="AC195" i="15"/>
  <c r="U20" i="15"/>
  <c r="AC19" i="15"/>
  <c r="U23" i="15"/>
  <c r="V18" i="15"/>
  <c r="AC20" i="15"/>
  <c r="U21" i="15"/>
  <c r="AC5" i="15"/>
  <c r="AA9" i="15"/>
  <c r="AC7" i="15"/>
  <c r="Z6" i="15"/>
  <c r="AB11" i="15"/>
  <c r="AB5" i="15"/>
  <c r="AA6" i="15"/>
  <c r="U11" i="15"/>
  <c r="AB12" i="15"/>
  <c r="V9" i="15"/>
  <c r="V10" i="15"/>
  <c r="Z10" i="15"/>
  <c r="AA7" i="15"/>
  <c r="AB9" i="15"/>
  <c r="AC9" i="15"/>
  <c r="AA5" i="15"/>
  <c r="AB6" i="15"/>
  <c r="AC6" i="15"/>
  <c r="AB7" i="15"/>
  <c r="Z12" i="15"/>
  <c r="Z9" i="15"/>
  <c r="AC8" i="15"/>
  <c r="W9" i="15"/>
  <c r="V12" i="15"/>
  <c r="AB8" i="15"/>
  <c r="AA8" i="15"/>
  <c r="U10" i="15"/>
  <c r="AC13" i="15"/>
  <c r="W11" i="15"/>
  <c r="AC10" i="15"/>
  <c r="AC11" i="15"/>
  <c r="W12" i="15"/>
  <c r="Z7" i="15"/>
  <c r="U15" i="15"/>
  <c r="U12" i="15"/>
  <c r="AB13" i="15"/>
  <c r="AA13" i="15"/>
  <c r="AA12" i="15"/>
  <c r="V13" i="15"/>
  <c r="V8" i="15"/>
  <c r="Z8" i="15"/>
  <c r="AA11" i="15"/>
  <c r="W8" i="15"/>
  <c r="AA10" i="15"/>
  <c r="V15" i="15"/>
  <c r="AB10" i="15"/>
  <c r="U13" i="15"/>
  <c r="V11" i="15"/>
  <c r="W10" i="15"/>
  <c r="W13" i="15"/>
  <c r="AC12" i="15"/>
  <c r="W14" i="15"/>
  <c r="AB14" i="15"/>
  <c r="V14" i="15"/>
  <c r="AA16" i="15"/>
  <c r="W15" i="15"/>
  <c r="V17" i="15"/>
  <c r="U14" i="15"/>
  <c r="AA14" i="15"/>
  <c r="W16" i="15"/>
  <c r="AC15" i="15"/>
  <c r="V16" i="15"/>
  <c r="U18" i="15"/>
  <c r="AC14" i="15"/>
  <c r="U16" i="15"/>
  <c r="AB15" i="15"/>
  <c r="U17" i="15"/>
  <c r="AA17" i="15"/>
  <c r="AC18" i="15"/>
  <c r="V19" i="15"/>
  <c r="AC22" i="15"/>
  <c r="W50" i="15"/>
  <c r="W54" i="15"/>
  <c r="W58" i="15"/>
  <c r="W209" i="15"/>
  <c r="W138" i="15"/>
  <c r="AA188" i="15"/>
  <c r="AC185" i="15"/>
  <c r="W204" i="15"/>
  <c r="W218" i="15"/>
  <c r="W266" i="15"/>
  <c r="W242" i="15"/>
  <c r="W126" i="15"/>
  <c r="W271" i="15"/>
  <c r="W67" i="15"/>
  <c r="W48" i="15"/>
  <c r="W156" i="15"/>
  <c r="W101" i="15"/>
  <c r="W56" i="15"/>
  <c r="W208" i="15"/>
  <c r="W31" i="15"/>
  <c r="W93" i="15"/>
  <c r="W150" i="15"/>
  <c r="W187" i="15"/>
  <c r="W127" i="15"/>
  <c r="W278" i="15"/>
  <c r="W174" i="15"/>
  <c r="W262" i="15"/>
  <c r="W142" i="15"/>
  <c r="W134" i="15"/>
  <c r="W176" i="15"/>
  <c r="W182" i="15"/>
  <c r="W83" i="15"/>
  <c r="W269" i="15"/>
  <c r="W114" i="15"/>
  <c r="W115" i="15"/>
  <c r="W196" i="15"/>
  <c r="W97" i="15"/>
  <c r="W232" i="15"/>
  <c r="W111" i="15"/>
  <c r="W221" i="15"/>
  <c r="W86" i="15"/>
  <c r="W117" i="15"/>
  <c r="W75" i="15"/>
  <c r="AA164" i="15"/>
  <c r="AA192" i="15"/>
  <c r="AA239" i="15"/>
  <c r="AA203" i="15"/>
  <c r="AA208" i="15"/>
  <c r="AA121" i="15"/>
  <c r="AA155" i="15"/>
  <c r="V39" i="15"/>
  <c r="V103" i="15"/>
  <c r="V29" i="15"/>
  <c r="V47" i="15"/>
  <c r="V36" i="15"/>
  <c r="V54" i="15"/>
  <c r="V108" i="15"/>
  <c r="V62" i="15"/>
  <c r="V85" i="15"/>
  <c r="V63" i="15"/>
  <c r="V79" i="15"/>
  <c r="V106" i="15"/>
  <c r="V88" i="15"/>
  <c r="V74" i="15"/>
  <c r="AA219" i="15"/>
  <c r="AA263" i="15"/>
  <c r="AA59" i="15"/>
  <c r="AA186" i="15"/>
  <c r="AA28" i="15"/>
  <c r="AA135" i="15"/>
  <c r="AA177" i="15"/>
  <c r="X3" i="15"/>
  <c r="AA92" i="15"/>
  <c r="AA244" i="15"/>
  <c r="AA56" i="15"/>
  <c r="AA217" i="15"/>
  <c r="AA127" i="15"/>
  <c r="AC59" i="15"/>
  <c r="AC239" i="15"/>
  <c r="AC203" i="15"/>
  <c r="AC165" i="15"/>
  <c r="AC92" i="15"/>
  <c r="AC77" i="15"/>
  <c r="AC245" i="15"/>
  <c r="AC260" i="15"/>
  <c r="AC194" i="15"/>
  <c r="AC230" i="15"/>
  <c r="AC91" i="15"/>
  <c r="AC130" i="15"/>
  <c r="AC37" i="15"/>
  <c r="AC220" i="15"/>
  <c r="AC224" i="15"/>
  <c r="AC50" i="15"/>
  <c r="AC102" i="15"/>
  <c r="AC85" i="15"/>
  <c r="AC159" i="15"/>
  <c r="AC56" i="15"/>
  <c r="AC221" i="15"/>
  <c r="AC273" i="15"/>
  <c r="AC268" i="15"/>
  <c r="AC122" i="15"/>
  <c r="AC81" i="15"/>
  <c r="AC51" i="15"/>
  <c r="AC95" i="15"/>
  <c r="AC84" i="15"/>
  <c r="W165" i="15"/>
  <c r="AA211" i="15"/>
  <c r="AA74" i="15"/>
  <c r="AA247" i="15"/>
  <c r="AA98" i="15"/>
  <c r="AA84" i="15"/>
  <c r="AA76" i="15"/>
  <c r="AA220" i="15"/>
  <c r="AA248" i="15"/>
  <c r="AA242" i="15"/>
  <c r="AA87" i="15"/>
  <c r="AA94" i="15"/>
  <c r="AA75" i="15"/>
  <c r="AA39" i="15"/>
  <c r="AA276" i="15"/>
  <c r="AA249" i="15"/>
  <c r="AA196" i="15"/>
  <c r="AA172" i="15"/>
  <c r="AA31" i="15"/>
  <c r="AA86" i="15"/>
  <c r="AA133" i="15"/>
  <c r="AA176" i="15"/>
  <c r="AA187" i="15"/>
  <c r="AA163" i="15"/>
  <c r="AA235" i="15"/>
  <c r="AA101" i="15"/>
  <c r="AA58" i="15"/>
  <c r="AA269" i="15"/>
  <c r="AA146" i="15"/>
  <c r="AA230" i="15"/>
  <c r="AA202" i="15"/>
  <c r="AA221" i="15"/>
  <c r="AA62" i="15"/>
  <c r="AA210" i="15"/>
  <c r="AA251" i="15"/>
  <c r="AA152" i="15"/>
  <c r="AA108" i="15"/>
  <c r="AA42" i="15"/>
  <c r="AA193" i="15"/>
  <c r="AA168" i="15"/>
  <c r="AA30" i="15"/>
  <c r="AA36" i="15"/>
  <c r="AA252" i="15"/>
  <c r="AA274" i="15"/>
  <c r="AA129" i="15"/>
  <c r="AA116" i="15"/>
  <c r="AA213" i="15"/>
  <c r="AA275" i="15"/>
  <c r="AA29" i="15"/>
  <c r="AA169" i="15"/>
  <c r="AA113" i="15"/>
  <c r="AA231" i="15"/>
  <c r="AA122" i="15"/>
  <c r="AA107" i="15"/>
  <c r="AA49" i="15"/>
  <c r="AA238" i="15"/>
  <c r="AA199" i="15"/>
  <c r="AA154" i="15"/>
  <c r="AA250" i="15"/>
  <c r="AA229" i="15"/>
  <c r="AA222" i="15"/>
  <c r="AA162" i="15"/>
  <c r="AA120" i="15"/>
  <c r="AA126" i="15"/>
  <c r="AA237" i="15"/>
  <c r="AA131" i="15"/>
  <c r="AA109" i="15"/>
  <c r="AA97" i="15"/>
  <c r="AA45" i="15"/>
  <c r="AA104" i="15"/>
  <c r="AA72" i="15"/>
  <c r="AA138" i="15"/>
  <c r="AA125" i="15"/>
  <c r="AA83" i="15"/>
  <c r="AA234" i="15"/>
  <c r="AA80" i="15"/>
  <c r="AA110" i="15"/>
  <c r="AA34" i="15"/>
  <c r="AA128" i="15"/>
  <c r="AA277" i="15"/>
  <c r="AA48" i="15"/>
  <c r="AA123" i="15"/>
  <c r="AA90" i="15"/>
  <c r="AA185" i="15"/>
  <c r="AA79" i="15"/>
  <c r="AA241" i="15"/>
  <c r="AA160" i="15"/>
  <c r="AA171" i="15"/>
  <c r="AA130" i="15"/>
  <c r="AA26" i="15"/>
  <c r="AA157" i="15"/>
  <c r="AA114" i="15"/>
  <c r="AA218" i="15"/>
  <c r="AA180" i="15"/>
  <c r="AA144" i="15"/>
  <c r="AA151" i="15"/>
  <c r="AA182" i="15"/>
  <c r="AA66" i="15"/>
  <c r="AA253" i="15"/>
  <c r="AA37" i="15"/>
  <c r="AA100" i="15"/>
  <c r="AA183" i="15"/>
  <c r="AA61" i="15"/>
  <c r="AA179" i="15"/>
  <c r="AA224" i="15"/>
  <c r="AA184" i="15"/>
  <c r="AA93" i="15"/>
  <c r="AA50" i="15"/>
  <c r="AA279" i="15"/>
  <c r="AA270" i="15"/>
  <c r="AA47" i="15"/>
  <c r="AA228" i="15"/>
  <c r="AA70" i="15"/>
  <c r="AA158" i="15"/>
  <c r="AA260" i="15"/>
  <c r="AA223" i="15"/>
  <c r="AA170" i="15"/>
  <c r="AA200" i="15"/>
  <c r="AA54" i="15"/>
  <c r="AA262" i="15"/>
  <c r="AA147" i="15"/>
  <c r="AA111" i="15"/>
  <c r="AA63" i="15"/>
  <c r="AA215" i="15"/>
  <c r="AA140" i="15"/>
  <c r="AA52" i="15"/>
  <c r="AA254" i="15"/>
  <c r="AA149" i="15"/>
  <c r="AA156" i="15"/>
  <c r="AA115" i="15"/>
  <c r="AA268" i="15"/>
  <c r="AA112" i="15"/>
  <c r="AA259" i="15"/>
  <c r="AA44" i="15"/>
  <c r="AA141" i="15"/>
  <c r="AA91" i="15"/>
  <c r="AA267" i="15"/>
  <c r="AA195" i="15"/>
  <c r="AA226" i="15"/>
  <c r="AA153" i="15"/>
  <c r="AA32" i="15"/>
  <c r="AA68" i="15"/>
  <c r="AA245" i="15"/>
  <c r="AA257" i="15"/>
  <c r="AA214" i="15"/>
  <c r="AA85" i="15"/>
  <c r="AA89" i="15"/>
  <c r="AA206" i="15"/>
  <c r="AA255" i="15"/>
  <c r="AA67" i="15"/>
  <c r="AA119" i="15"/>
  <c r="AA232" i="15"/>
  <c r="AA225" i="15"/>
  <c r="AA35" i="15"/>
  <c r="AA265" i="15"/>
  <c r="AA165" i="15"/>
  <c r="AA236" i="15"/>
  <c r="AA233" i="15"/>
  <c r="AA99" i="15"/>
  <c r="AA190" i="15"/>
  <c r="AA161" i="15"/>
  <c r="AA51" i="15"/>
  <c r="AA216" i="15"/>
  <c r="AA264" i="15"/>
  <c r="AA175" i="15"/>
  <c r="AA272" i="15"/>
  <c r="AA178" i="15"/>
  <c r="AA227" i="15"/>
  <c r="AA57" i="15"/>
  <c r="AA148" i="15"/>
  <c r="AA53" i="15"/>
  <c r="AA46" i="15"/>
  <c r="AA71" i="15"/>
  <c r="AA166" i="15"/>
  <c r="AA55" i="15"/>
  <c r="AA167" i="15"/>
  <c r="AA150" i="15"/>
  <c r="AA266" i="15"/>
  <c r="AA209" i="15"/>
  <c r="AA212" i="15"/>
  <c r="AA118" i="15"/>
  <c r="AA38" i="15"/>
  <c r="AA201" i="15"/>
  <c r="U259" i="15"/>
  <c r="U161" i="15"/>
  <c r="U124" i="15"/>
  <c r="U48" i="15"/>
  <c r="U182" i="15"/>
  <c r="U70" i="15"/>
  <c r="U195" i="15"/>
  <c r="U33" i="15"/>
  <c r="U135" i="15"/>
  <c r="U151" i="15"/>
  <c r="U87" i="15"/>
  <c r="U92" i="15"/>
  <c r="U71" i="15"/>
  <c r="U228" i="15"/>
  <c r="U245" i="15"/>
  <c r="U275" i="15"/>
  <c r="U117" i="15"/>
  <c r="U28" i="15"/>
  <c r="U165" i="15"/>
  <c r="U279" i="15"/>
  <c r="U172" i="15"/>
  <c r="U59" i="15"/>
  <c r="U99" i="15"/>
  <c r="U105" i="15"/>
  <c r="U162" i="15"/>
  <c r="U260" i="15"/>
  <c r="U198" i="15"/>
  <c r="U169" i="15"/>
  <c r="U38" i="15"/>
  <c r="U90" i="15"/>
  <c r="U147" i="15"/>
  <c r="U149" i="15"/>
  <c r="U241" i="15"/>
  <c r="U34" i="15"/>
  <c r="U183" i="15"/>
  <c r="U247" i="15"/>
  <c r="U51" i="15"/>
  <c r="U120" i="15"/>
  <c r="U106" i="15"/>
  <c r="U242" i="15"/>
  <c r="U178" i="15"/>
  <c r="U72" i="15"/>
  <c r="U180" i="15"/>
  <c r="U32" i="15"/>
  <c r="U116" i="15"/>
  <c r="U231" i="15"/>
  <c r="W57" i="15"/>
  <c r="W171" i="15"/>
  <c r="W172" i="15"/>
  <c r="W188" i="15"/>
  <c r="W213" i="15"/>
  <c r="W92" i="15"/>
  <c r="W108" i="15"/>
  <c r="W246" i="15"/>
  <c r="W135" i="15"/>
  <c r="W163" i="15"/>
  <c r="W263" i="15"/>
  <c r="Y59" i="15"/>
  <c r="Y88" i="15"/>
  <c r="W74" i="15"/>
  <c r="W100" i="15"/>
  <c r="W146" i="15"/>
  <c r="W153" i="15"/>
  <c r="W110" i="15"/>
  <c r="W220" i="15"/>
  <c r="W228" i="15"/>
  <c r="W87" i="15"/>
  <c r="W180" i="15"/>
  <c r="W158" i="15"/>
  <c r="W41" i="15"/>
  <c r="W259" i="15"/>
  <c r="W229" i="15"/>
  <c r="W202" i="15"/>
  <c r="W71" i="15"/>
  <c r="W55" i="15"/>
  <c r="W279" i="15"/>
  <c r="W88" i="15"/>
  <c r="W78" i="15"/>
  <c r="W245" i="15"/>
  <c r="W120" i="15"/>
  <c r="W65" i="15"/>
  <c r="W191" i="15"/>
  <c r="W261" i="15"/>
  <c r="W238" i="15"/>
  <c r="W227" i="15"/>
  <c r="W267" i="15"/>
  <c r="W28" i="15"/>
  <c r="W91" i="15"/>
  <c r="W222" i="15"/>
  <c r="W230" i="15"/>
  <c r="Y43" i="15"/>
  <c r="Y39" i="15"/>
  <c r="Y53" i="15"/>
  <c r="W224" i="15"/>
  <c r="W136" i="15"/>
  <c r="W240" i="15"/>
  <c r="W192" i="15"/>
  <c r="W157" i="15"/>
  <c r="W211" i="15"/>
  <c r="W243" i="15"/>
  <c r="W89" i="15"/>
  <c r="W103" i="15"/>
  <c r="W27" i="15"/>
  <c r="W121" i="15"/>
  <c r="W133" i="15"/>
  <c r="W231" i="15"/>
  <c r="W200" i="15"/>
  <c r="W116" i="15"/>
  <c r="Y68" i="15"/>
  <c r="W167" i="15"/>
  <c r="Y55" i="15"/>
  <c r="Y46" i="15"/>
  <c r="Y87" i="15"/>
  <c r="Y38" i="15"/>
  <c r="Y73" i="15"/>
  <c r="Y48" i="15"/>
  <c r="W201" i="15"/>
  <c r="Y28" i="15"/>
  <c r="W210" i="15"/>
  <c r="Y65" i="15"/>
  <c r="W85" i="15"/>
  <c r="W257" i="15"/>
  <c r="W154" i="15"/>
  <c r="W249" i="15"/>
  <c r="W60" i="15"/>
  <c r="W214" i="15"/>
  <c r="W63" i="15"/>
  <c r="W179" i="15"/>
  <c r="W62" i="15"/>
  <c r="W113" i="15"/>
  <c r="W109" i="15"/>
  <c r="W155" i="15"/>
  <c r="W244" i="15"/>
  <c r="W32" i="15"/>
  <c r="W237" i="15"/>
  <c r="W94" i="15"/>
  <c r="R287" i="15" l="1"/>
  <c r="AD286" i="15"/>
  <c r="AC286" i="15"/>
  <c r="W286" i="15"/>
  <c r="V286" i="15"/>
  <c r="AB286" i="15"/>
  <c r="AA286" i="15"/>
  <c r="Z286" i="15"/>
  <c r="Y286" i="15"/>
  <c r="X286" i="15"/>
  <c r="U286" i="15"/>
  <c r="T286" i="15"/>
  <c r="S286" i="15"/>
  <c r="G860" i="29"/>
  <c r="H860" i="29"/>
  <c r="D869" i="5" s="1"/>
  <c r="I860" i="29"/>
  <c r="F869" i="5" s="1"/>
  <c r="F861" i="29"/>
  <c r="V110" i="15"/>
  <c r="W43" i="15"/>
  <c r="W39" i="15"/>
  <c r="AB86" i="15"/>
  <c r="W260" i="15"/>
  <c r="V107" i="15"/>
  <c r="V109" i="15"/>
  <c r="V113" i="15"/>
  <c r="V114" i="15"/>
  <c r="W77" i="15"/>
  <c r="W33" i="15"/>
  <c r="W36" i="15"/>
  <c r="W258" i="15"/>
  <c r="W223" i="15"/>
  <c r="W59" i="15"/>
  <c r="W169" i="15"/>
  <c r="W268" i="15"/>
  <c r="W225" i="15"/>
  <c r="W84" i="15"/>
  <c r="W264" i="15"/>
  <c r="W96" i="15"/>
  <c r="W72" i="15"/>
  <c r="W212" i="15"/>
  <c r="W131" i="15"/>
  <c r="W270" i="15"/>
  <c r="W207" i="15"/>
  <c r="W61" i="15"/>
  <c r="W217" i="15"/>
  <c r="W40" i="15"/>
  <c r="W140" i="15"/>
  <c r="W254" i="15"/>
  <c r="W205" i="15"/>
  <c r="W193" i="15"/>
  <c r="W42" i="15"/>
  <c r="W255" i="15"/>
  <c r="W79" i="15"/>
  <c r="W247" i="15"/>
  <c r="W70" i="15"/>
  <c r="W149" i="15"/>
  <c r="W145" i="15"/>
  <c r="W37" i="15"/>
  <c r="W107" i="15"/>
  <c r="W195" i="15"/>
  <c r="W164" i="15"/>
  <c r="W161" i="15"/>
  <c r="W160" i="15"/>
  <c r="W47" i="15"/>
  <c r="W30" i="15"/>
  <c r="W275" i="15"/>
  <c r="W35" i="15"/>
  <c r="W181" i="15"/>
  <c r="W239" i="15"/>
  <c r="W277" i="15"/>
  <c r="W168" i="15"/>
  <c r="W251" i="15"/>
  <c r="W185" i="15"/>
  <c r="Y22" i="15"/>
  <c r="Y67" i="15"/>
  <c r="Y71" i="15"/>
  <c r="Y84" i="15"/>
  <c r="Y27" i="15"/>
  <c r="Y89" i="15"/>
  <c r="Y75" i="15"/>
  <c r="Y61" i="15"/>
  <c r="Y40" i="15"/>
  <c r="Y44" i="15"/>
  <c r="Y26" i="15"/>
  <c r="Y60" i="15"/>
  <c r="Y74" i="15"/>
  <c r="Y66" i="15"/>
  <c r="Y64" i="15"/>
  <c r="Y91" i="15"/>
  <c r="Y90" i="15"/>
  <c r="Y80" i="15"/>
  <c r="Y58" i="15"/>
  <c r="Y35" i="15"/>
  <c r="Y93" i="15"/>
  <c r="Y56" i="15"/>
  <c r="Y33" i="15"/>
  <c r="Y86" i="15"/>
  <c r="Y54" i="15"/>
  <c r="Y70" i="15"/>
  <c r="Y76" i="15"/>
  <c r="Y82" i="15"/>
  <c r="Y34" i="15"/>
  <c r="Y25" i="15"/>
  <c r="Y57" i="15"/>
  <c r="Y49" i="15"/>
  <c r="Y41" i="15"/>
  <c r="Y30" i="15"/>
  <c r="Y50" i="15"/>
  <c r="Y62" i="15"/>
  <c r="Y78" i="15"/>
  <c r="Y83" i="15"/>
  <c r="Y52" i="15"/>
  <c r="Y81" i="15"/>
  <c r="Y37" i="15"/>
  <c r="Y72" i="15"/>
  <c r="Y51" i="15"/>
  <c r="Y32" i="15"/>
  <c r="Y77" i="15"/>
  <c r="Y36" i="15"/>
  <c r="Y45" i="15"/>
  <c r="Y42" i="15"/>
  <c r="Y85" i="15"/>
  <c r="Y31" i="15"/>
  <c r="Y63" i="15"/>
  <c r="Y79" i="15"/>
  <c r="Y29" i="15"/>
  <c r="Y69" i="15"/>
  <c r="X2" i="15"/>
  <c r="Y7" i="15"/>
  <c r="X5" i="15"/>
  <c r="Y6" i="15"/>
  <c r="Y2" i="15"/>
  <c r="Y9" i="15"/>
  <c r="Y8" i="15"/>
  <c r="X8" i="15"/>
  <c r="X6" i="15"/>
  <c r="X7" i="15"/>
  <c r="Y5" i="15"/>
  <c r="Y3" i="15"/>
  <c r="X4" i="15"/>
  <c r="X9" i="15"/>
  <c r="Y4" i="15"/>
  <c r="X27" i="15"/>
  <c r="X19" i="15"/>
  <c r="X15" i="15"/>
  <c r="X12" i="15"/>
  <c r="X11" i="15"/>
  <c r="Y11" i="15"/>
  <c r="Y20" i="15"/>
  <c r="Y18" i="15"/>
  <c r="X28" i="15"/>
  <c r="Y16" i="15"/>
  <c r="X17" i="15"/>
  <c r="Y13" i="15"/>
  <c r="X13" i="15"/>
  <c r="X10" i="15"/>
  <c r="X18" i="15"/>
  <c r="X24" i="15"/>
  <c r="Y24" i="15"/>
  <c r="Y23" i="15"/>
  <c r="Y21" i="15"/>
  <c r="X23" i="15"/>
  <c r="Y15" i="15"/>
  <c r="Y12" i="15"/>
  <c r="Y14" i="15"/>
  <c r="X22" i="15"/>
  <c r="Y19" i="15"/>
  <c r="X21" i="15"/>
  <c r="X20" i="15"/>
  <c r="Y17" i="15"/>
  <c r="X16" i="15"/>
  <c r="Y10" i="15"/>
  <c r="X14" i="15"/>
  <c r="X26" i="15"/>
  <c r="X25" i="15"/>
  <c r="X111" i="15"/>
  <c r="X253" i="15"/>
  <c r="X165" i="15"/>
  <c r="X74" i="15"/>
  <c r="X197" i="15"/>
  <c r="X238" i="15"/>
  <c r="X196" i="15"/>
  <c r="X45" i="15"/>
  <c r="X84" i="15"/>
  <c r="X136" i="15"/>
  <c r="X82" i="15"/>
  <c r="X263" i="15"/>
  <c r="X67" i="15"/>
  <c r="X244" i="15"/>
  <c r="X129" i="15"/>
  <c r="X267" i="15"/>
  <c r="X104" i="15"/>
  <c r="X172" i="15"/>
  <c r="X125" i="15"/>
  <c r="X39" i="15"/>
  <c r="X245" i="15"/>
  <c r="X113" i="15"/>
  <c r="X144" i="15"/>
  <c r="X174" i="15"/>
  <c r="X34" i="15"/>
  <c r="X98" i="15"/>
  <c r="X153" i="15"/>
  <c r="X217" i="15"/>
  <c r="X252" i="15"/>
  <c r="X243" i="15"/>
  <c r="X222" i="15"/>
  <c r="X80" i="15"/>
  <c r="X130" i="15"/>
  <c r="X44" i="15"/>
  <c r="X135" i="15"/>
  <c r="X57" i="15"/>
  <c r="X255" i="15"/>
  <c r="X168" i="15"/>
  <c r="X162" i="15"/>
  <c r="X210" i="15"/>
  <c r="X83" i="15"/>
  <c r="X199" i="15"/>
  <c r="X194" i="15"/>
  <c r="X270" i="15"/>
  <c r="X216" i="15"/>
  <c r="X225" i="15"/>
  <c r="X50" i="15"/>
  <c r="X177" i="15"/>
  <c r="X133" i="15"/>
  <c r="X41" i="15"/>
  <c r="X241" i="15"/>
  <c r="X246" i="15"/>
  <c r="X228" i="15"/>
  <c r="X188" i="15"/>
  <c r="X233" i="15"/>
  <c r="X164" i="15"/>
  <c r="X99" i="15"/>
  <c r="X269" i="15"/>
  <c r="X79" i="15"/>
  <c r="X193" i="15"/>
  <c r="X182" i="15"/>
  <c r="X78" i="15"/>
  <c r="X151" i="15"/>
  <c r="X90" i="15"/>
  <c r="X237" i="15"/>
  <c r="X226" i="15"/>
  <c r="X87" i="15"/>
  <c r="X149" i="15"/>
  <c r="X234" i="15"/>
  <c r="X221" i="15"/>
  <c r="X43" i="15"/>
  <c r="X211" i="15"/>
  <c r="X102" i="15"/>
  <c r="X73" i="15"/>
  <c r="X206" i="15"/>
  <c r="X254" i="15"/>
  <c r="X218" i="15"/>
  <c r="X190" i="15"/>
  <c r="X49" i="15"/>
  <c r="X220" i="15"/>
  <c r="X35" i="15"/>
  <c r="X114" i="15"/>
  <c r="X64" i="15"/>
  <c r="X262" i="15"/>
  <c r="X191" i="15"/>
  <c r="X42" i="15"/>
  <c r="X103" i="15"/>
  <c r="X157" i="15"/>
  <c r="X204" i="15"/>
  <c r="X72" i="15"/>
  <c r="X115" i="15"/>
  <c r="X239" i="15"/>
  <c r="X171" i="15"/>
  <c r="X274" i="15"/>
  <c r="X229" i="15"/>
  <c r="X120" i="15"/>
  <c r="X137" i="15"/>
  <c r="X122" i="15"/>
  <c r="X109" i="15"/>
  <c r="X236" i="15"/>
  <c r="X256" i="15"/>
  <c r="X143" i="15"/>
  <c r="X240" i="15"/>
  <c r="X116" i="15"/>
  <c r="X68" i="15"/>
  <c r="X161" i="15"/>
  <c r="X260" i="15"/>
  <c r="X181" i="15"/>
  <c r="X58" i="15"/>
  <c r="X249" i="15"/>
  <c r="X59" i="15"/>
  <c r="X224" i="15"/>
  <c r="X47" i="15"/>
  <c r="X156" i="15"/>
  <c r="X201" i="15"/>
  <c r="X95" i="15"/>
  <c r="X185" i="15"/>
  <c r="X208" i="15"/>
  <c r="X69" i="15"/>
  <c r="X128" i="15"/>
  <c r="X273" i="15"/>
  <c r="X126" i="15"/>
  <c r="X110" i="15"/>
  <c r="X52" i="15"/>
  <c r="X32" i="15"/>
  <c r="X127" i="15"/>
  <c r="X81" i="15"/>
  <c r="X258" i="15"/>
  <c r="X107" i="15"/>
  <c r="X166" i="15"/>
  <c r="X124" i="15"/>
  <c r="X198" i="15"/>
  <c r="X184" i="15"/>
  <c r="X158" i="15"/>
  <c r="X202" i="15"/>
  <c r="X232" i="15"/>
  <c r="X88" i="15"/>
  <c r="Y47" i="15"/>
  <c r="Y92" i="15"/>
  <c r="X48" i="15"/>
  <c r="X170" i="15"/>
  <c r="X138" i="15"/>
  <c r="X62" i="15"/>
  <c r="X195" i="15"/>
  <c r="X105" i="15"/>
  <c r="X85" i="15"/>
  <c r="X276" i="15"/>
  <c r="X96" i="15"/>
  <c r="X192" i="15"/>
  <c r="X247" i="15"/>
  <c r="X63" i="15"/>
  <c r="X176" i="15"/>
  <c r="X169" i="15"/>
  <c r="X55" i="15"/>
  <c r="X77" i="15"/>
  <c r="X178" i="15"/>
  <c r="X134" i="15"/>
  <c r="X75" i="15"/>
  <c r="X275" i="15"/>
  <c r="X205" i="15"/>
  <c r="X86" i="15"/>
  <c r="X76" i="15"/>
  <c r="X259" i="15"/>
  <c r="X65" i="15"/>
  <c r="X118" i="15"/>
  <c r="X150" i="15"/>
  <c r="X271" i="15"/>
  <c r="X179" i="15"/>
  <c r="X242" i="15"/>
  <c r="X31" i="15"/>
  <c r="X215" i="15"/>
  <c r="X235" i="15"/>
  <c r="X207" i="15"/>
  <c r="X131" i="15"/>
  <c r="X180" i="15"/>
  <c r="X97" i="15"/>
  <c r="X227" i="15"/>
  <c r="X112" i="15"/>
  <c r="X89" i="15"/>
  <c r="X167" i="15"/>
  <c r="X250" i="15"/>
  <c r="X33" i="15"/>
  <c r="X91" i="15"/>
  <c r="X251" i="15"/>
  <c r="X175" i="15"/>
  <c r="X142" i="15"/>
  <c r="X40" i="15"/>
  <c r="X154" i="15"/>
  <c r="X121" i="15"/>
  <c r="X183" i="15"/>
  <c r="X101" i="15"/>
  <c r="X212" i="15"/>
  <c r="X51" i="15"/>
  <c r="X132" i="15"/>
  <c r="X160" i="15"/>
  <c r="X248" i="15"/>
  <c r="X279" i="15"/>
  <c r="X209" i="15"/>
  <c r="X61" i="15"/>
  <c r="X140" i="15"/>
  <c r="X29" i="15"/>
  <c r="X272" i="15"/>
  <c r="X230" i="15"/>
  <c r="X56" i="15"/>
  <c r="X155" i="15"/>
  <c r="X100" i="15"/>
  <c r="X46" i="15"/>
  <c r="X66" i="15"/>
  <c r="X173" i="15"/>
  <c r="X186" i="15"/>
  <c r="X93" i="15"/>
  <c r="X123" i="15"/>
  <c r="X119" i="15"/>
  <c r="X268" i="15"/>
  <c r="X159" i="15"/>
  <c r="X53" i="15"/>
  <c r="X117" i="15"/>
  <c r="X219" i="15"/>
  <c r="X148" i="15"/>
  <c r="X257" i="15"/>
  <c r="X36" i="15"/>
  <c r="X277" i="15"/>
  <c r="X37" i="15"/>
  <c r="X70" i="15"/>
  <c r="X265" i="15"/>
  <c r="X189" i="15"/>
  <c r="X145" i="15"/>
  <c r="X139" i="15"/>
  <c r="X141" i="15"/>
  <c r="X231" i="15"/>
  <c r="X106" i="15"/>
  <c r="X108" i="15"/>
  <c r="X187" i="15"/>
  <c r="X223" i="15"/>
  <c r="X54" i="15"/>
  <c r="X203" i="15"/>
  <c r="X261" i="15"/>
  <c r="X147" i="15"/>
  <c r="X94" i="15"/>
  <c r="X92" i="15"/>
  <c r="X213" i="15"/>
  <c r="X38" i="15"/>
  <c r="X264" i="15"/>
  <c r="X200" i="15"/>
  <c r="X71" i="15"/>
  <c r="X146" i="15"/>
  <c r="X30" i="15"/>
  <c r="X266" i="15"/>
  <c r="X60" i="15"/>
  <c r="X278" i="15"/>
  <c r="X152" i="15"/>
  <c r="X163" i="15"/>
  <c r="X214" i="15"/>
  <c r="G861" i="29" l="1"/>
  <c r="H861" i="29"/>
  <c r="D870" i="5" s="1"/>
  <c r="I861" i="29"/>
  <c r="F870" i="5" s="1"/>
  <c r="R288" i="15"/>
  <c r="AD287" i="15"/>
  <c r="AC287" i="15"/>
  <c r="W287" i="15"/>
  <c r="V287" i="15"/>
  <c r="Z287" i="15"/>
  <c r="AB287" i="15"/>
  <c r="AA287" i="15"/>
  <c r="Y287" i="15"/>
  <c r="X287" i="15"/>
  <c r="U287" i="15"/>
  <c r="T287" i="15"/>
  <c r="S287" i="15"/>
  <c r="F862" i="29"/>
  <c r="V111" i="15"/>
  <c r="V112" i="15"/>
  <c r="V116" i="15"/>
  <c r="V115" i="15"/>
  <c r="V117" i="15"/>
  <c r="V118" i="15"/>
  <c r="AB87" i="15"/>
  <c r="AB88" i="15"/>
  <c r="V120" i="15"/>
  <c r="V124" i="15"/>
  <c r="Y94" i="15"/>
  <c r="V121" i="15"/>
  <c r="V119" i="15"/>
  <c r="R289" i="15" l="1"/>
  <c r="AD288" i="15"/>
  <c r="AA288" i="15"/>
  <c r="AB288" i="15"/>
  <c r="W288" i="15"/>
  <c r="AC288" i="15"/>
  <c r="V288" i="15"/>
  <c r="Y288" i="15"/>
  <c r="Z288" i="15"/>
  <c r="X288" i="15"/>
  <c r="U288" i="15"/>
  <c r="T288" i="15"/>
  <c r="S288" i="15"/>
  <c r="G862" i="29"/>
  <c r="H862" i="29"/>
  <c r="D871" i="5" s="1"/>
  <c r="I862" i="29"/>
  <c r="F871" i="5" s="1"/>
  <c r="F863" i="29"/>
  <c r="V125" i="15"/>
  <c r="V122" i="15"/>
  <c r="V126" i="15"/>
  <c r="V123" i="15"/>
  <c r="V129" i="15"/>
  <c r="V128" i="15"/>
  <c r="V127" i="15"/>
  <c r="AB89" i="15"/>
  <c r="Y95" i="15"/>
  <c r="V131" i="15"/>
  <c r="V135" i="15"/>
  <c r="V133" i="15"/>
  <c r="V130" i="15"/>
  <c r="V134" i="15"/>
  <c r="V132" i="15"/>
  <c r="T3" i="15"/>
  <c r="T85" i="15"/>
  <c r="T179" i="15"/>
  <c r="T177" i="15"/>
  <c r="T217" i="15"/>
  <c r="T233" i="15"/>
  <c r="T57" i="15"/>
  <c r="T88" i="15"/>
  <c r="T263" i="15"/>
  <c r="T176" i="15"/>
  <c r="T159" i="15"/>
  <c r="T247" i="15"/>
  <c r="T208" i="15"/>
  <c r="T126" i="15"/>
  <c r="T104" i="15"/>
  <c r="T148" i="15"/>
  <c r="T249" i="15"/>
  <c r="T192" i="15"/>
  <c r="T72" i="15"/>
  <c r="T271" i="15"/>
  <c r="T93" i="15"/>
  <c r="T105" i="15"/>
  <c r="T115" i="15"/>
  <c r="T61" i="15"/>
  <c r="T164" i="15"/>
  <c r="T158" i="15"/>
  <c r="T86" i="15"/>
  <c r="T170" i="15"/>
  <c r="T240" i="15"/>
  <c r="T200" i="15"/>
  <c r="T223" i="15"/>
  <c r="T255" i="15"/>
  <c r="T101" i="15"/>
  <c r="T221" i="15"/>
  <c r="T59" i="15"/>
  <c r="T40" i="15"/>
  <c r="T138" i="15"/>
  <c r="T182" i="15"/>
  <c r="T139" i="15"/>
  <c r="T267" i="15"/>
  <c r="T75" i="15"/>
  <c r="T145" i="15"/>
  <c r="T273" i="15"/>
  <c r="T97" i="15"/>
  <c r="T119" i="15"/>
  <c r="T215" i="15"/>
  <c r="T155" i="15"/>
  <c r="T134" i="15"/>
  <c r="T74" i="15"/>
  <c r="T204" i="15"/>
  <c r="T117" i="15"/>
  <c r="T100" i="15"/>
  <c r="T162" i="15"/>
  <c r="T278" i="15"/>
  <c r="T224" i="15"/>
  <c r="T165" i="15"/>
  <c r="T73" i="15"/>
  <c r="T52" i="15"/>
  <c r="T279" i="15"/>
  <c r="T265" i="15"/>
  <c r="T58" i="15"/>
  <c r="T181" i="15"/>
  <c r="T35" i="15"/>
  <c r="T163" i="15"/>
  <c r="T258" i="15"/>
  <c r="T232" i="15"/>
  <c r="T91" i="15"/>
  <c r="T113" i="15"/>
  <c r="T189" i="15"/>
  <c r="T153" i="15"/>
  <c r="T84" i="15"/>
  <c r="T121" i="15"/>
  <c r="T141" i="15"/>
  <c r="T99" i="15"/>
  <c r="T60" i="15"/>
  <c r="T111" i="15"/>
  <c r="T188" i="15"/>
  <c r="T243" i="15"/>
  <c r="T174" i="15"/>
  <c r="T125" i="15"/>
  <c r="T169" i="15"/>
  <c r="T102" i="15"/>
  <c r="T154" i="15"/>
  <c r="T194" i="15"/>
  <c r="T259" i="15"/>
  <c r="T82" i="15"/>
  <c r="T38" i="15"/>
  <c r="T195" i="15"/>
  <c r="T34" i="15"/>
  <c r="T48" i="15"/>
  <c r="T238" i="15"/>
  <c r="T220" i="15"/>
  <c r="T252" i="15"/>
  <c r="T156" i="15"/>
  <c r="T87" i="15"/>
  <c r="T69" i="15"/>
  <c r="T68" i="15"/>
  <c r="T106" i="15"/>
  <c r="T237" i="15"/>
  <c r="T203" i="15"/>
  <c r="T198" i="15"/>
  <c r="T36" i="15"/>
  <c r="T79" i="15"/>
  <c r="T172" i="15"/>
  <c r="T190" i="15"/>
  <c r="T98" i="15"/>
  <c r="T180" i="15"/>
  <c r="T144" i="15"/>
  <c r="T193" i="15"/>
  <c r="T78" i="15"/>
  <c r="T127" i="15"/>
  <c r="T272" i="15"/>
  <c r="T209" i="15"/>
  <c r="T196" i="15"/>
  <c r="T94" i="15"/>
  <c r="T81" i="15"/>
  <c r="T270" i="15"/>
  <c r="T274" i="15"/>
  <c r="T29" i="15"/>
  <c r="T178" i="15"/>
  <c r="T39" i="15"/>
  <c r="T50" i="15"/>
  <c r="T206" i="15"/>
  <c r="T65" i="15"/>
  <c r="T254" i="15"/>
  <c r="T107" i="15"/>
  <c r="T67" i="15"/>
  <c r="T250" i="15"/>
  <c r="T142" i="15"/>
  <c r="T116" i="15"/>
  <c r="T261" i="15"/>
  <c r="T269" i="15"/>
  <c r="T114" i="15"/>
  <c r="T45" i="15"/>
  <c r="T166" i="15"/>
  <c r="T64" i="15"/>
  <c r="T44" i="15"/>
  <c r="T146" i="15"/>
  <c r="T54" i="15"/>
  <c r="T118" i="15"/>
  <c r="T128" i="15"/>
  <c r="T183" i="15"/>
  <c r="T161" i="15"/>
  <c r="T77" i="15"/>
  <c r="T41" i="15"/>
  <c r="T108" i="15"/>
  <c r="T197" i="15"/>
  <c r="T96" i="15"/>
  <c r="T239" i="15"/>
  <c r="T241" i="15"/>
  <c r="T245" i="15"/>
  <c r="T131" i="15"/>
  <c r="T226" i="15"/>
  <c r="T42" i="15"/>
  <c r="T231" i="15"/>
  <c r="T186" i="15"/>
  <c r="T244" i="15"/>
  <c r="T160" i="15"/>
  <c r="T110" i="15"/>
  <c r="T219" i="15"/>
  <c r="T187" i="15"/>
  <c r="T43" i="15"/>
  <c r="T225" i="15"/>
  <c r="T235" i="15"/>
  <c r="T136" i="15"/>
  <c r="T140" i="15"/>
  <c r="T122" i="15"/>
  <c r="T227" i="15"/>
  <c r="T236" i="15"/>
  <c r="T132" i="15"/>
  <c r="T123" i="15"/>
  <c r="T171" i="15"/>
  <c r="T30" i="15"/>
  <c r="T157" i="15"/>
  <c r="T80" i="15"/>
  <c r="T150" i="15"/>
  <c r="T51" i="15"/>
  <c r="T53" i="15"/>
  <c r="T31" i="15"/>
  <c r="T70" i="15"/>
  <c r="T199" i="15"/>
  <c r="T222" i="15"/>
  <c r="T268" i="15"/>
  <c r="T56" i="15"/>
  <c r="T184" i="15"/>
  <c r="T214" i="15"/>
  <c r="T120" i="15"/>
  <c r="T83" i="15"/>
  <c r="T147" i="15"/>
  <c r="T66" i="15"/>
  <c r="T216" i="15"/>
  <c r="T201" i="15"/>
  <c r="T257" i="15"/>
  <c r="T143" i="15"/>
  <c r="T253" i="15"/>
  <c r="T207" i="15"/>
  <c r="T246" i="15"/>
  <c r="T205" i="15"/>
  <c r="T277" i="15"/>
  <c r="T112" i="15"/>
  <c r="T71" i="15"/>
  <c r="T103" i="15"/>
  <c r="T168" i="15"/>
  <c r="T218" i="15"/>
  <c r="T234" i="15"/>
  <c r="T202" i="15"/>
  <c r="T124" i="15"/>
  <c r="T133" i="15"/>
  <c r="T256" i="15"/>
  <c r="T260" i="15"/>
  <c r="T32" i="15"/>
  <c r="G863" i="29" l="1"/>
  <c r="H863" i="29"/>
  <c r="D872" i="5" s="1"/>
  <c r="I863" i="29"/>
  <c r="F872" i="5" s="1"/>
  <c r="R290" i="15"/>
  <c r="AD289" i="15"/>
  <c r="Z289" i="15"/>
  <c r="V289" i="15"/>
  <c r="W289" i="15"/>
  <c r="Y289" i="15"/>
  <c r="AB289" i="15"/>
  <c r="AA289" i="15"/>
  <c r="AC289" i="15"/>
  <c r="X289" i="15"/>
  <c r="U289" i="15"/>
  <c r="T289" i="15"/>
  <c r="S289" i="15"/>
  <c r="F864" i="29"/>
  <c r="V136" i="15"/>
  <c r="V137" i="15"/>
  <c r="V139" i="15"/>
  <c r="V140" i="15"/>
  <c r="V138" i="15"/>
  <c r="T4" i="15"/>
  <c r="Y96" i="15"/>
  <c r="AB90" i="15"/>
  <c r="T62" i="15"/>
  <c r="T76" i="15"/>
  <c r="T16" i="15"/>
  <c r="T8" i="15"/>
  <c r="T242" i="15"/>
  <c r="T275" i="15"/>
  <c r="T28" i="15"/>
  <c r="T2" i="15"/>
  <c r="T7" i="15"/>
  <c r="T5" i="15"/>
  <c r="T6" i="15"/>
  <c r="T23" i="15"/>
  <c r="T9" i="15"/>
  <c r="T49" i="15"/>
  <c r="T11" i="15"/>
  <c r="T20" i="15"/>
  <c r="T173" i="15"/>
  <c r="T47" i="15"/>
  <c r="T26" i="15"/>
  <c r="T22" i="15"/>
  <c r="T24" i="15"/>
  <c r="T19" i="15"/>
  <c r="T17" i="15"/>
  <c r="T12" i="15"/>
  <c r="T27" i="15"/>
  <c r="T25" i="15"/>
  <c r="T14" i="15"/>
  <c r="T13" i="15"/>
  <c r="T18" i="15"/>
  <c r="T21" i="15"/>
  <c r="T15" i="15"/>
  <c r="T10" i="15"/>
  <c r="T37" i="15"/>
  <c r="T262" i="15"/>
  <c r="T130" i="15"/>
  <c r="T191" i="15"/>
  <c r="T152" i="15"/>
  <c r="T212" i="15"/>
  <c r="T211" i="15"/>
  <c r="T210" i="15"/>
  <c r="T264" i="15"/>
  <c r="T230" i="15"/>
  <c r="T33" i="15"/>
  <c r="T228" i="15"/>
  <c r="T266" i="15"/>
  <c r="T137" i="15"/>
  <c r="T229" i="15"/>
  <c r="T185" i="15"/>
  <c r="T167" i="15"/>
  <c r="T175" i="15"/>
  <c r="T213" i="15"/>
  <c r="T90" i="15"/>
  <c r="T92" i="15"/>
  <c r="T251" i="15"/>
  <c r="T89" i="15"/>
  <c r="T63" i="15"/>
  <c r="T135" i="15"/>
  <c r="T95" i="15"/>
  <c r="T109" i="15"/>
  <c r="T55" i="15"/>
  <c r="T46" i="15"/>
  <c r="T276" i="15"/>
  <c r="T151" i="15"/>
  <c r="T129" i="15"/>
  <c r="T248" i="15"/>
  <c r="T149" i="15"/>
  <c r="R291" i="15" l="1"/>
  <c r="AD290" i="15"/>
  <c r="W290" i="15"/>
  <c r="AB290" i="15"/>
  <c r="V290" i="15"/>
  <c r="AC290" i="15"/>
  <c r="Z290" i="15"/>
  <c r="AA290" i="15"/>
  <c r="Y290" i="15"/>
  <c r="X290" i="15"/>
  <c r="U290" i="15"/>
  <c r="T290" i="15"/>
  <c r="S290" i="15"/>
  <c r="G864" i="29"/>
  <c r="H864" i="29"/>
  <c r="D873" i="5" s="1"/>
  <c r="I864" i="29"/>
  <c r="F873" i="5" s="1"/>
  <c r="F865" i="29"/>
  <c r="AB91" i="15"/>
  <c r="V141" i="15"/>
  <c r="Y97" i="15"/>
  <c r="G865" i="29" l="1"/>
  <c r="H865" i="29"/>
  <c r="D874" i="5" s="1"/>
  <c r="I865" i="29"/>
  <c r="F874" i="5" s="1"/>
  <c r="R292" i="15"/>
  <c r="AD291" i="15"/>
  <c r="W291" i="15"/>
  <c r="V291" i="15"/>
  <c r="AC291" i="15"/>
  <c r="Z291" i="15"/>
  <c r="AB291" i="15"/>
  <c r="AA291" i="15"/>
  <c r="Y291" i="15"/>
  <c r="X291" i="15"/>
  <c r="U291" i="15"/>
  <c r="T291" i="15"/>
  <c r="S291" i="15"/>
  <c r="F866" i="29"/>
  <c r="AB92" i="15"/>
  <c r="V142" i="15"/>
  <c r="Y98" i="15"/>
  <c r="R293" i="15" l="1"/>
  <c r="AD292" i="15"/>
  <c r="Z292" i="15"/>
  <c r="AB292" i="15"/>
  <c r="W292" i="15"/>
  <c r="V292" i="15"/>
  <c r="AA292" i="15"/>
  <c r="Y292" i="15"/>
  <c r="AC292" i="15"/>
  <c r="X292" i="15"/>
  <c r="U292" i="15"/>
  <c r="T292" i="15"/>
  <c r="S292" i="15"/>
  <c r="G866" i="29"/>
  <c r="H866" i="29"/>
  <c r="D875" i="5" s="1"/>
  <c r="I866" i="29"/>
  <c r="F875" i="5" s="1"/>
  <c r="F867" i="29"/>
  <c r="AB93" i="15"/>
  <c r="Y99" i="15"/>
  <c r="V143" i="15"/>
  <c r="AB94" i="15"/>
  <c r="Y100" i="15"/>
  <c r="G867" i="29" l="1"/>
  <c r="I867" i="29"/>
  <c r="F876" i="5" s="1"/>
  <c r="H867" i="29"/>
  <c r="D876" i="5" s="1"/>
  <c r="R294" i="15"/>
  <c r="AD293" i="15"/>
  <c r="Z293" i="15"/>
  <c r="W293" i="15"/>
  <c r="AC293" i="15"/>
  <c r="V293" i="15"/>
  <c r="Y293" i="15"/>
  <c r="AB293" i="15"/>
  <c r="AA293" i="15"/>
  <c r="X293" i="15"/>
  <c r="U293" i="15"/>
  <c r="T293" i="15"/>
  <c r="S293" i="15"/>
  <c r="F868" i="29"/>
  <c r="V144" i="15"/>
  <c r="Y101" i="15"/>
  <c r="R295" i="15" l="1"/>
  <c r="AD294" i="15"/>
  <c r="W294" i="15"/>
  <c r="AC294" i="15"/>
  <c r="V294" i="15"/>
  <c r="AA294" i="15"/>
  <c r="AB294" i="15"/>
  <c r="Y294" i="15"/>
  <c r="Z294" i="15"/>
  <c r="X294" i="15"/>
  <c r="U294" i="15"/>
  <c r="T294" i="15"/>
  <c r="S294" i="15"/>
  <c r="G868" i="29"/>
  <c r="H868" i="29"/>
  <c r="D877" i="5" s="1"/>
  <c r="I868" i="29"/>
  <c r="F877" i="5" s="1"/>
  <c r="F869" i="29"/>
  <c r="V152" i="15"/>
  <c r="AB95" i="15"/>
  <c r="V145" i="15"/>
  <c r="V6" i="15"/>
  <c r="G869" i="29" l="1"/>
  <c r="H869" i="29"/>
  <c r="D878" i="5" s="1"/>
  <c r="I869" i="29"/>
  <c r="F878" i="5" s="1"/>
  <c r="R296" i="15"/>
  <c r="AD295" i="15"/>
  <c r="Z295" i="15"/>
  <c r="AC295" i="15"/>
  <c r="V295" i="15"/>
  <c r="AB295" i="15"/>
  <c r="Y295" i="15"/>
  <c r="W295" i="15"/>
  <c r="AA295" i="15"/>
  <c r="X295" i="15"/>
  <c r="U295" i="15"/>
  <c r="T295" i="15"/>
  <c r="S295" i="15"/>
  <c r="F870" i="29"/>
  <c r="AB97" i="15"/>
  <c r="Y102" i="15"/>
  <c r="AB96" i="15"/>
  <c r="R297" i="15" l="1"/>
  <c r="AD296" i="15"/>
  <c r="W296" i="15"/>
  <c r="AB296" i="15"/>
  <c r="V296" i="15"/>
  <c r="Z296" i="15"/>
  <c r="AC296" i="15"/>
  <c r="AA296" i="15"/>
  <c r="Y296" i="15"/>
  <c r="X296" i="15"/>
  <c r="U296" i="15"/>
  <c r="T296" i="15"/>
  <c r="S296" i="15"/>
  <c r="G870" i="29"/>
  <c r="H870" i="29"/>
  <c r="D879" i="5" s="1"/>
  <c r="I870" i="29"/>
  <c r="F879" i="5" s="1"/>
  <c r="F871" i="29"/>
  <c r="Y106" i="15"/>
  <c r="Y107" i="15"/>
  <c r="Y103" i="15"/>
  <c r="Y105" i="15"/>
  <c r="Y104" i="15"/>
  <c r="G871" i="29" l="1"/>
  <c r="H871" i="29"/>
  <c r="D880" i="5" s="1"/>
  <c r="I871" i="29"/>
  <c r="F880" i="5" s="1"/>
  <c r="R298" i="15"/>
  <c r="AD297" i="15"/>
  <c r="W297" i="15"/>
  <c r="AC297" i="15"/>
  <c r="V297" i="15"/>
  <c r="AB297" i="15"/>
  <c r="Z297" i="15"/>
  <c r="Y297" i="15"/>
  <c r="AA297" i="15"/>
  <c r="X297" i="15"/>
  <c r="U297" i="15"/>
  <c r="T297" i="15"/>
  <c r="S297" i="15"/>
  <c r="F872" i="29"/>
  <c r="Y110" i="15"/>
  <c r="AB99" i="15"/>
  <c r="AB98" i="15"/>
  <c r="R299" i="15" l="1"/>
  <c r="AD298" i="15"/>
  <c r="W298" i="15"/>
  <c r="AB298" i="15"/>
  <c r="AC298" i="15"/>
  <c r="V298" i="15"/>
  <c r="AA298" i="15"/>
  <c r="Y298" i="15"/>
  <c r="Z298" i="15"/>
  <c r="X298" i="15"/>
  <c r="U298" i="15"/>
  <c r="T298" i="15"/>
  <c r="S298" i="15"/>
  <c r="G872" i="29"/>
  <c r="H872" i="29"/>
  <c r="D881" i="5" s="1"/>
  <c r="I872" i="29"/>
  <c r="F881" i="5" s="1"/>
  <c r="F873" i="29"/>
  <c r="S35" i="15"/>
  <c r="S34" i="15"/>
  <c r="S41" i="15"/>
  <c r="S38" i="15"/>
  <c r="S40" i="15"/>
  <c r="S42" i="15"/>
  <c r="S37" i="15"/>
  <c r="S39" i="15"/>
  <c r="S36" i="15"/>
  <c r="G873" i="29" l="1"/>
  <c r="H873" i="29"/>
  <c r="D882" i="5" s="1"/>
  <c r="I873" i="29"/>
  <c r="F882" i="5" s="1"/>
  <c r="R300" i="15"/>
  <c r="AD299" i="15"/>
  <c r="W299" i="15"/>
  <c r="AC299" i="15"/>
  <c r="Z299" i="15"/>
  <c r="V299" i="15"/>
  <c r="Y299" i="15"/>
  <c r="AB299" i="15"/>
  <c r="AA299" i="15"/>
  <c r="X299" i="15"/>
  <c r="U299" i="15"/>
  <c r="T299" i="15"/>
  <c r="S299" i="15"/>
  <c r="F874" i="29"/>
  <c r="B45" i="23"/>
  <c r="B44" i="23"/>
  <c r="B47" i="23"/>
  <c r="B43" i="23"/>
  <c r="B48" i="23"/>
  <c r="B40" i="23"/>
  <c r="B42" i="23"/>
  <c r="B46" i="23"/>
  <c r="B41" i="23"/>
  <c r="AB100" i="15"/>
  <c r="AB101" i="15"/>
  <c r="AB83" i="15"/>
  <c r="S3" i="15"/>
  <c r="S2" i="15"/>
  <c r="S4" i="15"/>
  <c r="S5" i="15"/>
  <c r="S16" i="15"/>
  <c r="S7" i="15"/>
  <c r="S18" i="15"/>
  <c r="S9" i="15"/>
  <c r="S11" i="15"/>
  <c r="S15" i="15"/>
  <c r="S8" i="15"/>
  <c r="S10" i="15"/>
  <c r="S14" i="15"/>
  <c r="S22" i="15"/>
  <c r="S12" i="15"/>
  <c r="S21" i="15"/>
  <c r="S13" i="15"/>
  <c r="S20" i="15"/>
  <c r="S23" i="15"/>
  <c r="S17" i="15"/>
  <c r="S6" i="15"/>
  <c r="S19" i="15"/>
  <c r="S24" i="15"/>
  <c r="S26" i="15"/>
  <c r="S25" i="15"/>
  <c r="S27" i="15"/>
  <c r="S28" i="15"/>
  <c r="S29" i="15"/>
  <c r="S30" i="15"/>
  <c r="S32" i="15"/>
  <c r="S31" i="15"/>
  <c r="S33" i="15"/>
  <c r="R301" i="15" l="1"/>
  <c r="AD300" i="15"/>
  <c r="Z300" i="15"/>
  <c r="AB300" i="15"/>
  <c r="W300" i="15"/>
  <c r="AC300" i="15"/>
  <c r="V300" i="15"/>
  <c r="Y300" i="15"/>
  <c r="AA300" i="15"/>
  <c r="X300" i="15"/>
  <c r="U300" i="15"/>
  <c r="T300" i="15"/>
  <c r="S300" i="15"/>
  <c r="G874" i="29"/>
  <c r="I874" i="29"/>
  <c r="F883" i="5" s="1"/>
  <c r="H874" i="29"/>
  <c r="D883" i="5" s="1"/>
  <c r="F875" i="29"/>
  <c r="B34" i="23"/>
  <c r="B30" i="23"/>
  <c r="B29" i="23"/>
  <c r="B18" i="23"/>
  <c r="B14" i="23"/>
  <c r="B24" i="23"/>
  <c r="B10" i="23"/>
  <c r="B37" i="23"/>
  <c r="B33" i="23"/>
  <c r="B26" i="23"/>
  <c r="B28" i="23"/>
  <c r="B21" i="23"/>
  <c r="B13" i="23"/>
  <c r="B8" i="23"/>
  <c r="B38" i="23"/>
  <c r="B25" i="23"/>
  <c r="B36" i="23"/>
  <c r="B31" i="23"/>
  <c r="B12" i="23"/>
  <c r="B19" i="23"/>
  <c r="B20" i="23"/>
  <c r="B17" i="23"/>
  <c r="B22" i="23"/>
  <c r="B9" i="23"/>
  <c r="B39" i="23"/>
  <c r="B35" i="23"/>
  <c r="B32" i="23"/>
  <c r="B23" i="23"/>
  <c r="B27" i="23"/>
  <c r="B16" i="23"/>
  <c r="B15" i="23"/>
  <c r="B11" i="23"/>
  <c r="V233" i="15"/>
  <c r="V188" i="15"/>
  <c r="V204" i="15"/>
  <c r="V184" i="15"/>
  <c r="V217" i="15"/>
  <c r="V202" i="15"/>
  <c r="V263" i="15"/>
  <c r="V237" i="15"/>
  <c r="V170" i="15"/>
  <c r="V164" i="15"/>
  <c r="V166" i="15"/>
  <c r="V163" i="15"/>
  <c r="V259" i="15"/>
  <c r="V173" i="15"/>
  <c r="V264" i="15"/>
  <c r="V245" i="15"/>
  <c r="V275" i="15"/>
  <c r="V155" i="15"/>
  <c r="V214" i="15"/>
  <c r="V147" i="15"/>
  <c r="V226" i="15"/>
  <c r="V187" i="15"/>
  <c r="V270" i="15"/>
  <c r="V191" i="15"/>
  <c r="V225" i="15"/>
  <c r="V180" i="15"/>
  <c r="V146" i="15"/>
  <c r="V221" i="15"/>
  <c r="V179" i="15"/>
  <c r="V241" i="15"/>
  <c r="V271" i="15"/>
  <c r="V253" i="15"/>
  <c r="V229" i="15"/>
  <c r="Y157" i="15"/>
  <c r="V273" i="15"/>
  <c r="V206" i="15"/>
  <c r="V178" i="15"/>
  <c r="V153" i="15"/>
  <c r="V186" i="15"/>
  <c r="V265" i="15"/>
  <c r="V231" i="15"/>
  <c r="V236" i="15"/>
  <c r="V272" i="15"/>
  <c r="V158" i="15"/>
  <c r="V250" i="15"/>
  <c r="V242" i="15"/>
  <c r="V249" i="15"/>
  <c r="V159" i="15"/>
  <c r="V228" i="15"/>
  <c r="V150" i="15"/>
  <c r="V224" i="15"/>
  <c r="V182" i="15"/>
  <c r="V278" i="15"/>
  <c r="V258" i="15"/>
  <c r="V205" i="15"/>
  <c r="V169" i="15"/>
  <c r="V218" i="15"/>
  <c r="V168" i="15"/>
  <c r="V161" i="15"/>
  <c r="V177" i="15"/>
  <c r="V252" i="15"/>
  <c r="V157" i="15"/>
  <c r="V266" i="15"/>
  <c r="V200" i="15"/>
  <c r="V222" i="15"/>
  <c r="V185" i="15"/>
  <c r="V260" i="15"/>
  <c r="V251" i="15"/>
  <c r="V254" i="15"/>
  <c r="V261" i="15"/>
  <c r="V165" i="15"/>
  <c r="V151" i="15"/>
  <c r="V149" i="15"/>
  <c r="V279" i="15"/>
  <c r="V175" i="15"/>
  <c r="V255" i="15"/>
  <c r="V195" i="15"/>
  <c r="V269" i="15"/>
  <c r="V181" i="15"/>
  <c r="V232" i="15"/>
  <c r="V213" i="15"/>
  <c r="V198" i="15"/>
  <c r="V196" i="15"/>
  <c r="V256" i="15"/>
  <c r="V235" i="15"/>
  <c r="V176" i="15"/>
  <c r="V201" i="15"/>
  <c r="V154" i="15"/>
  <c r="V274" i="15"/>
  <c r="V244" i="15"/>
  <c r="V189" i="15"/>
  <c r="V194" i="15"/>
  <c r="V223" i="15"/>
  <c r="V276" i="15"/>
  <c r="V183" i="15"/>
  <c r="V268" i="15"/>
  <c r="V246" i="15"/>
  <c r="V209" i="15"/>
  <c r="V220" i="15"/>
  <c r="V167" i="15"/>
  <c r="V192" i="15"/>
  <c r="V193" i="15"/>
  <c r="V219" i="15"/>
  <c r="V227" i="15"/>
  <c r="V203" i="15"/>
  <c r="V197" i="15"/>
  <c r="V172" i="15"/>
  <c r="V162" i="15"/>
  <c r="V267" i="15"/>
  <c r="V207" i="15"/>
  <c r="V262" i="15"/>
  <c r="V210" i="15"/>
  <c r="V238" i="15"/>
  <c r="V240" i="15"/>
  <c r="V160" i="15"/>
  <c r="V208" i="15"/>
  <c r="Y222" i="15"/>
  <c r="Y156" i="15"/>
  <c r="Y226" i="15"/>
  <c r="Y244" i="15"/>
  <c r="V277" i="15"/>
  <c r="V174" i="15"/>
  <c r="V156" i="15"/>
  <c r="V171" i="15"/>
  <c r="V211" i="15"/>
  <c r="V230" i="15"/>
  <c r="V257" i="15"/>
  <c r="V216" i="15"/>
  <c r="V212" i="15"/>
  <c r="V148" i="15"/>
  <c r="V234" i="15"/>
  <c r="V199" i="15"/>
  <c r="V243" i="15"/>
  <c r="V247" i="15"/>
  <c r="V239" i="15"/>
  <c r="Y267" i="15"/>
  <c r="Y115" i="15"/>
  <c r="V190" i="15"/>
  <c r="V215" i="15"/>
  <c r="Y146" i="15"/>
  <c r="Y247" i="15"/>
  <c r="Y165" i="15"/>
  <c r="Y173" i="15"/>
  <c r="Y113" i="15"/>
  <c r="Y136" i="15"/>
  <c r="Y137" i="15"/>
  <c r="Y197" i="15"/>
  <c r="Y227" i="15"/>
  <c r="V248" i="15"/>
  <c r="Y118" i="15"/>
  <c r="Y185" i="15"/>
  <c r="Y213" i="15"/>
  <c r="Y237" i="15"/>
  <c r="Y209" i="15"/>
  <c r="Y178" i="15"/>
  <c r="Y120" i="15"/>
  <c r="Y261" i="15"/>
  <c r="Y167" i="15"/>
  <c r="Y182" i="15"/>
  <c r="Y126" i="15"/>
  <c r="Y140" i="15"/>
  <c r="Y180" i="15"/>
  <c r="Y179" i="15"/>
  <c r="Y109" i="15"/>
  <c r="Y198" i="15"/>
  <c r="Y154" i="15"/>
  <c r="Y224" i="15"/>
  <c r="Y170" i="15"/>
  <c r="Y166" i="15"/>
  <c r="Y242" i="15"/>
  <c r="Y142" i="15"/>
  <c r="Y254" i="15"/>
  <c r="Y230" i="15"/>
  <c r="Y253" i="15"/>
  <c r="Y205" i="15"/>
  <c r="Y124" i="15"/>
  <c r="Y214" i="15"/>
  <c r="Y145" i="15"/>
  <c r="Y155" i="15"/>
  <c r="Y258" i="15"/>
  <c r="Y241" i="15"/>
  <c r="Y189" i="15"/>
  <c r="Y121" i="15"/>
  <c r="Y108" i="15"/>
  <c r="Y263" i="15"/>
  <c r="Y128" i="15"/>
  <c r="Y210" i="15"/>
  <c r="Y228" i="15"/>
  <c r="Y159" i="15"/>
  <c r="Y163" i="15"/>
  <c r="Y274" i="15"/>
  <c r="Y216" i="15"/>
  <c r="Y132" i="15"/>
  <c r="Y229" i="15"/>
  <c r="Y134" i="15"/>
  <c r="Y117" i="15"/>
  <c r="Y183" i="15"/>
  <c r="Y112" i="15"/>
  <c r="Y111" i="15"/>
  <c r="Y169" i="15"/>
  <c r="Y164" i="15"/>
  <c r="Y186" i="15"/>
  <c r="Y184" i="15"/>
  <c r="Y276" i="15"/>
  <c r="Y196" i="15"/>
  <c r="Y225" i="15"/>
  <c r="Y245" i="15"/>
  <c r="Y133" i="15"/>
  <c r="Y161" i="15"/>
  <c r="Y211" i="15"/>
  <c r="Y200" i="15"/>
  <c r="Y239" i="15"/>
  <c r="Y271" i="15"/>
  <c r="Y252" i="15"/>
  <c r="Y243" i="15"/>
  <c r="Y236" i="15"/>
  <c r="Y235" i="15"/>
  <c r="Y259" i="15"/>
  <c r="Y188" i="15"/>
  <c r="Y174" i="15"/>
  <c r="Y231" i="15"/>
  <c r="Y215" i="15"/>
  <c r="Y238" i="15"/>
  <c r="Y141" i="15"/>
  <c r="Y172" i="15"/>
  <c r="Y265" i="15"/>
  <c r="Y195" i="15"/>
  <c r="Y266" i="15"/>
  <c r="Y248" i="15"/>
  <c r="Y153" i="15"/>
  <c r="Y208" i="15"/>
  <c r="Y127" i="15"/>
  <c r="Y151" i="15"/>
  <c r="Y144" i="15"/>
  <c r="Y273" i="15"/>
  <c r="Y206" i="15"/>
  <c r="Y138" i="15"/>
  <c r="Y129" i="15"/>
  <c r="Y279" i="15"/>
  <c r="Y201" i="15"/>
  <c r="Y162" i="15"/>
  <c r="Y158" i="15"/>
  <c r="Y122" i="15"/>
  <c r="Y250" i="15"/>
  <c r="Y251" i="15"/>
  <c r="Y257" i="15"/>
  <c r="Y191" i="15"/>
  <c r="Y268" i="15"/>
  <c r="Y207" i="15"/>
  <c r="Y218" i="15"/>
  <c r="Y194" i="15"/>
  <c r="Y114" i="15"/>
  <c r="Y249" i="15"/>
  <c r="Y168" i="15"/>
  <c r="Y175" i="15"/>
  <c r="Y131" i="15"/>
  <c r="Y233" i="15"/>
  <c r="Y135" i="15"/>
  <c r="Y264" i="15"/>
  <c r="Y192" i="15"/>
  <c r="Y147" i="15"/>
  <c r="Y256" i="15"/>
  <c r="Y187" i="15"/>
  <c r="Y130" i="15"/>
  <c r="Y177" i="15"/>
  <c r="Y212" i="15"/>
  <c r="Y270" i="15"/>
  <c r="Y125" i="15"/>
  <c r="Y171" i="15"/>
  <c r="Y255" i="15"/>
  <c r="Y217" i="15"/>
  <c r="Y119" i="15"/>
  <c r="Y234" i="15"/>
  <c r="Y139" i="15"/>
  <c r="Y143" i="15"/>
  <c r="Y149" i="15"/>
  <c r="Y150" i="15"/>
  <c r="Y278" i="15"/>
  <c r="Y269" i="15"/>
  <c r="Y223" i="15"/>
  <c r="Y190" i="15"/>
  <c r="Y193" i="15"/>
  <c r="Y148" i="15"/>
  <c r="Y202" i="15"/>
  <c r="Y262" i="15"/>
  <c r="Y260" i="15"/>
  <c r="Y176" i="15"/>
  <c r="Y116" i="15"/>
  <c r="Y220" i="15"/>
  <c r="Y240" i="15"/>
  <c r="Y160" i="15"/>
  <c r="Y277" i="15"/>
  <c r="Y275" i="15"/>
  <c r="Y152" i="15"/>
  <c r="Y219" i="15"/>
  <c r="Y221" i="15"/>
  <c r="Y199" i="15"/>
  <c r="Y246" i="15"/>
  <c r="Y123" i="15"/>
  <c r="Y181" i="15"/>
  <c r="Y204" i="15"/>
  <c r="Y232" i="15"/>
  <c r="Y203" i="15"/>
  <c r="Y272" i="15"/>
  <c r="S43" i="15"/>
  <c r="S44" i="15"/>
  <c r="G875" i="29" l="1"/>
  <c r="H875" i="29"/>
  <c r="D884" i="5" s="1"/>
  <c r="I875" i="29"/>
  <c r="F884" i="5" s="1"/>
  <c r="R302" i="15"/>
  <c r="AD301" i="15"/>
  <c r="AB301" i="15"/>
  <c r="W301" i="15"/>
  <c r="Z301" i="15"/>
  <c r="V301" i="15"/>
  <c r="AA301" i="15"/>
  <c r="AC301" i="15"/>
  <c r="Y301" i="15"/>
  <c r="X301" i="15"/>
  <c r="U301" i="15"/>
  <c r="T301" i="15"/>
  <c r="S301" i="15"/>
  <c r="F876" i="29"/>
  <c r="B50" i="23"/>
  <c r="B49" i="23"/>
  <c r="AB102" i="15"/>
  <c r="S119" i="15"/>
  <c r="S75" i="15"/>
  <c r="S94" i="15"/>
  <c r="S51" i="15"/>
  <c r="S77" i="15"/>
  <c r="S99" i="15"/>
  <c r="S95" i="15"/>
  <c r="S54" i="15"/>
  <c r="R303" i="15" l="1"/>
  <c r="AD302" i="15"/>
  <c r="AC302" i="15"/>
  <c r="Z302" i="15"/>
  <c r="AB302" i="15"/>
  <c r="Y302" i="15"/>
  <c r="AA302" i="15"/>
  <c r="W302" i="15"/>
  <c r="V302" i="15"/>
  <c r="X302" i="15"/>
  <c r="U302" i="15"/>
  <c r="T302" i="15"/>
  <c r="S302" i="15"/>
  <c r="G876" i="29"/>
  <c r="H876" i="29"/>
  <c r="D885" i="5" s="1"/>
  <c r="I876" i="29"/>
  <c r="F885" i="5" s="1"/>
  <c r="F877" i="29"/>
  <c r="B60" i="23"/>
  <c r="B101" i="23"/>
  <c r="B100" i="23"/>
  <c r="B105" i="23"/>
  <c r="B81" i="23"/>
  <c r="B83" i="23"/>
  <c r="B57" i="23"/>
  <c r="AB104" i="15"/>
  <c r="S102" i="15"/>
  <c r="S120" i="15"/>
  <c r="S107" i="15"/>
  <c r="S81" i="15"/>
  <c r="S100" i="15"/>
  <c r="S53" i="15"/>
  <c r="S63" i="15"/>
  <c r="S69" i="15"/>
  <c r="S109" i="15"/>
  <c r="S93" i="15"/>
  <c r="S61" i="15"/>
  <c r="S118" i="15"/>
  <c r="S96" i="15"/>
  <c r="S105" i="15"/>
  <c r="S92" i="15"/>
  <c r="S76" i="15"/>
  <c r="S70" i="15"/>
  <c r="S91" i="15"/>
  <c r="S49" i="15"/>
  <c r="S65" i="15"/>
  <c r="S108" i="15"/>
  <c r="S113" i="15"/>
  <c r="S71" i="15"/>
  <c r="S47" i="15"/>
  <c r="S104" i="15"/>
  <c r="S45" i="15"/>
  <c r="S110" i="15"/>
  <c r="S88" i="15"/>
  <c r="S66" i="15"/>
  <c r="S67" i="15"/>
  <c r="S101" i="15"/>
  <c r="S115" i="15"/>
  <c r="S78" i="15"/>
  <c r="S90" i="15"/>
  <c r="S55" i="15"/>
  <c r="S98" i="15"/>
  <c r="S56" i="15"/>
  <c r="S64" i="15"/>
  <c r="S50" i="15"/>
  <c r="S82" i="15"/>
  <c r="S97" i="15"/>
  <c r="S84" i="15"/>
  <c r="S68" i="15"/>
  <c r="S57" i="15"/>
  <c r="S80" i="15"/>
  <c r="S114" i="15"/>
  <c r="S52" i="15"/>
  <c r="S116" i="15"/>
  <c r="S111" i="15"/>
  <c r="S79" i="15"/>
  <c r="S117" i="15"/>
  <c r="S72" i="15"/>
  <c r="S48" i="15"/>
  <c r="S89" i="15"/>
  <c r="S58" i="15"/>
  <c r="S103" i="15"/>
  <c r="S112" i="15"/>
  <c r="S74" i="15"/>
  <c r="S83" i="15"/>
  <c r="S73" i="15"/>
  <c r="S60" i="15"/>
  <c r="S86" i="15"/>
  <c r="S59" i="15"/>
  <c r="S46" i="15"/>
  <c r="S106" i="15"/>
  <c r="S87" i="15"/>
  <c r="S85" i="15"/>
  <c r="S62" i="15"/>
  <c r="G877" i="29" l="1"/>
  <c r="H877" i="29"/>
  <c r="D886" i="5" s="1"/>
  <c r="I877" i="29"/>
  <c r="F886" i="5" s="1"/>
  <c r="R304" i="15"/>
  <c r="AD303" i="15"/>
  <c r="W303" i="15"/>
  <c r="V303" i="15"/>
  <c r="AB303" i="15"/>
  <c r="AC303" i="15"/>
  <c r="Z303" i="15"/>
  <c r="Y303" i="15"/>
  <c r="AA303" i="15"/>
  <c r="X303" i="15"/>
  <c r="U303" i="15"/>
  <c r="T303" i="15"/>
  <c r="S303" i="15"/>
  <c r="F878" i="29"/>
  <c r="B91" i="23"/>
  <c r="B65" i="23"/>
  <c r="B89" i="23"/>
  <c r="B64" i="23"/>
  <c r="B58" i="23"/>
  <c r="B74" i="23"/>
  <c r="B56" i="23"/>
  <c r="B61" i="23"/>
  <c r="B107" i="23"/>
  <c r="B77" i="23"/>
  <c r="B55" i="23"/>
  <c r="B98" i="23"/>
  <c r="B67" i="23"/>
  <c r="B69" i="23"/>
  <c r="B93" i="23"/>
  <c r="B92" i="23"/>
  <c r="B80" i="23"/>
  <c r="B95" i="23"/>
  <c r="B85" i="23"/>
  <c r="B90" i="23"/>
  <c r="B70" i="23"/>
  <c r="B96" i="23"/>
  <c r="B73" i="23"/>
  <c r="B51" i="23"/>
  <c r="B97" i="23"/>
  <c r="B99" i="23"/>
  <c r="B59" i="23"/>
  <c r="B66" i="23"/>
  <c r="B54" i="23"/>
  <c r="B86" i="23"/>
  <c r="B103" i="23"/>
  <c r="B62" i="23"/>
  <c r="B84" i="23"/>
  <c r="B72" i="23"/>
  <c r="B110" i="23"/>
  <c r="B76" i="23"/>
  <c r="B102" i="23"/>
  <c r="B106" i="23"/>
  <c r="B108" i="23"/>
  <c r="B68" i="23"/>
  <c r="B52" i="23"/>
  <c r="B79" i="23"/>
  <c r="B78" i="23"/>
  <c r="B63" i="23"/>
  <c r="B88" i="23"/>
  <c r="B104" i="23"/>
  <c r="B94" i="23"/>
  <c r="B53" i="23"/>
  <c r="B71" i="23"/>
  <c r="B82" i="23"/>
  <c r="B75" i="23"/>
  <c r="B87" i="23"/>
  <c r="S121" i="15"/>
  <c r="AB105" i="15"/>
  <c r="B111" i="23" s="1"/>
  <c r="R305" i="15" l="1"/>
  <c r="AD304" i="15"/>
  <c r="V304" i="15"/>
  <c r="W304" i="15"/>
  <c r="Z304" i="15"/>
  <c r="AB304" i="15"/>
  <c r="AC304" i="15"/>
  <c r="Y304" i="15"/>
  <c r="AA304" i="15"/>
  <c r="X304" i="15"/>
  <c r="U304" i="15"/>
  <c r="T304" i="15"/>
  <c r="S304" i="15"/>
  <c r="G878" i="29"/>
  <c r="H878" i="29"/>
  <c r="D887" i="5" s="1"/>
  <c r="I878" i="29"/>
  <c r="F887" i="5" s="1"/>
  <c r="F879" i="29"/>
  <c r="S122" i="15"/>
  <c r="G879" i="29" l="1"/>
  <c r="H879" i="29"/>
  <c r="D888" i="5" s="1"/>
  <c r="I879" i="29"/>
  <c r="F888" i="5" s="1"/>
  <c r="R306" i="15"/>
  <c r="AD305" i="15"/>
  <c r="AC305" i="15"/>
  <c r="W305" i="15"/>
  <c r="AB305" i="15"/>
  <c r="V305" i="15"/>
  <c r="Y305" i="15"/>
  <c r="AA305" i="15"/>
  <c r="Z305" i="15"/>
  <c r="X305" i="15"/>
  <c r="U305" i="15"/>
  <c r="T305" i="15"/>
  <c r="S305" i="15"/>
  <c r="F880" i="29"/>
  <c r="AB108" i="15"/>
  <c r="B114" i="23" s="1"/>
  <c r="S123" i="15"/>
  <c r="S124" i="15"/>
  <c r="R307" i="15" l="1"/>
  <c r="AD306" i="15"/>
  <c r="Z306" i="15"/>
  <c r="AB306" i="15"/>
  <c r="V306" i="15"/>
  <c r="W306" i="15"/>
  <c r="Y306" i="15"/>
  <c r="AC306" i="15"/>
  <c r="AA306" i="15"/>
  <c r="X306" i="15"/>
  <c r="U306" i="15"/>
  <c r="T306" i="15"/>
  <c r="S306" i="15"/>
  <c r="G880" i="29"/>
  <c r="H880" i="29"/>
  <c r="D889" i="5" s="1"/>
  <c r="I880" i="29"/>
  <c r="F889" i="5" s="1"/>
  <c r="F881" i="29"/>
  <c r="S125" i="15"/>
  <c r="AB109" i="15"/>
  <c r="B115" i="23" s="1"/>
  <c r="AB110" i="15"/>
  <c r="B116" i="23" s="1"/>
  <c r="S126" i="15"/>
  <c r="G881" i="29" l="1"/>
  <c r="H881" i="29"/>
  <c r="D890" i="5" s="1"/>
  <c r="I881" i="29"/>
  <c r="F890" i="5" s="1"/>
  <c r="R308" i="15"/>
  <c r="AD307" i="15"/>
  <c r="V307" i="15"/>
  <c r="AC307" i="15"/>
  <c r="W307" i="15"/>
  <c r="AB307" i="15"/>
  <c r="AA307" i="15"/>
  <c r="Z307" i="15"/>
  <c r="Y307" i="15"/>
  <c r="X307" i="15"/>
  <c r="U307" i="15"/>
  <c r="T307" i="15"/>
  <c r="S307" i="15"/>
  <c r="F882" i="29"/>
  <c r="S127" i="15"/>
  <c r="R309" i="15" l="1"/>
  <c r="AD308" i="15"/>
  <c r="V308" i="15"/>
  <c r="AA308" i="15"/>
  <c r="Z308" i="15"/>
  <c r="AB308" i="15"/>
  <c r="W308" i="15"/>
  <c r="AC308" i="15"/>
  <c r="Y308" i="15"/>
  <c r="X308" i="15"/>
  <c r="U308" i="15"/>
  <c r="T308" i="15"/>
  <c r="S308" i="15"/>
  <c r="G882" i="29"/>
  <c r="H882" i="29"/>
  <c r="D891" i="5" s="1"/>
  <c r="I882" i="29"/>
  <c r="F891" i="5" s="1"/>
  <c r="F883" i="29"/>
  <c r="AB232" i="15"/>
  <c r="AB112" i="15"/>
  <c r="B118" i="23" s="1"/>
  <c r="AB180" i="15"/>
  <c r="AB145" i="15"/>
  <c r="AB260" i="15"/>
  <c r="AB188" i="15"/>
  <c r="AB222" i="15"/>
  <c r="AB244" i="15"/>
  <c r="AB144" i="15"/>
  <c r="AB129" i="15"/>
  <c r="AB126" i="15"/>
  <c r="B132" i="23" s="1"/>
  <c r="AB221" i="15"/>
  <c r="AB220" i="15"/>
  <c r="AB173" i="15"/>
  <c r="AB226" i="15"/>
  <c r="AB272" i="15"/>
  <c r="AB178" i="15"/>
  <c r="AB168" i="15"/>
  <c r="AB193" i="15"/>
  <c r="AB194" i="15"/>
  <c r="AB137" i="15"/>
  <c r="AB249" i="15"/>
  <c r="AB224" i="15"/>
  <c r="AB151" i="15"/>
  <c r="AB250" i="15"/>
  <c r="AB162" i="15"/>
  <c r="AB152" i="15"/>
  <c r="AB166" i="15"/>
  <c r="AB277" i="15"/>
  <c r="AB191" i="15"/>
  <c r="AB238" i="15"/>
  <c r="AB120" i="15"/>
  <c r="B126" i="23" s="1"/>
  <c r="AB125" i="15"/>
  <c r="B131" i="23" s="1"/>
  <c r="AB118" i="15"/>
  <c r="B124" i="23" s="1"/>
  <c r="AB174" i="15"/>
  <c r="AB268" i="15"/>
  <c r="AB276" i="15"/>
  <c r="AB114" i="15"/>
  <c r="B120" i="23" s="1"/>
  <c r="AB154" i="15"/>
  <c r="AB158" i="15"/>
  <c r="AB169" i="15"/>
  <c r="AB269" i="15"/>
  <c r="AB127" i="15"/>
  <c r="B133" i="23" s="1"/>
  <c r="AB256" i="15"/>
  <c r="AB204" i="15"/>
  <c r="AB165" i="15"/>
  <c r="AB247" i="15"/>
  <c r="AB212" i="15"/>
  <c r="AB164" i="15"/>
  <c r="AB240" i="15"/>
  <c r="AB216" i="15"/>
  <c r="AB254" i="15"/>
  <c r="AB235" i="15"/>
  <c r="AB214" i="15"/>
  <c r="AB124" i="15"/>
  <c r="B130" i="23" s="1"/>
  <c r="AB140" i="15"/>
  <c r="AB119" i="15"/>
  <c r="B125" i="23" s="1"/>
  <c r="AB155" i="15"/>
  <c r="AB202" i="15"/>
  <c r="AB123" i="15"/>
  <c r="B129" i="23" s="1"/>
  <c r="AB196" i="15"/>
  <c r="AB237" i="15"/>
  <c r="AB197" i="15"/>
  <c r="AB258" i="15"/>
  <c r="AB229" i="15"/>
  <c r="AB243" i="15"/>
  <c r="AB209" i="15"/>
  <c r="AB176" i="15"/>
  <c r="AB200" i="15"/>
  <c r="AB115" i="15"/>
  <c r="B121" i="23" s="1"/>
  <c r="AB223" i="15"/>
  <c r="AB205" i="15"/>
  <c r="AB113" i="15"/>
  <c r="B119" i="23" s="1"/>
  <c r="AB215" i="15"/>
  <c r="AB177" i="15"/>
  <c r="AB186" i="15"/>
  <c r="AB219" i="15"/>
  <c r="AB181" i="15"/>
  <c r="AB265" i="15"/>
  <c r="AB128" i="15"/>
  <c r="AB132" i="15"/>
  <c r="AB275" i="15"/>
  <c r="AB134" i="15"/>
  <c r="AB167" i="15"/>
  <c r="AB211" i="15"/>
  <c r="AB228" i="15"/>
  <c r="AB230" i="15"/>
  <c r="AB271" i="15"/>
  <c r="AB182" i="15"/>
  <c r="AB255" i="15"/>
  <c r="AB175" i="15"/>
  <c r="AB217" i="15"/>
  <c r="AB192" i="15"/>
  <c r="AB279" i="15"/>
  <c r="AB231" i="15"/>
  <c r="AB234" i="15"/>
  <c r="AB171" i="15"/>
  <c r="AB278" i="15"/>
  <c r="AB122" i="15"/>
  <c r="B128" i="23" s="1"/>
  <c r="AB116" i="15"/>
  <c r="B122" i="23" s="1"/>
  <c r="AB150" i="15"/>
  <c r="AB189" i="15"/>
  <c r="AB236" i="15"/>
  <c r="AB239" i="15"/>
  <c r="AB195" i="15"/>
  <c r="AB157" i="15"/>
  <c r="S128" i="15"/>
  <c r="G883" i="29" l="1"/>
  <c r="H883" i="29"/>
  <c r="D892" i="5" s="1"/>
  <c r="I883" i="29"/>
  <c r="F892" i="5" s="1"/>
  <c r="R310" i="15"/>
  <c r="AD309" i="15"/>
  <c r="W309" i="15"/>
  <c r="AB309" i="15"/>
  <c r="AC309" i="15"/>
  <c r="Y309" i="15"/>
  <c r="V309" i="15"/>
  <c r="Z309" i="15"/>
  <c r="AA309" i="15"/>
  <c r="X309" i="15"/>
  <c r="U309" i="15"/>
  <c r="T309" i="15"/>
  <c r="S309" i="15"/>
  <c r="F884" i="29"/>
  <c r="B134" i="23"/>
  <c r="AB274" i="15"/>
  <c r="AB149" i="15"/>
  <c r="AB133" i="15"/>
  <c r="AB172" i="15"/>
  <c r="AB252" i="15"/>
  <c r="AB210" i="15"/>
  <c r="AB187" i="15"/>
  <c r="AB135" i="15"/>
  <c r="AB183" i="15"/>
  <c r="AB143" i="15"/>
  <c r="AB138" i="15"/>
  <c r="AB248" i="15"/>
  <c r="AB241" i="15"/>
  <c r="AB148" i="15"/>
  <c r="AB206" i="15"/>
  <c r="AB190" i="15"/>
  <c r="AB208" i="15"/>
  <c r="AB264" i="15"/>
  <c r="AB121" i="15"/>
  <c r="B127" i="23" s="1"/>
  <c r="AB225" i="15"/>
  <c r="AB139" i="15"/>
  <c r="AB147" i="15"/>
  <c r="AB156" i="15"/>
  <c r="AB117" i="15"/>
  <c r="B123" i="23" s="1"/>
  <c r="AB245" i="15"/>
  <c r="AB159" i="15"/>
  <c r="AB267" i="15"/>
  <c r="AB246" i="15"/>
  <c r="AB262" i="15"/>
  <c r="AB141" i="15"/>
  <c r="AB136" i="15"/>
  <c r="AB227" i="15"/>
  <c r="AB233" i="15"/>
  <c r="AB142" i="15"/>
  <c r="AB259" i="15"/>
  <c r="AB198" i="15"/>
  <c r="AB199" i="15"/>
  <c r="AB146" i="15"/>
  <c r="AB131" i="15"/>
  <c r="AB253" i="15"/>
  <c r="AB213" i="15"/>
  <c r="AB251" i="15"/>
  <c r="AB261" i="15"/>
  <c r="AB266" i="15"/>
  <c r="AB160" i="15"/>
  <c r="AB163" i="15"/>
  <c r="AB257" i="15"/>
  <c r="AB273" i="15"/>
  <c r="AB207" i="15"/>
  <c r="AB130" i="15"/>
  <c r="AB218" i="15"/>
  <c r="AB153" i="15"/>
  <c r="AB270" i="15"/>
  <c r="AB203" i="15"/>
  <c r="AB161" i="15"/>
  <c r="AB179" i="15"/>
  <c r="AB242" i="15"/>
  <c r="AB184" i="15"/>
  <c r="AB103" i="15"/>
  <c r="B109" i="23" s="1"/>
  <c r="AB107" i="15"/>
  <c r="B113" i="23" s="1"/>
  <c r="AB106" i="15"/>
  <c r="B112" i="23" s="1"/>
  <c r="AB111" i="15"/>
  <c r="B117" i="23" s="1"/>
  <c r="AB263" i="15"/>
  <c r="AB201" i="15"/>
  <c r="AB185" i="15"/>
  <c r="AB170" i="15"/>
  <c r="S129" i="15"/>
  <c r="R311" i="15" l="1"/>
  <c r="AD310" i="15"/>
  <c r="AB310" i="15"/>
  <c r="W310" i="15"/>
  <c r="V310" i="15"/>
  <c r="AC310" i="15"/>
  <c r="AA310" i="15"/>
  <c r="Y310" i="15"/>
  <c r="Z310" i="15"/>
  <c r="X310" i="15"/>
  <c r="U310" i="15"/>
  <c r="T310" i="15"/>
  <c r="S310" i="15"/>
  <c r="G884" i="29"/>
  <c r="H884" i="29"/>
  <c r="D893" i="5" s="1"/>
  <c r="I884" i="29"/>
  <c r="F893" i="5" s="1"/>
  <c r="F885" i="29"/>
  <c r="B135" i="23"/>
  <c r="S130" i="15"/>
  <c r="G885" i="29" l="1"/>
  <c r="H885" i="29"/>
  <c r="D894" i="5" s="1"/>
  <c r="I885" i="29"/>
  <c r="F894" i="5" s="1"/>
  <c r="R312" i="15"/>
  <c r="AD311" i="15"/>
  <c r="W311" i="15"/>
  <c r="AB311" i="15"/>
  <c r="Z311" i="15"/>
  <c r="V311" i="15"/>
  <c r="AA311" i="15"/>
  <c r="Y311" i="15"/>
  <c r="AC311" i="15"/>
  <c r="X311" i="15"/>
  <c r="U311" i="15"/>
  <c r="T311" i="15"/>
  <c r="S311" i="15"/>
  <c r="F886" i="29"/>
  <c r="B136" i="23"/>
  <c r="S131" i="15"/>
  <c r="S132" i="15"/>
  <c r="R313" i="15" l="1"/>
  <c r="AD312" i="15"/>
  <c r="W312" i="15"/>
  <c r="Z312" i="15"/>
  <c r="AA312" i="15"/>
  <c r="V312" i="15"/>
  <c r="AC312" i="15"/>
  <c r="AB312" i="15"/>
  <c r="Y312" i="15"/>
  <c r="X312" i="15"/>
  <c r="U312" i="15"/>
  <c r="T312" i="15"/>
  <c r="S312" i="15"/>
  <c r="G886" i="29"/>
  <c r="H886" i="29"/>
  <c r="D895" i="5" s="1"/>
  <c r="I886" i="29"/>
  <c r="F895" i="5" s="1"/>
  <c r="F887" i="29"/>
  <c r="B137" i="23"/>
  <c r="B138" i="23"/>
  <c r="S133" i="15"/>
  <c r="G887" i="29" l="1"/>
  <c r="H887" i="29"/>
  <c r="D896" i="5" s="1"/>
  <c r="I887" i="29"/>
  <c r="F896" i="5" s="1"/>
  <c r="R314" i="15"/>
  <c r="AD313" i="15"/>
  <c r="W313" i="15"/>
  <c r="AB313" i="15"/>
  <c r="V313" i="15"/>
  <c r="AC313" i="15"/>
  <c r="Y313" i="15"/>
  <c r="AA313" i="15"/>
  <c r="Z313" i="15"/>
  <c r="X313" i="15"/>
  <c r="U313" i="15"/>
  <c r="T313" i="15"/>
  <c r="S313" i="15"/>
  <c r="F888" i="29"/>
  <c r="B139" i="23"/>
  <c r="S134" i="15"/>
  <c r="R315" i="15" l="1"/>
  <c r="AD314" i="15"/>
  <c r="W314" i="15"/>
  <c r="Z314" i="15"/>
  <c r="AB314" i="15"/>
  <c r="V314" i="15"/>
  <c r="AC314" i="15"/>
  <c r="Y314" i="15"/>
  <c r="AA314" i="15"/>
  <c r="X314" i="15"/>
  <c r="U314" i="15"/>
  <c r="T314" i="15"/>
  <c r="S314" i="15"/>
  <c r="G888" i="29"/>
  <c r="H888" i="29"/>
  <c r="D897" i="5" s="1"/>
  <c r="I888" i="29"/>
  <c r="F897" i="5" s="1"/>
  <c r="F889" i="29"/>
  <c r="B140" i="23"/>
  <c r="S135" i="15"/>
  <c r="G889" i="29" l="1"/>
  <c r="H889" i="29"/>
  <c r="D898" i="5" s="1"/>
  <c r="I889" i="29"/>
  <c r="F898" i="5" s="1"/>
  <c r="R316" i="15"/>
  <c r="AD315" i="15"/>
  <c r="AC315" i="15"/>
  <c r="W315" i="15"/>
  <c r="Z315" i="15"/>
  <c r="V315" i="15"/>
  <c r="AB315" i="15"/>
  <c r="AA315" i="15"/>
  <c r="Y315" i="15"/>
  <c r="X315" i="15"/>
  <c r="U315" i="15"/>
  <c r="T315" i="15"/>
  <c r="S315" i="15"/>
  <c r="F890" i="29"/>
  <c r="B141" i="23"/>
  <c r="S137" i="15"/>
  <c r="S136" i="15"/>
  <c r="R317" i="15" l="1"/>
  <c r="AD316" i="15"/>
  <c r="W316" i="15"/>
  <c r="Y316" i="15"/>
  <c r="AC316" i="15"/>
  <c r="V316" i="15"/>
  <c r="AB316" i="15"/>
  <c r="Z316" i="15"/>
  <c r="AA316" i="15"/>
  <c r="X316" i="15"/>
  <c r="U316" i="15"/>
  <c r="T316" i="15"/>
  <c r="S316" i="15"/>
  <c r="G890" i="29"/>
  <c r="H890" i="29"/>
  <c r="D899" i="5" s="1"/>
  <c r="I890" i="29"/>
  <c r="F899" i="5" s="1"/>
  <c r="F891" i="29"/>
  <c r="B143" i="23"/>
  <c r="B142" i="23"/>
  <c r="S138" i="15"/>
  <c r="S139" i="15"/>
  <c r="G891" i="29" l="1"/>
  <c r="H891" i="29"/>
  <c r="D900" i="5" s="1"/>
  <c r="I891" i="29"/>
  <c r="F900" i="5" s="1"/>
  <c r="R318" i="15"/>
  <c r="AD317" i="15"/>
  <c r="W317" i="15"/>
  <c r="AB317" i="15"/>
  <c r="AC317" i="15"/>
  <c r="Z317" i="15"/>
  <c r="V317" i="15"/>
  <c r="Y317" i="15"/>
  <c r="AA317" i="15"/>
  <c r="X317" i="15"/>
  <c r="U317" i="15"/>
  <c r="T317" i="15"/>
  <c r="S317" i="15"/>
  <c r="F892" i="29"/>
  <c r="B145" i="23"/>
  <c r="B144" i="23"/>
  <c r="S165" i="15"/>
  <c r="S158" i="15"/>
  <c r="S140" i="15"/>
  <c r="S234" i="15"/>
  <c r="S152" i="15"/>
  <c r="S271" i="15"/>
  <c r="S226" i="15"/>
  <c r="S144" i="15"/>
  <c r="S149" i="15"/>
  <c r="S229" i="15"/>
  <c r="S212" i="15"/>
  <c r="S215" i="15"/>
  <c r="S273" i="15"/>
  <c r="S224" i="15"/>
  <c r="S192" i="15"/>
  <c r="S196" i="15"/>
  <c r="S221" i="15"/>
  <c r="S200" i="15"/>
  <c r="S223" i="15"/>
  <c r="S233" i="15"/>
  <c r="S248" i="15"/>
  <c r="S180" i="15"/>
  <c r="S264" i="15"/>
  <c r="S203" i="15"/>
  <c r="S219" i="15"/>
  <c r="S218" i="15"/>
  <c r="S183" i="15"/>
  <c r="S244" i="15"/>
  <c r="S241" i="15"/>
  <c r="S230" i="15"/>
  <c r="S213" i="15"/>
  <c r="S270" i="15"/>
  <c r="S168" i="15"/>
  <c r="S147" i="15"/>
  <c r="R319" i="15" l="1"/>
  <c r="AD318" i="15"/>
  <c r="W318" i="15"/>
  <c r="V318" i="15"/>
  <c r="AB318" i="15"/>
  <c r="Y318" i="15"/>
  <c r="AA318" i="15"/>
  <c r="Z318" i="15"/>
  <c r="AC318" i="15"/>
  <c r="X318" i="15"/>
  <c r="U318" i="15"/>
  <c r="T318" i="15"/>
  <c r="S318" i="15"/>
  <c r="G892" i="29"/>
  <c r="H892" i="29"/>
  <c r="D901" i="5" s="1"/>
  <c r="I892" i="29"/>
  <c r="F901" i="5" s="1"/>
  <c r="F893" i="29"/>
  <c r="B276" i="23"/>
  <c r="B250" i="23"/>
  <c r="B209" i="23"/>
  <c r="B239" i="23"/>
  <c r="B202" i="23"/>
  <c r="B221" i="23"/>
  <c r="B150" i="23"/>
  <c r="B240" i="23"/>
  <c r="B153" i="23"/>
  <c r="B219" i="23"/>
  <c r="B189" i="23"/>
  <c r="B270" i="23"/>
  <c r="B229" i="23"/>
  <c r="B198" i="23"/>
  <c r="B218" i="23"/>
  <c r="B232" i="23"/>
  <c r="B146" i="23"/>
  <c r="B236" i="23"/>
  <c r="B224" i="23"/>
  <c r="B186" i="23"/>
  <c r="B206" i="23"/>
  <c r="B230" i="23"/>
  <c r="B235" i="23"/>
  <c r="B277" i="23"/>
  <c r="B164" i="23"/>
  <c r="B174" i="23"/>
  <c r="B247" i="23"/>
  <c r="B225" i="23"/>
  <c r="B254" i="23"/>
  <c r="B227" i="23"/>
  <c r="B279" i="23"/>
  <c r="B155" i="23"/>
  <c r="B158" i="23"/>
  <c r="B171" i="23"/>
  <c r="S265" i="15"/>
  <c r="S214" i="15"/>
  <c r="S278" i="15"/>
  <c r="S173" i="15"/>
  <c r="S146" i="15"/>
  <c r="S162" i="15"/>
  <c r="S142" i="15"/>
  <c r="S240" i="15"/>
  <c r="S161" i="15"/>
  <c r="S255" i="15"/>
  <c r="S202" i="15"/>
  <c r="S275" i="15"/>
  <c r="S160" i="15"/>
  <c r="S274" i="15"/>
  <c r="S143" i="15"/>
  <c r="S191" i="15"/>
  <c r="S259" i="15"/>
  <c r="S171" i="15"/>
  <c r="S239" i="15"/>
  <c r="S208" i="15"/>
  <c r="S205" i="15"/>
  <c r="S198" i="15"/>
  <c r="S157" i="15"/>
  <c r="S186" i="15"/>
  <c r="S150" i="15"/>
  <c r="S242" i="15"/>
  <c r="S217" i="15"/>
  <c r="S179" i="15"/>
  <c r="S164" i="15"/>
  <c r="S260" i="15"/>
  <c r="S232" i="15"/>
  <c r="S210" i="15"/>
  <c r="S247" i="15"/>
  <c r="S166" i="15"/>
  <c r="S253" i="15"/>
  <c r="S201" i="15"/>
  <c r="S141" i="15"/>
  <c r="S222" i="15"/>
  <c r="S238" i="15"/>
  <c r="S178" i="15"/>
  <c r="S227" i="15"/>
  <c r="S276" i="15"/>
  <c r="S197" i="15"/>
  <c r="S174" i="15"/>
  <c r="S225" i="15"/>
  <c r="S175" i="15"/>
  <c r="S204" i="15"/>
  <c r="S172" i="15"/>
  <c r="S145" i="15"/>
  <c r="S176" i="15"/>
  <c r="S246" i="15"/>
  <c r="S256" i="15"/>
  <c r="S249" i="15"/>
  <c r="S169" i="15"/>
  <c r="S231" i="15"/>
  <c r="S187" i="15"/>
  <c r="S257" i="15"/>
  <c r="S254" i="15"/>
  <c r="S195" i="15"/>
  <c r="S269" i="15"/>
  <c r="S188" i="15"/>
  <c r="S155" i="15"/>
  <c r="S279" i="15"/>
  <c r="S237" i="15"/>
  <c r="S170" i="15"/>
  <c r="S190" i="15"/>
  <c r="S262" i="15"/>
  <c r="S272" i="15"/>
  <c r="S245" i="15"/>
  <c r="S153" i="15"/>
  <c r="S268" i="15"/>
  <c r="S151" i="15"/>
  <c r="S167" i="15"/>
  <c r="S199" i="15"/>
  <c r="S207" i="15"/>
  <c r="S185" i="15"/>
  <c r="S194" i="15"/>
  <c r="S263" i="15"/>
  <c r="S189" i="15"/>
  <c r="S228" i="15"/>
  <c r="S206" i="15"/>
  <c r="S216" i="15"/>
  <c r="S243" i="15"/>
  <c r="S159" i="15"/>
  <c r="S184" i="15"/>
  <c r="S251" i="15"/>
  <c r="S252" i="15"/>
  <c r="S181" i="15"/>
  <c r="S258" i="15"/>
  <c r="S148" i="15"/>
  <c r="S154" i="15"/>
  <c r="S277" i="15"/>
  <c r="S250" i="15"/>
  <c r="S266" i="15"/>
  <c r="S182" i="15"/>
  <c r="S235" i="15"/>
  <c r="S163" i="15"/>
  <c r="S156" i="15"/>
  <c r="S267" i="15"/>
  <c r="S220" i="15"/>
  <c r="S261" i="15"/>
  <c r="S236" i="15"/>
  <c r="S211" i="15"/>
  <c r="S209" i="15"/>
  <c r="S177" i="15"/>
  <c r="S193" i="15"/>
  <c r="G893" i="29" l="1"/>
  <c r="H893" i="29"/>
  <c r="D902" i="5" s="1"/>
  <c r="I893" i="29"/>
  <c r="F902" i="5" s="1"/>
  <c r="R320" i="15"/>
  <c r="AD319" i="15"/>
  <c r="V319" i="15"/>
  <c r="AA319" i="15"/>
  <c r="Y319" i="15"/>
  <c r="W319" i="15"/>
  <c r="AB319" i="15"/>
  <c r="Z319" i="15"/>
  <c r="AC319" i="15"/>
  <c r="X319" i="15"/>
  <c r="U319" i="15"/>
  <c r="T319" i="15"/>
  <c r="S319" i="15"/>
  <c r="F894" i="29"/>
  <c r="B162" i="23"/>
  <c r="B154" i="23"/>
  <c r="B269" i="23"/>
  <c r="B215" i="23"/>
  <c r="B226" i="23"/>
  <c r="B241" i="23"/>
  <c r="B283" i="23"/>
  <c r="B187" i="23"/>
  <c r="B165" i="23"/>
  <c r="B234" i="23"/>
  <c r="B191" i="23"/>
  <c r="B157" i="23"/>
  <c r="B278" i="23"/>
  <c r="B243" i="23"/>
  <c r="B275" i="23"/>
  <c r="B193" i="23"/>
  <c r="B262" i="23"/>
  <c r="B178" i="23"/>
  <c r="B180" i="23"/>
  <c r="B184" i="23"/>
  <c r="B207" i="23"/>
  <c r="B216" i="23"/>
  <c r="B185" i="23"/>
  <c r="B192" i="23"/>
  <c r="B214" i="23"/>
  <c r="B197" i="23"/>
  <c r="B281" i="23"/>
  <c r="B246" i="23"/>
  <c r="B179" i="23"/>
  <c r="B199" i="23"/>
  <c r="B217" i="23"/>
  <c r="B273" i="23"/>
  <c r="B188" i="23"/>
  <c r="B160" i="23"/>
  <c r="B258" i="23"/>
  <c r="B249" i="23"/>
  <c r="B195" i="23"/>
  <c r="B213" i="23"/>
  <c r="B274" i="23"/>
  <c r="B268" i="23"/>
  <c r="B201" i="23"/>
  <c r="B237" i="23"/>
  <c r="B252" i="23"/>
  <c r="B210" i="23"/>
  <c r="B203" i="23"/>
  <c r="B244" i="23"/>
  <c r="B259" i="23"/>
  <c r="B238" i="23"/>
  <c r="B223" i="23"/>
  <c r="B163" i="23"/>
  <c r="B245" i="23"/>
  <c r="B149" i="23"/>
  <c r="B208" i="23"/>
  <c r="B148" i="23"/>
  <c r="B284" i="23"/>
  <c r="B272" i="23"/>
  <c r="B222" i="23"/>
  <c r="B159" i="23"/>
  <c r="B196" i="23"/>
  <c r="B161" i="23"/>
  <c r="B260" i="23"/>
  <c r="B175" i="23"/>
  <c r="B182" i="23"/>
  <c r="B181" i="23"/>
  <c r="B282" i="23"/>
  <c r="B228" i="23"/>
  <c r="B172" i="23"/>
  <c r="B266" i="23"/>
  <c r="B248" i="23"/>
  <c r="B204" i="23"/>
  <c r="B177" i="23"/>
  <c r="B280" i="23"/>
  <c r="B261" i="23"/>
  <c r="B168" i="23"/>
  <c r="B220" i="23"/>
  <c r="B242" i="23"/>
  <c r="B257" i="23"/>
  <c r="B205" i="23"/>
  <c r="B183" i="23"/>
  <c r="B267" i="23"/>
  <c r="B169" i="23"/>
  <c r="B256" i="23"/>
  <c r="B264" i="23"/>
  <c r="B190" i="23"/>
  <c r="B212" i="23"/>
  <c r="B200" i="23"/>
  <c r="B173" i="23"/>
  <c r="B251" i="23"/>
  <c r="B176" i="23"/>
  <c r="B194" i="23"/>
  <c r="B263" i="23"/>
  <c r="B255" i="23"/>
  <c r="B151" i="23"/>
  <c r="B231" i="23"/>
  <c r="B233" i="23"/>
  <c r="B147" i="23"/>
  <c r="B253" i="23"/>
  <c r="B170" i="23"/>
  <c r="B156" i="23"/>
  <c r="B211" i="23"/>
  <c r="B265" i="23"/>
  <c r="B166" i="23"/>
  <c r="B167" i="23"/>
  <c r="B152" i="23"/>
  <c r="B271" i="23"/>
  <c r="R321" i="15" l="1"/>
  <c r="AD320" i="15"/>
  <c r="W320" i="15"/>
  <c r="AB320" i="15"/>
  <c r="Z320" i="15"/>
  <c r="V320" i="15"/>
  <c r="AC320" i="15"/>
  <c r="AA320" i="15"/>
  <c r="Y320" i="15"/>
  <c r="X320" i="15"/>
  <c r="U320" i="15"/>
  <c r="T320" i="15"/>
  <c r="S320" i="15"/>
  <c r="G894" i="29"/>
  <c r="H894" i="29"/>
  <c r="D903" i="5" s="1"/>
  <c r="I894" i="29"/>
  <c r="F903" i="5" s="1"/>
  <c r="F895" i="29"/>
  <c r="G895" i="29" l="1"/>
  <c r="H895" i="29"/>
  <c r="D904" i="5" s="1"/>
  <c r="I895" i="29"/>
  <c r="F904" i="5" s="1"/>
  <c r="R322" i="15"/>
  <c r="AD321" i="15"/>
  <c r="W321" i="15"/>
  <c r="Z321" i="15"/>
  <c r="AB321" i="15"/>
  <c r="AA321" i="15"/>
  <c r="V321" i="15"/>
  <c r="Y321" i="15"/>
  <c r="AC321" i="15"/>
  <c r="X321" i="15"/>
  <c r="U321" i="15"/>
  <c r="T321" i="15"/>
  <c r="S321" i="15"/>
  <c r="F896" i="29"/>
  <c r="R323" i="15" l="1"/>
  <c r="AD322" i="15"/>
  <c r="Z322" i="15"/>
  <c r="V322" i="15"/>
  <c r="AC322" i="15"/>
  <c r="AB322" i="15"/>
  <c r="W322" i="15"/>
  <c r="AA322" i="15"/>
  <c r="Y322" i="15"/>
  <c r="X322" i="15"/>
  <c r="U322" i="15"/>
  <c r="T322" i="15"/>
  <c r="S322" i="15"/>
  <c r="G896" i="29"/>
  <c r="H896" i="29"/>
  <c r="D905" i="5" s="1"/>
  <c r="I896" i="29"/>
  <c r="F905" i="5" s="1"/>
  <c r="F897" i="29"/>
  <c r="G897" i="29" l="1"/>
  <c r="I897" i="29"/>
  <c r="F906" i="5" s="1"/>
  <c r="H897" i="29"/>
  <c r="D906" i="5" s="1"/>
  <c r="R324" i="15"/>
  <c r="AD323" i="15"/>
  <c r="Z323" i="15"/>
  <c r="AB323" i="15"/>
  <c r="W323" i="15"/>
  <c r="V323" i="15"/>
  <c r="Y323" i="15"/>
  <c r="AA323" i="15"/>
  <c r="AC323" i="15"/>
  <c r="X323" i="15"/>
  <c r="U323" i="15"/>
  <c r="T323" i="15"/>
  <c r="S323" i="15"/>
  <c r="F898" i="29"/>
  <c r="G898" i="29" l="1"/>
  <c r="H898" i="29"/>
  <c r="D907" i="5" s="1"/>
  <c r="I898" i="29"/>
  <c r="F907" i="5" s="1"/>
  <c r="R325" i="15"/>
  <c r="AD324" i="15"/>
  <c r="W324" i="15"/>
  <c r="Z324" i="15"/>
  <c r="AC324" i="15"/>
  <c r="AB324" i="15"/>
  <c r="AA324" i="15"/>
  <c r="Y324" i="15"/>
  <c r="V324" i="15"/>
  <c r="X324" i="15"/>
  <c r="U324" i="15"/>
  <c r="T324" i="15"/>
  <c r="S324" i="15"/>
  <c r="F899" i="29"/>
  <c r="G899" i="29" l="1"/>
  <c r="H899" i="29"/>
  <c r="D908" i="5" s="1"/>
  <c r="I899" i="29"/>
  <c r="F908" i="5" s="1"/>
  <c r="R326" i="15"/>
  <c r="AD325" i="15"/>
  <c r="W325" i="15"/>
  <c r="V325" i="15"/>
  <c r="AB325" i="15"/>
  <c r="Y325" i="15"/>
  <c r="AC325" i="15"/>
  <c r="AA325" i="15"/>
  <c r="Z325" i="15"/>
  <c r="X325" i="15"/>
  <c r="U325" i="15"/>
  <c r="T325" i="15"/>
  <c r="S325" i="15"/>
  <c r="F900" i="29"/>
  <c r="R327" i="15" l="1"/>
  <c r="AD326" i="15"/>
  <c r="W326" i="15"/>
  <c r="AB326" i="15"/>
  <c r="AA326" i="15"/>
  <c r="Y326" i="15"/>
  <c r="Z326" i="15"/>
  <c r="V326" i="15"/>
  <c r="AC326" i="15"/>
  <c r="X326" i="15"/>
  <c r="U326" i="15"/>
  <c r="T326" i="15"/>
  <c r="S326" i="15"/>
  <c r="G900" i="29"/>
  <c r="H900" i="29"/>
  <c r="D909" i="5" s="1"/>
  <c r="I900" i="29"/>
  <c r="F909" i="5" s="1"/>
  <c r="F901" i="29"/>
  <c r="G901" i="29" l="1"/>
  <c r="H901" i="29"/>
  <c r="D910" i="5" s="1"/>
  <c r="I901" i="29"/>
  <c r="F910" i="5" s="1"/>
  <c r="R328" i="15"/>
  <c r="AD327" i="15"/>
  <c r="AC327" i="15"/>
  <c r="W327" i="15"/>
  <c r="AB327" i="15"/>
  <c r="V327" i="15"/>
  <c r="Z327" i="15"/>
  <c r="Y327" i="15"/>
  <c r="AA327" i="15"/>
  <c r="X327" i="15"/>
  <c r="U327" i="15"/>
  <c r="T327" i="15"/>
  <c r="S327" i="15"/>
  <c r="F902" i="29"/>
  <c r="R329" i="15" l="1"/>
  <c r="AD328" i="15"/>
  <c r="W328" i="15"/>
  <c r="AB328" i="15"/>
  <c r="Z328" i="15"/>
  <c r="AC328" i="15"/>
  <c r="AA328" i="15"/>
  <c r="V328" i="15"/>
  <c r="Y328" i="15"/>
  <c r="X328" i="15"/>
  <c r="U328" i="15"/>
  <c r="T328" i="15"/>
  <c r="S328" i="15"/>
  <c r="G902" i="29"/>
  <c r="H902" i="29"/>
  <c r="D911" i="5" s="1"/>
  <c r="I902" i="29"/>
  <c r="F911" i="5" s="1"/>
  <c r="F903" i="29"/>
  <c r="G903" i="29" l="1"/>
  <c r="H903" i="29"/>
  <c r="D912" i="5" s="1"/>
  <c r="I903" i="29"/>
  <c r="F912" i="5" s="1"/>
  <c r="R330" i="15"/>
  <c r="AD329" i="15"/>
  <c r="Z329" i="15"/>
  <c r="W329" i="15"/>
  <c r="V329" i="15"/>
  <c r="Y329" i="15"/>
  <c r="AB329" i="15"/>
  <c r="AA329" i="15"/>
  <c r="AC329" i="15"/>
  <c r="X329" i="15"/>
  <c r="U329" i="15"/>
  <c r="T329" i="15"/>
  <c r="S329" i="15"/>
  <c r="F904" i="29"/>
  <c r="R331" i="15" l="1"/>
  <c r="AD330" i="15"/>
  <c r="W330" i="15"/>
  <c r="Z330" i="15"/>
  <c r="AC330" i="15"/>
  <c r="AB330" i="15"/>
  <c r="AA330" i="15"/>
  <c r="Y330" i="15"/>
  <c r="V330" i="15"/>
  <c r="X330" i="15"/>
  <c r="U330" i="15"/>
  <c r="T330" i="15"/>
  <c r="S330" i="15"/>
  <c r="G904" i="29"/>
  <c r="H904" i="29"/>
  <c r="D913" i="5" s="1"/>
  <c r="I904" i="29"/>
  <c r="F913" i="5" s="1"/>
  <c r="F905" i="29"/>
  <c r="G905" i="29" l="1"/>
  <c r="H905" i="29"/>
  <c r="D914" i="5" s="1"/>
  <c r="I905" i="29"/>
  <c r="F914" i="5" s="1"/>
  <c r="R332" i="15"/>
  <c r="AD331" i="15"/>
  <c r="Z331" i="15"/>
  <c r="AB331" i="15"/>
  <c r="W331" i="15"/>
  <c r="AA331" i="15"/>
  <c r="AC331" i="15"/>
  <c r="V331" i="15"/>
  <c r="Y331" i="15"/>
  <c r="X331" i="15"/>
  <c r="U331" i="15"/>
  <c r="T331" i="15"/>
  <c r="S331" i="15"/>
  <c r="F906" i="29"/>
  <c r="R333" i="15" l="1"/>
  <c r="AD332" i="15"/>
  <c r="W332" i="15"/>
  <c r="AB332" i="15"/>
  <c r="V332" i="15"/>
  <c r="AC332" i="15"/>
  <c r="Z332" i="15"/>
  <c r="Y332" i="15"/>
  <c r="AA332" i="15"/>
  <c r="X332" i="15"/>
  <c r="U332" i="15"/>
  <c r="T332" i="15"/>
  <c r="S332" i="15"/>
  <c r="G906" i="29"/>
  <c r="H906" i="29"/>
  <c r="D915" i="5" s="1"/>
  <c r="I906" i="29"/>
  <c r="F915" i="5" s="1"/>
  <c r="F907" i="29"/>
  <c r="G907" i="29" l="1"/>
  <c r="H907" i="29"/>
  <c r="D916" i="5" s="1"/>
  <c r="I907" i="29"/>
  <c r="F916" i="5" s="1"/>
  <c r="R334" i="15"/>
  <c r="AD333" i="15"/>
  <c r="AC333" i="15"/>
  <c r="Z333" i="15"/>
  <c r="V333" i="15"/>
  <c r="AB333" i="15"/>
  <c r="AA333" i="15"/>
  <c r="W333" i="15"/>
  <c r="Y333" i="15"/>
  <c r="X333" i="15"/>
  <c r="U333" i="15"/>
  <c r="T333" i="15"/>
  <c r="S333" i="15"/>
  <c r="F908" i="29"/>
  <c r="R335" i="15" l="1"/>
  <c r="AD334" i="15"/>
  <c r="W334" i="15"/>
  <c r="Z334" i="15"/>
  <c r="AC334" i="15"/>
  <c r="AB334" i="15"/>
  <c r="AA334" i="15"/>
  <c r="V334" i="15"/>
  <c r="Y334" i="15"/>
  <c r="X334" i="15"/>
  <c r="U334" i="15"/>
  <c r="T334" i="15"/>
  <c r="S334" i="15"/>
  <c r="G908" i="29"/>
  <c r="H908" i="29"/>
  <c r="D917" i="5" s="1"/>
  <c r="I908" i="29"/>
  <c r="F917" i="5" s="1"/>
  <c r="F909" i="29"/>
  <c r="G909" i="29" l="1"/>
  <c r="H909" i="29"/>
  <c r="D918" i="5" s="1"/>
  <c r="I909" i="29"/>
  <c r="F918" i="5" s="1"/>
  <c r="R336" i="15"/>
  <c r="AD335" i="15"/>
  <c r="W335" i="15"/>
  <c r="AC335" i="15"/>
  <c r="AB335" i="15"/>
  <c r="Y335" i="15"/>
  <c r="V335" i="15"/>
  <c r="AA335" i="15"/>
  <c r="Z335" i="15"/>
  <c r="X335" i="15"/>
  <c r="U335" i="15"/>
  <c r="T335" i="15"/>
  <c r="S335" i="15"/>
  <c r="F910" i="29"/>
  <c r="R337" i="15" l="1"/>
  <c r="AD336" i="15"/>
  <c r="AB336" i="15"/>
  <c r="Z336" i="15"/>
  <c r="V336" i="15"/>
  <c r="Y336" i="15"/>
  <c r="W336" i="15"/>
  <c r="AC336" i="15"/>
  <c r="AA336" i="15"/>
  <c r="X336" i="15"/>
  <c r="U336" i="15"/>
  <c r="T336" i="15"/>
  <c r="S336" i="15"/>
  <c r="G910" i="29"/>
  <c r="H910" i="29"/>
  <c r="D919" i="5" s="1"/>
  <c r="I910" i="29"/>
  <c r="F919" i="5" s="1"/>
  <c r="F911" i="29"/>
  <c r="G911" i="29" l="1"/>
  <c r="H911" i="29"/>
  <c r="D920" i="5" s="1"/>
  <c r="I911" i="29"/>
  <c r="F920" i="5" s="1"/>
  <c r="R338" i="15"/>
  <c r="AD337" i="15"/>
  <c r="V337" i="15"/>
  <c r="AC337" i="15"/>
  <c r="AB337" i="15"/>
  <c r="W337" i="15"/>
  <c r="Y337" i="15"/>
  <c r="AA337" i="15"/>
  <c r="Z337" i="15"/>
  <c r="X337" i="15"/>
  <c r="U337" i="15"/>
  <c r="T337" i="15"/>
  <c r="S337" i="15"/>
  <c r="F912" i="29"/>
  <c r="G912" i="29" l="1"/>
  <c r="H912" i="29"/>
  <c r="D921" i="5" s="1"/>
  <c r="I912" i="29"/>
  <c r="F921" i="5" s="1"/>
  <c r="R339" i="15"/>
  <c r="AD338" i="15"/>
  <c r="Z338" i="15"/>
  <c r="W338" i="15"/>
  <c r="AB338" i="15"/>
  <c r="V338" i="15"/>
  <c r="AC338" i="15"/>
  <c r="Y338" i="15"/>
  <c r="AA338" i="15"/>
  <c r="X338" i="15"/>
  <c r="U338" i="15"/>
  <c r="T338" i="15"/>
  <c r="S338" i="15"/>
  <c r="F913" i="29"/>
  <c r="R340" i="15" l="1"/>
  <c r="AD339" i="15"/>
  <c r="W339" i="15"/>
  <c r="AB339" i="15"/>
  <c r="AC339" i="15"/>
  <c r="Z339" i="15"/>
  <c r="V339" i="15"/>
  <c r="Y339" i="15"/>
  <c r="AA339" i="15"/>
  <c r="X339" i="15"/>
  <c r="U339" i="15"/>
  <c r="T339" i="15"/>
  <c r="S339" i="15"/>
  <c r="G913" i="29"/>
  <c r="H913" i="29"/>
  <c r="D922" i="5" s="1"/>
  <c r="I913" i="29"/>
  <c r="F922" i="5" s="1"/>
  <c r="F914" i="29"/>
  <c r="G914" i="29" l="1"/>
  <c r="H914" i="29"/>
  <c r="D923" i="5" s="1"/>
  <c r="I914" i="29"/>
  <c r="F923" i="5" s="1"/>
  <c r="R341" i="15"/>
  <c r="AD340" i="15"/>
  <c r="AB340" i="15"/>
  <c r="V340" i="15"/>
  <c r="AC340" i="15"/>
  <c r="Z340" i="15"/>
  <c r="Y340" i="15"/>
  <c r="AA340" i="15"/>
  <c r="W340" i="15"/>
  <c r="X340" i="15"/>
  <c r="U340" i="15"/>
  <c r="T340" i="15"/>
  <c r="S340" i="15"/>
  <c r="F915" i="29"/>
  <c r="R342" i="15" l="1"/>
  <c r="AD341" i="15"/>
  <c r="W341" i="15"/>
  <c r="AC341" i="15"/>
  <c r="Z341" i="15"/>
  <c r="AA341" i="15"/>
  <c r="Y341" i="15"/>
  <c r="V341" i="15"/>
  <c r="AB341" i="15"/>
  <c r="X341" i="15"/>
  <c r="U341" i="15"/>
  <c r="T341" i="15"/>
  <c r="S341" i="15"/>
  <c r="G915" i="29"/>
  <c r="H915" i="29"/>
  <c r="D924" i="5" s="1"/>
  <c r="I915" i="29"/>
  <c r="F924" i="5" s="1"/>
  <c r="F916" i="29"/>
  <c r="G916" i="29" l="1"/>
  <c r="H916" i="29"/>
  <c r="D925" i="5" s="1"/>
  <c r="I916" i="29"/>
  <c r="F925" i="5" s="1"/>
  <c r="R343" i="15"/>
  <c r="AD342" i="15"/>
  <c r="W342" i="15"/>
  <c r="V342" i="15"/>
  <c r="AB342" i="15"/>
  <c r="AC342" i="15"/>
  <c r="Y342" i="15"/>
  <c r="Z342" i="15"/>
  <c r="AA342" i="15"/>
  <c r="X342" i="15"/>
  <c r="U342" i="15"/>
  <c r="T342" i="15"/>
  <c r="S342" i="15"/>
  <c r="F917" i="29"/>
  <c r="R344" i="15" l="1"/>
  <c r="AD343" i="15"/>
  <c r="AC343" i="15"/>
  <c r="Z343" i="15"/>
  <c r="W343" i="15"/>
  <c r="AB343" i="15"/>
  <c r="Y343" i="15"/>
  <c r="AA343" i="15"/>
  <c r="V343" i="15"/>
  <c r="X343" i="15"/>
  <c r="U343" i="15"/>
  <c r="T343" i="15"/>
  <c r="S343" i="15"/>
  <c r="G917" i="29"/>
  <c r="H917" i="29"/>
  <c r="D926" i="5" s="1"/>
  <c r="I917" i="29"/>
  <c r="F926" i="5" s="1"/>
  <c r="F918" i="29"/>
  <c r="G918" i="29" l="1"/>
  <c r="H918" i="29"/>
  <c r="D927" i="5" s="1"/>
  <c r="I918" i="29"/>
  <c r="F927" i="5" s="1"/>
  <c r="R345" i="15"/>
  <c r="AD344" i="15"/>
  <c r="W344" i="15"/>
  <c r="V344" i="15"/>
  <c r="Y344" i="15"/>
  <c r="Z344" i="15"/>
  <c r="AA344" i="15"/>
  <c r="AC344" i="15"/>
  <c r="AB344" i="15"/>
  <c r="X344" i="15"/>
  <c r="U344" i="15"/>
  <c r="T344" i="15"/>
  <c r="S344" i="15"/>
  <c r="F919" i="29"/>
  <c r="R346" i="15" l="1"/>
  <c r="AD345" i="15"/>
  <c r="V345" i="15"/>
  <c r="Z345" i="15"/>
  <c r="W345" i="15"/>
  <c r="AA345" i="15"/>
  <c r="Y345" i="15"/>
  <c r="AB345" i="15"/>
  <c r="AC345" i="15"/>
  <c r="X345" i="15"/>
  <c r="U345" i="15"/>
  <c r="T345" i="15"/>
  <c r="S345" i="15"/>
  <c r="G919" i="29"/>
  <c r="H919" i="29"/>
  <c r="D928" i="5" s="1"/>
  <c r="I919" i="29"/>
  <c r="F928" i="5" s="1"/>
  <c r="F920" i="29"/>
  <c r="G920" i="29" l="1"/>
  <c r="H920" i="29"/>
  <c r="D929" i="5" s="1"/>
  <c r="I920" i="29"/>
  <c r="F929" i="5" s="1"/>
  <c r="R347" i="15"/>
  <c r="AD346" i="15"/>
  <c r="W346" i="15"/>
  <c r="V346" i="15"/>
  <c r="AB346" i="15"/>
  <c r="Z346" i="15"/>
  <c r="Y346" i="15"/>
  <c r="AA346" i="15"/>
  <c r="AC346" i="15"/>
  <c r="X346" i="15"/>
  <c r="U346" i="15"/>
  <c r="T346" i="15"/>
  <c r="S346" i="15"/>
  <c r="F921" i="29"/>
  <c r="R348" i="15" l="1"/>
  <c r="AD347" i="15"/>
  <c r="W347" i="15"/>
  <c r="V347" i="15"/>
  <c r="Z347" i="15"/>
  <c r="AC347" i="15"/>
  <c r="AB347" i="15"/>
  <c r="AA347" i="15"/>
  <c r="Y347" i="15"/>
  <c r="X347" i="15"/>
  <c r="U347" i="15"/>
  <c r="T347" i="15"/>
  <c r="S347" i="15"/>
  <c r="G921" i="29"/>
  <c r="H921" i="29"/>
  <c r="D930" i="5" s="1"/>
  <c r="I921" i="29"/>
  <c r="F930" i="5" s="1"/>
  <c r="F922" i="29"/>
  <c r="G922" i="29" l="1"/>
  <c r="H922" i="29"/>
  <c r="D931" i="5" s="1"/>
  <c r="I922" i="29"/>
  <c r="F931" i="5" s="1"/>
  <c r="R349" i="15"/>
  <c r="AD348" i="15"/>
  <c r="V348" i="15"/>
  <c r="Z348" i="15"/>
  <c r="W348" i="15"/>
  <c r="AB348" i="15"/>
  <c r="Y348" i="15"/>
  <c r="AA348" i="15"/>
  <c r="AC348" i="15"/>
  <c r="X348" i="15"/>
  <c r="U348" i="15"/>
  <c r="T348" i="15"/>
  <c r="S348" i="15"/>
  <c r="F923" i="29"/>
  <c r="R350" i="15" l="1"/>
  <c r="AD349" i="15"/>
  <c r="W349" i="15"/>
  <c r="AC349" i="15"/>
  <c r="AB349" i="15"/>
  <c r="Z349" i="15"/>
  <c r="V349" i="15"/>
  <c r="AA349" i="15"/>
  <c r="Y349" i="15"/>
  <c r="X349" i="15"/>
  <c r="U349" i="15"/>
  <c r="T349" i="15"/>
  <c r="S349" i="15"/>
  <c r="G923" i="29"/>
  <c r="H923" i="29"/>
  <c r="D932" i="5" s="1"/>
  <c r="I923" i="29"/>
  <c r="F932" i="5" s="1"/>
  <c r="F924" i="29"/>
  <c r="G924" i="29" l="1"/>
  <c r="H924" i="29"/>
  <c r="D933" i="5" s="1"/>
  <c r="I924" i="29"/>
  <c r="F933" i="5" s="1"/>
  <c r="R351" i="15"/>
  <c r="AD350" i="15"/>
  <c r="AC350" i="15"/>
  <c r="AB350" i="15"/>
  <c r="Z350" i="15"/>
  <c r="W350" i="15"/>
  <c r="V350" i="15"/>
  <c r="Y350" i="15"/>
  <c r="AA350" i="15"/>
  <c r="X350" i="15"/>
  <c r="U350" i="15"/>
  <c r="T350" i="15"/>
  <c r="S350" i="15"/>
  <c r="F925" i="29"/>
  <c r="R352" i="15" l="1"/>
  <c r="AD351" i="15"/>
  <c r="Z351" i="15"/>
  <c r="W351" i="15"/>
  <c r="V351" i="15"/>
  <c r="AC351" i="15"/>
  <c r="AB351" i="15"/>
  <c r="AA351" i="15"/>
  <c r="Y351" i="15"/>
  <c r="X351" i="15"/>
  <c r="U351" i="15"/>
  <c r="T351" i="15"/>
  <c r="S351" i="15"/>
  <c r="G925" i="29"/>
  <c r="H925" i="29"/>
  <c r="D934" i="5" s="1"/>
  <c r="I925" i="29"/>
  <c r="F934" i="5" s="1"/>
  <c r="F926" i="29"/>
  <c r="G926" i="29" l="1"/>
  <c r="H926" i="29"/>
  <c r="D935" i="5" s="1"/>
  <c r="I926" i="29"/>
  <c r="F935" i="5" s="1"/>
  <c r="R353" i="15"/>
  <c r="AD352" i="15"/>
  <c r="V352" i="15"/>
  <c r="AB352" i="15"/>
  <c r="Z352" i="15"/>
  <c r="W352" i="15"/>
  <c r="AC352" i="15"/>
  <c r="Y352" i="15"/>
  <c r="AA352" i="15"/>
  <c r="X352" i="15"/>
  <c r="U352" i="15"/>
  <c r="T352" i="15"/>
  <c r="S352" i="15"/>
  <c r="F927" i="29"/>
  <c r="R354" i="15" l="1"/>
  <c r="AD353" i="15"/>
  <c r="Z353" i="15"/>
  <c r="W353" i="15"/>
  <c r="AC353" i="15"/>
  <c r="Y353" i="15"/>
  <c r="V353" i="15"/>
  <c r="AB353" i="15"/>
  <c r="AA353" i="15"/>
  <c r="X353" i="15"/>
  <c r="U353" i="15"/>
  <c r="T353" i="15"/>
  <c r="S353" i="15"/>
  <c r="G927" i="29"/>
  <c r="H927" i="29"/>
  <c r="D936" i="5" s="1"/>
  <c r="I927" i="29"/>
  <c r="F936" i="5" s="1"/>
  <c r="F928" i="29"/>
  <c r="G928" i="29" l="1"/>
  <c r="H928" i="29"/>
  <c r="D937" i="5" s="1"/>
  <c r="I928" i="29"/>
  <c r="F937" i="5" s="1"/>
  <c r="R355" i="15"/>
  <c r="AD354" i="15"/>
  <c r="W354" i="15"/>
  <c r="AB354" i="15"/>
  <c r="AC354" i="15"/>
  <c r="Z354" i="15"/>
  <c r="AA354" i="15"/>
  <c r="V354" i="15"/>
  <c r="Y354" i="15"/>
  <c r="X354" i="15"/>
  <c r="U354" i="15"/>
  <c r="T354" i="15"/>
  <c r="S354" i="15"/>
  <c r="F929" i="29"/>
  <c r="R356" i="15" l="1"/>
  <c r="AD355" i="15"/>
  <c r="W355" i="15"/>
  <c r="AB355" i="15"/>
  <c r="V355" i="15"/>
  <c r="AC355" i="15"/>
  <c r="AA355" i="15"/>
  <c r="Z355" i="15"/>
  <c r="Y355" i="15"/>
  <c r="X355" i="15"/>
  <c r="U355" i="15"/>
  <c r="T355" i="15"/>
  <c r="S355" i="15"/>
  <c r="G929" i="29"/>
  <c r="H929" i="29"/>
  <c r="D938" i="5" s="1"/>
  <c r="I929" i="29"/>
  <c r="F938" i="5" s="1"/>
  <c r="F930" i="29"/>
  <c r="G930" i="29" l="1"/>
  <c r="H930" i="29"/>
  <c r="D939" i="5" s="1"/>
  <c r="I930" i="29"/>
  <c r="F939" i="5" s="1"/>
  <c r="R357" i="15"/>
  <c r="AD356" i="15"/>
  <c r="AB356" i="15"/>
  <c r="V356" i="15"/>
  <c r="Z356" i="15"/>
  <c r="AC356" i="15"/>
  <c r="W356" i="15"/>
  <c r="Y356" i="15"/>
  <c r="AA356" i="15"/>
  <c r="X356" i="15"/>
  <c r="U356" i="15"/>
  <c r="T356" i="15"/>
  <c r="S356" i="15"/>
  <c r="F931" i="29"/>
  <c r="R358" i="15" l="1"/>
  <c r="AD357" i="15"/>
  <c r="Z357" i="15"/>
  <c r="W357" i="15"/>
  <c r="V357" i="15"/>
  <c r="AB357" i="15"/>
  <c r="AC357" i="15"/>
  <c r="AA357" i="15"/>
  <c r="Y357" i="15"/>
  <c r="X357" i="15"/>
  <c r="U357" i="15"/>
  <c r="T357" i="15"/>
  <c r="S357" i="15"/>
  <c r="G931" i="29"/>
  <c r="H931" i="29"/>
  <c r="D940" i="5" s="1"/>
  <c r="I931" i="29"/>
  <c r="F940" i="5" s="1"/>
  <c r="F932" i="29"/>
  <c r="G932" i="29" l="1"/>
  <c r="H932" i="29"/>
  <c r="D941" i="5" s="1"/>
  <c r="I932" i="29"/>
  <c r="F941" i="5" s="1"/>
  <c r="R359" i="15"/>
  <c r="AD358" i="15"/>
  <c r="W358" i="15"/>
  <c r="V358" i="15"/>
  <c r="AC358" i="15"/>
  <c r="AB358" i="15"/>
  <c r="AA358" i="15"/>
  <c r="Y358" i="15"/>
  <c r="Z358" i="15"/>
  <c r="X358" i="15"/>
  <c r="U358" i="15"/>
  <c r="T358" i="15"/>
  <c r="S358" i="15"/>
  <c r="F933" i="29"/>
  <c r="R360" i="15" l="1"/>
  <c r="AD359" i="15"/>
  <c r="AC359" i="15"/>
  <c r="Z359" i="15"/>
  <c r="V359" i="15"/>
  <c r="W359" i="15"/>
  <c r="Y359" i="15"/>
  <c r="AB359" i="15"/>
  <c r="AA359" i="15"/>
  <c r="X359" i="15"/>
  <c r="U359" i="15"/>
  <c r="T359" i="15"/>
  <c r="S359" i="15"/>
  <c r="G933" i="29"/>
  <c r="H933" i="29"/>
  <c r="D942" i="5" s="1"/>
  <c r="I933" i="29"/>
  <c r="F942" i="5" s="1"/>
  <c r="F934" i="29"/>
  <c r="G934" i="29" l="1"/>
  <c r="H934" i="29"/>
  <c r="D943" i="5" s="1"/>
  <c r="I934" i="29"/>
  <c r="F943" i="5" s="1"/>
  <c r="R361" i="15"/>
  <c r="AD360" i="15"/>
  <c r="Z360" i="15"/>
  <c r="W360" i="15"/>
  <c r="AC360" i="15"/>
  <c r="AA360" i="15"/>
  <c r="AB360" i="15"/>
  <c r="V360" i="15"/>
  <c r="Y360" i="15"/>
  <c r="X360" i="15"/>
  <c r="U360" i="15"/>
  <c r="T360" i="15"/>
  <c r="S360" i="15"/>
  <c r="F935" i="29"/>
  <c r="R362" i="15" l="1"/>
  <c r="AD361" i="15"/>
  <c r="V361" i="15"/>
  <c r="W361" i="15"/>
  <c r="AB361" i="15"/>
  <c r="AC361" i="15"/>
  <c r="Y361" i="15"/>
  <c r="AA361" i="15"/>
  <c r="Z361" i="15"/>
  <c r="X361" i="15"/>
  <c r="U361" i="15"/>
  <c r="T361" i="15"/>
  <c r="S361" i="15"/>
  <c r="G935" i="29"/>
  <c r="H935" i="29"/>
  <c r="D944" i="5" s="1"/>
  <c r="I935" i="29"/>
  <c r="F944" i="5" s="1"/>
  <c r="F936" i="29"/>
  <c r="G936" i="29" l="1"/>
  <c r="H936" i="29"/>
  <c r="D945" i="5" s="1"/>
  <c r="I936" i="29"/>
  <c r="F945" i="5" s="1"/>
  <c r="R363" i="15"/>
  <c r="AD362" i="15"/>
  <c r="W362" i="15"/>
  <c r="V362" i="15"/>
  <c r="Z362" i="15"/>
  <c r="Y362" i="15"/>
  <c r="AC362" i="15"/>
  <c r="AB362" i="15"/>
  <c r="AA362" i="15"/>
  <c r="X362" i="15"/>
  <c r="U362" i="15"/>
  <c r="T362" i="15"/>
  <c r="S362" i="15"/>
  <c r="F937" i="29"/>
  <c r="R364" i="15" l="1"/>
  <c r="AD363" i="15"/>
  <c r="V363" i="15"/>
  <c r="AC363" i="15"/>
  <c r="W363" i="15"/>
  <c r="Z363" i="15"/>
  <c r="Y363" i="15"/>
  <c r="AB363" i="15"/>
  <c r="AA363" i="15"/>
  <c r="X363" i="15"/>
  <c r="U363" i="15"/>
  <c r="T363" i="15"/>
  <c r="S363" i="15"/>
  <c r="G937" i="29"/>
  <c r="H937" i="29"/>
  <c r="D946" i="5" s="1"/>
  <c r="I937" i="29"/>
  <c r="F946" i="5" s="1"/>
  <c r="F938" i="29"/>
  <c r="G938" i="29" l="1"/>
  <c r="H938" i="29"/>
  <c r="D947" i="5" s="1"/>
  <c r="I938" i="29"/>
  <c r="F947" i="5" s="1"/>
  <c r="R365" i="15"/>
  <c r="AD364" i="15"/>
  <c r="W364" i="15"/>
  <c r="V364" i="15"/>
  <c r="Z364" i="15"/>
  <c r="AB364" i="15"/>
  <c r="Y364" i="15"/>
  <c r="AA364" i="15"/>
  <c r="AC364" i="15"/>
  <c r="X364" i="15"/>
  <c r="U364" i="15"/>
  <c r="T364" i="15"/>
  <c r="S364" i="15"/>
  <c r="F939" i="29"/>
  <c r="R366" i="15" l="1"/>
  <c r="AD365" i="15"/>
  <c r="V365" i="15"/>
  <c r="AC365" i="15"/>
  <c r="W365" i="15"/>
  <c r="AB365" i="15"/>
  <c r="Z365" i="15"/>
  <c r="AA365" i="15"/>
  <c r="Y365" i="15"/>
  <c r="X365" i="15"/>
  <c r="U365" i="15"/>
  <c r="T365" i="15"/>
  <c r="S365" i="15"/>
  <c r="G939" i="29"/>
  <c r="H939" i="29"/>
  <c r="D948" i="5" s="1"/>
  <c r="I939" i="29"/>
  <c r="F948" i="5" s="1"/>
  <c r="F940" i="29"/>
  <c r="G940" i="29" l="1"/>
  <c r="H940" i="29"/>
  <c r="D949" i="5" s="1"/>
  <c r="I940" i="29"/>
  <c r="F949" i="5" s="1"/>
  <c r="R367" i="15"/>
  <c r="AD366" i="15"/>
  <c r="W366" i="15"/>
  <c r="V366" i="15"/>
  <c r="AB366" i="15"/>
  <c r="AC366" i="15"/>
  <c r="Z366" i="15"/>
  <c r="Y366" i="15"/>
  <c r="AA366" i="15"/>
  <c r="X366" i="15"/>
  <c r="U366" i="15"/>
  <c r="T366" i="15"/>
  <c r="S366" i="15"/>
  <c r="F941" i="29"/>
  <c r="R368" i="15" l="1"/>
  <c r="AD367" i="15"/>
  <c r="W367" i="15"/>
  <c r="V367" i="15"/>
  <c r="AC367" i="15"/>
  <c r="Z367" i="15"/>
  <c r="AB367" i="15"/>
  <c r="AA367" i="15"/>
  <c r="Y367" i="15"/>
  <c r="X367" i="15"/>
  <c r="U367" i="15"/>
  <c r="T367" i="15"/>
  <c r="S367" i="15"/>
  <c r="G941" i="29"/>
  <c r="H941" i="29"/>
  <c r="D950" i="5" s="1"/>
  <c r="I941" i="29"/>
  <c r="F950" i="5" s="1"/>
  <c r="F942" i="29"/>
  <c r="G942" i="29" l="1"/>
  <c r="H942" i="29"/>
  <c r="D951" i="5" s="1"/>
  <c r="I942" i="29"/>
  <c r="F951" i="5" s="1"/>
  <c r="R369" i="15"/>
  <c r="AD368" i="15"/>
  <c r="Z368" i="15"/>
  <c r="AC368" i="15"/>
  <c r="Y368" i="15"/>
  <c r="W368" i="15"/>
  <c r="AB368" i="15"/>
  <c r="V368" i="15"/>
  <c r="AA368" i="15"/>
  <c r="X368" i="15"/>
  <c r="U368" i="15"/>
  <c r="T368" i="15"/>
  <c r="S368" i="15"/>
  <c r="F943" i="29"/>
  <c r="R370" i="15" l="1"/>
  <c r="AD369" i="15"/>
  <c r="V369" i="15"/>
  <c r="AB369" i="15"/>
  <c r="Z369" i="15"/>
  <c r="W369" i="15"/>
  <c r="AA369" i="15"/>
  <c r="Y369" i="15"/>
  <c r="AC369" i="15"/>
  <c r="X369" i="15"/>
  <c r="U369" i="15"/>
  <c r="T369" i="15"/>
  <c r="S369" i="15"/>
  <c r="G943" i="29"/>
  <c r="H943" i="29"/>
  <c r="D952" i="5" s="1"/>
  <c r="I943" i="29"/>
  <c r="F952" i="5" s="1"/>
  <c r="F944" i="29"/>
  <c r="G944" i="29" l="1"/>
  <c r="H944" i="29"/>
  <c r="D953" i="5" s="1"/>
  <c r="I944" i="29"/>
  <c r="F953" i="5" s="1"/>
  <c r="R371" i="15"/>
  <c r="AD370" i="15"/>
  <c r="AB370" i="15"/>
  <c r="Z370" i="15"/>
  <c r="AA370" i="15"/>
  <c r="V370" i="15"/>
  <c r="W370" i="15"/>
  <c r="AC370" i="15"/>
  <c r="Y370" i="15"/>
  <c r="X370" i="15"/>
  <c r="U370" i="15"/>
  <c r="T370" i="15"/>
  <c r="S370" i="15"/>
  <c r="F945" i="29"/>
  <c r="R372" i="15" l="1"/>
  <c r="AD371" i="15"/>
  <c r="V371" i="15"/>
  <c r="W371" i="15"/>
  <c r="AB371" i="15"/>
  <c r="Y371" i="15"/>
  <c r="AC371" i="15"/>
  <c r="AA371" i="15"/>
  <c r="Z371" i="15"/>
  <c r="X371" i="15"/>
  <c r="U371" i="15"/>
  <c r="T371" i="15"/>
  <c r="S371" i="15"/>
  <c r="G945" i="29"/>
  <c r="H945" i="29"/>
  <c r="D954" i="5" s="1"/>
  <c r="I945" i="29"/>
  <c r="F954" i="5" s="1"/>
  <c r="F946" i="29"/>
  <c r="G946" i="29" l="1"/>
  <c r="H946" i="29"/>
  <c r="D955" i="5" s="1"/>
  <c r="I946" i="29"/>
  <c r="F955" i="5" s="1"/>
  <c r="R373" i="15"/>
  <c r="AD372" i="15"/>
  <c r="Z372" i="15"/>
  <c r="V372" i="15"/>
  <c r="W372" i="15"/>
  <c r="AB372" i="15"/>
  <c r="Y372" i="15"/>
  <c r="AC372" i="15"/>
  <c r="AA372" i="15"/>
  <c r="X372" i="15"/>
  <c r="U372" i="15"/>
  <c r="T372" i="15"/>
  <c r="S372" i="15"/>
  <c r="F947" i="29"/>
  <c r="R374" i="15" l="1"/>
  <c r="AD373" i="15"/>
  <c r="W373" i="15"/>
  <c r="Y373" i="15"/>
  <c r="AC373" i="15"/>
  <c r="V373" i="15"/>
  <c r="Z373" i="15"/>
  <c r="AA373" i="15"/>
  <c r="AB373" i="15"/>
  <c r="X373" i="15"/>
  <c r="U373" i="15"/>
  <c r="T373" i="15"/>
  <c r="S373" i="15"/>
  <c r="G947" i="29"/>
  <c r="H947" i="29"/>
  <c r="D956" i="5" s="1"/>
  <c r="I947" i="29"/>
  <c r="F956" i="5" s="1"/>
  <c r="F948" i="29"/>
  <c r="G948" i="29" l="1"/>
  <c r="H948" i="29"/>
  <c r="D957" i="5" s="1"/>
  <c r="I948" i="29"/>
  <c r="F957" i="5" s="1"/>
  <c r="R375" i="15"/>
  <c r="AD374" i="15"/>
  <c r="W374" i="15"/>
  <c r="AB374" i="15"/>
  <c r="Z374" i="15"/>
  <c r="V374" i="15"/>
  <c r="AC374" i="15"/>
  <c r="Y374" i="15"/>
  <c r="AA374" i="15"/>
  <c r="X374" i="15"/>
  <c r="U374" i="15"/>
  <c r="T374" i="15"/>
  <c r="S374" i="15"/>
  <c r="F949" i="29"/>
  <c r="R376" i="15" l="1"/>
  <c r="AD375" i="15"/>
  <c r="AB375" i="15"/>
  <c r="V375" i="15"/>
  <c r="W375" i="15"/>
  <c r="Z375" i="15"/>
  <c r="AC375" i="15"/>
  <c r="AA375" i="15"/>
  <c r="Y375" i="15"/>
  <c r="X375" i="15"/>
  <c r="U375" i="15"/>
  <c r="T375" i="15"/>
  <c r="S375" i="15"/>
  <c r="G949" i="29"/>
  <c r="H949" i="29"/>
  <c r="D958" i="5" s="1"/>
  <c r="I949" i="29"/>
  <c r="F958" i="5" s="1"/>
  <c r="F950" i="29"/>
  <c r="G950" i="29" l="1"/>
  <c r="H950" i="29"/>
  <c r="D959" i="5" s="1"/>
  <c r="I950" i="29"/>
  <c r="F959" i="5" s="1"/>
  <c r="R377" i="15"/>
  <c r="AD376" i="15"/>
  <c r="Z376" i="15"/>
  <c r="W376" i="15"/>
  <c r="V376" i="15"/>
  <c r="AB376" i="15"/>
  <c r="AA376" i="15"/>
  <c r="Y376" i="15"/>
  <c r="AC376" i="15"/>
  <c r="X376" i="15"/>
  <c r="U376" i="15"/>
  <c r="T376" i="15"/>
  <c r="S376" i="15"/>
  <c r="F951" i="29"/>
  <c r="R378" i="15" l="1"/>
  <c r="AD377" i="15"/>
  <c r="Z377" i="15"/>
  <c r="AB377" i="15"/>
  <c r="V377" i="15"/>
  <c r="Y377" i="15"/>
  <c r="AA377" i="15"/>
  <c r="AC377" i="15"/>
  <c r="W377" i="15"/>
  <c r="X377" i="15"/>
  <c r="U377" i="15"/>
  <c r="T377" i="15"/>
  <c r="S377" i="15"/>
  <c r="G951" i="29"/>
  <c r="H951" i="29"/>
  <c r="D960" i="5" s="1"/>
  <c r="I951" i="29"/>
  <c r="F960" i="5" s="1"/>
  <c r="F952" i="29"/>
  <c r="G952" i="29" l="1"/>
  <c r="H952" i="29"/>
  <c r="D961" i="5" s="1"/>
  <c r="I952" i="29"/>
  <c r="F961" i="5" s="1"/>
  <c r="R379" i="15"/>
  <c r="AD378" i="15"/>
  <c r="Z378" i="15"/>
  <c r="V378" i="15"/>
  <c r="AC378" i="15"/>
  <c r="W378" i="15"/>
  <c r="AB378" i="15"/>
  <c r="Y378" i="15"/>
  <c r="AA378" i="15"/>
  <c r="X378" i="15"/>
  <c r="U378" i="15"/>
  <c r="T378" i="15"/>
  <c r="S378" i="15"/>
  <c r="F953" i="29"/>
  <c r="R380" i="15" l="1"/>
  <c r="AD379" i="15"/>
  <c r="V379" i="15"/>
  <c r="AB379" i="15"/>
  <c r="W379" i="15"/>
  <c r="AC379" i="15"/>
  <c r="AA379" i="15"/>
  <c r="Z379" i="15"/>
  <c r="Y379" i="15"/>
  <c r="X379" i="15"/>
  <c r="U379" i="15"/>
  <c r="T379" i="15"/>
  <c r="S379" i="15"/>
  <c r="G953" i="29"/>
  <c r="H953" i="29"/>
  <c r="D962" i="5" s="1"/>
  <c r="I953" i="29"/>
  <c r="F962" i="5" s="1"/>
  <c r="F954" i="29"/>
  <c r="G954" i="29" l="1"/>
  <c r="H954" i="29"/>
  <c r="D963" i="5" s="1"/>
  <c r="I954" i="29"/>
  <c r="F963" i="5" s="1"/>
  <c r="R381" i="15"/>
  <c r="AD380" i="15"/>
  <c r="W380" i="15"/>
  <c r="V380" i="15"/>
  <c r="AA380" i="15"/>
  <c r="Z380" i="15"/>
  <c r="AC380" i="15"/>
  <c r="Y380" i="15"/>
  <c r="AB380" i="15"/>
  <c r="X380" i="15"/>
  <c r="U380" i="15"/>
  <c r="T380" i="15"/>
  <c r="S380" i="15"/>
  <c r="F955" i="29"/>
  <c r="R382" i="15" l="1"/>
  <c r="AD381" i="15"/>
  <c r="W381" i="15"/>
  <c r="Z381" i="15"/>
  <c r="AB381" i="15"/>
  <c r="Y381" i="15"/>
  <c r="AC381" i="15"/>
  <c r="AA381" i="15"/>
  <c r="V381" i="15"/>
  <c r="X381" i="15"/>
  <c r="U381" i="15"/>
  <c r="T381" i="15"/>
  <c r="S381" i="15"/>
  <c r="G955" i="29"/>
  <c r="H955" i="29"/>
  <c r="D964" i="5" s="1"/>
  <c r="I955" i="29"/>
  <c r="F964" i="5" s="1"/>
  <c r="F956" i="29"/>
  <c r="G956" i="29" l="1"/>
  <c r="H956" i="29"/>
  <c r="D965" i="5" s="1"/>
  <c r="I956" i="29"/>
  <c r="F965" i="5" s="1"/>
  <c r="R383" i="15"/>
  <c r="AD382" i="15"/>
  <c r="V382" i="15"/>
  <c r="W382" i="15"/>
  <c r="AC382" i="15"/>
  <c r="Y382" i="15"/>
  <c r="Z382" i="15"/>
  <c r="AA382" i="15"/>
  <c r="AB382" i="15"/>
  <c r="X382" i="15"/>
  <c r="U382" i="15"/>
  <c r="T382" i="15"/>
  <c r="S382" i="15"/>
  <c r="F957" i="29"/>
  <c r="R384" i="15" l="1"/>
  <c r="AD383" i="15"/>
  <c r="W383" i="15"/>
  <c r="AB383" i="15"/>
  <c r="AC383" i="15"/>
  <c r="Z383" i="15"/>
  <c r="AA383" i="15"/>
  <c r="V383" i="15"/>
  <c r="Y383" i="15"/>
  <c r="X383" i="15"/>
  <c r="U383" i="15"/>
  <c r="T383" i="15"/>
  <c r="S383" i="15"/>
  <c r="G957" i="29"/>
  <c r="H957" i="29"/>
  <c r="D966" i="5" s="1"/>
  <c r="I957" i="29"/>
  <c r="F966" i="5" s="1"/>
  <c r="F958" i="29"/>
  <c r="G958" i="29" l="1"/>
  <c r="H958" i="29"/>
  <c r="D967" i="5" s="1"/>
  <c r="I958" i="29"/>
  <c r="F967" i="5" s="1"/>
  <c r="R385" i="15"/>
  <c r="AD384" i="15"/>
  <c r="AC384" i="15"/>
  <c r="W384" i="15"/>
  <c r="AB384" i="15"/>
  <c r="V384" i="15"/>
  <c r="Y384" i="15"/>
  <c r="Z384" i="15"/>
  <c r="AA384" i="15"/>
  <c r="X384" i="15"/>
  <c r="U384" i="15"/>
  <c r="T384" i="15"/>
  <c r="S384" i="15"/>
  <c r="F959" i="29"/>
  <c r="R386" i="15" l="1"/>
  <c r="AD385" i="15"/>
  <c r="W385" i="15"/>
  <c r="Z385" i="15"/>
  <c r="V385" i="15"/>
  <c r="AC385" i="15"/>
  <c r="Y385" i="15"/>
  <c r="AA385" i="15"/>
  <c r="AB385" i="15"/>
  <c r="X385" i="15"/>
  <c r="U385" i="15"/>
  <c r="T385" i="15"/>
  <c r="S385" i="15"/>
  <c r="G959" i="29"/>
  <c r="H959" i="29"/>
  <c r="D968" i="5" s="1"/>
  <c r="I959" i="29"/>
  <c r="F968" i="5" s="1"/>
  <c r="F960" i="29"/>
  <c r="G960" i="29" l="1"/>
  <c r="H960" i="29"/>
  <c r="D969" i="5" s="1"/>
  <c r="I960" i="29"/>
  <c r="F969" i="5" s="1"/>
  <c r="R387" i="15"/>
  <c r="AD386" i="15"/>
  <c r="AC386" i="15"/>
  <c r="V386" i="15"/>
  <c r="AB386" i="15"/>
  <c r="W386" i="15"/>
  <c r="Z386" i="15"/>
  <c r="Y386" i="15"/>
  <c r="AA386" i="15"/>
  <c r="X386" i="15"/>
  <c r="U386" i="15"/>
  <c r="T386" i="15"/>
  <c r="S386" i="15"/>
  <c r="F961" i="29"/>
  <c r="R388" i="15" l="1"/>
  <c r="AD387" i="15"/>
  <c r="W387" i="15"/>
  <c r="Z387" i="15"/>
  <c r="V387" i="15"/>
  <c r="AB387" i="15"/>
  <c r="AC387" i="15"/>
  <c r="AA387" i="15"/>
  <c r="Y387" i="15"/>
  <c r="X387" i="15"/>
  <c r="U387" i="15"/>
  <c r="T387" i="15"/>
  <c r="S387" i="15"/>
  <c r="G961" i="29"/>
  <c r="H961" i="29"/>
  <c r="D970" i="5" s="1"/>
  <c r="I961" i="29"/>
  <c r="F970" i="5" s="1"/>
  <c r="F962" i="29"/>
  <c r="G962" i="29" l="1"/>
  <c r="H962" i="29"/>
  <c r="D971" i="5" s="1"/>
  <c r="I962" i="29"/>
  <c r="F971" i="5" s="1"/>
  <c r="R389" i="15"/>
  <c r="AD388" i="15"/>
  <c r="V388" i="15"/>
  <c r="Z388" i="15"/>
  <c r="W388" i="15"/>
  <c r="AC388" i="15"/>
  <c r="AB388" i="15"/>
  <c r="Y388" i="15"/>
  <c r="AA388" i="15"/>
  <c r="X388" i="15"/>
  <c r="U388" i="15"/>
  <c r="T388" i="15"/>
  <c r="S388" i="15"/>
  <c r="F963" i="29"/>
  <c r="R390" i="15" l="1"/>
  <c r="AD389" i="15"/>
  <c r="Z389" i="15"/>
  <c r="V389" i="15"/>
  <c r="W389" i="15"/>
  <c r="AA389" i="15"/>
  <c r="Y389" i="15"/>
  <c r="AC389" i="15"/>
  <c r="AB389" i="15"/>
  <c r="X389" i="15"/>
  <c r="U389" i="15"/>
  <c r="T389" i="15"/>
  <c r="S389" i="15"/>
  <c r="G963" i="29"/>
  <c r="H963" i="29"/>
  <c r="D972" i="5" s="1"/>
  <c r="I963" i="29"/>
  <c r="F972" i="5" s="1"/>
  <c r="F964" i="29"/>
  <c r="G964" i="29" l="1"/>
  <c r="H964" i="29"/>
  <c r="D973" i="5" s="1"/>
  <c r="I964" i="29"/>
  <c r="F973" i="5" s="1"/>
  <c r="R391" i="15"/>
  <c r="AD390" i="15"/>
  <c r="V390" i="15"/>
  <c r="Y390" i="15"/>
  <c r="W390" i="15"/>
  <c r="AA390" i="15"/>
  <c r="AB390" i="15"/>
  <c r="Z390" i="15"/>
  <c r="AC390" i="15"/>
  <c r="X390" i="15"/>
  <c r="U390" i="15"/>
  <c r="T390" i="15"/>
  <c r="S390" i="15"/>
  <c r="F965" i="29"/>
  <c r="R392" i="15" l="1"/>
  <c r="AD391" i="15"/>
  <c r="Z391" i="15"/>
  <c r="AB391" i="15"/>
  <c r="W391" i="15"/>
  <c r="AC391" i="15"/>
  <c r="V391" i="15"/>
  <c r="AA391" i="15"/>
  <c r="Y391" i="15"/>
  <c r="X391" i="15"/>
  <c r="U391" i="15"/>
  <c r="T391" i="15"/>
  <c r="S391" i="15"/>
  <c r="G965" i="29"/>
  <c r="H965" i="29"/>
  <c r="D974" i="5" s="1"/>
  <c r="I965" i="29"/>
  <c r="F974" i="5" s="1"/>
  <c r="F966" i="29"/>
  <c r="G966" i="29" l="1"/>
  <c r="I966" i="29"/>
  <c r="F975" i="5" s="1"/>
  <c r="H966" i="29"/>
  <c r="D975" i="5" s="1"/>
  <c r="R393" i="15"/>
  <c r="AD392" i="15"/>
  <c r="W392" i="15"/>
  <c r="Z392" i="15"/>
  <c r="AC392" i="15"/>
  <c r="V392" i="15"/>
  <c r="AA392" i="15"/>
  <c r="AB392" i="15"/>
  <c r="Y392" i="15"/>
  <c r="X392" i="15"/>
  <c r="U392" i="15"/>
  <c r="T392" i="15"/>
  <c r="S392" i="15"/>
  <c r="F967" i="29"/>
  <c r="R394" i="15" l="1"/>
  <c r="AD393" i="15"/>
  <c r="W393" i="15"/>
  <c r="AC393" i="15"/>
  <c r="Z393" i="15"/>
  <c r="AA393" i="15"/>
  <c r="Y393" i="15"/>
  <c r="AB393" i="15"/>
  <c r="V393" i="15"/>
  <c r="X393" i="15"/>
  <c r="U393" i="15"/>
  <c r="T393" i="15"/>
  <c r="S393" i="15"/>
  <c r="G967" i="29"/>
  <c r="H967" i="29"/>
  <c r="D976" i="5" s="1"/>
  <c r="I967" i="29"/>
  <c r="F976" i="5" s="1"/>
  <c r="F968" i="29"/>
  <c r="G968" i="29" l="1"/>
  <c r="H968" i="29"/>
  <c r="D977" i="5" s="1"/>
  <c r="I968" i="29"/>
  <c r="F977" i="5" s="1"/>
  <c r="R395" i="15"/>
  <c r="AD394" i="15"/>
  <c r="W394" i="15"/>
  <c r="V394" i="15"/>
  <c r="AC394" i="15"/>
  <c r="Y394" i="15"/>
  <c r="AA394" i="15"/>
  <c r="AB394" i="15"/>
  <c r="Z394" i="15"/>
  <c r="X394" i="15"/>
  <c r="U394" i="15"/>
  <c r="T394" i="15"/>
  <c r="S394" i="15"/>
  <c r="F969" i="29"/>
  <c r="R396" i="15" l="1"/>
  <c r="AD395" i="15"/>
  <c r="W395" i="15"/>
  <c r="AB395" i="15"/>
  <c r="Y395" i="15"/>
  <c r="AC395" i="15"/>
  <c r="Z395" i="15"/>
  <c r="AA395" i="15"/>
  <c r="V395" i="15"/>
  <c r="X395" i="15"/>
  <c r="U395" i="15"/>
  <c r="T395" i="15"/>
  <c r="S395" i="15"/>
  <c r="G969" i="29"/>
  <c r="H969" i="29"/>
  <c r="D978" i="5" s="1"/>
  <c r="I969" i="29"/>
  <c r="F978" i="5" s="1"/>
  <c r="F970" i="29"/>
  <c r="G970" i="29" l="1"/>
  <c r="H970" i="29"/>
  <c r="D979" i="5" s="1"/>
  <c r="I970" i="29"/>
  <c r="F979" i="5" s="1"/>
  <c r="R397" i="15"/>
  <c r="AD396" i="15"/>
  <c r="V396" i="15"/>
  <c r="AA396" i="15"/>
  <c r="AC396" i="15"/>
  <c r="Z396" i="15"/>
  <c r="W396" i="15"/>
  <c r="Y396" i="15"/>
  <c r="AB396" i="15"/>
  <c r="X396" i="15"/>
  <c r="U396" i="15"/>
  <c r="T396" i="15"/>
  <c r="S396" i="15"/>
  <c r="F971" i="29"/>
  <c r="R398" i="15" l="1"/>
  <c r="AD397" i="15"/>
  <c r="Z397" i="15"/>
  <c r="V397" i="15"/>
  <c r="W397" i="15"/>
  <c r="AB397" i="15"/>
  <c r="AC397" i="15"/>
  <c r="AA397" i="15"/>
  <c r="Y397" i="15"/>
  <c r="X397" i="15"/>
  <c r="U397" i="15"/>
  <c r="T397" i="15"/>
  <c r="S397" i="15"/>
  <c r="G971" i="29"/>
  <c r="H971" i="29"/>
  <c r="D980" i="5" s="1"/>
  <c r="I971" i="29"/>
  <c r="F980" i="5" s="1"/>
  <c r="F972" i="29"/>
  <c r="G972" i="29" l="1"/>
  <c r="H972" i="29"/>
  <c r="D981" i="5" s="1"/>
  <c r="I972" i="29"/>
  <c r="F981" i="5" s="1"/>
  <c r="R399" i="15"/>
  <c r="AD398" i="15"/>
  <c r="AC398" i="15"/>
  <c r="V398" i="15"/>
  <c r="Z398" i="15"/>
  <c r="AB398" i="15"/>
  <c r="Y398" i="15"/>
  <c r="AA398" i="15"/>
  <c r="W398" i="15"/>
  <c r="X398" i="15"/>
  <c r="U398" i="15"/>
  <c r="T398" i="15"/>
  <c r="S398" i="15"/>
  <c r="F973" i="29"/>
  <c r="R400" i="15" l="1"/>
  <c r="AD399" i="15"/>
  <c r="Z399" i="15"/>
  <c r="AB399" i="15"/>
  <c r="W399" i="15"/>
  <c r="V399" i="15"/>
  <c r="AC399" i="15"/>
  <c r="Y399" i="15"/>
  <c r="AA399" i="15"/>
  <c r="X399" i="15"/>
  <c r="U399" i="15"/>
  <c r="T399" i="15"/>
  <c r="S399" i="15"/>
  <c r="G973" i="29"/>
  <c r="H973" i="29"/>
  <c r="D982" i="5" s="1"/>
  <c r="I973" i="29"/>
  <c r="F982" i="5" s="1"/>
  <c r="F974" i="29"/>
  <c r="G974" i="29" l="1"/>
  <c r="H974" i="29"/>
  <c r="D983" i="5" s="1"/>
  <c r="I974" i="29"/>
  <c r="F983" i="5" s="1"/>
  <c r="R401" i="15"/>
  <c r="AD400" i="15"/>
  <c r="W400" i="15"/>
  <c r="V400" i="15"/>
  <c r="AB400" i="15"/>
  <c r="AC400" i="15"/>
  <c r="AA400" i="15"/>
  <c r="Y400" i="15"/>
  <c r="Z400" i="15"/>
  <c r="X400" i="15"/>
  <c r="U400" i="15"/>
  <c r="T400" i="15"/>
  <c r="S400" i="15"/>
  <c r="F975" i="29"/>
  <c r="R402" i="15" l="1"/>
  <c r="AD401" i="15"/>
  <c r="Z401" i="15"/>
  <c r="AB401" i="15"/>
  <c r="V401" i="15"/>
  <c r="Y401" i="15"/>
  <c r="AC401" i="15"/>
  <c r="AA401" i="15"/>
  <c r="W401" i="15"/>
  <c r="X401" i="15"/>
  <c r="U401" i="15"/>
  <c r="T401" i="15"/>
  <c r="S401" i="15"/>
  <c r="G975" i="29"/>
  <c r="H975" i="29"/>
  <c r="D984" i="5" s="1"/>
  <c r="I975" i="29"/>
  <c r="F984" i="5" s="1"/>
  <c r="F976" i="29"/>
  <c r="G976" i="29" l="1"/>
  <c r="H976" i="29"/>
  <c r="D985" i="5" s="1"/>
  <c r="I976" i="29"/>
  <c r="F985" i="5" s="1"/>
  <c r="R403" i="15"/>
  <c r="AD402" i="15"/>
  <c r="W402" i="15"/>
  <c r="AC402" i="15"/>
  <c r="Z402" i="15"/>
  <c r="V402" i="15"/>
  <c r="AB402" i="15"/>
  <c r="Y402" i="15"/>
  <c r="AA402" i="15"/>
  <c r="X402" i="15"/>
  <c r="U402" i="15"/>
  <c r="T402" i="15"/>
  <c r="S402" i="15"/>
  <c r="F977" i="29"/>
  <c r="R404" i="15" l="1"/>
  <c r="AD403" i="15"/>
  <c r="AB403" i="15"/>
  <c r="Z403" i="15"/>
  <c r="W403" i="15"/>
  <c r="AC403" i="15"/>
  <c r="V403" i="15"/>
  <c r="AA403" i="15"/>
  <c r="Y403" i="15"/>
  <c r="X403" i="15"/>
  <c r="U403" i="15"/>
  <c r="T403" i="15"/>
  <c r="S403" i="15"/>
  <c r="G977" i="29"/>
  <c r="H977" i="29"/>
  <c r="D986" i="5" s="1"/>
  <c r="I977" i="29"/>
  <c r="F986" i="5" s="1"/>
  <c r="F978" i="29"/>
  <c r="G978" i="29" l="1"/>
  <c r="H978" i="29"/>
  <c r="D987" i="5" s="1"/>
  <c r="I978" i="29"/>
  <c r="F987" i="5" s="1"/>
  <c r="R405" i="15"/>
  <c r="AD404" i="15"/>
  <c r="W404" i="15"/>
  <c r="AB404" i="15"/>
  <c r="Z404" i="15"/>
  <c r="V404" i="15"/>
  <c r="Y404" i="15"/>
  <c r="AC404" i="15"/>
  <c r="AA404" i="15"/>
  <c r="X404" i="15"/>
  <c r="U404" i="15"/>
  <c r="T404" i="15"/>
  <c r="S404" i="15"/>
  <c r="F979" i="29"/>
  <c r="R406" i="15" l="1"/>
  <c r="AD405" i="15"/>
  <c r="W405" i="15"/>
  <c r="AB405" i="15"/>
  <c r="Z405" i="15"/>
  <c r="Y405" i="15"/>
  <c r="AA405" i="15"/>
  <c r="V405" i="15"/>
  <c r="AC405" i="15"/>
  <c r="X405" i="15"/>
  <c r="U405" i="15"/>
  <c r="T405" i="15"/>
  <c r="S405" i="15"/>
  <c r="G979" i="29"/>
  <c r="H979" i="29"/>
  <c r="D988" i="5" s="1"/>
  <c r="I979" i="29"/>
  <c r="F988" i="5" s="1"/>
  <c r="F980" i="29"/>
  <c r="G980" i="29" l="1"/>
  <c r="H980" i="29"/>
  <c r="D989" i="5" s="1"/>
  <c r="I980" i="29"/>
  <c r="F989" i="5" s="1"/>
  <c r="R407" i="15"/>
  <c r="AD406" i="15"/>
  <c r="AB406" i="15"/>
  <c r="V406" i="15"/>
  <c r="AC406" i="15"/>
  <c r="W406" i="15"/>
  <c r="Z406" i="15"/>
  <c r="Y406" i="15"/>
  <c r="AA406" i="15"/>
  <c r="X406" i="15"/>
  <c r="U406" i="15"/>
  <c r="T406" i="15"/>
  <c r="S406" i="15"/>
  <c r="F981" i="29"/>
  <c r="R408" i="15" l="1"/>
  <c r="AD407" i="15"/>
  <c r="W407" i="15"/>
  <c r="AC407" i="15"/>
  <c r="Z407" i="15"/>
  <c r="V407" i="15"/>
  <c r="AB407" i="15"/>
  <c r="AA407" i="15"/>
  <c r="Y407" i="15"/>
  <c r="X407" i="15"/>
  <c r="U407" i="15"/>
  <c r="T407" i="15"/>
  <c r="S407" i="15"/>
  <c r="G981" i="29"/>
  <c r="H981" i="29"/>
  <c r="D990" i="5" s="1"/>
  <c r="I981" i="29"/>
  <c r="F990" i="5" s="1"/>
  <c r="F982" i="29"/>
  <c r="G982" i="29" l="1"/>
  <c r="H982" i="29"/>
  <c r="D991" i="5" s="1"/>
  <c r="I982" i="29"/>
  <c r="F991" i="5" s="1"/>
  <c r="R409" i="15"/>
  <c r="AD408" i="15"/>
  <c r="W408" i="15"/>
  <c r="Z408" i="15"/>
  <c r="AA408" i="15"/>
  <c r="AB408" i="15"/>
  <c r="AC408" i="15"/>
  <c r="V408" i="15"/>
  <c r="Y408" i="15"/>
  <c r="X408" i="15"/>
  <c r="U408" i="15"/>
  <c r="T408" i="15"/>
  <c r="S408" i="15"/>
  <c r="F983" i="29"/>
  <c r="R410" i="15" l="1"/>
  <c r="AD409" i="15"/>
  <c r="AC409" i="15"/>
  <c r="V409" i="15"/>
  <c r="W409" i="15"/>
  <c r="AA409" i="15"/>
  <c r="Z409" i="15"/>
  <c r="Y409" i="15"/>
  <c r="AB409" i="15"/>
  <c r="X409" i="15"/>
  <c r="U409" i="15"/>
  <c r="T409" i="15"/>
  <c r="S409" i="15"/>
  <c r="G983" i="29"/>
  <c r="H983" i="29"/>
  <c r="D992" i="5" s="1"/>
  <c r="I983" i="29"/>
  <c r="F992" i="5" s="1"/>
  <c r="F984" i="29"/>
  <c r="G984" i="29" l="1"/>
  <c r="H984" i="29"/>
  <c r="D993" i="5" s="1"/>
  <c r="I984" i="29"/>
  <c r="F993" i="5" s="1"/>
  <c r="R411" i="15"/>
  <c r="AD410" i="15"/>
  <c r="AC410" i="15"/>
  <c r="W410" i="15"/>
  <c r="V410" i="15"/>
  <c r="Z410" i="15"/>
  <c r="Y410" i="15"/>
  <c r="AB410" i="15"/>
  <c r="AA410" i="15"/>
  <c r="X410" i="15"/>
  <c r="U410" i="15"/>
  <c r="T410" i="15"/>
  <c r="S410" i="15"/>
  <c r="F985" i="29"/>
  <c r="R412" i="15" l="1"/>
  <c r="AD411" i="15"/>
  <c r="W411" i="15"/>
  <c r="V411" i="15"/>
  <c r="AB411" i="15"/>
  <c r="AA411" i="15"/>
  <c r="Z411" i="15"/>
  <c r="AC411" i="15"/>
  <c r="Y411" i="15"/>
  <c r="X411" i="15"/>
  <c r="U411" i="15"/>
  <c r="T411" i="15"/>
  <c r="S411" i="15"/>
  <c r="G985" i="29"/>
  <c r="H985" i="29"/>
  <c r="D994" i="5" s="1"/>
  <c r="I985" i="29"/>
  <c r="F994" i="5" s="1"/>
  <c r="F986" i="29"/>
  <c r="G986" i="29" l="1"/>
  <c r="H986" i="29"/>
  <c r="D995" i="5" s="1"/>
  <c r="I986" i="29"/>
  <c r="F995" i="5" s="1"/>
  <c r="R413" i="15"/>
  <c r="AD412" i="15"/>
  <c r="W412" i="15"/>
  <c r="Z412" i="15"/>
  <c r="V412" i="15"/>
  <c r="AC412" i="15"/>
  <c r="Y412" i="15"/>
  <c r="AA412" i="15"/>
  <c r="AB412" i="15"/>
  <c r="X412" i="15"/>
  <c r="U412" i="15"/>
  <c r="T412" i="15"/>
  <c r="S412" i="15"/>
  <c r="F987" i="29"/>
  <c r="G987" i="29" l="1"/>
  <c r="H987" i="29"/>
  <c r="D996" i="5" s="1"/>
  <c r="I987" i="29"/>
  <c r="F996" i="5" s="1"/>
  <c r="R414" i="15"/>
  <c r="AD413" i="15"/>
  <c r="Z413" i="15"/>
  <c r="V413" i="15"/>
  <c r="AC413" i="15"/>
  <c r="AB413" i="15"/>
  <c r="W413" i="15"/>
  <c r="AA413" i="15"/>
  <c r="Y413" i="15"/>
  <c r="X413" i="15"/>
  <c r="U413" i="15"/>
  <c r="T413" i="15"/>
  <c r="S413" i="15"/>
  <c r="F988" i="29"/>
  <c r="G988" i="29" l="1"/>
  <c r="H988" i="29"/>
  <c r="D997" i="5" s="1"/>
  <c r="I988" i="29"/>
  <c r="F997" i="5" s="1"/>
  <c r="R415" i="15"/>
  <c r="AD414" i="15"/>
  <c r="W414" i="15"/>
  <c r="AC414" i="15"/>
  <c r="Z414" i="15"/>
  <c r="AB414" i="15"/>
  <c r="Y414" i="15"/>
  <c r="V414" i="15"/>
  <c r="AA414" i="15"/>
  <c r="X414" i="15"/>
  <c r="U414" i="15"/>
  <c r="T414" i="15"/>
  <c r="S414" i="15"/>
  <c r="F989" i="29"/>
  <c r="G989" i="29" l="1"/>
  <c r="H989" i="29"/>
  <c r="D998" i="5" s="1"/>
  <c r="I989" i="29"/>
  <c r="F998" i="5" s="1"/>
  <c r="R416" i="15"/>
  <c r="AD415" i="15"/>
  <c r="Z415" i="15"/>
  <c r="V415" i="15"/>
  <c r="AC415" i="15"/>
  <c r="W415" i="15"/>
  <c r="AA415" i="15"/>
  <c r="Y415" i="15"/>
  <c r="AB415" i="15"/>
  <c r="X415" i="15"/>
  <c r="U415" i="15"/>
  <c r="T415" i="15"/>
  <c r="S415" i="15"/>
  <c r="F990" i="29"/>
  <c r="G990" i="29" l="1"/>
  <c r="H990" i="29"/>
  <c r="D999" i="5" s="1"/>
  <c r="I990" i="29"/>
  <c r="F999" i="5" s="1"/>
  <c r="R417" i="15"/>
  <c r="AD416" i="15"/>
  <c r="Z416" i="15"/>
  <c r="W416" i="15"/>
  <c r="AC416" i="15"/>
  <c r="AA416" i="15"/>
  <c r="V416" i="15"/>
  <c r="Y416" i="15"/>
  <c r="AB416" i="15"/>
  <c r="X416" i="15"/>
  <c r="U416" i="15"/>
  <c r="T416" i="15"/>
  <c r="S416" i="15"/>
  <c r="F991" i="29"/>
  <c r="G991" i="29" l="1"/>
  <c r="H991" i="29"/>
  <c r="D1000" i="5" s="1"/>
  <c r="I991" i="29"/>
  <c r="F1000" i="5" s="1"/>
  <c r="R418" i="15"/>
  <c r="AD417" i="15"/>
  <c r="V417" i="15"/>
  <c r="AB417" i="15"/>
  <c r="Z417" i="15"/>
  <c r="W417" i="15"/>
  <c r="AC417" i="15"/>
  <c r="AA417" i="15"/>
  <c r="Y417" i="15"/>
  <c r="X417" i="15"/>
  <c r="U417" i="15"/>
  <c r="T417" i="15"/>
  <c r="S417" i="15"/>
  <c r="F992" i="29"/>
  <c r="R419" i="15" l="1"/>
  <c r="AD418" i="15"/>
  <c r="W418" i="15"/>
  <c r="AC418" i="15"/>
  <c r="Z418" i="15"/>
  <c r="AB418" i="15"/>
  <c r="V418" i="15"/>
  <c r="AA418" i="15"/>
  <c r="Y418" i="15"/>
  <c r="X418" i="15"/>
  <c r="U418" i="15"/>
  <c r="T418" i="15"/>
  <c r="S418" i="15"/>
  <c r="G992" i="29"/>
  <c r="H992" i="29"/>
  <c r="D1001" i="5" s="1"/>
  <c r="I992" i="29"/>
  <c r="F1001" i="5" s="1"/>
  <c r="F993" i="29"/>
  <c r="G993" i="29" l="1"/>
  <c r="H993" i="29"/>
  <c r="D1002" i="5" s="1"/>
  <c r="I993" i="29"/>
  <c r="F1002" i="5" s="1"/>
  <c r="R420" i="15"/>
  <c r="AD419" i="15"/>
  <c r="W419" i="15"/>
  <c r="AC419" i="15"/>
  <c r="V419" i="15"/>
  <c r="Z419" i="15"/>
  <c r="Y419" i="15"/>
  <c r="AA419" i="15"/>
  <c r="AB419" i="15"/>
  <c r="X419" i="15"/>
  <c r="U419" i="15"/>
  <c r="T419" i="15"/>
  <c r="S419" i="15"/>
  <c r="F994" i="29"/>
  <c r="G994" i="29" l="1"/>
  <c r="H994" i="29"/>
  <c r="D1003" i="5" s="1"/>
  <c r="I994" i="29"/>
  <c r="F1003" i="5" s="1"/>
  <c r="R421" i="15"/>
  <c r="AD420" i="15"/>
  <c r="Z420" i="15"/>
  <c r="AB420" i="15"/>
  <c r="W420" i="15"/>
  <c r="V420" i="15"/>
  <c r="AC420" i="15"/>
  <c r="AA420" i="15"/>
  <c r="Y420" i="15"/>
  <c r="X420" i="15"/>
  <c r="U420" i="15"/>
  <c r="T420" i="15"/>
  <c r="S420" i="15"/>
  <c r="F995" i="29"/>
  <c r="G995" i="29" l="1"/>
  <c r="H995" i="29"/>
  <c r="D1004" i="5" s="1"/>
  <c r="I995" i="29"/>
  <c r="F1004" i="5" s="1"/>
  <c r="R422" i="15"/>
  <c r="AD421" i="15"/>
  <c r="AC421" i="15"/>
  <c r="Z421" i="15"/>
  <c r="W421" i="15"/>
  <c r="AA421" i="15"/>
  <c r="AB421" i="15"/>
  <c r="Y421" i="15"/>
  <c r="V421" i="15"/>
  <c r="X421" i="15"/>
  <c r="U421" i="15"/>
  <c r="T421" i="15"/>
  <c r="S421" i="15"/>
  <c r="F996" i="29"/>
  <c r="R423" i="15" l="1"/>
  <c r="AD422" i="15"/>
  <c r="W422" i="15"/>
  <c r="AB422" i="15"/>
  <c r="V422" i="15"/>
  <c r="AC422" i="15"/>
  <c r="Z422" i="15"/>
  <c r="AA422" i="15"/>
  <c r="Y422" i="15"/>
  <c r="X422" i="15"/>
  <c r="U422" i="15"/>
  <c r="T422" i="15"/>
  <c r="S422" i="15"/>
  <c r="G996" i="29"/>
  <c r="H996" i="29"/>
  <c r="D1005" i="5" s="1"/>
  <c r="I996" i="29"/>
  <c r="F1005" i="5" s="1"/>
  <c r="F997" i="29"/>
  <c r="G997" i="29" l="1"/>
  <c r="H997" i="29"/>
  <c r="D1006" i="5" s="1"/>
  <c r="I997" i="29"/>
  <c r="F1006" i="5" s="1"/>
  <c r="R424" i="15"/>
  <c r="AD423" i="15"/>
  <c r="AC423" i="15"/>
  <c r="W423" i="15"/>
  <c r="AB423" i="15"/>
  <c r="V423" i="15"/>
  <c r="Z423" i="15"/>
  <c r="AA423" i="15"/>
  <c r="Y423" i="15"/>
  <c r="X423" i="15"/>
  <c r="U423" i="15"/>
  <c r="T423" i="15"/>
  <c r="S423" i="15"/>
  <c r="F998" i="29"/>
  <c r="R425" i="15" l="1"/>
  <c r="AD424" i="15"/>
  <c r="W424" i="15"/>
  <c r="V424" i="15"/>
  <c r="AC424" i="15"/>
  <c r="AB424" i="15"/>
  <c r="Z424" i="15"/>
  <c r="AA424" i="15"/>
  <c r="Y424" i="15"/>
  <c r="X424" i="15"/>
  <c r="U424" i="15"/>
  <c r="T424" i="15"/>
  <c r="S424" i="15"/>
  <c r="G998" i="29"/>
  <c r="H998" i="29"/>
  <c r="D1007" i="5" s="1"/>
  <c r="I998" i="29"/>
  <c r="F1007" i="5" s="1"/>
  <c r="F999" i="29"/>
  <c r="G999" i="29" l="1"/>
  <c r="H999" i="29"/>
  <c r="D1008" i="5" s="1"/>
  <c r="I999" i="29"/>
  <c r="F1008" i="5" s="1"/>
  <c r="R426" i="15"/>
  <c r="AD425" i="15"/>
  <c r="W425" i="15"/>
  <c r="V425" i="15"/>
  <c r="AA425" i="15"/>
  <c r="Z425" i="15"/>
  <c r="AC425" i="15"/>
  <c r="AB425" i="15"/>
  <c r="Y425" i="15"/>
  <c r="X425" i="15"/>
  <c r="U425" i="15"/>
  <c r="T425" i="15"/>
  <c r="S425" i="15"/>
  <c r="F1000" i="29"/>
  <c r="G1000" i="29" l="1"/>
  <c r="H1000" i="29"/>
  <c r="D1009" i="5" s="1"/>
  <c r="I1000" i="29"/>
  <c r="F1009" i="5" s="1"/>
  <c r="R427" i="15"/>
  <c r="AD426" i="15"/>
  <c r="W426" i="15"/>
  <c r="Z426" i="15"/>
  <c r="AB426" i="15"/>
  <c r="AA426" i="15"/>
  <c r="AC426" i="15"/>
  <c r="Y426" i="15"/>
  <c r="V426" i="15"/>
  <c r="X426" i="15"/>
  <c r="U426" i="15"/>
  <c r="T426" i="15"/>
  <c r="S426" i="15"/>
  <c r="F1001" i="29"/>
  <c r="G1001" i="29" l="1"/>
  <c r="H1001" i="29"/>
  <c r="D1010" i="5" s="1"/>
  <c r="I1001" i="29"/>
  <c r="F1010" i="5" s="1"/>
  <c r="R428" i="15"/>
  <c r="AD427" i="15"/>
  <c r="W427" i="15"/>
  <c r="AC427" i="15"/>
  <c r="AB427" i="15"/>
  <c r="Y427" i="15"/>
  <c r="Z427" i="15"/>
  <c r="AA427" i="15"/>
  <c r="V427" i="15"/>
  <c r="X427" i="15"/>
  <c r="U427" i="15"/>
  <c r="T427" i="15"/>
  <c r="S427" i="15"/>
  <c r="F1002" i="29"/>
  <c r="G1002" i="29" l="1"/>
  <c r="H1002" i="29"/>
  <c r="D1011" i="5" s="1"/>
  <c r="I1002" i="29"/>
  <c r="F1011" i="5" s="1"/>
  <c r="R429" i="15"/>
  <c r="AD428" i="15"/>
  <c r="Z428" i="15"/>
  <c r="AB428" i="15"/>
  <c r="W428" i="15"/>
  <c r="V428" i="15"/>
  <c r="Y428" i="15"/>
  <c r="AA428" i="15"/>
  <c r="AC428" i="15"/>
  <c r="X428" i="15"/>
  <c r="U428" i="15"/>
  <c r="T428" i="15"/>
  <c r="S428" i="15"/>
  <c r="F1003" i="29"/>
  <c r="R430" i="15" l="1"/>
  <c r="AD429" i="15"/>
  <c r="W429" i="15"/>
  <c r="Z429" i="15"/>
  <c r="AA429" i="15"/>
  <c r="AB429" i="15"/>
  <c r="Y429" i="15"/>
  <c r="V429" i="15"/>
  <c r="AC429" i="15"/>
  <c r="X429" i="15"/>
  <c r="U429" i="15"/>
  <c r="T429" i="15"/>
  <c r="S429" i="15"/>
  <c r="G1003" i="29"/>
  <c r="H1003" i="29"/>
  <c r="D1012" i="5" s="1"/>
  <c r="I1003" i="29"/>
  <c r="F1012" i="5" s="1"/>
  <c r="F1004" i="29"/>
  <c r="G1004" i="29" l="1"/>
  <c r="H1004" i="29"/>
  <c r="D1013" i="5" s="1"/>
  <c r="I1004" i="29"/>
  <c r="F1013" i="5" s="1"/>
  <c r="R431" i="15"/>
  <c r="AD430" i="15"/>
  <c r="W430" i="15"/>
  <c r="AC430" i="15"/>
  <c r="Y430" i="15"/>
  <c r="AB430" i="15"/>
  <c r="Z430" i="15"/>
  <c r="V430" i="15"/>
  <c r="AA430" i="15"/>
  <c r="X430" i="15"/>
  <c r="U430" i="15"/>
  <c r="T430" i="15"/>
  <c r="S430" i="15"/>
  <c r="F1005" i="29"/>
  <c r="G1005" i="29" l="1"/>
  <c r="H1005" i="29"/>
  <c r="D1014" i="5" s="1"/>
  <c r="I1005" i="29"/>
  <c r="F1014" i="5" s="1"/>
  <c r="R432" i="15"/>
  <c r="AD431" i="15"/>
  <c r="AC431" i="15"/>
  <c r="Z431" i="15"/>
  <c r="W431" i="15"/>
  <c r="V431" i="15"/>
  <c r="AB431" i="15"/>
  <c r="Y431" i="15"/>
  <c r="AA431" i="15"/>
  <c r="X431" i="15"/>
  <c r="U431" i="15"/>
  <c r="T431" i="15"/>
  <c r="S431" i="15"/>
  <c r="F1006" i="29"/>
  <c r="R433" i="15" l="1"/>
  <c r="AD432" i="15"/>
  <c r="Z432" i="15"/>
  <c r="W432" i="15"/>
  <c r="AC432" i="15"/>
  <c r="V432" i="15"/>
  <c r="AB432" i="15"/>
  <c r="AA432" i="15"/>
  <c r="Y432" i="15"/>
  <c r="X432" i="15"/>
  <c r="U432" i="15"/>
  <c r="T432" i="15"/>
  <c r="S432" i="15"/>
  <c r="G1006" i="29"/>
  <c r="H1006" i="29"/>
  <c r="D1015" i="5" s="1"/>
  <c r="I1006" i="29"/>
  <c r="F1015" i="5" s="1"/>
  <c r="F1007" i="29"/>
  <c r="G1007" i="29" l="1"/>
  <c r="H1007" i="29"/>
  <c r="D1016" i="5" s="1"/>
  <c r="I1007" i="29"/>
  <c r="F1016" i="5" s="1"/>
  <c r="R434" i="15"/>
  <c r="AD433" i="15"/>
  <c r="W433" i="15"/>
  <c r="AC433" i="15"/>
  <c r="AB433" i="15"/>
  <c r="AA433" i="15"/>
  <c r="Z433" i="15"/>
  <c r="Y433" i="15"/>
  <c r="V433" i="15"/>
  <c r="X433" i="15"/>
  <c r="U433" i="15"/>
  <c r="T433" i="15"/>
  <c r="S433" i="15"/>
  <c r="F1008" i="29"/>
  <c r="G1008" i="29" l="1"/>
  <c r="H1008" i="29"/>
  <c r="D1017" i="5" s="1"/>
  <c r="I1008" i="29"/>
  <c r="F1017" i="5" s="1"/>
  <c r="R435" i="15"/>
  <c r="AD434" i="15"/>
  <c r="W434" i="15"/>
  <c r="AB434" i="15"/>
  <c r="V434" i="15"/>
  <c r="Y434" i="15"/>
  <c r="AC434" i="15"/>
  <c r="Z434" i="15"/>
  <c r="AA434" i="15"/>
  <c r="X434" i="15"/>
  <c r="U434" i="15"/>
  <c r="T434" i="15"/>
  <c r="S434" i="15"/>
  <c r="F1009" i="29"/>
  <c r="G1009" i="29" l="1"/>
  <c r="H1009" i="29"/>
  <c r="D1018" i="5" s="1"/>
  <c r="I1009" i="29"/>
  <c r="F1018" i="5" s="1"/>
  <c r="R436" i="15"/>
  <c r="AD435" i="15"/>
  <c r="AC435" i="15"/>
  <c r="AB435" i="15"/>
  <c r="V435" i="15"/>
  <c r="AA435" i="15"/>
  <c r="Z435" i="15"/>
  <c r="W435" i="15"/>
  <c r="Y435" i="15"/>
  <c r="X435" i="15"/>
  <c r="U435" i="15"/>
  <c r="T435" i="15"/>
  <c r="S435" i="15"/>
  <c r="F1010" i="29"/>
  <c r="G1010" i="29" l="1"/>
  <c r="H1010" i="29"/>
  <c r="D1019" i="5" s="1"/>
  <c r="I1010" i="29"/>
  <c r="F1019" i="5" s="1"/>
  <c r="R437" i="15"/>
  <c r="AD436" i="15"/>
  <c r="W436" i="15"/>
  <c r="AC436" i="15"/>
  <c r="AB436" i="15"/>
  <c r="Z436" i="15"/>
  <c r="V436" i="15"/>
  <c r="AA436" i="15"/>
  <c r="Y436" i="15"/>
  <c r="X436" i="15"/>
  <c r="U436" i="15"/>
  <c r="T436" i="15"/>
  <c r="S436" i="15"/>
  <c r="F1011" i="29"/>
  <c r="G1011" i="29" l="1"/>
  <c r="H1011" i="29"/>
  <c r="D1020" i="5" s="1"/>
  <c r="I1011" i="29"/>
  <c r="F1020" i="5" s="1"/>
  <c r="R438" i="15"/>
  <c r="AD437" i="15"/>
  <c r="W437" i="15"/>
  <c r="V437" i="15"/>
  <c r="AC437" i="15"/>
  <c r="Z437" i="15"/>
  <c r="AB437" i="15"/>
  <c r="AA437" i="15"/>
  <c r="Y437" i="15"/>
  <c r="X437" i="15"/>
  <c r="U437" i="15"/>
  <c r="T437" i="15"/>
  <c r="S437" i="15"/>
  <c r="F1012" i="29"/>
  <c r="G1012" i="29" l="1"/>
  <c r="H1012" i="29"/>
  <c r="D1021" i="5" s="1"/>
  <c r="I1012" i="29"/>
  <c r="F1021" i="5" s="1"/>
  <c r="R439" i="15"/>
  <c r="AD438" i="15"/>
  <c r="W438" i="15"/>
  <c r="AB438" i="15"/>
  <c r="AC438" i="15"/>
  <c r="V438" i="15"/>
  <c r="AA438" i="15"/>
  <c r="Z438" i="15"/>
  <c r="Y438" i="15"/>
  <c r="X438" i="15"/>
  <c r="U438" i="15"/>
  <c r="T438" i="15"/>
  <c r="S438" i="15"/>
  <c r="F1013" i="29"/>
  <c r="R440" i="15" l="1"/>
  <c r="AD439" i="15"/>
  <c r="W439" i="15"/>
  <c r="V439" i="15"/>
  <c r="Z439" i="15"/>
  <c r="AA439" i="15"/>
  <c r="AC439" i="15"/>
  <c r="Y439" i="15"/>
  <c r="AB439" i="15"/>
  <c r="X439" i="15"/>
  <c r="U439" i="15"/>
  <c r="T439" i="15"/>
  <c r="S439" i="15"/>
  <c r="G1013" i="29"/>
  <c r="H1013" i="29"/>
  <c r="D1022" i="5" s="1"/>
  <c r="I1013" i="29"/>
  <c r="F1022" i="5" s="1"/>
  <c r="F1014" i="29"/>
  <c r="G1014" i="29" l="1"/>
  <c r="H1014" i="29"/>
  <c r="D1023" i="5" s="1"/>
  <c r="I1014" i="29"/>
  <c r="F1023" i="5" s="1"/>
  <c r="R441" i="15"/>
  <c r="AD440" i="15"/>
  <c r="Z440" i="15"/>
  <c r="W440" i="15"/>
  <c r="V440" i="15"/>
  <c r="AB440" i="15"/>
  <c r="AC440" i="15"/>
  <c r="AA440" i="15"/>
  <c r="Y440" i="15"/>
  <c r="X440" i="15"/>
  <c r="U440" i="15"/>
  <c r="T440" i="15"/>
  <c r="S440" i="15"/>
  <c r="F1015" i="29"/>
  <c r="R442" i="15" l="1"/>
  <c r="AD441" i="15"/>
  <c r="Z441" i="15"/>
  <c r="W441" i="15"/>
  <c r="V441" i="15"/>
  <c r="AB441" i="15"/>
  <c r="AC441" i="15"/>
  <c r="Y441" i="15"/>
  <c r="AA441" i="15"/>
  <c r="X441" i="15"/>
  <c r="U441" i="15"/>
  <c r="T441" i="15"/>
  <c r="S441" i="15"/>
  <c r="G1015" i="29"/>
  <c r="H1015" i="29"/>
  <c r="D1024" i="5" s="1"/>
  <c r="I1015" i="29"/>
  <c r="F1024" i="5" s="1"/>
  <c r="F1016" i="29"/>
  <c r="G1016" i="29" l="1"/>
  <c r="H1016" i="29"/>
  <c r="D1025" i="5" s="1"/>
  <c r="I1016" i="29"/>
  <c r="F1025" i="5" s="1"/>
  <c r="R443" i="15"/>
  <c r="AD442" i="15"/>
  <c r="W442" i="15"/>
  <c r="V442" i="15"/>
  <c r="AC442" i="15"/>
  <c r="AB442" i="15"/>
  <c r="Y442" i="15"/>
  <c r="AA442" i="15"/>
  <c r="Z442" i="15"/>
  <c r="X442" i="15"/>
  <c r="U442" i="15"/>
  <c r="T442" i="15"/>
  <c r="S442" i="15"/>
  <c r="F1017" i="29"/>
  <c r="G1017" i="29" l="1"/>
  <c r="H1017" i="29"/>
  <c r="D1026" i="5" s="1"/>
  <c r="I1017" i="29"/>
  <c r="F1026" i="5" s="1"/>
  <c r="R444" i="15"/>
  <c r="AD443" i="15"/>
  <c r="Z443" i="15"/>
  <c r="W443" i="15"/>
  <c r="AB443" i="15"/>
  <c r="V443" i="15"/>
  <c r="AA443" i="15"/>
  <c r="AC443" i="15"/>
  <c r="Y443" i="15"/>
  <c r="X443" i="15"/>
  <c r="U443" i="15"/>
  <c r="T443" i="15"/>
  <c r="S443" i="15"/>
  <c r="F1018" i="29"/>
  <c r="G1018" i="29" l="1"/>
  <c r="H1018" i="29"/>
  <c r="D1027" i="5" s="1"/>
  <c r="I1018" i="29"/>
  <c r="F1027" i="5" s="1"/>
  <c r="R445" i="15"/>
  <c r="AD444" i="15"/>
  <c r="AB444" i="15"/>
  <c r="Z444" i="15"/>
  <c r="V444" i="15"/>
  <c r="W444" i="15"/>
  <c r="AC444" i="15"/>
  <c r="AA444" i="15"/>
  <c r="Y444" i="15"/>
  <c r="X444" i="15"/>
  <c r="U444" i="15"/>
  <c r="T444" i="15"/>
  <c r="S444" i="15"/>
  <c r="F1019" i="29"/>
  <c r="R446" i="15" l="1"/>
  <c r="AD445" i="15"/>
  <c r="W445" i="15"/>
  <c r="AC445" i="15"/>
  <c r="V445" i="15"/>
  <c r="AB445" i="15"/>
  <c r="Z445" i="15"/>
  <c r="Y445" i="15"/>
  <c r="AA445" i="15"/>
  <c r="X445" i="15"/>
  <c r="U445" i="15"/>
  <c r="T445" i="15"/>
  <c r="S445" i="15"/>
  <c r="G1019" i="29"/>
  <c r="H1019" i="29"/>
  <c r="D1028" i="5" s="1"/>
  <c r="I1019" i="29"/>
  <c r="F1028" i="5" s="1"/>
  <c r="F1020" i="29"/>
  <c r="G1020" i="29" l="1"/>
  <c r="H1020" i="29"/>
  <c r="D1029" i="5" s="1"/>
  <c r="I1020" i="29"/>
  <c r="F1029" i="5" s="1"/>
  <c r="R447" i="15"/>
  <c r="AD446" i="15"/>
  <c r="W446" i="15"/>
  <c r="V446" i="15"/>
  <c r="AC446" i="15"/>
  <c r="Y446" i="15"/>
  <c r="AA446" i="15"/>
  <c r="Z446" i="15"/>
  <c r="AB446" i="15"/>
  <c r="X446" i="15"/>
  <c r="U446" i="15"/>
  <c r="T446" i="15"/>
  <c r="S446" i="15"/>
  <c r="F1021" i="29"/>
  <c r="G1021" i="29" l="1"/>
  <c r="H1021" i="29"/>
  <c r="D1030" i="5" s="1"/>
  <c r="I1021" i="29"/>
  <c r="F1030" i="5" s="1"/>
  <c r="R448" i="15"/>
  <c r="AD447" i="15"/>
  <c r="W447" i="15"/>
  <c r="V447" i="15"/>
  <c r="AC447" i="15"/>
  <c r="AA447" i="15"/>
  <c r="Y447" i="15"/>
  <c r="AB447" i="15"/>
  <c r="Z447" i="15"/>
  <c r="X447" i="15"/>
  <c r="U447" i="15"/>
  <c r="T447" i="15"/>
  <c r="S447" i="15"/>
  <c r="F1022" i="29"/>
  <c r="G1022" i="29" l="1"/>
  <c r="H1022" i="29"/>
  <c r="D1031" i="5" s="1"/>
  <c r="I1022" i="29"/>
  <c r="F1031" i="5" s="1"/>
  <c r="R449" i="15"/>
  <c r="AD448" i="15"/>
  <c r="AC448" i="15"/>
  <c r="W448" i="15"/>
  <c r="AB448" i="15"/>
  <c r="V448" i="15"/>
  <c r="Z448" i="15"/>
  <c r="Y448" i="15"/>
  <c r="AA448" i="15"/>
  <c r="X448" i="15"/>
  <c r="U448" i="15"/>
  <c r="T448" i="15"/>
  <c r="S448" i="15"/>
  <c r="F1023" i="29"/>
  <c r="G1023" i="29" l="1"/>
  <c r="H1023" i="29"/>
  <c r="D1032" i="5" s="1"/>
  <c r="I1023" i="29"/>
  <c r="F1032" i="5" s="1"/>
  <c r="R450" i="15"/>
  <c r="AD449" i="15"/>
  <c r="W449" i="15"/>
  <c r="V449" i="15"/>
  <c r="AB449" i="15"/>
  <c r="Y449" i="15"/>
  <c r="AC449" i="15"/>
  <c r="Z449" i="15"/>
  <c r="AA449" i="15"/>
  <c r="X449" i="15"/>
  <c r="U449" i="15"/>
  <c r="T449" i="15"/>
  <c r="S449" i="15"/>
  <c r="F1024" i="29"/>
  <c r="G1024" i="29" l="1"/>
  <c r="H1024" i="29"/>
  <c r="D1033" i="5" s="1"/>
  <c r="I1024" i="29"/>
  <c r="F1033" i="5" s="1"/>
  <c r="R451" i="15"/>
  <c r="AD450" i="15"/>
  <c r="Z450" i="15"/>
  <c r="W450" i="15"/>
  <c r="AA450" i="15"/>
  <c r="AC450" i="15"/>
  <c r="AB450" i="15"/>
  <c r="V450" i="15"/>
  <c r="Y450" i="15"/>
  <c r="X450" i="15"/>
  <c r="U450" i="15"/>
  <c r="T450" i="15"/>
  <c r="S450" i="15"/>
  <c r="F1025" i="29"/>
  <c r="G1025" i="29" l="1"/>
  <c r="I1025" i="29"/>
  <c r="F1034" i="5" s="1"/>
  <c r="H1025" i="29"/>
  <c r="D1034" i="5" s="1"/>
  <c r="R452" i="15"/>
  <c r="AD451" i="15"/>
  <c r="W451" i="15"/>
  <c r="AB451" i="15"/>
  <c r="Z451" i="15"/>
  <c r="AA451" i="15"/>
  <c r="AC451" i="15"/>
  <c r="V451" i="15"/>
  <c r="Y451" i="15"/>
  <c r="X451" i="15"/>
  <c r="U451" i="15"/>
  <c r="T451" i="15"/>
  <c r="S451" i="15"/>
  <c r="F1026" i="29"/>
  <c r="G1026" i="29" l="1"/>
  <c r="H1026" i="29"/>
  <c r="D1035" i="5" s="1"/>
  <c r="I1026" i="29"/>
  <c r="F1035" i="5" s="1"/>
  <c r="R453" i="15"/>
  <c r="AD452" i="15"/>
  <c r="AC452" i="15"/>
  <c r="W452" i="15"/>
  <c r="AB452" i="15"/>
  <c r="V452" i="15"/>
  <c r="AA452" i="15"/>
  <c r="Z452" i="15"/>
  <c r="Y452" i="15"/>
  <c r="X452" i="15"/>
  <c r="U452" i="15"/>
  <c r="T452" i="15"/>
  <c r="S452" i="15"/>
  <c r="F1027" i="29"/>
  <c r="R454" i="15" l="1"/>
  <c r="AD453" i="15"/>
  <c r="W453" i="15"/>
  <c r="AB453" i="15"/>
  <c r="V453" i="15"/>
  <c r="Y453" i="15"/>
  <c r="Z453" i="15"/>
  <c r="AA453" i="15"/>
  <c r="AC453" i="15"/>
  <c r="X453" i="15"/>
  <c r="U453" i="15"/>
  <c r="T453" i="15"/>
  <c r="S453" i="15"/>
  <c r="G1027" i="29"/>
  <c r="H1027" i="29"/>
  <c r="D1036" i="5" s="1"/>
  <c r="I1027" i="29"/>
  <c r="F1036" i="5" s="1"/>
  <c r="F1028" i="29"/>
  <c r="G1028" i="29" l="1"/>
  <c r="H1028" i="29"/>
  <c r="D1037" i="5" s="1"/>
  <c r="I1028" i="29"/>
  <c r="F1037" i="5" s="1"/>
  <c r="R455" i="15"/>
  <c r="AD454" i="15"/>
  <c r="Z454" i="15"/>
  <c r="V454" i="15"/>
  <c r="W454" i="15"/>
  <c r="AB454" i="15"/>
  <c r="Y454" i="15"/>
  <c r="AA454" i="15"/>
  <c r="AC454" i="15"/>
  <c r="X454" i="15"/>
  <c r="U454" i="15"/>
  <c r="T454" i="15"/>
  <c r="S454" i="15"/>
  <c r="F1029" i="29"/>
  <c r="G1029" i="29" l="1"/>
  <c r="H1029" i="29"/>
  <c r="D1038" i="5" s="1"/>
  <c r="I1029" i="29"/>
  <c r="F1038" i="5" s="1"/>
  <c r="R456" i="15"/>
  <c r="AD455" i="15"/>
  <c r="W455" i="15"/>
  <c r="AB455" i="15"/>
  <c r="AC455" i="15"/>
  <c r="V455" i="15"/>
  <c r="Z455" i="15"/>
  <c r="Y455" i="15"/>
  <c r="AA455" i="15"/>
  <c r="X455" i="15"/>
  <c r="U455" i="15"/>
  <c r="T455" i="15"/>
  <c r="S455" i="15"/>
  <c r="F1030" i="29"/>
  <c r="G1030" i="29" l="1"/>
  <c r="H1030" i="29"/>
  <c r="D1039" i="5" s="1"/>
  <c r="I1030" i="29"/>
  <c r="F1039" i="5" s="1"/>
  <c r="R457" i="15"/>
  <c r="AD456" i="15"/>
  <c r="AB456" i="15"/>
  <c r="W456" i="15"/>
  <c r="V456" i="15"/>
  <c r="AA456" i="15"/>
  <c r="AC456" i="15"/>
  <c r="Y456" i="15"/>
  <c r="Z456" i="15"/>
  <c r="X456" i="15"/>
  <c r="U456" i="15"/>
  <c r="T456" i="15"/>
  <c r="S456" i="15"/>
  <c r="F1031" i="29"/>
  <c r="G1031" i="29" l="1"/>
  <c r="H1031" i="29"/>
  <c r="D1040" i="5" s="1"/>
  <c r="I1031" i="29"/>
  <c r="F1040" i="5" s="1"/>
  <c r="R458" i="15"/>
  <c r="AD457" i="15"/>
  <c r="W457" i="15"/>
  <c r="Z457" i="15"/>
  <c r="AB457" i="15"/>
  <c r="V457" i="15"/>
  <c r="Y457" i="15"/>
  <c r="AC457" i="15"/>
  <c r="AA457" i="15"/>
  <c r="X457" i="15"/>
  <c r="U457" i="15"/>
  <c r="T457" i="15"/>
  <c r="S457" i="15"/>
  <c r="F1032" i="29"/>
  <c r="G1032" i="29" l="1"/>
  <c r="H1032" i="29"/>
  <c r="D1041" i="5" s="1"/>
  <c r="I1032" i="29"/>
  <c r="F1041" i="5" s="1"/>
  <c r="R459" i="15"/>
  <c r="AD458" i="15"/>
  <c r="W458" i="15"/>
  <c r="AC458" i="15"/>
  <c r="V458" i="15"/>
  <c r="Z458" i="15"/>
  <c r="AB458" i="15"/>
  <c r="Y458" i="15"/>
  <c r="AA458" i="15"/>
  <c r="X458" i="15"/>
  <c r="U458" i="15"/>
  <c r="T458" i="15"/>
  <c r="S458" i="15"/>
  <c r="F1033" i="29"/>
  <c r="R460" i="15" l="1"/>
  <c r="AD459" i="15"/>
  <c r="W459" i="15"/>
  <c r="V459" i="15"/>
  <c r="Z459" i="15"/>
  <c r="AC459" i="15"/>
  <c r="Y459" i="15"/>
  <c r="AB459" i="15"/>
  <c r="AA459" i="15"/>
  <c r="X459" i="15"/>
  <c r="U459" i="15"/>
  <c r="T459" i="15"/>
  <c r="S459" i="15"/>
  <c r="G1033" i="29"/>
  <c r="H1033" i="29"/>
  <c r="D1042" i="5" s="1"/>
  <c r="I1033" i="29"/>
  <c r="F1042" i="5" s="1"/>
  <c r="F1034" i="29"/>
  <c r="G1034" i="29" l="1"/>
  <c r="H1034" i="29"/>
  <c r="D1043" i="5" s="1"/>
  <c r="I1034" i="29"/>
  <c r="F1043" i="5" s="1"/>
  <c r="R461" i="15"/>
  <c r="AD460" i="15"/>
  <c r="W460" i="15"/>
  <c r="AB460" i="15"/>
  <c r="V460" i="15"/>
  <c r="Z460" i="15"/>
  <c r="AC460" i="15"/>
  <c r="AA460" i="15"/>
  <c r="Y460" i="15"/>
  <c r="X460" i="15"/>
  <c r="U460" i="15"/>
  <c r="T460" i="15"/>
  <c r="S460" i="15"/>
  <c r="F1035" i="29"/>
  <c r="R462" i="15" l="1"/>
  <c r="AD461" i="15"/>
  <c r="AB461" i="15"/>
  <c r="AC461" i="15"/>
  <c r="V461" i="15"/>
  <c r="Z461" i="15"/>
  <c r="W461" i="15"/>
  <c r="AA461" i="15"/>
  <c r="Y461" i="15"/>
  <c r="X461" i="15"/>
  <c r="U461" i="15"/>
  <c r="T461" i="15"/>
  <c r="S461" i="15"/>
  <c r="G1035" i="29"/>
  <c r="H1035" i="29"/>
  <c r="D1044" i="5" s="1"/>
  <c r="I1035" i="29"/>
  <c r="F1044" i="5" s="1"/>
  <c r="F1036" i="29"/>
  <c r="G1036" i="29" l="1"/>
  <c r="H1036" i="29"/>
  <c r="D1045" i="5" s="1"/>
  <c r="I1036" i="29"/>
  <c r="F1045" i="5" s="1"/>
  <c r="R463" i="15"/>
  <c r="AD462" i="15"/>
  <c r="Z462" i="15"/>
  <c r="AB462" i="15"/>
  <c r="AC462" i="15"/>
  <c r="W462" i="15"/>
  <c r="V462" i="15"/>
  <c r="Y462" i="15"/>
  <c r="AA462" i="15"/>
  <c r="X462" i="15"/>
  <c r="U462" i="15"/>
  <c r="T462" i="15"/>
  <c r="S462" i="15"/>
  <c r="F1037" i="29"/>
  <c r="G1037" i="29" l="1"/>
  <c r="H1037" i="29"/>
  <c r="D1046" i="5" s="1"/>
  <c r="I1037" i="29"/>
  <c r="F1046" i="5" s="1"/>
  <c r="R464" i="15"/>
  <c r="AD463" i="15"/>
  <c r="AB463" i="15"/>
  <c r="W463" i="15"/>
  <c r="Z463" i="15"/>
  <c r="AC463" i="15"/>
  <c r="Y463" i="15"/>
  <c r="AA463" i="15"/>
  <c r="V463" i="15"/>
  <c r="X463" i="15"/>
  <c r="U463" i="15"/>
  <c r="T463" i="15"/>
  <c r="S463" i="15"/>
  <c r="F1038" i="29"/>
  <c r="G1038" i="29" l="1"/>
  <c r="H1038" i="29"/>
  <c r="D1047" i="5" s="1"/>
  <c r="I1038" i="29"/>
  <c r="F1047" i="5" s="1"/>
  <c r="R465" i="15"/>
  <c r="AD464" i="15"/>
  <c r="W464" i="15"/>
  <c r="Z464" i="15"/>
  <c r="AC464" i="15"/>
  <c r="AB464" i="15"/>
  <c r="AA464" i="15"/>
  <c r="V464" i="15"/>
  <c r="Y464" i="15"/>
  <c r="X464" i="15"/>
  <c r="U464" i="15"/>
  <c r="T464" i="15"/>
  <c r="S464" i="15"/>
  <c r="F1039" i="29"/>
  <c r="G1039" i="29" l="1"/>
  <c r="H1039" i="29"/>
  <c r="D1048" i="5" s="1"/>
  <c r="I1039" i="29"/>
  <c r="F1048" i="5" s="1"/>
  <c r="R466" i="15"/>
  <c r="AD465" i="15"/>
  <c r="AC465" i="15"/>
  <c r="AB465" i="15"/>
  <c r="W465" i="15"/>
  <c r="Y465" i="15"/>
  <c r="V465" i="15"/>
  <c r="AA465" i="15"/>
  <c r="Z465" i="15"/>
  <c r="X465" i="15"/>
  <c r="U465" i="15"/>
  <c r="T465" i="15"/>
  <c r="S465" i="15"/>
  <c r="F1040" i="29"/>
  <c r="G1040" i="29" l="1"/>
  <c r="I1040" i="29"/>
  <c r="F1049" i="5" s="1"/>
  <c r="H1040" i="29"/>
  <c r="D1049" i="5" s="1"/>
  <c r="R467" i="15"/>
  <c r="AD466" i="15"/>
  <c r="Z466" i="15"/>
  <c r="V466" i="15"/>
  <c r="AB466" i="15"/>
  <c r="W466" i="15"/>
  <c r="AC466" i="15"/>
  <c r="AA466" i="15"/>
  <c r="Y466" i="15"/>
  <c r="X466" i="15"/>
  <c r="U466" i="15"/>
  <c r="T466" i="15"/>
  <c r="S466" i="15"/>
  <c r="F1041" i="29"/>
  <c r="R468" i="15" l="1"/>
  <c r="AD467" i="15"/>
  <c r="AB467" i="15"/>
  <c r="Z467" i="15"/>
  <c r="V467" i="15"/>
  <c r="AC467" i="15"/>
  <c r="Y467" i="15"/>
  <c r="W467" i="15"/>
  <c r="AA467" i="15"/>
  <c r="X467" i="15"/>
  <c r="U467" i="15"/>
  <c r="T467" i="15"/>
  <c r="S467" i="15"/>
  <c r="G1041" i="29"/>
  <c r="H1041" i="29"/>
  <c r="D1050" i="5" s="1"/>
  <c r="I1041" i="29"/>
  <c r="F1050" i="5" s="1"/>
  <c r="F1042" i="29"/>
  <c r="G1042" i="29" l="1"/>
  <c r="H1042" i="29"/>
  <c r="I1042" i="29"/>
  <c r="R469" i="15"/>
  <c r="AD468" i="15"/>
  <c r="AC468" i="15"/>
  <c r="W468" i="15"/>
  <c r="AB468" i="15"/>
  <c r="V468" i="15"/>
  <c r="Y468" i="15"/>
  <c r="AA468" i="15"/>
  <c r="Z468" i="15"/>
  <c r="X468" i="15"/>
  <c r="U468" i="15"/>
  <c r="T468" i="15"/>
  <c r="S468" i="15"/>
  <c r="F1043" i="29"/>
  <c r="G1043" i="29" l="1"/>
  <c r="H1043" i="29"/>
  <c r="I1043" i="29"/>
  <c r="R470" i="15"/>
  <c r="AD469" i="15"/>
  <c r="AB469" i="15"/>
  <c r="W469" i="15"/>
  <c r="AC469" i="15"/>
  <c r="Z469" i="15"/>
  <c r="V469" i="15"/>
  <c r="Y469" i="15"/>
  <c r="AA469" i="15"/>
  <c r="X469" i="15"/>
  <c r="U469" i="15"/>
  <c r="T469" i="15"/>
  <c r="S469" i="15"/>
  <c r="F1044" i="29"/>
  <c r="G1044" i="29" l="1"/>
  <c r="H1044" i="29"/>
  <c r="I1044" i="29"/>
  <c r="R471" i="15"/>
  <c r="AD470" i="15"/>
  <c r="Z470" i="15"/>
  <c r="W470" i="15"/>
  <c r="V470" i="15"/>
  <c r="AC470" i="15"/>
  <c r="AA470" i="15"/>
  <c r="AB470" i="15"/>
  <c r="Y470" i="15"/>
  <c r="X470" i="15"/>
  <c r="U470" i="15"/>
  <c r="T470" i="15"/>
  <c r="S470" i="15"/>
  <c r="F1045" i="29"/>
  <c r="G1045" i="29" l="1"/>
  <c r="H1045" i="29"/>
  <c r="I1045" i="29"/>
  <c r="R472" i="15"/>
  <c r="AD471" i="15"/>
  <c r="Z471" i="15"/>
  <c r="W471" i="15"/>
  <c r="V471" i="15"/>
  <c r="AC471" i="15"/>
  <c r="AB471" i="15"/>
  <c r="Y471" i="15"/>
  <c r="AA471" i="15"/>
  <c r="X471" i="15"/>
  <c r="U471" i="15"/>
  <c r="T471" i="15"/>
  <c r="S471" i="15"/>
  <c r="F1046" i="29"/>
  <c r="R473" i="15" l="1"/>
  <c r="AD472" i="15"/>
  <c r="W472" i="15"/>
  <c r="V472" i="15"/>
  <c r="Y472" i="15"/>
  <c r="Z472" i="15"/>
  <c r="AC472" i="15"/>
  <c r="AA472" i="15"/>
  <c r="AB472" i="15"/>
  <c r="X472" i="15"/>
  <c r="U472" i="15"/>
  <c r="T472" i="15"/>
  <c r="S472" i="15"/>
  <c r="G1046" i="29"/>
  <c r="H1046" i="29"/>
  <c r="I1046" i="29"/>
  <c r="F1047" i="29"/>
  <c r="G1047" i="29" l="1"/>
  <c r="H1047" i="29"/>
  <c r="I1047" i="29"/>
  <c r="R474" i="15"/>
  <c r="AD473" i="15"/>
  <c r="AC473" i="15"/>
  <c r="W473" i="15"/>
  <c r="AB473" i="15"/>
  <c r="Z473" i="15"/>
  <c r="V473" i="15"/>
  <c r="Y473" i="15"/>
  <c r="AA473" i="15"/>
  <c r="X473" i="15"/>
  <c r="U473" i="15"/>
  <c r="T473" i="15"/>
  <c r="S473" i="15"/>
  <c r="F1048" i="29"/>
  <c r="G1048" i="29" l="1"/>
  <c r="H1048" i="29"/>
  <c r="I1048" i="29"/>
  <c r="R475" i="15"/>
  <c r="AD474" i="15"/>
  <c r="W474" i="15"/>
  <c r="AC474" i="15"/>
  <c r="V474" i="15"/>
  <c r="Y474" i="15"/>
  <c r="AA474" i="15"/>
  <c r="Z474" i="15"/>
  <c r="AB474" i="15"/>
  <c r="X474" i="15"/>
  <c r="U474" i="15"/>
  <c r="T474" i="15"/>
  <c r="S474" i="15"/>
  <c r="F1049" i="29"/>
  <c r="R476" i="15" l="1"/>
  <c r="AD475" i="15"/>
  <c r="Z475" i="15"/>
  <c r="AB475" i="15"/>
  <c r="W475" i="15"/>
  <c r="V475" i="15"/>
  <c r="AC475" i="15"/>
  <c r="Y475" i="15"/>
  <c r="AA475" i="15"/>
  <c r="X475" i="15"/>
  <c r="U475" i="15"/>
  <c r="T475" i="15"/>
  <c r="S475" i="15"/>
  <c r="G1049" i="29"/>
  <c r="H1049" i="29"/>
  <c r="I1049" i="29"/>
  <c r="F1050" i="29"/>
  <c r="G1050" i="29" l="1"/>
  <c r="H1050" i="29"/>
  <c r="I1050" i="29"/>
  <c r="R477" i="15"/>
  <c r="AD476" i="15"/>
  <c r="AA476" i="15"/>
  <c r="W476" i="15"/>
  <c r="AB476" i="15"/>
  <c r="V476" i="15"/>
  <c r="Z476" i="15"/>
  <c r="Y476" i="15"/>
  <c r="AC476" i="15"/>
  <c r="X476" i="15"/>
  <c r="U476" i="15"/>
  <c r="T476" i="15"/>
  <c r="S476" i="15"/>
  <c r="F1051" i="29"/>
  <c r="G1051" i="29" l="1"/>
  <c r="H1051" i="29"/>
  <c r="I1051" i="29"/>
  <c r="R478" i="15"/>
  <c r="AD477" i="15"/>
  <c r="AC477" i="15"/>
  <c r="V477" i="15"/>
  <c r="W477" i="15"/>
  <c r="AA477" i="15"/>
  <c r="Z477" i="15"/>
  <c r="Y477" i="15"/>
  <c r="AB477" i="15"/>
  <c r="X477" i="15"/>
  <c r="U477" i="15"/>
  <c r="T477" i="15"/>
  <c r="S477" i="15"/>
  <c r="F1052" i="29"/>
  <c r="G1052" i="29" l="1"/>
  <c r="H1052" i="29"/>
  <c r="I1052" i="29"/>
  <c r="R479" i="15"/>
  <c r="AD478" i="15"/>
  <c r="W478" i="15"/>
  <c r="AB478" i="15"/>
  <c r="AC478" i="15"/>
  <c r="Z478" i="15"/>
  <c r="V478" i="15"/>
  <c r="Y478" i="15"/>
  <c r="AA478" i="15"/>
  <c r="X478" i="15"/>
  <c r="U478" i="15"/>
  <c r="T478" i="15"/>
  <c r="S478" i="15"/>
  <c r="F1053" i="29"/>
  <c r="G1053" i="29" l="1"/>
  <c r="H1053" i="29"/>
  <c r="I1053" i="29"/>
  <c r="R480" i="15"/>
  <c r="AD479" i="15"/>
  <c r="V479" i="15"/>
  <c r="Z479" i="15"/>
  <c r="W479" i="15"/>
  <c r="AB479" i="15"/>
  <c r="AC479" i="15"/>
  <c r="Y479" i="15"/>
  <c r="AA479" i="15"/>
  <c r="X479" i="15"/>
  <c r="U479" i="15"/>
  <c r="T479" i="15"/>
  <c r="S479" i="15"/>
  <c r="F1054" i="29"/>
  <c r="G1054" i="29" l="1"/>
  <c r="H1054" i="29"/>
  <c r="I1054" i="29"/>
  <c r="R481" i="15"/>
  <c r="AD480" i="15"/>
  <c r="W480" i="15"/>
  <c r="AC480" i="15"/>
  <c r="V480" i="15"/>
  <c r="Z480" i="15"/>
  <c r="AB480" i="15"/>
  <c r="Y480" i="15"/>
  <c r="AA480" i="15"/>
  <c r="X480" i="15"/>
  <c r="U480" i="15"/>
  <c r="T480" i="15"/>
  <c r="S480" i="15"/>
  <c r="F1055" i="29"/>
  <c r="G1055" i="29" l="1"/>
  <c r="H1055" i="29"/>
  <c r="I1055" i="29"/>
  <c r="R482" i="15"/>
  <c r="AD481" i="15"/>
  <c r="AB481" i="15"/>
  <c r="AC481" i="15"/>
  <c r="Z481" i="15"/>
  <c r="W481" i="15"/>
  <c r="V481" i="15"/>
  <c r="Y481" i="15"/>
  <c r="AA481" i="15"/>
  <c r="X481" i="15"/>
  <c r="U481" i="15"/>
  <c r="T481" i="15"/>
  <c r="S481" i="15"/>
  <c r="F1056" i="29"/>
  <c r="G1056" i="29" l="1"/>
  <c r="H1056" i="29"/>
  <c r="I1056" i="29"/>
  <c r="R483" i="15"/>
  <c r="AD482" i="15"/>
  <c r="AB482" i="15"/>
  <c r="V482" i="15"/>
  <c r="Z482" i="15"/>
  <c r="AC482" i="15"/>
  <c r="Y482" i="15"/>
  <c r="W482" i="15"/>
  <c r="AA482" i="15"/>
  <c r="X482" i="15"/>
  <c r="U482" i="15"/>
  <c r="T482" i="15"/>
  <c r="S482" i="15"/>
  <c r="F1057" i="29"/>
  <c r="G1057" i="29" l="1"/>
  <c r="H1057" i="29"/>
  <c r="I1057" i="29"/>
  <c r="R484" i="15"/>
  <c r="AD483" i="15"/>
  <c r="Z483" i="15"/>
  <c r="W483" i="15"/>
  <c r="AB483" i="15"/>
  <c r="AA483" i="15"/>
  <c r="V483" i="15"/>
  <c r="AC483" i="15"/>
  <c r="Y483" i="15"/>
  <c r="X483" i="15"/>
  <c r="U483" i="15"/>
  <c r="T483" i="15"/>
  <c r="S483" i="15"/>
  <c r="F1058" i="29"/>
  <c r="R485" i="15" l="1"/>
  <c r="AD484" i="15"/>
  <c r="W484" i="15"/>
  <c r="Z484" i="15"/>
  <c r="V484" i="15"/>
  <c r="AC484" i="15"/>
  <c r="Y484" i="15"/>
  <c r="AB484" i="15"/>
  <c r="AA484" i="15"/>
  <c r="X484" i="15"/>
  <c r="U484" i="15"/>
  <c r="T484" i="15"/>
  <c r="S484" i="15"/>
  <c r="G1058" i="29"/>
  <c r="H1058" i="29"/>
  <c r="I1058" i="29"/>
  <c r="F1059" i="29"/>
  <c r="G1059" i="29" l="1"/>
  <c r="H1059" i="29"/>
  <c r="I1059" i="29"/>
  <c r="R486" i="15"/>
  <c r="AD485" i="15"/>
  <c r="AB485" i="15"/>
  <c r="W485" i="15"/>
  <c r="AC485" i="15"/>
  <c r="V485" i="15"/>
  <c r="Z485" i="15"/>
  <c r="AA485" i="15"/>
  <c r="Y485" i="15"/>
  <c r="X485" i="15"/>
  <c r="U485" i="15"/>
  <c r="T485" i="15"/>
  <c r="S485" i="15"/>
  <c r="F1060" i="29"/>
  <c r="R487" i="15" l="1"/>
  <c r="AD486" i="15"/>
  <c r="W486" i="15"/>
  <c r="AB486" i="15"/>
  <c r="AC486" i="15"/>
  <c r="Z486" i="15"/>
  <c r="Y486" i="15"/>
  <c r="V486" i="15"/>
  <c r="AA486" i="15"/>
  <c r="X486" i="15"/>
  <c r="U486" i="15"/>
  <c r="T486" i="15"/>
  <c r="S486" i="15"/>
  <c r="G1060" i="29"/>
  <c r="H1060" i="29"/>
  <c r="I1060" i="29"/>
  <c r="F1061" i="29"/>
  <c r="G1061" i="29" l="1"/>
  <c r="H1061" i="29"/>
  <c r="I1061" i="29"/>
  <c r="R488" i="15"/>
  <c r="AD487" i="15"/>
  <c r="Z487" i="15"/>
  <c r="W487" i="15"/>
  <c r="AC487" i="15"/>
  <c r="AB487" i="15"/>
  <c r="AA487" i="15"/>
  <c r="Y487" i="15"/>
  <c r="V487" i="15"/>
  <c r="X487" i="15"/>
  <c r="U487" i="15"/>
  <c r="T487" i="15"/>
  <c r="S487" i="15"/>
  <c r="F1062" i="29"/>
  <c r="G1062" i="29" l="1"/>
  <c r="H1062" i="29"/>
  <c r="I1062" i="29"/>
  <c r="R489" i="15"/>
  <c r="AD488" i="15"/>
  <c r="Z488" i="15"/>
  <c r="V488" i="15"/>
  <c r="AB488" i="15"/>
  <c r="W488" i="15"/>
  <c r="AC488" i="15"/>
  <c r="Y488" i="15"/>
  <c r="AA488" i="15"/>
  <c r="X488" i="15"/>
  <c r="U488" i="15"/>
  <c r="T488" i="15"/>
  <c r="S488" i="15"/>
  <c r="F1063" i="29"/>
  <c r="G1063" i="29" l="1"/>
  <c r="H1063" i="29"/>
  <c r="I1063" i="29"/>
  <c r="R490" i="15"/>
  <c r="AD489" i="15"/>
  <c r="AB489" i="15"/>
  <c r="W489" i="15"/>
  <c r="V489" i="15"/>
  <c r="AC489" i="15"/>
  <c r="Z489" i="15"/>
  <c r="Y489" i="15"/>
  <c r="AA489" i="15"/>
  <c r="X489" i="15"/>
  <c r="U489" i="15"/>
  <c r="T489" i="15"/>
  <c r="S489" i="15"/>
  <c r="F1064" i="29"/>
  <c r="G1064" i="29" l="1"/>
  <c r="H1064" i="29"/>
  <c r="I1064" i="29"/>
  <c r="R491" i="15"/>
  <c r="AD490" i="15"/>
  <c r="AB490" i="15"/>
  <c r="W490" i="15"/>
  <c r="Y490" i="15"/>
  <c r="AA490" i="15"/>
  <c r="V490" i="15"/>
  <c r="AC490" i="15"/>
  <c r="Z490" i="15"/>
  <c r="X490" i="15"/>
  <c r="U490" i="15"/>
  <c r="T490" i="15"/>
  <c r="S490" i="15"/>
  <c r="F1065" i="29"/>
  <c r="G1065" i="29" l="1"/>
  <c r="H1065" i="29"/>
  <c r="I1065" i="29"/>
  <c r="R492" i="15"/>
  <c r="AD491" i="15"/>
  <c r="AB491" i="15"/>
  <c r="W491" i="15"/>
  <c r="V491" i="15"/>
  <c r="Z491" i="15"/>
  <c r="AA491" i="15"/>
  <c r="Y491" i="15"/>
  <c r="AC491" i="15"/>
  <c r="X491" i="15"/>
  <c r="U491" i="15"/>
  <c r="T491" i="15"/>
  <c r="S491" i="15"/>
  <c r="F1066" i="29"/>
  <c r="G1066" i="29" l="1"/>
  <c r="H1066" i="29"/>
  <c r="I1066" i="29"/>
  <c r="R493" i="15"/>
  <c r="AD492" i="15"/>
  <c r="W492" i="15"/>
  <c r="Z492" i="15"/>
  <c r="AA492" i="15"/>
  <c r="V492" i="15"/>
  <c r="AB492" i="15"/>
  <c r="AC492" i="15"/>
  <c r="Y492" i="15"/>
  <c r="X492" i="15"/>
  <c r="U492" i="15"/>
  <c r="T492" i="15"/>
  <c r="S492" i="15"/>
  <c r="F1067" i="29"/>
  <c r="G1067" i="29" l="1"/>
  <c r="I1067" i="29"/>
  <c r="H1067" i="29"/>
  <c r="R494" i="15"/>
  <c r="AD493" i="15"/>
  <c r="W493" i="15"/>
  <c r="V493" i="15"/>
  <c r="AC493" i="15"/>
  <c r="Z493" i="15"/>
  <c r="Y493" i="15"/>
  <c r="AB493" i="15"/>
  <c r="AA493" i="15"/>
  <c r="X493" i="15"/>
  <c r="U493" i="15"/>
  <c r="T493" i="15"/>
  <c r="S493" i="15"/>
  <c r="F1068" i="29"/>
  <c r="G1068" i="29" l="1"/>
  <c r="I1068" i="29"/>
  <c r="H1068" i="29"/>
  <c r="R495" i="15"/>
  <c r="AD494" i="15"/>
  <c r="W494" i="15"/>
  <c r="AC494" i="15"/>
  <c r="Z494" i="15"/>
  <c r="V494" i="15"/>
  <c r="Y494" i="15"/>
  <c r="AA494" i="15"/>
  <c r="AB494" i="15"/>
  <c r="X494" i="15"/>
  <c r="U494" i="15"/>
  <c r="T494" i="15"/>
  <c r="S494" i="15"/>
  <c r="F1069" i="29"/>
  <c r="G1069" i="29" l="1"/>
  <c r="H1069" i="29"/>
  <c r="I1069" i="29"/>
  <c r="R496" i="15"/>
  <c r="AD495" i="15"/>
  <c r="V495" i="15"/>
  <c r="AB495" i="15"/>
  <c r="Z495" i="15"/>
  <c r="Y495" i="15"/>
  <c r="AA495" i="15"/>
  <c r="AC495" i="15"/>
  <c r="W495" i="15"/>
  <c r="X495" i="15"/>
  <c r="U495" i="15"/>
  <c r="T495" i="15"/>
  <c r="S495" i="15"/>
  <c r="F1070" i="29"/>
  <c r="G1070" i="29" l="1"/>
  <c r="H1070" i="29"/>
  <c r="I1070" i="29"/>
  <c r="R497" i="15"/>
  <c r="AD496" i="15"/>
  <c r="W496" i="15"/>
  <c r="Z496" i="15"/>
  <c r="V496" i="15"/>
  <c r="Y496" i="15"/>
  <c r="AB496" i="15"/>
  <c r="AC496" i="15"/>
  <c r="AA496" i="15"/>
  <c r="X496" i="15"/>
  <c r="U496" i="15"/>
  <c r="T496" i="15"/>
  <c r="S496" i="15"/>
  <c r="F1071" i="29"/>
  <c r="G1071" i="29" l="1"/>
  <c r="H1071" i="29"/>
  <c r="I1071" i="29"/>
  <c r="R498" i="15"/>
  <c r="AD497" i="15"/>
  <c r="W497" i="15"/>
  <c r="AB497" i="15"/>
  <c r="AC497" i="15"/>
  <c r="Z497" i="15"/>
  <c r="Y497" i="15"/>
  <c r="V497" i="15"/>
  <c r="AA497" i="15"/>
  <c r="X497" i="15"/>
  <c r="U497" i="15"/>
  <c r="T497" i="15"/>
  <c r="S497" i="15"/>
  <c r="F1072" i="29"/>
  <c r="G1072" i="29" l="1"/>
  <c r="H1072" i="29"/>
  <c r="I1072" i="29"/>
  <c r="R499" i="15"/>
  <c r="AD498" i="15"/>
  <c r="V498" i="15"/>
  <c r="W498" i="15"/>
  <c r="AB498" i="15"/>
  <c r="Z498" i="15"/>
  <c r="Y498" i="15"/>
  <c r="AA498" i="15"/>
  <c r="AC498" i="15"/>
  <c r="X498" i="15"/>
  <c r="U498" i="15"/>
  <c r="T498" i="15"/>
  <c r="S498" i="15"/>
  <c r="F1073" i="29"/>
  <c r="R500" i="15" l="1"/>
  <c r="AD499" i="15"/>
  <c r="V499" i="15"/>
  <c r="AC499" i="15"/>
  <c r="Z499" i="15"/>
  <c r="W499" i="15"/>
  <c r="AA499" i="15"/>
  <c r="AB499" i="15"/>
  <c r="Y499" i="15"/>
  <c r="X499" i="15"/>
  <c r="U499" i="15"/>
  <c r="T499" i="15"/>
  <c r="S499" i="15"/>
  <c r="G1073" i="29"/>
  <c r="I1073" i="29"/>
  <c r="H1073" i="29"/>
  <c r="F1074" i="29"/>
  <c r="G1074" i="29" l="1"/>
  <c r="H1074" i="29"/>
  <c r="I1074" i="29"/>
  <c r="R501" i="15"/>
  <c r="AD500" i="15"/>
  <c r="Z500" i="15"/>
  <c r="AB500" i="15"/>
  <c r="W500" i="15"/>
  <c r="Y500" i="15"/>
  <c r="AA500" i="15"/>
  <c r="V500" i="15"/>
  <c r="AC500" i="15"/>
  <c r="X500" i="15"/>
  <c r="U500" i="15"/>
  <c r="T500" i="15"/>
  <c r="S500" i="15"/>
  <c r="F1075" i="29"/>
  <c r="G1075" i="29" l="1"/>
  <c r="H1075" i="29"/>
  <c r="I1075" i="29"/>
  <c r="R502" i="15"/>
  <c r="AD501" i="15"/>
  <c r="W501" i="15"/>
  <c r="AB501" i="15"/>
  <c r="V501" i="15"/>
  <c r="AC501" i="15"/>
  <c r="AA501" i="15"/>
  <c r="Y501" i="15"/>
  <c r="Z501" i="15"/>
  <c r="X501" i="15"/>
  <c r="U501" i="15"/>
  <c r="T501" i="15"/>
  <c r="S501" i="15"/>
  <c r="F1076" i="29"/>
  <c r="G1076" i="29" l="1"/>
  <c r="H1076" i="29"/>
  <c r="I1076" i="29"/>
  <c r="R503" i="15"/>
  <c r="AD502" i="15"/>
  <c r="AC502" i="15"/>
  <c r="W502" i="15"/>
  <c r="Y502" i="15"/>
  <c r="AB502" i="15"/>
  <c r="Z502" i="15"/>
  <c r="V502" i="15"/>
  <c r="AA502" i="15"/>
  <c r="X502" i="15"/>
  <c r="U502" i="15"/>
  <c r="T502" i="15"/>
  <c r="S502" i="15"/>
  <c r="F1077" i="29"/>
  <c r="R504" i="15" l="1"/>
  <c r="AD503" i="15"/>
  <c r="W503" i="15"/>
  <c r="AB503" i="15"/>
  <c r="V503" i="15"/>
  <c r="Y503" i="15"/>
  <c r="AC503" i="15"/>
  <c r="Z503" i="15"/>
  <c r="AA503" i="15"/>
  <c r="X503" i="15"/>
  <c r="U503" i="15"/>
  <c r="T503" i="15"/>
  <c r="S503" i="15"/>
  <c r="G1077" i="29"/>
  <c r="H1077" i="29"/>
  <c r="I1077" i="29"/>
  <c r="F1078" i="29"/>
  <c r="G1078" i="29" l="1"/>
  <c r="H1078" i="29"/>
  <c r="I1078" i="29"/>
  <c r="R505" i="15"/>
  <c r="AD504" i="15"/>
  <c r="Z504" i="15"/>
  <c r="W504" i="15"/>
  <c r="V504" i="15"/>
  <c r="AA504" i="15"/>
  <c r="Y504" i="15"/>
  <c r="AB504" i="15"/>
  <c r="AC504" i="15"/>
  <c r="X504" i="15"/>
  <c r="U504" i="15"/>
  <c r="T504" i="15"/>
  <c r="S504" i="15"/>
  <c r="F1079" i="29"/>
  <c r="G1079" i="29" l="1"/>
  <c r="H1079" i="29"/>
  <c r="I1079" i="29"/>
  <c r="R506" i="15"/>
  <c r="AD505" i="15"/>
  <c r="W505" i="15"/>
  <c r="AB505" i="15"/>
  <c r="AA505" i="15"/>
  <c r="Z505" i="15"/>
  <c r="AC505" i="15"/>
  <c r="Y505" i="15"/>
  <c r="V505" i="15"/>
  <c r="X505" i="15"/>
  <c r="U505" i="15"/>
  <c r="T505" i="15"/>
  <c r="S505" i="15"/>
  <c r="F1080" i="29"/>
  <c r="G1080" i="29" l="1"/>
  <c r="H1080" i="29"/>
  <c r="I1080" i="29"/>
  <c r="R507" i="15"/>
  <c r="AD506" i="15"/>
  <c r="AB506" i="15"/>
  <c r="W506" i="15"/>
  <c r="AA506" i="15"/>
  <c r="Z506" i="15"/>
  <c r="V506" i="15"/>
  <c r="AC506" i="15"/>
  <c r="Y506" i="15"/>
  <c r="X506" i="15"/>
  <c r="U506" i="15"/>
  <c r="T506" i="15"/>
  <c r="S506" i="15"/>
  <c r="F1081" i="29"/>
  <c r="R508" i="15" l="1"/>
  <c r="AD507" i="15"/>
  <c r="AB507" i="15"/>
  <c r="W507" i="15"/>
  <c r="AC507" i="15"/>
  <c r="Z507" i="15"/>
  <c r="AA507" i="15"/>
  <c r="Y507" i="15"/>
  <c r="V507" i="15"/>
  <c r="X507" i="15"/>
  <c r="U507" i="15"/>
  <c r="T507" i="15"/>
  <c r="S507" i="15"/>
  <c r="G1081" i="29"/>
  <c r="H1081" i="29"/>
  <c r="I1081" i="29"/>
  <c r="F1082" i="29"/>
  <c r="G1082" i="29" l="1"/>
  <c r="H1082" i="29"/>
  <c r="I1082" i="29"/>
  <c r="R509" i="15"/>
  <c r="AD508" i="15"/>
  <c r="V508" i="15"/>
  <c r="W508" i="15"/>
  <c r="Y508" i="15"/>
  <c r="AB508" i="15"/>
  <c r="AC508" i="15"/>
  <c r="AA508" i="15"/>
  <c r="Z508" i="15"/>
  <c r="X508" i="15"/>
  <c r="U508" i="15"/>
  <c r="T508" i="15"/>
  <c r="S508" i="15"/>
  <c r="F1083" i="29"/>
  <c r="G1083" i="29" l="1"/>
  <c r="H1083" i="29"/>
  <c r="I1083" i="29"/>
  <c r="R510" i="15"/>
  <c r="AD509" i="15"/>
  <c r="Z509" i="15"/>
  <c r="W509" i="15"/>
  <c r="V509" i="15"/>
  <c r="Y509" i="15"/>
  <c r="AC509" i="15"/>
  <c r="AB509" i="15"/>
  <c r="AA509" i="15"/>
  <c r="X509" i="15"/>
  <c r="U509" i="15"/>
  <c r="T509" i="15"/>
  <c r="S509" i="15"/>
  <c r="F1084" i="29"/>
  <c r="R511" i="15" l="1"/>
  <c r="AD510" i="15"/>
  <c r="Z510" i="15"/>
  <c r="W510" i="15"/>
  <c r="V510" i="15"/>
  <c r="AC510" i="15"/>
  <c r="Y510" i="15"/>
  <c r="AB510" i="15"/>
  <c r="AA510" i="15"/>
  <c r="X510" i="15"/>
  <c r="U510" i="15"/>
  <c r="T510" i="15"/>
  <c r="S510" i="15"/>
  <c r="G1084" i="29"/>
  <c r="H1084" i="29"/>
  <c r="I1084" i="29"/>
  <c r="F1085" i="29"/>
  <c r="G1085" i="29" l="1"/>
  <c r="H1085" i="29"/>
  <c r="I1085" i="29"/>
  <c r="R512" i="15"/>
  <c r="AD511" i="15"/>
  <c r="V511" i="15"/>
  <c r="Y511" i="15"/>
  <c r="Z511" i="15"/>
  <c r="AB511" i="15"/>
  <c r="W511" i="15"/>
  <c r="AC511" i="15"/>
  <c r="AA511" i="15"/>
  <c r="X511" i="15"/>
  <c r="U511" i="15"/>
  <c r="T511" i="15"/>
  <c r="S511" i="15"/>
  <c r="F1086" i="29"/>
  <c r="G1086" i="29" l="1"/>
  <c r="H1086" i="29"/>
  <c r="I1086" i="29"/>
  <c r="R513" i="15"/>
  <c r="AD512" i="15"/>
  <c r="Z512" i="15"/>
  <c r="AB512" i="15"/>
  <c r="W512" i="15"/>
  <c r="AC512" i="15"/>
  <c r="Y512" i="15"/>
  <c r="AA512" i="15"/>
  <c r="V512" i="15"/>
  <c r="X512" i="15"/>
  <c r="U512" i="15"/>
  <c r="T512" i="15"/>
  <c r="S512" i="15"/>
  <c r="F1087" i="29"/>
  <c r="G1087" i="29" l="1"/>
  <c r="H1087" i="29"/>
  <c r="I1087" i="29"/>
  <c r="R514" i="15"/>
  <c r="AD513" i="15"/>
  <c r="W513" i="15"/>
  <c r="V513" i="15"/>
  <c r="AC513" i="15"/>
  <c r="AB513" i="15"/>
  <c r="Y513" i="15"/>
  <c r="Z513" i="15"/>
  <c r="AA513" i="15"/>
  <c r="X513" i="15"/>
  <c r="U513" i="15"/>
  <c r="T513" i="15"/>
  <c r="S513" i="15"/>
  <c r="F1088" i="29"/>
  <c r="G1088" i="29" l="1"/>
  <c r="H1088" i="29"/>
  <c r="I1088" i="29"/>
  <c r="R515" i="15"/>
  <c r="AD514" i="15"/>
  <c r="AB514" i="15"/>
  <c r="AC514" i="15"/>
  <c r="W514" i="15"/>
  <c r="V514" i="15"/>
  <c r="Z514" i="15"/>
  <c r="AA514" i="15"/>
  <c r="Y514" i="15"/>
  <c r="X514" i="15"/>
  <c r="U514" i="15"/>
  <c r="T514" i="15"/>
  <c r="S514" i="15"/>
  <c r="F1089" i="29"/>
  <c r="G1089" i="29" l="1"/>
  <c r="H1089" i="29"/>
  <c r="I1089" i="29"/>
  <c r="R516" i="15"/>
  <c r="AD515" i="15"/>
  <c r="V515" i="15"/>
  <c r="W515" i="15"/>
  <c r="Y515" i="15"/>
  <c r="Z515" i="15"/>
  <c r="AA515" i="15"/>
  <c r="AB515" i="15"/>
  <c r="AC515" i="15"/>
  <c r="X515" i="15"/>
  <c r="U515" i="15"/>
  <c r="T515" i="15"/>
  <c r="S515" i="15"/>
  <c r="F1090" i="29"/>
  <c r="G1090" i="29" l="1"/>
  <c r="H1090" i="29"/>
  <c r="I1090" i="29"/>
  <c r="R517" i="15"/>
  <c r="AD516" i="15"/>
  <c r="W516" i="15"/>
  <c r="AC516" i="15"/>
  <c r="Z516" i="15"/>
  <c r="AB516" i="15"/>
  <c r="Y516" i="15"/>
  <c r="AA516" i="15"/>
  <c r="V516" i="15"/>
  <c r="X516" i="15"/>
  <c r="U516" i="15"/>
  <c r="T516" i="15"/>
  <c r="S516" i="15"/>
  <c r="F1091" i="29"/>
  <c r="G1091" i="29" l="1"/>
  <c r="H1091" i="29"/>
  <c r="I1091" i="29"/>
  <c r="R518" i="15"/>
  <c r="AD517" i="15"/>
  <c r="V517" i="15"/>
  <c r="W517" i="15"/>
  <c r="AB517" i="15"/>
  <c r="AC517" i="15"/>
  <c r="AA517" i="15"/>
  <c r="Y517" i="15"/>
  <c r="Z517" i="15"/>
  <c r="X517" i="15"/>
  <c r="U517" i="15"/>
  <c r="T517" i="15"/>
  <c r="S517" i="15"/>
  <c r="F1092" i="29"/>
  <c r="G1092" i="29" l="1"/>
  <c r="H1092" i="29"/>
  <c r="I1092" i="29"/>
  <c r="R519" i="15"/>
  <c r="AD518" i="15"/>
  <c r="W518" i="15"/>
  <c r="Z518" i="15"/>
  <c r="AB518" i="15"/>
  <c r="AA518" i="15"/>
  <c r="V518" i="15"/>
  <c r="AC518" i="15"/>
  <c r="Y518" i="15"/>
  <c r="X518" i="15"/>
  <c r="U518" i="15"/>
  <c r="T518" i="15"/>
  <c r="S518" i="15"/>
  <c r="F1093" i="29"/>
  <c r="G1093" i="29" l="1"/>
  <c r="H1093" i="29"/>
  <c r="I1093" i="29"/>
  <c r="R520" i="15"/>
  <c r="AD519" i="15"/>
  <c r="AC519" i="15"/>
  <c r="W519" i="15"/>
  <c r="Y519" i="15"/>
  <c r="AB519" i="15"/>
  <c r="Z519" i="15"/>
  <c r="V519" i="15"/>
  <c r="AA519" i="15"/>
  <c r="X519" i="15"/>
  <c r="U519" i="15"/>
  <c r="T519" i="15"/>
  <c r="S519" i="15"/>
  <c r="F1094" i="29"/>
  <c r="R521" i="15" l="1"/>
  <c r="AD520" i="15"/>
  <c r="W520" i="15"/>
  <c r="AB520" i="15"/>
  <c r="V520" i="15"/>
  <c r="Z520" i="15"/>
  <c r="AC520" i="15"/>
  <c r="Y520" i="15"/>
  <c r="AA520" i="15"/>
  <c r="X520" i="15"/>
  <c r="U520" i="15"/>
  <c r="T520" i="15"/>
  <c r="S520" i="15"/>
  <c r="G1094" i="29"/>
  <c r="H1094" i="29"/>
  <c r="I1094" i="29"/>
  <c r="F1095" i="29"/>
  <c r="G1095" i="29" l="1"/>
  <c r="I1095" i="29"/>
  <c r="H1095" i="29"/>
  <c r="R522" i="15"/>
  <c r="AD521" i="15"/>
  <c r="W521" i="15"/>
  <c r="AC521" i="15"/>
  <c r="V521" i="15"/>
  <c r="AB521" i="15"/>
  <c r="Z521" i="15"/>
  <c r="Y521" i="15"/>
  <c r="AA521" i="15"/>
  <c r="X521" i="15"/>
  <c r="U521" i="15"/>
  <c r="T521" i="15"/>
  <c r="S521" i="15"/>
  <c r="F1096" i="29"/>
  <c r="R523" i="15" l="1"/>
  <c r="AD522" i="15"/>
  <c r="AB522" i="15"/>
  <c r="AC522" i="15"/>
  <c r="Z522" i="15"/>
  <c r="W522" i="15"/>
  <c r="AA522" i="15"/>
  <c r="V522" i="15"/>
  <c r="Y522" i="15"/>
  <c r="X522" i="15"/>
  <c r="U522" i="15"/>
  <c r="T522" i="15"/>
  <c r="S522" i="15"/>
  <c r="G1096" i="29"/>
  <c r="H1096" i="29"/>
  <c r="I1096" i="29"/>
  <c r="F1097" i="29"/>
  <c r="G1097" i="29" l="1"/>
  <c r="H1097" i="29"/>
  <c r="I1097" i="29"/>
  <c r="R524" i="15"/>
  <c r="AD523" i="15"/>
  <c r="V523" i="15"/>
  <c r="Z523" i="15"/>
  <c r="Y523" i="15"/>
  <c r="AB523" i="15"/>
  <c r="AA523" i="15"/>
  <c r="AC523" i="15"/>
  <c r="W523" i="15"/>
  <c r="X523" i="15"/>
  <c r="U523" i="15"/>
  <c r="T523" i="15"/>
  <c r="S523" i="15"/>
  <c r="F1098" i="29"/>
  <c r="R525" i="15" l="1"/>
  <c r="AD524" i="15"/>
  <c r="W524" i="15"/>
  <c r="AB524" i="15"/>
  <c r="Z524" i="15"/>
  <c r="AA524" i="15"/>
  <c r="Y524" i="15"/>
  <c r="V524" i="15"/>
  <c r="AC524" i="15"/>
  <c r="X524" i="15"/>
  <c r="U524" i="15"/>
  <c r="T524" i="15"/>
  <c r="S524" i="15"/>
  <c r="G1098" i="29"/>
  <c r="H1098" i="29"/>
  <c r="I1098" i="29"/>
  <c r="F1099" i="29"/>
  <c r="G1099" i="29" l="1"/>
  <c r="H1099" i="29"/>
  <c r="I1099" i="29"/>
  <c r="R526" i="15"/>
  <c r="AD525" i="15"/>
  <c r="W525" i="15"/>
  <c r="AC525" i="15"/>
  <c r="V525" i="15"/>
  <c r="Z525" i="15"/>
  <c r="Y525" i="15"/>
  <c r="AA525" i="15"/>
  <c r="AB525" i="15"/>
  <c r="X525" i="15"/>
  <c r="U525" i="15"/>
  <c r="T525" i="15"/>
  <c r="S525" i="15"/>
  <c r="F1100" i="29"/>
  <c r="G1100" i="29" l="1"/>
  <c r="H1100" i="29"/>
  <c r="I1100" i="29"/>
  <c r="R527" i="15"/>
  <c r="AD526" i="15"/>
  <c r="V526" i="15"/>
  <c r="W526" i="15"/>
  <c r="AB526" i="15"/>
  <c r="AC526" i="15"/>
  <c r="Z526" i="15"/>
  <c r="Y526" i="15"/>
  <c r="AA526" i="15"/>
  <c r="X526" i="15"/>
  <c r="U526" i="15"/>
  <c r="T526" i="15"/>
  <c r="S526" i="15"/>
  <c r="F1101" i="29"/>
  <c r="G1101" i="29" l="1"/>
  <c r="H1101" i="29"/>
  <c r="I1101" i="29"/>
  <c r="R528" i="15"/>
  <c r="AD527" i="15"/>
  <c r="AB527" i="15"/>
  <c r="Y527" i="15"/>
  <c r="V527" i="15"/>
  <c r="AC527" i="15"/>
  <c r="AA527" i="15"/>
  <c r="Z527" i="15"/>
  <c r="W527" i="15"/>
  <c r="X527" i="15"/>
  <c r="U527" i="15"/>
  <c r="T527" i="15"/>
  <c r="S527" i="15"/>
  <c r="R529" i="15" l="1"/>
  <c r="AD528" i="15"/>
  <c r="W528" i="15"/>
  <c r="AC528" i="15"/>
  <c r="V528" i="15"/>
  <c r="Y528" i="15"/>
  <c r="Z528" i="15"/>
  <c r="AB528" i="15"/>
  <c r="AA528" i="15"/>
  <c r="X528" i="15"/>
  <c r="U528" i="15"/>
  <c r="T528" i="15"/>
  <c r="S528" i="15"/>
  <c r="R530" i="15" l="1"/>
  <c r="AD529" i="15"/>
  <c r="W529" i="15"/>
  <c r="Z529" i="15"/>
  <c r="AC529" i="15"/>
  <c r="V529" i="15"/>
  <c r="AA529" i="15"/>
  <c r="Y529" i="15"/>
  <c r="AB529" i="15"/>
  <c r="X529" i="15"/>
  <c r="U529" i="15"/>
  <c r="T529" i="15"/>
  <c r="S529" i="15"/>
  <c r="R531" i="15" l="1"/>
  <c r="AD530" i="15"/>
  <c r="W530" i="15"/>
  <c r="Z530" i="15"/>
  <c r="Y530" i="15"/>
  <c r="AB530" i="15"/>
  <c r="AA530" i="15"/>
  <c r="V530" i="15"/>
  <c r="AC530" i="15"/>
  <c r="X530" i="15"/>
  <c r="U530" i="15"/>
  <c r="T530" i="15"/>
  <c r="S530" i="15"/>
  <c r="R532" i="15" l="1"/>
  <c r="AD531" i="15"/>
  <c r="AB531" i="15"/>
  <c r="AC531" i="15"/>
  <c r="W531" i="15"/>
  <c r="AA531" i="15"/>
  <c r="Z531" i="15"/>
  <c r="Y531" i="15"/>
  <c r="V531" i="15"/>
  <c r="X531" i="15"/>
  <c r="U531" i="15"/>
  <c r="T531" i="15"/>
  <c r="S531" i="15"/>
  <c r="R533" i="15" l="1"/>
  <c r="AD532" i="15"/>
  <c r="Z532" i="15"/>
  <c r="W532" i="15"/>
  <c r="Y532" i="15"/>
  <c r="AA532" i="15"/>
  <c r="AB532" i="15"/>
  <c r="AC532" i="15"/>
  <c r="V532" i="15"/>
  <c r="X532" i="15"/>
  <c r="U532" i="15"/>
  <c r="T532" i="15"/>
  <c r="S532" i="15"/>
  <c r="R534" i="15" l="1"/>
  <c r="AD533" i="15"/>
  <c r="Z533" i="15"/>
  <c r="V533" i="15"/>
  <c r="AB533" i="15"/>
  <c r="W533" i="15"/>
  <c r="AC533" i="15"/>
  <c r="Y533" i="15"/>
  <c r="AA533" i="15"/>
  <c r="X533" i="15"/>
  <c r="U533" i="15"/>
  <c r="T533" i="15"/>
  <c r="S533" i="15"/>
  <c r="R535" i="15" l="1"/>
  <c r="AD534" i="15"/>
  <c r="AC534" i="15"/>
  <c r="W534" i="15"/>
  <c r="V534" i="15"/>
  <c r="AB534" i="15"/>
  <c r="Z534" i="15"/>
  <c r="AA534" i="15"/>
  <c r="Y534" i="15"/>
  <c r="X534" i="15"/>
  <c r="U534" i="15"/>
  <c r="T534" i="15"/>
  <c r="S534" i="15"/>
  <c r="R536" i="15" l="1"/>
  <c r="AD535" i="15"/>
  <c r="AB535" i="15"/>
  <c r="Z535" i="15"/>
  <c r="V535" i="15"/>
  <c r="W535" i="15"/>
  <c r="AC535" i="15"/>
  <c r="Y535" i="15"/>
  <c r="AA535" i="15"/>
  <c r="X535" i="15"/>
  <c r="U535" i="15"/>
  <c r="T535" i="15"/>
  <c r="S535" i="15"/>
  <c r="R537" i="15" l="1"/>
  <c r="AD536" i="15"/>
  <c r="W536" i="15"/>
  <c r="Y536" i="15"/>
  <c r="Z536" i="15"/>
  <c r="V536" i="15"/>
  <c r="AA536" i="15"/>
  <c r="AC536" i="15"/>
  <c r="AB536" i="15"/>
  <c r="X536" i="15"/>
  <c r="U536" i="15"/>
  <c r="T536" i="15"/>
  <c r="S536" i="15"/>
  <c r="R538" i="15" l="1"/>
  <c r="AD537" i="15"/>
  <c r="W537" i="15"/>
  <c r="V537" i="15"/>
  <c r="AB537" i="15"/>
  <c r="AC537" i="15"/>
  <c r="Z537" i="15"/>
  <c r="Y537" i="15"/>
  <c r="AA537" i="15"/>
  <c r="X537" i="15"/>
  <c r="U537" i="15"/>
  <c r="T537" i="15"/>
  <c r="S537" i="15"/>
  <c r="R539" i="15" l="1"/>
  <c r="AD538" i="15"/>
  <c r="AC538" i="15"/>
  <c r="W538" i="15"/>
  <c r="AA538" i="15"/>
  <c r="AB538" i="15"/>
  <c r="Y538" i="15"/>
  <c r="Z538" i="15"/>
  <c r="V538" i="15"/>
  <c r="X538" i="15"/>
  <c r="U538" i="15"/>
  <c r="T538" i="15"/>
  <c r="S538" i="15"/>
  <c r="R540" i="15" l="1"/>
  <c r="AD539" i="15"/>
  <c r="W539" i="15"/>
  <c r="V539" i="15"/>
  <c r="Z539" i="15"/>
  <c r="AC539" i="15"/>
  <c r="AB539" i="15"/>
  <c r="AA539" i="15"/>
  <c r="Y539" i="15"/>
  <c r="X539" i="15"/>
  <c r="U539" i="15"/>
  <c r="T539" i="15"/>
  <c r="S539" i="15"/>
  <c r="R541" i="15" l="1"/>
  <c r="AD540" i="15"/>
  <c r="Z540" i="15"/>
  <c r="AB540" i="15"/>
  <c r="W540" i="15"/>
  <c r="Y540" i="15"/>
  <c r="V540" i="15"/>
  <c r="AC540" i="15"/>
  <c r="AA540" i="15"/>
  <c r="X540" i="15"/>
  <c r="U540" i="15"/>
  <c r="T540" i="15"/>
  <c r="S540" i="15"/>
  <c r="R542" i="15" l="1"/>
  <c r="AD541" i="15"/>
  <c r="Z541" i="15"/>
  <c r="W541" i="15"/>
  <c r="AC541" i="15"/>
  <c r="V541" i="15"/>
  <c r="AB541" i="15"/>
  <c r="Y541" i="15"/>
  <c r="AA541" i="15"/>
  <c r="X541" i="15"/>
  <c r="U541" i="15"/>
  <c r="T541" i="15"/>
  <c r="S541" i="15"/>
  <c r="R543" i="15" l="1"/>
  <c r="AD542" i="15"/>
  <c r="W542" i="15"/>
  <c r="AB542" i="15"/>
  <c r="Y542" i="15"/>
  <c r="AC542" i="15"/>
  <c r="Z542" i="15"/>
  <c r="V542" i="15"/>
  <c r="AA542" i="15"/>
  <c r="X542" i="15"/>
  <c r="U542" i="15"/>
  <c r="T542" i="15"/>
  <c r="S542" i="15"/>
  <c r="R544" i="15" l="1"/>
  <c r="AD543" i="15"/>
  <c r="W543" i="15"/>
  <c r="AB543" i="15"/>
  <c r="Z543" i="15"/>
  <c r="AC543" i="15"/>
  <c r="V543" i="15"/>
  <c r="Y543" i="15"/>
  <c r="AA543" i="15"/>
  <c r="X543" i="15"/>
  <c r="U543" i="15"/>
  <c r="T543" i="15"/>
  <c r="S543" i="15"/>
  <c r="R545" i="15" l="1"/>
  <c r="AD544" i="15"/>
  <c r="W544" i="15"/>
  <c r="AC544" i="15"/>
  <c r="AB544" i="15"/>
  <c r="V544" i="15"/>
  <c r="AA544" i="15"/>
  <c r="Z544" i="15"/>
  <c r="Y544" i="15"/>
  <c r="X544" i="15"/>
  <c r="U544" i="15"/>
  <c r="T544" i="15"/>
  <c r="S544" i="15"/>
  <c r="R546" i="15" l="1"/>
  <c r="AD545" i="15"/>
  <c r="W545" i="15"/>
  <c r="Z545" i="15"/>
  <c r="V545" i="15"/>
  <c r="AC545" i="15"/>
  <c r="AB545" i="15"/>
  <c r="Y545" i="15"/>
  <c r="AA545" i="15"/>
  <c r="X545" i="15"/>
  <c r="U545" i="15"/>
  <c r="T545" i="15"/>
  <c r="S545" i="15"/>
  <c r="R547" i="15" l="1"/>
  <c r="AD546" i="15"/>
  <c r="W546" i="15"/>
  <c r="AB546" i="15"/>
  <c r="Z546" i="15"/>
  <c r="AC546" i="15"/>
  <c r="AA546" i="15"/>
  <c r="V546" i="15"/>
  <c r="Y546" i="15"/>
  <c r="X546" i="15"/>
  <c r="U546" i="15"/>
  <c r="T546" i="15"/>
  <c r="S546" i="15"/>
  <c r="R548" i="15" l="1"/>
  <c r="AD547" i="15"/>
  <c r="Z547" i="15"/>
  <c r="V547" i="15"/>
  <c r="AC547" i="15"/>
  <c r="Y547" i="15"/>
  <c r="W547" i="15"/>
  <c r="AB547" i="15"/>
  <c r="AA547" i="15"/>
  <c r="X547" i="15"/>
  <c r="U547" i="15"/>
  <c r="T547" i="15"/>
  <c r="S547" i="15"/>
  <c r="R549" i="15" l="1"/>
  <c r="AD548" i="15"/>
  <c r="Z548" i="15"/>
  <c r="V548" i="15"/>
  <c r="W548" i="15"/>
  <c r="AB548" i="15"/>
  <c r="AA548" i="15"/>
  <c r="AC548" i="15"/>
  <c r="Y548" i="15"/>
  <c r="X548" i="15"/>
  <c r="U548" i="15"/>
  <c r="T548" i="15"/>
  <c r="S548" i="15"/>
  <c r="R550" i="15" l="1"/>
  <c r="AD549" i="15"/>
  <c r="W549" i="15"/>
  <c r="Z549" i="15"/>
  <c r="AC549" i="15"/>
  <c r="AB549" i="15"/>
  <c r="AA549" i="15"/>
  <c r="Y549" i="15"/>
  <c r="V549" i="15"/>
  <c r="X549" i="15"/>
  <c r="U549" i="15"/>
  <c r="T549" i="15"/>
  <c r="S549" i="15"/>
  <c r="R551" i="15" l="1"/>
  <c r="AD550" i="15"/>
  <c r="W550" i="15"/>
  <c r="AC550" i="15"/>
  <c r="AB550" i="15"/>
  <c r="AA550" i="15"/>
  <c r="Z550" i="15"/>
  <c r="Y550" i="15"/>
  <c r="V550" i="15"/>
  <c r="X550" i="15"/>
  <c r="U550" i="15"/>
  <c r="T550" i="15"/>
  <c r="S550" i="15"/>
  <c r="R552" i="15" l="1"/>
  <c r="AD551" i="15"/>
  <c r="V551" i="15"/>
  <c r="AB551" i="15"/>
  <c r="W551" i="15"/>
  <c r="Z551" i="15"/>
  <c r="Y551" i="15"/>
  <c r="AC551" i="15"/>
  <c r="AA551" i="15"/>
  <c r="X551" i="15"/>
  <c r="U551" i="15"/>
  <c r="T551" i="15"/>
  <c r="S551" i="15"/>
  <c r="R553" i="15" l="1"/>
  <c r="AD552" i="15"/>
  <c r="W552" i="15"/>
  <c r="AB552" i="15"/>
  <c r="Z552" i="15"/>
  <c r="V552" i="15"/>
  <c r="AA552" i="15"/>
  <c r="AC552" i="15"/>
  <c r="Y552" i="15"/>
  <c r="X552" i="15"/>
  <c r="U552" i="15"/>
  <c r="T552" i="15"/>
  <c r="S552" i="15"/>
  <c r="R554" i="15" l="1"/>
  <c r="AD553" i="15"/>
  <c r="W553" i="15"/>
  <c r="Z553" i="15"/>
  <c r="AB553" i="15"/>
  <c r="AA553" i="15"/>
  <c r="AC553" i="15"/>
  <c r="V553" i="15"/>
  <c r="Y553" i="15"/>
  <c r="X553" i="15"/>
  <c r="U553" i="15"/>
  <c r="T553" i="15"/>
  <c r="S553" i="15"/>
  <c r="R555" i="15" l="1"/>
  <c r="AD554" i="15"/>
  <c r="Z554" i="15"/>
  <c r="AC554" i="15"/>
  <c r="W554" i="15"/>
  <c r="V554" i="15"/>
  <c r="Y554" i="15"/>
  <c r="AB554" i="15"/>
  <c r="AA554" i="15"/>
  <c r="X554" i="15"/>
  <c r="U554" i="15"/>
  <c r="T554" i="15"/>
  <c r="S554" i="15"/>
  <c r="R556" i="15" l="1"/>
  <c r="AD555" i="15"/>
  <c r="Z555" i="15"/>
  <c r="W555" i="15"/>
  <c r="AA555" i="15"/>
  <c r="AC555" i="15"/>
  <c r="Y555" i="15"/>
  <c r="V555" i="15"/>
  <c r="AB555" i="15"/>
  <c r="X555" i="15"/>
  <c r="U555" i="15"/>
  <c r="T555" i="15"/>
  <c r="S555" i="15"/>
  <c r="R557" i="15" l="1"/>
  <c r="AD556" i="15"/>
  <c r="W556" i="15"/>
  <c r="Z556" i="15"/>
  <c r="AA556" i="15"/>
  <c r="AC556" i="15"/>
  <c r="V556" i="15"/>
  <c r="AB556" i="15"/>
  <c r="Y556" i="15"/>
  <c r="X556" i="15"/>
  <c r="U556" i="15"/>
  <c r="T556" i="15"/>
  <c r="S556" i="15"/>
  <c r="R558" i="15" l="1"/>
  <c r="AD557" i="15"/>
  <c r="W557" i="15"/>
  <c r="AB557" i="15"/>
  <c r="V557" i="15"/>
  <c r="AA557" i="15"/>
  <c r="Z557" i="15"/>
  <c r="AC557" i="15"/>
  <c r="Y557" i="15"/>
  <c r="X557" i="15"/>
  <c r="U557" i="15"/>
  <c r="T557" i="15"/>
  <c r="S557" i="15"/>
  <c r="R559" i="15" l="1"/>
  <c r="AD558" i="15"/>
  <c r="Z558" i="15"/>
  <c r="W558" i="15"/>
  <c r="V558" i="15"/>
  <c r="AB558" i="15"/>
  <c r="AC558" i="15"/>
  <c r="Y558" i="15"/>
  <c r="AA558" i="15"/>
  <c r="X558" i="15"/>
  <c r="U558" i="15"/>
  <c r="T558" i="15"/>
  <c r="S558" i="15"/>
  <c r="R560" i="15" l="1"/>
  <c r="AD559" i="15"/>
  <c r="W559" i="15"/>
  <c r="Y559" i="15"/>
  <c r="V559" i="15"/>
  <c r="Z559" i="15"/>
  <c r="AC559" i="15"/>
  <c r="AB559" i="15"/>
  <c r="AA559" i="15"/>
  <c r="X559" i="15"/>
  <c r="U559" i="15"/>
  <c r="T559" i="15"/>
  <c r="S559" i="15"/>
  <c r="R561" i="15" l="1"/>
  <c r="AD560" i="15"/>
  <c r="W560" i="15"/>
  <c r="AB560" i="15"/>
  <c r="Z560" i="15"/>
  <c r="AC560" i="15"/>
  <c r="Y560" i="15"/>
  <c r="V560" i="15"/>
  <c r="AA560" i="15"/>
  <c r="X560" i="15"/>
  <c r="U560" i="15"/>
  <c r="T560" i="15"/>
  <c r="S560" i="15"/>
  <c r="R562" i="15" l="1"/>
  <c r="AD561" i="15"/>
  <c r="W561" i="15"/>
  <c r="AB561" i="15"/>
  <c r="AA561" i="15"/>
  <c r="AC561" i="15"/>
  <c r="V561" i="15"/>
  <c r="Z561" i="15"/>
  <c r="Y561" i="15"/>
  <c r="X561" i="15"/>
  <c r="U561" i="15"/>
  <c r="T561" i="15"/>
  <c r="S561" i="15"/>
  <c r="R563" i="15" l="1"/>
  <c r="AD562" i="15"/>
  <c r="V562" i="15"/>
  <c r="W562" i="15"/>
  <c r="Z562" i="15"/>
  <c r="AB562" i="15"/>
  <c r="AC562" i="15"/>
  <c r="AA562" i="15"/>
  <c r="Y562" i="15"/>
  <c r="X562" i="15"/>
  <c r="U562" i="15"/>
  <c r="T562" i="15"/>
  <c r="S562" i="15"/>
  <c r="R564" i="15" l="1"/>
  <c r="AD563" i="15"/>
  <c r="W563" i="15"/>
  <c r="Z563" i="15"/>
  <c r="AC563" i="15"/>
  <c r="AB563" i="15"/>
  <c r="Y563" i="15"/>
  <c r="V563" i="15"/>
  <c r="AA563" i="15"/>
  <c r="X563" i="15"/>
  <c r="U563" i="15"/>
  <c r="T563" i="15"/>
  <c r="S563" i="15"/>
  <c r="R565" i="15" l="1"/>
  <c r="AD564" i="15"/>
  <c r="V564" i="15"/>
  <c r="AC564" i="15"/>
  <c r="W564" i="15"/>
  <c r="AB564" i="15"/>
  <c r="Z564" i="15"/>
  <c r="Y564" i="15"/>
  <c r="AA564" i="15"/>
  <c r="X564" i="15"/>
  <c r="U564" i="15"/>
  <c r="T564" i="15"/>
  <c r="S564" i="15"/>
  <c r="R566" i="15" l="1"/>
  <c r="AD565" i="15"/>
  <c r="W565" i="15"/>
  <c r="AC565" i="15"/>
  <c r="V565" i="15"/>
  <c r="AA565" i="15"/>
  <c r="Z565" i="15"/>
  <c r="AB565" i="15"/>
  <c r="Y565" i="15"/>
  <c r="X565" i="15"/>
  <c r="U565" i="15"/>
  <c r="T565" i="15"/>
  <c r="S565" i="15"/>
  <c r="R567" i="15" l="1"/>
  <c r="AD566" i="15"/>
  <c r="V566" i="15"/>
  <c r="W566" i="15"/>
  <c r="AC566" i="15"/>
  <c r="AA566" i="15"/>
  <c r="Z566" i="15"/>
  <c r="Y566" i="15"/>
  <c r="AB566" i="15"/>
  <c r="X566" i="15"/>
  <c r="U566" i="15"/>
  <c r="T566" i="15"/>
  <c r="S566" i="15"/>
  <c r="R568" i="15" l="1"/>
  <c r="AD567" i="15"/>
  <c r="W567" i="15"/>
  <c r="V567" i="15"/>
  <c r="AC567" i="15"/>
  <c r="AA567" i="15"/>
  <c r="AB567" i="15"/>
  <c r="Y567" i="15"/>
  <c r="Z567" i="15"/>
  <c r="X567" i="15"/>
  <c r="U567" i="15"/>
  <c r="T567" i="15"/>
  <c r="S567" i="15"/>
  <c r="R569" i="15" l="1"/>
  <c r="AD568" i="15"/>
  <c r="Z568" i="15"/>
  <c r="AC568" i="15"/>
  <c r="W568" i="15"/>
  <c r="AB568" i="15"/>
  <c r="V568" i="15"/>
  <c r="AA568" i="15"/>
  <c r="Y568" i="15"/>
  <c r="X568" i="15"/>
  <c r="U568" i="15"/>
  <c r="T568" i="15"/>
  <c r="S568" i="15"/>
  <c r="R570" i="15" l="1"/>
  <c r="AD569" i="15"/>
  <c r="W569" i="15"/>
  <c r="Z569" i="15"/>
  <c r="AB569" i="15"/>
  <c r="V569" i="15"/>
  <c r="Y569" i="15"/>
  <c r="AA569" i="15"/>
  <c r="AC569" i="15"/>
  <c r="X569" i="15"/>
  <c r="U569" i="15"/>
  <c r="T569" i="15"/>
  <c r="S569" i="15"/>
  <c r="R571" i="15" l="1"/>
  <c r="AD570" i="15"/>
  <c r="W570" i="15"/>
  <c r="AB570" i="15"/>
  <c r="Z570" i="15"/>
  <c r="AA570" i="15"/>
  <c r="Y570" i="15"/>
  <c r="AC570" i="15"/>
  <c r="V570" i="15"/>
  <c r="X570" i="15"/>
  <c r="U570" i="15"/>
  <c r="T570" i="15"/>
  <c r="S570" i="15"/>
  <c r="R572" i="15" l="1"/>
  <c r="AD571" i="15"/>
  <c r="AB571" i="15"/>
  <c r="V571" i="15"/>
  <c r="AC571" i="15"/>
  <c r="W571" i="15"/>
  <c r="Y571" i="15"/>
  <c r="Z571" i="15"/>
  <c r="AA571" i="15"/>
  <c r="X571" i="15"/>
  <c r="U571" i="15"/>
  <c r="T571" i="15"/>
  <c r="S571" i="15"/>
  <c r="R573" i="15" l="1"/>
  <c r="AD572" i="15"/>
  <c r="W572" i="15"/>
  <c r="V572" i="15"/>
  <c r="Z572" i="15"/>
  <c r="AC572" i="15"/>
  <c r="Y572" i="15"/>
  <c r="AB572" i="15"/>
  <c r="AA572" i="15"/>
  <c r="X572" i="15"/>
  <c r="U572" i="15"/>
  <c r="T572" i="15"/>
  <c r="S572" i="15"/>
  <c r="R574" i="15" l="1"/>
  <c r="AD573" i="15"/>
  <c r="W573" i="15"/>
  <c r="Z573" i="15"/>
  <c r="V573" i="15"/>
  <c r="AB573" i="15"/>
  <c r="AA573" i="15"/>
  <c r="Y573" i="15"/>
  <c r="AC573" i="15"/>
  <c r="X573" i="15"/>
  <c r="U573" i="15"/>
  <c r="T573" i="15"/>
  <c r="S573" i="15"/>
  <c r="R575" i="15" l="1"/>
  <c r="AD574" i="15"/>
  <c r="Z574" i="15"/>
  <c r="V574" i="15"/>
  <c r="AC574" i="15"/>
  <c r="W574" i="15"/>
  <c r="AB574" i="15"/>
  <c r="Y574" i="15"/>
  <c r="AA574" i="15"/>
  <c r="X574" i="15"/>
  <c r="U574" i="15"/>
  <c r="T574" i="15"/>
  <c r="S574" i="15"/>
  <c r="R576" i="15" l="1"/>
  <c r="AD575" i="15"/>
  <c r="V575" i="15"/>
  <c r="AB575" i="15"/>
  <c r="Z575" i="15"/>
  <c r="AC575" i="15"/>
  <c r="AA575" i="15"/>
  <c r="Y575" i="15"/>
  <c r="W575" i="15"/>
  <c r="X575" i="15"/>
  <c r="U575" i="15"/>
  <c r="T575" i="15"/>
  <c r="S575" i="15"/>
  <c r="R577" i="15" l="1"/>
  <c r="AD576" i="15"/>
  <c r="W576" i="15"/>
  <c r="Z576" i="15"/>
  <c r="V576" i="15"/>
  <c r="AC576" i="15"/>
  <c r="AA576" i="15"/>
  <c r="Y576" i="15"/>
  <c r="AB576" i="15"/>
  <c r="X576" i="15"/>
  <c r="U576" i="15"/>
  <c r="T576" i="15"/>
  <c r="S576" i="15"/>
  <c r="R578" i="15" l="1"/>
  <c r="AD577" i="15"/>
  <c r="AB577" i="15"/>
  <c r="Z577" i="15"/>
  <c r="V577" i="15"/>
  <c r="AC577" i="15"/>
  <c r="Y577" i="15"/>
  <c r="W577" i="15"/>
  <c r="AA577" i="15"/>
  <c r="X577" i="15"/>
  <c r="U577" i="15"/>
  <c r="T577" i="15"/>
  <c r="S577" i="15"/>
  <c r="R579" i="15" l="1"/>
  <c r="AD578" i="15"/>
  <c r="Z578" i="15"/>
  <c r="W578" i="15"/>
  <c r="AC578" i="15"/>
  <c r="Y578" i="15"/>
  <c r="AA578" i="15"/>
  <c r="AB578" i="15"/>
  <c r="V578" i="15"/>
  <c r="X578" i="15"/>
  <c r="U578" i="15"/>
  <c r="T578" i="15"/>
  <c r="S578" i="15"/>
  <c r="R580" i="15" l="1"/>
  <c r="AD579" i="15"/>
  <c r="V579" i="15"/>
  <c r="W579" i="15"/>
  <c r="AC579" i="15"/>
  <c r="Z579" i="15"/>
  <c r="AA579" i="15"/>
  <c r="Y579" i="15"/>
  <c r="AB579" i="15"/>
  <c r="X579" i="15"/>
  <c r="U579" i="15"/>
  <c r="T579" i="15"/>
  <c r="S579" i="15"/>
  <c r="R581" i="15" l="1"/>
  <c r="AD580" i="15"/>
  <c r="W580" i="15"/>
  <c r="AC580" i="15"/>
  <c r="Z580" i="15"/>
  <c r="AB580" i="15"/>
  <c r="AA580" i="15"/>
  <c r="Y580" i="15"/>
  <c r="V580" i="15"/>
  <c r="X580" i="15"/>
  <c r="U580" i="15"/>
  <c r="T580" i="15"/>
  <c r="S580" i="15"/>
  <c r="R582" i="15" l="1"/>
  <c r="AD581" i="15"/>
  <c r="W581" i="15"/>
  <c r="AB581" i="15"/>
  <c r="V581" i="15"/>
  <c r="Z581" i="15"/>
  <c r="AA581" i="15"/>
  <c r="AC581" i="15"/>
  <c r="Y581" i="15"/>
  <c r="X581" i="15"/>
  <c r="U581" i="15"/>
  <c r="T581" i="15"/>
  <c r="S581" i="15"/>
  <c r="R583" i="15" l="1"/>
  <c r="AD582" i="15"/>
  <c r="Z582" i="15"/>
  <c r="AB582" i="15"/>
  <c r="V582" i="15"/>
  <c r="W582" i="15"/>
  <c r="AC582" i="15"/>
  <c r="AA582" i="15"/>
  <c r="Y582" i="15"/>
  <c r="X582" i="15"/>
  <c r="U582" i="15"/>
  <c r="T582" i="15"/>
  <c r="S582" i="15"/>
  <c r="R584" i="15" l="1"/>
  <c r="AD583" i="15"/>
  <c r="Z583" i="15"/>
  <c r="W583" i="15"/>
  <c r="V583" i="15"/>
  <c r="Y583" i="15"/>
  <c r="AB583" i="15"/>
  <c r="AA583" i="15"/>
  <c r="AC583" i="15"/>
  <c r="X583" i="15"/>
  <c r="U583" i="15"/>
  <c r="T583" i="15"/>
  <c r="S583" i="15"/>
  <c r="R585" i="15" l="1"/>
  <c r="AD584" i="15"/>
  <c r="Z584" i="15"/>
  <c r="V584" i="15"/>
  <c r="AC584" i="15"/>
  <c r="AA584" i="15"/>
  <c r="AB584" i="15"/>
  <c r="W584" i="15"/>
  <c r="Y584" i="15"/>
  <c r="X584" i="15"/>
  <c r="U584" i="15"/>
  <c r="T584" i="15"/>
  <c r="S584" i="15"/>
  <c r="R586" i="15" l="1"/>
  <c r="AD585" i="15"/>
  <c r="AB585" i="15"/>
  <c r="Z585" i="15"/>
  <c r="AC585" i="15"/>
  <c r="V585" i="15"/>
  <c r="W585" i="15"/>
  <c r="Y585" i="15"/>
  <c r="AA585" i="15"/>
  <c r="X585" i="15"/>
  <c r="U585" i="15"/>
  <c r="T585" i="15"/>
  <c r="S585" i="15"/>
  <c r="R587" i="15" l="1"/>
  <c r="AD586" i="15"/>
  <c r="AC586" i="15"/>
  <c r="W586" i="15"/>
  <c r="AB586" i="15"/>
  <c r="V586" i="15"/>
  <c r="Z586" i="15"/>
  <c r="Y586" i="15"/>
  <c r="AA586" i="15"/>
  <c r="X586" i="15"/>
  <c r="U586" i="15"/>
  <c r="T586" i="15"/>
  <c r="S586" i="15"/>
  <c r="R588" i="15" l="1"/>
  <c r="AD587" i="15"/>
  <c r="W587" i="15"/>
  <c r="AB587" i="15"/>
  <c r="Z587" i="15"/>
  <c r="Y587" i="15"/>
  <c r="V587" i="15"/>
  <c r="AA587" i="15"/>
  <c r="AC587" i="15"/>
  <c r="X587" i="15"/>
  <c r="U587" i="15"/>
  <c r="T587" i="15"/>
  <c r="S587" i="15"/>
  <c r="R589" i="15" l="1"/>
  <c r="AD588" i="15"/>
  <c r="AB588" i="15"/>
  <c r="W588" i="15"/>
  <c r="Z588" i="15"/>
  <c r="AC588" i="15"/>
  <c r="Y588" i="15"/>
  <c r="V588" i="15"/>
  <c r="AA588" i="15"/>
  <c r="X588" i="15"/>
  <c r="U588" i="15"/>
  <c r="T588" i="15"/>
  <c r="S588" i="15"/>
  <c r="R590" i="15" l="1"/>
  <c r="AD589" i="15"/>
  <c r="Z589" i="15"/>
  <c r="W589" i="15"/>
  <c r="AB589" i="15"/>
  <c r="AA589" i="15"/>
  <c r="V589" i="15"/>
  <c r="AC589" i="15"/>
  <c r="Y589" i="15"/>
  <c r="X589" i="15"/>
  <c r="U589" i="15"/>
  <c r="T589" i="15"/>
  <c r="S589" i="15"/>
  <c r="R591" i="15" l="1"/>
  <c r="AD590" i="15"/>
  <c r="AC590" i="15"/>
  <c r="W590" i="15"/>
  <c r="V590" i="15"/>
  <c r="AB590" i="15"/>
  <c r="AA590" i="15"/>
  <c r="Z590" i="15"/>
  <c r="Y590" i="15"/>
  <c r="X590" i="15"/>
  <c r="U590" i="15"/>
  <c r="T590" i="15"/>
  <c r="S590" i="15"/>
  <c r="R592" i="15" l="1"/>
  <c r="AD591" i="15"/>
  <c r="W591" i="15"/>
  <c r="AB591" i="15"/>
  <c r="AC591" i="15"/>
  <c r="Y591" i="15"/>
  <c r="V591" i="15"/>
  <c r="AA591" i="15"/>
  <c r="Z591" i="15"/>
  <c r="X591" i="15"/>
  <c r="U591" i="15"/>
  <c r="T591" i="15"/>
  <c r="S591" i="15"/>
  <c r="R593" i="15" l="1"/>
  <c r="AD592" i="15"/>
  <c r="AB592" i="15"/>
  <c r="AC592" i="15"/>
  <c r="W592" i="15"/>
  <c r="Z592" i="15"/>
  <c r="V592" i="15"/>
  <c r="AA592" i="15"/>
  <c r="Y592" i="15"/>
  <c r="X592" i="15"/>
  <c r="U592" i="15"/>
  <c r="T592" i="15"/>
  <c r="S592" i="15"/>
  <c r="R594" i="15" l="1"/>
  <c r="AD593" i="15"/>
  <c r="W593" i="15"/>
  <c r="Z593" i="15"/>
  <c r="AC593" i="15"/>
  <c r="AA593" i="15"/>
  <c r="V593" i="15"/>
  <c r="Y593" i="15"/>
  <c r="AB593" i="15"/>
  <c r="X593" i="15"/>
  <c r="U593" i="15"/>
  <c r="T593" i="15"/>
  <c r="S593" i="15"/>
  <c r="R595" i="15" l="1"/>
  <c r="AD594" i="15"/>
  <c r="Z594" i="15"/>
  <c r="AC594" i="15"/>
  <c r="V594" i="15"/>
  <c r="AB594" i="15"/>
  <c r="Y594" i="15"/>
  <c r="AA594" i="15"/>
  <c r="W594" i="15"/>
  <c r="X594" i="15"/>
  <c r="U594" i="15"/>
  <c r="T594" i="15"/>
  <c r="S594" i="15"/>
  <c r="R596" i="15" l="1"/>
  <c r="AD595" i="15"/>
  <c r="W595" i="15"/>
  <c r="AB595" i="15"/>
  <c r="V595" i="15"/>
  <c r="AA595" i="15"/>
  <c r="AC595" i="15"/>
  <c r="Y595" i="15"/>
  <c r="Z595" i="15"/>
  <c r="X595" i="15"/>
  <c r="U595" i="15"/>
  <c r="T595" i="15"/>
  <c r="S595" i="15"/>
  <c r="R597" i="15" l="1"/>
  <c r="AD596" i="15"/>
  <c r="AC596" i="15"/>
  <c r="W596" i="15"/>
  <c r="V596" i="15"/>
  <c r="AB596" i="15"/>
  <c r="Y596" i="15"/>
  <c r="Z596" i="15"/>
  <c r="AA596" i="15"/>
  <c r="X596" i="15"/>
  <c r="U596" i="15"/>
  <c r="T596" i="15"/>
  <c r="S596" i="15"/>
  <c r="R598" i="15" l="1"/>
  <c r="AD597" i="15"/>
  <c r="W597" i="15"/>
  <c r="AB597" i="15"/>
  <c r="Z597" i="15"/>
  <c r="V597" i="15"/>
  <c r="AA597" i="15"/>
  <c r="AC597" i="15"/>
  <c r="Y597" i="15"/>
  <c r="X597" i="15"/>
  <c r="U597" i="15"/>
  <c r="T597" i="15"/>
  <c r="S597" i="15"/>
  <c r="R599" i="15" l="1"/>
  <c r="AD598" i="15"/>
  <c r="W598" i="15"/>
  <c r="Z598" i="15"/>
  <c r="V598" i="15"/>
  <c r="AC598" i="15"/>
  <c r="Y598" i="15"/>
  <c r="AA598" i="15"/>
  <c r="AB598" i="15"/>
  <c r="X598" i="15"/>
  <c r="U598" i="15"/>
  <c r="T598" i="15"/>
  <c r="S598" i="15"/>
  <c r="R600" i="15" l="1"/>
  <c r="AD599" i="15"/>
  <c r="W599" i="15"/>
  <c r="AC599" i="15"/>
  <c r="V599" i="15"/>
  <c r="Y599" i="15"/>
  <c r="AA599" i="15"/>
  <c r="Z599" i="15"/>
  <c r="AB599" i="15"/>
  <c r="X599" i="15"/>
  <c r="U599" i="15"/>
  <c r="T599" i="15"/>
  <c r="S599" i="15"/>
  <c r="R601" i="15" l="1"/>
  <c r="AD600" i="15"/>
  <c r="W600" i="15"/>
  <c r="V600" i="15"/>
  <c r="AC600" i="15"/>
  <c r="AA600" i="15"/>
  <c r="Y600" i="15"/>
  <c r="Z600" i="15"/>
  <c r="AB600" i="15"/>
  <c r="X600" i="15"/>
  <c r="U600" i="15"/>
  <c r="T600" i="15"/>
  <c r="S600" i="15"/>
  <c r="R602" i="15" l="1"/>
  <c r="AD601" i="15"/>
  <c r="W601" i="15"/>
  <c r="Z601" i="15"/>
  <c r="AB601" i="15"/>
  <c r="V601" i="15"/>
  <c r="AC601" i="15"/>
  <c r="Y601" i="15"/>
  <c r="AA601" i="15"/>
  <c r="X601" i="15"/>
  <c r="U601" i="15"/>
  <c r="T601" i="15"/>
  <c r="S601" i="15"/>
  <c r="R603" i="15" l="1"/>
  <c r="AD602" i="15"/>
  <c r="W602" i="15"/>
  <c r="AC602" i="15"/>
  <c r="AB602" i="15"/>
  <c r="Y602" i="15"/>
  <c r="V602" i="15"/>
  <c r="AA602" i="15"/>
  <c r="Z602" i="15"/>
  <c r="X602" i="15"/>
  <c r="U602" i="15"/>
  <c r="T602" i="15"/>
  <c r="S602" i="15"/>
  <c r="R604" i="15" l="1"/>
  <c r="AD603" i="15"/>
  <c r="Z603" i="15"/>
  <c r="V603" i="15"/>
  <c r="AC603" i="15"/>
  <c r="W603" i="15"/>
  <c r="Y603" i="15"/>
  <c r="AB603" i="15"/>
  <c r="AA603" i="15"/>
  <c r="X603" i="15"/>
  <c r="U603" i="15"/>
  <c r="T603" i="15"/>
  <c r="S603" i="15"/>
  <c r="R605" i="15" l="1"/>
  <c r="AD604" i="15"/>
  <c r="W604" i="15"/>
  <c r="Y604" i="15"/>
  <c r="AB604" i="15"/>
  <c r="V604" i="15"/>
  <c r="Z604" i="15"/>
  <c r="AC604" i="15"/>
  <c r="AA604" i="15"/>
  <c r="X604" i="15"/>
  <c r="U604" i="15"/>
  <c r="T604" i="15"/>
  <c r="S604" i="15"/>
  <c r="R606" i="15" l="1"/>
  <c r="AD605" i="15"/>
  <c r="W605" i="15"/>
  <c r="AC605" i="15"/>
  <c r="Y605" i="15"/>
  <c r="V605" i="15"/>
  <c r="Z605" i="15"/>
  <c r="AA605" i="15"/>
  <c r="AB605" i="15"/>
  <c r="X605" i="15"/>
  <c r="U605" i="15"/>
  <c r="T605" i="15"/>
  <c r="S605" i="15"/>
  <c r="R607" i="15" l="1"/>
  <c r="AD606" i="15"/>
  <c r="AB606" i="15"/>
  <c r="V606" i="15"/>
  <c r="W606" i="15"/>
  <c r="Z606" i="15"/>
  <c r="Y606" i="15"/>
  <c r="AC606" i="15"/>
  <c r="AA606" i="15"/>
  <c r="X606" i="15"/>
  <c r="U606" i="15"/>
  <c r="T606" i="15"/>
  <c r="S606" i="15"/>
  <c r="R608" i="15" l="1"/>
  <c r="AD607" i="15"/>
  <c r="W607" i="15"/>
  <c r="AB607" i="15"/>
  <c r="AC607" i="15"/>
  <c r="Z607" i="15"/>
  <c r="AA607" i="15"/>
  <c r="Y607" i="15"/>
  <c r="V607" i="15"/>
  <c r="X607" i="15"/>
  <c r="U607" i="15"/>
  <c r="T607" i="15"/>
  <c r="S607" i="15"/>
  <c r="R609" i="15" l="1"/>
  <c r="AD608" i="15"/>
  <c r="AC608" i="15"/>
  <c r="V608" i="15"/>
  <c r="AB608" i="15"/>
  <c r="W608" i="15"/>
  <c r="Z608" i="15"/>
  <c r="AA608" i="15"/>
  <c r="Y608" i="15"/>
  <c r="X608" i="15"/>
  <c r="U608" i="15"/>
  <c r="T608" i="15"/>
  <c r="S608" i="15"/>
  <c r="R610" i="15" l="1"/>
  <c r="AD609" i="15"/>
  <c r="Z609" i="15"/>
  <c r="AC609" i="15"/>
  <c r="W609" i="15"/>
  <c r="Y609" i="15"/>
  <c r="AA609" i="15"/>
  <c r="V609" i="15"/>
  <c r="AB609" i="15"/>
  <c r="X609" i="15"/>
  <c r="U609" i="15"/>
  <c r="T609" i="15"/>
  <c r="S609" i="15"/>
  <c r="R611" i="15" l="1"/>
  <c r="AD610" i="15"/>
  <c r="AC610" i="15"/>
  <c r="Z610" i="15"/>
  <c r="AB610" i="15"/>
  <c r="V610" i="15"/>
  <c r="W610" i="15"/>
  <c r="Y610" i="15"/>
  <c r="AA610" i="15"/>
  <c r="X610" i="15"/>
  <c r="U610" i="15"/>
  <c r="T610" i="15"/>
  <c r="S610" i="15"/>
  <c r="R612" i="15" l="1"/>
  <c r="AD611" i="15"/>
  <c r="W611" i="15"/>
  <c r="AB611" i="15"/>
  <c r="Z611" i="15"/>
  <c r="AC611" i="15"/>
  <c r="AA611" i="15"/>
  <c r="V611" i="15"/>
  <c r="Y611" i="15"/>
  <c r="X611" i="15"/>
  <c r="U611" i="15"/>
  <c r="T611" i="15"/>
  <c r="S611" i="15"/>
  <c r="R613" i="15" l="1"/>
  <c r="AD612" i="15"/>
  <c r="W612" i="15"/>
  <c r="AB612" i="15"/>
  <c r="V612" i="15"/>
  <c r="Y612" i="15"/>
  <c r="Z612" i="15"/>
  <c r="AA612" i="15"/>
  <c r="AC612" i="15"/>
  <c r="X612" i="15"/>
  <c r="U612" i="15"/>
  <c r="T612" i="15"/>
  <c r="S612" i="15"/>
  <c r="R614" i="15" l="1"/>
  <c r="AD613" i="15"/>
  <c r="W613" i="15"/>
  <c r="V613" i="15"/>
  <c r="AC613" i="15"/>
  <c r="AB613" i="15"/>
  <c r="AA613" i="15"/>
  <c r="Y613" i="15"/>
  <c r="Z613" i="15"/>
  <c r="X613" i="15"/>
  <c r="U613" i="15"/>
  <c r="T613" i="15"/>
  <c r="S613" i="15"/>
  <c r="R615" i="15" l="1"/>
  <c r="AD614" i="15"/>
  <c r="W614" i="15"/>
  <c r="AB614" i="15"/>
  <c r="Z614" i="15"/>
  <c r="V614" i="15"/>
  <c r="Y614" i="15"/>
  <c r="AA614" i="15"/>
  <c r="AC614" i="15"/>
  <c r="X614" i="15"/>
  <c r="U614" i="15"/>
  <c r="T614" i="15"/>
  <c r="S614" i="15"/>
  <c r="R616" i="15" l="1"/>
  <c r="AD615" i="15"/>
  <c r="W615" i="15"/>
  <c r="AB615" i="15"/>
  <c r="AC615" i="15"/>
  <c r="V615" i="15"/>
  <c r="Y615" i="15"/>
  <c r="Z615" i="15"/>
  <c r="AA615" i="15"/>
  <c r="X615" i="15"/>
  <c r="U615" i="15"/>
  <c r="T615" i="15"/>
  <c r="S615" i="15"/>
  <c r="R617" i="15" l="1"/>
  <c r="AD616" i="15"/>
  <c r="Z616" i="15"/>
  <c r="AB616" i="15"/>
  <c r="W616" i="15"/>
  <c r="V616" i="15"/>
  <c r="AA616" i="15"/>
  <c r="AC616" i="15"/>
  <c r="Y616" i="15"/>
  <c r="X616" i="15"/>
  <c r="U616" i="15"/>
  <c r="T616" i="15"/>
  <c r="S616" i="15"/>
  <c r="R618" i="15" l="1"/>
  <c r="AD617" i="15"/>
  <c r="W617" i="15"/>
  <c r="Z617" i="15"/>
  <c r="AC617" i="15"/>
  <c r="AB617" i="15"/>
  <c r="Y617" i="15"/>
  <c r="V617" i="15"/>
  <c r="AA617" i="15"/>
  <c r="X617" i="15"/>
  <c r="U617" i="15"/>
  <c r="T617" i="15"/>
  <c r="S617" i="15"/>
  <c r="R619" i="15" l="1"/>
  <c r="AD618" i="15"/>
  <c r="W618" i="15"/>
  <c r="AC618" i="15"/>
  <c r="Z618" i="15"/>
  <c r="Y618" i="15"/>
  <c r="V618" i="15"/>
  <c r="AB618" i="15"/>
  <c r="AA618" i="15"/>
  <c r="X618" i="15"/>
  <c r="U618" i="15"/>
  <c r="T618" i="15"/>
  <c r="S618" i="15"/>
  <c r="R620" i="15" l="1"/>
  <c r="AD619" i="15"/>
  <c r="V619" i="15"/>
  <c r="Z619" i="15"/>
  <c r="AB619" i="15"/>
  <c r="AC619" i="15"/>
  <c r="AA619" i="15"/>
  <c r="W619" i="15"/>
  <c r="Y619" i="15"/>
  <c r="X619" i="15"/>
  <c r="U619" i="15"/>
  <c r="T619" i="15"/>
  <c r="S619" i="15"/>
  <c r="R621" i="15" l="1"/>
  <c r="AD620" i="15"/>
  <c r="W620" i="15"/>
  <c r="AC620" i="15"/>
  <c r="V620" i="15"/>
  <c r="Z620" i="15"/>
  <c r="Y620" i="15"/>
  <c r="AA620" i="15"/>
  <c r="AB620" i="15"/>
  <c r="X620" i="15"/>
  <c r="U620" i="15"/>
  <c r="T620" i="15"/>
  <c r="S620" i="15"/>
  <c r="R622" i="15" l="1"/>
  <c r="AD621" i="15"/>
  <c r="W621" i="15"/>
  <c r="Z621" i="15"/>
  <c r="V621" i="15"/>
  <c r="AB621" i="15"/>
  <c r="Y621" i="15"/>
  <c r="AC621" i="15"/>
  <c r="AA621" i="15"/>
  <c r="X621" i="15"/>
  <c r="U621" i="15"/>
  <c r="T621" i="15"/>
  <c r="S621" i="15"/>
  <c r="R623" i="15" l="1"/>
  <c r="AD622" i="15"/>
  <c r="Z622" i="15"/>
  <c r="W622" i="15"/>
  <c r="V622" i="15"/>
  <c r="AB622" i="15"/>
  <c r="AC622" i="15"/>
  <c r="Y622" i="15"/>
  <c r="AA622" i="15"/>
  <c r="X622" i="15"/>
  <c r="U622" i="15"/>
  <c r="T622" i="15"/>
  <c r="S622" i="15"/>
  <c r="R624" i="15" l="1"/>
  <c r="AD623" i="15"/>
  <c r="Z623" i="15"/>
  <c r="AB623" i="15"/>
  <c r="W623" i="15"/>
  <c r="AC623" i="15"/>
  <c r="V623" i="15"/>
  <c r="Y623" i="15"/>
  <c r="AA623" i="15"/>
  <c r="X623" i="15"/>
  <c r="U623" i="15"/>
  <c r="T623" i="15"/>
  <c r="S623" i="15"/>
  <c r="R625" i="15" l="1"/>
  <c r="AD624" i="15"/>
  <c r="W624" i="15"/>
  <c r="AC624" i="15"/>
  <c r="V624" i="15"/>
  <c r="Z624" i="15"/>
  <c r="AB624" i="15"/>
  <c r="Y624" i="15"/>
  <c r="AA624" i="15"/>
  <c r="X624" i="15"/>
  <c r="U624" i="15"/>
  <c r="T624" i="15"/>
  <c r="S624" i="15"/>
  <c r="R626" i="15" l="1"/>
  <c r="AD625" i="15"/>
  <c r="W625" i="15"/>
  <c r="AC625" i="15"/>
  <c r="Z625" i="15"/>
  <c r="AB625" i="15"/>
  <c r="Y625" i="15"/>
  <c r="AA625" i="15"/>
  <c r="V625" i="15"/>
  <c r="X625" i="15"/>
  <c r="U625" i="15"/>
  <c r="T625" i="15"/>
  <c r="S625" i="15"/>
  <c r="R627" i="15" l="1"/>
  <c r="AD626" i="15"/>
  <c r="V626" i="15"/>
  <c r="AB626" i="15"/>
  <c r="Z626" i="15"/>
  <c r="W626" i="15"/>
  <c r="AA626" i="15"/>
  <c r="AC626" i="15"/>
  <c r="Y626" i="15"/>
  <c r="X626" i="15"/>
  <c r="U626" i="15"/>
  <c r="T626" i="15"/>
  <c r="S626" i="15"/>
  <c r="R628" i="15" l="1"/>
  <c r="AD627" i="15"/>
  <c r="W627" i="15"/>
  <c r="V627" i="15"/>
  <c r="AB627" i="15"/>
  <c r="Z627" i="15"/>
  <c r="AA627" i="15"/>
  <c r="AC627" i="15"/>
  <c r="Y627" i="15"/>
  <c r="X627" i="15"/>
  <c r="U627" i="15"/>
  <c r="T627" i="15"/>
  <c r="S627" i="15"/>
  <c r="R629" i="15" l="1"/>
  <c r="AD628" i="15"/>
  <c r="W628" i="15"/>
  <c r="AB628" i="15"/>
  <c r="AC628" i="15"/>
  <c r="V628" i="15"/>
  <c r="Z628" i="15"/>
  <c r="Y628" i="15"/>
  <c r="AA628" i="15"/>
  <c r="X628" i="15"/>
  <c r="U628" i="15"/>
  <c r="T628" i="15"/>
  <c r="S628" i="15"/>
  <c r="R630" i="15" l="1"/>
  <c r="AD629" i="15"/>
  <c r="AC629" i="15"/>
  <c r="Z629" i="15"/>
  <c r="V629" i="15"/>
  <c r="AB629" i="15"/>
  <c r="W629" i="15"/>
  <c r="Y629" i="15"/>
  <c r="AA629" i="15"/>
  <c r="X629" i="15"/>
  <c r="U629" i="15"/>
  <c r="T629" i="15"/>
  <c r="S629" i="15"/>
  <c r="R631" i="15" l="1"/>
  <c r="AD630" i="15"/>
  <c r="Z630" i="15"/>
  <c r="AC630" i="15"/>
  <c r="W630" i="15"/>
  <c r="Y630" i="15"/>
  <c r="AB630" i="15"/>
  <c r="AA630" i="15"/>
  <c r="V630" i="15"/>
  <c r="X630" i="15"/>
  <c r="U630" i="15"/>
  <c r="T630" i="15"/>
  <c r="S630" i="15"/>
  <c r="R632" i="15" l="1"/>
  <c r="AD631" i="15"/>
  <c r="Z631" i="15"/>
  <c r="W631" i="15"/>
  <c r="AB631" i="15"/>
  <c r="Y631" i="15"/>
  <c r="AC631" i="15"/>
  <c r="V631" i="15"/>
  <c r="AA631" i="15"/>
  <c r="X631" i="15"/>
  <c r="U631" i="15"/>
  <c r="T631" i="15"/>
  <c r="S631" i="15"/>
  <c r="R633" i="15" l="1"/>
  <c r="AD632" i="15"/>
  <c r="W632" i="15"/>
  <c r="AB632" i="15"/>
  <c r="Z632" i="15"/>
  <c r="Y632" i="15"/>
  <c r="V632" i="15"/>
  <c r="AC632" i="15"/>
  <c r="AA632" i="15"/>
  <c r="X632" i="15"/>
  <c r="U632" i="15"/>
  <c r="T632" i="15"/>
  <c r="S632" i="15"/>
  <c r="R634" i="15" l="1"/>
  <c r="AD633" i="15"/>
  <c r="AB633" i="15"/>
  <c r="W633" i="15"/>
  <c r="Z633" i="15"/>
  <c r="V633" i="15"/>
  <c r="Y633" i="15"/>
  <c r="AC633" i="15"/>
  <c r="AA633" i="15"/>
  <c r="X633" i="15"/>
  <c r="U633" i="15"/>
  <c r="T633" i="15"/>
  <c r="S633" i="15"/>
  <c r="R635" i="15" l="1"/>
  <c r="AD634" i="15"/>
  <c r="V634" i="15"/>
  <c r="Z634" i="15"/>
  <c r="AB634" i="15"/>
  <c r="AA634" i="15"/>
  <c r="AC634" i="15"/>
  <c r="W634" i="15"/>
  <c r="Y634" i="15"/>
  <c r="X634" i="15"/>
  <c r="U634" i="15"/>
  <c r="T634" i="15"/>
  <c r="S634" i="15"/>
  <c r="R636" i="15" l="1"/>
  <c r="AD635" i="15"/>
  <c r="W635" i="15"/>
  <c r="Z635" i="15"/>
  <c r="AB635" i="15"/>
  <c r="V635" i="15"/>
  <c r="AA635" i="15"/>
  <c r="AC635" i="15"/>
  <c r="Y635" i="15"/>
  <c r="X635" i="15"/>
  <c r="U635" i="15"/>
  <c r="T635" i="15"/>
  <c r="S635" i="15"/>
  <c r="R637" i="15" l="1"/>
  <c r="AD636" i="15"/>
  <c r="Z636" i="15"/>
  <c r="AA636" i="15"/>
  <c r="W636" i="15"/>
  <c r="AB636" i="15"/>
  <c r="Y636" i="15"/>
  <c r="AC636" i="15"/>
  <c r="V636" i="15"/>
  <c r="X636" i="15"/>
  <c r="U636" i="15"/>
  <c r="T636" i="15"/>
  <c r="S636" i="15"/>
  <c r="R638" i="15" l="1"/>
  <c r="AD637" i="15"/>
  <c r="AC637" i="15"/>
  <c r="W637" i="15"/>
  <c r="AB637" i="15"/>
  <c r="AA637" i="15"/>
  <c r="Z637" i="15"/>
  <c r="Y637" i="15"/>
  <c r="V637" i="15"/>
  <c r="X637" i="15"/>
  <c r="U637" i="15"/>
  <c r="T637" i="15"/>
  <c r="S637" i="15"/>
  <c r="R639" i="15" l="1"/>
  <c r="AD638" i="15"/>
  <c r="Z638" i="15"/>
  <c r="W638" i="15"/>
  <c r="AB638" i="15"/>
  <c r="V638" i="15"/>
  <c r="Y638" i="15"/>
  <c r="AA638" i="15"/>
  <c r="AC638" i="15"/>
  <c r="X638" i="15"/>
  <c r="U638" i="15"/>
  <c r="T638" i="15"/>
  <c r="S638" i="15"/>
  <c r="R640" i="15" l="1"/>
  <c r="AD639" i="15"/>
  <c r="V639" i="15"/>
  <c r="W639" i="15"/>
  <c r="Z639" i="15"/>
  <c r="AA639" i="15"/>
  <c r="Y639" i="15"/>
  <c r="AC639" i="15"/>
  <c r="AB639" i="15"/>
  <c r="X639" i="15"/>
  <c r="U639" i="15"/>
  <c r="T639" i="15"/>
  <c r="S639" i="15"/>
  <c r="R641" i="15" l="1"/>
  <c r="AD640" i="15"/>
  <c r="V640" i="15"/>
  <c r="AB640" i="15"/>
  <c r="Z640" i="15"/>
  <c r="W640" i="15"/>
  <c r="Y640" i="15"/>
  <c r="AC640" i="15"/>
  <c r="AA640" i="15"/>
  <c r="X640" i="15"/>
  <c r="U640" i="15"/>
  <c r="T640" i="15"/>
  <c r="S640" i="15"/>
  <c r="R642" i="15" l="1"/>
  <c r="AD641" i="15"/>
  <c r="W641" i="15"/>
  <c r="AB641" i="15"/>
  <c r="V641" i="15"/>
  <c r="Z641" i="15"/>
  <c r="AA641" i="15"/>
  <c r="Y641" i="15"/>
  <c r="AC641" i="15"/>
  <c r="X641" i="15"/>
  <c r="U641" i="15"/>
  <c r="T641" i="15"/>
  <c r="S641" i="15"/>
  <c r="R643" i="15" l="1"/>
  <c r="AD642" i="15"/>
  <c r="Z642" i="15"/>
  <c r="W642" i="15"/>
  <c r="V642" i="15"/>
  <c r="AC642" i="15"/>
  <c r="Y642" i="15"/>
  <c r="AA642" i="15"/>
  <c r="AB642" i="15"/>
  <c r="X642" i="15"/>
  <c r="U642" i="15"/>
  <c r="T642" i="15"/>
  <c r="S642" i="15"/>
  <c r="R644" i="15" l="1"/>
  <c r="AD643" i="15"/>
  <c r="Z643" i="15"/>
  <c r="W643" i="15"/>
  <c r="V643" i="15"/>
  <c r="AB643" i="15"/>
  <c r="AA643" i="15"/>
  <c r="AC643" i="15"/>
  <c r="Y643" i="15"/>
  <c r="X643" i="15"/>
  <c r="U643" i="15"/>
  <c r="T643" i="15"/>
  <c r="S643" i="15"/>
  <c r="R645" i="15" l="1"/>
  <c r="AD644" i="15"/>
  <c r="W644" i="15"/>
  <c r="Z644" i="15"/>
  <c r="AB644" i="15"/>
  <c r="V644" i="15"/>
  <c r="AC644" i="15"/>
  <c r="AA644" i="15"/>
  <c r="Y644" i="15"/>
  <c r="X644" i="15"/>
  <c r="U644" i="15"/>
  <c r="T644" i="15"/>
  <c r="S644" i="15"/>
  <c r="R646" i="15" l="1"/>
  <c r="AD645" i="15"/>
  <c r="W645" i="15"/>
  <c r="AB645" i="15"/>
  <c r="V645" i="15"/>
  <c r="AA645" i="15"/>
  <c r="Y645" i="15"/>
  <c r="Z645" i="15"/>
  <c r="AC645" i="15"/>
  <c r="X645" i="15"/>
  <c r="U645" i="15"/>
  <c r="T645" i="15"/>
  <c r="S645" i="15"/>
  <c r="R647" i="15" l="1"/>
  <c r="AD646" i="15"/>
  <c r="V646" i="15"/>
  <c r="AB646" i="15"/>
  <c r="Y646" i="15"/>
  <c r="AC646" i="15"/>
  <c r="AA646" i="15"/>
  <c r="W646" i="15"/>
  <c r="Z646" i="15"/>
  <c r="X646" i="15"/>
  <c r="U646" i="15"/>
  <c r="T646" i="15"/>
  <c r="S646" i="15"/>
  <c r="R648" i="15" l="1"/>
  <c r="AD647" i="15"/>
  <c r="W647" i="15"/>
  <c r="AB647" i="15"/>
  <c r="Z647" i="15"/>
  <c r="V647" i="15"/>
  <c r="Y647" i="15"/>
  <c r="AC647" i="15"/>
  <c r="AA647" i="15"/>
  <c r="X647" i="15"/>
  <c r="U647" i="15"/>
  <c r="T647" i="15"/>
  <c r="S647" i="15"/>
  <c r="R649" i="15" l="1"/>
  <c r="AD648" i="15"/>
  <c r="AB648" i="15"/>
  <c r="W648" i="15"/>
  <c r="Z648" i="15"/>
  <c r="AC648" i="15"/>
  <c r="V648" i="15"/>
  <c r="Y648" i="15"/>
  <c r="AA648" i="15"/>
  <c r="X648" i="15"/>
  <c r="U648" i="15"/>
  <c r="T648" i="15"/>
  <c r="S648" i="15"/>
  <c r="R650" i="15" l="1"/>
  <c r="AD649" i="15"/>
  <c r="V649" i="15"/>
  <c r="Z649" i="15"/>
  <c r="AC649" i="15"/>
  <c r="AB649" i="15"/>
  <c r="W649" i="15"/>
  <c r="Y649" i="15"/>
  <c r="AA649" i="15"/>
  <c r="X649" i="15"/>
  <c r="U649" i="15"/>
  <c r="T649" i="15"/>
  <c r="S649" i="15"/>
  <c r="R651" i="15" l="1"/>
  <c r="AD650" i="15"/>
  <c r="Z650" i="15"/>
  <c r="AB650" i="15"/>
  <c r="W650" i="15"/>
  <c r="V650" i="15"/>
  <c r="AC650" i="15"/>
  <c r="Y650" i="15"/>
  <c r="AA650" i="15"/>
  <c r="X650" i="15"/>
  <c r="U650" i="15"/>
  <c r="T650" i="15"/>
  <c r="S650" i="15"/>
  <c r="R652" i="15" l="1"/>
  <c r="AD651" i="15"/>
  <c r="W651" i="15"/>
  <c r="AC651" i="15"/>
  <c r="Z651" i="15"/>
  <c r="V651" i="15"/>
  <c r="AB651" i="15"/>
  <c r="AA651" i="15"/>
  <c r="Y651" i="15"/>
  <c r="X651" i="15"/>
  <c r="U651" i="15"/>
  <c r="T651" i="15"/>
  <c r="S651" i="15"/>
  <c r="R653" i="15" l="1"/>
  <c r="AD652" i="15"/>
  <c r="W652" i="15"/>
  <c r="V652" i="15"/>
  <c r="AC652" i="15"/>
  <c r="AA652" i="15"/>
  <c r="AB652" i="15"/>
  <c r="Z652" i="15"/>
  <c r="Y652" i="15"/>
  <c r="X652" i="15"/>
  <c r="U652" i="15"/>
  <c r="T652" i="15"/>
  <c r="S652" i="15"/>
  <c r="R654" i="15" l="1"/>
  <c r="AD653" i="15"/>
  <c r="Z653" i="15"/>
  <c r="AA653" i="15"/>
  <c r="W653" i="15"/>
  <c r="V653" i="15"/>
  <c r="AB653" i="15"/>
  <c r="AC653" i="15"/>
  <c r="Y653" i="15"/>
  <c r="X653" i="15"/>
  <c r="U653" i="15"/>
  <c r="T653" i="15"/>
  <c r="S653" i="15"/>
  <c r="R655" i="15" l="1"/>
  <c r="AD654" i="15"/>
  <c r="W654" i="15"/>
  <c r="Z654" i="15"/>
  <c r="Y654" i="15"/>
  <c r="AC654" i="15"/>
  <c r="V654" i="15"/>
  <c r="AA654" i="15"/>
  <c r="AB654" i="15"/>
  <c r="X654" i="15"/>
  <c r="U654" i="15"/>
  <c r="T654" i="15"/>
  <c r="S654" i="15"/>
  <c r="R656" i="15" l="1"/>
  <c r="AD655" i="15"/>
  <c r="W655" i="15"/>
  <c r="AC655" i="15"/>
  <c r="AB655" i="15"/>
  <c r="AA655" i="15"/>
  <c r="V655" i="15"/>
  <c r="Y655" i="15"/>
  <c r="Z655" i="15"/>
  <c r="X655" i="15"/>
  <c r="U655" i="15"/>
  <c r="T655" i="15"/>
  <c r="S655" i="15"/>
  <c r="R657" i="15" l="1"/>
  <c r="AD656" i="15"/>
  <c r="W656" i="15"/>
  <c r="AB656" i="15"/>
  <c r="AC656" i="15"/>
  <c r="Z656" i="15"/>
  <c r="V656" i="15"/>
  <c r="AA656" i="15"/>
  <c r="Y656" i="15"/>
  <c r="X656" i="15"/>
  <c r="U656" i="15"/>
  <c r="T656" i="15"/>
  <c r="S656" i="15"/>
  <c r="R658" i="15" l="1"/>
  <c r="AD657" i="15"/>
  <c r="W657" i="15"/>
  <c r="Z657" i="15"/>
  <c r="V657" i="15"/>
  <c r="AC657" i="15"/>
  <c r="AB657" i="15"/>
  <c r="Y657" i="15"/>
  <c r="AA657" i="15"/>
  <c r="X657" i="15"/>
  <c r="U657" i="15"/>
  <c r="T657" i="15"/>
  <c r="S657" i="15"/>
  <c r="R659" i="15" l="1"/>
  <c r="AD658" i="15"/>
  <c r="AB658" i="15"/>
  <c r="W658" i="15"/>
  <c r="V658" i="15"/>
  <c r="AC658" i="15"/>
  <c r="Y658" i="15"/>
  <c r="Z658" i="15"/>
  <c r="AA658" i="15"/>
  <c r="X658" i="15"/>
  <c r="U658" i="15"/>
  <c r="T658" i="15"/>
  <c r="S658" i="15"/>
  <c r="R660" i="15" l="1"/>
  <c r="AD659" i="15"/>
  <c r="AC659" i="15"/>
  <c r="W659" i="15"/>
  <c r="AB659" i="15"/>
  <c r="Z659" i="15"/>
  <c r="V659" i="15"/>
  <c r="AA659" i="15"/>
  <c r="Y659" i="15"/>
  <c r="X659" i="15"/>
  <c r="U659" i="15"/>
  <c r="T659" i="15"/>
  <c r="S659" i="15"/>
  <c r="R661" i="15" l="1"/>
  <c r="AD660" i="15"/>
  <c r="Z660" i="15"/>
  <c r="W660" i="15"/>
  <c r="AC660" i="15"/>
  <c r="AB660" i="15"/>
  <c r="Y660" i="15"/>
  <c r="AA660" i="15"/>
  <c r="V660" i="15"/>
  <c r="X660" i="15"/>
  <c r="U660" i="15"/>
  <c r="T660" i="15"/>
  <c r="S660" i="15"/>
  <c r="R662" i="15" l="1"/>
  <c r="AD661" i="15"/>
  <c r="W661" i="15"/>
  <c r="V661" i="15"/>
  <c r="Z661" i="15"/>
  <c r="Y661" i="15"/>
  <c r="AB661" i="15"/>
  <c r="AC661" i="15"/>
  <c r="AA661" i="15"/>
  <c r="X661" i="15"/>
  <c r="U661" i="15"/>
  <c r="T661" i="15"/>
  <c r="S661" i="15"/>
  <c r="R663" i="15" l="1"/>
  <c r="AD662" i="15"/>
  <c r="AB662" i="15"/>
  <c r="W662" i="15"/>
  <c r="V662" i="15"/>
  <c r="AC662" i="15"/>
  <c r="Z662" i="15"/>
  <c r="AA662" i="15"/>
  <c r="Y662" i="15"/>
  <c r="X662" i="15"/>
  <c r="U662" i="15"/>
  <c r="T662" i="15"/>
  <c r="S662" i="15"/>
  <c r="R664" i="15" l="1"/>
  <c r="AD663" i="15"/>
  <c r="W663" i="15"/>
  <c r="AB663" i="15"/>
  <c r="V663" i="15"/>
  <c r="AC663" i="15"/>
  <c r="Z663" i="15"/>
  <c r="Y663" i="15"/>
  <c r="AA663" i="15"/>
  <c r="X663" i="15"/>
  <c r="U663" i="15"/>
  <c r="T663" i="15"/>
  <c r="S663" i="15"/>
  <c r="R665" i="15" l="1"/>
  <c r="AD664" i="15"/>
  <c r="Z664" i="15"/>
  <c r="W664" i="15"/>
  <c r="Y664" i="15"/>
  <c r="V664" i="15"/>
  <c r="AC664" i="15"/>
  <c r="AB664" i="15"/>
  <c r="AA664" i="15"/>
  <c r="X664" i="15"/>
  <c r="U664" i="15"/>
  <c r="T664" i="15"/>
  <c r="S664" i="15"/>
  <c r="R666" i="15" l="1"/>
  <c r="AD665" i="15"/>
  <c r="W665" i="15"/>
  <c r="AB665" i="15"/>
  <c r="V665" i="15"/>
  <c r="Z665" i="15"/>
  <c r="AC665" i="15"/>
  <c r="AA665" i="15"/>
  <c r="Y665" i="15"/>
  <c r="X665" i="15"/>
  <c r="U665" i="15"/>
  <c r="T665" i="15"/>
  <c r="S665" i="15"/>
  <c r="R667" i="15" l="1"/>
  <c r="AD666" i="15"/>
  <c r="AB666" i="15"/>
  <c r="V666" i="15"/>
  <c r="AC666" i="15"/>
  <c r="Z666" i="15"/>
  <c r="AA666" i="15"/>
  <c r="Y666" i="15"/>
  <c r="W666" i="15"/>
  <c r="X666" i="15"/>
  <c r="U666" i="15"/>
  <c r="T666" i="15"/>
  <c r="S666" i="15"/>
  <c r="R668" i="15" l="1"/>
  <c r="AD667" i="15"/>
  <c r="W667" i="15"/>
  <c r="AB667" i="15"/>
  <c r="Z667" i="15"/>
  <c r="AA667" i="15"/>
  <c r="V667" i="15"/>
  <c r="Y667" i="15"/>
  <c r="AC667" i="15"/>
  <c r="X667" i="15"/>
  <c r="U667" i="15"/>
  <c r="T667" i="15"/>
  <c r="S667" i="15"/>
  <c r="R669" i="15" l="1"/>
  <c r="AD668" i="15"/>
  <c r="W668" i="15"/>
  <c r="V668" i="15"/>
  <c r="Z668" i="15"/>
  <c r="AB668" i="15"/>
  <c r="AC668" i="15"/>
  <c r="AA668" i="15"/>
  <c r="Y668" i="15"/>
  <c r="X668" i="15"/>
  <c r="U668" i="15"/>
  <c r="T668" i="15"/>
  <c r="S668" i="15"/>
  <c r="R670" i="15" l="1"/>
  <c r="AD669" i="15"/>
  <c r="W669" i="15"/>
  <c r="Z669" i="15"/>
  <c r="AB669" i="15"/>
  <c r="AC669" i="15"/>
  <c r="V669" i="15"/>
  <c r="Y669" i="15"/>
  <c r="AA669" i="15"/>
  <c r="X669" i="15"/>
  <c r="U669" i="15"/>
  <c r="T669" i="15"/>
  <c r="S669" i="15"/>
  <c r="R671" i="15" l="1"/>
  <c r="AD670" i="15"/>
  <c r="W670" i="15"/>
  <c r="AC670" i="15"/>
  <c r="V670" i="15"/>
  <c r="AB670" i="15"/>
  <c r="Z670" i="15"/>
  <c r="Y670" i="15"/>
  <c r="AA670" i="15"/>
  <c r="X670" i="15"/>
  <c r="U670" i="15"/>
  <c r="T670" i="15"/>
  <c r="S670" i="15"/>
  <c r="R672" i="15" l="1"/>
  <c r="AD671" i="15"/>
  <c r="W671" i="15"/>
  <c r="Z671" i="15"/>
  <c r="V671" i="15"/>
  <c r="AB671" i="15"/>
  <c r="AA671" i="15"/>
  <c r="Y671" i="15"/>
  <c r="AC671" i="15"/>
  <c r="X671" i="15"/>
  <c r="U671" i="15"/>
  <c r="T671" i="15"/>
  <c r="S671" i="15"/>
  <c r="R673" i="15" l="1"/>
  <c r="AD672" i="15"/>
  <c r="Z672" i="15"/>
  <c r="W672" i="15"/>
  <c r="V672" i="15"/>
  <c r="AB672" i="15"/>
  <c r="AA672" i="15"/>
  <c r="Y672" i="15"/>
  <c r="AC672" i="15"/>
  <c r="X672" i="15"/>
  <c r="U672" i="15"/>
  <c r="T672" i="15"/>
  <c r="S672" i="15"/>
  <c r="R674" i="15" l="1"/>
  <c r="AD673" i="15"/>
  <c r="V673" i="15"/>
  <c r="AB673" i="15"/>
  <c r="AC673" i="15"/>
  <c r="Y673" i="15"/>
  <c r="AA673" i="15"/>
  <c r="Z673" i="15"/>
  <c r="W673" i="15"/>
  <c r="X673" i="15"/>
  <c r="U673" i="15"/>
  <c r="T673" i="15"/>
  <c r="S673" i="15"/>
  <c r="R675" i="15" l="1"/>
  <c r="AD674" i="15"/>
  <c r="W674" i="15"/>
  <c r="AB674" i="15"/>
  <c r="V674" i="15"/>
  <c r="AC674" i="15"/>
  <c r="Z674" i="15"/>
  <c r="AA674" i="15"/>
  <c r="Y674" i="15"/>
  <c r="X674" i="15"/>
  <c r="U674" i="15"/>
  <c r="T674" i="15"/>
  <c r="S674" i="15"/>
  <c r="R676" i="15" l="1"/>
  <c r="AD675" i="15"/>
  <c r="Z675" i="15"/>
  <c r="AB675" i="15"/>
  <c r="W675" i="15"/>
  <c r="V675" i="15"/>
  <c r="Y675" i="15"/>
  <c r="AA675" i="15"/>
  <c r="AC675" i="15"/>
  <c r="X675" i="15"/>
  <c r="U675" i="15"/>
  <c r="T675" i="15"/>
  <c r="S675" i="15"/>
  <c r="R677" i="15" l="1"/>
  <c r="AD676" i="15"/>
  <c r="W676" i="15"/>
  <c r="V676" i="15"/>
  <c r="AB676" i="15"/>
  <c r="Z676" i="15"/>
  <c r="AC676" i="15"/>
  <c r="Y676" i="15"/>
  <c r="AA676" i="15"/>
  <c r="X676" i="15"/>
  <c r="U676" i="15"/>
  <c r="T676" i="15"/>
  <c r="S676" i="15"/>
  <c r="R678" i="15" l="1"/>
  <c r="AD677" i="15"/>
  <c r="W677" i="15"/>
  <c r="V677" i="15"/>
  <c r="AA677" i="15"/>
  <c r="Y677" i="15"/>
  <c r="AB677" i="15"/>
  <c r="AC677" i="15"/>
  <c r="Z677" i="15"/>
  <c r="X677" i="15"/>
  <c r="U677" i="15"/>
  <c r="T677" i="15"/>
  <c r="S677" i="15"/>
  <c r="R679" i="15" l="1"/>
  <c r="AD678" i="15"/>
  <c r="W678" i="15"/>
  <c r="AB678" i="15"/>
  <c r="AA678" i="15"/>
  <c r="Z678" i="15"/>
  <c r="AC678" i="15"/>
  <c r="Y678" i="15"/>
  <c r="V678" i="15"/>
  <c r="X678" i="15"/>
  <c r="U678" i="15"/>
  <c r="T678" i="15"/>
  <c r="S678" i="15"/>
  <c r="R680" i="15" l="1"/>
  <c r="AD679" i="15"/>
  <c r="W679" i="15"/>
  <c r="V679" i="15"/>
  <c r="AC679" i="15"/>
  <c r="Y679" i="15"/>
  <c r="Z679" i="15"/>
  <c r="AB679" i="15"/>
  <c r="AA679" i="15"/>
  <c r="X679" i="15"/>
  <c r="U679" i="15"/>
  <c r="T679" i="15"/>
  <c r="S679" i="15"/>
  <c r="R681" i="15" l="1"/>
  <c r="AD680" i="15"/>
  <c r="W680" i="15"/>
  <c r="AB680" i="15"/>
  <c r="AA680" i="15"/>
  <c r="V680" i="15"/>
  <c r="AC680" i="15"/>
  <c r="Z680" i="15"/>
  <c r="Y680" i="15"/>
  <c r="X680" i="15"/>
  <c r="U680" i="15"/>
  <c r="T680" i="15"/>
  <c r="S680" i="15"/>
  <c r="R682" i="15" l="1"/>
  <c r="AD681" i="15"/>
  <c r="AB681" i="15"/>
  <c r="Z681" i="15"/>
  <c r="W681" i="15"/>
  <c r="AC681" i="15"/>
  <c r="V681" i="15"/>
  <c r="AA681" i="15"/>
  <c r="Y681" i="15"/>
  <c r="X681" i="15"/>
  <c r="U681" i="15"/>
  <c r="T681" i="15"/>
  <c r="S681" i="15"/>
  <c r="R683" i="15" l="1"/>
  <c r="AD682" i="15"/>
  <c r="V682" i="15"/>
  <c r="W682" i="15"/>
  <c r="Y682" i="15"/>
  <c r="AA682" i="15"/>
  <c r="AB682" i="15"/>
  <c r="Z682" i="15"/>
  <c r="AC682" i="15"/>
  <c r="X682" i="15"/>
  <c r="U682" i="15"/>
  <c r="T682" i="15"/>
  <c r="S682" i="15"/>
  <c r="R684" i="15" l="1"/>
  <c r="AD683" i="15"/>
  <c r="W683" i="15"/>
  <c r="AB683" i="15"/>
  <c r="AC683" i="15"/>
  <c r="Z683" i="15"/>
  <c r="V683" i="15"/>
  <c r="Y683" i="15"/>
  <c r="AA683" i="15"/>
  <c r="X683" i="15"/>
  <c r="U683" i="15"/>
  <c r="T683" i="15"/>
  <c r="S683" i="15"/>
  <c r="R685" i="15" l="1"/>
  <c r="AD684" i="15"/>
  <c r="W684" i="15"/>
  <c r="V684" i="15"/>
  <c r="Z684" i="15"/>
  <c r="AA684" i="15"/>
  <c r="AB684" i="15"/>
  <c r="Y684" i="15"/>
  <c r="AC684" i="15"/>
  <c r="X684" i="15"/>
  <c r="U684" i="15"/>
  <c r="T684" i="15"/>
  <c r="S684" i="15"/>
  <c r="R686" i="15" l="1"/>
  <c r="AD685" i="15"/>
  <c r="W685" i="15"/>
  <c r="AB685" i="15"/>
  <c r="V685" i="15"/>
  <c r="Z685" i="15"/>
  <c r="AA685" i="15"/>
  <c r="AC685" i="15"/>
  <c r="Y685" i="15"/>
  <c r="X685" i="15"/>
  <c r="U685" i="15"/>
  <c r="T685" i="15"/>
  <c r="S685" i="15"/>
  <c r="R687" i="15" l="1"/>
  <c r="AD686" i="15"/>
  <c r="W686" i="15"/>
  <c r="AC686" i="15"/>
  <c r="V686" i="15"/>
  <c r="AA686" i="15"/>
  <c r="Z686" i="15"/>
  <c r="AB686" i="15"/>
  <c r="Y686" i="15"/>
  <c r="X686" i="15"/>
  <c r="U686" i="15"/>
  <c r="T686" i="15"/>
  <c r="S686" i="15"/>
  <c r="R688" i="15" l="1"/>
  <c r="AD687" i="15"/>
  <c r="Z687" i="15"/>
  <c r="AB687" i="15"/>
  <c r="W687" i="15"/>
  <c r="AC687" i="15"/>
  <c r="Y687" i="15"/>
  <c r="AA687" i="15"/>
  <c r="V687" i="15"/>
  <c r="X687" i="15"/>
  <c r="U687" i="15"/>
  <c r="T687" i="15"/>
  <c r="S687" i="15"/>
  <c r="R689" i="15" l="1"/>
  <c r="AD688" i="15"/>
  <c r="AB688" i="15"/>
  <c r="AC688" i="15"/>
  <c r="W688" i="15"/>
  <c r="Z688" i="15"/>
  <c r="V688" i="15"/>
  <c r="Y688" i="15"/>
  <c r="AA688" i="15"/>
  <c r="X688" i="15"/>
  <c r="U688" i="15"/>
  <c r="T688" i="15"/>
  <c r="S688" i="15"/>
  <c r="R690" i="15" l="1"/>
  <c r="AD689" i="15"/>
  <c r="W689" i="15"/>
  <c r="AC689" i="15"/>
  <c r="Z689" i="15"/>
  <c r="AB689" i="15"/>
  <c r="Y689" i="15"/>
  <c r="AA689" i="15"/>
  <c r="V689" i="15"/>
  <c r="X689" i="15"/>
  <c r="U689" i="15"/>
  <c r="T689" i="15"/>
  <c r="S689" i="15"/>
  <c r="R691" i="15" l="1"/>
  <c r="AD690" i="15"/>
  <c r="W690" i="15"/>
  <c r="Z690" i="15"/>
  <c r="AB690" i="15"/>
  <c r="V690" i="15"/>
  <c r="Y690" i="15"/>
  <c r="AA690" i="15"/>
  <c r="AC690" i="15"/>
  <c r="X690" i="15"/>
  <c r="U690" i="15"/>
  <c r="T690" i="15"/>
  <c r="S690" i="15"/>
  <c r="R692" i="15" l="1"/>
  <c r="AD691" i="15"/>
  <c r="Z691" i="15"/>
  <c r="W691" i="15"/>
  <c r="V691" i="15"/>
  <c r="AC691" i="15"/>
  <c r="AA691" i="15"/>
  <c r="AB691" i="15"/>
  <c r="Y691" i="15"/>
  <c r="X691" i="15"/>
  <c r="U691" i="15"/>
  <c r="T691" i="15"/>
  <c r="S691" i="15"/>
  <c r="R693" i="15" l="1"/>
  <c r="AD692" i="15"/>
  <c r="W692" i="15"/>
  <c r="Z692" i="15"/>
  <c r="AB692" i="15"/>
  <c r="V692" i="15"/>
  <c r="AA692" i="15"/>
  <c r="AC692" i="15"/>
  <c r="Y692" i="15"/>
  <c r="X692" i="15"/>
  <c r="U692" i="15"/>
  <c r="T692" i="15"/>
  <c r="S692" i="15"/>
  <c r="R694" i="15" l="1"/>
  <c r="AD693" i="15"/>
  <c r="W693" i="15"/>
  <c r="V693" i="15"/>
  <c r="Y693" i="15"/>
  <c r="AA693" i="15"/>
  <c r="AC693" i="15"/>
  <c r="AB693" i="15"/>
  <c r="Z693" i="15"/>
  <c r="X693" i="15"/>
  <c r="U693" i="15"/>
  <c r="T693" i="15"/>
  <c r="S693" i="15"/>
  <c r="R695" i="15" l="1"/>
  <c r="AD694" i="15"/>
  <c r="AC694" i="15"/>
  <c r="W694" i="15"/>
  <c r="Z694" i="15"/>
  <c r="V694" i="15"/>
  <c r="Y694" i="15"/>
  <c r="AA694" i="15"/>
  <c r="AB694" i="15"/>
  <c r="X694" i="15"/>
  <c r="U694" i="15"/>
  <c r="T694" i="15"/>
  <c r="S694" i="15"/>
  <c r="R696" i="15" l="1"/>
  <c r="AD695" i="15"/>
  <c r="W695" i="15"/>
  <c r="V695" i="15"/>
  <c r="Z695" i="15"/>
  <c r="AA695" i="15"/>
  <c r="AC695" i="15"/>
  <c r="AB695" i="15"/>
  <c r="Y695" i="15"/>
  <c r="X695" i="15"/>
  <c r="U695" i="15"/>
  <c r="T695" i="15"/>
  <c r="S695" i="15"/>
  <c r="R697" i="15" l="1"/>
  <c r="AD696" i="15"/>
  <c r="W696" i="15"/>
  <c r="V696" i="15"/>
  <c r="AB696" i="15"/>
  <c r="AC696" i="15"/>
  <c r="Y696" i="15"/>
  <c r="Z696" i="15"/>
  <c r="AA696" i="15"/>
  <c r="X696" i="15"/>
  <c r="U696" i="15"/>
  <c r="T696" i="15"/>
  <c r="S696" i="15"/>
  <c r="R698" i="15" l="1"/>
  <c r="AD697" i="15"/>
  <c r="W697" i="15"/>
  <c r="AC697" i="15"/>
  <c r="AA697" i="15"/>
  <c r="V697" i="15"/>
  <c r="AB697" i="15"/>
  <c r="Y697" i="15"/>
  <c r="Z697" i="15"/>
  <c r="X697" i="15"/>
  <c r="U697" i="15"/>
  <c r="T697" i="15"/>
  <c r="S697" i="15"/>
  <c r="R699" i="15" l="1"/>
  <c r="AD698" i="15"/>
  <c r="W698" i="15"/>
  <c r="Z698" i="15"/>
  <c r="Y698" i="15"/>
  <c r="AB698" i="15"/>
  <c r="V698" i="15"/>
  <c r="AA698" i="15"/>
  <c r="AC698" i="15"/>
  <c r="X698" i="15"/>
  <c r="U698" i="15"/>
  <c r="T698" i="15"/>
  <c r="S698" i="15"/>
  <c r="R700" i="15" l="1"/>
  <c r="AD699" i="15"/>
  <c r="AC699" i="15"/>
  <c r="W699" i="15"/>
  <c r="V699" i="15"/>
  <c r="Z699" i="15"/>
  <c r="AB699" i="15"/>
  <c r="Y699" i="15"/>
  <c r="AA699" i="15"/>
  <c r="X699" i="15"/>
  <c r="U699" i="15"/>
  <c r="T699" i="15"/>
  <c r="S699" i="15"/>
  <c r="R701" i="15" l="1"/>
  <c r="AD700" i="15"/>
  <c r="Z700" i="15"/>
  <c r="W700" i="15"/>
  <c r="AA700" i="15"/>
  <c r="AB700" i="15"/>
  <c r="V700" i="15"/>
  <c r="AC700" i="15"/>
  <c r="Y700" i="15"/>
  <c r="X700" i="15"/>
  <c r="U700" i="15"/>
  <c r="T700" i="15"/>
  <c r="S700" i="15"/>
  <c r="R702" i="15" l="1"/>
  <c r="AD701" i="15"/>
  <c r="W701" i="15"/>
  <c r="V701" i="15"/>
  <c r="AB701" i="15"/>
  <c r="Y701" i="15"/>
  <c r="Z701" i="15"/>
  <c r="AC701" i="15"/>
  <c r="AA701" i="15"/>
  <c r="X701" i="15"/>
  <c r="U701" i="15"/>
  <c r="T701" i="15"/>
  <c r="S701" i="15"/>
  <c r="R703" i="15" l="1"/>
  <c r="AD702" i="15"/>
  <c r="AB702" i="15"/>
  <c r="W702" i="15"/>
  <c r="Z702" i="15"/>
  <c r="V702" i="15"/>
  <c r="Y702" i="15"/>
  <c r="AC702" i="15"/>
  <c r="AA702" i="15"/>
  <c r="X702" i="15"/>
  <c r="U702" i="15"/>
  <c r="T702" i="15"/>
  <c r="S702" i="15"/>
  <c r="R704" i="15" l="1"/>
  <c r="AD703" i="15"/>
  <c r="AB703" i="15"/>
  <c r="W703" i="15"/>
  <c r="AC703" i="15"/>
  <c r="Y703" i="15"/>
  <c r="Z703" i="15"/>
  <c r="V703" i="15"/>
  <c r="AA703" i="15"/>
  <c r="X703" i="15"/>
  <c r="U703" i="15"/>
  <c r="T703" i="15"/>
  <c r="S703" i="15"/>
  <c r="R705" i="15" l="1"/>
  <c r="AD704" i="15"/>
  <c r="W704" i="15"/>
  <c r="AB704" i="15"/>
  <c r="AC704" i="15"/>
  <c r="Z704" i="15"/>
  <c r="V704" i="15"/>
  <c r="Y704" i="15"/>
  <c r="AA704" i="15"/>
  <c r="X704" i="15"/>
  <c r="U704" i="15"/>
  <c r="T704" i="15"/>
  <c r="S704" i="15"/>
  <c r="R706" i="15" l="1"/>
  <c r="AD705" i="15"/>
  <c r="W705" i="15"/>
  <c r="Z705" i="15"/>
  <c r="AB705" i="15"/>
  <c r="AC705" i="15"/>
  <c r="Y705" i="15"/>
  <c r="V705" i="15"/>
  <c r="AA705" i="15"/>
  <c r="X705" i="15"/>
  <c r="U705" i="15"/>
  <c r="T705" i="15"/>
  <c r="S705" i="15"/>
  <c r="R707" i="15" l="1"/>
  <c r="AD706" i="15"/>
  <c r="V706" i="15"/>
  <c r="AC706" i="15"/>
  <c r="Z706" i="15"/>
  <c r="W706" i="15"/>
  <c r="AB706" i="15"/>
  <c r="AA706" i="15"/>
  <c r="Y706" i="15"/>
  <c r="X706" i="15"/>
  <c r="U706" i="15"/>
  <c r="T706" i="15"/>
  <c r="S706" i="15"/>
  <c r="R708" i="15" l="1"/>
  <c r="AD707" i="15"/>
  <c r="W707" i="15"/>
  <c r="AB707" i="15"/>
  <c r="AC707" i="15"/>
  <c r="V707" i="15"/>
  <c r="AA707" i="15"/>
  <c r="Z707" i="15"/>
  <c r="Y707" i="15"/>
  <c r="X707" i="15"/>
  <c r="U707" i="15"/>
  <c r="T707" i="15"/>
  <c r="S707" i="15"/>
  <c r="R709" i="15" l="1"/>
  <c r="AD708" i="15"/>
  <c r="AC708" i="15"/>
  <c r="W708" i="15"/>
  <c r="AB708" i="15"/>
  <c r="V708" i="15"/>
  <c r="Y708" i="15"/>
  <c r="Z708" i="15"/>
  <c r="AA708" i="15"/>
  <c r="X708" i="15"/>
  <c r="U708" i="15"/>
  <c r="T708" i="15"/>
  <c r="S708" i="15"/>
  <c r="R710" i="15" l="1"/>
  <c r="AD709" i="15"/>
  <c r="W709" i="15"/>
  <c r="Z709" i="15"/>
  <c r="AB709" i="15"/>
  <c r="V709" i="15"/>
  <c r="AC709" i="15"/>
  <c r="Y709" i="15"/>
  <c r="AA709" i="15"/>
  <c r="X709" i="15"/>
  <c r="U709" i="15"/>
  <c r="T709" i="15"/>
  <c r="S709" i="15"/>
  <c r="R711" i="15" l="1"/>
  <c r="AD710" i="15"/>
  <c r="Z710" i="15"/>
  <c r="V710" i="15"/>
  <c r="W710" i="15"/>
  <c r="AC710" i="15"/>
  <c r="Y710" i="15"/>
  <c r="AB710" i="15"/>
  <c r="AA710" i="15"/>
  <c r="X710" i="15"/>
  <c r="U710" i="15"/>
  <c r="T710" i="15"/>
  <c r="S710" i="15"/>
  <c r="R712" i="15" l="1"/>
  <c r="AD711" i="15"/>
  <c r="W711" i="15"/>
  <c r="V711" i="15"/>
  <c r="AC711" i="15"/>
  <c r="Z711" i="15"/>
  <c r="Y711" i="15"/>
  <c r="AA711" i="15"/>
  <c r="AB711" i="15"/>
  <c r="X711" i="15"/>
  <c r="U711" i="15"/>
  <c r="T711" i="15"/>
  <c r="S711" i="15"/>
  <c r="R713" i="15" l="1"/>
  <c r="AD712" i="15"/>
  <c r="W712" i="15"/>
  <c r="Z712" i="15"/>
  <c r="AB712" i="15"/>
  <c r="Y712" i="15"/>
  <c r="AA712" i="15"/>
  <c r="V712" i="15"/>
  <c r="AC712" i="15"/>
  <c r="X712" i="15"/>
  <c r="U712" i="15"/>
  <c r="T712" i="15"/>
  <c r="S712" i="15"/>
  <c r="R714" i="15" l="1"/>
  <c r="AD713" i="15"/>
  <c r="W713" i="15"/>
  <c r="V713" i="15"/>
  <c r="AB713" i="15"/>
  <c r="Y713" i="15"/>
  <c r="AC713" i="15"/>
  <c r="Z713" i="15"/>
  <c r="AA713" i="15"/>
  <c r="X713" i="15"/>
  <c r="U713" i="15"/>
  <c r="T713" i="15"/>
  <c r="S713" i="15"/>
  <c r="R715" i="15" l="1"/>
  <c r="AD714" i="15"/>
  <c r="W714" i="15"/>
  <c r="Z714" i="15"/>
  <c r="AC714" i="15"/>
  <c r="AB714" i="15"/>
  <c r="V714" i="15"/>
  <c r="AA714" i="15"/>
  <c r="Y714" i="15"/>
  <c r="X714" i="15"/>
  <c r="U714" i="15"/>
  <c r="T714" i="15"/>
  <c r="S714" i="15"/>
  <c r="R716" i="15" l="1"/>
  <c r="AD715" i="15"/>
  <c r="W715" i="15"/>
  <c r="V715" i="15"/>
  <c r="AB715" i="15"/>
  <c r="Z715" i="15"/>
  <c r="Y715" i="15"/>
  <c r="AA715" i="15"/>
  <c r="AC715" i="15"/>
  <c r="X715" i="15"/>
  <c r="U715" i="15"/>
  <c r="T715" i="15"/>
  <c r="S715" i="15"/>
  <c r="R717" i="15" l="1"/>
  <c r="AD716" i="15"/>
  <c r="W716" i="15"/>
  <c r="AB716" i="15"/>
  <c r="AA716" i="15"/>
  <c r="Z716" i="15"/>
  <c r="Y716" i="15"/>
  <c r="AC716" i="15"/>
  <c r="V716" i="15"/>
  <c r="X716" i="15"/>
  <c r="U716" i="15"/>
  <c r="T716" i="15"/>
  <c r="S716" i="15"/>
  <c r="R718" i="15" l="1"/>
  <c r="AD717" i="15"/>
  <c r="W717" i="15"/>
  <c r="AC717" i="15"/>
  <c r="Y717" i="15"/>
  <c r="Z717" i="15"/>
  <c r="AB717" i="15"/>
  <c r="V717" i="15"/>
  <c r="AA717" i="15"/>
  <c r="X717" i="15"/>
  <c r="U717" i="15"/>
  <c r="T717" i="15"/>
  <c r="S717" i="15"/>
  <c r="R719" i="15" l="1"/>
  <c r="AD718" i="15"/>
  <c r="W718" i="15"/>
  <c r="V718" i="15"/>
  <c r="AC718" i="15"/>
  <c r="AA718" i="15"/>
  <c r="Z718" i="15"/>
  <c r="Y718" i="15"/>
  <c r="AB718" i="15"/>
  <c r="X718" i="15"/>
  <c r="U718" i="15"/>
  <c r="T718" i="15"/>
  <c r="S718" i="15"/>
  <c r="R720" i="15" l="1"/>
  <c r="AD719" i="15"/>
  <c r="Z719" i="15"/>
  <c r="W719" i="15"/>
  <c r="AC719" i="15"/>
  <c r="AB719" i="15"/>
  <c r="AA719" i="15"/>
  <c r="V719" i="15"/>
  <c r="Y719" i="15"/>
  <c r="X719" i="15"/>
  <c r="U719" i="15"/>
  <c r="T719" i="15"/>
  <c r="S719" i="15"/>
  <c r="R721" i="15" l="1"/>
  <c r="AD720" i="15"/>
  <c r="Z720" i="15"/>
  <c r="W720" i="15"/>
  <c r="AB720" i="15"/>
  <c r="AC720" i="15"/>
  <c r="Y720" i="15"/>
  <c r="AA720" i="15"/>
  <c r="V720" i="15"/>
  <c r="X720" i="15"/>
  <c r="U720" i="15"/>
  <c r="T720" i="15"/>
  <c r="S720" i="15"/>
  <c r="R722" i="15" l="1"/>
  <c r="AD721" i="15"/>
  <c r="AB721" i="15"/>
  <c r="AC721" i="15"/>
  <c r="Y721" i="15"/>
  <c r="Z721" i="15"/>
  <c r="V721" i="15"/>
  <c r="W721" i="15"/>
  <c r="AA721" i="15"/>
  <c r="X721" i="15"/>
  <c r="U721" i="15"/>
  <c r="T721" i="15"/>
  <c r="S721" i="15"/>
  <c r="R723" i="15" l="1"/>
  <c r="AD722" i="15"/>
  <c r="W722" i="15"/>
  <c r="V722" i="15"/>
  <c r="AB722" i="15"/>
  <c r="Z722" i="15"/>
  <c r="AA722" i="15"/>
  <c r="AC722" i="15"/>
  <c r="Y722" i="15"/>
  <c r="X722" i="15"/>
  <c r="U722" i="15"/>
  <c r="T722" i="15"/>
  <c r="S722" i="15"/>
  <c r="R724" i="15" l="1"/>
  <c r="AD723" i="15"/>
  <c r="W723" i="15"/>
  <c r="V723" i="15"/>
  <c r="AC723" i="15"/>
  <c r="AA723" i="15"/>
  <c r="Z723" i="15"/>
  <c r="AB723" i="15"/>
  <c r="Y723" i="15"/>
  <c r="X723" i="15"/>
  <c r="U723" i="15"/>
  <c r="T723" i="15"/>
  <c r="S723" i="15"/>
  <c r="R725" i="15" l="1"/>
  <c r="AD724" i="15"/>
  <c r="W724" i="15"/>
  <c r="Z724" i="15"/>
  <c r="AB724" i="15"/>
  <c r="V724" i="15"/>
  <c r="AC724" i="15"/>
  <c r="AA724" i="15"/>
  <c r="Y724" i="15"/>
  <c r="X724" i="15"/>
  <c r="U724" i="15"/>
  <c r="T724" i="15"/>
  <c r="S724" i="15"/>
  <c r="R726" i="15" l="1"/>
  <c r="AD725" i="15"/>
  <c r="W725" i="15"/>
  <c r="V725" i="15"/>
  <c r="Z725" i="15"/>
  <c r="AB725" i="15"/>
  <c r="AA725" i="15"/>
  <c r="AC725" i="15"/>
  <c r="Y725" i="15"/>
  <c r="X725" i="15"/>
  <c r="U725" i="15"/>
  <c r="T725" i="15"/>
  <c r="S725" i="15"/>
  <c r="R727" i="15" l="1"/>
  <c r="AD726" i="15"/>
  <c r="V726" i="15"/>
  <c r="W726" i="15"/>
  <c r="AC726" i="15"/>
  <c r="AA726" i="15"/>
  <c r="AB726" i="15"/>
  <c r="Y726" i="15"/>
  <c r="Z726" i="15"/>
  <c r="X726" i="15"/>
  <c r="U726" i="15"/>
  <c r="T726" i="15"/>
  <c r="S726" i="15"/>
  <c r="R728" i="15" l="1"/>
  <c r="AD727" i="15"/>
  <c r="AC727" i="15"/>
  <c r="W727" i="15"/>
  <c r="AB727" i="15"/>
  <c r="Y727" i="15"/>
  <c r="Z727" i="15"/>
  <c r="V727" i="15"/>
  <c r="AA727" i="15"/>
  <c r="X727" i="15"/>
  <c r="U727" i="15"/>
  <c r="T727" i="15"/>
  <c r="S727" i="15"/>
  <c r="R729" i="15" l="1"/>
  <c r="AD728" i="15"/>
  <c r="Z728" i="15"/>
  <c r="V728" i="15"/>
  <c r="AA728" i="15"/>
  <c r="W728" i="15"/>
  <c r="AB728" i="15"/>
  <c r="AC728" i="15"/>
  <c r="Y728" i="15"/>
  <c r="X728" i="15"/>
  <c r="U728" i="15"/>
  <c r="T728" i="15"/>
  <c r="S728" i="15"/>
  <c r="R730" i="15" l="1"/>
  <c r="AD729" i="15"/>
  <c r="W729" i="15"/>
  <c r="Z729" i="15"/>
  <c r="AB729" i="15"/>
  <c r="Y729" i="15"/>
  <c r="AC729" i="15"/>
  <c r="V729" i="15"/>
  <c r="AA729" i="15"/>
  <c r="X729" i="15"/>
  <c r="U729" i="15"/>
  <c r="T729" i="15"/>
  <c r="S729" i="15"/>
  <c r="R731" i="15" l="1"/>
  <c r="AD730" i="15"/>
  <c r="Z730" i="15"/>
  <c r="AC730" i="15"/>
  <c r="AB730" i="15"/>
  <c r="W730" i="15"/>
  <c r="V730" i="15"/>
  <c r="Y730" i="15"/>
  <c r="AA730" i="15"/>
  <c r="X730" i="15"/>
  <c r="U730" i="15"/>
  <c r="T730" i="15"/>
  <c r="S730" i="15"/>
  <c r="R732" i="15" l="1"/>
  <c r="AD731" i="15"/>
  <c r="V731" i="15"/>
  <c r="AB731" i="15"/>
  <c r="W731" i="15"/>
  <c r="AC731" i="15"/>
  <c r="Z731" i="15"/>
  <c r="AA731" i="15"/>
  <c r="Y731" i="15"/>
  <c r="X731" i="15"/>
  <c r="U731" i="15"/>
  <c r="T731" i="15"/>
  <c r="S731" i="15"/>
  <c r="R733" i="15" l="1"/>
  <c r="AD732" i="15"/>
  <c r="W732" i="15"/>
  <c r="AB732" i="15"/>
  <c r="AA732" i="15"/>
  <c r="V732" i="15"/>
  <c r="AC732" i="15"/>
  <c r="Z732" i="15"/>
  <c r="Y732" i="15"/>
  <c r="X732" i="15"/>
  <c r="U732" i="15"/>
  <c r="T732" i="15"/>
  <c r="S732" i="15"/>
  <c r="R734" i="15" l="1"/>
  <c r="AD733" i="15"/>
  <c r="Z733" i="15"/>
  <c r="AA733" i="15"/>
  <c r="W733" i="15"/>
  <c r="AC733" i="15"/>
  <c r="AB733" i="15"/>
  <c r="V733" i="15"/>
  <c r="Y733" i="15"/>
  <c r="X733" i="15"/>
  <c r="U733" i="15"/>
  <c r="T733" i="15"/>
  <c r="S733" i="15"/>
  <c r="R735" i="15" l="1"/>
  <c r="AD734" i="15"/>
  <c r="AB734" i="15"/>
  <c r="AC734" i="15"/>
  <c r="Z734" i="15"/>
  <c r="W734" i="15"/>
  <c r="V734" i="15"/>
  <c r="AA734" i="15"/>
  <c r="Y734" i="15"/>
  <c r="X734" i="15"/>
  <c r="U734" i="15"/>
  <c r="T734" i="15"/>
  <c r="S734" i="15"/>
  <c r="R736" i="15" l="1"/>
  <c r="AD735" i="15"/>
  <c r="W735" i="15"/>
  <c r="AB735" i="15"/>
  <c r="V735" i="15"/>
  <c r="AC735" i="15"/>
  <c r="Y735" i="15"/>
  <c r="Z735" i="15"/>
  <c r="AA735" i="15"/>
  <c r="X735" i="15"/>
  <c r="U735" i="15"/>
  <c r="T735" i="15"/>
  <c r="S735" i="15"/>
  <c r="R737" i="15" l="1"/>
  <c r="AD736" i="15"/>
  <c r="W736" i="15"/>
  <c r="Z736" i="15"/>
  <c r="AC736" i="15"/>
  <c r="AB736" i="15"/>
  <c r="V736" i="15"/>
  <c r="AA736" i="15"/>
  <c r="Y736" i="15"/>
  <c r="X736" i="15"/>
  <c r="U736" i="15"/>
  <c r="T736" i="15"/>
  <c r="S736" i="15"/>
  <c r="R738" i="15" l="1"/>
  <c r="AD737" i="15"/>
  <c r="W737" i="15"/>
  <c r="AC737" i="15"/>
  <c r="AB737" i="15"/>
  <c r="Z737" i="15"/>
  <c r="V737" i="15"/>
  <c r="AA737" i="15"/>
  <c r="Y737" i="15"/>
  <c r="X737" i="15"/>
  <c r="U737" i="15"/>
  <c r="T737" i="15"/>
  <c r="S737" i="15"/>
  <c r="R739" i="15" l="1"/>
  <c r="AD738" i="15"/>
  <c r="W738" i="15"/>
  <c r="Z738" i="15"/>
  <c r="V738" i="15"/>
  <c r="AB738" i="15"/>
  <c r="AC738" i="15"/>
  <c r="Y738" i="15"/>
  <c r="AA738" i="15"/>
  <c r="X738" i="15"/>
  <c r="U738" i="15"/>
  <c r="T738" i="15"/>
  <c r="S738" i="15"/>
  <c r="R740" i="15" l="1"/>
  <c r="AD739" i="15"/>
  <c r="W739" i="15"/>
  <c r="AC739" i="15"/>
  <c r="AB739" i="15"/>
  <c r="Z739" i="15"/>
  <c r="V739" i="15"/>
  <c r="Y739" i="15"/>
  <c r="AA739" i="15"/>
  <c r="X739" i="15"/>
  <c r="U739" i="15"/>
  <c r="T739" i="15"/>
  <c r="S739" i="15"/>
  <c r="R741" i="15" l="1"/>
  <c r="AD740" i="15"/>
  <c r="Z740" i="15"/>
  <c r="W740" i="15"/>
  <c r="Y740" i="15"/>
  <c r="AB740" i="15"/>
  <c r="V740" i="15"/>
  <c r="AC740" i="15"/>
  <c r="AA740" i="15"/>
  <c r="X740" i="15"/>
  <c r="U740" i="15"/>
  <c r="T740" i="15"/>
  <c r="S740" i="15"/>
  <c r="R742" i="15" l="1"/>
  <c r="AD741" i="15"/>
  <c r="W741" i="15"/>
  <c r="Z741" i="15"/>
  <c r="AB741" i="15"/>
  <c r="AC741" i="15"/>
  <c r="V741" i="15"/>
  <c r="Y741" i="15"/>
  <c r="AA741" i="15"/>
  <c r="X741" i="15"/>
  <c r="U741" i="15"/>
  <c r="T741" i="15"/>
  <c r="S741" i="15"/>
  <c r="R743" i="15" l="1"/>
  <c r="AD742" i="15"/>
  <c r="W742" i="15"/>
  <c r="AB742" i="15"/>
  <c r="V742" i="15"/>
  <c r="AC742" i="15"/>
  <c r="AA742" i="15"/>
  <c r="Z742" i="15"/>
  <c r="Y742" i="15"/>
  <c r="X742" i="15"/>
  <c r="U742" i="15"/>
  <c r="T742" i="15"/>
  <c r="S742" i="15"/>
  <c r="R744" i="15" l="1"/>
  <c r="AD743" i="15"/>
  <c r="AA743" i="15"/>
  <c r="AB743" i="15"/>
  <c r="W743" i="15"/>
  <c r="AC743" i="15"/>
  <c r="V743" i="15"/>
  <c r="Y743" i="15"/>
  <c r="Z743" i="15"/>
  <c r="X743" i="15"/>
  <c r="U743" i="15"/>
  <c r="T743" i="15"/>
  <c r="S743" i="15"/>
  <c r="R745" i="15" l="1"/>
  <c r="AD744" i="15"/>
  <c r="W744" i="15"/>
  <c r="AB744" i="15"/>
  <c r="V744" i="15"/>
  <c r="Y744" i="15"/>
  <c r="AA744" i="15"/>
  <c r="AC744" i="15"/>
  <c r="Z744" i="15"/>
  <c r="X744" i="15"/>
  <c r="U744" i="15"/>
  <c r="T744" i="15"/>
  <c r="S744" i="15"/>
  <c r="R746" i="15" l="1"/>
  <c r="AD745" i="15"/>
  <c r="W745" i="15"/>
  <c r="AB745" i="15"/>
  <c r="Z745" i="15"/>
  <c r="AC745" i="15"/>
  <c r="V745" i="15"/>
  <c r="Y745" i="15"/>
  <c r="AA745" i="15"/>
  <c r="X745" i="15"/>
  <c r="U745" i="15"/>
  <c r="T745" i="15"/>
  <c r="S745" i="15"/>
  <c r="R747" i="15" l="1"/>
  <c r="AD746" i="15"/>
  <c r="W746" i="15"/>
  <c r="AC746" i="15"/>
  <c r="V746" i="15"/>
  <c r="AB746" i="15"/>
  <c r="Y746" i="15"/>
  <c r="Z746" i="15"/>
  <c r="AA746" i="15"/>
  <c r="X746" i="15"/>
  <c r="U746" i="15"/>
  <c r="T746" i="15"/>
  <c r="S746" i="15"/>
  <c r="R748" i="15" l="1"/>
  <c r="AD747" i="15"/>
  <c r="W747" i="15"/>
  <c r="Z747" i="15"/>
  <c r="V747" i="15"/>
  <c r="AB747" i="15"/>
  <c r="AA747" i="15"/>
  <c r="AC747" i="15"/>
  <c r="Y747" i="15"/>
  <c r="X747" i="15"/>
  <c r="U747" i="15"/>
  <c r="T747" i="15"/>
  <c r="S747" i="15"/>
  <c r="R749" i="15" l="1"/>
  <c r="AD748" i="15"/>
  <c r="Z748" i="15"/>
  <c r="W748" i="15"/>
  <c r="Y748" i="15"/>
  <c r="AB748" i="15"/>
  <c r="V748" i="15"/>
  <c r="AA748" i="15"/>
  <c r="AC748" i="15"/>
  <c r="X748" i="15"/>
  <c r="U748" i="15"/>
  <c r="T748" i="15"/>
  <c r="S748" i="15"/>
  <c r="R750" i="15" l="1"/>
  <c r="AD749" i="15"/>
  <c r="W749" i="15"/>
  <c r="Z749" i="15"/>
  <c r="AB749" i="15"/>
  <c r="AC749" i="15"/>
  <c r="AA749" i="15"/>
  <c r="Y749" i="15"/>
  <c r="V749" i="15"/>
  <c r="X749" i="15"/>
  <c r="U749" i="15"/>
  <c r="T749" i="15"/>
  <c r="S749" i="15"/>
  <c r="R751" i="15" l="1"/>
  <c r="AD750" i="15"/>
  <c r="W750" i="15"/>
  <c r="AC750" i="15"/>
  <c r="AB750" i="15"/>
  <c r="V750" i="15"/>
  <c r="Y750" i="15"/>
  <c r="AA750" i="15"/>
  <c r="Z750" i="15"/>
  <c r="X750" i="15"/>
  <c r="U750" i="15"/>
  <c r="T750" i="15"/>
  <c r="S750" i="15"/>
  <c r="R752" i="15" l="1"/>
  <c r="AD751" i="15"/>
  <c r="AB751" i="15"/>
  <c r="W751" i="15"/>
  <c r="AC751" i="15"/>
  <c r="Z751" i="15"/>
  <c r="Y751" i="15"/>
  <c r="V751" i="15"/>
  <c r="AA751" i="15"/>
  <c r="X751" i="15"/>
  <c r="U751" i="15"/>
  <c r="T751" i="15"/>
  <c r="S751" i="15"/>
  <c r="R753" i="15" l="1"/>
  <c r="AD752" i="15"/>
  <c r="W752" i="15"/>
  <c r="Z752" i="15"/>
  <c r="AC752" i="15"/>
  <c r="Y752" i="15"/>
  <c r="V752" i="15"/>
  <c r="AA752" i="15"/>
  <c r="AB752" i="15"/>
  <c r="X752" i="15"/>
  <c r="U752" i="15"/>
  <c r="T752" i="15"/>
  <c r="S752" i="15"/>
  <c r="R754" i="15" l="1"/>
  <c r="AD753" i="15"/>
  <c r="W753" i="15"/>
  <c r="Z753" i="15"/>
  <c r="AB753" i="15"/>
  <c r="AC753" i="15"/>
  <c r="V753" i="15"/>
  <c r="AA753" i="15"/>
  <c r="Y753" i="15"/>
  <c r="X753" i="15"/>
  <c r="U753" i="15"/>
  <c r="T753" i="15"/>
  <c r="S753" i="15"/>
  <c r="R755" i="15" l="1"/>
  <c r="AD754" i="15"/>
  <c r="AB754" i="15"/>
  <c r="Z754" i="15"/>
  <c r="AA754" i="15"/>
  <c r="V754" i="15"/>
  <c r="Y754" i="15"/>
  <c r="AC754" i="15"/>
  <c r="W754" i="15"/>
  <c r="X754" i="15"/>
  <c r="U754" i="15"/>
  <c r="T754" i="15"/>
  <c r="S754" i="15"/>
  <c r="R756" i="15" l="1"/>
  <c r="AD755" i="15"/>
  <c r="Z755" i="15"/>
  <c r="AC755" i="15"/>
  <c r="AB755" i="15"/>
  <c r="W755" i="15"/>
  <c r="V755" i="15"/>
  <c r="AA755" i="15"/>
  <c r="Y755" i="15"/>
  <c r="X755" i="15"/>
  <c r="U755" i="15"/>
  <c r="T755" i="15"/>
  <c r="S755" i="15"/>
  <c r="R757" i="15" l="1"/>
  <c r="AD756" i="15"/>
  <c r="W756" i="15"/>
  <c r="Z756" i="15"/>
  <c r="AB756" i="15"/>
  <c r="V756" i="15"/>
  <c r="AC756" i="15"/>
  <c r="Y756" i="15"/>
  <c r="AA756" i="15"/>
  <c r="X756" i="15"/>
  <c r="U756" i="15"/>
  <c r="T756" i="15"/>
  <c r="S756" i="15"/>
  <c r="R758" i="15" l="1"/>
  <c r="AD757" i="15"/>
  <c r="V757" i="15"/>
  <c r="AC757" i="15"/>
  <c r="AB757" i="15"/>
  <c r="W757" i="15"/>
  <c r="Y757" i="15"/>
  <c r="AA757" i="15"/>
  <c r="Z757" i="15"/>
  <c r="X757" i="15"/>
  <c r="U757" i="15"/>
  <c r="T757" i="15"/>
  <c r="S757" i="15"/>
  <c r="R759" i="15" l="1"/>
  <c r="AD758" i="15"/>
  <c r="W758" i="15"/>
  <c r="AC758" i="15"/>
  <c r="Z758" i="15"/>
  <c r="AB758" i="15"/>
  <c r="V758" i="15"/>
  <c r="Y758" i="15"/>
  <c r="AA758" i="15"/>
  <c r="X758" i="15"/>
  <c r="U758" i="15"/>
  <c r="T758" i="15"/>
  <c r="S758" i="15"/>
  <c r="R760" i="15" l="1"/>
  <c r="AD759" i="15"/>
  <c r="W759" i="15"/>
  <c r="Z759" i="15"/>
  <c r="AB759" i="15"/>
  <c r="V759" i="15"/>
  <c r="AA759" i="15"/>
  <c r="AC759" i="15"/>
  <c r="Y759" i="15"/>
  <c r="X759" i="15"/>
  <c r="U759" i="15"/>
  <c r="T759" i="15"/>
  <c r="S759" i="15"/>
  <c r="R761" i="15" l="1"/>
  <c r="AD760" i="15"/>
  <c r="W760" i="15"/>
  <c r="V760" i="15"/>
  <c r="Y760" i="15"/>
  <c r="AA760" i="15"/>
  <c r="AC760" i="15"/>
  <c r="Z760" i="15"/>
  <c r="AB760" i="15"/>
  <c r="X760" i="15"/>
  <c r="U760" i="15"/>
  <c r="T760" i="15"/>
  <c r="S760" i="15"/>
  <c r="R762" i="15" l="1"/>
  <c r="AD761" i="15"/>
  <c r="W761" i="15"/>
  <c r="V761" i="15"/>
  <c r="Y761" i="15"/>
  <c r="AB761" i="15"/>
  <c r="AC761" i="15"/>
  <c r="Z761" i="15"/>
  <c r="AA761" i="15"/>
  <c r="X761" i="15"/>
  <c r="U761" i="15"/>
  <c r="T761" i="15"/>
  <c r="S761" i="15"/>
  <c r="R763" i="15" l="1"/>
  <c r="AD762" i="15"/>
  <c r="W762" i="15"/>
  <c r="AA762" i="15"/>
  <c r="Y762" i="15"/>
  <c r="Z762" i="15"/>
  <c r="V762" i="15"/>
  <c r="AC762" i="15"/>
  <c r="AB762" i="15"/>
  <c r="X762" i="15"/>
  <c r="U762" i="15"/>
  <c r="T762" i="15"/>
  <c r="S762" i="15"/>
  <c r="R764" i="15" l="1"/>
  <c r="AD763" i="15"/>
  <c r="W763" i="15"/>
  <c r="Z763" i="15"/>
  <c r="AC763" i="15"/>
  <c r="AB763" i="15"/>
  <c r="AA763" i="15"/>
  <c r="Y763" i="15"/>
  <c r="V763" i="15"/>
  <c r="X763" i="15"/>
  <c r="U763" i="15"/>
  <c r="T763" i="15"/>
  <c r="S763" i="15"/>
  <c r="R765" i="15" l="1"/>
  <c r="AD764" i="15"/>
  <c r="V764" i="15"/>
  <c r="W764" i="15"/>
  <c r="Z764" i="15"/>
  <c r="Y764" i="15"/>
  <c r="AB764" i="15"/>
  <c r="AC764" i="15"/>
  <c r="AA764" i="15"/>
  <c r="X764" i="15"/>
  <c r="U764" i="15"/>
  <c r="T764" i="15"/>
  <c r="S764" i="15"/>
  <c r="R766" i="15" l="1"/>
  <c r="AD765" i="15"/>
  <c r="AB765" i="15"/>
  <c r="V765" i="15"/>
  <c r="W765" i="15"/>
  <c r="AA765" i="15"/>
  <c r="Y765" i="15"/>
  <c r="Z765" i="15"/>
  <c r="AC765" i="15"/>
  <c r="X765" i="15"/>
  <c r="U765" i="15"/>
  <c r="T765" i="15"/>
  <c r="S765" i="15"/>
  <c r="R767" i="15" l="1"/>
  <c r="AD766" i="15"/>
  <c r="V766" i="15"/>
  <c r="Z766" i="15"/>
  <c r="W766" i="15"/>
  <c r="Y766" i="15"/>
  <c r="AB766" i="15"/>
  <c r="AA766" i="15"/>
  <c r="AC766" i="15"/>
  <c r="X766" i="15"/>
  <c r="U766" i="15"/>
  <c r="T766" i="15"/>
  <c r="S766" i="15"/>
  <c r="R768" i="15" l="1"/>
  <c r="AD767" i="15"/>
  <c r="AB767" i="15"/>
  <c r="V767" i="15"/>
  <c r="W767" i="15"/>
  <c r="Z767" i="15"/>
  <c r="Y767" i="15"/>
  <c r="AA767" i="15"/>
  <c r="AC767" i="15"/>
  <c r="X767" i="15"/>
  <c r="U767" i="15"/>
  <c r="T767" i="15"/>
  <c r="S767" i="15"/>
  <c r="R769" i="15" l="1"/>
  <c r="AD768" i="15"/>
  <c r="V768" i="15"/>
  <c r="AB768" i="15"/>
  <c r="AC768" i="15"/>
  <c r="AA768" i="15"/>
  <c r="W768" i="15"/>
  <c r="Z768" i="15"/>
  <c r="Y768" i="15"/>
  <c r="X768" i="15"/>
  <c r="U768" i="15"/>
  <c r="T768" i="15"/>
  <c r="S768" i="15"/>
  <c r="R770" i="15" l="1"/>
  <c r="AD769" i="15"/>
  <c r="W769" i="15"/>
  <c r="AC769" i="15"/>
  <c r="Y769" i="15"/>
  <c r="AB769" i="15"/>
  <c r="AA769" i="15"/>
  <c r="V769" i="15"/>
  <c r="Z769" i="15"/>
  <c r="X769" i="15"/>
  <c r="U769" i="15"/>
  <c r="T769" i="15"/>
  <c r="S769" i="15"/>
  <c r="R771" i="15" l="1"/>
  <c r="AD770" i="15"/>
  <c r="W770" i="15"/>
  <c r="V770" i="15"/>
  <c r="Z770" i="15"/>
  <c r="AC770" i="15"/>
  <c r="AA770" i="15"/>
  <c r="AB770" i="15"/>
  <c r="Y770" i="15"/>
  <c r="X770" i="15"/>
  <c r="U770" i="15"/>
  <c r="T770" i="15"/>
  <c r="S770" i="15"/>
  <c r="R772" i="15" l="1"/>
  <c r="AD771" i="15"/>
  <c r="W771" i="15"/>
  <c r="AB771" i="15"/>
  <c r="Z771" i="15"/>
  <c r="AA771" i="15"/>
  <c r="Y771" i="15"/>
  <c r="AC771" i="15"/>
  <c r="V771" i="15"/>
  <c r="X771" i="15"/>
  <c r="U771" i="15"/>
  <c r="T771" i="15"/>
  <c r="S771" i="15"/>
  <c r="R773" i="15" l="1"/>
  <c r="AD772" i="15"/>
  <c r="W772" i="15"/>
  <c r="Z772" i="15"/>
  <c r="AB772" i="15"/>
  <c r="V772" i="15"/>
  <c r="AA772" i="15"/>
  <c r="Y772" i="15"/>
  <c r="AC772" i="15"/>
  <c r="X772" i="15"/>
  <c r="U772" i="15"/>
  <c r="T772" i="15"/>
  <c r="S772" i="15"/>
  <c r="R774" i="15" l="1"/>
  <c r="AD773" i="15"/>
  <c r="AB773" i="15"/>
  <c r="V773" i="15"/>
  <c r="W773" i="15"/>
  <c r="Z773" i="15"/>
  <c r="AA773" i="15"/>
  <c r="Y773" i="15"/>
  <c r="AC773" i="15"/>
  <c r="X773" i="15"/>
  <c r="U773" i="15"/>
  <c r="T773" i="15"/>
  <c r="S773" i="15"/>
  <c r="R775" i="15" l="1"/>
  <c r="AD774" i="15"/>
  <c r="AB774" i="15"/>
  <c r="W774" i="15"/>
  <c r="Z774" i="15"/>
  <c r="AA774" i="15"/>
  <c r="V774" i="15"/>
  <c r="AC774" i="15"/>
  <c r="Y774" i="15"/>
  <c r="X774" i="15"/>
  <c r="U774" i="15"/>
  <c r="T774" i="15"/>
  <c r="S774" i="15"/>
  <c r="R776" i="15" l="1"/>
  <c r="AD775" i="15"/>
  <c r="AB775" i="15"/>
  <c r="AC775" i="15"/>
  <c r="V775" i="15"/>
  <c r="Z775" i="15"/>
  <c r="AA775" i="15"/>
  <c r="Y775" i="15"/>
  <c r="W775" i="15"/>
  <c r="X775" i="15"/>
  <c r="U775" i="15"/>
  <c r="T775" i="15"/>
  <c r="S775" i="15"/>
  <c r="R777" i="15" l="1"/>
  <c r="AD776" i="15"/>
  <c r="V776" i="15"/>
  <c r="W776" i="15"/>
  <c r="Z776" i="15"/>
  <c r="AB776" i="15"/>
  <c r="AA776" i="15"/>
  <c r="AC776" i="15"/>
  <c r="Y776" i="15"/>
  <c r="X776" i="15"/>
  <c r="U776" i="15"/>
  <c r="T776" i="15"/>
  <c r="S776" i="15"/>
  <c r="R778" i="15" l="1"/>
  <c r="AD777" i="15"/>
  <c r="Z777" i="15"/>
  <c r="W777" i="15"/>
  <c r="AC777" i="15"/>
  <c r="AB777" i="15"/>
  <c r="V777" i="15"/>
  <c r="Y777" i="15"/>
  <c r="AA777" i="15"/>
  <c r="X777" i="15"/>
  <c r="U777" i="15"/>
  <c r="T777" i="15"/>
  <c r="S777" i="15"/>
  <c r="R779" i="15" l="1"/>
  <c r="AD778" i="15"/>
  <c r="Z778" i="15"/>
  <c r="V778" i="15"/>
  <c r="AC778" i="15"/>
  <c r="AA778" i="15"/>
  <c r="AB778" i="15"/>
  <c r="W778" i="15"/>
  <c r="Y778" i="15"/>
  <c r="X778" i="15"/>
  <c r="U778" i="15"/>
  <c r="T778" i="15"/>
  <c r="S778" i="15"/>
  <c r="R780" i="15" l="1"/>
  <c r="AD779" i="15"/>
  <c r="Z779" i="15"/>
  <c r="W779" i="15"/>
  <c r="AA779" i="15"/>
  <c r="AB779" i="15"/>
  <c r="Y779" i="15"/>
  <c r="V779" i="15"/>
  <c r="AC779" i="15"/>
  <c r="X779" i="15"/>
  <c r="U779" i="15"/>
  <c r="T779" i="15"/>
  <c r="S779" i="15"/>
  <c r="R781" i="15" l="1"/>
  <c r="AD780" i="15"/>
  <c r="Z780" i="15"/>
  <c r="W780" i="15"/>
  <c r="Y780" i="15"/>
  <c r="V780" i="15"/>
  <c r="AB780" i="15"/>
  <c r="AA780" i="15"/>
  <c r="AC780" i="15"/>
  <c r="X780" i="15"/>
  <c r="U780" i="15"/>
  <c r="T780" i="15"/>
  <c r="S780" i="15"/>
  <c r="R782" i="15" l="1"/>
  <c r="AD781" i="15"/>
  <c r="W781" i="15"/>
  <c r="V781" i="15"/>
  <c r="Z781" i="15"/>
  <c r="AC781" i="15"/>
  <c r="AB781" i="15"/>
  <c r="AA781" i="15"/>
  <c r="Y781" i="15"/>
  <c r="X781" i="15"/>
  <c r="U781" i="15"/>
  <c r="T781" i="15"/>
  <c r="S781" i="15"/>
  <c r="R783" i="15" l="1"/>
  <c r="AD782" i="15"/>
  <c r="W782" i="15"/>
  <c r="AC782" i="15"/>
  <c r="Z782" i="15"/>
  <c r="V782" i="15"/>
  <c r="AB782" i="15"/>
  <c r="Y782" i="15"/>
  <c r="AA782" i="15"/>
  <c r="X782" i="15"/>
  <c r="U782" i="15"/>
  <c r="T782" i="15"/>
  <c r="S782" i="15"/>
  <c r="R784" i="15" l="1"/>
  <c r="AD783" i="15"/>
  <c r="W783" i="15"/>
  <c r="AA783" i="15"/>
  <c r="AC783" i="15"/>
  <c r="AB783" i="15"/>
  <c r="Y783" i="15"/>
  <c r="V783" i="15"/>
  <c r="Z783" i="15"/>
  <c r="X783" i="15"/>
  <c r="U783" i="15"/>
  <c r="T783" i="15"/>
  <c r="S783" i="15"/>
  <c r="R785" i="15" l="1"/>
  <c r="AD784" i="15"/>
  <c r="W784" i="15"/>
  <c r="AC784" i="15"/>
  <c r="V784" i="15"/>
  <c r="Z784" i="15"/>
  <c r="Y784" i="15"/>
  <c r="AB784" i="15"/>
  <c r="AA784" i="15"/>
  <c r="X784" i="15"/>
  <c r="U784" i="15"/>
  <c r="T784" i="15"/>
  <c r="S784" i="15"/>
  <c r="R786" i="15" l="1"/>
  <c r="AD785" i="15"/>
  <c r="AC785" i="15"/>
  <c r="W785" i="15"/>
  <c r="V785" i="15"/>
  <c r="Z785" i="15"/>
  <c r="AB785" i="15"/>
  <c r="AA785" i="15"/>
  <c r="Y785" i="15"/>
  <c r="X785" i="15"/>
  <c r="U785" i="15"/>
  <c r="T785" i="15"/>
  <c r="S785" i="15"/>
  <c r="R787" i="15" l="1"/>
  <c r="AD786" i="15"/>
  <c r="W786" i="15"/>
  <c r="Z786" i="15"/>
  <c r="AB786" i="15"/>
  <c r="AC786" i="15"/>
  <c r="V786" i="15"/>
  <c r="AA786" i="15"/>
  <c r="Y786" i="15"/>
  <c r="X786" i="15"/>
  <c r="U786" i="15"/>
  <c r="T786" i="15"/>
  <c r="S786" i="15"/>
  <c r="R788" i="15" l="1"/>
  <c r="AD787" i="15"/>
  <c r="V787" i="15"/>
  <c r="Z787" i="15"/>
  <c r="Y787" i="15"/>
  <c r="AA787" i="15"/>
  <c r="AC787" i="15"/>
  <c r="AB787" i="15"/>
  <c r="W787" i="15"/>
  <c r="X787" i="15"/>
  <c r="U787" i="15"/>
  <c r="T787" i="15"/>
  <c r="S787" i="15"/>
  <c r="R789" i="15" l="1"/>
  <c r="AD788" i="15"/>
  <c r="W788" i="15"/>
  <c r="AC788" i="15"/>
  <c r="Y788" i="15"/>
  <c r="AB788" i="15"/>
  <c r="Z788" i="15"/>
  <c r="V788" i="15"/>
  <c r="AA788" i="15"/>
  <c r="X788" i="15"/>
  <c r="U788" i="15"/>
  <c r="T788" i="15"/>
  <c r="S788" i="15"/>
  <c r="R790" i="15" l="1"/>
  <c r="AD789" i="15"/>
  <c r="Z789" i="15"/>
  <c r="V789" i="15"/>
  <c r="W789" i="15"/>
  <c r="AB789" i="15"/>
  <c r="AC789" i="15"/>
  <c r="AA789" i="15"/>
  <c r="Y789" i="15"/>
  <c r="X789" i="15"/>
  <c r="U789" i="15"/>
  <c r="T789" i="15"/>
  <c r="S789" i="15"/>
  <c r="R791" i="15" l="1"/>
  <c r="AD790" i="15"/>
  <c r="W790" i="15"/>
  <c r="V790" i="15"/>
  <c r="AC790" i="15"/>
  <c r="Z790" i="15"/>
  <c r="Y790" i="15"/>
  <c r="AA790" i="15"/>
  <c r="AB790" i="15"/>
  <c r="X790" i="15"/>
  <c r="U790" i="15"/>
  <c r="T790" i="15"/>
  <c r="S790" i="15"/>
  <c r="R792" i="15" l="1"/>
  <c r="AD791" i="15"/>
  <c r="AB791" i="15"/>
  <c r="AC791" i="15"/>
  <c r="Y791" i="15"/>
  <c r="V791" i="15"/>
  <c r="W791" i="15"/>
  <c r="Z791" i="15"/>
  <c r="AA791" i="15"/>
  <c r="X791" i="15"/>
  <c r="U791" i="15"/>
  <c r="T791" i="15"/>
  <c r="S791" i="15"/>
  <c r="R793" i="15" l="1"/>
  <c r="AD792" i="15"/>
  <c r="AB792" i="15"/>
  <c r="W792" i="15"/>
  <c r="AC792" i="15"/>
  <c r="Z792" i="15"/>
  <c r="AA792" i="15"/>
  <c r="Y792" i="15"/>
  <c r="V792" i="15"/>
  <c r="X792" i="15"/>
  <c r="U792" i="15"/>
  <c r="T792" i="15"/>
  <c r="S792" i="15"/>
  <c r="R794" i="15" l="1"/>
  <c r="AD793" i="15"/>
  <c r="Z793" i="15"/>
  <c r="AC793" i="15"/>
  <c r="AB793" i="15"/>
  <c r="V793" i="15"/>
  <c r="W793" i="15"/>
  <c r="AA793" i="15"/>
  <c r="Y793" i="15"/>
  <c r="X793" i="15"/>
  <c r="U793" i="15"/>
  <c r="T793" i="15"/>
  <c r="S793" i="15"/>
  <c r="R795" i="15" l="1"/>
  <c r="AD794" i="15"/>
  <c r="W794" i="15"/>
  <c r="AB794" i="15"/>
  <c r="AC794" i="15"/>
  <c r="V794" i="15"/>
  <c r="Y794" i="15"/>
  <c r="AA794" i="15"/>
  <c r="Z794" i="15"/>
  <c r="X794" i="15"/>
  <c r="U794" i="15"/>
  <c r="T794" i="15"/>
  <c r="S794" i="15"/>
  <c r="R796" i="15" l="1"/>
  <c r="AD795" i="15"/>
  <c r="W795" i="15"/>
  <c r="AB795" i="15"/>
  <c r="AA795" i="15"/>
  <c r="AC795" i="15"/>
  <c r="V795" i="15"/>
  <c r="Y795" i="15"/>
  <c r="Z795" i="15"/>
  <c r="X795" i="15"/>
  <c r="U795" i="15"/>
  <c r="T795" i="15"/>
  <c r="S795" i="15"/>
  <c r="R797" i="15" l="1"/>
  <c r="AD796" i="15"/>
  <c r="AB796" i="15"/>
  <c r="W796" i="15"/>
  <c r="Z796" i="15"/>
  <c r="AC796" i="15"/>
  <c r="AA796" i="15"/>
  <c r="Y796" i="15"/>
  <c r="V796" i="15"/>
  <c r="X796" i="15"/>
  <c r="U796" i="15"/>
  <c r="T796" i="15"/>
  <c r="S796" i="15"/>
  <c r="R798" i="15" l="1"/>
  <c r="AD797" i="15"/>
  <c r="Z797" i="15"/>
  <c r="V797" i="15"/>
  <c r="AB797" i="15"/>
  <c r="W797" i="15"/>
  <c r="AC797" i="15"/>
  <c r="AA797" i="15"/>
  <c r="Y797" i="15"/>
  <c r="X797" i="15"/>
  <c r="U797" i="15"/>
  <c r="T797" i="15"/>
  <c r="S797" i="15"/>
  <c r="R799" i="15" l="1"/>
  <c r="AD798" i="15"/>
  <c r="AB798" i="15"/>
  <c r="Y798" i="15"/>
  <c r="V798" i="15"/>
  <c r="AC798" i="15"/>
  <c r="AA798" i="15"/>
  <c r="W798" i="15"/>
  <c r="Z798" i="15"/>
  <c r="X798" i="15"/>
  <c r="U798" i="15"/>
  <c r="T798" i="15"/>
  <c r="S798" i="15"/>
  <c r="R800" i="15" l="1"/>
  <c r="AD799" i="15"/>
  <c r="V799" i="15"/>
  <c r="Z799" i="15"/>
  <c r="W799" i="15"/>
  <c r="Y799" i="15"/>
  <c r="AB799" i="15"/>
  <c r="AA799" i="15"/>
  <c r="AC799" i="15"/>
  <c r="X799" i="15"/>
  <c r="U799" i="15"/>
  <c r="T799" i="15"/>
  <c r="S799" i="15"/>
  <c r="R801" i="15" l="1"/>
  <c r="AD800" i="15"/>
  <c r="V800" i="15"/>
  <c r="AB800" i="15"/>
  <c r="AC800" i="15"/>
  <c r="W800" i="15"/>
  <c r="Z800" i="15"/>
  <c r="AA800" i="15"/>
  <c r="Y800" i="15"/>
  <c r="X800" i="15"/>
  <c r="U800" i="15"/>
  <c r="T800" i="15"/>
  <c r="S800" i="15"/>
  <c r="R802" i="15" l="1"/>
  <c r="AD801" i="15"/>
  <c r="V801" i="15"/>
  <c r="W801" i="15"/>
  <c r="Z801" i="15"/>
  <c r="AB801" i="15"/>
  <c r="AA801" i="15"/>
  <c r="AC801" i="15"/>
  <c r="Y801" i="15"/>
  <c r="X801" i="15"/>
  <c r="U801" i="15"/>
  <c r="T801" i="15"/>
  <c r="S801" i="15"/>
  <c r="R803" i="15" l="1"/>
  <c r="AD802" i="15"/>
  <c r="AC802" i="15"/>
  <c r="W802" i="15"/>
  <c r="AB802" i="15"/>
  <c r="V802" i="15"/>
  <c r="Z802" i="15"/>
  <c r="AA802" i="15"/>
  <c r="Y802" i="15"/>
  <c r="X802" i="15"/>
  <c r="U802" i="15"/>
  <c r="T802" i="15"/>
  <c r="S802" i="15"/>
  <c r="R804" i="15" l="1"/>
  <c r="AD803" i="15"/>
  <c r="Z803" i="15"/>
  <c r="W803" i="15"/>
  <c r="AC803" i="15"/>
  <c r="AB803" i="15"/>
  <c r="AA803" i="15"/>
  <c r="V803" i="15"/>
  <c r="Y803" i="15"/>
  <c r="X803" i="15"/>
  <c r="U803" i="15"/>
  <c r="T803" i="15"/>
  <c r="S803" i="15"/>
  <c r="R805" i="15" l="1"/>
  <c r="AD804" i="15"/>
  <c r="W804" i="15"/>
  <c r="Z804" i="15"/>
  <c r="V804" i="15"/>
  <c r="AB804" i="15"/>
  <c r="Y804" i="15"/>
  <c r="AC804" i="15"/>
  <c r="AA804" i="15"/>
  <c r="X804" i="15"/>
  <c r="U804" i="15"/>
  <c r="T804" i="15"/>
  <c r="S804" i="15"/>
  <c r="R806" i="15" l="1"/>
  <c r="AD805" i="15"/>
  <c r="W805" i="15"/>
  <c r="AB805" i="15"/>
  <c r="Z805" i="15"/>
  <c r="V805" i="15"/>
  <c r="AA805" i="15"/>
  <c r="Y805" i="15"/>
  <c r="AC805" i="15"/>
  <c r="X805" i="15"/>
  <c r="U805" i="15"/>
  <c r="T805" i="15"/>
  <c r="S805" i="15"/>
  <c r="R807" i="15" l="1"/>
  <c r="AD806" i="15"/>
  <c r="AC806" i="15"/>
  <c r="W806" i="15"/>
  <c r="V806" i="15"/>
  <c r="Z806" i="15"/>
  <c r="Y806" i="15"/>
  <c r="AA806" i="15"/>
  <c r="AB806" i="15"/>
  <c r="X806" i="15"/>
  <c r="U806" i="15"/>
  <c r="T806" i="15"/>
  <c r="S806" i="15"/>
  <c r="R808" i="15" l="1"/>
  <c r="AD807" i="15"/>
  <c r="W807" i="15"/>
  <c r="Z807" i="15"/>
  <c r="V807" i="15"/>
  <c r="AC807" i="15"/>
  <c r="Y807" i="15"/>
  <c r="AB807" i="15"/>
  <c r="AA807" i="15"/>
  <c r="X807" i="15"/>
  <c r="U807" i="15"/>
  <c r="T807" i="15"/>
  <c r="S807" i="15"/>
  <c r="R809" i="15" l="1"/>
  <c r="AD808" i="15"/>
  <c r="W808" i="15"/>
  <c r="Z808" i="15"/>
  <c r="V808" i="15"/>
  <c r="AB808" i="15"/>
  <c r="AC808" i="15"/>
  <c r="Y808" i="15"/>
  <c r="AA808" i="15"/>
  <c r="X808" i="15"/>
  <c r="U808" i="15"/>
  <c r="T808" i="15"/>
  <c r="S808" i="15"/>
  <c r="R810" i="15" l="1"/>
  <c r="AD809" i="15"/>
  <c r="V809" i="15"/>
  <c r="W809" i="15"/>
  <c r="AC809" i="15"/>
  <c r="AA809" i="15"/>
  <c r="AB809" i="15"/>
  <c r="Z809" i="15"/>
  <c r="Y809" i="15"/>
  <c r="X809" i="15"/>
  <c r="U809" i="15"/>
  <c r="T809" i="15"/>
  <c r="S809" i="15"/>
  <c r="R811" i="15" l="1"/>
  <c r="AD810" i="15"/>
  <c r="W810" i="15"/>
  <c r="V810" i="15"/>
  <c r="Z810" i="15"/>
  <c r="AC810" i="15"/>
  <c r="Y810" i="15"/>
  <c r="AB810" i="15"/>
  <c r="AA810" i="15"/>
  <c r="X810" i="15"/>
  <c r="U810" i="15"/>
  <c r="T810" i="15"/>
  <c r="S810" i="15"/>
  <c r="R812" i="15" l="1"/>
  <c r="AD811" i="15"/>
  <c r="W811" i="15"/>
  <c r="Z811" i="15"/>
  <c r="AB811" i="15"/>
  <c r="V811" i="15"/>
  <c r="AC811" i="15"/>
  <c r="AA811" i="15"/>
  <c r="Y811" i="15"/>
  <c r="X811" i="15"/>
  <c r="U811" i="15"/>
  <c r="T811" i="15"/>
  <c r="S811" i="15"/>
  <c r="R813" i="15" l="1"/>
  <c r="AD812" i="15"/>
  <c r="Z812" i="15"/>
  <c r="AB812" i="15"/>
  <c r="V812" i="15"/>
  <c r="W812" i="15"/>
  <c r="Y812" i="15"/>
  <c r="AC812" i="15"/>
  <c r="AA812" i="15"/>
  <c r="X812" i="15"/>
  <c r="U812" i="15"/>
  <c r="T812" i="15"/>
  <c r="S812" i="15"/>
  <c r="R814" i="15" l="1"/>
  <c r="AD813" i="15"/>
  <c r="W813" i="15"/>
  <c r="AB813" i="15"/>
  <c r="AA813" i="15"/>
  <c r="V813" i="15"/>
  <c r="Y813" i="15"/>
  <c r="AC813" i="15"/>
  <c r="Z813" i="15"/>
  <c r="X813" i="15"/>
  <c r="U813" i="15"/>
  <c r="T813" i="15"/>
  <c r="S813" i="15"/>
  <c r="R815" i="15" l="1"/>
  <c r="AD814" i="15"/>
  <c r="W814" i="15"/>
  <c r="AB814" i="15"/>
  <c r="Z814" i="15"/>
  <c r="V814" i="15"/>
  <c r="AA814" i="15"/>
  <c r="AC814" i="15"/>
  <c r="Y814" i="15"/>
  <c r="X814" i="15"/>
  <c r="U814" i="15"/>
  <c r="T814" i="15"/>
  <c r="S814" i="15"/>
  <c r="R816" i="15" l="1"/>
  <c r="AD815" i="15"/>
  <c r="AB815" i="15"/>
  <c r="W815" i="15"/>
  <c r="Z815" i="15"/>
  <c r="V815" i="15"/>
  <c r="AC815" i="15"/>
  <c r="AA815" i="15"/>
  <c r="Y815" i="15"/>
  <c r="X815" i="15"/>
  <c r="U815" i="15"/>
  <c r="T815" i="15"/>
  <c r="S815" i="15"/>
  <c r="R817" i="15" l="1"/>
  <c r="AD816" i="15"/>
  <c r="W816" i="15"/>
  <c r="Z816" i="15"/>
  <c r="AC816" i="15"/>
  <c r="V816" i="15"/>
  <c r="AB816" i="15"/>
  <c r="AA816" i="15"/>
  <c r="Y816" i="15"/>
  <c r="X816" i="15"/>
  <c r="U816" i="15"/>
  <c r="T816" i="15"/>
  <c r="S816" i="15"/>
  <c r="R818" i="15" l="1"/>
  <c r="AD817" i="15"/>
  <c r="W817" i="15"/>
  <c r="AB817" i="15"/>
  <c r="AC817" i="15"/>
  <c r="V817" i="15"/>
  <c r="AA817" i="15"/>
  <c r="Z817" i="15"/>
  <c r="Y817" i="15"/>
  <c r="X817" i="15"/>
  <c r="U817" i="15"/>
  <c r="T817" i="15"/>
  <c r="S817" i="15"/>
  <c r="R819" i="15" l="1"/>
  <c r="AD818" i="15"/>
  <c r="AB818" i="15"/>
  <c r="Z818" i="15"/>
  <c r="W818" i="15"/>
  <c r="Y818" i="15"/>
  <c r="AC818" i="15"/>
  <c r="V818" i="15"/>
  <c r="AA818" i="15"/>
  <c r="X818" i="15"/>
  <c r="U818" i="15"/>
  <c r="T818" i="15"/>
  <c r="S818" i="15"/>
  <c r="R820" i="15" l="1"/>
  <c r="AD819" i="15"/>
  <c r="Z819" i="15"/>
  <c r="AB819" i="15"/>
  <c r="W819" i="15"/>
  <c r="AC819" i="15"/>
  <c r="V819" i="15"/>
  <c r="Y819" i="15"/>
  <c r="AA819" i="15"/>
  <c r="X819" i="15"/>
  <c r="U819" i="15"/>
  <c r="T819" i="15"/>
  <c r="S819" i="15"/>
  <c r="R821" i="15" l="1"/>
  <c r="AD820" i="15"/>
  <c r="AC820" i="15"/>
  <c r="W820" i="15"/>
  <c r="Z820" i="15"/>
  <c r="AB820" i="15"/>
  <c r="AA820" i="15"/>
  <c r="V820" i="15"/>
  <c r="Y820" i="15"/>
  <c r="X820" i="15"/>
  <c r="U820" i="15"/>
  <c r="T820" i="15"/>
  <c r="S820" i="15"/>
  <c r="R822" i="15" l="1"/>
  <c r="AD821" i="15"/>
  <c r="AB821" i="15"/>
  <c r="W821" i="15"/>
  <c r="Z821" i="15"/>
  <c r="V821" i="15"/>
  <c r="AC821" i="15"/>
  <c r="AA821" i="15"/>
  <c r="Y821" i="15"/>
  <c r="X821" i="15"/>
  <c r="U821" i="15"/>
  <c r="T821" i="15"/>
  <c r="S821" i="15"/>
  <c r="R823" i="15" l="1"/>
  <c r="AD822" i="15"/>
  <c r="W822" i="15"/>
  <c r="AC822" i="15"/>
  <c r="AB822" i="15"/>
  <c r="Z822" i="15"/>
  <c r="Y822" i="15"/>
  <c r="AA822" i="15"/>
  <c r="V822" i="15"/>
  <c r="X822" i="15"/>
  <c r="U822" i="15"/>
  <c r="T822" i="15"/>
  <c r="S822" i="15"/>
  <c r="R824" i="15" l="1"/>
  <c r="AD823" i="15"/>
  <c r="Z823" i="15"/>
  <c r="V823" i="15"/>
  <c r="W823" i="15"/>
  <c r="AA823" i="15"/>
  <c r="AB823" i="15"/>
  <c r="Y823" i="15"/>
  <c r="AC823" i="15"/>
  <c r="X823" i="15"/>
  <c r="U823" i="15"/>
  <c r="T823" i="15"/>
  <c r="S823" i="15"/>
  <c r="R825" i="15" l="1"/>
  <c r="AD824" i="15"/>
  <c r="W824" i="15"/>
  <c r="Z824" i="15"/>
  <c r="AA824" i="15"/>
  <c r="Y824" i="15"/>
  <c r="AB824" i="15"/>
  <c r="AC824" i="15"/>
  <c r="V824" i="15"/>
  <c r="X824" i="15"/>
  <c r="U824" i="15"/>
  <c r="T824" i="15"/>
  <c r="S824" i="15"/>
  <c r="R826" i="15" l="1"/>
  <c r="AD825" i="15"/>
  <c r="W825" i="15"/>
  <c r="V825" i="15"/>
  <c r="Z825" i="15"/>
  <c r="AC825" i="15"/>
  <c r="AB825" i="15"/>
  <c r="AA825" i="15"/>
  <c r="Y825" i="15"/>
  <c r="X825" i="15"/>
  <c r="U825" i="15"/>
  <c r="T825" i="15"/>
  <c r="S825" i="15"/>
  <c r="R827" i="15" l="1"/>
  <c r="AD826" i="15"/>
  <c r="W826" i="15"/>
  <c r="V826" i="15"/>
  <c r="AA826" i="15"/>
  <c r="Y826" i="15"/>
  <c r="Z826" i="15"/>
  <c r="AB826" i="15"/>
  <c r="AC826" i="15"/>
  <c r="X826" i="15"/>
  <c r="U826" i="15"/>
  <c r="T826" i="15"/>
  <c r="S826" i="15"/>
  <c r="R828" i="15" l="1"/>
  <c r="AD827" i="15"/>
  <c r="W827" i="15"/>
  <c r="Z827" i="15"/>
  <c r="AB827" i="15"/>
  <c r="Y827" i="15"/>
  <c r="AC827" i="15"/>
  <c r="AA827" i="15"/>
  <c r="V827" i="15"/>
  <c r="X827" i="15"/>
  <c r="U827" i="15"/>
  <c r="T827" i="15"/>
  <c r="S827" i="15"/>
  <c r="R829" i="15" l="1"/>
  <c r="AD828" i="15"/>
  <c r="Z828" i="15"/>
  <c r="V828" i="15"/>
  <c r="Y828" i="15"/>
  <c r="AA828" i="15"/>
  <c r="AB828" i="15"/>
  <c r="AC828" i="15"/>
  <c r="W828" i="15"/>
  <c r="X828" i="15"/>
  <c r="U828" i="15"/>
  <c r="T828" i="15"/>
  <c r="S828" i="15"/>
  <c r="R830" i="15" l="1"/>
  <c r="AD829" i="15"/>
  <c r="W829" i="15"/>
  <c r="Z829" i="15"/>
  <c r="AB829" i="15"/>
  <c r="V829" i="15"/>
  <c r="AA829" i="15"/>
  <c r="Y829" i="15"/>
  <c r="AC829" i="15"/>
  <c r="X829" i="15"/>
  <c r="U829" i="15"/>
  <c r="T829" i="15"/>
  <c r="S829" i="15"/>
  <c r="R831" i="15" l="1"/>
  <c r="AD830" i="15"/>
  <c r="V830" i="15"/>
  <c r="AB830" i="15"/>
  <c r="Z830" i="15"/>
  <c r="W830" i="15"/>
  <c r="AA830" i="15"/>
  <c r="AC830" i="15"/>
  <c r="Y830" i="15"/>
  <c r="X830" i="15"/>
  <c r="U830" i="15"/>
  <c r="T830" i="15"/>
  <c r="S830" i="15"/>
  <c r="R832" i="15" l="1"/>
  <c r="AD831" i="15"/>
  <c r="W831" i="15"/>
  <c r="Z831" i="15"/>
  <c r="AA831" i="15"/>
  <c r="AB831" i="15"/>
  <c r="Y831" i="15"/>
  <c r="AC831" i="15"/>
  <c r="V831" i="15"/>
  <c r="X831" i="15"/>
  <c r="U831" i="15"/>
  <c r="T831" i="15"/>
  <c r="S831" i="15"/>
  <c r="R833" i="15" l="1"/>
  <c r="AD832" i="15"/>
  <c r="Z832" i="15"/>
  <c r="W832" i="15"/>
  <c r="AB832" i="15"/>
  <c r="AC832" i="15"/>
  <c r="AA832" i="15"/>
  <c r="V832" i="15"/>
  <c r="Y832" i="15"/>
  <c r="X832" i="15"/>
  <c r="U832" i="15"/>
  <c r="T832" i="15"/>
  <c r="S832" i="15"/>
  <c r="R834" i="15" l="1"/>
  <c r="AD833" i="15"/>
  <c r="W833" i="15"/>
  <c r="Z833" i="15"/>
  <c r="AB833" i="15"/>
  <c r="AC833" i="15"/>
  <c r="Y833" i="15"/>
  <c r="AA833" i="15"/>
  <c r="V833" i="15"/>
  <c r="X833" i="15"/>
  <c r="U833" i="15"/>
  <c r="T833" i="15"/>
  <c r="S833" i="15"/>
  <c r="R835" i="15" l="1"/>
  <c r="AD834" i="15"/>
  <c r="W834" i="15"/>
  <c r="Z834" i="15"/>
  <c r="AA834" i="15"/>
  <c r="AC834" i="15"/>
  <c r="Y834" i="15"/>
  <c r="AB834" i="15"/>
  <c r="V834" i="15"/>
  <c r="X834" i="15"/>
  <c r="U834" i="15"/>
  <c r="T834" i="15"/>
  <c r="S834" i="15"/>
  <c r="R836" i="15" l="1"/>
  <c r="AD835" i="15"/>
  <c r="W835" i="15"/>
  <c r="Z835" i="15"/>
  <c r="AC835" i="15"/>
  <c r="Y835" i="15"/>
  <c r="V835" i="15"/>
  <c r="AA835" i="15"/>
  <c r="AB835" i="15"/>
  <c r="X835" i="15"/>
  <c r="U835" i="15"/>
  <c r="T835" i="15"/>
  <c r="S835" i="15"/>
  <c r="R837" i="15" l="1"/>
  <c r="AD836" i="15"/>
  <c r="Z836" i="15"/>
  <c r="AB836" i="15"/>
  <c r="W836" i="15"/>
  <c r="Y836" i="15"/>
  <c r="AC836" i="15"/>
  <c r="V836" i="15"/>
  <c r="AA836" i="15"/>
  <c r="X836" i="15"/>
  <c r="U836" i="15"/>
  <c r="T836" i="15"/>
  <c r="S836" i="15"/>
  <c r="R838" i="15" l="1"/>
  <c r="AD837" i="15"/>
  <c r="W837" i="15"/>
  <c r="AB837" i="15"/>
  <c r="V837" i="15"/>
  <c r="AC837" i="15"/>
  <c r="Z837" i="15"/>
  <c r="AA837" i="15"/>
  <c r="Y837" i="15"/>
  <c r="X837" i="15"/>
  <c r="U837" i="15"/>
  <c r="T837" i="15"/>
  <c r="S837" i="15"/>
  <c r="R839" i="15" l="1"/>
  <c r="AD838" i="15"/>
  <c r="Z838" i="15"/>
  <c r="AB838" i="15"/>
  <c r="W838" i="15"/>
  <c r="V838" i="15"/>
  <c r="AA838" i="15"/>
  <c r="Y838" i="15"/>
  <c r="AC838" i="15"/>
  <c r="X838" i="15"/>
  <c r="U838" i="15"/>
  <c r="T838" i="15"/>
  <c r="S838" i="15"/>
  <c r="R840" i="15" l="1"/>
  <c r="AD839" i="15"/>
  <c r="W839" i="15"/>
  <c r="AB839" i="15"/>
  <c r="AA839" i="15"/>
  <c r="AC839" i="15"/>
  <c r="Y839" i="15"/>
  <c r="V839" i="15"/>
  <c r="Z839" i="15"/>
  <c r="X839" i="15"/>
  <c r="U839" i="15"/>
  <c r="T839" i="15"/>
  <c r="S839" i="15"/>
  <c r="R841" i="15" l="1"/>
  <c r="AD840" i="15"/>
  <c r="AB840" i="15"/>
  <c r="V840" i="15"/>
  <c r="W840" i="15"/>
  <c r="AC840" i="15"/>
  <c r="Z840" i="15"/>
  <c r="Y840" i="15"/>
  <c r="AA840" i="15"/>
  <c r="X840" i="15"/>
  <c r="U840" i="15"/>
  <c r="T840" i="15"/>
  <c r="S840" i="15"/>
  <c r="R842" i="15" l="1"/>
  <c r="AD841" i="15"/>
  <c r="V841" i="15"/>
  <c r="Z841" i="15"/>
  <c r="AC841" i="15"/>
  <c r="AB841" i="15"/>
  <c r="W841" i="15"/>
  <c r="Y841" i="15"/>
  <c r="AA841" i="15"/>
  <c r="X841" i="15"/>
  <c r="U841" i="15"/>
  <c r="T841" i="15"/>
  <c r="S841" i="15"/>
  <c r="R843" i="15" l="1"/>
  <c r="AD842" i="15"/>
  <c r="Z842" i="15"/>
  <c r="W842" i="15"/>
  <c r="V842" i="15"/>
  <c r="AB842" i="15"/>
  <c r="AA842" i="15"/>
  <c r="Y842" i="15"/>
  <c r="AC842" i="15"/>
  <c r="X842" i="15"/>
  <c r="U842" i="15"/>
  <c r="T842" i="15"/>
  <c r="S842" i="15"/>
  <c r="R844" i="15" l="1"/>
  <c r="AD843" i="15"/>
  <c r="W843" i="15"/>
  <c r="V843" i="15"/>
  <c r="AB843" i="15"/>
  <c r="AC843" i="15"/>
  <c r="AA843" i="15"/>
  <c r="Y843" i="15"/>
  <c r="Z843" i="15"/>
  <c r="X843" i="15"/>
  <c r="U843" i="15"/>
  <c r="T843" i="15"/>
  <c r="S843" i="15"/>
  <c r="R845" i="15" l="1"/>
  <c r="AD844" i="15"/>
  <c r="Z844" i="15"/>
  <c r="W844" i="15"/>
  <c r="V844" i="15"/>
  <c r="AB844" i="15"/>
  <c r="Y844" i="15"/>
  <c r="AC844" i="15"/>
  <c r="AA844" i="15"/>
  <c r="X844" i="15"/>
  <c r="U844" i="15"/>
  <c r="T844" i="15"/>
  <c r="S844" i="15"/>
  <c r="R846" i="15" l="1"/>
  <c r="AD845" i="15"/>
  <c r="W845" i="15"/>
  <c r="Z845" i="15"/>
  <c r="V845" i="15"/>
  <c r="AA845" i="15"/>
  <c r="AC845" i="15"/>
  <c r="Y845" i="15"/>
  <c r="AB845" i="15"/>
  <c r="X845" i="15"/>
  <c r="U845" i="15"/>
  <c r="T845" i="15"/>
  <c r="S845" i="15"/>
  <c r="R847" i="15" l="1"/>
  <c r="AD846" i="15"/>
  <c r="W846" i="15"/>
  <c r="AB846" i="15"/>
  <c r="V846" i="15"/>
  <c r="Z846" i="15"/>
  <c r="Y846" i="15"/>
  <c r="AA846" i="15"/>
  <c r="AC846" i="15"/>
  <c r="X846" i="15"/>
  <c r="U846" i="15"/>
  <c r="T846" i="15"/>
  <c r="S846" i="15"/>
  <c r="R848" i="15" l="1"/>
  <c r="AD847" i="15"/>
  <c r="V847" i="15"/>
  <c r="W847" i="15"/>
  <c r="Z847" i="15"/>
  <c r="AA847" i="15"/>
  <c r="AC847" i="15"/>
  <c r="AB847" i="15"/>
  <c r="Y847" i="15"/>
  <c r="X847" i="15"/>
  <c r="U847" i="15"/>
  <c r="T847" i="15"/>
  <c r="S847" i="15"/>
  <c r="R849" i="15" l="1"/>
  <c r="AD848" i="15"/>
  <c r="AC848" i="15"/>
  <c r="W848" i="15"/>
  <c r="V848" i="15"/>
  <c r="Y848" i="15"/>
  <c r="AA848" i="15"/>
  <c r="AB848" i="15"/>
  <c r="Z848" i="15"/>
  <c r="X848" i="15"/>
  <c r="U848" i="15"/>
  <c r="T848" i="15"/>
  <c r="S848" i="15"/>
  <c r="R850" i="15" l="1"/>
  <c r="AD849" i="15"/>
  <c r="AC849" i="15"/>
  <c r="Z849" i="15"/>
  <c r="W849" i="15"/>
  <c r="V849" i="15"/>
  <c r="Y849" i="15"/>
  <c r="AA849" i="15"/>
  <c r="AB849" i="15"/>
  <c r="X849" i="15"/>
  <c r="U849" i="15"/>
  <c r="T849" i="15"/>
  <c r="S849" i="15"/>
  <c r="R851" i="15" l="1"/>
  <c r="AD850" i="15"/>
  <c r="W850" i="15"/>
  <c r="AC850" i="15"/>
  <c r="AB850" i="15"/>
  <c r="Z850" i="15"/>
  <c r="Y850" i="15"/>
  <c r="AA850" i="15"/>
  <c r="V850" i="15"/>
  <c r="X850" i="15"/>
  <c r="U850" i="15"/>
  <c r="T850" i="15"/>
  <c r="S850" i="15"/>
  <c r="R852" i="15" l="1"/>
  <c r="AD851" i="15"/>
  <c r="AC851" i="15"/>
  <c r="W851" i="15"/>
  <c r="Z851" i="15"/>
  <c r="AB851" i="15"/>
  <c r="V851" i="15"/>
  <c r="Y851" i="15"/>
  <c r="AA851" i="15"/>
  <c r="X851" i="15"/>
  <c r="U851" i="15"/>
  <c r="T851" i="15"/>
  <c r="S851" i="15"/>
  <c r="R853" i="15" l="1"/>
  <c r="AD852" i="15"/>
  <c r="W852" i="15"/>
  <c r="V852" i="15"/>
  <c r="AB852" i="15"/>
  <c r="Y852" i="15"/>
  <c r="AA852" i="15"/>
  <c r="AC852" i="15"/>
  <c r="Z852" i="15"/>
  <c r="X852" i="15"/>
  <c r="U852" i="15"/>
  <c r="T852" i="15"/>
  <c r="S852" i="15"/>
  <c r="R854" i="15" l="1"/>
  <c r="AD853" i="15"/>
  <c r="Z853" i="15"/>
  <c r="W853" i="15"/>
  <c r="AC853" i="15"/>
  <c r="AB853" i="15"/>
  <c r="Y853" i="15"/>
  <c r="AA853" i="15"/>
  <c r="V853" i="15"/>
  <c r="X853" i="15"/>
  <c r="U853" i="15"/>
  <c r="T853" i="15"/>
  <c r="S853" i="15"/>
  <c r="R855" i="15" l="1"/>
  <c r="AD854" i="15"/>
  <c r="V854" i="15"/>
  <c r="Y854" i="15"/>
  <c r="Z854" i="15"/>
  <c r="AA854" i="15"/>
  <c r="AB854" i="15"/>
  <c r="W854" i="15"/>
  <c r="AC854" i="15"/>
  <c r="X854" i="15"/>
  <c r="U854" i="15"/>
  <c r="T854" i="15"/>
  <c r="S854" i="15"/>
  <c r="R856" i="15" l="1"/>
  <c r="AD855" i="15"/>
  <c r="W855" i="15"/>
  <c r="V855" i="15"/>
  <c r="AA855" i="15"/>
  <c r="AB855" i="15"/>
  <c r="Y855" i="15"/>
  <c r="Z855" i="15"/>
  <c r="AC855" i="15"/>
  <c r="X855" i="15"/>
  <c r="U855" i="15"/>
  <c r="T855" i="15"/>
  <c r="S855" i="15"/>
  <c r="R857" i="15" l="1"/>
  <c r="AD856" i="15"/>
  <c r="W856" i="15"/>
  <c r="Y856" i="15"/>
  <c r="AA856" i="15"/>
  <c r="V856" i="15"/>
  <c r="AB856" i="15"/>
  <c r="Z856" i="15"/>
  <c r="AC856" i="15"/>
  <c r="X856" i="15"/>
  <c r="U856" i="15"/>
  <c r="T856" i="15"/>
  <c r="S856" i="15"/>
  <c r="R858" i="15" l="1"/>
  <c r="AD857" i="15"/>
  <c r="AB857" i="15"/>
  <c r="Y857" i="15"/>
  <c r="AA857" i="15"/>
  <c r="AC857" i="15"/>
  <c r="W857" i="15"/>
  <c r="Z857" i="15"/>
  <c r="V857" i="15"/>
  <c r="X857" i="15"/>
  <c r="U857" i="15"/>
  <c r="T857" i="15"/>
  <c r="S857" i="15"/>
  <c r="R859" i="15" l="1"/>
  <c r="AD858" i="15"/>
  <c r="W858" i="15"/>
  <c r="AB858" i="15"/>
  <c r="V858" i="15"/>
  <c r="Z858" i="15"/>
  <c r="AA858" i="15"/>
  <c r="Y858" i="15"/>
  <c r="AC858" i="15"/>
  <c r="X858" i="15"/>
  <c r="U858" i="15"/>
  <c r="T858" i="15"/>
  <c r="S858" i="15"/>
  <c r="R860" i="15" l="1"/>
  <c r="AD859" i="15"/>
  <c r="AA859" i="15"/>
  <c r="Z859" i="15"/>
  <c r="V859" i="15"/>
  <c r="AC859" i="15"/>
  <c r="W859" i="15"/>
  <c r="AB859" i="15"/>
  <c r="Y859" i="15"/>
  <c r="X859" i="15"/>
  <c r="U859" i="15"/>
  <c r="T859" i="15"/>
  <c r="S859" i="15"/>
  <c r="R861" i="15" l="1"/>
  <c r="AD860" i="15"/>
  <c r="Y860" i="15"/>
  <c r="V860" i="15"/>
  <c r="AB860" i="15"/>
  <c r="W860" i="15"/>
  <c r="AA860" i="15"/>
  <c r="AC860" i="15"/>
  <c r="Z860" i="15"/>
  <c r="X860" i="15"/>
  <c r="U860" i="15"/>
  <c r="T860" i="15"/>
  <c r="S860" i="15"/>
  <c r="R862" i="15" l="1"/>
  <c r="AD861" i="15"/>
  <c r="W861" i="15"/>
  <c r="AB861" i="15"/>
  <c r="AA861" i="15"/>
  <c r="Z861" i="15"/>
  <c r="Y861" i="15"/>
  <c r="V861" i="15"/>
  <c r="AC861" i="15"/>
  <c r="X861" i="15"/>
  <c r="U861" i="15"/>
  <c r="T861" i="15"/>
  <c r="S861" i="15"/>
  <c r="R863" i="15" l="1"/>
  <c r="AD862" i="15"/>
  <c r="W862" i="15"/>
  <c r="Y862" i="15"/>
  <c r="AB862" i="15"/>
  <c r="AA862" i="15"/>
  <c r="V862" i="15"/>
  <c r="AC862" i="15"/>
  <c r="Z862" i="15"/>
  <c r="X862" i="15"/>
  <c r="U862" i="15"/>
  <c r="T862" i="15"/>
  <c r="S862" i="15"/>
  <c r="R864" i="15" l="1"/>
  <c r="AD863" i="15"/>
  <c r="W863" i="15"/>
  <c r="V863" i="15"/>
  <c r="Z863" i="15"/>
  <c r="AC863" i="15"/>
  <c r="Y863" i="15"/>
  <c r="AB863" i="15"/>
  <c r="X863" i="15"/>
  <c r="AA863" i="15"/>
  <c r="U863" i="15"/>
  <c r="T863" i="15"/>
  <c r="S863" i="15"/>
  <c r="R865" i="15" l="1"/>
  <c r="AD864" i="15"/>
  <c r="W864" i="15"/>
  <c r="V864" i="15"/>
  <c r="AB864" i="15"/>
  <c r="Y864" i="15"/>
  <c r="Z864" i="15"/>
  <c r="AC864" i="15"/>
  <c r="AA864" i="15"/>
  <c r="X864" i="15"/>
  <c r="U864" i="15"/>
  <c r="T864" i="15"/>
  <c r="S864" i="15"/>
  <c r="R866" i="15" l="1"/>
  <c r="AD865" i="15"/>
  <c r="W865" i="15"/>
  <c r="V865" i="15"/>
  <c r="AB865" i="15"/>
  <c r="Z865" i="15"/>
  <c r="AC865" i="15"/>
  <c r="Y865" i="15"/>
  <c r="AA865" i="15"/>
  <c r="X865" i="15"/>
  <c r="U865" i="15"/>
  <c r="T865" i="15"/>
  <c r="S865" i="15"/>
  <c r="R867" i="15" l="1"/>
  <c r="AD866" i="15"/>
  <c r="W866" i="15"/>
  <c r="V866" i="15"/>
  <c r="AC866" i="15"/>
  <c r="Z866" i="15"/>
  <c r="AB866" i="15"/>
  <c r="Y866" i="15"/>
  <c r="AA866" i="15"/>
  <c r="X866" i="15"/>
  <c r="U866" i="15"/>
  <c r="T866" i="15"/>
  <c r="S866" i="15"/>
  <c r="R868" i="15" l="1"/>
  <c r="AD867" i="15"/>
  <c r="W867" i="15"/>
  <c r="V867" i="15"/>
  <c r="AB867" i="15"/>
  <c r="Z867" i="15"/>
  <c r="Y867" i="15"/>
  <c r="AC867" i="15"/>
  <c r="AA867" i="15"/>
  <c r="X867" i="15"/>
  <c r="U867" i="15"/>
  <c r="T867" i="15"/>
  <c r="S867" i="15"/>
  <c r="AD868" i="15" l="1"/>
  <c r="R869" i="15"/>
  <c r="W868" i="15"/>
  <c r="V868" i="15"/>
  <c r="AB868" i="15"/>
  <c r="AC868" i="15"/>
  <c r="Z868" i="15"/>
  <c r="Y868" i="15"/>
  <c r="AA868" i="15"/>
  <c r="X868" i="15"/>
  <c r="U868" i="15"/>
  <c r="T868" i="15"/>
  <c r="S868" i="15"/>
  <c r="R870" i="15" l="1"/>
  <c r="AD869" i="15"/>
  <c r="W869" i="15"/>
  <c r="V869" i="15"/>
  <c r="Z869" i="15"/>
  <c r="AB869" i="15"/>
  <c r="Y869" i="15"/>
  <c r="AC869" i="15"/>
  <c r="AA869" i="15"/>
  <c r="X869" i="15"/>
  <c r="U869" i="15"/>
  <c r="T869" i="15"/>
  <c r="S869" i="15"/>
  <c r="AD870" i="15" l="1"/>
  <c r="V870" i="15"/>
  <c r="R871" i="15"/>
  <c r="W870" i="15"/>
  <c r="AB870" i="15"/>
  <c r="Z870" i="15"/>
  <c r="AC870" i="15"/>
  <c r="Y870" i="15"/>
  <c r="AA870" i="15"/>
  <c r="X870" i="15"/>
  <c r="U870" i="15"/>
  <c r="T870" i="15"/>
  <c r="S870" i="15"/>
  <c r="R872" i="15" l="1"/>
  <c r="Y871" i="15"/>
  <c r="V871" i="15"/>
  <c r="AD871" i="15"/>
  <c r="AB871" i="15"/>
  <c r="Z871" i="15"/>
  <c r="AA871" i="15"/>
  <c r="AC871" i="15"/>
  <c r="W871" i="15"/>
  <c r="X871" i="15"/>
  <c r="U871" i="15"/>
  <c r="T871" i="15"/>
  <c r="S871" i="15"/>
  <c r="AB872" i="15" l="1"/>
  <c r="Y872" i="15"/>
  <c r="W872" i="15"/>
  <c r="AC872" i="15"/>
  <c r="X872" i="15"/>
  <c r="V872" i="15"/>
  <c r="Z872" i="15"/>
  <c r="AD872" i="15"/>
  <c r="R873" i="15"/>
  <c r="AA872" i="15"/>
  <c r="U872" i="15"/>
  <c r="T872" i="15"/>
  <c r="S872" i="15"/>
  <c r="W873" i="15" l="1"/>
  <c r="AD873" i="15"/>
  <c r="Z873" i="15"/>
  <c r="AC873" i="15"/>
  <c r="AA873" i="15"/>
  <c r="Y873" i="15"/>
  <c r="X873" i="15"/>
  <c r="AB873" i="15"/>
  <c r="R874" i="15"/>
  <c r="V873" i="15"/>
  <c r="U873" i="15"/>
  <c r="T873" i="15"/>
  <c r="S873" i="15"/>
  <c r="AC874" i="15" l="1"/>
  <c r="AB874" i="15"/>
  <c r="V874" i="15"/>
  <c r="X874" i="15"/>
  <c r="U874" i="15"/>
  <c r="Z874" i="15"/>
  <c r="AD874" i="15"/>
  <c r="W874" i="15"/>
  <c r="Y874" i="15"/>
  <c r="R875" i="15"/>
  <c r="AA874" i="15"/>
  <c r="T874" i="15"/>
  <c r="S874" i="15"/>
  <c r="AA875" i="15" l="1"/>
  <c r="U875" i="15"/>
  <c r="X875" i="15"/>
  <c r="AC875" i="15"/>
  <c r="AB875" i="15"/>
  <c r="R876" i="15"/>
  <c r="AD875" i="15"/>
  <c r="Y875" i="15"/>
  <c r="W875" i="15"/>
  <c r="V875" i="15"/>
  <c r="Z875" i="15"/>
  <c r="T875" i="15"/>
  <c r="S875" i="15"/>
  <c r="AD876" i="15" l="1"/>
  <c r="U876" i="15"/>
  <c r="AB876" i="15"/>
  <c r="Y876" i="15"/>
  <c r="W876" i="15"/>
  <c r="V876" i="15"/>
  <c r="AA876" i="15"/>
  <c r="R877" i="15"/>
  <c r="AC876" i="15"/>
  <c r="X876" i="15"/>
  <c r="Z876" i="15"/>
  <c r="T876" i="15"/>
  <c r="S876" i="15"/>
  <c r="AA877" i="15" l="1"/>
  <c r="AD877" i="15"/>
  <c r="X877" i="15"/>
  <c r="Y877" i="15"/>
  <c r="AB877" i="15"/>
  <c r="R878" i="15"/>
  <c r="W877" i="15"/>
  <c r="V877" i="15"/>
  <c r="Z877" i="15"/>
  <c r="U877" i="15"/>
  <c r="AC877" i="15"/>
  <c r="T877" i="15"/>
  <c r="S877" i="15"/>
  <c r="Z878" i="15" l="1"/>
  <c r="Y878" i="15"/>
  <c r="V878" i="15"/>
  <c r="AD878" i="15"/>
  <c r="AC878" i="15"/>
  <c r="W878" i="15"/>
  <c r="X878" i="15"/>
  <c r="R879" i="15"/>
  <c r="U878" i="15"/>
  <c r="AA878" i="15"/>
  <c r="AB878" i="15"/>
  <c r="T878" i="15"/>
  <c r="S878" i="15"/>
  <c r="W879" i="15" l="1"/>
  <c r="Y879" i="15"/>
  <c r="V879" i="15"/>
  <c r="AA879" i="15"/>
  <c r="Z879" i="15"/>
  <c r="AD879" i="15"/>
  <c r="T879" i="15"/>
  <c r="U879" i="15"/>
  <c r="X879" i="15"/>
  <c r="AC879" i="15"/>
  <c r="AB879" i="15"/>
  <c r="R880" i="15"/>
  <c r="S879" i="15"/>
  <c r="AC880" i="15" l="1"/>
  <c r="AB880" i="15"/>
  <c r="V880" i="15"/>
  <c r="W880" i="15"/>
  <c r="Z880" i="15"/>
  <c r="X880" i="15"/>
  <c r="AD880" i="15"/>
  <c r="S880" i="15"/>
  <c r="AA880" i="15"/>
  <c r="U880" i="15"/>
  <c r="R881" i="15"/>
  <c r="Y880" i="15"/>
  <c r="T880" i="15"/>
  <c r="W881" i="15" l="1"/>
  <c r="AC881" i="15"/>
  <c r="R882" i="15"/>
  <c r="U881" i="15"/>
  <c r="AA881" i="15"/>
  <c r="V881" i="15"/>
  <c r="T881" i="15"/>
  <c r="AD881" i="15"/>
  <c r="S881" i="15"/>
  <c r="X881" i="15"/>
  <c r="Y881" i="15"/>
  <c r="AB881" i="15"/>
  <c r="Z881" i="15"/>
  <c r="U882" i="15" l="1"/>
  <c r="S882" i="15"/>
  <c r="Y882" i="15"/>
  <c r="AA882" i="15"/>
  <c r="Z882" i="15"/>
  <c r="AB882" i="15"/>
  <c r="AC882" i="15"/>
  <c r="R883" i="15"/>
  <c r="W882" i="15"/>
  <c r="V882" i="15"/>
  <c r="T882" i="15"/>
  <c r="X882" i="15"/>
  <c r="AD882" i="15"/>
  <c r="R884" i="15" l="1"/>
  <c r="X883" i="15"/>
  <c r="AC883" i="15"/>
  <c r="V883" i="15"/>
  <c r="W883" i="15"/>
  <c r="S883" i="15"/>
  <c r="AD883" i="15"/>
  <c r="Y883" i="15"/>
  <c r="AB883" i="15"/>
  <c r="AA883" i="15"/>
  <c r="Z883" i="15"/>
  <c r="T883" i="15"/>
  <c r="U883" i="15"/>
  <c r="AD884" i="15" l="1"/>
  <c r="U884" i="15"/>
  <c r="R885" i="15"/>
  <c r="S884" i="15"/>
  <c r="AA884" i="15"/>
  <c r="Y884" i="15"/>
  <c r="T884" i="15"/>
  <c r="V884" i="15"/>
  <c r="W884" i="15"/>
  <c r="AC884" i="15"/>
  <c r="AB884" i="15"/>
  <c r="Z884" i="15"/>
  <c r="X884" i="15"/>
  <c r="T885" i="15" l="1"/>
  <c r="AD885" i="15"/>
  <c r="AB885" i="15"/>
  <c r="R886" i="15"/>
  <c r="X885" i="15"/>
  <c r="Y885" i="15"/>
  <c r="Z885" i="15"/>
  <c r="S885" i="15"/>
  <c r="U885" i="15"/>
  <c r="W885" i="15"/>
  <c r="AC885" i="15"/>
  <c r="AA885" i="15"/>
  <c r="V885" i="15"/>
  <c r="V886" i="15" l="1"/>
  <c r="T886" i="15"/>
  <c r="W886" i="15"/>
  <c r="Y886" i="15"/>
  <c r="AA886" i="15"/>
  <c r="AC886" i="15"/>
  <c r="Z886" i="15"/>
  <c r="X886" i="15"/>
  <c r="R887" i="15"/>
  <c r="AB886" i="15"/>
  <c r="AD886" i="15"/>
  <c r="U886" i="15"/>
  <c r="S886" i="15"/>
  <c r="AA887" i="15" l="1"/>
  <c r="Z887" i="15"/>
  <c r="T887" i="15"/>
  <c r="U887" i="15"/>
  <c r="AB887" i="15"/>
  <c r="W887" i="15"/>
  <c r="Y887" i="15"/>
  <c r="X887" i="15"/>
  <c r="AC887" i="15"/>
  <c r="R888" i="15"/>
  <c r="S887" i="15"/>
  <c r="AD887" i="15"/>
  <c r="V887" i="15"/>
  <c r="U888" i="15" l="1"/>
  <c r="R889" i="15"/>
  <c r="Y888" i="15"/>
  <c r="T888" i="15"/>
  <c r="AC888" i="15"/>
  <c r="AB888" i="15"/>
  <c r="AA888" i="15"/>
  <c r="V888" i="15"/>
  <c r="W888" i="15"/>
  <c r="Z888" i="15"/>
  <c r="X888" i="15"/>
  <c r="S888" i="15"/>
  <c r="AD888" i="15"/>
  <c r="X889" i="15" l="1"/>
  <c r="Y889" i="15"/>
  <c r="Z889" i="15"/>
  <c r="AD889" i="15"/>
  <c r="R890" i="15"/>
  <c r="S889" i="15"/>
  <c r="U889" i="15"/>
  <c r="V889" i="15"/>
  <c r="T889" i="15"/>
  <c r="W889" i="15"/>
  <c r="AC889" i="15"/>
  <c r="AA889" i="15"/>
  <c r="AB889" i="15"/>
  <c r="Z890" i="15" l="1"/>
  <c r="AB890" i="15"/>
  <c r="AD890" i="15"/>
  <c r="W890" i="15"/>
  <c r="X890" i="15"/>
  <c r="V890" i="15"/>
  <c r="U890" i="15"/>
  <c r="S890" i="15"/>
  <c r="Y890" i="15"/>
  <c r="AA890" i="15"/>
  <c r="AC890" i="15"/>
  <c r="R891" i="15"/>
  <c r="T890" i="15"/>
  <c r="AA891" i="15" l="1"/>
  <c r="Z891" i="15"/>
  <c r="T891" i="15"/>
  <c r="U891" i="15"/>
  <c r="W891" i="15"/>
  <c r="X891" i="15"/>
  <c r="AC891" i="15"/>
  <c r="AB891" i="15"/>
  <c r="AD891" i="15"/>
  <c r="Y891" i="15"/>
  <c r="R892" i="15"/>
  <c r="S891" i="15"/>
  <c r="V891" i="15"/>
  <c r="Y892" i="15" l="1"/>
  <c r="T892" i="15"/>
  <c r="Z892" i="15"/>
  <c r="X892" i="15"/>
  <c r="AD892" i="15"/>
  <c r="S892" i="15"/>
  <c r="V892" i="15"/>
  <c r="W892" i="15"/>
  <c r="U892" i="15"/>
  <c r="R893" i="15"/>
  <c r="AA892" i="15"/>
  <c r="AC892" i="15"/>
  <c r="AB892" i="15"/>
  <c r="S893" i="15" l="1"/>
  <c r="U893" i="15"/>
  <c r="W893" i="15"/>
  <c r="AC893" i="15"/>
  <c r="AA893" i="15"/>
  <c r="V893" i="15"/>
  <c r="T893" i="15"/>
  <c r="AD893" i="15"/>
  <c r="X893" i="15"/>
  <c r="Y893" i="15"/>
  <c r="AB893" i="15"/>
  <c r="Z893" i="15"/>
  <c r="R894" i="15"/>
  <c r="AC894" i="15" l="1"/>
  <c r="R895" i="15"/>
  <c r="V894" i="15"/>
  <c r="T894" i="15"/>
  <c r="AD894" i="15"/>
  <c r="Z894" i="15"/>
  <c r="AB894" i="15"/>
  <c r="W894" i="15"/>
  <c r="Y894" i="15"/>
  <c r="AA894" i="15"/>
  <c r="X894" i="15"/>
  <c r="U894" i="15"/>
  <c r="S894" i="15"/>
  <c r="T895" i="15" l="1"/>
  <c r="U895" i="15"/>
  <c r="X895" i="15"/>
  <c r="AC895" i="15"/>
  <c r="AB895" i="15"/>
  <c r="W895" i="15"/>
  <c r="R896" i="15"/>
  <c r="S895" i="15"/>
  <c r="AD895" i="15"/>
  <c r="AA895" i="15"/>
  <c r="Z895" i="15"/>
  <c r="V895" i="15"/>
  <c r="Y895" i="15"/>
  <c r="AC896" i="15" l="1"/>
  <c r="AB896" i="15"/>
  <c r="V896" i="15"/>
  <c r="W896" i="15"/>
  <c r="AD896" i="15"/>
  <c r="X896" i="15"/>
  <c r="S896" i="15"/>
  <c r="Y896" i="15"/>
  <c r="T896" i="15"/>
  <c r="Z896" i="15"/>
  <c r="AA896" i="15"/>
  <c r="U896" i="15"/>
  <c r="R897" i="15"/>
  <c r="T897" i="15" l="1"/>
  <c r="X897" i="15"/>
  <c r="Y897" i="15"/>
  <c r="AB897" i="15"/>
  <c r="AA897" i="15"/>
  <c r="V897" i="15"/>
  <c r="R898" i="15"/>
  <c r="Z897" i="15"/>
  <c r="AD897" i="15"/>
  <c r="S897" i="15"/>
  <c r="U897" i="15"/>
  <c r="W897" i="15"/>
  <c r="AC897" i="15"/>
  <c r="AC898" i="15" l="1"/>
  <c r="R899" i="15"/>
  <c r="V898" i="15"/>
  <c r="T898" i="15"/>
  <c r="AD898" i="15"/>
  <c r="U898" i="15"/>
  <c r="S898" i="15"/>
  <c r="Y898" i="15"/>
  <c r="AA898" i="15"/>
  <c r="W898" i="15"/>
  <c r="X898" i="15"/>
  <c r="Z898" i="15"/>
  <c r="AB898" i="15"/>
  <c r="AA899" i="15" l="1"/>
  <c r="Z899" i="15"/>
  <c r="T899" i="15"/>
  <c r="U899" i="15"/>
  <c r="X899" i="15"/>
  <c r="AC899" i="15"/>
  <c r="AB899" i="15"/>
  <c r="R900" i="15"/>
  <c r="W899" i="15"/>
  <c r="Y899" i="15"/>
  <c r="V899" i="15"/>
  <c r="S899" i="15"/>
  <c r="AD899" i="15"/>
  <c r="AC900" i="15" l="1"/>
  <c r="AB900" i="15"/>
  <c r="AD900" i="15"/>
  <c r="S900" i="15"/>
  <c r="AA900" i="15"/>
  <c r="W900" i="15"/>
  <c r="X900" i="15"/>
  <c r="U900" i="15"/>
  <c r="R901" i="15"/>
  <c r="Z900" i="15"/>
  <c r="Y900" i="15"/>
  <c r="T900" i="15"/>
  <c r="V900" i="15"/>
  <c r="AA901" i="15" l="1"/>
  <c r="V901" i="15"/>
  <c r="AB901" i="15"/>
  <c r="AD901" i="15"/>
  <c r="Y901" i="15"/>
  <c r="R902" i="15"/>
  <c r="T901" i="15"/>
  <c r="Z901" i="15"/>
  <c r="W901" i="15"/>
  <c r="AC901" i="15"/>
  <c r="S901" i="15"/>
  <c r="U901" i="15"/>
  <c r="X901" i="15"/>
  <c r="AC902" i="15" l="1"/>
  <c r="R903" i="15"/>
  <c r="V902" i="15"/>
  <c r="Z902" i="15"/>
  <c r="AB902" i="15"/>
  <c r="AD902" i="15"/>
  <c r="X902" i="15"/>
  <c r="W902" i="15"/>
  <c r="U902" i="15"/>
  <c r="S902" i="15"/>
  <c r="Y902" i="15"/>
  <c r="AA902" i="15"/>
  <c r="T902" i="15"/>
  <c r="AB903" i="15" l="1"/>
  <c r="R904" i="15"/>
  <c r="AA903" i="15"/>
  <c r="V903" i="15"/>
  <c r="AC903" i="15"/>
  <c r="S903" i="15"/>
  <c r="AD903" i="15"/>
  <c r="X903" i="15"/>
  <c r="W903" i="15"/>
  <c r="Y903" i="15"/>
  <c r="Z903" i="15"/>
  <c r="T903" i="15"/>
  <c r="U903" i="15"/>
  <c r="AC904" i="15" l="1"/>
  <c r="AB904" i="15"/>
  <c r="V904" i="15"/>
  <c r="W904" i="15"/>
  <c r="X904" i="15"/>
  <c r="Z904" i="15"/>
  <c r="AD904" i="15"/>
  <c r="S904" i="15"/>
  <c r="Y904" i="15"/>
  <c r="T904" i="15"/>
  <c r="AA904" i="15"/>
  <c r="U904" i="15"/>
  <c r="R905" i="15"/>
  <c r="AA905" i="15" l="1"/>
  <c r="V905" i="15"/>
  <c r="T905" i="15"/>
  <c r="AD905" i="15"/>
  <c r="X905" i="15"/>
  <c r="Y905" i="15"/>
  <c r="AC905" i="15"/>
  <c r="AB905" i="15"/>
  <c r="R906" i="15"/>
  <c r="Z905" i="15"/>
  <c r="S905" i="15"/>
  <c r="U905" i="15"/>
  <c r="W905" i="15"/>
  <c r="AC906" i="15" l="1"/>
  <c r="R907" i="15"/>
  <c r="AD906" i="15"/>
  <c r="W906" i="15"/>
  <c r="V906" i="15"/>
  <c r="T906" i="15"/>
  <c r="X906" i="15"/>
  <c r="Y906" i="15"/>
  <c r="AA906" i="15"/>
  <c r="U906" i="15"/>
  <c r="S906" i="15"/>
  <c r="Z906" i="15"/>
  <c r="AB906" i="15"/>
  <c r="AA907" i="15" l="1"/>
  <c r="Z907" i="15"/>
  <c r="T907" i="15"/>
  <c r="X907" i="15"/>
  <c r="AC907" i="15"/>
  <c r="AB907" i="15"/>
  <c r="R908" i="15"/>
  <c r="V907" i="15"/>
  <c r="S907" i="15"/>
  <c r="AD907" i="15"/>
  <c r="U907" i="15"/>
  <c r="W907" i="15"/>
  <c r="Y907" i="15"/>
  <c r="AC908" i="15" l="1"/>
  <c r="AB908" i="15"/>
  <c r="V908" i="15"/>
  <c r="W908" i="15"/>
  <c r="Z908" i="15"/>
  <c r="X908" i="15"/>
  <c r="AD908" i="15"/>
  <c r="S908" i="15"/>
  <c r="U908" i="15"/>
  <c r="R909" i="15"/>
  <c r="Y908" i="15"/>
  <c r="AA908" i="15"/>
  <c r="T908" i="15"/>
  <c r="AA909" i="15" l="1"/>
  <c r="Z909" i="15"/>
  <c r="AB909" i="15"/>
  <c r="R910" i="15"/>
  <c r="V909" i="15"/>
  <c r="T909" i="15"/>
  <c r="Y909" i="15"/>
  <c r="S909" i="15"/>
  <c r="AD909" i="15"/>
  <c r="X909" i="15"/>
  <c r="AC909" i="15"/>
  <c r="W909" i="15"/>
  <c r="U909" i="15"/>
  <c r="AC910" i="15" l="1"/>
  <c r="Z910" i="15"/>
  <c r="V910" i="15"/>
  <c r="W910" i="15"/>
  <c r="AB910" i="15"/>
  <c r="AA910" i="15"/>
  <c r="R911" i="15"/>
  <c r="S910" i="15"/>
  <c r="X910" i="15"/>
  <c r="Y910" i="15"/>
  <c r="T910" i="15"/>
  <c r="U910" i="15"/>
  <c r="AD910" i="15"/>
  <c r="AA911" i="15" l="1"/>
  <c r="Z911" i="15"/>
  <c r="X911" i="15"/>
  <c r="V911" i="15"/>
  <c r="AB911" i="15"/>
  <c r="R912" i="15"/>
  <c r="W911" i="15"/>
  <c r="U911" i="15"/>
  <c r="AC911" i="15"/>
  <c r="T911" i="15"/>
  <c r="Y911" i="15"/>
  <c r="S911" i="15"/>
  <c r="AD911" i="15"/>
  <c r="AC912" i="15" l="1"/>
  <c r="Z912" i="15"/>
  <c r="R913" i="15"/>
  <c r="AB912" i="15"/>
  <c r="S912" i="15"/>
  <c r="W912" i="15"/>
  <c r="V912" i="15"/>
  <c r="X912" i="15"/>
  <c r="Y912" i="15"/>
  <c r="T912" i="15"/>
  <c r="AA912" i="15"/>
  <c r="U912" i="15"/>
  <c r="AD912" i="15"/>
  <c r="AA913" i="15" l="1"/>
  <c r="Z913" i="15"/>
  <c r="X913" i="15"/>
  <c r="V913" i="15"/>
  <c r="AB913" i="15"/>
  <c r="R914" i="15"/>
  <c r="Y913" i="15"/>
  <c r="W913" i="15"/>
  <c r="U913" i="15"/>
  <c r="T913" i="15"/>
  <c r="S913" i="15"/>
  <c r="AD913" i="15"/>
  <c r="AC913" i="15"/>
  <c r="AC914" i="15" l="1"/>
  <c r="Z914" i="15"/>
  <c r="R915" i="15"/>
  <c r="AA914" i="15"/>
  <c r="S914" i="15"/>
  <c r="W914" i="15"/>
  <c r="V914" i="15"/>
  <c r="AB914" i="15"/>
  <c r="X914" i="15"/>
  <c r="U914" i="15"/>
  <c r="AD914" i="15"/>
  <c r="Y914" i="15"/>
  <c r="T914" i="15"/>
  <c r="AA915" i="15" l="1"/>
  <c r="Z915" i="15"/>
  <c r="X915" i="15"/>
  <c r="V915" i="15"/>
  <c r="R916" i="15"/>
  <c r="T915" i="15"/>
  <c r="W915" i="15"/>
  <c r="U915" i="15"/>
  <c r="AC915" i="15"/>
  <c r="AB915" i="15"/>
  <c r="Y915" i="15"/>
  <c r="S915" i="15"/>
  <c r="AD915" i="15"/>
  <c r="AC916" i="15" l="1"/>
  <c r="Z916" i="15"/>
  <c r="W916" i="15"/>
  <c r="V916" i="15"/>
  <c r="AB916" i="15"/>
  <c r="AA916" i="15"/>
  <c r="R917" i="15"/>
  <c r="Y916" i="15"/>
  <c r="S916" i="15"/>
  <c r="T916" i="15"/>
  <c r="X916" i="15"/>
  <c r="U916" i="15"/>
  <c r="AD916" i="15"/>
  <c r="AA917" i="15" l="1"/>
  <c r="Z917" i="15"/>
  <c r="R918" i="15"/>
  <c r="T917" i="15"/>
  <c r="Y917" i="15"/>
  <c r="V917" i="15"/>
  <c r="AC917" i="15"/>
  <c r="AB917" i="15"/>
  <c r="S917" i="15"/>
  <c r="AD917" i="15"/>
  <c r="W917" i="15"/>
  <c r="U917" i="15"/>
  <c r="X917" i="15"/>
  <c r="AC918" i="15" l="1"/>
  <c r="Z918" i="15"/>
  <c r="V918" i="15"/>
  <c r="R919" i="15"/>
  <c r="Y918" i="15"/>
  <c r="T918" i="15"/>
  <c r="S918" i="15"/>
  <c r="W918" i="15"/>
  <c r="AB918" i="15"/>
  <c r="AA918" i="15"/>
  <c r="X918" i="15"/>
  <c r="U918" i="15"/>
  <c r="AD918" i="15"/>
  <c r="AA919" i="15" l="1"/>
  <c r="Z919" i="15"/>
  <c r="X919" i="15"/>
  <c r="R920" i="15"/>
  <c r="AC919" i="15"/>
  <c r="AB919" i="15"/>
  <c r="T919" i="15"/>
  <c r="V919" i="15"/>
  <c r="Y919" i="15"/>
  <c r="S919" i="15"/>
  <c r="AD919" i="15"/>
  <c r="W919" i="15"/>
  <c r="U919" i="15"/>
  <c r="AC920" i="15" l="1"/>
  <c r="Z920" i="15"/>
  <c r="AA920" i="15"/>
  <c r="R921" i="15"/>
  <c r="V920" i="15"/>
  <c r="S920" i="15"/>
  <c r="AB920" i="15"/>
  <c r="X920" i="15"/>
  <c r="U920" i="15"/>
  <c r="AD920" i="15"/>
  <c r="W920" i="15"/>
  <c r="Y920" i="15"/>
  <c r="T920" i="15"/>
  <c r="AA921" i="15" l="1"/>
  <c r="Z921" i="15"/>
  <c r="R922" i="15"/>
  <c r="X921" i="15"/>
  <c r="V921" i="15"/>
  <c r="T921" i="15"/>
  <c r="Y921" i="15"/>
  <c r="AC921" i="15"/>
  <c r="S921" i="15"/>
  <c r="AD921" i="15"/>
  <c r="AB921" i="15"/>
  <c r="W921" i="15"/>
  <c r="U921" i="15"/>
  <c r="AC922" i="15" l="1"/>
  <c r="Z922" i="15"/>
  <c r="R923" i="15"/>
  <c r="S922" i="15"/>
  <c r="X922" i="15"/>
  <c r="W922" i="15"/>
  <c r="AA922" i="15"/>
  <c r="U922" i="15"/>
  <c r="AD922" i="15"/>
  <c r="V922" i="15"/>
  <c r="AB922" i="15"/>
  <c r="Y922" i="15"/>
  <c r="T922" i="15"/>
  <c r="AA923" i="15" l="1"/>
  <c r="Z923" i="15"/>
  <c r="X923" i="15"/>
  <c r="R924" i="15"/>
  <c r="T923" i="15"/>
  <c r="Y923" i="15"/>
  <c r="V923" i="15"/>
  <c r="S923" i="15"/>
  <c r="AD923" i="15"/>
  <c r="AC923" i="15"/>
  <c r="AB923" i="15"/>
  <c r="W923" i="15"/>
  <c r="U923" i="15"/>
  <c r="AC924" i="15" l="1"/>
  <c r="Z924" i="15"/>
  <c r="AB924" i="15"/>
  <c r="R925" i="15"/>
  <c r="AA924" i="15"/>
  <c r="S924" i="15"/>
  <c r="X924" i="15"/>
  <c r="U924" i="15"/>
  <c r="AD924" i="15"/>
  <c r="W924" i="15"/>
  <c r="V924" i="15"/>
  <c r="Y924" i="15"/>
  <c r="T924" i="15"/>
  <c r="AA925" i="15" l="1"/>
  <c r="Z925" i="15"/>
  <c r="AC925" i="15"/>
  <c r="R926" i="15"/>
  <c r="X925" i="15"/>
  <c r="T925" i="15"/>
  <c r="Y925" i="15"/>
  <c r="AB925" i="15"/>
  <c r="S925" i="15"/>
  <c r="AD925" i="15"/>
  <c r="V925" i="15"/>
  <c r="W925" i="15"/>
  <c r="U925" i="15"/>
  <c r="AC926" i="15" l="1"/>
  <c r="Z926" i="15"/>
  <c r="AB926" i="15"/>
  <c r="R927" i="15"/>
  <c r="V926" i="15"/>
  <c r="AA926" i="15"/>
  <c r="S926" i="15"/>
  <c r="X926" i="15"/>
  <c r="U926" i="15"/>
  <c r="AD926" i="15"/>
  <c r="W926" i="15"/>
  <c r="Y926" i="15"/>
  <c r="T926" i="15"/>
  <c r="AA927" i="15" l="1"/>
  <c r="Z927" i="15"/>
  <c r="R928" i="15"/>
  <c r="V927" i="15"/>
  <c r="AB927" i="15"/>
  <c r="T927" i="15"/>
  <c r="Y927" i="15"/>
  <c r="AC927" i="15"/>
  <c r="S927" i="15"/>
  <c r="AD927" i="15"/>
  <c r="X927" i="15"/>
  <c r="W927" i="15"/>
  <c r="U927" i="15"/>
  <c r="AC928" i="15" l="1"/>
  <c r="Z928" i="15"/>
  <c r="AA928" i="15"/>
  <c r="R929" i="15"/>
  <c r="V928" i="15"/>
  <c r="S928" i="15"/>
  <c r="X928" i="15"/>
  <c r="AB928" i="15"/>
  <c r="U928" i="15"/>
  <c r="AD928" i="15"/>
  <c r="W928" i="15"/>
  <c r="Y928" i="15"/>
  <c r="T928" i="15"/>
  <c r="W929" i="15" l="1"/>
  <c r="U929" i="15"/>
  <c r="AA929" i="15"/>
  <c r="Z929" i="15"/>
  <c r="X929" i="15"/>
  <c r="R930" i="15"/>
  <c r="T929" i="15"/>
  <c r="V929" i="15"/>
  <c r="AC929" i="15"/>
  <c r="Y929" i="15"/>
  <c r="S929" i="15"/>
  <c r="AD929" i="15"/>
  <c r="AB929" i="15"/>
  <c r="Y930" i="15" l="1"/>
  <c r="T930" i="15"/>
  <c r="AC930" i="15"/>
  <c r="Z930" i="15"/>
  <c r="W930" i="15"/>
  <c r="V930" i="15"/>
  <c r="R931" i="15"/>
  <c r="AB930" i="15"/>
  <c r="AA930" i="15"/>
  <c r="S930" i="15"/>
  <c r="U930" i="15"/>
  <c r="AD930" i="15"/>
  <c r="X930" i="15"/>
  <c r="W931" i="15" l="1"/>
  <c r="U931" i="15"/>
  <c r="X931" i="15"/>
  <c r="V931" i="15"/>
  <c r="AC931" i="15"/>
  <c r="AB931" i="15"/>
  <c r="R932" i="15"/>
  <c r="T931" i="15"/>
  <c r="Y931" i="15"/>
  <c r="S931" i="15"/>
  <c r="AD931" i="15"/>
  <c r="AA931" i="15"/>
  <c r="Z931" i="15"/>
  <c r="Y932" i="15" l="1"/>
  <c r="T932" i="15"/>
  <c r="AB932" i="15"/>
  <c r="AA932" i="15"/>
  <c r="R933" i="15"/>
  <c r="S932" i="15"/>
  <c r="W932" i="15"/>
  <c r="X932" i="15"/>
  <c r="V932" i="15"/>
  <c r="U932" i="15"/>
  <c r="AD932" i="15"/>
  <c r="AC932" i="15"/>
  <c r="Z932" i="15"/>
  <c r="W933" i="15" l="1"/>
  <c r="U933" i="15"/>
  <c r="AA933" i="15"/>
  <c r="Z933" i="15"/>
  <c r="X933" i="15"/>
  <c r="V933" i="15"/>
  <c r="R934" i="15"/>
  <c r="T933" i="15"/>
  <c r="AC933" i="15"/>
  <c r="AB933" i="15"/>
  <c r="Y933" i="15"/>
  <c r="S933" i="15"/>
  <c r="AD933" i="15"/>
  <c r="Y934" i="15" l="1"/>
  <c r="T934" i="15"/>
  <c r="AC934" i="15"/>
  <c r="Z934" i="15"/>
  <c r="R935" i="15"/>
  <c r="S934" i="15"/>
  <c r="W934" i="15"/>
  <c r="V934" i="15"/>
  <c r="AB934" i="15"/>
  <c r="AA934" i="15"/>
  <c r="X934" i="15"/>
  <c r="U934" i="15"/>
  <c r="AD934" i="15"/>
  <c r="W935" i="15" l="1"/>
  <c r="U935" i="15"/>
  <c r="AC935" i="15"/>
  <c r="AB935" i="15"/>
  <c r="Z935" i="15"/>
  <c r="R936" i="15"/>
  <c r="V935" i="15"/>
  <c r="T935" i="15"/>
  <c r="Y935" i="15"/>
  <c r="X935" i="15"/>
  <c r="S935" i="15"/>
  <c r="AD935" i="15"/>
  <c r="AA935" i="15"/>
  <c r="Y936" i="15" l="1"/>
  <c r="T936" i="15"/>
  <c r="Z936" i="15"/>
  <c r="W936" i="15"/>
  <c r="AB936" i="15"/>
  <c r="AA936" i="15"/>
  <c r="AC936" i="15"/>
  <c r="V936" i="15"/>
  <c r="R937" i="15"/>
  <c r="S936" i="15"/>
  <c r="X936" i="15"/>
  <c r="U936" i="15"/>
  <c r="AD936" i="15"/>
  <c r="W937" i="15" l="1"/>
  <c r="U937" i="15"/>
  <c r="AC937" i="15"/>
  <c r="AB937" i="15"/>
  <c r="X937" i="15"/>
  <c r="V937" i="15"/>
  <c r="R938" i="15"/>
  <c r="T937" i="15"/>
  <c r="Y937" i="15"/>
  <c r="S937" i="15"/>
  <c r="AD937" i="15"/>
  <c r="AA937" i="15"/>
  <c r="Z937" i="15"/>
  <c r="Y938" i="15" l="1"/>
  <c r="T938" i="15"/>
  <c r="AC938" i="15"/>
  <c r="AB938" i="15"/>
  <c r="AA938" i="15"/>
  <c r="Z938" i="15"/>
  <c r="W938" i="15"/>
  <c r="R939" i="15"/>
  <c r="S938" i="15"/>
  <c r="V938" i="15"/>
  <c r="X938" i="15"/>
  <c r="U938" i="15"/>
  <c r="AD938" i="15"/>
  <c r="W939" i="15" l="1"/>
  <c r="U939" i="15"/>
  <c r="AC939" i="15"/>
  <c r="AB939" i="15"/>
  <c r="R940" i="15"/>
  <c r="X939" i="15"/>
  <c r="T939" i="15"/>
  <c r="Y939" i="15"/>
  <c r="V939" i="15"/>
  <c r="S939" i="15"/>
  <c r="AD939" i="15"/>
  <c r="AA939" i="15"/>
  <c r="Z939" i="15"/>
  <c r="Y940" i="15" l="1"/>
  <c r="T940" i="15"/>
  <c r="AB940" i="15"/>
  <c r="AA940" i="15"/>
  <c r="V940" i="15"/>
  <c r="R941" i="15"/>
  <c r="S940" i="15"/>
  <c r="W940" i="15"/>
  <c r="X940" i="15"/>
  <c r="U940" i="15"/>
  <c r="AD940" i="15"/>
  <c r="AC940" i="15"/>
  <c r="Z940" i="15"/>
  <c r="W941" i="15" l="1"/>
  <c r="U941" i="15"/>
  <c r="X941" i="15"/>
  <c r="AC941" i="15"/>
  <c r="AB941" i="15"/>
  <c r="R942" i="15"/>
  <c r="T941" i="15"/>
  <c r="Y941" i="15"/>
  <c r="V941" i="15"/>
  <c r="S941" i="15"/>
  <c r="AD941" i="15"/>
  <c r="AA941" i="15"/>
  <c r="Z941" i="15"/>
  <c r="Y942" i="15" l="1"/>
  <c r="T942" i="15"/>
  <c r="AB942" i="15"/>
  <c r="AA942" i="15"/>
  <c r="U942" i="15"/>
  <c r="AD942" i="15"/>
  <c r="V942" i="15"/>
  <c r="R943" i="15"/>
  <c r="W942" i="15"/>
  <c r="S942" i="15"/>
  <c r="X942" i="15"/>
  <c r="AC942" i="15"/>
  <c r="Z942" i="15"/>
  <c r="AA943" i="15" l="1"/>
  <c r="Z943" i="15"/>
  <c r="V943" i="15"/>
  <c r="AB943" i="15"/>
  <c r="R944" i="15"/>
  <c r="T943" i="15"/>
  <c r="Y943" i="15"/>
  <c r="AC943" i="15"/>
  <c r="S943" i="15"/>
  <c r="AD943" i="15"/>
  <c r="X943" i="15"/>
  <c r="W943" i="15"/>
  <c r="U943" i="15"/>
  <c r="AC944" i="15" l="1"/>
  <c r="Z944" i="15"/>
  <c r="R945" i="15"/>
  <c r="W944" i="15"/>
  <c r="V944" i="15"/>
  <c r="AB944" i="15"/>
  <c r="S944" i="15"/>
  <c r="X944" i="15"/>
  <c r="U944" i="15"/>
  <c r="AD944" i="15"/>
  <c r="AA944" i="15"/>
  <c r="Y944" i="15"/>
  <c r="T944" i="15"/>
  <c r="AA945" i="15" l="1"/>
  <c r="Z945" i="15"/>
  <c r="R946" i="15"/>
  <c r="X945" i="15"/>
  <c r="AB945" i="15"/>
  <c r="T945" i="15"/>
  <c r="AC945" i="15"/>
  <c r="Y945" i="15"/>
  <c r="S945" i="15"/>
  <c r="AD945" i="15"/>
  <c r="V945" i="15"/>
  <c r="W945" i="15"/>
  <c r="U945" i="15"/>
  <c r="R947" i="15" l="1"/>
  <c r="AC946" i="15"/>
  <c r="Z946" i="15"/>
  <c r="S946" i="15"/>
  <c r="W946" i="15"/>
  <c r="V946" i="15"/>
  <c r="AB946" i="15"/>
  <c r="AA946" i="15"/>
  <c r="X946" i="15"/>
  <c r="U946" i="15"/>
  <c r="AD946" i="15"/>
  <c r="Y946" i="15"/>
  <c r="T946" i="15"/>
  <c r="AA947" i="15" l="1"/>
  <c r="Z947" i="15"/>
  <c r="X947" i="15"/>
  <c r="T947" i="15"/>
  <c r="AB947" i="15"/>
  <c r="Y947" i="15"/>
  <c r="AD947" i="15"/>
  <c r="AC947" i="15"/>
  <c r="S947" i="15"/>
  <c r="R948" i="15"/>
  <c r="V947" i="15"/>
  <c r="W947" i="15"/>
  <c r="U947" i="15"/>
  <c r="AC948" i="15" l="1"/>
  <c r="X948" i="15"/>
  <c r="R949" i="15"/>
  <c r="AD948" i="15"/>
  <c r="AB948" i="15"/>
  <c r="S948" i="15"/>
  <c r="Z948" i="15"/>
  <c r="W948" i="15"/>
  <c r="U948" i="15"/>
  <c r="AA948" i="15"/>
  <c r="V948" i="15"/>
  <c r="Y948" i="15"/>
  <c r="T948" i="15"/>
  <c r="AA949" i="15" l="1"/>
  <c r="V949" i="15"/>
  <c r="AB949" i="15"/>
  <c r="Z949" i="15"/>
  <c r="X949" i="15"/>
  <c r="R950" i="15"/>
  <c r="U949" i="15"/>
  <c r="S949" i="15"/>
  <c r="Y949" i="15"/>
  <c r="T949" i="15"/>
  <c r="AD949" i="15"/>
  <c r="W949" i="15"/>
  <c r="AC949" i="15"/>
  <c r="AC950" i="15" l="1"/>
  <c r="X950" i="15"/>
  <c r="Z950" i="15"/>
  <c r="AD950" i="15"/>
  <c r="V950" i="15"/>
  <c r="AB950" i="15"/>
  <c r="S950" i="15"/>
  <c r="R951" i="15"/>
  <c r="W950" i="15"/>
  <c r="U950" i="15"/>
  <c r="AA950" i="15"/>
  <c r="Y950" i="15"/>
  <c r="T950" i="15"/>
  <c r="AA951" i="15" l="1"/>
  <c r="V951" i="15"/>
  <c r="T951" i="15"/>
  <c r="AD951" i="15"/>
  <c r="AB951" i="15"/>
  <c r="R952" i="15"/>
  <c r="U951" i="15"/>
  <c r="Z951" i="15"/>
  <c r="S951" i="15"/>
  <c r="Y951" i="15"/>
  <c r="X951" i="15"/>
  <c r="W951" i="15"/>
  <c r="AC951" i="15"/>
  <c r="AC952" i="15" l="1"/>
  <c r="X952" i="15"/>
  <c r="AD952" i="15"/>
  <c r="S952" i="15"/>
  <c r="R953" i="15"/>
  <c r="W952" i="15"/>
  <c r="AB952" i="15"/>
  <c r="Z952" i="15"/>
  <c r="U952" i="15"/>
  <c r="AA952" i="15"/>
  <c r="V952" i="15"/>
  <c r="Y952" i="15"/>
  <c r="T952" i="15"/>
  <c r="AA953" i="15" l="1"/>
  <c r="V953" i="15"/>
  <c r="T953" i="15"/>
  <c r="X953" i="15"/>
  <c r="AD953" i="15"/>
  <c r="AB953" i="15"/>
  <c r="R954" i="15"/>
  <c r="U953" i="15"/>
  <c r="Z953" i="15"/>
  <c r="S953" i="15"/>
  <c r="Y953" i="15"/>
  <c r="W953" i="15"/>
  <c r="AC953" i="15"/>
  <c r="AC954" i="15" l="1"/>
  <c r="X954" i="15"/>
  <c r="V954" i="15"/>
  <c r="AB954" i="15"/>
  <c r="Z954" i="15"/>
  <c r="R955" i="15"/>
  <c r="U954" i="15"/>
  <c r="AA954" i="15"/>
  <c r="Y954" i="15"/>
  <c r="T954" i="15"/>
  <c r="AD954" i="15"/>
  <c r="S954" i="15"/>
  <c r="W954" i="15"/>
  <c r="AA955" i="15" l="1"/>
  <c r="V955" i="15"/>
  <c r="AD955" i="15"/>
  <c r="AB955" i="15"/>
  <c r="Z955" i="15"/>
  <c r="R956" i="15"/>
  <c r="U955" i="15"/>
  <c r="X955" i="15"/>
  <c r="S955" i="15"/>
  <c r="Y955" i="15"/>
  <c r="T955" i="15"/>
  <c r="W955" i="15"/>
  <c r="AC955" i="15"/>
  <c r="AC956" i="15" l="1"/>
  <c r="X956" i="15"/>
  <c r="AB956" i="15"/>
  <c r="R957" i="15"/>
  <c r="AD956" i="15"/>
  <c r="Z956" i="15"/>
  <c r="S956" i="15"/>
  <c r="W956" i="15"/>
  <c r="V956" i="15"/>
  <c r="U956" i="15"/>
  <c r="AA956" i="15"/>
  <c r="Y956" i="15"/>
  <c r="T956" i="15"/>
  <c r="AA957" i="15" l="1"/>
  <c r="V957" i="15"/>
  <c r="T957" i="15"/>
  <c r="AB957" i="15"/>
  <c r="R958" i="15"/>
  <c r="U957" i="15"/>
  <c r="Z957" i="15"/>
  <c r="AD957" i="15"/>
  <c r="S957" i="15"/>
  <c r="Y957" i="15"/>
  <c r="X957" i="15"/>
  <c r="W957" i="15"/>
  <c r="AC957" i="15"/>
  <c r="AC958" i="15" l="1"/>
  <c r="X958" i="15"/>
  <c r="AD958" i="15"/>
  <c r="AB958" i="15"/>
  <c r="Z958" i="15"/>
  <c r="S958" i="15"/>
  <c r="W958" i="15"/>
  <c r="V958" i="15"/>
  <c r="R959" i="15"/>
  <c r="U958" i="15"/>
  <c r="AA958" i="15"/>
  <c r="Y958" i="15"/>
  <c r="T958" i="15"/>
  <c r="AA959" i="15" l="1"/>
  <c r="R960" i="15"/>
  <c r="AC959" i="15"/>
  <c r="U959" i="15"/>
  <c r="T959" i="15"/>
  <c r="V959" i="15"/>
  <c r="Y959" i="15"/>
  <c r="Z959" i="15"/>
  <c r="S959" i="15"/>
  <c r="AD959" i="15"/>
  <c r="X959" i="15"/>
  <c r="W959" i="15"/>
  <c r="AB959" i="15"/>
  <c r="AC960" i="15" l="1"/>
  <c r="V960" i="15"/>
  <c r="AA960" i="15"/>
  <c r="W960" i="15"/>
  <c r="T960" i="15"/>
  <c r="X960" i="15"/>
  <c r="S960" i="15"/>
  <c r="U960" i="15"/>
  <c r="AB960" i="15"/>
  <c r="Z960" i="15"/>
  <c r="AD960" i="15"/>
  <c r="Y960" i="15"/>
  <c r="R961" i="15"/>
  <c r="AA961" i="15" l="1"/>
  <c r="X961" i="15"/>
  <c r="Y961" i="15"/>
  <c r="AC961" i="15"/>
  <c r="U961" i="15"/>
  <c r="AB961" i="15"/>
  <c r="V961" i="15"/>
  <c r="Z961" i="15"/>
  <c r="S961" i="15"/>
  <c r="AD961" i="15"/>
  <c r="R962" i="15"/>
  <c r="W961" i="15"/>
  <c r="T961" i="15"/>
  <c r="AC962" i="15" l="1"/>
  <c r="Z962" i="15"/>
  <c r="W962" i="15"/>
  <c r="AA962" i="15"/>
  <c r="AD962" i="15"/>
  <c r="T962" i="15"/>
  <c r="V962" i="15"/>
  <c r="X962" i="15"/>
  <c r="U962" i="15"/>
  <c r="AB962" i="15"/>
  <c r="S962" i="15"/>
  <c r="Y962" i="15"/>
  <c r="R963" i="15"/>
  <c r="AA963" i="15" l="1"/>
  <c r="R964" i="15"/>
  <c r="AC963" i="15"/>
  <c r="U963" i="15"/>
  <c r="T963" i="15"/>
  <c r="V963" i="15"/>
  <c r="Z963" i="15"/>
  <c r="X963" i="15"/>
  <c r="S963" i="15"/>
  <c r="AD963" i="15"/>
  <c r="Y963" i="15"/>
  <c r="W963" i="15"/>
  <c r="AB963" i="15"/>
  <c r="AC964" i="15" l="1"/>
  <c r="V964" i="15"/>
  <c r="S964" i="15"/>
  <c r="AA964" i="15"/>
  <c r="AD964" i="15"/>
  <c r="T964" i="15"/>
  <c r="X964" i="15"/>
  <c r="Z964" i="15"/>
  <c r="U964" i="15"/>
  <c r="AB964" i="15"/>
  <c r="W964" i="15"/>
  <c r="Y964" i="15"/>
  <c r="R965" i="15"/>
  <c r="AA965" i="15" l="1"/>
  <c r="X965" i="15"/>
  <c r="AC965" i="15"/>
  <c r="V965" i="15"/>
  <c r="U965" i="15"/>
  <c r="Z965" i="15"/>
  <c r="S965" i="15"/>
  <c r="AD965" i="15"/>
  <c r="AB965" i="15"/>
  <c r="Y965" i="15"/>
  <c r="R966" i="15"/>
  <c r="W965" i="15"/>
  <c r="T965" i="15"/>
  <c r="AC966" i="15" l="1"/>
  <c r="Z966" i="15"/>
  <c r="S966" i="15"/>
  <c r="T966" i="15"/>
  <c r="AA966" i="15"/>
  <c r="AB966" i="15"/>
  <c r="V966" i="15"/>
  <c r="AD966" i="15"/>
  <c r="U966" i="15"/>
  <c r="R967" i="15"/>
  <c r="W966" i="15"/>
  <c r="Y966" i="15"/>
  <c r="X966" i="15"/>
  <c r="AA967" i="15" l="1"/>
  <c r="AD967" i="15"/>
  <c r="AC967" i="15"/>
  <c r="R968" i="15"/>
  <c r="Y967" i="15"/>
  <c r="Z967" i="15"/>
  <c r="X967" i="15"/>
  <c r="T967" i="15"/>
  <c r="S967" i="15"/>
  <c r="AB967" i="15"/>
  <c r="U967" i="15"/>
  <c r="W967" i="15"/>
  <c r="V967" i="15"/>
  <c r="AC968" i="15" l="1"/>
  <c r="Z968" i="15"/>
  <c r="W968" i="15"/>
  <c r="AA968" i="15"/>
  <c r="T968" i="15"/>
  <c r="V968" i="15"/>
  <c r="AB968" i="15"/>
  <c r="AD968" i="15"/>
  <c r="U968" i="15"/>
  <c r="R969" i="15"/>
  <c r="S968" i="15"/>
  <c r="Y968" i="15"/>
  <c r="X968" i="15"/>
  <c r="AA969" i="15" l="1"/>
  <c r="AD969" i="15"/>
  <c r="AC969" i="15"/>
  <c r="R970" i="15"/>
  <c r="X969" i="15"/>
  <c r="Z969" i="15"/>
  <c r="T969" i="15"/>
  <c r="Y969" i="15"/>
  <c r="S969" i="15"/>
  <c r="AB969" i="15"/>
  <c r="U969" i="15"/>
  <c r="W969" i="15"/>
  <c r="V969" i="15"/>
  <c r="AC970" i="15" l="1"/>
  <c r="Z970" i="15"/>
  <c r="AB970" i="15"/>
  <c r="AA970" i="15"/>
  <c r="S970" i="15"/>
  <c r="T970" i="15"/>
  <c r="V970" i="15"/>
  <c r="AD970" i="15"/>
  <c r="U970" i="15"/>
  <c r="R971" i="15"/>
  <c r="W970" i="15"/>
  <c r="Y970" i="15"/>
  <c r="X970" i="15"/>
  <c r="AA971" i="15" l="1"/>
  <c r="AD971" i="15"/>
  <c r="AC971" i="15"/>
  <c r="R972" i="15"/>
  <c r="X971" i="15"/>
  <c r="Z971" i="15"/>
  <c r="T971" i="15"/>
  <c r="Y971" i="15"/>
  <c r="S971" i="15"/>
  <c r="AB971" i="15"/>
  <c r="U971" i="15"/>
  <c r="W971" i="15"/>
  <c r="V971" i="15"/>
  <c r="AC972" i="15" l="1"/>
  <c r="Z972" i="15"/>
  <c r="AA972" i="15"/>
  <c r="T972" i="15"/>
  <c r="V972" i="15"/>
  <c r="AB972" i="15"/>
  <c r="AD972" i="15"/>
  <c r="W972" i="15"/>
  <c r="U972" i="15"/>
  <c r="R973" i="15"/>
  <c r="S972" i="15"/>
  <c r="Y972" i="15"/>
  <c r="X972" i="15"/>
  <c r="AA973" i="15" l="1"/>
  <c r="AD973" i="15"/>
  <c r="AC973" i="15"/>
  <c r="Z973" i="15"/>
  <c r="X973" i="15"/>
  <c r="T973" i="15"/>
  <c r="U973" i="15"/>
  <c r="Y973" i="15"/>
  <c r="S973" i="15"/>
  <c r="AB973" i="15"/>
  <c r="R974" i="15"/>
  <c r="W973" i="15"/>
  <c r="V973" i="15"/>
  <c r="AC974" i="15" l="1"/>
  <c r="Z974" i="15"/>
  <c r="AA974" i="15"/>
  <c r="S974" i="15"/>
  <c r="T974" i="15"/>
  <c r="W974" i="15"/>
  <c r="AB974" i="15"/>
  <c r="V974" i="15"/>
  <c r="AD974" i="15"/>
  <c r="U974" i="15"/>
  <c r="R975" i="15"/>
  <c r="Y974" i="15"/>
  <c r="X974" i="15"/>
  <c r="AA975" i="15" l="1"/>
  <c r="AD975" i="15"/>
  <c r="U975" i="15"/>
  <c r="X975" i="15"/>
  <c r="AC975" i="15"/>
  <c r="Z975" i="15"/>
  <c r="T975" i="15"/>
  <c r="S975" i="15"/>
  <c r="AB975" i="15"/>
  <c r="R976" i="15"/>
  <c r="Y975" i="15"/>
  <c r="W975" i="15"/>
  <c r="V975" i="15"/>
  <c r="AC976" i="15" l="1"/>
  <c r="Z976" i="15"/>
  <c r="AA976" i="15"/>
  <c r="S976" i="15"/>
  <c r="T976" i="15"/>
  <c r="W976" i="15"/>
  <c r="AB976" i="15"/>
  <c r="V976" i="15"/>
  <c r="Y976" i="15"/>
  <c r="X976" i="15"/>
  <c r="AD976" i="15"/>
  <c r="U976" i="15"/>
  <c r="R977" i="15"/>
  <c r="AA977" i="15" l="1"/>
  <c r="AD977" i="15"/>
  <c r="Y977" i="15"/>
  <c r="AC977" i="15"/>
  <c r="R978" i="15"/>
  <c r="Z977" i="15"/>
  <c r="T977" i="15"/>
  <c r="X977" i="15"/>
  <c r="S977" i="15"/>
  <c r="AB977" i="15"/>
  <c r="U977" i="15"/>
  <c r="W977" i="15"/>
  <c r="V977" i="15"/>
  <c r="AC978" i="15" l="1"/>
  <c r="Z978" i="15"/>
  <c r="T978" i="15"/>
  <c r="AA978" i="15"/>
  <c r="V978" i="15"/>
  <c r="AD978" i="15"/>
  <c r="W978" i="15"/>
  <c r="U978" i="15"/>
  <c r="R979" i="15"/>
  <c r="S978" i="15"/>
  <c r="AB978" i="15"/>
  <c r="Y978" i="15"/>
  <c r="X978" i="15"/>
  <c r="AA979" i="15" l="1"/>
  <c r="AD979" i="15"/>
  <c r="AC979" i="15"/>
  <c r="W979" i="15"/>
  <c r="V979" i="15"/>
  <c r="Z979" i="15"/>
  <c r="T979" i="15"/>
  <c r="U979" i="15"/>
  <c r="R980" i="15"/>
  <c r="S979" i="15"/>
  <c r="AB979" i="15"/>
  <c r="Y979" i="15"/>
  <c r="X979" i="15"/>
  <c r="AC980" i="15" l="1"/>
  <c r="Z980" i="15"/>
  <c r="S980" i="15"/>
  <c r="AA980" i="15"/>
  <c r="AB980" i="15"/>
  <c r="V980" i="15"/>
  <c r="AD980" i="15"/>
  <c r="T980" i="15"/>
  <c r="U980" i="15"/>
  <c r="R981" i="15"/>
  <c r="W980" i="15"/>
  <c r="Y980" i="15"/>
  <c r="X980" i="15"/>
  <c r="AA981" i="15" l="1"/>
  <c r="AD981" i="15"/>
  <c r="U981" i="15"/>
  <c r="Y981" i="15"/>
  <c r="AC981" i="15"/>
  <c r="Z981" i="15"/>
  <c r="T981" i="15"/>
  <c r="R982" i="15"/>
  <c r="X981" i="15"/>
  <c r="S981" i="15"/>
  <c r="AB981" i="15"/>
  <c r="W981" i="15"/>
  <c r="V981" i="15"/>
  <c r="AC982" i="15" l="1"/>
  <c r="Z982" i="15"/>
  <c r="T982" i="15"/>
  <c r="AB982" i="15"/>
  <c r="AA982" i="15"/>
  <c r="S982" i="15"/>
  <c r="V982" i="15"/>
  <c r="AD982" i="15"/>
  <c r="U982" i="15"/>
  <c r="R983" i="15"/>
  <c r="W982" i="15"/>
  <c r="Y982" i="15"/>
  <c r="X982" i="15"/>
  <c r="AA983" i="15" l="1"/>
  <c r="AD983" i="15"/>
  <c r="AC983" i="15"/>
  <c r="R984" i="15"/>
  <c r="X983" i="15"/>
  <c r="Z983" i="15"/>
  <c r="T983" i="15"/>
  <c r="Y983" i="15"/>
  <c r="S983" i="15"/>
  <c r="AB983" i="15"/>
  <c r="U983" i="15"/>
  <c r="W983" i="15"/>
  <c r="V983" i="15"/>
  <c r="AC984" i="15" l="1"/>
  <c r="Z984" i="15"/>
  <c r="AA984" i="15"/>
  <c r="T984" i="15"/>
  <c r="W984" i="15"/>
  <c r="AB984" i="15"/>
  <c r="V984" i="15"/>
  <c r="AD984" i="15"/>
  <c r="U984" i="15"/>
  <c r="R985" i="15"/>
  <c r="S984" i="15"/>
  <c r="Y984" i="15"/>
  <c r="X984" i="15"/>
  <c r="AA985" i="15" l="1"/>
  <c r="AD985" i="15"/>
  <c r="R986" i="15"/>
  <c r="AC985" i="15"/>
  <c r="U985" i="15"/>
  <c r="X985" i="15"/>
  <c r="Z985" i="15"/>
  <c r="Y985" i="15"/>
  <c r="T985" i="15"/>
  <c r="S985" i="15"/>
  <c r="AB985" i="15"/>
  <c r="W985" i="15"/>
  <c r="V985" i="15"/>
  <c r="AC986" i="15" l="1"/>
  <c r="Z986" i="15"/>
  <c r="S986" i="15"/>
  <c r="AB986" i="15"/>
  <c r="AA986" i="15"/>
  <c r="V986" i="15"/>
  <c r="AD986" i="15"/>
  <c r="T986" i="15"/>
  <c r="U986" i="15"/>
  <c r="R987" i="15"/>
  <c r="W986" i="15"/>
  <c r="Y986" i="15"/>
  <c r="X986" i="15"/>
  <c r="AA987" i="15" l="1"/>
  <c r="AD987" i="15"/>
  <c r="X987" i="15"/>
  <c r="AC987" i="15"/>
  <c r="R988" i="15"/>
  <c r="Z987" i="15"/>
  <c r="Y987" i="15"/>
  <c r="T987" i="15"/>
  <c r="S987" i="15"/>
  <c r="AB987" i="15"/>
  <c r="U987" i="15"/>
  <c r="W987" i="15"/>
  <c r="V987" i="15"/>
  <c r="AC988" i="15" l="1"/>
  <c r="Z988" i="15"/>
  <c r="S988" i="15"/>
  <c r="AB988" i="15"/>
  <c r="AA988" i="15"/>
  <c r="V988" i="15"/>
  <c r="AD988" i="15"/>
  <c r="T988" i="15"/>
  <c r="U988" i="15"/>
  <c r="R989" i="15"/>
  <c r="W988" i="15"/>
  <c r="Y988" i="15"/>
  <c r="X988" i="15"/>
  <c r="AA989" i="15" l="1"/>
  <c r="AD989" i="15"/>
  <c r="X989" i="15"/>
  <c r="AC989" i="15"/>
  <c r="U989" i="15"/>
  <c r="R990" i="15"/>
  <c r="Z989" i="15"/>
  <c r="T989" i="15"/>
  <c r="S989" i="15"/>
  <c r="AB989" i="15"/>
  <c r="W989" i="15"/>
  <c r="V989" i="15"/>
  <c r="Y989" i="15"/>
  <c r="AC990" i="15" l="1"/>
  <c r="Z990" i="15"/>
  <c r="AA990" i="15"/>
  <c r="R991" i="15"/>
  <c r="Y990" i="15"/>
  <c r="X990" i="15"/>
  <c r="V990" i="15"/>
  <c r="U990" i="15"/>
  <c r="T990" i="15"/>
  <c r="W990" i="15"/>
  <c r="AB990" i="15"/>
  <c r="AD990" i="15"/>
  <c r="S990" i="15"/>
  <c r="AA991" i="15" l="1"/>
  <c r="AD991" i="15"/>
  <c r="U991" i="15"/>
  <c r="R992" i="15"/>
  <c r="AC991" i="15"/>
  <c r="S991" i="15"/>
  <c r="AB991" i="15"/>
  <c r="Z991" i="15"/>
  <c r="W991" i="15"/>
  <c r="V991" i="15"/>
  <c r="T991" i="15"/>
  <c r="X991" i="15"/>
  <c r="Y991" i="15"/>
  <c r="AC992" i="15" l="1"/>
  <c r="Z992" i="15"/>
  <c r="AA992" i="15"/>
  <c r="T992" i="15"/>
  <c r="W992" i="15"/>
  <c r="AB992" i="15"/>
  <c r="V992" i="15"/>
  <c r="AD992" i="15"/>
  <c r="S992" i="15"/>
  <c r="U992" i="15"/>
  <c r="R993" i="15"/>
  <c r="Y992" i="15"/>
  <c r="X992" i="15"/>
  <c r="AA993" i="15" l="1"/>
  <c r="AD993" i="15"/>
  <c r="U993" i="15"/>
  <c r="R994" i="15"/>
  <c r="AC993" i="15"/>
  <c r="Y993" i="15"/>
  <c r="X993" i="15"/>
  <c r="Z993" i="15"/>
  <c r="T993" i="15"/>
  <c r="S993" i="15"/>
  <c r="AB993" i="15"/>
  <c r="W993" i="15"/>
  <c r="V993" i="15"/>
  <c r="AC994" i="15" l="1"/>
  <c r="Z994" i="15"/>
  <c r="S994" i="15"/>
  <c r="AA994" i="15"/>
  <c r="V994" i="15"/>
  <c r="AD994" i="15"/>
  <c r="T994" i="15"/>
  <c r="W994" i="15"/>
  <c r="U994" i="15"/>
  <c r="R995" i="15"/>
  <c r="AB994" i="15"/>
  <c r="Y994" i="15"/>
  <c r="X994" i="15"/>
  <c r="AA995" i="15" l="1"/>
  <c r="AD995" i="15"/>
  <c r="U995" i="15"/>
  <c r="X995" i="15"/>
  <c r="AC995" i="15"/>
  <c r="Z995" i="15"/>
  <c r="Y995" i="15"/>
  <c r="T995" i="15"/>
  <c r="R996" i="15"/>
  <c r="S995" i="15"/>
  <c r="AB995" i="15"/>
  <c r="W995" i="15"/>
  <c r="V995" i="15"/>
  <c r="AC996" i="15" l="1"/>
  <c r="Z996" i="15"/>
  <c r="W996" i="15"/>
  <c r="AA996" i="15"/>
  <c r="AB996" i="15"/>
  <c r="V996" i="15"/>
  <c r="AD996" i="15"/>
  <c r="S996" i="15"/>
  <c r="T996" i="15"/>
  <c r="U996" i="15"/>
  <c r="R997" i="15"/>
  <c r="Y996" i="15"/>
  <c r="X996" i="15"/>
  <c r="AA997" i="15" l="1"/>
  <c r="AD997" i="15"/>
  <c r="AC997" i="15"/>
  <c r="R998" i="15"/>
  <c r="Y997" i="15"/>
  <c r="X997" i="15"/>
  <c r="Z997" i="15"/>
  <c r="T997" i="15"/>
  <c r="U997" i="15"/>
  <c r="S997" i="15"/>
  <c r="AB997" i="15"/>
  <c r="W997" i="15"/>
  <c r="V997" i="15"/>
  <c r="AC998" i="15" l="1"/>
  <c r="Z998" i="15"/>
  <c r="W998" i="15"/>
  <c r="AA998" i="15"/>
  <c r="V998" i="15"/>
  <c r="AD998" i="15"/>
  <c r="T998" i="15"/>
  <c r="AB998" i="15"/>
  <c r="U998" i="15"/>
  <c r="R999" i="15"/>
  <c r="S998" i="15"/>
  <c r="Y998" i="15"/>
  <c r="X998" i="15"/>
  <c r="AA999" i="15" l="1"/>
  <c r="AD999" i="15"/>
  <c r="AC999" i="15"/>
  <c r="Y999" i="15"/>
  <c r="Z999" i="15"/>
  <c r="T999" i="15"/>
  <c r="R1000" i="15"/>
  <c r="S999" i="15"/>
  <c r="AB999" i="15"/>
  <c r="U999" i="15"/>
  <c r="X999" i="15"/>
  <c r="W999" i="15"/>
  <c r="V999" i="15"/>
  <c r="AC1000" i="15" l="1"/>
  <c r="Z1000" i="15"/>
  <c r="W1000" i="15"/>
  <c r="AA1000" i="15"/>
  <c r="T1000" i="15"/>
  <c r="V1000" i="15"/>
  <c r="AD1000" i="15"/>
  <c r="AB1000" i="15"/>
  <c r="U1000" i="15"/>
  <c r="R1001" i="15"/>
  <c r="S1000" i="15"/>
  <c r="Y1000" i="15"/>
  <c r="X1000" i="15"/>
  <c r="AC1001" i="15" l="1"/>
  <c r="AA1001" i="15"/>
  <c r="AD1001" i="15"/>
  <c r="Z1001" i="15"/>
  <c r="T1001" i="15"/>
  <c r="U1001" i="15"/>
  <c r="R1002" i="15"/>
  <c r="S1001" i="15"/>
  <c r="AB1001" i="15"/>
  <c r="W1001" i="15"/>
  <c r="V1001" i="15"/>
  <c r="Y1001" i="15"/>
  <c r="X1001" i="15"/>
  <c r="AC1002" i="15" l="1"/>
  <c r="Z1002" i="15"/>
  <c r="AA1002" i="15"/>
  <c r="T1002" i="15"/>
  <c r="V1002" i="15"/>
  <c r="AD1002" i="15"/>
  <c r="U1002" i="15"/>
  <c r="R1003" i="15"/>
  <c r="S1002" i="15"/>
  <c r="W1002" i="15"/>
  <c r="AB1002" i="15"/>
  <c r="Y1002" i="15"/>
  <c r="X1002" i="15"/>
  <c r="AA1003" i="15" l="1"/>
  <c r="AD1003" i="15"/>
  <c r="AC1003" i="15"/>
  <c r="R1004" i="15"/>
  <c r="Y1003" i="15"/>
  <c r="Z1003" i="15"/>
  <c r="X1003" i="15"/>
  <c r="T1003" i="15"/>
  <c r="S1003" i="15"/>
  <c r="AB1003" i="15"/>
  <c r="U1003" i="15"/>
  <c r="W1003" i="15"/>
  <c r="V1003" i="15"/>
  <c r="AC1004" i="15" l="1"/>
  <c r="Z1004" i="15"/>
  <c r="AA1004" i="15"/>
  <c r="R1005" i="15"/>
  <c r="T1004" i="15"/>
  <c r="V1004" i="15"/>
  <c r="U1004" i="15"/>
  <c r="S1004" i="15"/>
  <c r="AD1004" i="15"/>
  <c r="Y1004" i="15"/>
  <c r="X1004" i="15"/>
  <c r="W1004" i="15"/>
  <c r="AB1004" i="15"/>
  <c r="AA1005" i="15" l="1"/>
  <c r="AD1005" i="15"/>
  <c r="U1005" i="15"/>
  <c r="Y1005" i="15"/>
  <c r="AC1005" i="15"/>
  <c r="Z1005" i="15"/>
  <c r="T1005" i="15"/>
  <c r="R1006" i="15"/>
  <c r="X1005" i="15"/>
  <c r="S1005" i="15"/>
  <c r="AB1005" i="15"/>
  <c r="W1005" i="15"/>
  <c r="V1005" i="15"/>
  <c r="AC1006" i="15" l="1"/>
  <c r="Z1006" i="15"/>
  <c r="T1006" i="15"/>
  <c r="AB1006" i="15"/>
  <c r="AA1006" i="15"/>
  <c r="V1006" i="15"/>
  <c r="AD1006" i="15"/>
  <c r="S1006" i="15"/>
  <c r="W1006" i="15"/>
  <c r="U1006" i="15"/>
  <c r="R1007" i="15"/>
  <c r="Y1006" i="15"/>
  <c r="X1006" i="15"/>
  <c r="AC1007" i="15" l="1"/>
  <c r="Y1007" i="15"/>
  <c r="Z1007" i="15"/>
  <c r="T1007" i="15"/>
  <c r="S1007" i="15"/>
  <c r="AB1007" i="15"/>
  <c r="AA1007" i="15"/>
  <c r="AD1007" i="15"/>
  <c r="W1007" i="15"/>
  <c r="V1007" i="15"/>
  <c r="U1007" i="15"/>
  <c r="R1008" i="15"/>
  <c r="X1007" i="15"/>
  <c r="AC1008" i="15" l="1"/>
  <c r="Z1008" i="15"/>
  <c r="W1008" i="15"/>
  <c r="AA1008" i="15"/>
  <c r="T1008" i="15"/>
  <c r="V1008" i="15"/>
  <c r="AD1008" i="15"/>
  <c r="AB1008" i="15"/>
  <c r="U1008" i="15"/>
  <c r="R1009" i="15"/>
  <c r="S1008" i="15"/>
  <c r="Y1008" i="15"/>
  <c r="X1008" i="15"/>
  <c r="AA1009" i="15" l="1"/>
  <c r="AD1009" i="15"/>
  <c r="U1009" i="15"/>
  <c r="R1010" i="15"/>
  <c r="AC1009" i="15"/>
  <c r="Z1009" i="15"/>
  <c r="T1009" i="15"/>
  <c r="Y1009" i="15"/>
  <c r="S1009" i="15"/>
  <c r="AB1009" i="15"/>
  <c r="X1009" i="15"/>
  <c r="W1009" i="15"/>
  <c r="V1009" i="15"/>
  <c r="AC1010" i="15" l="1"/>
  <c r="Z1010" i="15"/>
  <c r="AA1010" i="15"/>
  <c r="AB1010" i="15"/>
  <c r="V1010" i="15"/>
  <c r="W1010" i="15"/>
  <c r="AD1010" i="15"/>
  <c r="S1010" i="15"/>
  <c r="U1010" i="15"/>
  <c r="R1011" i="15"/>
  <c r="T1010" i="15"/>
  <c r="Y1010" i="15"/>
  <c r="X1010" i="15"/>
  <c r="AA1011" i="15" l="1"/>
  <c r="X1011" i="15"/>
  <c r="AD1011" i="15"/>
  <c r="R1012" i="15"/>
  <c r="T1011" i="15"/>
  <c r="Y1011" i="15"/>
  <c r="Z1011" i="15"/>
  <c r="U1011" i="15"/>
  <c r="S1011" i="15"/>
  <c r="V1011" i="15"/>
  <c r="AC1011" i="15"/>
  <c r="W1011" i="15"/>
  <c r="AB1011" i="15"/>
  <c r="AC1012" i="15" l="1"/>
  <c r="R1013" i="15"/>
  <c r="W1012" i="15"/>
  <c r="X1012" i="15"/>
  <c r="AD1012" i="15"/>
  <c r="T1012" i="15"/>
  <c r="Z1012" i="15"/>
  <c r="U1012" i="15"/>
  <c r="V1012" i="15"/>
  <c r="S1012" i="15"/>
  <c r="AB1012" i="15"/>
  <c r="Y1012" i="15"/>
  <c r="AA1012" i="15"/>
  <c r="AB1013" i="15" l="1"/>
  <c r="S1013" i="15"/>
  <c r="Y1013" i="15"/>
  <c r="AC1013" i="15"/>
  <c r="AA1013" i="15"/>
  <c r="V1013" i="15"/>
  <c r="W1013" i="15"/>
  <c r="U1013" i="15"/>
  <c r="T1013" i="15"/>
  <c r="Z1013" i="15"/>
  <c r="R1014" i="15"/>
  <c r="X1013" i="15"/>
  <c r="AD1013" i="15"/>
  <c r="AD1014" i="15" l="1"/>
  <c r="U1014" i="15"/>
  <c r="AA1014" i="15"/>
  <c r="S1014" i="15"/>
  <c r="T1014" i="15"/>
  <c r="W1014" i="15"/>
  <c r="X1014" i="15"/>
  <c r="V1014" i="15"/>
  <c r="AB1014" i="15"/>
  <c r="Y1014" i="15"/>
  <c r="AC1014" i="15"/>
  <c r="Z1014" i="15"/>
  <c r="R1015" i="15"/>
  <c r="AB1015" i="15" l="1"/>
  <c r="S1015" i="15"/>
  <c r="R1016" i="15"/>
  <c r="W1015" i="15"/>
  <c r="U1015" i="15"/>
  <c r="AA1015" i="15"/>
  <c r="Y1015" i="15"/>
  <c r="AC1015" i="15"/>
  <c r="X1015" i="15"/>
  <c r="V1015" i="15"/>
  <c r="T1015" i="15"/>
  <c r="Z1015" i="15"/>
  <c r="AD1015" i="15"/>
  <c r="AD1016" i="15" l="1"/>
  <c r="U1016" i="15"/>
  <c r="S1016" i="15"/>
  <c r="AA1016" i="15"/>
  <c r="R1017" i="15"/>
  <c r="T1016" i="15"/>
  <c r="Z1016" i="15"/>
  <c r="X1016" i="15"/>
  <c r="V1016" i="15"/>
  <c r="AB1016" i="15"/>
  <c r="Y1016" i="15"/>
  <c r="W1016" i="15"/>
  <c r="AC1016" i="15"/>
  <c r="AB1017" i="15" l="1"/>
  <c r="S1017" i="15"/>
  <c r="Y1017" i="15"/>
  <c r="AC1017" i="15"/>
  <c r="V1017" i="15"/>
  <c r="R1018" i="15"/>
  <c r="W1017" i="15"/>
  <c r="U1017" i="15"/>
  <c r="T1017" i="15"/>
  <c r="Z1017" i="15"/>
  <c r="X1017" i="15"/>
  <c r="AD1017" i="15"/>
  <c r="AA1017" i="15"/>
  <c r="AD1018" i="15" l="1"/>
  <c r="U1018" i="15"/>
  <c r="AA1018" i="15"/>
  <c r="T1018" i="15"/>
  <c r="X1018" i="15"/>
  <c r="S1018" i="15"/>
  <c r="Y1018" i="15"/>
  <c r="W1018" i="15"/>
  <c r="AC1018" i="15"/>
  <c r="V1018" i="15"/>
  <c r="AB1018" i="15"/>
  <c r="Z1018" i="15"/>
  <c r="R1019" i="15"/>
  <c r="AB1019" i="15" l="1"/>
  <c r="S1019" i="15"/>
  <c r="Y1019" i="15"/>
  <c r="AC1019" i="15"/>
  <c r="V1019" i="15"/>
  <c r="R1020" i="15"/>
  <c r="W1019" i="15"/>
  <c r="T1019" i="15"/>
  <c r="Z1019" i="15"/>
  <c r="X1019" i="15"/>
  <c r="AD1019" i="15"/>
  <c r="U1019" i="15"/>
  <c r="AA1019" i="15"/>
  <c r="AD1020" i="15" l="1"/>
  <c r="U1020" i="15"/>
  <c r="S1020" i="15"/>
  <c r="AA1020" i="15"/>
  <c r="T1020" i="15"/>
  <c r="R1021" i="15"/>
  <c r="X1020" i="15"/>
  <c r="Z1020" i="15"/>
  <c r="V1020" i="15"/>
  <c r="AB1020" i="15"/>
  <c r="Y1020" i="15"/>
  <c r="W1020" i="15"/>
  <c r="AC1020" i="15"/>
  <c r="AB1021" i="15" l="1"/>
  <c r="S1021" i="15"/>
  <c r="U1021" i="15"/>
  <c r="Y1021" i="15"/>
  <c r="AC1021" i="15"/>
  <c r="X1021" i="15"/>
  <c r="AD1021" i="15"/>
  <c r="R1022" i="15"/>
  <c r="W1021" i="15"/>
  <c r="V1021" i="15"/>
  <c r="T1021" i="15"/>
  <c r="Z1021" i="15"/>
  <c r="AA1021" i="15"/>
  <c r="AD1022" i="15" l="1"/>
  <c r="U1022" i="15"/>
  <c r="W1022" i="15"/>
  <c r="AC1022" i="15"/>
  <c r="AA1022" i="15"/>
  <c r="T1022" i="15"/>
  <c r="X1022" i="15"/>
  <c r="S1022" i="15"/>
  <c r="Y1022" i="15"/>
  <c r="V1022" i="15"/>
  <c r="AB1022" i="15"/>
  <c r="Z1022" i="15"/>
  <c r="R1023" i="15"/>
  <c r="AB1023" i="15" l="1"/>
  <c r="S1023" i="15"/>
  <c r="U1023" i="15"/>
  <c r="Y1023" i="15"/>
  <c r="AC1023" i="15"/>
  <c r="V1023" i="15"/>
  <c r="R1024" i="15"/>
  <c r="W1023" i="15"/>
  <c r="T1023" i="15"/>
  <c r="Z1023" i="15"/>
  <c r="X1023" i="15"/>
  <c r="AD1023" i="15"/>
  <c r="AA1023" i="15"/>
  <c r="AD1024" i="15" l="1"/>
  <c r="U1024" i="15"/>
  <c r="S1024" i="15"/>
  <c r="AA1024" i="15"/>
  <c r="T1024" i="15"/>
  <c r="R1025" i="15"/>
  <c r="X1024" i="15"/>
  <c r="Z1024" i="15"/>
  <c r="V1024" i="15"/>
  <c r="AB1024" i="15"/>
  <c r="Y1024" i="15"/>
  <c r="W1024" i="15"/>
  <c r="AC1024" i="15"/>
  <c r="AB1025" i="15" l="1"/>
  <c r="S1025" i="15"/>
  <c r="Y1025" i="15"/>
  <c r="AC1025" i="15"/>
  <c r="X1025" i="15"/>
  <c r="V1025" i="15"/>
  <c r="AD1025" i="15"/>
  <c r="R1026" i="15"/>
  <c r="W1025" i="15"/>
  <c r="T1025" i="15"/>
  <c r="Z1025" i="15"/>
  <c r="U1025" i="15"/>
  <c r="AA1025" i="15"/>
  <c r="AD1026" i="15" l="1"/>
  <c r="U1026" i="15"/>
  <c r="AA1026" i="15"/>
  <c r="T1026" i="15"/>
  <c r="R1027" i="15"/>
  <c r="S1026" i="15"/>
  <c r="Y1026" i="15"/>
  <c r="X1026" i="15"/>
  <c r="Z1026" i="15"/>
  <c r="V1026" i="15"/>
  <c r="AB1026" i="15"/>
  <c r="W1026" i="15"/>
  <c r="AC1026" i="15"/>
  <c r="AB1027" i="15" l="1"/>
  <c r="S1027" i="15"/>
  <c r="R1028" i="15"/>
  <c r="W1027" i="15"/>
  <c r="Y1027" i="15"/>
  <c r="AC1027" i="15"/>
  <c r="V1027" i="15"/>
  <c r="U1027" i="15"/>
  <c r="AA1027" i="15"/>
  <c r="T1027" i="15"/>
  <c r="Z1027" i="15"/>
  <c r="X1027" i="15"/>
  <c r="AD1027" i="15"/>
  <c r="AD1028" i="15" l="1"/>
  <c r="U1028" i="15"/>
  <c r="AA1028" i="15"/>
  <c r="W1028" i="15"/>
  <c r="AC1028" i="15"/>
  <c r="T1028" i="15"/>
  <c r="R1029" i="15"/>
  <c r="X1028" i="15"/>
  <c r="S1028" i="15"/>
  <c r="Y1028" i="15"/>
  <c r="V1028" i="15"/>
  <c r="AB1028" i="15"/>
  <c r="Z1028" i="15"/>
  <c r="AB1029" i="15" l="1"/>
  <c r="S1029" i="15"/>
  <c r="Y1029" i="15"/>
  <c r="AC1029" i="15"/>
  <c r="X1029" i="15"/>
  <c r="AD1029" i="15"/>
  <c r="R1030" i="15"/>
  <c r="W1029" i="15"/>
  <c r="V1029" i="15"/>
  <c r="T1029" i="15"/>
  <c r="Z1029" i="15"/>
  <c r="U1029" i="15"/>
  <c r="AA1029" i="15"/>
  <c r="AD1030" i="15" l="1"/>
  <c r="U1030" i="15"/>
  <c r="AA1030" i="15"/>
  <c r="T1030" i="15"/>
  <c r="Y1030" i="15"/>
  <c r="W1030" i="15"/>
  <c r="AC1030" i="15"/>
  <c r="X1030" i="15"/>
  <c r="S1030" i="15"/>
  <c r="V1030" i="15"/>
  <c r="AB1030" i="15"/>
  <c r="Z1030" i="15"/>
  <c r="R1031" i="15"/>
  <c r="AB1031" i="15" l="1"/>
  <c r="S1031" i="15"/>
  <c r="R1032" i="15"/>
  <c r="Y1031" i="15"/>
  <c r="AC1031" i="15"/>
  <c r="V1031" i="15"/>
  <c r="W1031" i="15"/>
  <c r="U1031" i="15"/>
  <c r="AA1031" i="15"/>
  <c r="T1031" i="15"/>
  <c r="Z1031" i="15"/>
  <c r="X1031" i="15"/>
  <c r="AD1031" i="15"/>
  <c r="AD1032" i="15" l="1"/>
  <c r="U1032" i="15"/>
  <c r="S1032" i="15"/>
  <c r="Y1032" i="15"/>
  <c r="X1032" i="15"/>
  <c r="Z1032" i="15"/>
  <c r="R1033" i="15"/>
  <c r="W1032" i="15"/>
  <c r="AC1032" i="15"/>
  <c r="T1032" i="15"/>
  <c r="V1032" i="15"/>
  <c r="AB1032" i="15"/>
  <c r="AA1032" i="15"/>
  <c r="AB1033" i="15" l="1"/>
  <c r="S1033" i="15"/>
  <c r="U1033" i="15"/>
  <c r="AA1033" i="15"/>
  <c r="AC1033" i="15"/>
  <c r="R1034" i="15"/>
  <c r="W1033" i="15"/>
  <c r="Y1033" i="15"/>
  <c r="X1033" i="15"/>
  <c r="AD1033" i="15"/>
  <c r="V1033" i="15"/>
  <c r="T1033" i="15"/>
  <c r="Z1033" i="15"/>
  <c r="AD1034" i="15" l="1"/>
  <c r="U1034" i="15"/>
  <c r="AA1034" i="15"/>
  <c r="V1034" i="15"/>
  <c r="AB1034" i="15"/>
  <c r="T1034" i="15"/>
  <c r="S1034" i="15"/>
  <c r="Y1034" i="15"/>
  <c r="X1034" i="15"/>
  <c r="Z1034" i="15"/>
  <c r="R1035" i="15"/>
  <c r="W1034" i="15"/>
  <c r="AC1034" i="15"/>
  <c r="AB1035" i="15" l="1"/>
  <c r="S1035" i="15"/>
  <c r="R1036" i="15"/>
  <c r="U1035" i="15"/>
  <c r="AA1035" i="15"/>
  <c r="Y1035" i="15"/>
  <c r="X1035" i="15"/>
  <c r="AD1035" i="15"/>
  <c r="AC1035" i="15"/>
  <c r="T1035" i="15"/>
  <c r="Z1035" i="15"/>
  <c r="W1035" i="15"/>
  <c r="V1035" i="15"/>
  <c r="AD1036" i="15" l="1"/>
  <c r="U1036" i="15"/>
  <c r="S1036" i="15"/>
  <c r="Y1036" i="15"/>
  <c r="AA1036" i="15"/>
  <c r="T1036" i="15"/>
  <c r="V1036" i="15"/>
  <c r="AB1036" i="15"/>
  <c r="AC1036" i="15"/>
  <c r="X1036" i="15"/>
  <c r="Z1036" i="15"/>
  <c r="R1037" i="15"/>
  <c r="W1036" i="15"/>
  <c r="AB1037" i="15" l="1"/>
  <c r="S1037" i="15"/>
  <c r="Y1037" i="15"/>
  <c r="AC1037" i="15"/>
  <c r="R1038" i="15"/>
  <c r="U1037" i="15"/>
  <c r="AA1037" i="15"/>
  <c r="V1037" i="15"/>
  <c r="W1037" i="15"/>
  <c r="T1037" i="15"/>
  <c r="Z1037" i="15"/>
  <c r="X1037" i="15"/>
  <c r="AD1037" i="15"/>
  <c r="AD1038" i="15" l="1"/>
  <c r="U1038" i="15"/>
  <c r="AA1038" i="15"/>
  <c r="T1038" i="15"/>
  <c r="Z1038" i="15"/>
  <c r="R1039" i="15"/>
  <c r="W1038" i="15"/>
  <c r="X1038" i="15"/>
  <c r="S1038" i="15"/>
  <c r="Y1038" i="15"/>
  <c r="V1038" i="15"/>
  <c r="AB1038" i="15"/>
  <c r="AC1038" i="15"/>
  <c r="AB1039" i="15" l="1"/>
  <c r="S1039" i="15"/>
  <c r="Y1039" i="15"/>
  <c r="AC1039" i="15"/>
  <c r="R1040" i="15"/>
  <c r="W1039" i="15"/>
  <c r="V1039" i="15"/>
  <c r="U1039" i="15"/>
  <c r="AA1039" i="15"/>
  <c r="T1039" i="15"/>
  <c r="Z1039" i="15"/>
  <c r="X1039" i="15"/>
  <c r="AD1039" i="15"/>
  <c r="AD1040" i="15" l="1"/>
  <c r="U1040" i="15"/>
  <c r="S1040" i="15"/>
  <c r="AA1040" i="15"/>
  <c r="T1040" i="15"/>
  <c r="Z1040" i="15"/>
  <c r="R1041" i="15"/>
  <c r="X1040" i="15"/>
  <c r="V1040" i="15"/>
  <c r="AB1040" i="15"/>
  <c r="Y1040" i="15"/>
  <c r="W1040" i="15"/>
  <c r="AC1040" i="15"/>
  <c r="AB1041" i="15" l="1"/>
  <c r="S1041" i="15"/>
  <c r="Y1041" i="15"/>
  <c r="AC1041" i="15"/>
  <c r="W1041" i="15"/>
  <c r="U1041" i="15"/>
  <c r="AA1041" i="15"/>
  <c r="V1041" i="15"/>
  <c r="R1042" i="15"/>
  <c r="T1041" i="15"/>
  <c r="Z1041" i="15"/>
  <c r="X1041" i="15"/>
  <c r="AD1041" i="15"/>
  <c r="AD1042" i="15" l="1"/>
  <c r="U1042" i="15"/>
  <c r="AA1042" i="15"/>
  <c r="T1042" i="15"/>
  <c r="Z1042" i="15"/>
  <c r="R1043" i="15"/>
  <c r="W1042" i="15"/>
  <c r="AC1042" i="15"/>
  <c r="X1042" i="15"/>
  <c r="S1042" i="15"/>
  <c r="Y1042" i="15"/>
  <c r="V1042" i="15"/>
  <c r="AB1042" i="15"/>
  <c r="AB1043" i="15" l="1"/>
  <c r="S1043" i="15"/>
  <c r="U1043" i="15"/>
  <c r="AA1043" i="15"/>
  <c r="Y1043" i="15"/>
  <c r="X1043" i="15"/>
  <c r="AD1043" i="15"/>
  <c r="AC1043" i="15"/>
  <c r="V1043" i="15"/>
  <c r="T1043" i="15"/>
  <c r="Z1043" i="15"/>
  <c r="R1044" i="15"/>
  <c r="W1043" i="15"/>
  <c r="AD1044" i="15" l="1"/>
  <c r="U1044" i="15"/>
  <c r="AA1044" i="15"/>
  <c r="T1044" i="15"/>
  <c r="Z1044" i="15"/>
  <c r="R1045" i="15"/>
  <c r="W1044" i="15"/>
  <c r="X1044" i="15"/>
  <c r="S1044" i="15"/>
  <c r="Y1044" i="15"/>
  <c r="V1044" i="15"/>
  <c r="AB1044" i="15"/>
  <c r="AC1044" i="15"/>
  <c r="AB1045" i="15" l="1"/>
  <c r="S1045" i="15"/>
  <c r="Y1045" i="15"/>
  <c r="AC1045" i="15"/>
  <c r="U1045" i="15"/>
  <c r="AA1045" i="15"/>
  <c r="V1045" i="15"/>
  <c r="R1046" i="15"/>
  <c r="W1045" i="15"/>
  <c r="T1045" i="15"/>
  <c r="Z1045" i="15"/>
  <c r="X1045" i="15"/>
  <c r="AD1045" i="15"/>
  <c r="AD1046" i="15" l="1"/>
  <c r="U1046" i="15"/>
  <c r="AA1046" i="15"/>
  <c r="Y1046" i="15"/>
  <c r="W1046" i="15"/>
  <c r="AC1046" i="15"/>
  <c r="T1046" i="15"/>
  <c r="X1046" i="15"/>
  <c r="S1046" i="15"/>
  <c r="V1046" i="15"/>
  <c r="AB1046" i="15"/>
  <c r="Z1046" i="15"/>
  <c r="R1047" i="15"/>
  <c r="AB1047" i="15" l="1"/>
  <c r="S1047" i="15"/>
  <c r="Y1047" i="15"/>
  <c r="W1047" i="15"/>
  <c r="U1047" i="15"/>
  <c r="AA1047" i="15"/>
  <c r="AC1047" i="15"/>
  <c r="V1047" i="15"/>
  <c r="T1047" i="15"/>
  <c r="Z1047" i="15"/>
  <c r="X1047" i="15"/>
  <c r="AD1047" i="15"/>
  <c r="R1048" i="15"/>
  <c r="AD1048" i="15" l="1"/>
  <c r="U1048" i="15"/>
  <c r="W1048" i="15"/>
  <c r="AA1048" i="15"/>
  <c r="Y1048" i="15"/>
  <c r="T1048" i="15"/>
  <c r="AC1048" i="15"/>
  <c r="X1048" i="15"/>
  <c r="S1048" i="15"/>
  <c r="V1048" i="15"/>
  <c r="AB1048" i="15"/>
  <c r="Z1048" i="15"/>
  <c r="R1049" i="15"/>
  <c r="AB1049" i="15" l="1"/>
  <c r="S1049" i="15"/>
  <c r="Y1049" i="15"/>
  <c r="AC1049" i="15"/>
  <c r="W1049" i="15"/>
  <c r="V1049" i="15"/>
  <c r="R1050" i="15"/>
  <c r="T1049" i="15"/>
  <c r="Z1049" i="15"/>
  <c r="AA1049" i="15"/>
  <c r="X1049" i="15"/>
  <c r="AD1049" i="15"/>
  <c r="U1049" i="15"/>
  <c r="AD1050" i="15" l="1"/>
  <c r="U1050" i="15"/>
  <c r="AA1050" i="15"/>
  <c r="T1050" i="15"/>
  <c r="S1050" i="15"/>
  <c r="Y1050" i="15"/>
  <c r="X1050" i="15"/>
  <c r="V1050" i="15"/>
  <c r="AB1050" i="15"/>
  <c r="W1050" i="15"/>
  <c r="AC1050" i="15"/>
  <c r="Z1050" i="15"/>
  <c r="R1051" i="15"/>
  <c r="AC1051" i="15" l="1"/>
  <c r="R1052" i="15"/>
  <c r="Z1051" i="15"/>
  <c r="X1051" i="15"/>
  <c r="S1051" i="15"/>
  <c r="W1051" i="15"/>
  <c r="AA1051" i="15"/>
  <c r="V1051" i="15"/>
  <c r="T1051" i="15"/>
  <c r="U1051" i="15"/>
  <c r="AB1051" i="15"/>
  <c r="Y1051" i="15"/>
  <c r="AD1051" i="15"/>
  <c r="AA1052" i="15" l="1"/>
  <c r="V1052" i="15"/>
  <c r="AC1052" i="15"/>
  <c r="Y1052" i="15"/>
  <c r="X1052" i="15"/>
  <c r="R1053" i="15"/>
  <c r="Z1052" i="15"/>
  <c r="U1052" i="15"/>
  <c r="AD1052" i="15"/>
  <c r="S1052" i="15"/>
  <c r="T1052" i="15"/>
  <c r="W1052" i="15"/>
  <c r="AB1052" i="15"/>
  <c r="AC1053" i="15" l="1"/>
  <c r="R1054" i="15"/>
  <c r="S1053" i="15"/>
  <c r="X1053" i="15"/>
  <c r="W1053" i="15"/>
  <c r="Z1053" i="15"/>
  <c r="T1053" i="15"/>
  <c r="U1053" i="15"/>
  <c r="V1053" i="15"/>
  <c r="Y1053" i="15"/>
  <c r="AD1053" i="15"/>
  <c r="AA1053" i="15"/>
  <c r="AB1053" i="15"/>
  <c r="AA1054" i="15" l="1"/>
  <c r="V1054" i="15"/>
  <c r="U1054" i="15"/>
  <c r="AD1054" i="15"/>
  <c r="Y1054" i="15"/>
  <c r="R1055" i="15"/>
  <c r="AC1054" i="15"/>
  <c r="X1054" i="15"/>
  <c r="Z1054" i="15"/>
  <c r="S1054" i="15"/>
  <c r="T1054" i="15"/>
  <c r="W1054" i="15"/>
  <c r="AB1054" i="15"/>
  <c r="AC1055" i="15" l="1"/>
  <c r="R1056" i="15"/>
  <c r="S1055" i="15"/>
  <c r="X1055" i="15"/>
  <c r="W1055" i="15"/>
  <c r="Z1055" i="15"/>
  <c r="AA1055" i="15"/>
  <c r="T1055" i="15"/>
  <c r="U1055" i="15"/>
  <c r="AD1055" i="15"/>
  <c r="AB1055" i="15"/>
  <c r="V1055" i="15"/>
  <c r="Y1055" i="15"/>
  <c r="AA1056" i="15" l="1"/>
  <c r="V1056" i="15"/>
  <c r="U1056" i="15"/>
  <c r="AD1056" i="15"/>
  <c r="Y1056" i="15"/>
  <c r="R1057" i="15"/>
  <c r="AC1056" i="15"/>
  <c r="X1056" i="15"/>
  <c r="W1056" i="15"/>
  <c r="AB1056" i="15"/>
  <c r="Z1056" i="15"/>
  <c r="S1056" i="15"/>
  <c r="T1056" i="15"/>
  <c r="AC1057" i="15" l="1"/>
  <c r="R1058" i="15"/>
  <c r="W1057" i="15"/>
  <c r="AA1057" i="15"/>
  <c r="T1057" i="15"/>
  <c r="AB1057" i="15"/>
  <c r="U1057" i="15"/>
  <c r="V1057" i="15"/>
  <c r="Y1057" i="15"/>
  <c r="AD1057" i="15"/>
  <c r="S1057" i="15"/>
  <c r="X1057" i="15"/>
  <c r="Z1057" i="15"/>
  <c r="AA1058" i="15" l="1"/>
  <c r="AB1058" i="15"/>
  <c r="AC1058" i="15"/>
  <c r="W1058" i="15"/>
  <c r="T1058" i="15"/>
  <c r="X1058" i="15"/>
  <c r="Z1058" i="15"/>
  <c r="U1058" i="15"/>
  <c r="Y1058" i="15"/>
  <c r="AD1058" i="15"/>
  <c r="R1059" i="15"/>
  <c r="S1058" i="15"/>
  <c r="V1058" i="15"/>
  <c r="AC1059" i="15" l="1"/>
  <c r="R1060" i="15"/>
  <c r="Z1059" i="15"/>
  <c r="AA1059" i="15"/>
  <c r="T1059" i="15"/>
  <c r="W1059" i="15"/>
  <c r="AB1059" i="15"/>
  <c r="U1059" i="15"/>
  <c r="V1059" i="15"/>
  <c r="S1059" i="15"/>
  <c r="X1059" i="15"/>
  <c r="Y1059" i="15"/>
  <c r="AD1059" i="15"/>
  <c r="AA1060" i="15" l="1"/>
  <c r="V1060" i="15"/>
  <c r="AC1060" i="15"/>
  <c r="R1061" i="15"/>
  <c r="X1060" i="15"/>
  <c r="Z1060" i="15"/>
  <c r="U1060" i="15"/>
  <c r="Y1060" i="15"/>
  <c r="AD1060" i="15"/>
  <c r="S1060" i="15"/>
  <c r="T1060" i="15"/>
  <c r="W1060" i="15"/>
  <c r="AB1060" i="15"/>
  <c r="AC1061" i="15" l="1"/>
  <c r="R1062" i="15"/>
  <c r="Z1061" i="15"/>
  <c r="AA1061" i="15"/>
  <c r="X1061" i="15"/>
  <c r="T1061" i="15"/>
  <c r="W1061" i="15"/>
  <c r="AB1061" i="15"/>
  <c r="U1061" i="15"/>
  <c r="V1061" i="15"/>
  <c r="Y1061" i="15"/>
  <c r="AD1061" i="15"/>
  <c r="S1061" i="15"/>
  <c r="AA1062" i="15" l="1"/>
  <c r="V1062" i="15"/>
  <c r="AC1062" i="15"/>
  <c r="AD1062" i="15"/>
  <c r="X1062" i="15"/>
  <c r="R1063" i="15"/>
  <c r="Z1062" i="15"/>
  <c r="Y1062" i="15"/>
  <c r="S1062" i="15"/>
  <c r="T1062" i="15"/>
  <c r="U1062" i="15"/>
  <c r="W1062" i="15"/>
  <c r="AB1062" i="15"/>
  <c r="AC1063" i="15" l="1"/>
  <c r="R1064" i="15"/>
  <c r="S1063" i="15"/>
  <c r="W1063" i="15"/>
  <c r="AA1063" i="15"/>
  <c r="X1063" i="15"/>
  <c r="T1063" i="15"/>
  <c r="Y1063" i="15"/>
  <c r="AD1063" i="15"/>
  <c r="Z1063" i="15"/>
  <c r="AB1063" i="15"/>
  <c r="U1063" i="15"/>
  <c r="V1063" i="15"/>
  <c r="AA1064" i="15" l="1"/>
  <c r="AD1064" i="15"/>
  <c r="U1064" i="15"/>
  <c r="R1065" i="15"/>
  <c r="AC1064" i="15"/>
  <c r="W1064" i="15"/>
  <c r="AB1064" i="15"/>
  <c r="X1064" i="15"/>
  <c r="S1064" i="15"/>
  <c r="T1064" i="15"/>
  <c r="Y1064" i="15"/>
  <c r="V1064" i="15"/>
  <c r="Z1064" i="15"/>
  <c r="AA1065" i="15" l="1"/>
  <c r="T1065" i="15"/>
  <c r="S1065" i="15"/>
  <c r="X1065" i="15"/>
  <c r="AB1065" i="15"/>
  <c r="AC1065" i="15"/>
  <c r="R1066" i="15"/>
  <c r="U1065" i="15"/>
  <c r="V1065" i="15"/>
  <c r="W1065" i="15"/>
  <c r="Z1065" i="15"/>
  <c r="Y1065" i="15"/>
  <c r="AD1065" i="15"/>
  <c r="AA1066" i="15" l="1"/>
  <c r="AD1066" i="15"/>
  <c r="AC1066" i="15"/>
  <c r="U1066" i="15"/>
  <c r="R1067" i="15"/>
  <c r="X1066" i="15"/>
  <c r="Y1066" i="15"/>
  <c r="V1066" i="15"/>
  <c r="Z1066" i="15"/>
  <c r="S1066" i="15"/>
  <c r="T1066" i="15"/>
  <c r="W1066" i="15"/>
  <c r="AB1066" i="15"/>
  <c r="AC1067" i="15" l="1"/>
  <c r="R1068" i="15"/>
  <c r="AA1067" i="15"/>
  <c r="X1067" i="15"/>
  <c r="W1067" i="15"/>
  <c r="Z1067" i="15"/>
  <c r="T1067" i="15"/>
  <c r="AB1067" i="15"/>
  <c r="U1067" i="15"/>
  <c r="V1067" i="15"/>
  <c r="Y1067" i="15"/>
  <c r="AD1067" i="15"/>
  <c r="S1067" i="15"/>
  <c r="AA1068" i="15" l="1"/>
  <c r="AD1068" i="15"/>
  <c r="AC1068" i="15"/>
  <c r="R1069" i="15"/>
  <c r="X1068" i="15"/>
  <c r="Z1068" i="15"/>
  <c r="U1068" i="15"/>
  <c r="Y1068" i="15"/>
  <c r="V1068" i="15"/>
  <c r="S1068" i="15"/>
  <c r="T1068" i="15"/>
  <c r="W1068" i="15"/>
  <c r="AB1068" i="15"/>
  <c r="AC1069" i="15" l="1"/>
  <c r="R1070" i="15"/>
  <c r="AA1069" i="15"/>
  <c r="T1069" i="15"/>
  <c r="Y1069" i="15"/>
  <c r="AD1069" i="15"/>
  <c r="W1069" i="15"/>
  <c r="Z1069" i="15"/>
  <c r="AB1069" i="15"/>
  <c r="U1069" i="15"/>
  <c r="V1069" i="15"/>
  <c r="S1069" i="15"/>
  <c r="X1069" i="15"/>
  <c r="AA1070" i="15" l="1"/>
  <c r="AB1070" i="15"/>
  <c r="Y1070" i="15"/>
  <c r="AC1070" i="15"/>
  <c r="U1070" i="15"/>
  <c r="V1070" i="15"/>
  <c r="X1070" i="15"/>
  <c r="AD1070" i="15"/>
  <c r="R1071" i="15"/>
  <c r="S1070" i="15"/>
  <c r="Z1070" i="15"/>
  <c r="W1070" i="15"/>
  <c r="T1070" i="15"/>
  <c r="AC1071" i="15" l="1"/>
  <c r="R1072" i="15"/>
  <c r="S1071" i="15"/>
  <c r="X1071" i="15"/>
  <c r="AA1071" i="15"/>
  <c r="Y1071" i="15"/>
  <c r="AD1071" i="15"/>
  <c r="T1071" i="15"/>
  <c r="W1071" i="15"/>
  <c r="Z1071" i="15"/>
  <c r="AB1071" i="15"/>
  <c r="U1071" i="15"/>
  <c r="V1071" i="15"/>
  <c r="AA1072" i="15" l="1"/>
  <c r="AB1072" i="15"/>
  <c r="Y1072" i="15"/>
  <c r="AC1072" i="15"/>
  <c r="V1072" i="15"/>
  <c r="X1072" i="15"/>
  <c r="R1073" i="15"/>
  <c r="Z1072" i="15"/>
  <c r="U1072" i="15"/>
  <c r="S1072" i="15"/>
  <c r="AD1072" i="15"/>
  <c r="W1072" i="15"/>
  <c r="T1072" i="15"/>
  <c r="AC1073" i="15" l="1"/>
  <c r="R1074" i="15"/>
  <c r="AA1073" i="15"/>
  <c r="X1073" i="15"/>
  <c r="W1073" i="15"/>
  <c r="Z1073" i="15"/>
  <c r="T1073" i="15"/>
  <c r="AB1073" i="15"/>
  <c r="S1073" i="15"/>
  <c r="U1073" i="15"/>
  <c r="V1073" i="15"/>
  <c r="Y1073" i="15"/>
  <c r="AD1073" i="15"/>
  <c r="AA1074" i="15" l="1"/>
  <c r="V1074" i="15"/>
  <c r="AC1074" i="15"/>
  <c r="X1074" i="15"/>
  <c r="AD1074" i="15"/>
  <c r="Y1074" i="15"/>
  <c r="R1075" i="15"/>
  <c r="Z1074" i="15"/>
  <c r="W1074" i="15"/>
  <c r="AB1074" i="15"/>
  <c r="U1074" i="15"/>
  <c r="S1074" i="15"/>
  <c r="T1074" i="15"/>
  <c r="AC1075" i="15" l="1"/>
  <c r="R1076" i="15"/>
  <c r="S1075" i="15"/>
  <c r="X1075" i="15"/>
  <c r="AA1075" i="15"/>
  <c r="U1075" i="15"/>
  <c r="V1075" i="15"/>
  <c r="T1075" i="15"/>
  <c r="AD1075" i="15"/>
  <c r="AB1075" i="15"/>
  <c r="W1075" i="15"/>
  <c r="Z1075" i="15"/>
  <c r="Y1075" i="15"/>
  <c r="AA1076" i="15" l="1"/>
  <c r="AB1076" i="15"/>
  <c r="V1076" i="15"/>
  <c r="Y1076" i="15"/>
  <c r="AC1076" i="15"/>
  <c r="U1076" i="15"/>
  <c r="X1076" i="15"/>
  <c r="AD1076" i="15"/>
  <c r="Z1076" i="15"/>
  <c r="S1076" i="15"/>
  <c r="R1077" i="15"/>
  <c r="W1076" i="15"/>
  <c r="T1076" i="15"/>
  <c r="AC1077" i="15" l="1"/>
  <c r="AD1077" i="15"/>
  <c r="AA1077" i="15"/>
  <c r="V1077" i="15"/>
  <c r="S1077" i="15"/>
  <c r="R1078" i="15"/>
  <c r="T1077" i="15"/>
  <c r="W1077" i="15"/>
  <c r="X1077" i="15"/>
  <c r="AB1077" i="15"/>
  <c r="Y1077" i="15"/>
  <c r="U1077" i="15"/>
  <c r="Z1077" i="15"/>
  <c r="AA1078" i="15" l="1"/>
  <c r="T1078" i="15"/>
  <c r="AC1078" i="15"/>
  <c r="X1078" i="15"/>
  <c r="W1078" i="15"/>
  <c r="R1079" i="15"/>
  <c r="V1078" i="15"/>
  <c r="Y1078" i="15"/>
  <c r="AD1078" i="15"/>
  <c r="S1078" i="15"/>
  <c r="Z1078" i="15"/>
  <c r="U1078" i="15"/>
  <c r="AB1078" i="15"/>
  <c r="AC1079" i="15" l="1"/>
  <c r="AD1079" i="15"/>
  <c r="S1079" i="15"/>
  <c r="R1080" i="15"/>
  <c r="AA1079" i="15"/>
  <c r="T1079" i="15"/>
  <c r="W1079" i="15"/>
  <c r="X1079" i="15"/>
  <c r="AB1079" i="15"/>
  <c r="U1079" i="15"/>
  <c r="Z1079" i="15"/>
  <c r="Y1079" i="15"/>
  <c r="V1079" i="15"/>
  <c r="AA1080" i="15" l="1"/>
  <c r="AB1080" i="15"/>
  <c r="Y1080" i="15"/>
  <c r="AC1080" i="15"/>
  <c r="X1080" i="15"/>
  <c r="AD1080" i="15"/>
  <c r="U1080" i="15"/>
  <c r="R1081" i="15"/>
  <c r="V1080" i="15"/>
  <c r="S1080" i="15"/>
  <c r="Z1080" i="15"/>
  <c r="W1080" i="15"/>
  <c r="T1080" i="15"/>
  <c r="AC1081" i="15" l="1"/>
  <c r="AD1081" i="15"/>
  <c r="R1082" i="15"/>
  <c r="AA1081" i="15"/>
  <c r="W1081" i="15"/>
  <c r="X1081" i="15"/>
  <c r="T1081" i="15"/>
  <c r="AB1081" i="15"/>
  <c r="S1081" i="15"/>
  <c r="U1081" i="15"/>
  <c r="Z1081" i="15"/>
  <c r="Y1081" i="15"/>
  <c r="V1081" i="15"/>
  <c r="AA1082" i="15" l="1"/>
  <c r="T1082" i="15"/>
  <c r="AC1082" i="15"/>
  <c r="U1082" i="15"/>
  <c r="X1082" i="15"/>
  <c r="V1082" i="15"/>
  <c r="AB1082" i="15"/>
  <c r="Y1082" i="15"/>
  <c r="R1083" i="15"/>
  <c r="S1082" i="15"/>
  <c r="AD1082" i="15"/>
  <c r="W1082" i="15"/>
  <c r="Z1082" i="15"/>
  <c r="AC1083" i="15" l="1"/>
  <c r="AD1083" i="15"/>
  <c r="AA1083" i="15"/>
  <c r="T1083" i="15"/>
  <c r="S1083" i="15"/>
  <c r="R1084" i="15"/>
  <c r="AB1083" i="15"/>
  <c r="U1083" i="15"/>
  <c r="Z1083" i="15"/>
  <c r="W1083" i="15"/>
  <c r="X1083" i="15"/>
  <c r="Y1083" i="15"/>
  <c r="V1083" i="15"/>
  <c r="AA1084" i="15" l="1"/>
  <c r="T1084" i="15"/>
  <c r="AB1084" i="15"/>
  <c r="Y1084" i="15"/>
  <c r="V1084" i="15"/>
  <c r="AC1084" i="15"/>
  <c r="X1084" i="15"/>
  <c r="AD1084" i="15"/>
  <c r="U1084" i="15"/>
  <c r="S1084" i="15"/>
  <c r="R1085" i="15"/>
  <c r="W1084" i="15"/>
  <c r="Z1084" i="15"/>
  <c r="AC1085" i="15" l="1"/>
  <c r="R1086" i="15"/>
  <c r="W1085" i="15"/>
  <c r="Z1085" i="15"/>
  <c r="AD1085" i="15"/>
  <c r="S1085" i="15"/>
  <c r="X1085" i="15"/>
  <c r="AA1085" i="15"/>
  <c r="T1085" i="15"/>
  <c r="AB1085" i="15"/>
  <c r="U1085" i="15"/>
  <c r="V1085" i="15"/>
  <c r="Y1085" i="15"/>
  <c r="AA1086" i="15" l="1"/>
  <c r="T1086" i="15"/>
  <c r="AC1086" i="15"/>
  <c r="U1086" i="15"/>
  <c r="Y1086" i="15"/>
  <c r="R1087" i="15"/>
  <c r="X1086" i="15"/>
  <c r="V1086" i="15"/>
  <c r="AB1086" i="15"/>
  <c r="S1086" i="15"/>
  <c r="Z1086" i="15"/>
  <c r="W1086" i="15"/>
  <c r="AD1086" i="15"/>
  <c r="AC1087" i="15" l="1"/>
  <c r="R1088" i="15"/>
  <c r="AA1087" i="15"/>
  <c r="Z1087" i="15"/>
  <c r="W1087" i="15"/>
  <c r="X1087" i="15"/>
  <c r="T1087" i="15"/>
  <c r="AB1087" i="15"/>
  <c r="S1087" i="15"/>
  <c r="U1087" i="15"/>
  <c r="V1087" i="15"/>
  <c r="Y1087" i="15"/>
  <c r="AD1087" i="15"/>
  <c r="AA1088" i="15" l="1"/>
  <c r="R1089" i="15"/>
  <c r="AB1088" i="15"/>
  <c r="AC1088" i="15"/>
  <c r="Y1088" i="15"/>
  <c r="X1088" i="15"/>
  <c r="AD1088" i="15"/>
  <c r="U1088" i="15"/>
  <c r="T1088" i="15"/>
  <c r="S1088" i="15"/>
  <c r="Z1088" i="15"/>
  <c r="W1088" i="15"/>
  <c r="V1088" i="15"/>
  <c r="AC1089" i="15" l="1"/>
  <c r="AD1089" i="15"/>
  <c r="W1089" i="15"/>
  <c r="AA1089" i="15"/>
  <c r="X1089" i="15"/>
  <c r="T1089" i="15"/>
  <c r="AB1089" i="15"/>
  <c r="S1089" i="15"/>
  <c r="R1090" i="15"/>
  <c r="U1089" i="15"/>
  <c r="Z1089" i="15"/>
  <c r="Y1089" i="15"/>
  <c r="V1089" i="15"/>
  <c r="AA1090" i="15" l="1"/>
  <c r="T1090" i="15"/>
  <c r="V1090" i="15"/>
  <c r="AC1090" i="15"/>
  <c r="U1090" i="15"/>
  <c r="AB1090" i="15"/>
  <c r="X1090" i="15"/>
  <c r="Y1090" i="15"/>
  <c r="Z1090" i="15"/>
  <c r="S1090" i="15"/>
  <c r="AD1090" i="15"/>
  <c r="W1090" i="15"/>
  <c r="R1091" i="15"/>
  <c r="AC1091" i="15" l="1"/>
  <c r="R1092" i="15"/>
  <c r="AA1091" i="15"/>
  <c r="Z1091" i="15"/>
  <c r="W1091" i="15"/>
  <c r="X1091" i="15"/>
  <c r="T1091" i="15"/>
  <c r="AB1091" i="15"/>
  <c r="S1091" i="15"/>
  <c r="U1091" i="15"/>
  <c r="V1091" i="15"/>
  <c r="Y1091" i="15"/>
  <c r="AD1091" i="15"/>
  <c r="AA1092" i="15" l="1"/>
  <c r="AD1092" i="15"/>
  <c r="AB1092" i="15"/>
  <c r="AC1092" i="15"/>
  <c r="T1092" i="15"/>
  <c r="Y1092" i="15"/>
  <c r="X1092" i="15"/>
  <c r="V1092" i="15"/>
  <c r="U1092" i="15"/>
  <c r="S1092" i="15"/>
  <c r="R1093" i="15"/>
  <c r="W1092" i="15"/>
  <c r="Z1092" i="15"/>
  <c r="AC1093" i="15" l="1"/>
  <c r="R1094" i="15"/>
  <c r="X1093" i="15"/>
  <c r="AA1093" i="15"/>
  <c r="T1093" i="15"/>
  <c r="S1093" i="15"/>
  <c r="W1093" i="15"/>
  <c r="Z1093" i="15"/>
  <c r="AB1093" i="15"/>
  <c r="U1093" i="15"/>
  <c r="V1093" i="15"/>
  <c r="Y1093" i="15"/>
  <c r="AD1093" i="15"/>
  <c r="AA1094" i="15" l="1"/>
  <c r="AB1094" i="15"/>
  <c r="Y1094" i="15"/>
  <c r="AC1094" i="15"/>
  <c r="U1094" i="15"/>
  <c r="V1094" i="15"/>
  <c r="X1094" i="15"/>
  <c r="R1095" i="15"/>
  <c r="Z1094" i="15"/>
  <c r="S1094" i="15"/>
  <c r="AD1094" i="15"/>
  <c r="W1094" i="15"/>
  <c r="T1094" i="15"/>
  <c r="AC1095" i="15" l="1"/>
  <c r="R1096" i="15"/>
  <c r="Z1095" i="15"/>
  <c r="AA1095" i="15"/>
  <c r="T1095" i="15"/>
  <c r="AB1095" i="15"/>
  <c r="S1095" i="15"/>
  <c r="W1095" i="15"/>
  <c r="X1095" i="15"/>
  <c r="U1095" i="15"/>
  <c r="V1095" i="15"/>
  <c r="Y1095" i="15"/>
  <c r="AD1095" i="15"/>
  <c r="AA1096" i="15" l="1"/>
  <c r="T1096" i="15"/>
  <c r="V1096" i="15"/>
  <c r="AC1096" i="15"/>
  <c r="AB1096" i="15"/>
  <c r="Y1096" i="15"/>
  <c r="X1096" i="15"/>
  <c r="Z1096" i="15"/>
  <c r="U1096" i="15"/>
  <c r="S1096" i="15"/>
  <c r="AD1096" i="15"/>
  <c r="W1096" i="15"/>
  <c r="R1097" i="15"/>
  <c r="AC1097" i="15" l="1"/>
  <c r="V1097" i="15"/>
  <c r="Z1097" i="15"/>
  <c r="AA1097" i="15"/>
  <c r="X1097" i="15"/>
  <c r="W1097" i="15"/>
  <c r="T1097" i="15"/>
  <c r="AB1097" i="15"/>
  <c r="S1097" i="15"/>
  <c r="U1097" i="15"/>
  <c r="AD1097" i="15"/>
  <c r="Y1097" i="15"/>
  <c r="R1098" i="15"/>
  <c r="AA1098" i="15" l="1"/>
  <c r="V1098" i="15"/>
  <c r="AC1098" i="15"/>
  <c r="AD1098" i="15"/>
  <c r="X1098" i="15"/>
  <c r="Z1098" i="15"/>
  <c r="U1098" i="15"/>
  <c r="Y1098" i="15"/>
  <c r="R1099" i="15"/>
  <c r="S1098" i="15"/>
  <c r="T1098" i="15"/>
  <c r="W1098" i="15"/>
  <c r="AB1098" i="15"/>
  <c r="AC1099" i="15" l="1"/>
  <c r="AD1099" i="15"/>
  <c r="AA1099" i="15"/>
  <c r="X1099" i="15"/>
  <c r="W1099" i="15"/>
  <c r="Z1099" i="15"/>
  <c r="T1099" i="15"/>
  <c r="AB1099" i="15"/>
  <c r="S1099" i="15"/>
  <c r="U1099" i="15"/>
  <c r="R1100" i="15"/>
  <c r="Y1099" i="15"/>
  <c r="V1099" i="15"/>
  <c r="AA1100" i="15" l="1"/>
  <c r="V1100" i="15"/>
  <c r="U1100" i="15"/>
  <c r="AC1100" i="15"/>
  <c r="T1100" i="15"/>
  <c r="AB1100" i="15"/>
  <c r="X1100" i="15"/>
  <c r="Z1100" i="15"/>
  <c r="S1100" i="15"/>
  <c r="AD1100" i="15"/>
  <c r="W1100" i="15"/>
  <c r="R1101" i="15"/>
  <c r="Y1100" i="15"/>
  <c r="S1101" i="15" l="1"/>
  <c r="AC1101" i="15"/>
  <c r="AA1101" i="15"/>
  <c r="W1101" i="15"/>
  <c r="T1101" i="15"/>
  <c r="V1101" i="15"/>
  <c r="AB1101" i="15"/>
  <c r="Z1101" i="15"/>
  <c r="U1101" i="15"/>
  <c r="AD1101" i="15"/>
  <c r="Y1101" i="15"/>
  <c r="X1101" i="15"/>
</calcChain>
</file>

<file path=xl/sharedStrings.xml><?xml version="1.0" encoding="utf-8"?>
<sst xmlns="http://schemas.openxmlformats.org/spreadsheetml/2006/main" count="2288" uniqueCount="403">
  <si>
    <t>Month</t>
  </si>
  <si>
    <t>January</t>
  </si>
  <si>
    <t>A</t>
  </si>
  <si>
    <t>Business Touchpoint</t>
  </si>
  <si>
    <t>Segment</t>
  </si>
  <si>
    <t>% Relationships</t>
  </si>
  <si>
    <t># Relationships</t>
  </si>
  <si>
    <t>Relationship Assets</t>
  </si>
  <si>
    <t>Cumulative Assets</t>
  </si>
  <si>
    <t>Cumulative Asset %</t>
  </si>
  <si>
    <t>Relationship Revenue</t>
  </si>
  <si>
    <t>Cumulative Revenue</t>
  </si>
  <si>
    <t>Cumulative Revenue %</t>
  </si>
  <si>
    <t>ROA</t>
  </si>
  <si>
    <t>Social Touchpoint</t>
  </si>
  <si>
    <t>B</t>
  </si>
  <si>
    <t>Z</t>
  </si>
  <si>
    <t>Growth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</si>
  <si>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</si>
  <si>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</si>
  <si>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</si>
  <si>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</si>
  <si>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</si>
  <si>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</si>
  <si>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</si>
  <si>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</si>
  <si>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</si>
  <si>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</si>
  <si>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</si>
  <si>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Clients</t>
  </si>
  <si>
    <t>Service Touchpoint</t>
  </si>
  <si>
    <t>Service</t>
  </si>
  <si>
    <t>Wow Ref</t>
  </si>
  <si>
    <t>WOW Month</t>
  </si>
  <si>
    <t>Revenue</t>
  </si>
  <si>
    <t>Anchor</t>
  </si>
  <si>
    <t>% Reveune</t>
  </si>
  <si>
    <t>Action</t>
  </si>
  <si>
    <t>Assets</t>
  </si>
  <si>
    <t>Total HH</t>
  </si>
  <si>
    <t>Percentage of HH's</t>
  </si>
  <si>
    <t>Family</t>
  </si>
  <si>
    <t>Client Segment</t>
  </si>
  <si>
    <t>Name</t>
  </si>
  <si>
    <t>Revenue Type</t>
  </si>
  <si>
    <t>CES Start Month</t>
  </si>
  <si>
    <t>Staff Ref Month</t>
  </si>
  <si>
    <t>WOW Ref Month</t>
  </si>
  <si>
    <t>Advocate</t>
  </si>
  <si>
    <t>Client</t>
  </si>
  <si>
    <t>Customer</t>
  </si>
  <si>
    <t>Total Assets</t>
  </si>
  <si>
    <t>Total Gross Revenue</t>
  </si>
  <si>
    <t>Client 1</t>
  </si>
  <si>
    <t>Client 2</t>
  </si>
  <si>
    <t>Client 3</t>
  </si>
  <si>
    <t>Client 4</t>
  </si>
  <si>
    <t>Client 5</t>
  </si>
  <si>
    <t>Client 6</t>
  </si>
  <si>
    <t>Client 7</t>
  </si>
  <si>
    <t>Client 8</t>
  </si>
  <si>
    <t>Client 9</t>
  </si>
  <si>
    <t>Client 10</t>
  </si>
  <si>
    <t>Client 11</t>
  </si>
  <si>
    <t>Client 12</t>
  </si>
  <si>
    <t>Client 13</t>
  </si>
  <si>
    <t>Client 14</t>
  </si>
  <si>
    <t>Client 15</t>
  </si>
  <si>
    <t>Client 16</t>
  </si>
  <si>
    <t>Client 17</t>
  </si>
  <si>
    <t>Client 18</t>
  </si>
  <si>
    <t>Client 19</t>
  </si>
  <si>
    <t>Client 20</t>
  </si>
  <si>
    <t>Client 21</t>
  </si>
  <si>
    <t>Client 22</t>
  </si>
  <si>
    <t>Client 23</t>
  </si>
  <si>
    <t>Client 24</t>
  </si>
  <si>
    <t>Client 25</t>
  </si>
  <si>
    <t>Client 26</t>
  </si>
  <si>
    <t>Client 27</t>
  </si>
  <si>
    <t>Client 28</t>
  </si>
  <si>
    <t>Client 29</t>
  </si>
  <si>
    <t>Client 30</t>
  </si>
  <si>
    <t>Client 31</t>
  </si>
  <si>
    <t>Client 32</t>
  </si>
  <si>
    <t>Client 33</t>
  </si>
  <si>
    <t>Client 34</t>
  </si>
  <si>
    <t>Client 35</t>
  </si>
  <si>
    <t>Client 36</t>
  </si>
  <si>
    <t>Client 37</t>
  </si>
  <si>
    <t>Client 38</t>
  </si>
  <si>
    <t>Client 39</t>
  </si>
  <si>
    <t>Client 40</t>
  </si>
  <si>
    <t>Client 41</t>
  </si>
  <si>
    <t>Client 42</t>
  </si>
  <si>
    <t>Client 43</t>
  </si>
  <si>
    <t>Client 44</t>
  </si>
  <si>
    <t>Client 45</t>
  </si>
  <si>
    <t>Client 46</t>
  </si>
  <si>
    <t>Client 47</t>
  </si>
  <si>
    <t>Client 48</t>
  </si>
  <si>
    <t>Client 49</t>
  </si>
  <si>
    <t>Client 50</t>
  </si>
  <si>
    <t>Client 51</t>
  </si>
  <si>
    <t>Client 52</t>
  </si>
  <si>
    <t>Client 53</t>
  </si>
  <si>
    <t>Client 54</t>
  </si>
  <si>
    <t>Client 55</t>
  </si>
  <si>
    <t>Client 56</t>
  </si>
  <si>
    <t>Client 57</t>
  </si>
  <si>
    <t>Client 58</t>
  </si>
  <si>
    <t>Client 59</t>
  </si>
  <si>
    <t>Client 60</t>
  </si>
  <si>
    <t>Client 61</t>
  </si>
  <si>
    <t>Client 62</t>
  </si>
  <si>
    <t>Client 63</t>
  </si>
  <si>
    <t>Client 64</t>
  </si>
  <si>
    <t>Client 65</t>
  </si>
  <si>
    <t>Client 66</t>
  </si>
  <si>
    <t>Client 67</t>
  </si>
  <si>
    <t>Client 68</t>
  </si>
  <si>
    <t>Client 69</t>
  </si>
  <si>
    <t>Client 70</t>
  </si>
  <si>
    <t>Client 71</t>
  </si>
  <si>
    <t>Client 72</t>
  </si>
  <si>
    <t>Client 73</t>
  </si>
  <si>
    <t>Client 74</t>
  </si>
  <si>
    <t>Client 75</t>
  </si>
  <si>
    <t>Client 76</t>
  </si>
  <si>
    <t>Client 77</t>
  </si>
  <si>
    <t>Client 78</t>
  </si>
  <si>
    <t>Client 79</t>
  </si>
  <si>
    <t>Client 80</t>
  </si>
  <si>
    <t>Client 81</t>
  </si>
  <si>
    <t>Client 82</t>
  </si>
  <si>
    <t>Client 83</t>
  </si>
  <si>
    <t>Client 84</t>
  </si>
  <si>
    <t>Client 85</t>
  </si>
  <si>
    <t>Client 86</t>
  </si>
  <si>
    <t>Client 87</t>
  </si>
  <si>
    <t>Client 88</t>
  </si>
  <si>
    <t>Client 89</t>
  </si>
  <si>
    <t>Client 90</t>
  </si>
  <si>
    <t>Client 91</t>
  </si>
  <si>
    <t>Client 92</t>
  </si>
  <si>
    <t>Client 93</t>
  </si>
  <si>
    <t>Client 94</t>
  </si>
  <si>
    <t>Client 95</t>
  </si>
  <si>
    <t>Client 96</t>
  </si>
  <si>
    <t>Client 97</t>
  </si>
  <si>
    <t>Client 98</t>
  </si>
  <si>
    <t>Client 99</t>
  </si>
  <si>
    <t>Client 100</t>
  </si>
  <si>
    <t>Client 101</t>
  </si>
  <si>
    <t>Client 102</t>
  </si>
  <si>
    <t>Client 103</t>
  </si>
  <si>
    <t>Client 104</t>
  </si>
  <si>
    <t>Client 105</t>
  </si>
  <si>
    <t>Client 106</t>
  </si>
  <si>
    <t>Client 107</t>
  </si>
  <si>
    <t>Client 108</t>
  </si>
  <si>
    <t>Client 109</t>
  </si>
  <si>
    <t>Client 110</t>
  </si>
  <si>
    <t>Client 111</t>
  </si>
  <si>
    <t>Client 112</t>
  </si>
  <si>
    <t>Client 113</t>
  </si>
  <si>
    <t>Client 114</t>
  </si>
  <si>
    <t>Client 115</t>
  </si>
  <si>
    <t>Client 116</t>
  </si>
  <si>
    <t>Client 117</t>
  </si>
  <si>
    <t>Client 118</t>
  </si>
  <si>
    <t>Client 119</t>
  </si>
  <si>
    <t>Client 120</t>
  </si>
  <si>
    <t>Client 121</t>
  </si>
  <si>
    <t>Client 122</t>
  </si>
  <si>
    <t>Client 123</t>
  </si>
  <si>
    <t>Client 124</t>
  </si>
  <si>
    <t>Client 125</t>
  </si>
  <si>
    <t>Client 126</t>
  </si>
  <si>
    <t>Client 127</t>
  </si>
  <si>
    <t>Client 128</t>
  </si>
  <si>
    <t>Client 129</t>
  </si>
  <si>
    <t>Client 130</t>
  </si>
  <si>
    <t>Client 131</t>
  </si>
  <si>
    <t>Client 132</t>
  </si>
  <si>
    <t>Client 133</t>
  </si>
  <si>
    <t>Client 134</t>
  </si>
  <si>
    <t>Client 135</t>
  </si>
  <si>
    <t>Client 136</t>
  </si>
  <si>
    <t>Client 137</t>
  </si>
  <si>
    <t>Client 138</t>
  </si>
  <si>
    <t>Client 139</t>
  </si>
  <si>
    <t>Client 140</t>
  </si>
  <si>
    <t>Client 141</t>
  </si>
  <si>
    <t>Client 142</t>
  </si>
  <si>
    <t>Client 143</t>
  </si>
  <si>
    <t>Client 144</t>
  </si>
  <si>
    <t>Client 145</t>
  </si>
  <si>
    <t>Client 146</t>
  </si>
  <si>
    <t>Client 147</t>
  </si>
  <si>
    <t>Client 148</t>
  </si>
  <si>
    <t>Client 149</t>
  </si>
  <si>
    <t>Client 150</t>
  </si>
  <si>
    <t>Client 151</t>
  </si>
  <si>
    <t>Client 152</t>
  </si>
  <si>
    <t>Client 153</t>
  </si>
  <si>
    <t>Client 154</t>
  </si>
  <si>
    <t>Client 155</t>
  </si>
  <si>
    <t>Client 156</t>
  </si>
  <si>
    <t>Client 157</t>
  </si>
  <si>
    <t>Client 158</t>
  </si>
  <si>
    <t>Client 159</t>
  </si>
  <si>
    <t>Client 160</t>
  </si>
  <si>
    <t>Client 161</t>
  </si>
  <si>
    <t>Client 162</t>
  </si>
  <si>
    <t>Client 163</t>
  </si>
  <si>
    <t>Client 164</t>
  </si>
  <si>
    <t>Client 165</t>
  </si>
  <si>
    <t>Client 166</t>
  </si>
  <si>
    <t>Client 167</t>
  </si>
  <si>
    <t>Client 168</t>
  </si>
  <si>
    <t>Client 169</t>
  </si>
  <si>
    <t>Client 170</t>
  </si>
  <si>
    <t>Client 171</t>
  </si>
  <si>
    <t>Client 172</t>
  </si>
  <si>
    <t>Client 173</t>
  </si>
  <si>
    <t>Client 174</t>
  </si>
  <si>
    <t>Client 175</t>
  </si>
  <si>
    <t>Jan</t>
  </si>
  <si>
    <t>Feb</t>
  </si>
  <si>
    <t>Apr</t>
  </si>
  <si>
    <t>Jun</t>
  </si>
  <si>
    <t>Jul</t>
  </si>
  <si>
    <t>Aug</t>
  </si>
  <si>
    <t>Oct</t>
  </si>
  <si>
    <t>Nov</t>
  </si>
  <si>
    <t>Dec</t>
  </si>
  <si>
    <t>Mar</t>
  </si>
  <si>
    <t>Sep</t>
  </si>
  <si>
    <t>STAFF</t>
  </si>
  <si>
    <t>Name Month</t>
  </si>
  <si>
    <t>Number</t>
  </si>
  <si>
    <t>3 mo</t>
  </si>
  <si>
    <t>6 mo</t>
  </si>
  <si>
    <t>9mo</t>
  </si>
  <si>
    <t>Client 176</t>
  </si>
  <si>
    <t>Client 177</t>
  </si>
  <si>
    <t>Client 178</t>
  </si>
  <si>
    <t>Client 179</t>
  </si>
  <si>
    <t>Januaryyes</t>
  </si>
  <si>
    <t>Februaryyes</t>
  </si>
  <si>
    <t>Marchyes</t>
  </si>
  <si>
    <t>Aprilyes</t>
  </si>
  <si>
    <t>Mayyes</t>
  </si>
  <si>
    <t>Juneyes</t>
  </si>
  <si>
    <t>Julyyes</t>
  </si>
  <si>
    <t>Augustyes</t>
  </si>
  <si>
    <t>Septemberyes</t>
  </si>
  <si>
    <t>Octoberyes</t>
  </si>
  <si>
    <t>Novemberyes</t>
  </si>
  <si>
    <t>Decemberyes</t>
  </si>
  <si>
    <t>Advocate Ref Month</t>
  </si>
  <si>
    <t xml:space="preserve">Staff </t>
  </si>
  <si>
    <t>ref</t>
  </si>
  <si>
    <t>JanuaryAprilJulyOctober</t>
  </si>
  <si>
    <t>JanuaryJuly</t>
  </si>
  <si>
    <t>FebruaryMayAugustNovember</t>
  </si>
  <si>
    <t>FebruaryAugust</t>
  </si>
  <si>
    <t>MarchJuneSeptemberDecember</t>
  </si>
  <si>
    <t>MarchSeptember</t>
  </si>
  <si>
    <t>AprilJulyOctoberJanuary</t>
  </si>
  <si>
    <t>AprilOctober</t>
  </si>
  <si>
    <t>MayAugustNovemberFebruary</t>
  </si>
  <si>
    <t>MayNovember</t>
  </si>
  <si>
    <t>JuneSeptemberDecemberMarch</t>
  </si>
  <si>
    <t>JuneDecember</t>
  </si>
  <si>
    <t>JulyOctoberJanuaryApril</t>
  </si>
  <si>
    <t>JulyJanuary</t>
  </si>
  <si>
    <t>AugustNovemberFebruaryMay</t>
  </si>
  <si>
    <t>AugustFebruary</t>
  </si>
  <si>
    <t>SeptemberDecemberMarchJune</t>
  </si>
  <si>
    <t>SeptemberMarch</t>
  </si>
  <si>
    <t>OctoberJanuaryAprilJuly</t>
  </si>
  <si>
    <t>OctoberApril</t>
  </si>
  <si>
    <t>NovemberFebruaryMayAugust</t>
  </si>
  <si>
    <t>NovemberMay</t>
  </si>
  <si>
    <t>DecemberMarchJuneSeptember</t>
  </si>
  <si>
    <t>DecemberJune</t>
  </si>
  <si>
    <t>FebruaryMarchMayJuneAugustSeptemberNovemberDecember</t>
  </si>
  <si>
    <t>MarchAprilJuneJulySeptemberOctoberDecemberJanuary</t>
  </si>
  <si>
    <t>AprilMayJulyAugustOctoberNovemberJanuaryFebruary</t>
  </si>
  <si>
    <t>MayJuneAugustSeptemberNovemberDecemberFebruaryMarch</t>
  </si>
  <si>
    <t>JuneJulySeptemberOctoberDecemberJanuaryMarchApril</t>
  </si>
  <si>
    <t>JulyAugustOctoberNovemberJanuaryFebruaryAprilMay</t>
  </si>
  <si>
    <t>AugustSeptemberNovemberDecemberFebruaryMarchMayJune</t>
  </si>
  <si>
    <t>SeptemberOctoberDecemberJanuaryMarchAprilJuneJuly</t>
  </si>
  <si>
    <t>OctoberNovemberJanuaryFebruaryAprilMayJulyAugust</t>
  </si>
  <si>
    <t>NovemberDecemberFebruaryMarchMayJuneAugustSeptember</t>
  </si>
  <si>
    <t>DecemberJanuaryMarchAprilJuneJulySeptemberOctober</t>
  </si>
  <si>
    <t>JanuaryFebruaryAprilMayJulyAugustOctoberNovember</t>
  </si>
  <si>
    <t>For Business Touchpoints</t>
  </si>
  <si>
    <t>For Social Touchpoints</t>
  </si>
  <si>
    <t>Business 
Touchpoint</t>
  </si>
  <si>
    <t>Social 
Touchpoint</t>
  </si>
  <si>
    <t>Service 
Touchpoint</t>
  </si>
  <si>
    <t>Client 180</t>
  </si>
  <si>
    <t>Client 181</t>
  </si>
  <si>
    <t>Client 182</t>
  </si>
  <si>
    <t>Client 183</t>
  </si>
  <si>
    <t>Client 184</t>
  </si>
  <si>
    <t>Client 185</t>
  </si>
  <si>
    <t>Client 186</t>
  </si>
  <si>
    <t>Client 187</t>
  </si>
  <si>
    <t>Client 188</t>
  </si>
  <si>
    <t>Client 189</t>
  </si>
  <si>
    <t>Client 190</t>
  </si>
  <si>
    <t>Client 191</t>
  </si>
  <si>
    <t>Client 192</t>
  </si>
  <si>
    <t>Client 193</t>
  </si>
  <si>
    <t>Client 194</t>
  </si>
  <si>
    <t>Client 195</t>
  </si>
  <si>
    <t>Client 196</t>
  </si>
  <si>
    <t>Client 197</t>
  </si>
  <si>
    <t>Client 198</t>
  </si>
  <si>
    <t>Client 199</t>
  </si>
  <si>
    <t>Client 200</t>
  </si>
  <si>
    <t>Client 201</t>
  </si>
  <si>
    <t>Client 202</t>
  </si>
  <si>
    <t>Client 203</t>
  </si>
  <si>
    <t>Client 204</t>
  </si>
  <si>
    <t>Client 205</t>
  </si>
  <si>
    <t>Client 206</t>
  </si>
  <si>
    <t>Client 207</t>
  </si>
  <si>
    <t>Client 208</t>
  </si>
  <si>
    <t>Client 209</t>
  </si>
  <si>
    <t>Client 210</t>
  </si>
  <si>
    <t>Client 211</t>
  </si>
  <si>
    <t>Client 212</t>
  </si>
  <si>
    <t>Client 213</t>
  </si>
  <si>
    <t>Client 214</t>
  </si>
  <si>
    <t>Client 215</t>
  </si>
  <si>
    <t>Client 216</t>
  </si>
  <si>
    <t>Client 217</t>
  </si>
  <si>
    <t>Client 218</t>
  </si>
  <si>
    <t>Client 219</t>
  </si>
  <si>
    <t>Client 220</t>
  </si>
  <si>
    <t>Client 221</t>
  </si>
  <si>
    <t>Client 222</t>
  </si>
  <si>
    <t>Client 223</t>
  </si>
  <si>
    <t>Client 224</t>
  </si>
  <si>
    <t>Client 225</t>
  </si>
  <si>
    <t>Client 226</t>
  </si>
  <si>
    <t>Client 227</t>
  </si>
  <si>
    <t>Client 228</t>
  </si>
  <si>
    <t>Client 229</t>
  </si>
  <si>
    <t>Client 230</t>
  </si>
  <si>
    <t>Client 231</t>
  </si>
  <si>
    <t>Client 232</t>
  </si>
  <si>
    <t>Client 233</t>
  </si>
  <si>
    <t>Client 234</t>
  </si>
  <si>
    <t>Client 235</t>
  </si>
  <si>
    <t>Client 236</t>
  </si>
  <si>
    <t>Client 237</t>
  </si>
  <si>
    <t>Client 238</t>
  </si>
  <si>
    <t>Client 239</t>
  </si>
  <si>
    <t>Client 240</t>
  </si>
  <si>
    <t>Client 241</t>
  </si>
  <si>
    <t>Client 242</t>
  </si>
  <si>
    <t>Client 243</t>
  </si>
  <si>
    <t>Client 244</t>
  </si>
  <si>
    <t>Client 245</t>
  </si>
  <si>
    <t>Client 246</t>
  </si>
  <si>
    <t>Client 247</t>
  </si>
  <si>
    <t>Client 248</t>
  </si>
  <si>
    <t>Client 249</t>
  </si>
  <si>
    <t>Client 250</t>
  </si>
  <si>
    <t>Client 251</t>
  </si>
  <si>
    <t>Client 252</t>
  </si>
  <si>
    <t>Client 253</t>
  </si>
  <si>
    <t>Client 254</t>
  </si>
  <si>
    <t>Client 255</t>
  </si>
  <si>
    <t>Client 256</t>
  </si>
  <si>
    <t>Client 257</t>
  </si>
  <si>
    <t>Client 258</t>
  </si>
  <si>
    <t>Client 259</t>
  </si>
  <si>
    <t>Client 260</t>
  </si>
  <si>
    <t>Client 261</t>
  </si>
  <si>
    <t>Client 262</t>
  </si>
  <si>
    <t>Client 263</t>
  </si>
  <si>
    <t>Client 264</t>
  </si>
  <si>
    <t>Client 265</t>
  </si>
  <si>
    <t>Client 266</t>
  </si>
  <si>
    <t>Client 267</t>
  </si>
  <si>
    <t>Client 268</t>
  </si>
  <si>
    <t>Client 269</t>
  </si>
  <si>
    <t>Client 270</t>
  </si>
  <si>
    <t>Client 271</t>
  </si>
  <si>
    <t>Client 272</t>
  </si>
  <si>
    <t>Bcustomer</t>
  </si>
  <si>
    <t>Zcustomer</t>
  </si>
  <si>
    <t>ACustomer</t>
  </si>
  <si>
    <t>AB Touchpoint Matrix</t>
  </si>
  <si>
    <t xml:space="preserve">Customer To Client Opportunities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</si>
</sst>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&quot;$&quot;#,##0"/>
    <numFmt numFmtId="166" formatCode="0.0%"/>
  </numFmts>
  <fonts count="35" x14ac:knownFonts="1">
    <font>
      <sz val="10"/>
      <color rgb="FF000000"/>
      <name val="Arial"/>
    </font>
    <font>
      <b/>
      <sz val="12"/>
      <name val="Calibri"/>
      <family val="2"/>
    </font>
    <font>
      <b/>
      <sz val="11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8"/>
      <color rgb="FFFFFFFF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FFFF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22"/>
      <color theme="0"/>
      <name val="Calibri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2A93D5"/>
        <bgColor rgb="FF2A93D5"/>
      </patternFill>
    </fill>
    <fill>
      <patternFill patternType="solid">
        <fgColor rgb="FF000000"/>
        <bgColor rgb="FF000000"/>
      </patternFill>
    </fill>
    <fill>
      <patternFill patternType="solid">
        <fgColor rgb="FFFFFF00"/>
        <bgColor rgb="FFFFFF00"/>
      </patternFill>
    </fill>
    <fill>
      <patternFill patternType="solid">
        <fgColor rgb="FF4A86E8"/>
        <bgColor rgb="FF4A86E8"/>
      </patternFill>
    </fill>
    <fill>
      <patternFill patternType="solid">
        <fgColor rgb="FF6AA84F"/>
        <bgColor rgb="FF6AA84F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3C78D8"/>
        <bgColor rgb="FF3C78D8"/>
      </patternFill>
    </fill>
    <fill>
      <patternFill patternType="solid">
        <fgColor rgb="FFEAD1DC"/>
        <bgColor rgb="FFEAD1DC"/>
      </patternFill>
    </fill>
    <fill>
      <patternFill patternType="solid">
        <fgColor rgb="FFFF0000"/>
        <bgColor rgb="FFFF0000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1"/>
        <bgColor rgb="FFFFFFFF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rgb="FFFFFF00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CCCCCC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4A86E8"/>
      </patternFill>
    </fill>
    <fill>
      <patternFill patternType="solid">
        <fgColor theme="0"/>
        <bgColor rgb="FF6AA84F"/>
      </patternFill>
    </fill>
    <fill>
      <patternFill patternType="solid">
        <fgColor rgb="FF2A93D5"/>
        <bgColor rgb="FFB8CCE4"/>
      </patternFill>
    </fill>
    <fill>
      <patternFill patternType="solid">
        <fgColor rgb="FF2A93D5"/>
        <bgColor rgb="FFFFFF00"/>
      </patternFill>
    </fill>
    <fill>
      <patternFill patternType="solid">
        <fgColor rgb="FF2A93D5"/>
        <bgColor rgb="FFB7B7B7"/>
      </patternFill>
    </fill>
    <fill>
      <patternFill patternType="solid">
        <fgColor theme="4"/>
        <bgColor rgb="FF6AA84F"/>
      </patternFill>
    </fill>
    <fill>
      <patternFill patternType="solid">
        <fgColor rgb="FFFF0000"/>
        <bgColor rgb="FF6AA84F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9" fillId="0" borderId="0" applyFont="0" applyFill="0" applyBorder="0" applyAlignment="0" applyProtection="0"/>
  </cellStyleXfs>
  <cellXfs count="191">
    <xf numFmtId="0" fontId="0" fillId="0" borderId="0" xfId="0" applyFont="1" applyAlignment="1"/>
    <xf numFmtId="0" fontId="6" fillId="5" borderId="0" xfId="0" applyFont="1" applyFill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9" fillId="7" borderId="0" xfId="0" applyFont="1" applyFill="1" applyAlignment="1">
      <alignment horizontal="left"/>
    </xf>
    <xf numFmtId="0" fontId="6" fillId="8" borderId="0" xfId="0" applyFont="1" applyFill="1" applyAlignment="1">
      <alignment horizontal="left"/>
    </xf>
    <xf numFmtId="0" fontId="6" fillId="10" borderId="0" xfId="0" applyFont="1" applyFill="1" applyAlignment="1">
      <alignment horizontal="left"/>
    </xf>
    <xf numFmtId="0" fontId="0" fillId="0" borderId="0" xfId="0" applyFont="1" applyAlignment="1"/>
    <xf numFmtId="14" fontId="7" fillId="0" borderId="0" xfId="0" applyNumberFormat="1" applyFont="1" applyAlignment="1">
      <alignment horizontal="left"/>
    </xf>
    <xf numFmtId="14" fontId="0" fillId="0" borderId="0" xfId="0" applyNumberFormat="1" applyFont="1" applyAlignment="1"/>
    <xf numFmtId="0" fontId="15" fillId="0" borderId="0" xfId="0" applyFont="1" applyAlignment="1">
      <alignment horizontal="left"/>
    </xf>
    <xf numFmtId="0" fontId="0" fillId="0" borderId="0" xfId="0" applyFont="1" applyAlignment="1"/>
    <xf numFmtId="0" fontId="0" fillId="0" borderId="0" xfId="0" applyFont="1" applyFill="1" applyAlignment="1"/>
    <xf numFmtId="0" fontId="14" fillId="0" borderId="0" xfId="0" applyFont="1" applyFill="1" applyAlignment="1"/>
    <xf numFmtId="0" fontId="0" fillId="0" borderId="0" xfId="0" applyFont="1" applyAlignment="1"/>
    <xf numFmtId="0" fontId="15" fillId="13" borderId="0" xfId="0" applyFont="1" applyFill="1" applyAlignment="1">
      <alignment horizontal="left"/>
    </xf>
    <xf numFmtId="0" fontId="11" fillId="0" borderId="0" xfId="0" applyFont="1" applyAlignment="1"/>
    <xf numFmtId="0" fontId="11" fillId="14" borderId="0" xfId="0" applyFont="1" applyFill="1" applyAlignment="1"/>
    <xf numFmtId="0" fontId="11" fillId="15" borderId="0" xfId="0" applyFont="1" applyFill="1" applyAlignment="1"/>
    <xf numFmtId="0" fontId="11" fillId="16" borderId="0" xfId="0" applyFont="1" applyFill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 applyAlignment="1"/>
    <xf numFmtId="0" fontId="2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14" fontId="3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7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0" fontId="9" fillId="7" borderId="1" xfId="0" applyNumberFormat="1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164" fontId="9" fillId="7" borderId="1" xfId="0" applyNumberFormat="1" applyFont="1" applyFill="1" applyBorder="1" applyAlignment="1">
      <alignment horizontal="center" vertical="center"/>
    </xf>
    <xf numFmtId="165" fontId="9" fillId="7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9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center" vertical="center"/>
    </xf>
    <xf numFmtId="165" fontId="4" fillId="3" borderId="0" xfId="0" applyNumberFormat="1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10" fontId="9" fillId="3" borderId="3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0" fontId="9" fillId="7" borderId="3" xfId="0" applyNumberFormat="1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/>
    </xf>
    <xf numFmtId="10" fontId="9" fillId="7" borderId="2" xfId="0" applyNumberFormat="1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10" fontId="9" fillId="7" borderId="7" xfId="0" applyNumberFormat="1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7" borderId="7" xfId="0" applyFont="1" applyFill="1" applyBorder="1" applyAlignment="1">
      <alignment horizontal="center" vertical="center"/>
    </xf>
    <xf numFmtId="4" fontId="0" fillId="0" borderId="0" xfId="0" applyNumberFormat="1" applyFont="1" applyAlignment="1"/>
    <xf numFmtId="4" fontId="12" fillId="0" borderId="0" xfId="0" applyNumberFormat="1" applyFont="1" applyAlignment="1"/>
    <xf numFmtId="0" fontId="12" fillId="0" borderId="0" xfId="0" applyFont="1" applyAlignment="1"/>
    <xf numFmtId="3" fontId="12" fillId="0" borderId="0" xfId="0" applyNumberFormat="1" applyFont="1" applyAlignment="1"/>
    <xf numFmtId="9" fontId="12" fillId="0" borderId="0" xfId="0" applyNumberFormat="1" applyFont="1" applyAlignment="1"/>
    <xf numFmtId="4" fontId="11" fillId="0" borderId="0" xfId="0" applyNumberFormat="1" applyFont="1" applyAlignment="1"/>
    <xf numFmtId="0" fontId="18" fillId="12" borderId="0" xfId="0" applyFont="1" applyFill="1" applyAlignment="1">
      <alignment horizontal="center"/>
    </xf>
    <xf numFmtId="14" fontId="3" fillId="17" borderId="0" xfId="0" applyNumberFormat="1" applyFont="1" applyFill="1" applyAlignment="1">
      <alignment horizontal="center" vertical="center"/>
    </xf>
    <xf numFmtId="0" fontId="6" fillId="17" borderId="0" xfId="0" applyFont="1" applyFill="1" applyAlignment="1">
      <alignment horizontal="center" vertical="center"/>
    </xf>
    <xf numFmtId="0" fontId="0" fillId="12" borderId="0" xfId="0" applyFont="1" applyFill="1" applyAlignment="1">
      <alignment vertical="center" wrapText="1"/>
    </xf>
    <xf numFmtId="0" fontId="6" fillId="17" borderId="0" xfId="0" applyFont="1" applyFill="1" applyAlignment="1">
      <alignment horizontal="center" vertical="center" wrapText="1"/>
    </xf>
    <xf numFmtId="14" fontId="0" fillId="12" borderId="0" xfId="0" applyNumberFormat="1" applyFont="1" applyFill="1" applyAlignment="1">
      <alignment vertical="center"/>
    </xf>
    <xf numFmtId="0" fontId="7" fillId="17" borderId="0" xfId="0" applyFont="1" applyFill="1" applyAlignment="1">
      <alignment horizontal="center" vertical="center"/>
    </xf>
    <xf numFmtId="14" fontId="4" fillId="17" borderId="0" xfId="0" applyNumberFormat="1" applyFont="1" applyFill="1" applyAlignment="1">
      <alignment horizontal="center" vertical="center"/>
    </xf>
    <xf numFmtId="14" fontId="11" fillId="17" borderId="0" xfId="0" applyNumberFormat="1" applyFont="1" applyFill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0" fillId="12" borderId="0" xfId="0" applyFont="1" applyFill="1" applyAlignment="1">
      <alignment vertical="center"/>
    </xf>
    <xf numFmtId="164" fontId="9" fillId="23" borderId="1" xfId="0" applyNumberFormat="1" applyFont="1" applyFill="1" applyBorder="1" applyAlignment="1">
      <alignment horizontal="center" vertical="center"/>
    </xf>
    <xf numFmtId="10" fontId="9" fillId="23" borderId="1" xfId="0" applyNumberFormat="1" applyFont="1" applyFill="1" applyBorder="1" applyAlignment="1">
      <alignment horizontal="center" vertical="center"/>
    </xf>
    <xf numFmtId="165" fontId="9" fillId="23" borderId="1" xfId="0" applyNumberFormat="1" applyFont="1" applyFill="1" applyBorder="1" applyAlignment="1">
      <alignment horizontal="center" vertical="center"/>
    </xf>
    <xf numFmtId="10" fontId="9" fillId="24" borderId="1" xfId="0" applyNumberFormat="1" applyFont="1" applyFill="1" applyBorder="1" applyAlignment="1">
      <alignment horizontal="center" vertical="center"/>
    </xf>
    <xf numFmtId="0" fontId="9" fillId="25" borderId="1" xfId="0" applyFont="1" applyFill="1" applyBorder="1" applyAlignment="1">
      <alignment horizontal="center" vertical="center"/>
    </xf>
    <xf numFmtId="164" fontId="9" fillId="24" borderId="1" xfId="0" applyNumberFormat="1" applyFont="1" applyFill="1" applyBorder="1" applyAlignment="1">
      <alignment horizontal="center" vertical="center"/>
    </xf>
    <xf numFmtId="165" fontId="9" fillId="24" borderId="1" xfId="0" applyNumberFormat="1" applyFont="1" applyFill="1" applyBorder="1" applyAlignment="1">
      <alignment horizontal="center" vertical="center"/>
    </xf>
    <xf numFmtId="10" fontId="9" fillId="26" borderId="1" xfId="0" applyNumberFormat="1" applyFont="1" applyFill="1" applyBorder="1" applyAlignment="1">
      <alignment horizontal="center" vertical="center"/>
    </xf>
    <xf numFmtId="164" fontId="9" fillId="26" borderId="1" xfId="0" applyNumberFormat="1" applyFont="1" applyFill="1" applyBorder="1" applyAlignment="1">
      <alignment horizontal="center" vertical="center"/>
    </xf>
    <xf numFmtId="165" fontId="9" fillId="26" borderId="1" xfId="0" applyNumberFormat="1" applyFont="1" applyFill="1" applyBorder="1" applyAlignment="1">
      <alignment horizontal="center" vertical="center"/>
    </xf>
    <xf numFmtId="10" fontId="9" fillId="27" borderId="1" xfId="0" applyNumberFormat="1" applyFont="1" applyFill="1" applyBorder="1" applyAlignment="1">
      <alignment horizontal="center" vertical="center"/>
    </xf>
    <xf numFmtId="3" fontId="9" fillId="27" borderId="1" xfId="0" applyNumberFormat="1" applyFont="1" applyFill="1" applyBorder="1" applyAlignment="1">
      <alignment horizontal="center" vertical="center"/>
    </xf>
    <xf numFmtId="164" fontId="9" fillId="27" borderId="1" xfId="0" applyNumberFormat="1" applyFont="1" applyFill="1" applyBorder="1" applyAlignment="1">
      <alignment horizontal="center" vertical="center"/>
    </xf>
    <xf numFmtId="165" fontId="9" fillId="27" borderId="1" xfId="0" applyNumberFormat="1" applyFont="1" applyFill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6" fillId="12" borderId="0" xfId="0" applyFont="1" applyFill="1" applyAlignment="1">
      <alignment horizontal="center" vertical="center" wrapText="1"/>
    </xf>
    <xf numFmtId="14" fontId="4" fillId="12" borderId="0" xfId="0" applyNumberFormat="1" applyFont="1" applyFill="1" applyAlignment="1">
      <alignment horizontal="center" vertical="center"/>
    </xf>
    <xf numFmtId="0" fontId="17" fillId="12" borderId="0" xfId="0" applyFont="1" applyFill="1" applyAlignment="1">
      <alignment horizontal="center"/>
    </xf>
    <xf numFmtId="0" fontId="0" fillId="12" borderId="0" xfId="0" applyFont="1" applyFill="1" applyAlignment="1">
      <alignment horizontal="center"/>
    </xf>
    <xf numFmtId="0" fontId="16" fillId="1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22" fillId="4" borderId="0" xfId="0" applyFont="1" applyFill="1" applyAlignment="1" applyProtection="1">
      <alignment horizontal="center"/>
      <protection locked="0"/>
    </xf>
    <xf numFmtId="0" fontId="23" fillId="3" borderId="0" xfId="0" applyFont="1" applyFill="1" applyAlignment="1">
      <alignment horizontal="center"/>
    </xf>
    <xf numFmtId="0" fontId="24" fillId="12" borderId="0" xfId="0" applyFont="1" applyFill="1" applyAlignment="1"/>
    <xf numFmtId="0" fontId="24" fillId="0" borderId="0" xfId="0" applyFont="1" applyAlignment="1"/>
    <xf numFmtId="0" fontId="23" fillId="3" borderId="0" xfId="0" applyFont="1" applyFill="1"/>
    <xf numFmtId="0" fontId="22" fillId="2" borderId="1" xfId="0" applyFont="1" applyFill="1" applyBorder="1" applyAlignment="1">
      <alignment horizontal="center" wrapText="1"/>
    </xf>
    <xf numFmtId="0" fontId="26" fillId="2" borderId="1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22" fillId="3" borderId="4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7" borderId="0" xfId="0" applyFont="1" applyFill="1" applyAlignment="1">
      <alignment horizontal="center"/>
    </xf>
    <xf numFmtId="0" fontId="23" fillId="17" borderId="0" xfId="0" applyFont="1" applyFill="1" applyAlignment="1">
      <alignment horizontal="center"/>
    </xf>
    <xf numFmtId="0" fontId="23" fillId="12" borderId="0" xfId="0" applyFont="1" applyFill="1" applyAlignment="1">
      <alignment horizontal="center"/>
    </xf>
    <xf numFmtId="0" fontId="23" fillId="18" borderId="0" xfId="0" applyFont="1" applyFill="1" applyAlignment="1">
      <alignment horizontal="center"/>
    </xf>
    <xf numFmtId="4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" fontId="23" fillId="0" borderId="0" xfId="0" applyNumberFormat="1" applyFont="1" applyAlignment="1">
      <alignment horizontal="center"/>
    </xf>
    <xf numFmtId="0" fontId="13" fillId="3" borderId="0" xfId="0" applyFont="1" applyFill="1" applyAlignment="1">
      <alignment horizontal="center" vertical="center" wrapText="1"/>
    </xf>
    <xf numFmtId="0" fontId="8" fillId="28" borderId="1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1" fillId="29" borderId="0" xfId="0" applyFont="1" applyFill="1" applyAlignment="1">
      <alignment horizontal="center" vertical="center" wrapText="1"/>
    </xf>
    <xf numFmtId="0" fontId="28" fillId="4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4" fontId="29" fillId="12" borderId="0" xfId="0" applyNumberFormat="1" applyFont="1" applyFill="1" applyAlignment="1">
      <alignment vertical="center" wrapText="1"/>
    </xf>
    <xf numFmtId="0" fontId="1" fillId="22" borderId="0" xfId="0" applyFont="1" applyFill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0" fontId="22" fillId="12" borderId="0" xfId="0" applyFont="1" applyFill="1" applyAlignment="1">
      <alignment horizontal="center"/>
    </xf>
    <xf numFmtId="3" fontId="2" fillId="12" borderId="0" xfId="0" applyNumberFormat="1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 wrapText="1"/>
    </xf>
    <xf numFmtId="0" fontId="2" fillId="12" borderId="14" xfId="0" applyFont="1" applyFill="1" applyBorder="1" applyAlignment="1">
      <alignment horizontal="center" vertical="center" wrapText="1"/>
    </xf>
    <xf numFmtId="0" fontId="2" fillId="12" borderId="3" xfId="0" applyFont="1" applyFill="1" applyBorder="1" applyAlignment="1">
      <alignment horizontal="center" vertical="center"/>
    </xf>
    <xf numFmtId="10" fontId="2" fillId="12" borderId="5" xfId="0" applyNumberFormat="1" applyFont="1" applyFill="1" applyBorder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164" fontId="2" fillId="12" borderId="5" xfId="0" applyNumberFormat="1" applyFont="1" applyFill="1" applyBorder="1" applyAlignment="1">
      <alignment horizontal="center" vertical="center"/>
    </xf>
    <xf numFmtId="165" fontId="2" fillId="12" borderId="5" xfId="0" applyNumberFormat="1" applyFont="1" applyFill="1" applyBorder="1" applyAlignment="1">
      <alignment horizontal="center" vertical="center"/>
    </xf>
    <xf numFmtId="10" fontId="2" fillId="12" borderId="0" xfId="0" applyNumberFormat="1" applyFont="1" applyFill="1" applyAlignment="1">
      <alignment horizontal="center" vertical="center"/>
    </xf>
    <xf numFmtId="0" fontId="2" fillId="12" borderId="6" xfId="0" applyFont="1" applyFill="1" applyBorder="1" applyAlignment="1">
      <alignment horizontal="center" vertical="center"/>
    </xf>
    <xf numFmtId="165" fontId="2" fillId="12" borderId="0" xfId="0" applyNumberFormat="1" applyFont="1" applyFill="1" applyAlignment="1">
      <alignment horizontal="center" vertical="center"/>
    </xf>
    <xf numFmtId="10" fontId="3" fillId="12" borderId="0" xfId="0" applyNumberFormat="1" applyFont="1" applyFill="1" applyAlignment="1">
      <alignment horizontal="center" vertical="center"/>
    </xf>
    <xf numFmtId="0" fontId="2" fillId="12" borderId="7" xfId="0" applyFont="1" applyFill="1" applyBorder="1" applyAlignment="1">
      <alignment horizontal="center" vertical="center"/>
    </xf>
    <xf numFmtId="10" fontId="2" fillId="12" borderId="8" xfId="0" applyNumberFormat="1" applyFont="1" applyFill="1" applyBorder="1" applyAlignment="1">
      <alignment horizontal="center" vertical="center"/>
    </xf>
    <xf numFmtId="0" fontId="2" fillId="12" borderId="8" xfId="0" applyFont="1" applyFill="1" applyBorder="1" applyAlignment="1">
      <alignment horizontal="center" vertical="center"/>
    </xf>
    <xf numFmtId="165" fontId="2" fillId="12" borderId="8" xfId="0" applyNumberFormat="1" applyFont="1" applyFill="1" applyBorder="1" applyAlignment="1">
      <alignment horizontal="center" vertical="center"/>
    </xf>
    <xf numFmtId="10" fontId="3" fillId="12" borderId="8" xfId="0" applyNumberFormat="1" applyFont="1" applyFill="1" applyBorder="1" applyAlignment="1">
      <alignment horizontal="center" vertical="center"/>
    </xf>
    <xf numFmtId="10" fontId="2" fillId="12" borderId="9" xfId="0" applyNumberFormat="1" applyFont="1" applyFill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9" fillId="12" borderId="0" xfId="0" applyFont="1" applyFill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23" fillId="3" borderId="0" xfId="0" applyFont="1" applyFill="1" applyAlignment="1">
      <alignment vertical="center"/>
    </xf>
    <xf numFmtId="165" fontId="22" fillId="9" borderId="1" xfId="0" applyNumberFormat="1" applyFont="1" applyFill="1" applyBorder="1" applyAlignment="1">
      <alignment horizontal="center" vertical="center"/>
    </xf>
    <xf numFmtId="165" fontId="22" fillId="11" borderId="1" xfId="0" applyNumberFormat="1" applyFont="1" applyFill="1" applyBorder="1" applyAlignment="1">
      <alignment horizontal="center" vertical="center"/>
    </xf>
    <xf numFmtId="10" fontId="22" fillId="31" borderId="1" xfId="0" applyNumberFormat="1" applyFont="1" applyFill="1" applyBorder="1" applyAlignment="1">
      <alignment horizontal="center" vertical="center"/>
    </xf>
    <xf numFmtId="10" fontId="22" fillId="32" borderId="1" xfId="0" applyNumberFormat="1" applyFont="1" applyFill="1" applyBorder="1" applyAlignment="1">
      <alignment horizontal="center" vertical="center"/>
    </xf>
    <xf numFmtId="164" fontId="22" fillId="9" borderId="1" xfId="0" applyNumberFormat="1" applyFont="1" applyFill="1" applyBorder="1" applyAlignment="1">
      <alignment horizontal="center" vertical="center"/>
    </xf>
    <xf numFmtId="10" fontId="22" fillId="9" borderId="1" xfId="0" applyNumberFormat="1" applyFont="1" applyFill="1" applyBorder="1" applyAlignment="1">
      <alignment horizontal="center" vertical="center"/>
    </xf>
    <xf numFmtId="10" fontId="22" fillId="11" borderId="1" xfId="0" applyNumberFormat="1" applyFont="1" applyFill="1" applyBorder="1" applyAlignment="1">
      <alignment horizontal="center" vertical="center"/>
    </xf>
    <xf numFmtId="0" fontId="22" fillId="11" borderId="13" xfId="0" applyFont="1" applyFill="1" applyBorder="1" applyAlignment="1">
      <alignment horizontal="center" vertical="center"/>
    </xf>
    <xf numFmtId="0" fontId="22" fillId="30" borderId="16" xfId="0" applyFont="1" applyFill="1" applyBorder="1" applyAlignment="1">
      <alignment horizontal="center" vertical="center" wrapText="1"/>
    </xf>
    <xf numFmtId="0" fontId="22" fillId="30" borderId="17" xfId="0" applyFont="1" applyFill="1" applyBorder="1" applyAlignment="1">
      <alignment horizontal="center" vertical="center" wrapText="1"/>
    </xf>
    <xf numFmtId="0" fontId="22" fillId="30" borderId="18" xfId="0" applyFont="1" applyFill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/>
    </xf>
    <xf numFmtId="165" fontId="22" fillId="6" borderId="4" xfId="0" applyNumberFormat="1" applyFont="1" applyFill="1" applyBorder="1" applyAlignment="1">
      <alignment horizontal="center" vertical="center"/>
    </xf>
    <xf numFmtId="10" fontId="22" fillId="6" borderId="4" xfId="0" applyNumberFormat="1" applyFont="1" applyFill="1" applyBorder="1" applyAlignment="1">
      <alignment horizontal="center" vertical="center"/>
    </xf>
    <xf numFmtId="164" fontId="22" fillId="6" borderId="4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 vertical="center"/>
    </xf>
    <xf numFmtId="0" fontId="20" fillId="12" borderId="0" xfId="0" applyFont="1" applyFill="1" applyAlignment="1">
      <alignment horizontal="center" vertical="center"/>
    </xf>
    <xf numFmtId="10" fontId="2" fillId="12" borderId="0" xfId="0" applyNumberFormat="1" applyFont="1" applyFill="1" applyBorder="1" applyAlignment="1">
      <alignment horizontal="center" vertical="center"/>
    </xf>
    <xf numFmtId="0" fontId="30" fillId="12" borderId="0" xfId="0" applyFont="1" applyFill="1" applyAlignment="1">
      <alignment horizontal="center"/>
    </xf>
    <xf numFmtId="0" fontId="29" fillId="12" borderId="0" xfId="0" applyFont="1" applyFill="1" applyAlignment="1">
      <alignment horizontal="center"/>
    </xf>
    <xf numFmtId="0" fontId="20" fillId="12" borderId="0" xfId="0" applyFont="1" applyFill="1" applyAlignment="1">
      <alignment vertical="center"/>
    </xf>
    <xf numFmtId="0" fontId="26" fillId="19" borderId="10" xfId="0" applyFont="1" applyFill="1" applyBorder="1" applyAlignment="1">
      <alignment horizontal="center"/>
    </xf>
    <xf numFmtId="0" fontId="26" fillId="12" borderId="11" xfId="0" applyFont="1" applyFill="1" applyBorder="1" applyAlignment="1">
      <alignment horizontal="center"/>
    </xf>
    <xf numFmtId="0" fontId="26" fillId="20" borderId="11" xfId="0" applyFont="1" applyFill="1" applyBorder="1" applyAlignment="1">
      <alignment horizontal="center"/>
    </xf>
    <xf numFmtId="0" fontId="26" fillId="21" borderId="12" xfId="0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5" fillId="3" borderId="0" xfId="0" applyFont="1" applyFill="1" applyAlignment="1">
      <alignment horizontal="center"/>
    </xf>
    <xf numFmtId="0" fontId="24" fillId="0" borderId="0" xfId="0" applyFont="1" applyAlignment="1"/>
    <xf numFmtId="0" fontId="27" fillId="12" borderId="0" xfId="0" applyFont="1" applyFill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0" fillId="12" borderId="0" xfId="0" applyFont="1" applyFill="1" applyAlignment="1">
      <alignment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0" fontId="31" fillId="17" borderId="0" xfId="0" applyFont="1" applyFill="1" applyBorder="1" applyAlignment="1">
      <alignment horizontal="center" vertical="center" wrapText="1"/>
    </xf>
    <xf numFmtId="0" fontId="31" fillId="17" borderId="15" xfId="0" applyFont="1" applyFill="1" applyBorder="1" applyAlignment="1">
      <alignment horizontal="center" vertical="center" wrapText="1"/>
    </xf>
    <xf numFmtId="0" fontId="21" fillId="12" borderId="0" xfId="0" applyFont="1" applyFill="1" applyBorder="1" applyAlignment="1">
      <alignment horizontal="center" vertical="center"/>
    </xf>
    <xf numFmtId="166" fontId="32" fillId="12" borderId="0" xfId="0" applyNumberFormat="1" applyFont="1" applyFill="1" applyBorder="1" applyAlignment="1">
      <alignment horizontal="center" vertical="center"/>
    </xf>
    <xf numFmtId="0" fontId="34" fillId="12" borderId="0" xfId="0" applyFont="1" applyFill="1" applyBorder="1" applyAlignment="1">
      <alignment horizontal="center" vertical="center"/>
    </xf>
    <xf numFmtId="0" fontId="23" fillId="12" borderId="0" xfId="0" applyFont="1" applyFill="1" applyBorder="1" applyAlignment="1">
      <alignment vertical="center"/>
    </xf>
    <xf numFmtId="166" fontId="32" fillId="12" borderId="0" xfId="1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33"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CE8B2"/>
          <bgColor rgb="FFFCE8B2"/>
        </patternFill>
      </fill>
    </dxf>
    <dxf>
      <font>
        <color theme="1"/>
      </font>
      <fill>
        <patternFill>
          <bgColor theme="1"/>
        </patternFill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6AA84F"/>
          <bgColor rgb="FF6AA84F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CE8B2"/>
          <bgColor rgb="FFFCE8B2"/>
        </patternFill>
      </fill>
    </dxf>
  </dxfs>
  <tableStyles count="0" defaultTableStyle="TableStyleMedium2" defaultPivotStyle="PivotStyleLight16"/>
  <colors>
    <mruColors>
      <color rgb="FF2A93D5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35277</xdr:rowOff>
    </xdr:from>
    <xdr:ext cx="1885950" cy="6381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A881630F-1076-8F46-BFF7-88DFDA43489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5277"/>
          <a:ext cx="1885950" cy="6381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402166</xdr:colOff>
      <xdr:row>6</xdr:row>
      <xdr:rowOff>34836</xdr:rowOff>
    </xdr:from>
    <xdr:to>
      <xdr:col>17</xdr:col>
      <xdr:colOff>554566</xdr:colOff>
      <xdr:row>26</xdr:row>
      <xdr:rowOff>168627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19AA2C-E857-F245-AB22-25C6D634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3166" y="1191947"/>
          <a:ext cx="7525456" cy="42330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</xdr:row>
      <xdr:rowOff>139700</xdr:rowOff>
    </xdr:from>
    <xdr:to>
      <xdr:col>3</xdr:col>
      <xdr:colOff>1005252</xdr:colOff>
      <xdr:row>7</xdr:row>
      <xdr:rowOff>77177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2BEBF7-E3E0-6443-AD33-821164CD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699" y="330200"/>
          <a:ext cx="3786553" cy="137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1</xdr:row>
      <xdr:rowOff>0</xdr:rowOff>
    </xdr:from>
    <xdr:to>
      <xdr:col>1</xdr:col>
      <xdr:colOff>1546468</xdr:colOff>
      <xdr:row>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A7E6DB-D75D-3649-9C2F-E9C64C24E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99" y="190500"/>
          <a:ext cx="2524369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A0EB0-9BB4-254D-B1F3-C957EE3C531E}">
  <dimension ref="A1:AE336"/>
  <sheetViews>
    <sheetView showGridLines="0" showZeros="0" tabSelected="1" zoomScale="140" zoomScaleNormal="140" workbookViewId="0">
      <selection activeCell="B5" sqref="B5"/>
    </sheetView>
  </sheetViews>
  <sheetFormatPr baseColWidth="10" defaultColWidth="8.83203125" defaultRowHeight="14" x14ac:dyDescent="0.2"/>
  <cols>
    <col min="1" max="1" width="8.83203125" style="102"/>
    <col min="2" max="2" width="20.6640625" style="102" customWidth="1"/>
    <col min="3" max="3" width="8.83203125" style="102"/>
    <col min="4" max="4" width="20.6640625" style="102" customWidth="1"/>
    <col min="5" max="5" width="8.83203125" style="102"/>
    <col min="6" max="6" width="20.6640625" style="102" customWidth="1"/>
    <col min="7" max="10" width="8.83203125" style="102"/>
    <col min="11" max="31" width="8.83203125" style="101"/>
    <col min="32" max="16384" width="8.83203125" style="102"/>
  </cols>
  <sheetData>
    <row r="1" spans="1:10" ht="16" x14ac:dyDescent="0.2">
      <c r="A1" s="101"/>
      <c r="B1" s="101"/>
      <c r="C1" s="100" t="str">
        <f>B5&amp;"yes"</f>
        <v>Septemberyes</v>
      </c>
      <c r="D1" s="100"/>
      <c r="E1" s="100"/>
      <c r="F1" s="100"/>
      <c r="G1" s="100"/>
      <c r="H1" s="101"/>
      <c r="I1" s="101"/>
      <c r="J1" s="101"/>
    </row>
    <row r="2" spans="1:10" ht="15.75" customHeight="1" x14ac:dyDescent="0.3">
      <c r="A2" s="100"/>
      <c r="B2" s="177"/>
      <c r="C2" s="178"/>
      <c r="D2" s="178"/>
      <c r="E2" s="178"/>
      <c r="F2" s="178"/>
      <c r="G2" s="100"/>
      <c r="H2" s="101"/>
      <c r="I2" s="101"/>
      <c r="J2" s="101"/>
    </row>
    <row r="3" spans="1:10" ht="15.75" customHeight="1" x14ac:dyDescent="0.2">
      <c r="A3" s="100"/>
      <c r="B3" s="100"/>
      <c r="C3" s="100"/>
      <c r="D3" s="100"/>
      <c r="E3" s="100"/>
      <c r="F3" s="100"/>
      <c r="G3" s="100"/>
      <c r="H3" s="101"/>
      <c r="I3" s="101"/>
      <c r="J3" s="101"/>
    </row>
    <row r="4" spans="1:10" ht="15.75" customHeight="1" x14ac:dyDescent="0.2">
      <c r="A4" s="100"/>
      <c r="B4" s="100"/>
      <c r="C4" s="100"/>
      <c r="D4" s="100"/>
      <c r="E4" s="100"/>
      <c r="F4" s="100"/>
      <c r="G4" s="100"/>
      <c r="H4" s="101"/>
      <c r="I4" s="101"/>
      <c r="J4" s="101"/>
    </row>
    <row r="5" spans="1:10" ht="15.75" customHeight="1" x14ac:dyDescent="0.2">
      <c r="A5" s="98" t="s">
        <v>0</v>
      </c>
      <c r="B5" s="99" t="s">
        <v>25</v>
      </c>
      <c r="C5" s="100"/>
      <c r="D5" s="100"/>
      <c r="E5" s="100"/>
      <c r="F5" s="100"/>
      <c r="G5" s="100"/>
      <c r="H5" s="101"/>
      <c r="I5" s="101"/>
      <c r="J5" s="101"/>
    </row>
    <row r="6" spans="1:10" ht="15.75" customHeight="1" x14ac:dyDescent="0.2">
      <c r="A6" s="100"/>
      <c r="B6" s="100"/>
      <c r="C6" s="100"/>
      <c r="D6" s="100"/>
      <c r="E6" s="100"/>
      <c r="F6" s="100"/>
      <c r="G6" s="100"/>
      <c r="H6" s="101"/>
      <c r="I6" s="101"/>
      <c r="J6" s="101"/>
    </row>
    <row r="7" spans="1:10" ht="34" x14ac:dyDescent="0.2">
      <c r="A7" s="103"/>
      <c r="B7" s="104" t="s">
        <v>302</v>
      </c>
      <c r="C7" s="100"/>
      <c r="D7" s="105" t="s">
        <v>303</v>
      </c>
      <c r="E7" s="100">
        <v>3</v>
      </c>
      <c r="F7" s="106" t="s">
        <v>304</v>
      </c>
      <c r="G7" s="107">
        <v>9</v>
      </c>
      <c r="H7" s="101"/>
      <c r="I7" s="101"/>
      <c r="J7" s="101"/>
    </row>
    <row r="8" spans="1:10" ht="15.75" customHeight="1" x14ac:dyDescent="0.2">
      <c r="A8" s="100"/>
      <c r="B8" s="108" t="str">
        <f>HLOOKUP($B$5,Biz!$S$1:$AD$279,Biz!$R3,0)</f>
        <v>Client 3</v>
      </c>
      <c r="C8" s="100"/>
      <c r="D8" s="108" t="str">
        <f>HLOOKUP($B$5,Social!$S$1:$AD$279,Biz!$R3,0)</f>
        <v>Client 1</v>
      </c>
      <c r="E8" s="100"/>
      <c r="F8" s="109" t="str">
        <f>HLOOKUP($B$5,Service!$Q$1:$AB$1001,Biz!$R3,0)</f>
        <v>Client 9</v>
      </c>
      <c r="G8" s="100"/>
      <c r="H8" s="101"/>
      <c r="I8" s="101"/>
      <c r="J8" s="101"/>
    </row>
    <row r="9" spans="1:10" ht="15.75" customHeight="1" x14ac:dyDescent="0.2">
      <c r="A9" s="100"/>
      <c r="B9" s="108" t="str">
        <f>HLOOKUP($B$5,Biz!$S$1:$AD$279,Biz!$R4,0)</f>
        <v>Client 5</v>
      </c>
      <c r="C9" s="100"/>
      <c r="D9" s="108" t="str">
        <f>HLOOKUP($B$5,Social!$S$1:$AD$279,Biz!$R4,0)</f>
        <v>Client 2</v>
      </c>
      <c r="E9" s="100"/>
      <c r="F9" s="109" t="str">
        <f>HLOOKUP($B$5,Service!$Q$1:$AB$1001,Biz!$R4,0)</f>
        <v>Client 21</v>
      </c>
      <c r="G9" s="100"/>
      <c r="H9" s="101"/>
      <c r="I9" s="101"/>
      <c r="J9" s="101"/>
    </row>
    <row r="10" spans="1:10" ht="15.75" customHeight="1" x14ac:dyDescent="0.2">
      <c r="A10" s="100"/>
      <c r="B10" s="108" t="str">
        <f>HLOOKUP($B$5,Biz!$S$1:$AD$279,Biz!$R5,0)</f>
        <v>Client 9</v>
      </c>
      <c r="C10" s="100"/>
      <c r="D10" s="108" t="str">
        <f>HLOOKUP($B$5,Social!$S$1:$AD$279,Biz!$R5,0)</f>
        <v>Client 4</v>
      </c>
      <c r="E10" s="100"/>
      <c r="F10" s="109" t="str">
        <f>HLOOKUP($B$5,Service!$Q$1:$AB$1001,Biz!$R5,0)</f>
        <v>Client 33</v>
      </c>
      <c r="G10" s="100"/>
      <c r="H10" s="101"/>
      <c r="I10" s="101"/>
      <c r="J10" s="101"/>
    </row>
    <row r="11" spans="1:10" ht="15.75" customHeight="1" x14ac:dyDescent="0.2">
      <c r="A11" s="100"/>
      <c r="B11" s="108" t="str">
        <f>HLOOKUP($B$5,Biz!$S$1:$AD$279,Biz!$R6,0)</f>
        <v>Client 12</v>
      </c>
      <c r="C11" s="100"/>
      <c r="D11" s="108" t="str">
        <f>HLOOKUP($B$5,Social!$S$1:$AD$279,Biz!$R6,0)</f>
        <v>Client 6</v>
      </c>
      <c r="E11" s="100"/>
      <c r="F11" s="109" t="str">
        <f>HLOOKUP($B$5,Service!$Q$1:$AB$1001,Biz!$R6,0)</f>
        <v>Client 45</v>
      </c>
      <c r="G11" s="100"/>
      <c r="H11" s="101"/>
      <c r="I11" s="101"/>
      <c r="J11" s="101"/>
    </row>
    <row r="12" spans="1:10" ht="15.75" customHeight="1" x14ac:dyDescent="0.2">
      <c r="A12" s="100"/>
      <c r="B12" s="108" t="str">
        <f>HLOOKUP($B$5,Biz!$S$1:$AD$279,Biz!$R7,0)</f>
        <v>Client 15</v>
      </c>
      <c r="C12" s="100"/>
      <c r="D12" s="108" t="str">
        <f>HLOOKUP($B$5,Social!$S$1:$AD$279,Biz!$R7,0)</f>
        <v>Client 7</v>
      </c>
      <c r="E12" s="100"/>
      <c r="F12" s="109" t="str">
        <f>HLOOKUP($B$5,Service!$Q$1:$AB$1001,Biz!$R7,0)</f>
        <v>Client 57</v>
      </c>
      <c r="G12" s="100"/>
      <c r="H12" s="101"/>
      <c r="I12" s="101"/>
      <c r="J12" s="101"/>
    </row>
    <row r="13" spans="1:10" ht="15.75" customHeight="1" x14ac:dyDescent="0.2">
      <c r="A13" s="100"/>
      <c r="B13" s="108" t="str">
        <f>HLOOKUP($B$5,Biz!$S$1:$AD$279,Biz!$R8,0)</f>
        <v>Client 18</v>
      </c>
      <c r="C13" s="100"/>
      <c r="D13" s="108" t="str">
        <f>HLOOKUP($B$5,Social!$S$1:$AD$279,Biz!$R8,0)</f>
        <v>Client 8</v>
      </c>
      <c r="E13" s="100"/>
      <c r="F13" s="109" t="str">
        <f>HLOOKUP($B$5,Service!$Q$1:$AB$1001,Biz!$R8,0)</f>
        <v>Client 69</v>
      </c>
      <c r="G13" s="100"/>
      <c r="H13" s="101"/>
      <c r="I13" s="101"/>
      <c r="J13" s="101"/>
    </row>
    <row r="14" spans="1:10" ht="15.75" customHeight="1" x14ac:dyDescent="0.2">
      <c r="A14" s="100"/>
      <c r="B14" s="108" t="str">
        <f>HLOOKUP($B$5,Biz!$S$1:$AD$279,Biz!$R9,0)</f>
        <v>Client 21</v>
      </c>
      <c r="C14" s="100"/>
      <c r="D14" s="108" t="str">
        <f>HLOOKUP($B$5,Social!$S$1:$AD$279,Biz!$R9,0)</f>
        <v>Client 10</v>
      </c>
      <c r="E14" s="100"/>
      <c r="F14" s="109" t="str">
        <f>HLOOKUP($B$5,Service!$Q$1:$AB$1001,Biz!$R9,0)</f>
        <v>Client 81</v>
      </c>
      <c r="G14" s="100"/>
      <c r="H14" s="101"/>
      <c r="I14" s="101"/>
      <c r="J14" s="101"/>
    </row>
    <row r="15" spans="1:10" ht="15.75" customHeight="1" x14ac:dyDescent="0.2">
      <c r="A15" s="100"/>
      <c r="B15" s="108" t="str">
        <f>HLOOKUP($B$5,Biz!$S$1:$AD$279,Biz!$R10,0)</f>
        <v>Client 25</v>
      </c>
      <c r="C15" s="100"/>
      <c r="D15" s="108" t="str">
        <f>HLOOKUP($B$5,Social!$S$1:$AD$279,Biz!$R10,0)</f>
        <v>Client 11</v>
      </c>
      <c r="E15" s="100"/>
      <c r="F15" s="109" t="str">
        <f>HLOOKUP($B$5,Service!$Q$1:$AB$1001,Biz!$R10,0)</f>
        <v>Client 93</v>
      </c>
      <c r="G15" s="100"/>
      <c r="H15" s="101"/>
      <c r="I15" s="101"/>
      <c r="J15" s="101"/>
    </row>
    <row r="16" spans="1:10" ht="15.75" customHeight="1" x14ac:dyDescent="0.2">
      <c r="A16" s="100"/>
      <c r="B16" s="108" t="str">
        <f>HLOOKUP($B$5,Biz!$S$1:$AD$279,Biz!$R11,0)</f>
        <v>Client 33</v>
      </c>
      <c r="C16" s="100"/>
      <c r="D16" s="108" t="str">
        <f>HLOOKUP($B$5,Social!$S$1:$AD$279,Biz!$R11,0)</f>
        <v>Client 13</v>
      </c>
      <c r="E16" s="100"/>
      <c r="F16" s="109" t="str">
        <f>HLOOKUP($B$5,Service!$Q$1:$AB$1001,Biz!$R11,0)</f>
        <v>Client 105</v>
      </c>
      <c r="G16" s="100"/>
      <c r="H16" s="101"/>
      <c r="I16" s="101"/>
      <c r="J16" s="101"/>
    </row>
    <row r="17" spans="1:10" ht="15.75" customHeight="1" x14ac:dyDescent="0.2">
      <c r="A17" s="100"/>
      <c r="B17" s="108" t="str">
        <f>HLOOKUP($B$5,Biz!$S$1:$AD$279,Biz!$R12,0)</f>
        <v>Client 39</v>
      </c>
      <c r="C17" s="100"/>
      <c r="D17" s="108" t="str">
        <f>HLOOKUP($B$5,Social!$S$1:$AD$279,Biz!$R12,0)</f>
        <v>Client 14</v>
      </c>
      <c r="E17" s="100"/>
      <c r="F17" s="109" t="str">
        <f>HLOOKUP($B$5,Service!$Q$1:$AB$1001,Biz!$R12,0)</f>
        <v>Client 117</v>
      </c>
      <c r="G17" s="100"/>
      <c r="H17" s="101"/>
      <c r="I17" s="101"/>
      <c r="J17" s="101"/>
    </row>
    <row r="18" spans="1:10" ht="15.75" customHeight="1" x14ac:dyDescent="0.2">
      <c r="A18" s="100"/>
      <c r="B18" s="108" t="str">
        <f>HLOOKUP($B$5,Biz!$S$1:$AD$279,Biz!$R13,0)</f>
        <v>Client 45</v>
      </c>
      <c r="C18" s="100"/>
      <c r="D18" s="108" t="str">
        <f>HLOOKUP($B$5,Social!$S$1:$AD$279,Biz!$R13,0)</f>
        <v>Client 16</v>
      </c>
      <c r="E18" s="100"/>
      <c r="F18" s="109" t="str">
        <f>HLOOKUP($B$5,Service!$Q$1:$AB$1001,Biz!$R13,0)</f>
        <v>Client 129</v>
      </c>
      <c r="G18" s="100"/>
      <c r="H18" s="101"/>
      <c r="I18" s="101"/>
      <c r="J18" s="101"/>
    </row>
    <row r="19" spans="1:10" ht="15.75" customHeight="1" x14ac:dyDescent="0.2">
      <c r="A19" s="100"/>
      <c r="B19" s="108" t="str">
        <f>HLOOKUP($B$5,Biz!$S$1:$AD$279,Biz!$R14,0)</f>
        <v>Client 51</v>
      </c>
      <c r="C19" s="100"/>
      <c r="D19" s="108" t="str">
        <f>HLOOKUP($B$5,Social!$S$1:$AD$279,Biz!$R14,0)</f>
        <v>Client 17</v>
      </c>
      <c r="E19" s="100"/>
      <c r="F19" s="109" t="str">
        <f>HLOOKUP($B$5,Service!$Q$1:$AB$1001,Biz!$R14,0)</f>
        <v>Client 141</v>
      </c>
      <c r="G19" s="100"/>
      <c r="H19" s="101"/>
      <c r="I19" s="101"/>
      <c r="J19" s="101"/>
    </row>
    <row r="20" spans="1:10" ht="15.75" customHeight="1" x14ac:dyDescent="0.2">
      <c r="A20" s="100"/>
      <c r="B20" s="108" t="str">
        <f>HLOOKUP($B$5,Biz!$S$1:$AD$279,Biz!$R15,0)</f>
        <v>Client 57</v>
      </c>
      <c r="C20" s="100"/>
      <c r="D20" s="108" t="str">
        <f>HLOOKUP($B$5,Social!$S$1:$AD$279,Biz!$R15,0)</f>
        <v>Client 19</v>
      </c>
      <c r="E20" s="100"/>
      <c r="F20" s="109" t="str">
        <f>HLOOKUP($B$5,Service!$Q$1:$AB$1001,Biz!$R15,0)</f>
        <v>Client 153</v>
      </c>
      <c r="G20" s="100"/>
      <c r="H20" s="101"/>
      <c r="I20" s="101"/>
      <c r="J20" s="101"/>
    </row>
    <row r="21" spans="1:10" ht="15.75" customHeight="1" x14ac:dyDescent="0.2">
      <c r="A21" s="100"/>
      <c r="B21" s="108" t="str">
        <f>HLOOKUP($B$5,Biz!$S$1:$AD$279,Biz!$R16,0)</f>
        <v>Client 63</v>
      </c>
      <c r="C21" s="100"/>
      <c r="D21" s="108" t="str">
        <f>HLOOKUP($B$5,Social!$S$1:$AD$279,Biz!$R16,0)</f>
        <v>Client 24</v>
      </c>
      <c r="E21" s="100"/>
      <c r="F21" s="109" t="str">
        <f>HLOOKUP($B$5,Service!$Q$1:$AB$1001,Biz!$R16,0)</f>
        <v>Client 165</v>
      </c>
      <c r="G21" s="100"/>
      <c r="H21" s="101"/>
      <c r="I21" s="101"/>
      <c r="J21" s="101"/>
    </row>
    <row r="22" spans="1:10" ht="16" x14ac:dyDescent="0.2">
      <c r="A22" s="100"/>
      <c r="B22" s="108" t="str">
        <f>HLOOKUP($B$5,Biz!$S$1:$AD$279,Biz!$R17,0)</f>
        <v>Client 69</v>
      </c>
      <c r="C22" s="100"/>
      <c r="D22" s="108" t="str">
        <f>HLOOKUP($B$5,Social!$S$1:$AD$279,Biz!$R17,0)</f>
        <v>Client 30</v>
      </c>
      <c r="E22" s="100"/>
      <c r="F22" s="109" t="str">
        <f>HLOOKUP($B$5,Service!$Q$1:$AB$1001,Biz!$R17,0)</f>
        <v>Client 177</v>
      </c>
      <c r="G22" s="100"/>
      <c r="H22" s="101"/>
      <c r="I22" s="101"/>
      <c r="J22" s="101"/>
    </row>
    <row r="23" spans="1:10" ht="16" x14ac:dyDescent="0.2">
      <c r="A23" s="100"/>
      <c r="B23" s="108" t="str">
        <f>HLOOKUP($B$5,Biz!$S$1:$AD$279,Biz!$R18,0)</f>
        <v/>
      </c>
      <c r="C23" s="100"/>
      <c r="D23" s="108" t="str">
        <f>HLOOKUP($B$5,Social!$S$1:$AD$279,Biz!$R18,0)</f>
        <v>Client 36</v>
      </c>
      <c r="E23" s="100"/>
      <c r="F23" s="109" t="str">
        <f>HLOOKUP($B$5,Service!$Q$1:$AB$1001,Biz!$R18,0)</f>
        <v>Client 189</v>
      </c>
      <c r="G23" s="100"/>
      <c r="H23" s="101"/>
      <c r="I23" s="101"/>
      <c r="J23" s="101"/>
    </row>
    <row r="24" spans="1:10" ht="16" x14ac:dyDescent="0.2">
      <c r="A24" s="100"/>
      <c r="B24" s="108" t="str">
        <f>HLOOKUP($B$5,Biz!$S$1:$AD$279,Biz!$R19,0)</f>
        <v/>
      </c>
      <c r="C24" s="100"/>
      <c r="D24" s="108" t="str">
        <f>HLOOKUP($B$5,Social!$S$1:$AD$279,Biz!$R19,0)</f>
        <v>Client 42</v>
      </c>
      <c r="E24" s="100"/>
      <c r="F24" s="109" t="str">
        <f>HLOOKUP($B$5,Service!$Q$1:$AB$1001,Biz!$R19,0)</f>
        <v>Client 201</v>
      </c>
      <c r="G24" s="100"/>
      <c r="H24" s="101"/>
      <c r="I24" s="101"/>
      <c r="J24" s="101"/>
    </row>
    <row r="25" spans="1:10" ht="16" x14ac:dyDescent="0.2">
      <c r="A25" s="100"/>
      <c r="B25" s="108" t="str">
        <f>HLOOKUP($B$5,Biz!$S$1:$AD$279,Biz!$R20,0)</f>
        <v/>
      </c>
      <c r="C25" s="100"/>
      <c r="D25" s="108" t="str">
        <f>HLOOKUP($B$5,Social!$S$1:$AD$279,Biz!$R20,0)</f>
        <v>Client 48</v>
      </c>
      <c r="E25" s="100"/>
      <c r="F25" s="109" t="str">
        <f>HLOOKUP($B$5,Service!$Q$1:$AB$1001,Biz!$R20,0)</f>
        <v>Client 213</v>
      </c>
      <c r="G25" s="100"/>
      <c r="H25" s="101"/>
      <c r="I25" s="101"/>
      <c r="J25" s="101"/>
    </row>
    <row r="26" spans="1:10" ht="16" x14ac:dyDescent="0.2">
      <c r="A26" s="100"/>
      <c r="B26" s="108" t="str">
        <f>HLOOKUP($B$5,Biz!$S$1:$AD$279,Biz!$R21,0)</f>
        <v/>
      </c>
      <c r="C26" s="100"/>
      <c r="D26" s="108" t="str">
        <f>HLOOKUP($B$5,Social!$S$1:$AD$279,Biz!$R21,0)</f>
        <v>Client 54</v>
      </c>
      <c r="E26" s="100"/>
      <c r="F26" s="109" t="str">
        <f>HLOOKUP($B$5,Service!$Q$1:$AB$1001,Biz!$R21,0)</f>
        <v>Client 225</v>
      </c>
      <c r="G26" s="100"/>
      <c r="H26" s="101"/>
      <c r="I26" s="101"/>
      <c r="J26" s="101"/>
    </row>
    <row r="27" spans="1:10" ht="16" x14ac:dyDescent="0.2">
      <c r="A27" s="100"/>
      <c r="B27" s="108" t="str">
        <f>HLOOKUP($B$5,Biz!$S$1:$AD$279,Biz!$R22,0)</f>
        <v/>
      </c>
      <c r="C27" s="100"/>
      <c r="D27" s="108" t="str">
        <f>HLOOKUP($B$5,Social!$S$1:$AD$279,Biz!$R22,0)</f>
        <v>Client 60</v>
      </c>
      <c r="E27" s="100"/>
      <c r="F27" s="109" t="str">
        <f>HLOOKUP($B$5,Service!$Q$1:$AB$1001,Biz!$R22,0)</f>
        <v>Client 237</v>
      </c>
      <c r="G27" s="100"/>
      <c r="H27" s="101"/>
      <c r="I27" s="101"/>
      <c r="J27" s="101"/>
    </row>
    <row r="28" spans="1:10" ht="16" x14ac:dyDescent="0.2">
      <c r="A28" s="100"/>
      <c r="B28" s="108" t="str">
        <f>HLOOKUP($B$5,Biz!$S$1:$AD$279,Biz!$R23,0)</f>
        <v/>
      </c>
      <c r="C28" s="100"/>
      <c r="D28" s="108" t="str">
        <f>HLOOKUP($B$5,Social!$S$1:$AD$279,Biz!$R23,0)</f>
        <v>Client 66</v>
      </c>
      <c r="E28" s="100"/>
      <c r="F28" s="109" t="str">
        <f>HLOOKUP($B$5,Service!$Q$1:$AB$1001,Biz!$R23,0)</f>
        <v>Client 249</v>
      </c>
      <c r="G28" s="100"/>
      <c r="H28" s="101"/>
      <c r="I28" s="101"/>
      <c r="J28" s="101"/>
    </row>
    <row r="29" spans="1:10" ht="16" x14ac:dyDescent="0.2">
      <c r="A29" s="100"/>
      <c r="B29" s="108" t="str">
        <f>HLOOKUP($B$5,Biz!$S$1:$AD$279,Biz!$R24,0)</f>
        <v/>
      </c>
      <c r="C29" s="100"/>
      <c r="D29" s="108" t="str">
        <f>HLOOKUP($B$5,Social!$S$1:$AD$279,Biz!$R24,0)</f>
        <v/>
      </c>
      <c r="E29" s="100"/>
      <c r="F29" s="109" t="str">
        <f>HLOOKUP($B$5,Service!$Q$1:$AB$1001,Biz!$R24,0)</f>
        <v>Client 261</v>
      </c>
      <c r="G29" s="100"/>
      <c r="H29" s="101"/>
      <c r="I29" s="101"/>
      <c r="J29" s="101"/>
    </row>
    <row r="30" spans="1:10" ht="16" x14ac:dyDescent="0.2">
      <c r="A30" s="100"/>
      <c r="B30" s="108" t="str">
        <f>HLOOKUP($B$5,Biz!$S$1:$AD$279,Biz!$R25,0)</f>
        <v/>
      </c>
      <c r="C30" s="100"/>
      <c r="D30" s="108" t="str">
        <f>HLOOKUP($B$5,Social!$S$1:$AD$279,Biz!$R25,0)</f>
        <v/>
      </c>
      <c r="E30" s="100"/>
      <c r="F30" s="109">
        <f>HLOOKUP($B$5,Service!$Q$1:$AB$1001,Biz!$R25,0)</f>
        <v>0</v>
      </c>
      <c r="G30" s="100"/>
      <c r="H30" s="101"/>
      <c r="I30" s="101"/>
      <c r="J30" s="101"/>
    </row>
    <row r="31" spans="1:10" ht="16" x14ac:dyDescent="0.2">
      <c r="A31" s="100"/>
      <c r="B31" s="108" t="str">
        <f>HLOOKUP($B$5,Biz!$S$1:$AD$279,Biz!$R26,0)</f>
        <v/>
      </c>
      <c r="C31" s="100"/>
      <c r="D31" s="108" t="str">
        <f>HLOOKUP($B$5,Social!$S$1:$AD$279,Biz!$R26,0)</f>
        <v/>
      </c>
      <c r="E31" s="100"/>
      <c r="F31" s="109" t="str">
        <f>HLOOKUP($B$5,Service!$Q$1:$AB$1001,Biz!$R26,0)</f>
        <v/>
      </c>
      <c r="G31" s="100"/>
      <c r="H31" s="101"/>
      <c r="I31" s="101"/>
      <c r="J31" s="101"/>
    </row>
    <row r="32" spans="1:10" ht="16" x14ac:dyDescent="0.2">
      <c r="A32" s="100"/>
      <c r="B32" s="108" t="str">
        <f>HLOOKUP($B$5,Biz!$S$1:$AD$279,Biz!$R27,0)</f>
        <v/>
      </c>
      <c r="C32" s="100"/>
      <c r="D32" s="108" t="str">
        <f>HLOOKUP($B$5,Social!$S$1:$AD$279,Biz!$R27,0)</f>
        <v/>
      </c>
      <c r="E32" s="100"/>
      <c r="F32" s="109" t="str">
        <f>HLOOKUP($B$5,Service!$Q$1:$AB$1001,Biz!$R27,0)</f>
        <v/>
      </c>
      <c r="G32" s="100"/>
      <c r="H32" s="101"/>
      <c r="I32" s="101"/>
      <c r="J32" s="101"/>
    </row>
    <row r="33" spans="1:10" ht="16" x14ac:dyDescent="0.2">
      <c r="A33" s="100"/>
      <c r="B33" s="108" t="str">
        <f>HLOOKUP($B$5,Biz!$S$1:$AD$279,Biz!$R28,0)</f>
        <v/>
      </c>
      <c r="C33" s="100"/>
      <c r="D33" s="108" t="str">
        <f>HLOOKUP($B$5,Social!$S$1:$AD$279,Biz!$R28,0)</f>
        <v/>
      </c>
      <c r="E33" s="100"/>
      <c r="F33" s="109" t="str">
        <f>HLOOKUP($B$5,Service!$Q$1:$AB$1001,Biz!$R28,0)</f>
        <v/>
      </c>
      <c r="G33" s="100"/>
      <c r="H33" s="101"/>
      <c r="I33" s="101"/>
      <c r="J33" s="101"/>
    </row>
    <row r="34" spans="1:10" ht="16" x14ac:dyDescent="0.2">
      <c r="A34" s="100"/>
      <c r="B34" s="108" t="str">
        <f>HLOOKUP($B$5,Biz!$S$1:$AD$279,Biz!$R29,0)</f>
        <v/>
      </c>
      <c r="C34" s="100"/>
      <c r="D34" s="108" t="str">
        <f>HLOOKUP($B$5,Social!$S$1:$AD$279,Biz!$R29,0)</f>
        <v/>
      </c>
      <c r="E34" s="100"/>
      <c r="F34" s="109" t="str">
        <f>HLOOKUP($B$5,Service!$Q$1:$AB$1001,Biz!$R29,0)</f>
        <v/>
      </c>
      <c r="G34" s="100"/>
      <c r="H34" s="101"/>
      <c r="I34" s="101"/>
      <c r="J34" s="101"/>
    </row>
    <row r="35" spans="1:10" ht="16" x14ac:dyDescent="0.2">
      <c r="A35" s="100"/>
      <c r="B35" s="108" t="str">
        <f>HLOOKUP($B$5,Biz!$S$1:$AD$279,Biz!$R30,0)</f>
        <v/>
      </c>
      <c r="C35" s="100"/>
      <c r="D35" s="108" t="str">
        <f>HLOOKUP($B$5,Social!$S$1:$AD$279,Biz!$R30,0)</f>
        <v/>
      </c>
      <c r="E35" s="100"/>
      <c r="F35" s="109" t="str">
        <f>HLOOKUP($B$5,Service!$Q$1:$AB$1001,Biz!$R30,0)</f>
        <v/>
      </c>
      <c r="G35" s="100"/>
      <c r="H35" s="101"/>
      <c r="I35" s="101"/>
      <c r="J35" s="101"/>
    </row>
    <row r="36" spans="1:10" ht="16" x14ac:dyDescent="0.2">
      <c r="A36" s="100"/>
      <c r="B36" s="108" t="str">
        <f>HLOOKUP($B$5,Biz!$S$1:$AD$279,Biz!$R31,0)</f>
        <v/>
      </c>
      <c r="C36" s="100"/>
      <c r="D36" s="108" t="str">
        <f>HLOOKUP($B$5,Social!$S$1:$AD$279,Biz!$R31,0)</f>
        <v/>
      </c>
      <c r="E36" s="100"/>
      <c r="F36" s="109" t="str">
        <f>HLOOKUP($B$5,Service!$Q$1:$AB$1001,Biz!$R31,0)</f>
        <v/>
      </c>
      <c r="G36" s="100"/>
      <c r="H36" s="101"/>
      <c r="I36" s="101"/>
      <c r="J36" s="101"/>
    </row>
    <row r="37" spans="1:10" ht="16" x14ac:dyDescent="0.2">
      <c r="A37" s="100"/>
      <c r="B37" s="108" t="str">
        <f>HLOOKUP($B$5,Biz!$S$1:$AD$279,Biz!$R32,0)</f>
        <v/>
      </c>
      <c r="C37" s="100"/>
      <c r="D37" s="108" t="str">
        <f>HLOOKUP($B$5,Social!$S$1:$AD$279,Biz!$R32,0)</f>
        <v/>
      </c>
      <c r="E37" s="100"/>
      <c r="F37" s="109" t="str">
        <f>HLOOKUP($B$5,Service!$Q$1:$AB$1001,Biz!$R32,0)</f>
        <v/>
      </c>
      <c r="G37" s="100"/>
      <c r="H37" s="101"/>
      <c r="I37" s="101"/>
      <c r="J37" s="101"/>
    </row>
    <row r="38" spans="1:10" ht="16" x14ac:dyDescent="0.2">
      <c r="A38" s="100"/>
      <c r="B38" s="108" t="str">
        <f>HLOOKUP($B$5,Biz!$S$1:$AD$279,Biz!$R33,0)</f>
        <v/>
      </c>
      <c r="C38" s="100"/>
      <c r="D38" s="108" t="str">
        <f>HLOOKUP($B$5,Social!$S$1:$AD$279,Biz!$R33,0)</f>
        <v/>
      </c>
      <c r="E38" s="100"/>
      <c r="F38" s="109" t="str">
        <f>HLOOKUP($B$5,Service!$Q$1:$AB$1001,Biz!$R33,0)</f>
        <v/>
      </c>
      <c r="G38" s="100"/>
      <c r="H38" s="101"/>
      <c r="I38" s="101"/>
      <c r="J38" s="101"/>
    </row>
    <row r="39" spans="1:10" ht="16" x14ac:dyDescent="0.2">
      <c r="A39" s="100"/>
      <c r="B39" s="108" t="str">
        <f>HLOOKUP($B$5,Biz!$S$1:$AD$279,Biz!$R34,0)</f>
        <v/>
      </c>
      <c r="C39" s="100"/>
      <c r="D39" s="108" t="str">
        <f>HLOOKUP($B$5,Social!$S$1:$AD$279,Biz!$R34,0)</f>
        <v/>
      </c>
      <c r="E39" s="100"/>
      <c r="F39" s="109" t="str">
        <f>HLOOKUP($B$5,Service!$Q$1:$AB$1001,Biz!$R34,0)</f>
        <v/>
      </c>
      <c r="G39" s="100"/>
      <c r="H39" s="101"/>
      <c r="I39" s="101"/>
      <c r="J39" s="101"/>
    </row>
    <row r="40" spans="1:10" ht="16" x14ac:dyDescent="0.2">
      <c r="A40" s="100"/>
      <c r="B40" s="108" t="str">
        <f>HLOOKUP($B$5,Biz!$S$1:$AD$279,Biz!$R35,0)</f>
        <v/>
      </c>
      <c r="C40" s="100"/>
      <c r="D40" s="108" t="str">
        <f>HLOOKUP($B$5,Social!$S$1:$AD$279,Biz!$R35,0)</f>
        <v/>
      </c>
      <c r="E40" s="100"/>
      <c r="F40" s="109" t="str">
        <f>HLOOKUP($B$5,Service!$Q$1:$AB$1001,Biz!$R35,0)</f>
        <v/>
      </c>
      <c r="G40" s="100"/>
      <c r="H40" s="101"/>
      <c r="I40" s="101"/>
      <c r="J40" s="101"/>
    </row>
    <row r="41" spans="1:10" ht="16" x14ac:dyDescent="0.2">
      <c r="A41" s="100"/>
      <c r="B41" s="108" t="str">
        <f>HLOOKUP($B$5,Biz!$S$1:$AD$279,Biz!$R36,0)</f>
        <v/>
      </c>
      <c r="C41" s="100"/>
      <c r="D41" s="108" t="str">
        <f>HLOOKUP($B$5,Social!$S$1:$AD$279,Biz!$R36,0)</f>
        <v/>
      </c>
      <c r="E41" s="100"/>
      <c r="F41" s="109" t="str">
        <f>HLOOKUP($B$5,Service!$Q$1:$AB$1001,Biz!$R36,0)</f>
        <v/>
      </c>
      <c r="G41" s="100"/>
      <c r="H41" s="101"/>
      <c r="I41" s="101"/>
      <c r="J41" s="101"/>
    </row>
    <row r="42" spans="1:10" ht="16" x14ac:dyDescent="0.2">
      <c r="A42" s="100"/>
      <c r="B42" s="108" t="str">
        <f>HLOOKUP($B$5,Biz!$S$1:$AD$279,Biz!$R37,0)</f>
        <v/>
      </c>
      <c r="C42" s="100"/>
      <c r="D42" s="108" t="str">
        <f>HLOOKUP($B$5,Social!$S$1:$AD$279,Biz!$R37,0)</f>
        <v/>
      </c>
      <c r="E42" s="100"/>
      <c r="F42" s="109" t="str">
        <f>HLOOKUP($B$5,Service!$Q$1:$AB$1001,Biz!$R37,0)</f>
        <v/>
      </c>
      <c r="G42" s="100"/>
      <c r="H42" s="101"/>
      <c r="I42" s="101"/>
      <c r="J42" s="101"/>
    </row>
    <row r="43" spans="1:10" ht="16" x14ac:dyDescent="0.2">
      <c r="A43" s="100"/>
      <c r="B43" s="108" t="str">
        <f>HLOOKUP($B$5,Biz!$S$1:$AD$279,Biz!$R38,0)</f>
        <v/>
      </c>
      <c r="C43" s="100"/>
      <c r="D43" s="108" t="str">
        <f>HLOOKUP($B$5,Social!$S$1:$AD$279,Biz!$R38,0)</f>
        <v/>
      </c>
      <c r="E43" s="100"/>
      <c r="F43" s="109" t="str">
        <f>HLOOKUP($B$5,Service!$Q$1:$AB$1001,Biz!$R38,0)</f>
        <v/>
      </c>
      <c r="G43" s="100"/>
      <c r="H43" s="101"/>
      <c r="I43" s="101"/>
      <c r="J43" s="101"/>
    </row>
    <row r="44" spans="1:10" ht="16" x14ac:dyDescent="0.2">
      <c r="A44" s="100"/>
      <c r="B44" s="108" t="str">
        <f>HLOOKUP($B$5,Biz!$S$1:$AD$279,Biz!$R39,0)</f>
        <v/>
      </c>
      <c r="C44" s="100"/>
      <c r="D44" s="108" t="str">
        <f>HLOOKUP($B$5,Social!$S$1:$AD$279,Biz!$R39,0)</f>
        <v/>
      </c>
      <c r="E44" s="100"/>
      <c r="F44" s="109" t="str">
        <f>HLOOKUP($B$5,Service!$Q$1:$AB$1001,Biz!$R39,0)</f>
        <v/>
      </c>
      <c r="G44" s="100"/>
      <c r="H44" s="101"/>
      <c r="I44" s="101"/>
      <c r="J44" s="101"/>
    </row>
    <row r="45" spans="1:10" ht="16" x14ac:dyDescent="0.2">
      <c r="A45" s="100"/>
      <c r="B45" s="108" t="str">
        <f>HLOOKUP($B$5,Biz!$S$1:$AD$279,Biz!$R40,0)</f>
        <v/>
      </c>
      <c r="C45" s="100"/>
      <c r="D45" s="108" t="str">
        <f>HLOOKUP($B$5,Social!$S$1:$AD$279,Biz!$R40,0)</f>
        <v/>
      </c>
      <c r="E45" s="100"/>
      <c r="F45" s="109" t="str">
        <f>HLOOKUP($B$5,Service!$Q$1:$AB$1001,Biz!$R40,0)</f>
        <v/>
      </c>
      <c r="G45" s="100"/>
      <c r="H45" s="101"/>
      <c r="I45" s="101"/>
      <c r="J45" s="101"/>
    </row>
    <row r="46" spans="1:10" ht="16" x14ac:dyDescent="0.2">
      <c r="A46" s="100"/>
      <c r="B46" s="108" t="str">
        <f>HLOOKUP($B$5,Biz!$S$1:$AD$279,Biz!$R41,0)</f>
        <v/>
      </c>
      <c r="C46" s="100"/>
      <c r="D46" s="108" t="str">
        <f>HLOOKUP($B$5,Social!$S$1:$AD$279,Biz!$R41,0)</f>
        <v/>
      </c>
      <c r="E46" s="100"/>
      <c r="F46" s="109" t="str">
        <f>HLOOKUP($B$5,Service!$Q$1:$AB$1001,Biz!$R41,0)</f>
        <v/>
      </c>
      <c r="G46" s="100"/>
      <c r="H46" s="101"/>
      <c r="I46" s="101"/>
      <c r="J46" s="101"/>
    </row>
    <row r="47" spans="1:10" ht="16" x14ac:dyDescent="0.2">
      <c r="A47" s="100"/>
      <c r="B47" s="108" t="str">
        <f>HLOOKUP($B$5,Biz!$S$1:$AD$279,Biz!$R42,0)</f>
        <v/>
      </c>
      <c r="C47" s="100"/>
      <c r="D47" s="108" t="str">
        <f>HLOOKUP($B$5,Social!$S$1:$AD$279,Biz!$R42,0)</f>
        <v/>
      </c>
      <c r="E47" s="100"/>
      <c r="F47" s="109" t="str">
        <f>HLOOKUP($B$5,Service!$Q$1:$AB$1001,Biz!$R42,0)</f>
        <v/>
      </c>
      <c r="G47" s="100"/>
      <c r="H47" s="101"/>
      <c r="I47" s="101"/>
      <c r="J47" s="101"/>
    </row>
    <row r="48" spans="1:10" ht="16" x14ac:dyDescent="0.2">
      <c r="A48" s="100"/>
      <c r="B48" s="108" t="str">
        <f>HLOOKUP($B$5,Biz!$S$1:$AD$279,Biz!$R43,0)</f>
        <v/>
      </c>
      <c r="C48" s="100"/>
      <c r="D48" s="108" t="str">
        <f>HLOOKUP($B$5,Social!$S$1:$AD$279,Biz!$R43,0)</f>
        <v/>
      </c>
      <c r="E48" s="100"/>
      <c r="F48" s="109" t="str">
        <f>HLOOKUP($B$5,Service!$Q$1:$AB$1001,Biz!$R43,0)</f>
        <v/>
      </c>
      <c r="G48" s="100"/>
      <c r="H48" s="101"/>
      <c r="I48" s="101"/>
      <c r="J48" s="101"/>
    </row>
    <row r="49" spans="1:10" ht="16" x14ac:dyDescent="0.2">
      <c r="A49" s="100"/>
      <c r="B49" s="108" t="str">
        <f>HLOOKUP($B$5,Biz!$S$1:$AD$279,Biz!$R44,0)</f>
        <v/>
      </c>
      <c r="C49" s="100"/>
      <c r="D49" s="108" t="str">
        <f>HLOOKUP($B$5,Social!$S$1:$AD$279,Biz!$R44,0)</f>
        <v/>
      </c>
      <c r="E49" s="100"/>
      <c r="F49" s="109" t="str">
        <f>HLOOKUP($B$5,Service!$Q$1:$AB$1001,Biz!$R44,0)</f>
        <v/>
      </c>
      <c r="G49" s="100"/>
      <c r="H49" s="101"/>
      <c r="I49" s="101"/>
      <c r="J49" s="101"/>
    </row>
    <row r="50" spans="1:10" ht="16" x14ac:dyDescent="0.2">
      <c r="A50" s="100"/>
      <c r="B50" s="108" t="str">
        <f>HLOOKUP($B$5,Biz!$S$1:$AD$279,Biz!$R45,0)</f>
        <v/>
      </c>
      <c r="C50" s="100"/>
      <c r="D50" s="108" t="str">
        <f>HLOOKUP($B$5,Social!$S$1:$AD$279,Biz!$R45,0)</f>
        <v/>
      </c>
      <c r="E50" s="100"/>
      <c r="F50" s="109" t="str">
        <f>HLOOKUP($B$5,Service!$Q$1:$AB$1001,Biz!$R45,0)</f>
        <v/>
      </c>
      <c r="G50" s="100"/>
      <c r="H50" s="101"/>
      <c r="I50" s="101"/>
      <c r="J50" s="101"/>
    </row>
    <row r="51" spans="1:10" ht="16" x14ac:dyDescent="0.2">
      <c r="A51" s="100"/>
      <c r="B51" s="108" t="str">
        <f>HLOOKUP($B$5,Biz!$S$1:$AD$279,Biz!$R46,0)</f>
        <v/>
      </c>
      <c r="C51" s="100"/>
      <c r="D51" s="108" t="str">
        <f>HLOOKUP($B$5,Social!$S$1:$AD$279,Biz!$R46,0)</f>
        <v/>
      </c>
      <c r="E51" s="100"/>
      <c r="F51" s="109" t="str">
        <f>HLOOKUP($B$5,Service!$Q$1:$AB$1001,Biz!$R46,0)</f>
        <v/>
      </c>
      <c r="G51" s="100"/>
      <c r="H51" s="101"/>
      <c r="I51" s="101"/>
      <c r="J51" s="101"/>
    </row>
    <row r="52" spans="1:10" ht="16" x14ac:dyDescent="0.2">
      <c r="A52" s="100"/>
      <c r="B52" s="108" t="str">
        <f>HLOOKUP($B$5,Biz!$S$1:$AD$279,Biz!$R47,0)</f>
        <v/>
      </c>
      <c r="C52" s="100"/>
      <c r="D52" s="108" t="str">
        <f>HLOOKUP($B$5,Social!$S$1:$AD$279,Biz!$R47,0)</f>
        <v/>
      </c>
      <c r="E52" s="100"/>
      <c r="F52" s="109" t="str">
        <f>HLOOKUP($B$5,Service!$Q$1:$AB$1001,Biz!$R47,0)</f>
        <v/>
      </c>
      <c r="G52" s="100"/>
      <c r="H52" s="101"/>
      <c r="I52" s="101"/>
      <c r="J52" s="101"/>
    </row>
    <row r="53" spans="1:10" ht="16" x14ac:dyDescent="0.2">
      <c r="A53" s="100"/>
      <c r="B53" s="108" t="str">
        <f>HLOOKUP($B$5,Biz!$S$1:$AD$279,Biz!$R48,0)</f>
        <v/>
      </c>
      <c r="C53" s="100"/>
      <c r="D53" s="108" t="str">
        <f>HLOOKUP($B$5,Social!$S$1:$AD$279,Biz!$R48,0)</f>
        <v/>
      </c>
      <c r="E53" s="100"/>
      <c r="F53" s="109" t="str">
        <f>HLOOKUP($B$5,Service!$Q$1:$AB$1001,Biz!$R48,0)</f>
        <v/>
      </c>
      <c r="G53" s="100"/>
      <c r="H53" s="101"/>
      <c r="I53" s="101"/>
      <c r="J53" s="101"/>
    </row>
    <row r="54" spans="1:10" ht="16" x14ac:dyDescent="0.2">
      <c r="A54" s="100"/>
      <c r="B54" s="108" t="str">
        <f>HLOOKUP($B$5,Biz!$S$1:$AD$279,Biz!$R49,0)</f>
        <v/>
      </c>
      <c r="C54" s="100"/>
      <c r="D54" s="108" t="str">
        <f>HLOOKUP($B$5,Social!$S$1:$AD$279,Biz!$R49,0)</f>
        <v/>
      </c>
      <c r="E54" s="100"/>
      <c r="F54" s="109" t="str">
        <f>HLOOKUP($B$5,Service!$Q$1:$AB$1001,Biz!$R49,0)</f>
        <v/>
      </c>
      <c r="G54" s="100"/>
      <c r="H54" s="101"/>
      <c r="I54" s="101"/>
      <c r="J54" s="101"/>
    </row>
    <row r="55" spans="1:10" ht="16" x14ac:dyDescent="0.2">
      <c r="A55" s="100"/>
      <c r="B55" s="108" t="str">
        <f>HLOOKUP($B$5,Biz!$S$1:$AD$279,Biz!$R50,0)</f>
        <v/>
      </c>
      <c r="C55" s="100"/>
      <c r="D55" s="108" t="str">
        <f>HLOOKUP($B$5,Social!$S$1:$AD$279,Biz!$R50,0)</f>
        <v/>
      </c>
      <c r="E55" s="100"/>
      <c r="F55" s="109" t="str">
        <f>HLOOKUP($B$5,Service!$Q$1:$AB$1001,Biz!$R50,0)</f>
        <v/>
      </c>
      <c r="G55" s="100"/>
      <c r="H55" s="101"/>
      <c r="I55" s="101"/>
      <c r="J55" s="101"/>
    </row>
    <row r="56" spans="1:10" ht="16" x14ac:dyDescent="0.2">
      <c r="A56" s="100"/>
      <c r="B56" s="108" t="str">
        <f>HLOOKUP($B$5,Biz!$S$1:$AD$279,Biz!$R51,0)</f>
        <v/>
      </c>
      <c r="C56" s="100"/>
      <c r="D56" s="108" t="str">
        <f>HLOOKUP($B$5,Social!$S$1:$AD$279,Biz!$R51,0)</f>
        <v/>
      </c>
      <c r="E56" s="100"/>
      <c r="F56" s="109" t="str">
        <f>HLOOKUP($B$5,Service!$Q$1:$AB$1001,Biz!$R51,0)</f>
        <v/>
      </c>
      <c r="G56" s="100"/>
      <c r="H56" s="101"/>
      <c r="I56" s="101"/>
      <c r="J56" s="101"/>
    </row>
    <row r="57" spans="1:10" ht="16" x14ac:dyDescent="0.2">
      <c r="A57" s="100"/>
      <c r="B57" s="108" t="str">
        <f>HLOOKUP($B$5,Biz!$S$1:$AD$279,Biz!$R52,0)</f>
        <v/>
      </c>
      <c r="C57" s="100"/>
      <c r="D57" s="108" t="str">
        <f>HLOOKUP($B$5,Social!$S$1:$AD$279,Biz!$R52,0)</f>
        <v/>
      </c>
      <c r="E57" s="100"/>
      <c r="F57" s="109" t="str">
        <f>HLOOKUP($B$5,Service!$Q$1:$AB$1001,Biz!$R52,0)</f>
        <v/>
      </c>
      <c r="G57" s="100"/>
      <c r="H57" s="101"/>
      <c r="I57" s="101"/>
      <c r="J57" s="101"/>
    </row>
    <row r="58" spans="1:10" ht="16" x14ac:dyDescent="0.2">
      <c r="A58" s="100"/>
      <c r="B58" s="108" t="str">
        <f>HLOOKUP($B$5,Biz!$S$1:$AD$279,Biz!$R53,0)</f>
        <v/>
      </c>
      <c r="C58" s="100"/>
      <c r="D58" s="108" t="str">
        <f>HLOOKUP($B$5,Social!$S$1:$AD$279,Biz!$R53,0)</f>
        <v/>
      </c>
      <c r="E58" s="100"/>
      <c r="F58" s="109" t="str">
        <f>HLOOKUP($B$5,Service!$Q$1:$AB$1001,Biz!$R53,0)</f>
        <v/>
      </c>
      <c r="G58" s="100"/>
      <c r="H58" s="101"/>
      <c r="I58" s="101"/>
      <c r="J58" s="101"/>
    </row>
    <row r="59" spans="1:10" ht="16" x14ac:dyDescent="0.2">
      <c r="A59" s="100"/>
      <c r="B59" s="108" t="str">
        <f>HLOOKUP($B$5,Biz!$S$1:$AD$279,Biz!$R54,0)</f>
        <v/>
      </c>
      <c r="C59" s="100"/>
      <c r="D59" s="108" t="str">
        <f>HLOOKUP($B$5,Social!$S$1:$AD$279,Biz!$R54,0)</f>
        <v/>
      </c>
      <c r="E59" s="100"/>
      <c r="F59" s="109" t="str">
        <f>HLOOKUP($B$5,Service!$Q$1:$AB$1001,Biz!$R54,0)</f>
        <v/>
      </c>
      <c r="G59" s="100"/>
      <c r="H59" s="101"/>
      <c r="I59" s="101"/>
      <c r="J59" s="101"/>
    </row>
    <row r="60" spans="1:10" ht="16" x14ac:dyDescent="0.2">
      <c r="A60" s="100"/>
      <c r="B60" s="108" t="str">
        <f>HLOOKUP($B$5,Biz!$S$1:$AD$279,Biz!$R55,0)</f>
        <v/>
      </c>
      <c r="C60" s="100"/>
      <c r="D60" s="108" t="str">
        <f>HLOOKUP($B$5,Social!$S$1:$AD$279,Biz!$R55,0)</f>
        <v/>
      </c>
      <c r="E60" s="100"/>
      <c r="F60" s="109" t="str">
        <f>HLOOKUP($B$5,Service!$Q$1:$AB$1001,Biz!$R55,0)</f>
        <v/>
      </c>
      <c r="G60" s="100"/>
      <c r="H60" s="101"/>
      <c r="I60" s="101"/>
      <c r="J60" s="101"/>
    </row>
    <row r="61" spans="1:10" ht="16" x14ac:dyDescent="0.2">
      <c r="A61" s="100"/>
      <c r="B61" s="108" t="str">
        <f>HLOOKUP($B$5,Biz!$S$1:$AD$279,Biz!$R56,0)</f>
        <v/>
      </c>
      <c r="C61" s="100"/>
      <c r="D61" s="108" t="str">
        <f>HLOOKUP($B$5,Social!$S$1:$AD$279,Biz!$R56,0)</f>
        <v/>
      </c>
      <c r="E61" s="100"/>
      <c r="F61" s="109" t="str">
        <f>HLOOKUP($B$5,Service!$Q$1:$AB$1001,Biz!$R56,0)</f>
        <v/>
      </c>
      <c r="G61" s="100"/>
      <c r="H61" s="101"/>
      <c r="I61" s="101"/>
      <c r="J61" s="101"/>
    </row>
    <row r="62" spans="1:10" ht="16" x14ac:dyDescent="0.2">
      <c r="A62" s="100"/>
      <c r="B62" s="108" t="str">
        <f>HLOOKUP($B$5,Biz!$S$1:$AD$279,Biz!$R57,0)</f>
        <v/>
      </c>
      <c r="C62" s="100"/>
      <c r="D62" s="108" t="str">
        <f>HLOOKUP($B$5,Social!$S$1:$AD$279,Biz!$R57,0)</f>
        <v/>
      </c>
      <c r="E62" s="100"/>
      <c r="F62" s="109" t="str">
        <f>HLOOKUP($B$5,Service!$Q$1:$AB$1001,Biz!$R57,0)</f>
        <v/>
      </c>
      <c r="G62" s="100"/>
      <c r="H62" s="101"/>
      <c r="I62" s="101"/>
      <c r="J62" s="101"/>
    </row>
    <row r="63" spans="1:10" ht="16" x14ac:dyDescent="0.2">
      <c r="A63" s="100"/>
      <c r="B63" s="108" t="str">
        <f>HLOOKUP($B$5,Biz!$S$1:$AD$279,Biz!$R58,0)</f>
        <v/>
      </c>
      <c r="C63" s="100"/>
      <c r="D63" s="108" t="str">
        <f>HLOOKUP($B$5,Social!$S$1:$AD$279,Biz!$R58,0)</f>
        <v/>
      </c>
      <c r="E63" s="100"/>
      <c r="F63" s="109" t="str">
        <f>HLOOKUP($B$5,Service!$Q$1:$AB$1001,Biz!$R58,0)</f>
        <v/>
      </c>
      <c r="G63" s="100"/>
      <c r="H63" s="101"/>
      <c r="I63" s="101"/>
      <c r="J63" s="101"/>
    </row>
    <row r="64" spans="1:10" ht="16" x14ac:dyDescent="0.2">
      <c r="A64" s="100"/>
      <c r="B64" s="108" t="str">
        <f>HLOOKUP($B$5,Biz!$S$1:$AD$279,Biz!$R59,0)</f>
        <v/>
      </c>
      <c r="C64" s="100"/>
      <c r="D64" s="108" t="str">
        <f>HLOOKUP($B$5,Social!$S$1:$AD$279,Biz!$R59,0)</f>
        <v/>
      </c>
      <c r="E64" s="100"/>
      <c r="F64" s="109" t="str">
        <f>HLOOKUP($B$5,Service!$Q$1:$AB$1001,Biz!$R59,0)</f>
        <v/>
      </c>
      <c r="G64" s="100"/>
      <c r="H64" s="101"/>
      <c r="I64" s="101"/>
      <c r="J64" s="101"/>
    </row>
    <row r="65" spans="1:10" ht="16" x14ac:dyDescent="0.2">
      <c r="A65" s="100"/>
      <c r="B65" s="108" t="str">
        <f>HLOOKUP($B$5,Biz!$S$1:$AD$279,Biz!$R60,0)</f>
        <v/>
      </c>
      <c r="C65" s="100"/>
      <c r="D65" s="108" t="str">
        <f>HLOOKUP($B$5,Social!$S$1:$AD$279,Biz!$R60,0)</f>
        <v/>
      </c>
      <c r="E65" s="100"/>
      <c r="F65" s="109" t="str">
        <f>HLOOKUP($B$5,Service!$Q$1:$AB$1001,Biz!$R60,0)</f>
        <v/>
      </c>
      <c r="G65" s="100"/>
      <c r="H65" s="101"/>
      <c r="I65" s="101"/>
      <c r="J65" s="101"/>
    </row>
    <row r="66" spans="1:10" ht="16" x14ac:dyDescent="0.2">
      <c r="A66" s="100"/>
      <c r="B66" s="108" t="str">
        <f>HLOOKUP($B$5,Biz!$S$1:$AD$279,Biz!$R61,0)</f>
        <v/>
      </c>
      <c r="C66" s="100"/>
      <c r="D66" s="108" t="str">
        <f>HLOOKUP($B$5,Social!$S$1:$AD$279,Biz!$R61,0)</f>
        <v/>
      </c>
      <c r="E66" s="100"/>
      <c r="F66" s="109" t="str">
        <f>HLOOKUP($B$5,Service!$Q$1:$AB$1001,Biz!$R61,0)</f>
        <v/>
      </c>
      <c r="G66" s="100"/>
      <c r="H66" s="101"/>
      <c r="I66" s="101"/>
      <c r="J66" s="101"/>
    </row>
    <row r="67" spans="1:10" ht="16" x14ac:dyDescent="0.2">
      <c r="A67" s="100"/>
      <c r="B67" s="108" t="str">
        <f>HLOOKUP($B$5,Biz!$S$1:$AD$279,Biz!$R62,0)</f>
        <v/>
      </c>
      <c r="C67" s="100"/>
      <c r="D67" s="108" t="str">
        <f>HLOOKUP($B$5,Social!$S$1:$AD$279,Biz!$R62,0)</f>
        <v/>
      </c>
      <c r="E67" s="100"/>
      <c r="F67" s="109" t="str">
        <f>HLOOKUP($B$5,Service!$Q$1:$AB$1001,Biz!$R62,0)</f>
        <v/>
      </c>
      <c r="G67" s="100"/>
      <c r="H67" s="101"/>
      <c r="I67" s="101"/>
      <c r="J67" s="101"/>
    </row>
    <row r="68" spans="1:10" ht="16" x14ac:dyDescent="0.2">
      <c r="A68" s="100"/>
      <c r="B68" s="108" t="str">
        <f>HLOOKUP($B$5,Biz!$S$1:$AD$279,Biz!$R63,0)</f>
        <v/>
      </c>
      <c r="C68" s="100"/>
      <c r="D68" s="108" t="str">
        <f>HLOOKUP($B$5,Social!$S$1:$AD$279,Biz!$R63,0)</f>
        <v/>
      </c>
      <c r="E68" s="100"/>
      <c r="F68" s="109" t="str">
        <f>HLOOKUP($B$5,Service!$Q$1:$AB$1001,Biz!$R63,0)</f>
        <v/>
      </c>
      <c r="G68" s="100"/>
      <c r="H68" s="101"/>
      <c r="I68" s="101"/>
      <c r="J68" s="101"/>
    </row>
    <row r="69" spans="1:10" ht="16" x14ac:dyDescent="0.2">
      <c r="A69" s="100"/>
      <c r="B69" s="108" t="str">
        <f>HLOOKUP($B$5,Biz!$S$1:$AD$279,Biz!$R64,0)</f>
        <v/>
      </c>
      <c r="C69" s="100"/>
      <c r="D69" s="108" t="str">
        <f>HLOOKUP($B$5,Social!$S$1:$AD$279,Biz!$R64,0)</f>
        <v/>
      </c>
      <c r="E69" s="100"/>
      <c r="F69" s="109" t="str">
        <f>HLOOKUP($B$5,Service!$Q$1:$AB$1001,Biz!$R64,0)</f>
        <v/>
      </c>
      <c r="G69" s="100"/>
      <c r="H69" s="101"/>
      <c r="I69" s="101"/>
      <c r="J69" s="101"/>
    </row>
    <row r="70" spans="1:10" ht="16" x14ac:dyDescent="0.2">
      <c r="A70" s="100"/>
      <c r="B70" s="108" t="str">
        <f>HLOOKUP($B$5,Biz!$S$1:$AD$279,Biz!$R65,0)</f>
        <v/>
      </c>
      <c r="C70" s="100"/>
      <c r="D70" s="108" t="str">
        <f>HLOOKUP($B$5,Social!$S$1:$AD$279,Biz!$R65,0)</f>
        <v/>
      </c>
      <c r="E70" s="100"/>
      <c r="F70" s="109" t="str">
        <f>HLOOKUP($B$5,Service!$Q$1:$AB$1001,Biz!$R65,0)</f>
        <v/>
      </c>
      <c r="G70" s="100"/>
      <c r="H70" s="101"/>
      <c r="I70" s="101"/>
      <c r="J70" s="101"/>
    </row>
    <row r="71" spans="1:10" ht="16" x14ac:dyDescent="0.2">
      <c r="A71" s="100"/>
      <c r="B71" s="108" t="str">
        <f>HLOOKUP($B$5,Biz!$S$1:$AD$279,Biz!$R66,0)</f>
        <v/>
      </c>
      <c r="C71" s="100"/>
      <c r="D71" s="108" t="str">
        <f>HLOOKUP($B$5,Social!$S$1:$AD$279,Biz!$R66,0)</f>
        <v/>
      </c>
      <c r="E71" s="100"/>
      <c r="F71" s="109" t="str">
        <f>HLOOKUP($B$5,Service!$Q$1:$AB$1001,Biz!$R66,0)</f>
        <v/>
      </c>
      <c r="G71" s="100"/>
      <c r="H71" s="101"/>
      <c r="I71" s="101"/>
      <c r="J71" s="101"/>
    </row>
    <row r="72" spans="1:10" ht="16" x14ac:dyDescent="0.2">
      <c r="A72" s="100"/>
      <c r="B72" s="108" t="str">
        <f>HLOOKUP($B$5,Biz!$S$1:$AD$279,Biz!$R67,0)</f>
        <v/>
      </c>
      <c r="C72" s="100"/>
      <c r="D72" s="108" t="str">
        <f>HLOOKUP($B$5,Social!$S$1:$AD$279,Biz!$R67,0)</f>
        <v/>
      </c>
      <c r="E72" s="100"/>
      <c r="F72" s="109" t="str">
        <f>HLOOKUP($B$5,Service!$Q$1:$AB$1001,Biz!$R67,0)</f>
        <v/>
      </c>
      <c r="G72" s="100"/>
      <c r="H72" s="101"/>
      <c r="I72" s="101"/>
      <c r="J72" s="101"/>
    </row>
    <row r="73" spans="1:10" ht="16" x14ac:dyDescent="0.2">
      <c r="A73" s="100"/>
      <c r="B73" s="108" t="str">
        <f>HLOOKUP($B$5,Biz!$S$1:$AD$279,Biz!$R68,0)</f>
        <v/>
      </c>
      <c r="C73" s="100"/>
      <c r="D73" s="108" t="str">
        <f>HLOOKUP($B$5,Social!$S$1:$AD$279,Biz!$R68,0)</f>
        <v/>
      </c>
      <c r="E73" s="100"/>
      <c r="F73" s="109" t="str">
        <f>HLOOKUP($B$5,Service!$Q$1:$AB$1001,Biz!$R68,0)</f>
        <v/>
      </c>
      <c r="G73" s="100"/>
      <c r="H73" s="101"/>
      <c r="I73" s="101"/>
      <c r="J73" s="101"/>
    </row>
    <row r="74" spans="1:10" ht="16" x14ac:dyDescent="0.2">
      <c r="A74" s="100"/>
      <c r="B74" s="108" t="str">
        <f>HLOOKUP($B$5,Biz!$S$1:$AD$279,Biz!$R69,0)</f>
        <v/>
      </c>
      <c r="C74" s="100"/>
      <c r="D74" s="108" t="str">
        <f>HLOOKUP($B$5,Social!$S$1:$AD$279,Biz!$R69,0)</f>
        <v/>
      </c>
      <c r="E74" s="100"/>
      <c r="F74" s="109" t="str">
        <f>HLOOKUP($B$5,Service!$Q$1:$AB$1001,Biz!$R69,0)</f>
        <v/>
      </c>
      <c r="G74" s="100"/>
      <c r="H74" s="101"/>
      <c r="I74" s="101"/>
      <c r="J74" s="101"/>
    </row>
    <row r="75" spans="1:10" ht="16" x14ac:dyDescent="0.2">
      <c r="A75" s="100"/>
      <c r="B75" s="108" t="str">
        <f>HLOOKUP($B$5,Biz!$S$1:$AD$279,Biz!$R70,0)</f>
        <v/>
      </c>
      <c r="C75" s="100"/>
      <c r="D75" s="108" t="str">
        <f>HLOOKUP($B$5,Social!$S$1:$AD$279,Biz!$R70,0)</f>
        <v/>
      </c>
      <c r="E75" s="100"/>
      <c r="F75" s="109" t="str">
        <f>HLOOKUP($B$5,Service!$Q$1:$AB$1001,Biz!$R70,0)</f>
        <v/>
      </c>
      <c r="G75" s="100"/>
      <c r="H75" s="101"/>
      <c r="I75" s="101"/>
      <c r="J75" s="101"/>
    </row>
    <row r="76" spans="1:10" ht="16" x14ac:dyDescent="0.2">
      <c r="A76" s="100"/>
      <c r="B76" s="108" t="str">
        <f>HLOOKUP($B$5,Biz!$S$1:$AD$279,Biz!$R71,0)</f>
        <v/>
      </c>
      <c r="C76" s="100"/>
      <c r="D76" s="108" t="str">
        <f>HLOOKUP($B$5,Social!$S$1:$AD$279,Biz!$R71,0)</f>
        <v/>
      </c>
      <c r="E76" s="100"/>
      <c r="F76" s="109" t="str">
        <f>HLOOKUP($B$5,Service!$Q$1:$AB$1001,Biz!$R71,0)</f>
        <v/>
      </c>
      <c r="G76" s="100"/>
      <c r="H76" s="101"/>
      <c r="I76" s="101"/>
      <c r="J76" s="101"/>
    </row>
    <row r="77" spans="1:10" ht="16" x14ac:dyDescent="0.2">
      <c r="A77" s="100"/>
      <c r="B77" s="108" t="str">
        <f>HLOOKUP($B$5,Biz!$S$1:$AD$279,Biz!$R72,0)</f>
        <v/>
      </c>
      <c r="C77" s="100"/>
      <c r="D77" s="108" t="str">
        <f>HLOOKUP($B$5,Social!$S$1:$AD$279,Biz!$R72,0)</f>
        <v/>
      </c>
      <c r="E77" s="100"/>
      <c r="F77" s="109" t="str">
        <f>HLOOKUP($B$5,Service!$Q$1:$AB$1001,Biz!$R72,0)</f>
        <v/>
      </c>
      <c r="G77" s="100"/>
      <c r="H77" s="101"/>
      <c r="I77" s="101"/>
      <c r="J77" s="101"/>
    </row>
    <row r="78" spans="1:10" ht="16" x14ac:dyDescent="0.2">
      <c r="A78" s="100"/>
      <c r="B78" s="108" t="str">
        <f>HLOOKUP($B$5,Biz!$S$1:$AD$279,Biz!$R73,0)</f>
        <v/>
      </c>
      <c r="C78" s="100"/>
      <c r="D78" s="108" t="str">
        <f>HLOOKUP($B$5,Social!$S$1:$AD$279,Biz!$R73,0)</f>
        <v/>
      </c>
      <c r="E78" s="100"/>
      <c r="F78" s="109" t="str">
        <f>HLOOKUP($B$5,Service!$Q$1:$AB$1001,Biz!$R73,0)</f>
        <v/>
      </c>
      <c r="G78" s="100"/>
      <c r="H78" s="101"/>
      <c r="I78" s="101"/>
      <c r="J78" s="101"/>
    </row>
    <row r="79" spans="1:10" ht="16" x14ac:dyDescent="0.2">
      <c r="A79" s="100"/>
      <c r="B79" s="108" t="str">
        <f>HLOOKUP($B$5,Biz!$S$1:$AD$279,Biz!$R74,0)</f>
        <v/>
      </c>
      <c r="C79" s="100"/>
      <c r="D79" s="108" t="str">
        <f>HLOOKUP($B$5,Social!$S$1:$AD$279,Biz!$R74,0)</f>
        <v/>
      </c>
      <c r="E79" s="100"/>
      <c r="F79" s="109" t="str">
        <f>HLOOKUP($B$5,Service!$Q$1:$AB$1001,Biz!$R74,0)</f>
        <v/>
      </c>
      <c r="G79" s="100"/>
      <c r="H79" s="101"/>
      <c r="I79" s="101"/>
      <c r="J79" s="101"/>
    </row>
    <row r="80" spans="1:10" ht="16" x14ac:dyDescent="0.2">
      <c r="A80" s="100"/>
      <c r="B80" s="108" t="str">
        <f>HLOOKUP($B$5,Biz!$S$1:$AD$279,Biz!$R75,0)</f>
        <v/>
      </c>
      <c r="C80" s="100"/>
      <c r="D80" s="108" t="str">
        <f>HLOOKUP($B$5,Social!$S$1:$AD$279,Biz!$R75,0)</f>
        <v/>
      </c>
      <c r="E80" s="100"/>
      <c r="F80" s="109" t="str">
        <f>HLOOKUP($B$5,Service!$Q$1:$AB$1001,Biz!$R75,0)</f>
        <v/>
      </c>
      <c r="G80" s="100"/>
      <c r="H80" s="101"/>
      <c r="I80" s="101"/>
      <c r="J80" s="101"/>
    </row>
    <row r="81" spans="1:10" ht="16" x14ac:dyDescent="0.2">
      <c r="A81" s="100"/>
      <c r="B81" s="108" t="str">
        <f>HLOOKUP($B$5,Biz!$S$1:$AD$279,Biz!$R76,0)</f>
        <v/>
      </c>
      <c r="C81" s="100"/>
      <c r="D81" s="108" t="str">
        <f>HLOOKUP($B$5,Social!$S$1:$AD$279,Biz!$R76,0)</f>
        <v/>
      </c>
      <c r="E81" s="100"/>
      <c r="F81" s="109" t="str">
        <f>HLOOKUP($B$5,Service!$Q$1:$AB$1001,Biz!$R76,0)</f>
        <v/>
      </c>
      <c r="G81" s="100"/>
      <c r="H81" s="101"/>
      <c r="I81" s="101"/>
      <c r="J81" s="101"/>
    </row>
    <row r="82" spans="1:10" ht="16" x14ac:dyDescent="0.2">
      <c r="A82" s="100"/>
      <c r="B82" s="108" t="str">
        <f>HLOOKUP($B$5,Biz!$S$1:$AD$279,Biz!$R77,0)</f>
        <v/>
      </c>
      <c r="C82" s="100"/>
      <c r="D82" s="108" t="str">
        <f>HLOOKUP($B$5,Social!$S$1:$AD$279,Biz!$R77,0)</f>
        <v/>
      </c>
      <c r="E82" s="100"/>
      <c r="F82" s="109" t="str">
        <f>HLOOKUP($B$5,Service!$Q$1:$AB$1001,Biz!$R77,0)</f>
        <v/>
      </c>
      <c r="G82" s="100"/>
      <c r="H82" s="101"/>
      <c r="I82" s="101"/>
      <c r="J82" s="101"/>
    </row>
    <row r="83" spans="1:10" ht="16" x14ac:dyDescent="0.2">
      <c r="A83" s="100"/>
      <c r="B83" s="108" t="str">
        <f>HLOOKUP($B$5,Biz!$S$1:$AD$279,Biz!$R78,0)</f>
        <v/>
      </c>
      <c r="C83" s="100"/>
      <c r="D83" s="108" t="str">
        <f>HLOOKUP($B$5,Social!$S$1:$AD$279,Biz!$R78,0)</f>
        <v/>
      </c>
      <c r="E83" s="100"/>
      <c r="F83" s="109" t="str">
        <f>HLOOKUP($B$5,Service!$Q$1:$AB$1001,Biz!$R78,0)</f>
        <v/>
      </c>
      <c r="G83" s="100"/>
      <c r="H83" s="101"/>
      <c r="I83" s="101"/>
      <c r="J83" s="101"/>
    </row>
    <row r="84" spans="1:10" ht="16" x14ac:dyDescent="0.2">
      <c r="A84" s="100"/>
      <c r="B84" s="108" t="str">
        <f>HLOOKUP($B$5,Biz!$S$1:$AD$279,Biz!$R79,0)</f>
        <v/>
      </c>
      <c r="C84" s="100"/>
      <c r="D84" s="108" t="str">
        <f>HLOOKUP($B$5,Social!$S$1:$AD$279,Biz!$R79,0)</f>
        <v/>
      </c>
      <c r="E84" s="100"/>
      <c r="F84" s="109" t="str">
        <f>HLOOKUP($B$5,Service!$Q$1:$AB$1001,Biz!$R79,0)</f>
        <v/>
      </c>
      <c r="G84" s="100"/>
      <c r="H84" s="101"/>
      <c r="I84" s="101"/>
      <c r="J84" s="101"/>
    </row>
    <row r="85" spans="1:10" ht="16" x14ac:dyDescent="0.2">
      <c r="A85" s="100"/>
      <c r="B85" s="108" t="str">
        <f>HLOOKUP($B$5,Biz!$S$1:$AD$279,Biz!$R80,0)</f>
        <v/>
      </c>
      <c r="C85" s="100"/>
      <c r="D85" s="108" t="str">
        <f>HLOOKUP($B$5,Social!$S$1:$AD$279,Biz!$R80,0)</f>
        <v/>
      </c>
      <c r="E85" s="100"/>
      <c r="F85" s="109" t="str">
        <f>HLOOKUP($B$5,Service!$Q$1:$AB$1001,Biz!$R80,0)</f>
        <v/>
      </c>
      <c r="G85" s="100"/>
      <c r="H85" s="101"/>
      <c r="I85" s="101"/>
      <c r="J85" s="101"/>
    </row>
    <row r="86" spans="1:10" ht="16" x14ac:dyDescent="0.2">
      <c r="A86" s="100"/>
      <c r="B86" s="108" t="str">
        <f>HLOOKUP($B$5,Biz!$S$1:$AD$279,Biz!$R81,0)</f>
        <v/>
      </c>
      <c r="C86" s="100"/>
      <c r="D86" s="108" t="str">
        <f>HLOOKUP($B$5,Social!$S$1:$AD$279,Biz!$R81,0)</f>
        <v/>
      </c>
      <c r="E86" s="100"/>
      <c r="F86" s="109" t="str">
        <f>HLOOKUP($B$5,Service!$Q$1:$AB$1001,Biz!$R81,0)</f>
        <v/>
      </c>
      <c r="G86" s="100"/>
      <c r="H86" s="101"/>
      <c r="I86" s="101"/>
      <c r="J86" s="101"/>
    </row>
    <row r="87" spans="1:10" ht="16" x14ac:dyDescent="0.2">
      <c r="A87" s="100"/>
      <c r="B87" s="108" t="str">
        <f>HLOOKUP($B$5,Biz!$S$1:$AD$279,Biz!$R82,0)</f>
        <v/>
      </c>
      <c r="C87" s="100"/>
      <c r="D87" s="108" t="str">
        <f>HLOOKUP($B$5,Social!$S$1:$AD$279,Biz!$R82,0)</f>
        <v/>
      </c>
      <c r="E87" s="100"/>
      <c r="F87" s="109" t="str">
        <f>HLOOKUP($B$5,Service!$Q$1:$AB$1001,Biz!$R82,0)</f>
        <v/>
      </c>
      <c r="G87" s="100"/>
      <c r="H87" s="101"/>
      <c r="I87" s="101"/>
      <c r="J87" s="101"/>
    </row>
    <row r="88" spans="1:10" ht="16" x14ac:dyDescent="0.2">
      <c r="A88" s="100"/>
      <c r="B88" s="108" t="str">
        <f>HLOOKUP($B$5,Biz!$S$1:$AD$279,Biz!$R83,0)</f>
        <v/>
      </c>
      <c r="C88" s="100"/>
      <c r="D88" s="108" t="str">
        <f>HLOOKUP($B$5,Social!$S$1:$AD$279,Biz!$R83,0)</f>
        <v/>
      </c>
      <c r="E88" s="100"/>
      <c r="F88" s="109" t="str">
        <f>HLOOKUP($B$5,Service!$Q$1:$AB$1001,Biz!$R83,0)</f>
        <v/>
      </c>
      <c r="G88" s="100"/>
      <c r="H88" s="101"/>
      <c r="I88" s="101"/>
      <c r="J88" s="101"/>
    </row>
    <row r="89" spans="1:10" ht="16" x14ac:dyDescent="0.2">
      <c r="A89" s="100"/>
      <c r="B89" s="108" t="str">
        <f>HLOOKUP($B$5,Biz!$S$1:$AD$279,Biz!$R84,0)</f>
        <v/>
      </c>
      <c r="C89" s="100"/>
      <c r="D89" s="108" t="str">
        <f>HLOOKUP($B$5,Social!$S$1:$AD$279,Biz!$R84,0)</f>
        <v/>
      </c>
      <c r="E89" s="100"/>
      <c r="F89" s="109" t="str">
        <f>HLOOKUP($B$5,Service!$Q$1:$AB$1001,Biz!$R84,0)</f>
        <v/>
      </c>
      <c r="G89" s="100"/>
      <c r="H89" s="101"/>
      <c r="I89" s="101"/>
      <c r="J89" s="101"/>
    </row>
    <row r="90" spans="1:10" ht="16" x14ac:dyDescent="0.2">
      <c r="A90" s="100"/>
      <c r="B90" s="108" t="str">
        <f>HLOOKUP($B$5,Biz!$S$1:$AD$279,Biz!$R85,0)</f>
        <v/>
      </c>
      <c r="C90" s="100"/>
      <c r="D90" s="108" t="str">
        <f>HLOOKUP($B$5,Social!$S$1:$AD$279,Biz!$R85,0)</f>
        <v/>
      </c>
      <c r="E90" s="100"/>
      <c r="F90" s="109" t="str">
        <f>HLOOKUP($B$5,Service!$Q$1:$AB$1001,Biz!$R85,0)</f>
        <v/>
      </c>
      <c r="G90" s="100"/>
      <c r="H90" s="101"/>
      <c r="I90" s="101"/>
      <c r="J90" s="101"/>
    </row>
    <row r="91" spans="1:10" ht="16" x14ac:dyDescent="0.2">
      <c r="A91" s="100"/>
      <c r="B91" s="108" t="str">
        <f>HLOOKUP($B$5,Biz!$S$1:$AD$279,Biz!$R86,0)</f>
        <v/>
      </c>
      <c r="C91" s="100"/>
      <c r="D91" s="108" t="str">
        <f>HLOOKUP($B$5,Social!$S$1:$AD$279,Biz!$R86,0)</f>
        <v/>
      </c>
      <c r="E91" s="100"/>
      <c r="F91" s="109" t="str">
        <f>HLOOKUP($B$5,Service!$Q$1:$AB$1001,Biz!$R86,0)</f>
        <v/>
      </c>
      <c r="G91" s="100"/>
      <c r="H91" s="101"/>
      <c r="I91" s="101"/>
      <c r="J91" s="101"/>
    </row>
    <row r="92" spans="1:10" ht="16" x14ac:dyDescent="0.2">
      <c r="A92" s="100"/>
      <c r="B92" s="108" t="str">
        <f>HLOOKUP($B$5,Biz!$S$1:$AD$279,Biz!$R87,0)</f>
        <v/>
      </c>
      <c r="C92" s="100"/>
      <c r="D92" s="108" t="str">
        <f>HLOOKUP($B$5,Social!$S$1:$AD$279,Biz!$R87,0)</f>
        <v/>
      </c>
      <c r="E92" s="100"/>
      <c r="F92" s="109" t="str">
        <f>HLOOKUP($B$5,Service!$Q$1:$AB$1001,Biz!$R87,0)</f>
        <v/>
      </c>
      <c r="G92" s="100"/>
      <c r="H92" s="101"/>
      <c r="I92" s="101"/>
      <c r="J92" s="101"/>
    </row>
    <row r="93" spans="1:10" ht="16" x14ac:dyDescent="0.2">
      <c r="A93" s="100"/>
      <c r="B93" s="108" t="str">
        <f>HLOOKUP($B$5,Biz!$S$1:$AD$279,Biz!$R88,0)</f>
        <v/>
      </c>
      <c r="C93" s="100"/>
      <c r="D93" s="108" t="str">
        <f>HLOOKUP($B$5,Social!$S$1:$AD$279,Biz!$R88,0)</f>
        <v/>
      </c>
      <c r="E93" s="100"/>
      <c r="F93" s="109" t="str">
        <f>HLOOKUP($B$5,Service!$Q$1:$AB$1001,Biz!$R88,0)</f>
        <v/>
      </c>
      <c r="G93" s="100"/>
      <c r="H93" s="101"/>
      <c r="I93" s="101"/>
      <c r="J93" s="101"/>
    </row>
    <row r="94" spans="1:10" ht="16" x14ac:dyDescent="0.2">
      <c r="A94" s="100"/>
      <c r="B94" s="108" t="str">
        <f>HLOOKUP($B$5,Biz!$S$1:$AD$279,Biz!$R89,0)</f>
        <v/>
      </c>
      <c r="C94" s="100"/>
      <c r="D94" s="108" t="str">
        <f>HLOOKUP($B$5,Social!$S$1:$AD$279,Biz!$R89,0)</f>
        <v/>
      </c>
      <c r="E94" s="100"/>
      <c r="F94" s="109" t="str">
        <f>HLOOKUP($B$5,Service!$Q$1:$AB$1001,Biz!$R89,0)</f>
        <v/>
      </c>
      <c r="G94" s="100"/>
      <c r="H94" s="101"/>
      <c r="I94" s="101"/>
      <c r="J94" s="101"/>
    </row>
    <row r="95" spans="1:10" ht="16" x14ac:dyDescent="0.2">
      <c r="A95" s="100"/>
      <c r="B95" s="108" t="str">
        <f>HLOOKUP($B$5,Biz!$S$1:$AD$279,Biz!$R90,0)</f>
        <v/>
      </c>
      <c r="C95" s="100"/>
      <c r="D95" s="108" t="str">
        <f>HLOOKUP($B$5,Social!$S$1:$AD$279,Biz!$R90,0)</f>
        <v/>
      </c>
      <c r="E95" s="100"/>
      <c r="F95" s="109" t="str">
        <f>HLOOKUP($B$5,Service!$Q$1:$AB$1001,Biz!$R90,0)</f>
        <v/>
      </c>
      <c r="G95" s="100"/>
      <c r="H95" s="101"/>
      <c r="I95" s="101"/>
      <c r="J95" s="101"/>
    </row>
    <row r="96" spans="1:10" ht="16" x14ac:dyDescent="0.2">
      <c r="A96" s="100"/>
      <c r="B96" s="108" t="str">
        <f>HLOOKUP($B$5,Biz!$S$1:$AD$279,Biz!$R91,0)</f>
        <v/>
      </c>
      <c r="C96" s="100"/>
      <c r="D96" s="108" t="str">
        <f>HLOOKUP($B$5,Social!$S$1:$AD$279,Biz!$R91,0)</f>
        <v/>
      </c>
      <c r="E96" s="100"/>
      <c r="F96" s="109" t="str">
        <f>HLOOKUP($B$5,Service!$Q$1:$AB$1001,Biz!$R91,0)</f>
        <v/>
      </c>
      <c r="G96" s="100"/>
      <c r="H96" s="101"/>
      <c r="I96" s="101"/>
      <c r="J96" s="101"/>
    </row>
    <row r="97" spans="1:10" ht="16" x14ac:dyDescent="0.2">
      <c r="A97" s="100"/>
      <c r="B97" s="108" t="str">
        <f>HLOOKUP($B$5,Biz!$S$1:$AD$279,Biz!$R92,0)</f>
        <v/>
      </c>
      <c r="C97" s="100"/>
      <c r="D97" s="108" t="str">
        <f>HLOOKUP($B$5,Social!$S$1:$AD$279,Biz!$R92,0)</f>
        <v/>
      </c>
      <c r="E97" s="100"/>
      <c r="F97" s="109" t="str">
        <f>HLOOKUP($B$5,Service!$Q$1:$AB$1001,Biz!$R92,0)</f>
        <v/>
      </c>
      <c r="G97" s="100"/>
      <c r="H97" s="101"/>
      <c r="I97" s="101"/>
      <c r="J97" s="101"/>
    </row>
    <row r="98" spans="1:10" ht="16" x14ac:dyDescent="0.2">
      <c r="A98" s="100"/>
      <c r="B98" s="108" t="str">
        <f>HLOOKUP($B$5,Biz!$S$1:$AD$279,Biz!$R93,0)</f>
        <v/>
      </c>
      <c r="C98" s="100"/>
      <c r="D98" s="108" t="str">
        <f>HLOOKUP($B$5,Social!$S$1:$AD$279,Biz!$R93,0)</f>
        <v/>
      </c>
      <c r="E98" s="100"/>
      <c r="F98" s="109" t="str">
        <f>HLOOKUP($B$5,Service!$Q$1:$AB$1001,Biz!$R93,0)</f>
        <v/>
      </c>
      <c r="G98" s="100"/>
      <c r="H98" s="101"/>
      <c r="I98" s="101"/>
      <c r="J98" s="101"/>
    </row>
    <row r="99" spans="1:10" ht="16" x14ac:dyDescent="0.2">
      <c r="A99" s="100"/>
      <c r="B99" s="108" t="str">
        <f>HLOOKUP($B$5,Biz!$S$1:$AD$279,Biz!$R94,0)</f>
        <v/>
      </c>
      <c r="C99" s="100"/>
      <c r="D99" s="108" t="str">
        <f>HLOOKUP($B$5,Social!$S$1:$AD$279,Biz!$R94,0)</f>
        <v/>
      </c>
      <c r="E99" s="100"/>
      <c r="F99" s="109" t="str">
        <f>HLOOKUP($B$5,Service!$Q$1:$AB$1001,Biz!$R94,0)</f>
        <v/>
      </c>
      <c r="G99" s="100"/>
      <c r="H99" s="101"/>
      <c r="I99" s="101"/>
      <c r="J99" s="101"/>
    </row>
    <row r="100" spans="1:10" ht="16" x14ac:dyDescent="0.2">
      <c r="A100" s="100"/>
      <c r="B100" s="108" t="str">
        <f>HLOOKUP($B$5,Biz!$S$1:$AD$279,Biz!$R95,0)</f>
        <v/>
      </c>
      <c r="C100" s="100"/>
      <c r="D100" s="108" t="str">
        <f>HLOOKUP($B$5,Social!$S$1:$AD$279,Biz!$R95,0)</f>
        <v/>
      </c>
      <c r="E100" s="100"/>
      <c r="F100" s="109" t="str">
        <f>HLOOKUP($B$5,Service!$Q$1:$AB$1001,Biz!$R95,0)</f>
        <v/>
      </c>
      <c r="G100" s="100"/>
      <c r="H100" s="101"/>
      <c r="I100" s="101"/>
      <c r="J100" s="101"/>
    </row>
    <row r="101" spans="1:10" ht="16" x14ac:dyDescent="0.2">
      <c r="A101" s="100"/>
      <c r="B101" s="108" t="str">
        <f>HLOOKUP($B$5,Biz!$S$1:$AD$279,Biz!$R96,0)</f>
        <v/>
      </c>
      <c r="C101" s="100"/>
      <c r="D101" s="108" t="str">
        <f>HLOOKUP($B$5,Social!$S$1:$AD$279,Biz!$R96,0)</f>
        <v/>
      </c>
      <c r="E101" s="100"/>
      <c r="F101" s="109" t="str">
        <f>HLOOKUP($B$5,Service!$Q$1:$AB$1001,Biz!$R96,0)</f>
        <v/>
      </c>
      <c r="G101" s="100"/>
      <c r="H101" s="101"/>
      <c r="I101" s="101"/>
      <c r="J101" s="101"/>
    </row>
    <row r="102" spans="1:10" ht="16" x14ac:dyDescent="0.2">
      <c r="A102" s="100"/>
      <c r="B102" s="108" t="str">
        <f>HLOOKUP($B$5,Biz!$S$1:$AD$279,Biz!$R97,0)</f>
        <v/>
      </c>
      <c r="C102" s="100"/>
      <c r="D102" s="108" t="str">
        <f>HLOOKUP($B$5,Social!$S$1:$AD$279,Biz!$R97,0)</f>
        <v/>
      </c>
      <c r="E102" s="100"/>
      <c r="F102" s="109" t="str">
        <f>HLOOKUP($B$5,Service!$Q$1:$AB$1001,Biz!$R97,0)</f>
        <v/>
      </c>
      <c r="G102" s="100"/>
      <c r="H102" s="101"/>
      <c r="I102" s="101"/>
      <c r="J102" s="101"/>
    </row>
    <row r="103" spans="1:10" ht="16" x14ac:dyDescent="0.2">
      <c r="A103" s="100"/>
      <c r="B103" s="108" t="str">
        <f>HLOOKUP($B$5,Biz!$S$1:$AD$279,Biz!$R98,0)</f>
        <v/>
      </c>
      <c r="C103" s="100"/>
      <c r="D103" s="108" t="str">
        <f>HLOOKUP($B$5,Social!$S$1:$AD$279,Biz!$R98,0)</f>
        <v/>
      </c>
      <c r="E103" s="100"/>
      <c r="F103" s="109" t="str">
        <f>HLOOKUP($B$5,Service!$Q$1:$AB$1001,Biz!$R98,0)</f>
        <v/>
      </c>
      <c r="G103" s="100"/>
      <c r="H103" s="101"/>
      <c r="I103" s="101"/>
      <c r="J103" s="101"/>
    </row>
    <row r="104" spans="1:10" ht="16" x14ac:dyDescent="0.2">
      <c r="A104" s="100"/>
      <c r="B104" s="108" t="str">
        <f>HLOOKUP($B$5,Biz!$S$1:$AD$279,Biz!$R99,0)</f>
        <v/>
      </c>
      <c r="C104" s="100"/>
      <c r="D104" s="108" t="str">
        <f>HLOOKUP($B$5,Social!$S$1:$AD$279,Biz!$R99,0)</f>
        <v/>
      </c>
      <c r="E104" s="100"/>
      <c r="F104" s="109" t="str">
        <f>HLOOKUP($B$5,Service!$Q$1:$AB$1001,Biz!$R99,0)</f>
        <v/>
      </c>
      <c r="G104" s="100"/>
      <c r="H104" s="101"/>
      <c r="I104" s="101"/>
      <c r="J104" s="101"/>
    </row>
    <row r="105" spans="1:10" ht="16" x14ac:dyDescent="0.2">
      <c r="A105" s="100"/>
      <c r="B105" s="108" t="str">
        <f>HLOOKUP($B$5,Biz!$S$1:$AD$279,Biz!$R100,0)</f>
        <v/>
      </c>
      <c r="C105" s="100"/>
      <c r="D105" s="108" t="str">
        <f>HLOOKUP($B$5,Social!$S$1:$AD$279,Biz!$R100,0)</f>
        <v/>
      </c>
      <c r="E105" s="100"/>
      <c r="F105" s="109" t="str">
        <f>HLOOKUP($B$5,Service!$Q$1:$AB$1001,Biz!$R100,0)</f>
        <v/>
      </c>
      <c r="G105" s="100"/>
      <c r="H105" s="101"/>
      <c r="I105" s="101"/>
      <c r="J105" s="101"/>
    </row>
    <row r="106" spans="1:10" ht="16" x14ac:dyDescent="0.2">
      <c r="A106" s="100"/>
      <c r="B106" s="108" t="str">
        <f>HLOOKUP($B$5,Biz!$S$1:$AD$279,Biz!$R101,0)</f>
        <v/>
      </c>
      <c r="C106" s="100"/>
      <c r="D106" s="108" t="str">
        <f>HLOOKUP($B$5,Social!$S$1:$AD$279,Biz!$R101,0)</f>
        <v/>
      </c>
      <c r="E106" s="100"/>
      <c r="F106" s="109" t="str">
        <f>HLOOKUP($B$5,Service!$Q$1:$AB$1001,Biz!$R101,0)</f>
        <v/>
      </c>
      <c r="G106" s="100"/>
      <c r="H106" s="101"/>
      <c r="I106" s="101"/>
      <c r="J106" s="101"/>
    </row>
    <row r="107" spans="1:10" ht="16" x14ac:dyDescent="0.2">
      <c r="A107" s="100"/>
      <c r="B107" s="108" t="str">
        <f>HLOOKUP($B$5,Biz!$S$1:$AD$279,Biz!$R102,0)</f>
        <v/>
      </c>
      <c r="C107" s="100"/>
      <c r="D107" s="108" t="str">
        <f>HLOOKUP($B$5,Social!$S$1:$AD$279,Biz!$R102,0)</f>
        <v/>
      </c>
      <c r="E107" s="100"/>
      <c r="F107" s="109" t="str">
        <f>HLOOKUP($B$5,Service!$Q$1:$AB$1001,Biz!$R102,0)</f>
        <v/>
      </c>
      <c r="G107" s="100"/>
      <c r="H107" s="101"/>
      <c r="I107" s="101"/>
      <c r="J107" s="101"/>
    </row>
    <row r="108" spans="1:10" ht="16" x14ac:dyDescent="0.2">
      <c r="A108" s="100"/>
      <c r="B108" s="108" t="str">
        <f>HLOOKUP($B$5,Biz!$S$1:$AD$279,Biz!$R103,0)</f>
        <v/>
      </c>
      <c r="C108" s="100"/>
      <c r="D108" s="108" t="str">
        <f>HLOOKUP($B$5,Social!$S$1:$AD$279,Biz!$R103,0)</f>
        <v/>
      </c>
      <c r="E108" s="100"/>
      <c r="F108" s="109" t="str">
        <f>HLOOKUP($B$5,Service!$Q$1:$AB$1001,Biz!$R103,0)</f>
        <v/>
      </c>
      <c r="G108" s="100"/>
      <c r="H108" s="101"/>
      <c r="I108" s="101"/>
      <c r="J108" s="101"/>
    </row>
    <row r="109" spans="1:10" ht="16" x14ac:dyDescent="0.2">
      <c r="A109" s="100"/>
      <c r="B109" s="108" t="str">
        <f>HLOOKUP($B$5,Biz!$S$1:$AD$279,Biz!$R104,0)</f>
        <v/>
      </c>
      <c r="C109" s="100"/>
      <c r="D109" s="108" t="str">
        <f>HLOOKUP($B$5,Social!$S$1:$AD$279,Biz!$R104,0)</f>
        <v/>
      </c>
      <c r="E109" s="100"/>
      <c r="F109" s="109" t="str">
        <f>HLOOKUP($B$5,Service!$Q$1:$AB$1001,Biz!$R104,0)</f>
        <v/>
      </c>
      <c r="G109" s="100"/>
      <c r="H109" s="101"/>
      <c r="I109" s="101"/>
      <c r="J109" s="101"/>
    </row>
    <row r="110" spans="1:10" ht="16" x14ac:dyDescent="0.2">
      <c r="A110" s="100"/>
      <c r="B110" s="108" t="str">
        <f>HLOOKUP($B$5,Biz!$S$1:$AD$279,Biz!$R105,0)</f>
        <v/>
      </c>
      <c r="C110" s="100"/>
      <c r="D110" s="108" t="str">
        <f>HLOOKUP($B$5,Social!$S$1:$AD$279,Biz!$R105,0)</f>
        <v/>
      </c>
      <c r="E110" s="100"/>
      <c r="F110" s="109" t="str">
        <f>HLOOKUP($B$5,Service!$Q$1:$AB$1001,Biz!$R105,0)</f>
        <v/>
      </c>
      <c r="G110" s="100"/>
      <c r="H110" s="101"/>
      <c r="I110" s="101"/>
      <c r="J110" s="101"/>
    </row>
    <row r="111" spans="1:10" ht="16" x14ac:dyDescent="0.2">
      <c r="A111" s="100"/>
      <c r="B111" s="108" t="str">
        <f>HLOOKUP($B$5,Biz!$S$1:$AD$279,Biz!$R106,0)</f>
        <v/>
      </c>
      <c r="C111" s="100"/>
      <c r="D111" s="108" t="str">
        <f>HLOOKUP($B$5,Social!$S$1:$AD$279,Biz!$R106,0)</f>
        <v/>
      </c>
      <c r="E111" s="100"/>
      <c r="F111" s="109" t="str">
        <f>HLOOKUP($B$5,Service!$Q$1:$AB$1001,Biz!$R106,0)</f>
        <v/>
      </c>
      <c r="G111" s="100"/>
      <c r="H111" s="101"/>
      <c r="I111" s="101"/>
      <c r="J111" s="101"/>
    </row>
    <row r="112" spans="1:10" ht="16" x14ac:dyDescent="0.2">
      <c r="A112" s="100"/>
      <c r="B112" s="108" t="str">
        <f>HLOOKUP($B$5,Biz!$S$1:$AD$279,Biz!$R107,0)</f>
        <v/>
      </c>
      <c r="C112" s="100"/>
      <c r="D112" s="108" t="str">
        <f>HLOOKUP($B$5,Social!$S$1:$AD$279,Biz!$R107,0)</f>
        <v/>
      </c>
      <c r="E112" s="100"/>
      <c r="F112" s="109" t="str">
        <f>HLOOKUP($B$5,Service!$Q$1:$AB$1001,Biz!$R107,0)</f>
        <v/>
      </c>
      <c r="G112" s="100"/>
      <c r="H112" s="101"/>
      <c r="I112" s="101"/>
      <c r="J112" s="101"/>
    </row>
    <row r="113" spans="1:10" ht="16" x14ac:dyDescent="0.2">
      <c r="A113" s="100"/>
      <c r="B113" s="108" t="str">
        <f>HLOOKUP($B$5,Biz!$S$1:$AD$279,Biz!$R108,0)</f>
        <v/>
      </c>
      <c r="C113" s="100"/>
      <c r="D113" s="108" t="str">
        <f>HLOOKUP($B$5,Social!$S$1:$AD$279,Biz!$R108,0)</f>
        <v/>
      </c>
      <c r="E113" s="100"/>
      <c r="F113" s="109" t="str">
        <f>HLOOKUP($B$5,Service!$Q$1:$AB$1001,Biz!$R108,0)</f>
        <v/>
      </c>
      <c r="G113" s="100"/>
      <c r="H113" s="101"/>
      <c r="I113" s="101"/>
      <c r="J113" s="101"/>
    </row>
    <row r="114" spans="1:10" ht="16" x14ac:dyDescent="0.2">
      <c r="A114" s="100"/>
      <c r="B114" s="108" t="str">
        <f>HLOOKUP($B$5,Biz!$S$1:$AD$279,Biz!$R109,0)</f>
        <v/>
      </c>
      <c r="C114" s="100"/>
      <c r="D114" s="108" t="str">
        <f>HLOOKUP($B$5,Social!$S$1:$AD$279,Biz!$R109,0)</f>
        <v/>
      </c>
      <c r="E114" s="100"/>
      <c r="F114" s="109" t="str">
        <f>HLOOKUP($B$5,Service!$Q$1:$AB$1001,Biz!$R109,0)</f>
        <v/>
      </c>
      <c r="G114" s="100"/>
      <c r="H114" s="101"/>
      <c r="I114" s="101"/>
      <c r="J114" s="101"/>
    </row>
    <row r="115" spans="1:10" ht="16" x14ac:dyDescent="0.2">
      <c r="A115" s="100"/>
      <c r="B115" s="108" t="str">
        <f>HLOOKUP($B$5,Biz!$S$1:$AD$279,Biz!$R110,0)</f>
        <v/>
      </c>
      <c r="C115" s="100"/>
      <c r="D115" s="108" t="str">
        <f>HLOOKUP($B$5,Social!$S$1:$AD$279,Biz!$R110,0)</f>
        <v/>
      </c>
      <c r="E115" s="100"/>
      <c r="F115" s="109" t="str">
        <f>HLOOKUP($B$5,Service!$Q$1:$AB$1001,Biz!$R110,0)</f>
        <v/>
      </c>
      <c r="G115" s="100"/>
      <c r="H115" s="101"/>
      <c r="I115" s="101"/>
      <c r="J115" s="101"/>
    </row>
    <row r="116" spans="1:10" ht="16" x14ac:dyDescent="0.2">
      <c r="A116" s="100"/>
      <c r="B116" s="108" t="str">
        <f>HLOOKUP($B$5,Biz!$S$1:$AD$279,Biz!$R111,0)</f>
        <v/>
      </c>
      <c r="C116" s="100"/>
      <c r="D116" s="108" t="str">
        <f>HLOOKUP($B$5,Social!$S$1:$AD$279,Biz!$R111,0)</f>
        <v/>
      </c>
      <c r="E116" s="100"/>
      <c r="F116" s="109" t="str">
        <f>HLOOKUP($B$5,Service!$Q$1:$AB$1001,Biz!$R111,0)</f>
        <v/>
      </c>
      <c r="G116" s="100"/>
      <c r="H116" s="101"/>
      <c r="I116" s="101"/>
      <c r="J116" s="101"/>
    </row>
    <row r="117" spans="1:10" ht="16" x14ac:dyDescent="0.2">
      <c r="A117" s="100"/>
      <c r="B117" s="108" t="str">
        <f>HLOOKUP($B$5,Biz!$S$1:$AD$279,Biz!$R112,0)</f>
        <v/>
      </c>
      <c r="C117" s="100"/>
      <c r="D117" s="108" t="str">
        <f>HLOOKUP($B$5,Social!$S$1:$AD$279,Biz!$R112,0)</f>
        <v/>
      </c>
      <c r="E117" s="100"/>
      <c r="F117" s="109" t="str">
        <f>HLOOKUP($B$5,Service!$Q$1:$AB$1001,Biz!$R112,0)</f>
        <v/>
      </c>
      <c r="G117" s="100"/>
      <c r="H117" s="101"/>
      <c r="I117" s="101"/>
      <c r="J117" s="101"/>
    </row>
    <row r="118" spans="1:10" ht="16" x14ac:dyDescent="0.2">
      <c r="A118" s="100"/>
      <c r="B118" s="108" t="str">
        <f>HLOOKUP($B$5,Biz!$S$1:$AD$279,Biz!$R113,0)</f>
        <v/>
      </c>
      <c r="C118" s="100"/>
      <c r="D118" s="108" t="str">
        <f>HLOOKUP($B$5,Social!$S$1:$AD$279,Biz!$R113,0)</f>
        <v/>
      </c>
      <c r="E118" s="100"/>
      <c r="F118" s="109" t="str">
        <f>HLOOKUP($B$5,Service!$Q$1:$AB$1001,Biz!$R113,0)</f>
        <v/>
      </c>
      <c r="G118" s="100"/>
      <c r="H118" s="101"/>
      <c r="I118" s="101"/>
      <c r="J118" s="101"/>
    </row>
    <row r="119" spans="1:10" ht="16" x14ac:dyDescent="0.2">
      <c r="A119" s="100"/>
      <c r="B119" s="108" t="str">
        <f>HLOOKUP($B$5,Biz!$S$1:$AD$279,Biz!$R114,0)</f>
        <v/>
      </c>
      <c r="C119" s="100"/>
      <c r="D119" s="108" t="str">
        <f>HLOOKUP($B$5,Social!$S$1:$AD$279,Biz!$R114,0)</f>
        <v/>
      </c>
      <c r="E119" s="100"/>
      <c r="F119" s="109" t="str">
        <f>HLOOKUP($B$5,Service!$Q$1:$AB$1001,Biz!$R114,0)</f>
        <v/>
      </c>
      <c r="G119" s="100"/>
      <c r="H119" s="101"/>
      <c r="I119" s="101"/>
      <c r="J119" s="101"/>
    </row>
    <row r="120" spans="1:10" ht="16" x14ac:dyDescent="0.2">
      <c r="A120" s="100"/>
      <c r="B120" s="108" t="str">
        <f>HLOOKUP($B$5,Biz!$S$1:$AD$279,Biz!$R115,0)</f>
        <v/>
      </c>
      <c r="C120" s="100"/>
      <c r="D120" s="108" t="str">
        <f>HLOOKUP($B$5,Social!$S$1:$AD$279,Biz!$R115,0)</f>
        <v/>
      </c>
      <c r="E120" s="100"/>
      <c r="F120" s="109" t="str">
        <f>HLOOKUP($B$5,Service!$Q$1:$AB$1001,Biz!$R115,0)</f>
        <v/>
      </c>
      <c r="G120" s="100"/>
      <c r="H120" s="101"/>
      <c r="I120" s="101"/>
      <c r="J120" s="101"/>
    </row>
    <row r="121" spans="1:10" ht="16" x14ac:dyDescent="0.2">
      <c r="A121" s="100"/>
      <c r="B121" s="108" t="str">
        <f>HLOOKUP($B$5,Biz!$S$1:$AD$279,Biz!$R116,0)</f>
        <v/>
      </c>
      <c r="C121" s="100"/>
      <c r="D121" s="108" t="str">
        <f>HLOOKUP($B$5,Social!$S$1:$AD$279,Biz!$R116,0)</f>
        <v/>
      </c>
      <c r="E121" s="100"/>
      <c r="F121" s="109" t="str">
        <f>HLOOKUP($B$5,Service!$Q$1:$AB$1001,Biz!$R116,0)</f>
        <v/>
      </c>
      <c r="G121" s="100"/>
      <c r="H121" s="101"/>
      <c r="I121" s="101"/>
      <c r="J121" s="101"/>
    </row>
    <row r="122" spans="1:10" ht="16" x14ac:dyDescent="0.2">
      <c r="A122" s="100"/>
      <c r="B122" s="108" t="str">
        <f>HLOOKUP($B$5,Biz!$S$1:$AD$279,Biz!$R117,0)</f>
        <v/>
      </c>
      <c r="C122" s="100"/>
      <c r="D122" s="108" t="str">
        <f>HLOOKUP($B$5,Social!$S$1:$AD$279,Biz!$R117,0)</f>
        <v/>
      </c>
      <c r="E122" s="100"/>
      <c r="F122" s="109" t="str">
        <f>HLOOKUP($B$5,Service!$Q$1:$AB$1001,Biz!$R117,0)</f>
        <v/>
      </c>
      <c r="G122" s="100"/>
      <c r="H122" s="101"/>
      <c r="I122" s="101"/>
      <c r="J122" s="101"/>
    </row>
    <row r="123" spans="1:10" ht="16" x14ac:dyDescent="0.2">
      <c r="A123" s="100"/>
      <c r="B123" s="108" t="str">
        <f>HLOOKUP($B$5,Biz!$S$1:$AD$279,Biz!$R118,0)</f>
        <v/>
      </c>
      <c r="C123" s="100"/>
      <c r="D123" s="108" t="str">
        <f>HLOOKUP($B$5,Social!$S$1:$AD$279,Biz!$R118,0)</f>
        <v/>
      </c>
      <c r="E123" s="100"/>
      <c r="F123" s="109" t="str">
        <f>HLOOKUP($B$5,Service!$Q$1:$AB$1001,Biz!$R118,0)</f>
        <v/>
      </c>
      <c r="G123" s="100"/>
      <c r="H123" s="101"/>
      <c r="I123" s="101"/>
      <c r="J123" s="101"/>
    </row>
    <row r="124" spans="1:10" ht="16" x14ac:dyDescent="0.2">
      <c r="A124" s="100"/>
      <c r="B124" s="108" t="str">
        <f>HLOOKUP($B$5,Biz!$S$1:$AD$279,Biz!$R119,0)</f>
        <v/>
      </c>
      <c r="C124" s="100"/>
      <c r="D124" s="108" t="str">
        <f>HLOOKUP($B$5,Social!$S$1:$AD$279,Biz!$R119,0)</f>
        <v/>
      </c>
      <c r="E124" s="100"/>
      <c r="F124" s="109" t="str">
        <f>HLOOKUP($B$5,Service!$Q$1:$AB$1001,Biz!$R119,0)</f>
        <v/>
      </c>
      <c r="G124" s="100"/>
      <c r="H124" s="101"/>
      <c r="I124" s="101"/>
      <c r="J124" s="101"/>
    </row>
    <row r="125" spans="1:10" ht="16" x14ac:dyDescent="0.2">
      <c r="A125" s="100"/>
      <c r="B125" s="108" t="str">
        <f>HLOOKUP($B$5,Biz!$S$1:$AD$279,Biz!$R120,0)</f>
        <v/>
      </c>
      <c r="C125" s="100"/>
      <c r="D125" s="108" t="str">
        <f>HLOOKUP($B$5,Social!$S$1:$AD$279,Biz!$R120,0)</f>
        <v/>
      </c>
      <c r="E125" s="100"/>
      <c r="F125" s="109" t="str">
        <f>HLOOKUP($B$5,Service!$Q$1:$AB$1001,Biz!$R120,0)</f>
        <v/>
      </c>
      <c r="G125" s="100"/>
      <c r="H125" s="101"/>
      <c r="I125" s="101"/>
      <c r="J125" s="101"/>
    </row>
    <row r="126" spans="1:10" ht="16" x14ac:dyDescent="0.2">
      <c r="A126" s="100"/>
      <c r="B126" s="108" t="str">
        <f>HLOOKUP($B$5,Biz!$S$1:$AD$279,Biz!$R121,0)</f>
        <v/>
      </c>
      <c r="C126" s="100"/>
      <c r="D126" s="108" t="str">
        <f>HLOOKUP($B$5,Social!$S$1:$AD$279,Biz!$R121,0)</f>
        <v/>
      </c>
      <c r="E126" s="100"/>
      <c r="F126" s="109" t="str">
        <f>HLOOKUP($B$5,Service!$Q$1:$AB$1001,Biz!$R121,0)</f>
        <v/>
      </c>
      <c r="G126" s="100"/>
      <c r="H126" s="101"/>
      <c r="I126" s="101"/>
      <c r="J126" s="101"/>
    </row>
    <row r="127" spans="1:10" ht="16" x14ac:dyDescent="0.2">
      <c r="A127" s="100"/>
      <c r="B127" s="108" t="str">
        <f>HLOOKUP($B$5,Biz!$S$1:$AD$279,Biz!$R122,0)</f>
        <v/>
      </c>
      <c r="C127" s="100"/>
      <c r="D127" s="108" t="str">
        <f>HLOOKUP($B$5,Social!$S$1:$AD$279,Biz!$R122,0)</f>
        <v/>
      </c>
      <c r="E127" s="100"/>
      <c r="F127" s="109" t="str">
        <f>HLOOKUP($B$5,Service!$Q$1:$AB$1001,Biz!$R122,0)</f>
        <v/>
      </c>
      <c r="G127" s="100"/>
      <c r="H127" s="101"/>
      <c r="I127" s="101"/>
      <c r="J127" s="101"/>
    </row>
    <row r="128" spans="1:10" ht="16" x14ac:dyDescent="0.2">
      <c r="A128" s="100"/>
      <c r="B128" s="108" t="str">
        <f>HLOOKUP($B$5,Biz!$S$1:$AD$279,Biz!$R123,0)</f>
        <v/>
      </c>
      <c r="C128" s="100"/>
      <c r="D128" s="108" t="str">
        <f>HLOOKUP($B$5,Social!$S$1:$AD$279,Biz!$R123,0)</f>
        <v/>
      </c>
      <c r="E128" s="100"/>
      <c r="F128" s="109" t="str">
        <f>HLOOKUP($B$5,Service!$Q$1:$AB$1001,Biz!$R123,0)</f>
        <v/>
      </c>
      <c r="G128" s="100"/>
      <c r="H128" s="101"/>
      <c r="I128" s="101"/>
      <c r="J128" s="101"/>
    </row>
    <row r="129" spans="1:10" ht="16" x14ac:dyDescent="0.2">
      <c r="A129" s="100"/>
      <c r="B129" s="108" t="str">
        <f>HLOOKUP($B$5,Biz!$S$1:$AD$279,Biz!$R124,0)</f>
        <v/>
      </c>
      <c r="C129" s="100"/>
      <c r="D129" s="108" t="str">
        <f>HLOOKUP($B$5,Social!$S$1:$AD$279,Biz!$R124,0)</f>
        <v/>
      </c>
      <c r="E129" s="100"/>
      <c r="F129" s="109" t="str">
        <f>HLOOKUP($B$5,Service!$Q$1:$AB$1001,Biz!$R124,0)</f>
        <v/>
      </c>
      <c r="G129" s="100"/>
      <c r="H129" s="101"/>
      <c r="I129" s="101"/>
      <c r="J129" s="101"/>
    </row>
    <row r="130" spans="1:10" ht="16" x14ac:dyDescent="0.2">
      <c r="A130" s="100"/>
      <c r="B130" s="108" t="str">
        <f>HLOOKUP($B$5,Biz!$S$1:$AD$279,Biz!$R125,0)</f>
        <v/>
      </c>
      <c r="C130" s="100"/>
      <c r="D130" s="108" t="str">
        <f>HLOOKUP($B$5,Social!$S$1:$AD$279,Biz!$R125,0)</f>
        <v/>
      </c>
      <c r="E130" s="100"/>
      <c r="F130" s="109" t="str">
        <f>HLOOKUP($B$5,Service!$Q$1:$AB$1001,Biz!$R125,0)</f>
        <v/>
      </c>
      <c r="G130" s="100"/>
      <c r="H130" s="101"/>
      <c r="I130" s="101"/>
      <c r="J130" s="101"/>
    </row>
    <row r="131" spans="1:10" ht="16" x14ac:dyDescent="0.2">
      <c r="A131" s="100"/>
      <c r="B131" s="108" t="str">
        <f>HLOOKUP($B$5,Biz!$S$1:$AD$279,Biz!$R126,0)</f>
        <v/>
      </c>
      <c r="C131" s="100"/>
      <c r="D131" s="108" t="str">
        <f>HLOOKUP($B$5,Social!$S$1:$AD$279,Biz!$R126,0)</f>
        <v/>
      </c>
      <c r="E131" s="100"/>
      <c r="F131" s="109" t="str">
        <f>HLOOKUP($B$5,Service!$Q$1:$AB$1001,Biz!$R126,0)</f>
        <v/>
      </c>
      <c r="G131" s="100"/>
      <c r="H131" s="101"/>
      <c r="I131" s="101"/>
      <c r="J131" s="101"/>
    </row>
    <row r="132" spans="1:10" ht="16" x14ac:dyDescent="0.2">
      <c r="A132" s="100"/>
      <c r="B132" s="108" t="str">
        <f>HLOOKUP($B$5,Biz!$S$1:$AD$279,Biz!$R127,0)</f>
        <v/>
      </c>
      <c r="C132" s="100"/>
      <c r="D132" s="108" t="str">
        <f>HLOOKUP($B$5,Social!$S$1:$AD$279,Biz!$R127,0)</f>
        <v/>
      </c>
      <c r="E132" s="100"/>
      <c r="F132" s="109" t="str">
        <f>HLOOKUP($B$5,Service!$Q$1:$AB$1001,Biz!$R127,0)</f>
        <v/>
      </c>
      <c r="G132" s="100"/>
      <c r="H132" s="101"/>
      <c r="I132" s="101"/>
      <c r="J132" s="101"/>
    </row>
    <row r="133" spans="1:10" ht="16" x14ac:dyDescent="0.2">
      <c r="A133" s="100"/>
      <c r="B133" s="108" t="str">
        <f>HLOOKUP($B$5,Biz!$S$1:$AD$279,Biz!$R128,0)</f>
        <v/>
      </c>
      <c r="C133" s="100"/>
      <c r="D133" s="108" t="str">
        <f>HLOOKUP($B$5,Social!$S$1:$AD$279,Biz!$R128,0)</f>
        <v/>
      </c>
      <c r="E133" s="100"/>
      <c r="F133" s="109" t="str">
        <f>HLOOKUP($B$5,Service!$Q$1:$AB$1001,Biz!$R128,0)</f>
        <v/>
      </c>
      <c r="G133" s="100"/>
      <c r="H133" s="101"/>
      <c r="I133" s="101"/>
      <c r="J133" s="101"/>
    </row>
    <row r="134" spans="1:10" ht="16" x14ac:dyDescent="0.2">
      <c r="A134" s="100"/>
      <c r="B134" s="108" t="str">
        <f>HLOOKUP($B$5,Biz!$S$1:$AD$279,Biz!$R129,0)</f>
        <v/>
      </c>
      <c r="C134" s="100"/>
      <c r="D134" s="108" t="str">
        <f>HLOOKUP($B$5,Social!$S$1:$AD$279,Biz!$R129,0)</f>
        <v/>
      </c>
      <c r="E134" s="100"/>
      <c r="F134" s="109" t="str">
        <f>HLOOKUP($B$5,Service!$Q$1:$AB$1001,Biz!$R129,0)</f>
        <v/>
      </c>
      <c r="G134" s="100"/>
      <c r="H134" s="101"/>
      <c r="I134" s="101"/>
      <c r="J134" s="101"/>
    </row>
    <row r="135" spans="1:10" ht="16" x14ac:dyDescent="0.2">
      <c r="A135" s="100"/>
      <c r="B135" s="108" t="str">
        <f>HLOOKUP($B$5,Biz!$S$1:$AD$279,Biz!$R130,0)</f>
        <v/>
      </c>
      <c r="C135" s="100"/>
      <c r="D135" s="108" t="str">
        <f>HLOOKUP($B$5,Social!$S$1:$AD$279,Biz!$R130,0)</f>
        <v/>
      </c>
      <c r="E135" s="100"/>
      <c r="F135" s="109" t="str">
        <f>HLOOKUP($B$5,Service!$Q$1:$AB$1001,Biz!$R130,0)</f>
        <v/>
      </c>
      <c r="G135" s="100"/>
      <c r="H135" s="101"/>
      <c r="I135" s="101"/>
      <c r="J135" s="101"/>
    </row>
    <row r="136" spans="1:10" ht="16" x14ac:dyDescent="0.2">
      <c r="A136" s="100"/>
      <c r="B136" s="108" t="str">
        <f>HLOOKUP($B$5,Biz!$S$1:$AD$279,Biz!$R131,0)</f>
        <v/>
      </c>
      <c r="C136" s="100"/>
      <c r="D136" s="108" t="str">
        <f>HLOOKUP($B$5,Social!$S$1:$AD$279,Biz!$R131,0)</f>
        <v/>
      </c>
      <c r="E136" s="100"/>
      <c r="F136" s="109" t="str">
        <f>HLOOKUP($B$5,Service!$Q$1:$AB$1001,Biz!$R131,0)</f>
        <v/>
      </c>
      <c r="G136" s="100"/>
      <c r="H136" s="101"/>
      <c r="I136" s="101"/>
      <c r="J136" s="101"/>
    </row>
    <row r="137" spans="1:10" ht="16" x14ac:dyDescent="0.2">
      <c r="A137" s="100"/>
      <c r="B137" s="108" t="str">
        <f>HLOOKUP($B$5,Biz!$S$1:$AD$279,Biz!$R132,0)</f>
        <v/>
      </c>
      <c r="C137" s="100"/>
      <c r="D137" s="108" t="str">
        <f>HLOOKUP($B$5,Social!$S$1:$AD$279,Biz!$R132,0)</f>
        <v/>
      </c>
      <c r="E137" s="100"/>
      <c r="F137" s="109" t="str">
        <f>HLOOKUP($B$5,Service!$Q$1:$AB$1001,Biz!$R132,0)</f>
        <v/>
      </c>
      <c r="G137" s="100"/>
      <c r="H137" s="101"/>
      <c r="I137" s="101"/>
      <c r="J137" s="101"/>
    </row>
    <row r="138" spans="1:10" ht="16" x14ac:dyDescent="0.2">
      <c r="A138" s="100"/>
      <c r="B138" s="108" t="str">
        <f>HLOOKUP($B$5,Biz!$S$1:$AD$279,Biz!$R133,0)</f>
        <v/>
      </c>
      <c r="C138" s="100"/>
      <c r="D138" s="108" t="str">
        <f>HLOOKUP($B$5,Social!$S$1:$AD$279,Biz!$R133,0)</f>
        <v/>
      </c>
      <c r="E138" s="100"/>
      <c r="F138" s="109" t="str">
        <f>HLOOKUP($B$5,Service!$Q$1:$AB$1001,Biz!$R133,0)</f>
        <v/>
      </c>
      <c r="G138" s="100"/>
      <c r="H138" s="101"/>
      <c r="I138" s="101"/>
      <c r="J138" s="101"/>
    </row>
    <row r="139" spans="1:10" ht="16" x14ac:dyDescent="0.2">
      <c r="A139" s="100"/>
      <c r="B139" s="108" t="str">
        <f>HLOOKUP($B$5,Biz!$S$1:$AD$279,Biz!$R134,0)</f>
        <v/>
      </c>
      <c r="C139" s="100"/>
      <c r="D139" s="108" t="str">
        <f>HLOOKUP($B$5,Social!$S$1:$AD$279,Biz!$R134,0)</f>
        <v/>
      </c>
      <c r="E139" s="100"/>
      <c r="F139" s="109" t="str">
        <f>HLOOKUP($B$5,Service!$Q$1:$AB$1001,Biz!$R134,0)</f>
        <v/>
      </c>
      <c r="G139" s="100"/>
      <c r="H139" s="101"/>
      <c r="I139" s="101"/>
      <c r="J139" s="101"/>
    </row>
    <row r="140" spans="1:10" ht="16" x14ac:dyDescent="0.2">
      <c r="A140" s="100"/>
      <c r="B140" s="108" t="str">
        <f>HLOOKUP($B$5,Biz!$S$1:$AD$279,Biz!$R135,0)</f>
        <v/>
      </c>
      <c r="C140" s="100"/>
      <c r="D140" s="108" t="str">
        <f>HLOOKUP($B$5,Social!$S$1:$AD$279,Biz!$R135,0)</f>
        <v/>
      </c>
      <c r="E140" s="100"/>
      <c r="F140" s="109" t="str">
        <f>HLOOKUP($B$5,Service!$Q$1:$AB$1001,Biz!$R135,0)</f>
        <v/>
      </c>
      <c r="G140" s="100"/>
      <c r="H140" s="101"/>
      <c r="I140" s="101"/>
      <c r="J140" s="101"/>
    </row>
    <row r="141" spans="1:10" ht="16" x14ac:dyDescent="0.2">
      <c r="A141" s="100"/>
      <c r="B141" s="108" t="str">
        <f>HLOOKUP($B$5,Biz!$S$1:$AD$279,Biz!$R136,0)</f>
        <v/>
      </c>
      <c r="C141" s="100"/>
      <c r="D141" s="108" t="str">
        <f>HLOOKUP($B$5,Social!$S$1:$AD$279,Biz!$R136,0)</f>
        <v/>
      </c>
      <c r="E141" s="100"/>
      <c r="F141" s="109" t="str">
        <f>HLOOKUP($B$5,Service!$Q$1:$AB$1001,Biz!$R136,0)</f>
        <v/>
      </c>
      <c r="G141" s="100"/>
      <c r="H141" s="101"/>
      <c r="I141" s="101"/>
      <c r="J141" s="101"/>
    </row>
    <row r="142" spans="1:10" ht="16" x14ac:dyDescent="0.2">
      <c r="A142" s="100"/>
      <c r="B142" s="108" t="str">
        <f>HLOOKUP($B$5,Biz!$S$1:$AD$279,Biz!$R137,0)</f>
        <v/>
      </c>
      <c r="C142" s="100"/>
      <c r="D142" s="108" t="str">
        <f>HLOOKUP($B$5,Social!$S$1:$AD$279,Biz!$R137,0)</f>
        <v/>
      </c>
      <c r="E142" s="100"/>
      <c r="F142" s="109" t="str">
        <f>HLOOKUP($B$5,Service!$Q$1:$AB$1001,Biz!$R137,0)</f>
        <v/>
      </c>
      <c r="G142" s="100"/>
      <c r="H142" s="101"/>
      <c r="I142" s="101"/>
      <c r="J142" s="101"/>
    </row>
    <row r="143" spans="1:10" ht="16" x14ac:dyDescent="0.2">
      <c r="A143" s="100"/>
      <c r="B143" s="108" t="str">
        <f>HLOOKUP($B$5,Biz!$S$1:$AD$279,Biz!$R138,0)</f>
        <v/>
      </c>
      <c r="C143" s="100"/>
      <c r="D143" s="108" t="str">
        <f>HLOOKUP($B$5,Social!$S$1:$AD$279,Biz!$R138,0)</f>
        <v/>
      </c>
      <c r="E143" s="100"/>
      <c r="F143" s="109" t="str">
        <f>HLOOKUP($B$5,Service!$Q$1:$AB$1001,Biz!$R138,0)</f>
        <v/>
      </c>
      <c r="G143" s="100"/>
      <c r="H143" s="101"/>
      <c r="I143" s="101"/>
      <c r="J143" s="101"/>
    </row>
    <row r="144" spans="1:10" ht="16" x14ac:dyDescent="0.2">
      <c r="A144" s="100"/>
      <c r="B144" s="108" t="str">
        <f>HLOOKUP($B$5,Biz!$S$1:$AD$279,Biz!$R139,0)</f>
        <v/>
      </c>
      <c r="C144" s="100"/>
      <c r="D144" s="108" t="str">
        <f>HLOOKUP($B$5,Social!$S$1:$AD$279,Biz!$R139,0)</f>
        <v/>
      </c>
      <c r="E144" s="100"/>
      <c r="F144" s="109" t="str">
        <f>HLOOKUP($B$5,Service!$Q$1:$AB$1001,Biz!$R139,0)</f>
        <v/>
      </c>
      <c r="G144" s="100"/>
      <c r="H144" s="101"/>
      <c r="I144" s="101"/>
      <c r="J144" s="101"/>
    </row>
    <row r="145" spans="1:10" ht="16" x14ac:dyDescent="0.2">
      <c r="A145" s="100"/>
      <c r="B145" s="108" t="str">
        <f>HLOOKUP($B$5,Biz!$S$1:$AD$279,Biz!$R140,0)</f>
        <v/>
      </c>
      <c r="C145" s="100"/>
      <c r="D145" s="108" t="str">
        <f>HLOOKUP($B$5,Social!$S$1:$AD$279,Biz!$R140,0)</f>
        <v/>
      </c>
      <c r="E145" s="100"/>
      <c r="F145" s="109" t="str">
        <f>HLOOKUP($B$5,Service!$Q$1:$AB$1001,Biz!$R140,0)</f>
        <v/>
      </c>
      <c r="G145" s="100"/>
      <c r="H145" s="101"/>
      <c r="I145" s="101"/>
      <c r="J145" s="101"/>
    </row>
    <row r="146" spans="1:10" ht="16" x14ac:dyDescent="0.2">
      <c r="A146" s="100"/>
      <c r="B146" s="108" t="str">
        <f>HLOOKUP($B$5,Biz!$S$1:$AD$279,Biz!$R141,0)</f>
        <v/>
      </c>
      <c r="C146" s="100"/>
      <c r="D146" s="108" t="str">
        <f>HLOOKUP($B$5,Social!$S$1:$AD$279,Biz!$R141,0)</f>
        <v/>
      </c>
      <c r="E146" s="100"/>
      <c r="F146" s="109" t="str">
        <f>HLOOKUP($B$5,Service!$Q$1:$AB$1001,Biz!$R141,0)</f>
        <v/>
      </c>
      <c r="G146" s="100"/>
      <c r="H146" s="101"/>
      <c r="I146" s="101"/>
      <c r="J146" s="101"/>
    </row>
    <row r="147" spans="1:10" ht="16" x14ac:dyDescent="0.2">
      <c r="A147" s="100"/>
      <c r="B147" s="108" t="str">
        <f>HLOOKUP($B$5,Biz!$S$1:$AD$279,Biz!$R142,0)</f>
        <v/>
      </c>
      <c r="C147" s="100"/>
      <c r="D147" s="108" t="str">
        <f>HLOOKUP($B$5,Social!$S$1:$AD$279,Biz!$R142,0)</f>
        <v/>
      </c>
      <c r="E147" s="100"/>
      <c r="F147" s="109" t="str">
        <f>HLOOKUP($B$5,Service!$Q$1:$AB$1001,Biz!$R142,0)</f>
        <v/>
      </c>
      <c r="G147" s="100"/>
      <c r="H147" s="101"/>
      <c r="I147" s="101"/>
      <c r="J147" s="101"/>
    </row>
    <row r="148" spans="1:10" ht="16" x14ac:dyDescent="0.2">
      <c r="A148" s="100"/>
      <c r="B148" s="108" t="str">
        <f>HLOOKUP($B$5,Biz!$S$1:$AD$279,Biz!$R143,0)</f>
        <v/>
      </c>
      <c r="C148" s="100"/>
      <c r="D148" s="108" t="str">
        <f>HLOOKUP($B$5,Social!$S$1:$AD$279,Biz!$R143,0)</f>
        <v/>
      </c>
      <c r="E148" s="100"/>
      <c r="F148" s="109" t="str">
        <f>HLOOKUP($B$5,Service!$Q$1:$AB$1001,Biz!$R143,0)</f>
        <v/>
      </c>
      <c r="G148" s="100"/>
      <c r="H148" s="101"/>
      <c r="I148" s="101"/>
      <c r="J148" s="101"/>
    </row>
    <row r="149" spans="1:10" ht="16" x14ac:dyDescent="0.2">
      <c r="A149" s="100"/>
      <c r="B149" s="108" t="str">
        <f>HLOOKUP($B$5,Biz!$S$1:$AD$279,Biz!$R144,0)</f>
        <v/>
      </c>
      <c r="C149" s="100"/>
      <c r="D149" s="108" t="str">
        <f>HLOOKUP($B$5,Social!$S$1:$AD$279,Biz!$R144,0)</f>
        <v/>
      </c>
      <c r="E149" s="100"/>
      <c r="F149" s="109" t="str">
        <f>HLOOKUP($B$5,Service!$Q$1:$AB$1001,Biz!$R144,0)</f>
        <v/>
      </c>
      <c r="G149" s="100"/>
      <c r="H149" s="101"/>
      <c r="I149" s="101"/>
      <c r="J149" s="101"/>
    </row>
    <row r="150" spans="1:10" ht="16" x14ac:dyDescent="0.2">
      <c r="A150" s="100"/>
      <c r="B150" s="108" t="str">
        <f>HLOOKUP($B$5,Biz!$S$1:$AD$279,Biz!$R145,0)</f>
        <v/>
      </c>
      <c r="C150" s="100"/>
      <c r="D150" s="108" t="str">
        <f>HLOOKUP($B$5,Social!$S$1:$AD$279,Biz!$R145,0)</f>
        <v/>
      </c>
      <c r="E150" s="100"/>
      <c r="F150" s="109" t="str">
        <f>HLOOKUP($B$5,Service!$Q$1:$AB$1001,Biz!$R145,0)</f>
        <v/>
      </c>
      <c r="G150" s="100"/>
      <c r="H150" s="101"/>
      <c r="I150" s="101"/>
      <c r="J150" s="101"/>
    </row>
    <row r="151" spans="1:10" ht="16" x14ac:dyDescent="0.2">
      <c r="A151" s="100"/>
      <c r="B151" s="108" t="str">
        <f>HLOOKUP($B$5,Biz!$S$1:$AD$279,Biz!$R146,0)</f>
        <v/>
      </c>
      <c r="C151" s="100"/>
      <c r="D151" s="108" t="str">
        <f>HLOOKUP($B$5,Social!$S$1:$AD$279,Biz!$R146,0)</f>
        <v/>
      </c>
      <c r="E151" s="100"/>
      <c r="F151" s="109" t="str">
        <f>HLOOKUP($B$5,Service!$Q$1:$AB$1001,Biz!$R146,0)</f>
        <v/>
      </c>
      <c r="G151" s="100"/>
      <c r="H151" s="101"/>
      <c r="I151" s="101"/>
      <c r="J151" s="101"/>
    </row>
    <row r="152" spans="1:10" ht="16" x14ac:dyDescent="0.2">
      <c r="A152" s="100"/>
      <c r="B152" s="108" t="str">
        <f>HLOOKUP($B$5,Biz!$S$1:$AD$279,Biz!$R147,0)</f>
        <v/>
      </c>
      <c r="C152" s="100"/>
      <c r="D152" s="108" t="str">
        <f>HLOOKUP($B$5,Social!$S$1:$AD$279,Biz!$R147,0)</f>
        <v/>
      </c>
      <c r="E152" s="100"/>
      <c r="F152" s="109" t="str">
        <f>HLOOKUP($B$5,Service!$Q$1:$AB$1001,Biz!$R147,0)</f>
        <v/>
      </c>
      <c r="G152" s="100"/>
      <c r="H152" s="101"/>
      <c r="I152" s="101"/>
      <c r="J152" s="101"/>
    </row>
    <row r="153" spans="1:10" ht="16" x14ac:dyDescent="0.2">
      <c r="A153" s="100"/>
      <c r="B153" s="108" t="str">
        <f>HLOOKUP($B$5,Biz!$S$1:$AD$279,Biz!$R148,0)</f>
        <v/>
      </c>
      <c r="C153" s="100"/>
      <c r="D153" s="108" t="str">
        <f>HLOOKUP($B$5,Social!$S$1:$AD$279,Biz!$R148,0)</f>
        <v/>
      </c>
      <c r="E153" s="100"/>
      <c r="F153" s="109" t="str">
        <f>HLOOKUP($B$5,Service!$Q$1:$AB$1001,Biz!$R148,0)</f>
        <v/>
      </c>
      <c r="G153" s="100"/>
      <c r="H153" s="101"/>
      <c r="I153" s="101"/>
      <c r="J153" s="101"/>
    </row>
    <row r="154" spans="1:10" ht="16" x14ac:dyDescent="0.2">
      <c r="A154" s="100"/>
      <c r="B154" s="108" t="str">
        <f>HLOOKUP($B$5,Biz!$S$1:$AD$279,Biz!$R149,0)</f>
        <v/>
      </c>
      <c r="C154" s="100"/>
      <c r="D154" s="108" t="str">
        <f>HLOOKUP($B$5,Social!$S$1:$AD$279,Biz!$R149,0)</f>
        <v/>
      </c>
      <c r="E154" s="100"/>
      <c r="F154" s="109" t="str">
        <f>HLOOKUP($B$5,Service!$Q$1:$AB$1001,Biz!$R149,0)</f>
        <v/>
      </c>
      <c r="G154" s="100"/>
      <c r="H154" s="101"/>
      <c r="I154" s="101"/>
      <c r="J154" s="101"/>
    </row>
    <row r="155" spans="1:10" ht="16" x14ac:dyDescent="0.2">
      <c r="A155" s="100"/>
      <c r="B155" s="108" t="str">
        <f>HLOOKUP($B$5,Biz!$S$1:$AD$279,Biz!$R150,0)</f>
        <v/>
      </c>
      <c r="C155" s="100"/>
      <c r="D155" s="108" t="str">
        <f>HLOOKUP($B$5,Social!$S$1:$AD$279,Biz!$R150,0)</f>
        <v/>
      </c>
      <c r="E155" s="100"/>
      <c r="F155" s="109" t="str">
        <f>HLOOKUP($B$5,Service!$Q$1:$AB$1001,Biz!$R150,0)</f>
        <v/>
      </c>
      <c r="G155" s="100"/>
      <c r="H155" s="101"/>
      <c r="I155" s="101"/>
      <c r="J155" s="101"/>
    </row>
    <row r="156" spans="1:10" ht="16" x14ac:dyDescent="0.2">
      <c r="A156" s="100"/>
      <c r="B156" s="108" t="str">
        <f>HLOOKUP($B$5,Biz!$S$1:$AD$279,Biz!$R151,0)</f>
        <v/>
      </c>
      <c r="C156" s="100"/>
      <c r="D156" s="108" t="str">
        <f>HLOOKUP($B$5,Social!$S$1:$AD$279,Biz!$R151,0)</f>
        <v/>
      </c>
      <c r="E156" s="100"/>
      <c r="F156" s="109" t="str">
        <f>HLOOKUP($B$5,Service!$Q$1:$AB$1001,Biz!$R151,0)</f>
        <v/>
      </c>
      <c r="G156" s="100"/>
      <c r="H156" s="101"/>
      <c r="I156" s="101"/>
      <c r="J156" s="101"/>
    </row>
    <row r="157" spans="1:10" ht="16" x14ac:dyDescent="0.2">
      <c r="A157" s="100"/>
      <c r="B157" s="108" t="str">
        <f>HLOOKUP($B$5,Biz!$S$1:$AD$279,Biz!$R152,0)</f>
        <v/>
      </c>
      <c r="C157" s="100"/>
      <c r="D157" s="108" t="str">
        <f>HLOOKUP($B$5,Social!$S$1:$AD$279,Biz!$R152,0)</f>
        <v/>
      </c>
      <c r="E157" s="100"/>
      <c r="F157" s="109" t="str">
        <f>HLOOKUP($B$5,Service!$Q$1:$AB$1001,Biz!$R152,0)</f>
        <v/>
      </c>
      <c r="G157" s="100"/>
      <c r="H157" s="101"/>
      <c r="I157" s="101"/>
      <c r="J157" s="101"/>
    </row>
    <row r="158" spans="1:10" ht="16" x14ac:dyDescent="0.2">
      <c r="A158" s="100"/>
      <c r="B158" s="108" t="str">
        <f>HLOOKUP($B$5,Biz!$S$1:$AD$279,Biz!$R153,0)</f>
        <v/>
      </c>
      <c r="C158" s="100"/>
      <c r="D158" s="108" t="str">
        <f>HLOOKUP($B$5,Social!$S$1:$AD$279,Biz!$R153,0)</f>
        <v/>
      </c>
      <c r="E158" s="100"/>
      <c r="F158" s="109" t="str">
        <f>HLOOKUP($B$5,Service!$Q$1:$AB$1001,Biz!$R153,0)</f>
        <v/>
      </c>
      <c r="G158" s="100"/>
      <c r="H158" s="101"/>
      <c r="I158" s="101"/>
      <c r="J158" s="101"/>
    </row>
    <row r="159" spans="1:10" ht="16" x14ac:dyDescent="0.2">
      <c r="A159" s="100"/>
      <c r="B159" s="108" t="str">
        <f>HLOOKUP($B$5,Biz!$S$1:$AD$279,Biz!$R154,0)</f>
        <v/>
      </c>
      <c r="C159" s="100"/>
      <c r="D159" s="108" t="str">
        <f>HLOOKUP($B$5,Social!$S$1:$AD$279,Biz!$R154,0)</f>
        <v/>
      </c>
      <c r="E159" s="100"/>
      <c r="F159" s="109" t="str">
        <f>HLOOKUP($B$5,Service!$Q$1:$AB$1001,Biz!$R154,0)</f>
        <v/>
      </c>
      <c r="G159" s="100"/>
      <c r="H159" s="101"/>
      <c r="I159" s="101"/>
      <c r="J159" s="101"/>
    </row>
    <row r="160" spans="1:10" ht="16" x14ac:dyDescent="0.2">
      <c r="A160" s="100"/>
      <c r="B160" s="108" t="str">
        <f>HLOOKUP($B$5,Biz!$S$1:$AD$279,Biz!$R155,0)</f>
        <v/>
      </c>
      <c r="C160" s="100"/>
      <c r="D160" s="108" t="str">
        <f>HLOOKUP($B$5,Social!$S$1:$AD$279,Biz!$R155,0)</f>
        <v/>
      </c>
      <c r="E160" s="100"/>
      <c r="F160" s="109" t="str">
        <f>HLOOKUP($B$5,Service!$Q$1:$AB$1001,Biz!$R155,0)</f>
        <v/>
      </c>
      <c r="G160" s="100"/>
      <c r="H160" s="101"/>
      <c r="I160" s="101"/>
      <c r="J160" s="101"/>
    </row>
    <row r="161" spans="1:10" ht="16" x14ac:dyDescent="0.2">
      <c r="A161" s="100"/>
      <c r="B161" s="108" t="str">
        <f>HLOOKUP($B$5,Biz!$S$1:$AD$279,Biz!$R156,0)</f>
        <v/>
      </c>
      <c r="C161" s="100"/>
      <c r="D161" s="108" t="str">
        <f>HLOOKUP($B$5,Social!$S$1:$AD$279,Biz!$R156,0)</f>
        <v/>
      </c>
      <c r="E161" s="100"/>
      <c r="F161" s="109" t="str">
        <f>HLOOKUP($B$5,Service!$Q$1:$AB$1001,Biz!$R156,0)</f>
        <v/>
      </c>
      <c r="G161" s="100"/>
      <c r="H161" s="101"/>
      <c r="I161" s="101"/>
      <c r="J161" s="101"/>
    </row>
    <row r="162" spans="1:10" ht="16" x14ac:dyDescent="0.2">
      <c r="A162" s="100"/>
      <c r="B162" s="108" t="str">
        <f>HLOOKUP($B$5,Biz!$S$1:$AD$279,Biz!$R157,0)</f>
        <v/>
      </c>
      <c r="C162" s="100"/>
      <c r="D162" s="108" t="str">
        <f>HLOOKUP($B$5,Social!$S$1:$AD$279,Biz!$R157,0)</f>
        <v/>
      </c>
      <c r="E162" s="100"/>
      <c r="F162" s="109" t="str">
        <f>HLOOKUP($B$5,Service!$Q$1:$AB$1001,Biz!$R157,0)</f>
        <v/>
      </c>
      <c r="G162" s="100"/>
      <c r="H162" s="101"/>
      <c r="I162" s="101"/>
      <c r="J162" s="101"/>
    </row>
    <row r="163" spans="1:10" ht="16" x14ac:dyDescent="0.2">
      <c r="A163" s="100"/>
      <c r="B163" s="108" t="str">
        <f>HLOOKUP($B$5,Biz!$S$1:$AD$279,Biz!$R158,0)</f>
        <v/>
      </c>
      <c r="C163" s="100"/>
      <c r="D163" s="108" t="str">
        <f>HLOOKUP($B$5,Social!$S$1:$AD$279,Biz!$R158,0)</f>
        <v/>
      </c>
      <c r="E163" s="100"/>
      <c r="F163" s="109" t="str">
        <f>HLOOKUP($B$5,Service!$Q$1:$AB$1001,Biz!$R158,0)</f>
        <v/>
      </c>
      <c r="G163" s="100"/>
      <c r="H163" s="101"/>
      <c r="I163" s="101"/>
      <c r="J163" s="101"/>
    </row>
    <row r="164" spans="1:10" ht="16" x14ac:dyDescent="0.2">
      <c r="A164" s="100"/>
      <c r="B164" s="108" t="str">
        <f>HLOOKUP($B$5,Biz!$S$1:$AD$279,Biz!$R159,0)</f>
        <v/>
      </c>
      <c r="C164" s="100"/>
      <c r="D164" s="108" t="str">
        <f>HLOOKUP($B$5,Social!$S$1:$AD$279,Biz!$R159,0)</f>
        <v/>
      </c>
      <c r="E164" s="100"/>
      <c r="F164" s="109" t="str">
        <f>HLOOKUP($B$5,Service!$Q$1:$AB$1001,Biz!$R159,0)</f>
        <v/>
      </c>
      <c r="G164" s="100"/>
      <c r="H164" s="101"/>
      <c r="I164" s="101"/>
      <c r="J164" s="101"/>
    </row>
    <row r="165" spans="1:10" ht="16" x14ac:dyDescent="0.2">
      <c r="A165" s="100"/>
      <c r="B165" s="108" t="str">
        <f>HLOOKUP($B$5,Biz!$S$1:$AD$279,Biz!$R160,0)</f>
        <v/>
      </c>
      <c r="C165" s="100"/>
      <c r="D165" s="108" t="str">
        <f>HLOOKUP($B$5,Social!$S$1:$AD$279,Biz!$R160,0)</f>
        <v/>
      </c>
      <c r="E165" s="100"/>
      <c r="F165" s="109" t="str">
        <f>HLOOKUP($B$5,Service!$Q$1:$AB$1001,Biz!$R160,0)</f>
        <v/>
      </c>
      <c r="G165" s="100"/>
      <c r="H165" s="101"/>
      <c r="I165" s="101"/>
      <c r="J165" s="101"/>
    </row>
    <row r="166" spans="1:10" ht="16" x14ac:dyDescent="0.2">
      <c r="A166" s="100"/>
      <c r="B166" s="108" t="str">
        <f>HLOOKUP($B$5,Biz!$S$1:$AD$279,Biz!$R161,0)</f>
        <v/>
      </c>
      <c r="C166" s="100"/>
      <c r="D166" s="108" t="str">
        <f>HLOOKUP($B$5,Social!$S$1:$AD$279,Biz!$R161,0)</f>
        <v/>
      </c>
      <c r="E166" s="100"/>
      <c r="F166" s="109" t="str">
        <f>HLOOKUP($B$5,Service!$Q$1:$AB$1001,Biz!$R161,0)</f>
        <v/>
      </c>
      <c r="G166" s="100"/>
      <c r="H166" s="101"/>
      <c r="I166" s="101"/>
      <c r="J166" s="101"/>
    </row>
    <row r="167" spans="1:10" ht="16" x14ac:dyDescent="0.2">
      <c r="A167" s="100"/>
      <c r="B167" s="108" t="str">
        <f>HLOOKUP($B$5,Biz!$S$1:$AD$279,Biz!$R162,0)</f>
        <v/>
      </c>
      <c r="C167" s="100"/>
      <c r="D167" s="108" t="str">
        <f>HLOOKUP($B$5,Social!$S$1:$AD$279,Biz!$R162,0)</f>
        <v/>
      </c>
      <c r="E167" s="100"/>
      <c r="F167" s="109" t="str">
        <f>HLOOKUP($B$5,Service!$Q$1:$AB$1001,Biz!$R162,0)</f>
        <v/>
      </c>
      <c r="G167" s="100"/>
      <c r="H167" s="101"/>
      <c r="I167" s="101"/>
      <c r="J167" s="101"/>
    </row>
    <row r="168" spans="1:10" ht="16" x14ac:dyDescent="0.2">
      <c r="A168" s="100"/>
      <c r="B168" s="108" t="str">
        <f>HLOOKUP($B$5,Biz!$S$1:$AD$279,Biz!$R163,0)</f>
        <v/>
      </c>
      <c r="C168" s="100"/>
      <c r="D168" s="108" t="str">
        <f>HLOOKUP($B$5,Social!$S$1:$AD$279,Biz!$R163,0)</f>
        <v/>
      </c>
      <c r="E168" s="100"/>
      <c r="F168" s="109" t="str">
        <f>HLOOKUP($B$5,Service!$Q$1:$AB$1001,Biz!$R163,0)</f>
        <v/>
      </c>
      <c r="G168" s="100"/>
      <c r="H168" s="101"/>
      <c r="I168" s="101"/>
      <c r="J168" s="101"/>
    </row>
    <row r="169" spans="1:10" ht="16" x14ac:dyDescent="0.2">
      <c r="A169" s="100"/>
      <c r="B169" s="108" t="str">
        <f>HLOOKUP($B$5,Biz!$S$1:$AD$279,Biz!$R164,0)</f>
        <v/>
      </c>
      <c r="C169" s="100"/>
      <c r="D169" s="108" t="str">
        <f>HLOOKUP($B$5,Social!$S$1:$AD$279,Biz!$R164,0)</f>
        <v/>
      </c>
      <c r="E169" s="100"/>
      <c r="F169" s="109" t="str">
        <f>HLOOKUP($B$5,Service!$Q$1:$AB$1001,Biz!$R164,0)</f>
        <v/>
      </c>
      <c r="G169" s="100"/>
      <c r="H169" s="101"/>
      <c r="I169" s="101"/>
      <c r="J169" s="101"/>
    </row>
    <row r="170" spans="1:10" ht="16" x14ac:dyDescent="0.2">
      <c r="A170" s="100"/>
      <c r="B170" s="108" t="str">
        <f>HLOOKUP($B$5,Biz!$S$1:$AD$279,Biz!$R165,0)</f>
        <v/>
      </c>
      <c r="C170" s="100"/>
      <c r="D170" s="108" t="str">
        <f>HLOOKUP($B$5,Social!$S$1:$AD$279,Biz!$R165,0)</f>
        <v/>
      </c>
      <c r="E170" s="100"/>
      <c r="F170" s="109" t="str">
        <f>HLOOKUP($B$5,Service!$Q$1:$AB$1001,Biz!$R165,0)</f>
        <v/>
      </c>
      <c r="G170" s="100"/>
      <c r="H170" s="101"/>
      <c r="I170" s="101"/>
      <c r="J170" s="101"/>
    </row>
    <row r="171" spans="1:10" ht="16" x14ac:dyDescent="0.2">
      <c r="A171" s="100"/>
      <c r="B171" s="108" t="str">
        <f>HLOOKUP($B$5,Biz!$S$1:$AD$279,Biz!$R166,0)</f>
        <v/>
      </c>
      <c r="C171" s="100"/>
      <c r="D171" s="108" t="str">
        <f>HLOOKUP($B$5,Social!$S$1:$AD$279,Biz!$R166,0)</f>
        <v/>
      </c>
      <c r="E171" s="100"/>
      <c r="F171" s="109" t="str">
        <f>HLOOKUP($B$5,Service!$Q$1:$AB$1001,Biz!$R166,0)</f>
        <v/>
      </c>
      <c r="G171" s="100"/>
      <c r="H171" s="101"/>
      <c r="I171" s="101"/>
      <c r="J171" s="101"/>
    </row>
    <row r="172" spans="1:10" ht="16" x14ac:dyDescent="0.2">
      <c r="A172" s="100"/>
      <c r="B172" s="108" t="str">
        <f>HLOOKUP($B$5,Biz!$S$1:$AD$279,Biz!$R167,0)</f>
        <v/>
      </c>
      <c r="C172" s="100"/>
      <c r="D172" s="108" t="str">
        <f>HLOOKUP($B$5,Social!$S$1:$AD$279,Biz!$R167,0)</f>
        <v/>
      </c>
      <c r="E172" s="100"/>
      <c r="F172" s="109" t="str">
        <f>HLOOKUP($B$5,Service!$Q$1:$AB$1001,Biz!$R167,0)</f>
        <v/>
      </c>
      <c r="G172" s="100"/>
      <c r="H172" s="101"/>
      <c r="I172" s="101"/>
      <c r="J172" s="101"/>
    </row>
    <row r="173" spans="1:10" ht="16" x14ac:dyDescent="0.2">
      <c r="A173" s="100"/>
      <c r="B173" s="108" t="str">
        <f>HLOOKUP($B$5,Biz!$S$1:$AD$279,Biz!$R168,0)</f>
        <v/>
      </c>
      <c r="C173" s="100"/>
      <c r="D173" s="108" t="str">
        <f>HLOOKUP($B$5,Social!$S$1:$AD$279,Biz!$R168,0)</f>
        <v/>
      </c>
      <c r="E173" s="100"/>
      <c r="F173" s="109" t="str">
        <f>HLOOKUP($B$5,Service!$Q$1:$AB$1001,Biz!$R168,0)</f>
        <v/>
      </c>
      <c r="G173" s="100"/>
      <c r="H173" s="101"/>
      <c r="I173" s="101"/>
      <c r="J173" s="101"/>
    </row>
    <row r="174" spans="1:10" ht="16" x14ac:dyDescent="0.2">
      <c r="A174" s="100"/>
      <c r="B174" s="108" t="str">
        <f>HLOOKUP($B$5,Biz!$S$1:$AD$279,Biz!$R169,0)</f>
        <v/>
      </c>
      <c r="C174" s="100"/>
      <c r="D174" s="108" t="str">
        <f>HLOOKUP($B$5,Social!$S$1:$AD$279,Biz!$R169,0)</f>
        <v/>
      </c>
      <c r="E174" s="100"/>
      <c r="F174" s="109" t="str">
        <f>HLOOKUP($B$5,Service!$Q$1:$AB$1001,Biz!$R169,0)</f>
        <v/>
      </c>
      <c r="G174" s="100"/>
      <c r="H174" s="101"/>
      <c r="I174" s="101"/>
      <c r="J174" s="101"/>
    </row>
    <row r="175" spans="1:10" ht="16" x14ac:dyDescent="0.2">
      <c r="A175" s="100"/>
      <c r="B175" s="108" t="str">
        <f>HLOOKUP($B$5,Biz!$S$1:$AD$279,Biz!$R170,0)</f>
        <v/>
      </c>
      <c r="C175" s="100"/>
      <c r="D175" s="108" t="str">
        <f>HLOOKUP($B$5,Social!$S$1:$AD$279,Biz!$R170,0)</f>
        <v/>
      </c>
      <c r="E175" s="100"/>
      <c r="F175" s="109" t="str">
        <f>HLOOKUP($B$5,Service!$Q$1:$AB$1001,Biz!$R170,0)</f>
        <v/>
      </c>
      <c r="G175" s="100"/>
      <c r="H175" s="101"/>
      <c r="I175" s="101"/>
      <c r="J175" s="101"/>
    </row>
    <row r="176" spans="1:10" ht="16" x14ac:dyDescent="0.2">
      <c r="A176" s="100"/>
      <c r="B176" s="108" t="str">
        <f>HLOOKUP($B$5,Biz!$S$1:$AD$279,Biz!$R171,0)</f>
        <v/>
      </c>
      <c r="C176" s="100"/>
      <c r="D176" s="108" t="str">
        <f>HLOOKUP($B$5,Social!$S$1:$AD$279,Biz!$R171,0)</f>
        <v/>
      </c>
      <c r="E176" s="100"/>
      <c r="F176" s="109" t="str">
        <f>HLOOKUP($B$5,Service!$Q$1:$AB$1001,Biz!$R171,0)</f>
        <v/>
      </c>
      <c r="G176" s="100"/>
      <c r="H176" s="101"/>
      <c r="I176" s="101"/>
      <c r="J176" s="101"/>
    </row>
    <row r="177" spans="1:10" ht="16" x14ac:dyDescent="0.2">
      <c r="A177" s="100"/>
      <c r="B177" s="108" t="str">
        <f>HLOOKUP($B$5,Biz!$S$1:$AD$279,Biz!$R172,0)</f>
        <v/>
      </c>
      <c r="C177" s="100"/>
      <c r="D177" s="108" t="str">
        <f>HLOOKUP($B$5,Social!$S$1:$AD$279,Biz!$R172,0)</f>
        <v/>
      </c>
      <c r="E177" s="100"/>
      <c r="F177" s="109" t="str">
        <f>HLOOKUP($B$5,Service!$Q$1:$AB$1001,Biz!$R172,0)</f>
        <v/>
      </c>
      <c r="G177" s="100"/>
      <c r="H177" s="101"/>
      <c r="I177" s="101"/>
      <c r="J177" s="101"/>
    </row>
    <row r="178" spans="1:10" ht="16" x14ac:dyDescent="0.2">
      <c r="A178" s="100"/>
      <c r="B178" s="108" t="str">
        <f>HLOOKUP($B$5,Biz!$S$1:$AD$279,Biz!$R173,0)</f>
        <v/>
      </c>
      <c r="C178" s="100"/>
      <c r="D178" s="108" t="str">
        <f>HLOOKUP($B$5,Social!$S$1:$AD$279,Biz!$R173,0)</f>
        <v/>
      </c>
      <c r="E178" s="100"/>
      <c r="F178" s="109" t="str">
        <f>HLOOKUP($B$5,Service!$Q$1:$AB$1001,Biz!$R173,0)</f>
        <v/>
      </c>
      <c r="G178" s="100"/>
      <c r="H178" s="101"/>
      <c r="I178" s="101"/>
      <c r="J178" s="101"/>
    </row>
    <row r="179" spans="1:10" ht="16" x14ac:dyDescent="0.2">
      <c r="A179" s="100"/>
      <c r="B179" s="108" t="str">
        <f>HLOOKUP($B$5,Biz!$S$1:$AD$279,Biz!$R174,0)</f>
        <v/>
      </c>
      <c r="C179" s="100"/>
      <c r="D179" s="108" t="str">
        <f>HLOOKUP($B$5,Social!$S$1:$AD$279,Biz!$R174,0)</f>
        <v/>
      </c>
      <c r="E179" s="100"/>
      <c r="F179" s="109" t="str">
        <f>HLOOKUP($B$5,Service!$Q$1:$AB$1001,Biz!$R174,0)</f>
        <v/>
      </c>
      <c r="G179" s="100"/>
      <c r="H179" s="101"/>
      <c r="I179" s="101"/>
      <c r="J179" s="101"/>
    </row>
    <row r="180" spans="1:10" ht="16" x14ac:dyDescent="0.2">
      <c r="A180" s="100"/>
      <c r="B180" s="108" t="str">
        <f>HLOOKUP($B$5,Biz!$S$1:$AD$279,Biz!$R175,0)</f>
        <v/>
      </c>
      <c r="C180" s="100"/>
      <c r="D180" s="108" t="str">
        <f>HLOOKUP($B$5,Social!$S$1:$AD$279,Biz!$R175,0)</f>
        <v/>
      </c>
      <c r="E180" s="100"/>
      <c r="F180" s="109" t="str">
        <f>HLOOKUP($B$5,Service!$Q$1:$AB$1001,Biz!$R175,0)</f>
        <v/>
      </c>
      <c r="G180" s="100"/>
      <c r="H180" s="101"/>
      <c r="I180" s="101"/>
      <c r="J180" s="101"/>
    </row>
    <row r="181" spans="1:10" ht="16" x14ac:dyDescent="0.2">
      <c r="A181" s="100"/>
      <c r="B181" s="108" t="str">
        <f>HLOOKUP($B$5,Biz!$S$1:$AD$279,Biz!$R176,0)</f>
        <v/>
      </c>
      <c r="C181" s="100"/>
      <c r="D181" s="108" t="str">
        <f>HLOOKUP($B$5,Social!$S$1:$AD$279,Biz!$R176,0)</f>
        <v/>
      </c>
      <c r="E181" s="100"/>
      <c r="F181" s="109" t="str">
        <f>HLOOKUP($B$5,Service!$Q$1:$AB$1001,Biz!$R176,0)</f>
        <v/>
      </c>
      <c r="G181" s="100"/>
      <c r="H181" s="101"/>
      <c r="I181" s="101"/>
      <c r="J181" s="101"/>
    </row>
    <row r="182" spans="1:10" ht="16" x14ac:dyDescent="0.2">
      <c r="A182" s="100"/>
      <c r="B182" s="108" t="str">
        <f>HLOOKUP($B$5,Biz!$S$1:$AD$279,Biz!$R177,0)</f>
        <v/>
      </c>
      <c r="C182" s="100"/>
      <c r="D182" s="108" t="str">
        <f>HLOOKUP($B$5,Social!$S$1:$AD$279,Biz!$R177,0)</f>
        <v/>
      </c>
      <c r="E182" s="100"/>
      <c r="F182" s="109" t="str">
        <f>HLOOKUP($B$5,Service!$Q$1:$AB$1001,Biz!$R177,0)</f>
        <v/>
      </c>
      <c r="G182" s="100"/>
      <c r="H182" s="101"/>
      <c r="I182" s="101"/>
      <c r="J182" s="101"/>
    </row>
    <row r="183" spans="1:10" ht="16" x14ac:dyDescent="0.2">
      <c r="A183" s="100"/>
      <c r="B183" s="108" t="str">
        <f>HLOOKUP($B$5,Biz!$S$1:$AD$279,Biz!$R178,0)</f>
        <v/>
      </c>
      <c r="C183" s="100"/>
      <c r="D183" s="108" t="str">
        <f>HLOOKUP($B$5,Social!$S$1:$AD$279,Biz!$R178,0)</f>
        <v/>
      </c>
      <c r="E183" s="100"/>
      <c r="F183" s="109" t="str">
        <f>HLOOKUP($B$5,Service!$Q$1:$AB$1001,Biz!$R178,0)</f>
        <v/>
      </c>
      <c r="G183" s="100"/>
      <c r="H183" s="101"/>
      <c r="I183" s="101"/>
      <c r="J183" s="101"/>
    </row>
    <row r="184" spans="1:10" ht="16" x14ac:dyDescent="0.2">
      <c r="A184" s="100"/>
      <c r="B184" s="108" t="str">
        <f>HLOOKUP($B$5,Biz!$S$1:$AD$279,Biz!$R179,0)</f>
        <v/>
      </c>
      <c r="C184" s="100"/>
      <c r="D184" s="108" t="str">
        <f>HLOOKUP($B$5,Social!$S$1:$AD$279,Biz!$R179,0)</f>
        <v/>
      </c>
      <c r="E184" s="100"/>
      <c r="F184" s="109" t="str">
        <f>HLOOKUP($B$5,Service!$Q$1:$AB$1001,Biz!$R179,0)</f>
        <v/>
      </c>
      <c r="G184" s="100"/>
      <c r="H184" s="101"/>
      <c r="I184" s="101"/>
      <c r="J184" s="101"/>
    </row>
    <row r="185" spans="1:10" ht="16" x14ac:dyDescent="0.2">
      <c r="A185" s="100"/>
      <c r="B185" s="108" t="str">
        <f>HLOOKUP($B$5,Biz!$S$1:$AD$279,Biz!$R180,0)</f>
        <v/>
      </c>
      <c r="C185" s="100"/>
      <c r="D185" s="108" t="str">
        <f>HLOOKUP($B$5,Social!$S$1:$AD$279,Biz!$R180,0)</f>
        <v/>
      </c>
      <c r="E185" s="100"/>
      <c r="F185" s="109" t="str">
        <f>HLOOKUP($B$5,Service!$Q$1:$AB$1001,Biz!$R180,0)</f>
        <v/>
      </c>
      <c r="G185" s="100"/>
      <c r="H185" s="101"/>
      <c r="I185" s="101"/>
      <c r="J185" s="101"/>
    </row>
    <row r="186" spans="1:10" ht="16" x14ac:dyDescent="0.2">
      <c r="A186" s="100"/>
      <c r="B186" s="108" t="str">
        <f>HLOOKUP($B$5,Biz!$S$1:$AD$279,Biz!$R181,0)</f>
        <v/>
      </c>
      <c r="C186" s="100"/>
      <c r="D186" s="108" t="str">
        <f>HLOOKUP($B$5,Social!$S$1:$AD$279,Biz!$R181,0)</f>
        <v/>
      </c>
      <c r="E186" s="100"/>
      <c r="F186" s="109" t="str">
        <f>HLOOKUP($B$5,Service!$Q$1:$AB$1001,Biz!$R181,0)</f>
        <v/>
      </c>
      <c r="G186" s="100"/>
      <c r="H186" s="101"/>
      <c r="I186" s="101"/>
      <c r="J186" s="101"/>
    </row>
    <row r="187" spans="1:10" ht="16" x14ac:dyDescent="0.2">
      <c r="A187" s="100"/>
      <c r="B187" s="108" t="str">
        <f>HLOOKUP($B$5,Biz!$S$1:$AD$279,Biz!$R182,0)</f>
        <v/>
      </c>
      <c r="C187" s="100"/>
      <c r="D187" s="108" t="str">
        <f>HLOOKUP($B$5,Social!$S$1:$AD$279,Biz!$R182,0)</f>
        <v/>
      </c>
      <c r="E187" s="100"/>
      <c r="F187" s="109" t="str">
        <f>HLOOKUP($B$5,Service!$Q$1:$AB$1001,Biz!$R182,0)</f>
        <v/>
      </c>
      <c r="G187" s="100"/>
      <c r="H187" s="101"/>
      <c r="I187" s="101"/>
      <c r="J187" s="101"/>
    </row>
    <row r="188" spans="1:10" ht="16" x14ac:dyDescent="0.2">
      <c r="A188" s="100"/>
      <c r="B188" s="108" t="str">
        <f>HLOOKUP($B$5,Biz!$S$1:$AD$279,Biz!$R183,0)</f>
        <v/>
      </c>
      <c r="C188" s="100"/>
      <c r="D188" s="108" t="str">
        <f>HLOOKUP($B$5,Social!$S$1:$AD$279,Biz!$R183,0)</f>
        <v/>
      </c>
      <c r="E188" s="100"/>
      <c r="F188" s="109" t="str">
        <f>HLOOKUP($B$5,Service!$Q$1:$AB$1001,Biz!$R183,0)</f>
        <v/>
      </c>
      <c r="G188" s="100"/>
      <c r="H188" s="101"/>
      <c r="I188" s="101"/>
      <c r="J188" s="101"/>
    </row>
    <row r="189" spans="1:10" ht="16" x14ac:dyDescent="0.2">
      <c r="A189" s="100"/>
      <c r="B189" s="108" t="str">
        <f>HLOOKUP($B$5,Biz!$S$1:$AD$279,Biz!$R184,0)</f>
        <v/>
      </c>
      <c r="C189" s="100"/>
      <c r="D189" s="108" t="str">
        <f>HLOOKUP($B$5,Social!$S$1:$AD$279,Biz!$R184,0)</f>
        <v/>
      </c>
      <c r="E189" s="100"/>
      <c r="F189" s="109" t="str">
        <f>HLOOKUP($B$5,Service!$Q$1:$AB$1001,Biz!$R184,0)</f>
        <v/>
      </c>
      <c r="G189" s="100"/>
      <c r="H189" s="101"/>
      <c r="I189" s="101"/>
      <c r="J189" s="101"/>
    </row>
    <row r="190" spans="1:10" ht="16" x14ac:dyDescent="0.2">
      <c r="A190" s="100"/>
      <c r="B190" s="108" t="str">
        <f>HLOOKUP($B$5,Biz!$S$1:$AD$279,Biz!$R185,0)</f>
        <v/>
      </c>
      <c r="C190" s="100"/>
      <c r="D190" s="108" t="str">
        <f>HLOOKUP($B$5,Social!$S$1:$AD$279,Biz!$R185,0)</f>
        <v/>
      </c>
      <c r="E190" s="100"/>
      <c r="F190" s="109" t="str">
        <f>HLOOKUP($B$5,Service!$Q$1:$AB$1001,Biz!$R185,0)</f>
        <v/>
      </c>
      <c r="G190" s="100"/>
      <c r="H190" s="101"/>
      <c r="I190" s="101"/>
      <c r="J190" s="101"/>
    </row>
    <row r="191" spans="1:10" ht="16" x14ac:dyDescent="0.2">
      <c r="A191" s="100"/>
      <c r="B191" s="108" t="str">
        <f>HLOOKUP($B$5,Biz!$S$1:$AD$279,Biz!$R186,0)</f>
        <v/>
      </c>
      <c r="C191" s="100"/>
      <c r="D191" s="108" t="str">
        <f>HLOOKUP($B$5,Social!$S$1:$AD$279,Biz!$R186,0)</f>
        <v/>
      </c>
      <c r="E191" s="100"/>
      <c r="F191" s="109" t="str">
        <f>HLOOKUP($B$5,Service!$Q$1:$AB$1001,Biz!$R186,0)</f>
        <v/>
      </c>
      <c r="G191" s="100"/>
      <c r="H191" s="101"/>
      <c r="I191" s="101"/>
      <c r="J191" s="101"/>
    </row>
    <row r="192" spans="1:10" ht="16" x14ac:dyDescent="0.2">
      <c r="A192" s="100"/>
      <c r="B192" s="108" t="str">
        <f>HLOOKUP($B$5,Biz!$S$1:$AD$279,Biz!$R187,0)</f>
        <v/>
      </c>
      <c r="C192" s="100"/>
      <c r="D192" s="108" t="str">
        <f>HLOOKUP($B$5,Social!$S$1:$AD$279,Biz!$R187,0)</f>
        <v/>
      </c>
      <c r="E192" s="100"/>
      <c r="F192" s="109" t="str">
        <f>HLOOKUP($B$5,Service!$Q$1:$AB$1001,Biz!$R187,0)</f>
        <v/>
      </c>
      <c r="G192" s="100"/>
      <c r="H192" s="101"/>
      <c r="I192" s="101"/>
      <c r="J192" s="101"/>
    </row>
    <row r="193" spans="1:10" ht="16" x14ac:dyDescent="0.2">
      <c r="A193" s="100"/>
      <c r="B193" s="108" t="str">
        <f>HLOOKUP($B$5,Biz!$S$1:$AD$279,Biz!$R188,0)</f>
        <v/>
      </c>
      <c r="C193" s="100"/>
      <c r="D193" s="108" t="str">
        <f>HLOOKUP($B$5,Social!$S$1:$AD$279,Biz!$R188,0)</f>
        <v/>
      </c>
      <c r="E193" s="100"/>
      <c r="F193" s="109" t="str">
        <f>HLOOKUP($B$5,Service!$Q$1:$AB$1001,Biz!$R188,0)</f>
        <v/>
      </c>
      <c r="G193" s="100"/>
      <c r="H193" s="101"/>
      <c r="I193" s="101"/>
      <c r="J193" s="101"/>
    </row>
    <row r="194" spans="1:10" ht="16" x14ac:dyDescent="0.2">
      <c r="A194" s="100"/>
      <c r="B194" s="108" t="str">
        <f>HLOOKUP($B$5,Biz!$S$1:$AD$279,Biz!$R189,0)</f>
        <v/>
      </c>
      <c r="C194" s="100"/>
      <c r="D194" s="108" t="str">
        <f>HLOOKUP($B$5,Social!$S$1:$AD$279,Biz!$R189,0)</f>
        <v/>
      </c>
      <c r="E194" s="100"/>
      <c r="F194" s="109" t="str">
        <f>HLOOKUP($B$5,Service!$Q$1:$AB$1001,Biz!$R189,0)</f>
        <v/>
      </c>
      <c r="G194" s="100"/>
      <c r="H194" s="101"/>
      <c r="I194" s="101"/>
      <c r="J194" s="101"/>
    </row>
    <row r="195" spans="1:10" ht="16" x14ac:dyDescent="0.2">
      <c r="A195" s="100"/>
      <c r="B195" s="108" t="str">
        <f>HLOOKUP($B$5,Biz!$S$1:$AD$279,Biz!$R190,0)</f>
        <v/>
      </c>
      <c r="C195" s="100"/>
      <c r="D195" s="108" t="str">
        <f>HLOOKUP($B$5,Social!$S$1:$AD$279,Biz!$R190,0)</f>
        <v/>
      </c>
      <c r="E195" s="100"/>
      <c r="F195" s="109" t="str">
        <f>HLOOKUP($B$5,Service!$Q$1:$AB$1001,Biz!$R190,0)</f>
        <v/>
      </c>
      <c r="G195" s="100"/>
      <c r="H195" s="101"/>
      <c r="I195" s="101"/>
      <c r="J195" s="101"/>
    </row>
    <row r="196" spans="1:10" ht="16" x14ac:dyDescent="0.2">
      <c r="A196" s="100"/>
      <c r="B196" s="108" t="str">
        <f>HLOOKUP($B$5,Biz!$S$1:$AD$279,Biz!$R191,0)</f>
        <v/>
      </c>
      <c r="C196" s="100"/>
      <c r="D196" s="108" t="str">
        <f>HLOOKUP($B$5,Social!$S$1:$AD$279,Biz!$R191,0)</f>
        <v/>
      </c>
      <c r="E196" s="100"/>
      <c r="F196" s="109" t="str">
        <f>HLOOKUP($B$5,Service!$Q$1:$AB$1001,Biz!$R191,0)</f>
        <v/>
      </c>
      <c r="G196" s="100"/>
      <c r="H196" s="101"/>
      <c r="I196" s="101"/>
      <c r="J196" s="101"/>
    </row>
    <row r="197" spans="1:10" ht="16" x14ac:dyDescent="0.2">
      <c r="A197" s="100"/>
      <c r="B197" s="108" t="str">
        <f>HLOOKUP($B$5,Biz!$S$1:$AD$279,Biz!$R192,0)</f>
        <v/>
      </c>
      <c r="C197" s="100"/>
      <c r="D197" s="108" t="str">
        <f>HLOOKUP($B$5,Social!$S$1:$AD$279,Biz!$R192,0)</f>
        <v/>
      </c>
      <c r="E197" s="100"/>
      <c r="F197" s="109" t="str">
        <f>HLOOKUP($B$5,Service!$Q$1:$AB$1001,Biz!$R192,0)</f>
        <v/>
      </c>
      <c r="G197" s="100"/>
      <c r="H197" s="101"/>
      <c r="I197" s="101"/>
      <c r="J197" s="101"/>
    </row>
    <row r="198" spans="1:10" ht="16" x14ac:dyDescent="0.2">
      <c r="A198" s="100"/>
      <c r="B198" s="108" t="str">
        <f>HLOOKUP($B$5,Biz!$S$1:$AD$279,Biz!$R193,0)</f>
        <v/>
      </c>
      <c r="C198" s="100"/>
      <c r="D198" s="108" t="str">
        <f>HLOOKUP($B$5,Social!$S$1:$AD$279,Biz!$R193,0)</f>
        <v/>
      </c>
      <c r="E198" s="100"/>
      <c r="F198" s="109" t="str">
        <f>HLOOKUP($B$5,Service!$Q$1:$AB$1001,Biz!$R193,0)</f>
        <v/>
      </c>
      <c r="G198" s="100"/>
      <c r="H198" s="101"/>
      <c r="I198" s="101"/>
      <c r="J198" s="101"/>
    </row>
    <row r="199" spans="1:10" ht="16" x14ac:dyDescent="0.2">
      <c r="A199" s="100"/>
      <c r="B199" s="108" t="str">
        <f>HLOOKUP($B$5,Biz!$S$1:$AD$279,Biz!$R194,0)</f>
        <v/>
      </c>
      <c r="C199" s="100"/>
      <c r="D199" s="108" t="str">
        <f>HLOOKUP($B$5,Social!$S$1:$AD$279,Biz!$R194,0)</f>
        <v/>
      </c>
      <c r="E199" s="100"/>
      <c r="F199" s="109" t="str">
        <f>HLOOKUP($B$5,Service!$Q$1:$AB$1001,Biz!$R194,0)</f>
        <v/>
      </c>
      <c r="G199" s="100"/>
      <c r="H199" s="101"/>
      <c r="I199" s="101"/>
      <c r="J199" s="101"/>
    </row>
    <row r="200" spans="1:10" ht="16" x14ac:dyDescent="0.2">
      <c r="A200" s="100"/>
      <c r="B200" s="108" t="str">
        <f>HLOOKUP($B$5,Biz!$S$1:$AD$279,Biz!$R195,0)</f>
        <v/>
      </c>
      <c r="C200" s="100"/>
      <c r="D200" s="108" t="str">
        <f>HLOOKUP($B$5,Social!$S$1:$AD$279,Biz!$R195,0)</f>
        <v/>
      </c>
      <c r="E200" s="100"/>
      <c r="F200" s="109" t="str">
        <f>HLOOKUP($B$5,Service!$Q$1:$AB$1001,Biz!$R195,0)</f>
        <v/>
      </c>
      <c r="G200" s="100"/>
      <c r="H200" s="101"/>
      <c r="I200" s="101"/>
      <c r="J200" s="101"/>
    </row>
    <row r="201" spans="1:10" ht="16" x14ac:dyDescent="0.2">
      <c r="A201" s="100"/>
      <c r="B201" s="108" t="str">
        <f>HLOOKUP($B$5,Biz!$S$1:$AD$279,Biz!$R196,0)</f>
        <v/>
      </c>
      <c r="C201" s="100"/>
      <c r="D201" s="108" t="str">
        <f>HLOOKUP($B$5,Social!$S$1:$AD$279,Biz!$R196,0)</f>
        <v/>
      </c>
      <c r="E201" s="100"/>
      <c r="F201" s="109" t="str">
        <f>HLOOKUP($B$5,Service!$Q$1:$AB$1001,Biz!$R196,0)</f>
        <v/>
      </c>
      <c r="G201" s="100"/>
      <c r="H201" s="101"/>
      <c r="I201" s="101"/>
      <c r="J201" s="101"/>
    </row>
    <row r="202" spans="1:10" ht="16" x14ac:dyDescent="0.2">
      <c r="A202" s="100"/>
      <c r="B202" s="108" t="str">
        <f>HLOOKUP($B$5,Biz!$S$1:$AD$279,Biz!$R197,0)</f>
        <v/>
      </c>
      <c r="C202" s="100"/>
      <c r="D202" s="108" t="str">
        <f>HLOOKUP($B$5,Social!$S$1:$AD$279,Biz!$R197,0)</f>
        <v/>
      </c>
      <c r="E202" s="100"/>
      <c r="F202" s="109" t="str">
        <f>HLOOKUP($B$5,Service!$Q$1:$AB$1001,Biz!$R197,0)</f>
        <v/>
      </c>
      <c r="G202" s="100"/>
      <c r="H202" s="101"/>
      <c r="I202" s="101"/>
      <c r="J202" s="101"/>
    </row>
    <row r="203" spans="1:10" ht="16" x14ac:dyDescent="0.2">
      <c r="A203" s="100"/>
      <c r="B203" s="108" t="str">
        <f>HLOOKUP($B$5,Biz!$S$1:$AD$279,Biz!$R198,0)</f>
        <v/>
      </c>
      <c r="C203" s="100"/>
      <c r="D203" s="108" t="str">
        <f>HLOOKUP($B$5,Social!$S$1:$AD$279,Biz!$R198,0)</f>
        <v/>
      </c>
      <c r="E203" s="100"/>
      <c r="F203" s="109" t="str">
        <f>HLOOKUP($B$5,Service!$Q$1:$AB$1001,Biz!$R198,0)</f>
        <v/>
      </c>
      <c r="G203" s="100"/>
      <c r="H203" s="101"/>
      <c r="I203" s="101"/>
      <c r="J203" s="101"/>
    </row>
    <row r="204" spans="1:10" ht="16" x14ac:dyDescent="0.2">
      <c r="A204" s="100"/>
      <c r="B204" s="108" t="str">
        <f>HLOOKUP($B$5,Biz!$S$1:$AD$279,Biz!$R199,0)</f>
        <v/>
      </c>
      <c r="C204" s="100"/>
      <c r="D204" s="108" t="str">
        <f>HLOOKUP($B$5,Social!$S$1:$AD$279,Biz!$R199,0)</f>
        <v/>
      </c>
      <c r="E204" s="100"/>
      <c r="F204" s="109" t="str">
        <f>HLOOKUP($B$5,Service!$Q$1:$AB$1001,Biz!$R199,0)</f>
        <v/>
      </c>
      <c r="G204" s="100"/>
      <c r="H204" s="101"/>
      <c r="I204" s="101"/>
      <c r="J204" s="101"/>
    </row>
    <row r="205" spans="1:10" ht="16" x14ac:dyDescent="0.2">
      <c r="A205" s="100"/>
      <c r="B205" s="108" t="str">
        <f>HLOOKUP($B$5,Biz!$S$1:$AD$279,Biz!$R200,0)</f>
        <v/>
      </c>
      <c r="C205" s="100"/>
      <c r="D205" s="108" t="str">
        <f>HLOOKUP($B$5,Social!$S$1:$AD$279,Biz!$R200,0)</f>
        <v/>
      </c>
      <c r="E205" s="100"/>
      <c r="F205" s="109" t="str">
        <f>HLOOKUP($B$5,Service!$Q$1:$AB$1001,Biz!$R200,0)</f>
        <v/>
      </c>
      <c r="G205" s="100"/>
      <c r="H205" s="101"/>
      <c r="I205" s="101"/>
      <c r="J205" s="101"/>
    </row>
    <row r="206" spans="1:10" ht="16" x14ac:dyDescent="0.2">
      <c r="A206" s="100"/>
      <c r="B206" s="108" t="str">
        <f>HLOOKUP($B$5,Biz!$S$1:$AD$279,Biz!$R201,0)</f>
        <v/>
      </c>
      <c r="C206" s="100"/>
      <c r="D206" s="108" t="str">
        <f>HLOOKUP($B$5,Social!$S$1:$AD$279,Biz!$R201,0)</f>
        <v/>
      </c>
      <c r="E206" s="100"/>
      <c r="F206" s="109" t="str">
        <f>HLOOKUP($B$5,Service!$Q$1:$AB$1001,Biz!$R201,0)</f>
        <v/>
      </c>
      <c r="G206" s="100"/>
      <c r="H206" s="101"/>
      <c r="I206" s="101"/>
      <c r="J206" s="101"/>
    </row>
    <row r="207" spans="1:10" ht="16" x14ac:dyDescent="0.2">
      <c r="A207" s="100"/>
      <c r="B207" s="108" t="str">
        <f>HLOOKUP($B$5,Biz!$S$1:$AD$279,Biz!$R202,0)</f>
        <v/>
      </c>
      <c r="C207" s="100"/>
      <c r="D207" s="108" t="str">
        <f>HLOOKUP($B$5,Social!$S$1:$AD$279,Biz!$R202,0)</f>
        <v/>
      </c>
      <c r="E207" s="100"/>
      <c r="F207" s="109" t="str">
        <f>HLOOKUP($B$5,Service!$Q$1:$AB$1001,Biz!$R202,0)</f>
        <v/>
      </c>
      <c r="G207" s="100"/>
      <c r="H207" s="101"/>
      <c r="I207" s="101"/>
      <c r="J207" s="101"/>
    </row>
    <row r="208" spans="1:10" ht="16" x14ac:dyDescent="0.2">
      <c r="A208" s="100"/>
      <c r="B208" s="108" t="str">
        <f>HLOOKUP($B$5,Biz!$S$1:$AD$279,Biz!$R203,0)</f>
        <v/>
      </c>
      <c r="C208" s="100"/>
      <c r="D208" s="108" t="str">
        <f>HLOOKUP($B$5,Social!$S$1:$AD$279,Biz!$R203,0)</f>
        <v/>
      </c>
      <c r="E208" s="100"/>
      <c r="F208" s="109" t="str">
        <f>HLOOKUP($B$5,Service!$Q$1:$AB$1001,Biz!$R203,0)</f>
        <v/>
      </c>
      <c r="G208" s="100"/>
      <c r="H208" s="101"/>
      <c r="I208" s="101"/>
      <c r="J208" s="101"/>
    </row>
    <row r="209" spans="1:10" ht="16" x14ac:dyDescent="0.2">
      <c r="A209" s="100"/>
      <c r="B209" s="108" t="str">
        <f>HLOOKUP($B$5,Biz!$S$1:$AD$279,Biz!$R204,0)</f>
        <v/>
      </c>
      <c r="C209" s="100"/>
      <c r="D209" s="108" t="str">
        <f>HLOOKUP($B$5,Social!$S$1:$AD$279,Biz!$R204,0)</f>
        <v/>
      </c>
      <c r="E209" s="100"/>
      <c r="F209" s="109" t="str">
        <f>HLOOKUP($B$5,Service!$Q$1:$AB$1001,Biz!$R204,0)</f>
        <v/>
      </c>
      <c r="G209" s="100"/>
      <c r="H209" s="101"/>
      <c r="I209" s="101"/>
      <c r="J209" s="101"/>
    </row>
    <row r="210" spans="1:10" ht="16" x14ac:dyDescent="0.2">
      <c r="A210" s="100"/>
      <c r="B210" s="108" t="str">
        <f>HLOOKUP($B$5,Biz!$S$1:$AD$279,Biz!$R205,0)</f>
        <v/>
      </c>
      <c r="C210" s="100"/>
      <c r="D210" s="108" t="str">
        <f>HLOOKUP($B$5,Social!$S$1:$AD$279,Biz!$R205,0)</f>
        <v/>
      </c>
      <c r="E210" s="100"/>
      <c r="F210" s="109" t="str">
        <f>HLOOKUP($B$5,Service!$Q$1:$AB$1001,Biz!$R205,0)</f>
        <v/>
      </c>
      <c r="G210" s="100"/>
      <c r="H210" s="101"/>
      <c r="I210" s="101"/>
      <c r="J210" s="101"/>
    </row>
    <row r="211" spans="1:10" ht="16" x14ac:dyDescent="0.2">
      <c r="A211" s="100"/>
      <c r="B211" s="108" t="str">
        <f>HLOOKUP($B$5,Biz!$S$1:$AD$279,Biz!$R206,0)</f>
        <v/>
      </c>
      <c r="C211" s="100"/>
      <c r="D211" s="108" t="str">
        <f>HLOOKUP($B$5,Social!$S$1:$AD$279,Biz!$R206,0)</f>
        <v/>
      </c>
      <c r="E211" s="100"/>
      <c r="F211" s="109" t="str">
        <f>HLOOKUP($B$5,Service!$Q$1:$AB$1001,Biz!$R206,0)</f>
        <v/>
      </c>
      <c r="G211" s="100"/>
      <c r="H211" s="101"/>
      <c r="I211" s="101"/>
      <c r="J211" s="101"/>
    </row>
    <row r="212" spans="1:10" ht="16" x14ac:dyDescent="0.2">
      <c r="A212" s="100"/>
      <c r="B212" s="108" t="str">
        <f>HLOOKUP($B$5,Biz!$S$1:$AD$279,Biz!$R207,0)</f>
        <v/>
      </c>
      <c r="C212" s="100"/>
      <c r="D212" s="108" t="str">
        <f>HLOOKUP($B$5,Social!$S$1:$AD$279,Biz!$R207,0)</f>
        <v/>
      </c>
      <c r="E212" s="100"/>
      <c r="F212" s="109" t="str">
        <f>HLOOKUP($B$5,Service!$Q$1:$AB$1001,Biz!$R207,0)</f>
        <v/>
      </c>
      <c r="G212" s="100"/>
      <c r="H212" s="101"/>
      <c r="I212" s="101"/>
      <c r="J212" s="101"/>
    </row>
    <row r="213" spans="1:10" ht="16" x14ac:dyDescent="0.2">
      <c r="A213" s="100"/>
      <c r="B213" s="108" t="str">
        <f>HLOOKUP($B$5,Biz!$S$1:$AD$279,Biz!$R208,0)</f>
        <v/>
      </c>
      <c r="C213" s="100"/>
      <c r="D213" s="108" t="str">
        <f>HLOOKUP($B$5,Social!$S$1:$AD$279,Biz!$R208,0)</f>
        <v/>
      </c>
      <c r="E213" s="100"/>
      <c r="F213" s="109" t="str">
        <f>HLOOKUP($B$5,Service!$Q$1:$AB$1001,Biz!$R208,0)</f>
        <v/>
      </c>
      <c r="G213" s="100"/>
      <c r="H213" s="101"/>
      <c r="I213" s="101"/>
      <c r="J213" s="101"/>
    </row>
    <row r="214" spans="1:10" ht="16" x14ac:dyDescent="0.2">
      <c r="A214" s="100"/>
      <c r="B214" s="108" t="str">
        <f>HLOOKUP($B$5,Biz!$S$1:$AD$279,Biz!$R209,0)</f>
        <v/>
      </c>
      <c r="C214" s="100"/>
      <c r="D214" s="108" t="str">
        <f>HLOOKUP($B$5,Social!$S$1:$AD$279,Biz!$R209,0)</f>
        <v/>
      </c>
      <c r="E214" s="100"/>
      <c r="F214" s="109" t="str">
        <f>HLOOKUP($B$5,Service!$Q$1:$AB$1001,Biz!$R209,0)</f>
        <v/>
      </c>
      <c r="G214" s="100"/>
      <c r="H214" s="101"/>
      <c r="I214" s="101"/>
      <c r="J214" s="101"/>
    </row>
    <row r="215" spans="1:10" ht="16" x14ac:dyDescent="0.2">
      <c r="A215" s="100"/>
      <c r="B215" s="108" t="str">
        <f>HLOOKUP($B$5,Biz!$S$1:$AD$279,Biz!$R210,0)</f>
        <v/>
      </c>
      <c r="C215" s="100"/>
      <c r="D215" s="108" t="str">
        <f>HLOOKUP($B$5,Social!$S$1:$AD$279,Biz!$R210,0)</f>
        <v/>
      </c>
      <c r="E215" s="100"/>
      <c r="F215" s="109" t="str">
        <f>HLOOKUP($B$5,Service!$Q$1:$AB$1001,Biz!$R210,0)</f>
        <v/>
      </c>
      <c r="G215" s="100"/>
      <c r="H215" s="101"/>
      <c r="I215" s="101"/>
      <c r="J215" s="101"/>
    </row>
    <row r="216" spans="1:10" ht="16" x14ac:dyDescent="0.2">
      <c r="A216" s="100"/>
      <c r="B216" s="108" t="str">
        <f>HLOOKUP($B$5,Biz!$S$1:$AD$279,Biz!$R211,0)</f>
        <v/>
      </c>
      <c r="C216" s="100"/>
      <c r="D216" s="108" t="str">
        <f>HLOOKUP($B$5,Social!$S$1:$AD$279,Biz!$R211,0)</f>
        <v/>
      </c>
      <c r="E216" s="100"/>
      <c r="F216" s="109" t="str">
        <f>HLOOKUP($B$5,Service!$Q$1:$AB$1001,Biz!$R211,0)</f>
        <v/>
      </c>
      <c r="G216" s="100"/>
      <c r="H216" s="101"/>
      <c r="I216" s="101"/>
      <c r="J216" s="101"/>
    </row>
    <row r="217" spans="1:10" ht="16" x14ac:dyDescent="0.2">
      <c r="A217" s="100"/>
      <c r="B217" s="108" t="str">
        <f>HLOOKUP($B$5,Biz!$S$1:$AD$279,Biz!$R212,0)</f>
        <v/>
      </c>
      <c r="C217" s="100"/>
      <c r="D217" s="108" t="str">
        <f>HLOOKUP($B$5,Social!$S$1:$AD$279,Biz!$R212,0)</f>
        <v/>
      </c>
      <c r="E217" s="100"/>
      <c r="F217" s="109" t="str">
        <f>HLOOKUP($B$5,Service!$Q$1:$AB$1001,Biz!$R212,0)</f>
        <v/>
      </c>
      <c r="G217" s="100"/>
      <c r="H217" s="101"/>
      <c r="I217" s="101"/>
      <c r="J217" s="101"/>
    </row>
    <row r="218" spans="1:10" ht="16" x14ac:dyDescent="0.2">
      <c r="A218" s="100"/>
      <c r="B218" s="108" t="str">
        <f>HLOOKUP($B$5,Biz!$S$1:$AD$279,Biz!$R213,0)</f>
        <v/>
      </c>
      <c r="C218" s="100"/>
      <c r="D218" s="108" t="str">
        <f>HLOOKUP($B$5,Social!$S$1:$AD$279,Biz!$R213,0)</f>
        <v/>
      </c>
      <c r="E218" s="100"/>
      <c r="F218" s="109" t="str">
        <f>HLOOKUP($B$5,Service!$Q$1:$AB$1001,Biz!$R213,0)</f>
        <v/>
      </c>
      <c r="G218" s="100"/>
      <c r="H218" s="101"/>
      <c r="I218" s="101"/>
      <c r="J218" s="101"/>
    </row>
    <row r="219" spans="1:10" ht="16" x14ac:dyDescent="0.2">
      <c r="A219" s="100"/>
      <c r="B219" s="108" t="str">
        <f>HLOOKUP($B$5,Biz!$S$1:$AD$279,Biz!$R214,0)</f>
        <v/>
      </c>
      <c r="C219" s="100"/>
      <c r="D219" s="108" t="str">
        <f>HLOOKUP($B$5,Social!$S$1:$AD$279,Biz!$R214,0)</f>
        <v/>
      </c>
      <c r="E219" s="100"/>
      <c r="F219" s="109" t="str">
        <f>HLOOKUP($B$5,Service!$Q$1:$AB$1001,Biz!$R214,0)</f>
        <v/>
      </c>
      <c r="G219" s="100"/>
      <c r="H219" s="101"/>
      <c r="I219" s="101"/>
      <c r="J219" s="101"/>
    </row>
    <row r="220" spans="1:10" ht="16" x14ac:dyDescent="0.2">
      <c r="A220" s="100"/>
      <c r="B220" s="108" t="str">
        <f>HLOOKUP($B$5,Biz!$S$1:$AD$279,Biz!$R215,0)</f>
        <v/>
      </c>
      <c r="C220" s="100"/>
      <c r="D220" s="108" t="str">
        <f>HLOOKUP($B$5,Social!$S$1:$AD$279,Biz!$R215,0)</f>
        <v/>
      </c>
      <c r="E220" s="100"/>
      <c r="F220" s="109" t="str">
        <f>HLOOKUP($B$5,Service!$Q$1:$AB$1001,Biz!$R215,0)</f>
        <v/>
      </c>
      <c r="G220" s="100"/>
      <c r="H220" s="101"/>
      <c r="I220" s="101"/>
      <c r="J220" s="101"/>
    </row>
    <row r="221" spans="1:10" ht="16" x14ac:dyDescent="0.2">
      <c r="A221" s="100"/>
      <c r="B221" s="108" t="str">
        <f>HLOOKUP($B$5,Biz!$S$1:$AD$279,Biz!$R216,0)</f>
        <v/>
      </c>
      <c r="C221" s="100"/>
      <c r="D221" s="108" t="str">
        <f>HLOOKUP($B$5,Social!$S$1:$AD$279,Biz!$R216,0)</f>
        <v/>
      </c>
      <c r="E221" s="100"/>
      <c r="F221" s="109" t="str">
        <f>HLOOKUP($B$5,Service!$Q$1:$AB$1001,Biz!$R216,0)</f>
        <v/>
      </c>
      <c r="G221" s="100"/>
      <c r="H221" s="101"/>
      <c r="I221" s="101"/>
      <c r="J221" s="101"/>
    </row>
    <row r="222" spans="1:10" ht="16" x14ac:dyDescent="0.2">
      <c r="A222" s="100"/>
      <c r="B222" s="108" t="str">
        <f>HLOOKUP($B$5,Biz!$S$1:$AD$279,Biz!$R217,0)</f>
        <v/>
      </c>
      <c r="C222" s="100"/>
      <c r="D222" s="108" t="str">
        <f>HLOOKUP($B$5,Social!$S$1:$AD$279,Biz!$R217,0)</f>
        <v/>
      </c>
      <c r="E222" s="100"/>
      <c r="F222" s="109" t="str">
        <f>HLOOKUP($B$5,Service!$Q$1:$AB$1001,Biz!$R217,0)</f>
        <v/>
      </c>
      <c r="G222" s="100"/>
      <c r="H222" s="101"/>
      <c r="I222" s="101"/>
      <c r="J222" s="101"/>
    </row>
    <row r="223" spans="1:10" ht="16" x14ac:dyDescent="0.2">
      <c r="A223" s="100"/>
      <c r="B223" s="108" t="str">
        <f>HLOOKUP($B$5,Biz!$S$1:$AD$279,Biz!$R218,0)</f>
        <v/>
      </c>
      <c r="C223" s="100"/>
      <c r="D223" s="108" t="str">
        <f>HLOOKUP($B$5,Social!$S$1:$AD$279,Biz!$R218,0)</f>
        <v/>
      </c>
      <c r="E223" s="100"/>
      <c r="F223" s="109" t="str">
        <f>HLOOKUP($B$5,Service!$Q$1:$AB$1001,Biz!$R218,0)</f>
        <v/>
      </c>
      <c r="G223" s="100"/>
      <c r="H223" s="101"/>
      <c r="I223" s="101"/>
      <c r="J223" s="101"/>
    </row>
    <row r="224" spans="1:10" ht="16" x14ac:dyDescent="0.2">
      <c r="A224" s="100"/>
      <c r="B224" s="108" t="str">
        <f>HLOOKUP($B$5,Biz!$S$1:$AD$279,Biz!$R219,0)</f>
        <v/>
      </c>
      <c r="C224" s="100"/>
      <c r="D224" s="108" t="str">
        <f>HLOOKUP($B$5,Social!$S$1:$AD$279,Biz!$R219,0)</f>
        <v/>
      </c>
      <c r="E224" s="100"/>
      <c r="F224" s="109" t="str">
        <f>HLOOKUP($B$5,Service!$Q$1:$AB$1001,Biz!$R219,0)</f>
        <v/>
      </c>
      <c r="G224" s="100"/>
      <c r="H224" s="101"/>
      <c r="I224" s="101"/>
      <c r="J224" s="101"/>
    </row>
    <row r="225" spans="1:10" ht="16" x14ac:dyDescent="0.2">
      <c r="A225" s="100"/>
      <c r="B225" s="108" t="str">
        <f>HLOOKUP($B$5,Biz!$S$1:$AD$279,Biz!$R220,0)</f>
        <v/>
      </c>
      <c r="C225" s="100"/>
      <c r="D225" s="108" t="str">
        <f>HLOOKUP($B$5,Social!$S$1:$AD$279,Biz!$R220,0)</f>
        <v/>
      </c>
      <c r="E225" s="100"/>
      <c r="F225" s="109" t="str">
        <f>HLOOKUP($B$5,Service!$Q$1:$AB$1001,Biz!$R220,0)</f>
        <v/>
      </c>
      <c r="G225" s="100"/>
      <c r="H225" s="101"/>
      <c r="I225" s="101"/>
      <c r="J225" s="101"/>
    </row>
    <row r="226" spans="1:10" ht="16" x14ac:dyDescent="0.2">
      <c r="A226" s="100"/>
      <c r="B226" s="108" t="str">
        <f>HLOOKUP($B$5,Biz!$S$1:$AD$279,Biz!$R221,0)</f>
        <v/>
      </c>
      <c r="C226" s="100"/>
      <c r="D226" s="108" t="str">
        <f>HLOOKUP($B$5,Social!$S$1:$AD$279,Biz!$R221,0)</f>
        <v/>
      </c>
      <c r="E226" s="100"/>
      <c r="F226" s="109" t="str">
        <f>HLOOKUP($B$5,Service!$Q$1:$AB$1001,Biz!$R221,0)</f>
        <v/>
      </c>
      <c r="G226" s="100"/>
      <c r="H226" s="101"/>
      <c r="I226" s="101"/>
      <c r="J226" s="101"/>
    </row>
    <row r="227" spans="1:10" ht="16" x14ac:dyDescent="0.2">
      <c r="A227" s="100"/>
      <c r="B227" s="108" t="str">
        <f>HLOOKUP($B$5,Biz!$S$1:$AD$279,Biz!$R222,0)</f>
        <v/>
      </c>
      <c r="C227" s="100"/>
      <c r="D227" s="108" t="str">
        <f>HLOOKUP($B$5,Social!$S$1:$AD$279,Biz!$R222,0)</f>
        <v/>
      </c>
      <c r="E227" s="100"/>
      <c r="F227" s="109" t="str">
        <f>HLOOKUP($B$5,Service!$Q$1:$AB$1001,Biz!$R222,0)</f>
        <v/>
      </c>
      <c r="G227" s="100"/>
      <c r="H227" s="101"/>
      <c r="I227" s="101"/>
      <c r="J227" s="101"/>
    </row>
    <row r="228" spans="1:10" ht="16" x14ac:dyDescent="0.2">
      <c r="A228" s="100"/>
      <c r="B228" s="108" t="str">
        <f>HLOOKUP($B$5,Biz!$S$1:$AD$279,Biz!$R223,0)</f>
        <v/>
      </c>
      <c r="C228" s="100"/>
      <c r="D228" s="108" t="str">
        <f>HLOOKUP($B$5,Social!$S$1:$AD$279,Biz!$R223,0)</f>
        <v/>
      </c>
      <c r="E228" s="100"/>
      <c r="F228" s="109" t="str">
        <f>HLOOKUP($B$5,Service!$Q$1:$AB$1001,Biz!$R223,0)</f>
        <v/>
      </c>
      <c r="G228" s="100"/>
      <c r="H228" s="101"/>
      <c r="I228" s="101"/>
      <c r="J228" s="101"/>
    </row>
    <row r="229" spans="1:10" ht="16" x14ac:dyDescent="0.2">
      <c r="A229" s="100"/>
      <c r="B229" s="108" t="str">
        <f>HLOOKUP($B$5,Biz!$S$1:$AD$279,Biz!$R224,0)</f>
        <v/>
      </c>
      <c r="C229" s="100"/>
      <c r="D229" s="108" t="str">
        <f>HLOOKUP($B$5,Social!$S$1:$AD$279,Biz!$R224,0)</f>
        <v/>
      </c>
      <c r="E229" s="100"/>
      <c r="F229" s="109" t="str">
        <f>HLOOKUP($B$5,Service!$Q$1:$AB$1001,Biz!$R224,0)</f>
        <v/>
      </c>
      <c r="G229" s="100"/>
      <c r="H229" s="101"/>
      <c r="I229" s="101"/>
      <c r="J229" s="101"/>
    </row>
    <row r="230" spans="1:10" ht="16" x14ac:dyDescent="0.2">
      <c r="A230" s="100"/>
      <c r="B230" s="108" t="str">
        <f>HLOOKUP($B$5,Biz!$S$1:$AD$279,Biz!$R225,0)</f>
        <v/>
      </c>
      <c r="C230" s="100"/>
      <c r="D230" s="108" t="str">
        <f>HLOOKUP($B$5,Social!$S$1:$AD$279,Biz!$R225,0)</f>
        <v/>
      </c>
      <c r="E230" s="100"/>
      <c r="F230" s="109" t="str">
        <f>HLOOKUP($B$5,Service!$Q$1:$AB$1001,Biz!$R225,0)</f>
        <v/>
      </c>
      <c r="G230" s="100"/>
      <c r="H230" s="101"/>
      <c r="I230" s="101"/>
      <c r="J230" s="101"/>
    </row>
    <row r="231" spans="1:10" ht="16" x14ac:dyDescent="0.2">
      <c r="A231" s="100"/>
      <c r="B231" s="108" t="str">
        <f>HLOOKUP($B$5,Biz!$S$1:$AD$279,Biz!$R226,0)</f>
        <v/>
      </c>
      <c r="C231" s="100"/>
      <c r="D231" s="108" t="str">
        <f>HLOOKUP($B$5,Social!$S$1:$AD$279,Biz!$R226,0)</f>
        <v/>
      </c>
      <c r="E231" s="100"/>
      <c r="F231" s="109" t="str">
        <f>HLOOKUP($B$5,Service!$Q$1:$AB$1001,Biz!$R226,0)</f>
        <v/>
      </c>
      <c r="G231" s="100"/>
      <c r="H231" s="101"/>
      <c r="I231" s="101"/>
      <c r="J231" s="101"/>
    </row>
    <row r="232" spans="1:10" ht="16" x14ac:dyDescent="0.2">
      <c r="A232" s="100"/>
      <c r="B232" s="108" t="str">
        <f>HLOOKUP($B$5,Biz!$S$1:$AD$279,Biz!$R227,0)</f>
        <v/>
      </c>
      <c r="C232" s="100"/>
      <c r="D232" s="108" t="str">
        <f>HLOOKUP($B$5,Social!$S$1:$AD$279,Biz!$R227,0)</f>
        <v/>
      </c>
      <c r="E232" s="100"/>
      <c r="F232" s="109" t="str">
        <f>HLOOKUP($B$5,Service!$Q$1:$AB$1001,Biz!$R227,0)</f>
        <v/>
      </c>
      <c r="G232" s="100"/>
      <c r="H232" s="101"/>
      <c r="I232" s="101"/>
      <c r="J232" s="101"/>
    </row>
    <row r="233" spans="1:10" ht="16" x14ac:dyDescent="0.2">
      <c r="A233" s="100"/>
      <c r="B233" s="108" t="str">
        <f>HLOOKUP($B$5,Biz!$S$1:$AD$279,Biz!$R228,0)</f>
        <v/>
      </c>
      <c r="C233" s="100"/>
      <c r="D233" s="108" t="str">
        <f>HLOOKUP($B$5,Social!$S$1:$AD$279,Biz!$R228,0)</f>
        <v/>
      </c>
      <c r="E233" s="100"/>
      <c r="F233" s="109" t="str">
        <f>HLOOKUP($B$5,Service!$Q$1:$AB$1001,Biz!$R228,0)</f>
        <v/>
      </c>
      <c r="G233" s="100"/>
      <c r="H233" s="101"/>
      <c r="I233" s="101"/>
      <c r="J233" s="101"/>
    </row>
    <row r="234" spans="1:10" ht="16" x14ac:dyDescent="0.2">
      <c r="A234" s="100"/>
      <c r="B234" s="108" t="str">
        <f>HLOOKUP($B$5,Biz!$S$1:$AD$279,Biz!$R229,0)</f>
        <v/>
      </c>
      <c r="C234" s="100"/>
      <c r="D234" s="108" t="str">
        <f>HLOOKUP($B$5,Social!$S$1:$AD$279,Biz!$R229,0)</f>
        <v/>
      </c>
      <c r="E234" s="100"/>
      <c r="F234" s="109" t="str">
        <f>HLOOKUP($B$5,Service!$Q$1:$AB$1001,Biz!$R229,0)</f>
        <v/>
      </c>
      <c r="G234" s="100"/>
      <c r="H234" s="101"/>
      <c r="I234" s="101"/>
      <c r="J234" s="101"/>
    </row>
    <row r="235" spans="1:10" ht="16" x14ac:dyDescent="0.2">
      <c r="A235" s="100"/>
      <c r="B235" s="108" t="str">
        <f>HLOOKUP($B$5,Biz!$S$1:$AD$279,Biz!$R230,0)</f>
        <v/>
      </c>
      <c r="C235" s="100"/>
      <c r="D235" s="108" t="str">
        <f>HLOOKUP($B$5,Social!$S$1:$AD$279,Biz!$R230,0)</f>
        <v/>
      </c>
      <c r="E235" s="100"/>
      <c r="F235" s="109" t="str">
        <f>HLOOKUP($B$5,Service!$Q$1:$AB$1001,Biz!$R230,0)</f>
        <v/>
      </c>
      <c r="G235" s="100"/>
      <c r="H235" s="101"/>
      <c r="I235" s="101"/>
      <c r="J235" s="101"/>
    </row>
    <row r="236" spans="1:10" ht="16" x14ac:dyDescent="0.2">
      <c r="A236" s="100"/>
      <c r="B236" s="108" t="str">
        <f>HLOOKUP($B$5,Biz!$S$1:$AD$279,Biz!$R231,0)</f>
        <v/>
      </c>
      <c r="C236" s="100"/>
      <c r="D236" s="108" t="str">
        <f>HLOOKUP($B$5,Social!$S$1:$AD$279,Biz!$R231,0)</f>
        <v/>
      </c>
      <c r="E236" s="100"/>
      <c r="F236" s="109" t="str">
        <f>HLOOKUP($B$5,Service!$Q$1:$AB$1001,Biz!$R231,0)</f>
        <v/>
      </c>
      <c r="G236" s="100"/>
      <c r="H236" s="101"/>
      <c r="I236" s="101"/>
      <c r="J236" s="101"/>
    </row>
    <row r="237" spans="1:10" ht="16" x14ac:dyDescent="0.2">
      <c r="A237" s="100"/>
      <c r="B237" s="108" t="str">
        <f>HLOOKUP($B$5,Biz!$S$1:$AD$279,Biz!$R232,0)</f>
        <v/>
      </c>
      <c r="C237" s="100"/>
      <c r="D237" s="108" t="str">
        <f>HLOOKUP($B$5,Social!$S$1:$AD$279,Biz!$R232,0)</f>
        <v/>
      </c>
      <c r="E237" s="100"/>
      <c r="F237" s="109" t="str">
        <f>HLOOKUP($B$5,Service!$Q$1:$AB$1001,Biz!$R232,0)</f>
        <v/>
      </c>
      <c r="G237" s="100"/>
      <c r="H237" s="101"/>
      <c r="I237" s="101"/>
      <c r="J237" s="101"/>
    </row>
    <row r="238" spans="1:10" ht="16" x14ac:dyDescent="0.2">
      <c r="A238" s="100"/>
      <c r="B238" s="108" t="str">
        <f>HLOOKUP($B$5,Biz!$S$1:$AD$279,Biz!$R233,0)</f>
        <v/>
      </c>
      <c r="C238" s="100"/>
      <c r="D238" s="108" t="str">
        <f>HLOOKUP($B$5,Social!$S$1:$AD$279,Biz!$R233,0)</f>
        <v/>
      </c>
      <c r="E238" s="100"/>
      <c r="F238" s="109" t="str">
        <f>HLOOKUP($B$5,Service!$Q$1:$AB$1001,Biz!$R233,0)</f>
        <v/>
      </c>
      <c r="G238" s="100"/>
      <c r="H238" s="101"/>
      <c r="I238" s="101"/>
      <c r="J238" s="101"/>
    </row>
    <row r="239" spans="1:10" ht="16" x14ac:dyDescent="0.2">
      <c r="A239" s="100"/>
      <c r="B239" s="108" t="str">
        <f>HLOOKUP($B$5,Biz!$S$1:$AD$279,Biz!$R234,0)</f>
        <v/>
      </c>
      <c r="C239" s="100"/>
      <c r="D239" s="108" t="str">
        <f>HLOOKUP($B$5,Social!$S$1:$AD$279,Biz!$R234,0)</f>
        <v/>
      </c>
      <c r="E239" s="100"/>
      <c r="F239" s="109" t="str">
        <f>HLOOKUP($B$5,Service!$Q$1:$AB$1001,Biz!$R234,0)</f>
        <v/>
      </c>
      <c r="G239" s="100"/>
      <c r="H239" s="101"/>
      <c r="I239" s="101"/>
      <c r="J239" s="101"/>
    </row>
    <row r="240" spans="1:10" ht="16" x14ac:dyDescent="0.2">
      <c r="A240" s="100"/>
      <c r="B240" s="108" t="str">
        <f>HLOOKUP($B$5,Biz!$S$1:$AD$279,Biz!$R235,0)</f>
        <v/>
      </c>
      <c r="C240" s="100"/>
      <c r="D240" s="108" t="str">
        <f>HLOOKUP($B$5,Social!$S$1:$AD$279,Biz!$R235,0)</f>
        <v/>
      </c>
      <c r="E240" s="100"/>
      <c r="F240" s="109" t="str">
        <f>HLOOKUP($B$5,Service!$Q$1:$AB$1001,Biz!$R235,0)</f>
        <v/>
      </c>
      <c r="G240" s="100"/>
      <c r="H240" s="101"/>
      <c r="I240" s="101"/>
      <c r="J240" s="101"/>
    </row>
    <row r="241" spans="1:10" ht="16" x14ac:dyDescent="0.2">
      <c r="A241" s="100"/>
      <c r="B241" s="108" t="str">
        <f>HLOOKUP($B$5,Biz!$S$1:$AD$279,Biz!$R236,0)</f>
        <v/>
      </c>
      <c r="C241" s="100"/>
      <c r="D241" s="108" t="str">
        <f>HLOOKUP($B$5,Social!$S$1:$AD$279,Biz!$R236,0)</f>
        <v/>
      </c>
      <c r="E241" s="100"/>
      <c r="F241" s="109" t="str">
        <f>HLOOKUP($B$5,Service!$Q$1:$AB$1001,Biz!$R236,0)</f>
        <v/>
      </c>
      <c r="G241" s="100"/>
      <c r="H241" s="101"/>
      <c r="I241" s="101"/>
      <c r="J241" s="101"/>
    </row>
    <row r="242" spans="1:10" ht="16" x14ac:dyDescent="0.2">
      <c r="A242" s="100"/>
      <c r="B242" s="108" t="str">
        <f>HLOOKUP($B$5,Biz!$S$1:$AD$279,Biz!$R237,0)</f>
        <v/>
      </c>
      <c r="C242" s="100"/>
      <c r="D242" s="108" t="str">
        <f>HLOOKUP($B$5,Social!$S$1:$AD$279,Biz!$R237,0)</f>
        <v/>
      </c>
      <c r="E242" s="100"/>
      <c r="F242" s="109" t="str">
        <f>HLOOKUP($B$5,Service!$Q$1:$AB$1001,Biz!$R237,0)</f>
        <v/>
      </c>
      <c r="G242" s="100"/>
      <c r="H242" s="101"/>
      <c r="I242" s="101"/>
      <c r="J242" s="101"/>
    </row>
    <row r="243" spans="1:10" ht="16" x14ac:dyDescent="0.2">
      <c r="A243" s="100"/>
      <c r="B243" s="108" t="str">
        <f>HLOOKUP($B$5,Biz!$S$1:$AD$279,Biz!$R238,0)</f>
        <v/>
      </c>
      <c r="C243" s="100"/>
      <c r="D243" s="108" t="str">
        <f>HLOOKUP($B$5,Social!$S$1:$AD$279,Biz!$R238,0)</f>
        <v/>
      </c>
      <c r="E243" s="100"/>
      <c r="F243" s="109" t="str">
        <f>HLOOKUP($B$5,Service!$Q$1:$AB$1001,Biz!$R238,0)</f>
        <v/>
      </c>
      <c r="G243" s="100"/>
      <c r="H243" s="101"/>
      <c r="I243" s="101"/>
      <c r="J243" s="101"/>
    </row>
    <row r="244" spans="1:10" ht="16" x14ac:dyDescent="0.2">
      <c r="A244" s="100"/>
      <c r="B244" s="108" t="str">
        <f>HLOOKUP($B$5,Biz!$S$1:$AD$279,Biz!$R239,0)</f>
        <v/>
      </c>
      <c r="C244" s="100"/>
      <c r="D244" s="108" t="str">
        <f>HLOOKUP($B$5,Social!$S$1:$AD$279,Biz!$R239,0)</f>
        <v/>
      </c>
      <c r="E244" s="100"/>
      <c r="F244" s="109" t="str">
        <f>HLOOKUP($B$5,Service!$Q$1:$AB$1001,Biz!$R239,0)</f>
        <v/>
      </c>
      <c r="G244" s="100"/>
      <c r="H244" s="101"/>
      <c r="I244" s="101"/>
      <c r="J244" s="101"/>
    </row>
    <row r="245" spans="1:10" ht="16" x14ac:dyDescent="0.2">
      <c r="A245" s="100"/>
      <c r="B245" s="108" t="str">
        <f>HLOOKUP($B$5,Biz!$S$1:$AD$279,Biz!$R240,0)</f>
        <v/>
      </c>
      <c r="C245" s="100"/>
      <c r="D245" s="108" t="str">
        <f>HLOOKUP($B$5,Social!$S$1:$AD$279,Biz!$R240,0)</f>
        <v/>
      </c>
      <c r="E245" s="100"/>
      <c r="F245" s="109" t="str">
        <f>HLOOKUP($B$5,Service!$Q$1:$AB$1001,Biz!$R240,0)</f>
        <v/>
      </c>
      <c r="G245" s="100"/>
      <c r="H245" s="101"/>
      <c r="I245" s="101"/>
      <c r="J245" s="101"/>
    </row>
    <row r="246" spans="1:10" ht="16" x14ac:dyDescent="0.2">
      <c r="A246" s="100"/>
      <c r="B246" s="108" t="str">
        <f>HLOOKUP($B$5,Biz!$S$1:$AD$279,Biz!$R241,0)</f>
        <v/>
      </c>
      <c r="C246" s="100"/>
      <c r="D246" s="108" t="str">
        <f>HLOOKUP($B$5,Social!$S$1:$AD$279,Biz!$R241,0)</f>
        <v/>
      </c>
      <c r="E246" s="100"/>
      <c r="F246" s="109" t="str">
        <f>HLOOKUP($B$5,Service!$Q$1:$AB$1001,Biz!$R241,0)</f>
        <v/>
      </c>
      <c r="G246" s="100"/>
      <c r="H246" s="101"/>
      <c r="I246" s="101"/>
      <c r="J246" s="101"/>
    </row>
    <row r="247" spans="1:10" ht="16" x14ac:dyDescent="0.2">
      <c r="A247" s="100"/>
      <c r="B247" s="108" t="str">
        <f>HLOOKUP($B$5,Biz!$S$1:$AD$279,Biz!$R242,0)</f>
        <v/>
      </c>
      <c r="C247" s="100"/>
      <c r="D247" s="108" t="str">
        <f>HLOOKUP($B$5,Social!$S$1:$AD$279,Biz!$R242,0)</f>
        <v/>
      </c>
      <c r="E247" s="100"/>
      <c r="F247" s="109" t="str">
        <f>HLOOKUP($B$5,Service!$Q$1:$AB$1001,Biz!$R242,0)</f>
        <v/>
      </c>
      <c r="G247" s="100"/>
      <c r="H247" s="101"/>
      <c r="I247" s="101"/>
      <c r="J247" s="101"/>
    </row>
    <row r="248" spans="1:10" ht="16" x14ac:dyDescent="0.2">
      <c r="A248" s="100"/>
      <c r="B248" s="108" t="str">
        <f>HLOOKUP($B$5,Biz!$S$1:$AD$279,Biz!$R243,0)</f>
        <v/>
      </c>
      <c r="C248" s="100"/>
      <c r="D248" s="108" t="str">
        <f>HLOOKUP($B$5,Social!$S$1:$AD$279,Biz!$R243,0)</f>
        <v/>
      </c>
      <c r="E248" s="100"/>
      <c r="F248" s="109" t="str">
        <f>HLOOKUP($B$5,Service!$Q$1:$AB$1001,Biz!$R243,0)</f>
        <v/>
      </c>
      <c r="G248" s="100"/>
      <c r="H248" s="101"/>
      <c r="I248" s="101"/>
      <c r="J248" s="101"/>
    </row>
    <row r="249" spans="1:10" ht="16" x14ac:dyDescent="0.2">
      <c r="A249" s="100"/>
      <c r="B249" s="108" t="str">
        <f>HLOOKUP($B$5,Biz!$S$1:$AD$279,Biz!$R244,0)</f>
        <v/>
      </c>
      <c r="C249" s="100"/>
      <c r="D249" s="108" t="str">
        <f>HLOOKUP($B$5,Social!$S$1:$AD$279,Biz!$R244,0)</f>
        <v/>
      </c>
      <c r="E249" s="100"/>
      <c r="F249" s="109" t="str">
        <f>HLOOKUP($B$5,Service!$Q$1:$AB$1001,Biz!$R244,0)</f>
        <v/>
      </c>
      <c r="G249" s="100"/>
      <c r="H249" s="101"/>
      <c r="I249" s="101"/>
      <c r="J249" s="101"/>
    </row>
    <row r="250" spans="1:10" ht="16" x14ac:dyDescent="0.2">
      <c r="A250" s="100"/>
      <c r="B250" s="108" t="str">
        <f>HLOOKUP($B$5,Biz!$S$1:$AD$279,Biz!$R245,0)</f>
        <v/>
      </c>
      <c r="C250" s="100"/>
      <c r="D250" s="108" t="str">
        <f>HLOOKUP($B$5,Social!$S$1:$AD$279,Biz!$R245,0)</f>
        <v/>
      </c>
      <c r="E250" s="100"/>
      <c r="F250" s="109" t="str">
        <f>HLOOKUP($B$5,Service!$Q$1:$AB$1001,Biz!$R245,0)</f>
        <v/>
      </c>
      <c r="G250" s="100"/>
      <c r="H250" s="101"/>
      <c r="I250" s="101"/>
      <c r="J250" s="101"/>
    </row>
    <row r="251" spans="1:10" ht="16" x14ac:dyDescent="0.2">
      <c r="A251" s="100"/>
      <c r="B251" s="108" t="str">
        <f>HLOOKUP($B$5,Biz!$S$1:$AD$279,Biz!$R246,0)</f>
        <v/>
      </c>
      <c r="C251" s="100"/>
      <c r="D251" s="108" t="str">
        <f>HLOOKUP($B$5,Social!$S$1:$AD$279,Biz!$R246,0)</f>
        <v/>
      </c>
      <c r="E251" s="100"/>
      <c r="F251" s="109" t="str">
        <f>HLOOKUP($B$5,Service!$Q$1:$AB$1001,Biz!$R246,0)</f>
        <v/>
      </c>
      <c r="G251" s="100"/>
      <c r="H251" s="101"/>
      <c r="I251" s="101"/>
      <c r="J251" s="101"/>
    </row>
    <row r="252" spans="1:10" ht="16" x14ac:dyDescent="0.2">
      <c r="A252" s="100"/>
      <c r="B252" s="108" t="str">
        <f>HLOOKUP($B$5,Biz!$S$1:$AD$279,Biz!$R247,0)</f>
        <v/>
      </c>
      <c r="C252" s="100"/>
      <c r="D252" s="108" t="str">
        <f>HLOOKUP($B$5,Social!$S$1:$AD$279,Biz!$R247,0)</f>
        <v/>
      </c>
      <c r="E252" s="100"/>
      <c r="F252" s="109" t="str">
        <f>HLOOKUP($B$5,Service!$Q$1:$AB$1001,Biz!$R247,0)</f>
        <v/>
      </c>
      <c r="G252" s="100"/>
      <c r="H252" s="101"/>
      <c r="I252" s="101"/>
      <c r="J252" s="101"/>
    </row>
    <row r="253" spans="1:10" ht="16" x14ac:dyDescent="0.2">
      <c r="A253" s="100"/>
      <c r="B253" s="108" t="str">
        <f>HLOOKUP($B$5,Biz!$S$1:$AD$279,Biz!$R248,0)</f>
        <v/>
      </c>
      <c r="C253" s="100"/>
      <c r="D253" s="108" t="str">
        <f>HLOOKUP($B$5,Social!$S$1:$AD$279,Biz!$R248,0)</f>
        <v/>
      </c>
      <c r="E253" s="100"/>
      <c r="F253" s="109" t="str">
        <f>HLOOKUP($B$5,Service!$Q$1:$AB$1001,Biz!$R248,0)</f>
        <v/>
      </c>
      <c r="G253" s="100"/>
      <c r="H253" s="101"/>
      <c r="I253" s="101"/>
      <c r="J253" s="101"/>
    </row>
    <row r="254" spans="1:10" ht="16" x14ac:dyDescent="0.2">
      <c r="A254" s="100"/>
      <c r="B254" s="108" t="str">
        <f>HLOOKUP($B$5,Biz!$S$1:$AD$279,Biz!$R249,0)</f>
        <v/>
      </c>
      <c r="C254" s="100"/>
      <c r="D254" s="108" t="str">
        <f>HLOOKUP($B$5,Social!$S$1:$AD$279,Biz!$R249,0)</f>
        <v/>
      </c>
      <c r="E254" s="100"/>
      <c r="F254" s="109" t="str">
        <f>HLOOKUP($B$5,Service!$Q$1:$AB$1001,Biz!$R249,0)</f>
        <v/>
      </c>
      <c r="G254" s="100"/>
      <c r="H254" s="101"/>
      <c r="I254" s="101"/>
      <c r="J254" s="101"/>
    </row>
    <row r="255" spans="1:10" ht="16" x14ac:dyDescent="0.2">
      <c r="A255" s="100"/>
      <c r="B255" s="108" t="str">
        <f>HLOOKUP($B$5,Biz!$S$1:$AD$279,Biz!$R250,0)</f>
        <v/>
      </c>
      <c r="C255" s="100"/>
      <c r="D255" s="108" t="str">
        <f>HLOOKUP($B$5,Social!$S$1:$AD$279,Biz!$R250,0)</f>
        <v/>
      </c>
      <c r="E255" s="100"/>
      <c r="F255" s="109" t="str">
        <f>HLOOKUP($B$5,Service!$Q$1:$AB$1001,Biz!$R250,0)</f>
        <v/>
      </c>
      <c r="G255" s="100"/>
      <c r="H255" s="101"/>
      <c r="I255" s="101"/>
      <c r="J255" s="101"/>
    </row>
    <row r="256" spans="1:10" ht="16" x14ac:dyDescent="0.2">
      <c r="A256" s="100"/>
      <c r="B256" s="108" t="str">
        <f>HLOOKUP($B$5,Biz!$S$1:$AD$279,Biz!$R251,0)</f>
        <v/>
      </c>
      <c r="C256" s="100"/>
      <c r="D256" s="108" t="str">
        <f>HLOOKUP($B$5,Social!$S$1:$AD$279,Biz!$R251,0)</f>
        <v/>
      </c>
      <c r="E256" s="100"/>
      <c r="F256" s="109" t="str">
        <f>HLOOKUP($B$5,Service!$Q$1:$AB$1001,Biz!$R251,0)</f>
        <v/>
      </c>
      <c r="G256" s="100"/>
      <c r="H256" s="101"/>
      <c r="I256" s="101"/>
      <c r="J256" s="101"/>
    </row>
    <row r="257" spans="1:10" ht="16" x14ac:dyDescent="0.2">
      <c r="A257" s="100"/>
      <c r="B257" s="108" t="str">
        <f>HLOOKUP($B$5,Biz!$S$1:$AD$279,Biz!$R252,0)</f>
        <v/>
      </c>
      <c r="C257" s="100"/>
      <c r="D257" s="108" t="str">
        <f>HLOOKUP($B$5,Social!$S$1:$AD$279,Biz!$R252,0)</f>
        <v/>
      </c>
      <c r="E257" s="100"/>
      <c r="F257" s="109" t="str">
        <f>HLOOKUP($B$5,Service!$Q$1:$AB$1001,Biz!$R252,0)</f>
        <v/>
      </c>
      <c r="G257" s="100"/>
      <c r="H257" s="101"/>
      <c r="I257" s="101"/>
      <c r="J257" s="101"/>
    </row>
    <row r="258" spans="1:10" ht="16" x14ac:dyDescent="0.2">
      <c r="A258" s="100"/>
      <c r="B258" s="108" t="str">
        <f>HLOOKUP($B$5,Biz!$S$1:$AD$279,Biz!$R253,0)</f>
        <v/>
      </c>
      <c r="C258" s="100"/>
      <c r="D258" s="108" t="str">
        <f>HLOOKUP($B$5,Social!$S$1:$AD$279,Biz!$R253,0)</f>
        <v/>
      </c>
      <c r="E258" s="100"/>
      <c r="F258" s="109" t="str">
        <f>HLOOKUP($B$5,Service!$Q$1:$AB$1001,Biz!$R253,0)</f>
        <v/>
      </c>
      <c r="G258" s="100"/>
      <c r="H258" s="101"/>
      <c r="I258" s="101"/>
      <c r="J258" s="101"/>
    </row>
    <row r="259" spans="1:10" ht="16" x14ac:dyDescent="0.2">
      <c r="A259" s="100"/>
      <c r="B259" s="108" t="str">
        <f>HLOOKUP($B$5,Biz!$S$1:$AD$279,Biz!$R254,0)</f>
        <v/>
      </c>
      <c r="C259" s="100"/>
      <c r="D259" s="108" t="str">
        <f>HLOOKUP($B$5,Social!$S$1:$AD$279,Biz!$R254,0)</f>
        <v/>
      </c>
      <c r="E259" s="100"/>
      <c r="F259" s="109" t="str">
        <f>HLOOKUP($B$5,Service!$Q$1:$AB$1001,Biz!$R254,0)</f>
        <v/>
      </c>
      <c r="G259" s="100"/>
      <c r="H259" s="101"/>
      <c r="I259" s="101"/>
      <c r="J259" s="101"/>
    </row>
    <row r="260" spans="1:10" ht="16" x14ac:dyDescent="0.2">
      <c r="A260" s="100"/>
      <c r="B260" s="108" t="str">
        <f>HLOOKUP($B$5,Biz!$S$1:$AD$279,Biz!$R255,0)</f>
        <v/>
      </c>
      <c r="C260" s="100"/>
      <c r="D260" s="108" t="str">
        <f>HLOOKUP($B$5,Social!$S$1:$AD$279,Biz!$R255,0)</f>
        <v/>
      </c>
      <c r="E260" s="100"/>
      <c r="F260" s="109" t="str">
        <f>HLOOKUP($B$5,Service!$Q$1:$AB$1001,Biz!$R255,0)</f>
        <v/>
      </c>
      <c r="G260" s="100"/>
      <c r="H260" s="101"/>
      <c r="I260" s="101"/>
      <c r="J260" s="101"/>
    </row>
    <row r="261" spans="1:10" ht="16" x14ac:dyDescent="0.2">
      <c r="A261" s="100"/>
      <c r="B261" s="108" t="str">
        <f>HLOOKUP($B$5,Biz!$S$1:$AD$279,Biz!$R256,0)</f>
        <v/>
      </c>
      <c r="C261" s="100"/>
      <c r="D261" s="108" t="str">
        <f>HLOOKUP($B$5,Social!$S$1:$AD$279,Biz!$R256,0)</f>
        <v/>
      </c>
      <c r="E261" s="100"/>
      <c r="F261" s="109" t="str">
        <f>HLOOKUP($B$5,Service!$Q$1:$AB$1001,Biz!$R256,0)</f>
        <v/>
      </c>
      <c r="G261" s="100"/>
      <c r="H261" s="101"/>
      <c r="I261" s="101"/>
      <c r="J261" s="101"/>
    </row>
    <row r="262" spans="1:10" ht="16" x14ac:dyDescent="0.2">
      <c r="A262" s="100"/>
      <c r="B262" s="108" t="str">
        <f>HLOOKUP($B$5,Biz!$S$1:$AD$279,Biz!$R257,0)</f>
        <v/>
      </c>
      <c r="C262" s="100"/>
      <c r="D262" s="108" t="str">
        <f>HLOOKUP($B$5,Social!$S$1:$AD$279,Biz!$R257,0)</f>
        <v/>
      </c>
      <c r="E262" s="100"/>
      <c r="F262" s="109" t="str">
        <f>HLOOKUP($B$5,Service!$Q$1:$AB$1001,Biz!$R257,0)</f>
        <v/>
      </c>
      <c r="G262" s="100"/>
      <c r="H262" s="101"/>
      <c r="I262" s="101"/>
      <c r="J262" s="101"/>
    </row>
    <row r="263" spans="1:10" ht="16" x14ac:dyDescent="0.2">
      <c r="A263" s="100"/>
      <c r="B263" s="108" t="str">
        <f>HLOOKUP($B$5,Biz!$S$1:$AD$279,Biz!$R258,0)</f>
        <v/>
      </c>
      <c r="C263" s="100"/>
      <c r="D263" s="108" t="str">
        <f>HLOOKUP($B$5,Social!$S$1:$AD$279,Biz!$R258,0)</f>
        <v/>
      </c>
      <c r="E263" s="100"/>
      <c r="F263" s="109" t="str">
        <f>HLOOKUP($B$5,Service!$Q$1:$AB$1001,Biz!$R258,0)</f>
        <v/>
      </c>
      <c r="G263" s="100"/>
      <c r="H263" s="101"/>
      <c r="I263" s="101"/>
      <c r="J263" s="101"/>
    </row>
    <row r="264" spans="1:10" ht="16" x14ac:dyDescent="0.2">
      <c r="A264" s="100"/>
      <c r="B264" s="108" t="str">
        <f>HLOOKUP($B$5,Biz!$S$1:$AD$279,Biz!$R259,0)</f>
        <v/>
      </c>
      <c r="C264" s="100"/>
      <c r="D264" s="108" t="str">
        <f>HLOOKUP($B$5,Social!$S$1:$AD$279,Biz!$R259,0)</f>
        <v/>
      </c>
      <c r="E264" s="100"/>
      <c r="F264" s="109" t="str">
        <f>HLOOKUP($B$5,Service!$Q$1:$AB$1001,Biz!$R259,0)</f>
        <v/>
      </c>
      <c r="G264" s="100"/>
      <c r="H264" s="101"/>
      <c r="I264" s="101"/>
      <c r="J264" s="101"/>
    </row>
    <row r="265" spans="1:10" ht="16" x14ac:dyDescent="0.2">
      <c r="A265" s="100"/>
      <c r="B265" s="108" t="str">
        <f>HLOOKUP($B$5,Biz!$S$1:$AD$279,Biz!$R260,0)</f>
        <v/>
      </c>
      <c r="C265" s="100"/>
      <c r="D265" s="108" t="str">
        <f>HLOOKUP($B$5,Social!$S$1:$AD$279,Biz!$R260,0)</f>
        <v/>
      </c>
      <c r="E265" s="100"/>
      <c r="F265" s="109" t="str">
        <f>HLOOKUP($B$5,Service!$Q$1:$AB$1001,Biz!$R260,0)</f>
        <v/>
      </c>
      <c r="G265" s="100"/>
      <c r="H265" s="101"/>
      <c r="I265" s="101"/>
      <c r="J265" s="101"/>
    </row>
    <row r="266" spans="1:10" ht="16" x14ac:dyDescent="0.2">
      <c r="A266" s="100"/>
      <c r="B266" s="108" t="str">
        <f>HLOOKUP($B$5,Biz!$S$1:$AD$279,Biz!$R261,0)</f>
        <v/>
      </c>
      <c r="C266" s="100"/>
      <c r="D266" s="108" t="str">
        <f>HLOOKUP($B$5,Social!$S$1:$AD$279,Biz!$R261,0)</f>
        <v/>
      </c>
      <c r="E266" s="100"/>
      <c r="F266" s="109" t="str">
        <f>HLOOKUP($B$5,Service!$Q$1:$AB$1001,Biz!$R261,0)</f>
        <v/>
      </c>
      <c r="G266" s="100"/>
      <c r="H266" s="101"/>
      <c r="I266" s="101"/>
      <c r="J266" s="101"/>
    </row>
    <row r="267" spans="1:10" ht="16" x14ac:dyDescent="0.2">
      <c r="A267" s="100"/>
      <c r="B267" s="108" t="str">
        <f>HLOOKUP($B$5,Biz!$S$1:$AD$279,Biz!$R262,0)</f>
        <v/>
      </c>
      <c r="C267" s="100"/>
      <c r="D267" s="108" t="str">
        <f>HLOOKUP($B$5,Social!$S$1:$AD$279,Biz!$R262,0)</f>
        <v/>
      </c>
      <c r="E267" s="100"/>
      <c r="F267" s="109" t="str">
        <f>HLOOKUP($B$5,Service!$Q$1:$AB$1001,Biz!$R262,0)</f>
        <v/>
      </c>
      <c r="G267" s="100"/>
      <c r="H267" s="101"/>
      <c r="I267" s="101"/>
      <c r="J267" s="101"/>
    </row>
    <row r="268" spans="1:10" ht="16" x14ac:dyDescent="0.2">
      <c r="A268" s="100"/>
      <c r="B268" s="108" t="str">
        <f>HLOOKUP($B$5,Biz!$S$1:$AD$279,Biz!$R263,0)</f>
        <v/>
      </c>
      <c r="C268" s="100"/>
      <c r="D268" s="108" t="str">
        <f>HLOOKUP($B$5,Social!$S$1:$AD$279,Biz!$R263,0)</f>
        <v/>
      </c>
      <c r="E268" s="100"/>
      <c r="F268" s="109" t="str">
        <f>HLOOKUP($B$5,Service!$Q$1:$AB$1001,Biz!$R263,0)</f>
        <v/>
      </c>
      <c r="G268" s="100"/>
      <c r="H268" s="101"/>
      <c r="I268" s="101"/>
      <c r="J268" s="101"/>
    </row>
    <row r="269" spans="1:10" ht="16" x14ac:dyDescent="0.2">
      <c r="A269" s="100"/>
      <c r="B269" s="108" t="str">
        <f>HLOOKUP($B$5,Biz!$S$1:$AD$279,Biz!$R264,0)</f>
        <v/>
      </c>
      <c r="C269" s="100"/>
      <c r="D269" s="108" t="str">
        <f>HLOOKUP($B$5,Social!$S$1:$AD$279,Biz!$R264,0)</f>
        <v/>
      </c>
      <c r="E269" s="100"/>
      <c r="F269" s="109" t="str">
        <f>HLOOKUP($B$5,Service!$Q$1:$AB$1001,Biz!$R264,0)</f>
        <v/>
      </c>
      <c r="G269" s="100"/>
      <c r="H269" s="101"/>
      <c r="I269" s="101"/>
      <c r="J269" s="101"/>
    </row>
    <row r="270" spans="1:10" ht="16" x14ac:dyDescent="0.2">
      <c r="A270" s="100"/>
      <c r="B270" s="108" t="str">
        <f>HLOOKUP($B$5,Biz!$S$1:$AD$279,Biz!$R265,0)</f>
        <v/>
      </c>
      <c r="C270" s="100"/>
      <c r="D270" s="108" t="str">
        <f>HLOOKUP($B$5,Social!$S$1:$AD$279,Biz!$R265,0)</f>
        <v/>
      </c>
      <c r="E270" s="100"/>
      <c r="F270" s="109" t="str">
        <f>HLOOKUP($B$5,Service!$Q$1:$AB$1001,Biz!$R265,0)</f>
        <v/>
      </c>
      <c r="G270" s="100"/>
      <c r="H270" s="101"/>
      <c r="I270" s="101"/>
      <c r="J270" s="101"/>
    </row>
    <row r="271" spans="1:10" ht="16" x14ac:dyDescent="0.2">
      <c r="A271" s="100"/>
      <c r="B271" s="108" t="str">
        <f>HLOOKUP($B$5,Biz!$S$1:$AD$279,Biz!$R266,0)</f>
        <v/>
      </c>
      <c r="C271" s="100"/>
      <c r="D271" s="108" t="str">
        <f>HLOOKUP($B$5,Social!$S$1:$AD$279,Biz!$R266,0)</f>
        <v/>
      </c>
      <c r="E271" s="100"/>
      <c r="F271" s="109" t="str">
        <f>HLOOKUP($B$5,Service!$Q$1:$AB$1001,Biz!$R266,0)</f>
        <v/>
      </c>
      <c r="G271" s="100"/>
      <c r="H271" s="101"/>
      <c r="I271" s="101"/>
      <c r="J271" s="101"/>
    </row>
    <row r="272" spans="1:10" ht="16" x14ac:dyDescent="0.2">
      <c r="A272" s="100"/>
      <c r="B272" s="108" t="str">
        <f>HLOOKUP($B$5,Biz!$S$1:$AD$279,Biz!$R267,0)</f>
        <v/>
      </c>
      <c r="C272" s="100"/>
      <c r="D272" s="108" t="str">
        <f>HLOOKUP($B$5,Social!$S$1:$AD$279,Biz!$R267,0)</f>
        <v/>
      </c>
      <c r="E272" s="100"/>
      <c r="F272" s="109" t="str">
        <f>HLOOKUP($B$5,Service!$Q$1:$AB$1001,Biz!$R267,0)</f>
        <v/>
      </c>
      <c r="G272" s="100"/>
      <c r="H272" s="101"/>
      <c r="I272" s="101"/>
      <c r="J272" s="101"/>
    </row>
    <row r="273" spans="1:10" ht="16" x14ac:dyDescent="0.2">
      <c r="A273" s="100"/>
      <c r="B273" s="108" t="str">
        <f>HLOOKUP($B$5,Biz!$S$1:$AD$279,Biz!$R268,0)</f>
        <v/>
      </c>
      <c r="C273" s="100"/>
      <c r="D273" s="108" t="str">
        <f>HLOOKUP($B$5,Social!$S$1:$AD$279,Biz!$R268,0)</f>
        <v/>
      </c>
      <c r="E273" s="100"/>
      <c r="F273" s="109" t="str">
        <f>HLOOKUP($B$5,Service!$Q$1:$AB$1001,Biz!$R268,0)</f>
        <v/>
      </c>
      <c r="G273" s="100"/>
      <c r="H273" s="101"/>
      <c r="I273" s="101"/>
      <c r="J273" s="101"/>
    </row>
    <row r="274" spans="1:10" ht="16" x14ac:dyDescent="0.2">
      <c r="A274" s="100"/>
      <c r="B274" s="108" t="str">
        <f>HLOOKUP($B$5,Biz!$S$1:$AD$279,Biz!$R269,0)</f>
        <v/>
      </c>
      <c r="C274" s="100"/>
      <c r="D274" s="108" t="str">
        <f>HLOOKUP($B$5,Social!$S$1:$AD$279,Biz!$R269,0)</f>
        <v/>
      </c>
      <c r="E274" s="100"/>
      <c r="F274" s="109" t="str">
        <f>HLOOKUP($B$5,Service!$Q$1:$AB$1001,Biz!$R269,0)</f>
        <v/>
      </c>
      <c r="G274" s="100"/>
      <c r="H274" s="101"/>
      <c r="I274" s="101"/>
      <c r="J274" s="101"/>
    </row>
    <row r="275" spans="1:10" ht="16" x14ac:dyDescent="0.2">
      <c r="A275" s="100"/>
      <c r="B275" s="108" t="str">
        <f>HLOOKUP($B$5,Biz!$S$1:$AD$279,Biz!$R270,0)</f>
        <v/>
      </c>
      <c r="C275" s="100"/>
      <c r="D275" s="108" t="str">
        <f>HLOOKUP($B$5,Social!$S$1:$AD$279,Biz!$R270,0)</f>
        <v/>
      </c>
      <c r="E275" s="100"/>
      <c r="F275" s="109" t="str">
        <f>HLOOKUP($B$5,Service!$Q$1:$AB$1001,Biz!$R270,0)</f>
        <v/>
      </c>
      <c r="G275" s="100"/>
      <c r="H275" s="101"/>
      <c r="I275" s="101"/>
      <c r="J275" s="101"/>
    </row>
    <row r="276" spans="1:10" ht="16" x14ac:dyDescent="0.2">
      <c r="A276" s="100"/>
      <c r="B276" s="108" t="str">
        <f>HLOOKUP($B$5,Biz!$S$1:$AD$279,Biz!$R271,0)</f>
        <v/>
      </c>
      <c r="C276" s="100"/>
      <c r="D276" s="108" t="str">
        <f>HLOOKUP($B$5,Social!$S$1:$AD$279,Biz!$R271,0)</f>
        <v/>
      </c>
      <c r="E276" s="100"/>
      <c r="F276" s="109" t="str">
        <f>HLOOKUP($B$5,Service!$Q$1:$AB$1001,Biz!$R271,0)</f>
        <v/>
      </c>
      <c r="G276" s="100"/>
      <c r="H276" s="101"/>
      <c r="I276" s="101"/>
      <c r="J276" s="101"/>
    </row>
    <row r="277" spans="1:10" ht="16" x14ac:dyDescent="0.2">
      <c r="A277" s="100"/>
      <c r="B277" s="108" t="str">
        <f>HLOOKUP($B$5,Biz!$S$1:$AD$279,Biz!$R272,0)</f>
        <v/>
      </c>
      <c r="C277" s="100"/>
      <c r="D277" s="108" t="str">
        <f>HLOOKUP($B$5,Social!$S$1:$AD$279,Biz!$R272,0)</f>
        <v/>
      </c>
      <c r="E277" s="100"/>
      <c r="F277" s="109" t="str">
        <f>HLOOKUP($B$5,Service!$Q$1:$AB$1001,Biz!$R272,0)</f>
        <v/>
      </c>
      <c r="G277" s="100"/>
      <c r="H277" s="101"/>
      <c r="I277" s="101"/>
      <c r="J277" s="101"/>
    </row>
    <row r="278" spans="1:10" ht="16" x14ac:dyDescent="0.2">
      <c r="A278" s="100"/>
      <c r="B278" s="108" t="str">
        <f>HLOOKUP($B$5,Biz!$S$1:$AD$279,Biz!$R273,0)</f>
        <v/>
      </c>
      <c r="C278" s="100"/>
      <c r="D278" s="108" t="str">
        <f>HLOOKUP($B$5,Social!$S$1:$AD$279,Biz!$R273,0)</f>
        <v/>
      </c>
      <c r="E278" s="100"/>
      <c r="F278" s="109" t="str">
        <f>HLOOKUP($B$5,Service!$Q$1:$AB$1001,Biz!$R273,0)</f>
        <v/>
      </c>
      <c r="G278" s="100"/>
      <c r="H278" s="101"/>
      <c r="I278" s="101"/>
      <c r="J278" s="101"/>
    </row>
    <row r="279" spans="1:10" ht="16" x14ac:dyDescent="0.2">
      <c r="A279" s="100"/>
      <c r="B279" s="108" t="str">
        <f>HLOOKUP($B$5,Biz!$S$1:$AD$279,Biz!$R274,0)</f>
        <v/>
      </c>
      <c r="C279" s="100"/>
      <c r="D279" s="108" t="str">
        <f>HLOOKUP($B$5,Social!$S$1:$AD$279,Biz!$R274,0)</f>
        <v/>
      </c>
      <c r="E279" s="100"/>
      <c r="F279" s="109" t="str">
        <f>HLOOKUP($B$5,Service!$Q$1:$AB$1001,Biz!$R274,0)</f>
        <v/>
      </c>
      <c r="G279" s="100"/>
      <c r="H279" s="101"/>
      <c r="I279" s="101"/>
      <c r="J279" s="101"/>
    </row>
    <row r="280" spans="1:10" ht="16" x14ac:dyDescent="0.2">
      <c r="A280" s="100"/>
      <c r="B280" s="108" t="str">
        <f>HLOOKUP($B$5,Biz!$S$1:$AD$279,Biz!$R275,0)</f>
        <v/>
      </c>
      <c r="C280" s="100"/>
      <c r="D280" s="108" t="str">
        <f>HLOOKUP($B$5,Social!$S$1:$AD$279,Biz!$R275,0)</f>
        <v/>
      </c>
      <c r="E280" s="100"/>
      <c r="F280" s="109" t="str">
        <f>HLOOKUP($B$5,Service!$Q$1:$AB$1001,Biz!$R275,0)</f>
        <v/>
      </c>
      <c r="G280" s="100"/>
      <c r="H280" s="101"/>
      <c r="I280" s="101"/>
      <c r="J280" s="101"/>
    </row>
    <row r="281" spans="1:10" ht="16" x14ac:dyDescent="0.2">
      <c r="A281" s="100"/>
      <c r="B281" s="108" t="str">
        <f>HLOOKUP($B$5,Biz!$S$1:$AD$279,Biz!$R276,0)</f>
        <v/>
      </c>
      <c r="C281" s="100"/>
      <c r="D281" s="108" t="str">
        <f>HLOOKUP($B$5,Social!$S$1:$AD$279,Biz!$R276,0)</f>
        <v/>
      </c>
      <c r="E281" s="100"/>
      <c r="F281" s="109" t="str">
        <f>HLOOKUP($B$5,Service!$Q$1:$AB$1001,Biz!$R276,0)</f>
        <v/>
      </c>
      <c r="G281" s="100"/>
      <c r="H281" s="101"/>
      <c r="I281" s="101"/>
      <c r="J281" s="101"/>
    </row>
    <row r="282" spans="1:10" ht="16" x14ac:dyDescent="0.2">
      <c r="A282" s="100"/>
      <c r="B282" s="108" t="str">
        <f>HLOOKUP($B$5,Biz!$S$1:$AD$279,Biz!$R277,0)</f>
        <v/>
      </c>
      <c r="C282" s="100"/>
      <c r="D282" s="108" t="str">
        <f>HLOOKUP($B$5,Social!$S$1:$AD$279,Biz!$R277,0)</f>
        <v/>
      </c>
      <c r="E282" s="100"/>
      <c r="F282" s="109" t="str">
        <f>HLOOKUP($B$5,Service!$Q$1:$AB$1001,Biz!$R277,0)</f>
        <v/>
      </c>
      <c r="G282" s="100"/>
      <c r="H282" s="101"/>
      <c r="I282" s="101"/>
      <c r="J282" s="101"/>
    </row>
    <row r="283" spans="1:10" ht="16" x14ac:dyDescent="0.2">
      <c r="A283" s="100"/>
      <c r="B283" s="108" t="str">
        <f>HLOOKUP($B$5,Biz!$S$1:$AD$279,Biz!$R278,0)</f>
        <v/>
      </c>
      <c r="C283" s="100"/>
      <c r="D283" s="108" t="str">
        <f>HLOOKUP($B$5,Social!$S$1:$AD$279,Biz!$R278,0)</f>
        <v/>
      </c>
      <c r="E283" s="100"/>
      <c r="F283" s="109" t="str">
        <f>HLOOKUP($B$5,Service!$Q$1:$AB$1001,Biz!$R278,0)</f>
        <v/>
      </c>
      <c r="G283" s="100"/>
      <c r="H283" s="101"/>
      <c r="I283" s="101"/>
      <c r="J283" s="101"/>
    </row>
    <row r="284" spans="1:10" ht="16" x14ac:dyDescent="0.2">
      <c r="A284" s="100"/>
      <c r="B284" s="108" t="str">
        <f>HLOOKUP($B$5,Biz!$S$1:$AD$279,Biz!$R279,0)</f>
        <v/>
      </c>
      <c r="C284" s="100"/>
      <c r="D284" s="108" t="str">
        <f>HLOOKUP($B$5,Social!$S$1:$AD$279,Biz!$R279,0)</f>
        <v/>
      </c>
      <c r="E284" s="100"/>
      <c r="F284" s="109" t="str">
        <f>HLOOKUP($B$5,Service!$Q$1:$AB$1001,Biz!$R279,0)</f>
        <v/>
      </c>
      <c r="G284" s="100"/>
      <c r="H284" s="101"/>
      <c r="I284" s="101"/>
      <c r="J284" s="101"/>
    </row>
    <row r="285" spans="1:10" ht="16" x14ac:dyDescent="0.2">
      <c r="A285" s="100"/>
      <c r="B285" s="108"/>
      <c r="C285" s="100"/>
      <c r="D285" s="108"/>
      <c r="E285" s="100"/>
      <c r="F285" s="109"/>
      <c r="G285" s="100"/>
      <c r="H285" s="101"/>
      <c r="I285" s="101"/>
      <c r="J285" s="101"/>
    </row>
    <row r="286" spans="1:10" s="101" customFormat="1" ht="16" x14ac:dyDescent="0.2">
      <c r="A286" s="110"/>
      <c r="B286" s="111"/>
      <c r="C286" s="110"/>
      <c r="D286" s="111"/>
      <c r="E286" s="110"/>
      <c r="F286" s="112"/>
      <c r="G286" s="110"/>
    </row>
    <row r="287" spans="1:10" s="101" customFormat="1" ht="16" x14ac:dyDescent="0.2">
      <c r="A287" s="110"/>
      <c r="B287" s="111"/>
      <c r="C287" s="110"/>
      <c r="D287" s="111"/>
      <c r="E287" s="110"/>
      <c r="F287" s="112"/>
      <c r="G287" s="110"/>
    </row>
    <row r="288" spans="1:10" s="101" customFormat="1" ht="16" x14ac:dyDescent="0.2">
      <c r="A288" s="110"/>
      <c r="B288" s="111"/>
      <c r="C288" s="110"/>
      <c r="D288" s="111"/>
      <c r="E288" s="110"/>
      <c r="F288" s="112"/>
      <c r="G288" s="110"/>
    </row>
    <row r="289" spans="1:7" s="101" customFormat="1" ht="16" x14ac:dyDescent="0.2">
      <c r="A289" s="110"/>
      <c r="B289" s="111"/>
      <c r="C289" s="110"/>
      <c r="D289" s="111"/>
      <c r="E289" s="110"/>
      <c r="F289" s="112"/>
      <c r="G289" s="110"/>
    </row>
    <row r="290" spans="1:7" s="101" customFormat="1" ht="16" x14ac:dyDescent="0.2">
      <c r="A290" s="110"/>
      <c r="B290" s="111"/>
      <c r="C290" s="110"/>
      <c r="D290" s="111"/>
      <c r="E290" s="110"/>
      <c r="F290" s="112"/>
      <c r="G290" s="110"/>
    </row>
    <row r="291" spans="1:7" s="101" customFormat="1" ht="16" x14ac:dyDescent="0.2">
      <c r="A291" s="110"/>
      <c r="B291" s="111"/>
      <c r="C291" s="110"/>
      <c r="D291" s="111"/>
      <c r="E291" s="110"/>
      <c r="F291" s="112"/>
      <c r="G291" s="110"/>
    </row>
    <row r="292" spans="1:7" s="101" customFormat="1" ht="16" x14ac:dyDescent="0.2">
      <c r="A292" s="110"/>
      <c r="B292" s="111"/>
      <c r="C292" s="110"/>
      <c r="D292" s="111"/>
      <c r="E292" s="110"/>
      <c r="F292" s="112"/>
      <c r="G292" s="110"/>
    </row>
    <row r="293" spans="1:7" s="101" customFormat="1" ht="16" x14ac:dyDescent="0.2">
      <c r="A293" s="110"/>
      <c r="B293" s="111"/>
      <c r="C293" s="110"/>
      <c r="D293" s="111"/>
      <c r="E293" s="110"/>
      <c r="F293" s="112"/>
      <c r="G293" s="110"/>
    </row>
    <row r="294" spans="1:7" s="101" customFormat="1" ht="16" x14ac:dyDescent="0.2">
      <c r="A294" s="110"/>
      <c r="B294" s="111"/>
      <c r="C294" s="110"/>
      <c r="D294" s="111"/>
      <c r="E294" s="110"/>
      <c r="F294" s="112"/>
      <c r="G294" s="110"/>
    </row>
    <row r="295" spans="1:7" s="101" customFormat="1" ht="16" x14ac:dyDescent="0.2">
      <c r="A295" s="110"/>
      <c r="B295" s="111"/>
      <c r="C295" s="110"/>
      <c r="D295" s="111"/>
      <c r="E295" s="110"/>
      <c r="F295" s="112"/>
      <c r="G295" s="110"/>
    </row>
    <row r="296" spans="1:7" s="101" customFormat="1" ht="16" x14ac:dyDescent="0.2">
      <c r="A296" s="110"/>
      <c r="B296" s="111"/>
      <c r="C296" s="110"/>
      <c r="D296" s="111"/>
      <c r="E296" s="110"/>
      <c r="F296" s="112"/>
      <c r="G296" s="110"/>
    </row>
    <row r="297" spans="1:7" s="101" customFormat="1" ht="16" x14ac:dyDescent="0.2">
      <c r="A297" s="110"/>
      <c r="B297" s="111"/>
      <c r="C297" s="110"/>
      <c r="D297" s="111"/>
      <c r="E297" s="110"/>
      <c r="F297" s="112"/>
      <c r="G297" s="110"/>
    </row>
    <row r="298" spans="1:7" s="101" customFormat="1" ht="16" x14ac:dyDescent="0.2">
      <c r="A298" s="110"/>
      <c r="B298" s="111"/>
      <c r="C298" s="110"/>
      <c r="D298" s="111"/>
      <c r="E298" s="110"/>
      <c r="F298" s="112"/>
      <c r="G298" s="110"/>
    </row>
    <row r="299" spans="1:7" s="101" customFormat="1" ht="16" x14ac:dyDescent="0.2">
      <c r="A299" s="110"/>
      <c r="B299" s="111"/>
      <c r="C299" s="110"/>
      <c r="D299" s="111"/>
      <c r="E299" s="110"/>
      <c r="F299" s="112"/>
      <c r="G299" s="110"/>
    </row>
    <row r="300" spans="1:7" s="101" customFormat="1" ht="16" x14ac:dyDescent="0.2">
      <c r="A300" s="110"/>
      <c r="B300" s="111"/>
      <c r="C300" s="110"/>
      <c r="D300" s="111"/>
      <c r="E300" s="110"/>
      <c r="F300" s="112"/>
      <c r="G300" s="110"/>
    </row>
    <row r="301" spans="1:7" s="101" customFormat="1" ht="16" x14ac:dyDescent="0.2">
      <c r="A301" s="110"/>
      <c r="B301" s="111"/>
      <c r="C301" s="110"/>
      <c r="D301" s="111"/>
      <c r="E301" s="110"/>
      <c r="F301" s="112"/>
      <c r="G301" s="110"/>
    </row>
    <row r="302" spans="1:7" s="101" customFormat="1" ht="16" x14ac:dyDescent="0.2">
      <c r="A302" s="110"/>
      <c r="B302" s="111"/>
      <c r="C302" s="110"/>
      <c r="D302" s="111"/>
      <c r="E302" s="110"/>
      <c r="F302" s="112"/>
      <c r="G302" s="110"/>
    </row>
    <row r="303" spans="1:7" s="101" customFormat="1" ht="16" x14ac:dyDescent="0.2">
      <c r="A303" s="110"/>
      <c r="B303" s="111"/>
      <c r="C303" s="110"/>
      <c r="D303" s="111"/>
      <c r="E303" s="110"/>
      <c r="F303" s="112"/>
      <c r="G303" s="110"/>
    </row>
    <row r="304" spans="1:7" s="101" customFormat="1" ht="16" x14ac:dyDescent="0.2">
      <c r="A304" s="110"/>
      <c r="B304" s="111"/>
      <c r="C304" s="110"/>
      <c r="D304" s="111"/>
      <c r="E304" s="110"/>
      <c r="F304" s="112"/>
      <c r="G304" s="110"/>
    </row>
    <row r="305" spans="1:7" s="101" customFormat="1" ht="16" x14ac:dyDescent="0.2">
      <c r="A305" s="110"/>
      <c r="B305" s="111"/>
      <c r="C305" s="110"/>
      <c r="D305" s="111"/>
      <c r="E305" s="110"/>
      <c r="F305" s="112"/>
      <c r="G305" s="110"/>
    </row>
    <row r="306" spans="1:7" s="101" customFormat="1" ht="16" x14ac:dyDescent="0.2">
      <c r="A306" s="110"/>
      <c r="B306" s="111"/>
      <c r="C306" s="110"/>
      <c r="D306" s="111"/>
      <c r="E306" s="110"/>
      <c r="F306" s="112"/>
      <c r="G306" s="110"/>
    </row>
    <row r="307" spans="1:7" s="101" customFormat="1" ht="16" x14ac:dyDescent="0.2">
      <c r="A307" s="110"/>
      <c r="B307" s="111"/>
      <c r="C307" s="110"/>
      <c r="D307" s="111"/>
      <c r="E307" s="110"/>
      <c r="F307" s="112"/>
      <c r="G307" s="110"/>
    </row>
    <row r="308" spans="1:7" s="101" customFormat="1" ht="16" x14ac:dyDescent="0.2">
      <c r="A308" s="110"/>
      <c r="B308" s="111"/>
      <c r="C308" s="110"/>
      <c r="D308" s="111"/>
      <c r="E308" s="110"/>
      <c r="F308" s="112"/>
      <c r="G308" s="110"/>
    </row>
    <row r="309" spans="1:7" s="101" customFormat="1" ht="16" x14ac:dyDescent="0.2">
      <c r="A309" s="110"/>
      <c r="B309" s="111"/>
      <c r="C309" s="110"/>
      <c r="D309" s="111"/>
      <c r="E309" s="110"/>
      <c r="F309" s="112"/>
      <c r="G309" s="110"/>
    </row>
    <row r="310" spans="1:7" s="101" customFormat="1" ht="16" x14ac:dyDescent="0.2">
      <c r="A310" s="110"/>
      <c r="B310" s="111"/>
      <c r="C310" s="110"/>
      <c r="D310" s="111"/>
      <c r="E310" s="110"/>
      <c r="F310" s="112"/>
      <c r="G310" s="110"/>
    </row>
    <row r="311" spans="1:7" s="101" customFormat="1" ht="16" x14ac:dyDescent="0.2">
      <c r="A311" s="110"/>
      <c r="B311" s="111"/>
      <c r="C311" s="110"/>
      <c r="D311" s="111"/>
      <c r="E311" s="110"/>
      <c r="F311" s="112"/>
      <c r="G311" s="110"/>
    </row>
    <row r="312" spans="1:7" s="101" customFormat="1" ht="16" x14ac:dyDescent="0.2">
      <c r="A312" s="110"/>
      <c r="B312" s="111"/>
      <c r="C312" s="110"/>
      <c r="D312" s="111"/>
      <c r="E312" s="110"/>
      <c r="F312" s="112"/>
      <c r="G312" s="110"/>
    </row>
    <row r="313" spans="1:7" s="101" customFormat="1" ht="16" x14ac:dyDescent="0.2">
      <c r="A313" s="110"/>
      <c r="B313" s="111"/>
      <c r="C313" s="110"/>
      <c r="D313" s="111"/>
      <c r="E313" s="110"/>
      <c r="F313" s="112"/>
      <c r="G313" s="110"/>
    </row>
    <row r="314" spans="1:7" s="101" customFormat="1" ht="16" x14ac:dyDescent="0.2">
      <c r="A314" s="110"/>
      <c r="B314" s="111"/>
      <c r="C314" s="110"/>
      <c r="D314" s="111"/>
      <c r="E314" s="110"/>
      <c r="F314" s="112"/>
      <c r="G314" s="110"/>
    </row>
    <row r="315" spans="1:7" s="101" customFormat="1" ht="16" x14ac:dyDescent="0.2">
      <c r="A315" s="110"/>
      <c r="B315" s="111"/>
      <c r="C315" s="110"/>
      <c r="D315" s="111"/>
      <c r="E315" s="110"/>
      <c r="F315" s="112"/>
      <c r="G315" s="110"/>
    </row>
    <row r="316" spans="1:7" s="101" customFormat="1" ht="16" x14ac:dyDescent="0.2">
      <c r="A316" s="110"/>
      <c r="B316" s="111"/>
      <c r="C316" s="110"/>
      <c r="D316" s="111"/>
      <c r="E316" s="110"/>
      <c r="F316" s="112"/>
      <c r="G316" s="110"/>
    </row>
    <row r="317" spans="1:7" s="101" customFormat="1" ht="16" x14ac:dyDescent="0.2">
      <c r="A317" s="110"/>
      <c r="B317" s="111"/>
      <c r="C317" s="110"/>
      <c r="D317" s="111"/>
      <c r="E317" s="110"/>
      <c r="F317" s="112"/>
      <c r="G317" s="110"/>
    </row>
    <row r="318" spans="1:7" s="101" customFormat="1" ht="16" x14ac:dyDescent="0.2">
      <c r="A318" s="110"/>
      <c r="B318" s="111"/>
      <c r="C318" s="110"/>
      <c r="D318" s="111"/>
      <c r="E318" s="110"/>
      <c r="F318" s="112"/>
      <c r="G318" s="110"/>
    </row>
    <row r="319" spans="1:7" s="101" customFormat="1" ht="16" x14ac:dyDescent="0.2">
      <c r="A319" s="110"/>
      <c r="B319" s="111"/>
      <c r="C319" s="110"/>
      <c r="D319" s="111"/>
      <c r="E319" s="110"/>
      <c r="F319" s="112"/>
      <c r="G319" s="110"/>
    </row>
    <row r="320" spans="1:7" s="101" customFormat="1" ht="16" x14ac:dyDescent="0.2">
      <c r="A320" s="110"/>
      <c r="B320" s="111"/>
      <c r="C320" s="110"/>
      <c r="D320" s="111"/>
      <c r="E320" s="110"/>
      <c r="F320" s="112"/>
      <c r="G320" s="110"/>
    </row>
    <row r="321" spans="1:7" s="101" customFormat="1" ht="16" x14ac:dyDescent="0.2">
      <c r="A321" s="110"/>
      <c r="B321" s="111"/>
      <c r="C321" s="110"/>
      <c r="D321" s="111"/>
      <c r="E321" s="110"/>
      <c r="F321" s="112"/>
      <c r="G321" s="110"/>
    </row>
    <row r="322" spans="1:7" s="101" customFormat="1" ht="16" x14ac:dyDescent="0.2">
      <c r="A322" s="110"/>
      <c r="B322" s="111"/>
      <c r="C322" s="110"/>
      <c r="D322" s="111"/>
      <c r="E322" s="110"/>
      <c r="F322" s="112"/>
      <c r="G322" s="110"/>
    </row>
    <row r="323" spans="1:7" s="101" customFormat="1" ht="16" x14ac:dyDescent="0.2">
      <c r="A323" s="110"/>
      <c r="B323" s="111"/>
      <c r="C323" s="110"/>
      <c r="D323" s="111"/>
      <c r="E323" s="110"/>
      <c r="F323" s="112"/>
      <c r="G323" s="110"/>
    </row>
    <row r="324" spans="1:7" s="101" customFormat="1" ht="16" x14ac:dyDescent="0.2">
      <c r="A324" s="110"/>
      <c r="B324" s="111"/>
      <c r="C324" s="110"/>
      <c r="D324" s="111"/>
      <c r="E324" s="110"/>
      <c r="F324" s="112"/>
      <c r="G324" s="110"/>
    </row>
    <row r="325" spans="1:7" s="101" customFormat="1" ht="16" x14ac:dyDescent="0.2">
      <c r="A325" s="110"/>
      <c r="B325" s="111"/>
      <c r="C325" s="110"/>
      <c r="D325" s="111"/>
      <c r="E325" s="110"/>
      <c r="F325" s="112"/>
      <c r="G325" s="110"/>
    </row>
    <row r="326" spans="1:7" s="101" customFormat="1" ht="16" x14ac:dyDescent="0.2">
      <c r="A326" s="110"/>
      <c r="B326" s="111"/>
      <c r="C326" s="110"/>
      <c r="D326" s="111"/>
      <c r="E326" s="110"/>
      <c r="F326" s="112"/>
      <c r="G326" s="110"/>
    </row>
    <row r="327" spans="1:7" s="101" customFormat="1" ht="16" x14ac:dyDescent="0.2">
      <c r="A327" s="110"/>
      <c r="B327" s="111"/>
      <c r="C327" s="110"/>
      <c r="D327" s="111"/>
      <c r="E327" s="110"/>
      <c r="F327" s="112"/>
      <c r="G327" s="110"/>
    </row>
    <row r="328" spans="1:7" s="101" customFormat="1" ht="16" x14ac:dyDescent="0.2">
      <c r="A328" s="110"/>
      <c r="B328" s="111"/>
      <c r="C328" s="110"/>
      <c r="D328" s="111"/>
      <c r="E328" s="110"/>
      <c r="F328" s="112"/>
      <c r="G328" s="110"/>
    </row>
    <row r="329" spans="1:7" s="101" customFormat="1" ht="16" x14ac:dyDescent="0.2">
      <c r="A329" s="110"/>
      <c r="B329" s="111"/>
      <c r="C329" s="110"/>
      <c r="D329" s="111"/>
      <c r="E329" s="110"/>
      <c r="F329" s="112"/>
      <c r="G329" s="110"/>
    </row>
    <row r="330" spans="1:7" s="101" customFormat="1" ht="16" x14ac:dyDescent="0.2">
      <c r="A330" s="110"/>
      <c r="B330" s="111"/>
      <c r="C330" s="110"/>
      <c r="D330" s="111"/>
      <c r="E330" s="110"/>
      <c r="F330" s="112"/>
      <c r="G330" s="110"/>
    </row>
    <row r="331" spans="1:7" s="101" customFormat="1" ht="16" x14ac:dyDescent="0.2">
      <c r="A331" s="110"/>
      <c r="B331" s="111"/>
      <c r="C331" s="110"/>
      <c r="D331" s="111"/>
      <c r="E331" s="110"/>
      <c r="F331" s="112"/>
      <c r="G331" s="110"/>
    </row>
    <row r="332" spans="1:7" s="101" customFormat="1" ht="16" x14ac:dyDescent="0.2">
      <c r="A332" s="110"/>
      <c r="B332" s="111"/>
      <c r="C332" s="110"/>
      <c r="D332" s="111"/>
      <c r="E332" s="110"/>
      <c r="F332" s="112"/>
      <c r="G332" s="110"/>
    </row>
    <row r="333" spans="1:7" s="101" customFormat="1" ht="16" x14ac:dyDescent="0.2">
      <c r="A333" s="110"/>
      <c r="B333" s="111"/>
      <c r="C333" s="110"/>
      <c r="D333" s="111"/>
      <c r="E333" s="110"/>
      <c r="F333" s="112"/>
      <c r="G333" s="110"/>
    </row>
    <row r="334" spans="1:7" s="101" customFormat="1" ht="16" x14ac:dyDescent="0.2">
      <c r="A334" s="110"/>
      <c r="B334" s="111"/>
      <c r="C334" s="110"/>
      <c r="D334" s="111"/>
      <c r="E334" s="110"/>
      <c r="F334" s="112"/>
      <c r="G334" s="110"/>
    </row>
    <row r="335" spans="1:7" s="101" customFormat="1" ht="16" x14ac:dyDescent="0.2">
      <c r="A335" s="110"/>
      <c r="B335" s="111"/>
      <c r="C335" s="110"/>
      <c r="D335" s="111"/>
      <c r="E335" s="110"/>
      <c r="F335" s="112"/>
      <c r="G335" s="110"/>
    </row>
    <row r="336" spans="1:7" s="101" customFormat="1" x14ac:dyDescent="0.2"/>
  </sheetData>
  <mergeCells count="1">
    <mergeCell ref="B2:F2"/>
  </mergeCells>
  <dataValidations count="1">
    <dataValidation type="list" allowBlank="1" showErrorMessage="1" sqref="B5" xr:uid="{7FA92FBC-A2C9-8141-8DC1-A1AC6A4DD1D7}">
      <formula1>"January,February,March,April,May,June,July,August,September,October,November,December"</formula1>
    </dataValidation>
  </dataValidation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W999"/>
  <sheetViews>
    <sheetView workbookViewId="0">
      <pane ySplit="1" topLeftCell="A2" activePane="bottomLeft" state="frozen"/>
      <selection pane="bottomLeft" activeCell="H32" sqref="H32"/>
    </sheetView>
  </sheetViews>
  <sheetFormatPr baseColWidth="10" defaultColWidth="14.5" defaultRowHeight="15.75" customHeight="1" x14ac:dyDescent="0.2"/>
  <cols>
    <col min="1" max="1" width="29.5" style="102" customWidth="1"/>
    <col min="2" max="2" width="18.83203125" style="102" customWidth="1"/>
    <col min="3" max="3" width="25.6640625" style="102" customWidth="1"/>
    <col min="4" max="18" width="18.83203125" style="101" customWidth="1"/>
    <col min="19" max="23" width="18.83203125" style="102" customWidth="1"/>
    <col min="24" max="16384" width="14.5" style="102"/>
  </cols>
  <sheetData>
    <row r="1" spans="1:23" ht="16" x14ac:dyDescent="0.2">
      <c r="A1" s="113" t="s">
        <v>43</v>
      </c>
      <c r="B1" s="113" t="s">
        <v>51</v>
      </c>
      <c r="C1" s="113" t="s">
        <v>52</v>
      </c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14"/>
      <c r="T1" s="114"/>
      <c r="U1" s="114"/>
      <c r="V1" s="114"/>
      <c r="W1" s="114"/>
    </row>
    <row r="2" spans="1:23" ht="16" x14ac:dyDescent="0.2">
      <c r="A2" s="108" t="s">
        <v>53</v>
      </c>
      <c r="B2" s="115">
        <v>6978972.1399999997</v>
      </c>
      <c r="C2" s="115">
        <v>34894.61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08"/>
      <c r="T2" s="108"/>
      <c r="U2" s="108"/>
      <c r="V2" s="108"/>
      <c r="W2" s="108"/>
    </row>
    <row r="3" spans="1:23" ht="16" x14ac:dyDescent="0.2">
      <c r="A3" s="108" t="s">
        <v>54</v>
      </c>
      <c r="B3" s="115">
        <v>5921182</v>
      </c>
      <c r="C3" s="115">
        <v>27572.65</v>
      </c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08"/>
      <c r="T3" s="108"/>
      <c r="U3" s="108"/>
      <c r="V3" s="108"/>
      <c r="W3" s="108"/>
    </row>
    <row r="4" spans="1:23" ht="16" x14ac:dyDescent="0.2">
      <c r="A4" s="108" t="s">
        <v>55</v>
      </c>
      <c r="B4" s="115">
        <v>3493563.77</v>
      </c>
      <c r="C4" s="115">
        <v>26353.919999999998</v>
      </c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08"/>
      <c r="T4" s="108"/>
      <c r="U4" s="108"/>
      <c r="V4" s="108"/>
      <c r="W4" s="108"/>
    </row>
    <row r="5" spans="1:23" ht="16" x14ac:dyDescent="0.2">
      <c r="A5" s="108" t="s">
        <v>56</v>
      </c>
      <c r="B5" s="115">
        <v>5342840.97</v>
      </c>
      <c r="C5" s="115">
        <v>19228.87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08"/>
      <c r="T5" s="108"/>
      <c r="U5" s="108"/>
      <c r="V5" s="108"/>
      <c r="W5" s="108"/>
    </row>
    <row r="6" spans="1:23" ht="16" x14ac:dyDescent="0.2">
      <c r="A6" s="108" t="s">
        <v>57</v>
      </c>
      <c r="B6" s="115">
        <v>4135111.5</v>
      </c>
      <c r="C6" s="115">
        <v>18690.11</v>
      </c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08"/>
      <c r="T6" s="108"/>
      <c r="U6" s="108"/>
      <c r="V6" s="108"/>
      <c r="W6" s="108"/>
    </row>
    <row r="7" spans="1:23" ht="16" x14ac:dyDescent="0.2">
      <c r="A7" s="108" t="s">
        <v>58</v>
      </c>
      <c r="B7" s="115">
        <v>4684815.33</v>
      </c>
      <c r="C7" s="115">
        <v>17154.22</v>
      </c>
      <c r="D7" s="111"/>
      <c r="E7" s="111"/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08"/>
      <c r="T7" s="108"/>
      <c r="U7" s="108"/>
      <c r="V7" s="108"/>
      <c r="W7" s="108"/>
    </row>
    <row r="8" spans="1:23" ht="16" x14ac:dyDescent="0.2">
      <c r="A8" s="108" t="s">
        <v>59</v>
      </c>
      <c r="B8" s="115">
        <v>1664753.24</v>
      </c>
      <c r="C8" s="115">
        <v>11469.26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08"/>
      <c r="T8" s="108"/>
      <c r="U8" s="108"/>
      <c r="V8" s="108"/>
      <c r="W8" s="108"/>
    </row>
    <row r="9" spans="1:23" ht="16" x14ac:dyDescent="0.2">
      <c r="A9" s="108" t="s">
        <v>60</v>
      </c>
      <c r="B9" s="115">
        <v>2065024.21</v>
      </c>
      <c r="C9" s="115">
        <v>11295.98</v>
      </c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08"/>
      <c r="T9" s="108"/>
      <c r="U9" s="108"/>
      <c r="V9" s="108"/>
      <c r="W9" s="108"/>
    </row>
    <row r="10" spans="1:23" ht="16" x14ac:dyDescent="0.2">
      <c r="A10" s="108" t="s">
        <v>61</v>
      </c>
      <c r="B10" s="115">
        <v>1851292.5</v>
      </c>
      <c r="C10" s="115">
        <v>10153.120000000001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08"/>
      <c r="T10" s="108"/>
      <c r="U10" s="108"/>
      <c r="V10" s="108"/>
      <c r="W10" s="108"/>
    </row>
    <row r="11" spans="1:23" ht="16" x14ac:dyDescent="0.2">
      <c r="A11" s="108" t="s">
        <v>62</v>
      </c>
      <c r="B11" s="115">
        <v>831062.37</v>
      </c>
      <c r="C11" s="115">
        <v>7966.73</v>
      </c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08"/>
      <c r="T11" s="108"/>
      <c r="U11" s="108"/>
      <c r="V11" s="108"/>
      <c r="W11" s="108"/>
    </row>
    <row r="12" spans="1:23" ht="16" x14ac:dyDescent="0.2">
      <c r="A12" s="108" t="s">
        <v>63</v>
      </c>
      <c r="B12" s="115">
        <v>1505429.7</v>
      </c>
      <c r="C12" s="115">
        <v>7062.36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08"/>
      <c r="T12" s="108"/>
      <c r="U12" s="108"/>
      <c r="V12" s="108"/>
      <c r="W12" s="108"/>
    </row>
    <row r="13" spans="1:23" ht="16" x14ac:dyDescent="0.2">
      <c r="A13" s="108" t="s">
        <v>64</v>
      </c>
      <c r="B13" s="115">
        <v>3844483.42</v>
      </c>
      <c r="C13" s="115">
        <v>7044.12</v>
      </c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08"/>
      <c r="T13" s="108"/>
      <c r="U13" s="108"/>
      <c r="V13" s="108"/>
      <c r="W13" s="108"/>
    </row>
    <row r="14" spans="1:23" ht="16" x14ac:dyDescent="0.2">
      <c r="A14" s="108" t="s">
        <v>65</v>
      </c>
      <c r="B14" s="115">
        <v>683371.5</v>
      </c>
      <c r="C14" s="115">
        <v>6755.33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08"/>
      <c r="T14" s="108"/>
      <c r="U14" s="108"/>
      <c r="V14" s="108"/>
      <c r="W14" s="108"/>
    </row>
    <row r="15" spans="1:23" ht="16" x14ac:dyDescent="0.2">
      <c r="A15" s="108" t="s">
        <v>66</v>
      </c>
      <c r="B15" s="115">
        <v>419921.51</v>
      </c>
      <c r="C15" s="115">
        <v>6162.65</v>
      </c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08"/>
      <c r="T15" s="108"/>
      <c r="U15" s="108"/>
      <c r="V15" s="108"/>
      <c r="W15" s="108"/>
    </row>
    <row r="16" spans="1:23" ht="16" x14ac:dyDescent="0.2">
      <c r="A16" s="108" t="s">
        <v>67</v>
      </c>
      <c r="B16" s="115">
        <v>1043836.47</v>
      </c>
      <c r="C16" s="115">
        <v>5661.46</v>
      </c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08"/>
      <c r="T16" s="108"/>
      <c r="U16" s="108"/>
      <c r="V16" s="108"/>
      <c r="W16" s="108"/>
    </row>
    <row r="17" spans="1:23" ht="16" x14ac:dyDescent="0.2">
      <c r="A17" s="108" t="s">
        <v>68</v>
      </c>
      <c r="B17" s="115">
        <v>2202755.09</v>
      </c>
      <c r="C17" s="115">
        <v>5225.6899999999996</v>
      </c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08"/>
      <c r="T17" s="108"/>
      <c r="U17" s="108"/>
      <c r="V17" s="108"/>
      <c r="W17" s="108"/>
    </row>
    <row r="18" spans="1:23" ht="16" x14ac:dyDescent="0.2">
      <c r="A18" s="108" t="s">
        <v>69</v>
      </c>
      <c r="B18" s="115">
        <v>351152.08</v>
      </c>
      <c r="C18" s="115">
        <v>5131.05</v>
      </c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08"/>
      <c r="T18" s="108"/>
      <c r="U18" s="108"/>
      <c r="V18" s="108"/>
      <c r="W18" s="108"/>
    </row>
    <row r="19" spans="1:23" ht="16" x14ac:dyDescent="0.2">
      <c r="A19" s="108" t="s">
        <v>70</v>
      </c>
      <c r="B19" s="115">
        <v>3619614.33</v>
      </c>
      <c r="C19" s="115">
        <v>5073.1899999999996</v>
      </c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08"/>
      <c r="T19" s="108"/>
      <c r="U19" s="108"/>
      <c r="V19" s="108"/>
      <c r="W19" s="108"/>
    </row>
    <row r="20" spans="1:23" ht="16" x14ac:dyDescent="0.2">
      <c r="A20" s="108" t="s">
        <v>71</v>
      </c>
      <c r="B20" s="115">
        <v>688961.48</v>
      </c>
      <c r="C20" s="115">
        <v>5034.82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08"/>
      <c r="T20" s="108"/>
      <c r="U20" s="108"/>
      <c r="V20" s="108"/>
      <c r="W20" s="108"/>
    </row>
    <row r="21" spans="1:23" ht="16" x14ac:dyDescent="0.2">
      <c r="A21" s="108" t="s">
        <v>72</v>
      </c>
      <c r="B21" s="115">
        <v>3358.59</v>
      </c>
      <c r="C21" s="115">
        <v>4683.08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08"/>
      <c r="T21" s="108"/>
      <c r="U21" s="108"/>
      <c r="V21" s="108"/>
      <c r="W21" s="108"/>
    </row>
    <row r="22" spans="1:23" ht="16" x14ac:dyDescent="0.2">
      <c r="A22" s="108" t="s">
        <v>73</v>
      </c>
      <c r="B22" s="115">
        <v>1043156.48</v>
      </c>
      <c r="C22" s="115">
        <v>4462.88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08"/>
      <c r="T22" s="108"/>
      <c r="U22" s="108"/>
      <c r="V22" s="108"/>
      <c r="W22" s="108"/>
    </row>
    <row r="23" spans="1:23" ht="16" x14ac:dyDescent="0.2">
      <c r="A23" s="108" t="s">
        <v>74</v>
      </c>
      <c r="B23" s="115">
        <v>907170.95</v>
      </c>
      <c r="C23" s="115">
        <v>4376.78</v>
      </c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08"/>
      <c r="T23" s="108"/>
      <c r="U23" s="108"/>
      <c r="V23" s="108"/>
      <c r="W23" s="108"/>
    </row>
    <row r="24" spans="1:23" ht="16" x14ac:dyDescent="0.2">
      <c r="A24" s="108" t="s">
        <v>75</v>
      </c>
      <c r="B24" s="115">
        <v>274208.77</v>
      </c>
      <c r="C24" s="115">
        <v>4259.41</v>
      </c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08"/>
      <c r="T24" s="108"/>
      <c r="U24" s="108"/>
      <c r="V24" s="108"/>
      <c r="W24" s="108"/>
    </row>
    <row r="25" spans="1:23" ht="16" x14ac:dyDescent="0.2">
      <c r="A25" s="108" t="s">
        <v>76</v>
      </c>
      <c r="B25" s="115">
        <v>5608555.3700000001</v>
      </c>
      <c r="C25" s="115">
        <v>4068.57</v>
      </c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08"/>
      <c r="T25" s="108"/>
      <c r="U25" s="108"/>
      <c r="V25" s="108"/>
      <c r="W25" s="108"/>
    </row>
    <row r="26" spans="1:23" ht="16" x14ac:dyDescent="0.2">
      <c r="A26" s="108" t="s">
        <v>77</v>
      </c>
      <c r="B26" s="115">
        <v>410548.56</v>
      </c>
      <c r="C26" s="115">
        <v>4014.67</v>
      </c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08"/>
      <c r="T26" s="108"/>
      <c r="U26" s="108"/>
      <c r="V26" s="108"/>
      <c r="W26" s="108"/>
    </row>
    <row r="27" spans="1:23" ht="16" x14ac:dyDescent="0.2">
      <c r="A27" s="108" t="s">
        <v>78</v>
      </c>
      <c r="B27" s="115">
        <v>1312047.52</v>
      </c>
      <c r="C27" s="115">
        <v>3963.47</v>
      </c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08"/>
      <c r="T27" s="108"/>
      <c r="U27" s="108"/>
      <c r="V27" s="108"/>
      <c r="W27" s="108"/>
    </row>
    <row r="28" spans="1:23" ht="16" x14ac:dyDescent="0.2">
      <c r="A28" s="108" t="s">
        <v>79</v>
      </c>
      <c r="B28" s="115">
        <v>1445601.28</v>
      </c>
      <c r="C28" s="115">
        <v>3894.07</v>
      </c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08"/>
      <c r="T28" s="108"/>
      <c r="U28" s="108"/>
      <c r="V28" s="108"/>
      <c r="W28" s="108"/>
    </row>
    <row r="29" spans="1:23" ht="16" x14ac:dyDescent="0.2">
      <c r="A29" s="108" t="s">
        <v>80</v>
      </c>
      <c r="B29" s="115">
        <v>376412.49</v>
      </c>
      <c r="C29" s="115">
        <v>3773.64</v>
      </c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08"/>
      <c r="T29" s="108"/>
      <c r="U29" s="108"/>
      <c r="V29" s="108"/>
      <c r="W29" s="108"/>
    </row>
    <row r="30" spans="1:23" ht="16" x14ac:dyDescent="0.2">
      <c r="A30" s="108" t="s">
        <v>81</v>
      </c>
      <c r="B30" s="115">
        <v>369671.08</v>
      </c>
      <c r="C30" s="115">
        <v>3507.49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08"/>
      <c r="T30" s="108"/>
      <c r="U30" s="108"/>
      <c r="V30" s="108"/>
      <c r="W30" s="108"/>
    </row>
    <row r="31" spans="1:23" ht="16" x14ac:dyDescent="0.2">
      <c r="A31" s="108" t="s">
        <v>82</v>
      </c>
      <c r="B31" s="115">
        <v>1081627.18</v>
      </c>
      <c r="C31" s="115">
        <v>3466.34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08"/>
      <c r="T31" s="108"/>
      <c r="U31" s="108"/>
      <c r="V31" s="108"/>
      <c r="W31" s="108"/>
    </row>
    <row r="32" spans="1:23" ht="16" x14ac:dyDescent="0.2">
      <c r="A32" s="108" t="s">
        <v>83</v>
      </c>
      <c r="B32" s="115">
        <v>3663361.17</v>
      </c>
      <c r="C32" s="115">
        <v>3411.22</v>
      </c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08"/>
      <c r="T32" s="108"/>
      <c r="U32" s="108"/>
      <c r="V32" s="108"/>
      <c r="W32" s="108"/>
    </row>
    <row r="33" spans="1:23" ht="16" x14ac:dyDescent="0.2">
      <c r="A33" s="108" t="s">
        <v>84</v>
      </c>
      <c r="B33" s="115">
        <v>4341685.33</v>
      </c>
      <c r="C33" s="115">
        <v>3351.66</v>
      </c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08"/>
      <c r="T33" s="108"/>
      <c r="U33" s="108"/>
      <c r="V33" s="108"/>
      <c r="W33" s="108"/>
    </row>
    <row r="34" spans="1:23" ht="16" x14ac:dyDescent="0.2">
      <c r="A34" s="108" t="s">
        <v>85</v>
      </c>
      <c r="B34" s="115">
        <v>900684.02</v>
      </c>
      <c r="C34" s="115">
        <v>3272.31</v>
      </c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08"/>
      <c r="T34" s="108"/>
      <c r="U34" s="108"/>
      <c r="V34" s="108"/>
      <c r="W34" s="108"/>
    </row>
    <row r="35" spans="1:23" ht="16" x14ac:dyDescent="0.2">
      <c r="A35" s="108" t="s">
        <v>86</v>
      </c>
      <c r="B35" s="115">
        <v>427051.94</v>
      </c>
      <c r="C35" s="115">
        <v>3132.34</v>
      </c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08"/>
      <c r="T35" s="108"/>
      <c r="U35" s="108"/>
      <c r="V35" s="108"/>
      <c r="W35" s="108"/>
    </row>
    <row r="36" spans="1:23" ht="16" x14ac:dyDescent="0.2">
      <c r="A36" s="108" t="s">
        <v>87</v>
      </c>
      <c r="B36" s="115">
        <v>293175.36</v>
      </c>
      <c r="C36" s="115">
        <v>3113.47</v>
      </c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08"/>
      <c r="T36" s="108"/>
      <c r="U36" s="108"/>
      <c r="V36" s="108"/>
      <c r="W36" s="108"/>
    </row>
    <row r="37" spans="1:23" ht="16" x14ac:dyDescent="0.2">
      <c r="A37" s="108" t="s">
        <v>88</v>
      </c>
      <c r="B37" s="115">
        <v>693949.15</v>
      </c>
      <c r="C37" s="115">
        <v>3073.71</v>
      </c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08"/>
      <c r="T37" s="108"/>
      <c r="U37" s="108"/>
      <c r="V37" s="108"/>
      <c r="W37" s="108"/>
    </row>
    <row r="38" spans="1:23" ht="16" x14ac:dyDescent="0.2">
      <c r="A38" s="108" t="s">
        <v>89</v>
      </c>
      <c r="B38" s="115">
        <v>314168.43</v>
      </c>
      <c r="C38" s="115">
        <v>3060.4</v>
      </c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08"/>
      <c r="T38" s="108"/>
      <c r="U38" s="108"/>
      <c r="V38" s="108"/>
      <c r="W38" s="108"/>
    </row>
    <row r="39" spans="1:23" ht="16" x14ac:dyDescent="0.2">
      <c r="A39" s="108" t="s">
        <v>90</v>
      </c>
      <c r="B39" s="115">
        <v>372912.46</v>
      </c>
      <c r="C39" s="115">
        <v>3016.77</v>
      </c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08"/>
      <c r="T39" s="108"/>
      <c r="U39" s="108"/>
      <c r="V39" s="108"/>
      <c r="W39" s="108"/>
    </row>
    <row r="40" spans="1:23" ht="16" x14ac:dyDescent="0.2">
      <c r="A40" s="108" t="s">
        <v>91</v>
      </c>
      <c r="B40" s="115">
        <v>783180.58</v>
      </c>
      <c r="C40" s="115">
        <v>2883.73</v>
      </c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08"/>
      <c r="T40" s="108"/>
      <c r="U40" s="108"/>
      <c r="V40" s="108"/>
      <c r="W40" s="108"/>
    </row>
    <row r="41" spans="1:23" ht="16" x14ac:dyDescent="0.2">
      <c r="A41" s="108" t="s">
        <v>92</v>
      </c>
      <c r="B41" s="115">
        <v>4685799.5599999996</v>
      </c>
      <c r="C41" s="115">
        <v>2875.69</v>
      </c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08"/>
      <c r="T41" s="108"/>
      <c r="U41" s="108"/>
      <c r="V41" s="108"/>
      <c r="W41" s="108"/>
    </row>
    <row r="42" spans="1:23" ht="16" x14ac:dyDescent="0.2">
      <c r="A42" s="108" t="s">
        <v>93</v>
      </c>
      <c r="B42" s="115">
        <v>1649565.05</v>
      </c>
      <c r="C42" s="115">
        <v>2873.34</v>
      </c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08"/>
      <c r="T42" s="108"/>
      <c r="U42" s="108"/>
      <c r="V42" s="108"/>
      <c r="W42" s="108"/>
    </row>
    <row r="43" spans="1:23" ht="16" x14ac:dyDescent="0.2">
      <c r="A43" s="108" t="s">
        <v>94</v>
      </c>
      <c r="B43" s="115">
        <v>1231228.8500000001</v>
      </c>
      <c r="C43" s="115">
        <v>2844.97</v>
      </c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08"/>
      <c r="T43" s="108"/>
      <c r="U43" s="108"/>
      <c r="V43" s="108"/>
      <c r="W43" s="108"/>
    </row>
    <row r="44" spans="1:23" ht="16" x14ac:dyDescent="0.2">
      <c r="A44" s="108" t="s">
        <v>95</v>
      </c>
      <c r="B44" s="115">
        <v>2421549.15</v>
      </c>
      <c r="C44" s="115">
        <v>2777.28</v>
      </c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08"/>
      <c r="T44" s="108"/>
      <c r="U44" s="108"/>
      <c r="V44" s="108"/>
      <c r="W44" s="108"/>
    </row>
    <row r="45" spans="1:23" ht="16" x14ac:dyDescent="0.2">
      <c r="A45" s="108" t="s">
        <v>96</v>
      </c>
      <c r="B45" s="115">
        <v>719432.44</v>
      </c>
      <c r="C45" s="115">
        <v>2660.28</v>
      </c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08"/>
      <c r="T45" s="108"/>
      <c r="U45" s="108"/>
      <c r="V45" s="108"/>
      <c r="W45" s="108"/>
    </row>
    <row r="46" spans="1:23" ht="16" x14ac:dyDescent="0.2">
      <c r="A46" s="108" t="s">
        <v>97</v>
      </c>
      <c r="B46" s="115">
        <v>152030.82999999999</v>
      </c>
      <c r="C46" s="115">
        <v>2658.02</v>
      </c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08"/>
      <c r="T46" s="108"/>
      <c r="U46" s="108"/>
      <c r="V46" s="108"/>
      <c r="W46" s="108"/>
    </row>
    <row r="47" spans="1:23" ht="16" x14ac:dyDescent="0.2">
      <c r="A47" s="108" t="s">
        <v>98</v>
      </c>
      <c r="B47" s="115">
        <v>455343.85</v>
      </c>
      <c r="C47" s="115">
        <v>2499.04</v>
      </c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08"/>
      <c r="T47" s="108"/>
      <c r="U47" s="108"/>
      <c r="V47" s="108"/>
      <c r="W47" s="108"/>
    </row>
    <row r="48" spans="1:23" ht="16" x14ac:dyDescent="0.2">
      <c r="A48" s="108" t="s">
        <v>99</v>
      </c>
      <c r="B48" s="115">
        <v>3313569.89</v>
      </c>
      <c r="C48" s="115">
        <v>2486.83</v>
      </c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08"/>
      <c r="T48" s="108"/>
      <c r="U48" s="108"/>
      <c r="V48" s="108"/>
      <c r="W48" s="108"/>
    </row>
    <row r="49" spans="1:23" ht="16" x14ac:dyDescent="0.2">
      <c r="A49" s="108" t="s">
        <v>100</v>
      </c>
      <c r="B49" s="115">
        <v>4642348.6100000003</v>
      </c>
      <c r="C49" s="115">
        <v>2470.6799999999998</v>
      </c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08"/>
      <c r="T49" s="108"/>
      <c r="U49" s="108"/>
      <c r="V49" s="108"/>
      <c r="W49" s="108"/>
    </row>
    <row r="50" spans="1:23" ht="16" x14ac:dyDescent="0.2">
      <c r="A50" s="108" t="s">
        <v>101</v>
      </c>
      <c r="B50" s="115">
        <v>1315114.48</v>
      </c>
      <c r="C50" s="115">
        <v>2374.6999999999998</v>
      </c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08"/>
      <c r="T50" s="108"/>
      <c r="U50" s="108"/>
      <c r="V50" s="108"/>
      <c r="W50" s="108"/>
    </row>
    <row r="51" spans="1:23" ht="16" x14ac:dyDescent="0.2">
      <c r="A51" s="108" t="s">
        <v>102</v>
      </c>
      <c r="B51" s="115">
        <v>934938.02</v>
      </c>
      <c r="C51" s="115">
        <v>2335.88</v>
      </c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08"/>
      <c r="T51" s="108"/>
      <c r="U51" s="108"/>
      <c r="V51" s="108"/>
      <c r="W51" s="108"/>
    </row>
    <row r="52" spans="1:23" ht="16" x14ac:dyDescent="0.2">
      <c r="A52" s="108" t="s">
        <v>103</v>
      </c>
      <c r="B52" s="115">
        <v>812889.03</v>
      </c>
      <c r="C52" s="115">
        <v>2312.8200000000002</v>
      </c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08"/>
      <c r="T52" s="108"/>
      <c r="U52" s="108"/>
      <c r="V52" s="108"/>
      <c r="W52" s="108"/>
    </row>
    <row r="53" spans="1:23" ht="16" x14ac:dyDescent="0.2">
      <c r="A53" s="108" t="s">
        <v>104</v>
      </c>
      <c r="B53" s="115">
        <v>448071.35</v>
      </c>
      <c r="C53" s="115">
        <v>2180.19</v>
      </c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08"/>
      <c r="T53" s="108"/>
      <c r="U53" s="108"/>
      <c r="V53" s="108"/>
      <c r="W53" s="108"/>
    </row>
    <row r="54" spans="1:23" ht="16" x14ac:dyDescent="0.2">
      <c r="A54" s="108" t="s">
        <v>105</v>
      </c>
      <c r="B54" s="115">
        <v>1005550.14</v>
      </c>
      <c r="C54" s="115">
        <v>2152.58</v>
      </c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08"/>
      <c r="T54" s="108"/>
      <c r="U54" s="108"/>
      <c r="V54" s="108"/>
      <c r="W54" s="108"/>
    </row>
    <row r="55" spans="1:23" ht="16" x14ac:dyDescent="0.2">
      <c r="A55" s="108" t="s">
        <v>106</v>
      </c>
      <c r="B55" s="115">
        <v>138091.91</v>
      </c>
      <c r="C55" s="115">
        <v>2095.7399999999998</v>
      </c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08"/>
      <c r="T55" s="108"/>
      <c r="U55" s="108"/>
      <c r="V55" s="108"/>
      <c r="W55" s="108"/>
    </row>
    <row r="56" spans="1:23" ht="16" x14ac:dyDescent="0.2">
      <c r="A56" s="108" t="s">
        <v>107</v>
      </c>
      <c r="B56" s="115">
        <v>840195.98</v>
      </c>
      <c r="C56" s="115">
        <v>2079.61</v>
      </c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08"/>
      <c r="T56" s="108"/>
      <c r="U56" s="108"/>
      <c r="V56" s="108"/>
      <c r="W56" s="108"/>
    </row>
    <row r="57" spans="1:23" ht="16" x14ac:dyDescent="0.2">
      <c r="A57" s="108" t="s">
        <v>108</v>
      </c>
      <c r="B57" s="115">
        <v>412784.19</v>
      </c>
      <c r="C57" s="115">
        <v>2005.3</v>
      </c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08"/>
      <c r="T57" s="108"/>
      <c r="U57" s="108"/>
      <c r="V57" s="108"/>
      <c r="W57" s="108"/>
    </row>
    <row r="58" spans="1:23" ht="16" x14ac:dyDescent="0.2">
      <c r="A58" s="108" t="s">
        <v>109</v>
      </c>
      <c r="B58" s="115">
        <v>2001574.11</v>
      </c>
      <c r="C58" s="115">
        <v>1936.06</v>
      </c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08"/>
      <c r="T58" s="108"/>
      <c r="U58" s="108"/>
      <c r="V58" s="108"/>
      <c r="W58" s="108"/>
    </row>
    <row r="59" spans="1:23" ht="16" x14ac:dyDescent="0.2">
      <c r="A59" s="108" t="s">
        <v>110</v>
      </c>
      <c r="B59" s="115">
        <v>715273.88</v>
      </c>
      <c r="C59" s="115">
        <v>1903.56</v>
      </c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08"/>
      <c r="T59" s="108"/>
      <c r="U59" s="108"/>
      <c r="V59" s="108"/>
      <c r="W59" s="108"/>
    </row>
    <row r="60" spans="1:23" ht="16" x14ac:dyDescent="0.2">
      <c r="A60" s="108" t="s">
        <v>111</v>
      </c>
      <c r="B60" s="115">
        <v>187647.43</v>
      </c>
      <c r="C60" s="115">
        <v>1828.32</v>
      </c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08"/>
      <c r="T60" s="108"/>
      <c r="U60" s="108"/>
      <c r="V60" s="108"/>
      <c r="W60" s="108"/>
    </row>
    <row r="61" spans="1:23" ht="16" x14ac:dyDescent="0.2">
      <c r="A61" s="108" t="s">
        <v>112</v>
      </c>
      <c r="B61" s="115">
        <v>1229084.81</v>
      </c>
      <c r="C61" s="115">
        <v>1770.33</v>
      </c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08"/>
      <c r="T61" s="108"/>
      <c r="U61" s="108"/>
      <c r="V61" s="108"/>
      <c r="W61" s="108"/>
    </row>
    <row r="62" spans="1:23" ht="16" x14ac:dyDescent="0.2">
      <c r="A62" s="108" t="s">
        <v>113</v>
      </c>
      <c r="B62" s="115">
        <v>0</v>
      </c>
      <c r="C62" s="115">
        <v>1758.15</v>
      </c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08"/>
      <c r="T62" s="108"/>
      <c r="U62" s="108"/>
      <c r="V62" s="108"/>
      <c r="W62" s="108"/>
    </row>
    <row r="63" spans="1:23" ht="16" x14ac:dyDescent="0.2">
      <c r="A63" s="108" t="s">
        <v>114</v>
      </c>
      <c r="B63" s="115">
        <v>170243.78</v>
      </c>
      <c r="C63" s="115">
        <v>1723.72</v>
      </c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08"/>
      <c r="T63" s="108"/>
      <c r="U63" s="108"/>
      <c r="V63" s="108"/>
      <c r="W63" s="108"/>
    </row>
    <row r="64" spans="1:23" ht="16" x14ac:dyDescent="0.2">
      <c r="A64" s="108" t="s">
        <v>115</v>
      </c>
      <c r="B64" s="115">
        <v>2117997.14</v>
      </c>
      <c r="C64" s="115">
        <v>1713.07</v>
      </c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08"/>
      <c r="T64" s="108"/>
      <c r="U64" s="108"/>
      <c r="V64" s="108"/>
      <c r="W64" s="108"/>
    </row>
    <row r="65" spans="1:23" ht="16" x14ac:dyDescent="0.2">
      <c r="A65" s="108" t="s">
        <v>116</v>
      </c>
      <c r="B65" s="115">
        <v>1244396.6200000001</v>
      </c>
      <c r="C65" s="115">
        <v>1704.27</v>
      </c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08"/>
      <c r="T65" s="108"/>
      <c r="U65" s="108"/>
      <c r="V65" s="108"/>
      <c r="W65" s="108"/>
    </row>
    <row r="66" spans="1:23" ht="16" x14ac:dyDescent="0.2">
      <c r="A66" s="108" t="s">
        <v>117</v>
      </c>
      <c r="B66" s="115">
        <v>404217.01</v>
      </c>
      <c r="C66" s="115">
        <v>1697.12</v>
      </c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08"/>
      <c r="T66" s="108"/>
      <c r="U66" s="108"/>
      <c r="V66" s="108"/>
      <c r="W66" s="108"/>
    </row>
    <row r="67" spans="1:23" ht="16" x14ac:dyDescent="0.2">
      <c r="A67" s="108" t="s">
        <v>118</v>
      </c>
      <c r="B67" s="115">
        <v>817773.89</v>
      </c>
      <c r="C67" s="115">
        <v>1593.32</v>
      </c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08"/>
      <c r="T67" s="108"/>
      <c r="U67" s="108"/>
      <c r="V67" s="108"/>
      <c r="W67" s="108"/>
    </row>
    <row r="68" spans="1:23" ht="16" x14ac:dyDescent="0.2">
      <c r="A68" s="108" t="s">
        <v>119</v>
      </c>
      <c r="B68" s="115">
        <v>208709.18</v>
      </c>
      <c r="C68" s="115">
        <v>1571.55</v>
      </c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08"/>
      <c r="T68" s="108"/>
      <c r="U68" s="108"/>
      <c r="V68" s="108"/>
      <c r="W68" s="108"/>
    </row>
    <row r="69" spans="1:23" ht="16" x14ac:dyDescent="0.2">
      <c r="A69" s="108" t="s">
        <v>120</v>
      </c>
      <c r="B69" s="115">
        <v>379322.12</v>
      </c>
      <c r="C69" s="115">
        <v>1515.65</v>
      </c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08"/>
      <c r="T69" s="108"/>
      <c r="U69" s="108"/>
      <c r="V69" s="108"/>
      <c r="W69" s="108"/>
    </row>
    <row r="70" spans="1:23" ht="16" x14ac:dyDescent="0.2">
      <c r="A70" s="108" t="s">
        <v>121</v>
      </c>
      <c r="B70" s="115">
        <v>0</v>
      </c>
      <c r="C70" s="115">
        <v>1515.06</v>
      </c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08"/>
      <c r="T70" s="108"/>
      <c r="U70" s="108"/>
      <c r="V70" s="108"/>
      <c r="W70" s="108"/>
    </row>
    <row r="71" spans="1:23" ht="16" x14ac:dyDescent="0.2">
      <c r="A71" s="108" t="s">
        <v>122</v>
      </c>
      <c r="B71" s="115">
        <v>208442.88</v>
      </c>
      <c r="C71" s="115">
        <v>1510.87</v>
      </c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08"/>
      <c r="T71" s="108"/>
      <c r="U71" s="108"/>
      <c r="V71" s="108"/>
      <c r="W71" s="108"/>
    </row>
    <row r="72" spans="1:23" ht="16" x14ac:dyDescent="0.2">
      <c r="A72" s="108" t="s">
        <v>123</v>
      </c>
      <c r="B72" s="115">
        <v>454351.23</v>
      </c>
      <c r="C72" s="115">
        <v>1466.42</v>
      </c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08"/>
      <c r="T72" s="108"/>
      <c r="U72" s="108"/>
      <c r="V72" s="108"/>
      <c r="W72" s="108"/>
    </row>
    <row r="73" spans="1:23" ht="16" x14ac:dyDescent="0.2">
      <c r="A73" s="108" t="s">
        <v>124</v>
      </c>
      <c r="B73" s="115">
        <v>207570.19</v>
      </c>
      <c r="C73" s="115">
        <v>1461.58</v>
      </c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08"/>
      <c r="T73" s="108"/>
      <c r="U73" s="108"/>
      <c r="V73" s="108"/>
      <c r="W73" s="108"/>
    </row>
    <row r="74" spans="1:23" ht="16" x14ac:dyDescent="0.2">
      <c r="A74" s="108" t="s">
        <v>125</v>
      </c>
      <c r="B74" s="115">
        <v>143785.47</v>
      </c>
      <c r="C74" s="115">
        <v>1458.19</v>
      </c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08"/>
      <c r="T74" s="108"/>
      <c r="U74" s="108"/>
      <c r="V74" s="108"/>
      <c r="W74" s="108"/>
    </row>
    <row r="75" spans="1:23" ht="16" x14ac:dyDescent="0.2">
      <c r="A75" s="108" t="s">
        <v>126</v>
      </c>
      <c r="B75" s="115">
        <v>150241.44</v>
      </c>
      <c r="C75" s="115">
        <v>1445.65</v>
      </c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08"/>
      <c r="T75" s="108"/>
      <c r="U75" s="108"/>
      <c r="V75" s="108"/>
      <c r="W75" s="108"/>
    </row>
    <row r="76" spans="1:23" ht="16" x14ac:dyDescent="0.2">
      <c r="A76" s="108" t="s">
        <v>127</v>
      </c>
      <c r="B76" s="115">
        <v>286309.62</v>
      </c>
      <c r="C76" s="115">
        <v>1361.43</v>
      </c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08"/>
      <c r="T76" s="108"/>
      <c r="U76" s="108"/>
      <c r="V76" s="108"/>
      <c r="W76" s="108"/>
    </row>
    <row r="77" spans="1:23" ht="16" x14ac:dyDescent="0.2">
      <c r="A77" s="108" t="s">
        <v>128</v>
      </c>
      <c r="B77" s="115">
        <v>151507.16</v>
      </c>
      <c r="C77" s="115">
        <v>1358.95</v>
      </c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08"/>
      <c r="T77" s="108"/>
      <c r="U77" s="108"/>
      <c r="V77" s="108"/>
      <c r="W77" s="108"/>
    </row>
    <row r="78" spans="1:23" ht="16" x14ac:dyDescent="0.2">
      <c r="A78" s="108" t="s">
        <v>129</v>
      </c>
      <c r="B78" s="115">
        <v>91187.49</v>
      </c>
      <c r="C78" s="115">
        <v>1343.18</v>
      </c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08"/>
      <c r="T78" s="108"/>
      <c r="U78" s="108"/>
      <c r="V78" s="108"/>
      <c r="W78" s="108"/>
    </row>
    <row r="79" spans="1:23" ht="16" x14ac:dyDescent="0.2">
      <c r="A79" s="108" t="s">
        <v>130</v>
      </c>
      <c r="B79" s="115">
        <v>304093.31</v>
      </c>
      <c r="C79" s="115">
        <v>1329.69</v>
      </c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08"/>
      <c r="T79" s="108"/>
      <c r="U79" s="108"/>
      <c r="V79" s="108"/>
      <c r="W79" s="108"/>
    </row>
    <row r="80" spans="1:23" ht="16" x14ac:dyDescent="0.2">
      <c r="A80" s="108" t="s">
        <v>131</v>
      </c>
      <c r="B80" s="115">
        <v>91572.53</v>
      </c>
      <c r="C80" s="115">
        <v>1326.83</v>
      </c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08"/>
      <c r="T80" s="108"/>
      <c r="U80" s="108"/>
      <c r="V80" s="108"/>
      <c r="W80" s="108"/>
    </row>
    <row r="81" spans="1:23" ht="16" x14ac:dyDescent="0.2">
      <c r="A81" s="108" t="s">
        <v>132</v>
      </c>
      <c r="B81" s="115">
        <v>361178.51</v>
      </c>
      <c r="C81" s="115">
        <v>1319.75</v>
      </c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08"/>
      <c r="T81" s="108"/>
      <c r="U81" s="108"/>
      <c r="V81" s="108"/>
      <c r="W81" s="108"/>
    </row>
    <row r="82" spans="1:23" ht="16" x14ac:dyDescent="0.2">
      <c r="A82" s="108" t="s">
        <v>133</v>
      </c>
      <c r="B82" s="115">
        <v>972651.98</v>
      </c>
      <c r="C82" s="115">
        <v>1308.3499999999999</v>
      </c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08"/>
      <c r="T82" s="108"/>
      <c r="U82" s="108"/>
      <c r="V82" s="108"/>
      <c r="W82" s="108"/>
    </row>
    <row r="83" spans="1:23" ht="16" x14ac:dyDescent="0.2">
      <c r="A83" s="108" t="s">
        <v>134</v>
      </c>
      <c r="B83" s="115">
        <v>314275.43</v>
      </c>
      <c r="C83" s="115">
        <v>1299.82</v>
      </c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08"/>
      <c r="T83" s="108"/>
      <c r="U83" s="108"/>
      <c r="V83" s="108"/>
      <c r="W83" s="108"/>
    </row>
    <row r="84" spans="1:23" ht="16" x14ac:dyDescent="0.2">
      <c r="A84" s="108" t="s">
        <v>135</v>
      </c>
      <c r="B84" s="115">
        <v>0</v>
      </c>
      <c r="C84" s="115">
        <v>1293.22</v>
      </c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08"/>
      <c r="T84" s="108"/>
      <c r="U84" s="108"/>
      <c r="V84" s="108"/>
      <c r="W84" s="108"/>
    </row>
    <row r="85" spans="1:23" ht="16" x14ac:dyDescent="0.2">
      <c r="A85" s="108" t="s">
        <v>136</v>
      </c>
      <c r="B85" s="115">
        <v>1206727.17</v>
      </c>
      <c r="C85" s="115">
        <v>1275.9100000000001</v>
      </c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08"/>
      <c r="T85" s="108"/>
      <c r="U85" s="108"/>
      <c r="V85" s="108"/>
      <c r="W85" s="108"/>
    </row>
    <row r="86" spans="1:23" ht="16" x14ac:dyDescent="0.2">
      <c r="A86" s="108" t="s">
        <v>137</v>
      </c>
      <c r="B86" s="115">
        <v>268486.77</v>
      </c>
      <c r="C86" s="115">
        <v>1256.79</v>
      </c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08"/>
      <c r="T86" s="108"/>
      <c r="U86" s="108"/>
      <c r="V86" s="108"/>
      <c r="W86" s="108"/>
    </row>
    <row r="87" spans="1:23" ht="16" x14ac:dyDescent="0.2">
      <c r="A87" s="108" t="s">
        <v>138</v>
      </c>
      <c r="B87" s="115">
        <v>124283.32</v>
      </c>
      <c r="C87" s="115">
        <v>1253.75</v>
      </c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08"/>
      <c r="T87" s="108"/>
      <c r="U87" s="108"/>
      <c r="V87" s="108"/>
      <c r="W87" s="108"/>
    </row>
    <row r="88" spans="1:23" ht="16" x14ac:dyDescent="0.2">
      <c r="A88" s="108" t="s">
        <v>139</v>
      </c>
      <c r="B88" s="115">
        <v>166785.42000000001</v>
      </c>
      <c r="C88" s="115">
        <v>1246.01</v>
      </c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08"/>
      <c r="T88" s="108"/>
      <c r="U88" s="108"/>
      <c r="V88" s="108"/>
      <c r="W88" s="108"/>
    </row>
    <row r="89" spans="1:23" ht="16" x14ac:dyDescent="0.2">
      <c r="A89" s="108" t="s">
        <v>140</v>
      </c>
      <c r="B89" s="115">
        <v>211583.18</v>
      </c>
      <c r="C89" s="115">
        <v>1231.05</v>
      </c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08"/>
      <c r="T89" s="108"/>
      <c r="U89" s="108"/>
      <c r="V89" s="108"/>
      <c r="W89" s="108"/>
    </row>
    <row r="90" spans="1:23" ht="16" x14ac:dyDescent="0.2">
      <c r="A90" s="108" t="s">
        <v>141</v>
      </c>
      <c r="B90" s="115">
        <v>178596.63</v>
      </c>
      <c r="C90" s="115">
        <v>1227.28</v>
      </c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08"/>
      <c r="T90" s="108"/>
      <c r="U90" s="108"/>
      <c r="V90" s="108"/>
      <c r="W90" s="108"/>
    </row>
    <row r="91" spans="1:23" ht="16" x14ac:dyDescent="0.2">
      <c r="A91" s="108" t="s">
        <v>142</v>
      </c>
      <c r="B91" s="115">
        <v>163905.76999999999</v>
      </c>
      <c r="C91" s="115">
        <v>1211.78</v>
      </c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08"/>
      <c r="T91" s="108"/>
      <c r="U91" s="108"/>
      <c r="V91" s="108"/>
      <c r="W91" s="108"/>
    </row>
    <row r="92" spans="1:23" ht="16" x14ac:dyDescent="0.2">
      <c r="A92" s="108" t="s">
        <v>143</v>
      </c>
      <c r="B92" s="115">
        <v>288524.64</v>
      </c>
      <c r="C92" s="115">
        <v>1182.58</v>
      </c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08"/>
      <c r="T92" s="108"/>
      <c r="U92" s="108"/>
      <c r="V92" s="108"/>
      <c r="W92" s="108"/>
    </row>
    <row r="93" spans="1:23" ht="16" x14ac:dyDescent="0.2">
      <c r="A93" s="108" t="s">
        <v>144</v>
      </c>
      <c r="B93" s="115">
        <v>1290.3900000000001</v>
      </c>
      <c r="C93" s="115">
        <v>1172.6400000000001</v>
      </c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08"/>
      <c r="T93" s="108"/>
      <c r="U93" s="108"/>
      <c r="V93" s="108"/>
      <c r="W93" s="108"/>
    </row>
    <row r="94" spans="1:23" ht="16" x14ac:dyDescent="0.2">
      <c r="A94" s="108" t="s">
        <v>145</v>
      </c>
      <c r="B94" s="115">
        <v>81708.27</v>
      </c>
      <c r="C94" s="115">
        <v>1171.5999999999999</v>
      </c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08"/>
      <c r="T94" s="108"/>
      <c r="U94" s="108"/>
      <c r="V94" s="108"/>
      <c r="W94" s="108"/>
    </row>
    <row r="95" spans="1:23" ht="16" x14ac:dyDescent="0.2">
      <c r="A95" s="108" t="s">
        <v>146</v>
      </c>
      <c r="B95" s="115">
        <v>118423.57</v>
      </c>
      <c r="C95" s="115">
        <v>1167.94</v>
      </c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08"/>
      <c r="T95" s="108"/>
      <c r="U95" s="108"/>
      <c r="V95" s="108"/>
      <c r="W95" s="108"/>
    </row>
    <row r="96" spans="1:23" ht="16" x14ac:dyDescent="0.2">
      <c r="A96" s="108" t="s">
        <v>147</v>
      </c>
      <c r="B96" s="115">
        <v>115342.75</v>
      </c>
      <c r="C96" s="115">
        <v>1154.53</v>
      </c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08"/>
      <c r="T96" s="108"/>
      <c r="U96" s="108"/>
      <c r="V96" s="108"/>
      <c r="W96" s="108"/>
    </row>
    <row r="97" spans="1:23" ht="16" x14ac:dyDescent="0.2">
      <c r="A97" s="108" t="s">
        <v>148</v>
      </c>
      <c r="B97" s="115">
        <v>152256.94</v>
      </c>
      <c r="C97" s="115">
        <v>1154.02</v>
      </c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08"/>
      <c r="T97" s="108"/>
      <c r="U97" s="108"/>
      <c r="V97" s="108"/>
      <c r="W97" s="108"/>
    </row>
    <row r="98" spans="1:23" ht="16" x14ac:dyDescent="0.2">
      <c r="A98" s="108" t="s">
        <v>149</v>
      </c>
      <c r="B98" s="115">
        <v>1841262.1</v>
      </c>
      <c r="C98" s="115">
        <v>1151.4100000000001</v>
      </c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08"/>
      <c r="T98" s="108"/>
      <c r="U98" s="108"/>
      <c r="V98" s="108"/>
      <c r="W98" s="108"/>
    </row>
    <row r="99" spans="1:23" ht="16" x14ac:dyDescent="0.2">
      <c r="A99" s="108" t="s">
        <v>150</v>
      </c>
      <c r="B99" s="115">
        <v>964110.55</v>
      </c>
      <c r="C99" s="115">
        <v>1135.28</v>
      </c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08"/>
      <c r="T99" s="108"/>
      <c r="U99" s="108"/>
      <c r="V99" s="108"/>
      <c r="W99" s="108"/>
    </row>
    <row r="100" spans="1:23" ht="16" x14ac:dyDescent="0.2">
      <c r="A100" s="108" t="s">
        <v>151</v>
      </c>
      <c r="B100" s="115">
        <v>138895.76</v>
      </c>
      <c r="C100" s="115">
        <v>1133.07</v>
      </c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08"/>
      <c r="T100" s="108"/>
      <c r="U100" s="108"/>
      <c r="V100" s="108"/>
      <c r="W100" s="108"/>
    </row>
    <row r="101" spans="1:23" ht="16" x14ac:dyDescent="0.2">
      <c r="A101" s="108" t="s">
        <v>152</v>
      </c>
      <c r="B101" s="115">
        <v>205996.7</v>
      </c>
      <c r="C101" s="115">
        <v>1110.29</v>
      </c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08"/>
      <c r="T101" s="108"/>
      <c r="U101" s="108"/>
      <c r="V101" s="108"/>
      <c r="W101" s="108"/>
    </row>
    <row r="102" spans="1:23" ht="16" x14ac:dyDescent="0.2">
      <c r="A102" s="108" t="s">
        <v>153</v>
      </c>
      <c r="B102" s="115">
        <v>139105.01</v>
      </c>
      <c r="C102" s="115">
        <v>1094.49</v>
      </c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08"/>
      <c r="T102" s="108"/>
      <c r="U102" s="108"/>
      <c r="V102" s="108"/>
      <c r="W102" s="108"/>
    </row>
    <row r="103" spans="1:23" ht="16" x14ac:dyDescent="0.2">
      <c r="A103" s="108" t="s">
        <v>154</v>
      </c>
      <c r="B103" s="115">
        <v>127963.41</v>
      </c>
      <c r="C103" s="115">
        <v>1062.68</v>
      </c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08"/>
      <c r="T103" s="108"/>
      <c r="U103" s="108"/>
      <c r="V103" s="108"/>
      <c r="W103" s="108"/>
    </row>
    <row r="104" spans="1:23" ht="16" x14ac:dyDescent="0.2">
      <c r="A104" s="108" t="s">
        <v>155</v>
      </c>
      <c r="B104" s="115">
        <v>171716.73</v>
      </c>
      <c r="C104" s="115">
        <v>1057.3900000000001</v>
      </c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08"/>
      <c r="T104" s="108"/>
      <c r="U104" s="108"/>
      <c r="V104" s="108"/>
      <c r="W104" s="108"/>
    </row>
    <row r="105" spans="1:23" ht="16" x14ac:dyDescent="0.2">
      <c r="A105" s="108" t="s">
        <v>156</v>
      </c>
      <c r="B105" s="115">
        <v>934471.57</v>
      </c>
      <c r="C105" s="115">
        <v>1050.22</v>
      </c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08"/>
      <c r="T105" s="108"/>
      <c r="U105" s="108"/>
      <c r="V105" s="108"/>
      <c r="W105" s="108"/>
    </row>
    <row r="106" spans="1:23" ht="16" x14ac:dyDescent="0.2">
      <c r="A106" s="108" t="s">
        <v>157</v>
      </c>
      <c r="B106" s="115">
        <v>135578.04999999999</v>
      </c>
      <c r="C106" s="115">
        <v>1049.27</v>
      </c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08"/>
      <c r="T106" s="108"/>
      <c r="U106" s="108"/>
      <c r="V106" s="108"/>
      <c r="W106" s="108"/>
    </row>
    <row r="107" spans="1:23" ht="16" x14ac:dyDescent="0.2">
      <c r="A107" s="108" t="s">
        <v>158</v>
      </c>
      <c r="B107" s="115">
        <v>146927.57999999999</v>
      </c>
      <c r="C107" s="115">
        <v>1041.8900000000001</v>
      </c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08"/>
      <c r="T107" s="108"/>
      <c r="U107" s="108"/>
      <c r="V107" s="108"/>
      <c r="W107" s="108"/>
    </row>
    <row r="108" spans="1:23" ht="16" x14ac:dyDescent="0.2">
      <c r="A108" s="108" t="s">
        <v>159</v>
      </c>
      <c r="B108" s="115">
        <v>161930.59</v>
      </c>
      <c r="C108" s="115">
        <v>1022.67</v>
      </c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08"/>
      <c r="T108" s="108"/>
      <c r="U108" s="108"/>
      <c r="V108" s="108"/>
      <c r="W108" s="108"/>
    </row>
    <row r="109" spans="1:23" ht="16" x14ac:dyDescent="0.2">
      <c r="A109" s="108" t="s">
        <v>160</v>
      </c>
      <c r="B109" s="115">
        <v>196705.62</v>
      </c>
      <c r="C109" s="115">
        <v>1016.28</v>
      </c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08"/>
      <c r="T109" s="108"/>
      <c r="U109" s="108"/>
      <c r="V109" s="108"/>
      <c r="W109" s="108"/>
    </row>
    <row r="110" spans="1:23" ht="16" x14ac:dyDescent="0.2">
      <c r="A110" s="108" t="s">
        <v>161</v>
      </c>
      <c r="B110" s="115">
        <v>141501.14000000001</v>
      </c>
      <c r="C110" s="115">
        <v>1008.32</v>
      </c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08"/>
      <c r="T110" s="108"/>
      <c r="U110" s="108"/>
      <c r="V110" s="108"/>
      <c r="W110" s="108"/>
    </row>
    <row r="111" spans="1:23" ht="16" x14ac:dyDescent="0.2">
      <c r="A111" s="108" t="s">
        <v>162</v>
      </c>
      <c r="B111" s="115">
        <v>103481.46</v>
      </c>
      <c r="C111" s="108">
        <v>956.1</v>
      </c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08"/>
      <c r="T111" s="108"/>
      <c r="U111" s="108"/>
      <c r="V111" s="108"/>
      <c r="W111" s="108"/>
    </row>
    <row r="112" spans="1:23" ht="16" x14ac:dyDescent="0.2">
      <c r="A112" s="108" t="s">
        <v>163</v>
      </c>
      <c r="B112" s="115">
        <v>253499.5</v>
      </c>
      <c r="C112" s="108">
        <v>933.4</v>
      </c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08"/>
      <c r="T112" s="108"/>
      <c r="U112" s="108"/>
      <c r="V112" s="108"/>
      <c r="W112" s="108"/>
    </row>
    <row r="113" spans="1:23" ht="16" x14ac:dyDescent="0.2">
      <c r="A113" s="108" t="s">
        <v>164</v>
      </c>
      <c r="B113" s="115">
        <v>0</v>
      </c>
      <c r="C113" s="108">
        <v>923.45</v>
      </c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08"/>
      <c r="T113" s="108"/>
      <c r="U113" s="108"/>
      <c r="V113" s="108"/>
      <c r="W113" s="108"/>
    </row>
    <row r="114" spans="1:23" ht="16" x14ac:dyDescent="0.2">
      <c r="A114" s="108" t="s">
        <v>165</v>
      </c>
      <c r="B114" s="115">
        <v>92215.32</v>
      </c>
      <c r="C114" s="108">
        <v>907.51</v>
      </c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08"/>
      <c r="T114" s="108"/>
      <c r="U114" s="108"/>
      <c r="V114" s="108"/>
      <c r="W114" s="108"/>
    </row>
    <row r="115" spans="1:23" ht="16" x14ac:dyDescent="0.2">
      <c r="A115" s="108" t="s">
        <v>166</v>
      </c>
      <c r="B115" s="115">
        <v>144139.76</v>
      </c>
      <c r="C115" s="108">
        <v>902.03</v>
      </c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08"/>
      <c r="T115" s="108"/>
      <c r="U115" s="108"/>
      <c r="V115" s="108"/>
      <c r="W115" s="108"/>
    </row>
    <row r="116" spans="1:23" ht="16" x14ac:dyDescent="0.2">
      <c r="A116" s="108" t="s">
        <v>167</v>
      </c>
      <c r="B116" s="115">
        <v>95447.92</v>
      </c>
      <c r="C116" s="108">
        <v>876.96</v>
      </c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08"/>
      <c r="T116" s="108"/>
      <c r="U116" s="108"/>
      <c r="V116" s="108"/>
      <c r="W116" s="108"/>
    </row>
    <row r="117" spans="1:23" ht="16" x14ac:dyDescent="0.2">
      <c r="A117" s="108" t="s">
        <v>168</v>
      </c>
      <c r="B117" s="115">
        <v>61503.839999999997</v>
      </c>
      <c r="C117" s="108">
        <v>869.56</v>
      </c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08"/>
      <c r="T117" s="108"/>
      <c r="U117" s="108"/>
      <c r="V117" s="108"/>
      <c r="W117" s="108"/>
    </row>
    <row r="118" spans="1:23" ht="16" x14ac:dyDescent="0.2">
      <c r="A118" s="108" t="s">
        <v>169</v>
      </c>
      <c r="B118" s="115">
        <v>47867.69</v>
      </c>
      <c r="C118" s="108">
        <v>857.32</v>
      </c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08"/>
      <c r="T118" s="108"/>
      <c r="U118" s="108"/>
      <c r="V118" s="108"/>
      <c r="W118" s="108"/>
    </row>
    <row r="119" spans="1:23" ht="16" x14ac:dyDescent="0.2">
      <c r="A119" s="108" t="s">
        <v>170</v>
      </c>
      <c r="B119" s="115">
        <v>283896.88</v>
      </c>
      <c r="C119" s="108">
        <v>815.38</v>
      </c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08"/>
      <c r="T119" s="108"/>
      <c r="U119" s="108"/>
      <c r="V119" s="108"/>
      <c r="W119" s="108"/>
    </row>
    <row r="120" spans="1:23" ht="16" x14ac:dyDescent="0.2">
      <c r="A120" s="108" t="s">
        <v>171</v>
      </c>
      <c r="B120" s="115">
        <v>695444.91</v>
      </c>
      <c r="C120" s="108">
        <v>779.69</v>
      </c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08"/>
      <c r="T120" s="108"/>
      <c r="U120" s="108"/>
      <c r="V120" s="108"/>
      <c r="W120" s="108"/>
    </row>
    <row r="121" spans="1:23" ht="16" x14ac:dyDescent="0.2">
      <c r="A121" s="108" t="s">
        <v>172</v>
      </c>
      <c r="B121" s="115">
        <v>71800.11</v>
      </c>
      <c r="C121" s="108">
        <v>766.5</v>
      </c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08"/>
      <c r="T121" s="108"/>
      <c r="U121" s="108"/>
      <c r="V121" s="108"/>
      <c r="W121" s="108"/>
    </row>
    <row r="122" spans="1:23" ht="16" x14ac:dyDescent="0.2">
      <c r="A122" s="108" t="s">
        <v>173</v>
      </c>
      <c r="B122" s="115">
        <v>1321910.96</v>
      </c>
      <c r="C122" s="108">
        <v>759.31</v>
      </c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08"/>
      <c r="T122" s="108"/>
      <c r="U122" s="108"/>
      <c r="V122" s="108"/>
      <c r="W122" s="108"/>
    </row>
    <row r="123" spans="1:23" ht="16" x14ac:dyDescent="0.2">
      <c r="A123" s="108" t="s">
        <v>174</v>
      </c>
      <c r="B123" s="115">
        <v>1172247.01</v>
      </c>
      <c r="C123" s="108">
        <v>758.61</v>
      </c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08"/>
      <c r="T123" s="108"/>
      <c r="U123" s="108"/>
      <c r="V123" s="108"/>
      <c r="W123" s="108"/>
    </row>
    <row r="124" spans="1:23" ht="16" x14ac:dyDescent="0.2">
      <c r="A124" s="108" t="s">
        <v>175</v>
      </c>
      <c r="B124" s="115">
        <v>0</v>
      </c>
      <c r="C124" s="108">
        <v>757.86</v>
      </c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08"/>
      <c r="T124" s="108"/>
      <c r="U124" s="108"/>
      <c r="V124" s="108"/>
      <c r="W124" s="108"/>
    </row>
    <row r="125" spans="1:23" ht="16" x14ac:dyDescent="0.2">
      <c r="A125" s="108" t="s">
        <v>176</v>
      </c>
      <c r="B125" s="115">
        <v>117379.73</v>
      </c>
      <c r="C125" s="108">
        <v>756.93</v>
      </c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08"/>
      <c r="T125" s="108"/>
      <c r="U125" s="108"/>
      <c r="V125" s="108"/>
      <c r="W125" s="108"/>
    </row>
    <row r="126" spans="1:23" ht="16" x14ac:dyDescent="0.2">
      <c r="A126" s="108" t="s">
        <v>177</v>
      </c>
      <c r="B126" s="115">
        <v>67429.97</v>
      </c>
      <c r="C126" s="108">
        <v>738.17</v>
      </c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08"/>
      <c r="T126" s="108"/>
      <c r="U126" s="108"/>
      <c r="V126" s="108"/>
      <c r="W126" s="108"/>
    </row>
    <row r="127" spans="1:23" ht="16" x14ac:dyDescent="0.2">
      <c r="A127" s="108" t="s">
        <v>178</v>
      </c>
      <c r="B127" s="115">
        <v>75458.41</v>
      </c>
      <c r="C127" s="108">
        <v>737.51</v>
      </c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08"/>
      <c r="T127" s="108"/>
      <c r="U127" s="108"/>
      <c r="V127" s="108"/>
      <c r="W127" s="108"/>
    </row>
    <row r="128" spans="1:23" ht="16" x14ac:dyDescent="0.2">
      <c r="A128" s="108" t="s">
        <v>179</v>
      </c>
      <c r="B128" s="115">
        <v>91469.95</v>
      </c>
      <c r="C128" s="108">
        <v>718.88</v>
      </c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08"/>
      <c r="T128" s="108"/>
      <c r="U128" s="108"/>
      <c r="V128" s="108"/>
      <c r="W128" s="108"/>
    </row>
    <row r="129" spans="1:23" ht="16" x14ac:dyDescent="0.2">
      <c r="A129" s="108" t="s">
        <v>180</v>
      </c>
      <c r="B129" s="115">
        <v>258404.21</v>
      </c>
      <c r="C129" s="108">
        <v>712.37</v>
      </c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08"/>
      <c r="T129" s="108"/>
      <c r="U129" s="108"/>
      <c r="V129" s="108"/>
      <c r="W129" s="108"/>
    </row>
    <row r="130" spans="1:23" ht="16" x14ac:dyDescent="0.2">
      <c r="A130" s="108" t="s">
        <v>181</v>
      </c>
      <c r="B130" s="115">
        <v>116179.84</v>
      </c>
      <c r="C130" s="108">
        <v>696.56</v>
      </c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08"/>
      <c r="T130" s="108"/>
      <c r="U130" s="108"/>
      <c r="V130" s="108"/>
      <c r="W130" s="108"/>
    </row>
    <row r="131" spans="1:23" ht="16" x14ac:dyDescent="0.2">
      <c r="A131" s="108" t="s">
        <v>182</v>
      </c>
      <c r="B131" s="115">
        <v>311590.73</v>
      </c>
      <c r="C131" s="108">
        <v>694.42</v>
      </c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08"/>
      <c r="T131" s="108"/>
      <c r="U131" s="108"/>
      <c r="V131" s="108"/>
      <c r="W131" s="108"/>
    </row>
    <row r="132" spans="1:23" ht="16" x14ac:dyDescent="0.2">
      <c r="A132" s="108" t="s">
        <v>183</v>
      </c>
      <c r="B132" s="115">
        <v>259247.82</v>
      </c>
      <c r="C132" s="108">
        <v>688.23</v>
      </c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08"/>
      <c r="T132" s="108"/>
      <c r="U132" s="108"/>
      <c r="V132" s="108"/>
      <c r="W132" s="108"/>
    </row>
    <row r="133" spans="1:23" ht="16" x14ac:dyDescent="0.2">
      <c r="A133" s="108" t="s">
        <v>184</v>
      </c>
      <c r="B133" s="115">
        <v>78586.13</v>
      </c>
      <c r="C133" s="108">
        <v>654.57000000000005</v>
      </c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08"/>
      <c r="T133" s="108"/>
      <c r="U133" s="108"/>
      <c r="V133" s="108"/>
      <c r="W133" s="108"/>
    </row>
    <row r="134" spans="1:23" ht="16" x14ac:dyDescent="0.2">
      <c r="A134" s="108" t="s">
        <v>185</v>
      </c>
      <c r="B134" s="115">
        <v>316734.88</v>
      </c>
      <c r="C134" s="108">
        <v>651.98</v>
      </c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08"/>
      <c r="T134" s="108"/>
      <c r="U134" s="108"/>
      <c r="V134" s="108"/>
      <c r="W134" s="108"/>
    </row>
    <row r="135" spans="1:23" ht="16" x14ac:dyDescent="0.2">
      <c r="A135" s="108" t="s">
        <v>186</v>
      </c>
      <c r="B135" s="115">
        <v>172679.97</v>
      </c>
      <c r="C135" s="108">
        <v>643.76</v>
      </c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08"/>
      <c r="T135" s="108"/>
      <c r="U135" s="108"/>
      <c r="V135" s="108"/>
      <c r="W135" s="108"/>
    </row>
    <row r="136" spans="1:23" ht="16" x14ac:dyDescent="0.2">
      <c r="A136" s="108" t="s">
        <v>187</v>
      </c>
      <c r="B136" s="115">
        <v>73211.38</v>
      </c>
      <c r="C136" s="108">
        <v>634.94000000000005</v>
      </c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08"/>
      <c r="T136" s="108"/>
      <c r="U136" s="108"/>
      <c r="V136" s="108"/>
      <c r="W136" s="108"/>
    </row>
    <row r="137" spans="1:23" ht="16" x14ac:dyDescent="0.2">
      <c r="A137" s="108" t="s">
        <v>188</v>
      </c>
      <c r="B137" s="115">
        <v>325720.96000000002</v>
      </c>
      <c r="C137" s="108">
        <v>626.79999999999995</v>
      </c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08"/>
      <c r="T137" s="108"/>
      <c r="U137" s="108"/>
      <c r="V137" s="108"/>
      <c r="W137" s="108"/>
    </row>
    <row r="138" spans="1:23" ht="16" x14ac:dyDescent="0.2">
      <c r="A138" s="108" t="s">
        <v>189</v>
      </c>
      <c r="B138" s="115">
        <v>70702.98</v>
      </c>
      <c r="C138" s="108">
        <v>625.78</v>
      </c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08"/>
      <c r="T138" s="108"/>
      <c r="U138" s="108"/>
      <c r="V138" s="108"/>
      <c r="W138" s="108"/>
    </row>
    <row r="139" spans="1:23" ht="16" x14ac:dyDescent="0.2">
      <c r="A139" s="108" t="s">
        <v>190</v>
      </c>
      <c r="B139" s="115">
        <v>255696.57</v>
      </c>
      <c r="C139" s="108">
        <v>616.95000000000005</v>
      </c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08"/>
      <c r="T139" s="108"/>
      <c r="U139" s="108"/>
      <c r="V139" s="108"/>
      <c r="W139" s="108"/>
    </row>
    <row r="140" spans="1:23" ht="16" x14ac:dyDescent="0.2">
      <c r="A140" s="108" t="s">
        <v>191</v>
      </c>
      <c r="B140" s="115">
        <v>819226.94</v>
      </c>
      <c r="C140" s="108">
        <v>614.36</v>
      </c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08"/>
      <c r="T140" s="108"/>
      <c r="U140" s="108"/>
      <c r="V140" s="108"/>
      <c r="W140" s="108"/>
    </row>
    <row r="141" spans="1:23" ht="16" x14ac:dyDescent="0.2">
      <c r="A141" s="108" t="s">
        <v>192</v>
      </c>
      <c r="B141" s="115">
        <v>33545.699999999997</v>
      </c>
      <c r="C141" s="108">
        <v>601.72</v>
      </c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08"/>
      <c r="T141" s="108"/>
      <c r="U141" s="108"/>
      <c r="V141" s="108"/>
      <c r="W141" s="108"/>
    </row>
    <row r="142" spans="1:23" ht="16" x14ac:dyDescent="0.2">
      <c r="A142" s="108" t="s">
        <v>193</v>
      </c>
      <c r="B142" s="115">
        <v>0</v>
      </c>
      <c r="C142" s="108">
        <v>595.85</v>
      </c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08"/>
      <c r="T142" s="108"/>
      <c r="U142" s="108"/>
      <c r="V142" s="108"/>
      <c r="W142" s="108"/>
    </row>
    <row r="143" spans="1:23" ht="16" x14ac:dyDescent="0.2">
      <c r="A143" s="108" t="s">
        <v>194</v>
      </c>
      <c r="B143" s="115">
        <v>51391.98</v>
      </c>
      <c r="C143" s="108">
        <v>578.03</v>
      </c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08"/>
      <c r="T143" s="108"/>
      <c r="U143" s="108"/>
      <c r="V143" s="108"/>
      <c r="W143" s="108"/>
    </row>
    <row r="144" spans="1:23" ht="16" x14ac:dyDescent="0.2">
      <c r="A144" s="108" t="s">
        <v>195</v>
      </c>
      <c r="B144" s="115">
        <v>51371.26</v>
      </c>
      <c r="C144" s="108">
        <v>573.02</v>
      </c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08"/>
      <c r="T144" s="108"/>
      <c r="U144" s="108"/>
      <c r="V144" s="108"/>
      <c r="W144" s="108"/>
    </row>
    <row r="145" spans="1:23" ht="16" x14ac:dyDescent="0.2">
      <c r="A145" s="108" t="s">
        <v>196</v>
      </c>
      <c r="B145" s="115">
        <v>113519.46</v>
      </c>
      <c r="C145" s="108">
        <v>563.66</v>
      </c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08"/>
      <c r="T145" s="108"/>
      <c r="U145" s="108"/>
      <c r="V145" s="108"/>
      <c r="W145" s="108"/>
    </row>
    <row r="146" spans="1:23" ht="16" x14ac:dyDescent="0.2">
      <c r="A146" s="108" t="s">
        <v>197</v>
      </c>
      <c r="B146" s="115">
        <v>48552.480000000003</v>
      </c>
      <c r="C146" s="108">
        <v>556.24</v>
      </c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08"/>
      <c r="T146" s="108"/>
      <c r="U146" s="108"/>
      <c r="V146" s="108"/>
      <c r="W146" s="108"/>
    </row>
    <row r="147" spans="1:23" ht="16" x14ac:dyDescent="0.2">
      <c r="A147" s="108" t="s">
        <v>198</v>
      </c>
      <c r="B147" s="115">
        <v>273913.59999999998</v>
      </c>
      <c r="C147" s="108">
        <v>544.1</v>
      </c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08"/>
      <c r="T147" s="108"/>
      <c r="U147" s="108"/>
      <c r="V147" s="108"/>
      <c r="W147" s="108"/>
    </row>
    <row r="148" spans="1:23" ht="16" x14ac:dyDescent="0.2">
      <c r="A148" s="108" t="s">
        <v>199</v>
      </c>
      <c r="B148" s="115">
        <v>99121.59</v>
      </c>
      <c r="C148" s="108">
        <v>542.91999999999996</v>
      </c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08"/>
      <c r="T148" s="108"/>
      <c r="U148" s="108"/>
      <c r="V148" s="108"/>
      <c r="W148" s="108"/>
    </row>
    <row r="149" spans="1:23" ht="16" x14ac:dyDescent="0.2">
      <c r="A149" s="108" t="s">
        <v>200</v>
      </c>
      <c r="B149" s="115">
        <v>139533.57</v>
      </c>
      <c r="C149" s="108">
        <v>526.58000000000004</v>
      </c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08"/>
      <c r="T149" s="108"/>
      <c r="U149" s="108"/>
      <c r="V149" s="108"/>
      <c r="W149" s="108"/>
    </row>
    <row r="150" spans="1:23" ht="16" x14ac:dyDescent="0.2">
      <c r="A150" s="108" t="s">
        <v>201</v>
      </c>
      <c r="B150" s="115">
        <v>103411.36</v>
      </c>
      <c r="C150" s="108">
        <v>524.07000000000005</v>
      </c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08"/>
      <c r="T150" s="108"/>
      <c r="U150" s="108"/>
      <c r="V150" s="108"/>
      <c r="W150" s="108"/>
    </row>
    <row r="151" spans="1:23" ht="16" x14ac:dyDescent="0.2">
      <c r="A151" s="108" t="s">
        <v>202</v>
      </c>
      <c r="B151" s="115">
        <v>298811.24</v>
      </c>
      <c r="C151" s="108">
        <v>505.12</v>
      </c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08"/>
      <c r="T151" s="108"/>
      <c r="U151" s="108"/>
      <c r="V151" s="108"/>
      <c r="W151" s="108"/>
    </row>
    <row r="152" spans="1:23" ht="16" x14ac:dyDescent="0.2">
      <c r="A152" s="108" t="s">
        <v>203</v>
      </c>
      <c r="B152" s="115">
        <v>97305.93</v>
      </c>
      <c r="C152" s="108">
        <v>503.03</v>
      </c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08"/>
      <c r="T152" s="108"/>
      <c r="U152" s="108"/>
      <c r="V152" s="108"/>
      <c r="W152" s="108"/>
    </row>
    <row r="153" spans="1:23" ht="16" x14ac:dyDescent="0.2">
      <c r="A153" s="108" t="s">
        <v>204</v>
      </c>
      <c r="B153" s="115">
        <v>31467.34</v>
      </c>
      <c r="C153" s="108">
        <v>456.68</v>
      </c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08"/>
      <c r="T153" s="108"/>
      <c r="U153" s="108"/>
      <c r="V153" s="108"/>
      <c r="W153" s="108"/>
    </row>
    <row r="154" spans="1:23" ht="16" x14ac:dyDescent="0.2">
      <c r="A154" s="108" t="s">
        <v>205</v>
      </c>
      <c r="B154" s="115">
        <v>4200.8100000000004</v>
      </c>
      <c r="C154" s="108">
        <v>455.11</v>
      </c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08"/>
      <c r="T154" s="108"/>
      <c r="U154" s="108"/>
      <c r="V154" s="108"/>
      <c r="W154" s="108"/>
    </row>
    <row r="155" spans="1:23" ht="16" x14ac:dyDescent="0.2">
      <c r="A155" s="108" t="s">
        <v>206</v>
      </c>
      <c r="B155" s="115">
        <v>46281.62</v>
      </c>
      <c r="C155" s="108">
        <v>455.04</v>
      </c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08"/>
      <c r="T155" s="108"/>
      <c r="U155" s="108"/>
      <c r="V155" s="108"/>
      <c r="W155" s="108"/>
    </row>
    <row r="156" spans="1:23" ht="16" x14ac:dyDescent="0.2">
      <c r="A156" s="108" t="s">
        <v>207</v>
      </c>
      <c r="B156" s="115">
        <v>1652199.13</v>
      </c>
      <c r="C156" s="108">
        <v>447.36</v>
      </c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08"/>
      <c r="T156" s="108"/>
      <c r="U156" s="108"/>
      <c r="V156" s="108"/>
      <c r="W156" s="108"/>
    </row>
    <row r="157" spans="1:23" ht="16" x14ac:dyDescent="0.2">
      <c r="A157" s="108" t="s">
        <v>208</v>
      </c>
      <c r="B157" s="115">
        <v>0</v>
      </c>
      <c r="C157" s="108">
        <v>437</v>
      </c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08"/>
      <c r="T157" s="108"/>
      <c r="U157" s="108"/>
      <c r="V157" s="108"/>
      <c r="W157" s="108"/>
    </row>
    <row r="158" spans="1:23" ht="16" x14ac:dyDescent="0.2">
      <c r="A158" s="108" t="s">
        <v>209</v>
      </c>
      <c r="B158" s="115">
        <v>145741.51999999999</v>
      </c>
      <c r="C158" s="108">
        <v>431.77</v>
      </c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08"/>
      <c r="T158" s="108"/>
      <c r="U158" s="108"/>
      <c r="V158" s="108"/>
      <c r="W158" s="108"/>
    </row>
    <row r="159" spans="1:23" ht="16" x14ac:dyDescent="0.2">
      <c r="A159" s="108" t="s">
        <v>210</v>
      </c>
      <c r="B159" s="115">
        <v>52477.96</v>
      </c>
      <c r="C159" s="108">
        <v>426.5</v>
      </c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08"/>
      <c r="T159" s="108"/>
      <c r="U159" s="108"/>
      <c r="V159" s="108"/>
      <c r="W159" s="108"/>
    </row>
    <row r="160" spans="1:23" ht="16" x14ac:dyDescent="0.2">
      <c r="A160" s="108" t="s">
        <v>211</v>
      </c>
      <c r="B160" s="115">
        <v>54464.6</v>
      </c>
      <c r="C160" s="108">
        <v>420.78</v>
      </c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08"/>
      <c r="T160" s="108"/>
      <c r="U160" s="108"/>
      <c r="V160" s="108"/>
      <c r="W160" s="108"/>
    </row>
    <row r="161" spans="1:23" ht="16" x14ac:dyDescent="0.2">
      <c r="A161" s="108" t="s">
        <v>212</v>
      </c>
      <c r="B161" s="115">
        <v>46215.91</v>
      </c>
      <c r="C161" s="108">
        <v>405.83</v>
      </c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08"/>
      <c r="T161" s="108"/>
      <c r="U161" s="108"/>
      <c r="V161" s="108"/>
      <c r="W161" s="108"/>
    </row>
    <row r="162" spans="1:23" ht="16" x14ac:dyDescent="0.2">
      <c r="A162" s="108" t="s">
        <v>213</v>
      </c>
      <c r="B162" s="115">
        <v>236286.57</v>
      </c>
      <c r="C162" s="108">
        <v>404.07</v>
      </c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08"/>
      <c r="T162" s="108"/>
      <c r="U162" s="108"/>
      <c r="V162" s="108"/>
      <c r="W162" s="108"/>
    </row>
    <row r="163" spans="1:23" ht="16" x14ac:dyDescent="0.2">
      <c r="A163" s="108" t="s">
        <v>214</v>
      </c>
      <c r="B163" s="115">
        <v>236115.95</v>
      </c>
      <c r="C163" s="108">
        <v>373.83</v>
      </c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08"/>
      <c r="T163" s="108"/>
      <c r="U163" s="108"/>
      <c r="V163" s="108"/>
      <c r="W163" s="108"/>
    </row>
    <row r="164" spans="1:23" ht="16" x14ac:dyDescent="0.2">
      <c r="A164" s="108" t="s">
        <v>215</v>
      </c>
      <c r="B164" s="115">
        <v>40013.620000000003</v>
      </c>
      <c r="C164" s="108">
        <v>367.97</v>
      </c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08"/>
      <c r="T164" s="108"/>
      <c r="U164" s="108"/>
      <c r="V164" s="108"/>
      <c r="W164" s="108"/>
    </row>
    <row r="165" spans="1:23" ht="16" x14ac:dyDescent="0.2">
      <c r="A165" s="108" t="s">
        <v>216</v>
      </c>
      <c r="B165" s="115">
        <v>25865.38</v>
      </c>
      <c r="C165" s="108">
        <v>337.2</v>
      </c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08"/>
      <c r="T165" s="108"/>
      <c r="U165" s="108"/>
      <c r="V165" s="108"/>
      <c r="W165" s="108"/>
    </row>
    <row r="166" spans="1:23" ht="16" x14ac:dyDescent="0.2">
      <c r="A166" s="108" t="s">
        <v>217</v>
      </c>
      <c r="B166" s="115">
        <v>34145.69</v>
      </c>
      <c r="C166" s="108">
        <v>329.77</v>
      </c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08"/>
      <c r="T166" s="108"/>
      <c r="U166" s="108"/>
      <c r="V166" s="108"/>
      <c r="W166" s="108"/>
    </row>
    <row r="167" spans="1:23" ht="16" x14ac:dyDescent="0.2">
      <c r="A167" s="108" t="s">
        <v>218</v>
      </c>
      <c r="B167" s="115">
        <v>48172.13</v>
      </c>
      <c r="C167" s="108">
        <v>321.75</v>
      </c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08"/>
      <c r="T167" s="108"/>
      <c r="U167" s="108"/>
      <c r="V167" s="108"/>
      <c r="W167" s="108"/>
    </row>
    <row r="168" spans="1:23" ht="16" x14ac:dyDescent="0.2">
      <c r="A168" s="108" t="s">
        <v>219</v>
      </c>
      <c r="B168" s="115">
        <v>23703.54</v>
      </c>
      <c r="C168" s="108">
        <v>321.58999999999997</v>
      </c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08"/>
      <c r="T168" s="108"/>
      <c r="U168" s="108"/>
      <c r="V168" s="108"/>
      <c r="W168" s="108"/>
    </row>
    <row r="169" spans="1:23" ht="16" x14ac:dyDescent="0.2">
      <c r="A169" s="108" t="s">
        <v>220</v>
      </c>
      <c r="B169" s="115">
        <v>35602.550000000003</v>
      </c>
      <c r="C169" s="108">
        <v>319.75</v>
      </c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08"/>
      <c r="T169" s="108"/>
      <c r="U169" s="108"/>
      <c r="V169" s="108"/>
      <c r="W169" s="108"/>
    </row>
    <row r="170" spans="1:23" ht="16" x14ac:dyDescent="0.2">
      <c r="A170" s="108" t="s">
        <v>221</v>
      </c>
      <c r="B170" s="115">
        <v>60557.05</v>
      </c>
      <c r="C170" s="108">
        <v>315.14</v>
      </c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08"/>
      <c r="T170" s="108"/>
      <c r="U170" s="108"/>
      <c r="V170" s="108"/>
      <c r="W170" s="108"/>
    </row>
    <row r="171" spans="1:23" ht="16" x14ac:dyDescent="0.2">
      <c r="A171" s="108" t="s">
        <v>222</v>
      </c>
      <c r="B171" s="115">
        <v>124993.63</v>
      </c>
      <c r="C171" s="108">
        <v>309.81</v>
      </c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08"/>
      <c r="T171" s="108"/>
      <c r="U171" s="108"/>
      <c r="V171" s="108"/>
      <c r="W171" s="108"/>
    </row>
    <row r="172" spans="1:23" ht="16" x14ac:dyDescent="0.2">
      <c r="A172" s="108" t="s">
        <v>223</v>
      </c>
      <c r="B172" s="115">
        <v>19829.62</v>
      </c>
      <c r="C172" s="108">
        <v>307.58</v>
      </c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08"/>
      <c r="T172" s="108"/>
      <c r="U172" s="108"/>
      <c r="V172" s="108"/>
      <c r="W172" s="108"/>
    </row>
    <row r="173" spans="1:23" ht="16" x14ac:dyDescent="0.2">
      <c r="A173" s="108" t="s">
        <v>224</v>
      </c>
      <c r="B173" s="115">
        <v>842949.76</v>
      </c>
      <c r="C173" s="108">
        <v>301.95999999999998</v>
      </c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08"/>
      <c r="T173" s="108"/>
      <c r="U173" s="108"/>
      <c r="V173" s="108"/>
      <c r="W173" s="108"/>
    </row>
    <row r="174" spans="1:23" ht="16" x14ac:dyDescent="0.2">
      <c r="A174" s="108" t="s">
        <v>225</v>
      </c>
      <c r="B174" s="115">
        <v>30320.6</v>
      </c>
      <c r="C174" s="108">
        <v>298.95999999999998</v>
      </c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08"/>
      <c r="T174" s="108"/>
      <c r="U174" s="108"/>
      <c r="V174" s="108"/>
      <c r="W174" s="108"/>
    </row>
    <row r="175" spans="1:23" ht="16" x14ac:dyDescent="0.2">
      <c r="A175" s="108" t="s">
        <v>226</v>
      </c>
      <c r="B175" s="115">
        <v>88021.48</v>
      </c>
      <c r="C175" s="108">
        <v>297.69</v>
      </c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08"/>
      <c r="T175" s="108"/>
      <c r="U175" s="108"/>
      <c r="V175" s="108"/>
      <c r="W175" s="108"/>
    </row>
    <row r="176" spans="1:23" ht="16" x14ac:dyDescent="0.2">
      <c r="A176" s="108" t="s">
        <v>227</v>
      </c>
      <c r="B176" s="115">
        <v>12867.94</v>
      </c>
      <c r="C176" s="108">
        <v>295.60000000000002</v>
      </c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08"/>
      <c r="T176" s="108"/>
      <c r="U176" s="108"/>
      <c r="V176" s="108"/>
      <c r="W176" s="108"/>
    </row>
    <row r="177" spans="1:23" ht="16" x14ac:dyDescent="0.2">
      <c r="A177" s="108" t="s">
        <v>245</v>
      </c>
      <c r="B177" s="115">
        <v>113800.84</v>
      </c>
      <c r="C177" s="108">
        <v>291.14</v>
      </c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08"/>
      <c r="T177" s="108"/>
      <c r="U177" s="108"/>
      <c r="V177" s="108"/>
      <c r="W177" s="108"/>
    </row>
    <row r="178" spans="1:23" ht="16" x14ac:dyDescent="0.2">
      <c r="A178" s="108" t="s">
        <v>246</v>
      </c>
      <c r="B178" s="115">
        <v>46755.81</v>
      </c>
      <c r="C178" s="108">
        <v>280.56</v>
      </c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08"/>
      <c r="T178" s="108"/>
      <c r="U178" s="108"/>
      <c r="V178" s="108"/>
      <c r="W178" s="108"/>
    </row>
    <row r="179" spans="1:23" ht="16" x14ac:dyDescent="0.2">
      <c r="A179" s="108" t="s">
        <v>247</v>
      </c>
      <c r="B179" s="115">
        <v>162824.76</v>
      </c>
      <c r="C179" s="108">
        <v>259.39</v>
      </c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08"/>
      <c r="T179" s="108"/>
      <c r="U179" s="108"/>
      <c r="V179" s="108"/>
      <c r="W179" s="108"/>
    </row>
    <row r="180" spans="1:23" ht="16" x14ac:dyDescent="0.2">
      <c r="A180" s="108" t="s">
        <v>248</v>
      </c>
      <c r="B180" s="115">
        <v>32369.02</v>
      </c>
      <c r="C180" s="108">
        <v>259.3</v>
      </c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08"/>
      <c r="T180" s="108"/>
      <c r="U180" s="108"/>
      <c r="V180" s="108"/>
      <c r="W180" s="108"/>
    </row>
    <row r="181" spans="1:23" ht="16" x14ac:dyDescent="0.2">
      <c r="A181" s="108" t="s">
        <v>305</v>
      </c>
      <c r="B181" s="115">
        <v>30201.77</v>
      </c>
      <c r="C181" s="108">
        <v>258.39</v>
      </c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08"/>
      <c r="T181" s="108"/>
      <c r="U181" s="108"/>
      <c r="V181" s="108"/>
      <c r="W181" s="108"/>
    </row>
    <row r="182" spans="1:23" ht="16" x14ac:dyDescent="0.2">
      <c r="A182" s="108" t="s">
        <v>306</v>
      </c>
      <c r="B182" s="115">
        <v>27428.32</v>
      </c>
      <c r="C182" s="108">
        <v>247.59</v>
      </c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08"/>
      <c r="T182" s="108"/>
      <c r="U182" s="108"/>
      <c r="V182" s="108"/>
      <c r="W182" s="108"/>
    </row>
    <row r="183" spans="1:23" ht="16" x14ac:dyDescent="0.2">
      <c r="A183" s="108" t="s">
        <v>307</v>
      </c>
      <c r="B183" s="115">
        <v>25510.04</v>
      </c>
      <c r="C183" s="108">
        <v>247.46</v>
      </c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08"/>
      <c r="T183" s="108"/>
      <c r="U183" s="108"/>
      <c r="V183" s="108"/>
      <c r="W183" s="108"/>
    </row>
    <row r="184" spans="1:23" ht="16" x14ac:dyDescent="0.2">
      <c r="A184" s="108" t="s">
        <v>308</v>
      </c>
      <c r="B184" s="115">
        <v>366535.39</v>
      </c>
      <c r="C184" s="108">
        <v>246.15</v>
      </c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08"/>
      <c r="T184" s="108"/>
      <c r="U184" s="108"/>
      <c r="V184" s="108"/>
      <c r="W184" s="108"/>
    </row>
    <row r="185" spans="1:23" ht="16" x14ac:dyDescent="0.2">
      <c r="A185" s="108" t="s">
        <v>309</v>
      </c>
      <c r="B185" s="115">
        <v>204266.23999999999</v>
      </c>
      <c r="C185" s="108">
        <v>245.74</v>
      </c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08"/>
      <c r="T185" s="108"/>
      <c r="U185" s="108"/>
      <c r="V185" s="108"/>
      <c r="W185" s="108"/>
    </row>
    <row r="186" spans="1:23" ht="16" x14ac:dyDescent="0.2">
      <c r="A186" s="108" t="s">
        <v>310</v>
      </c>
      <c r="B186" s="115">
        <v>641258.73</v>
      </c>
      <c r="C186" s="108">
        <v>245.35</v>
      </c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08"/>
      <c r="T186" s="108"/>
      <c r="U186" s="108"/>
      <c r="V186" s="108"/>
      <c r="W186" s="108"/>
    </row>
    <row r="187" spans="1:23" ht="16" x14ac:dyDescent="0.2">
      <c r="A187" s="108" t="s">
        <v>311</v>
      </c>
      <c r="B187" s="115">
        <v>78745</v>
      </c>
      <c r="C187" s="108">
        <v>242.45</v>
      </c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08"/>
      <c r="T187" s="108"/>
      <c r="U187" s="108"/>
      <c r="V187" s="108"/>
      <c r="W187" s="108"/>
    </row>
    <row r="188" spans="1:23" ht="16" x14ac:dyDescent="0.2">
      <c r="A188" s="108" t="s">
        <v>312</v>
      </c>
      <c r="B188" s="115">
        <v>239488.81</v>
      </c>
      <c r="C188" s="108">
        <v>240.64</v>
      </c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08"/>
      <c r="T188" s="108"/>
      <c r="U188" s="108"/>
      <c r="V188" s="108"/>
      <c r="W188" s="108"/>
    </row>
    <row r="189" spans="1:23" ht="16" x14ac:dyDescent="0.2">
      <c r="A189" s="108" t="s">
        <v>313</v>
      </c>
      <c r="B189" s="115">
        <v>207417.04</v>
      </c>
      <c r="C189" s="108">
        <v>238.24</v>
      </c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08"/>
      <c r="T189" s="108"/>
      <c r="U189" s="108"/>
      <c r="V189" s="108"/>
      <c r="W189" s="108"/>
    </row>
    <row r="190" spans="1:23" ht="16" x14ac:dyDescent="0.2">
      <c r="A190" s="108" t="s">
        <v>314</v>
      </c>
      <c r="B190" s="115">
        <v>15639.13</v>
      </c>
      <c r="C190" s="108">
        <v>223.08</v>
      </c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08"/>
      <c r="T190" s="108"/>
      <c r="U190" s="108"/>
      <c r="V190" s="108"/>
      <c r="W190" s="108"/>
    </row>
    <row r="191" spans="1:23" ht="16" x14ac:dyDescent="0.2">
      <c r="A191" s="108" t="s">
        <v>315</v>
      </c>
      <c r="B191" s="115">
        <v>65851.45</v>
      </c>
      <c r="C191" s="108">
        <v>220.14</v>
      </c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08"/>
      <c r="T191" s="108"/>
      <c r="U191" s="108"/>
      <c r="V191" s="108"/>
      <c r="W191" s="108"/>
    </row>
    <row r="192" spans="1:23" ht="16" x14ac:dyDescent="0.2">
      <c r="A192" s="108" t="s">
        <v>316</v>
      </c>
      <c r="B192" s="115">
        <v>59335.56</v>
      </c>
      <c r="C192" s="108">
        <v>205.85</v>
      </c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08"/>
      <c r="T192" s="108"/>
      <c r="U192" s="108"/>
      <c r="V192" s="108"/>
      <c r="W192" s="108"/>
    </row>
    <row r="193" spans="1:23" ht="16" x14ac:dyDescent="0.2">
      <c r="A193" s="108" t="s">
        <v>317</v>
      </c>
      <c r="B193" s="108">
        <v>0</v>
      </c>
      <c r="C193" s="108">
        <v>203</v>
      </c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08"/>
      <c r="T193" s="108"/>
      <c r="U193" s="108"/>
      <c r="V193" s="108"/>
      <c r="W193" s="108"/>
    </row>
    <row r="194" spans="1:23" ht="16" x14ac:dyDescent="0.2">
      <c r="A194" s="108" t="s">
        <v>318</v>
      </c>
      <c r="B194" s="115">
        <v>0</v>
      </c>
      <c r="C194" s="108">
        <v>196.66</v>
      </c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08"/>
      <c r="T194" s="108"/>
      <c r="U194" s="108"/>
      <c r="V194" s="108"/>
      <c r="W194" s="108"/>
    </row>
    <row r="195" spans="1:23" ht="16" x14ac:dyDescent="0.2">
      <c r="A195" s="108" t="s">
        <v>319</v>
      </c>
      <c r="B195" s="115">
        <v>165648.10999999999</v>
      </c>
      <c r="C195" s="108">
        <v>195.74</v>
      </c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08"/>
      <c r="T195" s="108"/>
      <c r="U195" s="108"/>
      <c r="V195" s="108"/>
      <c r="W195" s="108"/>
    </row>
    <row r="196" spans="1:23" ht="16" x14ac:dyDescent="0.2">
      <c r="A196" s="108" t="s">
        <v>320</v>
      </c>
      <c r="B196" s="115">
        <v>22547.79</v>
      </c>
      <c r="C196" s="108">
        <v>192.59</v>
      </c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08"/>
      <c r="T196" s="108"/>
      <c r="U196" s="108"/>
      <c r="V196" s="108"/>
      <c r="W196" s="108"/>
    </row>
    <row r="197" spans="1:23" ht="16" x14ac:dyDescent="0.2">
      <c r="A197" s="108" t="s">
        <v>321</v>
      </c>
      <c r="B197" s="115">
        <v>57127.78</v>
      </c>
      <c r="C197" s="108">
        <v>191.33</v>
      </c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08"/>
      <c r="T197" s="108"/>
      <c r="U197" s="108"/>
      <c r="V197" s="108"/>
      <c r="W197" s="108"/>
    </row>
    <row r="198" spans="1:23" ht="16" x14ac:dyDescent="0.2">
      <c r="A198" s="108" t="s">
        <v>322</v>
      </c>
      <c r="B198" s="115">
        <v>20313</v>
      </c>
      <c r="C198" s="108">
        <v>188.73</v>
      </c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08"/>
      <c r="T198" s="108"/>
      <c r="U198" s="108"/>
      <c r="V198" s="108"/>
      <c r="W198" s="108"/>
    </row>
    <row r="199" spans="1:23" ht="16" x14ac:dyDescent="0.2">
      <c r="A199" s="108" t="s">
        <v>323</v>
      </c>
      <c r="B199" s="115">
        <v>40769.21</v>
      </c>
      <c r="C199" s="108">
        <v>169.63</v>
      </c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08"/>
      <c r="T199" s="108"/>
      <c r="U199" s="108"/>
      <c r="V199" s="108"/>
      <c r="W199" s="108"/>
    </row>
    <row r="200" spans="1:23" ht="16" x14ac:dyDescent="0.2">
      <c r="A200" s="108" t="s">
        <v>324</v>
      </c>
      <c r="B200" s="115">
        <v>125741.68</v>
      </c>
      <c r="C200" s="108">
        <v>167.26</v>
      </c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08"/>
      <c r="T200" s="108"/>
      <c r="U200" s="108"/>
      <c r="V200" s="108"/>
      <c r="W200" s="108"/>
    </row>
    <row r="201" spans="1:23" ht="16" x14ac:dyDescent="0.2">
      <c r="A201" s="108" t="s">
        <v>325</v>
      </c>
      <c r="B201" s="115">
        <v>70961.070000000007</v>
      </c>
      <c r="C201" s="108">
        <v>164.24</v>
      </c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08"/>
      <c r="T201" s="108"/>
      <c r="U201" s="108"/>
      <c r="V201" s="108"/>
      <c r="W201" s="108"/>
    </row>
    <row r="202" spans="1:23" ht="16" x14ac:dyDescent="0.2">
      <c r="A202" s="108" t="s">
        <v>326</v>
      </c>
      <c r="B202" s="115">
        <v>52683.98</v>
      </c>
      <c r="C202" s="108">
        <v>161.46</v>
      </c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08"/>
      <c r="T202" s="108"/>
      <c r="U202" s="108"/>
      <c r="V202" s="108"/>
      <c r="W202" s="108"/>
    </row>
    <row r="203" spans="1:23" ht="16" x14ac:dyDescent="0.2">
      <c r="A203" s="108" t="s">
        <v>327</v>
      </c>
      <c r="B203" s="115">
        <v>101297.44</v>
      </c>
      <c r="C203" s="108">
        <v>158.44</v>
      </c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08"/>
      <c r="T203" s="108"/>
      <c r="U203" s="108"/>
      <c r="V203" s="108"/>
      <c r="W203" s="108"/>
    </row>
    <row r="204" spans="1:23" ht="16" x14ac:dyDescent="0.2">
      <c r="A204" s="108" t="s">
        <v>328</v>
      </c>
      <c r="B204" s="115">
        <v>4352.55</v>
      </c>
      <c r="C204" s="108">
        <v>150.91999999999999</v>
      </c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08"/>
      <c r="T204" s="108"/>
      <c r="U204" s="108"/>
      <c r="V204" s="108"/>
      <c r="W204" s="108"/>
    </row>
    <row r="205" spans="1:23" ht="16" x14ac:dyDescent="0.2">
      <c r="A205" s="108" t="s">
        <v>329</v>
      </c>
      <c r="B205" s="115">
        <v>14555.97</v>
      </c>
      <c r="C205" s="108">
        <v>144.81</v>
      </c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08"/>
      <c r="T205" s="108"/>
      <c r="U205" s="108"/>
      <c r="V205" s="108"/>
      <c r="W205" s="108"/>
    </row>
    <row r="206" spans="1:23" ht="16" x14ac:dyDescent="0.2">
      <c r="A206" s="108" t="s">
        <v>330</v>
      </c>
      <c r="B206" s="115">
        <v>62869.33</v>
      </c>
      <c r="C206" s="108">
        <v>139.46</v>
      </c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08"/>
      <c r="T206" s="108"/>
      <c r="U206" s="108"/>
      <c r="V206" s="108"/>
      <c r="W206" s="108"/>
    </row>
    <row r="207" spans="1:23" ht="16" x14ac:dyDescent="0.2">
      <c r="A207" s="108" t="s">
        <v>331</v>
      </c>
      <c r="B207" s="115">
        <v>58448.72</v>
      </c>
      <c r="C207" s="108">
        <v>131.63</v>
      </c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08"/>
      <c r="T207" s="108"/>
      <c r="U207" s="108"/>
      <c r="V207" s="108"/>
      <c r="W207" s="108"/>
    </row>
    <row r="208" spans="1:23" ht="16" x14ac:dyDescent="0.2">
      <c r="A208" s="108" t="s">
        <v>332</v>
      </c>
      <c r="B208" s="115">
        <v>36982.620000000003</v>
      </c>
      <c r="C208" s="108">
        <v>130.84</v>
      </c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08"/>
      <c r="T208" s="108"/>
      <c r="U208" s="108"/>
      <c r="V208" s="108"/>
      <c r="W208" s="108"/>
    </row>
    <row r="209" spans="1:23" ht="16" x14ac:dyDescent="0.2">
      <c r="A209" s="108" t="s">
        <v>333</v>
      </c>
      <c r="B209" s="115">
        <v>75574.22</v>
      </c>
      <c r="C209" s="108">
        <v>130.04</v>
      </c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08"/>
      <c r="T209" s="108"/>
      <c r="U209" s="108"/>
      <c r="V209" s="108"/>
      <c r="W209" s="108"/>
    </row>
    <row r="210" spans="1:23" ht="16" x14ac:dyDescent="0.2">
      <c r="A210" s="108" t="s">
        <v>334</v>
      </c>
      <c r="B210" s="115">
        <v>12999.76</v>
      </c>
      <c r="C210" s="108">
        <v>127.18</v>
      </c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08"/>
      <c r="T210" s="108"/>
      <c r="U210" s="108"/>
      <c r="V210" s="108"/>
      <c r="W210" s="108"/>
    </row>
    <row r="211" spans="1:23" ht="16" x14ac:dyDescent="0.2">
      <c r="A211" s="108" t="s">
        <v>335</v>
      </c>
      <c r="B211" s="115">
        <v>250207.91</v>
      </c>
      <c r="C211" s="108">
        <v>125.25</v>
      </c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08"/>
      <c r="T211" s="108"/>
      <c r="U211" s="108"/>
      <c r="V211" s="108"/>
      <c r="W211" s="108"/>
    </row>
    <row r="212" spans="1:23" ht="16" x14ac:dyDescent="0.2">
      <c r="A212" s="108" t="s">
        <v>336</v>
      </c>
      <c r="B212" s="115">
        <v>11072.07</v>
      </c>
      <c r="C212" s="108">
        <v>120.97</v>
      </c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08"/>
      <c r="T212" s="108"/>
      <c r="U212" s="108"/>
      <c r="V212" s="108"/>
      <c r="W212" s="108"/>
    </row>
    <row r="213" spans="1:23" ht="16" x14ac:dyDescent="0.2">
      <c r="A213" s="108" t="s">
        <v>337</v>
      </c>
      <c r="B213" s="115">
        <v>16287.36</v>
      </c>
      <c r="C213" s="108">
        <v>118.93</v>
      </c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08"/>
      <c r="T213" s="108"/>
      <c r="U213" s="108"/>
      <c r="V213" s="108"/>
      <c r="W213" s="108"/>
    </row>
    <row r="214" spans="1:23" ht="16" x14ac:dyDescent="0.2">
      <c r="A214" s="108" t="s">
        <v>338</v>
      </c>
      <c r="B214" s="115">
        <v>8257.36</v>
      </c>
      <c r="C214" s="108">
        <v>115.7</v>
      </c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08"/>
      <c r="T214" s="108"/>
      <c r="U214" s="108"/>
      <c r="V214" s="108"/>
      <c r="W214" s="108"/>
    </row>
    <row r="215" spans="1:23" ht="16" x14ac:dyDescent="0.2">
      <c r="A215" s="108" t="s">
        <v>339</v>
      </c>
      <c r="B215" s="115">
        <v>0</v>
      </c>
      <c r="C215" s="108">
        <v>115.33</v>
      </c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08"/>
      <c r="T215" s="108"/>
      <c r="U215" s="108"/>
      <c r="V215" s="108"/>
      <c r="W215" s="108"/>
    </row>
    <row r="216" spans="1:23" ht="16" x14ac:dyDescent="0.2">
      <c r="A216" s="108" t="s">
        <v>340</v>
      </c>
      <c r="B216" s="115">
        <v>539800.24</v>
      </c>
      <c r="C216" s="108">
        <v>114.92</v>
      </c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08"/>
      <c r="T216" s="108"/>
      <c r="U216" s="108"/>
      <c r="V216" s="108"/>
      <c r="W216" s="108"/>
    </row>
    <row r="217" spans="1:23" ht="16" x14ac:dyDescent="0.2">
      <c r="A217" s="108" t="s">
        <v>341</v>
      </c>
      <c r="B217" s="115">
        <v>14769.15</v>
      </c>
      <c r="C217" s="108">
        <v>114.18</v>
      </c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08"/>
      <c r="T217" s="108"/>
      <c r="U217" s="108"/>
      <c r="V217" s="108"/>
      <c r="W217" s="108"/>
    </row>
    <row r="218" spans="1:23" ht="16" x14ac:dyDescent="0.2">
      <c r="A218" s="108" t="s">
        <v>342</v>
      </c>
      <c r="B218" s="115">
        <v>144902.93</v>
      </c>
      <c r="C218" s="108">
        <v>103.34</v>
      </c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08"/>
      <c r="T218" s="108"/>
      <c r="U218" s="108"/>
      <c r="V218" s="108"/>
      <c r="W218" s="108"/>
    </row>
    <row r="219" spans="1:23" ht="16" x14ac:dyDescent="0.2">
      <c r="A219" s="108" t="s">
        <v>343</v>
      </c>
      <c r="B219" s="115">
        <v>1632.31</v>
      </c>
      <c r="C219" s="108">
        <v>88.75</v>
      </c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08"/>
      <c r="T219" s="108"/>
      <c r="U219" s="108"/>
      <c r="V219" s="108"/>
      <c r="W219" s="108"/>
    </row>
    <row r="220" spans="1:23" ht="16" x14ac:dyDescent="0.2">
      <c r="A220" s="108" t="s">
        <v>344</v>
      </c>
      <c r="B220" s="115">
        <v>35337.85</v>
      </c>
      <c r="C220" s="108">
        <v>87.85</v>
      </c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08"/>
      <c r="T220" s="108"/>
      <c r="U220" s="108"/>
      <c r="V220" s="108"/>
      <c r="W220" s="108"/>
    </row>
    <row r="221" spans="1:23" ht="16" x14ac:dyDescent="0.2">
      <c r="A221" s="108" t="s">
        <v>345</v>
      </c>
      <c r="B221" s="115">
        <v>91743.51</v>
      </c>
      <c r="C221" s="108">
        <v>86.06</v>
      </c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08"/>
      <c r="T221" s="108"/>
      <c r="U221" s="108"/>
      <c r="V221" s="108"/>
      <c r="W221" s="108"/>
    </row>
    <row r="222" spans="1:23" ht="16" x14ac:dyDescent="0.2">
      <c r="A222" s="108" t="s">
        <v>346</v>
      </c>
      <c r="B222" s="115">
        <v>8435.0300000000007</v>
      </c>
      <c r="C222" s="108">
        <v>78.86</v>
      </c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08"/>
      <c r="T222" s="108"/>
      <c r="U222" s="108"/>
      <c r="V222" s="108"/>
      <c r="W222" s="108"/>
    </row>
    <row r="223" spans="1:23" ht="16" x14ac:dyDescent="0.2">
      <c r="A223" s="108" t="s">
        <v>347</v>
      </c>
      <c r="B223" s="115">
        <v>45445.62</v>
      </c>
      <c r="C223" s="108">
        <v>78.77</v>
      </c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08"/>
      <c r="T223" s="108"/>
      <c r="U223" s="108"/>
      <c r="V223" s="108"/>
      <c r="W223" s="108"/>
    </row>
    <row r="224" spans="1:23" ht="16" x14ac:dyDescent="0.2">
      <c r="A224" s="108" t="s">
        <v>348</v>
      </c>
      <c r="B224" s="115">
        <v>8458.1200000000008</v>
      </c>
      <c r="C224" s="108">
        <v>78.06</v>
      </c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08"/>
      <c r="T224" s="108"/>
      <c r="U224" s="108"/>
      <c r="V224" s="108"/>
      <c r="W224" s="108"/>
    </row>
    <row r="225" spans="1:23" ht="16" x14ac:dyDescent="0.2">
      <c r="A225" s="108" t="s">
        <v>349</v>
      </c>
      <c r="B225" s="115">
        <v>30068.57</v>
      </c>
      <c r="C225" s="108">
        <v>76.94</v>
      </c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08"/>
      <c r="T225" s="108"/>
      <c r="U225" s="108"/>
      <c r="V225" s="108"/>
      <c r="W225" s="108"/>
    </row>
    <row r="226" spans="1:23" ht="16" x14ac:dyDescent="0.2">
      <c r="A226" s="108" t="s">
        <v>350</v>
      </c>
      <c r="B226" s="115">
        <v>21586.03</v>
      </c>
      <c r="C226" s="108">
        <v>75.209999999999994</v>
      </c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08"/>
      <c r="T226" s="108"/>
      <c r="U226" s="108"/>
      <c r="V226" s="108"/>
      <c r="W226" s="108"/>
    </row>
    <row r="227" spans="1:23" ht="16" x14ac:dyDescent="0.2">
      <c r="A227" s="108" t="s">
        <v>351</v>
      </c>
      <c r="B227" s="115">
        <v>8681.4500000000007</v>
      </c>
      <c r="C227" s="108">
        <v>75.010000000000005</v>
      </c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08"/>
      <c r="T227" s="108"/>
      <c r="U227" s="108"/>
      <c r="V227" s="108"/>
      <c r="W227" s="108"/>
    </row>
    <row r="228" spans="1:23" ht="16" x14ac:dyDescent="0.2">
      <c r="A228" s="108" t="s">
        <v>352</v>
      </c>
      <c r="B228" s="115">
        <v>0</v>
      </c>
      <c r="C228" s="108">
        <v>74.67</v>
      </c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08"/>
      <c r="T228" s="108"/>
      <c r="U228" s="108"/>
      <c r="V228" s="108"/>
      <c r="W228" s="108"/>
    </row>
    <row r="229" spans="1:23" ht="16" x14ac:dyDescent="0.2">
      <c r="A229" s="108" t="s">
        <v>353</v>
      </c>
      <c r="B229" s="115">
        <v>126567.6</v>
      </c>
      <c r="C229" s="108">
        <v>73.95</v>
      </c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08"/>
      <c r="T229" s="108"/>
      <c r="U229" s="108"/>
      <c r="V229" s="108"/>
      <c r="W229" s="108"/>
    </row>
    <row r="230" spans="1:23" ht="16" x14ac:dyDescent="0.2">
      <c r="A230" s="108" t="s">
        <v>354</v>
      </c>
      <c r="B230" s="115">
        <v>6660.98</v>
      </c>
      <c r="C230" s="108">
        <v>73.58</v>
      </c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08"/>
      <c r="T230" s="108"/>
      <c r="U230" s="108"/>
      <c r="V230" s="108"/>
      <c r="W230" s="108"/>
    </row>
    <row r="231" spans="1:23" ht="16" x14ac:dyDescent="0.2">
      <c r="A231" s="108" t="s">
        <v>355</v>
      </c>
      <c r="B231" s="115">
        <v>12911.25</v>
      </c>
      <c r="C231" s="108">
        <v>72.38</v>
      </c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08"/>
      <c r="T231" s="108"/>
      <c r="U231" s="108"/>
      <c r="V231" s="108"/>
      <c r="W231" s="108"/>
    </row>
    <row r="232" spans="1:23" ht="16" x14ac:dyDescent="0.2">
      <c r="A232" s="108" t="s">
        <v>356</v>
      </c>
      <c r="B232" s="115">
        <v>71287.5</v>
      </c>
      <c r="C232" s="108">
        <v>70.45</v>
      </c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08"/>
      <c r="T232" s="108"/>
      <c r="U232" s="108"/>
      <c r="V232" s="108"/>
      <c r="W232" s="108"/>
    </row>
    <row r="233" spans="1:23" ht="16" x14ac:dyDescent="0.2">
      <c r="A233" s="108" t="s">
        <v>357</v>
      </c>
      <c r="B233" s="115">
        <v>3721.09</v>
      </c>
      <c r="C233" s="108">
        <v>69.5</v>
      </c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08"/>
      <c r="T233" s="108"/>
      <c r="U233" s="108"/>
      <c r="V233" s="108"/>
      <c r="W233" s="108"/>
    </row>
    <row r="234" spans="1:23" ht="16" x14ac:dyDescent="0.2">
      <c r="A234" s="108" t="s">
        <v>358</v>
      </c>
      <c r="B234" s="115">
        <v>1322554.1200000001</v>
      </c>
      <c r="C234" s="108">
        <v>69.010000000000005</v>
      </c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08"/>
      <c r="T234" s="108"/>
      <c r="U234" s="108"/>
      <c r="V234" s="108"/>
      <c r="W234" s="108"/>
    </row>
    <row r="235" spans="1:23" ht="16" x14ac:dyDescent="0.2">
      <c r="A235" s="108" t="s">
        <v>359</v>
      </c>
      <c r="B235" s="115">
        <v>900785.17</v>
      </c>
      <c r="C235" s="108">
        <v>64.88</v>
      </c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08"/>
      <c r="T235" s="108"/>
      <c r="U235" s="108"/>
      <c r="V235" s="108"/>
      <c r="W235" s="108"/>
    </row>
    <row r="236" spans="1:23" ht="16" x14ac:dyDescent="0.2">
      <c r="A236" s="108" t="s">
        <v>360</v>
      </c>
      <c r="B236" s="115">
        <v>2326.29</v>
      </c>
      <c r="C236" s="108">
        <v>64.78</v>
      </c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08"/>
      <c r="T236" s="108"/>
      <c r="U236" s="108"/>
      <c r="V236" s="108"/>
      <c r="W236" s="108"/>
    </row>
    <row r="237" spans="1:23" ht="16" x14ac:dyDescent="0.2">
      <c r="A237" s="108" t="s">
        <v>361</v>
      </c>
      <c r="B237" s="115">
        <v>1169.95</v>
      </c>
      <c r="C237" s="108">
        <v>63.92</v>
      </c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08"/>
      <c r="T237" s="108"/>
      <c r="U237" s="108"/>
      <c r="V237" s="108"/>
      <c r="W237" s="108"/>
    </row>
    <row r="238" spans="1:23" ht="16" x14ac:dyDescent="0.2">
      <c r="A238" s="108" t="s">
        <v>362</v>
      </c>
      <c r="B238" s="115">
        <v>0.02</v>
      </c>
      <c r="C238" s="108">
        <v>55.02</v>
      </c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08"/>
      <c r="T238" s="108"/>
      <c r="U238" s="108"/>
      <c r="V238" s="108"/>
      <c r="W238" s="108"/>
    </row>
    <row r="239" spans="1:23" ht="16" x14ac:dyDescent="0.2">
      <c r="A239" s="108" t="s">
        <v>363</v>
      </c>
      <c r="B239" s="115">
        <v>5944.48</v>
      </c>
      <c r="C239" s="108">
        <v>50.26</v>
      </c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08"/>
      <c r="T239" s="108"/>
      <c r="U239" s="108"/>
      <c r="V239" s="108"/>
      <c r="W239" s="108"/>
    </row>
    <row r="240" spans="1:23" ht="16" x14ac:dyDescent="0.2">
      <c r="A240" s="108" t="s">
        <v>364</v>
      </c>
      <c r="B240" s="115">
        <v>4749.42</v>
      </c>
      <c r="C240" s="108">
        <v>48.39</v>
      </c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08"/>
      <c r="T240" s="108"/>
      <c r="U240" s="108"/>
      <c r="V240" s="108"/>
      <c r="W240" s="108"/>
    </row>
    <row r="241" spans="1:23" ht="16" x14ac:dyDescent="0.2">
      <c r="A241" s="108" t="s">
        <v>365</v>
      </c>
      <c r="B241" s="115">
        <v>26779.46</v>
      </c>
      <c r="C241" s="108">
        <v>47.67</v>
      </c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08"/>
      <c r="T241" s="108"/>
      <c r="U241" s="108"/>
      <c r="V241" s="108"/>
      <c r="W241" s="108"/>
    </row>
    <row r="242" spans="1:23" ht="16" x14ac:dyDescent="0.2">
      <c r="A242" s="108" t="s">
        <v>366</v>
      </c>
      <c r="B242" s="115">
        <v>30245.8</v>
      </c>
      <c r="C242" s="108">
        <v>47.57</v>
      </c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08"/>
      <c r="T242" s="108"/>
      <c r="U242" s="108"/>
      <c r="V242" s="108"/>
      <c r="W242" s="108"/>
    </row>
    <row r="243" spans="1:23" ht="16" x14ac:dyDescent="0.2">
      <c r="A243" s="108" t="s">
        <v>367</v>
      </c>
      <c r="B243" s="115">
        <v>25285.17</v>
      </c>
      <c r="C243" s="108">
        <v>46.43</v>
      </c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08"/>
      <c r="T243" s="108"/>
      <c r="U243" s="108"/>
      <c r="V243" s="108"/>
      <c r="W243" s="108"/>
    </row>
    <row r="244" spans="1:23" ht="16" x14ac:dyDescent="0.2">
      <c r="A244" s="108" t="s">
        <v>368</v>
      </c>
      <c r="B244" s="115">
        <v>6247.76</v>
      </c>
      <c r="C244" s="108">
        <v>46.15</v>
      </c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08"/>
      <c r="T244" s="108"/>
      <c r="U244" s="108"/>
      <c r="V244" s="108"/>
      <c r="W244" s="108"/>
    </row>
    <row r="245" spans="1:23" ht="16" x14ac:dyDescent="0.2">
      <c r="A245" s="108" t="s">
        <v>369</v>
      </c>
      <c r="B245" s="115">
        <v>6195</v>
      </c>
      <c r="C245" s="108">
        <v>43.65</v>
      </c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08"/>
      <c r="T245" s="108"/>
      <c r="U245" s="108"/>
      <c r="V245" s="108"/>
      <c r="W245" s="108"/>
    </row>
    <row r="246" spans="1:23" ht="16" x14ac:dyDescent="0.2">
      <c r="A246" s="108" t="s">
        <v>370</v>
      </c>
      <c r="B246" s="115">
        <v>3889.92</v>
      </c>
      <c r="C246" s="108">
        <v>42.86</v>
      </c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08"/>
      <c r="T246" s="108"/>
      <c r="U246" s="108"/>
      <c r="V246" s="108"/>
      <c r="W246" s="108"/>
    </row>
    <row r="247" spans="1:23" ht="16" x14ac:dyDescent="0.2">
      <c r="A247" s="108" t="s">
        <v>371</v>
      </c>
      <c r="B247" s="115">
        <v>7479.03</v>
      </c>
      <c r="C247" s="108">
        <v>40.36</v>
      </c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08"/>
      <c r="T247" s="108"/>
      <c r="U247" s="108"/>
      <c r="V247" s="108"/>
      <c r="W247" s="108"/>
    </row>
    <row r="248" spans="1:23" ht="16" x14ac:dyDescent="0.2">
      <c r="A248" s="108" t="s">
        <v>372</v>
      </c>
      <c r="B248" s="115">
        <v>50452.36</v>
      </c>
      <c r="C248" s="108">
        <v>39.92</v>
      </c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08"/>
      <c r="T248" s="108"/>
      <c r="U248" s="108"/>
      <c r="V248" s="108"/>
      <c r="W248" s="108"/>
    </row>
    <row r="249" spans="1:23" ht="16" x14ac:dyDescent="0.2">
      <c r="A249" s="108" t="s">
        <v>373</v>
      </c>
      <c r="B249" s="115">
        <v>2532.15</v>
      </c>
      <c r="C249" s="108">
        <v>37.28</v>
      </c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08"/>
      <c r="T249" s="108"/>
      <c r="U249" s="108"/>
      <c r="V249" s="108"/>
      <c r="W249" s="108"/>
    </row>
    <row r="250" spans="1:23" ht="16" x14ac:dyDescent="0.2">
      <c r="A250" s="108" t="s">
        <v>374</v>
      </c>
      <c r="B250" s="115">
        <v>3936.01</v>
      </c>
      <c r="C250" s="108">
        <v>35.770000000000003</v>
      </c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08"/>
      <c r="T250" s="108"/>
      <c r="U250" s="108"/>
      <c r="V250" s="108"/>
      <c r="W250" s="108"/>
    </row>
    <row r="251" spans="1:23" ht="16" x14ac:dyDescent="0.2">
      <c r="A251" s="108" t="s">
        <v>375</v>
      </c>
      <c r="B251" s="115">
        <v>0</v>
      </c>
      <c r="C251" s="108">
        <v>35.14</v>
      </c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08"/>
      <c r="T251" s="108"/>
      <c r="U251" s="108"/>
      <c r="V251" s="108"/>
      <c r="W251" s="108"/>
    </row>
    <row r="252" spans="1:23" ht="16" x14ac:dyDescent="0.2">
      <c r="A252" s="108" t="s">
        <v>376</v>
      </c>
      <c r="B252" s="115">
        <v>3570.85</v>
      </c>
      <c r="C252" s="108">
        <v>34.979999999999997</v>
      </c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08"/>
      <c r="T252" s="108"/>
      <c r="U252" s="108"/>
      <c r="V252" s="108"/>
      <c r="W252" s="108"/>
    </row>
    <row r="253" spans="1:23" ht="16" x14ac:dyDescent="0.2">
      <c r="A253" s="108" t="s">
        <v>377</v>
      </c>
      <c r="B253" s="115">
        <v>0</v>
      </c>
      <c r="C253" s="108">
        <v>33.14</v>
      </c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08"/>
      <c r="T253" s="108"/>
      <c r="U253" s="108"/>
      <c r="V253" s="108"/>
      <c r="W253" s="108"/>
    </row>
    <row r="254" spans="1:23" ht="16" x14ac:dyDescent="0.2">
      <c r="A254" s="108" t="s">
        <v>378</v>
      </c>
      <c r="B254" s="115">
        <v>6560.1</v>
      </c>
      <c r="C254" s="108">
        <v>31.97</v>
      </c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08"/>
      <c r="T254" s="108"/>
      <c r="U254" s="108"/>
      <c r="V254" s="108"/>
      <c r="W254" s="108"/>
    </row>
    <row r="255" spans="1:23" ht="16" x14ac:dyDescent="0.2">
      <c r="A255" s="108" t="s">
        <v>379</v>
      </c>
      <c r="B255" s="115">
        <v>13260.86</v>
      </c>
      <c r="C255" s="108">
        <v>31.64</v>
      </c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08"/>
      <c r="T255" s="108"/>
      <c r="U255" s="108"/>
      <c r="V255" s="108"/>
      <c r="W255" s="108"/>
    </row>
    <row r="256" spans="1:23" ht="16" x14ac:dyDescent="0.2">
      <c r="A256" s="108" t="s">
        <v>380</v>
      </c>
      <c r="B256" s="115">
        <v>0</v>
      </c>
      <c r="C256" s="108">
        <v>31.6</v>
      </c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08"/>
      <c r="T256" s="108"/>
      <c r="U256" s="108"/>
      <c r="V256" s="108"/>
      <c r="W256" s="108"/>
    </row>
    <row r="257" spans="1:23" ht="16" x14ac:dyDescent="0.2">
      <c r="A257" s="108" t="s">
        <v>381</v>
      </c>
      <c r="B257" s="115">
        <v>2851.95</v>
      </c>
      <c r="C257" s="108">
        <v>31.57</v>
      </c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08"/>
      <c r="T257" s="108"/>
      <c r="U257" s="108"/>
      <c r="V257" s="108"/>
      <c r="W257" s="108"/>
    </row>
    <row r="258" spans="1:23" ht="16" x14ac:dyDescent="0.2">
      <c r="A258" s="108" t="s">
        <v>382</v>
      </c>
      <c r="B258" s="115">
        <v>0</v>
      </c>
      <c r="C258" s="108">
        <v>29.68</v>
      </c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08"/>
      <c r="T258" s="108"/>
      <c r="U258" s="108"/>
      <c r="V258" s="108"/>
      <c r="W258" s="108"/>
    </row>
    <row r="259" spans="1:23" ht="16" x14ac:dyDescent="0.2">
      <c r="A259" s="108" t="s">
        <v>383</v>
      </c>
      <c r="B259" s="115">
        <v>6021.87</v>
      </c>
      <c r="C259" s="108">
        <v>29.38</v>
      </c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08"/>
      <c r="T259" s="108"/>
      <c r="U259" s="108"/>
      <c r="V259" s="108"/>
      <c r="W259" s="108"/>
    </row>
    <row r="260" spans="1:23" ht="16" x14ac:dyDescent="0.2">
      <c r="A260" s="108" t="s">
        <v>384</v>
      </c>
      <c r="B260" s="115">
        <v>2422.63</v>
      </c>
      <c r="C260" s="108">
        <v>23.1</v>
      </c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08"/>
      <c r="T260" s="108"/>
      <c r="U260" s="108"/>
      <c r="V260" s="108"/>
      <c r="W260" s="108"/>
    </row>
    <row r="261" spans="1:23" ht="16" x14ac:dyDescent="0.2">
      <c r="A261" s="108" t="s">
        <v>385</v>
      </c>
      <c r="B261" s="115">
        <v>0</v>
      </c>
      <c r="C261" s="108">
        <v>16.07</v>
      </c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08"/>
      <c r="T261" s="108"/>
      <c r="U261" s="108"/>
      <c r="V261" s="108"/>
      <c r="W261" s="108"/>
    </row>
    <row r="262" spans="1:23" ht="16" x14ac:dyDescent="0.2">
      <c r="A262" s="108" t="s">
        <v>386</v>
      </c>
      <c r="B262" s="115">
        <v>2108.08</v>
      </c>
      <c r="C262" s="108">
        <v>13.96</v>
      </c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08"/>
      <c r="T262" s="108"/>
      <c r="U262" s="108"/>
      <c r="V262" s="108"/>
      <c r="W262" s="108"/>
    </row>
    <row r="263" spans="1:23" ht="16" x14ac:dyDescent="0.2">
      <c r="A263" s="108" t="s">
        <v>387</v>
      </c>
      <c r="B263" s="115">
        <v>2145.29</v>
      </c>
      <c r="C263" s="108">
        <v>9.8800000000000008</v>
      </c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08"/>
      <c r="T263" s="108"/>
      <c r="U263" s="108"/>
      <c r="V263" s="108"/>
      <c r="W263" s="108"/>
    </row>
    <row r="264" spans="1:23" ht="16" x14ac:dyDescent="0.2">
      <c r="A264" s="108" t="s">
        <v>388</v>
      </c>
      <c r="B264" s="115">
        <v>849.42</v>
      </c>
      <c r="C264" s="108">
        <v>8.85</v>
      </c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08"/>
      <c r="T264" s="108"/>
      <c r="U264" s="108"/>
      <c r="V264" s="108"/>
      <c r="W264" s="108"/>
    </row>
    <row r="265" spans="1:23" ht="16" x14ac:dyDescent="0.2">
      <c r="A265" s="108" t="s">
        <v>389</v>
      </c>
      <c r="B265" s="115">
        <v>3331.92</v>
      </c>
      <c r="C265" s="108">
        <v>8.3800000000000008</v>
      </c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08"/>
      <c r="T265" s="108"/>
      <c r="U265" s="108"/>
      <c r="V265" s="108"/>
      <c r="W265" s="108"/>
    </row>
    <row r="266" spans="1:23" ht="16" x14ac:dyDescent="0.2">
      <c r="A266" s="108" t="s">
        <v>390</v>
      </c>
      <c r="B266" s="108">
        <v>0</v>
      </c>
      <c r="C266" s="108">
        <v>7.47</v>
      </c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08"/>
      <c r="T266" s="108"/>
      <c r="U266" s="108"/>
      <c r="V266" s="108"/>
      <c r="W266" s="108"/>
    </row>
    <row r="267" spans="1:23" ht="16" x14ac:dyDescent="0.2">
      <c r="A267" s="108" t="s">
        <v>391</v>
      </c>
      <c r="B267" s="108">
        <v>646.62</v>
      </c>
      <c r="C267" s="108">
        <v>6.62</v>
      </c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08"/>
      <c r="T267" s="108"/>
      <c r="U267" s="108"/>
      <c r="V267" s="108"/>
      <c r="W267" s="108"/>
    </row>
    <row r="268" spans="1:23" ht="16" x14ac:dyDescent="0.2">
      <c r="A268" s="108" t="s">
        <v>392</v>
      </c>
      <c r="B268" s="115">
        <v>0</v>
      </c>
      <c r="C268" s="108">
        <v>6.42</v>
      </c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08"/>
      <c r="T268" s="108"/>
      <c r="U268" s="108"/>
      <c r="V268" s="108"/>
      <c r="W268" s="108"/>
    </row>
    <row r="269" spans="1:23" ht="16" x14ac:dyDescent="0.2">
      <c r="A269" s="108" t="s">
        <v>393</v>
      </c>
      <c r="B269" s="115">
        <v>75835.929999999993</v>
      </c>
      <c r="C269" s="108">
        <v>5.85</v>
      </c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08"/>
      <c r="T269" s="108"/>
      <c r="U269" s="108"/>
      <c r="V269" s="108"/>
      <c r="W269" s="108"/>
    </row>
    <row r="270" spans="1:23" ht="16" x14ac:dyDescent="0.2">
      <c r="A270" s="108" t="s">
        <v>394</v>
      </c>
      <c r="B270" s="115">
        <v>1478.19</v>
      </c>
      <c r="C270" s="108">
        <v>3.36</v>
      </c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08"/>
      <c r="T270" s="108"/>
      <c r="U270" s="108"/>
      <c r="V270" s="108"/>
      <c r="W270" s="108"/>
    </row>
    <row r="271" spans="1:23" ht="16" x14ac:dyDescent="0.2">
      <c r="A271" s="108" t="s">
        <v>395</v>
      </c>
      <c r="B271" s="115">
        <v>0</v>
      </c>
      <c r="C271" s="108">
        <v>2.08</v>
      </c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08"/>
      <c r="T271" s="108"/>
      <c r="U271" s="108"/>
      <c r="V271" s="108"/>
      <c r="W271" s="108"/>
    </row>
    <row r="272" spans="1:23" ht="16" x14ac:dyDescent="0.2">
      <c r="A272" s="108" t="s">
        <v>396</v>
      </c>
      <c r="B272" s="115">
        <v>1534567.62</v>
      </c>
      <c r="C272" s="108">
        <v>0.96</v>
      </c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08"/>
      <c r="T272" s="108"/>
      <c r="U272" s="108"/>
      <c r="V272" s="108"/>
      <c r="W272" s="108"/>
    </row>
    <row r="273" spans="1:23" ht="16" x14ac:dyDescent="0.2">
      <c r="A273" s="108" t="s">
        <v>397</v>
      </c>
      <c r="B273" s="108">
        <v>0</v>
      </c>
      <c r="C273" s="108">
        <v>0.48</v>
      </c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08"/>
      <c r="T273" s="108"/>
      <c r="U273" s="108"/>
      <c r="V273" s="108"/>
      <c r="W273" s="108"/>
    </row>
    <row r="274" spans="1:23" ht="16" x14ac:dyDescent="0.2">
      <c r="A274" s="115"/>
      <c r="B274" s="108"/>
      <c r="C274" s="108"/>
    </row>
    <row r="275" spans="1:23" ht="16" x14ac:dyDescent="0.2">
      <c r="A275" s="115"/>
      <c r="B275" s="115"/>
      <c r="C275" s="115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08"/>
      <c r="T275" s="108"/>
      <c r="U275" s="108"/>
      <c r="V275" s="108"/>
      <c r="W275" s="108"/>
    </row>
    <row r="276" spans="1:23" ht="16" x14ac:dyDescent="0.2">
      <c r="A276" s="115"/>
      <c r="B276" s="115"/>
      <c r="C276" s="115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08"/>
      <c r="T276" s="108"/>
      <c r="U276" s="108"/>
      <c r="V276" s="108"/>
      <c r="W276" s="108"/>
    </row>
    <row r="277" spans="1:23" ht="16" x14ac:dyDescent="0.2">
      <c r="A277" s="115"/>
      <c r="B277" s="115"/>
      <c r="C277" s="115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08"/>
      <c r="T277" s="108"/>
      <c r="U277" s="108"/>
      <c r="V277" s="108"/>
      <c r="W277" s="108"/>
    </row>
    <row r="278" spans="1:23" ht="16" x14ac:dyDescent="0.2">
      <c r="A278" s="115"/>
      <c r="B278" s="115"/>
      <c r="C278" s="108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08"/>
      <c r="T278" s="108"/>
      <c r="U278" s="108"/>
      <c r="V278" s="108"/>
      <c r="W278" s="108"/>
    </row>
    <row r="279" spans="1:23" ht="16" x14ac:dyDescent="0.2">
      <c r="A279" s="115"/>
      <c r="B279" s="115"/>
      <c r="C279" s="115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08"/>
      <c r="T279" s="108"/>
      <c r="U279" s="108"/>
      <c r="V279" s="108"/>
      <c r="W279" s="108"/>
    </row>
    <row r="280" spans="1:23" ht="16" x14ac:dyDescent="0.2">
      <c r="A280" s="108"/>
      <c r="B280" s="115"/>
      <c r="C280" s="115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08"/>
      <c r="T280" s="108"/>
      <c r="U280" s="108"/>
      <c r="V280" s="108"/>
      <c r="W280" s="108"/>
    </row>
    <row r="281" spans="1:23" ht="15.75" customHeight="1" x14ac:dyDescent="0.2">
      <c r="A281" s="108"/>
      <c r="B281" s="108"/>
      <c r="C281" s="108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08"/>
      <c r="T281" s="108"/>
      <c r="U281" s="108"/>
      <c r="V281" s="108"/>
      <c r="W281" s="108"/>
    </row>
    <row r="282" spans="1:23" ht="15.75" customHeight="1" x14ac:dyDescent="0.2">
      <c r="A282" s="108"/>
      <c r="B282" s="108"/>
      <c r="C282" s="108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08"/>
      <c r="T282" s="108"/>
      <c r="U282" s="108"/>
      <c r="V282" s="108"/>
      <c r="W282" s="108"/>
    </row>
    <row r="283" spans="1:23" ht="15.75" customHeight="1" x14ac:dyDescent="0.2">
      <c r="A283" s="108"/>
      <c r="B283" s="108"/>
      <c r="C283" s="108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08"/>
      <c r="T283" s="108"/>
      <c r="U283" s="108"/>
      <c r="V283" s="108"/>
      <c r="W283" s="108"/>
    </row>
    <row r="284" spans="1:23" ht="15.75" customHeight="1" x14ac:dyDescent="0.2">
      <c r="A284" s="108"/>
      <c r="B284" s="108"/>
      <c r="C284" s="108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08"/>
      <c r="T284" s="108"/>
      <c r="U284" s="108"/>
      <c r="V284" s="108"/>
      <c r="W284" s="108"/>
    </row>
    <row r="285" spans="1:23" ht="15.75" customHeight="1" x14ac:dyDescent="0.2">
      <c r="A285" s="108"/>
      <c r="B285" s="108"/>
      <c r="C285" s="108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08"/>
      <c r="T285" s="108"/>
      <c r="U285" s="108"/>
      <c r="V285" s="108"/>
      <c r="W285" s="108"/>
    </row>
    <row r="286" spans="1:23" ht="15.75" customHeight="1" x14ac:dyDescent="0.2">
      <c r="A286" s="108"/>
      <c r="B286" s="108"/>
      <c r="C286" s="108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08"/>
      <c r="T286" s="108"/>
      <c r="U286" s="108"/>
      <c r="V286" s="108"/>
      <c r="W286" s="108"/>
    </row>
    <row r="287" spans="1:23" ht="15.75" customHeight="1" x14ac:dyDescent="0.2">
      <c r="A287" s="108"/>
      <c r="B287" s="108"/>
      <c r="C287" s="108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08"/>
      <c r="T287" s="108"/>
      <c r="U287" s="108"/>
      <c r="V287" s="108"/>
      <c r="W287" s="108"/>
    </row>
    <row r="288" spans="1:23" ht="15.75" customHeight="1" x14ac:dyDescent="0.2">
      <c r="A288" s="108"/>
      <c r="B288" s="108"/>
      <c r="C288" s="108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08"/>
      <c r="T288" s="108"/>
      <c r="U288" s="108"/>
      <c r="V288" s="108"/>
      <c r="W288" s="108"/>
    </row>
    <row r="289" spans="1:23" ht="15.75" customHeight="1" x14ac:dyDescent="0.2">
      <c r="A289" s="108"/>
      <c r="B289" s="108"/>
      <c r="C289" s="108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08"/>
      <c r="T289" s="108"/>
      <c r="U289" s="108"/>
      <c r="V289" s="108"/>
      <c r="W289" s="108"/>
    </row>
    <row r="290" spans="1:23" ht="15.75" customHeight="1" x14ac:dyDescent="0.2">
      <c r="A290" s="108"/>
      <c r="B290" s="108"/>
      <c r="C290" s="108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08"/>
      <c r="T290" s="108"/>
      <c r="U290" s="108"/>
      <c r="V290" s="108"/>
      <c r="W290" s="108"/>
    </row>
    <row r="291" spans="1:23" ht="15.75" customHeight="1" x14ac:dyDescent="0.2">
      <c r="A291" s="108"/>
      <c r="B291" s="108"/>
      <c r="C291" s="108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08"/>
      <c r="T291" s="108"/>
      <c r="U291" s="108"/>
      <c r="V291" s="108"/>
      <c r="W291" s="108"/>
    </row>
    <row r="292" spans="1:23" ht="15.75" customHeight="1" x14ac:dyDescent="0.2">
      <c r="A292" s="108"/>
      <c r="B292" s="108"/>
      <c r="C292" s="108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08"/>
      <c r="T292" s="108"/>
      <c r="U292" s="108"/>
      <c r="V292" s="108"/>
      <c r="W292" s="108"/>
    </row>
    <row r="293" spans="1:23" ht="15.75" customHeight="1" x14ac:dyDescent="0.2">
      <c r="A293" s="108"/>
      <c r="B293" s="108"/>
      <c r="C293" s="108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08"/>
      <c r="T293" s="108"/>
      <c r="U293" s="108"/>
      <c r="V293" s="108"/>
      <c r="W293" s="108"/>
    </row>
    <row r="294" spans="1:23" ht="15.75" customHeight="1" x14ac:dyDescent="0.2">
      <c r="A294" s="108"/>
      <c r="B294" s="108"/>
      <c r="C294" s="108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08"/>
      <c r="T294" s="108"/>
      <c r="U294" s="108"/>
      <c r="V294" s="108"/>
      <c r="W294" s="108"/>
    </row>
    <row r="295" spans="1:23" ht="15.75" customHeight="1" x14ac:dyDescent="0.2">
      <c r="A295" s="108"/>
      <c r="B295" s="108"/>
      <c r="C295" s="108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08"/>
      <c r="T295" s="108"/>
      <c r="U295" s="108"/>
      <c r="V295" s="108"/>
      <c r="W295" s="108"/>
    </row>
    <row r="296" spans="1:23" ht="15.75" customHeight="1" x14ac:dyDescent="0.2">
      <c r="A296" s="108"/>
      <c r="B296" s="108"/>
      <c r="C296" s="108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08"/>
      <c r="T296" s="108"/>
      <c r="U296" s="108"/>
      <c r="V296" s="108"/>
      <c r="W296" s="108"/>
    </row>
    <row r="297" spans="1:23" ht="15.75" customHeight="1" x14ac:dyDescent="0.2">
      <c r="A297" s="108"/>
      <c r="B297" s="108"/>
      <c r="C297" s="108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08"/>
      <c r="T297" s="108"/>
      <c r="U297" s="108"/>
      <c r="V297" s="108"/>
      <c r="W297" s="108"/>
    </row>
    <row r="298" spans="1:23" ht="15.75" customHeight="1" x14ac:dyDescent="0.2">
      <c r="A298" s="108"/>
      <c r="B298" s="108"/>
      <c r="C298" s="108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08"/>
      <c r="T298" s="108"/>
      <c r="U298" s="108"/>
      <c r="V298" s="108"/>
      <c r="W298" s="108"/>
    </row>
    <row r="299" spans="1:23" ht="15.75" customHeight="1" x14ac:dyDescent="0.2">
      <c r="A299" s="108"/>
      <c r="B299" s="108"/>
      <c r="C299" s="108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08"/>
      <c r="T299" s="108"/>
      <c r="U299" s="108"/>
      <c r="V299" s="108"/>
      <c r="W299" s="108"/>
    </row>
    <row r="300" spans="1:23" ht="15.75" customHeight="1" x14ac:dyDescent="0.2">
      <c r="A300" s="108"/>
      <c r="B300" s="108"/>
      <c r="C300" s="108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08"/>
      <c r="T300" s="108"/>
      <c r="U300" s="108"/>
      <c r="V300" s="108"/>
      <c r="W300" s="108"/>
    </row>
    <row r="301" spans="1:23" ht="15.75" customHeight="1" x14ac:dyDescent="0.2">
      <c r="A301" s="108"/>
      <c r="B301" s="108"/>
      <c r="C301" s="108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08"/>
      <c r="T301" s="108"/>
      <c r="U301" s="108"/>
      <c r="V301" s="108"/>
      <c r="W301" s="108"/>
    </row>
    <row r="302" spans="1:23" ht="15.75" customHeight="1" x14ac:dyDescent="0.2">
      <c r="A302" s="108"/>
      <c r="B302" s="108"/>
      <c r="C302" s="108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08"/>
      <c r="T302" s="108"/>
      <c r="U302" s="108"/>
      <c r="V302" s="108"/>
      <c r="W302" s="108"/>
    </row>
    <row r="303" spans="1:23" ht="15.75" customHeight="1" x14ac:dyDescent="0.2">
      <c r="A303" s="108"/>
      <c r="B303" s="108"/>
      <c r="C303" s="108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08"/>
      <c r="T303" s="108"/>
      <c r="U303" s="108"/>
      <c r="V303" s="108"/>
      <c r="W303" s="108"/>
    </row>
    <row r="304" spans="1:23" ht="15.75" customHeight="1" x14ac:dyDescent="0.2">
      <c r="A304" s="108"/>
      <c r="B304" s="108"/>
      <c r="C304" s="108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08"/>
      <c r="T304" s="108"/>
      <c r="U304" s="108"/>
      <c r="V304" s="108"/>
      <c r="W304" s="108"/>
    </row>
    <row r="305" spans="1:23" ht="15.75" customHeight="1" x14ac:dyDescent="0.2">
      <c r="A305" s="108"/>
      <c r="B305" s="108"/>
      <c r="C305" s="108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08"/>
      <c r="T305" s="108"/>
      <c r="U305" s="108"/>
      <c r="V305" s="108"/>
      <c r="W305" s="108"/>
    </row>
    <row r="306" spans="1:23" ht="15.75" customHeight="1" x14ac:dyDescent="0.2">
      <c r="A306" s="108"/>
      <c r="B306" s="108"/>
      <c r="C306" s="108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08"/>
      <c r="T306" s="108"/>
      <c r="U306" s="108"/>
      <c r="V306" s="108"/>
      <c r="W306" s="108"/>
    </row>
    <row r="307" spans="1:23" ht="15.75" customHeight="1" x14ac:dyDescent="0.2">
      <c r="A307" s="108"/>
      <c r="B307" s="108"/>
      <c r="C307" s="108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08"/>
      <c r="T307" s="108"/>
      <c r="U307" s="108"/>
      <c r="V307" s="108"/>
      <c r="W307" s="108"/>
    </row>
    <row r="308" spans="1:23" ht="15.75" customHeight="1" x14ac:dyDescent="0.2">
      <c r="A308" s="108"/>
      <c r="B308" s="108"/>
      <c r="C308" s="108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08"/>
      <c r="T308" s="108"/>
      <c r="U308" s="108"/>
      <c r="V308" s="108"/>
      <c r="W308" s="108"/>
    </row>
    <row r="309" spans="1:23" ht="15.75" customHeight="1" x14ac:dyDescent="0.2">
      <c r="A309" s="108"/>
      <c r="B309" s="108"/>
      <c r="C309" s="108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08"/>
      <c r="T309" s="108"/>
      <c r="U309" s="108"/>
      <c r="V309" s="108"/>
      <c r="W309" s="108"/>
    </row>
    <row r="310" spans="1:23" ht="15.75" customHeight="1" x14ac:dyDescent="0.2">
      <c r="A310" s="108"/>
      <c r="B310" s="108"/>
      <c r="C310" s="108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08"/>
      <c r="T310" s="108"/>
      <c r="U310" s="108"/>
      <c r="V310" s="108"/>
      <c r="W310" s="108"/>
    </row>
    <row r="311" spans="1:23" ht="15.75" customHeight="1" x14ac:dyDescent="0.2">
      <c r="A311" s="108"/>
      <c r="B311" s="108"/>
      <c r="C311" s="108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08"/>
      <c r="T311" s="108"/>
      <c r="U311" s="108"/>
      <c r="V311" s="108"/>
      <c r="W311" s="108"/>
    </row>
    <row r="312" spans="1:23" ht="15.75" customHeight="1" x14ac:dyDescent="0.2">
      <c r="A312" s="108"/>
      <c r="B312" s="108"/>
      <c r="C312" s="108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08"/>
      <c r="T312" s="108"/>
      <c r="U312" s="108"/>
      <c r="V312" s="108"/>
      <c r="W312" s="108"/>
    </row>
    <row r="313" spans="1:23" ht="15.75" customHeight="1" x14ac:dyDescent="0.2">
      <c r="A313" s="108"/>
      <c r="B313" s="108"/>
      <c r="C313" s="108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08"/>
      <c r="T313" s="108"/>
      <c r="U313" s="108"/>
      <c r="V313" s="108"/>
      <c r="W313" s="108"/>
    </row>
    <row r="314" spans="1:23" ht="15.75" customHeight="1" x14ac:dyDescent="0.2">
      <c r="A314" s="108"/>
      <c r="B314" s="108"/>
      <c r="C314" s="108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08"/>
      <c r="T314" s="108"/>
      <c r="U314" s="108"/>
      <c r="V314" s="108"/>
      <c r="W314" s="108"/>
    </row>
    <row r="315" spans="1:23" ht="15.75" customHeight="1" x14ac:dyDescent="0.2">
      <c r="A315" s="108"/>
      <c r="B315" s="108"/>
      <c r="C315" s="108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08"/>
      <c r="T315" s="108"/>
      <c r="U315" s="108"/>
      <c r="V315" s="108"/>
      <c r="W315" s="108"/>
    </row>
    <row r="316" spans="1:23" ht="15.75" customHeight="1" x14ac:dyDescent="0.2">
      <c r="A316" s="108"/>
      <c r="B316" s="108"/>
      <c r="C316" s="108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08"/>
      <c r="T316" s="108"/>
      <c r="U316" s="108"/>
      <c r="V316" s="108"/>
      <c r="W316" s="108"/>
    </row>
    <row r="317" spans="1:23" ht="15.75" customHeight="1" x14ac:dyDescent="0.2">
      <c r="A317" s="108"/>
      <c r="B317" s="108"/>
      <c r="C317" s="108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08"/>
      <c r="T317" s="108"/>
      <c r="U317" s="108"/>
      <c r="V317" s="108"/>
      <c r="W317" s="108"/>
    </row>
    <row r="318" spans="1:23" ht="15.75" customHeight="1" x14ac:dyDescent="0.2">
      <c r="A318" s="108"/>
      <c r="B318" s="108"/>
      <c r="C318" s="108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08"/>
      <c r="T318" s="108"/>
      <c r="U318" s="108"/>
      <c r="V318" s="108"/>
      <c r="W318" s="108"/>
    </row>
    <row r="319" spans="1:23" ht="15.75" customHeight="1" x14ac:dyDescent="0.2">
      <c r="A319" s="108"/>
      <c r="B319" s="108"/>
      <c r="C319" s="108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08"/>
      <c r="T319" s="108"/>
      <c r="U319" s="108"/>
      <c r="V319" s="108"/>
      <c r="W319" s="108"/>
    </row>
    <row r="320" spans="1:23" ht="15.75" customHeight="1" x14ac:dyDescent="0.2">
      <c r="A320" s="108"/>
      <c r="B320" s="108"/>
      <c r="C320" s="108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08"/>
      <c r="T320" s="108"/>
      <c r="U320" s="108"/>
      <c r="V320" s="108"/>
      <c r="W320" s="108"/>
    </row>
    <row r="321" spans="1:23" ht="15.75" customHeight="1" x14ac:dyDescent="0.2">
      <c r="A321" s="108"/>
      <c r="B321" s="108"/>
      <c r="C321" s="108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08"/>
      <c r="T321" s="108"/>
      <c r="U321" s="108"/>
      <c r="V321" s="108"/>
      <c r="W321" s="108"/>
    </row>
    <row r="322" spans="1:23" ht="15.75" customHeight="1" x14ac:dyDescent="0.2">
      <c r="A322" s="108"/>
      <c r="B322" s="108"/>
      <c r="C322" s="108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08"/>
      <c r="T322" s="108"/>
      <c r="U322" s="108"/>
      <c r="V322" s="108"/>
      <c r="W322" s="108"/>
    </row>
    <row r="323" spans="1:23" ht="15.75" customHeight="1" x14ac:dyDescent="0.2">
      <c r="A323" s="108"/>
      <c r="B323" s="108"/>
      <c r="C323" s="108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08"/>
      <c r="T323" s="108"/>
      <c r="U323" s="108"/>
      <c r="V323" s="108"/>
      <c r="W323" s="108"/>
    </row>
    <row r="324" spans="1:23" ht="15.75" customHeight="1" x14ac:dyDescent="0.2">
      <c r="A324" s="108"/>
      <c r="B324" s="108"/>
      <c r="C324" s="108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08"/>
      <c r="T324" s="108"/>
      <c r="U324" s="108"/>
      <c r="V324" s="108"/>
      <c r="W324" s="108"/>
    </row>
    <row r="325" spans="1:23" ht="15.75" customHeight="1" x14ac:dyDescent="0.2">
      <c r="A325" s="108"/>
      <c r="B325" s="108"/>
      <c r="C325" s="108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08"/>
      <c r="T325" s="108"/>
      <c r="U325" s="108"/>
      <c r="V325" s="108"/>
      <c r="W325" s="108"/>
    </row>
    <row r="326" spans="1:23" ht="15.75" customHeight="1" x14ac:dyDescent="0.2">
      <c r="A326" s="108"/>
      <c r="B326" s="108"/>
      <c r="C326" s="108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08"/>
      <c r="T326" s="108"/>
      <c r="U326" s="108"/>
      <c r="V326" s="108"/>
      <c r="W326" s="108"/>
    </row>
    <row r="327" spans="1:23" ht="15.75" customHeight="1" x14ac:dyDescent="0.2">
      <c r="A327" s="108"/>
      <c r="B327" s="108"/>
      <c r="C327" s="108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08"/>
      <c r="T327" s="108"/>
      <c r="U327" s="108"/>
      <c r="V327" s="108"/>
      <c r="W327" s="108"/>
    </row>
    <row r="328" spans="1:23" ht="15.75" customHeight="1" x14ac:dyDescent="0.2">
      <c r="A328" s="108"/>
      <c r="B328" s="108"/>
      <c r="C328" s="108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08"/>
      <c r="T328" s="108"/>
      <c r="U328" s="108"/>
      <c r="V328" s="108"/>
      <c r="W328" s="108"/>
    </row>
    <row r="329" spans="1:23" ht="15.75" customHeight="1" x14ac:dyDescent="0.2">
      <c r="A329" s="108"/>
      <c r="B329" s="108"/>
      <c r="C329" s="108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08"/>
      <c r="T329" s="108"/>
      <c r="U329" s="108"/>
      <c r="V329" s="108"/>
      <c r="W329" s="108"/>
    </row>
    <row r="330" spans="1:23" ht="15.75" customHeight="1" x14ac:dyDescent="0.2">
      <c r="A330" s="108"/>
      <c r="B330" s="108"/>
      <c r="C330" s="108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08"/>
      <c r="T330" s="108"/>
      <c r="U330" s="108"/>
      <c r="V330" s="108"/>
      <c r="W330" s="108"/>
    </row>
    <row r="331" spans="1:23" ht="15.75" customHeight="1" x14ac:dyDescent="0.2">
      <c r="A331" s="108"/>
      <c r="B331" s="108"/>
      <c r="C331" s="108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08"/>
      <c r="T331" s="108"/>
      <c r="U331" s="108"/>
      <c r="V331" s="108"/>
      <c r="W331" s="108"/>
    </row>
    <row r="332" spans="1:23" ht="15.75" customHeight="1" x14ac:dyDescent="0.2">
      <c r="A332" s="108"/>
      <c r="B332" s="108"/>
      <c r="C332" s="108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08"/>
      <c r="T332" s="108"/>
      <c r="U332" s="108"/>
      <c r="V332" s="108"/>
      <c r="W332" s="108"/>
    </row>
    <row r="333" spans="1:23" ht="15.75" customHeight="1" x14ac:dyDescent="0.2">
      <c r="A333" s="108"/>
      <c r="B333" s="108"/>
      <c r="C333" s="108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08"/>
      <c r="T333" s="108"/>
      <c r="U333" s="108"/>
      <c r="V333" s="108"/>
      <c r="W333" s="108"/>
    </row>
    <row r="334" spans="1:23" ht="15.75" customHeight="1" x14ac:dyDescent="0.2">
      <c r="A334" s="108"/>
      <c r="B334" s="108"/>
      <c r="C334" s="108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08"/>
      <c r="T334" s="108"/>
      <c r="U334" s="108"/>
      <c r="V334" s="108"/>
      <c r="W334" s="108"/>
    </row>
    <row r="335" spans="1:23" ht="15.75" customHeight="1" x14ac:dyDescent="0.2">
      <c r="A335" s="108"/>
      <c r="B335" s="108"/>
      <c r="C335" s="108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08"/>
      <c r="T335" s="108"/>
      <c r="U335" s="108"/>
      <c r="V335" s="108"/>
      <c r="W335" s="108"/>
    </row>
    <row r="336" spans="1:23" ht="15.75" customHeight="1" x14ac:dyDescent="0.2">
      <c r="A336" s="108"/>
      <c r="B336" s="108"/>
      <c r="C336" s="108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08"/>
      <c r="T336" s="108"/>
      <c r="U336" s="108"/>
      <c r="V336" s="108"/>
      <c r="W336" s="108"/>
    </row>
    <row r="337" spans="1:23" ht="15.75" customHeight="1" x14ac:dyDescent="0.2">
      <c r="A337" s="108"/>
      <c r="B337" s="108"/>
      <c r="C337" s="108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08"/>
      <c r="T337" s="108"/>
      <c r="U337" s="108"/>
      <c r="V337" s="108"/>
      <c r="W337" s="108"/>
    </row>
    <row r="338" spans="1:23" ht="15.75" customHeight="1" x14ac:dyDescent="0.2">
      <c r="A338" s="108"/>
      <c r="B338" s="108"/>
      <c r="C338" s="108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08"/>
      <c r="T338" s="108"/>
      <c r="U338" s="108"/>
      <c r="V338" s="108"/>
      <c r="W338" s="108"/>
    </row>
    <row r="339" spans="1:23" ht="15.75" customHeight="1" x14ac:dyDescent="0.2">
      <c r="A339" s="108"/>
      <c r="B339" s="108"/>
      <c r="C339" s="108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08"/>
      <c r="T339" s="108"/>
      <c r="U339" s="108"/>
      <c r="V339" s="108"/>
      <c r="W339" s="108"/>
    </row>
    <row r="340" spans="1:23" ht="15.75" customHeight="1" x14ac:dyDescent="0.2">
      <c r="A340" s="108"/>
      <c r="B340" s="108"/>
      <c r="C340" s="108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08"/>
      <c r="T340" s="108"/>
      <c r="U340" s="108"/>
      <c r="V340" s="108"/>
      <c r="W340" s="108"/>
    </row>
    <row r="341" spans="1:23" ht="15.75" customHeight="1" x14ac:dyDescent="0.2">
      <c r="A341" s="108"/>
      <c r="B341" s="108"/>
      <c r="C341" s="108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08"/>
      <c r="T341" s="108"/>
      <c r="U341" s="108"/>
      <c r="V341" s="108"/>
      <c r="W341" s="108"/>
    </row>
    <row r="342" spans="1:23" ht="15.75" customHeight="1" x14ac:dyDescent="0.2">
      <c r="A342" s="108"/>
      <c r="B342" s="108"/>
      <c r="C342" s="108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08"/>
      <c r="T342" s="108"/>
      <c r="U342" s="108"/>
      <c r="V342" s="108"/>
      <c r="W342" s="108"/>
    </row>
    <row r="343" spans="1:23" ht="15.75" customHeight="1" x14ac:dyDescent="0.2">
      <c r="A343" s="108"/>
      <c r="B343" s="108"/>
      <c r="C343" s="108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08"/>
      <c r="T343" s="108"/>
      <c r="U343" s="108"/>
      <c r="V343" s="108"/>
      <c r="W343" s="108"/>
    </row>
    <row r="344" spans="1:23" ht="15.75" customHeight="1" x14ac:dyDescent="0.2">
      <c r="A344" s="108"/>
      <c r="B344" s="108"/>
      <c r="C344" s="108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08"/>
      <c r="T344" s="108"/>
      <c r="U344" s="108"/>
      <c r="V344" s="108"/>
      <c r="W344" s="108"/>
    </row>
    <row r="345" spans="1:23" ht="15.75" customHeight="1" x14ac:dyDescent="0.2">
      <c r="A345" s="108"/>
      <c r="B345" s="108"/>
      <c r="C345" s="108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08"/>
      <c r="T345" s="108"/>
      <c r="U345" s="108"/>
      <c r="V345" s="108"/>
      <c r="W345" s="108"/>
    </row>
    <row r="346" spans="1:23" ht="15.75" customHeight="1" x14ac:dyDescent="0.2">
      <c r="A346" s="108"/>
      <c r="B346" s="108"/>
      <c r="C346" s="108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08"/>
      <c r="T346" s="108"/>
      <c r="U346" s="108"/>
      <c r="V346" s="108"/>
      <c r="W346" s="108"/>
    </row>
    <row r="347" spans="1:23" ht="15.75" customHeight="1" x14ac:dyDescent="0.2">
      <c r="A347" s="108"/>
      <c r="B347" s="108"/>
      <c r="C347" s="108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08"/>
      <c r="T347" s="108"/>
      <c r="U347" s="108"/>
      <c r="V347" s="108"/>
      <c r="W347" s="108"/>
    </row>
    <row r="348" spans="1:23" ht="15.75" customHeight="1" x14ac:dyDescent="0.2">
      <c r="A348" s="108"/>
      <c r="B348" s="108"/>
      <c r="C348" s="108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08"/>
      <c r="T348" s="108"/>
      <c r="U348" s="108"/>
      <c r="V348" s="108"/>
      <c r="W348" s="108"/>
    </row>
    <row r="349" spans="1:23" ht="15.75" customHeight="1" x14ac:dyDescent="0.2">
      <c r="A349" s="108"/>
      <c r="B349" s="108"/>
      <c r="C349" s="108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08"/>
      <c r="T349" s="108"/>
      <c r="U349" s="108"/>
      <c r="V349" s="108"/>
      <c r="W349" s="108"/>
    </row>
    <row r="350" spans="1:23" ht="15.75" customHeight="1" x14ac:dyDescent="0.2">
      <c r="A350" s="108"/>
      <c r="B350" s="108"/>
      <c r="C350" s="108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08"/>
      <c r="T350" s="108"/>
      <c r="U350" s="108"/>
      <c r="V350" s="108"/>
      <c r="W350" s="108"/>
    </row>
    <row r="351" spans="1:23" ht="15.75" customHeight="1" x14ac:dyDescent="0.2">
      <c r="A351" s="108"/>
      <c r="B351" s="108"/>
      <c r="C351" s="108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08"/>
      <c r="T351" s="108"/>
      <c r="U351" s="108"/>
      <c r="V351" s="108"/>
      <c r="W351" s="108"/>
    </row>
    <row r="352" spans="1:23" ht="15.75" customHeight="1" x14ac:dyDescent="0.2">
      <c r="A352" s="108"/>
      <c r="B352" s="108"/>
      <c r="C352" s="108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08"/>
      <c r="T352" s="108"/>
      <c r="U352" s="108"/>
      <c r="V352" s="108"/>
      <c r="W352" s="108"/>
    </row>
    <row r="353" spans="1:23" ht="15.75" customHeight="1" x14ac:dyDescent="0.2">
      <c r="A353" s="108"/>
      <c r="B353" s="108"/>
      <c r="C353" s="108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08"/>
      <c r="T353" s="108"/>
      <c r="U353" s="108"/>
      <c r="V353" s="108"/>
      <c r="W353" s="108"/>
    </row>
    <row r="354" spans="1:23" ht="15.75" customHeight="1" x14ac:dyDescent="0.2">
      <c r="A354" s="108"/>
      <c r="B354" s="108"/>
      <c r="C354" s="108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08"/>
      <c r="T354" s="108"/>
      <c r="U354" s="108"/>
      <c r="V354" s="108"/>
      <c r="W354" s="108"/>
    </row>
    <row r="355" spans="1:23" ht="15.75" customHeight="1" x14ac:dyDescent="0.2">
      <c r="A355" s="108"/>
      <c r="B355" s="108"/>
      <c r="C355" s="108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08"/>
      <c r="T355" s="108"/>
      <c r="U355" s="108"/>
      <c r="V355" s="108"/>
      <c r="W355" s="108"/>
    </row>
    <row r="356" spans="1:23" ht="15.75" customHeight="1" x14ac:dyDescent="0.2">
      <c r="A356" s="108"/>
      <c r="B356" s="108"/>
      <c r="C356" s="108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08"/>
      <c r="T356" s="108"/>
      <c r="U356" s="108"/>
      <c r="V356" s="108"/>
      <c r="W356" s="108"/>
    </row>
    <row r="357" spans="1:23" ht="15.75" customHeight="1" x14ac:dyDescent="0.2">
      <c r="A357" s="108"/>
      <c r="B357" s="108"/>
      <c r="C357" s="108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08"/>
      <c r="T357" s="108"/>
      <c r="U357" s="108"/>
      <c r="V357" s="108"/>
      <c r="W357" s="108"/>
    </row>
    <row r="358" spans="1:23" ht="15.75" customHeight="1" x14ac:dyDescent="0.2">
      <c r="A358" s="108"/>
      <c r="B358" s="108"/>
      <c r="C358" s="108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08"/>
      <c r="T358" s="108"/>
      <c r="U358" s="108"/>
      <c r="V358" s="108"/>
      <c r="W358" s="108"/>
    </row>
    <row r="359" spans="1:23" ht="15.75" customHeight="1" x14ac:dyDescent="0.2">
      <c r="A359" s="108"/>
      <c r="B359" s="108"/>
      <c r="C359" s="108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08"/>
      <c r="T359" s="108"/>
      <c r="U359" s="108"/>
      <c r="V359" s="108"/>
      <c r="W359" s="108"/>
    </row>
    <row r="360" spans="1:23" ht="15.75" customHeight="1" x14ac:dyDescent="0.2">
      <c r="A360" s="108"/>
      <c r="B360" s="108"/>
      <c r="C360" s="108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08"/>
      <c r="T360" s="108"/>
      <c r="U360" s="108"/>
      <c r="V360" s="108"/>
      <c r="W360" s="108"/>
    </row>
    <row r="361" spans="1:23" ht="15.75" customHeight="1" x14ac:dyDescent="0.2">
      <c r="A361" s="108"/>
      <c r="B361" s="108"/>
      <c r="C361" s="108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08"/>
      <c r="T361" s="108"/>
      <c r="U361" s="108"/>
      <c r="V361" s="108"/>
      <c r="W361" s="108"/>
    </row>
    <row r="362" spans="1:23" ht="15.75" customHeight="1" x14ac:dyDescent="0.2">
      <c r="A362" s="108"/>
      <c r="B362" s="108"/>
      <c r="C362" s="108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08"/>
      <c r="T362" s="108"/>
      <c r="U362" s="108"/>
      <c r="V362" s="108"/>
      <c r="W362" s="108"/>
    </row>
    <row r="363" spans="1:23" ht="15.75" customHeight="1" x14ac:dyDescent="0.2">
      <c r="A363" s="108"/>
      <c r="B363" s="108"/>
      <c r="C363" s="108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08"/>
      <c r="T363" s="108"/>
      <c r="U363" s="108"/>
      <c r="V363" s="108"/>
      <c r="W363" s="108"/>
    </row>
    <row r="364" spans="1:23" ht="15.75" customHeight="1" x14ac:dyDescent="0.2">
      <c r="A364" s="108"/>
      <c r="B364" s="108"/>
      <c r="C364" s="108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08"/>
      <c r="T364" s="108"/>
      <c r="U364" s="108"/>
      <c r="V364" s="108"/>
      <c r="W364" s="108"/>
    </row>
    <row r="365" spans="1:23" ht="15.75" customHeight="1" x14ac:dyDescent="0.2">
      <c r="A365" s="108"/>
      <c r="B365" s="108"/>
      <c r="C365" s="108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08"/>
      <c r="T365" s="108"/>
      <c r="U365" s="108"/>
      <c r="V365" s="108"/>
      <c r="W365" s="108"/>
    </row>
    <row r="366" spans="1:23" ht="15.75" customHeight="1" x14ac:dyDescent="0.2">
      <c r="A366" s="108"/>
      <c r="B366" s="108"/>
      <c r="C366" s="108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08"/>
      <c r="T366" s="108"/>
      <c r="U366" s="108"/>
      <c r="V366" s="108"/>
      <c r="W366" s="108"/>
    </row>
    <row r="367" spans="1:23" ht="15.75" customHeight="1" x14ac:dyDescent="0.2">
      <c r="A367" s="108"/>
      <c r="B367" s="108"/>
      <c r="C367" s="108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08"/>
      <c r="T367" s="108"/>
      <c r="U367" s="108"/>
      <c r="V367" s="108"/>
      <c r="W367" s="108"/>
    </row>
    <row r="368" spans="1:23" ht="15.75" customHeight="1" x14ac:dyDescent="0.2">
      <c r="A368" s="108"/>
      <c r="B368" s="108"/>
      <c r="C368" s="108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08"/>
      <c r="T368" s="108"/>
      <c r="U368" s="108"/>
      <c r="V368" s="108"/>
      <c r="W368" s="108"/>
    </row>
    <row r="369" spans="1:23" ht="15.75" customHeight="1" x14ac:dyDescent="0.2">
      <c r="A369" s="108"/>
      <c r="B369" s="108"/>
      <c r="C369" s="108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08"/>
      <c r="T369" s="108"/>
      <c r="U369" s="108"/>
      <c r="V369" s="108"/>
      <c r="W369" s="108"/>
    </row>
    <row r="370" spans="1:23" ht="15.75" customHeight="1" x14ac:dyDescent="0.2">
      <c r="A370" s="108"/>
      <c r="B370" s="108"/>
      <c r="C370" s="108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08"/>
      <c r="T370" s="108"/>
      <c r="U370" s="108"/>
      <c r="V370" s="108"/>
      <c r="W370" s="108"/>
    </row>
    <row r="371" spans="1:23" ht="15.75" customHeight="1" x14ac:dyDescent="0.2">
      <c r="A371" s="108"/>
      <c r="B371" s="108"/>
      <c r="C371" s="108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08"/>
      <c r="T371" s="108"/>
      <c r="U371" s="108"/>
      <c r="V371" s="108"/>
      <c r="W371" s="108"/>
    </row>
    <row r="372" spans="1:23" ht="15.75" customHeight="1" x14ac:dyDescent="0.2">
      <c r="A372" s="108"/>
      <c r="B372" s="108"/>
      <c r="C372" s="108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08"/>
      <c r="T372" s="108"/>
      <c r="U372" s="108"/>
      <c r="V372" s="108"/>
      <c r="W372" s="108"/>
    </row>
    <row r="373" spans="1:23" ht="15.75" customHeight="1" x14ac:dyDescent="0.2">
      <c r="A373" s="108"/>
      <c r="B373" s="108"/>
      <c r="C373" s="108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08"/>
      <c r="T373" s="108"/>
      <c r="U373" s="108"/>
      <c r="V373" s="108"/>
      <c r="W373" s="108"/>
    </row>
    <row r="374" spans="1:23" ht="15.75" customHeight="1" x14ac:dyDescent="0.2">
      <c r="A374" s="108"/>
      <c r="B374" s="108"/>
      <c r="C374" s="108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08"/>
      <c r="T374" s="108"/>
      <c r="U374" s="108"/>
      <c r="V374" s="108"/>
      <c r="W374" s="108"/>
    </row>
    <row r="375" spans="1:23" ht="15.75" customHeight="1" x14ac:dyDescent="0.2">
      <c r="A375" s="108"/>
      <c r="B375" s="108"/>
      <c r="C375" s="108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08"/>
      <c r="T375" s="108"/>
      <c r="U375" s="108"/>
      <c r="V375" s="108"/>
      <c r="W375" s="108"/>
    </row>
    <row r="376" spans="1:23" ht="15.75" customHeight="1" x14ac:dyDescent="0.2">
      <c r="A376" s="108"/>
      <c r="B376" s="108"/>
      <c r="C376" s="108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08"/>
      <c r="T376" s="108"/>
      <c r="U376" s="108"/>
      <c r="V376" s="108"/>
      <c r="W376" s="108"/>
    </row>
    <row r="377" spans="1:23" ht="15.75" customHeight="1" x14ac:dyDescent="0.2">
      <c r="A377" s="108"/>
      <c r="B377" s="108"/>
      <c r="C377" s="108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08"/>
      <c r="T377" s="108"/>
      <c r="U377" s="108"/>
      <c r="V377" s="108"/>
      <c r="W377" s="108"/>
    </row>
    <row r="378" spans="1:23" ht="15.75" customHeight="1" x14ac:dyDescent="0.2">
      <c r="A378" s="108"/>
      <c r="B378" s="108"/>
      <c r="C378" s="108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08"/>
      <c r="T378" s="108"/>
      <c r="U378" s="108"/>
      <c r="V378" s="108"/>
      <c r="W378" s="108"/>
    </row>
    <row r="379" spans="1:23" ht="15.75" customHeight="1" x14ac:dyDescent="0.2">
      <c r="A379" s="108"/>
      <c r="B379" s="108"/>
      <c r="C379" s="108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08"/>
      <c r="T379" s="108"/>
      <c r="U379" s="108"/>
      <c r="V379" s="108"/>
      <c r="W379" s="108"/>
    </row>
    <row r="380" spans="1:23" ht="15.75" customHeight="1" x14ac:dyDescent="0.2">
      <c r="A380" s="108"/>
      <c r="B380" s="108"/>
      <c r="C380" s="108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08"/>
      <c r="T380" s="108"/>
      <c r="U380" s="108"/>
      <c r="V380" s="108"/>
      <c r="W380" s="108"/>
    </row>
    <row r="381" spans="1:23" ht="15.75" customHeight="1" x14ac:dyDescent="0.2">
      <c r="A381" s="108"/>
      <c r="B381" s="108"/>
      <c r="C381" s="108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08"/>
      <c r="T381" s="108"/>
      <c r="U381" s="108"/>
      <c r="V381" s="108"/>
      <c r="W381" s="108"/>
    </row>
    <row r="382" spans="1:23" ht="15.75" customHeight="1" x14ac:dyDescent="0.2">
      <c r="A382" s="108"/>
      <c r="B382" s="108"/>
      <c r="C382" s="108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08"/>
      <c r="T382" s="108"/>
      <c r="U382" s="108"/>
      <c r="V382" s="108"/>
      <c r="W382" s="108"/>
    </row>
    <row r="383" spans="1:23" ht="15.75" customHeight="1" x14ac:dyDescent="0.2">
      <c r="A383" s="108"/>
      <c r="B383" s="108"/>
      <c r="C383" s="108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08"/>
      <c r="T383" s="108"/>
      <c r="U383" s="108"/>
      <c r="V383" s="108"/>
      <c r="W383" s="108"/>
    </row>
    <row r="384" spans="1:23" ht="15.75" customHeight="1" x14ac:dyDescent="0.2">
      <c r="A384" s="108"/>
      <c r="B384" s="108"/>
      <c r="C384" s="108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08"/>
      <c r="T384" s="108"/>
      <c r="U384" s="108"/>
      <c r="V384" s="108"/>
      <c r="W384" s="108"/>
    </row>
    <row r="385" spans="1:23" ht="15.75" customHeight="1" x14ac:dyDescent="0.2">
      <c r="A385" s="108"/>
      <c r="B385" s="108"/>
      <c r="C385" s="108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08"/>
      <c r="T385" s="108"/>
      <c r="U385" s="108"/>
      <c r="V385" s="108"/>
      <c r="W385" s="108"/>
    </row>
    <row r="386" spans="1:23" ht="15.75" customHeight="1" x14ac:dyDescent="0.2">
      <c r="A386" s="108"/>
      <c r="B386" s="108"/>
      <c r="C386" s="108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08"/>
      <c r="T386" s="108"/>
      <c r="U386" s="108"/>
      <c r="V386" s="108"/>
      <c r="W386" s="108"/>
    </row>
    <row r="387" spans="1:23" ht="15.75" customHeight="1" x14ac:dyDescent="0.2">
      <c r="A387" s="108"/>
      <c r="B387" s="108"/>
      <c r="C387" s="108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08"/>
      <c r="T387" s="108"/>
      <c r="U387" s="108"/>
      <c r="V387" s="108"/>
      <c r="W387" s="108"/>
    </row>
    <row r="388" spans="1:23" ht="15.75" customHeight="1" x14ac:dyDescent="0.2">
      <c r="A388" s="108"/>
      <c r="B388" s="108"/>
      <c r="C388" s="108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08"/>
      <c r="T388" s="108"/>
      <c r="U388" s="108"/>
      <c r="V388" s="108"/>
      <c r="W388" s="108"/>
    </row>
    <row r="389" spans="1:23" ht="15.75" customHeight="1" x14ac:dyDescent="0.2">
      <c r="A389" s="108"/>
      <c r="B389" s="108"/>
      <c r="C389" s="108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08"/>
      <c r="T389" s="108"/>
      <c r="U389" s="108"/>
      <c r="V389" s="108"/>
      <c r="W389" s="108"/>
    </row>
    <row r="390" spans="1:23" ht="15.75" customHeight="1" x14ac:dyDescent="0.2">
      <c r="A390" s="108"/>
      <c r="B390" s="108"/>
      <c r="C390" s="108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08"/>
      <c r="T390" s="108"/>
      <c r="U390" s="108"/>
      <c r="V390" s="108"/>
      <c r="W390" s="108"/>
    </row>
    <row r="391" spans="1:23" ht="15.75" customHeight="1" x14ac:dyDescent="0.2">
      <c r="A391" s="108"/>
      <c r="B391" s="108"/>
      <c r="C391" s="108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08"/>
      <c r="T391" s="108"/>
      <c r="U391" s="108"/>
      <c r="V391" s="108"/>
      <c r="W391" s="108"/>
    </row>
    <row r="392" spans="1:23" ht="15.75" customHeight="1" x14ac:dyDescent="0.2">
      <c r="A392" s="108"/>
      <c r="B392" s="108"/>
      <c r="C392" s="108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08"/>
      <c r="T392" s="108"/>
      <c r="U392" s="108"/>
      <c r="V392" s="108"/>
      <c r="W392" s="108"/>
    </row>
    <row r="393" spans="1:23" ht="15.75" customHeight="1" x14ac:dyDescent="0.2">
      <c r="A393" s="108"/>
      <c r="B393" s="108"/>
      <c r="C393" s="108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08"/>
      <c r="T393" s="108"/>
      <c r="U393" s="108"/>
      <c r="V393" s="108"/>
      <c r="W393" s="108"/>
    </row>
    <row r="394" spans="1:23" ht="15.75" customHeight="1" x14ac:dyDescent="0.2">
      <c r="A394" s="108"/>
      <c r="B394" s="108"/>
      <c r="C394" s="108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08"/>
      <c r="T394" s="108"/>
      <c r="U394" s="108"/>
      <c r="V394" s="108"/>
      <c r="W394" s="108"/>
    </row>
    <row r="395" spans="1:23" ht="15.75" customHeight="1" x14ac:dyDescent="0.2">
      <c r="A395" s="108"/>
      <c r="B395" s="108"/>
      <c r="C395" s="108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08"/>
      <c r="T395" s="108"/>
      <c r="U395" s="108"/>
      <c r="V395" s="108"/>
      <c r="W395" s="108"/>
    </row>
    <row r="396" spans="1:23" ht="15.75" customHeight="1" x14ac:dyDescent="0.2">
      <c r="A396" s="108"/>
      <c r="B396" s="108"/>
      <c r="C396" s="108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08"/>
      <c r="T396" s="108"/>
      <c r="U396" s="108"/>
      <c r="V396" s="108"/>
      <c r="W396" s="108"/>
    </row>
    <row r="397" spans="1:23" ht="15.75" customHeight="1" x14ac:dyDescent="0.2">
      <c r="A397" s="108"/>
      <c r="B397" s="108"/>
      <c r="C397" s="108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08"/>
      <c r="T397" s="108"/>
      <c r="U397" s="108"/>
      <c r="V397" s="108"/>
      <c r="W397" s="108"/>
    </row>
    <row r="398" spans="1:23" ht="15.75" customHeight="1" x14ac:dyDescent="0.2">
      <c r="A398" s="108"/>
      <c r="B398" s="108"/>
      <c r="C398" s="108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08"/>
      <c r="T398" s="108"/>
      <c r="U398" s="108"/>
      <c r="V398" s="108"/>
      <c r="W398" s="108"/>
    </row>
    <row r="399" spans="1:23" ht="15.75" customHeight="1" x14ac:dyDescent="0.2">
      <c r="A399" s="108"/>
      <c r="B399" s="108"/>
      <c r="C399" s="108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08"/>
      <c r="T399" s="108"/>
      <c r="U399" s="108"/>
      <c r="V399" s="108"/>
      <c r="W399" s="108"/>
    </row>
    <row r="400" spans="1:23" ht="15.75" customHeight="1" x14ac:dyDescent="0.2">
      <c r="A400" s="108"/>
      <c r="B400" s="108"/>
      <c r="C400" s="108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08"/>
      <c r="T400" s="108"/>
      <c r="U400" s="108"/>
      <c r="V400" s="108"/>
      <c r="W400" s="108"/>
    </row>
    <row r="401" spans="1:23" ht="15.75" customHeight="1" x14ac:dyDescent="0.2">
      <c r="A401" s="108"/>
      <c r="B401" s="108"/>
      <c r="C401" s="108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08"/>
      <c r="T401" s="108"/>
      <c r="U401" s="108"/>
      <c r="V401" s="108"/>
      <c r="W401" s="108"/>
    </row>
    <row r="402" spans="1:23" ht="15.75" customHeight="1" x14ac:dyDescent="0.2">
      <c r="A402" s="108"/>
      <c r="B402" s="108"/>
      <c r="C402" s="108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08"/>
      <c r="T402" s="108"/>
      <c r="U402" s="108"/>
      <c r="V402" s="108"/>
      <c r="W402" s="108"/>
    </row>
    <row r="403" spans="1:23" ht="15.75" customHeight="1" x14ac:dyDescent="0.2">
      <c r="A403" s="108"/>
      <c r="B403" s="108"/>
      <c r="C403" s="108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08"/>
      <c r="T403" s="108"/>
      <c r="U403" s="108"/>
      <c r="V403" s="108"/>
      <c r="W403" s="108"/>
    </row>
    <row r="404" spans="1:23" ht="15.75" customHeight="1" x14ac:dyDescent="0.2">
      <c r="A404" s="108"/>
      <c r="B404" s="108"/>
      <c r="C404" s="108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08"/>
      <c r="T404" s="108"/>
      <c r="U404" s="108"/>
      <c r="V404" s="108"/>
      <c r="W404" s="108"/>
    </row>
    <row r="405" spans="1:23" ht="15.75" customHeight="1" x14ac:dyDescent="0.2">
      <c r="A405" s="108"/>
      <c r="B405" s="108"/>
      <c r="C405" s="108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08"/>
      <c r="T405" s="108"/>
      <c r="U405" s="108"/>
      <c r="V405" s="108"/>
      <c r="W405" s="108"/>
    </row>
    <row r="406" spans="1:23" ht="15.75" customHeight="1" x14ac:dyDescent="0.2">
      <c r="A406" s="108"/>
      <c r="B406" s="108"/>
      <c r="C406" s="108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08"/>
      <c r="T406" s="108"/>
      <c r="U406" s="108"/>
      <c r="V406" s="108"/>
      <c r="W406" s="108"/>
    </row>
    <row r="407" spans="1:23" ht="15.75" customHeight="1" x14ac:dyDescent="0.2">
      <c r="A407" s="108"/>
      <c r="B407" s="108"/>
      <c r="C407" s="108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08"/>
      <c r="T407" s="108"/>
      <c r="U407" s="108"/>
      <c r="V407" s="108"/>
      <c r="W407" s="108"/>
    </row>
    <row r="408" spans="1:23" ht="15.75" customHeight="1" x14ac:dyDescent="0.2">
      <c r="A408" s="108"/>
      <c r="B408" s="108"/>
      <c r="C408" s="108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08"/>
      <c r="T408" s="108"/>
      <c r="U408" s="108"/>
      <c r="V408" s="108"/>
      <c r="W408" s="108"/>
    </row>
    <row r="409" spans="1:23" ht="15.75" customHeight="1" x14ac:dyDescent="0.2">
      <c r="A409" s="108"/>
      <c r="B409" s="108"/>
      <c r="C409" s="108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08"/>
      <c r="T409" s="108"/>
      <c r="U409" s="108"/>
      <c r="V409" s="108"/>
      <c r="W409" s="108"/>
    </row>
    <row r="410" spans="1:23" ht="15.75" customHeight="1" x14ac:dyDescent="0.2">
      <c r="A410" s="108"/>
      <c r="B410" s="108"/>
      <c r="C410" s="108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08"/>
      <c r="T410" s="108"/>
      <c r="U410" s="108"/>
      <c r="V410" s="108"/>
      <c r="W410" s="108"/>
    </row>
    <row r="411" spans="1:23" ht="15.75" customHeight="1" x14ac:dyDescent="0.2">
      <c r="A411" s="108"/>
      <c r="B411" s="108"/>
      <c r="C411" s="108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08"/>
      <c r="T411" s="108"/>
      <c r="U411" s="108"/>
      <c r="V411" s="108"/>
      <c r="W411" s="108"/>
    </row>
    <row r="412" spans="1:23" ht="15.75" customHeight="1" x14ac:dyDescent="0.2">
      <c r="A412" s="108"/>
      <c r="B412" s="108"/>
      <c r="C412" s="108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08"/>
      <c r="T412" s="108"/>
      <c r="U412" s="108"/>
      <c r="V412" s="108"/>
      <c r="W412" s="108"/>
    </row>
    <row r="413" spans="1:23" ht="15.75" customHeight="1" x14ac:dyDescent="0.2">
      <c r="A413" s="108"/>
      <c r="B413" s="108"/>
      <c r="C413" s="108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08"/>
      <c r="T413" s="108"/>
      <c r="U413" s="108"/>
      <c r="V413" s="108"/>
      <c r="W413" s="108"/>
    </row>
    <row r="414" spans="1:23" ht="15.75" customHeight="1" x14ac:dyDescent="0.2">
      <c r="A414" s="108"/>
      <c r="B414" s="108"/>
      <c r="C414" s="108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08"/>
      <c r="T414" s="108"/>
      <c r="U414" s="108"/>
      <c r="V414" s="108"/>
      <c r="W414" s="108"/>
    </row>
    <row r="415" spans="1:23" ht="15.75" customHeight="1" x14ac:dyDescent="0.2">
      <c r="A415" s="108"/>
      <c r="B415" s="108"/>
      <c r="C415" s="108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08"/>
      <c r="T415" s="108"/>
      <c r="U415" s="108"/>
      <c r="V415" s="108"/>
      <c r="W415" s="108"/>
    </row>
    <row r="416" spans="1:23" ht="15.75" customHeight="1" x14ac:dyDescent="0.2">
      <c r="A416" s="108"/>
      <c r="B416" s="108"/>
      <c r="C416" s="108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08"/>
      <c r="T416" s="108"/>
      <c r="U416" s="108"/>
      <c r="V416" s="108"/>
      <c r="W416" s="108"/>
    </row>
    <row r="417" spans="1:23" ht="15.75" customHeight="1" x14ac:dyDescent="0.2">
      <c r="A417" s="108"/>
      <c r="B417" s="108"/>
      <c r="C417" s="108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08"/>
      <c r="T417" s="108"/>
      <c r="U417" s="108"/>
      <c r="V417" s="108"/>
      <c r="W417" s="108"/>
    </row>
    <row r="418" spans="1:23" ht="15.75" customHeight="1" x14ac:dyDescent="0.2">
      <c r="A418" s="108"/>
      <c r="B418" s="108"/>
      <c r="C418" s="108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08"/>
      <c r="T418" s="108"/>
      <c r="U418" s="108"/>
      <c r="V418" s="108"/>
      <c r="W418" s="108"/>
    </row>
    <row r="419" spans="1:23" ht="15.75" customHeight="1" x14ac:dyDescent="0.2">
      <c r="A419" s="108"/>
      <c r="B419" s="108"/>
      <c r="C419" s="108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08"/>
      <c r="T419" s="108"/>
      <c r="U419" s="108"/>
      <c r="V419" s="108"/>
      <c r="W419" s="108"/>
    </row>
    <row r="420" spans="1:23" ht="15.75" customHeight="1" x14ac:dyDescent="0.2">
      <c r="A420" s="108"/>
      <c r="B420" s="108"/>
      <c r="C420" s="108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08"/>
      <c r="T420" s="108"/>
      <c r="U420" s="108"/>
      <c r="V420" s="108"/>
      <c r="W420" s="108"/>
    </row>
    <row r="421" spans="1:23" ht="15.75" customHeight="1" x14ac:dyDescent="0.2">
      <c r="A421" s="108"/>
      <c r="B421" s="108"/>
      <c r="C421" s="108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08"/>
      <c r="T421" s="108"/>
      <c r="U421" s="108"/>
      <c r="V421" s="108"/>
      <c r="W421" s="108"/>
    </row>
    <row r="422" spans="1:23" ht="15.75" customHeight="1" x14ac:dyDescent="0.2">
      <c r="A422" s="108"/>
      <c r="B422" s="108"/>
      <c r="C422" s="108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08"/>
      <c r="T422" s="108"/>
      <c r="U422" s="108"/>
      <c r="V422" s="108"/>
      <c r="W422" s="108"/>
    </row>
    <row r="423" spans="1:23" ht="15.75" customHeight="1" x14ac:dyDescent="0.2">
      <c r="A423" s="108"/>
      <c r="B423" s="108"/>
      <c r="C423" s="108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08"/>
      <c r="T423" s="108"/>
      <c r="U423" s="108"/>
      <c r="V423" s="108"/>
      <c r="W423" s="108"/>
    </row>
    <row r="424" spans="1:23" ht="15.75" customHeight="1" x14ac:dyDescent="0.2">
      <c r="A424" s="108"/>
      <c r="B424" s="108"/>
      <c r="C424" s="108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08"/>
      <c r="T424" s="108"/>
      <c r="U424" s="108"/>
      <c r="V424" s="108"/>
      <c r="W424" s="108"/>
    </row>
    <row r="425" spans="1:23" ht="15.75" customHeight="1" x14ac:dyDescent="0.2">
      <c r="A425" s="108"/>
      <c r="B425" s="108"/>
      <c r="C425" s="108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08"/>
      <c r="T425" s="108"/>
      <c r="U425" s="108"/>
      <c r="V425" s="108"/>
      <c r="W425" s="108"/>
    </row>
    <row r="426" spans="1:23" ht="15.75" customHeight="1" x14ac:dyDescent="0.2">
      <c r="A426" s="108"/>
      <c r="B426" s="108"/>
      <c r="C426" s="108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08"/>
      <c r="T426" s="108"/>
      <c r="U426" s="108"/>
      <c r="V426" s="108"/>
      <c r="W426" s="108"/>
    </row>
    <row r="427" spans="1:23" ht="15.75" customHeight="1" x14ac:dyDescent="0.2">
      <c r="A427" s="108"/>
      <c r="B427" s="108"/>
      <c r="C427" s="108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08"/>
      <c r="T427" s="108"/>
      <c r="U427" s="108"/>
      <c r="V427" s="108"/>
      <c r="W427" s="108"/>
    </row>
    <row r="428" spans="1:23" ht="15.75" customHeight="1" x14ac:dyDescent="0.2">
      <c r="A428" s="108"/>
      <c r="B428" s="108"/>
      <c r="C428" s="108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08"/>
      <c r="T428" s="108"/>
      <c r="U428" s="108"/>
      <c r="V428" s="108"/>
      <c r="W428" s="108"/>
    </row>
    <row r="429" spans="1:23" ht="15.75" customHeight="1" x14ac:dyDescent="0.2">
      <c r="A429" s="108"/>
      <c r="B429" s="108"/>
      <c r="C429" s="108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08"/>
      <c r="T429" s="108"/>
      <c r="U429" s="108"/>
      <c r="V429" s="108"/>
      <c r="W429" s="108"/>
    </row>
    <row r="430" spans="1:23" ht="15.75" customHeight="1" x14ac:dyDescent="0.2">
      <c r="A430" s="108"/>
      <c r="B430" s="108"/>
      <c r="C430" s="108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08"/>
      <c r="T430" s="108"/>
      <c r="U430" s="108"/>
      <c r="V430" s="108"/>
      <c r="W430" s="108"/>
    </row>
    <row r="431" spans="1:23" ht="15.75" customHeight="1" x14ac:dyDescent="0.2">
      <c r="A431" s="108"/>
      <c r="B431" s="108"/>
      <c r="C431" s="108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08"/>
      <c r="T431" s="108"/>
      <c r="U431" s="108"/>
      <c r="V431" s="108"/>
      <c r="W431" s="108"/>
    </row>
    <row r="432" spans="1:23" ht="15.75" customHeight="1" x14ac:dyDescent="0.2">
      <c r="A432" s="108"/>
      <c r="B432" s="108"/>
      <c r="C432" s="108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08"/>
      <c r="T432" s="108"/>
      <c r="U432" s="108"/>
      <c r="V432" s="108"/>
      <c r="W432" s="108"/>
    </row>
    <row r="433" spans="1:23" ht="15.75" customHeight="1" x14ac:dyDescent="0.2">
      <c r="A433" s="108"/>
      <c r="B433" s="108"/>
      <c r="C433" s="108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08"/>
      <c r="T433" s="108"/>
      <c r="U433" s="108"/>
      <c r="V433" s="108"/>
      <c r="W433" s="108"/>
    </row>
    <row r="434" spans="1:23" ht="15.75" customHeight="1" x14ac:dyDescent="0.2">
      <c r="A434" s="108"/>
      <c r="B434" s="108"/>
      <c r="C434" s="108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08"/>
      <c r="T434" s="108"/>
      <c r="U434" s="108"/>
      <c r="V434" s="108"/>
      <c r="W434" s="108"/>
    </row>
    <row r="435" spans="1:23" ht="15.75" customHeight="1" x14ac:dyDescent="0.2">
      <c r="A435" s="108"/>
      <c r="B435" s="108"/>
      <c r="C435" s="108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08"/>
      <c r="T435" s="108"/>
      <c r="U435" s="108"/>
      <c r="V435" s="108"/>
      <c r="W435" s="108"/>
    </row>
    <row r="436" spans="1:23" ht="15.75" customHeight="1" x14ac:dyDescent="0.2">
      <c r="A436" s="108"/>
      <c r="B436" s="108"/>
      <c r="C436" s="108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08"/>
      <c r="T436" s="108"/>
      <c r="U436" s="108"/>
      <c r="V436" s="108"/>
      <c r="W436" s="108"/>
    </row>
    <row r="437" spans="1:23" ht="15.75" customHeight="1" x14ac:dyDescent="0.2">
      <c r="A437" s="108"/>
      <c r="B437" s="108"/>
      <c r="C437" s="108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08"/>
      <c r="T437" s="108"/>
      <c r="U437" s="108"/>
      <c r="V437" s="108"/>
      <c r="W437" s="108"/>
    </row>
    <row r="438" spans="1:23" ht="15.75" customHeight="1" x14ac:dyDescent="0.2">
      <c r="A438" s="108"/>
      <c r="B438" s="108"/>
      <c r="C438" s="108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08"/>
      <c r="T438" s="108"/>
      <c r="U438" s="108"/>
      <c r="V438" s="108"/>
      <c r="W438" s="108"/>
    </row>
    <row r="439" spans="1:23" ht="15.75" customHeight="1" x14ac:dyDescent="0.2">
      <c r="A439" s="108"/>
      <c r="B439" s="108"/>
      <c r="C439" s="108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08"/>
      <c r="T439" s="108"/>
      <c r="U439" s="108"/>
      <c r="V439" s="108"/>
      <c r="W439" s="108"/>
    </row>
    <row r="440" spans="1:23" ht="15.75" customHeight="1" x14ac:dyDescent="0.2">
      <c r="A440" s="108"/>
      <c r="B440" s="108"/>
      <c r="C440" s="108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08"/>
      <c r="T440" s="108"/>
      <c r="U440" s="108"/>
      <c r="V440" s="108"/>
      <c r="W440" s="108"/>
    </row>
    <row r="441" spans="1:23" ht="15.75" customHeight="1" x14ac:dyDescent="0.2">
      <c r="A441" s="108"/>
      <c r="B441" s="108"/>
      <c r="C441" s="108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08"/>
      <c r="T441" s="108"/>
      <c r="U441" s="108"/>
      <c r="V441" s="108"/>
      <c r="W441" s="108"/>
    </row>
    <row r="442" spans="1:23" ht="15.75" customHeight="1" x14ac:dyDescent="0.2">
      <c r="A442" s="108"/>
      <c r="B442" s="108"/>
      <c r="C442" s="108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08"/>
      <c r="T442" s="108"/>
      <c r="U442" s="108"/>
      <c r="V442" s="108"/>
      <c r="W442" s="108"/>
    </row>
    <row r="443" spans="1:23" ht="15.75" customHeight="1" x14ac:dyDescent="0.2">
      <c r="A443" s="108"/>
      <c r="B443" s="108"/>
      <c r="C443" s="108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08"/>
      <c r="T443" s="108"/>
      <c r="U443" s="108"/>
      <c r="V443" s="108"/>
      <c r="W443" s="108"/>
    </row>
    <row r="444" spans="1:23" ht="15.75" customHeight="1" x14ac:dyDescent="0.2">
      <c r="A444" s="108"/>
      <c r="B444" s="108"/>
      <c r="C444" s="108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08"/>
      <c r="T444" s="108"/>
      <c r="U444" s="108"/>
      <c r="V444" s="108"/>
      <c r="W444" s="108"/>
    </row>
    <row r="445" spans="1:23" ht="15.75" customHeight="1" x14ac:dyDescent="0.2">
      <c r="A445" s="108"/>
      <c r="B445" s="108"/>
      <c r="C445" s="108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08"/>
      <c r="T445" s="108"/>
      <c r="U445" s="108"/>
      <c r="V445" s="108"/>
      <c r="W445" s="108"/>
    </row>
    <row r="446" spans="1:23" ht="15.75" customHeight="1" x14ac:dyDescent="0.2">
      <c r="A446" s="108"/>
      <c r="B446" s="108"/>
      <c r="C446" s="108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08"/>
      <c r="T446" s="108"/>
      <c r="U446" s="108"/>
      <c r="V446" s="108"/>
      <c r="W446" s="108"/>
    </row>
    <row r="447" spans="1:23" ht="15.75" customHeight="1" x14ac:dyDescent="0.2">
      <c r="A447" s="108"/>
      <c r="B447" s="108"/>
      <c r="C447" s="108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08"/>
      <c r="T447" s="108"/>
      <c r="U447" s="108"/>
      <c r="V447" s="108"/>
      <c r="W447" s="108"/>
    </row>
    <row r="448" spans="1:23" ht="15.75" customHeight="1" x14ac:dyDescent="0.2">
      <c r="A448" s="108"/>
      <c r="B448" s="108"/>
      <c r="C448" s="108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08"/>
      <c r="T448" s="108"/>
      <c r="U448" s="108"/>
      <c r="V448" s="108"/>
      <c r="W448" s="108"/>
    </row>
    <row r="449" spans="1:23" ht="15.75" customHeight="1" x14ac:dyDescent="0.2">
      <c r="A449" s="108"/>
      <c r="B449" s="108"/>
      <c r="C449" s="108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08"/>
      <c r="T449" s="108"/>
      <c r="U449" s="108"/>
      <c r="V449" s="108"/>
      <c r="W449" s="108"/>
    </row>
    <row r="450" spans="1:23" ht="15.75" customHeight="1" x14ac:dyDescent="0.2">
      <c r="A450" s="108"/>
      <c r="B450" s="108"/>
      <c r="C450" s="108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08"/>
      <c r="T450" s="108"/>
      <c r="U450" s="108"/>
      <c r="V450" s="108"/>
      <c r="W450" s="108"/>
    </row>
    <row r="451" spans="1:23" ht="15.75" customHeight="1" x14ac:dyDescent="0.2">
      <c r="A451" s="108"/>
      <c r="B451" s="108"/>
      <c r="C451" s="108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08"/>
      <c r="T451" s="108"/>
      <c r="U451" s="108"/>
      <c r="V451" s="108"/>
      <c r="W451" s="108"/>
    </row>
    <row r="452" spans="1:23" ht="15.75" customHeight="1" x14ac:dyDescent="0.2">
      <c r="A452" s="108"/>
      <c r="B452" s="108"/>
      <c r="C452" s="108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08"/>
      <c r="T452" s="108"/>
      <c r="U452" s="108"/>
      <c r="V452" s="108"/>
      <c r="W452" s="108"/>
    </row>
    <row r="453" spans="1:23" ht="15.75" customHeight="1" x14ac:dyDescent="0.2">
      <c r="A453" s="108"/>
      <c r="B453" s="108"/>
      <c r="C453" s="108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08"/>
      <c r="T453" s="108"/>
      <c r="U453" s="108"/>
      <c r="V453" s="108"/>
      <c r="W453" s="108"/>
    </row>
    <row r="454" spans="1:23" ht="15.75" customHeight="1" x14ac:dyDescent="0.2">
      <c r="A454" s="108"/>
      <c r="B454" s="108"/>
      <c r="C454" s="108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08"/>
      <c r="T454" s="108"/>
      <c r="U454" s="108"/>
      <c r="V454" s="108"/>
      <c r="W454" s="108"/>
    </row>
    <row r="455" spans="1:23" ht="15.75" customHeight="1" x14ac:dyDescent="0.2">
      <c r="A455" s="108"/>
      <c r="B455" s="108"/>
      <c r="C455" s="108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08"/>
      <c r="T455" s="108"/>
      <c r="U455" s="108"/>
      <c r="V455" s="108"/>
      <c r="W455" s="108"/>
    </row>
    <row r="456" spans="1:23" ht="15.75" customHeight="1" x14ac:dyDescent="0.2">
      <c r="A456" s="108"/>
      <c r="B456" s="108"/>
      <c r="C456" s="108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08"/>
      <c r="T456" s="108"/>
      <c r="U456" s="108"/>
      <c r="V456" s="108"/>
      <c r="W456" s="108"/>
    </row>
    <row r="457" spans="1:23" ht="15.75" customHeight="1" x14ac:dyDescent="0.2">
      <c r="A457" s="108"/>
      <c r="B457" s="108"/>
      <c r="C457" s="108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08"/>
      <c r="T457" s="108"/>
      <c r="U457" s="108"/>
      <c r="V457" s="108"/>
      <c r="W457" s="108"/>
    </row>
    <row r="458" spans="1:23" ht="15.75" customHeight="1" x14ac:dyDescent="0.2">
      <c r="A458" s="108"/>
      <c r="B458" s="108"/>
      <c r="C458" s="108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08"/>
      <c r="T458" s="108"/>
      <c r="U458" s="108"/>
      <c r="V458" s="108"/>
      <c r="W458" s="108"/>
    </row>
    <row r="459" spans="1:23" ht="15.75" customHeight="1" x14ac:dyDescent="0.2">
      <c r="A459" s="108"/>
      <c r="B459" s="108"/>
      <c r="C459" s="108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08"/>
      <c r="T459" s="108"/>
      <c r="U459" s="108"/>
      <c r="V459" s="108"/>
      <c r="W459" s="108"/>
    </row>
    <row r="460" spans="1:23" ht="15.75" customHeight="1" x14ac:dyDescent="0.2">
      <c r="A460" s="108"/>
      <c r="B460" s="108"/>
      <c r="C460" s="108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08"/>
      <c r="T460" s="108"/>
      <c r="U460" s="108"/>
      <c r="V460" s="108"/>
      <c r="W460" s="108"/>
    </row>
    <row r="461" spans="1:23" ht="15.75" customHeight="1" x14ac:dyDescent="0.2">
      <c r="A461" s="108"/>
      <c r="B461" s="108"/>
      <c r="C461" s="108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08"/>
      <c r="T461" s="108"/>
      <c r="U461" s="108"/>
      <c r="V461" s="108"/>
      <c r="W461" s="108"/>
    </row>
    <row r="462" spans="1:23" ht="15.75" customHeight="1" x14ac:dyDescent="0.2">
      <c r="A462" s="108"/>
      <c r="B462" s="108"/>
      <c r="C462" s="108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08"/>
      <c r="T462" s="108"/>
      <c r="U462" s="108"/>
      <c r="V462" s="108"/>
      <c r="W462" s="108"/>
    </row>
    <row r="463" spans="1:23" ht="15.75" customHeight="1" x14ac:dyDescent="0.2">
      <c r="A463" s="108"/>
      <c r="B463" s="108"/>
      <c r="C463" s="108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08"/>
      <c r="T463" s="108"/>
      <c r="U463" s="108"/>
      <c r="V463" s="108"/>
      <c r="W463" s="108"/>
    </row>
    <row r="464" spans="1:23" ht="15.75" customHeight="1" x14ac:dyDescent="0.2">
      <c r="A464" s="108"/>
      <c r="B464" s="108"/>
      <c r="C464" s="108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08"/>
      <c r="T464" s="108"/>
      <c r="U464" s="108"/>
      <c r="V464" s="108"/>
      <c r="W464" s="108"/>
    </row>
    <row r="465" spans="1:23" ht="15.75" customHeight="1" x14ac:dyDescent="0.2">
      <c r="A465" s="108"/>
      <c r="B465" s="108"/>
      <c r="C465" s="108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08"/>
      <c r="T465" s="108"/>
      <c r="U465" s="108"/>
      <c r="V465" s="108"/>
      <c r="W465" s="108"/>
    </row>
    <row r="466" spans="1:23" ht="15.75" customHeight="1" x14ac:dyDescent="0.2">
      <c r="A466" s="108"/>
      <c r="B466" s="108"/>
      <c r="C466" s="108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08"/>
      <c r="T466" s="108"/>
      <c r="U466" s="108"/>
      <c r="V466" s="108"/>
      <c r="W466" s="108"/>
    </row>
    <row r="467" spans="1:23" ht="15.75" customHeight="1" x14ac:dyDescent="0.2">
      <c r="A467" s="108"/>
      <c r="B467" s="108"/>
      <c r="C467" s="108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08"/>
      <c r="T467" s="108"/>
      <c r="U467" s="108"/>
      <c r="V467" s="108"/>
      <c r="W467" s="108"/>
    </row>
    <row r="468" spans="1:23" ht="15.75" customHeight="1" x14ac:dyDescent="0.2">
      <c r="A468" s="108"/>
      <c r="B468" s="108"/>
      <c r="C468" s="108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08"/>
      <c r="T468" s="108"/>
      <c r="U468" s="108"/>
      <c r="V468" s="108"/>
      <c r="W468" s="108"/>
    </row>
    <row r="469" spans="1:23" ht="15.75" customHeight="1" x14ac:dyDescent="0.2">
      <c r="A469" s="108"/>
      <c r="B469" s="108"/>
      <c r="C469" s="108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08"/>
      <c r="T469" s="108"/>
      <c r="U469" s="108"/>
      <c r="V469" s="108"/>
      <c r="W469" s="108"/>
    </row>
    <row r="470" spans="1:23" ht="15.75" customHeight="1" x14ac:dyDescent="0.2">
      <c r="A470" s="108"/>
      <c r="B470" s="108"/>
      <c r="C470" s="108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08"/>
      <c r="T470" s="108"/>
      <c r="U470" s="108"/>
      <c r="V470" s="108"/>
      <c r="W470" s="108"/>
    </row>
    <row r="471" spans="1:23" ht="15.75" customHeight="1" x14ac:dyDescent="0.2">
      <c r="A471" s="108"/>
      <c r="B471" s="108"/>
      <c r="C471" s="108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08"/>
      <c r="T471" s="108"/>
      <c r="U471" s="108"/>
      <c r="V471" s="108"/>
      <c r="W471" s="108"/>
    </row>
    <row r="472" spans="1:23" ht="15.75" customHeight="1" x14ac:dyDescent="0.2">
      <c r="A472" s="108"/>
      <c r="B472" s="108"/>
      <c r="C472" s="108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08"/>
      <c r="T472" s="108"/>
      <c r="U472" s="108"/>
      <c r="V472" s="108"/>
      <c r="W472" s="108"/>
    </row>
    <row r="473" spans="1:23" ht="15.75" customHeight="1" x14ac:dyDescent="0.2">
      <c r="A473" s="108"/>
      <c r="B473" s="108"/>
      <c r="C473" s="108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08"/>
      <c r="T473" s="108"/>
      <c r="U473" s="108"/>
      <c r="V473" s="108"/>
      <c r="W473" s="108"/>
    </row>
    <row r="474" spans="1:23" ht="15.75" customHeight="1" x14ac:dyDescent="0.2">
      <c r="A474" s="108"/>
      <c r="B474" s="108"/>
      <c r="C474" s="108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08"/>
      <c r="T474" s="108"/>
      <c r="U474" s="108"/>
      <c r="V474" s="108"/>
      <c r="W474" s="108"/>
    </row>
    <row r="475" spans="1:23" ht="15.75" customHeight="1" x14ac:dyDescent="0.2">
      <c r="A475" s="108"/>
      <c r="B475" s="108"/>
      <c r="C475" s="108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08"/>
      <c r="T475" s="108"/>
      <c r="U475" s="108"/>
      <c r="V475" s="108"/>
      <c r="W475" s="108"/>
    </row>
    <row r="476" spans="1:23" ht="15.75" customHeight="1" x14ac:dyDescent="0.2">
      <c r="A476" s="108"/>
      <c r="B476" s="108"/>
      <c r="C476" s="108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08"/>
      <c r="T476" s="108"/>
      <c r="U476" s="108"/>
      <c r="V476" s="108"/>
      <c r="W476" s="108"/>
    </row>
    <row r="477" spans="1:23" ht="15.75" customHeight="1" x14ac:dyDescent="0.2">
      <c r="A477" s="108"/>
      <c r="B477" s="108"/>
      <c r="C477" s="108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08"/>
      <c r="T477" s="108"/>
      <c r="U477" s="108"/>
      <c r="V477" s="108"/>
      <c r="W477" s="108"/>
    </row>
    <row r="478" spans="1:23" ht="15.75" customHeight="1" x14ac:dyDescent="0.2">
      <c r="A478" s="108"/>
      <c r="B478" s="108"/>
      <c r="C478" s="108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08"/>
      <c r="T478" s="108"/>
      <c r="U478" s="108"/>
      <c r="V478" s="108"/>
      <c r="W478" s="108"/>
    </row>
    <row r="479" spans="1:23" ht="15.75" customHeight="1" x14ac:dyDescent="0.2">
      <c r="A479" s="108"/>
      <c r="B479" s="108"/>
      <c r="C479" s="108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08"/>
      <c r="T479" s="108"/>
      <c r="U479" s="108"/>
      <c r="V479" s="108"/>
      <c r="W479" s="108"/>
    </row>
    <row r="480" spans="1:23" ht="15.75" customHeight="1" x14ac:dyDescent="0.2">
      <c r="A480" s="108"/>
      <c r="B480" s="108"/>
      <c r="C480" s="108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08"/>
      <c r="T480" s="108"/>
      <c r="U480" s="108"/>
      <c r="V480" s="108"/>
      <c r="W480" s="108"/>
    </row>
    <row r="481" spans="1:23" ht="15.75" customHeight="1" x14ac:dyDescent="0.2">
      <c r="A481" s="108"/>
      <c r="B481" s="108"/>
      <c r="C481" s="108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08"/>
      <c r="T481" s="108"/>
      <c r="U481" s="108"/>
      <c r="V481" s="108"/>
      <c r="W481" s="108"/>
    </row>
    <row r="482" spans="1:23" ht="15.75" customHeight="1" x14ac:dyDescent="0.2">
      <c r="A482" s="108"/>
      <c r="B482" s="108"/>
      <c r="C482" s="108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08"/>
      <c r="T482" s="108"/>
      <c r="U482" s="108"/>
      <c r="V482" s="108"/>
      <c r="W482" s="108"/>
    </row>
    <row r="483" spans="1:23" ht="15.75" customHeight="1" x14ac:dyDescent="0.2">
      <c r="A483" s="108"/>
      <c r="B483" s="108"/>
      <c r="C483" s="108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08"/>
      <c r="T483" s="108"/>
      <c r="U483" s="108"/>
      <c r="V483" s="108"/>
      <c r="W483" s="108"/>
    </row>
    <row r="484" spans="1:23" ht="15.75" customHeight="1" x14ac:dyDescent="0.2">
      <c r="A484" s="108"/>
      <c r="B484" s="108"/>
      <c r="C484" s="108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08"/>
      <c r="T484" s="108"/>
      <c r="U484" s="108"/>
      <c r="V484" s="108"/>
      <c r="W484" s="108"/>
    </row>
    <row r="485" spans="1:23" ht="15.75" customHeight="1" x14ac:dyDescent="0.2">
      <c r="A485" s="108"/>
      <c r="B485" s="108"/>
      <c r="C485" s="108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08"/>
      <c r="T485" s="108"/>
      <c r="U485" s="108"/>
      <c r="V485" s="108"/>
      <c r="W485" s="108"/>
    </row>
    <row r="486" spans="1:23" ht="15.75" customHeight="1" x14ac:dyDescent="0.2">
      <c r="A486" s="108"/>
      <c r="B486" s="108"/>
      <c r="C486" s="108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08"/>
      <c r="T486" s="108"/>
      <c r="U486" s="108"/>
      <c r="V486" s="108"/>
      <c r="W486" s="108"/>
    </row>
    <row r="487" spans="1:23" ht="15.75" customHeight="1" x14ac:dyDescent="0.2">
      <c r="A487" s="108"/>
      <c r="B487" s="108"/>
      <c r="C487" s="108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08"/>
      <c r="T487" s="108"/>
      <c r="U487" s="108"/>
      <c r="V487" s="108"/>
      <c r="W487" s="108"/>
    </row>
    <row r="488" spans="1:23" ht="15.75" customHeight="1" x14ac:dyDescent="0.2">
      <c r="A488" s="108"/>
      <c r="B488" s="108"/>
      <c r="C488" s="108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08"/>
      <c r="T488" s="108"/>
      <c r="U488" s="108"/>
      <c r="V488" s="108"/>
      <c r="W488" s="108"/>
    </row>
    <row r="489" spans="1:23" ht="15.75" customHeight="1" x14ac:dyDescent="0.2">
      <c r="A489" s="108"/>
      <c r="B489" s="108"/>
      <c r="C489" s="108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08"/>
      <c r="T489" s="108"/>
      <c r="U489" s="108"/>
      <c r="V489" s="108"/>
      <c r="W489" s="108"/>
    </row>
    <row r="490" spans="1:23" ht="15.75" customHeight="1" x14ac:dyDescent="0.2">
      <c r="A490" s="108"/>
      <c r="B490" s="108"/>
      <c r="C490" s="108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08"/>
      <c r="T490" s="108"/>
      <c r="U490" s="108"/>
      <c r="V490" s="108"/>
      <c r="W490" s="108"/>
    </row>
    <row r="491" spans="1:23" ht="15.75" customHeight="1" x14ac:dyDescent="0.2">
      <c r="A491" s="108"/>
      <c r="B491" s="108"/>
      <c r="C491" s="108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08"/>
      <c r="T491" s="108"/>
      <c r="U491" s="108"/>
      <c r="V491" s="108"/>
      <c r="W491" s="108"/>
    </row>
    <row r="492" spans="1:23" ht="15.75" customHeight="1" x14ac:dyDescent="0.2">
      <c r="A492" s="108"/>
      <c r="B492" s="108"/>
      <c r="C492" s="108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08"/>
      <c r="T492" s="108"/>
      <c r="U492" s="108"/>
      <c r="V492" s="108"/>
      <c r="W492" s="108"/>
    </row>
    <row r="493" spans="1:23" ht="15.75" customHeight="1" x14ac:dyDescent="0.2">
      <c r="A493" s="108"/>
      <c r="B493" s="108"/>
      <c r="C493" s="108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08"/>
      <c r="T493" s="108"/>
      <c r="U493" s="108"/>
      <c r="V493" s="108"/>
      <c r="W493" s="108"/>
    </row>
    <row r="494" spans="1:23" ht="15.75" customHeight="1" x14ac:dyDescent="0.2">
      <c r="A494" s="108"/>
      <c r="B494" s="108"/>
      <c r="C494" s="108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08"/>
      <c r="T494" s="108"/>
      <c r="U494" s="108"/>
      <c r="V494" s="108"/>
      <c r="W494" s="108"/>
    </row>
    <row r="495" spans="1:23" ht="15.75" customHeight="1" x14ac:dyDescent="0.2">
      <c r="A495" s="108"/>
      <c r="B495" s="108"/>
      <c r="C495" s="108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08"/>
      <c r="T495" s="108"/>
      <c r="U495" s="108"/>
      <c r="V495" s="108"/>
      <c r="W495" s="108"/>
    </row>
    <row r="496" spans="1:23" ht="15.75" customHeight="1" x14ac:dyDescent="0.2">
      <c r="A496" s="108"/>
      <c r="B496" s="108"/>
      <c r="C496" s="108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08"/>
      <c r="T496" s="108"/>
      <c r="U496" s="108"/>
      <c r="V496" s="108"/>
      <c r="W496" s="108"/>
    </row>
    <row r="497" spans="1:23" ht="15.75" customHeight="1" x14ac:dyDescent="0.2">
      <c r="A497" s="108"/>
      <c r="B497" s="108"/>
      <c r="C497" s="108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08"/>
      <c r="T497" s="108"/>
      <c r="U497" s="108"/>
      <c r="V497" s="108"/>
      <c r="W497" s="108"/>
    </row>
    <row r="498" spans="1:23" ht="15.75" customHeight="1" x14ac:dyDescent="0.2">
      <c r="A498" s="108"/>
      <c r="B498" s="108"/>
      <c r="C498" s="108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08"/>
      <c r="T498" s="108"/>
      <c r="U498" s="108"/>
      <c r="V498" s="108"/>
      <c r="W498" s="108"/>
    </row>
    <row r="499" spans="1:23" ht="15.75" customHeight="1" x14ac:dyDescent="0.2">
      <c r="A499" s="108"/>
      <c r="B499" s="108"/>
      <c r="C499" s="108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08"/>
      <c r="T499" s="108"/>
      <c r="U499" s="108"/>
      <c r="V499" s="108"/>
      <c r="W499" s="108"/>
    </row>
    <row r="500" spans="1:23" ht="15.75" customHeight="1" x14ac:dyDescent="0.2">
      <c r="A500" s="108"/>
      <c r="B500" s="108"/>
      <c r="C500" s="108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08"/>
      <c r="T500" s="108"/>
      <c r="U500" s="108"/>
      <c r="V500" s="108"/>
      <c r="W500" s="108"/>
    </row>
    <row r="501" spans="1:23" ht="15.75" customHeight="1" x14ac:dyDescent="0.2">
      <c r="A501" s="108"/>
      <c r="B501" s="108"/>
      <c r="C501" s="108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08"/>
      <c r="T501" s="108"/>
      <c r="U501" s="108"/>
      <c r="V501" s="108"/>
      <c r="W501" s="108"/>
    </row>
    <row r="502" spans="1:23" ht="15.75" customHeight="1" x14ac:dyDescent="0.2">
      <c r="A502" s="108"/>
      <c r="B502" s="108"/>
      <c r="C502" s="108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08"/>
      <c r="T502" s="108"/>
      <c r="U502" s="108"/>
      <c r="V502" s="108"/>
      <c r="W502" s="108"/>
    </row>
    <row r="503" spans="1:23" ht="15.75" customHeight="1" x14ac:dyDescent="0.2">
      <c r="A503" s="108"/>
      <c r="B503" s="108"/>
      <c r="C503" s="108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08"/>
      <c r="T503" s="108"/>
      <c r="U503" s="108"/>
      <c r="V503" s="108"/>
      <c r="W503" s="108"/>
    </row>
    <row r="504" spans="1:23" ht="15.75" customHeight="1" x14ac:dyDescent="0.2">
      <c r="A504" s="108"/>
      <c r="B504" s="108"/>
      <c r="C504" s="108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08"/>
      <c r="T504" s="108"/>
      <c r="U504" s="108"/>
      <c r="V504" s="108"/>
      <c r="W504" s="108"/>
    </row>
    <row r="505" spans="1:23" ht="15.75" customHeight="1" x14ac:dyDescent="0.2">
      <c r="A505" s="108"/>
      <c r="B505" s="108"/>
      <c r="C505" s="108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08"/>
      <c r="T505" s="108"/>
      <c r="U505" s="108"/>
      <c r="V505" s="108"/>
      <c r="W505" s="108"/>
    </row>
    <row r="506" spans="1:23" ht="15.75" customHeight="1" x14ac:dyDescent="0.2">
      <c r="A506" s="108"/>
      <c r="B506" s="108"/>
      <c r="C506" s="108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08"/>
      <c r="T506" s="108"/>
      <c r="U506" s="108"/>
      <c r="V506" s="108"/>
      <c r="W506" s="108"/>
    </row>
    <row r="507" spans="1:23" ht="15.75" customHeight="1" x14ac:dyDescent="0.2">
      <c r="A507" s="108"/>
      <c r="B507" s="108"/>
      <c r="C507" s="108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08"/>
      <c r="T507" s="108"/>
      <c r="U507" s="108"/>
      <c r="V507" s="108"/>
      <c r="W507" s="108"/>
    </row>
    <row r="508" spans="1:23" ht="15.75" customHeight="1" x14ac:dyDescent="0.2">
      <c r="A508" s="108"/>
      <c r="B508" s="108"/>
      <c r="C508" s="108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08"/>
      <c r="T508" s="108"/>
      <c r="U508" s="108"/>
      <c r="V508" s="108"/>
      <c r="W508" s="108"/>
    </row>
    <row r="509" spans="1:23" ht="15.75" customHeight="1" x14ac:dyDescent="0.2">
      <c r="A509" s="108"/>
      <c r="B509" s="108"/>
      <c r="C509" s="108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08"/>
      <c r="T509" s="108"/>
      <c r="U509" s="108"/>
      <c r="V509" s="108"/>
      <c r="W509" s="108"/>
    </row>
    <row r="510" spans="1:23" ht="15.75" customHeight="1" x14ac:dyDescent="0.2">
      <c r="A510" s="108"/>
      <c r="B510" s="108"/>
      <c r="C510" s="108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08"/>
      <c r="T510" s="108"/>
      <c r="U510" s="108"/>
      <c r="V510" s="108"/>
      <c r="W510" s="108"/>
    </row>
    <row r="511" spans="1:23" ht="15.75" customHeight="1" x14ac:dyDescent="0.2">
      <c r="A511" s="108"/>
      <c r="B511" s="108"/>
      <c r="C511" s="108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08"/>
      <c r="T511" s="108"/>
      <c r="U511" s="108"/>
      <c r="V511" s="108"/>
      <c r="W511" s="108"/>
    </row>
    <row r="512" spans="1:23" ht="15.75" customHeight="1" x14ac:dyDescent="0.2">
      <c r="A512" s="108"/>
      <c r="B512" s="108"/>
      <c r="C512" s="108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08"/>
      <c r="T512" s="108"/>
      <c r="U512" s="108"/>
      <c r="V512" s="108"/>
      <c r="W512" s="108"/>
    </row>
    <row r="513" spans="1:23" ht="15.75" customHeight="1" x14ac:dyDescent="0.2">
      <c r="A513" s="108"/>
      <c r="B513" s="108"/>
      <c r="C513" s="108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08"/>
      <c r="T513" s="108"/>
      <c r="U513" s="108"/>
      <c r="V513" s="108"/>
      <c r="W513" s="108"/>
    </row>
    <row r="514" spans="1:23" ht="15.75" customHeight="1" x14ac:dyDescent="0.2">
      <c r="A514" s="108"/>
      <c r="B514" s="108"/>
      <c r="C514" s="108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08"/>
      <c r="T514" s="108"/>
      <c r="U514" s="108"/>
      <c r="V514" s="108"/>
      <c r="W514" s="108"/>
    </row>
    <row r="515" spans="1:23" ht="15.75" customHeight="1" x14ac:dyDescent="0.2">
      <c r="A515" s="108"/>
      <c r="B515" s="108"/>
      <c r="C515" s="108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08"/>
      <c r="T515" s="108"/>
      <c r="U515" s="108"/>
      <c r="V515" s="108"/>
      <c r="W515" s="108"/>
    </row>
    <row r="516" spans="1:23" ht="15.75" customHeight="1" x14ac:dyDescent="0.2">
      <c r="A516" s="108"/>
      <c r="B516" s="108"/>
      <c r="C516" s="108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08"/>
      <c r="T516" s="108"/>
      <c r="U516" s="108"/>
      <c r="V516" s="108"/>
      <c r="W516" s="108"/>
    </row>
    <row r="517" spans="1:23" ht="15.75" customHeight="1" x14ac:dyDescent="0.2">
      <c r="A517" s="108"/>
      <c r="B517" s="108"/>
      <c r="C517" s="108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08"/>
      <c r="T517" s="108"/>
      <c r="U517" s="108"/>
      <c r="V517" s="108"/>
      <c r="W517" s="108"/>
    </row>
    <row r="518" spans="1:23" ht="15.75" customHeight="1" x14ac:dyDescent="0.2">
      <c r="A518" s="108"/>
      <c r="B518" s="108"/>
      <c r="C518" s="108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08"/>
      <c r="T518" s="108"/>
      <c r="U518" s="108"/>
      <c r="V518" s="108"/>
      <c r="W518" s="108"/>
    </row>
    <row r="519" spans="1:23" ht="15.75" customHeight="1" x14ac:dyDescent="0.2">
      <c r="A519" s="108"/>
      <c r="B519" s="108"/>
      <c r="C519" s="108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08"/>
      <c r="T519" s="108"/>
      <c r="U519" s="108"/>
      <c r="V519" s="108"/>
      <c r="W519" s="108"/>
    </row>
    <row r="520" spans="1:23" ht="15.75" customHeight="1" x14ac:dyDescent="0.2">
      <c r="A520" s="108"/>
      <c r="B520" s="108"/>
      <c r="C520" s="108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08"/>
      <c r="T520" s="108"/>
      <c r="U520" s="108"/>
      <c r="V520" s="108"/>
      <c r="W520" s="108"/>
    </row>
    <row r="521" spans="1:23" ht="15.75" customHeight="1" x14ac:dyDescent="0.2">
      <c r="A521" s="108"/>
      <c r="B521" s="108"/>
      <c r="C521" s="108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08"/>
      <c r="T521" s="108"/>
      <c r="U521" s="108"/>
      <c r="V521" s="108"/>
      <c r="W521" s="108"/>
    </row>
    <row r="522" spans="1:23" ht="15.75" customHeight="1" x14ac:dyDescent="0.2">
      <c r="A522" s="108"/>
      <c r="B522" s="108"/>
      <c r="C522" s="108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08"/>
      <c r="T522" s="108"/>
      <c r="U522" s="108"/>
      <c r="V522" s="108"/>
      <c r="W522" s="108"/>
    </row>
    <row r="523" spans="1:23" ht="15.75" customHeight="1" x14ac:dyDescent="0.2">
      <c r="A523" s="108"/>
      <c r="B523" s="108"/>
      <c r="C523" s="108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08"/>
      <c r="T523" s="108"/>
      <c r="U523" s="108"/>
      <c r="V523" s="108"/>
      <c r="W523" s="108"/>
    </row>
    <row r="524" spans="1:23" ht="15.75" customHeight="1" x14ac:dyDescent="0.2">
      <c r="A524" s="108"/>
      <c r="B524" s="108"/>
      <c r="C524" s="108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08"/>
      <c r="T524" s="108"/>
      <c r="U524" s="108"/>
      <c r="V524" s="108"/>
      <c r="W524" s="108"/>
    </row>
    <row r="525" spans="1:23" ht="15.75" customHeight="1" x14ac:dyDescent="0.2">
      <c r="A525" s="108"/>
      <c r="B525" s="108"/>
      <c r="C525" s="108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08"/>
      <c r="T525" s="108"/>
      <c r="U525" s="108"/>
      <c r="V525" s="108"/>
      <c r="W525" s="108"/>
    </row>
    <row r="526" spans="1:23" ht="15.75" customHeight="1" x14ac:dyDescent="0.2">
      <c r="A526" s="108"/>
      <c r="B526" s="108"/>
      <c r="C526" s="108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08"/>
      <c r="T526" s="108"/>
      <c r="U526" s="108"/>
      <c r="V526" s="108"/>
      <c r="W526" s="108"/>
    </row>
    <row r="527" spans="1:23" ht="15.75" customHeight="1" x14ac:dyDescent="0.2">
      <c r="A527" s="108"/>
      <c r="B527" s="108"/>
      <c r="C527" s="108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08"/>
      <c r="T527" s="108"/>
      <c r="U527" s="108"/>
      <c r="V527" s="108"/>
      <c r="W527" s="108"/>
    </row>
    <row r="528" spans="1:23" ht="15.75" customHeight="1" x14ac:dyDescent="0.2">
      <c r="A528" s="108"/>
      <c r="B528" s="108"/>
      <c r="C528" s="108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08"/>
      <c r="T528" s="108"/>
      <c r="U528" s="108"/>
      <c r="V528" s="108"/>
      <c r="W528" s="108"/>
    </row>
    <row r="529" spans="1:23" ht="15.75" customHeight="1" x14ac:dyDescent="0.2">
      <c r="A529" s="108"/>
      <c r="B529" s="108"/>
      <c r="C529" s="108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08"/>
      <c r="T529" s="108"/>
      <c r="U529" s="108"/>
      <c r="V529" s="108"/>
      <c r="W529" s="108"/>
    </row>
    <row r="530" spans="1:23" ht="15.75" customHeight="1" x14ac:dyDescent="0.2">
      <c r="A530" s="108"/>
      <c r="B530" s="108"/>
      <c r="C530" s="108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08"/>
      <c r="T530" s="108"/>
      <c r="U530" s="108"/>
      <c r="V530" s="108"/>
      <c r="W530" s="108"/>
    </row>
    <row r="531" spans="1:23" ht="15.75" customHeight="1" x14ac:dyDescent="0.2">
      <c r="A531" s="108"/>
      <c r="B531" s="108"/>
      <c r="C531" s="108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08"/>
      <c r="T531" s="108"/>
      <c r="U531" s="108"/>
      <c r="V531" s="108"/>
      <c r="W531" s="108"/>
    </row>
    <row r="532" spans="1:23" ht="15.75" customHeight="1" x14ac:dyDescent="0.2">
      <c r="A532" s="108"/>
      <c r="B532" s="108"/>
      <c r="C532" s="108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08"/>
      <c r="T532" s="108"/>
      <c r="U532" s="108"/>
      <c r="V532" s="108"/>
      <c r="W532" s="108"/>
    </row>
    <row r="533" spans="1:23" ht="15.75" customHeight="1" x14ac:dyDescent="0.2">
      <c r="A533" s="108"/>
      <c r="B533" s="108"/>
      <c r="C533" s="108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08"/>
      <c r="T533" s="108"/>
      <c r="U533" s="108"/>
      <c r="V533" s="108"/>
      <c r="W533" s="108"/>
    </row>
    <row r="534" spans="1:23" ht="15.75" customHeight="1" x14ac:dyDescent="0.2">
      <c r="A534" s="108"/>
      <c r="B534" s="108"/>
      <c r="C534" s="108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08"/>
      <c r="T534" s="108"/>
      <c r="U534" s="108"/>
      <c r="V534" s="108"/>
      <c r="W534" s="108"/>
    </row>
    <row r="535" spans="1:23" ht="15.75" customHeight="1" x14ac:dyDescent="0.2">
      <c r="A535" s="108"/>
      <c r="B535" s="108"/>
      <c r="C535" s="108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08"/>
      <c r="T535" s="108"/>
      <c r="U535" s="108"/>
      <c r="V535" s="108"/>
      <c r="W535" s="108"/>
    </row>
    <row r="536" spans="1:23" ht="15.75" customHeight="1" x14ac:dyDescent="0.2">
      <c r="A536" s="108"/>
      <c r="B536" s="108"/>
      <c r="C536" s="108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08"/>
      <c r="T536" s="108"/>
      <c r="U536" s="108"/>
      <c r="V536" s="108"/>
      <c r="W536" s="108"/>
    </row>
    <row r="537" spans="1:23" ht="15.75" customHeight="1" x14ac:dyDescent="0.2">
      <c r="A537" s="108"/>
      <c r="B537" s="108"/>
      <c r="C537" s="108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08"/>
      <c r="T537" s="108"/>
      <c r="U537" s="108"/>
      <c r="V537" s="108"/>
      <c r="W537" s="108"/>
    </row>
    <row r="538" spans="1:23" ht="15.75" customHeight="1" x14ac:dyDescent="0.2">
      <c r="A538" s="108"/>
      <c r="B538" s="108"/>
      <c r="C538" s="108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08"/>
      <c r="T538" s="108"/>
      <c r="U538" s="108"/>
      <c r="V538" s="108"/>
      <c r="W538" s="108"/>
    </row>
    <row r="539" spans="1:23" ht="15.75" customHeight="1" x14ac:dyDescent="0.2">
      <c r="A539" s="108"/>
      <c r="B539" s="108"/>
      <c r="C539" s="108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08"/>
      <c r="T539" s="108"/>
      <c r="U539" s="108"/>
      <c r="V539" s="108"/>
      <c r="W539" s="108"/>
    </row>
    <row r="540" spans="1:23" ht="15.75" customHeight="1" x14ac:dyDescent="0.2">
      <c r="A540" s="108"/>
      <c r="B540" s="108"/>
      <c r="C540" s="108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08"/>
      <c r="T540" s="108"/>
      <c r="U540" s="108"/>
      <c r="V540" s="108"/>
      <c r="W540" s="108"/>
    </row>
    <row r="541" spans="1:23" ht="15.75" customHeight="1" x14ac:dyDescent="0.2">
      <c r="A541" s="108"/>
      <c r="B541" s="108"/>
      <c r="C541" s="108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08"/>
      <c r="T541" s="108"/>
      <c r="U541" s="108"/>
      <c r="V541" s="108"/>
      <c r="W541" s="108"/>
    </row>
    <row r="542" spans="1:23" ht="15.75" customHeight="1" x14ac:dyDescent="0.2">
      <c r="A542" s="108"/>
      <c r="B542" s="108"/>
      <c r="C542" s="108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08"/>
      <c r="T542" s="108"/>
      <c r="U542" s="108"/>
      <c r="V542" s="108"/>
      <c r="W542" s="108"/>
    </row>
    <row r="543" spans="1:23" ht="15.75" customHeight="1" x14ac:dyDescent="0.2">
      <c r="A543" s="108"/>
      <c r="B543" s="108"/>
      <c r="C543" s="108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08"/>
      <c r="T543" s="108"/>
      <c r="U543" s="108"/>
      <c r="V543" s="108"/>
      <c r="W543" s="108"/>
    </row>
    <row r="544" spans="1:23" ht="15.75" customHeight="1" x14ac:dyDescent="0.2">
      <c r="A544" s="108"/>
      <c r="B544" s="108"/>
      <c r="C544" s="108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08"/>
      <c r="T544" s="108"/>
      <c r="U544" s="108"/>
      <c r="V544" s="108"/>
      <c r="W544" s="108"/>
    </row>
    <row r="545" spans="1:23" ht="15.75" customHeight="1" x14ac:dyDescent="0.2">
      <c r="A545" s="108"/>
      <c r="B545" s="108"/>
      <c r="C545" s="108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08"/>
      <c r="T545" s="108"/>
      <c r="U545" s="108"/>
      <c r="V545" s="108"/>
      <c r="W545" s="108"/>
    </row>
    <row r="546" spans="1:23" ht="15.75" customHeight="1" x14ac:dyDescent="0.2">
      <c r="A546" s="108"/>
      <c r="B546" s="108"/>
      <c r="C546" s="108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08"/>
      <c r="T546" s="108"/>
      <c r="U546" s="108"/>
      <c r="V546" s="108"/>
      <c r="W546" s="108"/>
    </row>
    <row r="547" spans="1:23" ht="15.75" customHeight="1" x14ac:dyDescent="0.2">
      <c r="A547" s="108"/>
      <c r="B547" s="108"/>
      <c r="C547" s="108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08"/>
      <c r="T547" s="108"/>
      <c r="U547" s="108"/>
      <c r="V547" s="108"/>
      <c r="W547" s="108"/>
    </row>
    <row r="548" spans="1:23" ht="15.75" customHeight="1" x14ac:dyDescent="0.2">
      <c r="A548" s="108"/>
      <c r="B548" s="108"/>
      <c r="C548" s="108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08"/>
      <c r="T548" s="108"/>
      <c r="U548" s="108"/>
      <c r="V548" s="108"/>
      <c r="W548" s="108"/>
    </row>
    <row r="549" spans="1:23" ht="15.75" customHeight="1" x14ac:dyDescent="0.2">
      <c r="A549" s="108"/>
      <c r="B549" s="108"/>
      <c r="C549" s="108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08"/>
      <c r="T549" s="108"/>
      <c r="U549" s="108"/>
      <c r="V549" s="108"/>
      <c r="W549" s="108"/>
    </row>
    <row r="550" spans="1:23" ht="15.75" customHeight="1" x14ac:dyDescent="0.2">
      <c r="A550" s="108"/>
      <c r="B550" s="108"/>
      <c r="C550" s="108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08"/>
      <c r="T550" s="108"/>
      <c r="U550" s="108"/>
      <c r="V550" s="108"/>
      <c r="W550" s="108"/>
    </row>
    <row r="551" spans="1:23" ht="15.75" customHeight="1" x14ac:dyDescent="0.2">
      <c r="A551" s="108"/>
      <c r="B551" s="108"/>
      <c r="C551" s="108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08"/>
      <c r="T551" s="108"/>
      <c r="U551" s="108"/>
      <c r="V551" s="108"/>
      <c r="W551" s="108"/>
    </row>
    <row r="552" spans="1:23" ht="15.75" customHeight="1" x14ac:dyDescent="0.2">
      <c r="A552" s="108"/>
      <c r="B552" s="108"/>
      <c r="C552" s="108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08"/>
      <c r="T552" s="108"/>
      <c r="U552" s="108"/>
      <c r="V552" s="108"/>
      <c r="W552" s="108"/>
    </row>
    <row r="553" spans="1:23" ht="15.75" customHeight="1" x14ac:dyDescent="0.2">
      <c r="A553" s="108"/>
      <c r="B553" s="108"/>
      <c r="C553" s="108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08"/>
      <c r="T553" s="108"/>
      <c r="U553" s="108"/>
      <c r="V553" s="108"/>
      <c r="W553" s="108"/>
    </row>
    <row r="554" spans="1:23" ht="15.75" customHeight="1" x14ac:dyDescent="0.2">
      <c r="A554" s="108"/>
      <c r="B554" s="108"/>
      <c r="C554" s="108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08"/>
      <c r="T554" s="108"/>
      <c r="U554" s="108"/>
      <c r="V554" s="108"/>
      <c r="W554" s="108"/>
    </row>
    <row r="555" spans="1:23" ht="15.75" customHeight="1" x14ac:dyDescent="0.2">
      <c r="A555" s="108"/>
      <c r="B555" s="108"/>
      <c r="C555" s="108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08"/>
      <c r="T555" s="108"/>
      <c r="U555" s="108"/>
      <c r="V555" s="108"/>
      <c r="W555" s="108"/>
    </row>
    <row r="556" spans="1:23" ht="15.75" customHeight="1" x14ac:dyDescent="0.2">
      <c r="A556" s="108"/>
      <c r="B556" s="108"/>
      <c r="C556" s="108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08"/>
      <c r="T556" s="108"/>
      <c r="U556" s="108"/>
      <c r="V556" s="108"/>
      <c r="W556" s="108"/>
    </row>
    <row r="557" spans="1:23" ht="15.75" customHeight="1" x14ac:dyDescent="0.2">
      <c r="A557" s="108"/>
      <c r="B557" s="108"/>
      <c r="C557" s="108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08"/>
      <c r="T557" s="108"/>
      <c r="U557" s="108"/>
      <c r="V557" s="108"/>
      <c r="W557" s="108"/>
    </row>
    <row r="558" spans="1:23" ht="15.75" customHeight="1" x14ac:dyDescent="0.2">
      <c r="A558" s="108"/>
      <c r="B558" s="108"/>
      <c r="C558" s="108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08"/>
      <c r="T558" s="108"/>
      <c r="U558" s="108"/>
      <c r="V558" s="108"/>
      <c r="W558" s="108"/>
    </row>
    <row r="559" spans="1:23" ht="15.75" customHeight="1" x14ac:dyDescent="0.2">
      <c r="A559" s="108"/>
      <c r="B559" s="108"/>
      <c r="C559" s="108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08"/>
      <c r="T559" s="108"/>
      <c r="U559" s="108"/>
      <c r="V559" s="108"/>
      <c r="W559" s="108"/>
    </row>
    <row r="560" spans="1:23" ht="15.75" customHeight="1" x14ac:dyDescent="0.2">
      <c r="A560" s="108"/>
      <c r="B560" s="108"/>
      <c r="C560" s="108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08"/>
      <c r="T560" s="108"/>
      <c r="U560" s="108"/>
      <c r="V560" s="108"/>
      <c r="W560" s="108"/>
    </row>
    <row r="561" spans="1:23" ht="15.75" customHeight="1" x14ac:dyDescent="0.2">
      <c r="A561" s="108"/>
      <c r="B561" s="108"/>
      <c r="C561" s="108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08"/>
      <c r="T561" s="108"/>
      <c r="U561" s="108"/>
      <c r="V561" s="108"/>
      <c r="W561" s="108"/>
    </row>
    <row r="562" spans="1:23" ht="15.75" customHeight="1" x14ac:dyDescent="0.2">
      <c r="A562" s="108"/>
      <c r="B562" s="108"/>
      <c r="C562" s="108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08"/>
      <c r="T562" s="108"/>
      <c r="U562" s="108"/>
      <c r="V562" s="108"/>
      <c r="W562" s="108"/>
    </row>
    <row r="563" spans="1:23" ht="15.75" customHeight="1" x14ac:dyDescent="0.2">
      <c r="A563" s="108"/>
      <c r="B563" s="108"/>
      <c r="C563" s="108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08"/>
      <c r="T563" s="108"/>
      <c r="U563" s="108"/>
      <c r="V563" s="108"/>
      <c r="W563" s="108"/>
    </row>
    <row r="564" spans="1:23" ht="15.75" customHeight="1" x14ac:dyDescent="0.2">
      <c r="A564" s="108"/>
      <c r="B564" s="108"/>
      <c r="C564" s="108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08"/>
      <c r="T564" s="108"/>
      <c r="U564" s="108"/>
      <c r="V564" s="108"/>
      <c r="W564" s="108"/>
    </row>
    <row r="565" spans="1:23" ht="15.75" customHeight="1" x14ac:dyDescent="0.2">
      <c r="A565" s="108"/>
      <c r="B565" s="108"/>
      <c r="C565" s="108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08"/>
      <c r="T565" s="108"/>
      <c r="U565" s="108"/>
      <c r="V565" s="108"/>
      <c r="W565" s="108"/>
    </row>
    <row r="566" spans="1:23" ht="15.75" customHeight="1" x14ac:dyDescent="0.2">
      <c r="A566" s="108"/>
      <c r="B566" s="108"/>
      <c r="C566" s="108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08"/>
      <c r="T566" s="108"/>
      <c r="U566" s="108"/>
      <c r="V566" s="108"/>
      <c r="W566" s="108"/>
    </row>
    <row r="567" spans="1:23" ht="15.75" customHeight="1" x14ac:dyDescent="0.2">
      <c r="A567" s="108"/>
      <c r="B567" s="108"/>
      <c r="C567" s="108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08"/>
      <c r="T567" s="108"/>
      <c r="U567" s="108"/>
      <c r="V567" s="108"/>
      <c r="W567" s="108"/>
    </row>
    <row r="568" spans="1:23" ht="15.75" customHeight="1" x14ac:dyDescent="0.2">
      <c r="A568" s="108"/>
      <c r="B568" s="108"/>
      <c r="C568" s="108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08"/>
      <c r="T568" s="108"/>
      <c r="U568" s="108"/>
      <c r="V568" s="108"/>
      <c r="W568" s="108"/>
    </row>
    <row r="569" spans="1:23" ht="15.75" customHeight="1" x14ac:dyDescent="0.2">
      <c r="A569" s="108"/>
      <c r="B569" s="108"/>
      <c r="C569" s="108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08"/>
      <c r="T569" s="108"/>
      <c r="U569" s="108"/>
      <c r="V569" s="108"/>
      <c r="W569" s="108"/>
    </row>
    <row r="570" spans="1:23" ht="15.75" customHeight="1" x14ac:dyDescent="0.2">
      <c r="A570" s="108"/>
      <c r="B570" s="108"/>
      <c r="C570" s="108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08"/>
      <c r="T570" s="108"/>
      <c r="U570" s="108"/>
      <c r="V570" s="108"/>
      <c r="W570" s="108"/>
    </row>
    <row r="571" spans="1:23" ht="15.75" customHeight="1" x14ac:dyDescent="0.2">
      <c r="A571" s="108"/>
      <c r="B571" s="108"/>
      <c r="C571" s="108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08"/>
      <c r="T571" s="108"/>
      <c r="U571" s="108"/>
      <c r="V571" s="108"/>
      <c r="W571" s="108"/>
    </row>
    <row r="572" spans="1:23" ht="15.75" customHeight="1" x14ac:dyDescent="0.2">
      <c r="A572" s="108"/>
      <c r="B572" s="108"/>
      <c r="C572" s="108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08"/>
      <c r="T572" s="108"/>
      <c r="U572" s="108"/>
      <c r="V572" s="108"/>
      <c r="W572" s="108"/>
    </row>
    <row r="573" spans="1:23" ht="15.75" customHeight="1" x14ac:dyDescent="0.2">
      <c r="A573" s="108"/>
      <c r="B573" s="108"/>
      <c r="C573" s="108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08"/>
      <c r="T573" s="108"/>
      <c r="U573" s="108"/>
      <c r="V573" s="108"/>
      <c r="W573" s="108"/>
    </row>
    <row r="574" spans="1:23" ht="15.75" customHeight="1" x14ac:dyDescent="0.2">
      <c r="A574" s="108"/>
      <c r="B574" s="108"/>
      <c r="C574" s="108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08"/>
      <c r="T574" s="108"/>
      <c r="U574" s="108"/>
      <c r="V574" s="108"/>
      <c r="W574" s="108"/>
    </row>
    <row r="575" spans="1:23" ht="15.75" customHeight="1" x14ac:dyDescent="0.2">
      <c r="A575" s="108"/>
      <c r="B575" s="108"/>
      <c r="C575" s="108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08"/>
      <c r="T575" s="108"/>
      <c r="U575" s="108"/>
      <c r="V575" s="108"/>
      <c r="W575" s="108"/>
    </row>
    <row r="576" spans="1:23" ht="15.75" customHeight="1" x14ac:dyDescent="0.2">
      <c r="A576" s="108"/>
      <c r="B576" s="108"/>
      <c r="C576" s="108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08"/>
      <c r="T576" s="108"/>
      <c r="U576" s="108"/>
      <c r="V576" s="108"/>
      <c r="W576" s="108"/>
    </row>
    <row r="577" spans="1:23" ht="15.75" customHeight="1" x14ac:dyDescent="0.2">
      <c r="A577" s="108"/>
      <c r="B577" s="108"/>
      <c r="C577" s="108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08"/>
      <c r="T577" s="108"/>
      <c r="U577" s="108"/>
      <c r="V577" s="108"/>
      <c r="W577" s="108"/>
    </row>
    <row r="578" spans="1:23" ht="15.75" customHeight="1" x14ac:dyDescent="0.2">
      <c r="A578" s="108"/>
      <c r="B578" s="108"/>
      <c r="C578" s="108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08"/>
      <c r="T578" s="108"/>
      <c r="U578" s="108"/>
      <c r="V578" s="108"/>
      <c r="W578" s="108"/>
    </row>
    <row r="579" spans="1:23" ht="15.75" customHeight="1" x14ac:dyDescent="0.2">
      <c r="A579" s="108"/>
      <c r="B579" s="108"/>
      <c r="C579" s="108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08"/>
      <c r="T579" s="108"/>
      <c r="U579" s="108"/>
      <c r="V579" s="108"/>
      <c r="W579" s="108"/>
    </row>
    <row r="580" spans="1:23" ht="15.75" customHeight="1" x14ac:dyDescent="0.2">
      <c r="A580" s="108"/>
      <c r="B580" s="108"/>
      <c r="C580" s="108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08"/>
      <c r="T580" s="108"/>
      <c r="U580" s="108"/>
      <c r="V580" s="108"/>
      <c r="W580" s="108"/>
    </row>
    <row r="581" spans="1:23" ht="15.75" customHeight="1" x14ac:dyDescent="0.2">
      <c r="A581" s="108"/>
      <c r="B581" s="108"/>
      <c r="C581" s="108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08"/>
      <c r="T581" s="108"/>
      <c r="U581" s="108"/>
      <c r="V581" s="108"/>
      <c r="W581" s="108"/>
    </row>
    <row r="582" spans="1:23" ht="15.75" customHeight="1" x14ac:dyDescent="0.2">
      <c r="A582" s="108"/>
      <c r="B582" s="108"/>
      <c r="C582" s="108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08"/>
      <c r="T582" s="108"/>
      <c r="U582" s="108"/>
      <c r="V582" s="108"/>
      <c r="W582" s="108"/>
    </row>
    <row r="583" spans="1:23" ht="15.75" customHeight="1" x14ac:dyDescent="0.2">
      <c r="A583" s="108"/>
      <c r="B583" s="108"/>
      <c r="C583" s="108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08"/>
      <c r="T583" s="108"/>
      <c r="U583" s="108"/>
      <c r="V583" s="108"/>
      <c r="W583" s="108"/>
    </row>
    <row r="584" spans="1:23" ht="15.75" customHeight="1" x14ac:dyDescent="0.2">
      <c r="A584" s="108"/>
      <c r="B584" s="108"/>
      <c r="C584" s="108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08"/>
      <c r="T584" s="108"/>
      <c r="U584" s="108"/>
      <c r="V584" s="108"/>
      <c r="W584" s="108"/>
    </row>
    <row r="585" spans="1:23" ht="15.75" customHeight="1" x14ac:dyDescent="0.2">
      <c r="A585" s="108"/>
      <c r="B585" s="108"/>
      <c r="C585" s="108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08"/>
      <c r="T585" s="108"/>
      <c r="U585" s="108"/>
      <c r="V585" s="108"/>
      <c r="W585" s="108"/>
    </row>
    <row r="586" spans="1:23" ht="15.75" customHeight="1" x14ac:dyDescent="0.2">
      <c r="A586" s="108"/>
      <c r="B586" s="108"/>
      <c r="C586" s="108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08"/>
      <c r="T586" s="108"/>
      <c r="U586" s="108"/>
      <c r="V586" s="108"/>
      <c r="W586" s="108"/>
    </row>
    <row r="587" spans="1:23" ht="15.75" customHeight="1" x14ac:dyDescent="0.2">
      <c r="A587" s="108"/>
      <c r="B587" s="108"/>
      <c r="C587" s="108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08"/>
      <c r="T587" s="108"/>
      <c r="U587" s="108"/>
      <c r="V587" s="108"/>
      <c r="W587" s="108"/>
    </row>
    <row r="588" spans="1:23" ht="15.75" customHeight="1" x14ac:dyDescent="0.2">
      <c r="A588" s="108"/>
      <c r="B588" s="108"/>
      <c r="C588" s="108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08"/>
      <c r="T588" s="108"/>
      <c r="U588" s="108"/>
      <c r="V588" s="108"/>
      <c r="W588" s="108"/>
    </row>
    <row r="589" spans="1:23" ht="15.75" customHeight="1" x14ac:dyDescent="0.2">
      <c r="A589" s="108"/>
      <c r="B589" s="108"/>
      <c r="C589" s="108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08"/>
      <c r="T589" s="108"/>
      <c r="U589" s="108"/>
      <c r="V589" s="108"/>
      <c r="W589" s="108"/>
    </row>
    <row r="590" spans="1:23" ht="15.75" customHeight="1" x14ac:dyDescent="0.2">
      <c r="A590" s="108"/>
      <c r="B590" s="108"/>
      <c r="C590" s="108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08"/>
      <c r="T590" s="108"/>
      <c r="U590" s="108"/>
      <c r="V590" s="108"/>
      <c r="W590" s="108"/>
    </row>
    <row r="591" spans="1:23" ht="15.75" customHeight="1" x14ac:dyDescent="0.2">
      <c r="A591" s="108"/>
      <c r="B591" s="108"/>
      <c r="C591" s="108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08"/>
      <c r="T591" s="108"/>
      <c r="U591" s="108"/>
      <c r="V591" s="108"/>
      <c r="W591" s="108"/>
    </row>
    <row r="592" spans="1:23" ht="15.75" customHeight="1" x14ac:dyDescent="0.2">
      <c r="A592" s="108"/>
      <c r="B592" s="108"/>
      <c r="C592" s="108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08"/>
      <c r="T592" s="108"/>
      <c r="U592" s="108"/>
      <c r="V592" s="108"/>
      <c r="W592" s="108"/>
    </row>
    <row r="593" spans="1:23" ht="15.75" customHeight="1" x14ac:dyDescent="0.2">
      <c r="A593" s="108"/>
      <c r="B593" s="108"/>
      <c r="C593" s="108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08"/>
      <c r="T593" s="108"/>
      <c r="U593" s="108"/>
      <c r="V593" s="108"/>
      <c r="W593" s="108"/>
    </row>
    <row r="594" spans="1:23" ht="15.75" customHeight="1" x14ac:dyDescent="0.2">
      <c r="A594" s="108"/>
      <c r="B594" s="108"/>
      <c r="C594" s="108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08"/>
      <c r="T594" s="108"/>
      <c r="U594" s="108"/>
      <c r="V594" s="108"/>
      <c r="W594" s="108"/>
    </row>
    <row r="595" spans="1:23" ht="15.75" customHeight="1" x14ac:dyDescent="0.2">
      <c r="A595" s="108"/>
      <c r="B595" s="108"/>
      <c r="C595" s="108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08"/>
      <c r="T595" s="108"/>
      <c r="U595" s="108"/>
      <c r="V595" s="108"/>
      <c r="W595" s="108"/>
    </row>
    <row r="596" spans="1:23" ht="15.75" customHeight="1" x14ac:dyDescent="0.2">
      <c r="A596" s="108"/>
      <c r="B596" s="108"/>
      <c r="C596" s="108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08"/>
      <c r="T596" s="108"/>
      <c r="U596" s="108"/>
      <c r="V596" s="108"/>
      <c r="W596" s="108"/>
    </row>
    <row r="597" spans="1:23" ht="15.75" customHeight="1" x14ac:dyDescent="0.2">
      <c r="A597" s="108"/>
      <c r="B597" s="108"/>
      <c r="C597" s="108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08"/>
      <c r="T597" s="108"/>
      <c r="U597" s="108"/>
      <c r="V597" s="108"/>
      <c r="W597" s="108"/>
    </row>
    <row r="598" spans="1:23" ht="15.75" customHeight="1" x14ac:dyDescent="0.2">
      <c r="A598" s="108"/>
      <c r="B598" s="108"/>
      <c r="C598" s="108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08"/>
      <c r="T598" s="108"/>
      <c r="U598" s="108"/>
      <c r="V598" s="108"/>
      <c r="W598" s="108"/>
    </row>
    <row r="599" spans="1:23" ht="15.75" customHeight="1" x14ac:dyDescent="0.2">
      <c r="A599" s="108"/>
      <c r="B599" s="108"/>
      <c r="C599" s="108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08"/>
      <c r="T599" s="108"/>
      <c r="U599" s="108"/>
      <c r="V599" s="108"/>
      <c r="W599" s="108"/>
    </row>
    <row r="600" spans="1:23" ht="15.75" customHeight="1" x14ac:dyDescent="0.2">
      <c r="A600" s="108"/>
      <c r="B600" s="108"/>
      <c r="C600" s="108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08"/>
      <c r="T600" s="108"/>
      <c r="U600" s="108"/>
      <c r="V600" s="108"/>
      <c r="W600" s="108"/>
    </row>
    <row r="601" spans="1:23" ht="15.75" customHeight="1" x14ac:dyDescent="0.2">
      <c r="A601" s="108"/>
      <c r="B601" s="108"/>
      <c r="C601" s="108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08"/>
      <c r="T601" s="108"/>
      <c r="U601" s="108"/>
      <c r="V601" s="108"/>
      <c r="W601" s="108"/>
    </row>
    <row r="602" spans="1:23" ht="15.75" customHeight="1" x14ac:dyDescent="0.2">
      <c r="A602" s="108"/>
      <c r="B602" s="108"/>
      <c r="C602" s="108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08"/>
      <c r="T602" s="108"/>
      <c r="U602" s="108"/>
      <c r="V602" s="108"/>
      <c r="W602" s="108"/>
    </row>
    <row r="603" spans="1:23" ht="15.75" customHeight="1" x14ac:dyDescent="0.2">
      <c r="A603" s="108"/>
      <c r="B603" s="108"/>
      <c r="C603" s="108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08"/>
      <c r="T603" s="108"/>
      <c r="U603" s="108"/>
      <c r="V603" s="108"/>
      <c r="W603" s="108"/>
    </row>
    <row r="604" spans="1:23" ht="15.75" customHeight="1" x14ac:dyDescent="0.2">
      <c r="A604" s="108"/>
      <c r="B604" s="108"/>
      <c r="C604" s="108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08"/>
      <c r="T604" s="108"/>
      <c r="U604" s="108"/>
      <c r="V604" s="108"/>
      <c r="W604" s="108"/>
    </row>
    <row r="605" spans="1:23" ht="15.75" customHeight="1" x14ac:dyDescent="0.2">
      <c r="A605" s="108"/>
      <c r="B605" s="108"/>
      <c r="C605" s="108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08"/>
      <c r="T605" s="108"/>
      <c r="U605" s="108"/>
      <c r="V605" s="108"/>
      <c r="W605" s="108"/>
    </row>
    <row r="606" spans="1:23" ht="15.75" customHeight="1" x14ac:dyDescent="0.2">
      <c r="A606" s="108"/>
      <c r="B606" s="108"/>
      <c r="C606" s="108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08"/>
      <c r="T606" s="108"/>
      <c r="U606" s="108"/>
      <c r="V606" s="108"/>
      <c r="W606" s="108"/>
    </row>
    <row r="607" spans="1:23" ht="15.75" customHeight="1" x14ac:dyDescent="0.2">
      <c r="A607" s="108"/>
      <c r="B607" s="108"/>
      <c r="C607" s="108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08"/>
      <c r="T607" s="108"/>
      <c r="U607" s="108"/>
      <c r="V607" s="108"/>
      <c r="W607" s="108"/>
    </row>
    <row r="608" spans="1:23" ht="15.75" customHeight="1" x14ac:dyDescent="0.2">
      <c r="A608" s="108"/>
      <c r="B608" s="108"/>
      <c r="C608" s="108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08"/>
      <c r="T608" s="108"/>
      <c r="U608" s="108"/>
      <c r="V608" s="108"/>
      <c r="W608" s="108"/>
    </row>
    <row r="609" spans="1:23" ht="15.75" customHeight="1" x14ac:dyDescent="0.2">
      <c r="A609" s="108"/>
      <c r="B609" s="108"/>
      <c r="C609" s="108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08"/>
      <c r="T609" s="108"/>
      <c r="U609" s="108"/>
      <c r="V609" s="108"/>
      <c r="W609" s="108"/>
    </row>
    <row r="610" spans="1:23" ht="15.75" customHeight="1" x14ac:dyDescent="0.2">
      <c r="A610" s="108"/>
      <c r="B610" s="108"/>
      <c r="C610" s="108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08"/>
      <c r="T610" s="108"/>
      <c r="U610" s="108"/>
      <c r="V610" s="108"/>
      <c r="W610" s="108"/>
    </row>
    <row r="611" spans="1:23" ht="15.75" customHeight="1" x14ac:dyDescent="0.2">
      <c r="A611" s="108"/>
      <c r="B611" s="108"/>
      <c r="C611" s="108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08"/>
      <c r="T611" s="108"/>
      <c r="U611" s="108"/>
      <c r="V611" s="108"/>
      <c r="W611" s="108"/>
    </row>
    <row r="612" spans="1:23" ht="15.75" customHeight="1" x14ac:dyDescent="0.2">
      <c r="A612" s="108"/>
      <c r="B612" s="108"/>
      <c r="C612" s="108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08"/>
      <c r="T612" s="108"/>
      <c r="U612" s="108"/>
      <c r="V612" s="108"/>
      <c r="W612" s="108"/>
    </row>
    <row r="613" spans="1:23" ht="15.75" customHeight="1" x14ac:dyDescent="0.2">
      <c r="A613" s="108"/>
      <c r="B613" s="108"/>
      <c r="C613" s="108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08"/>
      <c r="T613" s="108"/>
      <c r="U613" s="108"/>
      <c r="V613" s="108"/>
      <c r="W613" s="108"/>
    </row>
    <row r="614" spans="1:23" ht="15.75" customHeight="1" x14ac:dyDescent="0.2">
      <c r="A614" s="108"/>
      <c r="B614" s="108"/>
      <c r="C614" s="108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08"/>
      <c r="T614" s="108"/>
      <c r="U614" s="108"/>
      <c r="V614" s="108"/>
      <c r="W614" s="108"/>
    </row>
    <row r="615" spans="1:23" ht="15.75" customHeight="1" x14ac:dyDescent="0.2">
      <c r="A615" s="108"/>
      <c r="B615" s="108"/>
      <c r="C615" s="108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08"/>
      <c r="T615" s="108"/>
      <c r="U615" s="108"/>
      <c r="V615" s="108"/>
      <c r="W615" s="108"/>
    </row>
    <row r="616" spans="1:23" ht="15.75" customHeight="1" x14ac:dyDescent="0.2">
      <c r="A616" s="108"/>
      <c r="B616" s="108"/>
      <c r="C616" s="108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08"/>
      <c r="T616" s="108"/>
      <c r="U616" s="108"/>
      <c r="V616" s="108"/>
      <c r="W616" s="108"/>
    </row>
    <row r="617" spans="1:23" ht="15.75" customHeight="1" x14ac:dyDescent="0.2">
      <c r="A617" s="108"/>
      <c r="B617" s="108"/>
      <c r="C617" s="108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08"/>
      <c r="T617" s="108"/>
      <c r="U617" s="108"/>
      <c r="V617" s="108"/>
      <c r="W617" s="108"/>
    </row>
    <row r="618" spans="1:23" ht="15.75" customHeight="1" x14ac:dyDescent="0.2">
      <c r="A618" s="108"/>
      <c r="B618" s="108"/>
      <c r="C618" s="108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08"/>
      <c r="T618" s="108"/>
      <c r="U618" s="108"/>
      <c r="V618" s="108"/>
      <c r="W618" s="108"/>
    </row>
    <row r="619" spans="1:23" ht="15.75" customHeight="1" x14ac:dyDescent="0.2">
      <c r="A619" s="108"/>
      <c r="B619" s="108"/>
      <c r="C619" s="108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08"/>
      <c r="T619" s="108"/>
      <c r="U619" s="108"/>
      <c r="V619" s="108"/>
      <c r="W619" s="108"/>
    </row>
    <row r="620" spans="1:23" ht="15.75" customHeight="1" x14ac:dyDescent="0.2">
      <c r="A620" s="108"/>
      <c r="B620" s="108"/>
      <c r="C620" s="108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08"/>
      <c r="T620" s="108"/>
      <c r="U620" s="108"/>
      <c r="V620" s="108"/>
      <c r="W620" s="108"/>
    </row>
    <row r="621" spans="1:23" ht="15.75" customHeight="1" x14ac:dyDescent="0.2">
      <c r="A621" s="108"/>
      <c r="B621" s="108"/>
      <c r="C621" s="108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08"/>
      <c r="T621" s="108"/>
      <c r="U621" s="108"/>
      <c r="V621" s="108"/>
      <c r="W621" s="108"/>
    </row>
    <row r="622" spans="1:23" ht="15.75" customHeight="1" x14ac:dyDescent="0.2">
      <c r="A622" s="108"/>
      <c r="B622" s="108"/>
      <c r="C622" s="108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08"/>
      <c r="T622" s="108"/>
      <c r="U622" s="108"/>
      <c r="V622" s="108"/>
      <c r="W622" s="108"/>
    </row>
    <row r="623" spans="1:23" ht="15.75" customHeight="1" x14ac:dyDescent="0.2">
      <c r="A623" s="108"/>
      <c r="B623" s="108"/>
      <c r="C623" s="108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08"/>
      <c r="T623" s="108"/>
      <c r="U623" s="108"/>
      <c r="V623" s="108"/>
      <c r="W623" s="108"/>
    </row>
    <row r="624" spans="1:23" ht="15.75" customHeight="1" x14ac:dyDescent="0.2">
      <c r="A624" s="108"/>
      <c r="B624" s="108"/>
      <c r="C624" s="108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08"/>
      <c r="T624" s="108"/>
      <c r="U624" s="108"/>
      <c r="V624" s="108"/>
      <c r="W624" s="108"/>
    </row>
    <row r="625" spans="1:23" ht="15.75" customHeight="1" x14ac:dyDescent="0.2">
      <c r="A625" s="108"/>
      <c r="B625" s="108"/>
      <c r="C625" s="108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08"/>
      <c r="T625" s="108"/>
      <c r="U625" s="108"/>
      <c r="V625" s="108"/>
      <c r="W625" s="108"/>
    </row>
    <row r="626" spans="1:23" ht="15.75" customHeight="1" x14ac:dyDescent="0.2">
      <c r="A626" s="108"/>
      <c r="B626" s="108"/>
      <c r="C626" s="108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08"/>
      <c r="T626" s="108"/>
      <c r="U626" s="108"/>
      <c r="V626" s="108"/>
      <c r="W626" s="108"/>
    </row>
    <row r="627" spans="1:23" ht="15.75" customHeight="1" x14ac:dyDescent="0.2">
      <c r="A627" s="108"/>
      <c r="B627" s="108"/>
      <c r="C627" s="108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08"/>
      <c r="T627" s="108"/>
      <c r="U627" s="108"/>
      <c r="V627" s="108"/>
      <c r="W627" s="108"/>
    </row>
    <row r="628" spans="1:23" ht="15.75" customHeight="1" x14ac:dyDescent="0.2">
      <c r="A628" s="108"/>
      <c r="B628" s="108"/>
      <c r="C628" s="108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08"/>
      <c r="T628" s="108"/>
      <c r="U628" s="108"/>
      <c r="V628" s="108"/>
      <c r="W628" s="108"/>
    </row>
    <row r="629" spans="1:23" ht="15.75" customHeight="1" x14ac:dyDescent="0.2">
      <c r="A629" s="108"/>
      <c r="B629" s="108"/>
      <c r="C629" s="108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08"/>
      <c r="T629" s="108"/>
      <c r="U629" s="108"/>
      <c r="V629" s="108"/>
      <c r="W629" s="108"/>
    </row>
    <row r="630" spans="1:23" ht="15.75" customHeight="1" x14ac:dyDescent="0.2">
      <c r="A630" s="108"/>
      <c r="B630" s="108"/>
      <c r="C630" s="108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08"/>
      <c r="T630" s="108"/>
      <c r="U630" s="108"/>
      <c r="V630" s="108"/>
      <c r="W630" s="108"/>
    </row>
    <row r="631" spans="1:23" ht="15.75" customHeight="1" x14ac:dyDescent="0.2">
      <c r="A631" s="108"/>
      <c r="B631" s="108"/>
      <c r="C631" s="108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08"/>
      <c r="T631" s="108"/>
      <c r="U631" s="108"/>
      <c r="V631" s="108"/>
      <c r="W631" s="108"/>
    </row>
    <row r="632" spans="1:23" ht="15.75" customHeight="1" x14ac:dyDescent="0.2">
      <c r="A632" s="108"/>
      <c r="B632" s="108"/>
      <c r="C632" s="108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08"/>
      <c r="T632" s="108"/>
      <c r="U632" s="108"/>
      <c r="V632" s="108"/>
      <c r="W632" s="108"/>
    </row>
    <row r="633" spans="1:23" ht="15.75" customHeight="1" x14ac:dyDescent="0.2">
      <c r="A633" s="108"/>
      <c r="B633" s="108"/>
      <c r="C633" s="108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08"/>
      <c r="T633" s="108"/>
      <c r="U633" s="108"/>
      <c r="V633" s="108"/>
      <c r="W633" s="108"/>
    </row>
    <row r="634" spans="1:23" ht="15.75" customHeight="1" x14ac:dyDescent="0.2">
      <c r="A634" s="108"/>
      <c r="B634" s="108"/>
      <c r="C634" s="108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08"/>
      <c r="T634" s="108"/>
      <c r="U634" s="108"/>
      <c r="V634" s="108"/>
      <c r="W634" s="108"/>
    </row>
    <row r="635" spans="1:23" ht="15.75" customHeight="1" x14ac:dyDescent="0.2">
      <c r="A635" s="108"/>
      <c r="B635" s="108"/>
      <c r="C635" s="108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08"/>
      <c r="T635" s="108"/>
      <c r="U635" s="108"/>
      <c r="V635" s="108"/>
      <c r="W635" s="108"/>
    </row>
    <row r="636" spans="1:23" ht="15.75" customHeight="1" x14ac:dyDescent="0.2">
      <c r="A636" s="108"/>
      <c r="B636" s="108"/>
      <c r="C636" s="108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08"/>
      <c r="T636" s="108"/>
      <c r="U636" s="108"/>
      <c r="V636" s="108"/>
      <c r="W636" s="108"/>
    </row>
    <row r="637" spans="1:23" ht="15.75" customHeight="1" x14ac:dyDescent="0.2">
      <c r="A637" s="108"/>
      <c r="B637" s="108"/>
      <c r="C637" s="108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08"/>
      <c r="T637" s="108"/>
      <c r="U637" s="108"/>
      <c r="V637" s="108"/>
      <c r="W637" s="108"/>
    </row>
    <row r="638" spans="1:23" ht="15.75" customHeight="1" x14ac:dyDescent="0.2">
      <c r="A638" s="108"/>
      <c r="B638" s="108"/>
      <c r="C638" s="108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08"/>
      <c r="T638" s="108"/>
      <c r="U638" s="108"/>
      <c r="V638" s="108"/>
      <c r="W638" s="108"/>
    </row>
    <row r="639" spans="1:23" ht="15.75" customHeight="1" x14ac:dyDescent="0.2">
      <c r="A639" s="108"/>
      <c r="B639" s="108"/>
      <c r="C639" s="108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08"/>
      <c r="T639" s="108"/>
      <c r="U639" s="108"/>
      <c r="V639" s="108"/>
      <c r="W639" s="108"/>
    </row>
    <row r="640" spans="1:23" ht="15.75" customHeight="1" x14ac:dyDescent="0.2">
      <c r="A640" s="108"/>
      <c r="B640" s="108"/>
      <c r="C640" s="108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08"/>
      <c r="T640" s="108"/>
      <c r="U640" s="108"/>
      <c r="V640" s="108"/>
      <c r="W640" s="108"/>
    </row>
    <row r="641" spans="1:23" ht="15.75" customHeight="1" x14ac:dyDescent="0.2">
      <c r="A641" s="108"/>
      <c r="B641" s="108"/>
      <c r="C641" s="108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08"/>
      <c r="T641" s="108"/>
      <c r="U641" s="108"/>
      <c r="V641" s="108"/>
      <c r="W641" s="108"/>
    </row>
    <row r="642" spans="1:23" ht="15.75" customHeight="1" x14ac:dyDescent="0.2">
      <c r="A642" s="108"/>
      <c r="B642" s="108"/>
      <c r="C642" s="108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08"/>
      <c r="T642" s="108"/>
      <c r="U642" s="108"/>
      <c r="V642" s="108"/>
      <c r="W642" s="108"/>
    </row>
    <row r="643" spans="1:23" ht="15.75" customHeight="1" x14ac:dyDescent="0.2">
      <c r="A643" s="108"/>
      <c r="B643" s="108"/>
      <c r="C643" s="108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08"/>
      <c r="T643" s="108"/>
      <c r="U643" s="108"/>
      <c r="V643" s="108"/>
      <c r="W643" s="108"/>
    </row>
    <row r="644" spans="1:23" ht="15.75" customHeight="1" x14ac:dyDescent="0.2">
      <c r="A644" s="108"/>
      <c r="B644" s="108"/>
      <c r="C644" s="108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08"/>
      <c r="T644" s="108"/>
      <c r="U644" s="108"/>
      <c r="V644" s="108"/>
      <c r="W644" s="108"/>
    </row>
    <row r="645" spans="1:23" ht="15.75" customHeight="1" x14ac:dyDescent="0.2">
      <c r="A645" s="108"/>
      <c r="B645" s="108"/>
      <c r="C645" s="108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08"/>
      <c r="T645" s="108"/>
      <c r="U645" s="108"/>
      <c r="V645" s="108"/>
      <c r="W645" s="108"/>
    </row>
    <row r="646" spans="1:23" ht="15.75" customHeight="1" x14ac:dyDescent="0.2">
      <c r="A646" s="108"/>
      <c r="B646" s="108"/>
      <c r="C646" s="108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08"/>
      <c r="T646" s="108"/>
      <c r="U646" s="108"/>
      <c r="V646" s="108"/>
      <c r="W646" s="108"/>
    </row>
    <row r="647" spans="1:23" ht="15.75" customHeight="1" x14ac:dyDescent="0.2">
      <c r="A647" s="108"/>
      <c r="B647" s="108"/>
      <c r="C647" s="108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08"/>
      <c r="T647" s="108"/>
      <c r="U647" s="108"/>
      <c r="V647" s="108"/>
      <c r="W647" s="108"/>
    </row>
    <row r="648" spans="1:23" ht="15.75" customHeight="1" x14ac:dyDescent="0.2">
      <c r="A648" s="108"/>
      <c r="B648" s="108"/>
      <c r="C648" s="108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08"/>
      <c r="T648" s="108"/>
      <c r="U648" s="108"/>
      <c r="V648" s="108"/>
      <c r="W648" s="108"/>
    </row>
    <row r="649" spans="1:23" ht="15.75" customHeight="1" x14ac:dyDescent="0.2">
      <c r="A649" s="108"/>
      <c r="B649" s="108"/>
      <c r="C649" s="108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08"/>
      <c r="T649" s="108"/>
      <c r="U649" s="108"/>
      <c r="V649" s="108"/>
      <c r="W649" s="108"/>
    </row>
    <row r="650" spans="1:23" ht="15.75" customHeight="1" x14ac:dyDescent="0.2">
      <c r="A650" s="108"/>
      <c r="B650" s="108"/>
      <c r="C650" s="108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08"/>
      <c r="T650" s="108"/>
      <c r="U650" s="108"/>
      <c r="V650" s="108"/>
      <c r="W650" s="108"/>
    </row>
    <row r="651" spans="1:23" ht="15.75" customHeight="1" x14ac:dyDescent="0.2">
      <c r="A651" s="108"/>
      <c r="B651" s="108"/>
      <c r="C651" s="108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08"/>
      <c r="T651" s="108"/>
      <c r="U651" s="108"/>
      <c r="V651" s="108"/>
      <c r="W651" s="108"/>
    </row>
    <row r="652" spans="1:23" ht="15.75" customHeight="1" x14ac:dyDescent="0.2">
      <c r="A652" s="108"/>
      <c r="B652" s="108"/>
      <c r="C652" s="108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08"/>
      <c r="T652" s="108"/>
      <c r="U652" s="108"/>
      <c r="V652" s="108"/>
      <c r="W652" s="108"/>
    </row>
    <row r="653" spans="1:23" ht="15.75" customHeight="1" x14ac:dyDescent="0.2">
      <c r="A653" s="108"/>
      <c r="B653" s="108"/>
      <c r="C653" s="108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08"/>
      <c r="T653" s="108"/>
      <c r="U653" s="108"/>
      <c r="V653" s="108"/>
      <c r="W653" s="108"/>
    </row>
    <row r="654" spans="1:23" ht="15.75" customHeight="1" x14ac:dyDescent="0.2">
      <c r="A654" s="108"/>
      <c r="B654" s="108"/>
      <c r="C654" s="108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08"/>
      <c r="T654" s="108"/>
      <c r="U654" s="108"/>
      <c r="V654" s="108"/>
      <c r="W654" s="108"/>
    </row>
    <row r="655" spans="1:23" ht="15.75" customHeight="1" x14ac:dyDescent="0.2">
      <c r="A655" s="108"/>
      <c r="B655" s="108"/>
      <c r="C655" s="108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08"/>
      <c r="T655" s="108"/>
      <c r="U655" s="108"/>
      <c r="V655" s="108"/>
      <c r="W655" s="108"/>
    </row>
    <row r="656" spans="1:23" ht="15.75" customHeight="1" x14ac:dyDescent="0.2">
      <c r="A656" s="108"/>
      <c r="B656" s="108"/>
      <c r="C656" s="108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08"/>
      <c r="T656" s="108"/>
      <c r="U656" s="108"/>
      <c r="V656" s="108"/>
      <c r="W656" s="108"/>
    </row>
    <row r="657" spans="1:23" ht="15.75" customHeight="1" x14ac:dyDescent="0.2">
      <c r="A657" s="108"/>
      <c r="B657" s="108"/>
      <c r="C657" s="108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08"/>
      <c r="T657" s="108"/>
      <c r="U657" s="108"/>
      <c r="V657" s="108"/>
      <c r="W657" s="108"/>
    </row>
    <row r="658" spans="1:23" ht="15.75" customHeight="1" x14ac:dyDescent="0.2">
      <c r="A658" s="108"/>
      <c r="B658" s="108"/>
      <c r="C658" s="108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08"/>
      <c r="T658" s="108"/>
      <c r="U658" s="108"/>
      <c r="V658" s="108"/>
      <c r="W658" s="108"/>
    </row>
    <row r="659" spans="1:23" ht="15.75" customHeight="1" x14ac:dyDescent="0.2">
      <c r="A659" s="108"/>
      <c r="B659" s="108"/>
      <c r="C659" s="108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08"/>
      <c r="T659" s="108"/>
      <c r="U659" s="108"/>
      <c r="V659" s="108"/>
      <c r="W659" s="108"/>
    </row>
    <row r="660" spans="1:23" ht="15.75" customHeight="1" x14ac:dyDescent="0.2">
      <c r="A660" s="108"/>
      <c r="B660" s="108"/>
      <c r="C660" s="108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08"/>
      <c r="T660" s="108"/>
      <c r="U660" s="108"/>
      <c r="V660" s="108"/>
      <c r="W660" s="108"/>
    </row>
    <row r="661" spans="1:23" ht="15.75" customHeight="1" x14ac:dyDescent="0.2">
      <c r="A661" s="108"/>
      <c r="B661" s="108"/>
      <c r="C661" s="108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08"/>
      <c r="T661" s="108"/>
      <c r="U661" s="108"/>
      <c r="V661" s="108"/>
      <c r="W661" s="108"/>
    </row>
    <row r="662" spans="1:23" ht="15.75" customHeight="1" x14ac:dyDescent="0.2">
      <c r="A662" s="108"/>
      <c r="B662" s="108"/>
      <c r="C662" s="108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08"/>
      <c r="T662" s="108"/>
      <c r="U662" s="108"/>
      <c r="V662" s="108"/>
      <c r="W662" s="108"/>
    </row>
    <row r="663" spans="1:23" ht="15.75" customHeight="1" x14ac:dyDescent="0.2">
      <c r="A663" s="108"/>
      <c r="B663" s="108"/>
      <c r="C663" s="108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08"/>
      <c r="T663" s="108"/>
      <c r="U663" s="108"/>
      <c r="V663" s="108"/>
      <c r="W663" s="108"/>
    </row>
    <row r="664" spans="1:23" ht="15.75" customHeight="1" x14ac:dyDescent="0.2">
      <c r="A664" s="108"/>
      <c r="B664" s="108"/>
      <c r="C664" s="108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08"/>
      <c r="T664" s="108"/>
      <c r="U664" s="108"/>
      <c r="V664" s="108"/>
      <c r="W664" s="108"/>
    </row>
    <row r="665" spans="1:23" ht="15.75" customHeight="1" x14ac:dyDescent="0.2">
      <c r="A665" s="108"/>
      <c r="B665" s="108"/>
      <c r="C665" s="108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08"/>
      <c r="T665" s="108"/>
      <c r="U665" s="108"/>
      <c r="V665" s="108"/>
      <c r="W665" s="108"/>
    </row>
    <row r="666" spans="1:23" ht="15.75" customHeight="1" x14ac:dyDescent="0.2">
      <c r="A666" s="108"/>
      <c r="B666" s="108"/>
      <c r="C666" s="108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08"/>
      <c r="T666" s="108"/>
      <c r="U666" s="108"/>
      <c r="V666" s="108"/>
      <c r="W666" s="108"/>
    </row>
    <row r="667" spans="1:23" ht="15.75" customHeight="1" x14ac:dyDescent="0.2">
      <c r="A667" s="108"/>
      <c r="B667" s="108"/>
      <c r="C667" s="108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08"/>
      <c r="T667" s="108"/>
      <c r="U667" s="108"/>
      <c r="V667" s="108"/>
      <c r="W667" s="108"/>
    </row>
    <row r="668" spans="1:23" ht="15.75" customHeight="1" x14ac:dyDescent="0.2">
      <c r="A668" s="108"/>
      <c r="B668" s="108"/>
      <c r="C668" s="108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08"/>
      <c r="T668" s="108"/>
      <c r="U668" s="108"/>
      <c r="V668" s="108"/>
      <c r="W668" s="108"/>
    </row>
    <row r="669" spans="1:23" ht="15.75" customHeight="1" x14ac:dyDescent="0.2">
      <c r="A669" s="108"/>
      <c r="B669" s="108"/>
      <c r="C669" s="108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08"/>
      <c r="T669" s="108"/>
      <c r="U669" s="108"/>
      <c r="V669" s="108"/>
      <c r="W669" s="108"/>
    </row>
    <row r="670" spans="1:23" ht="15.75" customHeight="1" x14ac:dyDescent="0.2">
      <c r="A670" s="108"/>
      <c r="B670" s="108"/>
      <c r="C670" s="108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08"/>
      <c r="T670" s="108"/>
      <c r="U670" s="108"/>
      <c r="V670" s="108"/>
      <c r="W670" s="108"/>
    </row>
    <row r="671" spans="1:23" ht="15.75" customHeight="1" x14ac:dyDescent="0.2">
      <c r="A671" s="108"/>
      <c r="B671" s="108"/>
      <c r="C671" s="108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08"/>
      <c r="T671" s="108"/>
      <c r="U671" s="108"/>
      <c r="V671" s="108"/>
      <c r="W671" s="108"/>
    </row>
    <row r="672" spans="1:23" ht="15.75" customHeight="1" x14ac:dyDescent="0.2">
      <c r="A672" s="108"/>
      <c r="B672" s="108"/>
      <c r="C672" s="108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08"/>
      <c r="T672" s="108"/>
      <c r="U672" s="108"/>
      <c r="V672" s="108"/>
      <c r="W672" s="108"/>
    </row>
    <row r="673" spans="1:23" ht="15.75" customHeight="1" x14ac:dyDescent="0.2">
      <c r="A673" s="108"/>
      <c r="B673" s="108"/>
      <c r="C673" s="108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08"/>
      <c r="T673" s="108"/>
      <c r="U673" s="108"/>
      <c r="V673" s="108"/>
      <c r="W673" s="108"/>
    </row>
    <row r="674" spans="1:23" ht="15.75" customHeight="1" x14ac:dyDescent="0.2">
      <c r="A674" s="108"/>
      <c r="B674" s="108"/>
      <c r="C674" s="108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08"/>
      <c r="T674" s="108"/>
      <c r="U674" s="108"/>
      <c r="V674" s="108"/>
      <c r="W674" s="108"/>
    </row>
    <row r="675" spans="1:23" ht="15.75" customHeight="1" x14ac:dyDescent="0.2">
      <c r="A675" s="108"/>
      <c r="B675" s="108"/>
      <c r="C675" s="108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08"/>
      <c r="T675" s="108"/>
      <c r="U675" s="108"/>
      <c r="V675" s="108"/>
      <c r="W675" s="108"/>
    </row>
    <row r="676" spans="1:23" ht="15.75" customHeight="1" x14ac:dyDescent="0.2">
      <c r="A676" s="108"/>
      <c r="B676" s="108"/>
      <c r="C676" s="108"/>
      <c r="D676" s="111"/>
      <c r="E676" s="111"/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08"/>
      <c r="T676" s="108"/>
      <c r="U676" s="108"/>
      <c r="V676" s="108"/>
      <c r="W676" s="108"/>
    </row>
    <row r="677" spans="1:23" ht="15.75" customHeight="1" x14ac:dyDescent="0.2">
      <c r="A677" s="108"/>
      <c r="B677" s="108"/>
      <c r="C677" s="108"/>
      <c r="D677" s="111"/>
      <c r="E677" s="111"/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08"/>
      <c r="T677" s="108"/>
      <c r="U677" s="108"/>
      <c r="V677" s="108"/>
      <c r="W677" s="108"/>
    </row>
    <row r="678" spans="1:23" ht="15.75" customHeight="1" x14ac:dyDescent="0.2">
      <c r="A678" s="108"/>
      <c r="B678" s="108"/>
      <c r="C678" s="108"/>
      <c r="D678" s="111"/>
      <c r="E678" s="111"/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08"/>
      <c r="T678" s="108"/>
      <c r="U678" s="108"/>
      <c r="V678" s="108"/>
      <c r="W678" s="108"/>
    </row>
    <row r="679" spans="1:23" ht="15.75" customHeight="1" x14ac:dyDescent="0.2">
      <c r="A679" s="108"/>
      <c r="B679" s="108"/>
      <c r="C679" s="108"/>
      <c r="D679" s="111"/>
      <c r="E679" s="111"/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08"/>
      <c r="T679" s="108"/>
      <c r="U679" s="108"/>
      <c r="V679" s="108"/>
      <c r="W679" s="108"/>
    </row>
    <row r="680" spans="1:23" ht="15.75" customHeight="1" x14ac:dyDescent="0.2">
      <c r="A680" s="108"/>
      <c r="B680" s="108"/>
      <c r="C680" s="108"/>
      <c r="D680" s="111"/>
      <c r="E680" s="111"/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08"/>
      <c r="T680" s="108"/>
      <c r="U680" s="108"/>
      <c r="V680" s="108"/>
      <c r="W680" s="108"/>
    </row>
    <row r="681" spans="1:23" ht="15.75" customHeight="1" x14ac:dyDescent="0.2">
      <c r="A681" s="108"/>
      <c r="B681" s="108"/>
      <c r="C681" s="108"/>
      <c r="D681" s="111"/>
      <c r="E681" s="111"/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08"/>
      <c r="T681" s="108"/>
      <c r="U681" s="108"/>
      <c r="V681" s="108"/>
      <c r="W681" s="108"/>
    </row>
    <row r="682" spans="1:23" ht="15.75" customHeight="1" x14ac:dyDescent="0.2">
      <c r="A682" s="108"/>
      <c r="B682" s="108"/>
      <c r="C682" s="108"/>
      <c r="D682" s="111"/>
      <c r="E682" s="111"/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08"/>
      <c r="T682" s="108"/>
      <c r="U682" s="108"/>
      <c r="V682" s="108"/>
      <c r="W682" s="108"/>
    </row>
    <row r="683" spans="1:23" ht="15.75" customHeight="1" x14ac:dyDescent="0.2">
      <c r="A683" s="108"/>
      <c r="B683" s="108"/>
      <c r="C683" s="108"/>
      <c r="D683" s="111"/>
      <c r="E683" s="111"/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08"/>
      <c r="T683" s="108"/>
      <c r="U683" s="108"/>
      <c r="V683" s="108"/>
      <c r="W683" s="108"/>
    </row>
    <row r="684" spans="1:23" ht="15.75" customHeight="1" x14ac:dyDescent="0.2">
      <c r="A684" s="108"/>
      <c r="B684" s="108"/>
      <c r="C684" s="108"/>
      <c r="D684" s="111"/>
      <c r="E684" s="111"/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08"/>
      <c r="T684" s="108"/>
      <c r="U684" s="108"/>
      <c r="V684" s="108"/>
      <c r="W684" s="108"/>
    </row>
    <row r="685" spans="1:23" ht="15.75" customHeight="1" x14ac:dyDescent="0.2">
      <c r="A685" s="108"/>
      <c r="B685" s="108"/>
      <c r="C685" s="108"/>
      <c r="D685" s="111"/>
      <c r="E685" s="111"/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08"/>
      <c r="T685" s="108"/>
      <c r="U685" s="108"/>
      <c r="V685" s="108"/>
      <c r="W685" s="108"/>
    </row>
    <row r="686" spans="1:23" ht="15.75" customHeight="1" x14ac:dyDescent="0.2">
      <c r="A686" s="108"/>
      <c r="B686" s="108"/>
      <c r="C686" s="108"/>
      <c r="D686" s="111"/>
      <c r="E686" s="111"/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08"/>
      <c r="T686" s="108"/>
      <c r="U686" s="108"/>
      <c r="V686" s="108"/>
      <c r="W686" s="108"/>
    </row>
    <row r="687" spans="1:23" ht="15.75" customHeight="1" x14ac:dyDescent="0.2">
      <c r="A687" s="108"/>
      <c r="B687" s="108"/>
      <c r="C687" s="108"/>
      <c r="D687" s="111"/>
      <c r="E687" s="111"/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08"/>
      <c r="T687" s="108"/>
      <c r="U687" s="108"/>
      <c r="V687" s="108"/>
      <c r="W687" s="108"/>
    </row>
    <row r="688" spans="1:23" ht="15.75" customHeight="1" x14ac:dyDescent="0.2">
      <c r="A688" s="108"/>
      <c r="B688" s="108"/>
      <c r="C688" s="108"/>
      <c r="D688" s="111"/>
      <c r="E688" s="111"/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08"/>
      <c r="T688" s="108"/>
      <c r="U688" s="108"/>
      <c r="V688" s="108"/>
      <c r="W688" s="108"/>
    </row>
    <row r="689" spans="1:23" ht="15.75" customHeight="1" x14ac:dyDescent="0.2">
      <c r="A689" s="108"/>
      <c r="B689" s="108"/>
      <c r="C689" s="108"/>
      <c r="D689" s="111"/>
      <c r="E689" s="111"/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08"/>
      <c r="T689" s="108"/>
      <c r="U689" s="108"/>
      <c r="V689" s="108"/>
      <c r="W689" s="108"/>
    </row>
    <row r="690" spans="1:23" ht="15.75" customHeight="1" x14ac:dyDescent="0.2">
      <c r="A690" s="108"/>
      <c r="B690" s="108"/>
      <c r="C690" s="108"/>
      <c r="D690" s="111"/>
      <c r="E690" s="111"/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08"/>
      <c r="T690" s="108"/>
      <c r="U690" s="108"/>
      <c r="V690" s="108"/>
      <c r="W690" s="108"/>
    </row>
    <row r="691" spans="1:23" ht="15.75" customHeight="1" x14ac:dyDescent="0.2">
      <c r="A691" s="108"/>
      <c r="B691" s="108"/>
      <c r="C691" s="108"/>
      <c r="D691" s="111"/>
      <c r="E691" s="111"/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08"/>
      <c r="T691" s="108"/>
      <c r="U691" s="108"/>
      <c r="V691" s="108"/>
      <c r="W691" s="108"/>
    </row>
    <row r="692" spans="1:23" ht="15.75" customHeight="1" x14ac:dyDescent="0.2">
      <c r="A692" s="108"/>
      <c r="B692" s="108"/>
      <c r="C692" s="108"/>
      <c r="D692" s="111"/>
      <c r="E692" s="111"/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08"/>
      <c r="T692" s="108"/>
      <c r="U692" s="108"/>
      <c r="V692" s="108"/>
      <c r="W692" s="108"/>
    </row>
    <row r="693" spans="1:23" ht="15.75" customHeight="1" x14ac:dyDescent="0.2">
      <c r="A693" s="108"/>
      <c r="B693" s="108"/>
      <c r="C693" s="108"/>
      <c r="D693" s="111"/>
      <c r="E693" s="111"/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08"/>
      <c r="T693" s="108"/>
      <c r="U693" s="108"/>
      <c r="V693" s="108"/>
      <c r="W693" s="108"/>
    </row>
    <row r="694" spans="1:23" ht="15.75" customHeight="1" x14ac:dyDescent="0.2">
      <c r="A694" s="108"/>
      <c r="B694" s="108"/>
      <c r="C694" s="108"/>
      <c r="D694" s="111"/>
      <c r="E694" s="111"/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08"/>
      <c r="T694" s="108"/>
      <c r="U694" s="108"/>
      <c r="V694" s="108"/>
      <c r="W694" s="108"/>
    </row>
    <row r="695" spans="1:23" ht="15.75" customHeight="1" x14ac:dyDescent="0.2">
      <c r="A695" s="108"/>
      <c r="B695" s="108"/>
      <c r="C695" s="108"/>
      <c r="D695" s="111"/>
      <c r="E695" s="111"/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08"/>
      <c r="T695" s="108"/>
      <c r="U695" s="108"/>
      <c r="V695" s="108"/>
      <c r="W695" s="108"/>
    </row>
    <row r="696" spans="1:23" ht="15.75" customHeight="1" x14ac:dyDescent="0.2">
      <c r="A696" s="108"/>
      <c r="B696" s="108"/>
      <c r="C696" s="108"/>
      <c r="D696" s="111"/>
      <c r="E696" s="111"/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08"/>
      <c r="T696" s="108"/>
      <c r="U696" s="108"/>
      <c r="V696" s="108"/>
      <c r="W696" s="108"/>
    </row>
    <row r="697" spans="1:23" ht="15.75" customHeight="1" x14ac:dyDescent="0.2">
      <c r="A697" s="108"/>
      <c r="B697" s="108"/>
      <c r="C697" s="108"/>
      <c r="D697" s="111"/>
      <c r="E697" s="111"/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08"/>
      <c r="T697" s="108"/>
      <c r="U697" s="108"/>
      <c r="V697" s="108"/>
      <c r="W697" s="108"/>
    </row>
    <row r="698" spans="1:23" ht="15.75" customHeight="1" x14ac:dyDescent="0.2">
      <c r="A698" s="108"/>
      <c r="B698" s="108"/>
      <c r="C698" s="108"/>
      <c r="D698" s="111"/>
      <c r="E698" s="111"/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08"/>
      <c r="T698" s="108"/>
      <c r="U698" s="108"/>
      <c r="V698" s="108"/>
      <c r="W698" s="108"/>
    </row>
    <row r="699" spans="1:23" ht="15.75" customHeight="1" x14ac:dyDescent="0.2">
      <c r="A699" s="108"/>
      <c r="B699" s="108"/>
      <c r="C699" s="108"/>
      <c r="D699" s="111"/>
      <c r="E699" s="111"/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08"/>
      <c r="T699" s="108"/>
      <c r="U699" s="108"/>
      <c r="V699" s="108"/>
      <c r="W699" s="108"/>
    </row>
    <row r="700" spans="1:23" ht="15.75" customHeight="1" x14ac:dyDescent="0.2">
      <c r="A700" s="108"/>
      <c r="B700" s="108"/>
      <c r="C700" s="108"/>
      <c r="D700" s="111"/>
      <c r="E700" s="111"/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08"/>
      <c r="T700" s="108"/>
      <c r="U700" s="108"/>
      <c r="V700" s="108"/>
      <c r="W700" s="108"/>
    </row>
    <row r="701" spans="1:23" ht="15.75" customHeight="1" x14ac:dyDescent="0.2">
      <c r="A701" s="108"/>
      <c r="B701" s="108"/>
      <c r="C701" s="108"/>
      <c r="D701" s="111"/>
      <c r="E701" s="111"/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08"/>
      <c r="T701" s="108"/>
      <c r="U701" s="108"/>
      <c r="V701" s="108"/>
      <c r="W701" s="108"/>
    </row>
    <row r="702" spans="1:23" ht="15.75" customHeight="1" x14ac:dyDescent="0.2">
      <c r="A702" s="108"/>
      <c r="B702" s="108"/>
      <c r="C702" s="108"/>
      <c r="D702" s="111"/>
      <c r="E702" s="111"/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08"/>
      <c r="T702" s="108"/>
      <c r="U702" s="108"/>
      <c r="V702" s="108"/>
      <c r="W702" s="108"/>
    </row>
    <row r="703" spans="1:23" ht="15.75" customHeight="1" x14ac:dyDescent="0.2">
      <c r="A703" s="108"/>
      <c r="B703" s="108"/>
      <c r="C703" s="108"/>
      <c r="D703" s="111"/>
      <c r="E703" s="111"/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08"/>
      <c r="T703" s="108"/>
      <c r="U703" s="108"/>
      <c r="V703" s="108"/>
      <c r="W703" s="108"/>
    </row>
    <row r="704" spans="1:23" ht="15.75" customHeight="1" x14ac:dyDescent="0.2">
      <c r="A704" s="108"/>
      <c r="B704" s="108"/>
      <c r="C704" s="108"/>
      <c r="D704" s="111"/>
      <c r="E704" s="111"/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08"/>
      <c r="T704" s="108"/>
      <c r="U704" s="108"/>
      <c r="V704" s="108"/>
      <c r="W704" s="108"/>
    </row>
    <row r="705" spans="1:23" ht="15.75" customHeight="1" x14ac:dyDescent="0.2">
      <c r="A705" s="108"/>
      <c r="B705" s="108"/>
      <c r="C705" s="108"/>
      <c r="D705" s="111"/>
      <c r="E705" s="111"/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08"/>
      <c r="T705" s="108"/>
      <c r="U705" s="108"/>
      <c r="V705" s="108"/>
      <c r="W705" s="108"/>
    </row>
    <row r="706" spans="1:23" ht="15.75" customHeight="1" x14ac:dyDescent="0.2">
      <c r="A706" s="108"/>
      <c r="B706" s="108"/>
      <c r="C706" s="108"/>
      <c r="D706" s="111"/>
      <c r="E706" s="111"/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08"/>
      <c r="T706" s="108"/>
      <c r="U706" s="108"/>
      <c r="V706" s="108"/>
      <c r="W706" s="108"/>
    </row>
    <row r="707" spans="1:23" ht="15.75" customHeight="1" x14ac:dyDescent="0.2">
      <c r="A707" s="108"/>
      <c r="B707" s="108"/>
      <c r="C707" s="108"/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08"/>
      <c r="T707" s="108"/>
      <c r="U707" s="108"/>
      <c r="V707" s="108"/>
      <c r="W707" s="108"/>
    </row>
    <row r="708" spans="1:23" ht="15.75" customHeight="1" x14ac:dyDescent="0.2">
      <c r="A708" s="108"/>
      <c r="B708" s="108"/>
      <c r="C708" s="108"/>
      <c r="D708" s="111"/>
      <c r="E708" s="111"/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08"/>
      <c r="T708" s="108"/>
      <c r="U708" s="108"/>
      <c r="V708" s="108"/>
      <c r="W708" s="108"/>
    </row>
    <row r="709" spans="1:23" ht="15.75" customHeight="1" x14ac:dyDescent="0.2">
      <c r="A709" s="108"/>
      <c r="B709" s="108"/>
      <c r="C709" s="108"/>
      <c r="D709" s="111"/>
      <c r="E709" s="111"/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08"/>
      <c r="T709" s="108"/>
      <c r="U709" s="108"/>
      <c r="V709" s="108"/>
      <c r="W709" s="108"/>
    </row>
    <row r="710" spans="1:23" ht="15.75" customHeight="1" x14ac:dyDescent="0.2">
      <c r="A710" s="108"/>
      <c r="B710" s="108"/>
      <c r="C710" s="108"/>
      <c r="D710" s="111"/>
      <c r="E710" s="111"/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08"/>
      <c r="T710" s="108"/>
      <c r="U710" s="108"/>
      <c r="V710" s="108"/>
      <c r="W710" s="108"/>
    </row>
    <row r="711" spans="1:23" ht="15.75" customHeight="1" x14ac:dyDescent="0.2">
      <c r="A711" s="108"/>
      <c r="B711" s="108"/>
      <c r="C711" s="108"/>
      <c r="D711" s="111"/>
      <c r="E711" s="111"/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08"/>
      <c r="T711" s="108"/>
      <c r="U711" s="108"/>
      <c r="V711" s="108"/>
      <c r="W711" s="108"/>
    </row>
    <row r="712" spans="1:23" ht="15.75" customHeight="1" x14ac:dyDescent="0.2">
      <c r="A712" s="108"/>
      <c r="B712" s="108"/>
      <c r="C712" s="108"/>
      <c r="D712" s="111"/>
      <c r="E712" s="111"/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08"/>
      <c r="T712" s="108"/>
      <c r="U712" s="108"/>
      <c r="V712" s="108"/>
      <c r="W712" s="108"/>
    </row>
    <row r="713" spans="1:23" ht="15.75" customHeight="1" x14ac:dyDescent="0.2">
      <c r="A713" s="108"/>
      <c r="B713" s="108"/>
      <c r="C713" s="108"/>
      <c r="D713" s="111"/>
      <c r="E713" s="111"/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08"/>
      <c r="T713" s="108"/>
      <c r="U713" s="108"/>
      <c r="V713" s="108"/>
      <c r="W713" s="108"/>
    </row>
    <row r="714" spans="1:23" ht="15.75" customHeight="1" x14ac:dyDescent="0.2">
      <c r="A714" s="108"/>
      <c r="B714" s="108"/>
      <c r="C714" s="108"/>
      <c r="D714" s="111"/>
      <c r="E714" s="111"/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08"/>
      <c r="T714" s="108"/>
      <c r="U714" s="108"/>
      <c r="V714" s="108"/>
      <c r="W714" s="108"/>
    </row>
    <row r="715" spans="1:23" ht="15.75" customHeight="1" x14ac:dyDescent="0.2">
      <c r="A715" s="108"/>
      <c r="B715" s="108"/>
      <c r="C715" s="108"/>
      <c r="D715" s="111"/>
      <c r="E715" s="111"/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08"/>
      <c r="T715" s="108"/>
      <c r="U715" s="108"/>
      <c r="V715" s="108"/>
      <c r="W715" s="108"/>
    </row>
    <row r="716" spans="1:23" ht="15.75" customHeight="1" x14ac:dyDescent="0.2">
      <c r="A716" s="108"/>
      <c r="B716" s="108"/>
      <c r="C716" s="108"/>
      <c r="D716" s="111"/>
      <c r="E716" s="111"/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08"/>
      <c r="T716" s="108"/>
      <c r="U716" s="108"/>
      <c r="V716" s="108"/>
      <c r="W716" s="108"/>
    </row>
    <row r="717" spans="1:23" ht="15.75" customHeight="1" x14ac:dyDescent="0.2">
      <c r="A717" s="108"/>
      <c r="B717" s="108"/>
      <c r="C717" s="108"/>
      <c r="D717" s="111"/>
      <c r="E717" s="111"/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08"/>
      <c r="T717" s="108"/>
      <c r="U717" s="108"/>
      <c r="V717" s="108"/>
      <c r="W717" s="108"/>
    </row>
    <row r="718" spans="1:23" ht="15.75" customHeight="1" x14ac:dyDescent="0.2">
      <c r="A718" s="108"/>
      <c r="B718" s="108"/>
      <c r="C718" s="108"/>
      <c r="D718" s="111"/>
      <c r="E718" s="111"/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08"/>
      <c r="T718" s="108"/>
      <c r="U718" s="108"/>
      <c r="V718" s="108"/>
      <c r="W718" s="108"/>
    </row>
    <row r="719" spans="1:23" ht="15.75" customHeight="1" x14ac:dyDescent="0.2">
      <c r="A719" s="108"/>
      <c r="B719" s="108"/>
      <c r="C719" s="108"/>
      <c r="D719" s="111"/>
      <c r="E719" s="111"/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08"/>
      <c r="T719" s="108"/>
      <c r="U719" s="108"/>
      <c r="V719" s="108"/>
      <c r="W719" s="108"/>
    </row>
    <row r="720" spans="1:23" ht="15.75" customHeight="1" x14ac:dyDescent="0.2">
      <c r="A720" s="108"/>
      <c r="B720" s="108"/>
      <c r="C720" s="108"/>
      <c r="D720" s="111"/>
      <c r="E720" s="111"/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08"/>
      <c r="T720" s="108"/>
      <c r="U720" s="108"/>
      <c r="V720" s="108"/>
      <c r="W720" s="108"/>
    </row>
    <row r="721" spans="1:23" ht="15.75" customHeight="1" x14ac:dyDescent="0.2">
      <c r="A721" s="108"/>
      <c r="B721" s="108"/>
      <c r="C721" s="108"/>
      <c r="D721" s="111"/>
      <c r="E721" s="111"/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08"/>
      <c r="T721" s="108"/>
      <c r="U721" s="108"/>
      <c r="V721" s="108"/>
      <c r="W721" s="108"/>
    </row>
    <row r="722" spans="1:23" ht="15.75" customHeight="1" x14ac:dyDescent="0.2">
      <c r="A722" s="108"/>
      <c r="B722" s="108"/>
      <c r="C722" s="108"/>
      <c r="D722" s="111"/>
      <c r="E722" s="111"/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08"/>
      <c r="T722" s="108"/>
      <c r="U722" s="108"/>
      <c r="V722" s="108"/>
      <c r="W722" s="108"/>
    </row>
    <row r="723" spans="1:23" ht="15.75" customHeight="1" x14ac:dyDescent="0.2">
      <c r="A723" s="108"/>
      <c r="B723" s="108"/>
      <c r="C723" s="108"/>
      <c r="D723" s="111"/>
      <c r="E723" s="111"/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08"/>
      <c r="T723" s="108"/>
      <c r="U723" s="108"/>
      <c r="V723" s="108"/>
      <c r="W723" s="108"/>
    </row>
    <row r="724" spans="1:23" ht="15.75" customHeight="1" x14ac:dyDescent="0.2">
      <c r="A724" s="108"/>
      <c r="B724" s="108"/>
      <c r="C724" s="108"/>
      <c r="D724" s="111"/>
      <c r="E724" s="111"/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08"/>
      <c r="T724" s="108"/>
      <c r="U724" s="108"/>
      <c r="V724" s="108"/>
      <c r="W724" s="108"/>
    </row>
    <row r="725" spans="1:23" ht="15.75" customHeight="1" x14ac:dyDescent="0.2">
      <c r="A725" s="108"/>
      <c r="B725" s="108"/>
      <c r="C725" s="108"/>
      <c r="D725" s="111"/>
      <c r="E725" s="111"/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08"/>
      <c r="T725" s="108"/>
      <c r="U725" s="108"/>
      <c r="V725" s="108"/>
      <c r="W725" s="108"/>
    </row>
    <row r="726" spans="1:23" ht="15.75" customHeight="1" x14ac:dyDescent="0.2">
      <c r="A726" s="108"/>
      <c r="B726" s="108"/>
      <c r="C726" s="108"/>
      <c r="D726" s="111"/>
      <c r="E726" s="111"/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08"/>
      <c r="T726" s="108"/>
      <c r="U726" s="108"/>
      <c r="V726" s="108"/>
      <c r="W726" s="108"/>
    </row>
    <row r="727" spans="1:23" ht="15.75" customHeight="1" x14ac:dyDescent="0.2">
      <c r="A727" s="108"/>
      <c r="B727" s="108"/>
      <c r="C727" s="108"/>
      <c r="D727" s="111"/>
      <c r="E727" s="111"/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08"/>
      <c r="T727" s="108"/>
      <c r="U727" s="108"/>
      <c r="V727" s="108"/>
      <c r="W727" s="108"/>
    </row>
    <row r="728" spans="1:23" ht="15.75" customHeight="1" x14ac:dyDescent="0.2">
      <c r="A728" s="108"/>
      <c r="B728" s="108"/>
      <c r="C728" s="108"/>
      <c r="D728" s="111"/>
      <c r="E728" s="111"/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08"/>
      <c r="T728" s="108"/>
      <c r="U728" s="108"/>
      <c r="V728" s="108"/>
      <c r="W728" s="108"/>
    </row>
    <row r="729" spans="1:23" ht="15.75" customHeight="1" x14ac:dyDescent="0.2">
      <c r="A729" s="108"/>
      <c r="B729" s="108"/>
      <c r="C729" s="108"/>
      <c r="D729" s="111"/>
      <c r="E729" s="111"/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08"/>
      <c r="T729" s="108"/>
      <c r="U729" s="108"/>
      <c r="V729" s="108"/>
      <c r="W729" s="108"/>
    </row>
    <row r="730" spans="1:23" ht="15.75" customHeight="1" x14ac:dyDescent="0.2">
      <c r="A730" s="108"/>
      <c r="B730" s="108"/>
      <c r="C730" s="108"/>
      <c r="D730" s="111"/>
      <c r="E730" s="111"/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08"/>
      <c r="T730" s="108"/>
      <c r="U730" s="108"/>
      <c r="V730" s="108"/>
      <c r="W730" s="108"/>
    </row>
    <row r="731" spans="1:23" ht="15.75" customHeight="1" x14ac:dyDescent="0.2">
      <c r="A731" s="108"/>
      <c r="B731" s="108"/>
      <c r="C731" s="108"/>
      <c r="D731" s="111"/>
      <c r="E731" s="111"/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08"/>
      <c r="T731" s="108"/>
      <c r="U731" s="108"/>
      <c r="V731" s="108"/>
      <c r="W731" s="108"/>
    </row>
    <row r="732" spans="1:23" ht="15.75" customHeight="1" x14ac:dyDescent="0.2">
      <c r="A732" s="108"/>
      <c r="B732" s="108"/>
      <c r="C732" s="108"/>
      <c r="D732" s="111"/>
      <c r="E732" s="111"/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08"/>
      <c r="T732" s="108"/>
      <c r="U732" s="108"/>
      <c r="V732" s="108"/>
      <c r="W732" s="108"/>
    </row>
    <row r="733" spans="1:23" ht="15.75" customHeight="1" x14ac:dyDescent="0.2">
      <c r="A733" s="108"/>
      <c r="B733" s="108"/>
      <c r="C733" s="108"/>
      <c r="D733" s="111"/>
      <c r="E733" s="111"/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08"/>
      <c r="T733" s="108"/>
      <c r="U733" s="108"/>
      <c r="V733" s="108"/>
      <c r="W733" s="108"/>
    </row>
    <row r="734" spans="1:23" ht="15.75" customHeight="1" x14ac:dyDescent="0.2">
      <c r="A734" s="108"/>
      <c r="B734" s="108"/>
      <c r="C734" s="108"/>
      <c r="D734" s="111"/>
      <c r="E734" s="111"/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08"/>
      <c r="T734" s="108"/>
      <c r="U734" s="108"/>
      <c r="V734" s="108"/>
      <c r="W734" s="108"/>
    </row>
    <row r="735" spans="1:23" ht="15.75" customHeight="1" x14ac:dyDescent="0.2">
      <c r="A735" s="108"/>
      <c r="B735" s="108"/>
      <c r="C735" s="108"/>
      <c r="D735" s="111"/>
      <c r="E735" s="111"/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08"/>
      <c r="T735" s="108"/>
      <c r="U735" s="108"/>
      <c r="V735" s="108"/>
      <c r="W735" s="108"/>
    </row>
    <row r="736" spans="1:23" ht="15.75" customHeight="1" x14ac:dyDescent="0.2">
      <c r="A736" s="108"/>
      <c r="B736" s="108"/>
      <c r="C736" s="108"/>
      <c r="D736" s="111"/>
      <c r="E736" s="111"/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08"/>
      <c r="T736" s="108"/>
      <c r="U736" s="108"/>
      <c r="V736" s="108"/>
      <c r="W736" s="108"/>
    </row>
    <row r="737" spans="1:23" ht="15.75" customHeight="1" x14ac:dyDescent="0.2">
      <c r="A737" s="108"/>
      <c r="B737" s="108"/>
      <c r="C737" s="108"/>
      <c r="D737" s="111"/>
      <c r="E737" s="111"/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08"/>
      <c r="T737" s="108"/>
      <c r="U737" s="108"/>
      <c r="V737" s="108"/>
      <c r="W737" s="108"/>
    </row>
    <row r="738" spans="1:23" ht="15.75" customHeight="1" x14ac:dyDescent="0.2">
      <c r="A738" s="108"/>
      <c r="B738" s="108"/>
      <c r="C738" s="108"/>
      <c r="D738" s="111"/>
      <c r="E738" s="111"/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08"/>
      <c r="T738" s="108"/>
      <c r="U738" s="108"/>
      <c r="V738" s="108"/>
      <c r="W738" s="108"/>
    </row>
    <row r="739" spans="1:23" ht="15.75" customHeight="1" x14ac:dyDescent="0.2">
      <c r="A739" s="108"/>
      <c r="B739" s="108"/>
      <c r="C739" s="108"/>
      <c r="D739" s="111"/>
      <c r="E739" s="111"/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08"/>
      <c r="T739" s="108"/>
      <c r="U739" s="108"/>
      <c r="V739" s="108"/>
      <c r="W739" s="108"/>
    </row>
    <row r="740" spans="1:23" ht="15.75" customHeight="1" x14ac:dyDescent="0.2">
      <c r="A740" s="108"/>
      <c r="B740" s="108"/>
      <c r="C740" s="108"/>
      <c r="D740" s="111"/>
      <c r="E740" s="111"/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08"/>
      <c r="T740" s="108"/>
      <c r="U740" s="108"/>
      <c r="V740" s="108"/>
      <c r="W740" s="108"/>
    </row>
    <row r="741" spans="1:23" ht="15.75" customHeight="1" x14ac:dyDescent="0.2">
      <c r="A741" s="108"/>
      <c r="B741" s="108"/>
      <c r="C741" s="108"/>
      <c r="D741" s="111"/>
      <c r="E741" s="111"/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08"/>
      <c r="T741" s="108"/>
      <c r="U741" s="108"/>
      <c r="V741" s="108"/>
      <c r="W741" s="108"/>
    </row>
    <row r="742" spans="1:23" ht="15.75" customHeight="1" x14ac:dyDescent="0.2">
      <c r="A742" s="108"/>
      <c r="B742" s="108"/>
      <c r="C742" s="108"/>
      <c r="D742" s="111"/>
      <c r="E742" s="111"/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08"/>
      <c r="T742" s="108"/>
      <c r="U742" s="108"/>
      <c r="V742" s="108"/>
      <c r="W742" s="108"/>
    </row>
    <row r="743" spans="1:23" ht="15.75" customHeight="1" x14ac:dyDescent="0.2">
      <c r="A743" s="108"/>
      <c r="B743" s="108"/>
      <c r="C743" s="108"/>
      <c r="D743" s="111"/>
      <c r="E743" s="111"/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08"/>
      <c r="T743" s="108"/>
      <c r="U743" s="108"/>
      <c r="V743" s="108"/>
      <c r="W743" s="108"/>
    </row>
    <row r="744" spans="1:23" ht="15.75" customHeight="1" x14ac:dyDescent="0.2">
      <c r="A744" s="108"/>
      <c r="B744" s="108"/>
      <c r="C744" s="108"/>
      <c r="D744" s="111"/>
      <c r="E744" s="111"/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08"/>
      <c r="T744" s="108"/>
      <c r="U744" s="108"/>
      <c r="V744" s="108"/>
      <c r="W744" s="108"/>
    </row>
    <row r="745" spans="1:23" ht="15.75" customHeight="1" x14ac:dyDescent="0.2">
      <c r="A745" s="108"/>
      <c r="B745" s="108"/>
      <c r="C745" s="108"/>
      <c r="D745" s="111"/>
      <c r="E745" s="111"/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08"/>
      <c r="T745" s="108"/>
      <c r="U745" s="108"/>
      <c r="V745" s="108"/>
      <c r="W745" s="108"/>
    </row>
    <row r="746" spans="1:23" ht="15.75" customHeight="1" x14ac:dyDescent="0.2">
      <c r="A746" s="108"/>
      <c r="B746" s="108"/>
      <c r="C746" s="108"/>
      <c r="D746" s="111"/>
      <c r="E746" s="111"/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08"/>
      <c r="T746" s="108"/>
      <c r="U746" s="108"/>
      <c r="V746" s="108"/>
      <c r="W746" s="108"/>
    </row>
    <row r="747" spans="1:23" ht="15.75" customHeight="1" x14ac:dyDescent="0.2">
      <c r="A747" s="108"/>
      <c r="B747" s="108"/>
      <c r="C747" s="108"/>
      <c r="D747" s="111"/>
      <c r="E747" s="111"/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08"/>
      <c r="T747" s="108"/>
      <c r="U747" s="108"/>
      <c r="V747" s="108"/>
      <c r="W747" s="108"/>
    </row>
    <row r="748" spans="1:23" ht="15.75" customHeight="1" x14ac:dyDescent="0.2">
      <c r="A748" s="108"/>
      <c r="B748" s="108"/>
      <c r="C748" s="108"/>
      <c r="D748" s="111"/>
      <c r="E748" s="111"/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08"/>
      <c r="T748" s="108"/>
      <c r="U748" s="108"/>
      <c r="V748" s="108"/>
      <c r="W748" s="108"/>
    </row>
    <row r="749" spans="1:23" ht="15.75" customHeight="1" x14ac:dyDescent="0.2">
      <c r="A749" s="108"/>
      <c r="B749" s="108"/>
      <c r="C749" s="108"/>
      <c r="D749" s="111"/>
      <c r="E749" s="111"/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08"/>
      <c r="T749" s="108"/>
      <c r="U749" s="108"/>
      <c r="V749" s="108"/>
      <c r="W749" s="108"/>
    </row>
    <row r="750" spans="1:23" ht="15.75" customHeight="1" x14ac:dyDescent="0.2">
      <c r="A750" s="108"/>
      <c r="B750" s="108"/>
      <c r="C750" s="108"/>
      <c r="D750" s="111"/>
      <c r="E750" s="111"/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08"/>
      <c r="T750" s="108"/>
      <c r="U750" s="108"/>
      <c r="V750" s="108"/>
      <c r="W750" s="108"/>
    </row>
    <row r="751" spans="1:23" ht="15.75" customHeight="1" x14ac:dyDescent="0.2">
      <c r="A751" s="108"/>
      <c r="B751" s="108"/>
      <c r="C751" s="108"/>
      <c r="D751" s="111"/>
      <c r="E751" s="111"/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08"/>
      <c r="T751" s="108"/>
      <c r="U751" s="108"/>
      <c r="V751" s="108"/>
      <c r="W751" s="108"/>
    </row>
    <row r="752" spans="1:23" ht="15.75" customHeight="1" x14ac:dyDescent="0.2">
      <c r="A752" s="108"/>
      <c r="B752" s="108"/>
      <c r="C752" s="108"/>
      <c r="D752" s="111"/>
      <c r="E752" s="111"/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08"/>
      <c r="T752" s="108"/>
      <c r="U752" s="108"/>
      <c r="V752" s="108"/>
      <c r="W752" s="108"/>
    </row>
    <row r="753" spans="1:23" ht="15.75" customHeight="1" x14ac:dyDescent="0.2">
      <c r="A753" s="108"/>
      <c r="B753" s="108"/>
      <c r="C753" s="108"/>
      <c r="D753" s="111"/>
      <c r="E753" s="111"/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08"/>
      <c r="T753" s="108"/>
      <c r="U753" s="108"/>
      <c r="V753" s="108"/>
      <c r="W753" s="108"/>
    </row>
    <row r="754" spans="1:23" ht="15.75" customHeight="1" x14ac:dyDescent="0.2">
      <c r="A754" s="108"/>
      <c r="B754" s="108"/>
      <c r="C754" s="108"/>
      <c r="D754" s="111"/>
      <c r="E754" s="111"/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08"/>
      <c r="T754" s="108"/>
      <c r="U754" s="108"/>
      <c r="V754" s="108"/>
      <c r="W754" s="108"/>
    </row>
    <row r="755" spans="1:23" ht="15.75" customHeight="1" x14ac:dyDescent="0.2">
      <c r="A755" s="108"/>
      <c r="B755" s="108"/>
      <c r="C755" s="108"/>
      <c r="D755" s="111"/>
      <c r="E755" s="111"/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08"/>
      <c r="T755" s="108"/>
      <c r="U755" s="108"/>
      <c r="V755" s="108"/>
      <c r="W755" s="108"/>
    </row>
    <row r="756" spans="1:23" ht="15.75" customHeight="1" x14ac:dyDescent="0.2">
      <c r="A756" s="108"/>
      <c r="B756" s="108"/>
      <c r="C756" s="108"/>
      <c r="D756" s="111"/>
      <c r="E756" s="111"/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08"/>
      <c r="T756" s="108"/>
      <c r="U756" s="108"/>
      <c r="V756" s="108"/>
      <c r="W756" s="108"/>
    </row>
    <row r="757" spans="1:23" ht="15.75" customHeight="1" x14ac:dyDescent="0.2">
      <c r="A757" s="108"/>
      <c r="B757" s="108"/>
      <c r="C757" s="108"/>
      <c r="D757" s="111"/>
      <c r="E757" s="111"/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08"/>
      <c r="T757" s="108"/>
      <c r="U757" s="108"/>
      <c r="V757" s="108"/>
      <c r="W757" s="108"/>
    </row>
    <row r="758" spans="1:23" ht="15.75" customHeight="1" x14ac:dyDescent="0.2">
      <c r="A758" s="108"/>
      <c r="B758" s="108"/>
      <c r="C758" s="108"/>
      <c r="D758" s="111"/>
      <c r="E758" s="111"/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08"/>
      <c r="T758" s="108"/>
      <c r="U758" s="108"/>
      <c r="V758" s="108"/>
      <c r="W758" s="108"/>
    </row>
    <row r="759" spans="1:23" ht="15.75" customHeight="1" x14ac:dyDescent="0.2">
      <c r="A759" s="108"/>
      <c r="B759" s="108"/>
      <c r="C759" s="108"/>
      <c r="D759" s="111"/>
      <c r="E759" s="111"/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08"/>
      <c r="T759" s="108"/>
      <c r="U759" s="108"/>
      <c r="V759" s="108"/>
      <c r="W759" s="108"/>
    </row>
    <row r="760" spans="1:23" ht="15.75" customHeight="1" x14ac:dyDescent="0.2">
      <c r="A760" s="108"/>
      <c r="B760" s="108"/>
      <c r="C760" s="108"/>
      <c r="D760" s="111"/>
      <c r="E760" s="111"/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08"/>
      <c r="T760" s="108"/>
      <c r="U760" s="108"/>
      <c r="V760" s="108"/>
      <c r="W760" s="108"/>
    </row>
    <row r="761" spans="1:23" ht="15.75" customHeight="1" x14ac:dyDescent="0.2">
      <c r="A761" s="108"/>
      <c r="B761" s="108"/>
      <c r="C761" s="108"/>
      <c r="D761" s="111"/>
      <c r="E761" s="111"/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08"/>
      <c r="T761" s="108"/>
      <c r="U761" s="108"/>
      <c r="V761" s="108"/>
      <c r="W761" s="108"/>
    </row>
    <row r="762" spans="1:23" ht="15.75" customHeight="1" x14ac:dyDescent="0.2">
      <c r="A762" s="108"/>
      <c r="B762" s="108"/>
      <c r="C762" s="108"/>
      <c r="D762" s="111"/>
      <c r="E762" s="111"/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08"/>
      <c r="T762" s="108"/>
      <c r="U762" s="108"/>
      <c r="V762" s="108"/>
      <c r="W762" s="108"/>
    </row>
    <row r="763" spans="1:23" ht="15.75" customHeight="1" x14ac:dyDescent="0.2">
      <c r="A763" s="108"/>
      <c r="B763" s="108"/>
      <c r="C763" s="108"/>
      <c r="D763" s="111"/>
      <c r="E763" s="111"/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08"/>
      <c r="T763" s="108"/>
      <c r="U763" s="108"/>
      <c r="V763" s="108"/>
      <c r="W763" s="108"/>
    </row>
    <row r="764" spans="1:23" ht="15.75" customHeight="1" x14ac:dyDescent="0.2">
      <c r="A764" s="108"/>
      <c r="B764" s="108"/>
      <c r="C764" s="108"/>
      <c r="D764" s="111"/>
      <c r="E764" s="111"/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08"/>
      <c r="T764" s="108"/>
      <c r="U764" s="108"/>
      <c r="V764" s="108"/>
      <c r="W764" s="108"/>
    </row>
    <row r="765" spans="1:23" ht="15.75" customHeight="1" x14ac:dyDescent="0.2">
      <c r="A765" s="108"/>
      <c r="B765" s="108"/>
      <c r="C765" s="108"/>
      <c r="D765" s="111"/>
      <c r="E765" s="111"/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08"/>
      <c r="T765" s="108"/>
      <c r="U765" s="108"/>
      <c r="V765" s="108"/>
      <c r="W765" s="108"/>
    </row>
    <row r="766" spans="1:23" ht="15.75" customHeight="1" x14ac:dyDescent="0.2">
      <c r="A766" s="108"/>
      <c r="B766" s="108"/>
      <c r="C766" s="108"/>
      <c r="D766" s="111"/>
      <c r="E766" s="111"/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08"/>
      <c r="T766" s="108"/>
      <c r="U766" s="108"/>
      <c r="V766" s="108"/>
      <c r="W766" s="108"/>
    </row>
    <row r="767" spans="1:23" ht="15.75" customHeight="1" x14ac:dyDescent="0.2">
      <c r="A767" s="108"/>
      <c r="B767" s="108"/>
      <c r="C767" s="108"/>
      <c r="D767" s="111"/>
      <c r="E767" s="111"/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08"/>
      <c r="T767" s="108"/>
      <c r="U767" s="108"/>
      <c r="V767" s="108"/>
      <c r="W767" s="108"/>
    </row>
    <row r="768" spans="1:23" ht="15.75" customHeight="1" x14ac:dyDescent="0.2">
      <c r="A768" s="108"/>
      <c r="B768" s="108"/>
      <c r="C768" s="108"/>
      <c r="D768" s="111"/>
      <c r="E768" s="111"/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08"/>
      <c r="T768" s="108"/>
      <c r="U768" s="108"/>
      <c r="V768" s="108"/>
      <c r="W768" s="108"/>
    </row>
    <row r="769" spans="1:23" ht="15.75" customHeight="1" x14ac:dyDescent="0.2">
      <c r="A769" s="108"/>
      <c r="B769" s="108"/>
      <c r="C769" s="108"/>
      <c r="D769" s="111"/>
      <c r="E769" s="111"/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08"/>
      <c r="T769" s="108"/>
      <c r="U769" s="108"/>
      <c r="V769" s="108"/>
      <c r="W769" s="108"/>
    </row>
    <row r="770" spans="1:23" ht="15.75" customHeight="1" x14ac:dyDescent="0.2">
      <c r="A770" s="108"/>
      <c r="B770" s="108"/>
      <c r="C770" s="108"/>
      <c r="D770" s="111"/>
      <c r="E770" s="111"/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08"/>
      <c r="T770" s="108"/>
      <c r="U770" s="108"/>
      <c r="V770" s="108"/>
      <c r="W770" s="108"/>
    </row>
    <row r="771" spans="1:23" ht="15.75" customHeight="1" x14ac:dyDescent="0.2">
      <c r="A771" s="108"/>
      <c r="B771" s="108"/>
      <c r="C771" s="108"/>
      <c r="D771" s="111"/>
      <c r="E771" s="111"/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08"/>
      <c r="T771" s="108"/>
      <c r="U771" s="108"/>
      <c r="V771" s="108"/>
      <c r="W771" s="108"/>
    </row>
    <row r="772" spans="1:23" ht="15.75" customHeight="1" x14ac:dyDescent="0.2">
      <c r="A772" s="108"/>
      <c r="B772" s="108"/>
      <c r="C772" s="108"/>
      <c r="D772" s="111"/>
      <c r="E772" s="111"/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08"/>
      <c r="T772" s="108"/>
      <c r="U772" s="108"/>
      <c r="V772" s="108"/>
      <c r="W772" s="108"/>
    </row>
    <row r="773" spans="1:23" ht="15.75" customHeight="1" x14ac:dyDescent="0.2">
      <c r="A773" s="108"/>
      <c r="B773" s="108"/>
      <c r="C773" s="108"/>
      <c r="D773" s="111"/>
      <c r="E773" s="111"/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08"/>
      <c r="T773" s="108"/>
      <c r="U773" s="108"/>
      <c r="V773" s="108"/>
      <c r="W773" s="108"/>
    </row>
    <row r="774" spans="1:23" ht="15.75" customHeight="1" x14ac:dyDescent="0.2">
      <c r="A774" s="108"/>
      <c r="B774" s="108"/>
      <c r="C774" s="108"/>
      <c r="D774" s="111"/>
      <c r="E774" s="111"/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08"/>
      <c r="T774" s="108"/>
      <c r="U774" s="108"/>
      <c r="V774" s="108"/>
      <c r="W774" s="108"/>
    </row>
    <row r="775" spans="1:23" ht="15.75" customHeight="1" x14ac:dyDescent="0.2">
      <c r="A775" s="108"/>
      <c r="B775" s="108"/>
      <c r="C775" s="108"/>
      <c r="D775" s="111"/>
      <c r="E775" s="111"/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08"/>
      <c r="T775" s="108"/>
      <c r="U775" s="108"/>
      <c r="V775" s="108"/>
      <c r="W775" s="108"/>
    </row>
    <row r="776" spans="1:23" ht="15.75" customHeight="1" x14ac:dyDescent="0.2">
      <c r="A776" s="108"/>
      <c r="B776" s="108"/>
      <c r="C776" s="108"/>
      <c r="D776" s="111"/>
      <c r="E776" s="111"/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08"/>
      <c r="T776" s="108"/>
      <c r="U776" s="108"/>
      <c r="V776" s="108"/>
      <c r="W776" s="108"/>
    </row>
    <row r="777" spans="1:23" ht="15.75" customHeight="1" x14ac:dyDescent="0.2">
      <c r="A777" s="108"/>
      <c r="B777" s="108"/>
      <c r="C777" s="108"/>
      <c r="D777" s="111"/>
      <c r="E777" s="111"/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08"/>
      <c r="T777" s="108"/>
      <c r="U777" s="108"/>
      <c r="V777" s="108"/>
      <c r="W777" s="108"/>
    </row>
    <row r="778" spans="1:23" ht="15.75" customHeight="1" x14ac:dyDescent="0.2">
      <c r="A778" s="108"/>
      <c r="B778" s="108"/>
      <c r="C778" s="108"/>
      <c r="D778" s="111"/>
      <c r="E778" s="111"/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08"/>
      <c r="T778" s="108"/>
      <c r="U778" s="108"/>
      <c r="V778" s="108"/>
      <c r="W778" s="108"/>
    </row>
    <row r="779" spans="1:23" ht="15.75" customHeight="1" x14ac:dyDescent="0.2">
      <c r="A779" s="108"/>
      <c r="B779" s="108"/>
      <c r="C779" s="108"/>
      <c r="D779" s="111"/>
      <c r="E779" s="111"/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08"/>
      <c r="T779" s="108"/>
      <c r="U779" s="108"/>
      <c r="V779" s="108"/>
      <c r="W779" s="108"/>
    </row>
    <row r="780" spans="1:23" ht="15.75" customHeight="1" x14ac:dyDescent="0.2">
      <c r="A780" s="108"/>
      <c r="B780" s="108"/>
      <c r="C780" s="108"/>
      <c r="D780" s="111"/>
      <c r="E780" s="111"/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08"/>
      <c r="T780" s="108"/>
      <c r="U780" s="108"/>
      <c r="V780" s="108"/>
      <c r="W780" s="108"/>
    </row>
    <row r="781" spans="1:23" ht="15.75" customHeight="1" x14ac:dyDescent="0.2">
      <c r="A781" s="108"/>
      <c r="B781" s="108"/>
      <c r="C781" s="108"/>
      <c r="D781" s="111"/>
      <c r="E781" s="111"/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08"/>
      <c r="T781" s="108"/>
      <c r="U781" s="108"/>
      <c r="V781" s="108"/>
      <c r="W781" s="108"/>
    </row>
    <row r="782" spans="1:23" ht="15.75" customHeight="1" x14ac:dyDescent="0.2">
      <c r="A782" s="108"/>
      <c r="B782" s="108"/>
      <c r="C782" s="108"/>
      <c r="D782" s="111"/>
      <c r="E782" s="111"/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08"/>
      <c r="T782" s="108"/>
      <c r="U782" s="108"/>
      <c r="V782" s="108"/>
      <c r="W782" s="108"/>
    </row>
    <row r="783" spans="1:23" ht="15.75" customHeight="1" x14ac:dyDescent="0.2">
      <c r="A783" s="108"/>
      <c r="B783" s="108"/>
      <c r="C783" s="108"/>
      <c r="D783" s="111"/>
      <c r="E783" s="111"/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08"/>
      <c r="T783" s="108"/>
      <c r="U783" s="108"/>
      <c r="V783" s="108"/>
      <c r="W783" s="108"/>
    </row>
    <row r="784" spans="1:23" ht="15.75" customHeight="1" x14ac:dyDescent="0.2">
      <c r="A784" s="108"/>
      <c r="B784" s="108"/>
      <c r="C784" s="108"/>
      <c r="D784" s="111"/>
      <c r="E784" s="111"/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08"/>
      <c r="T784" s="108"/>
      <c r="U784" s="108"/>
      <c r="V784" s="108"/>
      <c r="W784" s="108"/>
    </row>
    <row r="785" spans="1:23" ht="15.75" customHeight="1" x14ac:dyDescent="0.2">
      <c r="A785" s="108"/>
      <c r="B785" s="108"/>
      <c r="C785" s="108"/>
      <c r="D785" s="111"/>
      <c r="E785" s="111"/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08"/>
      <c r="T785" s="108"/>
      <c r="U785" s="108"/>
      <c r="V785" s="108"/>
      <c r="W785" s="108"/>
    </row>
    <row r="786" spans="1:23" ht="15.75" customHeight="1" x14ac:dyDescent="0.2">
      <c r="A786" s="108"/>
      <c r="B786" s="108"/>
      <c r="C786" s="108"/>
      <c r="D786" s="111"/>
      <c r="E786" s="111"/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08"/>
      <c r="T786" s="108"/>
      <c r="U786" s="108"/>
      <c r="V786" s="108"/>
      <c r="W786" s="108"/>
    </row>
    <row r="787" spans="1:23" ht="15.75" customHeight="1" x14ac:dyDescent="0.2">
      <c r="A787" s="108"/>
      <c r="B787" s="108"/>
      <c r="C787" s="108"/>
      <c r="D787" s="111"/>
      <c r="E787" s="111"/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08"/>
      <c r="T787" s="108"/>
      <c r="U787" s="108"/>
      <c r="V787" s="108"/>
      <c r="W787" s="108"/>
    </row>
    <row r="788" spans="1:23" ht="15.75" customHeight="1" x14ac:dyDescent="0.2">
      <c r="A788" s="108"/>
      <c r="B788" s="108"/>
      <c r="C788" s="108"/>
      <c r="D788" s="111"/>
      <c r="E788" s="111"/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08"/>
      <c r="T788" s="108"/>
      <c r="U788" s="108"/>
      <c r="V788" s="108"/>
      <c r="W788" s="108"/>
    </row>
    <row r="789" spans="1:23" ht="15.75" customHeight="1" x14ac:dyDescent="0.2">
      <c r="A789" s="108"/>
      <c r="B789" s="108"/>
      <c r="C789" s="108"/>
      <c r="D789" s="111"/>
      <c r="E789" s="111"/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08"/>
      <c r="T789" s="108"/>
      <c r="U789" s="108"/>
      <c r="V789" s="108"/>
      <c r="W789" s="108"/>
    </row>
    <row r="790" spans="1:23" ht="15.75" customHeight="1" x14ac:dyDescent="0.2">
      <c r="A790" s="108"/>
      <c r="B790" s="108"/>
      <c r="C790" s="108"/>
      <c r="D790" s="111"/>
      <c r="E790" s="111"/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08"/>
      <c r="T790" s="108"/>
      <c r="U790" s="108"/>
      <c r="V790" s="108"/>
      <c r="W790" s="108"/>
    </row>
    <row r="791" spans="1:23" ht="15.75" customHeight="1" x14ac:dyDescent="0.2">
      <c r="A791" s="108"/>
      <c r="B791" s="108"/>
      <c r="C791" s="108"/>
      <c r="D791" s="111"/>
      <c r="E791" s="111"/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08"/>
      <c r="T791" s="108"/>
      <c r="U791" s="108"/>
      <c r="V791" s="108"/>
      <c r="W791" s="108"/>
    </row>
    <row r="792" spans="1:23" ht="15.75" customHeight="1" x14ac:dyDescent="0.2">
      <c r="A792" s="108"/>
      <c r="B792" s="108"/>
      <c r="C792" s="108"/>
      <c r="D792" s="111"/>
      <c r="E792" s="111"/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08"/>
      <c r="T792" s="108"/>
      <c r="U792" s="108"/>
      <c r="V792" s="108"/>
      <c r="W792" s="108"/>
    </row>
    <row r="793" spans="1:23" ht="15.75" customHeight="1" x14ac:dyDescent="0.2">
      <c r="A793" s="108"/>
      <c r="B793" s="108"/>
      <c r="C793" s="108"/>
      <c r="D793" s="111"/>
      <c r="E793" s="111"/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08"/>
      <c r="T793" s="108"/>
      <c r="U793" s="108"/>
      <c r="V793" s="108"/>
      <c r="W793" s="108"/>
    </row>
    <row r="794" spans="1:23" ht="15.75" customHeight="1" x14ac:dyDescent="0.2">
      <c r="A794" s="108"/>
      <c r="B794" s="108"/>
      <c r="C794" s="108"/>
      <c r="D794" s="111"/>
      <c r="E794" s="111"/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08"/>
      <c r="T794" s="108"/>
      <c r="U794" s="108"/>
      <c r="V794" s="108"/>
      <c r="W794" s="108"/>
    </row>
    <row r="795" spans="1:23" ht="15.75" customHeight="1" x14ac:dyDescent="0.2">
      <c r="A795" s="108"/>
      <c r="B795" s="108"/>
      <c r="C795" s="108"/>
      <c r="D795" s="111"/>
      <c r="E795" s="111"/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08"/>
      <c r="T795" s="108"/>
      <c r="U795" s="108"/>
      <c r="V795" s="108"/>
      <c r="W795" s="108"/>
    </row>
    <row r="796" spans="1:23" ht="15.75" customHeight="1" x14ac:dyDescent="0.2">
      <c r="A796" s="108"/>
      <c r="B796" s="108"/>
      <c r="C796" s="108"/>
      <c r="D796" s="111"/>
      <c r="E796" s="111"/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08"/>
      <c r="T796" s="108"/>
      <c r="U796" s="108"/>
      <c r="V796" s="108"/>
      <c r="W796" s="108"/>
    </row>
    <row r="797" spans="1:23" ht="15.75" customHeight="1" x14ac:dyDescent="0.2">
      <c r="A797" s="108"/>
      <c r="B797" s="108"/>
      <c r="C797" s="108"/>
      <c r="D797" s="111"/>
      <c r="E797" s="111"/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08"/>
      <c r="T797" s="108"/>
      <c r="U797" s="108"/>
      <c r="V797" s="108"/>
      <c r="W797" s="108"/>
    </row>
    <row r="798" spans="1:23" ht="15.75" customHeight="1" x14ac:dyDescent="0.2">
      <c r="A798" s="108"/>
      <c r="B798" s="108"/>
      <c r="C798" s="108"/>
      <c r="D798" s="111"/>
      <c r="E798" s="111"/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08"/>
      <c r="T798" s="108"/>
      <c r="U798" s="108"/>
      <c r="V798" s="108"/>
      <c r="W798" s="108"/>
    </row>
    <row r="799" spans="1:23" ht="15.75" customHeight="1" x14ac:dyDescent="0.2">
      <c r="A799" s="108"/>
      <c r="B799" s="108"/>
      <c r="C799" s="108"/>
      <c r="D799" s="111"/>
      <c r="E799" s="111"/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08"/>
      <c r="T799" s="108"/>
      <c r="U799" s="108"/>
      <c r="V799" s="108"/>
      <c r="W799" s="108"/>
    </row>
    <row r="800" spans="1:23" ht="15.75" customHeight="1" x14ac:dyDescent="0.2">
      <c r="A800" s="108"/>
      <c r="B800" s="108"/>
      <c r="C800" s="108"/>
      <c r="D800" s="111"/>
      <c r="E800" s="111"/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08"/>
      <c r="T800" s="108"/>
      <c r="U800" s="108"/>
      <c r="V800" s="108"/>
      <c r="W800" s="108"/>
    </row>
    <row r="801" spans="1:23" ht="15.75" customHeight="1" x14ac:dyDescent="0.2">
      <c r="A801" s="108"/>
      <c r="B801" s="108"/>
      <c r="C801" s="108"/>
      <c r="D801" s="111"/>
      <c r="E801" s="111"/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08"/>
      <c r="T801" s="108"/>
      <c r="U801" s="108"/>
      <c r="V801" s="108"/>
      <c r="W801" s="108"/>
    </row>
    <row r="802" spans="1:23" ht="15.75" customHeight="1" x14ac:dyDescent="0.2">
      <c r="A802" s="108"/>
      <c r="B802" s="108"/>
      <c r="C802" s="108"/>
      <c r="D802" s="111"/>
      <c r="E802" s="111"/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08"/>
      <c r="T802" s="108"/>
      <c r="U802" s="108"/>
      <c r="V802" s="108"/>
      <c r="W802" s="108"/>
    </row>
    <row r="803" spans="1:23" ht="15.75" customHeight="1" x14ac:dyDescent="0.2">
      <c r="A803" s="108"/>
      <c r="B803" s="108"/>
      <c r="C803" s="108"/>
      <c r="D803" s="111"/>
      <c r="E803" s="111"/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08"/>
      <c r="T803" s="108"/>
      <c r="U803" s="108"/>
      <c r="V803" s="108"/>
      <c r="W803" s="108"/>
    </row>
    <row r="804" spans="1:23" ht="15.75" customHeight="1" x14ac:dyDescent="0.2">
      <c r="A804" s="108"/>
      <c r="B804" s="108"/>
      <c r="C804" s="108"/>
      <c r="D804" s="111"/>
      <c r="E804" s="111"/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08"/>
      <c r="T804" s="108"/>
      <c r="U804" s="108"/>
      <c r="V804" s="108"/>
      <c r="W804" s="108"/>
    </row>
    <row r="805" spans="1:23" ht="15.75" customHeight="1" x14ac:dyDescent="0.2">
      <c r="A805" s="108"/>
      <c r="B805" s="108"/>
      <c r="C805" s="108"/>
      <c r="D805" s="111"/>
      <c r="E805" s="111"/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08"/>
      <c r="T805" s="108"/>
      <c r="U805" s="108"/>
      <c r="V805" s="108"/>
      <c r="W805" s="108"/>
    </row>
    <row r="806" spans="1:23" ht="15.75" customHeight="1" x14ac:dyDescent="0.2">
      <c r="A806" s="108"/>
      <c r="B806" s="108"/>
      <c r="C806" s="108"/>
      <c r="D806" s="111"/>
      <c r="E806" s="111"/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08"/>
      <c r="T806" s="108"/>
      <c r="U806" s="108"/>
      <c r="V806" s="108"/>
      <c r="W806" s="108"/>
    </row>
    <row r="807" spans="1:23" ht="15.75" customHeight="1" x14ac:dyDescent="0.2">
      <c r="A807" s="108"/>
      <c r="B807" s="108"/>
      <c r="C807" s="108"/>
      <c r="D807" s="111"/>
      <c r="E807" s="111"/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08"/>
      <c r="T807" s="108"/>
      <c r="U807" s="108"/>
      <c r="V807" s="108"/>
      <c r="W807" s="108"/>
    </row>
    <row r="808" spans="1:23" ht="15.75" customHeight="1" x14ac:dyDescent="0.2">
      <c r="A808" s="108"/>
      <c r="B808" s="108"/>
      <c r="C808" s="108"/>
      <c r="D808" s="111"/>
      <c r="E808" s="111"/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08"/>
      <c r="T808" s="108"/>
      <c r="U808" s="108"/>
      <c r="V808" s="108"/>
      <c r="W808" s="108"/>
    </row>
    <row r="809" spans="1:23" ht="15.75" customHeight="1" x14ac:dyDescent="0.2">
      <c r="A809" s="108"/>
      <c r="B809" s="108"/>
      <c r="C809" s="108"/>
      <c r="D809" s="111"/>
      <c r="E809" s="111"/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08"/>
      <c r="T809" s="108"/>
      <c r="U809" s="108"/>
      <c r="V809" s="108"/>
      <c r="W809" s="108"/>
    </row>
    <row r="810" spans="1:23" ht="15.75" customHeight="1" x14ac:dyDescent="0.2">
      <c r="A810" s="108"/>
      <c r="B810" s="108"/>
      <c r="C810" s="108"/>
      <c r="D810" s="111"/>
      <c r="E810" s="111"/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08"/>
      <c r="T810" s="108"/>
      <c r="U810" s="108"/>
      <c r="V810" s="108"/>
      <c r="W810" s="108"/>
    </row>
    <row r="811" spans="1:23" ht="15.75" customHeight="1" x14ac:dyDescent="0.2">
      <c r="A811" s="108"/>
      <c r="B811" s="108"/>
      <c r="C811" s="108"/>
      <c r="D811" s="111"/>
      <c r="E811" s="111"/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08"/>
      <c r="T811" s="108"/>
      <c r="U811" s="108"/>
      <c r="V811" s="108"/>
      <c r="W811" s="108"/>
    </row>
    <row r="812" spans="1:23" ht="15.75" customHeight="1" x14ac:dyDescent="0.2">
      <c r="A812" s="108"/>
      <c r="B812" s="108"/>
      <c r="C812" s="108"/>
      <c r="D812" s="111"/>
      <c r="E812" s="111"/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08"/>
      <c r="T812" s="108"/>
      <c r="U812" s="108"/>
      <c r="V812" s="108"/>
      <c r="W812" s="108"/>
    </row>
    <row r="813" spans="1:23" ht="15.75" customHeight="1" x14ac:dyDescent="0.2">
      <c r="A813" s="108"/>
      <c r="B813" s="108"/>
      <c r="C813" s="108"/>
      <c r="D813" s="111"/>
      <c r="E813" s="111"/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08"/>
      <c r="T813" s="108"/>
      <c r="U813" s="108"/>
      <c r="V813" s="108"/>
      <c r="W813" s="108"/>
    </row>
    <row r="814" spans="1:23" ht="15.75" customHeight="1" x14ac:dyDescent="0.2">
      <c r="A814" s="108"/>
      <c r="B814" s="108"/>
      <c r="C814" s="108"/>
      <c r="D814" s="111"/>
      <c r="E814" s="111"/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08"/>
      <c r="T814" s="108"/>
      <c r="U814" s="108"/>
      <c r="V814" s="108"/>
      <c r="W814" s="108"/>
    </row>
    <row r="815" spans="1:23" ht="15.75" customHeight="1" x14ac:dyDescent="0.2">
      <c r="A815" s="108"/>
      <c r="B815" s="108"/>
      <c r="C815" s="108"/>
      <c r="D815" s="111"/>
      <c r="E815" s="111"/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08"/>
      <c r="T815" s="108"/>
      <c r="U815" s="108"/>
      <c r="V815" s="108"/>
      <c r="W815" s="108"/>
    </row>
    <row r="816" spans="1:23" ht="15.75" customHeight="1" x14ac:dyDescent="0.2">
      <c r="A816" s="108"/>
      <c r="B816" s="108"/>
      <c r="C816" s="108"/>
      <c r="D816" s="111"/>
      <c r="E816" s="111"/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08"/>
      <c r="T816" s="108"/>
      <c r="U816" s="108"/>
      <c r="V816" s="108"/>
      <c r="W816" s="108"/>
    </row>
    <row r="817" spans="1:23" ht="15.75" customHeight="1" x14ac:dyDescent="0.2">
      <c r="A817" s="108"/>
      <c r="B817" s="108"/>
      <c r="C817" s="108"/>
      <c r="D817" s="111"/>
      <c r="E817" s="111"/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08"/>
      <c r="T817" s="108"/>
      <c r="U817" s="108"/>
      <c r="V817" s="108"/>
      <c r="W817" s="108"/>
    </row>
    <row r="818" spans="1:23" ht="15.75" customHeight="1" x14ac:dyDescent="0.2">
      <c r="A818" s="108"/>
      <c r="B818" s="108"/>
      <c r="C818" s="108"/>
      <c r="D818" s="111"/>
      <c r="E818" s="111"/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08"/>
      <c r="T818" s="108"/>
      <c r="U818" s="108"/>
      <c r="V818" s="108"/>
      <c r="W818" s="108"/>
    </row>
    <row r="819" spans="1:23" ht="15.75" customHeight="1" x14ac:dyDescent="0.2">
      <c r="A819" s="108"/>
      <c r="B819" s="108"/>
      <c r="C819" s="108"/>
      <c r="D819" s="111"/>
      <c r="E819" s="111"/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08"/>
      <c r="T819" s="108"/>
      <c r="U819" s="108"/>
      <c r="V819" s="108"/>
      <c r="W819" s="108"/>
    </row>
    <row r="820" spans="1:23" ht="15.75" customHeight="1" x14ac:dyDescent="0.2">
      <c r="A820" s="108"/>
      <c r="B820" s="108"/>
      <c r="C820" s="108"/>
      <c r="D820" s="111"/>
      <c r="E820" s="111"/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08"/>
      <c r="T820" s="108"/>
      <c r="U820" s="108"/>
      <c r="V820" s="108"/>
      <c r="W820" s="108"/>
    </row>
    <row r="821" spans="1:23" ht="15.75" customHeight="1" x14ac:dyDescent="0.2">
      <c r="A821" s="108"/>
      <c r="B821" s="108"/>
      <c r="C821" s="108"/>
      <c r="D821" s="111"/>
      <c r="E821" s="111"/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08"/>
      <c r="T821" s="108"/>
      <c r="U821" s="108"/>
      <c r="V821" s="108"/>
      <c r="W821" s="108"/>
    </row>
    <row r="822" spans="1:23" ht="15.75" customHeight="1" x14ac:dyDescent="0.2">
      <c r="A822" s="108"/>
      <c r="B822" s="108"/>
      <c r="C822" s="108"/>
      <c r="D822" s="111"/>
      <c r="E822" s="111"/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08"/>
      <c r="T822" s="108"/>
      <c r="U822" s="108"/>
      <c r="V822" s="108"/>
      <c r="W822" s="108"/>
    </row>
    <row r="823" spans="1:23" ht="15.75" customHeight="1" x14ac:dyDescent="0.2">
      <c r="A823" s="108"/>
      <c r="B823" s="108"/>
      <c r="C823" s="108"/>
      <c r="D823" s="111"/>
      <c r="E823" s="111"/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08"/>
      <c r="T823" s="108"/>
      <c r="U823" s="108"/>
      <c r="V823" s="108"/>
      <c r="W823" s="108"/>
    </row>
    <row r="824" spans="1:23" ht="15.75" customHeight="1" x14ac:dyDescent="0.2">
      <c r="A824" s="108"/>
      <c r="B824" s="108"/>
      <c r="C824" s="108"/>
      <c r="D824" s="111"/>
      <c r="E824" s="111"/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08"/>
      <c r="T824" s="108"/>
      <c r="U824" s="108"/>
      <c r="V824" s="108"/>
      <c r="W824" s="108"/>
    </row>
    <row r="825" spans="1:23" ht="15.75" customHeight="1" x14ac:dyDescent="0.2">
      <c r="A825" s="108"/>
      <c r="B825" s="108"/>
      <c r="C825" s="108"/>
      <c r="D825" s="111"/>
      <c r="E825" s="111"/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08"/>
      <c r="T825" s="108"/>
      <c r="U825" s="108"/>
      <c r="V825" s="108"/>
      <c r="W825" s="108"/>
    </row>
    <row r="826" spans="1:23" ht="15.75" customHeight="1" x14ac:dyDescent="0.2">
      <c r="A826" s="108"/>
      <c r="B826" s="108"/>
      <c r="C826" s="108"/>
      <c r="D826" s="111"/>
      <c r="E826" s="111"/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08"/>
      <c r="T826" s="108"/>
      <c r="U826" s="108"/>
      <c r="V826" s="108"/>
      <c r="W826" s="108"/>
    </row>
    <row r="827" spans="1:23" ht="15.75" customHeight="1" x14ac:dyDescent="0.2">
      <c r="A827" s="108"/>
      <c r="B827" s="108"/>
      <c r="C827" s="108"/>
      <c r="D827" s="111"/>
      <c r="E827" s="111"/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08"/>
      <c r="T827" s="108"/>
      <c r="U827" s="108"/>
      <c r="V827" s="108"/>
      <c r="W827" s="108"/>
    </row>
    <row r="828" spans="1:23" ht="15.75" customHeight="1" x14ac:dyDescent="0.2">
      <c r="A828" s="108"/>
      <c r="B828" s="108"/>
      <c r="C828" s="108"/>
      <c r="D828" s="111"/>
      <c r="E828" s="111"/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08"/>
      <c r="T828" s="108"/>
      <c r="U828" s="108"/>
      <c r="V828" s="108"/>
      <c r="W828" s="108"/>
    </row>
    <row r="829" spans="1:23" ht="15.75" customHeight="1" x14ac:dyDescent="0.2">
      <c r="A829" s="108"/>
      <c r="B829" s="108"/>
      <c r="C829" s="108"/>
      <c r="D829" s="111"/>
      <c r="E829" s="111"/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08"/>
      <c r="T829" s="108"/>
      <c r="U829" s="108"/>
      <c r="V829" s="108"/>
      <c r="W829" s="108"/>
    </row>
    <row r="830" spans="1:23" ht="15.75" customHeight="1" x14ac:dyDescent="0.2">
      <c r="A830" s="108"/>
      <c r="B830" s="108"/>
      <c r="C830" s="108"/>
      <c r="D830" s="111"/>
      <c r="E830" s="111"/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08"/>
      <c r="T830" s="108"/>
      <c r="U830" s="108"/>
      <c r="V830" s="108"/>
      <c r="W830" s="108"/>
    </row>
    <row r="831" spans="1:23" ht="15.75" customHeight="1" x14ac:dyDescent="0.2">
      <c r="A831" s="108"/>
      <c r="B831" s="108"/>
      <c r="C831" s="108"/>
      <c r="D831" s="111"/>
      <c r="E831" s="111"/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08"/>
      <c r="T831" s="108"/>
      <c r="U831" s="108"/>
      <c r="V831" s="108"/>
      <c r="W831" s="108"/>
    </row>
    <row r="832" spans="1:23" ht="15.75" customHeight="1" x14ac:dyDescent="0.2">
      <c r="A832" s="108"/>
      <c r="B832" s="108"/>
      <c r="C832" s="108"/>
      <c r="D832" s="111"/>
      <c r="E832" s="111"/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08"/>
      <c r="T832" s="108"/>
      <c r="U832" s="108"/>
      <c r="V832" s="108"/>
      <c r="W832" s="108"/>
    </row>
    <row r="833" spans="1:23" ht="15.75" customHeight="1" x14ac:dyDescent="0.2">
      <c r="A833" s="108"/>
      <c r="B833" s="108"/>
      <c r="C833" s="108"/>
      <c r="D833" s="111"/>
      <c r="E833" s="111"/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08"/>
      <c r="T833" s="108"/>
      <c r="U833" s="108"/>
      <c r="V833" s="108"/>
      <c r="W833" s="108"/>
    </row>
    <row r="834" spans="1:23" ht="15.75" customHeight="1" x14ac:dyDescent="0.2">
      <c r="A834" s="108"/>
      <c r="B834" s="108"/>
      <c r="C834" s="108"/>
      <c r="D834" s="111"/>
      <c r="E834" s="111"/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08"/>
      <c r="T834" s="108"/>
      <c r="U834" s="108"/>
      <c r="V834" s="108"/>
      <c r="W834" s="108"/>
    </row>
    <row r="835" spans="1:23" ht="15.75" customHeight="1" x14ac:dyDescent="0.2">
      <c r="A835" s="108"/>
      <c r="B835" s="108"/>
      <c r="C835" s="108"/>
      <c r="D835" s="111"/>
      <c r="E835" s="111"/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08"/>
      <c r="T835" s="108"/>
      <c r="U835" s="108"/>
      <c r="V835" s="108"/>
      <c r="W835" s="108"/>
    </row>
    <row r="836" spans="1:23" ht="15.75" customHeight="1" x14ac:dyDescent="0.2">
      <c r="A836" s="108"/>
      <c r="B836" s="108"/>
      <c r="C836" s="108"/>
      <c r="D836" s="111"/>
      <c r="E836" s="111"/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08"/>
      <c r="T836" s="108"/>
      <c r="U836" s="108"/>
      <c r="V836" s="108"/>
      <c r="W836" s="108"/>
    </row>
    <row r="837" spans="1:23" ht="15.75" customHeight="1" x14ac:dyDescent="0.2">
      <c r="A837" s="108"/>
      <c r="B837" s="108"/>
      <c r="C837" s="108"/>
      <c r="D837" s="111"/>
      <c r="E837" s="111"/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08"/>
      <c r="T837" s="108"/>
      <c r="U837" s="108"/>
      <c r="V837" s="108"/>
      <c r="W837" s="108"/>
    </row>
    <row r="838" spans="1:23" ht="15.75" customHeight="1" x14ac:dyDescent="0.2">
      <c r="A838" s="108"/>
      <c r="B838" s="108"/>
      <c r="C838" s="108"/>
      <c r="D838" s="111"/>
      <c r="E838" s="111"/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08"/>
      <c r="T838" s="108"/>
      <c r="U838" s="108"/>
      <c r="V838" s="108"/>
      <c r="W838" s="108"/>
    </row>
    <row r="839" spans="1:23" ht="15.75" customHeight="1" x14ac:dyDescent="0.2">
      <c r="A839" s="108"/>
      <c r="B839" s="108"/>
      <c r="C839" s="108"/>
      <c r="D839" s="111"/>
      <c r="E839" s="111"/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08"/>
      <c r="T839" s="108"/>
      <c r="U839" s="108"/>
      <c r="V839" s="108"/>
      <c r="W839" s="108"/>
    </row>
    <row r="840" spans="1:23" ht="15.75" customHeight="1" x14ac:dyDescent="0.2">
      <c r="A840" s="108"/>
      <c r="B840" s="108"/>
      <c r="C840" s="108"/>
      <c r="D840" s="111"/>
      <c r="E840" s="111"/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08"/>
      <c r="T840" s="108"/>
      <c r="U840" s="108"/>
      <c r="V840" s="108"/>
      <c r="W840" s="108"/>
    </row>
    <row r="841" spans="1:23" ht="15.75" customHeight="1" x14ac:dyDescent="0.2">
      <c r="A841" s="108"/>
      <c r="B841" s="108"/>
      <c r="C841" s="108"/>
      <c r="D841" s="111"/>
      <c r="E841" s="111"/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08"/>
      <c r="T841" s="108"/>
      <c r="U841" s="108"/>
      <c r="V841" s="108"/>
      <c r="W841" s="108"/>
    </row>
    <row r="842" spans="1:23" ht="15.75" customHeight="1" x14ac:dyDescent="0.2">
      <c r="A842" s="108"/>
      <c r="B842" s="108"/>
      <c r="C842" s="108"/>
      <c r="D842" s="111"/>
      <c r="E842" s="111"/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08"/>
      <c r="T842" s="108"/>
      <c r="U842" s="108"/>
      <c r="V842" s="108"/>
      <c r="W842" s="108"/>
    </row>
    <row r="843" spans="1:23" ht="15.75" customHeight="1" x14ac:dyDescent="0.2">
      <c r="A843" s="108"/>
      <c r="B843" s="108"/>
      <c r="C843" s="108"/>
      <c r="D843" s="111"/>
      <c r="E843" s="111"/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08"/>
      <c r="T843" s="108"/>
      <c r="U843" s="108"/>
      <c r="V843" s="108"/>
      <c r="W843" s="108"/>
    </row>
    <row r="844" spans="1:23" ht="15.75" customHeight="1" x14ac:dyDescent="0.2">
      <c r="A844" s="108"/>
      <c r="B844" s="108"/>
      <c r="C844" s="108"/>
      <c r="D844" s="111"/>
      <c r="E844" s="111"/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08"/>
      <c r="T844" s="108"/>
      <c r="U844" s="108"/>
      <c r="V844" s="108"/>
      <c r="W844" s="108"/>
    </row>
    <row r="845" spans="1:23" ht="15.75" customHeight="1" x14ac:dyDescent="0.2">
      <c r="A845" s="108"/>
      <c r="B845" s="108"/>
      <c r="C845" s="108"/>
      <c r="D845" s="111"/>
      <c r="E845" s="111"/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08"/>
      <c r="T845" s="108"/>
      <c r="U845" s="108"/>
      <c r="V845" s="108"/>
      <c r="W845" s="108"/>
    </row>
    <row r="846" spans="1:23" ht="15.75" customHeight="1" x14ac:dyDescent="0.2">
      <c r="A846" s="108"/>
      <c r="B846" s="108"/>
      <c r="C846" s="108"/>
      <c r="D846" s="111"/>
      <c r="E846" s="111"/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08"/>
      <c r="T846" s="108"/>
      <c r="U846" s="108"/>
      <c r="V846" s="108"/>
      <c r="W846" s="108"/>
    </row>
    <row r="847" spans="1:23" ht="15.75" customHeight="1" x14ac:dyDescent="0.2">
      <c r="A847" s="108"/>
      <c r="B847" s="108"/>
      <c r="C847" s="108"/>
      <c r="D847" s="111"/>
      <c r="E847" s="111"/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08"/>
      <c r="T847" s="108"/>
      <c r="U847" s="108"/>
      <c r="V847" s="108"/>
      <c r="W847" s="108"/>
    </row>
    <row r="848" spans="1:23" ht="15.75" customHeight="1" x14ac:dyDescent="0.2">
      <c r="A848" s="108"/>
      <c r="B848" s="108"/>
      <c r="C848" s="108"/>
      <c r="D848" s="111"/>
      <c r="E848" s="111"/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08"/>
      <c r="T848" s="108"/>
      <c r="U848" s="108"/>
      <c r="V848" s="108"/>
      <c r="W848" s="108"/>
    </row>
    <row r="849" spans="1:23" ht="15.75" customHeight="1" x14ac:dyDescent="0.2">
      <c r="A849" s="108"/>
      <c r="B849" s="108"/>
      <c r="C849" s="108"/>
      <c r="D849" s="111"/>
      <c r="E849" s="111"/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08"/>
      <c r="T849" s="108"/>
      <c r="U849" s="108"/>
      <c r="V849" s="108"/>
      <c r="W849" s="108"/>
    </row>
    <row r="850" spans="1:23" ht="15.75" customHeight="1" x14ac:dyDescent="0.2">
      <c r="A850" s="108"/>
      <c r="B850" s="108"/>
      <c r="C850" s="108"/>
      <c r="D850" s="111"/>
      <c r="E850" s="111"/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08"/>
      <c r="T850" s="108"/>
      <c r="U850" s="108"/>
      <c r="V850" s="108"/>
      <c r="W850" s="108"/>
    </row>
    <row r="851" spans="1:23" ht="15.75" customHeight="1" x14ac:dyDescent="0.2">
      <c r="A851" s="108"/>
      <c r="B851" s="108"/>
      <c r="C851" s="108"/>
      <c r="D851" s="111"/>
      <c r="E851" s="111"/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08"/>
      <c r="T851" s="108"/>
      <c r="U851" s="108"/>
      <c r="V851" s="108"/>
      <c r="W851" s="108"/>
    </row>
    <row r="852" spans="1:23" ht="15.75" customHeight="1" x14ac:dyDescent="0.2">
      <c r="A852" s="108"/>
      <c r="B852" s="108"/>
      <c r="C852" s="108"/>
      <c r="D852" s="111"/>
      <c r="E852" s="111"/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08"/>
      <c r="T852" s="108"/>
      <c r="U852" s="108"/>
      <c r="V852" s="108"/>
      <c r="W852" s="108"/>
    </row>
    <row r="853" spans="1:23" ht="15.75" customHeight="1" x14ac:dyDescent="0.2">
      <c r="A853" s="108"/>
      <c r="B853" s="108"/>
      <c r="C853" s="108"/>
      <c r="D853" s="111"/>
      <c r="E853" s="111"/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08"/>
      <c r="T853" s="108"/>
      <c r="U853" s="108"/>
      <c r="V853" s="108"/>
      <c r="W853" s="108"/>
    </row>
    <row r="854" spans="1:23" ht="15.75" customHeight="1" x14ac:dyDescent="0.2">
      <c r="A854" s="108"/>
      <c r="B854" s="108"/>
      <c r="C854" s="108"/>
      <c r="D854" s="111"/>
      <c r="E854" s="111"/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08"/>
      <c r="T854" s="108"/>
      <c r="U854" s="108"/>
      <c r="V854" s="108"/>
      <c r="W854" s="108"/>
    </row>
    <row r="855" spans="1:23" ht="15.75" customHeight="1" x14ac:dyDescent="0.2">
      <c r="A855" s="108"/>
      <c r="B855" s="108"/>
      <c r="C855" s="108"/>
      <c r="D855" s="111"/>
      <c r="E855" s="111"/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08"/>
      <c r="T855" s="108"/>
      <c r="U855" s="108"/>
      <c r="V855" s="108"/>
      <c r="W855" s="108"/>
    </row>
    <row r="856" spans="1:23" ht="15.75" customHeight="1" x14ac:dyDescent="0.2">
      <c r="A856" s="108"/>
      <c r="B856" s="108"/>
      <c r="C856" s="108"/>
      <c r="D856" s="111"/>
      <c r="E856" s="111"/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08"/>
      <c r="T856" s="108"/>
      <c r="U856" s="108"/>
      <c r="V856" s="108"/>
      <c r="W856" s="108"/>
    </row>
    <row r="857" spans="1:23" ht="15.75" customHeight="1" x14ac:dyDescent="0.2">
      <c r="A857" s="108"/>
      <c r="B857" s="108"/>
      <c r="C857" s="108"/>
      <c r="D857" s="111"/>
      <c r="E857" s="111"/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08"/>
      <c r="T857" s="108"/>
      <c r="U857" s="108"/>
      <c r="V857" s="108"/>
      <c r="W857" s="108"/>
    </row>
    <row r="858" spans="1:23" ht="15.75" customHeight="1" x14ac:dyDescent="0.2">
      <c r="A858" s="108"/>
      <c r="B858" s="108"/>
      <c r="C858" s="108"/>
      <c r="D858" s="111"/>
      <c r="E858" s="111"/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08"/>
      <c r="T858" s="108"/>
      <c r="U858" s="108"/>
      <c r="V858" s="108"/>
      <c r="W858" s="108"/>
    </row>
    <row r="859" spans="1:23" ht="15.75" customHeight="1" x14ac:dyDescent="0.2">
      <c r="A859" s="108"/>
      <c r="B859" s="108"/>
      <c r="C859" s="108"/>
      <c r="D859" s="111"/>
      <c r="E859" s="111"/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08"/>
      <c r="T859" s="108"/>
      <c r="U859" s="108"/>
      <c r="V859" s="108"/>
      <c r="W859" s="108"/>
    </row>
    <row r="860" spans="1:23" ht="15.75" customHeight="1" x14ac:dyDescent="0.2">
      <c r="A860" s="108"/>
      <c r="B860" s="108"/>
      <c r="C860" s="108"/>
      <c r="D860" s="111"/>
      <c r="E860" s="111"/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08"/>
      <c r="T860" s="108"/>
      <c r="U860" s="108"/>
      <c r="V860" s="108"/>
      <c r="W860" s="108"/>
    </row>
    <row r="861" spans="1:23" ht="15.75" customHeight="1" x14ac:dyDescent="0.2">
      <c r="A861" s="108"/>
      <c r="B861" s="108"/>
      <c r="C861" s="108"/>
      <c r="D861" s="111"/>
      <c r="E861" s="111"/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08"/>
      <c r="T861" s="108"/>
      <c r="U861" s="108"/>
      <c r="V861" s="108"/>
      <c r="W861" s="108"/>
    </row>
    <row r="862" spans="1:23" ht="15.75" customHeight="1" x14ac:dyDescent="0.2">
      <c r="A862" s="108"/>
      <c r="B862" s="108"/>
      <c r="C862" s="108"/>
      <c r="D862" s="111"/>
      <c r="E862" s="111"/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08"/>
      <c r="T862" s="108"/>
      <c r="U862" s="108"/>
      <c r="V862" s="108"/>
      <c r="W862" s="108"/>
    </row>
    <row r="863" spans="1:23" ht="15.75" customHeight="1" x14ac:dyDescent="0.2">
      <c r="A863" s="108"/>
      <c r="B863" s="108"/>
      <c r="C863" s="108"/>
      <c r="D863" s="111"/>
      <c r="E863" s="111"/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08"/>
      <c r="T863" s="108"/>
      <c r="U863" s="108"/>
      <c r="V863" s="108"/>
      <c r="W863" s="108"/>
    </row>
    <row r="864" spans="1:23" ht="15.75" customHeight="1" x14ac:dyDescent="0.2">
      <c r="A864" s="108"/>
      <c r="B864" s="108"/>
      <c r="C864" s="108"/>
      <c r="D864" s="111"/>
      <c r="E864" s="111"/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08"/>
      <c r="T864" s="108"/>
      <c r="U864" s="108"/>
      <c r="V864" s="108"/>
      <c r="W864" s="108"/>
    </row>
    <row r="865" spans="1:23" ht="15.75" customHeight="1" x14ac:dyDescent="0.2">
      <c r="A865" s="108"/>
      <c r="B865" s="108"/>
      <c r="C865" s="108"/>
      <c r="D865" s="111"/>
      <c r="E865" s="111"/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08"/>
      <c r="T865" s="108"/>
      <c r="U865" s="108"/>
      <c r="V865" s="108"/>
      <c r="W865" s="108"/>
    </row>
    <row r="866" spans="1:23" ht="15.75" customHeight="1" x14ac:dyDescent="0.2">
      <c r="A866" s="108"/>
      <c r="B866" s="108"/>
      <c r="C866" s="108"/>
      <c r="D866" s="111"/>
      <c r="E866" s="111"/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08"/>
      <c r="T866" s="108"/>
      <c r="U866" s="108"/>
      <c r="V866" s="108"/>
      <c r="W866" s="108"/>
    </row>
    <row r="867" spans="1:23" ht="15.75" customHeight="1" x14ac:dyDescent="0.2">
      <c r="A867" s="108"/>
      <c r="B867" s="108"/>
      <c r="C867" s="108"/>
      <c r="D867" s="111"/>
      <c r="E867" s="111"/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08"/>
      <c r="T867" s="108"/>
      <c r="U867" s="108"/>
      <c r="V867" s="108"/>
      <c r="W867" s="108"/>
    </row>
    <row r="868" spans="1:23" ht="15.75" customHeight="1" x14ac:dyDescent="0.2">
      <c r="A868" s="108"/>
      <c r="B868" s="108"/>
      <c r="C868" s="108"/>
      <c r="D868" s="111"/>
      <c r="E868" s="111"/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08"/>
      <c r="T868" s="108"/>
      <c r="U868" s="108"/>
      <c r="V868" s="108"/>
      <c r="W868" s="108"/>
    </row>
    <row r="869" spans="1:23" ht="15.75" customHeight="1" x14ac:dyDescent="0.2">
      <c r="A869" s="108"/>
      <c r="B869" s="108"/>
      <c r="C869" s="108"/>
      <c r="D869" s="111"/>
      <c r="E869" s="111"/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08"/>
      <c r="T869" s="108"/>
      <c r="U869" s="108"/>
      <c r="V869" s="108"/>
      <c r="W869" s="108"/>
    </row>
    <row r="870" spans="1:23" ht="15.75" customHeight="1" x14ac:dyDescent="0.2">
      <c r="A870" s="108"/>
      <c r="B870" s="108"/>
      <c r="C870" s="108"/>
      <c r="D870" s="111"/>
      <c r="E870" s="111"/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08"/>
      <c r="T870" s="108"/>
      <c r="U870" s="108"/>
      <c r="V870" s="108"/>
      <c r="W870" s="108"/>
    </row>
    <row r="871" spans="1:23" ht="15.75" customHeight="1" x14ac:dyDescent="0.2">
      <c r="A871" s="108"/>
      <c r="B871" s="108"/>
      <c r="C871" s="108"/>
      <c r="D871" s="111"/>
      <c r="E871" s="111"/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08"/>
      <c r="T871" s="108"/>
      <c r="U871" s="108"/>
      <c r="V871" s="108"/>
      <c r="W871" s="108"/>
    </row>
    <row r="872" spans="1:23" ht="15.75" customHeight="1" x14ac:dyDescent="0.2">
      <c r="A872" s="108"/>
      <c r="B872" s="108"/>
      <c r="C872" s="108"/>
      <c r="D872" s="111"/>
      <c r="E872" s="111"/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08"/>
      <c r="T872" s="108"/>
      <c r="U872" s="108"/>
      <c r="V872" s="108"/>
      <c r="W872" s="108"/>
    </row>
    <row r="873" spans="1:23" ht="15.75" customHeight="1" x14ac:dyDescent="0.2">
      <c r="A873" s="108"/>
      <c r="B873" s="108"/>
      <c r="C873" s="108"/>
      <c r="D873" s="111"/>
      <c r="E873" s="111"/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08"/>
      <c r="T873" s="108"/>
      <c r="U873" s="108"/>
      <c r="V873" s="108"/>
      <c r="W873" s="108"/>
    </row>
    <row r="874" spans="1:23" ht="15.75" customHeight="1" x14ac:dyDescent="0.2">
      <c r="A874" s="108"/>
      <c r="B874" s="108"/>
      <c r="C874" s="108"/>
      <c r="D874" s="111"/>
      <c r="E874" s="111"/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08"/>
      <c r="T874" s="108"/>
      <c r="U874" s="108"/>
      <c r="V874" s="108"/>
      <c r="W874" s="108"/>
    </row>
    <row r="875" spans="1:23" ht="15.75" customHeight="1" x14ac:dyDescent="0.2">
      <c r="A875" s="108"/>
      <c r="B875" s="108"/>
      <c r="C875" s="108"/>
      <c r="D875" s="111"/>
      <c r="E875" s="111"/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08"/>
      <c r="T875" s="108"/>
      <c r="U875" s="108"/>
      <c r="V875" s="108"/>
      <c r="W875" s="108"/>
    </row>
    <row r="876" spans="1:23" ht="15.75" customHeight="1" x14ac:dyDescent="0.2">
      <c r="A876" s="108"/>
      <c r="B876" s="108"/>
      <c r="C876" s="108"/>
      <c r="D876" s="111"/>
      <c r="E876" s="111"/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08"/>
      <c r="T876" s="108"/>
      <c r="U876" s="108"/>
      <c r="V876" s="108"/>
      <c r="W876" s="108"/>
    </row>
    <row r="877" spans="1:23" ht="15.75" customHeight="1" x14ac:dyDescent="0.2">
      <c r="A877" s="108"/>
      <c r="B877" s="108"/>
      <c r="C877" s="108"/>
      <c r="D877" s="111"/>
      <c r="E877" s="111"/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08"/>
      <c r="T877" s="108"/>
      <c r="U877" s="108"/>
      <c r="V877" s="108"/>
      <c r="W877" s="108"/>
    </row>
    <row r="878" spans="1:23" ht="15.75" customHeight="1" x14ac:dyDescent="0.2">
      <c r="A878" s="108"/>
      <c r="B878" s="108"/>
      <c r="C878" s="108"/>
      <c r="D878" s="111"/>
      <c r="E878" s="111"/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08"/>
      <c r="T878" s="108"/>
      <c r="U878" s="108"/>
      <c r="V878" s="108"/>
      <c r="W878" s="108"/>
    </row>
    <row r="879" spans="1:23" ht="15.75" customHeight="1" x14ac:dyDescent="0.2">
      <c r="A879" s="108"/>
      <c r="B879" s="108"/>
      <c r="C879" s="108"/>
      <c r="D879" s="111"/>
      <c r="E879" s="111"/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08"/>
      <c r="T879" s="108"/>
      <c r="U879" s="108"/>
      <c r="V879" s="108"/>
      <c r="W879" s="108"/>
    </row>
    <row r="880" spans="1:23" ht="15.75" customHeight="1" x14ac:dyDescent="0.2">
      <c r="A880" s="108"/>
      <c r="B880" s="108"/>
      <c r="C880" s="108"/>
      <c r="D880" s="111"/>
      <c r="E880" s="111"/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08"/>
      <c r="T880" s="108"/>
      <c r="U880" s="108"/>
      <c r="V880" s="108"/>
      <c r="W880" s="108"/>
    </row>
    <row r="881" spans="1:23" ht="15.75" customHeight="1" x14ac:dyDescent="0.2">
      <c r="A881" s="108"/>
      <c r="B881" s="108"/>
      <c r="C881" s="108"/>
      <c r="D881" s="111"/>
      <c r="E881" s="111"/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08"/>
      <c r="T881" s="108"/>
      <c r="U881" s="108"/>
      <c r="V881" s="108"/>
      <c r="W881" s="108"/>
    </row>
    <row r="882" spans="1:23" ht="15.75" customHeight="1" x14ac:dyDescent="0.2">
      <c r="A882" s="108"/>
      <c r="B882" s="108"/>
      <c r="C882" s="108"/>
      <c r="D882" s="111"/>
      <c r="E882" s="111"/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08"/>
      <c r="T882" s="108"/>
      <c r="U882" s="108"/>
      <c r="V882" s="108"/>
      <c r="W882" s="108"/>
    </row>
    <row r="883" spans="1:23" ht="15.75" customHeight="1" x14ac:dyDescent="0.2">
      <c r="A883" s="108"/>
      <c r="B883" s="108"/>
      <c r="C883" s="108"/>
      <c r="D883" s="111"/>
      <c r="E883" s="111"/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08"/>
      <c r="T883" s="108"/>
      <c r="U883" s="108"/>
      <c r="V883" s="108"/>
      <c r="W883" s="108"/>
    </row>
    <row r="884" spans="1:23" ht="15.75" customHeight="1" x14ac:dyDescent="0.2">
      <c r="A884" s="108"/>
      <c r="B884" s="108"/>
      <c r="C884" s="108"/>
      <c r="D884" s="111"/>
      <c r="E884" s="111"/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08"/>
      <c r="T884" s="108"/>
      <c r="U884" s="108"/>
      <c r="V884" s="108"/>
      <c r="W884" s="108"/>
    </row>
    <row r="885" spans="1:23" ht="15.75" customHeight="1" x14ac:dyDescent="0.2">
      <c r="A885" s="108"/>
      <c r="B885" s="108"/>
      <c r="C885" s="108"/>
      <c r="D885" s="111"/>
      <c r="E885" s="111"/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08"/>
      <c r="T885" s="108"/>
      <c r="U885" s="108"/>
      <c r="V885" s="108"/>
      <c r="W885" s="108"/>
    </row>
    <row r="886" spans="1:23" ht="15.75" customHeight="1" x14ac:dyDescent="0.2">
      <c r="A886" s="108"/>
      <c r="B886" s="108"/>
      <c r="C886" s="108"/>
      <c r="D886" s="111"/>
      <c r="E886" s="111"/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08"/>
      <c r="T886" s="108"/>
      <c r="U886" s="108"/>
      <c r="V886" s="108"/>
      <c r="W886" s="108"/>
    </row>
    <row r="887" spans="1:23" ht="15.75" customHeight="1" x14ac:dyDescent="0.2">
      <c r="A887" s="108"/>
      <c r="B887" s="108"/>
      <c r="C887" s="108"/>
      <c r="D887" s="111"/>
      <c r="E887" s="111"/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08"/>
      <c r="T887" s="108"/>
      <c r="U887" s="108"/>
      <c r="V887" s="108"/>
      <c r="W887" s="108"/>
    </row>
    <row r="888" spans="1:23" ht="15.75" customHeight="1" x14ac:dyDescent="0.2">
      <c r="A888" s="108"/>
      <c r="B888" s="108"/>
      <c r="C888" s="108"/>
      <c r="D888" s="111"/>
      <c r="E888" s="111"/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08"/>
      <c r="T888" s="108"/>
      <c r="U888" s="108"/>
      <c r="V888" s="108"/>
      <c r="W888" s="108"/>
    </row>
    <row r="889" spans="1:23" ht="15.75" customHeight="1" x14ac:dyDescent="0.2">
      <c r="A889" s="108"/>
      <c r="B889" s="108"/>
      <c r="C889" s="108"/>
      <c r="D889" s="111"/>
      <c r="E889" s="111"/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08"/>
      <c r="T889" s="108"/>
      <c r="U889" s="108"/>
      <c r="V889" s="108"/>
      <c r="W889" s="108"/>
    </row>
    <row r="890" spans="1:23" ht="15.75" customHeight="1" x14ac:dyDescent="0.2">
      <c r="A890" s="108"/>
      <c r="B890" s="108"/>
      <c r="C890" s="108"/>
      <c r="D890" s="111"/>
      <c r="E890" s="111"/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08"/>
      <c r="T890" s="108"/>
      <c r="U890" s="108"/>
      <c r="V890" s="108"/>
      <c r="W890" s="108"/>
    </row>
    <row r="891" spans="1:23" ht="15.75" customHeight="1" x14ac:dyDescent="0.2">
      <c r="A891" s="108"/>
      <c r="B891" s="108"/>
      <c r="C891" s="108"/>
      <c r="D891" s="111"/>
      <c r="E891" s="111"/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08"/>
      <c r="T891" s="108"/>
      <c r="U891" s="108"/>
      <c r="V891" s="108"/>
      <c r="W891" s="108"/>
    </row>
    <row r="892" spans="1:23" ht="15.75" customHeight="1" x14ac:dyDescent="0.2">
      <c r="A892" s="108"/>
      <c r="B892" s="108"/>
      <c r="C892" s="108"/>
      <c r="D892" s="111"/>
      <c r="E892" s="111"/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08"/>
      <c r="T892" s="108"/>
      <c r="U892" s="108"/>
      <c r="V892" s="108"/>
      <c r="W892" s="108"/>
    </row>
    <row r="893" spans="1:23" ht="15.75" customHeight="1" x14ac:dyDescent="0.2">
      <c r="A893" s="108"/>
      <c r="B893" s="108"/>
      <c r="C893" s="108"/>
      <c r="D893" s="111"/>
      <c r="E893" s="111"/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08"/>
      <c r="T893" s="108"/>
      <c r="U893" s="108"/>
      <c r="V893" s="108"/>
      <c r="W893" s="108"/>
    </row>
    <row r="894" spans="1:23" ht="15.75" customHeight="1" x14ac:dyDescent="0.2">
      <c r="A894" s="108"/>
      <c r="B894" s="108"/>
      <c r="C894" s="108"/>
      <c r="D894" s="111"/>
      <c r="E894" s="111"/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08"/>
      <c r="T894" s="108"/>
      <c r="U894" s="108"/>
      <c r="V894" s="108"/>
      <c r="W894" s="108"/>
    </row>
    <row r="895" spans="1:23" ht="15.75" customHeight="1" x14ac:dyDescent="0.2">
      <c r="A895" s="108"/>
      <c r="B895" s="108"/>
      <c r="C895" s="108"/>
      <c r="D895" s="111"/>
      <c r="E895" s="111"/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08"/>
      <c r="T895" s="108"/>
      <c r="U895" s="108"/>
      <c r="V895" s="108"/>
      <c r="W895" s="108"/>
    </row>
    <row r="896" spans="1:23" ht="15.75" customHeight="1" x14ac:dyDescent="0.2">
      <c r="A896" s="108"/>
      <c r="B896" s="108"/>
      <c r="C896" s="108"/>
      <c r="D896" s="111"/>
      <c r="E896" s="111"/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08"/>
      <c r="T896" s="108"/>
      <c r="U896" s="108"/>
      <c r="V896" s="108"/>
      <c r="W896" s="108"/>
    </row>
    <row r="897" spans="1:23" ht="15.75" customHeight="1" x14ac:dyDescent="0.2">
      <c r="A897" s="108"/>
      <c r="B897" s="108"/>
      <c r="C897" s="108"/>
      <c r="D897" s="111"/>
      <c r="E897" s="111"/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08"/>
      <c r="T897" s="108"/>
      <c r="U897" s="108"/>
      <c r="V897" s="108"/>
      <c r="W897" s="108"/>
    </row>
    <row r="898" spans="1:23" ht="15.75" customHeight="1" x14ac:dyDescent="0.2">
      <c r="A898" s="108"/>
      <c r="B898" s="108"/>
      <c r="C898" s="108"/>
      <c r="D898" s="111"/>
      <c r="E898" s="111"/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08"/>
      <c r="T898" s="108"/>
      <c r="U898" s="108"/>
      <c r="V898" s="108"/>
      <c r="W898" s="108"/>
    </row>
    <row r="899" spans="1:23" ht="15.75" customHeight="1" x14ac:dyDescent="0.2">
      <c r="A899" s="108"/>
      <c r="B899" s="108"/>
      <c r="C899" s="108"/>
      <c r="D899" s="111"/>
      <c r="E899" s="111"/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08"/>
      <c r="T899" s="108"/>
      <c r="U899" s="108"/>
      <c r="V899" s="108"/>
      <c r="W899" s="108"/>
    </row>
    <row r="900" spans="1:23" ht="15.75" customHeight="1" x14ac:dyDescent="0.2">
      <c r="A900" s="108"/>
      <c r="B900" s="108"/>
      <c r="C900" s="108"/>
      <c r="D900" s="111"/>
      <c r="E900" s="111"/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08"/>
      <c r="T900" s="108"/>
      <c r="U900" s="108"/>
      <c r="V900" s="108"/>
      <c r="W900" s="108"/>
    </row>
    <row r="901" spans="1:23" ht="15.75" customHeight="1" x14ac:dyDescent="0.2">
      <c r="A901" s="108"/>
      <c r="B901" s="108"/>
      <c r="C901" s="108"/>
      <c r="D901" s="111"/>
      <c r="E901" s="111"/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08"/>
      <c r="T901" s="108"/>
      <c r="U901" s="108"/>
      <c r="V901" s="108"/>
      <c r="W901" s="108"/>
    </row>
    <row r="902" spans="1:23" ht="15.75" customHeight="1" x14ac:dyDescent="0.2">
      <c r="A902" s="108"/>
      <c r="B902" s="108"/>
      <c r="C902" s="108"/>
      <c r="D902" s="111"/>
      <c r="E902" s="111"/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08"/>
      <c r="T902" s="108"/>
      <c r="U902" s="108"/>
      <c r="V902" s="108"/>
      <c r="W902" s="108"/>
    </row>
    <row r="903" spans="1:23" ht="15.75" customHeight="1" x14ac:dyDescent="0.2">
      <c r="A903" s="108"/>
      <c r="B903" s="108"/>
      <c r="C903" s="108"/>
      <c r="D903" s="111"/>
      <c r="E903" s="111"/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08"/>
      <c r="T903" s="108"/>
      <c r="U903" s="108"/>
      <c r="V903" s="108"/>
      <c r="W903" s="108"/>
    </row>
    <row r="904" spans="1:23" ht="15.75" customHeight="1" x14ac:dyDescent="0.2">
      <c r="A904" s="108"/>
      <c r="B904" s="108"/>
      <c r="C904" s="108"/>
      <c r="D904" s="111"/>
      <c r="E904" s="111"/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08"/>
      <c r="T904" s="108"/>
      <c r="U904" s="108"/>
      <c r="V904" s="108"/>
      <c r="W904" s="108"/>
    </row>
    <row r="905" spans="1:23" ht="15.75" customHeight="1" x14ac:dyDescent="0.2">
      <c r="A905" s="108"/>
      <c r="B905" s="108"/>
      <c r="C905" s="108"/>
      <c r="D905" s="111"/>
      <c r="E905" s="111"/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08"/>
      <c r="T905" s="108"/>
      <c r="U905" s="108"/>
      <c r="V905" s="108"/>
      <c r="W905" s="108"/>
    </row>
    <row r="906" spans="1:23" ht="15.75" customHeight="1" x14ac:dyDescent="0.2">
      <c r="A906" s="108"/>
      <c r="B906" s="108"/>
      <c r="C906" s="108"/>
      <c r="D906" s="111"/>
      <c r="E906" s="111"/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08"/>
      <c r="T906" s="108"/>
      <c r="U906" s="108"/>
      <c r="V906" s="108"/>
      <c r="W906" s="108"/>
    </row>
    <row r="907" spans="1:23" ht="15.75" customHeight="1" x14ac:dyDescent="0.2">
      <c r="A907" s="108"/>
      <c r="B907" s="108"/>
      <c r="C907" s="108"/>
      <c r="D907" s="111"/>
      <c r="E907" s="111"/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08"/>
      <c r="T907" s="108"/>
      <c r="U907" s="108"/>
      <c r="V907" s="108"/>
      <c r="W907" s="108"/>
    </row>
    <row r="908" spans="1:23" ht="15.75" customHeight="1" x14ac:dyDescent="0.2">
      <c r="A908" s="108"/>
      <c r="B908" s="108"/>
      <c r="C908" s="108"/>
      <c r="D908" s="111"/>
      <c r="E908" s="111"/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08"/>
      <c r="T908" s="108"/>
      <c r="U908" s="108"/>
      <c r="V908" s="108"/>
      <c r="W908" s="108"/>
    </row>
    <row r="909" spans="1:23" ht="15.75" customHeight="1" x14ac:dyDescent="0.2">
      <c r="A909" s="108"/>
      <c r="B909" s="108"/>
      <c r="C909" s="108"/>
      <c r="D909" s="111"/>
      <c r="E909" s="111"/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08"/>
      <c r="T909" s="108"/>
      <c r="U909" s="108"/>
      <c r="V909" s="108"/>
      <c r="W909" s="108"/>
    </row>
    <row r="910" spans="1:23" ht="15.75" customHeight="1" x14ac:dyDescent="0.2">
      <c r="A910" s="108"/>
      <c r="B910" s="108"/>
      <c r="C910" s="108"/>
      <c r="D910" s="111"/>
      <c r="E910" s="111"/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08"/>
      <c r="T910" s="108"/>
      <c r="U910" s="108"/>
      <c r="V910" s="108"/>
      <c r="W910" s="108"/>
    </row>
    <row r="911" spans="1:23" ht="15.75" customHeight="1" x14ac:dyDescent="0.2">
      <c r="A911" s="108"/>
      <c r="B911" s="108"/>
      <c r="C911" s="108"/>
      <c r="D911" s="111"/>
      <c r="E911" s="111"/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08"/>
      <c r="T911" s="108"/>
      <c r="U911" s="108"/>
      <c r="V911" s="108"/>
      <c r="W911" s="108"/>
    </row>
    <row r="912" spans="1:23" ht="15.75" customHeight="1" x14ac:dyDescent="0.2">
      <c r="A912" s="108"/>
      <c r="B912" s="108"/>
      <c r="C912" s="108"/>
      <c r="D912" s="111"/>
      <c r="E912" s="111"/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08"/>
      <c r="T912" s="108"/>
      <c r="U912" s="108"/>
      <c r="V912" s="108"/>
      <c r="W912" s="108"/>
    </row>
    <row r="913" spans="1:23" ht="15.75" customHeight="1" x14ac:dyDescent="0.2">
      <c r="A913" s="108"/>
      <c r="B913" s="108"/>
      <c r="C913" s="108"/>
      <c r="D913" s="111"/>
      <c r="E913" s="111"/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08"/>
      <c r="T913" s="108"/>
      <c r="U913" s="108"/>
      <c r="V913" s="108"/>
      <c r="W913" s="108"/>
    </row>
    <row r="914" spans="1:23" ht="15.75" customHeight="1" x14ac:dyDescent="0.2">
      <c r="A914" s="108"/>
      <c r="B914" s="108"/>
      <c r="C914" s="108"/>
      <c r="D914" s="111"/>
      <c r="E914" s="111"/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08"/>
      <c r="T914" s="108"/>
      <c r="U914" s="108"/>
      <c r="V914" s="108"/>
      <c r="W914" s="108"/>
    </row>
    <row r="915" spans="1:23" ht="15.75" customHeight="1" x14ac:dyDescent="0.2">
      <c r="A915" s="108"/>
      <c r="B915" s="108"/>
      <c r="C915" s="108"/>
      <c r="D915" s="111"/>
      <c r="E915" s="111"/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08"/>
      <c r="T915" s="108"/>
      <c r="U915" s="108"/>
      <c r="V915" s="108"/>
      <c r="W915" s="108"/>
    </row>
    <row r="916" spans="1:23" ht="15.75" customHeight="1" x14ac:dyDescent="0.2">
      <c r="A916" s="108"/>
      <c r="B916" s="108"/>
      <c r="C916" s="108"/>
      <c r="D916" s="111"/>
      <c r="E916" s="111"/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08"/>
      <c r="T916" s="108"/>
      <c r="U916" s="108"/>
      <c r="V916" s="108"/>
      <c r="W916" s="108"/>
    </row>
    <row r="917" spans="1:23" ht="15.75" customHeight="1" x14ac:dyDescent="0.2">
      <c r="A917" s="108"/>
      <c r="B917" s="108"/>
      <c r="C917" s="108"/>
      <c r="D917" s="111"/>
      <c r="E917" s="111"/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08"/>
      <c r="T917" s="108"/>
      <c r="U917" s="108"/>
      <c r="V917" s="108"/>
      <c r="W917" s="108"/>
    </row>
    <row r="918" spans="1:23" ht="15.75" customHeight="1" x14ac:dyDescent="0.2">
      <c r="A918" s="108"/>
      <c r="B918" s="108"/>
      <c r="C918" s="108"/>
      <c r="D918" s="111"/>
      <c r="E918" s="111"/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08"/>
      <c r="T918" s="108"/>
      <c r="U918" s="108"/>
      <c r="V918" s="108"/>
      <c r="W918" s="108"/>
    </row>
    <row r="919" spans="1:23" ht="15.75" customHeight="1" x14ac:dyDescent="0.2">
      <c r="A919" s="108"/>
      <c r="B919" s="108"/>
      <c r="C919" s="108"/>
      <c r="D919" s="111"/>
      <c r="E919" s="111"/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08"/>
      <c r="T919" s="108"/>
      <c r="U919" s="108"/>
      <c r="V919" s="108"/>
      <c r="W919" s="108"/>
    </row>
    <row r="920" spans="1:23" ht="15.75" customHeight="1" x14ac:dyDescent="0.2">
      <c r="A920" s="108"/>
      <c r="B920" s="108"/>
      <c r="C920" s="108"/>
      <c r="D920" s="111"/>
      <c r="E920" s="111"/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08"/>
      <c r="T920" s="108"/>
      <c r="U920" s="108"/>
      <c r="V920" s="108"/>
      <c r="W920" s="108"/>
    </row>
    <row r="921" spans="1:23" ht="15.75" customHeight="1" x14ac:dyDescent="0.2">
      <c r="A921" s="108"/>
      <c r="B921" s="108"/>
      <c r="C921" s="108"/>
      <c r="D921" s="111"/>
      <c r="E921" s="111"/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08"/>
      <c r="T921" s="108"/>
      <c r="U921" s="108"/>
      <c r="V921" s="108"/>
      <c r="W921" s="108"/>
    </row>
    <row r="922" spans="1:23" ht="15.75" customHeight="1" x14ac:dyDescent="0.2">
      <c r="A922" s="108"/>
      <c r="B922" s="108"/>
      <c r="C922" s="108"/>
      <c r="D922" s="111"/>
      <c r="E922" s="111"/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08"/>
      <c r="T922" s="108"/>
      <c r="U922" s="108"/>
      <c r="V922" s="108"/>
      <c r="W922" s="108"/>
    </row>
    <row r="923" spans="1:23" ht="15.75" customHeight="1" x14ac:dyDescent="0.2">
      <c r="A923" s="108"/>
      <c r="B923" s="108"/>
      <c r="C923" s="108"/>
      <c r="D923" s="111"/>
      <c r="E923" s="111"/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08"/>
      <c r="T923" s="108"/>
      <c r="U923" s="108"/>
      <c r="V923" s="108"/>
      <c r="W923" s="108"/>
    </row>
    <row r="924" spans="1:23" ht="15.75" customHeight="1" x14ac:dyDescent="0.2">
      <c r="A924" s="108"/>
      <c r="B924" s="108"/>
      <c r="C924" s="108"/>
      <c r="D924" s="111"/>
      <c r="E924" s="111"/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08"/>
      <c r="T924" s="108"/>
      <c r="U924" s="108"/>
      <c r="V924" s="108"/>
      <c r="W924" s="108"/>
    </row>
    <row r="925" spans="1:23" ht="15.75" customHeight="1" x14ac:dyDescent="0.2">
      <c r="A925" s="108"/>
      <c r="B925" s="108"/>
      <c r="C925" s="108"/>
      <c r="D925" s="111"/>
      <c r="E925" s="111"/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08"/>
      <c r="T925" s="108"/>
      <c r="U925" s="108"/>
      <c r="V925" s="108"/>
      <c r="W925" s="108"/>
    </row>
    <row r="926" spans="1:23" ht="15.75" customHeight="1" x14ac:dyDescent="0.2">
      <c r="A926" s="108"/>
      <c r="B926" s="108"/>
      <c r="C926" s="108"/>
      <c r="D926" s="111"/>
      <c r="E926" s="111"/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08"/>
      <c r="T926" s="108"/>
      <c r="U926" s="108"/>
      <c r="V926" s="108"/>
      <c r="W926" s="108"/>
    </row>
    <row r="927" spans="1:23" ht="15.75" customHeight="1" x14ac:dyDescent="0.2">
      <c r="A927" s="108"/>
      <c r="B927" s="108"/>
      <c r="C927" s="108"/>
      <c r="D927" s="111"/>
      <c r="E927" s="111"/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08"/>
      <c r="T927" s="108"/>
      <c r="U927" s="108"/>
      <c r="V927" s="108"/>
      <c r="W927" s="108"/>
    </row>
    <row r="928" spans="1:23" ht="15.75" customHeight="1" x14ac:dyDescent="0.2">
      <c r="A928" s="108"/>
      <c r="B928" s="108"/>
      <c r="C928" s="108"/>
      <c r="D928" s="111"/>
      <c r="E928" s="111"/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08"/>
      <c r="T928" s="108"/>
      <c r="U928" s="108"/>
      <c r="V928" s="108"/>
      <c r="W928" s="108"/>
    </row>
    <row r="929" spans="1:23" ht="15.75" customHeight="1" x14ac:dyDescent="0.2">
      <c r="A929" s="108"/>
      <c r="B929" s="108"/>
      <c r="C929" s="108"/>
      <c r="D929" s="111"/>
      <c r="E929" s="111"/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08"/>
      <c r="T929" s="108"/>
      <c r="U929" s="108"/>
      <c r="V929" s="108"/>
      <c r="W929" s="108"/>
    </row>
    <row r="930" spans="1:23" ht="15.75" customHeight="1" x14ac:dyDescent="0.2">
      <c r="A930" s="108"/>
      <c r="B930" s="108"/>
      <c r="C930" s="108"/>
      <c r="D930" s="111"/>
      <c r="E930" s="111"/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08"/>
      <c r="T930" s="108"/>
      <c r="U930" s="108"/>
      <c r="V930" s="108"/>
      <c r="W930" s="108"/>
    </row>
    <row r="931" spans="1:23" ht="15.75" customHeight="1" x14ac:dyDescent="0.2">
      <c r="A931" s="108"/>
      <c r="B931" s="108"/>
      <c r="C931" s="108"/>
      <c r="D931" s="111"/>
      <c r="E931" s="111"/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08"/>
      <c r="T931" s="108"/>
      <c r="U931" s="108"/>
      <c r="V931" s="108"/>
      <c r="W931" s="108"/>
    </row>
    <row r="932" spans="1:23" ht="15.75" customHeight="1" x14ac:dyDescent="0.2">
      <c r="A932" s="108"/>
      <c r="B932" s="108"/>
      <c r="C932" s="108"/>
      <c r="D932" s="111"/>
      <c r="E932" s="111"/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08"/>
      <c r="T932" s="108"/>
      <c r="U932" s="108"/>
      <c r="V932" s="108"/>
      <c r="W932" s="108"/>
    </row>
    <row r="933" spans="1:23" ht="15.75" customHeight="1" x14ac:dyDescent="0.2">
      <c r="A933" s="108"/>
      <c r="B933" s="108"/>
      <c r="C933" s="108"/>
      <c r="D933" s="111"/>
      <c r="E933" s="111"/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08"/>
      <c r="T933" s="108"/>
      <c r="U933" s="108"/>
      <c r="V933" s="108"/>
      <c r="W933" s="108"/>
    </row>
    <row r="934" spans="1:23" ht="15.75" customHeight="1" x14ac:dyDescent="0.2">
      <c r="A934" s="108"/>
      <c r="B934" s="108"/>
      <c r="C934" s="108"/>
      <c r="D934" s="111"/>
      <c r="E934" s="111"/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08"/>
      <c r="T934" s="108"/>
      <c r="U934" s="108"/>
      <c r="V934" s="108"/>
      <c r="W934" s="108"/>
    </row>
    <row r="935" spans="1:23" ht="15.75" customHeight="1" x14ac:dyDescent="0.2">
      <c r="A935" s="108"/>
      <c r="B935" s="108"/>
      <c r="C935" s="108"/>
      <c r="D935" s="111"/>
      <c r="E935" s="111"/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08"/>
      <c r="T935" s="108"/>
      <c r="U935" s="108"/>
      <c r="V935" s="108"/>
      <c r="W935" s="108"/>
    </row>
    <row r="936" spans="1:23" ht="15.75" customHeight="1" x14ac:dyDescent="0.2">
      <c r="A936" s="108"/>
      <c r="B936" s="108"/>
      <c r="C936" s="108"/>
      <c r="D936" s="111"/>
      <c r="E936" s="111"/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08"/>
      <c r="T936" s="108"/>
      <c r="U936" s="108"/>
      <c r="V936" s="108"/>
      <c r="W936" s="108"/>
    </row>
    <row r="937" spans="1:23" ht="15.75" customHeight="1" x14ac:dyDescent="0.2">
      <c r="A937" s="108"/>
      <c r="B937" s="108"/>
      <c r="C937" s="108"/>
      <c r="D937" s="111"/>
      <c r="E937" s="111"/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08"/>
      <c r="T937" s="108"/>
      <c r="U937" s="108"/>
      <c r="V937" s="108"/>
      <c r="W937" s="108"/>
    </row>
    <row r="938" spans="1:23" ht="15.75" customHeight="1" x14ac:dyDescent="0.2">
      <c r="A938" s="108"/>
      <c r="B938" s="108"/>
      <c r="C938" s="108"/>
      <c r="D938" s="111"/>
      <c r="E938" s="111"/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08"/>
      <c r="T938" s="108"/>
      <c r="U938" s="108"/>
      <c r="V938" s="108"/>
      <c r="W938" s="108"/>
    </row>
    <row r="939" spans="1:23" ht="15.75" customHeight="1" x14ac:dyDescent="0.2">
      <c r="A939" s="108"/>
      <c r="B939" s="108"/>
      <c r="C939" s="108"/>
      <c r="D939" s="111"/>
      <c r="E939" s="111"/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08"/>
      <c r="T939" s="108"/>
      <c r="U939" s="108"/>
      <c r="V939" s="108"/>
      <c r="W939" s="108"/>
    </row>
    <row r="940" spans="1:23" ht="15.75" customHeight="1" x14ac:dyDescent="0.2">
      <c r="A940" s="108"/>
      <c r="B940" s="108"/>
      <c r="C940" s="108"/>
      <c r="D940" s="111"/>
      <c r="E940" s="111"/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08"/>
      <c r="T940" s="108"/>
      <c r="U940" s="108"/>
      <c r="V940" s="108"/>
      <c r="W940" s="108"/>
    </row>
    <row r="941" spans="1:23" ht="15.75" customHeight="1" x14ac:dyDescent="0.2">
      <c r="A941" s="108"/>
      <c r="B941" s="108"/>
      <c r="C941" s="108"/>
      <c r="D941" s="111"/>
      <c r="E941" s="111"/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08"/>
      <c r="T941" s="108"/>
      <c r="U941" s="108"/>
      <c r="V941" s="108"/>
      <c r="W941" s="108"/>
    </row>
    <row r="942" spans="1:23" ht="15.75" customHeight="1" x14ac:dyDescent="0.2">
      <c r="A942" s="108"/>
      <c r="B942" s="108"/>
      <c r="C942" s="108"/>
      <c r="D942" s="111"/>
      <c r="E942" s="111"/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08"/>
      <c r="T942" s="108"/>
      <c r="U942" s="108"/>
      <c r="V942" s="108"/>
      <c r="W942" s="108"/>
    </row>
    <row r="943" spans="1:23" ht="15.75" customHeight="1" x14ac:dyDescent="0.2">
      <c r="A943" s="108"/>
      <c r="B943" s="108"/>
      <c r="C943" s="108"/>
      <c r="D943" s="111"/>
      <c r="E943" s="111"/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08"/>
      <c r="T943" s="108"/>
      <c r="U943" s="108"/>
      <c r="V943" s="108"/>
      <c r="W943" s="108"/>
    </row>
    <row r="944" spans="1:23" ht="15.75" customHeight="1" x14ac:dyDescent="0.2">
      <c r="A944" s="108"/>
      <c r="B944" s="108"/>
      <c r="C944" s="108"/>
      <c r="D944" s="111"/>
      <c r="E944" s="111"/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08"/>
      <c r="T944" s="108"/>
      <c r="U944" s="108"/>
      <c r="V944" s="108"/>
      <c r="W944" s="108"/>
    </row>
    <row r="945" spans="1:23" ht="15.75" customHeight="1" x14ac:dyDescent="0.2">
      <c r="A945" s="108"/>
      <c r="B945" s="108"/>
      <c r="C945" s="108"/>
      <c r="D945" s="111"/>
      <c r="E945" s="111"/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08"/>
      <c r="T945" s="108"/>
      <c r="U945" s="108"/>
      <c r="V945" s="108"/>
      <c r="W945" s="108"/>
    </row>
    <row r="946" spans="1:23" ht="15.75" customHeight="1" x14ac:dyDescent="0.2">
      <c r="A946" s="108"/>
      <c r="B946" s="108"/>
      <c r="C946" s="108"/>
      <c r="D946" s="111"/>
      <c r="E946" s="111"/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08"/>
      <c r="T946" s="108"/>
      <c r="U946" s="108"/>
      <c r="V946" s="108"/>
      <c r="W946" s="108"/>
    </row>
    <row r="947" spans="1:23" ht="15.75" customHeight="1" x14ac:dyDescent="0.2">
      <c r="A947" s="108"/>
      <c r="B947" s="108"/>
      <c r="C947" s="108"/>
      <c r="D947" s="111"/>
      <c r="E947" s="111"/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08"/>
      <c r="T947" s="108"/>
      <c r="U947" s="108"/>
      <c r="V947" s="108"/>
      <c r="W947" s="108"/>
    </row>
    <row r="948" spans="1:23" ht="15.75" customHeight="1" x14ac:dyDescent="0.2">
      <c r="A948" s="108"/>
      <c r="B948" s="108"/>
      <c r="C948" s="108"/>
      <c r="D948" s="111"/>
      <c r="E948" s="111"/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08"/>
      <c r="T948" s="108"/>
      <c r="U948" s="108"/>
      <c r="V948" s="108"/>
      <c r="W948" s="108"/>
    </row>
    <row r="949" spans="1:23" ht="15.75" customHeight="1" x14ac:dyDescent="0.2">
      <c r="A949" s="108"/>
      <c r="B949" s="108"/>
      <c r="C949" s="108"/>
      <c r="D949" s="111"/>
      <c r="E949" s="111"/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08"/>
      <c r="T949" s="108"/>
      <c r="U949" s="108"/>
      <c r="V949" s="108"/>
      <c r="W949" s="108"/>
    </row>
    <row r="950" spans="1:23" ht="15.75" customHeight="1" x14ac:dyDescent="0.2">
      <c r="A950" s="108"/>
      <c r="B950" s="108"/>
      <c r="C950" s="108"/>
      <c r="D950" s="111"/>
      <c r="E950" s="111"/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08"/>
      <c r="T950" s="108"/>
      <c r="U950" s="108"/>
      <c r="V950" s="108"/>
      <c r="W950" s="108"/>
    </row>
    <row r="951" spans="1:23" ht="15.75" customHeight="1" x14ac:dyDescent="0.2">
      <c r="A951" s="108"/>
      <c r="B951" s="108"/>
      <c r="C951" s="108"/>
      <c r="D951" s="111"/>
      <c r="E951" s="111"/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08"/>
      <c r="T951" s="108"/>
      <c r="U951" s="108"/>
      <c r="V951" s="108"/>
      <c r="W951" s="108"/>
    </row>
    <row r="952" spans="1:23" ht="15.75" customHeight="1" x14ac:dyDescent="0.2">
      <c r="A952" s="108"/>
      <c r="B952" s="108"/>
      <c r="C952" s="108"/>
      <c r="D952" s="111"/>
      <c r="E952" s="111"/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08"/>
      <c r="T952" s="108"/>
      <c r="U952" s="108"/>
      <c r="V952" s="108"/>
      <c r="W952" s="108"/>
    </row>
    <row r="953" spans="1:23" ht="15.75" customHeight="1" x14ac:dyDescent="0.2">
      <c r="A953" s="108"/>
      <c r="B953" s="108"/>
      <c r="C953" s="108"/>
      <c r="D953" s="111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08"/>
      <c r="T953" s="108"/>
      <c r="U953" s="108"/>
      <c r="V953" s="108"/>
      <c r="W953" s="108"/>
    </row>
    <row r="954" spans="1:23" ht="15.75" customHeight="1" x14ac:dyDescent="0.2">
      <c r="A954" s="108"/>
      <c r="B954" s="108"/>
      <c r="C954" s="108"/>
      <c r="D954" s="111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08"/>
      <c r="T954" s="108"/>
      <c r="U954" s="108"/>
      <c r="V954" s="108"/>
      <c r="W954" s="108"/>
    </row>
    <row r="955" spans="1:23" ht="15.75" customHeight="1" x14ac:dyDescent="0.2">
      <c r="A955" s="108"/>
      <c r="B955" s="108"/>
      <c r="C955" s="108"/>
      <c r="D955" s="111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08"/>
      <c r="T955" s="108"/>
      <c r="U955" s="108"/>
      <c r="V955" s="108"/>
      <c r="W955" s="108"/>
    </row>
    <row r="956" spans="1:23" ht="15.75" customHeight="1" x14ac:dyDescent="0.2">
      <c r="A956" s="108"/>
      <c r="B956" s="108"/>
      <c r="C956" s="108"/>
      <c r="D956" s="111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08"/>
      <c r="T956" s="108"/>
      <c r="U956" s="108"/>
      <c r="V956" s="108"/>
      <c r="W956" s="108"/>
    </row>
    <row r="957" spans="1:23" ht="15.75" customHeight="1" x14ac:dyDescent="0.2">
      <c r="A957" s="108"/>
      <c r="B957" s="108"/>
      <c r="C957" s="108"/>
      <c r="D957" s="111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08"/>
      <c r="T957" s="108"/>
      <c r="U957" s="108"/>
      <c r="V957" s="108"/>
      <c r="W957" s="108"/>
    </row>
    <row r="958" spans="1:23" ht="15.75" customHeight="1" x14ac:dyDescent="0.2">
      <c r="A958" s="108"/>
      <c r="B958" s="108"/>
      <c r="C958" s="108"/>
      <c r="D958" s="111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08"/>
      <c r="T958" s="108"/>
      <c r="U958" s="108"/>
      <c r="V958" s="108"/>
      <c r="W958" s="108"/>
    </row>
    <row r="959" spans="1:23" ht="15.75" customHeight="1" x14ac:dyDescent="0.2">
      <c r="A959" s="108"/>
      <c r="B959" s="108"/>
      <c r="C959" s="108"/>
      <c r="D959" s="111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08"/>
      <c r="T959" s="108"/>
      <c r="U959" s="108"/>
      <c r="V959" s="108"/>
      <c r="W959" s="108"/>
    </row>
    <row r="960" spans="1:23" ht="15.75" customHeight="1" x14ac:dyDescent="0.2">
      <c r="A960" s="108"/>
      <c r="B960" s="108"/>
      <c r="C960" s="108"/>
      <c r="D960" s="111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08"/>
      <c r="T960" s="108"/>
      <c r="U960" s="108"/>
      <c r="V960" s="108"/>
      <c r="W960" s="108"/>
    </row>
    <row r="961" spans="1:23" ht="15.75" customHeight="1" x14ac:dyDescent="0.2">
      <c r="A961" s="108"/>
      <c r="B961" s="108"/>
      <c r="C961" s="108"/>
      <c r="D961" s="111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08"/>
      <c r="T961" s="108"/>
      <c r="U961" s="108"/>
      <c r="V961" s="108"/>
      <c r="W961" s="108"/>
    </row>
    <row r="962" spans="1:23" ht="15.75" customHeight="1" x14ac:dyDescent="0.2">
      <c r="A962" s="108"/>
      <c r="B962" s="108"/>
      <c r="C962" s="108"/>
      <c r="D962" s="111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08"/>
      <c r="T962" s="108"/>
      <c r="U962" s="108"/>
      <c r="V962" s="108"/>
      <c r="W962" s="108"/>
    </row>
    <row r="963" spans="1:23" ht="15.75" customHeight="1" x14ac:dyDescent="0.2">
      <c r="A963" s="108"/>
      <c r="B963" s="108"/>
      <c r="C963" s="108"/>
      <c r="D963" s="111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08"/>
      <c r="T963" s="108"/>
      <c r="U963" s="108"/>
      <c r="V963" s="108"/>
      <c r="W963" s="108"/>
    </row>
    <row r="964" spans="1:23" ht="15.75" customHeight="1" x14ac:dyDescent="0.2">
      <c r="A964" s="108"/>
      <c r="B964" s="108"/>
      <c r="C964" s="108"/>
      <c r="D964" s="111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08"/>
      <c r="T964" s="108"/>
      <c r="U964" s="108"/>
      <c r="V964" s="108"/>
      <c r="W964" s="108"/>
    </row>
    <row r="965" spans="1:23" ht="15.75" customHeight="1" x14ac:dyDescent="0.2">
      <c r="A965" s="108"/>
      <c r="B965" s="108"/>
      <c r="C965" s="108"/>
      <c r="D965" s="111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08"/>
      <c r="T965" s="108"/>
      <c r="U965" s="108"/>
      <c r="V965" s="108"/>
      <c r="W965" s="108"/>
    </row>
    <row r="966" spans="1:23" ht="15.75" customHeight="1" x14ac:dyDescent="0.2">
      <c r="A966" s="108"/>
      <c r="B966" s="108"/>
      <c r="C966" s="108"/>
      <c r="D966" s="111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08"/>
      <c r="T966" s="108"/>
      <c r="U966" s="108"/>
      <c r="V966" s="108"/>
      <c r="W966" s="108"/>
    </row>
    <row r="967" spans="1:23" ht="15.75" customHeight="1" x14ac:dyDescent="0.2">
      <c r="A967" s="108"/>
      <c r="B967" s="108"/>
      <c r="C967" s="108"/>
      <c r="D967" s="111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08"/>
      <c r="T967" s="108"/>
      <c r="U967" s="108"/>
      <c r="V967" s="108"/>
      <c r="W967" s="108"/>
    </row>
    <row r="968" spans="1:23" ht="15.75" customHeight="1" x14ac:dyDescent="0.2">
      <c r="A968" s="108"/>
      <c r="B968" s="108"/>
      <c r="C968" s="108"/>
      <c r="D968" s="111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08"/>
      <c r="T968" s="108"/>
      <c r="U968" s="108"/>
      <c r="V968" s="108"/>
      <c r="W968" s="108"/>
    </row>
    <row r="969" spans="1:23" ht="15.75" customHeight="1" x14ac:dyDescent="0.2">
      <c r="A969" s="108"/>
      <c r="B969" s="108"/>
      <c r="C969" s="108"/>
      <c r="D969" s="111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08"/>
      <c r="T969" s="108"/>
      <c r="U969" s="108"/>
      <c r="V969" s="108"/>
      <c r="W969" s="108"/>
    </row>
    <row r="970" spans="1:23" ht="15.75" customHeight="1" x14ac:dyDescent="0.2">
      <c r="A970" s="108"/>
      <c r="B970" s="108"/>
      <c r="C970" s="108"/>
      <c r="D970" s="111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08"/>
      <c r="T970" s="108"/>
      <c r="U970" s="108"/>
      <c r="V970" s="108"/>
      <c r="W970" s="108"/>
    </row>
    <row r="971" spans="1:23" ht="15.75" customHeight="1" x14ac:dyDescent="0.2">
      <c r="A971" s="108"/>
      <c r="B971" s="108"/>
      <c r="C971" s="108"/>
      <c r="D971" s="111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08"/>
      <c r="T971" s="108"/>
      <c r="U971" s="108"/>
      <c r="V971" s="108"/>
      <c r="W971" s="108"/>
    </row>
    <row r="972" spans="1:23" ht="15.75" customHeight="1" x14ac:dyDescent="0.2">
      <c r="A972" s="108"/>
      <c r="B972" s="108"/>
      <c r="C972" s="108"/>
      <c r="D972" s="111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08"/>
      <c r="T972" s="108"/>
      <c r="U972" s="108"/>
      <c r="V972" s="108"/>
      <c r="W972" s="108"/>
    </row>
    <row r="973" spans="1:23" ht="15.75" customHeight="1" x14ac:dyDescent="0.2">
      <c r="A973" s="108"/>
      <c r="B973" s="108"/>
      <c r="C973" s="108"/>
      <c r="D973" s="111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08"/>
      <c r="T973" s="108"/>
      <c r="U973" s="108"/>
      <c r="V973" s="108"/>
      <c r="W973" s="108"/>
    </row>
    <row r="974" spans="1:23" ht="15.75" customHeight="1" x14ac:dyDescent="0.2">
      <c r="A974" s="108"/>
      <c r="B974" s="108"/>
      <c r="C974" s="108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08"/>
      <c r="T974" s="108"/>
      <c r="U974" s="108"/>
      <c r="V974" s="108"/>
      <c r="W974" s="108"/>
    </row>
    <row r="975" spans="1:23" ht="15.75" customHeight="1" x14ac:dyDescent="0.2">
      <c r="A975" s="108"/>
      <c r="B975" s="108"/>
      <c r="C975" s="108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08"/>
      <c r="T975" s="108"/>
      <c r="U975" s="108"/>
      <c r="V975" s="108"/>
      <c r="W975" s="108"/>
    </row>
    <row r="976" spans="1:23" ht="15.75" customHeight="1" x14ac:dyDescent="0.2">
      <c r="A976" s="108"/>
      <c r="B976" s="108"/>
      <c r="C976" s="108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08"/>
      <c r="T976" s="108"/>
      <c r="U976" s="108"/>
      <c r="V976" s="108"/>
      <c r="W976" s="108"/>
    </row>
    <row r="977" spans="1:23" ht="15.75" customHeight="1" x14ac:dyDescent="0.2">
      <c r="A977" s="108"/>
      <c r="B977" s="108"/>
      <c r="C977" s="108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08"/>
      <c r="T977" s="108"/>
      <c r="U977" s="108"/>
      <c r="V977" s="108"/>
      <c r="W977" s="108"/>
    </row>
    <row r="978" spans="1:23" ht="15.75" customHeight="1" x14ac:dyDescent="0.2">
      <c r="A978" s="108"/>
      <c r="B978" s="108"/>
      <c r="C978" s="108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08"/>
      <c r="T978" s="108"/>
      <c r="U978" s="108"/>
      <c r="V978" s="108"/>
      <c r="W978" s="108"/>
    </row>
    <row r="979" spans="1:23" ht="15.75" customHeight="1" x14ac:dyDescent="0.2">
      <c r="A979" s="108"/>
      <c r="B979" s="108"/>
      <c r="C979" s="108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08"/>
      <c r="T979" s="108"/>
      <c r="U979" s="108"/>
      <c r="V979" s="108"/>
      <c r="W979" s="108"/>
    </row>
    <row r="980" spans="1:23" ht="15.75" customHeight="1" x14ac:dyDescent="0.2">
      <c r="A980" s="108"/>
      <c r="B980" s="108"/>
      <c r="C980" s="108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08"/>
      <c r="T980" s="108"/>
      <c r="U980" s="108"/>
      <c r="V980" s="108"/>
      <c r="W980" s="108"/>
    </row>
    <row r="981" spans="1:23" ht="15.75" customHeight="1" x14ac:dyDescent="0.2">
      <c r="A981" s="108"/>
      <c r="B981" s="108"/>
      <c r="C981" s="108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08"/>
      <c r="T981" s="108"/>
      <c r="U981" s="108"/>
      <c r="V981" s="108"/>
      <c r="W981" s="108"/>
    </row>
    <row r="982" spans="1:23" ht="15.75" customHeight="1" x14ac:dyDescent="0.2">
      <c r="A982" s="108"/>
      <c r="B982" s="108"/>
      <c r="C982" s="108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08"/>
      <c r="T982" s="108"/>
      <c r="U982" s="108"/>
      <c r="V982" s="108"/>
      <c r="W982" s="108"/>
    </row>
    <row r="983" spans="1:23" ht="15.75" customHeight="1" x14ac:dyDescent="0.2">
      <c r="A983" s="108"/>
      <c r="B983" s="108"/>
      <c r="C983" s="108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08"/>
      <c r="T983" s="108"/>
      <c r="U983" s="108"/>
      <c r="V983" s="108"/>
      <c r="W983" s="108"/>
    </row>
    <row r="984" spans="1:23" ht="15.75" customHeight="1" x14ac:dyDescent="0.2">
      <c r="A984" s="108"/>
      <c r="B984" s="108"/>
      <c r="C984" s="108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08"/>
      <c r="T984" s="108"/>
      <c r="U984" s="108"/>
      <c r="V984" s="108"/>
      <c r="W984" s="108"/>
    </row>
    <row r="985" spans="1:23" ht="15.75" customHeight="1" x14ac:dyDescent="0.2">
      <c r="A985" s="108"/>
      <c r="B985" s="108"/>
      <c r="C985" s="108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08"/>
      <c r="T985" s="108"/>
      <c r="U985" s="108"/>
      <c r="V985" s="108"/>
      <c r="W985" s="108"/>
    </row>
    <row r="986" spans="1:23" ht="15.75" customHeight="1" x14ac:dyDescent="0.2">
      <c r="A986" s="108"/>
      <c r="B986" s="108"/>
      <c r="C986" s="108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08"/>
      <c r="T986" s="108"/>
      <c r="U986" s="108"/>
      <c r="V986" s="108"/>
      <c r="W986" s="108"/>
    </row>
    <row r="987" spans="1:23" ht="15.75" customHeight="1" x14ac:dyDescent="0.2">
      <c r="A987" s="108"/>
      <c r="B987" s="108"/>
      <c r="C987" s="108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08"/>
      <c r="T987" s="108"/>
      <c r="U987" s="108"/>
      <c r="V987" s="108"/>
      <c r="W987" s="108"/>
    </row>
    <row r="988" spans="1:23" ht="15.75" customHeight="1" x14ac:dyDescent="0.2">
      <c r="A988" s="108"/>
      <c r="B988" s="108"/>
      <c r="C988" s="108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08"/>
      <c r="T988" s="108"/>
      <c r="U988" s="108"/>
      <c r="V988" s="108"/>
      <c r="W988" s="108"/>
    </row>
    <row r="989" spans="1:23" ht="15.75" customHeight="1" x14ac:dyDescent="0.2">
      <c r="A989" s="108"/>
      <c r="B989" s="108"/>
      <c r="C989" s="108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08"/>
      <c r="T989" s="108"/>
      <c r="U989" s="108"/>
      <c r="V989" s="108"/>
      <c r="W989" s="108"/>
    </row>
    <row r="990" spans="1:23" ht="15.75" customHeight="1" x14ac:dyDescent="0.2">
      <c r="A990" s="108"/>
      <c r="B990" s="108"/>
      <c r="C990" s="108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08"/>
      <c r="T990" s="108"/>
      <c r="U990" s="108"/>
      <c r="V990" s="108"/>
      <c r="W990" s="108"/>
    </row>
    <row r="991" spans="1:23" ht="15.75" customHeight="1" x14ac:dyDescent="0.2">
      <c r="A991" s="108"/>
      <c r="B991" s="108"/>
      <c r="C991" s="108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08"/>
      <c r="T991" s="108"/>
      <c r="U991" s="108"/>
      <c r="V991" s="108"/>
      <c r="W991" s="108"/>
    </row>
    <row r="992" spans="1:23" ht="15.75" customHeight="1" x14ac:dyDescent="0.2">
      <c r="A992" s="108"/>
      <c r="B992" s="108"/>
      <c r="C992" s="108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08"/>
      <c r="T992" s="108"/>
      <c r="U992" s="108"/>
      <c r="V992" s="108"/>
      <c r="W992" s="108"/>
    </row>
    <row r="993" spans="1:23" ht="15.75" customHeight="1" x14ac:dyDescent="0.2">
      <c r="A993" s="108"/>
      <c r="B993" s="108"/>
      <c r="C993" s="108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08"/>
      <c r="T993" s="108"/>
      <c r="U993" s="108"/>
      <c r="V993" s="108"/>
      <c r="W993" s="108"/>
    </row>
    <row r="994" spans="1:23" ht="15.75" customHeight="1" x14ac:dyDescent="0.2">
      <c r="A994" s="108"/>
      <c r="B994" s="108"/>
      <c r="C994" s="108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08"/>
      <c r="T994" s="108"/>
      <c r="U994" s="108"/>
      <c r="V994" s="108"/>
      <c r="W994" s="108"/>
    </row>
    <row r="995" spans="1:23" ht="15.75" customHeight="1" x14ac:dyDescent="0.2">
      <c r="A995" s="108"/>
      <c r="B995" s="108"/>
      <c r="C995" s="108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08"/>
      <c r="T995" s="108"/>
      <c r="U995" s="108"/>
      <c r="V995" s="108"/>
      <c r="W995" s="108"/>
    </row>
    <row r="996" spans="1:23" ht="15.75" customHeight="1" x14ac:dyDescent="0.2">
      <c r="A996" s="108"/>
      <c r="B996" s="108"/>
      <c r="C996" s="108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08"/>
      <c r="T996" s="108"/>
      <c r="U996" s="108"/>
      <c r="V996" s="108"/>
      <c r="W996" s="108"/>
    </row>
    <row r="997" spans="1:23" ht="15.75" customHeight="1" x14ac:dyDescent="0.2">
      <c r="A997" s="108"/>
      <c r="B997" s="108"/>
      <c r="C997" s="108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08"/>
      <c r="T997" s="108"/>
      <c r="U997" s="108"/>
      <c r="V997" s="108"/>
      <c r="W997" s="108"/>
    </row>
    <row r="998" spans="1:23" ht="15.75" customHeight="1" x14ac:dyDescent="0.2">
      <c r="A998" s="108"/>
      <c r="B998" s="108"/>
      <c r="C998" s="108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08"/>
      <c r="T998" s="108"/>
      <c r="U998" s="108"/>
      <c r="V998" s="108"/>
      <c r="W998" s="108"/>
    </row>
    <row r="999" spans="1:23" ht="15.75" customHeight="1" x14ac:dyDescent="0.2"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08"/>
      <c r="T999" s="108"/>
      <c r="U999" s="108"/>
      <c r="V999" s="108"/>
      <c r="W999" s="108"/>
    </row>
  </sheetData>
  <sortState xmlns:xlrd2="http://schemas.microsoft.com/office/spreadsheetml/2017/richdata2" ref="A2:W999">
    <sortCondition descending="1" ref="C2:C99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0DDF-4EC5-4005-A790-CED297AC39B1}">
  <dimension ref="A1:AD280"/>
  <sheetViews>
    <sheetView workbookViewId="0">
      <selection activeCell="S16" sqref="S16"/>
    </sheetView>
  </sheetViews>
  <sheetFormatPr baseColWidth="10" defaultColWidth="9.1640625" defaultRowHeight="13" x14ac:dyDescent="0.15"/>
  <cols>
    <col min="1" max="2" width="9.1640625" style="14"/>
    <col min="3" max="3" width="9.1640625" style="12"/>
    <col min="4" max="4" width="17" style="12" bestFit="1" customWidth="1"/>
    <col min="5" max="16" width="8" style="12" customWidth="1"/>
    <col min="17" max="17" width="9.1640625" style="12"/>
    <col min="18" max="18" width="8.5" style="12" bestFit="1" customWidth="1"/>
    <col min="19" max="19" width="9.5" style="14" bestFit="1" customWidth="1"/>
    <col min="20" max="16384" width="9.1640625" style="14"/>
  </cols>
  <sheetData>
    <row r="1" spans="1:30" ht="15" x14ac:dyDescent="0.2">
      <c r="D1" s="13" t="s">
        <v>240</v>
      </c>
      <c r="E1" s="13" t="s">
        <v>228</v>
      </c>
      <c r="F1" s="13" t="s">
        <v>229</v>
      </c>
      <c r="G1" s="13" t="s">
        <v>237</v>
      </c>
      <c r="H1" s="13" t="s">
        <v>230</v>
      </c>
      <c r="I1" s="13" t="s">
        <v>21</v>
      </c>
      <c r="J1" s="13" t="s">
        <v>231</v>
      </c>
      <c r="K1" s="13" t="s">
        <v>232</v>
      </c>
      <c r="L1" s="13" t="s">
        <v>233</v>
      </c>
      <c r="M1" s="13" t="s">
        <v>238</v>
      </c>
      <c r="N1" s="13" t="s">
        <v>234</v>
      </c>
      <c r="O1" s="13" t="s">
        <v>235</v>
      </c>
      <c r="P1" s="13" t="s">
        <v>236</v>
      </c>
      <c r="Q1" s="13" t="s">
        <v>43</v>
      </c>
      <c r="R1" s="13" t="s">
        <v>241</v>
      </c>
      <c r="S1" s="1" t="s">
        <v>1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</row>
    <row r="2" spans="1:30" x14ac:dyDescent="0.15">
      <c r="A2" s="9">
        <f>'AB Touchpoint System Workbook'!Z13</f>
        <v>43374</v>
      </c>
      <c r="B2" s="14">
        <f>MONTH(A2)</f>
        <v>10</v>
      </c>
      <c r="C2" s="12" t="str">
        <f>IF('AB Touchpoint System Workbook'!J13="A",VLOOKUP($B2,Reference!$A$93:D$104,4,0),IF('AB Touchpoint System Workbook'!J13="b",VLOOKUP($B2,Reference!$A$93:E$104,5,0),""))</f>
        <v>NovemberDecemberFebruaryMarchMayJuneAugustSeptember</v>
      </c>
      <c r="D2" s="12" t="str">
        <f>IF('AB Touchpoint System Workbook'!J13="A",Q2&amp;C2,IF('AB Touchpoint System Workbook'!J13="b",Q2&amp;C2,""))</f>
        <v>Client 1NovemberDecemberFebruaryMarchMayJuneAugustSeptember</v>
      </c>
      <c r="E2" s="12" t="b">
        <f>IF(ISNUMBER(SEARCH(S$1,$D2)),MAX(E$1:E1)+1)</f>
        <v>0</v>
      </c>
      <c r="F2" s="12">
        <f>IF(ISNUMBER(SEARCH(T$1,$D2)),MAX(F$1:F1)+1)</f>
        <v>1</v>
      </c>
      <c r="G2" s="12">
        <f>IF(ISNUMBER(SEARCH(U$1,$D2)),MAX(G$1:G1)+1)</f>
        <v>1</v>
      </c>
      <c r="H2" s="12" t="b">
        <f>IF(ISNUMBER(SEARCH(V$1,$D2)),MAX(H$1:H1)+1)</f>
        <v>0</v>
      </c>
      <c r="I2" s="12">
        <f>IF(ISNUMBER(SEARCH(W$1,$D2)),MAX(I$1:I1)+1)</f>
        <v>1</v>
      </c>
      <c r="J2" s="12">
        <f>IF(ISNUMBER(SEARCH(X$1,$D2)),MAX(J$1:J1)+1)</f>
        <v>1</v>
      </c>
      <c r="K2" s="12" t="b">
        <f>IF(ISNUMBER(SEARCH(Y$1,$D2)),MAX(K$1:K1)+1)</f>
        <v>0</v>
      </c>
      <c r="L2" s="12">
        <f>IF(ISNUMBER(SEARCH(Z$1,$D2)),MAX(L$1:L1)+1)</f>
        <v>1</v>
      </c>
      <c r="M2" s="12">
        <f>IF(ISNUMBER(SEARCH(AA$1,$D2)),MAX(M$1:M1)+1)</f>
        <v>1</v>
      </c>
      <c r="N2" s="12" t="b">
        <f>IF(ISNUMBER(SEARCH(AB$1,$D2)),MAX(N$1:N1)+1)</f>
        <v>0</v>
      </c>
      <c r="O2" s="12">
        <f>IF(ISNUMBER(SEARCH(AC$1,$D2)),MAX(O$1:O1)+1)</f>
        <v>1</v>
      </c>
      <c r="P2" s="12">
        <f>IF(ISNUMBER(SEARCH(AD$1,$D2)),MAX(P$1:P1)+1)</f>
        <v>1</v>
      </c>
      <c r="Q2" s="12" t="str">
        <f>'AB Touchpoint System Workbook'!K13</f>
        <v>Client 1</v>
      </c>
      <c r="R2" s="12">
        <v>1</v>
      </c>
      <c r="S2" s="14" t="str">
        <f>IFERROR(VLOOKUP($R2,E:$Q,13,0),"")</f>
        <v>Client 2</v>
      </c>
      <c r="T2" s="14" t="str">
        <f>IFERROR(VLOOKUP($R2,F:$Q,12,0),"")</f>
        <v>Client 1</v>
      </c>
      <c r="U2" s="14" t="str">
        <f>IFERROR(VLOOKUP($R2,G:$Q,11,0),"")</f>
        <v>Client 1</v>
      </c>
      <c r="V2" s="14" t="str">
        <f>IFERROR(VLOOKUP($R2,H:$Q,10,0),"")</f>
        <v>Client 2</v>
      </c>
      <c r="W2" s="14" t="str">
        <f>IFERROR(VLOOKUP($R2,I:$Q,9,0),"")</f>
        <v>Client 1</v>
      </c>
      <c r="X2" s="14" t="str">
        <f>IFERROR(VLOOKUP($R2,J:$Q,8,0),"")</f>
        <v>Client 1</v>
      </c>
      <c r="Y2" s="14" t="str">
        <f>IFERROR(VLOOKUP($R2,K:$Q,7,0),"")</f>
        <v>Client 2</v>
      </c>
      <c r="Z2" s="14" t="str">
        <f>IFERROR(VLOOKUP($R2,L:$Q,6,0),"")</f>
        <v>Client 1</v>
      </c>
      <c r="AA2" s="14" t="str">
        <f>IFERROR(VLOOKUP($R2,M:$Q,5,0),"")</f>
        <v>Client 1</v>
      </c>
      <c r="AB2" s="14" t="str">
        <f>IFERROR(VLOOKUP($R2,N:$Q,4,0),"")</f>
        <v>Client 2</v>
      </c>
      <c r="AC2" s="14" t="str">
        <f>IFERROR(VLOOKUP($R2,O:$Q,3,0),"")</f>
        <v>Client 1</v>
      </c>
      <c r="AD2" s="14" t="str">
        <f>IFERROR(VLOOKUP($R2,P:$Q,2,0),"")</f>
        <v>Client 1</v>
      </c>
    </row>
    <row r="3" spans="1:30" x14ac:dyDescent="0.15">
      <c r="A3" s="9">
        <f>'AB Touchpoint System Workbook'!Z14</f>
        <v>43132</v>
      </c>
      <c r="B3" s="14">
        <f t="shared" ref="B3:B66" si="0">MONTH(A3)</f>
        <v>2</v>
      </c>
      <c r="C3" s="12" t="str">
        <f>IF('AB Touchpoint System Workbook'!J14="A",VLOOKUP($B3,Reference!$A$93:D$104,4,0),IF('AB Touchpoint System Workbook'!J14="b",VLOOKUP($B3,Reference!$A$93:E$104,5,0),""))</f>
        <v>MarchAprilJuneJulySeptemberOctoberDecemberJanuary</v>
      </c>
      <c r="D3" s="12" t="str">
        <f>IF('AB Touchpoint System Workbook'!J14="A",Q3&amp;C3,IF('AB Touchpoint System Workbook'!J14="b",Q3&amp;C3,""))</f>
        <v>Client 2MarchAprilJuneJulySeptemberOctoberDecemberJanuary</v>
      </c>
      <c r="E3" s="12">
        <f>IF(ISNUMBER(SEARCH(S$1,$D3)),MAX(E$1:E2)+1)</f>
        <v>1</v>
      </c>
      <c r="F3" s="12" t="b">
        <f>IF(ISNUMBER(SEARCH(T$1,$D3)),MAX(F$1:F2)+1)</f>
        <v>0</v>
      </c>
      <c r="G3" s="12">
        <f>IF(ISNUMBER(SEARCH(U$1,$D3)),MAX(G$1:G2)+1)</f>
        <v>2</v>
      </c>
      <c r="H3" s="12">
        <f>IF(ISNUMBER(SEARCH(V$1,$D3)),MAX(H$1:H2)+1)</f>
        <v>1</v>
      </c>
      <c r="I3" s="12" t="b">
        <f>IF(ISNUMBER(SEARCH(W$1,$D3)),MAX(I$1:I2)+1)</f>
        <v>0</v>
      </c>
      <c r="J3" s="12">
        <f>IF(ISNUMBER(SEARCH(X$1,$D3)),MAX(J$1:J2)+1)</f>
        <v>2</v>
      </c>
      <c r="K3" s="12">
        <f>IF(ISNUMBER(SEARCH(Y$1,$D3)),MAX(K$1:K2)+1)</f>
        <v>1</v>
      </c>
      <c r="L3" s="12" t="b">
        <f>IF(ISNUMBER(SEARCH(Z$1,$D3)),MAX(L$1:L2)+1)</f>
        <v>0</v>
      </c>
      <c r="M3" s="12">
        <f>IF(ISNUMBER(SEARCH(AA$1,$D3)),MAX(M$1:M2)+1)</f>
        <v>2</v>
      </c>
      <c r="N3" s="12">
        <f>IF(ISNUMBER(SEARCH(AB$1,$D3)),MAX(N$1:N2)+1)</f>
        <v>1</v>
      </c>
      <c r="O3" s="12" t="b">
        <f>IF(ISNUMBER(SEARCH(AC$1,$D3)),MAX(O$1:O2)+1)</f>
        <v>0</v>
      </c>
      <c r="P3" s="12">
        <f>IF(ISNUMBER(SEARCH(AD$1,$D3)),MAX(P$1:P2)+1)</f>
        <v>2</v>
      </c>
      <c r="Q3" s="12" t="str">
        <f>'AB Touchpoint System Workbook'!K14</f>
        <v>Client 2</v>
      </c>
      <c r="R3" s="13">
        <f>R2+1</f>
        <v>2</v>
      </c>
      <c r="S3" s="14" t="str">
        <f>IFERROR(VLOOKUP($R3,E:$Q,13,0),"")</f>
        <v>Client 3</v>
      </c>
      <c r="T3" s="14" t="str">
        <f>IFERROR(VLOOKUP($R3,F:$Q,12,0),"")</f>
        <v>Client 3</v>
      </c>
      <c r="U3" s="14" t="str">
        <f>IFERROR(VLOOKUP($R3,G:$Q,11,0),"")</f>
        <v>Client 2</v>
      </c>
      <c r="V3" s="14" t="str">
        <f>IFERROR(VLOOKUP($R3,H:$Q,10,0),"")</f>
        <v>Client 3</v>
      </c>
      <c r="W3" s="14" t="str">
        <f>IFERROR(VLOOKUP($R3,I:$Q,9,0),"")</f>
        <v>Client 3</v>
      </c>
      <c r="X3" s="14" t="str">
        <f>IFERROR(VLOOKUP($R3,J:$Q,8,0),"")</f>
        <v>Client 2</v>
      </c>
      <c r="Y3" s="14" t="str">
        <f>IFERROR(VLOOKUP($R3,K:$Q,7,0),"")</f>
        <v>Client 3</v>
      </c>
      <c r="Z3" s="14" t="str">
        <f>IFERROR(VLOOKUP($R3,L:$Q,6,0),"")</f>
        <v>Client 3</v>
      </c>
      <c r="AA3" s="14" t="str">
        <f>IFERROR(VLOOKUP($R3,M:$Q,5,0),"")</f>
        <v>Client 2</v>
      </c>
      <c r="AB3" s="14" t="str">
        <f>IFERROR(VLOOKUP($R3,N:$Q,4,0),"")</f>
        <v>Client 3</v>
      </c>
      <c r="AC3" s="14" t="str">
        <f>IFERROR(VLOOKUP($R3,O:$Q,3,0),"")</f>
        <v>Client 3</v>
      </c>
      <c r="AD3" s="14" t="str">
        <f>IFERROR(VLOOKUP($R3,P:$Q,2,0),"")</f>
        <v>Client 2</v>
      </c>
    </row>
    <row r="4" spans="1:30" x14ac:dyDescent="0.15">
      <c r="A4" s="9">
        <f>'AB Touchpoint System Workbook'!Z15</f>
        <v>43160</v>
      </c>
      <c r="B4" s="14">
        <f t="shared" si="0"/>
        <v>3</v>
      </c>
      <c r="C4" s="12" t="str">
        <f>IF('AB Touchpoint System Workbook'!J15="A",VLOOKUP($B4,Reference!$A$93:D$104,4,0),IF('AB Touchpoint System Workbook'!J15="b",VLOOKUP($B4,Reference!$A$93:E$104,5,0),""))</f>
        <v>AprilMayJulyAugustOctoberNovemberJanuaryFebruary</v>
      </c>
      <c r="D4" s="12" t="str">
        <f>IF('AB Touchpoint System Workbook'!J15="A",Q4&amp;C4,IF('AB Touchpoint System Workbook'!J15="b",Q4&amp;C4,""))</f>
        <v>Client 3AprilMayJulyAugustOctoberNovemberJanuaryFebruary</v>
      </c>
      <c r="E4" s="12">
        <f>IF(ISNUMBER(SEARCH(S$1,$D4)),MAX(E$1:E3)+1)</f>
        <v>2</v>
      </c>
      <c r="F4" s="12">
        <f>IF(ISNUMBER(SEARCH(T$1,$D4)),MAX(F$1:F3)+1)</f>
        <v>2</v>
      </c>
      <c r="G4" s="12" t="b">
        <f>IF(ISNUMBER(SEARCH(U$1,$D4)),MAX(G$1:G3)+1)</f>
        <v>0</v>
      </c>
      <c r="H4" s="12">
        <f>IF(ISNUMBER(SEARCH(V$1,$D4)),MAX(H$1:H3)+1)</f>
        <v>2</v>
      </c>
      <c r="I4" s="12">
        <f>IF(ISNUMBER(SEARCH(W$1,$D4)),MAX(I$1:I3)+1)</f>
        <v>2</v>
      </c>
      <c r="J4" s="12" t="b">
        <f>IF(ISNUMBER(SEARCH(X$1,$D4)),MAX(J$1:J3)+1)</f>
        <v>0</v>
      </c>
      <c r="K4" s="12">
        <f>IF(ISNUMBER(SEARCH(Y$1,$D4)),MAX(K$1:K3)+1)</f>
        <v>2</v>
      </c>
      <c r="L4" s="12">
        <f>IF(ISNUMBER(SEARCH(Z$1,$D4)),MAX(L$1:L3)+1)</f>
        <v>2</v>
      </c>
      <c r="M4" s="12" t="b">
        <f>IF(ISNUMBER(SEARCH(AA$1,$D4)),MAX(M$1:M3)+1)</f>
        <v>0</v>
      </c>
      <c r="N4" s="12">
        <f>IF(ISNUMBER(SEARCH(AB$1,$D4)),MAX(N$1:N3)+1)</f>
        <v>2</v>
      </c>
      <c r="O4" s="12">
        <f>IF(ISNUMBER(SEARCH(AC$1,$D4)),MAX(O$1:O3)+1)</f>
        <v>2</v>
      </c>
      <c r="P4" s="12" t="b">
        <f>IF(ISNUMBER(SEARCH(AD$1,$D4)),MAX(P$1:P3)+1)</f>
        <v>0</v>
      </c>
      <c r="Q4" s="12" t="str">
        <f>'AB Touchpoint System Workbook'!K15</f>
        <v>Client 3</v>
      </c>
      <c r="R4" s="13">
        <f t="shared" ref="R4:R67" si="1">R3+1</f>
        <v>3</v>
      </c>
      <c r="S4" s="14" t="str">
        <f>IFERROR(VLOOKUP($R4,E:$Q,13,0),"")</f>
        <v>Client 5</v>
      </c>
      <c r="T4" s="14" t="str">
        <f>IFERROR(VLOOKUP($R4,F:$Q,12,0),"")</f>
        <v>Client 4</v>
      </c>
      <c r="U4" s="14" t="str">
        <f>IFERROR(VLOOKUP($R4,G:$Q,11,0),"")</f>
        <v>Client 4</v>
      </c>
      <c r="V4" s="14" t="str">
        <f>IFERROR(VLOOKUP($R4,H:$Q,10,0),"")</f>
        <v>Client 5</v>
      </c>
      <c r="W4" s="14" t="str">
        <f>IFERROR(VLOOKUP($R4,I:$Q,9,0),"")</f>
        <v>Client 4</v>
      </c>
      <c r="X4" s="14" t="str">
        <f>IFERROR(VLOOKUP($R4,J:$Q,8,0),"")</f>
        <v>Client 4</v>
      </c>
      <c r="Y4" s="14" t="str">
        <f>IFERROR(VLOOKUP($R4,K:$Q,7,0),"")</f>
        <v>Client 5</v>
      </c>
      <c r="Z4" s="14" t="str">
        <f>IFERROR(VLOOKUP($R4,L:$Q,6,0),"")</f>
        <v>Client 4</v>
      </c>
      <c r="AA4" s="14" t="str">
        <f>IFERROR(VLOOKUP($R4,M:$Q,5,0),"")</f>
        <v>Client 4</v>
      </c>
      <c r="AB4" s="14" t="str">
        <f>IFERROR(VLOOKUP($R4,N:$Q,4,0),"")</f>
        <v>Client 5</v>
      </c>
      <c r="AC4" s="14" t="str">
        <f>IFERROR(VLOOKUP($R4,O:$Q,3,0),"")</f>
        <v>Client 4</v>
      </c>
      <c r="AD4" s="14" t="str">
        <f>IFERROR(VLOOKUP($R4,P:$Q,2,0),"")</f>
        <v>Client 4</v>
      </c>
    </row>
    <row r="5" spans="1:30" x14ac:dyDescent="0.15">
      <c r="A5" s="9">
        <f>'AB Touchpoint System Workbook'!Z16</f>
        <v>43191</v>
      </c>
      <c r="B5" s="14">
        <f t="shared" si="0"/>
        <v>4</v>
      </c>
      <c r="C5" s="12" t="str">
        <f>IF('AB Touchpoint System Workbook'!J16="A",VLOOKUP($B5,Reference!$A$93:D$104,4,0),IF('AB Touchpoint System Workbook'!J16="b",VLOOKUP($B5,Reference!$A$93:E$104,5,0),""))</f>
        <v>MayJuneAugustSeptemberNovemberDecemberFebruaryMarch</v>
      </c>
      <c r="D5" s="12" t="str">
        <f>IF('AB Touchpoint System Workbook'!J16="A",Q5&amp;C5,IF('AB Touchpoint System Workbook'!J16="b",Q5&amp;C5,""))</f>
        <v>Client 4MayJuneAugustSeptemberNovemberDecemberFebruaryMarch</v>
      </c>
      <c r="E5" s="12" t="b">
        <f>IF(ISNUMBER(SEARCH(S$1,$D5)),MAX(E$1:E4)+1)</f>
        <v>0</v>
      </c>
      <c r="F5" s="12">
        <f>IF(ISNUMBER(SEARCH(T$1,$D5)),MAX(F$1:F4)+1)</f>
        <v>3</v>
      </c>
      <c r="G5" s="12">
        <f>IF(ISNUMBER(SEARCH(U$1,$D5)),MAX(G$1:G4)+1)</f>
        <v>3</v>
      </c>
      <c r="H5" s="12" t="b">
        <f>IF(ISNUMBER(SEARCH(V$1,$D5)),MAX(H$1:H4)+1)</f>
        <v>0</v>
      </c>
      <c r="I5" s="12">
        <f>IF(ISNUMBER(SEARCH(W$1,$D5)),MAX(I$1:I4)+1)</f>
        <v>3</v>
      </c>
      <c r="J5" s="12">
        <f>IF(ISNUMBER(SEARCH(X$1,$D5)),MAX(J$1:J4)+1)</f>
        <v>3</v>
      </c>
      <c r="K5" s="12" t="b">
        <f>IF(ISNUMBER(SEARCH(Y$1,$D5)),MAX(K$1:K4)+1)</f>
        <v>0</v>
      </c>
      <c r="L5" s="12">
        <f>IF(ISNUMBER(SEARCH(Z$1,$D5)),MAX(L$1:L4)+1)</f>
        <v>3</v>
      </c>
      <c r="M5" s="12">
        <f>IF(ISNUMBER(SEARCH(AA$1,$D5)),MAX(M$1:M4)+1)</f>
        <v>3</v>
      </c>
      <c r="N5" s="12" t="b">
        <f>IF(ISNUMBER(SEARCH(AB$1,$D5)),MAX(N$1:N4)+1)</f>
        <v>0</v>
      </c>
      <c r="O5" s="12">
        <f>IF(ISNUMBER(SEARCH(AC$1,$D5)),MAX(O$1:O4)+1)</f>
        <v>3</v>
      </c>
      <c r="P5" s="12">
        <f>IF(ISNUMBER(SEARCH(AD$1,$D5)),MAX(P$1:P4)+1)</f>
        <v>3</v>
      </c>
      <c r="Q5" s="12" t="str">
        <f>'AB Touchpoint System Workbook'!K16</f>
        <v>Client 4</v>
      </c>
      <c r="R5" s="13">
        <f t="shared" si="1"/>
        <v>4</v>
      </c>
      <c r="S5" s="14" t="str">
        <f>IFERROR(VLOOKUP($R5,E:$Q,13,0),"")</f>
        <v>Client 6</v>
      </c>
      <c r="T5" s="14" t="str">
        <f>IFERROR(VLOOKUP($R5,F:$Q,12,0),"")</f>
        <v>Client 5</v>
      </c>
      <c r="U5" s="14" t="str">
        <f>IFERROR(VLOOKUP($R5,G:$Q,11,0),"")</f>
        <v>Client 6</v>
      </c>
      <c r="V5" s="14" t="str">
        <f>IFERROR(VLOOKUP($R5,H:$Q,10,0),"")</f>
        <v>Client 6</v>
      </c>
      <c r="W5" s="14" t="str">
        <f>IFERROR(VLOOKUP($R5,I:$Q,9,0),"")</f>
        <v>Client 5</v>
      </c>
      <c r="X5" s="14" t="str">
        <f>IFERROR(VLOOKUP($R5,J:$Q,8,0),"")</f>
        <v>Client 6</v>
      </c>
      <c r="Y5" s="14" t="str">
        <f>IFERROR(VLOOKUP($R5,K:$Q,7,0),"")</f>
        <v>Client 6</v>
      </c>
      <c r="Z5" s="14" t="str">
        <f>IFERROR(VLOOKUP($R5,L:$Q,6,0),"")</f>
        <v>Client 5</v>
      </c>
      <c r="AA5" s="14" t="str">
        <f>IFERROR(VLOOKUP($R5,M:$Q,5,0),"")</f>
        <v>Client 6</v>
      </c>
      <c r="AB5" s="14" t="str">
        <f>IFERROR(VLOOKUP($R5,N:$Q,4,0),"")</f>
        <v>Client 6</v>
      </c>
      <c r="AC5" s="14" t="str">
        <f>IFERROR(VLOOKUP($R5,O:$Q,3,0),"")</f>
        <v>Client 5</v>
      </c>
      <c r="AD5" s="14" t="str">
        <f>IFERROR(VLOOKUP($R5,P:$Q,2,0),"")</f>
        <v>Client 6</v>
      </c>
    </row>
    <row r="6" spans="1:30" x14ac:dyDescent="0.15">
      <c r="A6" s="9">
        <f>'AB Touchpoint System Workbook'!Z17</f>
        <v>43252</v>
      </c>
      <c r="B6" s="14">
        <f t="shared" si="0"/>
        <v>6</v>
      </c>
      <c r="C6" s="12" t="str">
        <f>IF('AB Touchpoint System Workbook'!J17="A",VLOOKUP($B6,Reference!$A$93:D$104,4,0),IF('AB Touchpoint System Workbook'!J17="b",VLOOKUP($B6,Reference!$A$93:E$104,5,0),""))</f>
        <v>JulyAugustOctoberNovemberJanuaryFebruaryAprilMay</v>
      </c>
      <c r="D6" s="12" t="str">
        <f>IF('AB Touchpoint System Workbook'!J17="A",Q6&amp;C6,IF('AB Touchpoint System Workbook'!J17="b",Q6&amp;C6,""))</f>
        <v>Client 5JulyAugustOctoberNovemberJanuaryFebruaryAprilMay</v>
      </c>
      <c r="E6" s="12">
        <f>IF(ISNUMBER(SEARCH(S$1,$D6)),MAX(E$1:E5)+1)</f>
        <v>3</v>
      </c>
      <c r="F6" s="12">
        <f>IF(ISNUMBER(SEARCH(T$1,$D6)),MAX(F$1:F5)+1)</f>
        <v>4</v>
      </c>
      <c r="G6" s="12" t="b">
        <f>IF(ISNUMBER(SEARCH(U$1,$D6)),MAX(G$1:G5)+1)</f>
        <v>0</v>
      </c>
      <c r="H6" s="12">
        <f>IF(ISNUMBER(SEARCH(V$1,$D6)),MAX(H$1:H5)+1)</f>
        <v>3</v>
      </c>
      <c r="I6" s="12">
        <f>IF(ISNUMBER(SEARCH(W$1,$D6)),MAX(I$1:I5)+1)</f>
        <v>4</v>
      </c>
      <c r="J6" s="12" t="b">
        <f>IF(ISNUMBER(SEARCH(X$1,$D6)),MAX(J$1:J5)+1)</f>
        <v>0</v>
      </c>
      <c r="K6" s="12">
        <f>IF(ISNUMBER(SEARCH(Y$1,$D6)),MAX(K$1:K5)+1)</f>
        <v>3</v>
      </c>
      <c r="L6" s="12">
        <f>IF(ISNUMBER(SEARCH(Z$1,$D6)),MAX(L$1:L5)+1)</f>
        <v>4</v>
      </c>
      <c r="M6" s="12" t="b">
        <f>IF(ISNUMBER(SEARCH(AA$1,$D6)),MAX(M$1:M5)+1)</f>
        <v>0</v>
      </c>
      <c r="N6" s="12">
        <f>IF(ISNUMBER(SEARCH(AB$1,$D6)),MAX(N$1:N5)+1)</f>
        <v>3</v>
      </c>
      <c r="O6" s="12">
        <f>IF(ISNUMBER(SEARCH(AC$1,$D6)),MAX(O$1:O5)+1)</f>
        <v>4</v>
      </c>
      <c r="P6" s="12" t="b">
        <f>IF(ISNUMBER(SEARCH(AD$1,$D6)),MAX(P$1:P5)+1)</f>
        <v>0</v>
      </c>
      <c r="Q6" s="12" t="str">
        <f>'AB Touchpoint System Workbook'!K17</f>
        <v>Client 5</v>
      </c>
      <c r="R6" s="13">
        <f t="shared" si="1"/>
        <v>5</v>
      </c>
      <c r="S6" s="14" t="str">
        <f>IFERROR(VLOOKUP($R6,E:$Q,13,0),"")</f>
        <v>Client 8</v>
      </c>
      <c r="T6" s="14" t="str">
        <f>IFERROR(VLOOKUP($R6,F:$Q,12,0),"")</f>
        <v>Client 7</v>
      </c>
      <c r="U6" s="14" t="str">
        <f>IFERROR(VLOOKUP($R6,G:$Q,11,0),"")</f>
        <v>Client 7</v>
      </c>
      <c r="V6" s="14" t="str">
        <f>IFERROR(VLOOKUP($R6,H:$Q,10,0),"")</f>
        <v>Client 8</v>
      </c>
      <c r="W6" s="14" t="str">
        <f>IFERROR(VLOOKUP($R6,I:$Q,9,0),"")</f>
        <v>Client 7</v>
      </c>
      <c r="X6" s="14" t="str">
        <f>IFERROR(VLOOKUP($R6,J:$Q,8,0),"")</f>
        <v>Client 7</v>
      </c>
      <c r="Y6" s="14" t="str">
        <f>IFERROR(VLOOKUP($R6,K:$Q,7,0),"")</f>
        <v>Client 8</v>
      </c>
      <c r="Z6" s="14" t="str">
        <f>IFERROR(VLOOKUP($R6,L:$Q,6,0),"")</f>
        <v>Client 7</v>
      </c>
      <c r="AA6" s="14" t="str">
        <f>IFERROR(VLOOKUP($R6,M:$Q,5,0),"")</f>
        <v>Client 7</v>
      </c>
      <c r="AB6" s="14" t="str">
        <f>IFERROR(VLOOKUP($R6,N:$Q,4,0),"")</f>
        <v>Client 8</v>
      </c>
      <c r="AC6" s="14" t="str">
        <f>IFERROR(VLOOKUP($R6,O:$Q,3,0),"")</f>
        <v>Client 7</v>
      </c>
      <c r="AD6" s="14" t="str">
        <f>IFERROR(VLOOKUP($R6,P:$Q,2,0),"")</f>
        <v>Client 7</v>
      </c>
    </row>
    <row r="7" spans="1:30" x14ac:dyDescent="0.15">
      <c r="A7" s="9">
        <f>'AB Touchpoint System Workbook'!Z18</f>
        <v>43221</v>
      </c>
      <c r="B7" s="14">
        <f t="shared" si="0"/>
        <v>5</v>
      </c>
      <c r="C7" s="12" t="str">
        <f>IF('AB Touchpoint System Workbook'!J18="A",VLOOKUP($B7,Reference!$A$93:D$104,4,0),IF('AB Touchpoint System Workbook'!J18="b",VLOOKUP($B7,Reference!$A$93:E$104,5,0),""))</f>
        <v>JuneJulySeptemberOctoberDecemberJanuaryMarchApril</v>
      </c>
      <c r="D7" s="12" t="str">
        <f>IF('AB Touchpoint System Workbook'!J18="A",Q7&amp;C7,IF('AB Touchpoint System Workbook'!J18="b",Q7&amp;C7,""))</f>
        <v>Client 6JuneJulySeptemberOctoberDecemberJanuaryMarchApril</v>
      </c>
      <c r="E7" s="12">
        <f>IF(ISNUMBER(SEARCH(S$1,$D7)),MAX(E$1:E6)+1)</f>
        <v>4</v>
      </c>
      <c r="F7" s="12" t="b">
        <f>IF(ISNUMBER(SEARCH(T$1,$D7)),MAX(F$1:F6)+1)</f>
        <v>0</v>
      </c>
      <c r="G7" s="12">
        <f>IF(ISNUMBER(SEARCH(U$1,$D7)),MAX(G$1:G6)+1)</f>
        <v>4</v>
      </c>
      <c r="H7" s="12">
        <f>IF(ISNUMBER(SEARCH(V$1,$D7)),MAX(H$1:H6)+1)</f>
        <v>4</v>
      </c>
      <c r="I7" s="12" t="b">
        <f>IF(ISNUMBER(SEARCH(W$1,$D7)),MAX(I$1:I6)+1)</f>
        <v>0</v>
      </c>
      <c r="J7" s="12">
        <f>IF(ISNUMBER(SEARCH(X$1,$D7)),MAX(J$1:J6)+1)</f>
        <v>4</v>
      </c>
      <c r="K7" s="12">
        <f>IF(ISNUMBER(SEARCH(Y$1,$D7)),MAX(K$1:K6)+1)</f>
        <v>4</v>
      </c>
      <c r="L7" s="12" t="b">
        <f>IF(ISNUMBER(SEARCH(Z$1,$D7)),MAX(L$1:L6)+1)</f>
        <v>0</v>
      </c>
      <c r="M7" s="12">
        <f>IF(ISNUMBER(SEARCH(AA$1,$D7)),MAX(M$1:M6)+1)</f>
        <v>4</v>
      </c>
      <c r="N7" s="12">
        <f>IF(ISNUMBER(SEARCH(AB$1,$D7)),MAX(N$1:N6)+1)</f>
        <v>4</v>
      </c>
      <c r="O7" s="12" t="b">
        <f>IF(ISNUMBER(SEARCH(AC$1,$D7)),MAX(O$1:O6)+1)</f>
        <v>0</v>
      </c>
      <c r="P7" s="12">
        <f>IF(ISNUMBER(SEARCH(AD$1,$D7)),MAX(P$1:P6)+1)</f>
        <v>4</v>
      </c>
      <c r="Q7" s="12" t="str">
        <f>'AB Touchpoint System Workbook'!K18</f>
        <v>Client 6</v>
      </c>
      <c r="R7" s="13">
        <f t="shared" si="1"/>
        <v>6</v>
      </c>
      <c r="S7" s="14" t="str">
        <f>IFERROR(VLOOKUP($R7,E:$Q,13,0),"")</f>
        <v>Client 9</v>
      </c>
      <c r="T7" s="14" t="str">
        <f>IFERROR(VLOOKUP($R7,F:$Q,12,0),"")</f>
        <v>Client 9</v>
      </c>
      <c r="U7" s="14" t="str">
        <f>IFERROR(VLOOKUP($R7,G:$Q,11,0),"")</f>
        <v>Client 8</v>
      </c>
      <c r="V7" s="14" t="str">
        <f>IFERROR(VLOOKUP($R7,H:$Q,10,0),"")</f>
        <v>Client 9</v>
      </c>
      <c r="W7" s="14" t="str">
        <f>IFERROR(VLOOKUP($R7,I:$Q,9,0),"")</f>
        <v>Client 9</v>
      </c>
      <c r="X7" s="14" t="str">
        <f>IFERROR(VLOOKUP($R7,J:$Q,8,0),"")</f>
        <v>Client 8</v>
      </c>
      <c r="Y7" s="14" t="str">
        <f>IFERROR(VLOOKUP($R7,K:$Q,7,0),"")</f>
        <v>Client 9</v>
      </c>
      <c r="Z7" s="14" t="str">
        <f>IFERROR(VLOOKUP($R7,L:$Q,6,0),"")</f>
        <v>Client 9</v>
      </c>
      <c r="AA7" s="14" t="str">
        <f>IFERROR(VLOOKUP($R7,M:$Q,5,0),"")</f>
        <v>Client 8</v>
      </c>
      <c r="AB7" s="14" t="str">
        <f>IFERROR(VLOOKUP($R7,N:$Q,4,0),"")</f>
        <v>Client 9</v>
      </c>
      <c r="AC7" s="14" t="str">
        <f>IFERROR(VLOOKUP($R7,O:$Q,3,0),"")</f>
        <v>Client 9</v>
      </c>
      <c r="AD7" s="14" t="str">
        <f>IFERROR(VLOOKUP($R7,P:$Q,2,0),"")</f>
        <v>Client 8</v>
      </c>
    </row>
    <row r="8" spans="1:30" x14ac:dyDescent="0.15">
      <c r="A8" s="9">
        <f>'AB Touchpoint System Workbook'!Z19</f>
        <v>43282</v>
      </c>
      <c r="B8" s="14">
        <f t="shared" si="0"/>
        <v>7</v>
      </c>
      <c r="C8" s="12" t="str">
        <f>IF('AB Touchpoint System Workbook'!J19="A",VLOOKUP($B8,Reference!$A$93:D$104,4,0),IF('AB Touchpoint System Workbook'!J19="b",VLOOKUP($B8,Reference!$A$93:E$104,5,0),""))</f>
        <v>AugustSeptemberNovemberDecemberFebruaryMarchMayJune</v>
      </c>
      <c r="D8" s="12" t="str">
        <f>IF('AB Touchpoint System Workbook'!J19="A",Q8&amp;C8,IF('AB Touchpoint System Workbook'!J19="b",Q8&amp;C8,""))</f>
        <v>Client 7AugustSeptemberNovemberDecemberFebruaryMarchMayJune</v>
      </c>
      <c r="E8" s="12" t="b">
        <f>IF(ISNUMBER(SEARCH(S$1,$D8)),MAX(E$1:E7)+1)</f>
        <v>0</v>
      </c>
      <c r="F8" s="12">
        <f>IF(ISNUMBER(SEARCH(T$1,$D8)),MAX(F$1:F7)+1)</f>
        <v>5</v>
      </c>
      <c r="G8" s="12">
        <f>IF(ISNUMBER(SEARCH(U$1,$D8)),MAX(G$1:G7)+1)</f>
        <v>5</v>
      </c>
      <c r="H8" s="12" t="b">
        <f>IF(ISNUMBER(SEARCH(V$1,$D8)),MAX(H$1:H7)+1)</f>
        <v>0</v>
      </c>
      <c r="I8" s="12">
        <f>IF(ISNUMBER(SEARCH(W$1,$D8)),MAX(I$1:I7)+1)</f>
        <v>5</v>
      </c>
      <c r="J8" s="12">
        <f>IF(ISNUMBER(SEARCH(X$1,$D8)),MAX(J$1:J7)+1)</f>
        <v>5</v>
      </c>
      <c r="K8" s="12" t="b">
        <f>IF(ISNUMBER(SEARCH(Y$1,$D8)),MAX(K$1:K7)+1)</f>
        <v>0</v>
      </c>
      <c r="L8" s="12">
        <f>IF(ISNUMBER(SEARCH(Z$1,$D8)),MAX(L$1:L7)+1)</f>
        <v>5</v>
      </c>
      <c r="M8" s="12">
        <f>IF(ISNUMBER(SEARCH(AA$1,$D8)),MAX(M$1:M7)+1)</f>
        <v>5</v>
      </c>
      <c r="N8" s="12" t="b">
        <f>IF(ISNUMBER(SEARCH(AB$1,$D8)),MAX(N$1:N7)+1)</f>
        <v>0</v>
      </c>
      <c r="O8" s="12">
        <f>IF(ISNUMBER(SEARCH(AC$1,$D8)),MAX(O$1:O7)+1)</f>
        <v>5</v>
      </c>
      <c r="P8" s="12">
        <f>IF(ISNUMBER(SEARCH(AD$1,$D8)),MAX(P$1:P7)+1)</f>
        <v>5</v>
      </c>
      <c r="Q8" s="12" t="str">
        <f>'AB Touchpoint System Workbook'!K19</f>
        <v>Client 7</v>
      </c>
      <c r="R8" s="13">
        <f t="shared" si="1"/>
        <v>7</v>
      </c>
      <c r="S8" s="14" t="str">
        <f>IFERROR(VLOOKUP($R8,E:$Q,13,0),"")</f>
        <v>Client 11</v>
      </c>
      <c r="T8" s="14" t="str">
        <f>IFERROR(VLOOKUP($R8,F:$Q,12,0),"")</f>
        <v>Client 10</v>
      </c>
      <c r="U8" s="14" t="str">
        <f>IFERROR(VLOOKUP($R8,G:$Q,11,0),"")</f>
        <v>Client 10</v>
      </c>
      <c r="V8" s="14" t="str">
        <f>IFERROR(VLOOKUP($R8,H:$Q,10,0),"")</f>
        <v>Client 11</v>
      </c>
      <c r="W8" s="14" t="str">
        <f>IFERROR(VLOOKUP($R8,I:$Q,9,0),"")</f>
        <v>Client 10</v>
      </c>
      <c r="X8" s="14" t="str">
        <f>IFERROR(VLOOKUP($R8,J:$Q,8,0),"")</f>
        <v>Client 10</v>
      </c>
      <c r="Y8" s="14" t="str">
        <f>IFERROR(VLOOKUP($R8,K:$Q,7,0),"")</f>
        <v>Client 11</v>
      </c>
      <c r="Z8" s="14" t="str">
        <f>IFERROR(VLOOKUP($R8,L:$Q,6,0),"")</f>
        <v>Client 10</v>
      </c>
      <c r="AA8" s="14" t="str">
        <f>IFERROR(VLOOKUP($R8,M:$Q,5,0),"")</f>
        <v>Client 10</v>
      </c>
      <c r="AB8" s="14" t="str">
        <f>IFERROR(VLOOKUP($R8,N:$Q,4,0),"")</f>
        <v>Client 11</v>
      </c>
      <c r="AC8" s="14" t="str">
        <f>IFERROR(VLOOKUP($R8,O:$Q,3,0),"")</f>
        <v>Client 10</v>
      </c>
      <c r="AD8" s="14" t="str">
        <f>IFERROR(VLOOKUP($R8,P:$Q,2,0),"")</f>
        <v>Client 10</v>
      </c>
    </row>
    <row r="9" spans="1:30" x14ac:dyDescent="0.15">
      <c r="A9" s="9">
        <f>'AB Touchpoint System Workbook'!Z20</f>
        <v>43313</v>
      </c>
      <c r="B9" s="14">
        <f t="shared" si="0"/>
        <v>8</v>
      </c>
      <c r="C9" s="12" t="str">
        <f>IF('AB Touchpoint System Workbook'!J20="A",VLOOKUP($B9,Reference!$A$93:D$104,4,0),IF('AB Touchpoint System Workbook'!J20="b",VLOOKUP($B9,Reference!$A$93:E$104,5,0),""))</f>
        <v>SeptemberOctoberDecemberJanuaryMarchAprilJuneJuly</v>
      </c>
      <c r="D9" s="12" t="str">
        <f>IF('AB Touchpoint System Workbook'!J20="A",Q9&amp;C9,IF('AB Touchpoint System Workbook'!J20="b",Q9&amp;C9,""))</f>
        <v>Client 8SeptemberOctoberDecemberJanuaryMarchAprilJuneJuly</v>
      </c>
      <c r="E9" s="12">
        <f>IF(ISNUMBER(SEARCH(S$1,$D9)),MAX(E$1:E8)+1)</f>
        <v>5</v>
      </c>
      <c r="F9" s="12" t="b">
        <f>IF(ISNUMBER(SEARCH(T$1,$D9)),MAX(F$1:F8)+1)</f>
        <v>0</v>
      </c>
      <c r="G9" s="12">
        <f>IF(ISNUMBER(SEARCH(U$1,$D9)),MAX(G$1:G8)+1)</f>
        <v>6</v>
      </c>
      <c r="H9" s="12">
        <f>IF(ISNUMBER(SEARCH(V$1,$D9)),MAX(H$1:H8)+1)</f>
        <v>5</v>
      </c>
      <c r="I9" s="12" t="b">
        <f>IF(ISNUMBER(SEARCH(W$1,$D9)),MAX(I$1:I8)+1)</f>
        <v>0</v>
      </c>
      <c r="J9" s="12">
        <f>IF(ISNUMBER(SEARCH(X$1,$D9)),MAX(J$1:J8)+1)</f>
        <v>6</v>
      </c>
      <c r="K9" s="12">
        <f>IF(ISNUMBER(SEARCH(Y$1,$D9)),MAX(K$1:K8)+1)</f>
        <v>5</v>
      </c>
      <c r="L9" s="12" t="b">
        <f>IF(ISNUMBER(SEARCH(Z$1,$D9)),MAX(L$1:L8)+1)</f>
        <v>0</v>
      </c>
      <c r="M9" s="12">
        <f>IF(ISNUMBER(SEARCH(AA$1,$D9)),MAX(M$1:M8)+1)</f>
        <v>6</v>
      </c>
      <c r="N9" s="12">
        <f>IF(ISNUMBER(SEARCH(AB$1,$D9)),MAX(N$1:N8)+1)</f>
        <v>5</v>
      </c>
      <c r="O9" s="12" t="b">
        <f>IF(ISNUMBER(SEARCH(AC$1,$D9)),MAX(O$1:O8)+1)</f>
        <v>0</v>
      </c>
      <c r="P9" s="12">
        <f>IF(ISNUMBER(SEARCH(AD$1,$D9)),MAX(P$1:P8)+1)</f>
        <v>6</v>
      </c>
      <c r="Q9" s="12" t="str">
        <f>'AB Touchpoint System Workbook'!K20</f>
        <v>Client 8</v>
      </c>
      <c r="R9" s="13">
        <f t="shared" si="1"/>
        <v>8</v>
      </c>
      <c r="S9" s="14" t="str">
        <f>IFERROR(VLOOKUP($R9,E:$Q,13,0),"")</f>
        <v>Client 12</v>
      </c>
      <c r="T9" s="14" t="str">
        <f>IFERROR(VLOOKUP($R9,F:$Q,12,0),"")</f>
        <v>Client 12</v>
      </c>
      <c r="U9" s="14" t="str">
        <f>IFERROR(VLOOKUP($R9,G:$Q,11,0),"")</f>
        <v>Client 11</v>
      </c>
      <c r="V9" s="14" t="str">
        <f>IFERROR(VLOOKUP($R9,H:$Q,10,0),"")</f>
        <v>Client 12</v>
      </c>
      <c r="W9" s="14" t="str">
        <f>IFERROR(VLOOKUP($R9,I:$Q,9,0),"")</f>
        <v>Client 12</v>
      </c>
      <c r="X9" s="14" t="str">
        <f>IFERROR(VLOOKUP($R9,J:$Q,8,0),"")</f>
        <v>Client 11</v>
      </c>
      <c r="Y9" s="14" t="str">
        <f>IFERROR(VLOOKUP($R9,K:$Q,7,0),"")</f>
        <v>Client 12</v>
      </c>
      <c r="Z9" s="14" t="str">
        <f>IFERROR(VLOOKUP($R9,L:$Q,6,0),"")</f>
        <v>Client 12</v>
      </c>
      <c r="AA9" s="14" t="str">
        <f>IFERROR(VLOOKUP($R9,M:$Q,5,0),"")</f>
        <v>Client 11</v>
      </c>
      <c r="AB9" s="14" t="str">
        <f>IFERROR(VLOOKUP($R9,N:$Q,4,0),"")</f>
        <v>Client 12</v>
      </c>
      <c r="AC9" s="14" t="str">
        <f>IFERROR(VLOOKUP($R9,O:$Q,3,0),"")</f>
        <v>Client 12</v>
      </c>
      <c r="AD9" s="14" t="str">
        <f>IFERROR(VLOOKUP($R9,P:$Q,2,0),"")</f>
        <v>Client 11</v>
      </c>
    </row>
    <row r="10" spans="1:30" x14ac:dyDescent="0.15">
      <c r="A10" s="9">
        <f>'AB Touchpoint System Workbook'!Z21</f>
        <v>43344</v>
      </c>
      <c r="B10" s="14">
        <f t="shared" si="0"/>
        <v>9</v>
      </c>
      <c r="C10" s="12" t="str">
        <f>IF('AB Touchpoint System Workbook'!J21="A",VLOOKUP($B10,Reference!$A$93:D$104,4,0),IF('AB Touchpoint System Workbook'!J21="b",VLOOKUP($B10,Reference!$A$93:E$104,5,0),""))</f>
        <v>OctoberNovemberJanuaryFebruaryAprilMayJulyAugust</v>
      </c>
      <c r="D10" s="12" t="str">
        <f>IF('AB Touchpoint System Workbook'!J21="A",Q10&amp;C10,IF('AB Touchpoint System Workbook'!J21="b",Q10&amp;C10,""))</f>
        <v>Client 9OctoberNovemberJanuaryFebruaryAprilMayJulyAugust</v>
      </c>
      <c r="E10" s="12">
        <f>IF(ISNUMBER(SEARCH(S$1,$D10)),MAX(E$1:E9)+1)</f>
        <v>6</v>
      </c>
      <c r="F10" s="12">
        <f>IF(ISNUMBER(SEARCH(T$1,$D10)),MAX(F$1:F9)+1)</f>
        <v>6</v>
      </c>
      <c r="G10" s="12" t="b">
        <f>IF(ISNUMBER(SEARCH(U$1,$D10)),MAX(G$1:G9)+1)</f>
        <v>0</v>
      </c>
      <c r="H10" s="12">
        <f>IF(ISNUMBER(SEARCH(V$1,$D10)),MAX(H$1:H9)+1)</f>
        <v>6</v>
      </c>
      <c r="I10" s="12">
        <f>IF(ISNUMBER(SEARCH(W$1,$D10)),MAX(I$1:I9)+1)</f>
        <v>6</v>
      </c>
      <c r="J10" s="12" t="b">
        <f>IF(ISNUMBER(SEARCH(X$1,$D10)),MAX(J$1:J9)+1)</f>
        <v>0</v>
      </c>
      <c r="K10" s="12">
        <f>IF(ISNUMBER(SEARCH(Y$1,$D10)),MAX(K$1:K9)+1)</f>
        <v>6</v>
      </c>
      <c r="L10" s="12">
        <f>IF(ISNUMBER(SEARCH(Z$1,$D10)),MAX(L$1:L9)+1)</f>
        <v>6</v>
      </c>
      <c r="M10" s="12" t="b">
        <f>IF(ISNUMBER(SEARCH(AA$1,$D10)),MAX(M$1:M9)+1)</f>
        <v>0</v>
      </c>
      <c r="N10" s="12">
        <f>IF(ISNUMBER(SEARCH(AB$1,$D10)),MAX(N$1:N9)+1)</f>
        <v>6</v>
      </c>
      <c r="O10" s="12">
        <f>IF(ISNUMBER(SEARCH(AC$1,$D10)),MAX(O$1:O9)+1)</f>
        <v>6</v>
      </c>
      <c r="P10" s="12" t="b">
        <f>IF(ISNUMBER(SEARCH(AD$1,$D10)),MAX(P$1:P9)+1)</f>
        <v>0</v>
      </c>
      <c r="Q10" s="12" t="str">
        <f>'AB Touchpoint System Workbook'!K21</f>
        <v>Client 9</v>
      </c>
      <c r="R10" s="13">
        <f t="shared" si="1"/>
        <v>9</v>
      </c>
      <c r="S10" s="14" t="str">
        <f>IFERROR(VLOOKUP($R10,E:$Q,13,0),"")</f>
        <v>Client 14</v>
      </c>
      <c r="T10" s="14" t="str">
        <f>IFERROR(VLOOKUP($R10,F:$Q,12,0),"")</f>
        <v>Client 13</v>
      </c>
      <c r="U10" s="14" t="str">
        <f>IFERROR(VLOOKUP($R10,G:$Q,11,0),"")</f>
        <v>Client 13</v>
      </c>
      <c r="V10" s="14" t="str">
        <f>IFERROR(VLOOKUP($R10,H:$Q,10,0),"")</f>
        <v>Client 14</v>
      </c>
      <c r="W10" s="14" t="str">
        <f>IFERROR(VLOOKUP($R10,I:$Q,9,0),"")</f>
        <v>Client 13</v>
      </c>
      <c r="X10" s="14" t="str">
        <f>IFERROR(VLOOKUP($R10,J:$Q,8,0),"")</f>
        <v>Client 13</v>
      </c>
      <c r="Y10" s="14" t="str">
        <f>IFERROR(VLOOKUP($R10,K:$Q,7,0),"")</f>
        <v>Client 14</v>
      </c>
      <c r="Z10" s="14" t="str">
        <f>IFERROR(VLOOKUP($R10,L:$Q,6,0),"")</f>
        <v>Client 13</v>
      </c>
      <c r="AA10" s="14" t="str">
        <f>IFERROR(VLOOKUP($R10,M:$Q,5,0),"")</f>
        <v>Client 13</v>
      </c>
      <c r="AB10" s="14" t="str">
        <f>IFERROR(VLOOKUP($R10,N:$Q,4,0),"")</f>
        <v>Client 14</v>
      </c>
      <c r="AC10" s="14" t="str">
        <f>IFERROR(VLOOKUP($R10,O:$Q,3,0),"")</f>
        <v>Client 13</v>
      </c>
      <c r="AD10" s="14" t="str">
        <f>IFERROR(VLOOKUP($R10,P:$Q,2,0),"")</f>
        <v>Client 13</v>
      </c>
    </row>
    <row r="11" spans="1:30" x14ac:dyDescent="0.15">
      <c r="A11" s="9">
        <f>'AB Touchpoint System Workbook'!Z22</f>
        <v>43374</v>
      </c>
      <c r="B11" s="14">
        <f t="shared" si="0"/>
        <v>10</v>
      </c>
      <c r="C11" s="12" t="str">
        <f>IF('AB Touchpoint System Workbook'!J22="A",VLOOKUP($B11,Reference!$A$93:D$104,4,0),IF('AB Touchpoint System Workbook'!J22="b",VLOOKUP($B11,Reference!$A$93:E$104,5,0),""))</f>
        <v>NovemberDecemberFebruaryMarchMayJuneAugustSeptember</v>
      </c>
      <c r="D11" s="12" t="str">
        <f>IF('AB Touchpoint System Workbook'!J22="A",Q11&amp;C11,IF('AB Touchpoint System Workbook'!J22="b",Q11&amp;C11,""))</f>
        <v>Client 10NovemberDecemberFebruaryMarchMayJuneAugustSeptember</v>
      </c>
      <c r="E11" s="12" t="b">
        <f>IF(ISNUMBER(SEARCH(S$1,$D11)),MAX(E$1:E10)+1)</f>
        <v>0</v>
      </c>
      <c r="F11" s="12">
        <f>IF(ISNUMBER(SEARCH(T$1,$D11)),MAX(F$1:F10)+1)</f>
        <v>7</v>
      </c>
      <c r="G11" s="12">
        <f>IF(ISNUMBER(SEARCH(U$1,$D11)),MAX(G$1:G10)+1)</f>
        <v>7</v>
      </c>
      <c r="H11" s="12" t="b">
        <f>IF(ISNUMBER(SEARCH(V$1,$D11)),MAX(H$1:H10)+1)</f>
        <v>0</v>
      </c>
      <c r="I11" s="12">
        <f>IF(ISNUMBER(SEARCH(W$1,$D11)),MAX(I$1:I10)+1)</f>
        <v>7</v>
      </c>
      <c r="J11" s="12">
        <f>IF(ISNUMBER(SEARCH(X$1,$D11)),MAX(J$1:J10)+1)</f>
        <v>7</v>
      </c>
      <c r="K11" s="12" t="b">
        <f>IF(ISNUMBER(SEARCH(Y$1,$D11)),MAX(K$1:K10)+1)</f>
        <v>0</v>
      </c>
      <c r="L11" s="12">
        <f>IF(ISNUMBER(SEARCH(Z$1,$D11)),MAX(L$1:L10)+1)</f>
        <v>7</v>
      </c>
      <c r="M11" s="12">
        <f>IF(ISNUMBER(SEARCH(AA$1,$D11)),MAX(M$1:M10)+1)</f>
        <v>7</v>
      </c>
      <c r="N11" s="12" t="b">
        <f>IF(ISNUMBER(SEARCH(AB$1,$D11)),MAX(N$1:N10)+1)</f>
        <v>0</v>
      </c>
      <c r="O11" s="12">
        <f>IF(ISNUMBER(SEARCH(AC$1,$D11)),MAX(O$1:O10)+1)</f>
        <v>7</v>
      </c>
      <c r="P11" s="12">
        <f>IF(ISNUMBER(SEARCH(AD$1,$D11)),MAX(P$1:P10)+1)</f>
        <v>7</v>
      </c>
      <c r="Q11" s="12" t="str">
        <f>'AB Touchpoint System Workbook'!K22</f>
        <v>Client 10</v>
      </c>
      <c r="R11" s="13">
        <f t="shared" si="1"/>
        <v>10</v>
      </c>
      <c r="S11" s="14" t="str">
        <f>IFERROR(VLOOKUP($R11,E:$Q,13,0),"")</f>
        <v>Client 15</v>
      </c>
      <c r="T11" s="14" t="str">
        <f>IFERROR(VLOOKUP($R11,F:$Q,12,0),"")</f>
        <v>Client 15</v>
      </c>
      <c r="U11" s="14" t="str">
        <f>IFERROR(VLOOKUP($R11,G:$Q,11,0),"")</f>
        <v>Client 14</v>
      </c>
      <c r="V11" s="14" t="str">
        <f>IFERROR(VLOOKUP($R11,H:$Q,10,0),"")</f>
        <v>Client 15</v>
      </c>
      <c r="W11" s="14" t="str">
        <f>IFERROR(VLOOKUP($R11,I:$Q,9,0),"")</f>
        <v>Client 15</v>
      </c>
      <c r="X11" s="14" t="str">
        <f>IFERROR(VLOOKUP($R11,J:$Q,8,0),"")</f>
        <v>Client 14</v>
      </c>
      <c r="Y11" s="14" t="str">
        <f>IFERROR(VLOOKUP($R11,K:$Q,7,0),"")</f>
        <v>Client 15</v>
      </c>
      <c r="Z11" s="14" t="str">
        <f>IFERROR(VLOOKUP($R11,L:$Q,6,0),"")</f>
        <v>Client 15</v>
      </c>
      <c r="AA11" s="14" t="str">
        <f>IFERROR(VLOOKUP($R11,M:$Q,5,0),"")</f>
        <v>Client 14</v>
      </c>
      <c r="AB11" s="14" t="str">
        <f>IFERROR(VLOOKUP($R11,N:$Q,4,0),"")</f>
        <v>Client 15</v>
      </c>
      <c r="AC11" s="14" t="str">
        <f>IFERROR(VLOOKUP($R11,O:$Q,3,0),"")</f>
        <v>Client 15</v>
      </c>
      <c r="AD11" s="14" t="str">
        <f>IFERROR(VLOOKUP($R11,P:$Q,2,0),"")</f>
        <v>Client 14</v>
      </c>
    </row>
    <row r="12" spans="1:30" x14ac:dyDescent="0.15">
      <c r="A12" s="9">
        <f>'AB Touchpoint System Workbook'!Z23</f>
        <v>43405</v>
      </c>
      <c r="B12" s="14">
        <f t="shared" si="0"/>
        <v>11</v>
      </c>
      <c r="C12" s="12" t="str">
        <f>IF('AB Touchpoint System Workbook'!J23="A",VLOOKUP($B12,Reference!$A$93:D$104,4,0),IF('AB Touchpoint System Workbook'!J23="b",VLOOKUP($B12,Reference!$A$93:E$104,5,0),""))</f>
        <v>DecemberJanuaryMarchAprilJuneJulySeptemberOctober</v>
      </c>
      <c r="D12" s="12" t="str">
        <f>IF('AB Touchpoint System Workbook'!J23="A",Q12&amp;C12,IF('AB Touchpoint System Workbook'!J23="b",Q12&amp;C12,""))</f>
        <v>Client 11DecemberJanuaryMarchAprilJuneJulySeptemberOctober</v>
      </c>
      <c r="E12" s="12">
        <f>IF(ISNUMBER(SEARCH(S$1,$D12)),MAX(E$1:E11)+1)</f>
        <v>7</v>
      </c>
      <c r="F12" s="12" t="b">
        <f>IF(ISNUMBER(SEARCH(T$1,$D12)),MAX(F$1:F11)+1)</f>
        <v>0</v>
      </c>
      <c r="G12" s="12">
        <f>IF(ISNUMBER(SEARCH(U$1,$D12)),MAX(G$1:G11)+1)</f>
        <v>8</v>
      </c>
      <c r="H12" s="12">
        <f>IF(ISNUMBER(SEARCH(V$1,$D12)),MAX(H$1:H11)+1)</f>
        <v>7</v>
      </c>
      <c r="I12" s="12" t="b">
        <f>IF(ISNUMBER(SEARCH(W$1,$D12)),MAX(I$1:I11)+1)</f>
        <v>0</v>
      </c>
      <c r="J12" s="12">
        <f>IF(ISNUMBER(SEARCH(X$1,$D12)),MAX(J$1:J11)+1)</f>
        <v>8</v>
      </c>
      <c r="K12" s="12">
        <f>IF(ISNUMBER(SEARCH(Y$1,$D12)),MAX(K$1:K11)+1)</f>
        <v>7</v>
      </c>
      <c r="L12" s="12" t="b">
        <f>IF(ISNUMBER(SEARCH(Z$1,$D12)),MAX(L$1:L11)+1)</f>
        <v>0</v>
      </c>
      <c r="M12" s="12">
        <f>IF(ISNUMBER(SEARCH(AA$1,$D12)),MAX(M$1:M11)+1)</f>
        <v>8</v>
      </c>
      <c r="N12" s="12">
        <f>IF(ISNUMBER(SEARCH(AB$1,$D12)),MAX(N$1:N11)+1)</f>
        <v>7</v>
      </c>
      <c r="O12" s="12" t="b">
        <f>IF(ISNUMBER(SEARCH(AC$1,$D12)),MAX(O$1:O11)+1)</f>
        <v>0</v>
      </c>
      <c r="P12" s="12">
        <f>IF(ISNUMBER(SEARCH(AD$1,$D12)),MAX(P$1:P11)+1)</f>
        <v>8</v>
      </c>
      <c r="Q12" s="12" t="str">
        <f>'AB Touchpoint System Workbook'!K23</f>
        <v>Client 11</v>
      </c>
      <c r="R12" s="13">
        <f t="shared" si="1"/>
        <v>11</v>
      </c>
      <c r="S12" s="14" t="str">
        <f>IFERROR(VLOOKUP($R12,E:$Q,13,0),"")</f>
        <v>Client 17</v>
      </c>
      <c r="T12" s="14" t="str">
        <f>IFERROR(VLOOKUP($R12,F:$Q,12,0),"")</f>
        <v>Client 16</v>
      </c>
      <c r="U12" s="14" t="str">
        <f>IFERROR(VLOOKUP($R12,G:$Q,11,0),"")</f>
        <v>Client 16</v>
      </c>
      <c r="V12" s="14" t="str">
        <f>IFERROR(VLOOKUP($R12,H:$Q,10,0),"")</f>
        <v>Client 17</v>
      </c>
      <c r="W12" s="14" t="str">
        <f>IFERROR(VLOOKUP($R12,I:$Q,9,0),"")</f>
        <v>Client 16</v>
      </c>
      <c r="X12" s="14" t="str">
        <f>IFERROR(VLOOKUP($R12,J:$Q,8,0),"")</f>
        <v>Client 16</v>
      </c>
      <c r="Y12" s="14" t="str">
        <f>IFERROR(VLOOKUP($R12,K:$Q,7,0),"")</f>
        <v>Client 17</v>
      </c>
      <c r="Z12" s="14" t="str">
        <f>IFERROR(VLOOKUP($R12,L:$Q,6,0),"")</f>
        <v>Client 16</v>
      </c>
      <c r="AA12" s="14" t="str">
        <f>IFERROR(VLOOKUP($R12,M:$Q,5,0),"")</f>
        <v>Client 16</v>
      </c>
      <c r="AB12" s="14" t="str">
        <f>IFERROR(VLOOKUP($R12,N:$Q,4,0),"")</f>
        <v>Client 17</v>
      </c>
      <c r="AC12" s="14" t="str">
        <f>IFERROR(VLOOKUP($R12,O:$Q,3,0),"")</f>
        <v>Client 16</v>
      </c>
      <c r="AD12" s="14" t="str">
        <f>IFERROR(VLOOKUP($R12,P:$Q,2,0),"")</f>
        <v>Client 16</v>
      </c>
    </row>
    <row r="13" spans="1:30" x14ac:dyDescent="0.15">
      <c r="A13" s="9">
        <f>'AB Touchpoint System Workbook'!Z24</f>
        <v>43435</v>
      </c>
      <c r="B13" s="14">
        <f t="shared" si="0"/>
        <v>12</v>
      </c>
      <c r="C13" s="12" t="str">
        <f>IF('AB Touchpoint System Workbook'!J24="A",VLOOKUP($B13,Reference!$A$93:D$104,4,0),IF('AB Touchpoint System Workbook'!J24="b",VLOOKUP($B13,Reference!$A$93:E$104,5,0),""))</f>
        <v>JanuaryFebruaryAprilMayJulyAugustOctoberNovember</v>
      </c>
      <c r="D13" s="12" t="str">
        <f>IF('AB Touchpoint System Workbook'!J24="A",Q13&amp;C13,IF('AB Touchpoint System Workbook'!J24="b",Q13&amp;C13,""))</f>
        <v>Client 12JanuaryFebruaryAprilMayJulyAugustOctoberNovember</v>
      </c>
      <c r="E13" s="12">
        <f>IF(ISNUMBER(SEARCH(S$1,$D13)),MAX(E$1:E12)+1)</f>
        <v>8</v>
      </c>
      <c r="F13" s="12">
        <f>IF(ISNUMBER(SEARCH(T$1,$D13)),MAX(F$1:F12)+1)</f>
        <v>8</v>
      </c>
      <c r="G13" s="12" t="b">
        <f>IF(ISNUMBER(SEARCH(U$1,$D13)),MAX(G$1:G12)+1)</f>
        <v>0</v>
      </c>
      <c r="H13" s="12">
        <f>IF(ISNUMBER(SEARCH(V$1,$D13)),MAX(H$1:H12)+1)</f>
        <v>8</v>
      </c>
      <c r="I13" s="12">
        <f>IF(ISNUMBER(SEARCH(W$1,$D13)),MAX(I$1:I12)+1)</f>
        <v>8</v>
      </c>
      <c r="J13" s="12" t="b">
        <f>IF(ISNUMBER(SEARCH(X$1,$D13)),MAX(J$1:J12)+1)</f>
        <v>0</v>
      </c>
      <c r="K13" s="12">
        <f>IF(ISNUMBER(SEARCH(Y$1,$D13)),MAX(K$1:K12)+1)</f>
        <v>8</v>
      </c>
      <c r="L13" s="12">
        <f>IF(ISNUMBER(SEARCH(Z$1,$D13)),MAX(L$1:L12)+1)</f>
        <v>8</v>
      </c>
      <c r="M13" s="12" t="b">
        <f>IF(ISNUMBER(SEARCH(AA$1,$D13)),MAX(M$1:M12)+1)</f>
        <v>0</v>
      </c>
      <c r="N13" s="12">
        <f>IF(ISNUMBER(SEARCH(AB$1,$D13)),MAX(N$1:N12)+1)</f>
        <v>8</v>
      </c>
      <c r="O13" s="12">
        <f>IF(ISNUMBER(SEARCH(AC$1,$D13)),MAX(O$1:O12)+1)</f>
        <v>8</v>
      </c>
      <c r="P13" s="12" t="b">
        <f>IF(ISNUMBER(SEARCH(AD$1,$D13)),MAX(P$1:P12)+1)</f>
        <v>0</v>
      </c>
      <c r="Q13" s="12" t="str">
        <f>'AB Touchpoint System Workbook'!K24</f>
        <v>Client 12</v>
      </c>
      <c r="R13" s="13">
        <f t="shared" si="1"/>
        <v>12</v>
      </c>
      <c r="S13" s="14" t="str">
        <f>IFERROR(VLOOKUP($R13,E:$Q,13,0),"")</f>
        <v>Client 18</v>
      </c>
      <c r="T13" s="14" t="str">
        <f>IFERROR(VLOOKUP($R13,F:$Q,12,0),"")</f>
        <v>Client 18</v>
      </c>
      <c r="U13" s="14" t="str">
        <f>IFERROR(VLOOKUP($R13,G:$Q,11,0),"")</f>
        <v>Client 17</v>
      </c>
      <c r="V13" s="14" t="str">
        <f>IFERROR(VLOOKUP($R13,H:$Q,10,0),"")</f>
        <v>Client 18</v>
      </c>
      <c r="W13" s="14" t="str">
        <f>IFERROR(VLOOKUP($R13,I:$Q,9,0),"")</f>
        <v>Client 18</v>
      </c>
      <c r="X13" s="14" t="str">
        <f>IFERROR(VLOOKUP($R13,J:$Q,8,0),"")</f>
        <v>Client 17</v>
      </c>
      <c r="Y13" s="14" t="str">
        <f>IFERROR(VLOOKUP($R13,K:$Q,7,0),"")</f>
        <v>Client 18</v>
      </c>
      <c r="Z13" s="14" t="str">
        <f>IFERROR(VLOOKUP($R13,L:$Q,6,0),"")</f>
        <v>Client 18</v>
      </c>
      <c r="AA13" s="14" t="str">
        <f>IFERROR(VLOOKUP($R13,M:$Q,5,0),"")</f>
        <v>Client 17</v>
      </c>
      <c r="AB13" s="14" t="str">
        <f>IFERROR(VLOOKUP($R13,N:$Q,4,0),"")</f>
        <v>Client 18</v>
      </c>
      <c r="AC13" s="14" t="str">
        <f>IFERROR(VLOOKUP($R13,O:$Q,3,0),"")</f>
        <v>Client 18</v>
      </c>
      <c r="AD13" s="14" t="str">
        <f>IFERROR(VLOOKUP($R13,P:$Q,2,0),"")</f>
        <v>Client 17</v>
      </c>
    </row>
    <row r="14" spans="1:30" x14ac:dyDescent="0.15">
      <c r="A14" s="9">
        <f>'AB Touchpoint System Workbook'!Z25</f>
        <v>43101</v>
      </c>
      <c r="B14" s="14">
        <f t="shared" si="0"/>
        <v>1</v>
      </c>
      <c r="C14" s="12" t="str">
        <f>IF('AB Touchpoint System Workbook'!J25="A",VLOOKUP($B14,Reference!$A$93:D$104,4,0),IF('AB Touchpoint System Workbook'!J25="b",VLOOKUP($B14,Reference!$A$93:E$104,5,0),""))</f>
        <v>FebruaryMarchMayJuneAugustSeptemberNovemberDecember</v>
      </c>
      <c r="D14" s="12" t="str">
        <f>IF('AB Touchpoint System Workbook'!J25="A",Q14&amp;C14,IF('AB Touchpoint System Workbook'!J25="b",Q14&amp;C14,""))</f>
        <v>Client 13FebruaryMarchMayJuneAugustSeptemberNovemberDecember</v>
      </c>
      <c r="E14" s="12" t="b">
        <f>IF(ISNUMBER(SEARCH(S$1,$D14)),MAX(E$1:E13)+1)</f>
        <v>0</v>
      </c>
      <c r="F14" s="12">
        <f>IF(ISNUMBER(SEARCH(T$1,$D14)),MAX(F$1:F13)+1)</f>
        <v>9</v>
      </c>
      <c r="G14" s="12">
        <f>IF(ISNUMBER(SEARCH(U$1,$D14)),MAX(G$1:G13)+1)</f>
        <v>9</v>
      </c>
      <c r="H14" s="12" t="b">
        <f>IF(ISNUMBER(SEARCH(V$1,$D14)),MAX(H$1:H13)+1)</f>
        <v>0</v>
      </c>
      <c r="I14" s="12">
        <f>IF(ISNUMBER(SEARCH(W$1,$D14)),MAX(I$1:I13)+1)</f>
        <v>9</v>
      </c>
      <c r="J14" s="12">
        <f>IF(ISNUMBER(SEARCH(X$1,$D14)),MAX(J$1:J13)+1)</f>
        <v>9</v>
      </c>
      <c r="K14" s="12" t="b">
        <f>IF(ISNUMBER(SEARCH(Y$1,$D14)),MAX(K$1:K13)+1)</f>
        <v>0</v>
      </c>
      <c r="L14" s="12">
        <f>IF(ISNUMBER(SEARCH(Z$1,$D14)),MAX(L$1:L13)+1)</f>
        <v>9</v>
      </c>
      <c r="M14" s="12">
        <f>IF(ISNUMBER(SEARCH(AA$1,$D14)),MAX(M$1:M13)+1)</f>
        <v>9</v>
      </c>
      <c r="N14" s="12" t="b">
        <f>IF(ISNUMBER(SEARCH(AB$1,$D14)),MAX(N$1:N13)+1)</f>
        <v>0</v>
      </c>
      <c r="O14" s="12">
        <f>IF(ISNUMBER(SEARCH(AC$1,$D14)),MAX(O$1:O13)+1)</f>
        <v>9</v>
      </c>
      <c r="P14" s="12">
        <f>IF(ISNUMBER(SEARCH(AD$1,$D14)),MAX(P$1:P13)+1)</f>
        <v>9</v>
      </c>
      <c r="Q14" s="12" t="str">
        <f>'AB Touchpoint System Workbook'!K25</f>
        <v>Client 13</v>
      </c>
      <c r="R14" s="13">
        <f t="shared" si="1"/>
        <v>13</v>
      </c>
      <c r="S14" s="14" t="str">
        <f>IFERROR(VLOOKUP($R14,E:$Q,13,0),"")</f>
        <v>Client 22</v>
      </c>
      <c r="T14" s="14" t="str">
        <f>IFERROR(VLOOKUP($R14,F:$Q,12,0),"")</f>
        <v>Client 19</v>
      </c>
      <c r="U14" s="14" t="str">
        <f>IFERROR(VLOOKUP($R14,G:$Q,11,0),"")</f>
        <v>Client 19</v>
      </c>
      <c r="V14" s="14" t="str">
        <f>IFERROR(VLOOKUP($R14,H:$Q,10,0),"")</f>
        <v>Client 31</v>
      </c>
      <c r="W14" s="14" t="str">
        <f>IFERROR(VLOOKUP($R14,I:$Q,9,0),"")</f>
        <v>Client 19</v>
      </c>
      <c r="X14" s="14" t="str">
        <f>IFERROR(VLOOKUP($R14,J:$Q,8,0),"")</f>
        <v>Client 19</v>
      </c>
      <c r="Y14" s="14" t="str">
        <f>IFERROR(VLOOKUP($R14,K:$Q,7,0),"")</f>
        <v>Client 22</v>
      </c>
      <c r="Z14" s="14" t="str">
        <f>IFERROR(VLOOKUP($R14,L:$Q,6,0),"")</f>
        <v>Client 19</v>
      </c>
      <c r="AA14" s="14" t="str">
        <f>IFERROR(VLOOKUP($R14,M:$Q,5,0),"")</f>
        <v>Client 19</v>
      </c>
      <c r="AB14" s="14" t="str">
        <f>IFERROR(VLOOKUP($R14,N:$Q,4,0),"")</f>
        <v>Client 31</v>
      </c>
      <c r="AC14" s="14" t="str">
        <f>IFERROR(VLOOKUP($R14,O:$Q,3,0),"")</f>
        <v>Client 19</v>
      </c>
      <c r="AD14" s="14" t="str">
        <f>IFERROR(VLOOKUP($R14,P:$Q,2,0),"")</f>
        <v>Client 19</v>
      </c>
    </row>
    <row r="15" spans="1:30" x14ac:dyDescent="0.15">
      <c r="A15" s="9">
        <f>'AB Touchpoint System Workbook'!Z26</f>
        <v>43132</v>
      </c>
      <c r="B15" s="14">
        <f t="shared" si="0"/>
        <v>2</v>
      </c>
      <c r="C15" s="12" t="str">
        <f>IF('AB Touchpoint System Workbook'!J26="A",VLOOKUP($B15,Reference!$A$93:D$104,4,0),IF('AB Touchpoint System Workbook'!J26="b",VLOOKUP($B15,Reference!$A$93:E$104,5,0),""))</f>
        <v>MarchAprilJuneJulySeptemberOctoberDecemberJanuary</v>
      </c>
      <c r="D15" s="12" t="str">
        <f>IF('AB Touchpoint System Workbook'!J26="A",Q15&amp;C15,IF('AB Touchpoint System Workbook'!J26="b",Q15&amp;C15,""))</f>
        <v>Client 14MarchAprilJuneJulySeptemberOctoberDecemberJanuary</v>
      </c>
      <c r="E15" s="12">
        <f>IF(ISNUMBER(SEARCH(S$1,$D15)),MAX(E$1:E14)+1)</f>
        <v>9</v>
      </c>
      <c r="F15" s="12" t="b">
        <f>IF(ISNUMBER(SEARCH(T$1,$D15)),MAX(F$1:F14)+1)</f>
        <v>0</v>
      </c>
      <c r="G15" s="12">
        <f>IF(ISNUMBER(SEARCH(U$1,$D15)),MAX(G$1:G14)+1)</f>
        <v>10</v>
      </c>
      <c r="H15" s="12">
        <f>IF(ISNUMBER(SEARCH(V$1,$D15)),MAX(H$1:H14)+1)</f>
        <v>9</v>
      </c>
      <c r="I15" s="12" t="b">
        <f>IF(ISNUMBER(SEARCH(W$1,$D15)),MAX(I$1:I14)+1)</f>
        <v>0</v>
      </c>
      <c r="J15" s="12">
        <f>IF(ISNUMBER(SEARCH(X$1,$D15)),MAX(J$1:J14)+1)</f>
        <v>10</v>
      </c>
      <c r="K15" s="12">
        <f>IF(ISNUMBER(SEARCH(Y$1,$D15)),MAX(K$1:K14)+1)</f>
        <v>9</v>
      </c>
      <c r="L15" s="12" t="b">
        <f>IF(ISNUMBER(SEARCH(Z$1,$D15)),MAX(L$1:L14)+1)</f>
        <v>0</v>
      </c>
      <c r="M15" s="12">
        <f>IF(ISNUMBER(SEARCH(AA$1,$D15)),MAX(M$1:M14)+1)</f>
        <v>10</v>
      </c>
      <c r="N15" s="12">
        <f>IF(ISNUMBER(SEARCH(AB$1,$D15)),MAX(N$1:N14)+1)</f>
        <v>9</v>
      </c>
      <c r="O15" s="12" t="b">
        <f>IF(ISNUMBER(SEARCH(AC$1,$D15)),MAX(O$1:O14)+1)</f>
        <v>0</v>
      </c>
      <c r="P15" s="12">
        <f>IF(ISNUMBER(SEARCH(AD$1,$D15)),MAX(P$1:P14)+1)</f>
        <v>10</v>
      </c>
      <c r="Q15" s="12" t="str">
        <f>'AB Touchpoint System Workbook'!K26</f>
        <v>Client 14</v>
      </c>
      <c r="R15" s="13">
        <f t="shared" si="1"/>
        <v>14</v>
      </c>
      <c r="S15" s="14" t="str">
        <f>IFERROR(VLOOKUP($R15,E:$Q,13,0),"")</f>
        <v>Client 28</v>
      </c>
      <c r="T15" s="14" t="str">
        <f>IFERROR(VLOOKUP($R15,F:$Q,12,0),"")</f>
        <v>Client 23</v>
      </c>
      <c r="U15" s="14" t="str">
        <f>IFERROR(VLOOKUP($R15,G:$Q,11,0),"")</f>
        <v>Client 24</v>
      </c>
      <c r="V15" s="14" t="str">
        <f>IFERROR(VLOOKUP($R15,H:$Q,10,0),"")</f>
        <v>Client 37</v>
      </c>
      <c r="W15" s="14" t="str">
        <f>IFERROR(VLOOKUP($R15,I:$Q,9,0),"")</f>
        <v>Client 20</v>
      </c>
      <c r="X15" s="14" t="str">
        <f>IFERROR(VLOOKUP($R15,J:$Q,8,0),"")</f>
        <v>Client 21</v>
      </c>
      <c r="Y15" s="14" t="str">
        <f>IFERROR(VLOOKUP($R15,K:$Q,7,0),"")</f>
        <v>Client 28</v>
      </c>
      <c r="Z15" s="14" t="str">
        <f>IFERROR(VLOOKUP($R15,L:$Q,6,0),"")</f>
        <v>Client 23</v>
      </c>
      <c r="AA15" s="14" t="str">
        <f>IFERROR(VLOOKUP($R15,M:$Q,5,0),"")</f>
        <v>Client 24</v>
      </c>
      <c r="AB15" s="14" t="str">
        <f>IFERROR(VLOOKUP($R15,N:$Q,4,0),"")</f>
        <v>Client 37</v>
      </c>
      <c r="AC15" s="14" t="str">
        <f>IFERROR(VLOOKUP($R15,O:$Q,3,0),"")</f>
        <v>Client 20</v>
      </c>
      <c r="AD15" s="14" t="str">
        <f>IFERROR(VLOOKUP($R15,P:$Q,2,0),"")</f>
        <v>Client 21</v>
      </c>
    </row>
    <row r="16" spans="1:30" x14ac:dyDescent="0.15">
      <c r="A16" s="9">
        <f>'AB Touchpoint System Workbook'!Z27</f>
        <v>43160</v>
      </c>
      <c r="B16" s="14">
        <f t="shared" si="0"/>
        <v>3</v>
      </c>
      <c r="C16" s="12" t="str">
        <f>IF('AB Touchpoint System Workbook'!J27="A",VLOOKUP($B16,Reference!$A$93:D$104,4,0),IF('AB Touchpoint System Workbook'!J27="b",VLOOKUP($B16,Reference!$A$93:E$104,5,0),""))</f>
        <v>AprilMayJulyAugustOctoberNovemberJanuaryFebruary</v>
      </c>
      <c r="D16" s="12" t="str">
        <f>IF('AB Touchpoint System Workbook'!J27="A",Q16&amp;C16,IF('AB Touchpoint System Workbook'!J27="b",Q16&amp;C16,""))</f>
        <v>Client 15AprilMayJulyAugustOctoberNovemberJanuaryFebruary</v>
      </c>
      <c r="E16" s="12">
        <f>IF(ISNUMBER(SEARCH(S$1,$D16)),MAX(E$1:E15)+1)</f>
        <v>10</v>
      </c>
      <c r="F16" s="12">
        <f>IF(ISNUMBER(SEARCH(T$1,$D16)),MAX(F$1:F15)+1)</f>
        <v>10</v>
      </c>
      <c r="G16" s="12" t="b">
        <f>IF(ISNUMBER(SEARCH(U$1,$D16)),MAX(G$1:G15)+1)</f>
        <v>0</v>
      </c>
      <c r="H16" s="12">
        <f>IF(ISNUMBER(SEARCH(V$1,$D16)),MAX(H$1:H15)+1)</f>
        <v>10</v>
      </c>
      <c r="I16" s="12">
        <f>IF(ISNUMBER(SEARCH(W$1,$D16)),MAX(I$1:I15)+1)</f>
        <v>10</v>
      </c>
      <c r="J16" s="12" t="b">
        <f>IF(ISNUMBER(SEARCH(X$1,$D16)),MAX(J$1:J15)+1)</f>
        <v>0</v>
      </c>
      <c r="K16" s="12">
        <f>IF(ISNUMBER(SEARCH(Y$1,$D16)),MAX(K$1:K15)+1)</f>
        <v>10</v>
      </c>
      <c r="L16" s="12">
        <f>IF(ISNUMBER(SEARCH(Z$1,$D16)),MAX(L$1:L15)+1)</f>
        <v>10</v>
      </c>
      <c r="M16" s="12" t="b">
        <f>IF(ISNUMBER(SEARCH(AA$1,$D16)),MAX(M$1:M15)+1)</f>
        <v>0</v>
      </c>
      <c r="N16" s="12">
        <f>IF(ISNUMBER(SEARCH(AB$1,$D16)),MAX(N$1:N15)+1)</f>
        <v>10</v>
      </c>
      <c r="O16" s="12">
        <f>IF(ISNUMBER(SEARCH(AC$1,$D16)),MAX(O$1:O15)+1)</f>
        <v>10</v>
      </c>
      <c r="P16" s="12" t="b">
        <f>IF(ISNUMBER(SEARCH(AD$1,$D16)),MAX(P$1:P15)+1)</f>
        <v>0</v>
      </c>
      <c r="Q16" s="12" t="str">
        <f>'AB Touchpoint System Workbook'!K27</f>
        <v>Client 15</v>
      </c>
      <c r="R16" s="13">
        <f t="shared" si="1"/>
        <v>15</v>
      </c>
      <c r="S16" s="14" t="str">
        <f>IFERROR(VLOOKUP($R16,E:$Q,13,0),"")</f>
        <v>Client 34</v>
      </c>
      <c r="T16" s="14" t="str">
        <f>IFERROR(VLOOKUP($R16,F:$Q,12,0),"")</f>
        <v>Client 29</v>
      </c>
      <c r="U16" s="14" t="str">
        <f>IFERROR(VLOOKUP($R16,G:$Q,11,0),"")</f>
        <v>Client 30</v>
      </c>
      <c r="V16" s="14" t="str">
        <f>IFERROR(VLOOKUP($R16,H:$Q,10,0),"")</f>
        <v>Client 43</v>
      </c>
      <c r="W16" s="14" t="str">
        <f>IFERROR(VLOOKUP($R16,I:$Q,9,0),"")</f>
        <v>Client 26</v>
      </c>
      <c r="X16" s="14" t="str">
        <f>IFERROR(VLOOKUP($R16,J:$Q,8,0),"")</f>
        <v>Client 25</v>
      </c>
      <c r="Y16" s="14" t="str">
        <f>IFERROR(VLOOKUP($R16,K:$Q,7,0),"")</f>
        <v>Client 34</v>
      </c>
      <c r="Z16" s="14" t="str">
        <f>IFERROR(VLOOKUP($R16,L:$Q,6,0),"")</f>
        <v>Client 29</v>
      </c>
      <c r="AA16" s="14" t="str">
        <f>IFERROR(VLOOKUP($R16,M:$Q,5,0),"")</f>
        <v>Client 30</v>
      </c>
      <c r="AB16" s="14" t="str">
        <f>IFERROR(VLOOKUP($R16,N:$Q,4,0),"")</f>
        <v>Client 43</v>
      </c>
      <c r="AC16" s="14" t="str">
        <f>IFERROR(VLOOKUP($R16,O:$Q,3,0),"")</f>
        <v>Client 26</v>
      </c>
      <c r="AD16" s="14" t="str">
        <f>IFERROR(VLOOKUP($R16,P:$Q,2,0),"")</f>
        <v>Client 25</v>
      </c>
    </row>
    <row r="17" spans="1:30" x14ac:dyDescent="0.15">
      <c r="A17" s="9">
        <f>'AB Touchpoint System Workbook'!Z28</f>
        <v>43191</v>
      </c>
      <c r="B17" s="14">
        <f t="shared" si="0"/>
        <v>4</v>
      </c>
      <c r="C17" s="12" t="str">
        <f>IF('AB Touchpoint System Workbook'!J28="A",VLOOKUP($B17,Reference!$A$93:D$104,4,0),IF('AB Touchpoint System Workbook'!J28="b",VLOOKUP($B17,Reference!$A$93:E$104,5,0),""))</f>
        <v>MayJuneAugustSeptemberNovemberDecemberFebruaryMarch</v>
      </c>
      <c r="D17" s="12" t="str">
        <f>IF('AB Touchpoint System Workbook'!J28="A",Q17&amp;C17,IF('AB Touchpoint System Workbook'!J28="b",Q17&amp;C17,""))</f>
        <v>Client 16MayJuneAugustSeptemberNovemberDecemberFebruaryMarch</v>
      </c>
      <c r="E17" s="12" t="b">
        <f>IF(ISNUMBER(SEARCH(S$1,$D17)),MAX(E$1:E16)+1)</f>
        <v>0</v>
      </c>
      <c r="F17" s="12">
        <f>IF(ISNUMBER(SEARCH(T$1,$D17)),MAX(F$1:F16)+1)</f>
        <v>11</v>
      </c>
      <c r="G17" s="12">
        <f>IF(ISNUMBER(SEARCH(U$1,$D17)),MAX(G$1:G16)+1)</f>
        <v>11</v>
      </c>
      <c r="H17" s="12" t="b">
        <f>IF(ISNUMBER(SEARCH(V$1,$D17)),MAX(H$1:H16)+1)</f>
        <v>0</v>
      </c>
      <c r="I17" s="12">
        <f>IF(ISNUMBER(SEARCH(W$1,$D17)),MAX(I$1:I16)+1)</f>
        <v>11</v>
      </c>
      <c r="J17" s="12">
        <f>IF(ISNUMBER(SEARCH(X$1,$D17)),MAX(J$1:J16)+1)</f>
        <v>11</v>
      </c>
      <c r="K17" s="12" t="b">
        <f>IF(ISNUMBER(SEARCH(Y$1,$D17)),MAX(K$1:K16)+1)</f>
        <v>0</v>
      </c>
      <c r="L17" s="12">
        <f>IF(ISNUMBER(SEARCH(Z$1,$D17)),MAX(L$1:L16)+1)</f>
        <v>11</v>
      </c>
      <c r="M17" s="12">
        <f>IF(ISNUMBER(SEARCH(AA$1,$D17)),MAX(M$1:M16)+1)</f>
        <v>11</v>
      </c>
      <c r="N17" s="12" t="b">
        <f>IF(ISNUMBER(SEARCH(AB$1,$D17)),MAX(N$1:N16)+1)</f>
        <v>0</v>
      </c>
      <c r="O17" s="12">
        <f>IF(ISNUMBER(SEARCH(AC$1,$D17)),MAX(O$1:O16)+1)</f>
        <v>11</v>
      </c>
      <c r="P17" s="12">
        <f>IF(ISNUMBER(SEARCH(AD$1,$D17)),MAX(P$1:P16)+1)</f>
        <v>11</v>
      </c>
      <c r="Q17" s="12" t="str">
        <f>'AB Touchpoint System Workbook'!K28</f>
        <v>Client 16</v>
      </c>
      <c r="R17" s="13">
        <f t="shared" si="1"/>
        <v>16</v>
      </c>
      <c r="S17" s="14" t="str">
        <f>IFERROR(VLOOKUP($R17,E:$Q,13,0),"")</f>
        <v>Client 40</v>
      </c>
      <c r="T17" s="14" t="str">
        <f>IFERROR(VLOOKUP($R17,F:$Q,12,0),"")</f>
        <v>Client 35</v>
      </c>
      <c r="U17" s="14" t="str">
        <f>IFERROR(VLOOKUP($R17,G:$Q,11,0),"")</f>
        <v>Client 36</v>
      </c>
      <c r="V17" s="14" t="str">
        <f>IFERROR(VLOOKUP($R17,H:$Q,10,0),"")</f>
        <v>Client 49</v>
      </c>
      <c r="W17" s="14" t="str">
        <f>IFERROR(VLOOKUP($R17,I:$Q,9,0),"")</f>
        <v>Client 27</v>
      </c>
      <c r="X17" s="14" t="str">
        <f>IFERROR(VLOOKUP($R17,J:$Q,8,0),"")</f>
        <v>Client 33</v>
      </c>
      <c r="Y17" s="14" t="str">
        <f>IFERROR(VLOOKUP($R17,K:$Q,7,0),"")</f>
        <v>Client 40</v>
      </c>
      <c r="Z17" s="14" t="str">
        <f>IFERROR(VLOOKUP($R17,L:$Q,6,0),"")</f>
        <v>Client 35</v>
      </c>
      <c r="AA17" s="14" t="str">
        <f>IFERROR(VLOOKUP($R17,M:$Q,5,0),"")</f>
        <v>Client 36</v>
      </c>
      <c r="AB17" s="14" t="str">
        <f>IFERROR(VLOOKUP($R17,N:$Q,4,0),"")</f>
        <v>Client 49</v>
      </c>
      <c r="AC17" s="14" t="str">
        <f>IFERROR(VLOOKUP($R17,O:$Q,3,0),"")</f>
        <v>Client 27</v>
      </c>
      <c r="AD17" s="14" t="str">
        <f>IFERROR(VLOOKUP($R17,P:$Q,2,0),"")</f>
        <v>Client 33</v>
      </c>
    </row>
    <row r="18" spans="1:30" x14ac:dyDescent="0.15">
      <c r="A18" s="9">
        <f>'AB Touchpoint System Workbook'!Z29</f>
        <v>43221</v>
      </c>
      <c r="B18" s="14">
        <f t="shared" si="0"/>
        <v>5</v>
      </c>
      <c r="C18" s="12" t="str">
        <f>IF('AB Touchpoint System Workbook'!J29="A",VLOOKUP($B18,Reference!$A$93:D$104,4,0),IF('AB Touchpoint System Workbook'!J29="b",VLOOKUP($B18,Reference!$A$93:E$104,5,0),""))</f>
        <v>JuneJulySeptemberOctoberDecemberJanuaryMarchApril</v>
      </c>
      <c r="D18" s="12" t="str">
        <f>IF('AB Touchpoint System Workbook'!J29="A",Q18&amp;C18,IF('AB Touchpoint System Workbook'!J29="b",Q18&amp;C18,""))</f>
        <v>Client 17JuneJulySeptemberOctoberDecemberJanuaryMarchApril</v>
      </c>
      <c r="E18" s="12">
        <f>IF(ISNUMBER(SEARCH(S$1,$D18)),MAX(E$1:E17)+1)</f>
        <v>11</v>
      </c>
      <c r="F18" s="12" t="b">
        <f>IF(ISNUMBER(SEARCH(T$1,$D18)),MAX(F$1:F17)+1)</f>
        <v>0</v>
      </c>
      <c r="G18" s="12">
        <f>IF(ISNUMBER(SEARCH(U$1,$D18)),MAX(G$1:G17)+1)</f>
        <v>12</v>
      </c>
      <c r="H18" s="12">
        <f>IF(ISNUMBER(SEARCH(V$1,$D18)),MAX(H$1:H17)+1)</f>
        <v>11</v>
      </c>
      <c r="I18" s="12" t="b">
        <f>IF(ISNUMBER(SEARCH(W$1,$D18)),MAX(I$1:I17)+1)</f>
        <v>0</v>
      </c>
      <c r="J18" s="12">
        <f>IF(ISNUMBER(SEARCH(X$1,$D18)),MAX(J$1:J17)+1)</f>
        <v>12</v>
      </c>
      <c r="K18" s="12">
        <f>IF(ISNUMBER(SEARCH(Y$1,$D18)),MAX(K$1:K17)+1)</f>
        <v>11</v>
      </c>
      <c r="L18" s="12" t="b">
        <f>IF(ISNUMBER(SEARCH(Z$1,$D18)),MAX(L$1:L17)+1)</f>
        <v>0</v>
      </c>
      <c r="M18" s="12">
        <f>IF(ISNUMBER(SEARCH(AA$1,$D18)),MAX(M$1:M17)+1)</f>
        <v>12</v>
      </c>
      <c r="N18" s="12">
        <f>IF(ISNUMBER(SEARCH(AB$1,$D18)),MAX(N$1:N17)+1)</f>
        <v>11</v>
      </c>
      <c r="O18" s="12" t="b">
        <f>IF(ISNUMBER(SEARCH(AC$1,$D18)),MAX(O$1:O17)+1)</f>
        <v>0</v>
      </c>
      <c r="P18" s="12">
        <f>IF(ISNUMBER(SEARCH(AD$1,$D18)),MAX(P$1:P17)+1)</f>
        <v>12</v>
      </c>
      <c r="Q18" s="12" t="str">
        <f>'AB Touchpoint System Workbook'!K29</f>
        <v>Client 17</v>
      </c>
      <c r="R18" s="13">
        <f t="shared" si="1"/>
        <v>17</v>
      </c>
      <c r="S18" s="14" t="str">
        <f>IFERROR(VLOOKUP($R18,E:$Q,13,0),"")</f>
        <v>Client 46</v>
      </c>
      <c r="T18" s="14" t="str">
        <f>IFERROR(VLOOKUP($R18,F:$Q,12,0),"")</f>
        <v>Client 41</v>
      </c>
      <c r="U18" s="14" t="str">
        <f>IFERROR(VLOOKUP($R18,G:$Q,11,0),"")</f>
        <v>Client 42</v>
      </c>
      <c r="V18" s="14" t="str">
        <f>IFERROR(VLOOKUP($R18,H:$Q,10,0),"")</f>
        <v>Client 55</v>
      </c>
      <c r="W18" s="14" t="str">
        <f>IFERROR(VLOOKUP($R18,I:$Q,9,0),"")</f>
        <v>Client 32</v>
      </c>
      <c r="X18" s="14" t="str">
        <f>IFERROR(VLOOKUP($R18,J:$Q,8,0),"")</f>
        <v>Client 39</v>
      </c>
      <c r="Y18" s="14" t="str">
        <f>IFERROR(VLOOKUP($R18,K:$Q,7,0),"")</f>
        <v>Client 46</v>
      </c>
      <c r="Z18" s="14" t="str">
        <f>IFERROR(VLOOKUP($R18,L:$Q,6,0),"")</f>
        <v>Client 41</v>
      </c>
      <c r="AA18" s="14" t="str">
        <f>IFERROR(VLOOKUP($R18,M:$Q,5,0),"")</f>
        <v>Client 42</v>
      </c>
      <c r="AB18" s="14" t="str">
        <f>IFERROR(VLOOKUP($R18,N:$Q,4,0),"")</f>
        <v>Client 55</v>
      </c>
      <c r="AC18" s="14" t="str">
        <f>IFERROR(VLOOKUP($R18,O:$Q,3,0),"")</f>
        <v>Client 32</v>
      </c>
      <c r="AD18" s="14" t="str">
        <f>IFERROR(VLOOKUP($R18,P:$Q,2,0),"")</f>
        <v>Client 39</v>
      </c>
    </row>
    <row r="19" spans="1:30" x14ac:dyDescent="0.15">
      <c r="A19" s="9">
        <f>'AB Touchpoint System Workbook'!Z30</f>
        <v>43252</v>
      </c>
      <c r="B19" s="14">
        <f t="shared" si="0"/>
        <v>6</v>
      </c>
      <c r="C19" s="12" t="str">
        <f>IF('AB Touchpoint System Workbook'!J30="A",VLOOKUP($B19,Reference!$A$93:D$104,4,0),IF('AB Touchpoint System Workbook'!J30="b",VLOOKUP($B19,Reference!$A$93:E$104,5,0),""))</f>
        <v>JulyAugustOctoberNovemberJanuaryFebruaryAprilMay</v>
      </c>
      <c r="D19" s="12" t="str">
        <f>IF('AB Touchpoint System Workbook'!J30="A",Q19&amp;C19,IF('AB Touchpoint System Workbook'!J30="b",Q19&amp;C19,""))</f>
        <v>Client 18JulyAugustOctoberNovemberJanuaryFebruaryAprilMay</v>
      </c>
      <c r="E19" s="12">
        <f>IF(ISNUMBER(SEARCH(S$1,$D19)),MAX(E$1:E18)+1)</f>
        <v>12</v>
      </c>
      <c r="F19" s="12">
        <f>IF(ISNUMBER(SEARCH(T$1,$D19)),MAX(F$1:F18)+1)</f>
        <v>12</v>
      </c>
      <c r="G19" s="12" t="b">
        <f>IF(ISNUMBER(SEARCH(U$1,$D19)),MAX(G$1:G18)+1)</f>
        <v>0</v>
      </c>
      <c r="H19" s="12">
        <f>IF(ISNUMBER(SEARCH(V$1,$D19)),MAX(H$1:H18)+1)</f>
        <v>12</v>
      </c>
      <c r="I19" s="12">
        <f>IF(ISNUMBER(SEARCH(W$1,$D19)),MAX(I$1:I18)+1)</f>
        <v>12</v>
      </c>
      <c r="J19" s="12" t="b">
        <f>IF(ISNUMBER(SEARCH(X$1,$D19)),MAX(J$1:J18)+1)</f>
        <v>0</v>
      </c>
      <c r="K19" s="12">
        <f>IF(ISNUMBER(SEARCH(Y$1,$D19)),MAX(K$1:K18)+1)</f>
        <v>12</v>
      </c>
      <c r="L19" s="12">
        <f>IF(ISNUMBER(SEARCH(Z$1,$D19)),MAX(L$1:L18)+1)</f>
        <v>12</v>
      </c>
      <c r="M19" s="12" t="b">
        <f>IF(ISNUMBER(SEARCH(AA$1,$D19)),MAX(M$1:M18)+1)</f>
        <v>0</v>
      </c>
      <c r="N19" s="12">
        <f>IF(ISNUMBER(SEARCH(AB$1,$D19)),MAX(N$1:N18)+1)</f>
        <v>12</v>
      </c>
      <c r="O19" s="12">
        <f>IF(ISNUMBER(SEARCH(AC$1,$D19)),MAX(O$1:O18)+1)</f>
        <v>12</v>
      </c>
      <c r="P19" s="12" t="b">
        <f>IF(ISNUMBER(SEARCH(AD$1,$D19)),MAX(P$1:P18)+1)</f>
        <v>0</v>
      </c>
      <c r="Q19" s="12" t="str">
        <f>'AB Touchpoint System Workbook'!K30</f>
        <v>Client 18</v>
      </c>
      <c r="R19" s="13">
        <f t="shared" si="1"/>
        <v>18</v>
      </c>
      <c r="S19" s="14" t="str">
        <f>IFERROR(VLOOKUP($R19,E:$Q,13,0),"")</f>
        <v>Client 52</v>
      </c>
      <c r="T19" s="14" t="str">
        <f>IFERROR(VLOOKUP($R19,F:$Q,12,0),"")</f>
        <v>Client 47</v>
      </c>
      <c r="U19" s="14" t="str">
        <f>IFERROR(VLOOKUP($R19,G:$Q,11,0),"")</f>
        <v>Client 48</v>
      </c>
      <c r="V19" s="14" t="str">
        <f>IFERROR(VLOOKUP($R19,H:$Q,10,0),"")</f>
        <v>Client 61</v>
      </c>
      <c r="W19" s="14" t="str">
        <f>IFERROR(VLOOKUP($R19,I:$Q,9,0),"")</f>
        <v>Client 38</v>
      </c>
      <c r="X19" s="14" t="str">
        <f>IFERROR(VLOOKUP($R19,J:$Q,8,0),"")</f>
        <v>Client 45</v>
      </c>
      <c r="Y19" s="14" t="str">
        <f>IFERROR(VLOOKUP($R19,K:$Q,7,0),"")</f>
        <v>Client 52</v>
      </c>
      <c r="Z19" s="14" t="str">
        <f>IFERROR(VLOOKUP($R19,L:$Q,6,0),"")</f>
        <v>Client 47</v>
      </c>
      <c r="AA19" s="14" t="str">
        <f>IFERROR(VLOOKUP($R19,M:$Q,5,0),"")</f>
        <v>Client 48</v>
      </c>
      <c r="AB19" s="14" t="str">
        <f>IFERROR(VLOOKUP($R19,N:$Q,4,0),"")</f>
        <v>Client 61</v>
      </c>
      <c r="AC19" s="14" t="str">
        <f>IFERROR(VLOOKUP($R19,O:$Q,3,0),"")</f>
        <v>Client 38</v>
      </c>
      <c r="AD19" s="14" t="str">
        <f>IFERROR(VLOOKUP($R19,P:$Q,2,0),"")</f>
        <v>Client 45</v>
      </c>
    </row>
    <row r="20" spans="1:30" x14ac:dyDescent="0.15">
      <c r="A20" s="9">
        <f>'AB Touchpoint System Workbook'!Z31</f>
        <v>43282</v>
      </c>
      <c r="B20" s="14">
        <f t="shared" si="0"/>
        <v>7</v>
      </c>
      <c r="C20" s="12" t="str">
        <f>IF('AB Touchpoint System Workbook'!J31="A",VLOOKUP($B20,Reference!$A$93:D$104,4,0),IF('AB Touchpoint System Workbook'!J31="b",VLOOKUP($B20,Reference!$A$93:E$104,5,0),""))</f>
        <v>AugustSeptemberNovemberDecemberFebruaryMarchMayJune</v>
      </c>
      <c r="D20" s="12" t="str">
        <f>IF('AB Touchpoint System Workbook'!J31="A",Q20&amp;C20,IF('AB Touchpoint System Workbook'!J31="b",Q20&amp;C20,""))</f>
        <v>Client 19AugustSeptemberNovemberDecemberFebruaryMarchMayJune</v>
      </c>
      <c r="E20" s="12" t="b">
        <f>IF(ISNUMBER(SEARCH(S$1,$D20)),MAX(E$1:E19)+1)</f>
        <v>0</v>
      </c>
      <c r="F20" s="12">
        <f>IF(ISNUMBER(SEARCH(T$1,$D20)),MAX(F$1:F19)+1)</f>
        <v>13</v>
      </c>
      <c r="G20" s="12">
        <f>IF(ISNUMBER(SEARCH(U$1,$D20)),MAX(G$1:G19)+1)</f>
        <v>13</v>
      </c>
      <c r="H20" s="12" t="b">
        <f>IF(ISNUMBER(SEARCH(V$1,$D20)),MAX(H$1:H19)+1)</f>
        <v>0</v>
      </c>
      <c r="I20" s="12">
        <f>IF(ISNUMBER(SEARCH(W$1,$D20)),MAX(I$1:I19)+1)</f>
        <v>13</v>
      </c>
      <c r="J20" s="12">
        <f>IF(ISNUMBER(SEARCH(X$1,$D20)),MAX(J$1:J19)+1)</f>
        <v>13</v>
      </c>
      <c r="K20" s="12" t="b">
        <f>IF(ISNUMBER(SEARCH(Y$1,$D20)),MAX(K$1:K19)+1)</f>
        <v>0</v>
      </c>
      <c r="L20" s="12">
        <f>IF(ISNUMBER(SEARCH(Z$1,$D20)),MAX(L$1:L19)+1)</f>
        <v>13</v>
      </c>
      <c r="M20" s="12">
        <f>IF(ISNUMBER(SEARCH(AA$1,$D20)),MAX(M$1:M19)+1)</f>
        <v>13</v>
      </c>
      <c r="N20" s="12" t="b">
        <f>IF(ISNUMBER(SEARCH(AB$1,$D20)),MAX(N$1:N19)+1)</f>
        <v>0</v>
      </c>
      <c r="O20" s="12">
        <f>IF(ISNUMBER(SEARCH(AC$1,$D20)),MAX(O$1:O19)+1)</f>
        <v>13</v>
      </c>
      <c r="P20" s="12">
        <f>IF(ISNUMBER(SEARCH(AD$1,$D20)),MAX(P$1:P19)+1)</f>
        <v>13</v>
      </c>
      <c r="Q20" s="12" t="str">
        <f>'AB Touchpoint System Workbook'!K31</f>
        <v>Client 19</v>
      </c>
      <c r="R20" s="13">
        <f t="shared" si="1"/>
        <v>19</v>
      </c>
      <c r="S20" s="14" t="str">
        <f>IFERROR(VLOOKUP($R20,E:$Q,13,0),"")</f>
        <v>Client 58</v>
      </c>
      <c r="T20" s="14" t="str">
        <f>IFERROR(VLOOKUP($R20,F:$Q,12,0),"")</f>
        <v>Client 53</v>
      </c>
      <c r="U20" s="14" t="str">
        <f>IFERROR(VLOOKUP($R20,G:$Q,11,0),"")</f>
        <v>Client 54</v>
      </c>
      <c r="V20" s="14" t="str">
        <f>IFERROR(VLOOKUP($R20,H:$Q,10,0),"")</f>
        <v>Client 67</v>
      </c>
      <c r="W20" s="14" t="str">
        <f>IFERROR(VLOOKUP($R20,I:$Q,9,0),"")</f>
        <v>Client 44</v>
      </c>
      <c r="X20" s="14" t="str">
        <f>IFERROR(VLOOKUP($R20,J:$Q,8,0),"")</f>
        <v>Client 51</v>
      </c>
      <c r="Y20" s="14" t="str">
        <f>IFERROR(VLOOKUP($R20,K:$Q,7,0),"")</f>
        <v>Client 58</v>
      </c>
      <c r="Z20" s="14" t="str">
        <f>IFERROR(VLOOKUP($R20,L:$Q,6,0),"")</f>
        <v>Client 53</v>
      </c>
      <c r="AA20" s="14" t="str">
        <f>IFERROR(VLOOKUP($R20,M:$Q,5,0),"")</f>
        <v>Client 54</v>
      </c>
      <c r="AB20" s="14" t="str">
        <f>IFERROR(VLOOKUP($R20,N:$Q,4,0),"")</f>
        <v>Client 67</v>
      </c>
      <c r="AC20" s="14" t="str">
        <f>IFERROR(VLOOKUP($R20,O:$Q,3,0),"")</f>
        <v>Client 44</v>
      </c>
      <c r="AD20" s="14" t="str">
        <f>IFERROR(VLOOKUP($R20,P:$Q,2,0),"")</f>
        <v>Client 51</v>
      </c>
    </row>
    <row r="21" spans="1:30" x14ac:dyDescent="0.15">
      <c r="A21" s="9">
        <f>'AB Touchpoint System Workbook'!Z32</f>
        <v>43313</v>
      </c>
      <c r="B21" s="14">
        <f t="shared" si="0"/>
        <v>8</v>
      </c>
      <c r="C21" s="12" t="str">
        <f>IF('AB Touchpoint System Workbook'!J32="A",VLOOKUP($B21,Reference!$A$93:D$104,4,0),IF('AB Touchpoint System Workbook'!J32="b",VLOOKUP($B21,Reference!$A$93:E$104,5,0),""))</f>
        <v>NovemberMay</v>
      </c>
      <c r="D21" s="12" t="str">
        <f>IF('AB Touchpoint System Workbook'!J32="A",Q21&amp;C21,IF('AB Touchpoint System Workbook'!J32="b",Q21&amp;C21,""))</f>
        <v>Client 20NovemberMay</v>
      </c>
      <c r="E21" s="12" t="b">
        <f>IF(ISNUMBER(SEARCH(S$1,$D21)),MAX(E$1:E20)+1)</f>
        <v>0</v>
      </c>
      <c r="F21" s="12" t="b">
        <f>IF(ISNUMBER(SEARCH(T$1,$D21)),MAX(F$1:F20)+1)</f>
        <v>0</v>
      </c>
      <c r="G21" s="12" t="b">
        <f>IF(ISNUMBER(SEARCH(U$1,$D21)),MAX(G$1:G20)+1)</f>
        <v>0</v>
      </c>
      <c r="H21" s="12" t="b">
        <f>IF(ISNUMBER(SEARCH(V$1,$D21)),MAX(H$1:H20)+1)</f>
        <v>0</v>
      </c>
      <c r="I21" s="12">
        <f>IF(ISNUMBER(SEARCH(W$1,$D21)),MAX(I$1:I20)+1)</f>
        <v>14</v>
      </c>
      <c r="J21" s="12" t="b">
        <f>IF(ISNUMBER(SEARCH(X$1,$D21)),MAX(J$1:J20)+1)</f>
        <v>0</v>
      </c>
      <c r="K21" s="12" t="b">
        <f>IF(ISNUMBER(SEARCH(Y$1,$D21)),MAX(K$1:K20)+1)</f>
        <v>0</v>
      </c>
      <c r="L21" s="12" t="b">
        <f>IF(ISNUMBER(SEARCH(Z$1,$D21)),MAX(L$1:L20)+1)</f>
        <v>0</v>
      </c>
      <c r="M21" s="12" t="b">
        <f>IF(ISNUMBER(SEARCH(AA$1,$D21)),MAX(M$1:M20)+1)</f>
        <v>0</v>
      </c>
      <c r="N21" s="12" t="b">
        <f>IF(ISNUMBER(SEARCH(AB$1,$D21)),MAX(N$1:N20)+1)</f>
        <v>0</v>
      </c>
      <c r="O21" s="12">
        <f>IF(ISNUMBER(SEARCH(AC$1,$D21)),MAX(O$1:O20)+1)</f>
        <v>14</v>
      </c>
      <c r="P21" s="12" t="b">
        <f>IF(ISNUMBER(SEARCH(AD$1,$D21)),MAX(P$1:P20)+1)</f>
        <v>0</v>
      </c>
      <c r="Q21" s="12" t="str">
        <f>'AB Touchpoint System Workbook'!K32</f>
        <v>Client 20</v>
      </c>
      <c r="R21" s="13">
        <f t="shared" si="1"/>
        <v>20</v>
      </c>
      <c r="S21" s="14" t="str">
        <f>IFERROR(VLOOKUP($R21,E:$Q,13,0),"")</f>
        <v>Client 64</v>
      </c>
      <c r="T21" s="14" t="str">
        <f>IFERROR(VLOOKUP($R21,F:$Q,12,0),"")</f>
        <v>Client 59</v>
      </c>
      <c r="U21" s="14" t="str">
        <f>IFERROR(VLOOKUP($R21,G:$Q,11,0),"")</f>
        <v>Client 60</v>
      </c>
      <c r="V21" s="14" t="str">
        <f>IFERROR(VLOOKUP($R21,H:$Q,10,0),"")</f>
        <v/>
      </c>
      <c r="W21" s="14" t="str">
        <f>IFERROR(VLOOKUP($R21,I:$Q,9,0),"")</f>
        <v>Client 50</v>
      </c>
      <c r="X21" s="14" t="str">
        <f>IFERROR(VLOOKUP($R21,J:$Q,8,0),"")</f>
        <v>Client 57</v>
      </c>
      <c r="Y21" s="14" t="str">
        <f>IFERROR(VLOOKUP($R21,K:$Q,7,0),"")</f>
        <v>Client 64</v>
      </c>
      <c r="Z21" s="14" t="str">
        <f>IFERROR(VLOOKUP($R21,L:$Q,6,0),"")</f>
        <v>Client 59</v>
      </c>
      <c r="AA21" s="14" t="str">
        <f>IFERROR(VLOOKUP($R21,M:$Q,5,0),"")</f>
        <v>Client 60</v>
      </c>
      <c r="AB21" s="14" t="str">
        <f>IFERROR(VLOOKUP($R21,N:$Q,4,0),"")</f>
        <v/>
      </c>
      <c r="AC21" s="14" t="str">
        <f>IFERROR(VLOOKUP($R21,O:$Q,3,0),"")</f>
        <v>Client 50</v>
      </c>
      <c r="AD21" s="14" t="str">
        <f>IFERROR(VLOOKUP($R21,P:$Q,2,0),"")</f>
        <v>Client 57</v>
      </c>
    </row>
    <row r="22" spans="1:30" x14ac:dyDescent="0.15">
      <c r="A22" s="9">
        <f>'AB Touchpoint System Workbook'!Z33</f>
        <v>43344</v>
      </c>
      <c r="B22" s="14">
        <f t="shared" si="0"/>
        <v>9</v>
      </c>
      <c r="C22" s="12" t="str">
        <f>IF('AB Touchpoint System Workbook'!J33="A",VLOOKUP($B22,Reference!$A$93:D$104,4,0),IF('AB Touchpoint System Workbook'!J33="b",VLOOKUP($B22,Reference!$A$93:E$104,5,0),""))</f>
        <v>DecemberJune</v>
      </c>
      <c r="D22" s="12" t="str">
        <f>IF('AB Touchpoint System Workbook'!J33="A",Q22&amp;C22,IF('AB Touchpoint System Workbook'!J33="b",Q22&amp;C22,""))</f>
        <v>Client 21DecemberJune</v>
      </c>
      <c r="E22" s="12" t="b">
        <f>IF(ISNUMBER(SEARCH(S$1,$D22)),MAX(E$1:E21)+1)</f>
        <v>0</v>
      </c>
      <c r="F22" s="12" t="b">
        <f>IF(ISNUMBER(SEARCH(T$1,$D22)),MAX(F$1:F21)+1)</f>
        <v>0</v>
      </c>
      <c r="G22" s="12" t="b">
        <f>IF(ISNUMBER(SEARCH(U$1,$D22)),MAX(G$1:G21)+1)</f>
        <v>0</v>
      </c>
      <c r="H22" s="12" t="b">
        <f>IF(ISNUMBER(SEARCH(V$1,$D22)),MAX(H$1:H21)+1)</f>
        <v>0</v>
      </c>
      <c r="I22" s="12" t="b">
        <f>IF(ISNUMBER(SEARCH(W$1,$D22)),MAX(I$1:I21)+1)</f>
        <v>0</v>
      </c>
      <c r="J22" s="12">
        <f>IF(ISNUMBER(SEARCH(X$1,$D22)),MAX(J$1:J21)+1)</f>
        <v>14</v>
      </c>
      <c r="K22" s="12" t="b">
        <f>IF(ISNUMBER(SEARCH(Y$1,$D22)),MAX(K$1:K21)+1)</f>
        <v>0</v>
      </c>
      <c r="L22" s="12" t="b">
        <f>IF(ISNUMBER(SEARCH(Z$1,$D22)),MAX(L$1:L21)+1)</f>
        <v>0</v>
      </c>
      <c r="M22" s="12" t="b">
        <f>IF(ISNUMBER(SEARCH(AA$1,$D22)),MAX(M$1:M21)+1)</f>
        <v>0</v>
      </c>
      <c r="N22" s="12" t="b">
        <f>IF(ISNUMBER(SEARCH(AB$1,$D22)),MAX(N$1:N21)+1)</f>
        <v>0</v>
      </c>
      <c r="O22" s="12" t="b">
        <f>IF(ISNUMBER(SEARCH(AC$1,$D22)),MAX(O$1:O21)+1)</f>
        <v>0</v>
      </c>
      <c r="P22" s="12">
        <f>IF(ISNUMBER(SEARCH(AD$1,$D22)),MAX(P$1:P21)+1)</f>
        <v>14</v>
      </c>
      <c r="Q22" s="12" t="str">
        <f>'AB Touchpoint System Workbook'!K33</f>
        <v>Client 21</v>
      </c>
      <c r="R22" s="13">
        <f t="shared" si="1"/>
        <v>21</v>
      </c>
      <c r="S22" s="14" t="str">
        <f>IFERROR(VLOOKUP($R22,E:$Q,13,0),"")</f>
        <v>Client 70</v>
      </c>
      <c r="T22" s="14" t="str">
        <f>IFERROR(VLOOKUP($R22,F:$Q,12,0),"")</f>
        <v>Client 65</v>
      </c>
      <c r="U22" s="14" t="str">
        <f>IFERROR(VLOOKUP($R22,G:$Q,11,0),"")</f>
        <v>Client 66</v>
      </c>
      <c r="V22" s="14" t="str">
        <f>IFERROR(VLOOKUP($R22,H:$Q,10,0),"")</f>
        <v/>
      </c>
      <c r="W22" s="14" t="str">
        <f>IFERROR(VLOOKUP($R22,I:$Q,9,0),"")</f>
        <v>Client 56</v>
      </c>
      <c r="X22" s="14" t="str">
        <f>IFERROR(VLOOKUP($R22,J:$Q,8,0),"")</f>
        <v>Client 63</v>
      </c>
      <c r="Y22" s="14" t="str">
        <f>IFERROR(VLOOKUP($R22,K:$Q,7,0),"")</f>
        <v>Client 70</v>
      </c>
      <c r="Z22" s="14" t="str">
        <f>IFERROR(VLOOKUP($R22,L:$Q,6,0),"")</f>
        <v>Client 65</v>
      </c>
      <c r="AA22" s="14" t="str">
        <f>IFERROR(VLOOKUP($R22,M:$Q,5,0),"")</f>
        <v>Client 66</v>
      </c>
      <c r="AB22" s="14" t="str">
        <f>IFERROR(VLOOKUP($R22,N:$Q,4,0),"")</f>
        <v/>
      </c>
      <c r="AC22" s="14" t="str">
        <f>IFERROR(VLOOKUP($R22,O:$Q,3,0),"")</f>
        <v>Client 56</v>
      </c>
      <c r="AD22" s="14" t="str">
        <f>IFERROR(VLOOKUP($R22,P:$Q,2,0),"")</f>
        <v>Client 63</v>
      </c>
    </row>
    <row r="23" spans="1:30" x14ac:dyDescent="0.15">
      <c r="A23" s="9">
        <f>'AB Touchpoint System Workbook'!Z34</f>
        <v>43374</v>
      </c>
      <c r="B23" s="14">
        <f t="shared" si="0"/>
        <v>10</v>
      </c>
      <c r="C23" s="12" t="str">
        <f>IF('AB Touchpoint System Workbook'!J34="A",VLOOKUP($B23,Reference!$A$93:D$104,4,0),IF('AB Touchpoint System Workbook'!J34="b",VLOOKUP($B23,Reference!$A$93:E$104,5,0),""))</f>
        <v>JanuaryJuly</v>
      </c>
      <c r="D23" s="12" t="str">
        <f>IF('AB Touchpoint System Workbook'!J34="A",Q23&amp;C23,IF('AB Touchpoint System Workbook'!J34="b",Q23&amp;C23,""))</f>
        <v>Client 22JanuaryJuly</v>
      </c>
      <c r="E23" s="12">
        <f>IF(ISNUMBER(SEARCH(S$1,$D23)),MAX(E$1:E22)+1)</f>
        <v>13</v>
      </c>
      <c r="F23" s="12" t="b">
        <f>IF(ISNUMBER(SEARCH(T$1,$D23)),MAX(F$1:F22)+1)</f>
        <v>0</v>
      </c>
      <c r="G23" s="12" t="b">
        <f>IF(ISNUMBER(SEARCH(U$1,$D23)),MAX(G$1:G22)+1)</f>
        <v>0</v>
      </c>
      <c r="H23" s="12" t="b">
        <f>IF(ISNUMBER(SEARCH(V$1,$D23)),MAX(H$1:H22)+1)</f>
        <v>0</v>
      </c>
      <c r="I23" s="12" t="b">
        <f>IF(ISNUMBER(SEARCH(W$1,$D23)),MAX(I$1:I22)+1)</f>
        <v>0</v>
      </c>
      <c r="J23" s="12" t="b">
        <f>IF(ISNUMBER(SEARCH(X$1,$D23)),MAX(J$1:J22)+1)</f>
        <v>0</v>
      </c>
      <c r="K23" s="12">
        <f>IF(ISNUMBER(SEARCH(Y$1,$D23)),MAX(K$1:K22)+1)</f>
        <v>13</v>
      </c>
      <c r="L23" s="12" t="b">
        <f>IF(ISNUMBER(SEARCH(Z$1,$D23)),MAX(L$1:L22)+1)</f>
        <v>0</v>
      </c>
      <c r="M23" s="12" t="b">
        <f>IF(ISNUMBER(SEARCH(AA$1,$D23)),MAX(M$1:M22)+1)</f>
        <v>0</v>
      </c>
      <c r="N23" s="12" t="b">
        <f>IF(ISNUMBER(SEARCH(AB$1,$D23)),MAX(N$1:N22)+1)</f>
        <v>0</v>
      </c>
      <c r="O23" s="12" t="b">
        <f>IF(ISNUMBER(SEARCH(AC$1,$D23)),MAX(O$1:O22)+1)</f>
        <v>0</v>
      </c>
      <c r="P23" s="12" t="b">
        <f>IF(ISNUMBER(SEARCH(AD$1,$D23)),MAX(P$1:P22)+1)</f>
        <v>0</v>
      </c>
      <c r="Q23" s="12" t="str">
        <f>'AB Touchpoint System Workbook'!K34</f>
        <v>Client 22</v>
      </c>
      <c r="R23" s="13">
        <f t="shared" si="1"/>
        <v>22</v>
      </c>
      <c r="S23" s="14" t="str">
        <f>IFERROR(VLOOKUP($R23,E:$Q,13,0),"")</f>
        <v/>
      </c>
      <c r="T23" s="14" t="str">
        <f>IFERROR(VLOOKUP($R23,F:$Q,12,0),"")</f>
        <v>Client 71</v>
      </c>
      <c r="U23" s="14" t="str">
        <f>IFERROR(VLOOKUP($R23,G:$Q,11,0),"")</f>
        <v/>
      </c>
      <c r="V23" s="14" t="str">
        <f>IFERROR(VLOOKUP($R23,H:$Q,10,0),"")</f>
        <v/>
      </c>
      <c r="W23" s="14" t="str">
        <f>IFERROR(VLOOKUP($R23,I:$Q,9,0),"")</f>
        <v>Client 62</v>
      </c>
      <c r="X23" s="14" t="str">
        <f>IFERROR(VLOOKUP($R23,J:$Q,8,0),"")</f>
        <v>Client 69</v>
      </c>
      <c r="Y23" s="14" t="str">
        <f>IFERROR(VLOOKUP($R23,K:$Q,7,0),"")</f>
        <v/>
      </c>
      <c r="Z23" s="14" t="str">
        <f>IFERROR(VLOOKUP($R23,L:$Q,6,0),"")</f>
        <v>Client 71</v>
      </c>
      <c r="AA23" s="14" t="str">
        <f>IFERROR(VLOOKUP($R23,M:$Q,5,0),"")</f>
        <v/>
      </c>
      <c r="AB23" s="14" t="str">
        <f>IFERROR(VLOOKUP($R23,N:$Q,4,0),"")</f>
        <v/>
      </c>
      <c r="AC23" s="14" t="str">
        <f>IFERROR(VLOOKUP($R23,O:$Q,3,0),"")</f>
        <v>Client 62</v>
      </c>
      <c r="AD23" s="14" t="str">
        <f>IFERROR(VLOOKUP($R23,P:$Q,2,0),"")</f>
        <v>Client 69</v>
      </c>
    </row>
    <row r="24" spans="1:30" x14ac:dyDescent="0.15">
      <c r="A24" s="9">
        <f>'AB Touchpoint System Workbook'!Z35</f>
        <v>43405</v>
      </c>
      <c r="B24" s="14">
        <f t="shared" si="0"/>
        <v>11</v>
      </c>
      <c r="C24" s="12" t="str">
        <f>IF('AB Touchpoint System Workbook'!J35="A",VLOOKUP($B24,Reference!$A$93:D$104,4,0),IF('AB Touchpoint System Workbook'!J35="b",VLOOKUP($B24,Reference!$A$93:E$104,5,0),""))</f>
        <v>FebruaryAugust</v>
      </c>
      <c r="D24" s="12" t="str">
        <f>IF('AB Touchpoint System Workbook'!J35="A",Q24&amp;C24,IF('AB Touchpoint System Workbook'!J35="b",Q24&amp;C24,""))</f>
        <v>Client 23FebruaryAugust</v>
      </c>
      <c r="E24" s="12" t="b">
        <f>IF(ISNUMBER(SEARCH(S$1,$D24)),MAX(E$1:E23)+1)</f>
        <v>0</v>
      </c>
      <c r="F24" s="12">
        <f>IF(ISNUMBER(SEARCH(T$1,$D24)),MAX(F$1:F23)+1)</f>
        <v>14</v>
      </c>
      <c r="G24" s="12" t="b">
        <f>IF(ISNUMBER(SEARCH(U$1,$D24)),MAX(G$1:G23)+1)</f>
        <v>0</v>
      </c>
      <c r="H24" s="12" t="b">
        <f>IF(ISNUMBER(SEARCH(V$1,$D24)),MAX(H$1:H23)+1)</f>
        <v>0</v>
      </c>
      <c r="I24" s="12" t="b">
        <f>IF(ISNUMBER(SEARCH(W$1,$D24)),MAX(I$1:I23)+1)</f>
        <v>0</v>
      </c>
      <c r="J24" s="12" t="b">
        <f>IF(ISNUMBER(SEARCH(X$1,$D24)),MAX(J$1:J23)+1)</f>
        <v>0</v>
      </c>
      <c r="K24" s="12" t="b">
        <f>IF(ISNUMBER(SEARCH(Y$1,$D24)),MAX(K$1:K23)+1)</f>
        <v>0</v>
      </c>
      <c r="L24" s="12">
        <f>IF(ISNUMBER(SEARCH(Z$1,$D24)),MAX(L$1:L23)+1)</f>
        <v>14</v>
      </c>
      <c r="M24" s="12" t="b">
        <f>IF(ISNUMBER(SEARCH(AA$1,$D24)),MAX(M$1:M23)+1)</f>
        <v>0</v>
      </c>
      <c r="N24" s="12" t="b">
        <f>IF(ISNUMBER(SEARCH(AB$1,$D24)),MAX(N$1:N23)+1)</f>
        <v>0</v>
      </c>
      <c r="O24" s="12" t="b">
        <f>IF(ISNUMBER(SEARCH(AC$1,$D24)),MAX(O$1:O23)+1)</f>
        <v>0</v>
      </c>
      <c r="P24" s="12" t="b">
        <f>IF(ISNUMBER(SEARCH(AD$1,$D24)),MAX(P$1:P23)+1)</f>
        <v>0</v>
      </c>
      <c r="Q24" s="12" t="str">
        <f>'AB Touchpoint System Workbook'!K35</f>
        <v>Client 23</v>
      </c>
      <c r="R24" s="13">
        <f t="shared" si="1"/>
        <v>23</v>
      </c>
      <c r="S24" s="14" t="str">
        <f>IFERROR(VLOOKUP($R24,E:$Q,13,0),"")</f>
        <v/>
      </c>
      <c r="T24" s="14" t="str">
        <f>IFERROR(VLOOKUP($R24,F:$Q,12,0),"")</f>
        <v/>
      </c>
      <c r="U24" s="14" t="str">
        <f>IFERROR(VLOOKUP($R24,G:$Q,11,0),"")</f>
        <v/>
      </c>
      <c r="V24" s="14" t="str">
        <f>IFERROR(VLOOKUP($R24,H:$Q,10,0),"")</f>
        <v/>
      </c>
      <c r="W24" s="14" t="str">
        <f>IFERROR(VLOOKUP($R24,I:$Q,9,0),"")</f>
        <v>Client 68</v>
      </c>
      <c r="X24" s="14" t="str">
        <f>IFERROR(VLOOKUP($R24,J:$Q,8,0),"")</f>
        <v/>
      </c>
      <c r="Y24" s="14" t="str">
        <f>IFERROR(VLOOKUP($R24,K:$Q,7,0),"")</f>
        <v/>
      </c>
      <c r="Z24" s="14" t="str">
        <f>IFERROR(VLOOKUP($R24,L:$Q,6,0),"")</f>
        <v/>
      </c>
      <c r="AA24" s="14" t="str">
        <f>IFERROR(VLOOKUP($R24,M:$Q,5,0),"")</f>
        <v/>
      </c>
      <c r="AB24" s="14" t="str">
        <f>IFERROR(VLOOKUP($R24,N:$Q,4,0),"")</f>
        <v/>
      </c>
      <c r="AC24" s="14" t="str">
        <f>IFERROR(VLOOKUP($R24,O:$Q,3,0),"")</f>
        <v>Client 68</v>
      </c>
      <c r="AD24" s="14" t="str">
        <f>IFERROR(VLOOKUP($R24,P:$Q,2,0),"")</f>
        <v/>
      </c>
    </row>
    <row r="25" spans="1:30" x14ac:dyDescent="0.15">
      <c r="A25" s="9">
        <f>'AB Touchpoint System Workbook'!Z36</f>
        <v>43435</v>
      </c>
      <c r="B25" s="14">
        <f t="shared" si="0"/>
        <v>12</v>
      </c>
      <c r="C25" s="12" t="str">
        <f>IF('AB Touchpoint System Workbook'!J36="A",VLOOKUP($B25,Reference!$A$93:D$104,4,0),IF('AB Touchpoint System Workbook'!J36="b",VLOOKUP($B25,Reference!$A$93:E$104,5,0),""))</f>
        <v>MarchSeptember</v>
      </c>
      <c r="D25" s="12" t="str">
        <f>IF('AB Touchpoint System Workbook'!J36="A",Q25&amp;C25,IF('AB Touchpoint System Workbook'!J36="b",Q25&amp;C25,""))</f>
        <v>Client 24MarchSeptember</v>
      </c>
      <c r="E25" s="12" t="b">
        <f>IF(ISNUMBER(SEARCH(S$1,$D25)),MAX(E$1:E24)+1)</f>
        <v>0</v>
      </c>
      <c r="F25" s="12" t="b">
        <f>IF(ISNUMBER(SEARCH(T$1,$D25)),MAX(F$1:F24)+1)</f>
        <v>0</v>
      </c>
      <c r="G25" s="12">
        <f>IF(ISNUMBER(SEARCH(U$1,$D25)),MAX(G$1:G24)+1)</f>
        <v>14</v>
      </c>
      <c r="H25" s="12" t="b">
        <f>IF(ISNUMBER(SEARCH(V$1,$D25)),MAX(H$1:H24)+1)</f>
        <v>0</v>
      </c>
      <c r="I25" s="12" t="b">
        <f>IF(ISNUMBER(SEARCH(W$1,$D25)),MAX(I$1:I24)+1)</f>
        <v>0</v>
      </c>
      <c r="J25" s="12" t="b">
        <f>IF(ISNUMBER(SEARCH(X$1,$D25)),MAX(J$1:J24)+1)</f>
        <v>0</v>
      </c>
      <c r="K25" s="12" t="b">
        <f>IF(ISNUMBER(SEARCH(Y$1,$D25)),MAX(K$1:K24)+1)</f>
        <v>0</v>
      </c>
      <c r="L25" s="12" t="b">
        <f>IF(ISNUMBER(SEARCH(Z$1,$D25)),MAX(L$1:L24)+1)</f>
        <v>0</v>
      </c>
      <c r="M25" s="12">
        <f>IF(ISNUMBER(SEARCH(AA$1,$D25)),MAX(M$1:M24)+1)</f>
        <v>14</v>
      </c>
      <c r="N25" s="12" t="b">
        <f>IF(ISNUMBER(SEARCH(AB$1,$D25)),MAX(N$1:N24)+1)</f>
        <v>0</v>
      </c>
      <c r="O25" s="12" t="b">
        <f>IF(ISNUMBER(SEARCH(AC$1,$D25)),MAX(O$1:O24)+1)</f>
        <v>0</v>
      </c>
      <c r="P25" s="12" t="b">
        <f>IF(ISNUMBER(SEARCH(AD$1,$D25)),MAX(P$1:P24)+1)</f>
        <v>0</v>
      </c>
      <c r="Q25" s="12" t="str">
        <f>'AB Touchpoint System Workbook'!K36</f>
        <v>Client 24</v>
      </c>
      <c r="R25" s="13">
        <f t="shared" si="1"/>
        <v>24</v>
      </c>
      <c r="S25" s="14" t="str">
        <f>IFERROR(VLOOKUP($R25,E:$Q,13,0),"")</f>
        <v/>
      </c>
      <c r="T25" s="14" t="str">
        <f>IFERROR(VLOOKUP($R25,F:$Q,12,0),"")</f>
        <v/>
      </c>
      <c r="U25" s="14" t="str">
        <f>IFERROR(VLOOKUP($R25,G:$Q,11,0),"")</f>
        <v/>
      </c>
      <c r="V25" s="14" t="str">
        <f>IFERROR(VLOOKUP($R25,H:$Q,10,0),"")</f>
        <v/>
      </c>
      <c r="W25" s="14" t="str">
        <f>IFERROR(VLOOKUP($R25,I:$Q,9,0),"")</f>
        <v/>
      </c>
      <c r="X25" s="14" t="str">
        <f>IFERROR(VLOOKUP($R25,J:$Q,8,0),"")</f>
        <v/>
      </c>
      <c r="Y25" s="14" t="str">
        <f>IFERROR(VLOOKUP($R25,K:$Q,7,0),"")</f>
        <v/>
      </c>
      <c r="Z25" s="14" t="str">
        <f>IFERROR(VLOOKUP($R25,L:$Q,6,0),"")</f>
        <v/>
      </c>
      <c r="AA25" s="14" t="str">
        <f>IFERROR(VLOOKUP($R25,M:$Q,5,0),"")</f>
        <v/>
      </c>
      <c r="AB25" s="14" t="str">
        <f>IFERROR(VLOOKUP($R25,N:$Q,4,0),"")</f>
        <v/>
      </c>
      <c r="AC25" s="14" t="str">
        <f>IFERROR(VLOOKUP($R25,O:$Q,3,0),"")</f>
        <v/>
      </c>
      <c r="AD25" s="14" t="str">
        <f>IFERROR(VLOOKUP($R25,P:$Q,2,0),"")</f>
        <v/>
      </c>
    </row>
    <row r="26" spans="1:30" x14ac:dyDescent="0.15">
      <c r="A26" s="9">
        <f>'AB Touchpoint System Workbook'!Z37</f>
        <v>43160</v>
      </c>
      <c r="B26" s="14">
        <f t="shared" si="0"/>
        <v>3</v>
      </c>
      <c r="C26" s="12" t="str">
        <f>IF('AB Touchpoint System Workbook'!J37="A",VLOOKUP($B26,Reference!$A$93:D$104,4,0),IF('AB Touchpoint System Workbook'!J37="b",VLOOKUP($B26,Reference!$A$93:E$104,5,0),""))</f>
        <v>JuneDecember</v>
      </c>
      <c r="D26" s="12" t="str">
        <f>IF('AB Touchpoint System Workbook'!J37="A",Q26&amp;C26,IF('AB Touchpoint System Workbook'!J37="b",Q26&amp;C26,""))</f>
        <v>Client 25JuneDecember</v>
      </c>
      <c r="E26" s="12" t="b">
        <f>IF(ISNUMBER(SEARCH(S$1,$D26)),MAX(E$1:E25)+1)</f>
        <v>0</v>
      </c>
      <c r="F26" s="12" t="b">
        <f>IF(ISNUMBER(SEARCH(T$1,$D26)),MAX(F$1:F25)+1)</f>
        <v>0</v>
      </c>
      <c r="G26" s="12" t="b">
        <f>IF(ISNUMBER(SEARCH(U$1,$D26)),MAX(G$1:G25)+1)</f>
        <v>0</v>
      </c>
      <c r="H26" s="12" t="b">
        <f>IF(ISNUMBER(SEARCH(V$1,$D26)),MAX(H$1:H25)+1)</f>
        <v>0</v>
      </c>
      <c r="I26" s="12" t="b">
        <f>IF(ISNUMBER(SEARCH(W$1,$D26)),MAX(I$1:I25)+1)</f>
        <v>0</v>
      </c>
      <c r="J26" s="12">
        <f>IF(ISNUMBER(SEARCH(X$1,$D26)),MAX(J$1:J25)+1)</f>
        <v>15</v>
      </c>
      <c r="K26" s="12" t="b">
        <f>IF(ISNUMBER(SEARCH(Y$1,$D26)),MAX(K$1:K25)+1)</f>
        <v>0</v>
      </c>
      <c r="L26" s="12" t="b">
        <f>IF(ISNUMBER(SEARCH(Z$1,$D26)),MAX(L$1:L25)+1)</f>
        <v>0</v>
      </c>
      <c r="M26" s="12" t="b">
        <f>IF(ISNUMBER(SEARCH(AA$1,$D26)),MAX(M$1:M25)+1)</f>
        <v>0</v>
      </c>
      <c r="N26" s="12" t="b">
        <f>IF(ISNUMBER(SEARCH(AB$1,$D26)),MAX(N$1:N25)+1)</f>
        <v>0</v>
      </c>
      <c r="O26" s="12" t="b">
        <f>IF(ISNUMBER(SEARCH(AC$1,$D26)),MAX(O$1:O25)+1)</f>
        <v>0</v>
      </c>
      <c r="P26" s="12">
        <f>IF(ISNUMBER(SEARCH(AD$1,$D26)),MAX(P$1:P25)+1)</f>
        <v>15</v>
      </c>
      <c r="Q26" s="12" t="str">
        <f>'AB Touchpoint System Workbook'!K37</f>
        <v>Client 25</v>
      </c>
      <c r="R26" s="13">
        <f t="shared" si="1"/>
        <v>25</v>
      </c>
      <c r="S26" s="14" t="str">
        <f>IFERROR(VLOOKUP($R26,E:$Q,13,0),"")</f>
        <v/>
      </c>
      <c r="T26" s="14" t="str">
        <f>IFERROR(VLOOKUP($R26,F:$Q,12,0),"")</f>
        <v/>
      </c>
      <c r="U26" s="14" t="str">
        <f>IFERROR(VLOOKUP($R26,G:$Q,11,0),"")</f>
        <v/>
      </c>
      <c r="V26" s="14" t="str">
        <f>IFERROR(VLOOKUP($R26,H:$Q,10,0),"")</f>
        <v/>
      </c>
      <c r="W26" s="14" t="str">
        <f>IFERROR(VLOOKUP($R26,I:$Q,9,0),"")</f>
        <v/>
      </c>
      <c r="X26" s="14" t="str">
        <f>IFERROR(VLOOKUP($R26,J:$Q,8,0),"")</f>
        <v/>
      </c>
      <c r="Y26" s="14" t="str">
        <f>IFERROR(VLOOKUP($R26,K:$Q,7,0),"")</f>
        <v/>
      </c>
      <c r="Z26" s="14" t="str">
        <f>IFERROR(VLOOKUP($R26,L:$Q,6,0),"")</f>
        <v/>
      </c>
      <c r="AA26" s="14" t="str">
        <f>IFERROR(VLOOKUP($R26,M:$Q,5,0),"")</f>
        <v/>
      </c>
      <c r="AB26" s="14" t="str">
        <f>IFERROR(VLOOKUP($R26,N:$Q,4,0),"")</f>
        <v/>
      </c>
      <c r="AC26" s="14" t="str">
        <f>IFERROR(VLOOKUP($R26,O:$Q,3,0),"")</f>
        <v/>
      </c>
      <c r="AD26" s="14" t="str">
        <f>IFERROR(VLOOKUP($R26,P:$Q,2,0),"")</f>
        <v/>
      </c>
    </row>
    <row r="27" spans="1:30" x14ac:dyDescent="0.15">
      <c r="A27" s="9">
        <f>'AB Touchpoint System Workbook'!Z38</f>
        <v>43132</v>
      </c>
      <c r="B27" s="14">
        <f t="shared" si="0"/>
        <v>2</v>
      </c>
      <c r="C27" s="12" t="str">
        <f>IF('AB Touchpoint System Workbook'!J38="A",VLOOKUP($B27,Reference!$A$93:D$104,4,0),IF('AB Touchpoint System Workbook'!J38="b",VLOOKUP($B27,Reference!$A$93:E$104,5,0),""))</f>
        <v>MayNovember</v>
      </c>
      <c r="D27" s="12" t="str">
        <f>IF('AB Touchpoint System Workbook'!J38="A",Q27&amp;C27,IF('AB Touchpoint System Workbook'!J38="b",Q27&amp;C27,""))</f>
        <v>Client 26MayNovember</v>
      </c>
      <c r="E27" s="12" t="b">
        <f>IF(ISNUMBER(SEARCH(S$1,$D27)),MAX(E$1:E26)+1)</f>
        <v>0</v>
      </c>
      <c r="F27" s="12" t="b">
        <f>IF(ISNUMBER(SEARCH(T$1,$D27)),MAX(F$1:F26)+1)</f>
        <v>0</v>
      </c>
      <c r="G27" s="12" t="b">
        <f>IF(ISNUMBER(SEARCH(U$1,$D27)),MAX(G$1:G26)+1)</f>
        <v>0</v>
      </c>
      <c r="H27" s="12" t="b">
        <f>IF(ISNUMBER(SEARCH(V$1,$D27)),MAX(H$1:H26)+1)</f>
        <v>0</v>
      </c>
      <c r="I27" s="12">
        <f>IF(ISNUMBER(SEARCH(W$1,$D27)),MAX(I$1:I26)+1)</f>
        <v>15</v>
      </c>
      <c r="J27" s="12" t="b">
        <f>IF(ISNUMBER(SEARCH(X$1,$D27)),MAX(J$1:J26)+1)</f>
        <v>0</v>
      </c>
      <c r="K27" s="12" t="b">
        <f>IF(ISNUMBER(SEARCH(Y$1,$D27)),MAX(K$1:K26)+1)</f>
        <v>0</v>
      </c>
      <c r="L27" s="12" t="b">
        <f>IF(ISNUMBER(SEARCH(Z$1,$D27)),MAX(L$1:L26)+1)</f>
        <v>0</v>
      </c>
      <c r="M27" s="12" t="b">
        <f>IF(ISNUMBER(SEARCH(AA$1,$D27)),MAX(M$1:M26)+1)</f>
        <v>0</v>
      </c>
      <c r="N27" s="12" t="b">
        <f>IF(ISNUMBER(SEARCH(AB$1,$D27)),MAX(N$1:N26)+1)</f>
        <v>0</v>
      </c>
      <c r="O27" s="12">
        <f>IF(ISNUMBER(SEARCH(AC$1,$D27)),MAX(O$1:O26)+1)</f>
        <v>15</v>
      </c>
      <c r="P27" s="12" t="b">
        <f>IF(ISNUMBER(SEARCH(AD$1,$D27)),MAX(P$1:P26)+1)</f>
        <v>0</v>
      </c>
      <c r="Q27" s="12" t="str">
        <f>'AB Touchpoint System Workbook'!K38</f>
        <v>Client 26</v>
      </c>
      <c r="R27" s="13">
        <f t="shared" si="1"/>
        <v>26</v>
      </c>
      <c r="S27" s="14" t="str">
        <f>IFERROR(VLOOKUP($R27,E:$Q,13,0),"")</f>
        <v/>
      </c>
      <c r="T27" s="14" t="str">
        <f>IFERROR(VLOOKUP($R27,F:$Q,12,0),"")</f>
        <v/>
      </c>
      <c r="U27" s="14" t="str">
        <f>IFERROR(VLOOKUP($R27,G:$Q,11,0),"")</f>
        <v/>
      </c>
      <c r="V27" s="14" t="str">
        <f>IFERROR(VLOOKUP($R27,H:$Q,10,0),"")</f>
        <v/>
      </c>
      <c r="W27" s="14" t="str">
        <f>IFERROR(VLOOKUP($R27,I:$Q,9,0),"")</f>
        <v/>
      </c>
      <c r="X27" s="14" t="str">
        <f>IFERROR(VLOOKUP($R27,J:$Q,8,0),"")</f>
        <v/>
      </c>
      <c r="Y27" s="14" t="str">
        <f>IFERROR(VLOOKUP($R27,K:$Q,7,0),"")</f>
        <v/>
      </c>
      <c r="Z27" s="14" t="str">
        <f>IFERROR(VLOOKUP($R27,L:$Q,6,0),"")</f>
        <v/>
      </c>
      <c r="AA27" s="14" t="str">
        <f>IFERROR(VLOOKUP($R27,M:$Q,5,0),"")</f>
        <v/>
      </c>
      <c r="AB27" s="14" t="str">
        <f>IFERROR(VLOOKUP($R27,N:$Q,4,0),"")</f>
        <v/>
      </c>
      <c r="AC27" s="14" t="str">
        <f>IFERROR(VLOOKUP($R27,O:$Q,3,0),"")</f>
        <v/>
      </c>
      <c r="AD27" s="14" t="str">
        <f>IFERROR(VLOOKUP($R27,P:$Q,2,0),"")</f>
        <v/>
      </c>
    </row>
    <row r="28" spans="1:30" x14ac:dyDescent="0.15">
      <c r="A28" s="9">
        <f>'AB Touchpoint System Workbook'!Z39</f>
        <v>43313</v>
      </c>
      <c r="B28" s="14">
        <f t="shared" si="0"/>
        <v>8</v>
      </c>
      <c r="C28" s="12" t="str">
        <f>IF('AB Touchpoint System Workbook'!J39="A",VLOOKUP($B28,Reference!$A$93:D$104,4,0),IF('AB Touchpoint System Workbook'!J39="b",VLOOKUP($B28,Reference!$A$93:E$104,5,0),""))</f>
        <v>NovemberMay</v>
      </c>
      <c r="D28" s="12" t="str">
        <f>IF('AB Touchpoint System Workbook'!J39="A",Q28&amp;C28,IF('AB Touchpoint System Workbook'!J39="b",Q28&amp;C28,""))</f>
        <v>Client 27NovemberMay</v>
      </c>
      <c r="E28" s="12" t="b">
        <f>IF(ISNUMBER(SEARCH(S$1,$D28)),MAX(E$1:E27)+1)</f>
        <v>0</v>
      </c>
      <c r="F28" s="12" t="b">
        <f>IF(ISNUMBER(SEARCH(T$1,$D28)),MAX(F$1:F27)+1)</f>
        <v>0</v>
      </c>
      <c r="G28" s="12" t="b">
        <f>IF(ISNUMBER(SEARCH(U$1,$D28)),MAX(G$1:G27)+1)</f>
        <v>0</v>
      </c>
      <c r="H28" s="12" t="b">
        <f>IF(ISNUMBER(SEARCH(V$1,$D28)),MAX(H$1:H27)+1)</f>
        <v>0</v>
      </c>
      <c r="I28" s="12">
        <f>IF(ISNUMBER(SEARCH(W$1,$D28)),MAX(I$1:I27)+1)</f>
        <v>16</v>
      </c>
      <c r="J28" s="12" t="b">
        <f>IF(ISNUMBER(SEARCH(X$1,$D28)),MAX(J$1:J27)+1)</f>
        <v>0</v>
      </c>
      <c r="K28" s="12" t="b">
        <f>IF(ISNUMBER(SEARCH(Y$1,$D28)),MAX(K$1:K27)+1)</f>
        <v>0</v>
      </c>
      <c r="L28" s="12" t="b">
        <f>IF(ISNUMBER(SEARCH(Z$1,$D28)),MAX(L$1:L27)+1)</f>
        <v>0</v>
      </c>
      <c r="M28" s="12" t="b">
        <f>IF(ISNUMBER(SEARCH(AA$1,$D28)),MAX(M$1:M27)+1)</f>
        <v>0</v>
      </c>
      <c r="N28" s="12" t="b">
        <f>IF(ISNUMBER(SEARCH(AB$1,$D28)),MAX(N$1:N27)+1)</f>
        <v>0</v>
      </c>
      <c r="O28" s="12">
        <f>IF(ISNUMBER(SEARCH(AC$1,$D28)),MAX(O$1:O27)+1)</f>
        <v>16</v>
      </c>
      <c r="P28" s="12" t="b">
        <f>IF(ISNUMBER(SEARCH(AD$1,$D28)),MAX(P$1:P27)+1)</f>
        <v>0</v>
      </c>
      <c r="Q28" s="12" t="str">
        <f>'AB Touchpoint System Workbook'!K39</f>
        <v>Client 27</v>
      </c>
      <c r="R28" s="13">
        <f t="shared" si="1"/>
        <v>27</v>
      </c>
      <c r="S28" s="14" t="str">
        <f>IFERROR(VLOOKUP($R28,E:$Q,13,0),"")</f>
        <v/>
      </c>
      <c r="T28" s="14" t="str">
        <f>IFERROR(VLOOKUP($R28,F:$Q,12,0),"")</f>
        <v/>
      </c>
      <c r="U28" s="14" t="str">
        <f>IFERROR(VLOOKUP($R28,G:$Q,11,0),"")</f>
        <v/>
      </c>
      <c r="V28" s="14" t="str">
        <f>IFERROR(VLOOKUP($R28,H:$Q,10,0),"")</f>
        <v/>
      </c>
      <c r="W28" s="14" t="str">
        <f>IFERROR(VLOOKUP($R28,I:$Q,9,0),"")</f>
        <v/>
      </c>
      <c r="X28" s="14" t="str">
        <f>IFERROR(VLOOKUP($R28,J:$Q,8,0),"")</f>
        <v/>
      </c>
      <c r="Y28" s="14" t="str">
        <f>IFERROR(VLOOKUP($R28,K:$Q,7,0),"")</f>
        <v/>
      </c>
      <c r="Z28" s="14" t="str">
        <f>IFERROR(VLOOKUP($R28,L:$Q,6,0),"")</f>
        <v/>
      </c>
      <c r="AA28" s="14" t="str">
        <f>IFERROR(VLOOKUP($R28,M:$Q,5,0),"")</f>
        <v/>
      </c>
      <c r="AB28" s="14" t="str">
        <f>IFERROR(VLOOKUP($R28,N:$Q,4,0),"")</f>
        <v/>
      </c>
      <c r="AC28" s="14" t="str">
        <f>IFERROR(VLOOKUP($R28,O:$Q,3,0),"")</f>
        <v/>
      </c>
      <c r="AD28" s="14" t="str">
        <f>IFERROR(VLOOKUP($R28,P:$Q,2,0),"")</f>
        <v/>
      </c>
    </row>
    <row r="29" spans="1:30" x14ac:dyDescent="0.15">
      <c r="A29" s="9">
        <f>'AB Touchpoint System Workbook'!Z40</f>
        <v>43191</v>
      </c>
      <c r="B29" s="14">
        <f t="shared" si="0"/>
        <v>4</v>
      </c>
      <c r="C29" s="12" t="str">
        <f>IF('AB Touchpoint System Workbook'!J40="A",VLOOKUP($B29,Reference!$A$93:D$104,4,0),IF('AB Touchpoint System Workbook'!J40="b",VLOOKUP($B29,Reference!$A$93:E$104,5,0),""))</f>
        <v>JulyJanuary</v>
      </c>
      <c r="D29" s="12" t="str">
        <f>IF('AB Touchpoint System Workbook'!J40="A",Q29&amp;C29,IF('AB Touchpoint System Workbook'!J40="b",Q29&amp;C29,""))</f>
        <v>Client 28JulyJanuary</v>
      </c>
      <c r="E29" s="12">
        <f>IF(ISNUMBER(SEARCH(S$1,$D29)),MAX(E$1:E28)+1)</f>
        <v>14</v>
      </c>
      <c r="F29" s="12" t="b">
        <f>IF(ISNUMBER(SEARCH(T$1,$D29)),MAX(F$1:F28)+1)</f>
        <v>0</v>
      </c>
      <c r="G29" s="12" t="b">
        <f>IF(ISNUMBER(SEARCH(U$1,$D29)),MAX(G$1:G28)+1)</f>
        <v>0</v>
      </c>
      <c r="H29" s="12" t="b">
        <f>IF(ISNUMBER(SEARCH(V$1,$D29)),MAX(H$1:H28)+1)</f>
        <v>0</v>
      </c>
      <c r="I29" s="12" t="b">
        <f>IF(ISNUMBER(SEARCH(W$1,$D29)),MAX(I$1:I28)+1)</f>
        <v>0</v>
      </c>
      <c r="J29" s="12" t="b">
        <f>IF(ISNUMBER(SEARCH(X$1,$D29)),MAX(J$1:J28)+1)</f>
        <v>0</v>
      </c>
      <c r="K29" s="12">
        <f>IF(ISNUMBER(SEARCH(Y$1,$D29)),MAX(K$1:K28)+1)</f>
        <v>14</v>
      </c>
      <c r="L29" s="12" t="b">
        <f>IF(ISNUMBER(SEARCH(Z$1,$D29)),MAX(L$1:L28)+1)</f>
        <v>0</v>
      </c>
      <c r="M29" s="12" t="b">
        <f>IF(ISNUMBER(SEARCH(AA$1,$D29)),MAX(M$1:M28)+1)</f>
        <v>0</v>
      </c>
      <c r="N29" s="12" t="b">
        <f>IF(ISNUMBER(SEARCH(AB$1,$D29)),MAX(N$1:N28)+1)</f>
        <v>0</v>
      </c>
      <c r="O29" s="12" t="b">
        <f>IF(ISNUMBER(SEARCH(AC$1,$D29)),MAX(O$1:O28)+1)</f>
        <v>0</v>
      </c>
      <c r="P29" s="12" t="b">
        <f>IF(ISNUMBER(SEARCH(AD$1,$D29)),MAX(P$1:P28)+1)</f>
        <v>0</v>
      </c>
      <c r="Q29" s="12" t="str">
        <f>'AB Touchpoint System Workbook'!K40</f>
        <v>Client 28</v>
      </c>
      <c r="R29" s="13">
        <f t="shared" si="1"/>
        <v>28</v>
      </c>
      <c r="S29" s="14" t="str">
        <f>IFERROR(VLOOKUP($R29,E:$Q,13,0),"")</f>
        <v/>
      </c>
      <c r="T29" s="14" t="str">
        <f>IFERROR(VLOOKUP($R29,F:$Q,12,0),"")</f>
        <v/>
      </c>
      <c r="U29" s="14" t="str">
        <f>IFERROR(VLOOKUP($R29,G:$Q,11,0),"")</f>
        <v/>
      </c>
      <c r="V29" s="14" t="str">
        <f>IFERROR(VLOOKUP($R29,H:$Q,10,0),"")</f>
        <v/>
      </c>
      <c r="W29" s="14" t="str">
        <f>IFERROR(VLOOKUP($R29,I:$Q,9,0),"")</f>
        <v/>
      </c>
      <c r="X29" s="14" t="str">
        <f>IFERROR(VLOOKUP($R29,J:$Q,8,0),"")</f>
        <v/>
      </c>
      <c r="Y29" s="14" t="str">
        <f>IFERROR(VLOOKUP($R29,K:$Q,7,0),"")</f>
        <v/>
      </c>
      <c r="Z29" s="14" t="str">
        <f>IFERROR(VLOOKUP($R29,L:$Q,6,0),"")</f>
        <v/>
      </c>
      <c r="AA29" s="14" t="str">
        <f>IFERROR(VLOOKUP($R29,M:$Q,5,0),"")</f>
        <v/>
      </c>
      <c r="AB29" s="14" t="str">
        <f>IFERROR(VLOOKUP($R29,N:$Q,4,0),"")</f>
        <v/>
      </c>
      <c r="AC29" s="14" t="str">
        <f>IFERROR(VLOOKUP($R29,O:$Q,3,0),"")</f>
        <v/>
      </c>
      <c r="AD29" s="14" t="str">
        <f>IFERROR(VLOOKUP($R29,P:$Q,2,0),"")</f>
        <v/>
      </c>
    </row>
    <row r="30" spans="1:30" x14ac:dyDescent="0.15">
      <c r="A30" s="9">
        <f>'AB Touchpoint System Workbook'!Z41</f>
        <v>43221</v>
      </c>
      <c r="B30" s="14">
        <f t="shared" si="0"/>
        <v>5</v>
      </c>
      <c r="C30" s="12" t="str">
        <f>IF('AB Touchpoint System Workbook'!J41="A",VLOOKUP($B30,Reference!$A$93:D$104,4,0),IF('AB Touchpoint System Workbook'!J41="b",VLOOKUP($B30,Reference!$A$93:E$104,5,0),""))</f>
        <v>AugustFebruary</v>
      </c>
      <c r="D30" s="12" t="str">
        <f>IF('AB Touchpoint System Workbook'!J41="A",Q30&amp;C30,IF('AB Touchpoint System Workbook'!J41="b",Q30&amp;C30,""))</f>
        <v>Client 29AugustFebruary</v>
      </c>
      <c r="E30" s="12" t="b">
        <f>IF(ISNUMBER(SEARCH(S$1,$D30)),MAX(E$1:E29)+1)</f>
        <v>0</v>
      </c>
      <c r="F30" s="12">
        <f>IF(ISNUMBER(SEARCH(T$1,$D30)),MAX(F$1:F29)+1)</f>
        <v>15</v>
      </c>
      <c r="G30" s="12" t="b">
        <f>IF(ISNUMBER(SEARCH(U$1,$D30)),MAX(G$1:G29)+1)</f>
        <v>0</v>
      </c>
      <c r="H30" s="12" t="b">
        <f>IF(ISNUMBER(SEARCH(V$1,$D30)),MAX(H$1:H29)+1)</f>
        <v>0</v>
      </c>
      <c r="I30" s="12" t="b">
        <f>IF(ISNUMBER(SEARCH(W$1,$D30)),MAX(I$1:I29)+1)</f>
        <v>0</v>
      </c>
      <c r="J30" s="12" t="b">
        <f>IF(ISNUMBER(SEARCH(X$1,$D30)),MAX(J$1:J29)+1)</f>
        <v>0</v>
      </c>
      <c r="K30" s="12" t="b">
        <f>IF(ISNUMBER(SEARCH(Y$1,$D30)),MAX(K$1:K29)+1)</f>
        <v>0</v>
      </c>
      <c r="L30" s="12">
        <f>IF(ISNUMBER(SEARCH(Z$1,$D30)),MAX(L$1:L29)+1)</f>
        <v>15</v>
      </c>
      <c r="M30" s="12" t="b">
        <f>IF(ISNUMBER(SEARCH(AA$1,$D30)),MAX(M$1:M29)+1)</f>
        <v>0</v>
      </c>
      <c r="N30" s="12" t="b">
        <f>IF(ISNUMBER(SEARCH(AB$1,$D30)),MAX(N$1:N29)+1)</f>
        <v>0</v>
      </c>
      <c r="O30" s="12" t="b">
        <f>IF(ISNUMBER(SEARCH(AC$1,$D30)),MAX(O$1:O29)+1)</f>
        <v>0</v>
      </c>
      <c r="P30" s="12" t="b">
        <f>IF(ISNUMBER(SEARCH(AD$1,$D30)),MAX(P$1:P29)+1)</f>
        <v>0</v>
      </c>
      <c r="Q30" s="12" t="str">
        <f>'AB Touchpoint System Workbook'!K41</f>
        <v>Client 29</v>
      </c>
      <c r="R30" s="13">
        <f t="shared" si="1"/>
        <v>29</v>
      </c>
      <c r="S30" s="14" t="str">
        <f>IFERROR(VLOOKUP($R30,E:$Q,13,0),"")</f>
        <v/>
      </c>
      <c r="T30" s="14" t="str">
        <f>IFERROR(VLOOKUP($R30,F:$Q,12,0),"")</f>
        <v/>
      </c>
      <c r="U30" s="14" t="str">
        <f>IFERROR(VLOOKUP($R30,G:$Q,11,0),"")</f>
        <v/>
      </c>
      <c r="V30" s="14" t="str">
        <f>IFERROR(VLOOKUP($R30,H:$Q,10,0),"")</f>
        <v/>
      </c>
      <c r="W30" s="14" t="str">
        <f>IFERROR(VLOOKUP($R30,I:$Q,9,0),"")</f>
        <v/>
      </c>
      <c r="X30" s="14" t="str">
        <f>IFERROR(VLOOKUP($R30,J:$Q,8,0),"")</f>
        <v/>
      </c>
      <c r="Y30" s="14" t="str">
        <f>IFERROR(VLOOKUP($R30,K:$Q,7,0),"")</f>
        <v/>
      </c>
      <c r="Z30" s="14" t="str">
        <f>IFERROR(VLOOKUP($R30,L:$Q,6,0),"")</f>
        <v/>
      </c>
      <c r="AA30" s="14" t="str">
        <f>IFERROR(VLOOKUP($R30,M:$Q,5,0),"")</f>
        <v/>
      </c>
      <c r="AB30" s="14" t="str">
        <f>IFERROR(VLOOKUP($R30,N:$Q,4,0),"")</f>
        <v/>
      </c>
      <c r="AC30" s="14" t="str">
        <f>IFERROR(VLOOKUP($R30,O:$Q,3,0),"")</f>
        <v/>
      </c>
      <c r="AD30" s="14" t="str">
        <f>IFERROR(VLOOKUP($R30,P:$Q,2,0),"")</f>
        <v/>
      </c>
    </row>
    <row r="31" spans="1:30" x14ac:dyDescent="0.15">
      <c r="A31" s="9">
        <f>'AB Touchpoint System Workbook'!Z42</f>
        <v>43252</v>
      </c>
      <c r="B31" s="14">
        <f t="shared" si="0"/>
        <v>6</v>
      </c>
      <c r="C31" s="12" t="str">
        <f>IF('AB Touchpoint System Workbook'!J42="A",VLOOKUP($B31,Reference!$A$93:D$104,4,0),IF('AB Touchpoint System Workbook'!J42="b",VLOOKUP($B31,Reference!$A$93:E$104,5,0),""))</f>
        <v>SeptemberMarch</v>
      </c>
      <c r="D31" s="12" t="str">
        <f>IF('AB Touchpoint System Workbook'!J42="A",Q31&amp;C31,IF('AB Touchpoint System Workbook'!J42="b",Q31&amp;C31,""))</f>
        <v>Client 30SeptemberMarch</v>
      </c>
      <c r="E31" s="12" t="b">
        <f>IF(ISNUMBER(SEARCH(S$1,$D31)),MAX(E$1:E30)+1)</f>
        <v>0</v>
      </c>
      <c r="F31" s="12" t="b">
        <f>IF(ISNUMBER(SEARCH(T$1,$D31)),MAX(F$1:F30)+1)</f>
        <v>0</v>
      </c>
      <c r="G31" s="12">
        <f>IF(ISNUMBER(SEARCH(U$1,$D31)),MAX(G$1:G30)+1)</f>
        <v>15</v>
      </c>
      <c r="H31" s="12" t="b">
        <f>IF(ISNUMBER(SEARCH(V$1,$D31)),MAX(H$1:H30)+1)</f>
        <v>0</v>
      </c>
      <c r="I31" s="12" t="b">
        <f>IF(ISNUMBER(SEARCH(W$1,$D31)),MAX(I$1:I30)+1)</f>
        <v>0</v>
      </c>
      <c r="J31" s="12" t="b">
        <f>IF(ISNUMBER(SEARCH(X$1,$D31)),MAX(J$1:J30)+1)</f>
        <v>0</v>
      </c>
      <c r="K31" s="12" t="b">
        <f>IF(ISNUMBER(SEARCH(Y$1,$D31)),MAX(K$1:K30)+1)</f>
        <v>0</v>
      </c>
      <c r="L31" s="12" t="b">
        <f>IF(ISNUMBER(SEARCH(Z$1,$D31)),MAX(L$1:L30)+1)</f>
        <v>0</v>
      </c>
      <c r="M31" s="12">
        <f>IF(ISNUMBER(SEARCH(AA$1,$D31)),MAX(M$1:M30)+1)</f>
        <v>15</v>
      </c>
      <c r="N31" s="12" t="b">
        <f>IF(ISNUMBER(SEARCH(AB$1,$D31)),MAX(N$1:N30)+1)</f>
        <v>0</v>
      </c>
      <c r="O31" s="12" t="b">
        <f>IF(ISNUMBER(SEARCH(AC$1,$D31)),MAX(O$1:O30)+1)</f>
        <v>0</v>
      </c>
      <c r="P31" s="12" t="b">
        <f>IF(ISNUMBER(SEARCH(AD$1,$D31)),MAX(P$1:P30)+1)</f>
        <v>0</v>
      </c>
      <c r="Q31" s="12" t="str">
        <f>'AB Touchpoint System Workbook'!K42</f>
        <v>Client 30</v>
      </c>
      <c r="R31" s="13">
        <f t="shared" si="1"/>
        <v>30</v>
      </c>
      <c r="S31" s="14" t="str">
        <f>IFERROR(VLOOKUP($R31,E:$Q,13,0),"")</f>
        <v/>
      </c>
      <c r="T31" s="14" t="str">
        <f>IFERROR(VLOOKUP($R31,F:$Q,12,0),"")</f>
        <v/>
      </c>
      <c r="U31" s="14" t="str">
        <f>IFERROR(VLOOKUP($R31,G:$Q,11,0),"")</f>
        <v/>
      </c>
      <c r="V31" s="14" t="str">
        <f>IFERROR(VLOOKUP($R31,H:$Q,10,0),"")</f>
        <v/>
      </c>
      <c r="W31" s="14" t="str">
        <f>IFERROR(VLOOKUP($R31,I:$Q,9,0),"")</f>
        <v/>
      </c>
      <c r="X31" s="14" t="str">
        <f>IFERROR(VLOOKUP($R31,J:$Q,8,0),"")</f>
        <v/>
      </c>
      <c r="Y31" s="14" t="str">
        <f>IFERROR(VLOOKUP($R31,K:$Q,7,0),"")</f>
        <v/>
      </c>
      <c r="Z31" s="14" t="str">
        <f>IFERROR(VLOOKUP($R31,L:$Q,6,0),"")</f>
        <v/>
      </c>
      <c r="AA31" s="14" t="str">
        <f>IFERROR(VLOOKUP($R31,M:$Q,5,0),"")</f>
        <v/>
      </c>
      <c r="AB31" s="14" t="str">
        <f>IFERROR(VLOOKUP($R31,N:$Q,4,0),"")</f>
        <v/>
      </c>
      <c r="AC31" s="14" t="str">
        <f>IFERROR(VLOOKUP($R31,O:$Q,3,0),"")</f>
        <v/>
      </c>
      <c r="AD31" s="14" t="str">
        <f>IFERROR(VLOOKUP($R31,P:$Q,2,0),"")</f>
        <v/>
      </c>
    </row>
    <row r="32" spans="1:30" x14ac:dyDescent="0.15">
      <c r="A32" s="9">
        <f>'AB Touchpoint System Workbook'!Z43</f>
        <v>43282</v>
      </c>
      <c r="B32" s="14">
        <f t="shared" si="0"/>
        <v>7</v>
      </c>
      <c r="C32" s="12" t="str">
        <f>IF('AB Touchpoint System Workbook'!J43="A",VLOOKUP($B32,Reference!$A$93:D$104,4,0),IF('AB Touchpoint System Workbook'!J43="b",VLOOKUP($B32,Reference!$A$93:E$104,5,0),""))</f>
        <v>OctoberApril</v>
      </c>
      <c r="D32" s="12" t="str">
        <f>IF('AB Touchpoint System Workbook'!J43="A",Q32&amp;C32,IF('AB Touchpoint System Workbook'!J43="b",Q32&amp;C32,""))</f>
        <v>Client 31OctoberApril</v>
      </c>
      <c r="E32" s="12" t="b">
        <f>IF(ISNUMBER(SEARCH(S$1,$D32)),MAX(E$1:E31)+1)</f>
        <v>0</v>
      </c>
      <c r="F32" s="12" t="b">
        <f>IF(ISNUMBER(SEARCH(T$1,$D32)),MAX(F$1:F31)+1)</f>
        <v>0</v>
      </c>
      <c r="G32" s="12" t="b">
        <f>IF(ISNUMBER(SEARCH(U$1,$D32)),MAX(G$1:G31)+1)</f>
        <v>0</v>
      </c>
      <c r="H32" s="12">
        <f>IF(ISNUMBER(SEARCH(V$1,$D32)),MAX(H$1:H31)+1)</f>
        <v>13</v>
      </c>
      <c r="I32" s="12" t="b">
        <f>IF(ISNUMBER(SEARCH(W$1,$D32)),MAX(I$1:I31)+1)</f>
        <v>0</v>
      </c>
      <c r="J32" s="12" t="b">
        <f>IF(ISNUMBER(SEARCH(X$1,$D32)),MAX(J$1:J31)+1)</f>
        <v>0</v>
      </c>
      <c r="K32" s="12" t="b">
        <f>IF(ISNUMBER(SEARCH(Y$1,$D32)),MAX(K$1:K31)+1)</f>
        <v>0</v>
      </c>
      <c r="L32" s="12" t="b">
        <f>IF(ISNUMBER(SEARCH(Z$1,$D32)),MAX(L$1:L31)+1)</f>
        <v>0</v>
      </c>
      <c r="M32" s="12" t="b">
        <f>IF(ISNUMBER(SEARCH(AA$1,$D32)),MAX(M$1:M31)+1)</f>
        <v>0</v>
      </c>
      <c r="N32" s="12">
        <f>IF(ISNUMBER(SEARCH(AB$1,$D32)),MAX(N$1:N31)+1)</f>
        <v>13</v>
      </c>
      <c r="O32" s="12" t="b">
        <f>IF(ISNUMBER(SEARCH(AC$1,$D32)),MAX(O$1:O31)+1)</f>
        <v>0</v>
      </c>
      <c r="P32" s="12" t="b">
        <f>IF(ISNUMBER(SEARCH(AD$1,$D32)),MAX(P$1:P31)+1)</f>
        <v>0</v>
      </c>
      <c r="Q32" s="12" t="str">
        <f>'AB Touchpoint System Workbook'!K43</f>
        <v>Client 31</v>
      </c>
      <c r="R32" s="13">
        <f t="shared" si="1"/>
        <v>31</v>
      </c>
      <c r="S32" s="14" t="str">
        <f>IFERROR(VLOOKUP($R32,E:$Q,13,0),"")</f>
        <v/>
      </c>
      <c r="T32" s="14" t="str">
        <f>IFERROR(VLOOKUP($R32,F:$Q,12,0),"")</f>
        <v/>
      </c>
      <c r="U32" s="14" t="str">
        <f>IFERROR(VLOOKUP($R32,G:$Q,11,0),"")</f>
        <v/>
      </c>
      <c r="V32" s="14" t="str">
        <f>IFERROR(VLOOKUP($R32,H:$Q,10,0),"")</f>
        <v/>
      </c>
      <c r="W32" s="14" t="str">
        <f>IFERROR(VLOOKUP($R32,I:$Q,9,0),"")</f>
        <v/>
      </c>
      <c r="X32" s="14" t="str">
        <f>IFERROR(VLOOKUP($R32,J:$Q,8,0),"")</f>
        <v/>
      </c>
      <c r="Y32" s="14" t="str">
        <f>IFERROR(VLOOKUP($R32,K:$Q,7,0),"")</f>
        <v/>
      </c>
      <c r="Z32" s="14" t="str">
        <f>IFERROR(VLOOKUP($R32,L:$Q,6,0),"")</f>
        <v/>
      </c>
      <c r="AA32" s="14" t="str">
        <f>IFERROR(VLOOKUP($R32,M:$Q,5,0),"")</f>
        <v/>
      </c>
      <c r="AB32" s="14" t="str">
        <f>IFERROR(VLOOKUP($R32,N:$Q,4,0),"")</f>
        <v/>
      </c>
      <c r="AC32" s="14" t="str">
        <f>IFERROR(VLOOKUP($R32,O:$Q,3,0),"")</f>
        <v/>
      </c>
      <c r="AD32" s="14" t="str">
        <f>IFERROR(VLOOKUP($R32,P:$Q,2,0),"")</f>
        <v/>
      </c>
    </row>
    <row r="33" spans="1:30" x14ac:dyDescent="0.15">
      <c r="A33" s="9">
        <f>'AB Touchpoint System Workbook'!Z44</f>
        <v>43313</v>
      </c>
      <c r="B33" s="14">
        <f t="shared" si="0"/>
        <v>8</v>
      </c>
      <c r="C33" s="12" t="str">
        <f>IF('AB Touchpoint System Workbook'!J44="A",VLOOKUP($B33,Reference!$A$93:D$104,4,0),IF('AB Touchpoint System Workbook'!J44="b",VLOOKUP($B33,Reference!$A$93:E$104,5,0),""))</f>
        <v>NovemberMay</v>
      </c>
      <c r="D33" s="12" t="str">
        <f>IF('AB Touchpoint System Workbook'!J44="A",Q33&amp;C33,IF('AB Touchpoint System Workbook'!J44="b",Q33&amp;C33,""))</f>
        <v>Client 32NovemberMay</v>
      </c>
      <c r="E33" s="12" t="b">
        <f>IF(ISNUMBER(SEARCH(S$1,$D33)),MAX(E$1:E32)+1)</f>
        <v>0</v>
      </c>
      <c r="F33" s="12" t="b">
        <f>IF(ISNUMBER(SEARCH(T$1,$D33)),MAX(F$1:F32)+1)</f>
        <v>0</v>
      </c>
      <c r="G33" s="12" t="b">
        <f>IF(ISNUMBER(SEARCH(U$1,$D33)),MAX(G$1:G32)+1)</f>
        <v>0</v>
      </c>
      <c r="H33" s="12" t="b">
        <f>IF(ISNUMBER(SEARCH(V$1,$D33)),MAX(H$1:H32)+1)</f>
        <v>0</v>
      </c>
      <c r="I33" s="12">
        <f>IF(ISNUMBER(SEARCH(W$1,$D33)),MAX(I$1:I32)+1)</f>
        <v>17</v>
      </c>
      <c r="J33" s="12" t="b">
        <f>IF(ISNUMBER(SEARCH(X$1,$D33)),MAX(J$1:J32)+1)</f>
        <v>0</v>
      </c>
      <c r="K33" s="12" t="b">
        <f>IF(ISNUMBER(SEARCH(Y$1,$D33)),MAX(K$1:K32)+1)</f>
        <v>0</v>
      </c>
      <c r="L33" s="12" t="b">
        <f>IF(ISNUMBER(SEARCH(Z$1,$D33)),MAX(L$1:L32)+1)</f>
        <v>0</v>
      </c>
      <c r="M33" s="12" t="b">
        <f>IF(ISNUMBER(SEARCH(AA$1,$D33)),MAX(M$1:M32)+1)</f>
        <v>0</v>
      </c>
      <c r="N33" s="12" t="b">
        <f>IF(ISNUMBER(SEARCH(AB$1,$D33)),MAX(N$1:N32)+1)</f>
        <v>0</v>
      </c>
      <c r="O33" s="12">
        <f>IF(ISNUMBER(SEARCH(AC$1,$D33)),MAX(O$1:O32)+1)</f>
        <v>17</v>
      </c>
      <c r="P33" s="12" t="b">
        <f>IF(ISNUMBER(SEARCH(AD$1,$D33)),MAX(P$1:P32)+1)</f>
        <v>0</v>
      </c>
      <c r="Q33" s="12" t="str">
        <f>'AB Touchpoint System Workbook'!K44</f>
        <v>Client 32</v>
      </c>
      <c r="R33" s="13">
        <f t="shared" si="1"/>
        <v>32</v>
      </c>
      <c r="S33" s="14" t="str">
        <f>IFERROR(VLOOKUP($R33,E:$Q,13,0),"")</f>
        <v/>
      </c>
      <c r="T33" s="14" t="str">
        <f>IFERROR(VLOOKUP($R33,F:$Q,12,0),"")</f>
        <v/>
      </c>
      <c r="U33" s="14" t="str">
        <f>IFERROR(VLOOKUP($R33,G:$Q,11,0),"")</f>
        <v/>
      </c>
      <c r="V33" s="14" t="str">
        <f>IFERROR(VLOOKUP($R33,H:$Q,10,0),"")</f>
        <v/>
      </c>
      <c r="W33" s="14" t="str">
        <f>IFERROR(VLOOKUP($R33,I:$Q,9,0),"")</f>
        <v/>
      </c>
      <c r="X33" s="14" t="str">
        <f>IFERROR(VLOOKUP($R33,J:$Q,8,0),"")</f>
        <v/>
      </c>
      <c r="Y33" s="14" t="str">
        <f>IFERROR(VLOOKUP($R33,K:$Q,7,0),"")</f>
        <v/>
      </c>
      <c r="Z33" s="14" t="str">
        <f>IFERROR(VLOOKUP($R33,L:$Q,6,0),"")</f>
        <v/>
      </c>
      <c r="AA33" s="14" t="str">
        <f>IFERROR(VLOOKUP($R33,M:$Q,5,0),"")</f>
        <v/>
      </c>
      <c r="AB33" s="14" t="str">
        <f>IFERROR(VLOOKUP($R33,N:$Q,4,0),"")</f>
        <v/>
      </c>
      <c r="AC33" s="14" t="str">
        <f>IFERROR(VLOOKUP($R33,O:$Q,3,0),"")</f>
        <v/>
      </c>
      <c r="AD33" s="14" t="str">
        <f>IFERROR(VLOOKUP($R33,P:$Q,2,0),"")</f>
        <v/>
      </c>
    </row>
    <row r="34" spans="1:30" x14ac:dyDescent="0.15">
      <c r="A34" s="9">
        <f>'AB Touchpoint System Workbook'!Z45</f>
        <v>43344</v>
      </c>
      <c r="B34" s="14">
        <f t="shared" si="0"/>
        <v>9</v>
      </c>
      <c r="C34" s="12" t="str">
        <f>IF('AB Touchpoint System Workbook'!J45="A",VLOOKUP($B34,Reference!$A$93:D$104,4,0),IF('AB Touchpoint System Workbook'!J45="b",VLOOKUP($B34,Reference!$A$93:E$104,5,0),""))</f>
        <v>DecemberJune</v>
      </c>
      <c r="D34" s="12" t="str">
        <f>IF('AB Touchpoint System Workbook'!J45="A",Q34&amp;C34,IF('AB Touchpoint System Workbook'!J45="b",Q34&amp;C34,""))</f>
        <v>Client 33DecemberJune</v>
      </c>
      <c r="E34" s="12" t="b">
        <f>IF(ISNUMBER(SEARCH(S$1,$D34)),MAX(E$1:E33)+1)</f>
        <v>0</v>
      </c>
      <c r="F34" s="12" t="b">
        <f>IF(ISNUMBER(SEARCH(T$1,$D34)),MAX(F$1:F33)+1)</f>
        <v>0</v>
      </c>
      <c r="G34" s="12" t="b">
        <f>IF(ISNUMBER(SEARCH(U$1,$D34)),MAX(G$1:G33)+1)</f>
        <v>0</v>
      </c>
      <c r="H34" s="12" t="b">
        <f>IF(ISNUMBER(SEARCH(V$1,$D34)),MAX(H$1:H33)+1)</f>
        <v>0</v>
      </c>
      <c r="I34" s="12" t="b">
        <f>IF(ISNUMBER(SEARCH(W$1,$D34)),MAX(I$1:I33)+1)</f>
        <v>0</v>
      </c>
      <c r="J34" s="12">
        <f>IF(ISNUMBER(SEARCH(X$1,$D34)),MAX(J$1:J33)+1)</f>
        <v>16</v>
      </c>
      <c r="K34" s="12" t="b">
        <f>IF(ISNUMBER(SEARCH(Y$1,$D34)),MAX(K$1:K33)+1)</f>
        <v>0</v>
      </c>
      <c r="L34" s="12" t="b">
        <f>IF(ISNUMBER(SEARCH(Z$1,$D34)),MAX(L$1:L33)+1)</f>
        <v>0</v>
      </c>
      <c r="M34" s="12" t="b">
        <f>IF(ISNUMBER(SEARCH(AA$1,$D34)),MAX(M$1:M33)+1)</f>
        <v>0</v>
      </c>
      <c r="N34" s="12" t="b">
        <f>IF(ISNUMBER(SEARCH(AB$1,$D34)),MAX(N$1:N33)+1)</f>
        <v>0</v>
      </c>
      <c r="O34" s="12" t="b">
        <f>IF(ISNUMBER(SEARCH(AC$1,$D34)),MAX(O$1:O33)+1)</f>
        <v>0</v>
      </c>
      <c r="P34" s="12">
        <f>IF(ISNUMBER(SEARCH(AD$1,$D34)),MAX(P$1:P33)+1)</f>
        <v>16</v>
      </c>
      <c r="Q34" s="12" t="str">
        <f>'AB Touchpoint System Workbook'!K45</f>
        <v>Client 33</v>
      </c>
      <c r="R34" s="13">
        <f t="shared" si="1"/>
        <v>33</v>
      </c>
      <c r="S34" s="14" t="str">
        <f>IFERROR(VLOOKUP($R34,E:$Q,13,0),"")</f>
        <v/>
      </c>
      <c r="T34" s="14" t="str">
        <f>IFERROR(VLOOKUP($R34,F:$Q,12,0),"")</f>
        <v/>
      </c>
      <c r="U34" s="14" t="str">
        <f>IFERROR(VLOOKUP($R34,G:$Q,11,0),"")</f>
        <v/>
      </c>
      <c r="V34" s="14" t="str">
        <f>IFERROR(VLOOKUP($R34,H:$Q,10,0),"")</f>
        <v/>
      </c>
      <c r="W34" s="14" t="str">
        <f>IFERROR(VLOOKUP($R34,I:$Q,9,0),"")</f>
        <v/>
      </c>
      <c r="X34" s="14" t="str">
        <f>IFERROR(VLOOKUP($R34,J:$Q,8,0),"")</f>
        <v/>
      </c>
      <c r="Y34" s="14" t="str">
        <f>IFERROR(VLOOKUP($R34,K:$Q,7,0),"")</f>
        <v/>
      </c>
      <c r="Z34" s="14" t="str">
        <f>IFERROR(VLOOKUP($R34,L:$Q,6,0),"")</f>
        <v/>
      </c>
      <c r="AA34" s="14" t="str">
        <f>IFERROR(VLOOKUP($R34,M:$Q,5,0),"")</f>
        <v/>
      </c>
      <c r="AB34" s="14" t="str">
        <f>IFERROR(VLOOKUP($R34,N:$Q,4,0),"")</f>
        <v/>
      </c>
      <c r="AC34" s="14" t="str">
        <f>IFERROR(VLOOKUP($R34,O:$Q,3,0),"")</f>
        <v/>
      </c>
      <c r="AD34" s="14" t="str">
        <f>IFERROR(VLOOKUP($R34,P:$Q,2,0),"")</f>
        <v/>
      </c>
    </row>
    <row r="35" spans="1:30" x14ac:dyDescent="0.15">
      <c r="A35" s="9">
        <f>'AB Touchpoint System Workbook'!Z46</f>
        <v>43374</v>
      </c>
      <c r="B35" s="14">
        <f t="shared" si="0"/>
        <v>10</v>
      </c>
      <c r="C35" s="12" t="str">
        <f>IF('AB Touchpoint System Workbook'!J46="A",VLOOKUP($B35,Reference!$A$93:D$104,4,0),IF('AB Touchpoint System Workbook'!J46="b",VLOOKUP($B35,Reference!$A$93:E$104,5,0),""))</f>
        <v>JanuaryJuly</v>
      </c>
      <c r="D35" s="12" t="str">
        <f>IF('AB Touchpoint System Workbook'!J46="A",Q35&amp;C35,IF('AB Touchpoint System Workbook'!J46="b",Q35&amp;C35,""))</f>
        <v>Client 34JanuaryJuly</v>
      </c>
      <c r="E35" s="12">
        <f>IF(ISNUMBER(SEARCH(S$1,$D35)),MAX(E$1:E34)+1)</f>
        <v>15</v>
      </c>
      <c r="F35" s="12" t="b">
        <f>IF(ISNUMBER(SEARCH(T$1,$D35)),MAX(F$1:F34)+1)</f>
        <v>0</v>
      </c>
      <c r="G35" s="12" t="b">
        <f>IF(ISNUMBER(SEARCH(U$1,$D35)),MAX(G$1:G34)+1)</f>
        <v>0</v>
      </c>
      <c r="H35" s="12" t="b">
        <f>IF(ISNUMBER(SEARCH(V$1,$D35)),MAX(H$1:H34)+1)</f>
        <v>0</v>
      </c>
      <c r="I35" s="12" t="b">
        <f>IF(ISNUMBER(SEARCH(W$1,$D35)),MAX(I$1:I34)+1)</f>
        <v>0</v>
      </c>
      <c r="J35" s="12" t="b">
        <f>IF(ISNUMBER(SEARCH(X$1,$D35)),MAX(J$1:J34)+1)</f>
        <v>0</v>
      </c>
      <c r="K35" s="12">
        <f>IF(ISNUMBER(SEARCH(Y$1,$D35)),MAX(K$1:K34)+1)</f>
        <v>15</v>
      </c>
      <c r="L35" s="12" t="b">
        <f>IF(ISNUMBER(SEARCH(Z$1,$D35)),MAX(L$1:L34)+1)</f>
        <v>0</v>
      </c>
      <c r="M35" s="12" t="b">
        <f>IF(ISNUMBER(SEARCH(AA$1,$D35)),MAX(M$1:M34)+1)</f>
        <v>0</v>
      </c>
      <c r="N35" s="12" t="b">
        <f>IF(ISNUMBER(SEARCH(AB$1,$D35)),MAX(N$1:N34)+1)</f>
        <v>0</v>
      </c>
      <c r="O35" s="12" t="b">
        <f>IF(ISNUMBER(SEARCH(AC$1,$D35)),MAX(O$1:O34)+1)</f>
        <v>0</v>
      </c>
      <c r="P35" s="12" t="b">
        <f>IF(ISNUMBER(SEARCH(AD$1,$D35)),MAX(P$1:P34)+1)</f>
        <v>0</v>
      </c>
      <c r="Q35" s="12" t="str">
        <f>'AB Touchpoint System Workbook'!K46</f>
        <v>Client 34</v>
      </c>
      <c r="R35" s="13">
        <f t="shared" si="1"/>
        <v>34</v>
      </c>
      <c r="S35" s="14" t="str">
        <f>IFERROR(VLOOKUP($R35,E:$Q,13,0),"")</f>
        <v/>
      </c>
      <c r="T35" s="14" t="str">
        <f>IFERROR(VLOOKUP($R35,F:$Q,12,0),"")</f>
        <v/>
      </c>
      <c r="U35" s="14" t="str">
        <f>IFERROR(VLOOKUP($R35,G:$Q,11,0),"")</f>
        <v/>
      </c>
      <c r="V35" s="14" t="str">
        <f>IFERROR(VLOOKUP($R35,H:$Q,10,0),"")</f>
        <v/>
      </c>
      <c r="W35" s="14" t="str">
        <f>IFERROR(VLOOKUP($R35,I:$Q,9,0),"")</f>
        <v/>
      </c>
      <c r="X35" s="14" t="str">
        <f>IFERROR(VLOOKUP($R35,J:$Q,8,0),"")</f>
        <v/>
      </c>
      <c r="Y35" s="14" t="str">
        <f>IFERROR(VLOOKUP($R35,K:$Q,7,0),"")</f>
        <v/>
      </c>
      <c r="Z35" s="14" t="str">
        <f>IFERROR(VLOOKUP($R35,L:$Q,6,0),"")</f>
        <v/>
      </c>
      <c r="AA35" s="14" t="str">
        <f>IFERROR(VLOOKUP($R35,M:$Q,5,0),"")</f>
        <v/>
      </c>
      <c r="AB35" s="14" t="str">
        <f>IFERROR(VLOOKUP($R35,N:$Q,4,0),"")</f>
        <v/>
      </c>
      <c r="AC35" s="14" t="str">
        <f>IFERROR(VLOOKUP($R35,O:$Q,3,0),"")</f>
        <v/>
      </c>
      <c r="AD35" s="14" t="str">
        <f>IFERROR(VLOOKUP($R35,P:$Q,2,0),"")</f>
        <v/>
      </c>
    </row>
    <row r="36" spans="1:30" x14ac:dyDescent="0.15">
      <c r="A36" s="9">
        <f>'AB Touchpoint System Workbook'!Z47</f>
        <v>43405</v>
      </c>
      <c r="B36" s="14">
        <f t="shared" si="0"/>
        <v>11</v>
      </c>
      <c r="C36" s="12" t="str">
        <f>IF('AB Touchpoint System Workbook'!J47="A",VLOOKUP($B36,Reference!$A$93:D$104,4,0),IF('AB Touchpoint System Workbook'!J47="b",VLOOKUP($B36,Reference!$A$93:E$104,5,0),""))</f>
        <v>FebruaryAugust</v>
      </c>
      <c r="D36" s="12" t="str">
        <f>IF('AB Touchpoint System Workbook'!J47="A",Q36&amp;C36,IF('AB Touchpoint System Workbook'!J47="b",Q36&amp;C36,""))</f>
        <v>Client 35FebruaryAugust</v>
      </c>
      <c r="E36" s="12" t="b">
        <f>IF(ISNUMBER(SEARCH(S$1,$D36)),MAX(E$1:E35)+1)</f>
        <v>0</v>
      </c>
      <c r="F36" s="12">
        <f>IF(ISNUMBER(SEARCH(T$1,$D36)),MAX(F$1:F35)+1)</f>
        <v>16</v>
      </c>
      <c r="G36" s="12" t="b">
        <f>IF(ISNUMBER(SEARCH(U$1,$D36)),MAX(G$1:G35)+1)</f>
        <v>0</v>
      </c>
      <c r="H36" s="12" t="b">
        <f>IF(ISNUMBER(SEARCH(V$1,$D36)),MAX(H$1:H35)+1)</f>
        <v>0</v>
      </c>
      <c r="I36" s="12" t="b">
        <f>IF(ISNUMBER(SEARCH(W$1,$D36)),MAX(I$1:I35)+1)</f>
        <v>0</v>
      </c>
      <c r="J36" s="12" t="b">
        <f>IF(ISNUMBER(SEARCH(X$1,$D36)),MAX(J$1:J35)+1)</f>
        <v>0</v>
      </c>
      <c r="K36" s="12" t="b">
        <f>IF(ISNUMBER(SEARCH(Y$1,$D36)),MAX(K$1:K35)+1)</f>
        <v>0</v>
      </c>
      <c r="L36" s="12">
        <f>IF(ISNUMBER(SEARCH(Z$1,$D36)),MAX(L$1:L35)+1)</f>
        <v>16</v>
      </c>
      <c r="M36" s="12" t="b">
        <f>IF(ISNUMBER(SEARCH(AA$1,$D36)),MAX(M$1:M35)+1)</f>
        <v>0</v>
      </c>
      <c r="N36" s="12" t="b">
        <f>IF(ISNUMBER(SEARCH(AB$1,$D36)),MAX(N$1:N35)+1)</f>
        <v>0</v>
      </c>
      <c r="O36" s="12" t="b">
        <f>IF(ISNUMBER(SEARCH(AC$1,$D36)),MAX(O$1:O35)+1)</f>
        <v>0</v>
      </c>
      <c r="P36" s="12" t="b">
        <f>IF(ISNUMBER(SEARCH(AD$1,$D36)),MAX(P$1:P35)+1)</f>
        <v>0</v>
      </c>
      <c r="Q36" s="12" t="str">
        <f>'AB Touchpoint System Workbook'!K47</f>
        <v>Client 35</v>
      </c>
      <c r="R36" s="13">
        <f t="shared" si="1"/>
        <v>35</v>
      </c>
      <c r="S36" s="14" t="str">
        <f>IFERROR(VLOOKUP($R36,E:$Q,13,0),"")</f>
        <v/>
      </c>
      <c r="T36" s="14" t="str">
        <f>IFERROR(VLOOKUP($R36,F:$Q,12,0),"")</f>
        <v/>
      </c>
      <c r="U36" s="14" t="str">
        <f>IFERROR(VLOOKUP($R36,G:$Q,11,0),"")</f>
        <v/>
      </c>
      <c r="V36" s="14" t="str">
        <f>IFERROR(VLOOKUP($R36,H:$Q,10,0),"")</f>
        <v/>
      </c>
      <c r="W36" s="14" t="str">
        <f>IFERROR(VLOOKUP($R36,I:$Q,9,0),"")</f>
        <v/>
      </c>
      <c r="X36" s="14" t="str">
        <f>IFERROR(VLOOKUP($R36,J:$Q,8,0),"")</f>
        <v/>
      </c>
      <c r="Y36" s="14" t="str">
        <f>IFERROR(VLOOKUP($R36,K:$Q,7,0),"")</f>
        <v/>
      </c>
      <c r="Z36" s="14" t="str">
        <f>IFERROR(VLOOKUP($R36,L:$Q,6,0),"")</f>
        <v/>
      </c>
      <c r="AA36" s="14" t="str">
        <f>IFERROR(VLOOKUP($R36,M:$Q,5,0),"")</f>
        <v/>
      </c>
      <c r="AB36" s="14" t="str">
        <f>IFERROR(VLOOKUP($R36,N:$Q,4,0),"")</f>
        <v/>
      </c>
      <c r="AC36" s="14" t="str">
        <f>IFERROR(VLOOKUP($R36,O:$Q,3,0),"")</f>
        <v/>
      </c>
      <c r="AD36" s="14" t="str">
        <f>IFERROR(VLOOKUP($R36,P:$Q,2,0),"")</f>
        <v/>
      </c>
    </row>
    <row r="37" spans="1:30" x14ac:dyDescent="0.15">
      <c r="A37" s="9">
        <f>'AB Touchpoint System Workbook'!Z48</f>
        <v>43435</v>
      </c>
      <c r="B37" s="14">
        <f t="shared" si="0"/>
        <v>12</v>
      </c>
      <c r="C37" s="12" t="str">
        <f>IF('AB Touchpoint System Workbook'!J48="A",VLOOKUP($B37,Reference!$A$93:D$104,4,0),IF('AB Touchpoint System Workbook'!J48="b",VLOOKUP($B37,Reference!$A$93:E$104,5,0),""))</f>
        <v>MarchSeptember</v>
      </c>
      <c r="D37" s="12" t="str">
        <f>IF('AB Touchpoint System Workbook'!J48="A",Q37&amp;C37,IF('AB Touchpoint System Workbook'!J48="b",Q37&amp;C37,""))</f>
        <v>Client 36MarchSeptember</v>
      </c>
      <c r="E37" s="12" t="b">
        <f>IF(ISNUMBER(SEARCH(S$1,$D37)),MAX(E$1:E36)+1)</f>
        <v>0</v>
      </c>
      <c r="F37" s="12" t="b">
        <f>IF(ISNUMBER(SEARCH(T$1,$D37)),MAX(F$1:F36)+1)</f>
        <v>0</v>
      </c>
      <c r="G37" s="12">
        <f>IF(ISNUMBER(SEARCH(U$1,$D37)),MAX(G$1:G36)+1)</f>
        <v>16</v>
      </c>
      <c r="H37" s="12" t="b">
        <f>IF(ISNUMBER(SEARCH(V$1,$D37)),MAX(H$1:H36)+1)</f>
        <v>0</v>
      </c>
      <c r="I37" s="12" t="b">
        <f>IF(ISNUMBER(SEARCH(W$1,$D37)),MAX(I$1:I36)+1)</f>
        <v>0</v>
      </c>
      <c r="J37" s="12" t="b">
        <f>IF(ISNUMBER(SEARCH(X$1,$D37)),MAX(J$1:J36)+1)</f>
        <v>0</v>
      </c>
      <c r="K37" s="12" t="b">
        <f>IF(ISNUMBER(SEARCH(Y$1,$D37)),MAX(K$1:K36)+1)</f>
        <v>0</v>
      </c>
      <c r="L37" s="12" t="b">
        <f>IF(ISNUMBER(SEARCH(Z$1,$D37)),MAX(L$1:L36)+1)</f>
        <v>0</v>
      </c>
      <c r="M37" s="12">
        <f>IF(ISNUMBER(SEARCH(AA$1,$D37)),MAX(M$1:M36)+1)</f>
        <v>16</v>
      </c>
      <c r="N37" s="12" t="b">
        <f>IF(ISNUMBER(SEARCH(AB$1,$D37)),MAX(N$1:N36)+1)</f>
        <v>0</v>
      </c>
      <c r="O37" s="12" t="b">
        <f>IF(ISNUMBER(SEARCH(AC$1,$D37)),MAX(O$1:O36)+1)</f>
        <v>0</v>
      </c>
      <c r="P37" s="12" t="b">
        <f>IF(ISNUMBER(SEARCH(AD$1,$D37)),MAX(P$1:P36)+1)</f>
        <v>0</v>
      </c>
      <c r="Q37" s="12" t="str">
        <f>'AB Touchpoint System Workbook'!K48</f>
        <v>Client 36</v>
      </c>
      <c r="R37" s="13">
        <f t="shared" si="1"/>
        <v>36</v>
      </c>
      <c r="S37" s="14" t="str">
        <f>IFERROR(VLOOKUP($R37,E:$Q,13,0),"")</f>
        <v/>
      </c>
      <c r="T37" s="14" t="str">
        <f>IFERROR(VLOOKUP($R37,F:$Q,12,0),"")</f>
        <v/>
      </c>
      <c r="U37" s="14" t="str">
        <f>IFERROR(VLOOKUP($R37,G:$Q,11,0),"")</f>
        <v/>
      </c>
      <c r="V37" s="14" t="str">
        <f>IFERROR(VLOOKUP($R37,H:$Q,10,0),"")</f>
        <v/>
      </c>
      <c r="W37" s="14" t="str">
        <f>IFERROR(VLOOKUP($R37,I:$Q,9,0),"")</f>
        <v/>
      </c>
      <c r="X37" s="14" t="str">
        <f>IFERROR(VLOOKUP($R37,J:$Q,8,0),"")</f>
        <v/>
      </c>
      <c r="Y37" s="14" t="str">
        <f>IFERROR(VLOOKUP($R37,K:$Q,7,0),"")</f>
        <v/>
      </c>
      <c r="Z37" s="14" t="str">
        <f>IFERROR(VLOOKUP($R37,L:$Q,6,0),"")</f>
        <v/>
      </c>
      <c r="AA37" s="14" t="str">
        <f>IFERROR(VLOOKUP($R37,M:$Q,5,0),"")</f>
        <v/>
      </c>
      <c r="AB37" s="14" t="str">
        <f>IFERROR(VLOOKUP($R37,N:$Q,4,0),"")</f>
        <v/>
      </c>
      <c r="AC37" s="14" t="str">
        <f>IFERROR(VLOOKUP($R37,O:$Q,3,0),"")</f>
        <v/>
      </c>
      <c r="AD37" s="14" t="str">
        <f>IFERROR(VLOOKUP($R37,P:$Q,2,0),"")</f>
        <v/>
      </c>
    </row>
    <row r="38" spans="1:30" x14ac:dyDescent="0.15">
      <c r="A38" s="9">
        <f>'AB Touchpoint System Workbook'!Z49</f>
        <v>43101</v>
      </c>
      <c r="B38" s="14">
        <f t="shared" si="0"/>
        <v>1</v>
      </c>
      <c r="C38" s="12" t="str">
        <f>IF('AB Touchpoint System Workbook'!J49="A",VLOOKUP($B38,Reference!$A$93:D$104,4,0),IF('AB Touchpoint System Workbook'!J49="b",VLOOKUP($B38,Reference!$A$93:E$104,5,0),""))</f>
        <v>AprilOctober</v>
      </c>
      <c r="D38" s="12" t="str">
        <f>IF('AB Touchpoint System Workbook'!J49="A",Q38&amp;C38,IF('AB Touchpoint System Workbook'!J49="b",Q38&amp;C38,""))</f>
        <v>Client 37AprilOctober</v>
      </c>
      <c r="E38" s="12" t="b">
        <f>IF(ISNUMBER(SEARCH(S$1,$D38)),MAX(E$1:E37)+1)</f>
        <v>0</v>
      </c>
      <c r="F38" s="12" t="b">
        <f>IF(ISNUMBER(SEARCH(T$1,$D38)),MAX(F$1:F37)+1)</f>
        <v>0</v>
      </c>
      <c r="G38" s="12" t="b">
        <f>IF(ISNUMBER(SEARCH(U$1,$D38)),MAX(G$1:G37)+1)</f>
        <v>0</v>
      </c>
      <c r="H38" s="12">
        <f>IF(ISNUMBER(SEARCH(V$1,$D38)),MAX(H$1:H37)+1)</f>
        <v>14</v>
      </c>
      <c r="I38" s="12" t="b">
        <f>IF(ISNUMBER(SEARCH(W$1,$D38)),MAX(I$1:I37)+1)</f>
        <v>0</v>
      </c>
      <c r="J38" s="12" t="b">
        <f>IF(ISNUMBER(SEARCH(X$1,$D38)),MAX(J$1:J37)+1)</f>
        <v>0</v>
      </c>
      <c r="K38" s="12" t="b">
        <f>IF(ISNUMBER(SEARCH(Y$1,$D38)),MAX(K$1:K37)+1)</f>
        <v>0</v>
      </c>
      <c r="L38" s="12" t="b">
        <f>IF(ISNUMBER(SEARCH(Z$1,$D38)),MAX(L$1:L37)+1)</f>
        <v>0</v>
      </c>
      <c r="M38" s="12" t="b">
        <f>IF(ISNUMBER(SEARCH(AA$1,$D38)),MAX(M$1:M37)+1)</f>
        <v>0</v>
      </c>
      <c r="N38" s="12">
        <f>IF(ISNUMBER(SEARCH(AB$1,$D38)),MAX(N$1:N37)+1)</f>
        <v>14</v>
      </c>
      <c r="O38" s="12" t="b">
        <f>IF(ISNUMBER(SEARCH(AC$1,$D38)),MAX(O$1:O37)+1)</f>
        <v>0</v>
      </c>
      <c r="P38" s="12" t="b">
        <f>IF(ISNUMBER(SEARCH(AD$1,$D38)),MAX(P$1:P37)+1)</f>
        <v>0</v>
      </c>
      <c r="Q38" s="12" t="str">
        <f>'AB Touchpoint System Workbook'!K49</f>
        <v>Client 37</v>
      </c>
      <c r="R38" s="13">
        <f t="shared" si="1"/>
        <v>37</v>
      </c>
      <c r="S38" s="14" t="str">
        <f>IFERROR(VLOOKUP($R38,E:$Q,13,0),"")</f>
        <v/>
      </c>
      <c r="T38" s="14" t="str">
        <f>IFERROR(VLOOKUP($R38,F:$Q,12,0),"")</f>
        <v/>
      </c>
      <c r="U38" s="14" t="str">
        <f>IFERROR(VLOOKUP($R38,G:$Q,11,0),"")</f>
        <v/>
      </c>
      <c r="V38" s="14" t="str">
        <f>IFERROR(VLOOKUP($R38,H:$Q,10,0),"")</f>
        <v/>
      </c>
      <c r="W38" s="14" t="str">
        <f>IFERROR(VLOOKUP($R38,I:$Q,9,0),"")</f>
        <v/>
      </c>
      <c r="X38" s="14" t="str">
        <f>IFERROR(VLOOKUP($R38,J:$Q,8,0),"")</f>
        <v/>
      </c>
      <c r="Y38" s="14" t="str">
        <f>IFERROR(VLOOKUP($R38,K:$Q,7,0),"")</f>
        <v/>
      </c>
      <c r="Z38" s="14" t="str">
        <f>IFERROR(VLOOKUP($R38,L:$Q,6,0),"")</f>
        <v/>
      </c>
      <c r="AA38" s="14" t="str">
        <f>IFERROR(VLOOKUP($R38,M:$Q,5,0),"")</f>
        <v/>
      </c>
      <c r="AB38" s="14" t="str">
        <f>IFERROR(VLOOKUP($R38,N:$Q,4,0),"")</f>
        <v/>
      </c>
      <c r="AC38" s="14" t="str">
        <f>IFERROR(VLOOKUP($R38,O:$Q,3,0),"")</f>
        <v/>
      </c>
      <c r="AD38" s="14" t="str">
        <f>IFERROR(VLOOKUP($R38,P:$Q,2,0),"")</f>
        <v/>
      </c>
    </row>
    <row r="39" spans="1:30" x14ac:dyDescent="0.15">
      <c r="A39" s="9">
        <f>'AB Touchpoint System Workbook'!Z50</f>
        <v>43132</v>
      </c>
      <c r="B39" s="14">
        <f t="shared" si="0"/>
        <v>2</v>
      </c>
      <c r="C39" s="12" t="str">
        <f>IF('AB Touchpoint System Workbook'!J50="A",VLOOKUP($B39,Reference!$A$93:D$104,4,0),IF('AB Touchpoint System Workbook'!J50="b",VLOOKUP($B39,Reference!$A$93:E$104,5,0),""))</f>
        <v>MayNovember</v>
      </c>
      <c r="D39" s="12" t="str">
        <f>IF('AB Touchpoint System Workbook'!J50="A",Q39&amp;C39,IF('AB Touchpoint System Workbook'!J50="b",Q39&amp;C39,""))</f>
        <v>Client 38MayNovember</v>
      </c>
      <c r="E39" s="12" t="b">
        <f>IF(ISNUMBER(SEARCH(S$1,$D39)),MAX(E$1:E38)+1)</f>
        <v>0</v>
      </c>
      <c r="F39" s="12" t="b">
        <f>IF(ISNUMBER(SEARCH(T$1,$D39)),MAX(F$1:F38)+1)</f>
        <v>0</v>
      </c>
      <c r="G39" s="12" t="b">
        <f>IF(ISNUMBER(SEARCH(U$1,$D39)),MAX(G$1:G38)+1)</f>
        <v>0</v>
      </c>
      <c r="H39" s="12" t="b">
        <f>IF(ISNUMBER(SEARCH(V$1,$D39)),MAX(H$1:H38)+1)</f>
        <v>0</v>
      </c>
      <c r="I39" s="12">
        <f>IF(ISNUMBER(SEARCH(W$1,$D39)),MAX(I$1:I38)+1)</f>
        <v>18</v>
      </c>
      <c r="J39" s="12" t="b">
        <f>IF(ISNUMBER(SEARCH(X$1,$D39)),MAX(J$1:J38)+1)</f>
        <v>0</v>
      </c>
      <c r="K39" s="12" t="b">
        <f>IF(ISNUMBER(SEARCH(Y$1,$D39)),MAX(K$1:K38)+1)</f>
        <v>0</v>
      </c>
      <c r="L39" s="12" t="b">
        <f>IF(ISNUMBER(SEARCH(Z$1,$D39)),MAX(L$1:L38)+1)</f>
        <v>0</v>
      </c>
      <c r="M39" s="12" t="b">
        <f>IF(ISNUMBER(SEARCH(AA$1,$D39)),MAX(M$1:M38)+1)</f>
        <v>0</v>
      </c>
      <c r="N39" s="12" t="b">
        <f>IF(ISNUMBER(SEARCH(AB$1,$D39)),MAX(N$1:N38)+1)</f>
        <v>0</v>
      </c>
      <c r="O39" s="12">
        <f>IF(ISNUMBER(SEARCH(AC$1,$D39)),MAX(O$1:O38)+1)</f>
        <v>18</v>
      </c>
      <c r="P39" s="12" t="b">
        <f>IF(ISNUMBER(SEARCH(AD$1,$D39)),MAX(P$1:P38)+1)</f>
        <v>0</v>
      </c>
      <c r="Q39" s="12" t="str">
        <f>'AB Touchpoint System Workbook'!K50</f>
        <v>Client 38</v>
      </c>
      <c r="R39" s="13">
        <f t="shared" si="1"/>
        <v>38</v>
      </c>
      <c r="S39" s="14" t="str">
        <f>IFERROR(VLOOKUP($R39,E:$Q,13,0),"")</f>
        <v/>
      </c>
      <c r="T39" s="14" t="str">
        <f>IFERROR(VLOOKUP($R39,F:$Q,12,0),"")</f>
        <v/>
      </c>
      <c r="U39" s="14" t="str">
        <f>IFERROR(VLOOKUP($R39,G:$Q,11,0),"")</f>
        <v/>
      </c>
      <c r="V39" s="14" t="str">
        <f>IFERROR(VLOOKUP($R39,H:$Q,10,0),"")</f>
        <v/>
      </c>
      <c r="W39" s="14" t="str">
        <f>IFERROR(VLOOKUP($R39,I:$Q,9,0),"")</f>
        <v/>
      </c>
      <c r="X39" s="14" t="str">
        <f>IFERROR(VLOOKUP($R39,J:$Q,8,0),"")</f>
        <v/>
      </c>
      <c r="Y39" s="14" t="str">
        <f>IFERROR(VLOOKUP($R39,K:$Q,7,0),"")</f>
        <v/>
      </c>
      <c r="Z39" s="14" t="str">
        <f>IFERROR(VLOOKUP($R39,L:$Q,6,0),"")</f>
        <v/>
      </c>
      <c r="AA39" s="14" t="str">
        <f>IFERROR(VLOOKUP($R39,M:$Q,5,0),"")</f>
        <v/>
      </c>
      <c r="AB39" s="14" t="str">
        <f>IFERROR(VLOOKUP($R39,N:$Q,4,0),"")</f>
        <v/>
      </c>
      <c r="AC39" s="14" t="str">
        <f>IFERROR(VLOOKUP($R39,O:$Q,3,0),"")</f>
        <v/>
      </c>
      <c r="AD39" s="14" t="str">
        <f>IFERROR(VLOOKUP($R39,P:$Q,2,0),"")</f>
        <v/>
      </c>
    </row>
    <row r="40" spans="1:30" x14ac:dyDescent="0.15">
      <c r="A40" s="9">
        <f>'AB Touchpoint System Workbook'!Z51</f>
        <v>43160</v>
      </c>
      <c r="B40" s="14">
        <f t="shared" si="0"/>
        <v>3</v>
      </c>
      <c r="C40" s="12" t="str">
        <f>IF('AB Touchpoint System Workbook'!J51="A",VLOOKUP($B40,Reference!$A$93:D$104,4,0),IF('AB Touchpoint System Workbook'!J51="b",VLOOKUP($B40,Reference!$A$93:E$104,5,0),""))</f>
        <v>JuneDecember</v>
      </c>
      <c r="D40" s="12" t="str">
        <f>IF('AB Touchpoint System Workbook'!J51="A",Q40&amp;C40,IF('AB Touchpoint System Workbook'!J51="b",Q40&amp;C40,""))</f>
        <v>Client 39JuneDecember</v>
      </c>
      <c r="E40" s="12" t="b">
        <f>IF(ISNUMBER(SEARCH(S$1,$D40)),MAX(E$1:E39)+1)</f>
        <v>0</v>
      </c>
      <c r="F40" s="12" t="b">
        <f>IF(ISNUMBER(SEARCH(T$1,$D40)),MAX(F$1:F39)+1)</f>
        <v>0</v>
      </c>
      <c r="G40" s="12" t="b">
        <f>IF(ISNUMBER(SEARCH(U$1,$D40)),MAX(G$1:G39)+1)</f>
        <v>0</v>
      </c>
      <c r="H40" s="12" t="b">
        <f>IF(ISNUMBER(SEARCH(V$1,$D40)),MAX(H$1:H39)+1)</f>
        <v>0</v>
      </c>
      <c r="I40" s="12" t="b">
        <f>IF(ISNUMBER(SEARCH(W$1,$D40)),MAX(I$1:I39)+1)</f>
        <v>0</v>
      </c>
      <c r="J40" s="12">
        <f>IF(ISNUMBER(SEARCH(X$1,$D40)),MAX(J$1:J39)+1)</f>
        <v>17</v>
      </c>
      <c r="K40" s="12" t="b">
        <f>IF(ISNUMBER(SEARCH(Y$1,$D40)),MAX(K$1:K39)+1)</f>
        <v>0</v>
      </c>
      <c r="L40" s="12" t="b">
        <f>IF(ISNUMBER(SEARCH(Z$1,$D40)),MAX(L$1:L39)+1)</f>
        <v>0</v>
      </c>
      <c r="M40" s="12" t="b">
        <f>IF(ISNUMBER(SEARCH(AA$1,$D40)),MAX(M$1:M39)+1)</f>
        <v>0</v>
      </c>
      <c r="N40" s="12" t="b">
        <f>IF(ISNUMBER(SEARCH(AB$1,$D40)),MAX(N$1:N39)+1)</f>
        <v>0</v>
      </c>
      <c r="O40" s="12" t="b">
        <f>IF(ISNUMBER(SEARCH(AC$1,$D40)),MAX(O$1:O39)+1)</f>
        <v>0</v>
      </c>
      <c r="P40" s="12">
        <f>IF(ISNUMBER(SEARCH(AD$1,$D40)),MAX(P$1:P39)+1)</f>
        <v>17</v>
      </c>
      <c r="Q40" s="12" t="str">
        <f>'AB Touchpoint System Workbook'!K51</f>
        <v>Client 39</v>
      </c>
      <c r="R40" s="13">
        <f t="shared" si="1"/>
        <v>39</v>
      </c>
      <c r="S40" s="14" t="str">
        <f>IFERROR(VLOOKUP($R40,E:$Q,13,0),"")</f>
        <v/>
      </c>
      <c r="T40" s="14" t="str">
        <f>IFERROR(VLOOKUP($R40,F:$Q,12,0),"")</f>
        <v/>
      </c>
      <c r="U40" s="14" t="str">
        <f>IFERROR(VLOOKUP($R40,G:$Q,11,0),"")</f>
        <v/>
      </c>
      <c r="V40" s="14" t="str">
        <f>IFERROR(VLOOKUP($R40,H:$Q,10,0),"")</f>
        <v/>
      </c>
      <c r="W40" s="14" t="str">
        <f>IFERROR(VLOOKUP($R40,I:$Q,9,0),"")</f>
        <v/>
      </c>
      <c r="X40" s="14" t="str">
        <f>IFERROR(VLOOKUP($R40,J:$Q,8,0),"")</f>
        <v/>
      </c>
      <c r="Y40" s="14" t="str">
        <f>IFERROR(VLOOKUP($R40,K:$Q,7,0),"")</f>
        <v/>
      </c>
      <c r="Z40" s="14" t="str">
        <f>IFERROR(VLOOKUP($R40,L:$Q,6,0),"")</f>
        <v/>
      </c>
      <c r="AA40" s="14" t="str">
        <f>IFERROR(VLOOKUP($R40,M:$Q,5,0),"")</f>
        <v/>
      </c>
      <c r="AB40" s="14" t="str">
        <f>IFERROR(VLOOKUP($R40,N:$Q,4,0),"")</f>
        <v/>
      </c>
      <c r="AC40" s="14" t="str">
        <f>IFERROR(VLOOKUP($R40,O:$Q,3,0),"")</f>
        <v/>
      </c>
      <c r="AD40" s="14" t="str">
        <f>IFERROR(VLOOKUP($R40,P:$Q,2,0),"")</f>
        <v/>
      </c>
    </row>
    <row r="41" spans="1:30" x14ac:dyDescent="0.15">
      <c r="A41" s="9">
        <f>'AB Touchpoint System Workbook'!Z52</f>
        <v>43191</v>
      </c>
      <c r="B41" s="14">
        <f t="shared" si="0"/>
        <v>4</v>
      </c>
      <c r="C41" s="12" t="str">
        <f>IF('AB Touchpoint System Workbook'!J52="A",VLOOKUP($B41,Reference!$A$93:D$104,4,0),IF('AB Touchpoint System Workbook'!J52="b",VLOOKUP($B41,Reference!$A$93:E$104,5,0),""))</f>
        <v>JulyJanuary</v>
      </c>
      <c r="D41" s="12" t="str">
        <f>IF('AB Touchpoint System Workbook'!J52="A",Q41&amp;C41,IF('AB Touchpoint System Workbook'!J52="b",Q41&amp;C41,""))</f>
        <v>Client 40JulyJanuary</v>
      </c>
      <c r="E41" s="12">
        <f>IF(ISNUMBER(SEARCH(S$1,$D41)),MAX(E$1:E40)+1)</f>
        <v>16</v>
      </c>
      <c r="F41" s="12" t="b">
        <f>IF(ISNUMBER(SEARCH(T$1,$D41)),MAX(F$1:F40)+1)</f>
        <v>0</v>
      </c>
      <c r="G41" s="12" t="b">
        <f>IF(ISNUMBER(SEARCH(U$1,$D41)),MAX(G$1:G40)+1)</f>
        <v>0</v>
      </c>
      <c r="H41" s="12" t="b">
        <f>IF(ISNUMBER(SEARCH(V$1,$D41)),MAX(H$1:H40)+1)</f>
        <v>0</v>
      </c>
      <c r="I41" s="12" t="b">
        <f>IF(ISNUMBER(SEARCH(W$1,$D41)),MAX(I$1:I40)+1)</f>
        <v>0</v>
      </c>
      <c r="J41" s="12" t="b">
        <f>IF(ISNUMBER(SEARCH(X$1,$D41)),MAX(J$1:J40)+1)</f>
        <v>0</v>
      </c>
      <c r="K41" s="12">
        <f>IF(ISNUMBER(SEARCH(Y$1,$D41)),MAX(K$1:K40)+1)</f>
        <v>16</v>
      </c>
      <c r="L41" s="12" t="b">
        <f>IF(ISNUMBER(SEARCH(Z$1,$D41)),MAX(L$1:L40)+1)</f>
        <v>0</v>
      </c>
      <c r="M41" s="12" t="b">
        <f>IF(ISNUMBER(SEARCH(AA$1,$D41)),MAX(M$1:M40)+1)</f>
        <v>0</v>
      </c>
      <c r="N41" s="12" t="b">
        <f>IF(ISNUMBER(SEARCH(AB$1,$D41)),MAX(N$1:N40)+1)</f>
        <v>0</v>
      </c>
      <c r="O41" s="12" t="b">
        <f>IF(ISNUMBER(SEARCH(AC$1,$D41)),MAX(O$1:O40)+1)</f>
        <v>0</v>
      </c>
      <c r="P41" s="12" t="b">
        <f>IF(ISNUMBER(SEARCH(AD$1,$D41)),MAX(P$1:P40)+1)</f>
        <v>0</v>
      </c>
      <c r="Q41" s="12" t="str">
        <f>'AB Touchpoint System Workbook'!K52</f>
        <v>Client 40</v>
      </c>
      <c r="R41" s="13">
        <f t="shared" si="1"/>
        <v>40</v>
      </c>
      <c r="S41" s="14" t="str">
        <f>IFERROR(VLOOKUP($R41,E:$Q,13,0),"")</f>
        <v/>
      </c>
      <c r="T41" s="14" t="str">
        <f>IFERROR(VLOOKUP($R41,F:$Q,12,0),"")</f>
        <v/>
      </c>
      <c r="U41" s="14" t="str">
        <f>IFERROR(VLOOKUP($R41,G:$Q,11,0),"")</f>
        <v/>
      </c>
      <c r="V41" s="14" t="str">
        <f>IFERROR(VLOOKUP($R41,H:$Q,10,0),"")</f>
        <v/>
      </c>
      <c r="W41" s="14" t="str">
        <f>IFERROR(VLOOKUP($R41,I:$Q,9,0),"")</f>
        <v/>
      </c>
      <c r="X41" s="14" t="str">
        <f>IFERROR(VLOOKUP($R41,J:$Q,8,0),"")</f>
        <v/>
      </c>
      <c r="Y41" s="14" t="str">
        <f>IFERROR(VLOOKUP($R41,K:$Q,7,0),"")</f>
        <v/>
      </c>
      <c r="Z41" s="14" t="str">
        <f>IFERROR(VLOOKUP($R41,L:$Q,6,0),"")</f>
        <v/>
      </c>
      <c r="AA41" s="14" t="str">
        <f>IFERROR(VLOOKUP($R41,M:$Q,5,0),"")</f>
        <v/>
      </c>
      <c r="AB41" s="14" t="str">
        <f>IFERROR(VLOOKUP($R41,N:$Q,4,0),"")</f>
        <v/>
      </c>
      <c r="AC41" s="14" t="str">
        <f>IFERROR(VLOOKUP($R41,O:$Q,3,0),"")</f>
        <v/>
      </c>
      <c r="AD41" s="14" t="str">
        <f>IFERROR(VLOOKUP($R41,P:$Q,2,0),"")</f>
        <v/>
      </c>
    </row>
    <row r="42" spans="1:30" x14ac:dyDescent="0.15">
      <c r="A42" s="9">
        <f>'AB Touchpoint System Workbook'!Z53</f>
        <v>43221</v>
      </c>
      <c r="B42" s="14">
        <f t="shared" si="0"/>
        <v>5</v>
      </c>
      <c r="C42" s="12" t="str">
        <f>IF('AB Touchpoint System Workbook'!J53="A",VLOOKUP($B42,Reference!$A$93:D$104,4,0),IF('AB Touchpoint System Workbook'!J53="b",VLOOKUP($B42,Reference!$A$93:E$104,5,0),""))</f>
        <v>AugustFebruary</v>
      </c>
      <c r="D42" s="12" t="str">
        <f>IF('AB Touchpoint System Workbook'!J53="A",Q42&amp;C42,IF('AB Touchpoint System Workbook'!J53="b",Q42&amp;C42,""))</f>
        <v>Client 41AugustFebruary</v>
      </c>
      <c r="E42" s="12" t="b">
        <f>IF(ISNUMBER(SEARCH(S$1,$D42)),MAX(E$1:E41)+1)</f>
        <v>0</v>
      </c>
      <c r="F42" s="12">
        <f>IF(ISNUMBER(SEARCH(T$1,$D42)),MAX(F$1:F41)+1)</f>
        <v>17</v>
      </c>
      <c r="G42" s="12" t="b">
        <f>IF(ISNUMBER(SEARCH(U$1,$D42)),MAX(G$1:G41)+1)</f>
        <v>0</v>
      </c>
      <c r="H42" s="12" t="b">
        <f>IF(ISNUMBER(SEARCH(V$1,$D42)),MAX(H$1:H41)+1)</f>
        <v>0</v>
      </c>
      <c r="I42" s="12" t="b">
        <f>IF(ISNUMBER(SEARCH(W$1,$D42)),MAX(I$1:I41)+1)</f>
        <v>0</v>
      </c>
      <c r="J42" s="12" t="b">
        <f>IF(ISNUMBER(SEARCH(X$1,$D42)),MAX(J$1:J41)+1)</f>
        <v>0</v>
      </c>
      <c r="K42" s="12" t="b">
        <f>IF(ISNUMBER(SEARCH(Y$1,$D42)),MAX(K$1:K41)+1)</f>
        <v>0</v>
      </c>
      <c r="L42" s="12">
        <f>IF(ISNUMBER(SEARCH(Z$1,$D42)),MAX(L$1:L41)+1)</f>
        <v>17</v>
      </c>
      <c r="M42" s="12" t="b">
        <f>IF(ISNUMBER(SEARCH(AA$1,$D42)),MAX(M$1:M41)+1)</f>
        <v>0</v>
      </c>
      <c r="N42" s="12" t="b">
        <f>IF(ISNUMBER(SEARCH(AB$1,$D42)),MAX(N$1:N41)+1)</f>
        <v>0</v>
      </c>
      <c r="O42" s="12" t="b">
        <f>IF(ISNUMBER(SEARCH(AC$1,$D42)),MAX(O$1:O41)+1)</f>
        <v>0</v>
      </c>
      <c r="P42" s="12" t="b">
        <f>IF(ISNUMBER(SEARCH(AD$1,$D42)),MAX(P$1:P41)+1)</f>
        <v>0</v>
      </c>
      <c r="Q42" s="12" t="str">
        <f>'AB Touchpoint System Workbook'!K53</f>
        <v>Client 41</v>
      </c>
      <c r="R42" s="13">
        <f t="shared" si="1"/>
        <v>41</v>
      </c>
      <c r="S42" s="14" t="str">
        <f>IFERROR(VLOOKUP($R42,E:$Q,13,0),"")</f>
        <v/>
      </c>
      <c r="T42" s="14" t="str">
        <f>IFERROR(VLOOKUP($R42,F:$Q,12,0),"")</f>
        <v/>
      </c>
      <c r="U42" s="14" t="str">
        <f>IFERROR(VLOOKUP($R42,G:$Q,11,0),"")</f>
        <v/>
      </c>
      <c r="V42" s="14" t="str">
        <f>IFERROR(VLOOKUP($R42,H:$Q,10,0),"")</f>
        <v/>
      </c>
      <c r="W42" s="14" t="str">
        <f>IFERROR(VLOOKUP($R42,I:$Q,9,0),"")</f>
        <v/>
      </c>
      <c r="X42" s="14" t="str">
        <f>IFERROR(VLOOKUP($R42,J:$Q,8,0),"")</f>
        <v/>
      </c>
      <c r="Y42" s="14" t="str">
        <f>IFERROR(VLOOKUP($R42,K:$Q,7,0),"")</f>
        <v/>
      </c>
      <c r="Z42" s="14" t="str">
        <f>IFERROR(VLOOKUP($R42,L:$Q,6,0),"")</f>
        <v/>
      </c>
      <c r="AA42" s="14" t="str">
        <f>IFERROR(VLOOKUP($R42,M:$Q,5,0),"")</f>
        <v/>
      </c>
      <c r="AB42" s="14" t="str">
        <f>IFERROR(VLOOKUP($R42,N:$Q,4,0),"")</f>
        <v/>
      </c>
      <c r="AC42" s="14" t="str">
        <f>IFERROR(VLOOKUP($R42,O:$Q,3,0),"")</f>
        <v/>
      </c>
      <c r="AD42" s="14" t="str">
        <f>IFERROR(VLOOKUP($R42,P:$Q,2,0),"")</f>
        <v/>
      </c>
    </row>
    <row r="43" spans="1:30" x14ac:dyDescent="0.15">
      <c r="A43" s="9">
        <f>'AB Touchpoint System Workbook'!Z54</f>
        <v>43252</v>
      </c>
      <c r="B43" s="14">
        <f t="shared" si="0"/>
        <v>6</v>
      </c>
      <c r="C43" s="12" t="str">
        <f>IF('AB Touchpoint System Workbook'!J54="A",VLOOKUP($B43,Reference!$A$93:D$104,4,0),IF('AB Touchpoint System Workbook'!J54="b",VLOOKUP($B43,Reference!$A$93:E$104,5,0),""))</f>
        <v>SeptemberMarch</v>
      </c>
      <c r="D43" s="12" t="str">
        <f>IF('AB Touchpoint System Workbook'!J54="A",Q43&amp;C43,IF('AB Touchpoint System Workbook'!J54="b",Q43&amp;C43,""))</f>
        <v>Client 42SeptemberMarch</v>
      </c>
      <c r="E43" s="12" t="b">
        <f>IF(ISNUMBER(SEARCH(S$1,$D43)),MAX(E$1:E42)+1)</f>
        <v>0</v>
      </c>
      <c r="F43" s="12" t="b">
        <f>IF(ISNUMBER(SEARCH(T$1,$D43)),MAX(F$1:F42)+1)</f>
        <v>0</v>
      </c>
      <c r="G43" s="12">
        <f>IF(ISNUMBER(SEARCH(U$1,$D43)),MAX(G$1:G42)+1)</f>
        <v>17</v>
      </c>
      <c r="H43" s="12" t="b">
        <f>IF(ISNUMBER(SEARCH(V$1,$D43)),MAX(H$1:H42)+1)</f>
        <v>0</v>
      </c>
      <c r="I43" s="12" t="b">
        <f>IF(ISNUMBER(SEARCH(W$1,$D43)),MAX(I$1:I42)+1)</f>
        <v>0</v>
      </c>
      <c r="J43" s="12" t="b">
        <f>IF(ISNUMBER(SEARCH(X$1,$D43)),MAX(J$1:J42)+1)</f>
        <v>0</v>
      </c>
      <c r="K43" s="12" t="b">
        <f>IF(ISNUMBER(SEARCH(Y$1,$D43)),MAX(K$1:K42)+1)</f>
        <v>0</v>
      </c>
      <c r="L43" s="12" t="b">
        <f>IF(ISNUMBER(SEARCH(Z$1,$D43)),MAX(L$1:L42)+1)</f>
        <v>0</v>
      </c>
      <c r="M43" s="12">
        <f>IF(ISNUMBER(SEARCH(AA$1,$D43)),MAX(M$1:M42)+1)</f>
        <v>17</v>
      </c>
      <c r="N43" s="12" t="b">
        <f>IF(ISNUMBER(SEARCH(AB$1,$D43)),MAX(N$1:N42)+1)</f>
        <v>0</v>
      </c>
      <c r="O43" s="12" t="b">
        <f>IF(ISNUMBER(SEARCH(AC$1,$D43)),MAX(O$1:O42)+1)</f>
        <v>0</v>
      </c>
      <c r="P43" s="12" t="b">
        <f>IF(ISNUMBER(SEARCH(AD$1,$D43)),MAX(P$1:P42)+1)</f>
        <v>0</v>
      </c>
      <c r="Q43" s="12" t="str">
        <f>'AB Touchpoint System Workbook'!K54</f>
        <v>Client 42</v>
      </c>
      <c r="R43" s="13">
        <f t="shared" si="1"/>
        <v>42</v>
      </c>
      <c r="S43" s="14" t="str">
        <f>IFERROR(VLOOKUP($R43,E:$Q,13,0),"")</f>
        <v/>
      </c>
      <c r="T43" s="14" t="str">
        <f>IFERROR(VLOOKUP($R43,F:$Q,12,0),"")</f>
        <v/>
      </c>
      <c r="U43" s="14" t="str">
        <f>IFERROR(VLOOKUP($R43,G:$Q,11,0),"")</f>
        <v/>
      </c>
      <c r="V43" s="14" t="str">
        <f>IFERROR(VLOOKUP($R43,H:$Q,10,0),"")</f>
        <v/>
      </c>
      <c r="W43" s="14" t="str">
        <f>IFERROR(VLOOKUP($R43,I:$Q,9,0),"")</f>
        <v/>
      </c>
      <c r="X43" s="14" t="str">
        <f>IFERROR(VLOOKUP($R43,J:$Q,8,0),"")</f>
        <v/>
      </c>
      <c r="Y43" s="14" t="str">
        <f>IFERROR(VLOOKUP($R43,K:$Q,7,0),"")</f>
        <v/>
      </c>
      <c r="Z43" s="14" t="str">
        <f>IFERROR(VLOOKUP($R43,L:$Q,6,0),"")</f>
        <v/>
      </c>
      <c r="AA43" s="14" t="str">
        <f>IFERROR(VLOOKUP($R43,M:$Q,5,0),"")</f>
        <v/>
      </c>
      <c r="AB43" s="14" t="str">
        <f>IFERROR(VLOOKUP($R43,N:$Q,4,0),"")</f>
        <v/>
      </c>
      <c r="AC43" s="14" t="str">
        <f>IFERROR(VLOOKUP($R43,O:$Q,3,0),"")</f>
        <v/>
      </c>
      <c r="AD43" s="14" t="str">
        <f>IFERROR(VLOOKUP($R43,P:$Q,2,0),"")</f>
        <v/>
      </c>
    </row>
    <row r="44" spans="1:30" x14ac:dyDescent="0.15">
      <c r="A44" s="9">
        <f>'AB Touchpoint System Workbook'!Z55</f>
        <v>43282</v>
      </c>
      <c r="B44" s="14">
        <f t="shared" si="0"/>
        <v>7</v>
      </c>
      <c r="C44" s="12" t="str">
        <f>IF('AB Touchpoint System Workbook'!J55="A",VLOOKUP($B44,Reference!$A$93:D$104,4,0),IF('AB Touchpoint System Workbook'!J55="b",VLOOKUP($B44,Reference!$A$93:E$104,5,0),""))</f>
        <v>OctoberApril</v>
      </c>
      <c r="D44" s="12" t="str">
        <f>IF('AB Touchpoint System Workbook'!J55="A",Q44&amp;C44,IF('AB Touchpoint System Workbook'!J55="b",Q44&amp;C44,""))</f>
        <v>Client 43OctoberApril</v>
      </c>
      <c r="E44" s="12" t="b">
        <f>IF(ISNUMBER(SEARCH(S$1,$D44)),MAX(E$1:E43)+1)</f>
        <v>0</v>
      </c>
      <c r="F44" s="12" t="b">
        <f>IF(ISNUMBER(SEARCH(T$1,$D44)),MAX(F$1:F43)+1)</f>
        <v>0</v>
      </c>
      <c r="G44" s="12" t="b">
        <f>IF(ISNUMBER(SEARCH(U$1,$D44)),MAX(G$1:G43)+1)</f>
        <v>0</v>
      </c>
      <c r="H44" s="12">
        <f>IF(ISNUMBER(SEARCH(V$1,$D44)),MAX(H$1:H43)+1)</f>
        <v>15</v>
      </c>
      <c r="I44" s="12" t="b">
        <f>IF(ISNUMBER(SEARCH(W$1,$D44)),MAX(I$1:I43)+1)</f>
        <v>0</v>
      </c>
      <c r="J44" s="12" t="b">
        <f>IF(ISNUMBER(SEARCH(X$1,$D44)),MAX(J$1:J43)+1)</f>
        <v>0</v>
      </c>
      <c r="K44" s="12" t="b">
        <f>IF(ISNUMBER(SEARCH(Y$1,$D44)),MAX(K$1:K43)+1)</f>
        <v>0</v>
      </c>
      <c r="L44" s="12" t="b">
        <f>IF(ISNUMBER(SEARCH(Z$1,$D44)),MAX(L$1:L43)+1)</f>
        <v>0</v>
      </c>
      <c r="M44" s="12" t="b">
        <f>IF(ISNUMBER(SEARCH(AA$1,$D44)),MAX(M$1:M43)+1)</f>
        <v>0</v>
      </c>
      <c r="N44" s="12">
        <f>IF(ISNUMBER(SEARCH(AB$1,$D44)),MAX(N$1:N43)+1)</f>
        <v>15</v>
      </c>
      <c r="O44" s="12" t="b">
        <f>IF(ISNUMBER(SEARCH(AC$1,$D44)),MAX(O$1:O43)+1)</f>
        <v>0</v>
      </c>
      <c r="P44" s="12" t="b">
        <f>IF(ISNUMBER(SEARCH(AD$1,$D44)),MAX(P$1:P43)+1)</f>
        <v>0</v>
      </c>
      <c r="Q44" s="12" t="str">
        <f>'AB Touchpoint System Workbook'!K55</f>
        <v>Client 43</v>
      </c>
      <c r="R44" s="13">
        <f t="shared" si="1"/>
        <v>43</v>
      </c>
      <c r="S44" s="14" t="str">
        <f>IFERROR(VLOOKUP($R44,E:$Q,13,0),"")</f>
        <v/>
      </c>
      <c r="T44" s="14" t="str">
        <f>IFERROR(VLOOKUP($R44,F:$Q,12,0),"")</f>
        <v/>
      </c>
      <c r="U44" s="14" t="str">
        <f>IFERROR(VLOOKUP($R44,G:$Q,11,0),"")</f>
        <v/>
      </c>
      <c r="V44" s="14" t="str">
        <f>IFERROR(VLOOKUP($R44,H:$Q,10,0),"")</f>
        <v/>
      </c>
      <c r="W44" s="14" t="str">
        <f>IFERROR(VLOOKUP($R44,I:$Q,9,0),"")</f>
        <v/>
      </c>
      <c r="X44" s="14" t="str">
        <f>IFERROR(VLOOKUP($R44,J:$Q,8,0),"")</f>
        <v/>
      </c>
      <c r="Y44" s="14" t="str">
        <f>IFERROR(VLOOKUP($R44,K:$Q,7,0),"")</f>
        <v/>
      </c>
      <c r="Z44" s="14" t="str">
        <f>IFERROR(VLOOKUP($R44,L:$Q,6,0),"")</f>
        <v/>
      </c>
      <c r="AA44" s="14" t="str">
        <f>IFERROR(VLOOKUP($R44,M:$Q,5,0),"")</f>
        <v/>
      </c>
      <c r="AB44" s="14" t="str">
        <f>IFERROR(VLOOKUP($R44,N:$Q,4,0),"")</f>
        <v/>
      </c>
      <c r="AC44" s="14" t="str">
        <f>IFERROR(VLOOKUP($R44,O:$Q,3,0),"")</f>
        <v/>
      </c>
      <c r="AD44" s="14" t="str">
        <f>IFERROR(VLOOKUP($R44,P:$Q,2,0),"")</f>
        <v/>
      </c>
    </row>
    <row r="45" spans="1:30" x14ac:dyDescent="0.15">
      <c r="A45" s="9">
        <f>'AB Touchpoint System Workbook'!Z56</f>
        <v>43313</v>
      </c>
      <c r="B45" s="14">
        <f t="shared" si="0"/>
        <v>8</v>
      </c>
      <c r="C45" s="12" t="str">
        <f>IF('AB Touchpoint System Workbook'!J56="A",VLOOKUP($B45,Reference!$A$93:D$104,4,0),IF('AB Touchpoint System Workbook'!J56="b",VLOOKUP($B45,Reference!$A$93:E$104,5,0),""))</f>
        <v>NovemberMay</v>
      </c>
      <c r="D45" s="12" t="str">
        <f>IF('AB Touchpoint System Workbook'!J56="A",Q45&amp;C45,IF('AB Touchpoint System Workbook'!J56="b",Q45&amp;C45,""))</f>
        <v>Client 44NovemberMay</v>
      </c>
      <c r="E45" s="12" t="b">
        <f>IF(ISNUMBER(SEARCH(S$1,$D45)),MAX(E$1:E44)+1)</f>
        <v>0</v>
      </c>
      <c r="F45" s="12" t="b">
        <f>IF(ISNUMBER(SEARCH(T$1,$D45)),MAX(F$1:F44)+1)</f>
        <v>0</v>
      </c>
      <c r="G45" s="12" t="b">
        <f>IF(ISNUMBER(SEARCH(U$1,$D45)),MAX(G$1:G44)+1)</f>
        <v>0</v>
      </c>
      <c r="H45" s="12" t="b">
        <f>IF(ISNUMBER(SEARCH(V$1,$D45)),MAX(H$1:H44)+1)</f>
        <v>0</v>
      </c>
      <c r="I45" s="12">
        <f>IF(ISNUMBER(SEARCH(W$1,$D45)),MAX(I$1:I44)+1)</f>
        <v>19</v>
      </c>
      <c r="J45" s="12" t="b">
        <f>IF(ISNUMBER(SEARCH(X$1,$D45)),MAX(J$1:J44)+1)</f>
        <v>0</v>
      </c>
      <c r="K45" s="12" t="b">
        <f>IF(ISNUMBER(SEARCH(Y$1,$D45)),MAX(K$1:K44)+1)</f>
        <v>0</v>
      </c>
      <c r="L45" s="12" t="b">
        <f>IF(ISNUMBER(SEARCH(Z$1,$D45)),MAX(L$1:L44)+1)</f>
        <v>0</v>
      </c>
      <c r="M45" s="12" t="b">
        <f>IF(ISNUMBER(SEARCH(AA$1,$D45)),MAX(M$1:M44)+1)</f>
        <v>0</v>
      </c>
      <c r="N45" s="12" t="b">
        <f>IF(ISNUMBER(SEARCH(AB$1,$D45)),MAX(N$1:N44)+1)</f>
        <v>0</v>
      </c>
      <c r="O45" s="12">
        <f>IF(ISNUMBER(SEARCH(AC$1,$D45)),MAX(O$1:O44)+1)</f>
        <v>19</v>
      </c>
      <c r="P45" s="12" t="b">
        <f>IF(ISNUMBER(SEARCH(AD$1,$D45)),MAX(P$1:P44)+1)</f>
        <v>0</v>
      </c>
      <c r="Q45" s="12" t="str">
        <f>'AB Touchpoint System Workbook'!K56</f>
        <v>Client 44</v>
      </c>
      <c r="R45" s="13">
        <f t="shared" si="1"/>
        <v>44</v>
      </c>
      <c r="S45" s="14" t="str">
        <f>IFERROR(VLOOKUP($R45,E:$Q,13,0),"")</f>
        <v/>
      </c>
      <c r="T45" s="14" t="str">
        <f>IFERROR(VLOOKUP($R45,F:$Q,12,0),"")</f>
        <v/>
      </c>
      <c r="U45" s="14" t="str">
        <f>IFERROR(VLOOKUP($R45,G:$Q,11,0),"")</f>
        <v/>
      </c>
      <c r="V45" s="14" t="str">
        <f>IFERROR(VLOOKUP($R45,H:$Q,10,0),"")</f>
        <v/>
      </c>
      <c r="W45" s="14" t="str">
        <f>IFERROR(VLOOKUP($R45,I:$Q,9,0),"")</f>
        <v/>
      </c>
      <c r="X45" s="14" t="str">
        <f>IFERROR(VLOOKUP($R45,J:$Q,8,0),"")</f>
        <v/>
      </c>
      <c r="Y45" s="14" t="str">
        <f>IFERROR(VLOOKUP($R45,K:$Q,7,0),"")</f>
        <v/>
      </c>
      <c r="Z45" s="14" t="str">
        <f>IFERROR(VLOOKUP($R45,L:$Q,6,0),"")</f>
        <v/>
      </c>
      <c r="AA45" s="14" t="str">
        <f>IFERROR(VLOOKUP($R45,M:$Q,5,0),"")</f>
        <v/>
      </c>
      <c r="AB45" s="14" t="str">
        <f>IFERROR(VLOOKUP($R45,N:$Q,4,0),"")</f>
        <v/>
      </c>
      <c r="AC45" s="14" t="str">
        <f>IFERROR(VLOOKUP($R45,O:$Q,3,0),"")</f>
        <v/>
      </c>
      <c r="AD45" s="14" t="str">
        <f>IFERROR(VLOOKUP($R45,P:$Q,2,0),"")</f>
        <v/>
      </c>
    </row>
    <row r="46" spans="1:30" x14ac:dyDescent="0.15">
      <c r="A46" s="9">
        <f>'AB Touchpoint System Workbook'!Z57</f>
        <v>43344</v>
      </c>
      <c r="B46" s="14">
        <f t="shared" si="0"/>
        <v>9</v>
      </c>
      <c r="C46" s="12" t="str">
        <f>IF('AB Touchpoint System Workbook'!J57="A",VLOOKUP($B46,Reference!$A$93:D$104,4,0),IF('AB Touchpoint System Workbook'!J57="b",VLOOKUP($B46,Reference!$A$93:E$104,5,0),""))</f>
        <v>DecemberJune</v>
      </c>
      <c r="D46" s="12" t="str">
        <f>IF('AB Touchpoint System Workbook'!J57="A",Q46&amp;C46,IF('AB Touchpoint System Workbook'!J57="b",Q46&amp;C46,""))</f>
        <v>Client 45DecemberJune</v>
      </c>
      <c r="E46" s="12" t="b">
        <f>IF(ISNUMBER(SEARCH(S$1,$D46)),MAX(E$1:E45)+1)</f>
        <v>0</v>
      </c>
      <c r="F46" s="12" t="b">
        <f>IF(ISNUMBER(SEARCH(T$1,$D46)),MAX(F$1:F45)+1)</f>
        <v>0</v>
      </c>
      <c r="G46" s="12" t="b">
        <f>IF(ISNUMBER(SEARCH(U$1,$D46)),MAX(G$1:G45)+1)</f>
        <v>0</v>
      </c>
      <c r="H46" s="12" t="b">
        <f>IF(ISNUMBER(SEARCH(V$1,$D46)),MAX(H$1:H45)+1)</f>
        <v>0</v>
      </c>
      <c r="I46" s="12" t="b">
        <f>IF(ISNUMBER(SEARCH(W$1,$D46)),MAX(I$1:I45)+1)</f>
        <v>0</v>
      </c>
      <c r="J46" s="12">
        <f>IF(ISNUMBER(SEARCH(X$1,$D46)),MAX(J$1:J45)+1)</f>
        <v>18</v>
      </c>
      <c r="K46" s="12" t="b">
        <f>IF(ISNUMBER(SEARCH(Y$1,$D46)),MAX(K$1:K45)+1)</f>
        <v>0</v>
      </c>
      <c r="L46" s="12" t="b">
        <f>IF(ISNUMBER(SEARCH(Z$1,$D46)),MAX(L$1:L45)+1)</f>
        <v>0</v>
      </c>
      <c r="M46" s="12" t="b">
        <f>IF(ISNUMBER(SEARCH(AA$1,$D46)),MAX(M$1:M45)+1)</f>
        <v>0</v>
      </c>
      <c r="N46" s="12" t="b">
        <f>IF(ISNUMBER(SEARCH(AB$1,$D46)),MAX(N$1:N45)+1)</f>
        <v>0</v>
      </c>
      <c r="O46" s="12" t="b">
        <f>IF(ISNUMBER(SEARCH(AC$1,$D46)),MAX(O$1:O45)+1)</f>
        <v>0</v>
      </c>
      <c r="P46" s="12">
        <f>IF(ISNUMBER(SEARCH(AD$1,$D46)),MAX(P$1:P45)+1)</f>
        <v>18</v>
      </c>
      <c r="Q46" s="12" t="str">
        <f>'AB Touchpoint System Workbook'!K57</f>
        <v>Client 45</v>
      </c>
      <c r="R46" s="13">
        <f t="shared" si="1"/>
        <v>45</v>
      </c>
      <c r="S46" s="14" t="str">
        <f>IFERROR(VLOOKUP($R46,E:$Q,13,0),"")</f>
        <v/>
      </c>
      <c r="T46" s="14" t="str">
        <f>IFERROR(VLOOKUP($R46,F:$Q,12,0),"")</f>
        <v/>
      </c>
      <c r="U46" s="14" t="str">
        <f>IFERROR(VLOOKUP($R46,G:$Q,11,0),"")</f>
        <v/>
      </c>
      <c r="V46" s="14" t="str">
        <f>IFERROR(VLOOKUP($R46,H:$Q,10,0),"")</f>
        <v/>
      </c>
      <c r="W46" s="14" t="str">
        <f>IFERROR(VLOOKUP($R46,I:$Q,9,0),"")</f>
        <v/>
      </c>
      <c r="X46" s="14" t="str">
        <f>IFERROR(VLOOKUP($R46,J:$Q,8,0),"")</f>
        <v/>
      </c>
      <c r="Y46" s="14" t="str">
        <f>IFERROR(VLOOKUP($R46,K:$Q,7,0),"")</f>
        <v/>
      </c>
      <c r="Z46" s="14" t="str">
        <f>IFERROR(VLOOKUP($R46,L:$Q,6,0),"")</f>
        <v/>
      </c>
      <c r="AA46" s="14" t="str">
        <f>IFERROR(VLOOKUP($R46,M:$Q,5,0),"")</f>
        <v/>
      </c>
      <c r="AB46" s="14" t="str">
        <f>IFERROR(VLOOKUP($R46,N:$Q,4,0),"")</f>
        <v/>
      </c>
      <c r="AC46" s="14" t="str">
        <f>IFERROR(VLOOKUP($R46,O:$Q,3,0),"")</f>
        <v/>
      </c>
      <c r="AD46" s="14" t="str">
        <f>IFERROR(VLOOKUP($R46,P:$Q,2,0),"")</f>
        <v/>
      </c>
    </row>
    <row r="47" spans="1:30" x14ac:dyDescent="0.15">
      <c r="A47" s="9">
        <f>'AB Touchpoint System Workbook'!Z58</f>
        <v>43374</v>
      </c>
      <c r="B47" s="14">
        <f t="shared" si="0"/>
        <v>10</v>
      </c>
      <c r="C47" s="12" t="str">
        <f>IF('AB Touchpoint System Workbook'!J58="A",VLOOKUP($B47,Reference!$A$93:D$104,4,0),IF('AB Touchpoint System Workbook'!J58="b",VLOOKUP($B47,Reference!$A$93:E$104,5,0),""))</f>
        <v>JanuaryJuly</v>
      </c>
      <c r="D47" s="12" t="str">
        <f>IF('AB Touchpoint System Workbook'!J58="A",Q47&amp;C47,IF('AB Touchpoint System Workbook'!J58="b",Q47&amp;C47,""))</f>
        <v>Client 46JanuaryJuly</v>
      </c>
      <c r="E47" s="12">
        <f>IF(ISNUMBER(SEARCH(S$1,$D47)),MAX(E$1:E46)+1)</f>
        <v>17</v>
      </c>
      <c r="F47" s="12" t="b">
        <f>IF(ISNUMBER(SEARCH(T$1,$D47)),MAX(F$1:F46)+1)</f>
        <v>0</v>
      </c>
      <c r="G47" s="12" t="b">
        <f>IF(ISNUMBER(SEARCH(U$1,$D47)),MAX(G$1:G46)+1)</f>
        <v>0</v>
      </c>
      <c r="H47" s="12" t="b">
        <f>IF(ISNUMBER(SEARCH(V$1,$D47)),MAX(H$1:H46)+1)</f>
        <v>0</v>
      </c>
      <c r="I47" s="12" t="b">
        <f>IF(ISNUMBER(SEARCH(W$1,$D47)),MAX(I$1:I46)+1)</f>
        <v>0</v>
      </c>
      <c r="J47" s="12" t="b">
        <f>IF(ISNUMBER(SEARCH(X$1,$D47)),MAX(J$1:J46)+1)</f>
        <v>0</v>
      </c>
      <c r="K47" s="12">
        <f>IF(ISNUMBER(SEARCH(Y$1,$D47)),MAX(K$1:K46)+1)</f>
        <v>17</v>
      </c>
      <c r="L47" s="12" t="b">
        <f>IF(ISNUMBER(SEARCH(Z$1,$D47)),MAX(L$1:L46)+1)</f>
        <v>0</v>
      </c>
      <c r="M47" s="12" t="b">
        <f>IF(ISNUMBER(SEARCH(AA$1,$D47)),MAX(M$1:M46)+1)</f>
        <v>0</v>
      </c>
      <c r="N47" s="12" t="b">
        <f>IF(ISNUMBER(SEARCH(AB$1,$D47)),MAX(N$1:N46)+1)</f>
        <v>0</v>
      </c>
      <c r="O47" s="12" t="b">
        <f>IF(ISNUMBER(SEARCH(AC$1,$D47)),MAX(O$1:O46)+1)</f>
        <v>0</v>
      </c>
      <c r="P47" s="12" t="b">
        <f>IF(ISNUMBER(SEARCH(AD$1,$D47)),MAX(P$1:P46)+1)</f>
        <v>0</v>
      </c>
      <c r="Q47" s="12" t="str">
        <f>'AB Touchpoint System Workbook'!K58</f>
        <v>Client 46</v>
      </c>
      <c r="R47" s="13">
        <f t="shared" si="1"/>
        <v>46</v>
      </c>
      <c r="S47" s="14" t="str">
        <f>IFERROR(VLOOKUP($R47,E:$Q,13,0),"")</f>
        <v/>
      </c>
      <c r="T47" s="14" t="str">
        <f>IFERROR(VLOOKUP($R47,F:$Q,12,0),"")</f>
        <v/>
      </c>
      <c r="U47" s="14" t="str">
        <f>IFERROR(VLOOKUP($R47,G:$Q,11,0),"")</f>
        <v/>
      </c>
      <c r="V47" s="14" t="str">
        <f>IFERROR(VLOOKUP($R47,H:$Q,10,0),"")</f>
        <v/>
      </c>
      <c r="W47" s="14" t="str">
        <f>IFERROR(VLOOKUP($R47,I:$Q,9,0),"")</f>
        <v/>
      </c>
      <c r="X47" s="14" t="str">
        <f>IFERROR(VLOOKUP($R47,J:$Q,8,0),"")</f>
        <v/>
      </c>
      <c r="Y47" s="14" t="str">
        <f>IFERROR(VLOOKUP($R47,K:$Q,7,0),"")</f>
        <v/>
      </c>
      <c r="Z47" s="14" t="str">
        <f>IFERROR(VLOOKUP($R47,L:$Q,6,0),"")</f>
        <v/>
      </c>
      <c r="AA47" s="14" t="str">
        <f>IFERROR(VLOOKUP($R47,M:$Q,5,0),"")</f>
        <v/>
      </c>
      <c r="AB47" s="14" t="str">
        <f>IFERROR(VLOOKUP($R47,N:$Q,4,0),"")</f>
        <v/>
      </c>
      <c r="AC47" s="14" t="str">
        <f>IFERROR(VLOOKUP($R47,O:$Q,3,0),"")</f>
        <v/>
      </c>
      <c r="AD47" s="14" t="str">
        <f>IFERROR(VLOOKUP($R47,P:$Q,2,0),"")</f>
        <v/>
      </c>
    </row>
    <row r="48" spans="1:30" x14ac:dyDescent="0.15">
      <c r="A48" s="9">
        <f>'AB Touchpoint System Workbook'!Z59</f>
        <v>43405</v>
      </c>
      <c r="B48" s="14">
        <f t="shared" si="0"/>
        <v>11</v>
      </c>
      <c r="C48" s="12" t="str">
        <f>IF('AB Touchpoint System Workbook'!J59="A",VLOOKUP($B48,Reference!$A$93:D$104,4,0),IF('AB Touchpoint System Workbook'!J59="b",VLOOKUP($B48,Reference!$A$93:E$104,5,0),""))</f>
        <v>FebruaryAugust</v>
      </c>
      <c r="D48" s="12" t="str">
        <f>IF('AB Touchpoint System Workbook'!J59="A",Q48&amp;C48,IF('AB Touchpoint System Workbook'!J59="b",Q48&amp;C48,""))</f>
        <v>Client 47FebruaryAugust</v>
      </c>
      <c r="E48" s="12" t="b">
        <f>IF(ISNUMBER(SEARCH(S$1,$D48)),MAX(E$1:E47)+1)</f>
        <v>0</v>
      </c>
      <c r="F48" s="12">
        <f>IF(ISNUMBER(SEARCH(T$1,$D48)),MAX(F$1:F47)+1)</f>
        <v>18</v>
      </c>
      <c r="G48" s="12" t="b">
        <f>IF(ISNUMBER(SEARCH(U$1,$D48)),MAX(G$1:G47)+1)</f>
        <v>0</v>
      </c>
      <c r="H48" s="12" t="b">
        <f>IF(ISNUMBER(SEARCH(V$1,$D48)),MAX(H$1:H47)+1)</f>
        <v>0</v>
      </c>
      <c r="I48" s="12" t="b">
        <f>IF(ISNUMBER(SEARCH(W$1,$D48)),MAX(I$1:I47)+1)</f>
        <v>0</v>
      </c>
      <c r="J48" s="12" t="b">
        <f>IF(ISNUMBER(SEARCH(X$1,$D48)),MAX(J$1:J47)+1)</f>
        <v>0</v>
      </c>
      <c r="K48" s="12" t="b">
        <f>IF(ISNUMBER(SEARCH(Y$1,$D48)),MAX(K$1:K47)+1)</f>
        <v>0</v>
      </c>
      <c r="L48" s="12">
        <f>IF(ISNUMBER(SEARCH(Z$1,$D48)),MAX(L$1:L47)+1)</f>
        <v>18</v>
      </c>
      <c r="M48" s="12" t="b">
        <f>IF(ISNUMBER(SEARCH(AA$1,$D48)),MAX(M$1:M47)+1)</f>
        <v>0</v>
      </c>
      <c r="N48" s="12" t="b">
        <f>IF(ISNUMBER(SEARCH(AB$1,$D48)),MAX(N$1:N47)+1)</f>
        <v>0</v>
      </c>
      <c r="O48" s="12" t="b">
        <f>IF(ISNUMBER(SEARCH(AC$1,$D48)),MAX(O$1:O47)+1)</f>
        <v>0</v>
      </c>
      <c r="P48" s="12" t="b">
        <f>IF(ISNUMBER(SEARCH(AD$1,$D48)),MAX(P$1:P47)+1)</f>
        <v>0</v>
      </c>
      <c r="Q48" s="12" t="str">
        <f>'AB Touchpoint System Workbook'!K59</f>
        <v>Client 47</v>
      </c>
      <c r="R48" s="13">
        <f t="shared" si="1"/>
        <v>47</v>
      </c>
      <c r="S48" s="14" t="str">
        <f>IFERROR(VLOOKUP($R48,E:$Q,13,0),"")</f>
        <v/>
      </c>
      <c r="T48" s="14" t="str">
        <f>IFERROR(VLOOKUP($R48,F:$Q,12,0),"")</f>
        <v/>
      </c>
      <c r="U48" s="14" t="str">
        <f>IFERROR(VLOOKUP($R48,G:$Q,11,0),"")</f>
        <v/>
      </c>
      <c r="V48" s="14" t="str">
        <f>IFERROR(VLOOKUP($R48,H:$Q,10,0),"")</f>
        <v/>
      </c>
      <c r="W48" s="14" t="str">
        <f>IFERROR(VLOOKUP($R48,I:$Q,9,0),"")</f>
        <v/>
      </c>
      <c r="X48" s="14" t="str">
        <f>IFERROR(VLOOKUP($R48,J:$Q,8,0),"")</f>
        <v/>
      </c>
      <c r="Y48" s="14" t="str">
        <f>IFERROR(VLOOKUP($R48,K:$Q,7,0),"")</f>
        <v/>
      </c>
      <c r="Z48" s="14" t="str">
        <f>IFERROR(VLOOKUP($R48,L:$Q,6,0),"")</f>
        <v/>
      </c>
      <c r="AA48" s="14" t="str">
        <f>IFERROR(VLOOKUP($R48,M:$Q,5,0),"")</f>
        <v/>
      </c>
      <c r="AB48" s="14" t="str">
        <f>IFERROR(VLOOKUP($R48,N:$Q,4,0),"")</f>
        <v/>
      </c>
      <c r="AC48" s="14" t="str">
        <f>IFERROR(VLOOKUP($R48,O:$Q,3,0),"")</f>
        <v/>
      </c>
      <c r="AD48" s="14" t="str">
        <f>IFERROR(VLOOKUP($R48,P:$Q,2,0),"")</f>
        <v/>
      </c>
    </row>
    <row r="49" spans="1:30" x14ac:dyDescent="0.15">
      <c r="A49" s="9">
        <f>'AB Touchpoint System Workbook'!Z60</f>
        <v>43435</v>
      </c>
      <c r="B49" s="14">
        <f t="shared" si="0"/>
        <v>12</v>
      </c>
      <c r="C49" s="12" t="str">
        <f>IF('AB Touchpoint System Workbook'!J60="A",VLOOKUP($B49,Reference!$A$93:D$104,4,0),IF('AB Touchpoint System Workbook'!J60="b",VLOOKUP($B49,Reference!$A$93:E$104,5,0),""))</f>
        <v>MarchSeptember</v>
      </c>
      <c r="D49" s="12" t="str">
        <f>IF('AB Touchpoint System Workbook'!J60="A",Q49&amp;C49,IF('AB Touchpoint System Workbook'!J60="b",Q49&amp;C49,""))</f>
        <v>Client 48MarchSeptember</v>
      </c>
      <c r="E49" s="12" t="b">
        <f>IF(ISNUMBER(SEARCH(S$1,$D49)),MAX(E$1:E48)+1)</f>
        <v>0</v>
      </c>
      <c r="F49" s="12" t="b">
        <f>IF(ISNUMBER(SEARCH(T$1,$D49)),MAX(F$1:F48)+1)</f>
        <v>0</v>
      </c>
      <c r="G49" s="12">
        <f>IF(ISNUMBER(SEARCH(U$1,$D49)),MAX(G$1:G48)+1)</f>
        <v>18</v>
      </c>
      <c r="H49" s="12" t="b">
        <f>IF(ISNUMBER(SEARCH(V$1,$D49)),MAX(H$1:H48)+1)</f>
        <v>0</v>
      </c>
      <c r="I49" s="12" t="b">
        <f>IF(ISNUMBER(SEARCH(W$1,$D49)),MAX(I$1:I48)+1)</f>
        <v>0</v>
      </c>
      <c r="J49" s="12" t="b">
        <f>IF(ISNUMBER(SEARCH(X$1,$D49)),MAX(J$1:J48)+1)</f>
        <v>0</v>
      </c>
      <c r="K49" s="12" t="b">
        <f>IF(ISNUMBER(SEARCH(Y$1,$D49)),MAX(K$1:K48)+1)</f>
        <v>0</v>
      </c>
      <c r="L49" s="12" t="b">
        <f>IF(ISNUMBER(SEARCH(Z$1,$D49)),MAX(L$1:L48)+1)</f>
        <v>0</v>
      </c>
      <c r="M49" s="12">
        <f>IF(ISNUMBER(SEARCH(AA$1,$D49)),MAX(M$1:M48)+1)</f>
        <v>18</v>
      </c>
      <c r="N49" s="12" t="b">
        <f>IF(ISNUMBER(SEARCH(AB$1,$D49)),MAX(N$1:N48)+1)</f>
        <v>0</v>
      </c>
      <c r="O49" s="12" t="b">
        <f>IF(ISNUMBER(SEARCH(AC$1,$D49)),MAX(O$1:O48)+1)</f>
        <v>0</v>
      </c>
      <c r="P49" s="12" t="b">
        <f>IF(ISNUMBER(SEARCH(AD$1,$D49)),MAX(P$1:P48)+1)</f>
        <v>0</v>
      </c>
      <c r="Q49" s="12" t="str">
        <f>'AB Touchpoint System Workbook'!K60</f>
        <v>Client 48</v>
      </c>
      <c r="R49" s="13">
        <f t="shared" si="1"/>
        <v>48</v>
      </c>
      <c r="S49" s="14" t="str">
        <f>IFERROR(VLOOKUP($R49,E:$Q,13,0),"")</f>
        <v/>
      </c>
      <c r="T49" s="14" t="str">
        <f>IFERROR(VLOOKUP($R49,F:$Q,12,0),"")</f>
        <v/>
      </c>
      <c r="U49" s="14" t="str">
        <f>IFERROR(VLOOKUP($R49,G:$Q,11,0),"")</f>
        <v/>
      </c>
      <c r="V49" s="14" t="str">
        <f>IFERROR(VLOOKUP($R49,H:$Q,10,0),"")</f>
        <v/>
      </c>
      <c r="W49" s="14" t="str">
        <f>IFERROR(VLOOKUP($R49,I:$Q,9,0),"")</f>
        <v/>
      </c>
      <c r="X49" s="14" t="str">
        <f>IFERROR(VLOOKUP($R49,J:$Q,8,0),"")</f>
        <v/>
      </c>
      <c r="Y49" s="14" t="str">
        <f>IFERROR(VLOOKUP($R49,K:$Q,7,0),"")</f>
        <v/>
      </c>
      <c r="Z49" s="14" t="str">
        <f>IFERROR(VLOOKUP($R49,L:$Q,6,0),"")</f>
        <v/>
      </c>
      <c r="AA49" s="14" t="str">
        <f>IFERROR(VLOOKUP($R49,M:$Q,5,0),"")</f>
        <v/>
      </c>
      <c r="AB49" s="14" t="str">
        <f>IFERROR(VLOOKUP($R49,N:$Q,4,0),"")</f>
        <v/>
      </c>
      <c r="AC49" s="14" t="str">
        <f>IFERROR(VLOOKUP($R49,O:$Q,3,0),"")</f>
        <v/>
      </c>
      <c r="AD49" s="14" t="str">
        <f>IFERROR(VLOOKUP($R49,P:$Q,2,0),"")</f>
        <v/>
      </c>
    </row>
    <row r="50" spans="1:30" x14ac:dyDescent="0.15">
      <c r="A50" s="9">
        <f>'AB Touchpoint System Workbook'!Z61</f>
        <v>43101</v>
      </c>
      <c r="B50" s="14">
        <f t="shared" si="0"/>
        <v>1</v>
      </c>
      <c r="C50" s="12" t="str">
        <f>IF('AB Touchpoint System Workbook'!J61="A",VLOOKUP($B50,Reference!$A$93:D$104,4,0),IF('AB Touchpoint System Workbook'!J61="b",VLOOKUP($B50,Reference!$A$93:E$104,5,0),""))</f>
        <v>AprilOctober</v>
      </c>
      <c r="D50" s="12" t="str">
        <f>IF('AB Touchpoint System Workbook'!J61="A",Q50&amp;C50,IF('AB Touchpoint System Workbook'!J61="b",Q50&amp;C50,""))</f>
        <v>Client 49AprilOctober</v>
      </c>
      <c r="E50" s="12" t="b">
        <f>IF(ISNUMBER(SEARCH(S$1,$D50)),MAX(E$1:E49)+1)</f>
        <v>0</v>
      </c>
      <c r="F50" s="12" t="b">
        <f>IF(ISNUMBER(SEARCH(T$1,$D50)),MAX(F$1:F49)+1)</f>
        <v>0</v>
      </c>
      <c r="G50" s="12" t="b">
        <f>IF(ISNUMBER(SEARCH(U$1,$D50)),MAX(G$1:G49)+1)</f>
        <v>0</v>
      </c>
      <c r="H50" s="12">
        <f>IF(ISNUMBER(SEARCH(V$1,$D50)),MAX(H$1:H49)+1)</f>
        <v>16</v>
      </c>
      <c r="I50" s="12" t="b">
        <f>IF(ISNUMBER(SEARCH(W$1,$D50)),MAX(I$1:I49)+1)</f>
        <v>0</v>
      </c>
      <c r="J50" s="12" t="b">
        <f>IF(ISNUMBER(SEARCH(X$1,$D50)),MAX(J$1:J49)+1)</f>
        <v>0</v>
      </c>
      <c r="K50" s="12" t="b">
        <f>IF(ISNUMBER(SEARCH(Y$1,$D50)),MAX(K$1:K49)+1)</f>
        <v>0</v>
      </c>
      <c r="L50" s="12" t="b">
        <f>IF(ISNUMBER(SEARCH(Z$1,$D50)),MAX(L$1:L49)+1)</f>
        <v>0</v>
      </c>
      <c r="M50" s="12" t="b">
        <f>IF(ISNUMBER(SEARCH(AA$1,$D50)),MAX(M$1:M49)+1)</f>
        <v>0</v>
      </c>
      <c r="N50" s="12">
        <f>IF(ISNUMBER(SEARCH(AB$1,$D50)),MAX(N$1:N49)+1)</f>
        <v>16</v>
      </c>
      <c r="O50" s="12" t="b">
        <f>IF(ISNUMBER(SEARCH(AC$1,$D50)),MAX(O$1:O49)+1)</f>
        <v>0</v>
      </c>
      <c r="P50" s="12" t="b">
        <f>IF(ISNUMBER(SEARCH(AD$1,$D50)),MAX(P$1:P49)+1)</f>
        <v>0</v>
      </c>
      <c r="Q50" s="12" t="str">
        <f>'AB Touchpoint System Workbook'!K61</f>
        <v>Client 49</v>
      </c>
      <c r="R50" s="13">
        <f t="shared" si="1"/>
        <v>49</v>
      </c>
      <c r="S50" s="14" t="str">
        <f>IFERROR(VLOOKUP($R50,E:$Q,13,0),"")</f>
        <v/>
      </c>
      <c r="T50" s="14" t="str">
        <f>IFERROR(VLOOKUP($R50,F:$Q,12,0),"")</f>
        <v/>
      </c>
      <c r="U50" s="14" t="str">
        <f>IFERROR(VLOOKUP($R50,G:$Q,11,0),"")</f>
        <v/>
      </c>
      <c r="V50" s="14" t="str">
        <f>IFERROR(VLOOKUP($R50,H:$Q,10,0),"")</f>
        <v/>
      </c>
      <c r="W50" s="14" t="str">
        <f>IFERROR(VLOOKUP($R50,I:$Q,9,0),"")</f>
        <v/>
      </c>
      <c r="X50" s="14" t="str">
        <f>IFERROR(VLOOKUP($R50,J:$Q,8,0),"")</f>
        <v/>
      </c>
      <c r="Y50" s="14" t="str">
        <f>IFERROR(VLOOKUP($R50,K:$Q,7,0),"")</f>
        <v/>
      </c>
      <c r="Z50" s="14" t="str">
        <f>IFERROR(VLOOKUP($R50,L:$Q,6,0),"")</f>
        <v/>
      </c>
      <c r="AA50" s="14" t="str">
        <f>IFERROR(VLOOKUP($R50,M:$Q,5,0),"")</f>
        <v/>
      </c>
      <c r="AB50" s="14" t="str">
        <f>IFERROR(VLOOKUP($R50,N:$Q,4,0),"")</f>
        <v/>
      </c>
      <c r="AC50" s="14" t="str">
        <f>IFERROR(VLOOKUP($R50,O:$Q,3,0),"")</f>
        <v/>
      </c>
      <c r="AD50" s="14" t="str">
        <f>IFERROR(VLOOKUP($R50,P:$Q,2,0),"")</f>
        <v/>
      </c>
    </row>
    <row r="51" spans="1:30" x14ac:dyDescent="0.15">
      <c r="A51" s="9">
        <f>'AB Touchpoint System Workbook'!Z62</f>
        <v>43132</v>
      </c>
      <c r="B51" s="14">
        <f t="shared" si="0"/>
        <v>2</v>
      </c>
      <c r="C51" s="12" t="str">
        <f>IF('AB Touchpoint System Workbook'!J62="A",VLOOKUP($B51,Reference!$A$93:D$104,4,0),IF('AB Touchpoint System Workbook'!J62="b",VLOOKUP($B51,Reference!$A$93:E$104,5,0),""))</f>
        <v>MayNovember</v>
      </c>
      <c r="D51" s="12" t="str">
        <f>IF('AB Touchpoint System Workbook'!J62="A",Q51&amp;C51,IF('AB Touchpoint System Workbook'!J62="b",Q51&amp;C51,""))</f>
        <v>Client 50MayNovember</v>
      </c>
      <c r="E51" s="12" t="b">
        <f>IF(ISNUMBER(SEARCH(S$1,$D51)),MAX(E$1:E50)+1)</f>
        <v>0</v>
      </c>
      <c r="F51" s="12" t="b">
        <f>IF(ISNUMBER(SEARCH(T$1,$D51)),MAX(F$1:F50)+1)</f>
        <v>0</v>
      </c>
      <c r="G51" s="12" t="b">
        <f>IF(ISNUMBER(SEARCH(U$1,$D51)),MAX(G$1:G50)+1)</f>
        <v>0</v>
      </c>
      <c r="H51" s="12" t="b">
        <f>IF(ISNUMBER(SEARCH(V$1,$D51)),MAX(H$1:H50)+1)</f>
        <v>0</v>
      </c>
      <c r="I51" s="12">
        <f>IF(ISNUMBER(SEARCH(W$1,$D51)),MAX(I$1:I50)+1)</f>
        <v>20</v>
      </c>
      <c r="J51" s="12" t="b">
        <f>IF(ISNUMBER(SEARCH(X$1,$D51)),MAX(J$1:J50)+1)</f>
        <v>0</v>
      </c>
      <c r="K51" s="12" t="b">
        <f>IF(ISNUMBER(SEARCH(Y$1,$D51)),MAX(K$1:K50)+1)</f>
        <v>0</v>
      </c>
      <c r="L51" s="12" t="b">
        <f>IF(ISNUMBER(SEARCH(Z$1,$D51)),MAX(L$1:L50)+1)</f>
        <v>0</v>
      </c>
      <c r="M51" s="12" t="b">
        <f>IF(ISNUMBER(SEARCH(AA$1,$D51)),MAX(M$1:M50)+1)</f>
        <v>0</v>
      </c>
      <c r="N51" s="12" t="b">
        <f>IF(ISNUMBER(SEARCH(AB$1,$D51)),MAX(N$1:N50)+1)</f>
        <v>0</v>
      </c>
      <c r="O51" s="12">
        <f>IF(ISNUMBER(SEARCH(AC$1,$D51)),MAX(O$1:O50)+1)</f>
        <v>20</v>
      </c>
      <c r="P51" s="12" t="b">
        <f>IF(ISNUMBER(SEARCH(AD$1,$D51)),MAX(P$1:P50)+1)</f>
        <v>0</v>
      </c>
      <c r="Q51" s="12" t="str">
        <f>'AB Touchpoint System Workbook'!K62</f>
        <v>Client 50</v>
      </c>
      <c r="R51" s="13">
        <f t="shared" si="1"/>
        <v>50</v>
      </c>
      <c r="S51" s="14" t="str">
        <f>IFERROR(VLOOKUP($R51,E:$Q,13,0),"")</f>
        <v/>
      </c>
      <c r="T51" s="14" t="str">
        <f>IFERROR(VLOOKUP($R51,F:$Q,12,0),"")</f>
        <v/>
      </c>
      <c r="U51" s="14" t="str">
        <f>IFERROR(VLOOKUP($R51,G:$Q,11,0),"")</f>
        <v/>
      </c>
      <c r="V51" s="14" t="str">
        <f>IFERROR(VLOOKUP($R51,H:$Q,10,0),"")</f>
        <v/>
      </c>
      <c r="W51" s="14" t="str">
        <f>IFERROR(VLOOKUP($R51,I:$Q,9,0),"")</f>
        <v/>
      </c>
      <c r="X51" s="14" t="str">
        <f>IFERROR(VLOOKUP($R51,J:$Q,8,0),"")</f>
        <v/>
      </c>
      <c r="Y51" s="14" t="str">
        <f>IFERROR(VLOOKUP($R51,K:$Q,7,0),"")</f>
        <v/>
      </c>
      <c r="Z51" s="14" t="str">
        <f>IFERROR(VLOOKUP($R51,L:$Q,6,0),"")</f>
        <v/>
      </c>
      <c r="AA51" s="14" t="str">
        <f>IFERROR(VLOOKUP($R51,M:$Q,5,0),"")</f>
        <v/>
      </c>
      <c r="AB51" s="14" t="str">
        <f>IFERROR(VLOOKUP($R51,N:$Q,4,0),"")</f>
        <v/>
      </c>
      <c r="AC51" s="14" t="str">
        <f>IFERROR(VLOOKUP($R51,O:$Q,3,0),"")</f>
        <v/>
      </c>
      <c r="AD51" s="14" t="str">
        <f>IFERROR(VLOOKUP($R51,P:$Q,2,0),"")</f>
        <v/>
      </c>
    </row>
    <row r="52" spans="1:30" x14ac:dyDescent="0.15">
      <c r="A52" s="9">
        <f>'AB Touchpoint System Workbook'!Z63</f>
        <v>43160</v>
      </c>
      <c r="B52" s="14">
        <f t="shared" si="0"/>
        <v>3</v>
      </c>
      <c r="C52" s="12" t="str">
        <f>IF('AB Touchpoint System Workbook'!J63="A",VLOOKUP($B52,Reference!$A$93:D$104,4,0),IF('AB Touchpoint System Workbook'!J63="b",VLOOKUP($B52,Reference!$A$93:E$104,5,0),""))</f>
        <v>JuneDecember</v>
      </c>
      <c r="D52" s="12" t="str">
        <f>IF('AB Touchpoint System Workbook'!J63="A",Q52&amp;C52,IF('AB Touchpoint System Workbook'!J63="b",Q52&amp;C52,""))</f>
        <v>Client 51JuneDecember</v>
      </c>
      <c r="E52" s="12" t="b">
        <f>IF(ISNUMBER(SEARCH(S$1,$D52)),MAX(E$1:E51)+1)</f>
        <v>0</v>
      </c>
      <c r="F52" s="12" t="b">
        <f>IF(ISNUMBER(SEARCH(T$1,$D52)),MAX(F$1:F51)+1)</f>
        <v>0</v>
      </c>
      <c r="G52" s="12" t="b">
        <f>IF(ISNUMBER(SEARCH(U$1,$D52)),MAX(G$1:G51)+1)</f>
        <v>0</v>
      </c>
      <c r="H52" s="12" t="b">
        <f>IF(ISNUMBER(SEARCH(V$1,$D52)),MAX(H$1:H51)+1)</f>
        <v>0</v>
      </c>
      <c r="I52" s="12" t="b">
        <f>IF(ISNUMBER(SEARCH(W$1,$D52)),MAX(I$1:I51)+1)</f>
        <v>0</v>
      </c>
      <c r="J52" s="12">
        <f>IF(ISNUMBER(SEARCH(X$1,$D52)),MAX(J$1:J51)+1)</f>
        <v>19</v>
      </c>
      <c r="K52" s="12" t="b">
        <f>IF(ISNUMBER(SEARCH(Y$1,$D52)),MAX(K$1:K51)+1)</f>
        <v>0</v>
      </c>
      <c r="L52" s="12" t="b">
        <f>IF(ISNUMBER(SEARCH(Z$1,$D52)),MAX(L$1:L51)+1)</f>
        <v>0</v>
      </c>
      <c r="M52" s="12" t="b">
        <f>IF(ISNUMBER(SEARCH(AA$1,$D52)),MAX(M$1:M51)+1)</f>
        <v>0</v>
      </c>
      <c r="N52" s="12" t="b">
        <f>IF(ISNUMBER(SEARCH(AB$1,$D52)),MAX(N$1:N51)+1)</f>
        <v>0</v>
      </c>
      <c r="O52" s="12" t="b">
        <f>IF(ISNUMBER(SEARCH(AC$1,$D52)),MAX(O$1:O51)+1)</f>
        <v>0</v>
      </c>
      <c r="P52" s="12">
        <f>IF(ISNUMBER(SEARCH(AD$1,$D52)),MAX(P$1:P51)+1)</f>
        <v>19</v>
      </c>
      <c r="Q52" s="12" t="str">
        <f>'AB Touchpoint System Workbook'!K63</f>
        <v>Client 51</v>
      </c>
      <c r="R52" s="13">
        <f t="shared" si="1"/>
        <v>51</v>
      </c>
      <c r="S52" s="14" t="str">
        <f>IFERROR(VLOOKUP($R52,E:$Q,13,0),"")</f>
        <v/>
      </c>
      <c r="T52" s="14" t="str">
        <f>IFERROR(VLOOKUP($R52,F:$Q,12,0),"")</f>
        <v/>
      </c>
      <c r="U52" s="14" t="str">
        <f>IFERROR(VLOOKUP($R52,G:$Q,11,0),"")</f>
        <v/>
      </c>
      <c r="V52" s="14" t="str">
        <f>IFERROR(VLOOKUP($R52,H:$Q,10,0),"")</f>
        <v/>
      </c>
      <c r="W52" s="14" t="str">
        <f>IFERROR(VLOOKUP($R52,I:$Q,9,0),"")</f>
        <v/>
      </c>
      <c r="X52" s="14" t="str">
        <f>IFERROR(VLOOKUP($R52,J:$Q,8,0),"")</f>
        <v/>
      </c>
      <c r="Y52" s="14" t="str">
        <f>IFERROR(VLOOKUP($R52,K:$Q,7,0),"")</f>
        <v/>
      </c>
      <c r="Z52" s="14" t="str">
        <f>IFERROR(VLOOKUP($R52,L:$Q,6,0),"")</f>
        <v/>
      </c>
      <c r="AA52" s="14" t="str">
        <f>IFERROR(VLOOKUP($R52,M:$Q,5,0),"")</f>
        <v/>
      </c>
      <c r="AB52" s="14" t="str">
        <f>IFERROR(VLOOKUP($R52,N:$Q,4,0),"")</f>
        <v/>
      </c>
      <c r="AC52" s="14" t="str">
        <f>IFERROR(VLOOKUP($R52,O:$Q,3,0),"")</f>
        <v/>
      </c>
      <c r="AD52" s="14" t="str">
        <f>IFERROR(VLOOKUP($R52,P:$Q,2,0),"")</f>
        <v/>
      </c>
    </row>
    <row r="53" spans="1:30" x14ac:dyDescent="0.15">
      <c r="A53" s="9">
        <f>'AB Touchpoint System Workbook'!Z64</f>
        <v>43191</v>
      </c>
      <c r="B53" s="14">
        <f t="shared" si="0"/>
        <v>4</v>
      </c>
      <c r="C53" s="12" t="str">
        <f>IF('AB Touchpoint System Workbook'!J64="A",VLOOKUP($B53,Reference!$A$93:D$104,4,0),IF('AB Touchpoint System Workbook'!J64="b",VLOOKUP($B53,Reference!$A$93:E$104,5,0),""))</f>
        <v>JulyJanuary</v>
      </c>
      <c r="D53" s="12" t="str">
        <f>IF('AB Touchpoint System Workbook'!J64="A",Q53&amp;C53,IF('AB Touchpoint System Workbook'!J64="b",Q53&amp;C53,""))</f>
        <v>Client 52JulyJanuary</v>
      </c>
      <c r="E53" s="12">
        <f>IF(ISNUMBER(SEARCH(S$1,$D53)),MAX(E$1:E52)+1)</f>
        <v>18</v>
      </c>
      <c r="F53" s="12" t="b">
        <f>IF(ISNUMBER(SEARCH(T$1,$D53)),MAX(F$1:F52)+1)</f>
        <v>0</v>
      </c>
      <c r="G53" s="12" t="b">
        <f>IF(ISNUMBER(SEARCH(U$1,$D53)),MAX(G$1:G52)+1)</f>
        <v>0</v>
      </c>
      <c r="H53" s="12" t="b">
        <f>IF(ISNUMBER(SEARCH(V$1,$D53)),MAX(H$1:H52)+1)</f>
        <v>0</v>
      </c>
      <c r="I53" s="12" t="b">
        <f>IF(ISNUMBER(SEARCH(W$1,$D53)),MAX(I$1:I52)+1)</f>
        <v>0</v>
      </c>
      <c r="J53" s="12" t="b">
        <f>IF(ISNUMBER(SEARCH(X$1,$D53)),MAX(J$1:J52)+1)</f>
        <v>0</v>
      </c>
      <c r="K53" s="12">
        <f>IF(ISNUMBER(SEARCH(Y$1,$D53)),MAX(K$1:K52)+1)</f>
        <v>18</v>
      </c>
      <c r="L53" s="12" t="b">
        <f>IF(ISNUMBER(SEARCH(Z$1,$D53)),MAX(L$1:L52)+1)</f>
        <v>0</v>
      </c>
      <c r="M53" s="12" t="b">
        <f>IF(ISNUMBER(SEARCH(AA$1,$D53)),MAX(M$1:M52)+1)</f>
        <v>0</v>
      </c>
      <c r="N53" s="12" t="b">
        <f>IF(ISNUMBER(SEARCH(AB$1,$D53)),MAX(N$1:N52)+1)</f>
        <v>0</v>
      </c>
      <c r="O53" s="12" t="b">
        <f>IF(ISNUMBER(SEARCH(AC$1,$D53)),MAX(O$1:O52)+1)</f>
        <v>0</v>
      </c>
      <c r="P53" s="12" t="b">
        <f>IF(ISNUMBER(SEARCH(AD$1,$D53)),MAX(P$1:P52)+1)</f>
        <v>0</v>
      </c>
      <c r="Q53" s="12" t="str">
        <f>'AB Touchpoint System Workbook'!K64</f>
        <v>Client 52</v>
      </c>
      <c r="R53" s="13">
        <f t="shared" si="1"/>
        <v>52</v>
      </c>
      <c r="S53" s="14" t="str">
        <f>IFERROR(VLOOKUP($R53,E:$Q,13,0),"")</f>
        <v/>
      </c>
      <c r="T53" s="14" t="str">
        <f>IFERROR(VLOOKUP($R53,F:$Q,12,0),"")</f>
        <v/>
      </c>
      <c r="U53" s="14" t="str">
        <f>IFERROR(VLOOKUP($R53,G:$Q,11,0),"")</f>
        <v/>
      </c>
      <c r="V53" s="14" t="str">
        <f>IFERROR(VLOOKUP($R53,H:$Q,10,0),"")</f>
        <v/>
      </c>
      <c r="W53" s="14" t="str">
        <f>IFERROR(VLOOKUP($R53,I:$Q,9,0),"")</f>
        <v/>
      </c>
      <c r="X53" s="14" t="str">
        <f>IFERROR(VLOOKUP($R53,J:$Q,8,0),"")</f>
        <v/>
      </c>
      <c r="Y53" s="14" t="str">
        <f>IFERROR(VLOOKUP($R53,K:$Q,7,0),"")</f>
        <v/>
      </c>
      <c r="Z53" s="14" t="str">
        <f>IFERROR(VLOOKUP($R53,L:$Q,6,0),"")</f>
        <v/>
      </c>
      <c r="AA53" s="14" t="str">
        <f>IFERROR(VLOOKUP($R53,M:$Q,5,0),"")</f>
        <v/>
      </c>
      <c r="AB53" s="14" t="str">
        <f>IFERROR(VLOOKUP($R53,N:$Q,4,0),"")</f>
        <v/>
      </c>
      <c r="AC53" s="14" t="str">
        <f>IFERROR(VLOOKUP($R53,O:$Q,3,0),"")</f>
        <v/>
      </c>
      <c r="AD53" s="14" t="str">
        <f>IFERROR(VLOOKUP($R53,P:$Q,2,0),"")</f>
        <v/>
      </c>
    </row>
    <row r="54" spans="1:30" x14ac:dyDescent="0.15">
      <c r="A54" s="9">
        <f>'AB Touchpoint System Workbook'!Z65</f>
        <v>43221</v>
      </c>
      <c r="B54" s="14">
        <f t="shared" si="0"/>
        <v>5</v>
      </c>
      <c r="C54" s="12" t="str">
        <f>IF('AB Touchpoint System Workbook'!J65="A",VLOOKUP($B54,Reference!$A$93:D$104,4,0),IF('AB Touchpoint System Workbook'!J65="b",VLOOKUP($B54,Reference!$A$93:E$104,5,0),""))</f>
        <v>AugustFebruary</v>
      </c>
      <c r="D54" s="12" t="str">
        <f>IF('AB Touchpoint System Workbook'!J65="A",Q54&amp;C54,IF('AB Touchpoint System Workbook'!J65="b",Q54&amp;C54,""))</f>
        <v>Client 53AugustFebruary</v>
      </c>
      <c r="E54" s="12" t="b">
        <f>IF(ISNUMBER(SEARCH(S$1,$D54)),MAX(E$1:E53)+1)</f>
        <v>0</v>
      </c>
      <c r="F54" s="12">
        <f>IF(ISNUMBER(SEARCH(T$1,$D54)),MAX(F$1:F53)+1)</f>
        <v>19</v>
      </c>
      <c r="G54" s="12" t="b">
        <f>IF(ISNUMBER(SEARCH(U$1,$D54)),MAX(G$1:G53)+1)</f>
        <v>0</v>
      </c>
      <c r="H54" s="12" t="b">
        <f>IF(ISNUMBER(SEARCH(V$1,$D54)),MAX(H$1:H53)+1)</f>
        <v>0</v>
      </c>
      <c r="I54" s="12" t="b">
        <f>IF(ISNUMBER(SEARCH(W$1,$D54)),MAX(I$1:I53)+1)</f>
        <v>0</v>
      </c>
      <c r="J54" s="12" t="b">
        <f>IF(ISNUMBER(SEARCH(X$1,$D54)),MAX(J$1:J53)+1)</f>
        <v>0</v>
      </c>
      <c r="K54" s="12" t="b">
        <f>IF(ISNUMBER(SEARCH(Y$1,$D54)),MAX(K$1:K53)+1)</f>
        <v>0</v>
      </c>
      <c r="L54" s="12">
        <f>IF(ISNUMBER(SEARCH(Z$1,$D54)),MAX(L$1:L53)+1)</f>
        <v>19</v>
      </c>
      <c r="M54" s="12" t="b">
        <f>IF(ISNUMBER(SEARCH(AA$1,$D54)),MAX(M$1:M53)+1)</f>
        <v>0</v>
      </c>
      <c r="N54" s="12" t="b">
        <f>IF(ISNUMBER(SEARCH(AB$1,$D54)),MAX(N$1:N53)+1)</f>
        <v>0</v>
      </c>
      <c r="O54" s="12" t="b">
        <f>IF(ISNUMBER(SEARCH(AC$1,$D54)),MAX(O$1:O53)+1)</f>
        <v>0</v>
      </c>
      <c r="P54" s="12" t="b">
        <f>IF(ISNUMBER(SEARCH(AD$1,$D54)),MAX(P$1:P53)+1)</f>
        <v>0</v>
      </c>
      <c r="Q54" s="12" t="str">
        <f>'AB Touchpoint System Workbook'!K65</f>
        <v>Client 53</v>
      </c>
      <c r="R54" s="13">
        <f t="shared" si="1"/>
        <v>53</v>
      </c>
      <c r="S54" s="14" t="str">
        <f>IFERROR(VLOOKUP($R54,E:$Q,13,0),"")</f>
        <v/>
      </c>
      <c r="T54" s="14" t="str">
        <f>IFERROR(VLOOKUP($R54,F:$Q,12,0),"")</f>
        <v/>
      </c>
      <c r="U54" s="14" t="str">
        <f>IFERROR(VLOOKUP($R54,G:$Q,11,0),"")</f>
        <v/>
      </c>
      <c r="V54" s="14" t="str">
        <f>IFERROR(VLOOKUP($R54,H:$Q,10,0),"")</f>
        <v/>
      </c>
      <c r="W54" s="14" t="str">
        <f>IFERROR(VLOOKUP($R54,I:$Q,9,0),"")</f>
        <v/>
      </c>
      <c r="X54" s="14" t="str">
        <f>IFERROR(VLOOKUP($R54,J:$Q,8,0),"")</f>
        <v/>
      </c>
      <c r="Y54" s="14" t="str">
        <f>IFERROR(VLOOKUP($R54,K:$Q,7,0),"")</f>
        <v/>
      </c>
      <c r="Z54" s="14" t="str">
        <f>IFERROR(VLOOKUP($R54,L:$Q,6,0),"")</f>
        <v/>
      </c>
      <c r="AA54" s="14" t="str">
        <f>IFERROR(VLOOKUP($R54,M:$Q,5,0),"")</f>
        <v/>
      </c>
      <c r="AB54" s="14" t="str">
        <f>IFERROR(VLOOKUP($R54,N:$Q,4,0),"")</f>
        <v/>
      </c>
      <c r="AC54" s="14" t="str">
        <f>IFERROR(VLOOKUP($R54,O:$Q,3,0),"")</f>
        <v/>
      </c>
      <c r="AD54" s="14" t="str">
        <f>IFERROR(VLOOKUP($R54,P:$Q,2,0),"")</f>
        <v/>
      </c>
    </row>
    <row r="55" spans="1:30" x14ac:dyDescent="0.15">
      <c r="A55" s="9">
        <f>'AB Touchpoint System Workbook'!Z66</f>
        <v>43252</v>
      </c>
      <c r="B55" s="14">
        <f t="shared" si="0"/>
        <v>6</v>
      </c>
      <c r="C55" s="12" t="str">
        <f>IF('AB Touchpoint System Workbook'!J66="A",VLOOKUP($B55,Reference!$A$93:D$104,4,0),IF('AB Touchpoint System Workbook'!J66="b",VLOOKUP($B55,Reference!$A$93:E$104,5,0),""))</f>
        <v>SeptemberMarch</v>
      </c>
      <c r="D55" s="12" t="str">
        <f>IF('AB Touchpoint System Workbook'!J66="A",Q55&amp;C55,IF('AB Touchpoint System Workbook'!J66="b",Q55&amp;C55,""))</f>
        <v>Client 54SeptemberMarch</v>
      </c>
      <c r="E55" s="12" t="b">
        <f>IF(ISNUMBER(SEARCH(S$1,$D55)),MAX(E$1:E54)+1)</f>
        <v>0</v>
      </c>
      <c r="F55" s="12" t="b">
        <f>IF(ISNUMBER(SEARCH(T$1,$D55)),MAX(F$1:F54)+1)</f>
        <v>0</v>
      </c>
      <c r="G55" s="12">
        <f>IF(ISNUMBER(SEARCH(U$1,$D55)),MAX(G$1:G54)+1)</f>
        <v>19</v>
      </c>
      <c r="H55" s="12" t="b">
        <f>IF(ISNUMBER(SEARCH(V$1,$D55)),MAX(H$1:H54)+1)</f>
        <v>0</v>
      </c>
      <c r="I55" s="12" t="b">
        <f>IF(ISNUMBER(SEARCH(W$1,$D55)),MAX(I$1:I54)+1)</f>
        <v>0</v>
      </c>
      <c r="J55" s="12" t="b">
        <f>IF(ISNUMBER(SEARCH(X$1,$D55)),MAX(J$1:J54)+1)</f>
        <v>0</v>
      </c>
      <c r="K55" s="12" t="b">
        <f>IF(ISNUMBER(SEARCH(Y$1,$D55)),MAX(K$1:K54)+1)</f>
        <v>0</v>
      </c>
      <c r="L55" s="12" t="b">
        <f>IF(ISNUMBER(SEARCH(Z$1,$D55)),MAX(L$1:L54)+1)</f>
        <v>0</v>
      </c>
      <c r="M55" s="12">
        <f>IF(ISNUMBER(SEARCH(AA$1,$D55)),MAX(M$1:M54)+1)</f>
        <v>19</v>
      </c>
      <c r="N55" s="12" t="b">
        <f>IF(ISNUMBER(SEARCH(AB$1,$D55)),MAX(N$1:N54)+1)</f>
        <v>0</v>
      </c>
      <c r="O55" s="12" t="b">
        <f>IF(ISNUMBER(SEARCH(AC$1,$D55)),MAX(O$1:O54)+1)</f>
        <v>0</v>
      </c>
      <c r="P55" s="12" t="b">
        <f>IF(ISNUMBER(SEARCH(AD$1,$D55)),MAX(P$1:P54)+1)</f>
        <v>0</v>
      </c>
      <c r="Q55" s="12" t="str">
        <f>'AB Touchpoint System Workbook'!K66</f>
        <v>Client 54</v>
      </c>
      <c r="R55" s="13">
        <f t="shared" si="1"/>
        <v>54</v>
      </c>
      <c r="S55" s="14" t="str">
        <f>IFERROR(VLOOKUP($R55,E:$Q,13,0),"")</f>
        <v/>
      </c>
      <c r="T55" s="14" t="str">
        <f>IFERROR(VLOOKUP($R55,F:$Q,12,0),"")</f>
        <v/>
      </c>
      <c r="U55" s="14" t="str">
        <f>IFERROR(VLOOKUP($R55,G:$Q,11,0),"")</f>
        <v/>
      </c>
      <c r="V55" s="14" t="str">
        <f>IFERROR(VLOOKUP($R55,H:$Q,10,0),"")</f>
        <v/>
      </c>
      <c r="W55" s="14" t="str">
        <f>IFERROR(VLOOKUP($R55,I:$Q,9,0),"")</f>
        <v/>
      </c>
      <c r="X55" s="14" t="str">
        <f>IFERROR(VLOOKUP($R55,J:$Q,8,0),"")</f>
        <v/>
      </c>
      <c r="Y55" s="14" t="str">
        <f>IFERROR(VLOOKUP($R55,K:$Q,7,0),"")</f>
        <v/>
      </c>
      <c r="Z55" s="14" t="str">
        <f>IFERROR(VLOOKUP($R55,L:$Q,6,0),"")</f>
        <v/>
      </c>
      <c r="AA55" s="14" t="str">
        <f>IFERROR(VLOOKUP($R55,M:$Q,5,0),"")</f>
        <v/>
      </c>
      <c r="AB55" s="14" t="str">
        <f>IFERROR(VLOOKUP($R55,N:$Q,4,0),"")</f>
        <v/>
      </c>
      <c r="AC55" s="14" t="str">
        <f>IFERROR(VLOOKUP($R55,O:$Q,3,0),"")</f>
        <v/>
      </c>
      <c r="AD55" s="14" t="str">
        <f>IFERROR(VLOOKUP($R55,P:$Q,2,0),"")</f>
        <v/>
      </c>
    </row>
    <row r="56" spans="1:30" x14ac:dyDescent="0.15">
      <c r="A56" s="9">
        <f>'AB Touchpoint System Workbook'!Z67</f>
        <v>43282</v>
      </c>
      <c r="B56" s="14">
        <f t="shared" si="0"/>
        <v>7</v>
      </c>
      <c r="C56" s="12" t="str">
        <f>IF('AB Touchpoint System Workbook'!J67="A",VLOOKUP($B56,Reference!$A$93:D$104,4,0),IF('AB Touchpoint System Workbook'!J67="b",VLOOKUP($B56,Reference!$A$93:E$104,5,0),""))</f>
        <v>OctoberApril</v>
      </c>
      <c r="D56" s="12" t="str">
        <f>IF('AB Touchpoint System Workbook'!J67="A",Q56&amp;C56,IF('AB Touchpoint System Workbook'!J67="b",Q56&amp;C56,""))</f>
        <v>Client 55OctoberApril</v>
      </c>
      <c r="E56" s="12" t="b">
        <f>IF(ISNUMBER(SEARCH(S$1,$D56)),MAX(E$1:E55)+1)</f>
        <v>0</v>
      </c>
      <c r="F56" s="12" t="b">
        <f>IF(ISNUMBER(SEARCH(T$1,$D56)),MAX(F$1:F55)+1)</f>
        <v>0</v>
      </c>
      <c r="G56" s="12" t="b">
        <f>IF(ISNUMBER(SEARCH(U$1,$D56)),MAX(G$1:G55)+1)</f>
        <v>0</v>
      </c>
      <c r="H56" s="12">
        <f>IF(ISNUMBER(SEARCH(V$1,$D56)),MAX(H$1:H55)+1)</f>
        <v>17</v>
      </c>
      <c r="I56" s="12" t="b">
        <f>IF(ISNUMBER(SEARCH(W$1,$D56)),MAX(I$1:I55)+1)</f>
        <v>0</v>
      </c>
      <c r="J56" s="12" t="b">
        <f>IF(ISNUMBER(SEARCH(X$1,$D56)),MAX(J$1:J55)+1)</f>
        <v>0</v>
      </c>
      <c r="K56" s="12" t="b">
        <f>IF(ISNUMBER(SEARCH(Y$1,$D56)),MAX(K$1:K55)+1)</f>
        <v>0</v>
      </c>
      <c r="L56" s="12" t="b">
        <f>IF(ISNUMBER(SEARCH(Z$1,$D56)),MAX(L$1:L55)+1)</f>
        <v>0</v>
      </c>
      <c r="M56" s="12" t="b">
        <f>IF(ISNUMBER(SEARCH(AA$1,$D56)),MAX(M$1:M55)+1)</f>
        <v>0</v>
      </c>
      <c r="N56" s="12">
        <f>IF(ISNUMBER(SEARCH(AB$1,$D56)),MAX(N$1:N55)+1)</f>
        <v>17</v>
      </c>
      <c r="O56" s="12" t="b">
        <f>IF(ISNUMBER(SEARCH(AC$1,$D56)),MAX(O$1:O55)+1)</f>
        <v>0</v>
      </c>
      <c r="P56" s="12" t="b">
        <f>IF(ISNUMBER(SEARCH(AD$1,$D56)),MAX(P$1:P55)+1)</f>
        <v>0</v>
      </c>
      <c r="Q56" s="12" t="str">
        <f>'AB Touchpoint System Workbook'!K67</f>
        <v>Client 55</v>
      </c>
      <c r="R56" s="13">
        <f t="shared" si="1"/>
        <v>55</v>
      </c>
      <c r="S56" s="14" t="str">
        <f>IFERROR(VLOOKUP($R56,E:$Q,13,0),"")</f>
        <v/>
      </c>
      <c r="T56" s="14" t="str">
        <f>IFERROR(VLOOKUP($R56,F:$Q,12,0),"")</f>
        <v/>
      </c>
      <c r="U56" s="14" t="str">
        <f>IFERROR(VLOOKUP($R56,G:$Q,11,0),"")</f>
        <v/>
      </c>
      <c r="V56" s="14" t="str">
        <f>IFERROR(VLOOKUP($R56,H:$Q,10,0),"")</f>
        <v/>
      </c>
      <c r="W56" s="14" t="str">
        <f>IFERROR(VLOOKUP($R56,I:$Q,9,0),"")</f>
        <v/>
      </c>
      <c r="X56" s="14" t="str">
        <f>IFERROR(VLOOKUP($R56,J:$Q,8,0),"")</f>
        <v/>
      </c>
      <c r="Y56" s="14" t="str">
        <f>IFERROR(VLOOKUP($R56,K:$Q,7,0),"")</f>
        <v/>
      </c>
      <c r="Z56" s="14" t="str">
        <f>IFERROR(VLOOKUP($R56,L:$Q,6,0),"")</f>
        <v/>
      </c>
      <c r="AA56" s="14" t="str">
        <f>IFERROR(VLOOKUP($R56,M:$Q,5,0),"")</f>
        <v/>
      </c>
      <c r="AB56" s="14" t="str">
        <f>IFERROR(VLOOKUP($R56,N:$Q,4,0),"")</f>
        <v/>
      </c>
      <c r="AC56" s="14" t="str">
        <f>IFERROR(VLOOKUP($R56,O:$Q,3,0),"")</f>
        <v/>
      </c>
      <c r="AD56" s="14" t="str">
        <f>IFERROR(VLOOKUP($R56,P:$Q,2,0),"")</f>
        <v/>
      </c>
    </row>
    <row r="57" spans="1:30" x14ac:dyDescent="0.15">
      <c r="A57" s="9">
        <f>'AB Touchpoint System Workbook'!Z68</f>
        <v>43313</v>
      </c>
      <c r="B57" s="14">
        <f t="shared" si="0"/>
        <v>8</v>
      </c>
      <c r="C57" s="12" t="str">
        <f>IF('AB Touchpoint System Workbook'!J68="A",VLOOKUP($B57,Reference!$A$93:D$104,4,0),IF('AB Touchpoint System Workbook'!J68="b",VLOOKUP($B57,Reference!$A$93:E$104,5,0),""))</f>
        <v>NovemberMay</v>
      </c>
      <c r="D57" s="12" t="str">
        <f>IF('AB Touchpoint System Workbook'!J68="A",Q57&amp;C57,IF('AB Touchpoint System Workbook'!J68="b",Q57&amp;C57,""))</f>
        <v>Client 56NovemberMay</v>
      </c>
      <c r="E57" s="12" t="b">
        <f>IF(ISNUMBER(SEARCH(S$1,$D57)),MAX(E$1:E56)+1)</f>
        <v>0</v>
      </c>
      <c r="F57" s="12" t="b">
        <f>IF(ISNUMBER(SEARCH(T$1,$D57)),MAX(F$1:F56)+1)</f>
        <v>0</v>
      </c>
      <c r="G57" s="12" t="b">
        <f>IF(ISNUMBER(SEARCH(U$1,$D57)),MAX(G$1:G56)+1)</f>
        <v>0</v>
      </c>
      <c r="H57" s="12" t="b">
        <f>IF(ISNUMBER(SEARCH(V$1,$D57)),MAX(H$1:H56)+1)</f>
        <v>0</v>
      </c>
      <c r="I57" s="12">
        <f>IF(ISNUMBER(SEARCH(W$1,$D57)),MAX(I$1:I56)+1)</f>
        <v>21</v>
      </c>
      <c r="J57" s="12" t="b">
        <f>IF(ISNUMBER(SEARCH(X$1,$D57)),MAX(J$1:J56)+1)</f>
        <v>0</v>
      </c>
      <c r="K57" s="12" t="b">
        <f>IF(ISNUMBER(SEARCH(Y$1,$D57)),MAX(K$1:K56)+1)</f>
        <v>0</v>
      </c>
      <c r="L57" s="12" t="b">
        <f>IF(ISNUMBER(SEARCH(Z$1,$D57)),MAX(L$1:L56)+1)</f>
        <v>0</v>
      </c>
      <c r="M57" s="12" t="b">
        <f>IF(ISNUMBER(SEARCH(AA$1,$D57)),MAX(M$1:M56)+1)</f>
        <v>0</v>
      </c>
      <c r="N57" s="12" t="b">
        <f>IF(ISNUMBER(SEARCH(AB$1,$D57)),MAX(N$1:N56)+1)</f>
        <v>0</v>
      </c>
      <c r="O57" s="12">
        <f>IF(ISNUMBER(SEARCH(AC$1,$D57)),MAX(O$1:O56)+1)</f>
        <v>21</v>
      </c>
      <c r="P57" s="12" t="b">
        <f>IF(ISNUMBER(SEARCH(AD$1,$D57)),MAX(P$1:P56)+1)</f>
        <v>0</v>
      </c>
      <c r="Q57" s="12" t="str">
        <f>'AB Touchpoint System Workbook'!K68</f>
        <v>Client 56</v>
      </c>
      <c r="R57" s="13">
        <f t="shared" si="1"/>
        <v>56</v>
      </c>
      <c r="S57" s="14" t="str">
        <f>IFERROR(VLOOKUP($R57,E:$Q,13,0),"")</f>
        <v/>
      </c>
      <c r="T57" s="14" t="str">
        <f>IFERROR(VLOOKUP($R57,F:$Q,12,0),"")</f>
        <v/>
      </c>
      <c r="U57" s="14" t="str">
        <f>IFERROR(VLOOKUP($R57,G:$Q,11,0),"")</f>
        <v/>
      </c>
      <c r="V57" s="14" t="str">
        <f>IFERROR(VLOOKUP($R57,H:$Q,10,0),"")</f>
        <v/>
      </c>
      <c r="W57" s="14" t="str">
        <f>IFERROR(VLOOKUP($R57,I:$Q,9,0),"")</f>
        <v/>
      </c>
      <c r="X57" s="14" t="str">
        <f>IFERROR(VLOOKUP($R57,J:$Q,8,0),"")</f>
        <v/>
      </c>
      <c r="Y57" s="14" t="str">
        <f>IFERROR(VLOOKUP($R57,K:$Q,7,0),"")</f>
        <v/>
      </c>
      <c r="Z57" s="14" t="str">
        <f>IFERROR(VLOOKUP($R57,L:$Q,6,0),"")</f>
        <v/>
      </c>
      <c r="AA57" s="14" t="str">
        <f>IFERROR(VLOOKUP($R57,M:$Q,5,0),"")</f>
        <v/>
      </c>
      <c r="AB57" s="14" t="str">
        <f>IFERROR(VLOOKUP($R57,N:$Q,4,0),"")</f>
        <v/>
      </c>
      <c r="AC57" s="14" t="str">
        <f>IFERROR(VLOOKUP($R57,O:$Q,3,0),"")</f>
        <v/>
      </c>
      <c r="AD57" s="14" t="str">
        <f>IFERROR(VLOOKUP($R57,P:$Q,2,0),"")</f>
        <v/>
      </c>
    </row>
    <row r="58" spans="1:30" x14ac:dyDescent="0.15">
      <c r="A58" s="9">
        <f>'AB Touchpoint System Workbook'!Z69</f>
        <v>43344</v>
      </c>
      <c r="B58" s="14">
        <f t="shared" si="0"/>
        <v>9</v>
      </c>
      <c r="C58" s="12" t="str">
        <f>IF('AB Touchpoint System Workbook'!J69="A",VLOOKUP($B58,Reference!$A$93:D$104,4,0),IF('AB Touchpoint System Workbook'!J69="b",VLOOKUP($B58,Reference!$A$93:E$104,5,0),""))</f>
        <v>DecemberJune</v>
      </c>
      <c r="D58" s="12" t="str">
        <f>IF('AB Touchpoint System Workbook'!J69="A",Q58&amp;C58,IF('AB Touchpoint System Workbook'!J69="b",Q58&amp;C58,""))</f>
        <v>Client 57DecemberJune</v>
      </c>
      <c r="E58" s="12" t="b">
        <f>IF(ISNUMBER(SEARCH(S$1,$D58)),MAX(E$1:E57)+1)</f>
        <v>0</v>
      </c>
      <c r="F58" s="12" t="b">
        <f>IF(ISNUMBER(SEARCH(T$1,$D58)),MAX(F$1:F57)+1)</f>
        <v>0</v>
      </c>
      <c r="G58" s="12" t="b">
        <f>IF(ISNUMBER(SEARCH(U$1,$D58)),MAX(G$1:G57)+1)</f>
        <v>0</v>
      </c>
      <c r="H58" s="12" t="b">
        <f>IF(ISNUMBER(SEARCH(V$1,$D58)),MAX(H$1:H57)+1)</f>
        <v>0</v>
      </c>
      <c r="I58" s="12" t="b">
        <f>IF(ISNUMBER(SEARCH(W$1,$D58)),MAX(I$1:I57)+1)</f>
        <v>0</v>
      </c>
      <c r="J58" s="12">
        <f>IF(ISNUMBER(SEARCH(X$1,$D58)),MAX(J$1:J57)+1)</f>
        <v>20</v>
      </c>
      <c r="K58" s="12" t="b">
        <f>IF(ISNUMBER(SEARCH(Y$1,$D58)),MAX(K$1:K57)+1)</f>
        <v>0</v>
      </c>
      <c r="L58" s="12" t="b">
        <f>IF(ISNUMBER(SEARCH(Z$1,$D58)),MAX(L$1:L57)+1)</f>
        <v>0</v>
      </c>
      <c r="M58" s="12" t="b">
        <f>IF(ISNUMBER(SEARCH(AA$1,$D58)),MAX(M$1:M57)+1)</f>
        <v>0</v>
      </c>
      <c r="N58" s="12" t="b">
        <f>IF(ISNUMBER(SEARCH(AB$1,$D58)),MAX(N$1:N57)+1)</f>
        <v>0</v>
      </c>
      <c r="O58" s="12" t="b">
        <f>IF(ISNUMBER(SEARCH(AC$1,$D58)),MAX(O$1:O57)+1)</f>
        <v>0</v>
      </c>
      <c r="P58" s="12">
        <f>IF(ISNUMBER(SEARCH(AD$1,$D58)),MAX(P$1:P57)+1)</f>
        <v>20</v>
      </c>
      <c r="Q58" s="12" t="str">
        <f>'AB Touchpoint System Workbook'!K69</f>
        <v>Client 57</v>
      </c>
      <c r="R58" s="13">
        <f t="shared" si="1"/>
        <v>57</v>
      </c>
      <c r="S58" s="14" t="str">
        <f>IFERROR(VLOOKUP($R58,E:$Q,13,0),"")</f>
        <v/>
      </c>
      <c r="T58" s="14" t="str">
        <f>IFERROR(VLOOKUP($R58,F:$Q,12,0),"")</f>
        <v/>
      </c>
      <c r="U58" s="14" t="str">
        <f>IFERROR(VLOOKUP($R58,G:$Q,11,0),"")</f>
        <v/>
      </c>
      <c r="V58" s="14" t="str">
        <f>IFERROR(VLOOKUP($R58,H:$Q,10,0),"")</f>
        <v/>
      </c>
      <c r="W58" s="14" t="str">
        <f>IFERROR(VLOOKUP($R58,I:$Q,9,0),"")</f>
        <v/>
      </c>
      <c r="X58" s="14" t="str">
        <f>IFERROR(VLOOKUP($R58,J:$Q,8,0),"")</f>
        <v/>
      </c>
      <c r="Y58" s="14" t="str">
        <f>IFERROR(VLOOKUP($R58,K:$Q,7,0),"")</f>
        <v/>
      </c>
      <c r="Z58" s="14" t="str">
        <f>IFERROR(VLOOKUP($R58,L:$Q,6,0),"")</f>
        <v/>
      </c>
      <c r="AA58" s="14" t="str">
        <f>IFERROR(VLOOKUP($R58,M:$Q,5,0),"")</f>
        <v/>
      </c>
      <c r="AB58" s="14" t="str">
        <f>IFERROR(VLOOKUP($R58,N:$Q,4,0),"")</f>
        <v/>
      </c>
      <c r="AC58" s="14" t="str">
        <f>IFERROR(VLOOKUP($R58,O:$Q,3,0),"")</f>
        <v/>
      </c>
      <c r="AD58" s="14" t="str">
        <f>IFERROR(VLOOKUP($R58,P:$Q,2,0),"")</f>
        <v/>
      </c>
    </row>
    <row r="59" spans="1:30" x14ac:dyDescent="0.15">
      <c r="A59" s="9">
        <f>'AB Touchpoint System Workbook'!Z70</f>
        <v>43374</v>
      </c>
      <c r="B59" s="14">
        <f t="shared" si="0"/>
        <v>10</v>
      </c>
      <c r="C59" s="12" t="str">
        <f>IF('AB Touchpoint System Workbook'!J70="A",VLOOKUP($B59,Reference!$A$93:D$104,4,0),IF('AB Touchpoint System Workbook'!J70="b",VLOOKUP($B59,Reference!$A$93:E$104,5,0),""))</f>
        <v>JanuaryJuly</v>
      </c>
      <c r="D59" s="12" t="str">
        <f>IF('AB Touchpoint System Workbook'!J70="A",Q59&amp;C59,IF('AB Touchpoint System Workbook'!J70="b",Q59&amp;C59,""))</f>
        <v>Client 58JanuaryJuly</v>
      </c>
      <c r="E59" s="12">
        <f>IF(ISNUMBER(SEARCH(S$1,$D59)),MAX(E$1:E58)+1)</f>
        <v>19</v>
      </c>
      <c r="F59" s="12" t="b">
        <f>IF(ISNUMBER(SEARCH(T$1,$D59)),MAX(F$1:F58)+1)</f>
        <v>0</v>
      </c>
      <c r="G59" s="12" t="b">
        <f>IF(ISNUMBER(SEARCH(U$1,$D59)),MAX(G$1:G58)+1)</f>
        <v>0</v>
      </c>
      <c r="H59" s="12" t="b">
        <f>IF(ISNUMBER(SEARCH(V$1,$D59)),MAX(H$1:H58)+1)</f>
        <v>0</v>
      </c>
      <c r="I59" s="12" t="b">
        <f>IF(ISNUMBER(SEARCH(W$1,$D59)),MAX(I$1:I58)+1)</f>
        <v>0</v>
      </c>
      <c r="J59" s="12" t="b">
        <f>IF(ISNUMBER(SEARCH(X$1,$D59)),MAX(J$1:J58)+1)</f>
        <v>0</v>
      </c>
      <c r="K59" s="12">
        <f>IF(ISNUMBER(SEARCH(Y$1,$D59)),MAX(K$1:K58)+1)</f>
        <v>19</v>
      </c>
      <c r="L59" s="12" t="b">
        <f>IF(ISNUMBER(SEARCH(Z$1,$D59)),MAX(L$1:L58)+1)</f>
        <v>0</v>
      </c>
      <c r="M59" s="12" t="b">
        <f>IF(ISNUMBER(SEARCH(AA$1,$D59)),MAX(M$1:M58)+1)</f>
        <v>0</v>
      </c>
      <c r="N59" s="12" t="b">
        <f>IF(ISNUMBER(SEARCH(AB$1,$D59)),MAX(N$1:N58)+1)</f>
        <v>0</v>
      </c>
      <c r="O59" s="12" t="b">
        <f>IF(ISNUMBER(SEARCH(AC$1,$D59)),MAX(O$1:O58)+1)</f>
        <v>0</v>
      </c>
      <c r="P59" s="12" t="b">
        <f>IF(ISNUMBER(SEARCH(AD$1,$D59)),MAX(P$1:P58)+1)</f>
        <v>0</v>
      </c>
      <c r="Q59" s="12" t="str">
        <f>'AB Touchpoint System Workbook'!K70</f>
        <v>Client 58</v>
      </c>
      <c r="R59" s="13">
        <f t="shared" si="1"/>
        <v>58</v>
      </c>
      <c r="S59" s="14" t="str">
        <f>IFERROR(VLOOKUP($R59,E:$Q,13,0),"")</f>
        <v/>
      </c>
      <c r="T59" s="14" t="str">
        <f>IFERROR(VLOOKUP($R59,F:$Q,12,0),"")</f>
        <v/>
      </c>
      <c r="U59" s="14" t="str">
        <f>IFERROR(VLOOKUP($R59,G:$Q,11,0),"")</f>
        <v/>
      </c>
      <c r="V59" s="14" t="str">
        <f>IFERROR(VLOOKUP($R59,H:$Q,10,0),"")</f>
        <v/>
      </c>
      <c r="W59" s="14" t="str">
        <f>IFERROR(VLOOKUP($R59,I:$Q,9,0),"")</f>
        <v/>
      </c>
      <c r="X59" s="14" t="str">
        <f>IFERROR(VLOOKUP($R59,J:$Q,8,0),"")</f>
        <v/>
      </c>
      <c r="Y59" s="14" t="str">
        <f>IFERROR(VLOOKUP($R59,K:$Q,7,0),"")</f>
        <v/>
      </c>
      <c r="Z59" s="14" t="str">
        <f>IFERROR(VLOOKUP($R59,L:$Q,6,0),"")</f>
        <v/>
      </c>
      <c r="AA59" s="14" t="str">
        <f>IFERROR(VLOOKUP($R59,M:$Q,5,0),"")</f>
        <v/>
      </c>
      <c r="AB59" s="14" t="str">
        <f>IFERROR(VLOOKUP($R59,N:$Q,4,0),"")</f>
        <v/>
      </c>
      <c r="AC59" s="14" t="str">
        <f>IFERROR(VLOOKUP($R59,O:$Q,3,0),"")</f>
        <v/>
      </c>
      <c r="AD59" s="14" t="str">
        <f>IFERROR(VLOOKUP($R59,P:$Q,2,0),"")</f>
        <v/>
      </c>
    </row>
    <row r="60" spans="1:30" x14ac:dyDescent="0.15">
      <c r="A60" s="9">
        <f>'AB Touchpoint System Workbook'!Z71</f>
        <v>43405</v>
      </c>
      <c r="B60" s="14">
        <f t="shared" si="0"/>
        <v>11</v>
      </c>
      <c r="C60" s="12" t="str">
        <f>IF('AB Touchpoint System Workbook'!J71="A",VLOOKUP($B60,Reference!$A$93:D$104,4,0),IF('AB Touchpoint System Workbook'!J71="b",VLOOKUP($B60,Reference!$A$93:E$104,5,0),""))</f>
        <v>FebruaryAugust</v>
      </c>
      <c r="D60" s="12" t="str">
        <f>IF('AB Touchpoint System Workbook'!J71="A",Q60&amp;C60,IF('AB Touchpoint System Workbook'!J71="b",Q60&amp;C60,""))</f>
        <v>Client 59FebruaryAugust</v>
      </c>
      <c r="E60" s="12" t="b">
        <f>IF(ISNUMBER(SEARCH(S$1,$D60)),MAX(E$1:E59)+1)</f>
        <v>0</v>
      </c>
      <c r="F60" s="12">
        <f>IF(ISNUMBER(SEARCH(T$1,$D60)),MAX(F$1:F59)+1)</f>
        <v>20</v>
      </c>
      <c r="G60" s="12" t="b">
        <f>IF(ISNUMBER(SEARCH(U$1,$D60)),MAX(G$1:G59)+1)</f>
        <v>0</v>
      </c>
      <c r="H60" s="12" t="b">
        <f>IF(ISNUMBER(SEARCH(V$1,$D60)),MAX(H$1:H59)+1)</f>
        <v>0</v>
      </c>
      <c r="I60" s="12" t="b">
        <f>IF(ISNUMBER(SEARCH(W$1,$D60)),MAX(I$1:I59)+1)</f>
        <v>0</v>
      </c>
      <c r="J60" s="12" t="b">
        <f>IF(ISNUMBER(SEARCH(X$1,$D60)),MAX(J$1:J59)+1)</f>
        <v>0</v>
      </c>
      <c r="K60" s="12" t="b">
        <f>IF(ISNUMBER(SEARCH(Y$1,$D60)),MAX(K$1:K59)+1)</f>
        <v>0</v>
      </c>
      <c r="L60" s="12">
        <f>IF(ISNUMBER(SEARCH(Z$1,$D60)),MAX(L$1:L59)+1)</f>
        <v>20</v>
      </c>
      <c r="M60" s="12" t="b">
        <f>IF(ISNUMBER(SEARCH(AA$1,$D60)),MAX(M$1:M59)+1)</f>
        <v>0</v>
      </c>
      <c r="N60" s="12" t="b">
        <f>IF(ISNUMBER(SEARCH(AB$1,$D60)),MAX(N$1:N59)+1)</f>
        <v>0</v>
      </c>
      <c r="O60" s="12" t="b">
        <f>IF(ISNUMBER(SEARCH(AC$1,$D60)),MAX(O$1:O59)+1)</f>
        <v>0</v>
      </c>
      <c r="P60" s="12" t="b">
        <f>IF(ISNUMBER(SEARCH(AD$1,$D60)),MAX(P$1:P59)+1)</f>
        <v>0</v>
      </c>
      <c r="Q60" s="12" t="str">
        <f>'AB Touchpoint System Workbook'!K71</f>
        <v>Client 59</v>
      </c>
      <c r="R60" s="13">
        <f t="shared" si="1"/>
        <v>59</v>
      </c>
      <c r="S60" s="14" t="str">
        <f>IFERROR(VLOOKUP($R60,E:$Q,13,0),"")</f>
        <v/>
      </c>
      <c r="T60" s="14" t="str">
        <f>IFERROR(VLOOKUP($R60,F:$Q,12,0),"")</f>
        <v/>
      </c>
      <c r="U60" s="14" t="str">
        <f>IFERROR(VLOOKUP($R60,G:$Q,11,0),"")</f>
        <v/>
      </c>
      <c r="V60" s="14" t="str">
        <f>IFERROR(VLOOKUP($R60,H:$Q,10,0),"")</f>
        <v/>
      </c>
      <c r="W60" s="14" t="str">
        <f>IFERROR(VLOOKUP($R60,I:$Q,9,0),"")</f>
        <v/>
      </c>
      <c r="X60" s="14" t="str">
        <f>IFERROR(VLOOKUP($R60,J:$Q,8,0),"")</f>
        <v/>
      </c>
      <c r="Y60" s="14" t="str">
        <f>IFERROR(VLOOKUP($R60,K:$Q,7,0),"")</f>
        <v/>
      </c>
      <c r="Z60" s="14" t="str">
        <f>IFERROR(VLOOKUP($R60,L:$Q,6,0),"")</f>
        <v/>
      </c>
      <c r="AA60" s="14" t="str">
        <f>IFERROR(VLOOKUP($R60,M:$Q,5,0),"")</f>
        <v/>
      </c>
      <c r="AB60" s="14" t="str">
        <f>IFERROR(VLOOKUP($R60,N:$Q,4,0),"")</f>
        <v/>
      </c>
      <c r="AC60" s="14" t="str">
        <f>IFERROR(VLOOKUP($R60,O:$Q,3,0),"")</f>
        <v/>
      </c>
      <c r="AD60" s="14" t="str">
        <f>IFERROR(VLOOKUP($R60,P:$Q,2,0),"")</f>
        <v/>
      </c>
    </row>
    <row r="61" spans="1:30" x14ac:dyDescent="0.15">
      <c r="A61" s="9">
        <f>'AB Touchpoint System Workbook'!Z72</f>
        <v>43435</v>
      </c>
      <c r="B61" s="14">
        <f t="shared" si="0"/>
        <v>12</v>
      </c>
      <c r="C61" s="12" t="str">
        <f>IF('AB Touchpoint System Workbook'!J72="A",VLOOKUP($B61,Reference!$A$93:D$104,4,0),IF('AB Touchpoint System Workbook'!J72="b",VLOOKUP($B61,Reference!$A$93:E$104,5,0),""))</f>
        <v>MarchSeptember</v>
      </c>
      <c r="D61" s="12" t="str">
        <f>IF('AB Touchpoint System Workbook'!J72="A",Q61&amp;C61,IF('AB Touchpoint System Workbook'!J72="b",Q61&amp;C61,""))</f>
        <v>Client 60MarchSeptember</v>
      </c>
      <c r="E61" s="12" t="b">
        <f>IF(ISNUMBER(SEARCH(S$1,$D61)),MAX(E$1:E60)+1)</f>
        <v>0</v>
      </c>
      <c r="F61" s="12" t="b">
        <f>IF(ISNUMBER(SEARCH(T$1,$D61)),MAX(F$1:F60)+1)</f>
        <v>0</v>
      </c>
      <c r="G61" s="12">
        <f>IF(ISNUMBER(SEARCH(U$1,$D61)),MAX(G$1:G60)+1)</f>
        <v>20</v>
      </c>
      <c r="H61" s="12" t="b">
        <f>IF(ISNUMBER(SEARCH(V$1,$D61)),MAX(H$1:H60)+1)</f>
        <v>0</v>
      </c>
      <c r="I61" s="12" t="b">
        <f>IF(ISNUMBER(SEARCH(W$1,$D61)),MAX(I$1:I60)+1)</f>
        <v>0</v>
      </c>
      <c r="J61" s="12" t="b">
        <f>IF(ISNUMBER(SEARCH(X$1,$D61)),MAX(J$1:J60)+1)</f>
        <v>0</v>
      </c>
      <c r="K61" s="12" t="b">
        <f>IF(ISNUMBER(SEARCH(Y$1,$D61)),MAX(K$1:K60)+1)</f>
        <v>0</v>
      </c>
      <c r="L61" s="12" t="b">
        <f>IF(ISNUMBER(SEARCH(Z$1,$D61)),MAX(L$1:L60)+1)</f>
        <v>0</v>
      </c>
      <c r="M61" s="12">
        <f>IF(ISNUMBER(SEARCH(AA$1,$D61)),MAX(M$1:M60)+1)</f>
        <v>20</v>
      </c>
      <c r="N61" s="12" t="b">
        <f>IF(ISNUMBER(SEARCH(AB$1,$D61)),MAX(N$1:N60)+1)</f>
        <v>0</v>
      </c>
      <c r="O61" s="12" t="b">
        <f>IF(ISNUMBER(SEARCH(AC$1,$D61)),MAX(O$1:O60)+1)</f>
        <v>0</v>
      </c>
      <c r="P61" s="12" t="b">
        <f>IF(ISNUMBER(SEARCH(AD$1,$D61)),MAX(P$1:P60)+1)</f>
        <v>0</v>
      </c>
      <c r="Q61" s="12" t="str">
        <f>'AB Touchpoint System Workbook'!K72</f>
        <v>Client 60</v>
      </c>
      <c r="R61" s="13">
        <f t="shared" si="1"/>
        <v>60</v>
      </c>
      <c r="S61" s="14" t="str">
        <f>IFERROR(VLOOKUP($R61,E:$Q,13,0),"")</f>
        <v/>
      </c>
      <c r="T61" s="14" t="str">
        <f>IFERROR(VLOOKUP($R61,F:$Q,12,0),"")</f>
        <v/>
      </c>
      <c r="U61" s="14" t="str">
        <f>IFERROR(VLOOKUP($R61,G:$Q,11,0),"")</f>
        <v/>
      </c>
      <c r="V61" s="14" t="str">
        <f>IFERROR(VLOOKUP($R61,H:$Q,10,0),"")</f>
        <v/>
      </c>
      <c r="W61" s="14" t="str">
        <f>IFERROR(VLOOKUP($R61,I:$Q,9,0),"")</f>
        <v/>
      </c>
      <c r="X61" s="14" t="str">
        <f>IFERROR(VLOOKUP($R61,J:$Q,8,0),"")</f>
        <v/>
      </c>
      <c r="Y61" s="14" t="str">
        <f>IFERROR(VLOOKUP($R61,K:$Q,7,0),"")</f>
        <v/>
      </c>
      <c r="Z61" s="14" t="str">
        <f>IFERROR(VLOOKUP($R61,L:$Q,6,0),"")</f>
        <v/>
      </c>
      <c r="AA61" s="14" t="str">
        <f>IFERROR(VLOOKUP($R61,M:$Q,5,0),"")</f>
        <v/>
      </c>
      <c r="AB61" s="14" t="str">
        <f>IFERROR(VLOOKUP($R61,N:$Q,4,0),"")</f>
        <v/>
      </c>
      <c r="AC61" s="14" t="str">
        <f>IFERROR(VLOOKUP($R61,O:$Q,3,0),"")</f>
        <v/>
      </c>
      <c r="AD61" s="14" t="str">
        <f>IFERROR(VLOOKUP($R61,P:$Q,2,0),"")</f>
        <v/>
      </c>
    </row>
    <row r="62" spans="1:30" x14ac:dyDescent="0.15">
      <c r="A62" s="9">
        <f>'AB Touchpoint System Workbook'!Z73</f>
        <v>43101</v>
      </c>
      <c r="B62" s="14">
        <f t="shared" si="0"/>
        <v>1</v>
      </c>
      <c r="C62" s="12" t="str">
        <f>IF('AB Touchpoint System Workbook'!J73="A",VLOOKUP($B62,Reference!$A$93:D$104,4,0),IF('AB Touchpoint System Workbook'!J73="b",VLOOKUP($B62,Reference!$A$93:E$104,5,0),""))</f>
        <v>AprilOctober</v>
      </c>
      <c r="D62" s="12" t="str">
        <f>IF('AB Touchpoint System Workbook'!J73="A",Q62&amp;C62,IF('AB Touchpoint System Workbook'!J73="b",Q62&amp;C62,""))</f>
        <v>Client 61AprilOctober</v>
      </c>
      <c r="E62" s="12" t="b">
        <f>IF(ISNUMBER(SEARCH(S$1,$D62)),MAX(E$1:E61)+1)</f>
        <v>0</v>
      </c>
      <c r="F62" s="12" t="b">
        <f>IF(ISNUMBER(SEARCH(T$1,$D62)),MAX(F$1:F61)+1)</f>
        <v>0</v>
      </c>
      <c r="G62" s="12" t="b">
        <f>IF(ISNUMBER(SEARCH(U$1,$D62)),MAX(G$1:G61)+1)</f>
        <v>0</v>
      </c>
      <c r="H62" s="12">
        <f>IF(ISNUMBER(SEARCH(V$1,$D62)),MAX(H$1:H61)+1)</f>
        <v>18</v>
      </c>
      <c r="I62" s="12" t="b">
        <f>IF(ISNUMBER(SEARCH(W$1,$D62)),MAX(I$1:I61)+1)</f>
        <v>0</v>
      </c>
      <c r="J62" s="12" t="b">
        <f>IF(ISNUMBER(SEARCH(X$1,$D62)),MAX(J$1:J61)+1)</f>
        <v>0</v>
      </c>
      <c r="K62" s="12" t="b">
        <f>IF(ISNUMBER(SEARCH(Y$1,$D62)),MAX(K$1:K61)+1)</f>
        <v>0</v>
      </c>
      <c r="L62" s="12" t="b">
        <f>IF(ISNUMBER(SEARCH(Z$1,$D62)),MAX(L$1:L61)+1)</f>
        <v>0</v>
      </c>
      <c r="M62" s="12" t="b">
        <f>IF(ISNUMBER(SEARCH(AA$1,$D62)),MAX(M$1:M61)+1)</f>
        <v>0</v>
      </c>
      <c r="N62" s="12">
        <f>IF(ISNUMBER(SEARCH(AB$1,$D62)),MAX(N$1:N61)+1)</f>
        <v>18</v>
      </c>
      <c r="O62" s="12" t="b">
        <f>IF(ISNUMBER(SEARCH(AC$1,$D62)),MAX(O$1:O61)+1)</f>
        <v>0</v>
      </c>
      <c r="P62" s="12" t="b">
        <f>IF(ISNUMBER(SEARCH(AD$1,$D62)),MAX(P$1:P61)+1)</f>
        <v>0</v>
      </c>
      <c r="Q62" s="12" t="str">
        <f>'AB Touchpoint System Workbook'!K73</f>
        <v>Client 61</v>
      </c>
      <c r="R62" s="13">
        <f t="shared" si="1"/>
        <v>61</v>
      </c>
      <c r="S62" s="14" t="str">
        <f>IFERROR(VLOOKUP($R62,E:$Q,13,0),"")</f>
        <v/>
      </c>
      <c r="T62" s="14" t="str">
        <f>IFERROR(VLOOKUP($R62,F:$Q,12,0),"")</f>
        <v/>
      </c>
      <c r="U62" s="14" t="str">
        <f>IFERROR(VLOOKUP($R62,G:$Q,11,0),"")</f>
        <v/>
      </c>
      <c r="V62" s="14" t="str">
        <f>IFERROR(VLOOKUP($R62,H:$Q,10,0),"")</f>
        <v/>
      </c>
      <c r="W62" s="14" t="str">
        <f>IFERROR(VLOOKUP($R62,I:$Q,9,0),"")</f>
        <v/>
      </c>
      <c r="X62" s="14" t="str">
        <f>IFERROR(VLOOKUP($R62,J:$Q,8,0),"")</f>
        <v/>
      </c>
      <c r="Y62" s="14" t="str">
        <f>IFERROR(VLOOKUP($R62,K:$Q,7,0),"")</f>
        <v/>
      </c>
      <c r="Z62" s="14" t="str">
        <f>IFERROR(VLOOKUP($R62,L:$Q,6,0),"")</f>
        <v/>
      </c>
      <c r="AA62" s="14" t="str">
        <f>IFERROR(VLOOKUP($R62,M:$Q,5,0),"")</f>
        <v/>
      </c>
      <c r="AB62" s="14" t="str">
        <f>IFERROR(VLOOKUP($R62,N:$Q,4,0),"")</f>
        <v/>
      </c>
      <c r="AC62" s="14" t="str">
        <f>IFERROR(VLOOKUP($R62,O:$Q,3,0),"")</f>
        <v/>
      </c>
      <c r="AD62" s="14" t="str">
        <f>IFERROR(VLOOKUP($R62,P:$Q,2,0),"")</f>
        <v/>
      </c>
    </row>
    <row r="63" spans="1:30" x14ac:dyDescent="0.15">
      <c r="A63" s="9">
        <f>'AB Touchpoint System Workbook'!Z74</f>
        <v>43132</v>
      </c>
      <c r="B63" s="14">
        <f t="shared" si="0"/>
        <v>2</v>
      </c>
      <c r="C63" s="12" t="str">
        <f>IF('AB Touchpoint System Workbook'!J74="A",VLOOKUP($B63,Reference!$A$93:D$104,4,0),IF('AB Touchpoint System Workbook'!J74="b",VLOOKUP($B63,Reference!$A$93:E$104,5,0),""))</f>
        <v>MayNovember</v>
      </c>
      <c r="D63" s="12" t="str">
        <f>IF('AB Touchpoint System Workbook'!J74="A",Q63&amp;C63,IF('AB Touchpoint System Workbook'!J74="b",Q63&amp;C63,""))</f>
        <v>Client 62MayNovember</v>
      </c>
      <c r="E63" s="12" t="b">
        <f>IF(ISNUMBER(SEARCH(S$1,$D63)),MAX(E$1:E62)+1)</f>
        <v>0</v>
      </c>
      <c r="F63" s="12" t="b">
        <f>IF(ISNUMBER(SEARCH(T$1,$D63)),MAX(F$1:F62)+1)</f>
        <v>0</v>
      </c>
      <c r="G63" s="12" t="b">
        <f>IF(ISNUMBER(SEARCH(U$1,$D63)),MAX(G$1:G62)+1)</f>
        <v>0</v>
      </c>
      <c r="H63" s="12" t="b">
        <f>IF(ISNUMBER(SEARCH(V$1,$D63)),MAX(H$1:H62)+1)</f>
        <v>0</v>
      </c>
      <c r="I63" s="12">
        <f>IF(ISNUMBER(SEARCH(W$1,$D63)),MAX(I$1:I62)+1)</f>
        <v>22</v>
      </c>
      <c r="J63" s="12" t="b">
        <f>IF(ISNUMBER(SEARCH(X$1,$D63)),MAX(J$1:J62)+1)</f>
        <v>0</v>
      </c>
      <c r="K63" s="12" t="b">
        <f>IF(ISNUMBER(SEARCH(Y$1,$D63)),MAX(K$1:K62)+1)</f>
        <v>0</v>
      </c>
      <c r="L63" s="12" t="b">
        <f>IF(ISNUMBER(SEARCH(Z$1,$D63)),MAX(L$1:L62)+1)</f>
        <v>0</v>
      </c>
      <c r="M63" s="12" t="b">
        <f>IF(ISNUMBER(SEARCH(AA$1,$D63)),MAX(M$1:M62)+1)</f>
        <v>0</v>
      </c>
      <c r="N63" s="12" t="b">
        <f>IF(ISNUMBER(SEARCH(AB$1,$D63)),MAX(N$1:N62)+1)</f>
        <v>0</v>
      </c>
      <c r="O63" s="12">
        <f>IF(ISNUMBER(SEARCH(AC$1,$D63)),MAX(O$1:O62)+1)</f>
        <v>22</v>
      </c>
      <c r="P63" s="12" t="b">
        <f>IF(ISNUMBER(SEARCH(AD$1,$D63)),MAX(P$1:P62)+1)</f>
        <v>0</v>
      </c>
      <c r="Q63" s="12" t="str">
        <f>'AB Touchpoint System Workbook'!K74</f>
        <v>Client 62</v>
      </c>
      <c r="R63" s="13">
        <f t="shared" si="1"/>
        <v>62</v>
      </c>
      <c r="S63" s="14" t="str">
        <f>IFERROR(VLOOKUP($R63,E:$Q,13,0),"")</f>
        <v/>
      </c>
      <c r="T63" s="14" t="str">
        <f>IFERROR(VLOOKUP($R63,F:$Q,12,0),"")</f>
        <v/>
      </c>
      <c r="U63" s="14" t="str">
        <f>IFERROR(VLOOKUP($R63,G:$Q,11,0),"")</f>
        <v/>
      </c>
      <c r="V63" s="14" t="str">
        <f>IFERROR(VLOOKUP($R63,H:$Q,10,0),"")</f>
        <v/>
      </c>
      <c r="W63" s="14" t="str">
        <f>IFERROR(VLOOKUP($R63,I:$Q,9,0),"")</f>
        <v/>
      </c>
      <c r="X63" s="14" t="str">
        <f>IFERROR(VLOOKUP($R63,J:$Q,8,0),"")</f>
        <v/>
      </c>
      <c r="Y63" s="14" t="str">
        <f>IFERROR(VLOOKUP($R63,K:$Q,7,0),"")</f>
        <v/>
      </c>
      <c r="Z63" s="14" t="str">
        <f>IFERROR(VLOOKUP($R63,L:$Q,6,0),"")</f>
        <v/>
      </c>
      <c r="AA63" s="14" t="str">
        <f>IFERROR(VLOOKUP($R63,M:$Q,5,0),"")</f>
        <v/>
      </c>
      <c r="AB63" s="14" t="str">
        <f>IFERROR(VLOOKUP($R63,N:$Q,4,0),"")</f>
        <v/>
      </c>
      <c r="AC63" s="14" t="str">
        <f>IFERROR(VLOOKUP($R63,O:$Q,3,0),"")</f>
        <v/>
      </c>
      <c r="AD63" s="14" t="str">
        <f>IFERROR(VLOOKUP($R63,P:$Q,2,0),"")</f>
        <v/>
      </c>
    </row>
    <row r="64" spans="1:30" x14ac:dyDescent="0.15">
      <c r="A64" s="9">
        <f>'AB Touchpoint System Workbook'!Z75</f>
        <v>43160</v>
      </c>
      <c r="B64" s="14">
        <f t="shared" si="0"/>
        <v>3</v>
      </c>
      <c r="C64" s="12" t="str">
        <f>IF('AB Touchpoint System Workbook'!J75="A",VLOOKUP($B64,Reference!$A$93:D$104,4,0),IF('AB Touchpoint System Workbook'!J75="b",VLOOKUP($B64,Reference!$A$93:E$104,5,0),""))</f>
        <v>JuneDecember</v>
      </c>
      <c r="D64" s="12" t="str">
        <f>IF('AB Touchpoint System Workbook'!J75="A",Q64&amp;C64,IF('AB Touchpoint System Workbook'!J75="b",Q64&amp;C64,""))</f>
        <v>Client 63JuneDecember</v>
      </c>
      <c r="E64" s="12" t="b">
        <f>IF(ISNUMBER(SEARCH(S$1,$D64)),MAX(E$1:E63)+1)</f>
        <v>0</v>
      </c>
      <c r="F64" s="12" t="b">
        <f>IF(ISNUMBER(SEARCH(T$1,$D64)),MAX(F$1:F63)+1)</f>
        <v>0</v>
      </c>
      <c r="G64" s="12" t="b">
        <f>IF(ISNUMBER(SEARCH(U$1,$D64)),MAX(G$1:G63)+1)</f>
        <v>0</v>
      </c>
      <c r="H64" s="12" t="b">
        <f>IF(ISNUMBER(SEARCH(V$1,$D64)),MAX(H$1:H63)+1)</f>
        <v>0</v>
      </c>
      <c r="I64" s="12" t="b">
        <f>IF(ISNUMBER(SEARCH(W$1,$D64)),MAX(I$1:I63)+1)</f>
        <v>0</v>
      </c>
      <c r="J64" s="12">
        <f>IF(ISNUMBER(SEARCH(X$1,$D64)),MAX(J$1:J63)+1)</f>
        <v>21</v>
      </c>
      <c r="K64" s="12" t="b">
        <f>IF(ISNUMBER(SEARCH(Y$1,$D64)),MAX(K$1:K63)+1)</f>
        <v>0</v>
      </c>
      <c r="L64" s="12" t="b">
        <f>IF(ISNUMBER(SEARCH(Z$1,$D64)),MAX(L$1:L63)+1)</f>
        <v>0</v>
      </c>
      <c r="M64" s="12" t="b">
        <f>IF(ISNUMBER(SEARCH(AA$1,$D64)),MAX(M$1:M63)+1)</f>
        <v>0</v>
      </c>
      <c r="N64" s="12" t="b">
        <f>IF(ISNUMBER(SEARCH(AB$1,$D64)),MAX(N$1:N63)+1)</f>
        <v>0</v>
      </c>
      <c r="O64" s="12" t="b">
        <f>IF(ISNUMBER(SEARCH(AC$1,$D64)),MAX(O$1:O63)+1)</f>
        <v>0</v>
      </c>
      <c r="P64" s="12">
        <f>IF(ISNUMBER(SEARCH(AD$1,$D64)),MAX(P$1:P63)+1)</f>
        <v>21</v>
      </c>
      <c r="Q64" s="12" t="str">
        <f>'AB Touchpoint System Workbook'!K75</f>
        <v>Client 63</v>
      </c>
      <c r="R64" s="13">
        <f t="shared" si="1"/>
        <v>63</v>
      </c>
      <c r="S64" s="14" t="str">
        <f>IFERROR(VLOOKUP($R64,E:$Q,13,0),"")</f>
        <v/>
      </c>
      <c r="T64" s="14" t="str">
        <f>IFERROR(VLOOKUP($R64,F:$Q,12,0),"")</f>
        <v/>
      </c>
      <c r="U64" s="14" t="str">
        <f>IFERROR(VLOOKUP($R64,G:$Q,11,0),"")</f>
        <v/>
      </c>
      <c r="V64" s="14" t="str">
        <f>IFERROR(VLOOKUP($R64,H:$Q,10,0),"")</f>
        <v/>
      </c>
      <c r="W64" s="14" t="str">
        <f>IFERROR(VLOOKUP($R64,I:$Q,9,0),"")</f>
        <v/>
      </c>
      <c r="X64" s="14" t="str">
        <f>IFERROR(VLOOKUP($R64,J:$Q,8,0),"")</f>
        <v/>
      </c>
      <c r="Y64" s="14" t="str">
        <f>IFERROR(VLOOKUP($R64,K:$Q,7,0),"")</f>
        <v/>
      </c>
      <c r="Z64" s="14" t="str">
        <f>IFERROR(VLOOKUP($R64,L:$Q,6,0),"")</f>
        <v/>
      </c>
      <c r="AA64" s="14" t="str">
        <f>IFERROR(VLOOKUP($R64,M:$Q,5,0),"")</f>
        <v/>
      </c>
      <c r="AB64" s="14" t="str">
        <f>IFERROR(VLOOKUP($R64,N:$Q,4,0),"")</f>
        <v/>
      </c>
      <c r="AC64" s="14" t="str">
        <f>IFERROR(VLOOKUP($R64,O:$Q,3,0),"")</f>
        <v/>
      </c>
      <c r="AD64" s="14" t="str">
        <f>IFERROR(VLOOKUP($R64,P:$Q,2,0),"")</f>
        <v/>
      </c>
    </row>
    <row r="65" spans="1:30" x14ac:dyDescent="0.15">
      <c r="A65" s="9">
        <f>'AB Touchpoint System Workbook'!Z76</f>
        <v>43191</v>
      </c>
      <c r="B65" s="14">
        <f t="shared" si="0"/>
        <v>4</v>
      </c>
      <c r="C65" s="12" t="str">
        <f>IF('AB Touchpoint System Workbook'!J76="A",VLOOKUP($B65,Reference!$A$93:D$104,4,0),IF('AB Touchpoint System Workbook'!J76="b",VLOOKUP($B65,Reference!$A$93:E$104,5,0),""))</f>
        <v>JulyJanuary</v>
      </c>
      <c r="D65" s="12" t="str">
        <f>IF('AB Touchpoint System Workbook'!J76="A",Q65&amp;C65,IF('AB Touchpoint System Workbook'!J76="b",Q65&amp;C65,""))</f>
        <v>Client 64JulyJanuary</v>
      </c>
      <c r="E65" s="12">
        <f>IF(ISNUMBER(SEARCH(S$1,$D65)),MAX(E$1:E64)+1)</f>
        <v>20</v>
      </c>
      <c r="F65" s="12" t="b">
        <f>IF(ISNUMBER(SEARCH(T$1,$D65)),MAX(F$1:F64)+1)</f>
        <v>0</v>
      </c>
      <c r="G65" s="12" t="b">
        <f>IF(ISNUMBER(SEARCH(U$1,$D65)),MAX(G$1:G64)+1)</f>
        <v>0</v>
      </c>
      <c r="H65" s="12" t="b">
        <f>IF(ISNUMBER(SEARCH(V$1,$D65)),MAX(H$1:H64)+1)</f>
        <v>0</v>
      </c>
      <c r="I65" s="12" t="b">
        <f>IF(ISNUMBER(SEARCH(W$1,$D65)),MAX(I$1:I64)+1)</f>
        <v>0</v>
      </c>
      <c r="J65" s="12" t="b">
        <f>IF(ISNUMBER(SEARCH(X$1,$D65)),MAX(J$1:J64)+1)</f>
        <v>0</v>
      </c>
      <c r="K65" s="12">
        <f>IF(ISNUMBER(SEARCH(Y$1,$D65)),MAX(K$1:K64)+1)</f>
        <v>20</v>
      </c>
      <c r="L65" s="12" t="b">
        <f>IF(ISNUMBER(SEARCH(Z$1,$D65)),MAX(L$1:L64)+1)</f>
        <v>0</v>
      </c>
      <c r="M65" s="12" t="b">
        <f>IF(ISNUMBER(SEARCH(AA$1,$D65)),MAX(M$1:M64)+1)</f>
        <v>0</v>
      </c>
      <c r="N65" s="12" t="b">
        <f>IF(ISNUMBER(SEARCH(AB$1,$D65)),MAX(N$1:N64)+1)</f>
        <v>0</v>
      </c>
      <c r="O65" s="12" t="b">
        <f>IF(ISNUMBER(SEARCH(AC$1,$D65)),MAX(O$1:O64)+1)</f>
        <v>0</v>
      </c>
      <c r="P65" s="12" t="b">
        <f>IF(ISNUMBER(SEARCH(AD$1,$D65)),MAX(P$1:P64)+1)</f>
        <v>0</v>
      </c>
      <c r="Q65" s="12" t="str">
        <f>'AB Touchpoint System Workbook'!K76</f>
        <v>Client 64</v>
      </c>
      <c r="R65" s="13">
        <f t="shared" si="1"/>
        <v>64</v>
      </c>
      <c r="S65" s="14" t="str">
        <f>IFERROR(VLOOKUP($R65,E:$Q,13,0),"")</f>
        <v/>
      </c>
      <c r="T65" s="14" t="str">
        <f>IFERROR(VLOOKUP($R65,F:$Q,12,0),"")</f>
        <v/>
      </c>
      <c r="U65" s="14" t="str">
        <f>IFERROR(VLOOKUP($R65,G:$Q,11,0),"")</f>
        <v/>
      </c>
      <c r="V65" s="14" t="str">
        <f>IFERROR(VLOOKUP($R65,H:$Q,10,0),"")</f>
        <v/>
      </c>
      <c r="W65" s="14" t="str">
        <f>IFERROR(VLOOKUP($R65,I:$Q,9,0),"")</f>
        <v/>
      </c>
      <c r="X65" s="14" t="str">
        <f>IFERROR(VLOOKUP($R65,J:$Q,8,0),"")</f>
        <v/>
      </c>
      <c r="Y65" s="14" t="str">
        <f>IFERROR(VLOOKUP($R65,K:$Q,7,0),"")</f>
        <v/>
      </c>
      <c r="Z65" s="14" t="str">
        <f>IFERROR(VLOOKUP($R65,L:$Q,6,0),"")</f>
        <v/>
      </c>
      <c r="AA65" s="14" t="str">
        <f>IFERROR(VLOOKUP($R65,M:$Q,5,0),"")</f>
        <v/>
      </c>
      <c r="AB65" s="14" t="str">
        <f>IFERROR(VLOOKUP($R65,N:$Q,4,0),"")</f>
        <v/>
      </c>
      <c r="AC65" s="14" t="str">
        <f>IFERROR(VLOOKUP($R65,O:$Q,3,0),"")</f>
        <v/>
      </c>
      <c r="AD65" s="14" t="str">
        <f>IFERROR(VLOOKUP($R65,P:$Q,2,0),"")</f>
        <v/>
      </c>
    </row>
    <row r="66" spans="1:30" x14ac:dyDescent="0.15">
      <c r="A66" s="9">
        <f>'AB Touchpoint System Workbook'!Z77</f>
        <v>43221</v>
      </c>
      <c r="B66" s="14">
        <f t="shared" si="0"/>
        <v>5</v>
      </c>
      <c r="C66" s="12" t="str">
        <f>IF('AB Touchpoint System Workbook'!J77="A",VLOOKUP($B66,Reference!$A$93:D$104,4,0),IF('AB Touchpoint System Workbook'!J77="b",VLOOKUP($B66,Reference!$A$93:E$104,5,0),""))</f>
        <v>AugustFebruary</v>
      </c>
      <c r="D66" s="12" t="str">
        <f>IF('AB Touchpoint System Workbook'!J77="A",Q66&amp;C66,IF('AB Touchpoint System Workbook'!J77="b",Q66&amp;C66,""))</f>
        <v>Client 65AugustFebruary</v>
      </c>
      <c r="E66" s="12" t="b">
        <f>IF(ISNUMBER(SEARCH(S$1,$D66)),MAX(E$1:E65)+1)</f>
        <v>0</v>
      </c>
      <c r="F66" s="12">
        <f>IF(ISNUMBER(SEARCH(T$1,$D66)),MAX(F$1:F65)+1)</f>
        <v>21</v>
      </c>
      <c r="G66" s="12" t="b">
        <f>IF(ISNUMBER(SEARCH(U$1,$D66)),MAX(G$1:G65)+1)</f>
        <v>0</v>
      </c>
      <c r="H66" s="12" t="b">
        <f>IF(ISNUMBER(SEARCH(V$1,$D66)),MAX(H$1:H65)+1)</f>
        <v>0</v>
      </c>
      <c r="I66" s="12" t="b">
        <f>IF(ISNUMBER(SEARCH(W$1,$D66)),MAX(I$1:I65)+1)</f>
        <v>0</v>
      </c>
      <c r="J66" s="12" t="b">
        <f>IF(ISNUMBER(SEARCH(X$1,$D66)),MAX(J$1:J65)+1)</f>
        <v>0</v>
      </c>
      <c r="K66" s="12" t="b">
        <f>IF(ISNUMBER(SEARCH(Y$1,$D66)),MAX(K$1:K65)+1)</f>
        <v>0</v>
      </c>
      <c r="L66" s="12">
        <f>IF(ISNUMBER(SEARCH(Z$1,$D66)),MAX(L$1:L65)+1)</f>
        <v>21</v>
      </c>
      <c r="M66" s="12" t="b">
        <f>IF(ISNUMBER(SEARCH(AA$1,$D66)),MAX(M$1:M65)+1)</f>
        <v>0</v>
      </c>
      <c r="N66" s="12" t="b">
        <f>IF(ISNUMBER(SEARCH(AB$1,$D66)),MAX(N$1:N65)+1)</f>
        <v>0</v>
      </c>
      <c r="O66" s="12" t="b">
        <f>IF(ISNUMBER(SEARCH(AC$1,$D66)),MAX(O$1:O65)+1)</f>
        <v>0</v>
      </c>
      <c r="P66" s="12" t="b">
        <f>IF(ISNUMBER(SEARCH(AD$1,$D66)),MAX(P$1:P65)+1)</f>
        <v>0</v>
      </c>
      <c r="Q66" s="12" t="str">
        <f>'AB Touchpoint System Workbook'!K77</f>
        <v>Client 65</v>
      </c>
      <c r="R66" s="13">
        <f t="shared" si="1"/>
        <v>65</v>
      </c>
      <c r="S66" s="14" t="str">
        <f>IFERROR(VLOOKUP($R66,E:$Q,13,0),"")</f>
        <v/>
      </c>
      <c r="T66" s="14" t="str">
        <f>IFERROR(VLOOKUP($R66,F:$Q,12,0),"")</f>
        <v/>
      </c>
      <c r="U66" s="14" t="str">
        <f>IFERROR(VLOOKUP($R66,G:$Q,11,0),"")</f>
        <v/>
      </c>
      <c r="V66" s="14" t="str">
        <f>IFERROR(VLOOKUP($R66,H:$Q,10,0),"")</f>
        <v/>
      </c>
      <c r="W66" s="14" t="str">
        <f>IFERROR(VLOOKUP($R66,I:$Q,9,0),"")</f>
        <v/>
      </c>
      <c r="X66" s="14" t="str">
        <f>IFERROR(VLOOKUP($R66,J:$Q,8,0),"")</f>
        <v/>
      </c>
      <c r="Y66" s="14" t="str">
        <f>IFERROR(VLOOKUP($R66,K:$Q,7,0),"")</f>
        <v/>
      </c>
      <c r="Z66" s="14" t="str">
        <f>IFERROR(VLOOKUP($R66,L:$Q,6,0),"")</f>
        <v/>
      </c>
      <c r="AA66" s="14" t="str">
        <f>IFERROR(VLOOKUP($R66,M:$Q,5,0),"")</f>
        <v/>
      </c>
      <c r="AB66" s="14" t="str">
        <f>IFERROR(VLOOKUP($R66,N:$Q,4,0),"")</f>
        <v/>
      </c>
      <c r="AC66" s="14" t="str">
        <f>IFERROR(VLOOKUP($R66,O:$Q,3,0),"")</f>
        <v/>
      </c>
      <c r="AD66" s="14" t="str">
        <f>IFERROR(VLOOKUP($R66,P:$Q,2,0),"")</f>
        <v/>
      </c>
    </row>
    <row r="67" spans="1:30" x14ac:dyDescent="0.15">
      <c r="A67" s="9">
        <f>'AB Touchpoint System Workbook'!Z78</f>
        <v>43252</v>
      </c>
      <c r="B67" s="14">
        <f t="shared" ref="B67:B130" si="2">MONTH(A67)</f>
        <v>6</v>
      </c>
      <c r="C67" s="12" t="str">
        <f>IF('AB Touchpoint System Workbook'!J78="A",VLOOKUP($B67,Reference!$A$93:D$104,4,0),IF('AB Touchpoint System Workbook'!J78="b",VLOOKUP($B67,Reference!$A$93:E$104,5,0),""))</f>
        <v>SeptemberMarch</v>
      </c>
      <c r="D67" s="12" t="str">
        <f>IF('AB Touchpoint System Workbook'!J78="A",Q67&amp;C67,IF('AB Touchpoint System Workbook'!J78="b",Q67&amp;C67,""))</f>
        <v>Client 66SeptemberMarch</v>
      </c>
      <c r="E67" s="12" t="b">
        <f>IF(ISNUMBER(SEARCH(S$1,$D67)),MAX(E$1:E66)+1)</f>
        <v>0</v>
      </c>
      <c r="F67" s="12" t="b">
        <f>IF(ISNUMBER(SEARCH(T$1,$D67)),MAX(F$1:F66)+1)</f>
        <v>0</v>
      </c>
      <c r="G67" s="12">
        <f>IF(ISNUMBER(SEARCH(U$1,$D67)),MAX(G$1:G66)+1)</f>
        <v>21</v>
      </c>
      <c r="H67" s="12" t="b">
        <f>IF(ISNUMBER(SEARCH(V$1,$D67)),MAX(H$1:H66)+1)</f>
        <v>0</v>
      </c>
      <c r="I67" s="12" t="b">
        <f>IF(ISNUMBER(SEARCH(W$1,$D67)),MAX(I$1:I66)+1)</f>
        <v>0</v>
      </c>
      <c r="J67" s="12" t="b">
        <f>IF(ISNUMBER(SEARCH(X$1,$D67)),MAX(J$1:J66)+1)</f>
        <v>0</v>
      </c>
      <c r="K67" s="12" t="b">
        <f>IF(ISNUMBER(SEARCH(Y$1,$D67)),MAX(K$1:K66)+1)</f>
        <v>0</v>
      </c>
      <c r="L67" s="12" t="b">
        <f>IF(ISNUMBER(SEARCH(Z$1,$D67)),MAX(L$1:L66)+1)</f>
        <v>0</v>
      </c>
      <c r="M67" s="12">
        <f>IF(ISNUMBER(SEARCH(AA$1,$D67)),MAX(M$1:M66)+1)</f>
        <v>21</v>
      </c>
      <c r="N67" s="12" t="b">
        <f>IF(ISNUMBER(SEARCH(AB$1,$D67)),MAX(N$1:N66)+1)</f>
        <v>0</v>
      </c>
      <c r="O67" s="12" t="b">
        <f>IF(ISNUMBER(SEARCH(AC$1,$D67)),MAX(O$1:O66)+1)</f>
        <v>0</v>
      </c>
      <c r="P67" s="12" t="b">
        <f>IF(ISNUMBER(SEARCH(AD$1,$D67)),MAX(P$1:P66)+1)</f>
        <v>0</v>
      </c>
      <c r="Q67" s="12" t="str">
        <f>'AB Touchpoint System Workbook'!K78</f>
        <v>Client 66</v>
      </c>
      <c r="R67" s="13">
        <f t="shared" si="1"/>
        <v>66</v>
      </c>
      <c r="S67" s="14" t="str">
        <f>IFERROR(VLOOKUP($R67,E:$Q,13,0),"")</f>
        <v/>
      </c>
      <c r="T67" s="14" t="str">
        <f>IFERROR(VLOOKUP($R67,F:$Q,12,0),"")</f>
        <v/>
      </c>
      <c r="U67" s="14" t="str">
        <f>IFERROR(VLOOKUP($R67,G:$Q,11,0),"")</f>
        <v/>
      </c>
      <c r="V67" s="14" t="str">
        <f>IFERROR(VLOOKUP($R67,H:$Q,10,0),"")</f>
        <v/>
      </c>
      <c r="W67" s="14" t="str">
        <f>IFERROR(VLOOKUP($R67,I:$Q,9,0),"")</f>
        <v/>
      </c>
      <c r="X67" s="14" t="str">
        <f>IFERROR(VLOOKUP($R67,J:$Q,8,0),"")</f>
        <v/>
      </c>
      <c r="Y67" s="14" t="str">
        <f>IFERROR(VLOOKUP($R67,K:$Q,7,0),"")</f>
        <v/>
      </c>
      <c r="Z67" s="14" t="str">
        <f>IFERROR(VLOOKUP($R67,L:$Q,6,0),"")</f>
        <v/>
      </c>
      <c r="AA67" s="14" t="str">
        <f>IFERROR(VLOOKUP($R67,M:$Q,5,0),"")</f>
        <v/>
      </c>
      <c r="AB67" s="14" t="str">
        <f>IFERROR(VLOOKUP($R67,N:$Q,4,0),"")</f>
        <v/>
      </c>
      <c r="AC67" s="14" t="str">
        <f>IFERROR(VLOOKUP($R67,O:$Q,3,0),"")</f>
        <v/>
      </c>
      <c r="AD67" s="14" t="str">
        <f>IFERROR(VLOOKUP($R67,P:$Q,2,0),"")</f>
        <v/>
      </c>
    </row>
    <row r="68" spans="1:30" x14ac:dyDescent="0.15">
      <c r="A68" s="9">
        <f>'AB Touchpoint System Workbook'!Z79</f>
        <v>43282</v>
      </c>
      <c r="B68" s="14">
        <f t="shared" si="2"/>
        <v>7</v>
      </c>
      <c r="C68" s="12" t="str">
        <f>IF('AB Touchpoint System Workbook'!J79="A",VLOOKUP($B68,Reference!$A$93:D$104,4,0),IF('AB Touchpoint System Workbook'!J79="b",VLOOKUP($B68,Reference!$A$93:E$104,5,0),""))</f>
        <v>OctoberApril</v>
      </c>
      <c r="D68" s="12" t="str">
        <f>IF('AB Touchpoint System Workbook'!J79="A",Q68&amp;C68,IF('AB Touchpoint System Workbook'!J79="b",Q68&amp;C68,""))</f>
        <v>Client 67OctoberApril</v>
      </c>
      <c r="E68" s="12" t="b">
        <f>IF(ISNUMBER(SEARCH(S$1,$D68)),MAX(E$1:E67)+1)</f>
        <v>0</v>
      </c>
      <c r="F68" s="12" t="b">
        <f>IF(ISNUMBER(SEARCH(T$1,$D68)),MAX(F$1:F67)+1)</f>
        <v>0</v>
      </c>
      <c r="G68" s="12" t="b">
        <f>IF(ISNUMBER(SEARCH(U$1,$D68)),MAX(G$1:G67)+1)</f>
        <v>0</v>
      </c>
      <c r="H68" s="12">
        <f>IF(ISNUMBER(SEARCH(V$1,$D68)),MAX(H$1:H67)+1)</f>
        <v>19</v>
      </c>
      <c r="I68" s="12" t="b">
        <f>IF(ISNUMBER(SEARCH(W$1,$D68)),MAX(I$1:I67)+1)</f>
        <v>0</v>
      </c>
      <c r="J68" s="12" t="b">
        <f>IF(ISNUMBER(SEARCH(X$1,$D68)),MAX(J$1:J67)+1)</f>
        <v>0</v>
      </c>
      <c r="K68" s="12" t="b">
        <f>IF(ISNUMBER(SEARCH(Y$1,$D68)),MAX(K$1:K67)+1)</f>
        <v>0</v>
      </c>
      <c r="L68" s="12" t="b">
        <f>IF(ISNUMBER(SEARCH(Z$1,$D68)),MAX(L$1:L67)+1)</f>
        <v>0</v>
      </c>
      <c r="M68" s="12" t="b">
        <f>IF(ISNUMBER(SEARCH(AA$1,$D68)),MAX(M$1:M67)+1)</f>
        <v>0</v>
      </c>
      <c r="N68" s="12">
        <f>IF(ISNUMBER(SEARCH(AB$1,$D68)),MAX(N$1:N67)+1)</f>
        <v>19</v>
      </c>
      <c r="O68" s="12" t="b">
        <f>IF(ISNUMBER(SEARCH(AC$1,$D68)),MAX(O$1:O67)+1)</f>
        <v>0</v>
      </c>
      <c r="P68" s="12" t="b">
        <f>IF(ISNUMBER(SEARCH(AD$1,$D68)),MAX(P$1:P67)+1)</f>
        <v>0</v>
      </c>
      <c r="Q68" s="12" t="str">
        <f>'AB Touchpoint System Workbook'!K79</f>
        <v>Client 67</v>
      </c>
      <c r="R68" s="13">
        <f t="shared" ref="R68:R131" si="3">R67+1</f>
        <v>67</v>
      </c>
      <c r="S68" s="14" t="str">
        <f>IFERROR(VLOOKUP($R68,E:$Q,13,0),"")</f>
        <v/>
      </c>
      <c r="T68" s="14" t="str">
        <f>IFERROR(VLOOKUP($R68,F:$Q,12,0),"")</f>
        <v/>
      </c>
      <c r="U68" s="14" t="str">
        <f>IFERROR(VLOOKUP($R68,G:$Q,11,0),"")</f>
        <v/>
      </c>
      <c r="V68" s="14" t="str">
        <f>IFERROR(VLOOKUP($R68,H:$Q,10,0),"")</f>
        <v/>
      </c>
      <c r="W68" s="14" t="str">
        <f>IFERROR(VLOOKUP($R68,I:$Q,9,0),"")</f>
        <v/>
      </c>
      <c r="X68" s="14" t="str">
        <f>IFERROR(VLOOKUP($R68,J:$Q,8,0),"")</f>
        <v/>
      </c>
      <c r="Y68" s="14" t="str">
        <f>IFERROR(VLOOKUP($R68,K:$Q,7,0),"")</f>
        <v/>
      </c>
      <c r="Z68" s="14" t="str">
        <f>IFERROR(VLOOKUP($R68,L:$Q,6,0),"")</f>
        <v/>
      </c>
      <c r="AA68" s="14" t="str">
        <f>IFERROR(VLOOKUP($R68,M:$Q,5,0),"")</f>
        <v/>
      </c>
      <c r="AB68" s="14" t="str">
        <f>IFERROR(VLOOKUP($R68,N:$Q,4,0),"")</f>
        <v/>
      </c>
      <c r="AC68" s="14" t="str">
        <f>IFERROR(VLOOKUP($R68,O:$Q,3,0),"")</f>
        <v/>
      </c>
      <c r="AD68" s="14" t="str">
        <f>IFERROR(VLOOKUP($R68,P:$Q,2,0),"")</f>
        <v/>
      </c>
    </row>
    <row r="69" spans="1:30" x14ac:dyDescent="0.15">
      <c r="A69" s="9">
        <f>'AB Touchpoint System Workbook'!Z80</f>
        <v>43313</v>
      </c>
      <c r="B69" s="14">
        <f t="shared" si="2"/>
        <v>8</v>
      </c>
      <c r="C69" s="12" t="str">
        <f>IF('AB Touchpoint System Workbook'!J80="A",VLOOKUP($B69,Reference!$A$93:D$104,4,0),IF('AB Touchpoint System Workbook'!J80="b",VLOOKUP($B69,Reference!$A$93:E$104,5,0),""))</f>
        <v>NovemberMay</v>
      </c>
      <c r="D69" s="12" t="str">
        <f>IF('AB Touchpoint System Workbook'!J80="A",Q69&amp;C69,IF('AB Touchpoint System Workbook'!J80="b",Q69&amp;C69,""))</f>
        <v>Client 68NovemberMay</v>
      </c>
      <c r="E69" s="12" t="b">
        <f>IF(ISNUMBER(SEARCH(S$1,$D69)),MAX(E$1:E68)+1)</f>
        <v>0</v>
      </c>
      <c r="F69" s="12" t="b">
        <f>IF(ISNUMBER(SEARCH(T$1,$D69)),MAX(F$1:F68)+1)</f>
        <v>0</v>
      </c>
      <c r="G69" s="12" t="b">
        <f>IF(ISNUMBER(SEARCH(U$1,$D69)),MAX(G$1:G68)+1)</f>
        <v>0</v>
      </c>
      <c r="H69" s="12" t="b">
        <f>IF(ISNUMBER(SEARCH(V$1,$D69)),MAX(H$1:H68)+1)</f>
        <v>0</v>
      </c>
      <c r="I69" s="12">
        <f>IF(ISNUMBER(SEARCH(W$1,$D69)),MAX(I$1:I68)+1)</f>
        <v>23</v>
      </c>
      <c r="J69" s="12" t="b">
        <f>IF(ISNUMBER(SEARCH(X$1,$D69)),MAX(J$1:J68)+1)</f>
        <v>0</v>
      </c>
      <c r="K69" s="12" t="b">
        <f>IF(ISNUMBER(SEARCH(Y$1,$D69)),MAX(K$1:K68)+1)</f>
        <v>0</v>
      </c>
      <c r="L69" s="12" t="b">
        <f>IF(ISNUMBER(SEARCH(Z$1,$D69)),MAX(L$1:L68)+1)</f>
        <v>0</v>
      </c>
      <c r="M69" s="12" t="b">
        <f>IF(ISNUMBER(SEARCH(AA$1,$D69)),MAX(M$1:M68)+1)</f>
        <v>0</v>
      </c>
      <c r="N69" s="12" t="b">
        <f>IF(ISNUMBER(SEARCH(AB$1,$D69)),MAX(N$1:N68)+1)</f>
        <v>0</v>
      </c>
      <c r="O69" s="12">
        <f>IF(ISNUMBER(SEARCH(AC$1,$D69)),MAX(O$1:O68)+1)</f>
        <v>23</v>
      </c>
      <c r="P69" s="12" t="b">
        <f>IF(ISNUMBER(SEARCH(AD$1,$D69)),MAX(P$1:P68)+1)</f>
        <v>0</v>
      </c>
      <c r="Q69" s="12" t="str">
        <f>'AB Touchpoint System Workbook'!K80</f>
        <v>Client 68</v>
      </c>
      <c r="R69" s="13">
        <f t="shared" si="3"/>
        <v>68</v>
      </c>
      <c r="S69" s="14" t="str">
        <f>IFERROR(VLOOKUP($R69,E:$Q,13,0),"")</f>
        <v/>
      </c>
      <c r="T69" s="14" t="str">
        <f>IFERROR(VLOOKUP($R69,F:$Q,12,0),"")</f>
        <v/>
      </c>
      <c r="U69" s="14" t="str">
        <f>IFERROR(VLOOKUP($R69,G:$Q,11,0),"")</f>
        <v/>
      </c>
      <c r="V69" s="14" t="str">
        <f>IFERROR(VLOOKUP($R69,H:$Q,10,0),"")</f>
        <v/>
      </c>
      <c r="W69" s="14" t="str">
        <f>IFERROR(VLOOKUP($R69,I:$Q,9,0),"")</f>
        <v/>
      </c>
      <c r="X69" s="14" t="str">
        <f>IFERROR(VLOOKUP($R69,J:$Q,8,0),"")</f>
        <v/>
      </c>
      <c r="Y69" s="14" t="str">
        <f>IFERROR(VLOOKUP($R69,K:$Q,7,0),"")</f>
        <v/>
      </c>
      <c r="Z69" s="14" t="str">
        <f>IFERROR(VLOOKUP($R69,L:$Q,6,0),"")</f>
        <v/>
      </c>
      <c r="AA69" s="14" t="str">
        <f>IFERROR(VLOOKUP($R69,M:$Q,5,0),"")</f>
        <v/>
      </c>
      <c r="AB69" s="14" t="str">
        <f>IFERROR(VLOOKUP($R69,N:$Q,4,0),"")</f>
        <v/>
      </c>
      <c r="AC69" s="14" t="str">
        <f>IFERROR(VLOOKUP($R69,O:$Q,3,0),"")</f>
        <v/>
      </c>
      <c r="AD69" s="14" t="str">
        <f>IFERROR(VLOOKUP($R69,P:$Q,2,0),"")</f>
        <v/>
      </c>
    </row>
    <row r="70" spans="1:30" x14ac:dyDescent="0.15">
      <c r="A70" s="9">
        <f>'AB Touchpoint System Workbook'!Z81</f>
        <v>43344</v>
      </c>
      <c r="B70" s="14">
        <f t="shared" si="2"/>
        <v>9</v>
      </c>
      <c r="C70" s="12" t="str">
        <f>IF('AB Touchpoint System Workbook'!J81="A",VLOOKUP($B70,Reference!$A$93:D$104,4,0),IF('AB Touchpoint System Workbook'!J81="b",VLOOKUP($B70,Reference!$A$93:E$104,5,0),""))</f>
        <v>DecemberJune</v>
      </c>
      <c r="D70" s="12" t="str">
        <f>IF('AB Touchpoint System Workbook'!J81="A",Q70&amp;C70,IF('AB Touchpoint System Workbook'!J81="b",Q70&amp;C70,""))</f>
        <v>Client 69DecemberJune</v>
      </c>
      <c r="E70" s="12" t="b">
        <f>IF(ISNUMBER(SEARCH(S$1,$D70)),MAX(E$1:E69)+1)</f>
        <v>0</v>
      </c>
      <c r="F70" s="12" t="b">
        <f>IF(ISNUMBER(SEARCH(T$1,$D70)),MAX(F$1:F69)+1)</f>
        <v>0</v>
      </c>
      <c r="G70" s="12" t="b">
        <f>IF(ISNUMBER(SEARCH(U$1,$D70)),MAX(G$1:G69)+1)</f>
        <v>0</v>
      </c>
      <c r="H70" s="12" t="b">
        <f>IF(ISNUMBER(SEARCH(V$1,$D70)),MAX(H$1:H69)+1)</f>
        <v>0</v>
      </c>
      <c r="I70" s="12" t="b">
        <f>IF(ISNUMBER(SEARCH(W$1,$D70)),MAX(I$1:I69)+1)</f>
        <v>0</v>
      </c>
      <c r="J70" s="12">
        <f>IF(ISNUMBER(SEARCH(X$1,$D70)),MAX(J$1:J69)+1)</f>
        <v>22</v>
      </c>
      <c r="K70" s="12" t="b">
        <f>IF(ISNUMBER(SEARCH(Y$1,$D70)),MAX(K$1:K69)+1)</f>
        <v>0</v>
      </c>
      <c r="L70" s="12" t="b">
        <f>IF(ISNUMBER(SEARCH(Z$1,$D70)),MAX(L$1:L69)+1)</f>
        <v>0</v>
      </c>
      <c r="M70" s="12" t="b">
        <f>IF(ISNUMBER(SEARCH(AA$1,$D70)),MAX(M$1:M69)+1)</f>
        <v>0</v>
      </c>
      <c r="N70" s="12" t="b">
        <f>IF(ISNUMBER(SEARCH(AB$1,$D70)),MAX(N$1:N69)+1)</f>
        <v>0</v>
      </c>
      <c r="O70" s="12" t="b">
        <f>IF(ISNUMBER(SEARCH(AC$1,$D70)),MAX(O$1:O69)+1)</f>
        <v>0</v>
      </c>
      <c r="P70" s="12">
        <f>IF(ISNUMBER(SEARCH(AD$1,$D70)),MAX(P$1:P69)+1)</f>
        <v>22</v>
      </c>
      <c r="Q70" s="12" t="str">
        <f>'AB Touchpoint System Workbook'!K81</f>
        <v>Client 69</v>
      </c>
      <c r="R70" s="13">
        <f t="shared" si="3"/>
        <v>69</v>
      </c>
      <c r="S70" s="14" t="str">
        <f>IFERROR(VLOOKUP($R70,E:$Q,13,0),"")</f>
        <v/>
      </c>
      <c r="T70" s="14" t="str">
        <f>IFERROR(VLOOKUP($R70,F:$Q,12,0),"")</f>
        <v/>
      </c>
      <c r="U70" s="14" t="str">
        <f>IFERROR(VLOOKUP($R70,G:$Q,11,0),"")</f>
        <v/>
      </c>
      <c r="V70" s="14" t="str">
        <f>IFERROR(VLOOKUP($R70,H:$Q,10,0),"")</f>
        <v/>
      </c>
      <c r="W70" s="14" t="str">
        <f>IFERROR(VLOOKUP($R70,I:$Q,9,0),"")</f>
        <v/>
      </c>
      <c r="X70" s="14" t="str">
        <f>IFERROR(VLOOKUP($R70,J:$Q,8,0),"")</f>
        <v/>
      </c>
      <c r="Y70" s="14" t="str">
        <f>IFERROR(VLOOKUP($R70,K:$Q,7,0),"")</f>
        <v/>
      </c>
      <c r="Z70" s="14" t="str">
        <f>IFERROR(VLOOKUP($R70,L:$Q,6,0),"")</f>
        <v/>
      </c>
      <c r="AA70" s="14" t="str">
        <f>IFERROR(VLOOKUP($R70,M:$Q,5,0),"")</f>
        <v/>
      </c>
      <c r="AB70" s="14" t="str">
        <f>IFERROR(VLOOKUP($R70,N:$Q,4,0),"")</f>
        <v/>
      </c>
      <c r="AC70" s="14" t="str">
        <f>IFERROR(VLOOKUP($R70,O:$Q,3,0),"")</f>
        <v/>
      </c>
      <c r="AD70" s="14" t="str">
        <f>IFERROR(VLOOKUP($R70,P:$Q,2,0),"")</f>
        <v/>
      </c>
    </row>
    <row r="71" spans="1:30" x14ac:dyDescent="0.15">
      <c r="A71" s="9">
        <f>'AB Touchpoint System Workbook'!Z82</f>
        <v>43374</v>
      </c>
      <c r="B71" s="14">
        <f t="shared" si="2"/>
        <v>10</v>
      </c>
      <c r="C71" s="12" t="str">
        <f>IF('AB Touchpoint System Workbook'!J82="A",VLOOKUP($B71,Reference!$A$93:D$104,4,0),IF('AB Touchpoint System Workbook'!J82="b",VLOOKUP($B71,Reference!$A$93:E$104,5,0),""))</f>
        <v>JanuaryJuly</v>
      </c>
      <c r="D71" s="12" t="str">
        <f>IF('AB Touchpoint System Workbook'!J82="A",Q71&amp;C71,IF('AB Touchpoint System Workbook'!J82="b",Q71&amp;C71,""))</f>
        <v>Client 70JanuaryJuly</v>
      </c>
      <c r="E71" s="12">
        <f>IF(ISNUMBER(SEARCH(S$1,$D71)),MAX(E$1:E70)+1)</f>
        <v>21</v>
      </c>
      <c r="F71" s="12" t="b">
        <f>IF(ISNUMBER(SEARCH(T$1,$D71)),MAX(F$1:F70)+1)</f>
        <v>0</v>
      </c>
      <c r="G71" s="12" t="b">
        <f>IF(ISNUMBER(SEARCH(U$1,$D71)),MAX(G$1:G70)+1)</f>
        <v>0</v>
      </c>
      <c r="H71" s="12" t="b">
        <f>IF(ISNUMBER(SEARCH(V$1,$D71)),MAX(H$1:H70)+1)</f>
        <v>0</v>
      </c>
      <c r="I71" s="12" t="b">
        <f>IF(ISNUMBER(SEARCH(W$1,$D71)),MAX(I$1:I70)+1)</f>
        <v>0</v>
      </c>
      <c r="J71" s="12" t="b">
        <f>IF(ISNUMBER(SEARCH(X$1,$D71)),MAX(J$1:J70)+1)</f>
        <v>0</v>
      </c>
      <c r="K71" s="12">
        <f>IF(ISNUMBER(SEARCH(Y$1,$D71)),MAX(K$1:K70)+1)</f>
        <v>21</v>
      </c>
      <c r="L71" s="12" t="b">
        <f>IF(ISNUMBER(SEARCH(Z$1,$D71)),MAX(L$1:L70)+1)</f>
        <v>0</v>
      </c>
      <c r="M71" s="12" t="b">
        <f>IF(ISNUMBER(SEARCH(AA$1,$D71)),MAX(M$1:M70)+1)</f>
        <v>0</v>
      </c>
      <c r="N71" s="12" t="b">
        <f>IF(ISNUMBER(SEARCH(AB$1,$D71)),MAX(N$1:N70)+1)</f>
        <v>0</v>
      </c>
      <c r="O71" s="12" t="b">
        <f>IF(ISNUMBER(SEARCH(AC$1,$D71)),MAX(O$1:O70)+1)</f>
        <v>0</v>
      </c>
      <c r="P71" s="12" t="b">
        <f>IF(ISNUMBER(SEARCH(AD$1,$D71)),MAX(P$1:P70)+1)</f>
        <v>0</v>
      </c>
      <c r="Q71" s="12" t="str">
        <f>'AB Touchpoint System Workbook'!K82</f>
        <v>Client 70</v>
      </c>
      <c r="R71" s="13">
        <f t="shared" si="3"/>
        <v>70</v>
      </c>
      <c r="S71" s="14" t="str">
        <f>IFERROR(VLOOKUP($R71,E:$Q,13,0),"")</f>
        <v/>
      </c>
      <c r="T71" s="14" t="str">
        <f>IFERROR(VLOOKUP($R71,F:$Q,12,0),"")</f>
        <v/>
      </c>
      <c r="U71" s="14" t="str">
        <f>IFERROR(VLOOKUP($R71,G:$Q,11,0),"")</f>
        <v/>
      </c>
      <c r="V71" s="14" t="str">
        <f>IFERROR(VLOOKUP($R71,H:$Q,10,0),"")</f>
        <v/>
      </c>
      <c r="W71" s="14" t="str">
        <f>IFERROR(VLOOKUP($R71,I:$Q,9,0),"")</f>
        <v/>
      </c>
      <c r="X71" s="14" t="str">
        <f>IFERROR(VLOOKUP($R71,J:$Q,8,0),"")</f>
        <v/>
      </c>
      <c r="Y71" s="14" t="str">
        <f>IFERROR(VLOOKUP($R71,K:$Q,7,0),"")</f>
        <v/>
      </c>
      <c r="Z71" s="14" t="str">
        <f>IFERROR(VLOOKUP($R71,L:$Q,6,0),"")</f>
        <v/>
      </c>
      <c r="AA71" s="14" t="str">
        <f>IFERROR(VLOOKUP($R71,M:$Q,5,0),"")</f>
        <v/>
      </c>
      <c r="AB71" s="14" t="str">
        <f>IFERROR(VLOOKUP($R71,N:$Q,4,0),"")</f>
        <v/>
      </c>
      <c r="AC71" s="14" t="str">
        <f>IFERROR(VLOOKUP($R71,O:$Q,3,0),"")</f>
        <v/>
      </c>
      <c r="AD71" s="14" t="str">
        <f>IFERROR(VLOOKUP($R71,P:$Q,2,0),"")</f>
        <v/>
      </c>
    </row>
    <row r="72" spans="1:30" x14ac:dyDescent="0.15">
      <c r="A72" s="9">
        <f>'AB Touchpoint System Workbook'!Z83</f>
        <v>43405</v>
      </c>
      <c r="B72" s="14">
        <f t="shared" si="2"/>
        <v>11</v>
      </c>
      <c r="C72" s="12" t="str">
        <f>IF('AB Touchpoint System Workbook'!J83="A",VLOOKUP($B72,Reference!$A$93:D$104,4,0),IF('AB Touchpoint System Workbook'!J83="b",VLOOKUP($B72,Reference!$A$93:E$104,5,0),""))</f>
        <v>FebruaryAugust</v>
      </c>
      <c r="D72" s="12" t="str">
        <f>IF('AB Touchpoint System Workbook'!J83="A",Q72&amp;C72,IF('AB Touchpoint System Workbook'!J83="b",Q72&amp;C72,""))</f>
        <v>Client 71FebruaryAugust</v>
      </c>
      <c r="E72" s="12" t="b">
        <f>IF(ISNUMBER(SEARCH(S$1,$D72)),MAX(E$1:E71)+1)</f>
        <v>0</v>
      </c>
      <c r="F72" s="12">
        <f>IF(ISNUMBER(SEARCH(T$1,$D72)),MAX(F$1:F71)+1)</f>
        <v>22</v>
      </c>
      <c r="G72" s="12" t="b">
        <f>IF(ISNUMBER(SEARCH(U$1,$D72)),MAX(G$1:G71)+1)</f>
        <v>0</v>
      </c>
      <c r="H72" s="12" t="b">
        <f>IF(ISNUMBER(SEARCH(V$1,$D72)),MAX(H$1:H71)+1)</f>
        <v>0</v>
      </c>
      <c r="I72" s="12" t="b">
        <f>IF(ISNUMBER(SEARCH(W$1,$D72)),MAX(I$1:I71)+1)</f>
        <v>0</v>
      </c>
      <c r="J72" s="12" t="b">
        <f>IF(ISNUMBER(SEARCH(X$1,$D72)),MAX(J$1:J71)+1)</f>
        <v>0</v>
      </c>
      <c r="K72" s="12" t="b">
        <f>IF(ISNUMBER(SEARCH(Y$1,$D72)),MAX(K$1:K71)+1)</f>
        <v>0</v>
      </c>
      <c r="L72" s="12">
        <f>IF(ISNUMBER(SEARCH(Z$1,$D72)),MAX(L$1:L71)+1)</f>
        <v>22</v>
      </c>
      <c r="M72" s="12" t="b">
        <f>IF(ISNUMBER(SEARCH(AA$1,$D72)),MAX(M$1:M71)+1)</f>
        <v>0</v>
      </c>
      <c r="N72" s="12" t="b">
        <f>IF(ISNUMBER(SEARCH(AB$1,$D72)),MAX(N$1:N71)+1)</f>
        <v>0</v>
      </c>
      <c r="O72" s="12" t="b">
        <f>IF(ISNUMBER(SEARCH(AC$1,$D72)),MAX(O$1:O71)+1)</f>
        <v>0</v>
      </c>
      <c r="P72" s="12" t="b">
        <f>IF(ISNUMBER(SEARCH(AD$1,$D72)),MAX(P$1:P71)+1)</f>
        <v>0</v>
      </c>
      <c r="Q72" s="12" t="str">
        <f>'AB Touchpoint System Workbook'!K83</f>
        <v>Client 71</v>
      </c>
      <c r="R72" s="13">
        <f t="shared" si="3"/>
        <v>71</v>
      </c>
      <c r="S72" s="14" t="str">
        <f>IFERROR(VLOOKUP($R72,E:$Q,13,0),"")</f>
        <v/>
      </c>
      <c r="T72" s="14" t="str">
        <f>IFERROR(VLOOKUP($R72,F:$Q,12,0),"")</f>
        <v/>
      </c>
      <c r="U72" s="14" t="str">
        <f>IFERROR(VLOOKUP($R72,G:$Q,11,0),"")</f>
        <v/>
      </c>
      <c r="V72" s="14" t="str">
        <f>IFERROR(VLOOKUP($R72,H:$Q,10,0),"")</f>
        <v/>
      </c>
      <c r="W72" s="14" t="str">
        <f>IFERROR(VLOOKUP($R72,I:$Q,9,0),"")</f>
        <v/>
      </c>
      <c r="X72" s="14" t="str">
        <f>IFERROR(VLOOKUP($R72,J:$Q,8,0),"")</f>
        <v/>
      </c>
      <c r="Y72" s="14" t="str">
        <f>IFERROR(VLOOKUP($R72,K:$Q,7,0),"")</f>
        <v/>
      </c>
      <c r="Z72" s="14" t="str">
        <f>IFERROR(VLOOKUP($R72,L:$Q,6,0),"")</f>
        <v/>
      </c>
      <c r="AA72" s="14" t="str">
        <f>IFERROR(VLOOKUP($R72,M:$Q,5,0),"")</f>
        <v/>
      </c>
      <c r="AB72" s="14" t="str">
        <f>IFERROR(VLOOKUP($R72,N:$Q,4,0),"")</f>
        <v/>
      </c>
      <c r="AC72" s="14" t="str">
        <f>IFERROR(VLOOKUP($R72,O:$Q,3,0),"")</f>
        <v/>
      </c>
      <c r="AD72" s="14" t="str">
        <f>IFERROR(VLOOKUP($R72,P:$Q,2,0),"")</f>
        <v/>
      </c>
    </row>
    <row r="73" spans="1:30" x14ac:dyDescent="0.15">
      <c r="A73" s="9">
        <f>'AB Touchpoint System Workbook'!Z84</f>
        <v>43101</v>
      </c>
      <c r="B73" s="14">
        <f t="shared" si="2"/>
        <v>1</v>
      </c>
      <c r="C73" s="12" t="str">
        <f>IF('AB Touchpoint System Workbook'!J84="A",VLOOKUP($B73,Reference!$A$93:D$104,4,0),IF('AB Touchpoint System Workbook'!J84="b",VLOOKUP($B73,Reference!$A$93:E$104,5,0),""))</f>
        <v/>
      </c>
      <c r="D73" s="12" t="str">
        <f>IF('AB Touchpoint System Workbook'!J84="A",Q73&amp;C73,IF('AB Touchpoint System Workbook'!J84="b",Q73&amp;C73,""))</f>
        <v/>
      </c>
      <c r="E73" s="12" t="b">
        <f>IF(ISNUMBER(SEARCH(S$1,$D73)),MAX(E$1:E72)+1)</f>
        <v>0</v>
      </c>
      <c r="F73" s="12" t="b">
        <f>IF(ISNUMBER(SEARCH(T$1,$D73)),MAX(F$1:F72)+1)</f>
        <v>0</v>
      </c>
      <c r="G73" s="12" t="b">
        <f>IF(ISNUMBER(SEARCH(U$1,$D73)),MAX(G$1:G72)+1)</f>
        <v>0</v>
      </c>
      <c r="H73" s="12" t="b">
        <f>IF(ISNUMBER(SEARCH(V$1,$D73)),MAX(H$1:H72)+1)</f>
        <v>0</v>
      </c>
      <c r="I73" s="12" t="b">
        <f>IF(ISNUMBER(SEARCH(W$1,$D73)),MAX(I$1:I72)+1)</f>
        <v>0</v>
      </c>
      <c r="J73" s="12" t="b">
        <f>IF(ISNUMBER(SEARCH(X$1,$D73)),MAX(J$1:J72)+1)</f>
        <v>0</v>
      </c>
      <c r="K73" s="12" t="b">
        <f>IF(ISNUMBER(SEARCH(Y$1,$D73)),MAX(K$1:K72)+1)</f>
        <v>0</v>
      </c>
      <c r="L73" s="12" t="b">
        <f>IF(ISNUMBER(SEARCH(Z$1,$D73)),MAX(L$1:L72)+1)</f>
        <v>0</v>
      </c>
      <c r="M73" s="12" t="b">
        <f>IF(ISNUMBER(SEARCH(AA$1,$D73)),MAX(M$1:M72)+1)</f>
        <v>0</v>
      </c>
      <c r="N73" s="12" t="b">
        <f>IF(ISNUMBER(SEARCH(AB$1,$D73)),MAX(N$1:N72)+1)</f>
        <v>0</v>
      </c>
      <c r="O73" s="12" t="b">
        <f>IF(ISNUMBER(SEARCH(AC$1,$D73)),MAX(O$1:O72)+1)</f>
        <v>0</v>
      </c>
      <c r="P73" s="12" t="b">
        <f>IF(ISNUMBER(SEARCH(AD$1,$D73)),MAX(P$1:P72)+1)</f>
        <v>0</v>
      </c>
      <c r="Q73" s="12" t="str">
        <f>'AB Touchpoint System Workbook'!K84</f>
        <v>Client 72</v>
      </c>
      <c r="R73" s="13">
        <f t="shared" si="3"/>
        <v>72</v>
      </c>
      <c r="S73" s="14" t="str">
        <f>IFERROR(VLOOKUP($R73,E:$Q,13,0),"")</f>
        <v/>
      </c>
      <c r="T73" s="14" t="str">
        <f>IFERROR(VLOOKUP($R73,F:$Q,12,0),"")</f>
        <v/>
      </c>
      <c r="U73" s="14" t="str">
        <f>IFERROR(VLOOKUP($R73,G:$Q,11,0),"")</f>
        <v/>
      </c>
      <c r="V73" s="14" t="str">
        <f>IFERROR(VLOOKUP($R73,H:$Q,10,0),"")</f>
        <v/>
      </c>
      <c r="W73" s="14" t="str">
        <f>IFERROR(VLOOKUP($R73,I:$Q,9,0),"")</f>
        <v/>
      </c>
      <c r="X73" s="14" t="str">
        <f>IFERROR(VLOOKUP($R73,J:$Q,8,0),"")</f>
        <v/>
      </c>
      <c r="Y73" s="14" t="str">
        <f>IFERROR(VLOOKUP($R73,K:$Q,7,0),"")</f>
        <v/>
      </c>
      <c r="Z73" s="14" t="str">
        <f>IFERROR(VLOOKUP($R73,L:$Q,6,0),"")</f>
        <v/>
      </c>
      <c r="AA73" s="14" t="str">
        <f>IFERROR(VLOOKUP($R73,M:$Q,5,0),"")</f>
        <v/>
      </c>
      <c r="AB73" s="14" t="str">
        <f>IFERROR(VLOOKUP($R73,N:$Q,4,0),"")</f>
        <v/>
      </c>
      <c r="AC73" s="14" t="str">
        <f>IFERROR(VLOOKUP($R73,O:$Q,3,0),"")</f>
        <v/>
      </c>
      <c r="AD73" s="14" t="str">
        <f>IFERROR(VLOOKUP($R73,P:$Q,2,0),"")</f>
        <v/>
      </c>
    </row>
    <row r="74" spans="1:30" x14ac:dyDescent="0.15">
      <c r="A74" s="9">
        <f>'AB Touchpoint System Workbook'!Z85</f>
        <v>43101</v>
      </c>
      <c r="B74" s="14">
        <f t="shared" si="2"/>
        <v>1</v>
      </c>
      <c r="C74" s="12" t="str">
        <f>IF('AB Touchpoint System Workbook'!J85="A",VLOOKUP($B74,Reference!$A$93:D$104,4,0),IF('AB Touchpoint System Workbook'!J85="b",VLOOKUP($B74,Reference!$A$93:E$104,5,0),""))</f>
        <v/>
      </c>
      <c r="D74" s="12" t="str">
        <f>IF('AB Touchpoint System Workbook'!J85="A",Q74&amp;C74,IF('AB Touchpoint System Workbook'!J85="b",Q74&amp;C74,""))</f>
        <v/>
      </c>
      <c r="E74" s="12" t="b">
        <f>IF(ISNUMBER(SEARCH(S$1,$D74)),MAX(E$1:E73)+1)</f>
        <v>0</v>
      </c>
      <c r="F74" s="12" t="b">
        <f>IF(ISNUMBER(SEARCH(T$1,$D74)),MAX(F$1:F73)+1)</f>
        <v>0</v>
      </c>
      <c r="G74" s="12" t="b">
        <f>IF(ISNUMBER(SEARCH(U$1,$D74)),MAX(G$1:G73)+1)</f>
        <v>0</v>
      </c>
      <c r="H74" s="12" t="b">
        <f>IF(ISNUMBER(SEARCH(V$1,$D74)),MAX(H$1:H73)+1)</f>
        <v>0</v>
      </c>
      <c r="I74" s="12" t="b">
        <f>IF(ISNUMBER(SEARCH(W$1,$D74)),MAX(I$1:I73)+1)</f>
        <v>0</v>
      </c>
      <c r="J74" s="12" t="b">
        <f>IF(ISNUMBER(SEARCH(X$1,$D74)),MAX(J$1:J73)+1)</f>
        <v>0</v>
      </c>
      <c r="K74" s="12" t="b">
        <f>IF(ISNUMBER(SEARCH(Y$1,$D74)),MAX(K$1:K73)+1)</f>
        <v>0</v>
      </c>
      <c r="L74" s="12" t="b">
        <f>IF(ISNUMBER(SEARCH(Z$1,$D74)),MAX(L$1:L73)+1)</f>
        <v>0</v>
      </c>
      <c r="M74" s="12" t="b">
        <f>IF(ISNUMBER(SEARCH(AA$1,$D74)),MAX(M$1:M73)+1)</f>
        <v>0</v>
      </c>
      <c r="N74" s="12" t="b">
        <f>IF(ISNUMBER(SEARCH(AB$1,$D74)),MAX(N$1:N73)+1)</f>
        <v>0</v>
      </c>
      <c r="O74" s="12" t="b">
        <f>IF(ISNUMBER(SEARCH(AC$1,$D74)),MAX(O$1:O73)+1)</f>
        <v>0</v>
      </c>
      <c r="P74" s="12" t="b">
        <f>IF(ISNUMBER(SEARCH(AD$1,$D74)),MAX(P$1:P73)+1)</f>
        <v>0</v>
      </c>
      <c r="Q74" s="12" t="str">
        <f>'AB Touchpoint System Workbook'!K85</f>
        <v>Client 73</v>
      </c>
      <c r="R74" s="13">
        <f t="shared" si="3"/>
        <v>73</v>
      </c>
      <c r="S74" s="14" t="str">
        <f>IFERROR(VLOOKUP($R74,E:$Q,13,0),"")</f>
        <v/>
      </c>
      <c r="T74" s="14" t="str">
        <f>IFERROR(VLOOKUP($R74,F:$Q,12,0),"")</f>
        <v/>
      </c>
      <c r="U74" s="14" t="str">
        <f>IFERROR(VLOOKUP($R74,G:$Q,11,0),"")</f>
        <v/>
      </c>
      <c r="V74" s="14" t="str">
        <f>IFERROR(VLOOKUP($R74,H:$Q,10,0),"")</f>
        <v/>
      </c>
      <c r="W74" s="14" t="str">
        <f>IFERROR(VLOOKUP($R74,I:$Q,9,0),"")</f>
        <v/>
      </c>
      <c r="X74" s="14" t="str">
        <f>IFERROR(VLOOKUP($R74,J:$Q,8,0),"")</f>
        <v/>
      </c>
      <c r="Y74" s="14" t="str">
        <f>IFERROR(VLOOKUP($R74,K:$Q,7,0),"")</f>
        <v/>
      </c>
      <c r="Z74" s="14" t="str">
        <f>IFERROR(VLOOKUP($R74,L:$Q,6,0),"")</f>
        <v/>
      </c>
      <c r="AA74" s="14" t="str">
        <f>IFERROR(VLOOKUP($R74,M:$Q,5,0),"")</f>
        <v/>
      </c>
      <c r="AB74" s="14" t="str">
        <f>IFERROR(VLOOKUP($R74,N:$Q,4,0),"")</f>
        <v/>
      </c>
      <c r="AC74" s="14" t="str">
        <f>IFERROR(VLOOKUP($R74,O:$Q,3,0),"")</f>
        <v/>
      </c>
      <c r="AD74" s="14" t="str">
        <f>IFERROR(VLOOKUP($R74,P:$Q,2,0),"")</f>
        <v/>
      </c>
    </row>
    <row r="75" spans="1:30" x14ac:dyDescent="0.15">
      <c r="A75" s="9">
        <f>'AB Touchpoint System Workbook'!Z86</f>
        <v>43132</v>
      </c>
      <c r="B75" s="14">
        <f t="shared" si="2"/>
        <v>2</v>
      </c>
      <c r="C75" s="12" t="str">
        <f>IF('AB Touchpoint System Workbook'!J86="A",VLOOKUP($B75,Reference!$A$93:D$104,4,0),IF('AB Touchpoint System Workbook'!J86="b",VLOOKUP($B75,Reference!$A$93:E$104,5,0),""))</f>
        <v/>
      </c>
      <c r="D75" s="12" t="str">
        <f>IF('AB Touchpoint System Workbook'!J86="A",Q75&amp;C75,IF('AB Touchpoint System Workbook'!J86="b",Q75&amp;C75,""))</f>
        <v/>
      </c>
      <c r="E75" s="12" t="b">
        <f>IF(ISNUMBER(SEARCH(S$1,$D75)),MAX(E$1:E74)+1)</f>
        <v>0</v>
      </c>
      <c r="F75" s="12" t="b">
        <f>IF(ISNUMBER(SEARCH(T$1,$D75)),MAX(F$1:F74)+1)</f>
        <v>0</v>
      </c>
      <c r="G75" s="12" t="b">
        <f>IF(ISNUMBER(SEARCH(U$1,$D75)),MAX(G$1:G74)+1)</f>
        <v>0</v>
      </c>
      <c r="H75" s="12" t="b">
        <f>IF(ISNUMBER(SEARCH(V$1,$D75)),MAX(H$1:H74)+1)</f>
        <v>0</v>
      </c>
      <c r="I75" s="12" t="b">
        <f>IF(ISNUMBER(SEARCH(W$1,$D75)),MAX(I$1:I74)+1)</f>
        <v>0</v>
      </c>
      <c r="J75" s="12" t="b">
        <f>IF(ISNUMBER(SEARCH(X$1,$D75)),MAX(J$1:J74)+1)</f>
        <v>0</v>
      </c>
      <c r="K75" s="12" t="b">
        <f>IF(ISNUMBER(SEARCH(Y$1,$D75)),MAX(K$1:K74)+1)</f>
        <v>0</v>
      </c>
      <c r="L75" s="12" t="b">
        <f>IF(ISNUMBER(SEARCH(Z$1,$D75)),MAX(L$1:L74)+1)</f>
        <v>0</v>
      </c>
      <c r="M75" s="12" t="b">
        <f>IF(ISNUMBER(SEARCH(AA$1,$D75)),MAX(M$1:M74)+1)</f>
        <v>0</v>
      </c>
      <c r="N75" s="12" t="b">
        <f>IF(ISNUMBER(SEARCH(AB$1,$D75)),MAX(N$1:N74)+1)</f>
        <v>0</v>
      </c>
      <c r="O75" s="12" t="b">
        <f>IF(ISNUMBER(SEARCH(AC$1,$D75)),MAX(O$1:O74)+1)</f>
        <v>0</v>
      </c>
      <c r="P75" s="12" t="b">
        <f>IF(ISNUMBER(SEARCH(AD$1,$D75)),MAX(P$1:P74)+1)</f>
        <v>0</v>
      </c>
      <c r="Q75" s="12" t="str">
        <f>'AB Touchpoint System Workbook'!K86</f>
        <v>Client 74</v>
      </c>
      <c r="R75" s="13">
        <f t="shared" si="3"/>
        <v>74</v>
      </c>
      <c r="S75" s="14" t="str">
        <f>IFERROR(VLOOKUP($R75,E:$Q,13,0),"")</f>
        <v/>
      </c>
      <c r="T75" s="14" t="str">
        <f>IFERROR(VLOOKUP($R75,F:$Q,12,0),"")</f>
        <v/>
      </c>
      <c r="U75" s="14" t="str">
        <f>IFERROR(VLOOKUP($R75,G:$Q,11,0),"")</f>
        <v/>
      </c>
      <c r="V75" s="14" t="str">
        <f>IFERROR(VLOOKUP($R75,H:$Q,10,0),"")</f>
        <v/>
      </c>
      <c r="W75" s="14" t="str">
        <f>IFERROR(VLOOKUP($R75,I:$Q,9,0),"")</f>
        <v/>
      </c>
      <c r="X75" s="14" t="str">
        <f>IFERROR(VLOOKUP($R75,J:$Q,8,0),"")</f>
        <v/>
      </c>
      <c r="Y75" s="14" t="str">
        <f>IFERROR(VLOOKUP($R75,K:$Q,7,0),"")</f>
        <v/>
      </c>
      <c r="Z75" s="14" t="str">
        <f>IFERROR(VLOOKUP($R75,L:$Q,6,0),"")</f>
        <v/>
      </c>
      <c r="AA75" s="14" t="str">
        <f>IFERROR(VLOOKUP($R75,M:$Q,5,0),"")</f>
        <v/>
      </c>
      <c r="AB75" s="14" t="str">
        <f>IFERROR(VLOOKUP($R75,N:$Q,4,0),"")</f>
        <v/>
      </c>
      <c r="AC75" s="14" t="str">
        <f>IFERROR(VLOOKUP($R75,O:$Q,3,0),"")</f>
        <v/>
      </c>
      <c r="AD75" s="14" t="str">
        <f>IFERROR(VLOOKUP($R75,P:$Q,2,0),"")</f>
        <v/>
      </c>
    </row>
    <row r="76" spans="1:30" x14ac:dyDescent="0.15">
      <c r="A76" s="9">
        <f>'AB Touchpoint System Workbook'!Z87</f>
        <v>43160</v>
      </c>
      <c r="B76" s="14">
        <f t="shared" si="2"/>
        <v>3</v>
      </c>
      <c r="C76" s="12" t="str">
        <f>IF('AB Touchpoint System Workbook'!J87="A",VLOOKUP($B76,Reference!$A$93:D$104,4,0),IF('AB Touchpoint System Workbook'!J87="b",VLOOKUP($B76,Reference!$A$93:E$104,5,0),""))</f>
        <v/>
      </c>
      <c r="D76" s="12" t="str">
        <f>IF('AB Touchpoint System Workbook'!J87="A",Q76&amp;C76,IF('AB Touchpoint System Workbook'!J87="b",Q76&amp;C76,""))</f>
        <v/>
      </c>
      <c r="E76" s="12" t="b">
        <f>IF(ISNUMBER(SEARCH(S$1,$D76)),MAX(E$1:E75)+1)</f>
        <v>0</v>
      </c>
      <c r="F76" s="12" t="b">
        <f>IF(ISNUMBER(SEARCH(T$1,$D76)),MAX(F$1:F75)+1)</f>
        <v>0</v>
      </c>
      <c r="G76" s="12" t="b">
        <f>IF(ISNUMBER(SEARCH(U$1,$D76)),MAX(G$1:G75)+1)</f>
        <v>0</v>
      </c>
      <c r="H76" s="12" t="b">
        <f>IF(ISNUMBER(SEARCH(V$1,$D76)),MAX(H$1:H75)+1)</f>
        <v>0</v>
      </c>
      <c r="I76" s="12" t="b">
        <f>IF(ISNUMBER(SEARCH(W$1,$D76)),MAX(I$1:I75)+1)</f>
        <v>0</v>
      </c>
      <c r="J76" s="12" t="b">
        <f>IF(ISNUMBER(SEARCH(X$1,$D76)),MAX(J$1:J75)+1)</f>
        <v>0</v>
      </c>
      <c r="K76" s="12" t="b">
        <f>IF(ISNUMBER(SEARCH(Y$1,$D76)),MAX(K$1:K75)+1)</f>
        <v>0</v>
      </c>
      <c r="L76" s="12" t="b">
        <f>IF(ISNUMBER(SEARCH(Z$1,$D76)),MAX(L$1:L75)+1)</f>
        <v>0</v>
      </c>
      <c r="M76" s="12" t="b">
        <f>IF(ISNUMBER(SEARCH(AA$1,$D76)),MAX(M$1:M75)+1)</f>
        <v>0</v>
      </c>
      <c r="N76" s="12" t="b">
        <f>IF(ISNUMBER(SEARCH(AB$1,$D76)),MAX(N$1:N75)+1)</f>
        <v>0</v>
      </c>
      <c r="O76" s="12" t="b">
        <f>IF(ISNUMBER(SEARCH(AC$1,$D76)),MAX(O$1:O75)+1)</f>
        <v>0</v>
      </c>
      <c r="P76" s="12" t="b">
        <f>IF(ISNUMBER(SEARCH(AD$1,$D76)),MAX(P$1:P75)+1)</f>
        <v>0</v>
      </c>
      <c r="Q76" s="12" t="str">
        <f>'AB Touchpoint System Workbook'!K87</f>
        <v>Client 75</v>
      </c>
      <c r="R76" s="13">
        <f t="shared" si="3"/>
        <v>75</v>
      </c>
      <c r="S76" s="14" t="str">
        <f>IFERROR(VLOOKUP($R76,E:$Q,13,0),"")</f>
        <v/>
      </c>
      <c r="T76" s="14" t="str">
        <f>IFERROR(VLOOKUP($R76,F:$Q,12,0),"")</f>
        <v/>
      </c>
      <c r="U76" s="14" t="str">
        <f>IFERROR(VLOOKUP($R76,G:$Q,11,0),"")</f>
        <v/>
      </c>
      <c r="V76" s="14" t="str">
        <f>IFERROR(VLOOKUP($R76,H:$Q,10,0),"")</f>
        <v/>
      </c>
      <c r="W76" s="14" t="str">
        <f>IFERROR(VLOOKUP($R76,I:$Q,9,0),"")</f>
        <v/>
      </c>
      <c r="X76" s="14" t="str">
        <f>IFERROR(VLOOKUP($R76,J:$Q,8,0),"")</f>
        <v/>
      </c>
      <c r="Y76" s="14" t="str">
        <f>IFERROR(VLOOKUP($R76,K:$Q,7,0),"")</f>
        <v/>
      </c>
      <c r="Z76" s="14" t="str">
        <f>IFERROR(VLOOKUP($R76,L:$Q,6,0),"")</f>
        <v/>
      </c>
      <c r="AA76" s="14" t="str">
        <f>IFERROR(VLOOKUP($R76,M:$Q,5,0),"")</f>
        <v/>
      </c>
      <c r="AB76" s="14" t="str">
        <f>IFERROR(VLOOKUP($R76,N:$Q,4,0),"")</f>
        <v/>
      </c>
      <c r="AC76" s="14" t="str">
        <f>IFERROR(VLOOKUP($R76,O:$Q,3,0),"")</f>
        <v/>
      </c>
      <c r="AD76" s="14" t="str">
        <f>IFERROR(VLOOKUP($R76,P:$Q,2,0),"")</f>
        <v/>
      </c>
    </row>
    <row r="77" spans="1:30" x14ac:dyDescent="0.15">
      <c r="A77" s="9">
        <f>'AB Touchpoint System Workbook'!Z88</f>
        <v>43191</v>
      </c>
      <c r="B77" s="14">
        <f t="shared" si="2"/>
        <v>4</v>
      </c>
      <c r="C77" s="12" t="str">
        <f>IF('AB Touchpoint System Workbook'!J88="A",VLOOKUP($B77,Reference!$A$93:D$104,4,0),IF('AB Touchpoint System Workbook'!J88="b",VLOOKUP($B77,Reference!$A$93:E$104,5,0),""))</f>
        <v/>
      </c>
      <c r="D77" s="12" t="str">
        <f>IF('AB Touchpoint System Workbook'!J88="A",Q77&amp;C77,IF('AB Touchpoint System Workbook'!J88="b",Q77&amp;C77,""))</f>
        <v/>
      </c>
      <c r="E77" s="12" t="b">
        <f>IF(ISNUMBER(SEARCH(S$1,$D77)),MAX(E$1:E76)+1)</f>
        <v>0</v>
      </c>
      <c r="F77" s="12" t="b">
        <f>IF(ISNUMBER(SEARCH(T$1,$D77)),MAX(F$1:F76)+1)</f>
        <v>0</v>
      </c>
      <c r="G77" s="12" t="b">
        <f>IF(ISNUMBER(SEARCH(U$1,$D77)),MAX(G$1:G76)+1)</f>
        <v>0</v>
      </c>
      <c r="H77" s="12" t="b">
        <f>IF(ISNUMBER(SEARCH(V$1,$D77)),MAX(H$1:H76)+1)</f>
        <v>0</v>
      </c>
      <c r="I77" s="12" t="b">
        <f>IF(ISNUMBER(SEARCH(W$1,$D77)),MAX(I$1:I76)+1)</f>
        <v>0</v>
      </c>
      <c r="J77" s="12" t="b">
        <f>IF(ISNUMBER(SEARCH(X$1,$D77)),MAX(J$1:J76)+1)</f>
        <v>0</v>
      </c>
      <c r="K77" s="12" t="b">
        <f>IF(ISNUMBER(SEARCH(Y$1,$D77)),MAX(K$1:K76)+1)</f>
        <v>0</v>
      </c>
      <c r="L77" s="12" t="b">
        <f>IF(ISNUMBER(SEARCH(Z$1,$D77)),MAX(L$1:L76)+1)</f>
        <v>0</v>
      </c>
      <c r="M77" s="12" t="b">
        <f>IF(ISNUMBER(SEARCH(AA$1,$D77)),MAX(M$1:M76)+1)</f>
        <v>0</v>
      </c>
      <c r="N77" s="12" t="b">
        <f>IF(ISNUMBER(SEARCH(AB$1,$D77)),MAX(N$1:N76)+1)</f>
        <v>0</v>
      </c>
      <c r="O77" s="12" t="b">
        <f>IF(ISNUMBER(SEARCH(AC$1,$D77)),MAX(O$1:O76)+1)</f>
        <v>0</v>
      </c>
      <c r="P77" s="12" t="b">
        <f>IF(ISNUMBER(SEARCH(AD$1,$D77)),MAX(P$1:P76)+1)</f>
        <v>0</v>
      </c>
      <c r="Q77" s="12" t="str">
        <f>'AB Touchpoint System Workbook'!K88</f>
        <v>Client 76</v>
      </c>
      <c r="R77" s="13">
        <f t="shared" si="3"/>
        <v>76</v>
      </c>
      <c r="S77" s="14" t="str">
        <f>IFERROR(VLOOKUP($R77,E:$Q,13,0),"")</f>
        <v/>
      </c>
      <c r="T77" s="14" t="str">
        <f>IFERROR(VLOOKUP($R77,F:$Q,12,0),"")</f>
        <v/>
      </c>
      <c r="U77" s="14" t="str">
        <f>IFERROR(VLOOKUP($R77,G:$Q,11,0),"")</f>
        <v/>
      </c>
      <c r="V77" s="14" t="str">
        <f>IFERROR(VLOOKUP($R77,H:$Q,10,0),"")</f>
        <v/>
      </c>
      <c r="W77" s="14" t="str">
        <f>IFERROR(VLOOKUP($R77,I:$Q,9,0),"")</f>
        <v/>
      </c>
      <c r="X77" s="14" t="str">
        <f>IFERROR(VLOOKUP($R77,J:$Q,8,0),"")</f>
        <v/>
      </c>
      <c r="Y77" s="14" t="str">
        <f>IFERROR(VLOOKUP($R77,K:$Q,7,0),"")</f>
        <v/>
      </c>
      <c r="Z77" s="14" t="str">
        <f>IFERROR(VLOOKUP($R77,L:$Q,6,0),"")</f>
        <v/>
      </c>
      <c r="AA77" s="14" t="str">
        <f>IFERROR(VLOOKUP($R77,M:$Q,5,0),"")</f>
        <v/>
      </c>
      <c r="AB77" s="14" t="str">
        <f>IFERROR(VLOOKUP($R77,N:$Q,4,0),"")</f>
        <v/>
      </c>
      <c r="AC77" s="14" t="str">
        <f>IFERROR(VLOOKUP($R77,O:$Q,3,0),"")</f>
        <v/>
      </c>
      <c r="AD77" s="14" t="str">
        <f>IFERROR(VLOOKUP($R77,P:$Q,2,0),"")</f>
        <v/>
      </c>
    </row>
    <row r="78" spans="1:30" x14ac:dyDescent="0.15">
      <c r="A78" s="9">
        <f>'AB Touchpoint System Workbook'!Z89</f>
        <v>43221</v>
      </c>
      <c r="B78" s="14">
        <f t="shared" si="2"/>
        <v>5</v>
      </c>
      <c r="C78" s="12" t="str">
        <f>IF('AB Touchpoint System Workbook'!J89="A",VLOOKUP($B78,Reference!$A$93:D$104,4,0),IF('AB Touchpoint System Workbook'!J89="b",VLOOKUP($B78,Reference!$A$93:E$104,5,0),""))</f>
        <v/>
      </c>
      <c r="D78" s="12" t="str">
        <f>IF('AB Touchpoint System Workbook'!J89="A",Q78&amp;C78,IF('AB Touchpoint System Workbook'!J89="b",Q78&amp;C78,""))</f>
        <v/>
      </c>
      <c r="E78" s="12" t="b">
        <f>IF(ISNUMBER(SEARCH(S$1,$D78)),MAX(E$1:E77)+1)</f>
        <v>0</v>
      </c>
      <c r="F78" s="12" t="b">
        <f>IF(ISNUMBER(SEARCH(T$1,$D78)),MAX(F$1:F77)+1)</f>
        <v>0</v>
      </c>
      <c r="G78" s="12" t="b">
        <f>IF(ISNUMBER(SEARCH(U$1,$D78)),MAX(G$1:G77)+1)</f>
        <v>0</v>
      </c>
      <c r="H78" s="12" t="b">
        <f>IF(ISNUMBER(SEARCH(V$1,$D78)),MAX(H$1:H77)+1)</f>
        <v>0</v>
      </c>
      <c r="I78" s="12" t="b">
        <f>IF(ISNUMBER(SEARCH(W$1,$D78)),MAX(I$1:I77)+1)</f>
        <v>0</v>
      </c>
      <c r="J78" s="12" t="b">
        <f>IF(ISNUMBER(SEARCH(X$1,$D78)),MAX(J$1:J77)+1)</f>
        <v>0</v>
      </c>
      <c r="K78" s="12" t="b">
        <f>IF(ISNUMBER(SEARCH(Y$1,$D78)),MAX(K$1:K77)+1)</f>
        <v>0</v>
      </c>
      <c r="L78" s="12" t="b">
        <f>IF(ISNUMBER(SEARCH(Z$1,$D78)),MAX(L$1:L77)+1)</f>
        <v>0</v>
      </c>
      <c r="M78" s="12" t="b">
        <f>IF(ISNUMBER(SEARCH(AA$1,$D78)),MAX(M$1:M77)+1)</f>
        <v>0</v>
      </c>
      <c r="N78" s="12" t="b">
        <f>IF(ISNUMBER(SEARCH(AB$1,$D78)),MAX(N$1:N77)+1)</f>
        <v>0</v>
      </c>
      <c r="O78" s="12" t="b">
        <f>IF(ISNUMBER(SEARCH(AC$1,$D78)),MAX(O$1:O77)+1)</f>
        <v>0</v>
      </c>
      <c r="P78" s="12" t="b">
        <f>IF(ISNUMBER(SEARCH(AD$1,$D78)),MAX(P$1:P77)+1)</f>
        <v>0</v>
      </c>
      <c r="Q78" s="12" t="str">
        <f>'AB Touchpoint System Workbook'!K89</f>
        <v>Client 77</v>
      </c>
      <c r="R78" s="13">
        <f t="shared" si="3"/>
        <v>77</v>
      </c>
      <c r="S78" s="14" t="str">
        <f>IFERROR(VLOOKUP($R78,E:$Q,13,0),"")</f>
        <v/>
      </c>
      <c r="T78" s="14" t="str">
        <f>IFERROR(VLOOKUP($R78,F:$Q,12,0),"")</f>
        <v/>
      </c>
      <c r="U78" s="14" t="str">
        <f>IFERROR(VLOOKUP($R78,G:$Q,11,0),"")</f>
        <v/>
      </c>
      <c r="V78" s="14" t="str">
        <f>IFERROR(VLOOKUP($R78,H:$Q,10,0),"")</f>
        <v/>
      </c>
      <c r="W78" s="14" t="str">
        <f>IFERROR(VLOOKUP($R78,I:$Q,9,0),"")</f>
        <v/>
      </c>
      <c r="X78" s="14" t="str">
        <f>IFERROR(VLOOKUP($R78,J:$Q,8,0),"")</f>
        <v/>
      </c>
      <c r="Y78" s="14" t="str">
        <f>IFERROR(VLOOKUP($R78,K:$Q,7,0),"")</f>
        <v/>
      </c>
      <c r="Z78" s="14" t="str">
        <f>IFERROR(VLOOKUP($R78,L:$Q,6,0),"")</f>
        <v/>
      </c>
      <c r="AA78" s="14" t="str">
        <f>IFERROR(VLOOKUP($R78,M:$Q,5,0),"")</f>
        <v/>
      </c>
      <c r="AB78" s="14" t="str">
        <f>IFERROR(VLOOKUP($R78,N:$Q,4,0),"")</f>
        <v/>
      </c>
      <c r="AC78" s="14" t="str">
        <f>IFERROR(VLOOKUP($R78,O:$Q,3,0),"")</f>
        <v/>
      </c>
      <c r="AD78" s="14" t="str">
        <f>IFERROR(VLOOKUP($R78,P:$Q,2,0),"")</f>
        <v/>
      </c>
    </row>
    <row r="79" spans="1:30" x14ac:dyDescent="0.15">
      <c r="A79" s="9">
        <f>'AB Touchpoint System Workbook'!Z90</f>
        <v>43252</v>
      </c>
      <c r="B79" s="14">
        <f t="shared" si="2"/>
        <v>6</v>
      </c>
      <c r="C79" s="12" t="str">
        <f>IF('AB Touchpoint System Workbook'!J90="A",VLOOKUP($B79,Reference!$A$93:D$104,4,0),IF('AB Touchpoint System Workbook'!J90="b",VLOOKUP($B79,Reference!$A$93:E$104,5,0),""))</f>
        <v/>
      </c>
      <c r="D79" s="12" t="str">
        <f>IF('AB Touchpoint System Workbook'!J90="A",Q79&amp;C79,IF('AB Touchpoint System Workbook'!J90="b",Q79&amp;C79,""))</f>
        <v/>
      </c>
      <c r="E79" s="12" t="b">
        <f>IF(ISNUMBER(SEARCH(S$1,$D79)),MAX(E$1:E78)+1)</f>
        <v>0</v>
      </c>
      <c r="F79" s="12" t="b">
        <f>IF(ISNUMBER(SEARCH(T$1,$D79)),MAX(F$1:F78)+1)</f>
        <v>0</v>
      </c>
      <c r="G79" s="12" t="b">
        <f>IF(ISNUMBER(SEARCH(U$1,$D79)),MAX(G$1:G78)+1)</f>
        <v>0</v>
      </c>
      <c r="H79" s="12" t="b">
        <f>IF(ISNUMBER(SEARCH(V$1,$D79)),MAX(H$1:H78)+1)</f>
        <v>0</v>
      </c>
      <c r="I79" s="12" t="b">
        <f>IF(ISNUMBER(SEARCH(W$1,$D79)),MAX(I$1:I78)+1)</f>
        <v>0</v>
      </c>
      <c r="J79" s="12" t="b">
        <f>IF(ISNUMBER(SEARCH(X$1,$D79)),MAX(J$1:J78)+1)</f>
        <v>0</v>
      </c>
      <c r="K79" s="12" t="b">
        <f>IF(ISNUMBER(SEARCH(Y$1,$D79)),MAX(K$1:K78)+1)</f>
        <v>0</v>
      </c>
      <c r="L79" s="12" t="b">
        <f>IF(ISNUMBER(SEARCH(Z$1,$D79)),MAX(L$1:L78)+1)</f>
        <v>0</v>
      </c>
      <c r="M79" s="12" t="b">
        <f>IF(ISNUMBER(SEARCH(AA$1,$D79)),MAX(M$1:M78)+1)</f>
        <v>0</v>
      </c>
      <c r="N79" s="12" t="b">
        <f>IF(ISNUMBER(SEARCH(AB$1,$D79)),MAX(N$1:N78)+1)</f>
        <v>0</v>
      </c>
      <c r="O79" s="12" t="b">
        <f>IF(ISNUMBER(SEARCH(AC$1,$D79)),MAX(O$1:O78)+1)</f>
        <v>0</v>
      </c>
      <c r="P79" s="12" t="b">
        <f>IF(ISNUMBER(SEARCH(AD$1,$D79)),MAX(P$1:P78)+1)</f>
        <v>0</v>
      </c>
      <c r="Q79" s="12" t="str">
        <f>'AB Touchpoint System Workbook'!K90</f>
        <v>Client 78</v>
      </c>
      <c r="R79" s="13">
        <f t="shared" si="3"/>
        <v>78</v>
      </c>
      <c r="S79" s="14" t="str">
        <f>IFERROR(VLOOKUP($R79,E:$Q,13,0),"")</f>
        <v/>
      </c>
      <c r="T79" s="14" t="str">
        <f>IFERROR(VLOOKUP($R79,F:$Q,12,0),"")</f>
        <v/>
      </c>
      <c r="U79" s="14" t="str">
        <f>IFERROR(VLOOKUP($R79,G:$Q,11,0),"")</f>
        <v/>
      </c>
      <c r="V79" s="14" t="str">
        <f>IFERROR(VLOOKUP($R79,H:$Q,10,0),"")</f>
        <v/>
      </c>
      <c r="W79" s="14" t="str">
        <f>IFERROR(VLOOKUP($R79,I:$Q,9,0),"")</f>
        <v/>
      </c>
      <c r="X79" s="14" t="str">
        <f>IFERROR(VLOOKUP($R79,J:$Q,8,0),"")</f>
        <v/>
      </c>
      <c r="Y79" s="14" t="str">
        <f>IFERROR(VLOOKUP($R79,K:$Q,7,0),"")</f>
        <v/>
      </c>
      <c r="Z79" s="14" t="str">
        <f>IFERROR(VLOOKUP($R79,L:$Q,6,0),"")</f>
        <v/>
      </c>
      <c r="AA79" s="14" t="str">
        <f>IFERROR(VLOOKUP($R79,M:$Q,5,0),"")</f>
        <v/>
      </c>
      <c r="AB79" s="14" t="str">
        <f>IFERROR(VLOOKUP($R79,N:$Q,4,0),"")</f>
        <v/>
      </c>
      <c r="AC79" s="14" t="str">
        <f>IFERROR(VLOOKUP($R79,O:$Q,3,0),"")</f>
        <v/>
      </c>
      <c r="AD79" s="14" t="str">
        <f>IFERROR(VLOOKUP($R79,P:$Q,2,0),"")</f>
        <v/>
      </c>
    </row>
    <row r="80" spans="1:30" x14ac:dyDescent="0.15">
      <c r="A80" s="9">
        <f>'AB Touchpoint System Workbook'!Z91</f>
        <v>43282</v>
      </c>
      <c r="B80" s="14">
        <f t="shared" si="2"/>
        <v>7</v>
      </c>
      <c r="C80" s="12" t="str">
        <f>IF('AB Touchpoint System Workbook'!J91="A",VLOOKUP($B80,Reference!$A$93:D$104,4,0),IF('AB Touchpoint System Workbook'!J91="b",VLOOKUP($B80,Reference!$A$93:E$104,5,0),""))</f>
        <v/>
      </c>
      <c r="D80" s="12" t="str">
        <f>IF('AB Touchpoint System Workbook'!J91="A",Q80&amp;C80,IF('AB Touchpoint System Workbook'!J91="b",Q80&amp;C80,""))</f>
        <v/>
      </c>
      <c r="E80" s="12" t="b">
        <f>IF(ISNUMBER(SEARCH(S$1,$D80)),MAX(E$1:E79)+1)</f>
        <v>0</v>
      </c>
      <c r="F80" s="12" t="b">
        <f>IF(ISNUMBER(SEARCH(T$1,$D80)),MAX(F$1:F79)+1)</f>
        <v>0</v>
      </c>
      <c r="G80" s="12" t="b">
        <f>IF(ISNUMBER(SEARCH(U$1,$D80)),MAX(G$1:G79)+1)</f>
        <v>0</v>
      </c>
      <c r="H80" s="12" t="b">
        <f>IF(ISNUMBER(SEARCH(V$1,$D80)),MAX(H$1:H79)+1)</f>
        <v>0</v>
      </c>
      <c r="I80" s="12" t="b">
        <f>IF(ISNUMBER(SEARCH(W$1,$D80)),MAX(I$1:I79)+1)</f>
        <v>0</v>
      </c>
      <c r="J80" s="12" t="b">
        <f>IF(ISNUMBER(SEARCH(X$1,$D80)),MAX(J$1:J79)+1)</f>
        <v>0</v>
      </c>
      <c r="K80" s="12" t="b">
        <f>IF(ISNUMBER(SEARCH(Y$1,$D80)),MAX(K$1:K79)+1)</f>
        <v>0</v>
      </c>
      <c r="L80" s="12" t="b">
        <f>IF(ISNUMBER(SEARCH(Z$1,$D80)),MAX(L$1:L79)+1)</f>
        <v>0</v>
      </c>
      <c r="M80" s="12" t="b">
        <f>IF(ISNUMBER(SEARCH(AA$1,$D80)),MAX(M$1:M79)+1)</f>
        <v>0</v>
      </c>
      <c r="N80" s="12" t="b">
        <f>IF(ISNUMBER(SEARCH(AB$1,$D80)),MAX(N$1:N79)+1)</f>
        <v>0</v>
      </c>
      <c r="O80" s="12" t="b">
        <f>IF(ISNUMBER(SEARCH(AC$1,$D80)),MAX(O$1:O79)+1)</f>
        <v>0</v>
      </c>
      <c r="P80" s="12" t="b">
        <f>IF(ISNUMBER(SEARCH(AD$1,$D80)),MAX(P$1:P79)+1)</f>
        <v>0</v>
      </c>
      <c r="Q80" s="12" t="str">
        <f>'AB Touchpoint System Workbook'!K91</f>
        <v>Client 79</v>
      </c>
      <c r="R80" s="13">
        <f t="shared" si="3"/>
        <v>79</v>
      </c>
      <c r="S80" s="14" t="str">
        <f>IFERROR(VLOOKUP($R80,E:$Q,13,0),"")</f>
        <v/>
      </c>
      <c r="T80" s="14" t="str">
        <f>IFERROR(VLOOKUP($R80,F:$Q,12,0),"")</f>
        <v/>
      </c>
      <c r="U80" s="14" t="str">
        <f>IFERROR(VLOOKUP($R80,G:$Q,11,0),"")</f>
        <v/>
      </c>
      <c r="V80" s="14" t="str">
        <f>IFERROR(VLOOKUP($R80,H:$Q,10,0),"")</f>
        <v/>
      </c>
      <c r="W80" s="14" t="str">
        <f>IFERROR(VLOOKUP($R80,I:$Q,9,0),"")</f>
        <v/>
      </c>
      <c r="X80" s="14" t="str">
        <f>IFERROR(VLOOKUP($R80,J:$Q,8,0),"")</f>
        <v/>
      </c>
      <c r="Y80" s="14" t="str">
        <f>IFERROR(VLOOKUP($R80,K:$Q,7,0),"")</f>
        <v/>
      </c>
      <c r="Z80" s="14" t="str">
        <f>IFERROR(VLOOKUP($R80,L:$Q,6,0),"")</f>
        <v/>
      </c>
      <c r="AA80" s="14" t="str">
        <f>IFERROR(VLOOKUP($R80,M:$Q,5,0),"")</f>
        <v/>
      </c>
      <c r="AB80" s="14" t="str">
        <f>IFERROR(VLOOKUP($R80,N:$Q,4,0),"")</f>
        <v/>
      </c>
      <c r="AC80" s="14" t="str">
        <f>IFERROR(VLOOKUP($R80,O:$Q,3,0),"")</f>
        <v/>
      </c>
      <c r="AD80" s="14" t="str">
        <f>IFERROR(VLOOKUP($R80,P:$Q,2,0),"")</f>
        <v/>
      </c>
    </row>
    <row r="81" spans="1:30" x14ac:dyDescent="0.15">
      <c r="A81" s="9">
        <f>'AB Touchpoint System Workbook'!Z92</f>
        <v>43313</v>
      </c>
      <c r="B81" s="14">
        <f t="shared" si="2"/>
        <v>8</v>
      </c>
      <c r="C81" s="12" t="str">
        <f>IF('AB Touchpoint System Workbook'!J92="A",VLOOKUP($B81,Reference!$A$93:D$104,4,0),IF('AB Touchpoint System Workbook'!J92="b",VLOOKUP($B81,Reference!$A$93:E$104,5,0),""))</f>
        <v/>
      </c>
      <c r="D81" s="12" t="str">
        <f>IF('AB Touchpoint System Workbook'!J92="A",Q81&amp;C81,IF('AB Touchpoint System Workbook'!J92="b",Q81&amp;C81,""))</f>
        <v/>
      </c>
      <c r="E81" s="12" t="b">
        <f>IF(ISNUMBER(SEARCH(S$1,$D81)),MAX(E$1:E80)+1)</f>
        <v>0</v>
      </c>
      <c r="F81" s="12" t="b">
        <f>IF(ISNUMBER(SEARCH(T$1,$D81)),MAX(F$1:F80)+1)</f>
        <v>0</v>
      </c>
      <c r="G81" s="12" t="b">
        <f>IF(ISNUMBER(SEARCH(U$1,$D81)),MAX(G$1:G80)+1)</f>
        <v>0</v>
      </c>
      <c r="H81" s="12" t="b">
        <f>IF(ISNUMBER(SEARCH(V$1,$D81)),MAX(H$1:H80)+1)</f>
        <v>0</v>
      </c>
      <c r="I81" s="12" t="b">
        <f>IF(ISNUMBER(SEARCH(W$1,$D81)),MAX(I$1:I80)+1)</f>
        <v>0</v>
      </c>
      <c r="J81" s="12" t="b">
        <f>IF(ISNUMBER(SEARCH(X$1,$D81)),MAX(J$1:J80)+1)</f>
        <v>0</v>
      </c>
      <c r="K81" s="12" t="b">
        <f>IF(ISNUMBER(SEARCH(Y$1,$D81)),MAX(K$1:K80)+1)</f>
        <v>0</v>
      </c>
      <c r="L81" s="12" t="b">
        <f>IF(ISNUMBER(SEARCH(Z$1,$D81)),MAX(L$1:L80)+1)</f>
        <v>0</v>
      </c>
      <c r="M81" s="12" t="b">
        <f>IF(ISNUMBER(SEARCH(AA$1,$D81)),MAX(M$1:M80)+1)</f>
        <v>0</v>
      </c>
      <c r="N81" s="12" t="b">
        <f>IF(ISNUMBER(SEARCH(AB$1,$D81)),MAX(N$1:N80)+1)</f>
        <v>0</v>
      </c>
      <c r="O81" s="12" t="b">
        <f>IF(ISNUMBER(SEARCH(AC$1,$D81)),MAX(O$1:O80)+1)</f>
        <v>0</v>
      </c>
      <c r="P81" s="12" t="b">
        <f>IF(ISNUMBER(SEARCH(AD$1,$D81)),MAX(P$1:P80)+1)</f>
        <v>0</v>
      </c>
      <c r="Q81" s="12" t="str">
        <f>'AB Touchpoint System Workbook'!K92</f>
        <v>Client 80</v>
      </c>
      <c r="R81" s="13">
        <f t="shared" si="3"/>
        <v>80</v>
      </c>
      <c r="S81" s="14" t="str">
        <f>IFERROR(VLOOKUP($R81,E:$Q,13,0),"")</f>
        <v/>
      </c>
      <c r="T81" s="14" t="str">
        <f>IFERROR(VLOOKUP($R81,F:$Q,12,0),"")</f>
        <v/>
      </c>
      <c r="U81" s="14" t="str">
        <f>IFERROR(VLOOKUP($R81,G:$Q,11,0),"")</f>
        <v/>
      </c>
      <c r="V81" s="14" t="str">
        <f>IFERROR(VLOOKUP($R81,H:$Q,10,0),"")</f>
        <v/>
      </c>
      <c r="W81" s="14" t="str">
        <f>IFERROR(VLOOKUP($R81,I:$Q,9,0),"")</f>
        <v/>
      </c>
      <c r="X81" s="14" t="str">
        <f>IFERROR(VLOOKUP($R81,J:$Q,8,0),"")</f>
        <v/>
      </c>
      <c r="Y81" s="14" t="str">
        <f>IFERROR(VLOOKUP($R81,K:$Q,7,0),"")</f>
        <v/>
      </c>
      <c r="Z81" s="14" t="str">
        <f>IFERROR(VLOOKUP($R81,L:$Q,6,0),"")</f>
        <v/>
      </c>
      <c r="AA81" s="14" t="str">
        <f>IFERROR(VLOOKUP($R81,M:$Q,5,0),"")</f>
        <v/>
      </c>
      <c r="AB81" s="14" t="str">
        <f>IFERROR(VLOOKUP($R81,N:$Q,4,0),"")</f>
        <v/>
      </c>
      <c r="AC81" s="14" t="str">
        <f>IFERROR(VLOOKUP($R81,O:$Q,3,0),"")</f>
        <v/>
      </c>
      <c r="AD81" s="14" t="str">
        <f>IFERROR(VLOOKUP($R81,P:$Q,2,0),"")</f>
        <v/>
      </c>
    </row>
    <row r="82" spans="1:30" x14ac:dyDescent="0.15">
      <c r="A82" s="9">
        <f>'AB Touchpoint System Workbook'!Z93</f>
        <v>43344</v>
      </c>
      <c r="B82" s="14">
        <f t="shared" si="2"/>
        <v>9</v>
      </c>
      <c r="C82" s="12" t="str">
        <f>IF('AB Touchpoint System Workbook'!J93="A",VLOOKUP($B82,Reference!$A$93:D$104,4,0),IF('AB Touchpoint System Workbook'!J93="b",VLOOKUP($B82,Reference!$A$93:E$104,5,0),""))</f>
        <v/>
      </c>
      <c r="D82" s="12" t="str">
        <f>IF('AB Touchpoint System Workbook'!J93="A",Q82&amp;C82,IF('AB Touchpoint System Workbook'!J93="b",Q82&amp;C82,""))</f>
        <v/>
      </c>
      <c r="E82" s="12" t="b">
        <f>IF(ISNUMBER(SEARCH(S$1,$D82)),MAX(E$1:E81)+1)</f>
        <v>0</v>
      </c>
      <c r="F82" s="12" t="b">
        <f>IF(ISNUMBER(SEARCH(T$1,$D82)),MAX(F$1:F81)+1)</f>
        <v>0</v>
      </c>
      <c r="G82" s="12" t="b">
        <f>IF(ISNUMBER(SEARCH(U$1,$D82)),MAX(G$1:G81)+1)</f>
        <v>0</v>
      </c>
      <c r="H82" s="12" t="b">
        <f>IF(ISNUMBER(SEARCH(V$1,$D82)),MAX(H$1:H81)+1)</f>
        <v>0</v>
      </c>
      <c r="I82" s="12" t="b">
        <f>IF(ISNUMBER(SEARCH(W$1,$D82)),MAX(I$1:I81)+1)</f>
        <v>0</v>
      </c>
      <c r="J82" s="12" t="b">
        <f>IF(ISNUMBER(SEARCH(X$1,$D82)),MAX(J$1:J81)+1)</f>
        <v>0</v>
      </c>
      <c r="K82" s="12" t="b">
        <f>IF(ISNUMBER(SEARCH(Y$1,$D82)),MAX(K$1:K81)+1)</f>
        <v>0</v>
      </c>
      <c r="L82" s="12" t="b">
        <f>IF(ISNUMBER(SEARCH(Z$1,$D82)),MAX(L$1:L81)+1)</f>
        <v>0</v>
      </c>
      <c r="M82" s="12" t="b">
        <f>IF(ISNUMBER(SEARCH(AA$1,$D82)),MAX(M$1:M81)+1)</f>
        <v>0</v>
      </c>
      <c r="N82" s="12" t="b">
        <f>IF(ISNUMBER(SEARCH(AB$1,$D82)),MAX(N$1:N81)+1)</f>
        <v>0</v>
      </c>
      <c r="O82" s="12" t="b">
        <f>IF(ISNUMBER(SEARCH(AC$1,$D82)),MAX(O$1:O81)+1)</f>
        <v>0</v>
      </c>
      <c r="P82" s="12" t="b">
        <f>IF(ISNUMBER(SEARCH(AD$1,$D82)),MAX(P$1:P81)+1)</f>
        <v>0</v>
      </c>
      <c r="Q82" s="12" t="str">
        <f>'AB Touchpoint System Workbook'!K93</f>
        <v>Client 81</v>
      </c>
      <c r="R82" s="13">
        <f t="shared" si="3"/>
        <v>81</v>
      </c>
      <c r="S82" s="14" t="str">
        <f>IFERROR(VLOOKUP($R82,E:$Q,13,0),"")</f>
        <v/>
      </c>
      <c r="T82" s="14" t="str">
        <f>IFERROR(VLOOKUP($R82,F:$Q,12,0),"")</f>
        <v/>
      </c>
      <c r="U82" s="14" t="str">
        <f>IFERROR(VLOOKUP($R82,G:$Q,11,0),"")</f>
        <v/>
      </c>
      <c r="V82" s="14" t="str">
        <f>IFERROR(VLOOKUP($R82,H:$Q,10,0),"")</f>
        <v/>
      </c>
      <c r="W82" s="14" t="str">
        <f>IFERROR(VLOOKUP($R82,I:$Q,9,0),"")</f>
        <v/>
      </c>
      <c r="X82" s="14" t="str">
        <f>IFERROR(VLOOKUP($R82,J:$Q,8,0),"")</f>
        <v/>
      </c>
      <c r="Y82" s="14" t="str">
        <f>IFERROR(VLOOKUP($R82,K:$Q,7,0),"")</f>
        <v/>
      </c>
      <c r="Z82" s="14" t="str">
        <f>IFERROR(VLOOKUP($R82,L:$Q,6,0),"")</f>
        <v/>
      </c>
      <c r="AA82" s="14" t="str">
        <f>IFERROR(VLOOKUP($R82,M:$Q,5,0),"")</f>
        <v/>
      </c>
      <c r="AB82" s="14" t="str">
        <f>IFERROR(VLOOKUP($R82,N:$Q,4,0),"")</f>
        <v/>
      </c>
      <c r="AC82" s="14" t="str">
        <f>IFERROR(VLOOKUP($R82,O:$Q,3,0),"")</f>
        <v/>
      </c>
      <c r="AD82" s="14" t="str">
        <f>IFERROR(VLOOKUP($R82,P:$Q,2,0),"")</f>
        <v/>
      </c>
    </row>
    <row r="83" spans="1:30" x14ac:dyDescent="0.15">
      <c r="A83" s="9">
        <f>'AB Touchpoint System Workbook'!Z94</f>
        <v>43374</v>
      </c>
      <c r="B83" s="14">
        <f t="shared" si="2"/>
        <v>10</v>
      </c>
      <c r="C83" s="12" t="str">
        <f>IF('AB Touchpoint System Workbook'!J94="A",VLOOKUP($B83,Reference!$A$93:D$104,4,0),IF('AB Touchpoint System Workbook'!J94="b",VLOOKUP($B83,Reference!$A$93:E$104,5,0),""))</f>
        <v/>
      </c>
      <c r="D83" s="12" t="str">
        <f>IF('AB Touchpoint System Workbook'!J94="A",Q83&amp;C83,IF('AB Touchpoint System Workbook'!J94="b",Q83&amp;C83,""))</f>
        <v/>
      </c>
      <c r="E83" s="12" t="b">
        <f>IF(ISNUMBER(SEARCH(S$1,$D83)),MAX(E$1:E82)+1)</f>
        <v>0</v>
      </c>
      <c r="F83" s="12" t="b">
        <f>IF(ISNUMBER(SEARCH(T$1,$D83)),MAX(F$1:F82)+1)</f>
        <v>0</v>
      </c>
      <c r="G83" s="12" t="b">
        <f>IF(ISNUMBER(SEARCH(U$1,$D83)),MAX(G$1:G82)+1)</f>
        <v>0</v>
      </c>
      <c r="H83" s="12" t="b">
        <f>IF(ISNUMBER(SEARCH(V$1,$D83)),MAX(H$1:H82)+1)</f>
        <v>0</v>
      </c>
      <c r="I83" s="12" t="b">
        <f>IF(ISNUMBER(SEARCH(W$1,$D83)),MAX(I$1:I82)+1)</f>
        <v>0</v>
      </c>
      <c r="J83" s="12" t="b">
        <f>IF(ISNUMBER(SEARCH(X$1,$D83)),MAX(J$1:J82)+1)</f>
        <v>0</v>
      </c>
      <c r="K83" s="12" t="b">
        <f>IF(ISNUMBER(SEARCH(Y$1,$D83)),MAX(K$1:K82)+1)</f>
        <v>0</v>
      </c>
      <c r="L83" s="12" t="b">
        <f>IF(ISNUMBER(SEARCH(Z$1,$D83)),MAX(L$1:L82)+1)</f>
        <v>0</v>
      </c>
      <c r="M83" s="12" t="b">
        <f>IF(ISNUMBER(SEARCH(AA$1,$D83)),MAX(M$1:M82)+1)</f>
        <v>0</v>
      </c>
      <c r="N83" s="12" t="b">
        <f>IF(ISNUMBER(SEARCH(AB$1,$D83)),MAX(N$1:N82)+1)</f>
        <v>0</v>
      </c>
      <c r="O83" s="12" t="b">
        <f>IF(ISNUMBER(SEARCH(AC$1,$D83)),MAX(O$1:O82)+1)</f>
        <v>0</v>
      </c>
      <c r="P83" s="12" t="b">
        <f>IF(ISNUMBER(SEARCH(AD$1,$D83)),MAX(P$1:P82)+1)</f>
        <v>0</v>
      </c>
      <c r="Q83" s="12" t="str">
        <f>'AB Touchpoint System Workbook'!K94</f>
        <v>Client 82</v>
      </c>
      <c r="R83" s="13">
        <f t="shared" si="3"/>
        <v>82</v>
      </c>
      <c r="S83" s="14" t="str">
        <f>IFERROR(VLOOKUP($R83,E:$Q,13,0),"")</f>
        <v/>
      </c>
      <c r="T83" s="14" t="str">
        <f>IFERROR(VLOOKUP($R83,F:$Q,12,0),"")</f>
        <v/>
      </c>
      <c r="U83" s="14" t="str">
        <f>IFERROR(VLOOKUP($R83,G:$Q,11,0),"")</f>
        <v/>
      </c>
      <c r="V83" s="14" t="str">
        <f>IFERROR(VLOOKUP($R83,H:$Q,10,0),"")</f>
        <v/>
      </c>
      <c r="W83" s="14" t="str">
        <f>IFERROR(VLOOKUP($R83,I:$Q,9,0),"")</f>
        <v/>
      </c>
      <c r="X83" s="14" t="str">
        <f>IFERROR(VLOOKUP($R83,J:$Q,8,0),"")</f>
        <v/>
      </c>
      <c r="Y83" s="14" t="str">
        <f>IFERROR(VLOOKUP($R83,K:$Q,7,0),"")</f>
        <v/>
      </c>
      <c r="Z83" s="14" t="str">
        <f>IFERROR(VLOOKUP($R83,L:$Q,6,0),"")</f>
        <v/>
      </c>
      <c r="AA83" s="14" t="str">
        <f>IFERROR(VLOOKUP($R83,M:$Q,5,0),"")</f>
        <v/>
      </c>
      <c r="AB83" s="14" t="str">
        <f>IFERROR(VLOOKUP($R83,N:$Q,4,0),"")</f>
        <v/>
      </c>
      <c r="AC83" s="14" t="str">
        <f>IFERROR(VLOOKUP($R83,O:$Q,3,0),"")</f>
        <v/>
      </c>
      <c r="AD83" s="14" t="str">
        <f>IFERROR(VLOOKUP($R83,P:$Q,2,0),"")</f>
        <v/>
      </c>
    </row>
    <row r="84" spans="1:30" x14ac:dyDescent="0.15">
      <c r="A84" s="9">
        <f>'AB Touchpoint System Workbook'!Z95</f>
        <v>43405</v>
      </c>
      <c r="B84" s="14">
        <f t="shared" si="2"/>
        <v>11</v>
      </c>
      <c r="C84" s="12" t="str">
        <f>IF('AB Touchpoint System Workbook'!J95="A",VLOOKUP($B84,Reference!$A$93:D$104,4,0),IF('AB Touchpoint System Workbook'!J95="b",VLOOKUP($B84,Reference!$A$93:E$104,5,0),""))</f>
        <v/>
      </c>
      <c r="D84" s="12" t="str">
        <f>IF('AB Touchpoint System Workbook'!J95="A",Q84&amp;C84,IF('AB Touchpoint System Workbook'!J95="b",Q84&amp;C84,""))</f>
        <v/>
      </c>
      <c r="E84" s="12" t="b">
        <f>IF(ISNUMBER(SEARCH(S$1,$D84)),MAX(E$1:E83)+1)</f>
        <v>0</v>
      </c>
      <c r="F84" s="12" t="b">
        <f>IF(ISNUMBER(SEARCH(T$1,$D84)),MAX(F$1:F83)+1)</f>
        <v>0</v>
      </c>
      <c r="G84" s="12" t="b">
        <f>IF(ISNUMBER(SEARCH(U$1,$D84)),MAX(G$1:G83)+1)</f>
        <v>0</v>
      </c>
      <c r="H84" s="12" t="b">
        <f>IF(ISNUMBER(SEARCH(V$1,$D84)),MAX(H$1:H83)+1)</f>
        <v>0</v>
      </c>
      <c r="I84" s="12" t="b">
        <f>IF(ISNUMBER(SEARCH(W$1,$D84)),MAX(I$1:I83)+1)</f>
        <v>0</v>
      </c>
      <c r="J84" s="12" t="b">
        <f>IF(ISNUMBER(SEARCH(X$1,$D84)),MAX(J$1:J83)+1)</f>
        <v>0</v>
      </c>
      <c r="K84" s="12" t="b">
        <f>IF(ISNUMBER(SEARCH(Y$1,$D84)),MAX(K$1:K83)+1)</f>
        <v>0</v>
      </c>
      <c r="L84" s="12" t="b">
        <f>IF(ISNUMBER(SEARCH(Z$1,$D84)),MAX(L$1:L83)+1)</f>
        <v>0</v>
      </c>
      <c r="M84" s="12" t="b">
        <f>IF(ISNUMBER(SEARCH(AA$1,$D84)),MAX(M$1:M83)+1)</f>
        <v>0</v>
      </c>
      <c r="N84" s="12" t="b">
        <f>IF(ISNUMBER(SEARCH(AB$1,$D84)),MAX(N$1:N83)+1)</f>
        <v>0</v>
      </c>
      <c r="O84" s="12" t="b">
        <f>IF(ISNUMBER(SEARCH(AC$1,$D84)),MAX(O$1:O83)+1)</f>
        <v>0</v>
      </c>
      <c r="P84" s="12" t="b">
        <f>IF(ISNUMBER(SEARCH(AD$1,$D84)),MAX(P$1:P83)+1)</f>
        <v>0</v>
      </c>
      <c r="Q84" s="12" t="str">
        <f>'AB Touchpoint System Workbook'!K95</f>
        <v>Client 83</v>
      </c>
      <c r="R84" s="13">
        <f t="shared" si="3"/>
        <v>83</v>
      </c>
      <c r="S84" s="14" t="str">
        <f>IFERROR(VLOOKUP($R84,E:$Q,13,0),"")</f>
        <v/>
      </c>
      <c r="T84" s="14" t="str">
        <f>IFERROR(VLOOKUP($R84,F:$Q,12,0),"")</f>
        <v/>
      </c>
      <c r="U84" s="14" t="str">
        <f>IFERROR(VLOOKUP($R84,G:$Q,11,0),"")</f>
        <v/>
      </c>
      <c r="V84" s="14" t="str">
        <f>IFERROR(VLOOKUP($R84,H:$Q,10,0),"")</f>
        <v/>
      </c>
      <c r="W84" s="14" t="str">
        <f>IFERROR(VLOOKUP($R84,I:$Q,9,0),"")</f>
        <v/>
      </c>
      <c r="X84" s="14" t="str">
        <f>IFERROR(VLOOKUP($R84,J:$Q,8,0),"")</f>
        <v/>
      </c>
      <c r="Y84" s="14" t="str">
        <f>IFERROR(VLOOKUP($R84,K:$Q,7,0),"")</f>
        <v/>
      </c>
      <c r="Z84" s="14" t="str">
        <f>IFERROR(VLOOKUP($R84,L:$Q,6,0),"")</f>
        <v/>
      </c>
      <c r="AA84" s="14" t="str">
        <f>IFERROR(VLOOKUP($R84,M:$Q,5,0),"")</f>
        <v/>
      </c>
      <c r="AB84" s="14" t="str">
        <f>IFERROR(VLOOKUP($R84,N:$Q,4,0),"")</f>
        <v/>
      </c>
      <c r="AC84" s="14" t="str">
        <f>IFERROR(VLOOKUP($R84,O:$Q,3,0),"")</f>
        <v/>
      </c>
      <c r="AD84" s="14" t="str">
        <f>IFERROR(VLOOKUP($R84,P:$Q,2,0),"")</f>
        <v/>
      </c>
    </row>
    <row r="85" spans="1:30" x14ac:dyDescent="0.15">
      <c r="A85" s="9">
        <f>'AB Touchpoint System Workbook'!Z96</f>
        <v>43435</v>
      </c>
      <c r="B85" s="14">
        <f t="shared" si="2"/>
        <v>12</v>
      </c>
      <c r="C85" s="12" t="str">
        <f>IF('AB Touchpoint System Workbook'!J96="A",VLOOKUP($B85,Reference!$A$93:D$104,4,0),IF('AB Touchpoint System Workbook'!J96="b",VLOOKUP($B85,Reference!$A$93:E$104,5,0),""))</f>
        <v/>
      </c>
      <c r="D85" s="12" t="str">
        <f>IF('AB Touchpoint System Workbook'!J96="A",Q85&amp;C85,IF('AB Touchpoint System Workbook'!J96="b",Q85&amp;C85,""))</f>
        <v/>
      </c>
      <c r="E85" s="12" t="b">
        <f>IF(ISNUMBER(SEARCH(S$1,$D85)),MAX(E$1:E84)+1)</f>
        <v>0</v>
      </c>
      <c r="F85" s="12" t="b">
        <f>IF(ISNUMBER(SEARCH(T$1,$D85)),MAX(F$1:F84)+1)</f>
        <v>0</v>
      </c>
      <c r="G85" s="12" t="b">
        <f>IF(ISNUMBER(SEARCH(U$1,$D85)),MAX(G$1:G84)+1)</f>
        <v>0</v>
      </c>
      <c r="H85" s="12" t="b">
        <f>IF(ISNUMBER(SEARCH(V$1,$D85)),MAX(H$1:H84)+1)</f>
        <v>0</v>
      </c>
      <c r="I85" s="12" t="b">
        <f>IF(ISNUMBER(SEARCH(W$1,$D85)),MAX(I$1:I84)+1)</f>
        <v>0</v>
      </c>
      <c r="J85" s="12" t="b">
        <f>IF(ISNUMBER(SEARCH(X$1,$D85)),MAX(J$1:J84)+1)</f>
        <v>0</v>
      </c>
      <c r="K85" s="12" t="b">
        <f>IF(ISNUMBER(SEARCH(Y$1,$D85)),MAX(K$1:K84)+1)</f>
        <v>0</v>
      </c>
      <c r="L85" s="12" t="b">
        <f>IF(ISNUMBER(SEARCH(Z$1,$D85)),MAX(L$1:L84)+1)</f>
        <v>0</v>
      </c>
      <c r="M85" s="12" t="b">
        <f>IF(ISNUMBER(SEARCH(AA$1,$D85)),MAX(M$1:M84)+1)</f>
        <v>0</v>
      </c>
      <c r="N85" s="12" t="b">
        <f>IF(ISNUMBER(SEARCH(AB$1,$D85)),MAX(N$1:N84)+1)</f>
        <v>0</v>
      </c>
      <c r="O85" s="12" t="b">
        <f>IF(ISNUMBER(SEARCH(AC$1,$D85)),MAX(O$1:O84)+1)</f>
        <v>0</v>
      </c>
      <c r="P85" s="12" t="b">
        <f>IF(ISNUMBER(SEARCH(AD$1,$D85)),MAX(P$1:P84)+1)</f>
        <v>0</v>
      </c>
      <c r="Q85" s="12" t="str">
        <f>'AB Touchpoint System Workbook'!K96</f>
        <v>Client 84</v>
      </c>
      <c r="R85" s="13">
        <f t="shared" si="3"/>
        <v>84</v>
      </c>
      <c r="S85" s="14" t="str">
        <f>IFERROR(VLOOKUP($R85,E:$Q,13,0),"")</f>
        <v/>
      </c>
      <c r="T85" s="14" t="str">
        <f>IFERROR(VLOOKUP($R85,F:$Q,12,0),"")</f>
        <v/>
      </c>
      <c r="U85" s="14" t="str">
        <f>IFERROR(VLOOKUP($R85,G:$Q,11,0),"")</f>
        <v/>
      </c>
      <c r="V85" s="14" t="str">
        <f>IFERROR(VLOOKUP($R85,H:$Q,10,0),"")</f>
        <v/>
      </c>
      <c r="W85" s="14" t="str">
        <f>IFERROR(VLOOKUP($R85,I:$Q,9,0),"")</f>
        <v/>
      </c>
      <c r="X85" s="14" t="str">
        <f>IFERROR(VLOOKUP($R85,J:$Q,8,0),"")</f>
        <v/>
      </c>
      <c r="Y85" s="14" t="str">
        <f>IFERROR(VLOOKUP($R85,K:$Q,7,0),"")</f>
        <v/>
      </c>
      <c r="Z85" s="14" t="str">
        <f>IFERROR(VLOOKUP($R85,L:$Q,6,0),"")</f>
        <v/>
      </c>
      <c r="AA85" s="14" t="str">
        <f>IFERROR(VLOOKUP($R85,M:$Q,5,0),"")</f>
        <v/>
      </c>
      <c r="AB85" s="14" t="str">
        <f>IFERROR(VLOOKUP($R85,N:$Q,4,0),"")</f>
        <v/>
      </c>
      <c r="AC85" s="14" t="str">
        <f>IFERROR(VLOOKUP($R85,O:$Q,3,0),"")</f>
        <v/>
      </c>
      <c r="AD85" s="14" t="str">
        <f>IFERROR(VLOOKUP($R85,P:$Q,2,0),"")</f>
        <v/>
      </c>
    </row>
    <row r="86" spans="1:30" x14ac:dyDescent="0.15">
      <c r="A86" s="9">
        <f>'AB Touchpoint System Workbook'!Z97</f>
        <v>43101</v>
      </c>
      <c r="B86" s="14">
        <f t="shared" si="2"/>
        <v>1</v>
      </c>
      <c r="C86" s="12" t="str">
        <f>IF('AB Touchpoint System Workbook'!J97="A",VLOOKUP($B86,Reference!$A$93:D$104,4,0),IF('AB Touchpoint System Workbook'!J97="b",VLOOKUP($B86,Reference!$A$93:E$104,5,0),""))</f>
        <v/>
      </c>
      <c r="D86" s="12" t="str">
        <f>IF('AB Touchpoint System Workbook'!J97="A",Q86&amp;C86,IF('AB Touchpoint System Workbook'!J97="b",Q86&amp;C86,""))</f>
        <v/>
      </c>
      <c r="E86" s="12" t="b">
        <f>IF(ISNUMBER(SEARCH(S$1,$D86)),MAX(E$1:E85)+1)</f>
        <v>0</v>
      </c>
      <c r="F86" s="12" t="b">
        <f>IF(ISNUMBER(SEARCH(T$1,$D86)),MAX(F$1:F85)+1)</f>
        <v>0</v>
      </c>
      <c r="G86" s="12" t="b">
        <f>IF(ISNUMBER(SEARCH(U$1,$D86)),MAX(G$1:G85)+1)</f>
        <v>0</v>
      </c>
      <c r="H86" s="12" t="b">
        <f>IF(ISNUMBER(SEARCH(V$1,$D86)),MAX(H$1:H85)+1)</f>
        <v>0</v>
      </c>
      <c r="I86" s="12" t="b">
        <f>IF(ISNUMBER(SEARCH(W$1,$D86)),MAX(I$1:I85)+1)</f>
        <v>0</v>
      </c>
      <c r="J86" s="12" t="b">
        <f>IF(ISNUMBER(SEARCH(X$1,$D86)),MAX(J$1:J85)+1)</f>
        <v>0</v>
      </c>
      <c r="K86" s="12" t="b">
        <f>IF(ISNUMBER(SEARCH(Y$1,$D86)),MAX(K$1:K85)+1)</f>
        <v>0</v>
      </c>
      <c r="L86" s="12" t="b">
        <f>IF(ISNUMBER(SEARCH(Z$1,$D86)),MAX(L$1:L85)+1)</f>
        <v>0</v>
      </c>
      <c r="M86" s="12" t="b">
        <f>IF(ISNUMBER(SEARCH(AA$1,$D86)),MAX(M$1:M85)+1)</f>
        <v>0</v>
      </c>
      <c r="N86" s="12" t="b">
        <f>IF(ISNUMBER(SEARCH(AB$1,$D86)),MAX(N$1:N85)+1)</f>
        <v>0</v>
      </c>
      <c r="O86" s="12" t="b">
        <f>IF(ISNUMBER(SEARCH(AC$1,$D86)),MAX(O$1:O85)+1)</f>
        <v>0</v>
      </c>
      <c r="P86" s="12" t="b">
        <f>IF(ISNUMBER(SEARCH(AD$1,$D86)),MAX(P$1:P85)+1)</f>
        <v>0</v>
      </c>
      <c r="Q86" s="12" t="str">
        <f>'AB Touchpoint System Workbook'!K97</f>
        <v>Client 85</v>
      </c>
      <c r="R86" s="13">
        <f t="shared" si="3"/>
        <v>85</v>
      </c>
      <c r="S86" s="14" t="str">
        <f>IFERROR(VLOOKUP($R86,E:$Q,13,0),"")</f>
        <v/>
      </c>
      <c r="T86" s="14" t="str">
        <f>IFERROR(VLOOKUP($R86,F:$Q,12,0),"")</f>
        <v/>
      </c>
      <c r="U86" s="14" t="str">
        <f>IFERROR(VLOOKUP($R86,G:$Q,11,0),"")</f>
        <v/>
      </c>
      <c r="V86" s="14" t="str">
        <f>IFERROR(VLOOKUP($R86,H:$Q,10,0),"")</f>
        <v/>
      </c>
      <c r="W86" s="14" t="str">
        <f>IFERROR(VLOOKUP($R86,I:$Q,9,0),"")</f>
        <v/>
      </c>
      <c r="X86" s="14" t="str">
        <f>IFERROR(VLOOKUP($R86,J:$Q,8,0),"")</f>
        <v/>
      </c>
      <c r="Y86" s="14" t="str">
        <f>IFERROR(VLOOKUP($R86,K:$Q,7,0),"")</f>
        <v/>
      </c>
      <c r="Z86" s="14" t="str">
        <f>IFERROR(VLOOKUP($R86,L:$Q,6,0),"")</f>
        <v/>
      </c>
      <c r="AA86" s="14" t="str">
        <f>IFERROR(VLOOKUP($R86,M:$Q,5,0),"")</f>
        <v/>
      </c>
      <c r="AB86" s="14" t="str">
        <f>IFERROR(VLOOKUP($R86,N:$Q,4,0),"")</f>
        <v/>
      </c>
      <c r="AC86" s="14" t="str">
        <f>IFERROR(VLOOKUP($R86,O:$Q,3,0),"")</f>
        <v/>
      </c>
      <c r="AD86" s="14" t="str">
        <f>IFERROR(VLOOKUP($R86,P:$Q,2,0),"")</f>
        <v/>
      </c>
    </row>
    <row r="87" spans="1:30" x14ac:dyDescent="0.15">
      <c r="A87" s="9">
        <f>'AB Touchpoint System Workbook'!Z98</f>
        <v>43132</v>
      </c>
      <c r="B87" s="14">
        <f t="shared" si="2"/>
        <v>2</v>
      </c>
      <c r="C87" s="12" t="str">
        <f>IF('AB Touchpoint System Workbook'!J98="A",VLOOKUP($B87,Reference!$A$93:D$104,4,0),IF('AB Touchpoint System Workbook'!J98="b",VLOOKUP($B87,Reference!$A$93:E$104,5,0),""))</f>
        <v/>
      </c>
      <c r="D87" s="12" t="str">
        <f>IF('AB Touchpoint System Workbook'!J98="A",Q87&amp;C87,IF('AB Touchpoint System Workbook'!J98="b",Q87&amp;C87,""))</f>
        <v/>
      </c>
      <c r="E87" s="12" t="b">
        <f>IF(ISNUMBER(SEARCH(S$1,$D87)),MAX(E$1:E86)+1)</f>
        <v>0</v>
      </c>
      <c r="F87" s="12" t="b">
        <f>IF(ISNUMBER(SEARCH(T$1,$D87)),MAX(F$1:F86)+1)</f>
        <v>0</v>
      </c>
      <c r="G87" s="12" t="b">
        <f>IF(ISNUMBER(SEARCH(U$1,$D87)),MAX(G$1:G86)+1)</f>
        <v>0</v>
      </c>
      <c r="H87" s="12" t="b">
        <f>IF(ISNUMBER(SEARCH(V$1,$D87)),MAX(H$1:H86)+1)</f>
        <v>0</v>
      </c>
      <c r="I87" s="12" t="b">
        <f>IF(ISNUMBER(SEARCH(W$1,$D87)),MAX(I$1:I86)+1)</f>
        <v>0</v>
      </c>
      <c r="J87" s="12" t="b">
        <f>IF(ISNUMBER(SEARCH(X$1,$D87)),MAX(J$1:J86)+1)</f>
        <v>0</v>
      </c>
      <c r="K87" s="12" t="b">
        <f>IF(ISNUMBER(SEARCH(Y$1,$D87)),MAX(K$1:K86)+1)</f>
        <v>0</v>
      </c>
      <c r="L87" s="12" t="b">
        <f>IF(ISNUMBER(SEARCH(Z$1,$D87)),MAX(L$1:L86)+1)</f>
        <v>0</v>
      </c>
      <c r="M87" s="12" t="b">
        <f>IF(ISNUMBER(SEARCH(AA$1,$D87)),MAX(M$1:M86)+1)</f>
        <v>0</v>
      </c>
      <c r="N87" s="12" t="b">
        <f>IF(ISNUMBER(SEARCH(AB$1,$D87)),MAX(N$1:N86)+1)</f>
        <v>0</v>
      </c>
      <c r="O87" s="12" t="b">
        <f>IF(ISNUMBER(SEARCH(AC$1,$D87)),MAX(O$1:O86)+1)</f>
        <v>0</v>
      </c>
      <c r="P87" s="12" t="b">
        <f>IF(ISNUMBER(SEARCH(AD$1,$D87)),MAX(P$1:P86)+1)</f>
        <v>0</v>
      </c>
      <c r="Q87" s="12" t="str">
        <f>'AB Touchpoint System Workbook'!K98</f>
        <v>Client 86</v>
      </c>
      <c r="R87" s="13">
        <f t="shared" si="3"/>
        <v>86</v>
      </c>
      <c r="S87" s="14" t="str">
        <f>IFERROR(VLOOKUP($R87,E:$Q,13,0),"")</f>
        <v/>
      </c>
      <c r="T87" s="14" t="str">
        <f>IFERROR(VLOOKUP($R87,F:$Q,12,0),"")</f>
        <v/>
      </c>
      <c r="U87" s="14" t="str">
        <f>IFERROR(VLOOKUP($R87,G:$Q,11,0),"")</f>
        <v/>
      </c>
      <c r="V87" s="14" t="str">
        <f>IFERROR(VLOOKUP($R87,H:$Q,10,0),"")</f>
        <v/>
      </c>
      <c r="W87" s="14" t="str">
        <f>IFERROR(VLOOKUP($R87,I:$Q,9,0),"")</f>
        <v/>
      </c>
      <c r="X87" s="14" t="str">
        <f>IFERROR(VLOOKUP($R87,J:$Q,8,0),"")</f>
        <v/>
      </c>
      <c r="Y87" s="14" t="str">
        <f>IFERROR(VLOOKUP($R87,K:$Q,7,0),"")</f>
        <v/>
      </c>
      <c r="Z87" s="14" t="str">
        <f>IFERROR(VLOOKUP($R87,L:$Q,6,0),"")</f>
        <v/>
      </c>
      <c r="AA87" s="14" t="str">
        <f>IFERROR(VLOOKUP($R87,M:$Q,5,0),"")</f>
        <v/>
      </c>
      <c r="AB87" s="14" t="str">
        <f>IFERROR(VLOOKUP($R87,N:$Q,4,0),"")</f>
        <v/>
      </c>
      <c r="AC87" s="14" t="str">
        <f>IFERROR(VLOOKUP($R87,O:$Q,3,0),"")</f>
        <v/>
      </c>
      <c r="AD87" s="14" t="str">
        <f>IFERROR(VLOOKUP($R87,P:$Q,2,0),"")</f>
        <v/>
      </c>
    </row>
    <row r="88" spans="1:30" x14ac:dyDescent="0.15">
      <c r="A88" s="9">
        <f>'AB Touchpoint System Workbook'!Z99</f>
        <v>43160</v>
      </c>
      <c r="B88" s="14">
        <f t="shared" si="2"/>
        <v>3</v>
      </c>
      <c r="C88" s="12" t="str">
        <f>IF('AB Touchpoint System Workbook'!J99="A",VLOOKUP($B88,Reference!$A$93:D$104,4,0),IF('AB Touchpoint System Workbook'!J99="b",VLOOKUP($B88,Reference!$A$93:E$104,5,0),""))</f>
        <v/>
      </c>
      <c r="D88" s="12" t="str">
        <f>IF('AB Touchpoint System Workbook'!J99="A",Q88&amp;C88,IF('AB Touchpoint System Workbook'!J99="b",Q88&amp;C88,""))</f>
        <v/>
      </c>
      <c r="E88" s="12" t="b">
        <f>IF(ISNUMBER(SEARCH(S$1,$D88)),MAX(E$1:E87)+1)</f>
        <v>0</v>
      </c>
      <c r="F88" s="12" t="b">
        <f>IF(ISNUMBER(SEARCH(T$1,$D88)),MAX(F$1:F87)+1)</f>
        <v>0</v>
      </c>
      <c r="G88" s="12" t="b">
        <f>IF(ISNUMBER(SEARCH(U$1,$D88)),MAX(G$1:G87)+1)</f>
        <v>0</v>
      </c>
      <c r="H88" s="12" t="b">
        <f>IF(ISNUMBER(SEARCH(V$1,$D88)),MAX(H$1:H87)+1)</f>
        <v>0</v>
      </c>
      <c r="I88" s="12" t="b">
        <f>IF(ISNUMBER(SEARCH(W$1,$D88)),MAX(I$1:I87)+1)</f>
        <v>0</v>
      </c>
      <c r="J88" s="12" t="b">
        <f>IF(ISNUMBER(SEARCH(X$1,$D88)),MAX(J$1:J87)+1)</f>
        <v>0</v>
      </c>
      <c r="K88" s="12" t="b">
        <f>IF(ISNUMBER(SEARCH(Y$1,$D88)),MAX(K$1:K87)+1)</f>
        <v>0</v>
      </c>
      <c r="L88" s="12" t="b">
        <f>IF(ISNUMBER(SEARCH(Z$1,$D88)),MAX(L$1:L87)+1)</f>
        <v>0</v>
      </c>
      <c r="M88" s="12" t="b">
        <f>IF(ISNUMBER(SEARCH(AA$1,$D88)),MAX(M$1:M87)+1)</f>
        <v>0</v>
      </c>
      <c r="N88" s="12" t="b">
        <f>IF(ISNUMBER(SEARCH(AB$1,$D88)),MAX(N$1:N87)+1)</f>
        <v>0</v>
      </c>
      <c r="O88" s="12" t="b">
        <f>IF(ISNUMBER(SEARCH(AC$1,$D88)),MAX(O$1:O87)+1)</f>
        <v>0</v>
      </c>
      <c r="P88" s="12" t="b">
        <f>IF(ISNUMBER(SEARCH(AD$1,$D88)),MAX(P$1:P87)+1)</f>
        <v>0</v>
      </c>
      <c r="Q88" s="12" t="str">
        <f>'AB Touchpoint System Workbook'!K99</f>
        <v>Client 87</v>
      </c>
      <c r="R88" s="13">
        <f t="shared" si="3"/>
        <v>87</v>
      </c>
      <c r="S88" s="14" t="str">
        <f>IFERROR(VLOOKUP($R88,E:$Q,13,0),"")</f>
        <v/>
      </c>
      <c r="T88" s="14" t="str">
        <f>IFERROR(VLOOKUP($R88,F:$Q,12,0),"")</f>
        <v/>
      </c>
      <c r="U88" s="14" t="str">
        <f>IFERROR(VLOOKUP($R88,G:$Q,11,0),"")</f>
        <v/>
      </c>
      <c r="V88" s="14" t="str">
        <f>IFERROR(VLOOKUP($R88,H:$Q,10,0),"")</f>
        <v/>
      </c>
      <c r="W88" s="14" t="str">
        <f>IFERROR(VLOOKUP($R88,I:$Q,9,0),"")</f>
        <v/>
      </c>
      <c r="X88" s="14" t="str">
        <f>IFERROR(VLOOKUP($R88,J:$Q,8,0),"")</f>
        <v/>
      </c>
      <c r="Y88" s="14" t="str">
        <f>IFERROR(VLOOKUP($R88,K:$Q,7,0),"")</f>
        <v/>
      </c>
      <c r="Z88" s="14" t="str">
        <f>IFERROR(VLOOKUP($R88,L:$Q,6,0),"")</f>
        <v/>
      </c>
      <c r="AA88" s="14" t="str">
        <f>IFERROR(VLOOKUP($R88,M:$Q,5,0),"")</f>
        <v/>
      </c>
      <c r="AB88" s="14" t="str">
        <f>IFERROR(VLOOKUP($R88,N:$Q,4,0),"")</f>
        <v/>
      </c>
      <c r="AC88" s="14" t="str">
        <f>IFERROR(VLOOKUP($R88,O:$Q,3,0),"")</f>
        <v/>
      </c>
      <c r="AD88" s="14" t="str">
        <f>IFERROR(VLOOKUP($R88,P:$Q,2,0),"")</f>
        <v/>
      </c>
    </row>
    <row r="89" spans="1:30" x14ac:dyDescent="0.15">
      <c r="A89" s="9">
        <f>'AB Touchpoint System Workbook'!Z100</f>
        <v>43191</v>
      </c>
      <c r="B89" s="14">
        <f t="shared" si="2"/>
        <v>4</v>
      </c>
      <c r="C89" s="12" t="str">
        <f>IF('AB Touchpoint System Workbook'!J100="A",VLOOKUP($B89,Reference!$A$93:D$104,4,0),IF('AB Touchpoint System Workbook'!J100="b",VLOOKUP($B89,Reference!$A$93:E$104,5,0),""))</f>
        <v/>
      </c>
      <c r="D89" s="12" t="str">
        <f>IF('AB Touchpoint System Workbook'!J100="A",Q89&amp;C89,IF('AB Touchpoint System Workbook'!J100="b",Q89&amp;C89,""))</f>
        <v/>
      </c>
      <c r="E89" s="12" t="b">
        <f>IF(ISNUMBER(SEARCH(S$1,$D89)),MAX(E$1:E88)+1)</f>
        <v>0</v>
      </c>
      <c r="F89" s="12" t="b">
        <f>IF(ISNUMBER(SEARCH(T$1,$D89)),MAX(F$1:F88)+1)</f>
        <v>0</v>
      </c>
      <c r="G89" s="12" t="b">
        <f>IF(ISNUMBER(SEARCH(U$1,$D89)),MAX(G$1:G88)+1)</f>
        <v>0</v>
      </c>
      <c r="H89" s="12" t="b">
        <f>IF(ISNUMBER(SEARCH(V$1,$D89)),MAX(H$1:H88)+1)</f>
        <v>0</v>
      </c>
      <c r="I89" s="12" t="b">
        <f>IF(ISNUMBER(SEARCH(W$1,$D89)),MAX(I$1:I88)+1)</f>
        <v>0</v>
      </c>
      <c r="J89" s="12" t="b">
        <f>IF(ISNUMBER(SEARCH(X$1,$D89)),MAX(J$1:J88)+1)</f>
        <v>0</v>
      </c>
      <c r="K89" s="12" t="b">
        <f>IF(ISNUMBER(SEARCH(Y$1,$D89)),MAX(K$1:K88)+1)</f>
        <v>0</v>
      </c>
      <c r="L89" s="12" t="b">
        <f>IF(ISNUMBER(SEARCH(Z$1,$D89)),MAX(L$1:L88)+1)</f>
        <v>0</v>
      </c>
      <c r="M89" s="12" t="b">
        <f>IF(ISNUMBER(SEARCH(AA$1,$D89)),MAX(M$1:M88)+1)</f>
        <v>0</v>
      </c>
      <c r="N89" s="12" t="b">
        <f>IF(ISNUMBER(SEARCH(AB$1,$D89)),MAX(N$1:N88)+1)</f>
        <v>0</v>
      </c>
      <c r="O89" s="12" t="b">
        <f>IF(ISNUMBER(SEARCH(AC$1,$D89)),MAX(O$1:O88)+1)</f>
        <v>0</v>
      </c>
      <c r="P89" s="12" t="b">
        <f>IF(ISNUMBER(SEARCH(AD$1,$D89)),MAX(P$1:P88)+1)</f>
        <v>0</v>
      </c>
      <c r="Q89" s="12" t="str">
        <f>'AB Touchpoint System Workbook'!K100</f>
        <v>Client 88</v>
      </c>
      <c r="R89" s="13">
        <f t="shared" si="3"/>
        <v>88</v>
      </c>
      <c r="S89" s="14" t="str">
        <f>IFERROR(VLOOKUP($R89,E:$Q,13,0),"")</f>
        <v/>
      </c>
      <c r="T89" s="14" t="str">
        <f>IFERROR(VLOOKUP($R89,F:$Q,12,0),"")</f>
        <v/>
      </c>
      <c r="U89" s="14" t="str">
        <f>IFERROR(VLOOKUP($R89,G:$Q,11,0),"")</f>
        <v/>
      </c>
      <c r="V89" s="14" t="str">
        <f>IFERROR(VLOOKUP($R89,H:$Q,10,0),"")</f>
        <v/>
      </c>
      <c r="W89" s="14" t="str">
        <f>IFERROR(VLOOKUP($R89,I:$Q,9,0),"")</f>
        <v/>
      </c>
      <c r="X89" s="14" t="str">
        <f>IFERROR(VLOOKUP($R89,J:$Q,8,0),"")</f>
        <v/>
      </c>
      <c r="Y89" s="14" t="str">
        <f>IFERROR(VLOOKUP($R89,K:$Q,7,0),"")</f>
        <v/>
      </c>
      <c r="Z89" s="14" t="str">
        <f>IFERROR(VLOOKUP($R89,L:$Q,6,0),"")</f>
        <v/>
      </c>
      <c r="AA89" s="14" t="str">
        <f>IFERROR(VLOOKUP($R89,M:$Q,5,0),"")</f>
        <v/>
      </c>
      <c r="AB89" s="14" t="str">
        <f>IFERROR(VLOOKUP($R89,N:$Q,4,0),"")</f>
        <v/>
      </c>
      <c r="AC89" s="14" t="str">
        <f>IFERROR(VLOOKUP($R89,O:$Q,3,0),"")</f>
        <v/>
      </c>
      <c r="AD89" s="14" t="str">
        <f>IFERROR(VLOOKUP($R89,P:$Q,2,0),"")</f>
        <v/>
      </c>
    </row>
    <row r="90" spans="1:30" x14ac:dyDescent="0.15">
      <c r="A90" s="9">
        <f>'AB Touchpoint System Workbook'!Z101</f>
        <v>43221</v>
      </c>
      <c r="B90" s="14">
        <f t="shared" si="2"/>
        <v>5</v>
      </c>
      <c r="C90" s="12" t="str">
        <f>IF('AB Touchpoint System Workbook'!J101="A",VLOOKUP($B90,Reference!$A$93:D$104,4,0),IF('AB Touchpoint System Workbook'!J101="b",VLOOKUP($B90,Reference!$A$93:E$104,5,0),""))</f>
        <v/>
      </c>
      <c r="D90" s="12" t="str">
        <f>IF('AB Touchpoint System Workbook'!J101="A",Q90&amp;C90,IF('AB Touchpoint System Workbook'!J101="b",Q90&amp;C90,""))</f>
        <v/>
      </c>
      <c r="E90" s="12" t="b">
        <f>IF(ISNUMBER(SEARCH(S$1,$D90)),MAX(E$1:E89)+1)</f>
        <v>0</v>
      </c>
      <c r="F90" s="12" t="b">
        <f>IF(ISNUMBER(SEARCH(T$1,$D90)),MAX(F$1:F89)+1)</f>
        <v>0</v>
      </c>
      <c r="G90" s="12" t="b">
        <f>IF(ISNUMBER(SEARCH(U$1,$D90)),MAX(G$1:G89)+1)</f>
        <v>0</v>
      </c>
      <c r="H90" s="12" t="b">
        <f>IF(ISNUMBER(SEARCH(V$1,$D90)),MAX(H$1:H89)+1)</f>
        <v>0</v>
      </c>
      <c r="I90" s="12" t="b">
        <f>IF(ISNUMBER(SEARCH(W$1,$D90)),MAX(I$1:I89)+1)</f>
        <v>0</v>
      </c>
      <c r="J90" s="12" t="b">
        <f>IF(ISNUMBER(SEARCH(X$1,$D90)),MAX(J$1:J89)+1)</f>
        <v>0</v>
      </c>
      <c r="K90" s="12" t="b">
        <f>IF(ISNUMBER(SEARCH(Y$1,$D90)),MAX(K$1:K89)+1)</f>
        <v>0</v>
      </c>
      <c r="L90" s="12" t="b">
        <f>IF(ISNUMBER(SEARCH(Z$1,$D90)),MAX(L$1:L89)+1)</f>
        <v>0</v>
      </c>
      <c r="M90" s="12" t="b">
        <f>IF(ISNUMBER(SEARCH(AA$1,$D90)),MAX(M$1:M89)+1)</f>
        <v>0</v>
      </c>
      <c r="N90" s="12" t="b">
        <f>IF(ISNUMBER(SEARCH(AB$1,$D90)),MAX(N$1:N89)+1)</f>
        <v>0</v>
      </c>
      <c r="O90" s="12" t="b">
        <f>IF(ISNUMBER(SEARCH(AC$1,$D90)),MAX(O$1:O89)+1)</f>
        <v>0</v>
      </c>
      <c r="P90" s="12" t="b">
        <f>IF(ISNUMBER(SEARCH(AD$1,$D90)),MAX(P$1:P89)+1)</f>
        <v>0</v>
      </c>
      <c r="Q90" s="12" t="str">
        <f>'AB Touchpoint System Workbook'!K101</f>
        <v>Client 89</v>
      </c>
      <c r="R90" s="13">
        <f t="shared" si="3"/>
        <v>89</v>
      </c>
      <c r="S90" s="14" t="str">
        <f>IFERROR(VLOOKUP($R90,E:$Q,13,0),"")</f>
        <v/>
      </c>
      <c r="T90" s="14" t="str">
        <f>IFERROR(VLOOKUP($R90,F:$Q,12,0),"")</f>
        <v/>
      </c>
      <c r="U90" s="14" t="str">
        <f>IFERROR(VLOOKUP($R90,G:$Q,11,0),"")</f>
        <v/>
      </c>
      <c r="V90" s="14" t="str">
        <f>IFERROR(VLOOKUP($R90,H:$Q,10,0),"")</f>
        <v/>
      </c>
      <c r="W90" s="14" t="str">
        <f>IFERROR(VLOOKUP($R90,I:$Q,9,0),"")</f>
        <v/>
      </c>
      <c r="X90" s="14" t="str">
        <f>IFERROR(VLOOKUP($R90,J:$Q,8,0),"")</f>
        <v/>
      </c>
      <c r="Y90" s="14" t="str">
        <f>IFERROR(VLOOKUP($R90,K:$Q,7,0),"")</f>
        <v/>
      </c>
      <c r="Z90" s="14" t="str">
        <f>IFERROR(VLOOKUP($R90,L:$Q,6,0),"")</f>
        <v/>
      </c>
      <c r="AA90" s="14" t="str">
        <f>IFERROR(VLOOKUP($R90,M:$Q,5,0),"")</f>
        <v/>
      </c>
      <c r="AB90" s="14" t="str">
        <f>IFERROR(VLOOKUP($R90,N:$Q,4,0),"")</f>
        <v/>
      </c>
      <c r="AC90" s="14" t="str">
        <f>IFERROR(VLOOKUP($R90,O:$Q,3,0),"")</f>
        <v/>
      </c>
      <c r="AD90" s="14" t="str">
        <f>IFERROR(VLOOKUP($R90,P:$Q,2,0),"")</f>
        <v/>
      </c>
    </row>
    <row r="91" spans="1:30" x14ac:dyDescent="0.15">
      <c r="A91" s="9">
        <f>'AB Touchpoint System Workbook'!Z102</f>
        <v>43252</v>
      </c>
      <c r="B91" s="14">
        <f t="shared" si="2"/>
        <v>6</v>
      </c>
      <c r="C91" s="12" t="str">
        <f>IF('AB Touchpoint System Workbook'!J102="A",VLOOKUP($B91,Reference!$A$93:D$104,4,0),IF('AB Touchpoint System Workbook'!J102="b",VLOOKUP($B91,Reference!$A$93:E$104,5,0),""))</f>
        <v/>
      </c>
      <c r="D91" s="12" t="str">
        <f>IF('AB Touchpoint System Workbook'!J102="A",Q91&amp;C91,IF('AB Touchpoint System Workbook'!J102="b",Q91&amp;C91,""))</f>
        <v/>
      </c>
      <c r="E91" s="12" t="b">
        <f>IF(ISNUMBER(SEARCH(S$1,$D91)),MAX(E$1:E90)+1)</f>
        <v>0</v>
      </c>
      <c r="F91" s="12" t="b">
        <f>IF(ISNUMBER(SEARCH(T$1,$D91)),MAX(F$1:F90)+1)</f>
        <v>0</v>
      </c>
      <c r="G91" s="12" t="b">
        <f>IF(ISNUMBER(SEARCH(U$1,$D91)),MAX(G$1:G90)+1)</f>
        <v>0</v>
      </c>
      <c r="H91" s="12" t="b">
        <f>IF(ISNUMBER(SEARCH(V$1,$D91)),MAX(H$1:H90)+1)</f>
        <v>0</v>
      </c>
      <c r="I91" s="12" t="b">
        <f>IF(ISNUMBER(SEARCH(W$1,$D91)),MAX(I$1:I90)+1)</f>
        <v>0</v>
      </c>
      <c r="J91" s="12" t="b">
        <f>IF(ISNUMBER(SEARCH(X$1,$D91)),MAX(J$1:J90)+1)</f>
        <v>0</v>
      </c>
      <c r="K91" s="12" t="b">
        <f>IF(ISNUMBER(SEARCH(Y$1,$D91)),MAX(K$1:K90)+1)</f>
        <v>0</v>
      </c>
      <c r="L91" s="12" t="b">
        <f>IF(ISNUMBER(SEARCH(Z$1,$D91)),MAX(L$1:L90)+1)</f>
        <v>0</v>
      </c>
      <c r="M91" s="12" t="b">
        <f>IF(ISNUMBER(SEARCH(AA$1,$D91)),MAX(M$1:M90)+1)</f>
        <v>0</v>
      </c>
      <c r="N91" s="12" t="b">
        <f>IF(ISNUMBER(SEARCH(AB$1,$D91)),MAX(N$1:N90)+1)</f>
        <v>0</v>
      </c>
      <c r="O91" s="12" t="b">
        <f>IF(ISNUMBER(SEARCH(AC$1,$D91)),MAX(O$1:O90)+1)</f>
        <v>0</v>
      </c>
      <c r="P91" s="12" t="b">
        <f>IF(ISNUMBER(SEARCH(AD$1,$D91)),MAX(P$1:P90)+1)</f>
        <v>0</v>
      </c>
      <c r="Q91" s="12" t="str">
        <f>'AB Touchpoint System Workbook'!K102</f>
        <v>Client 90</v>
      </c>
      <c r="R91" s="13">
        <f t="shared" si="3"/>
        <v>90</v>
      </c>
      <c r="S91" s="14" t="str">
        <f>IFERROR(VLOOKUP($R91,E:$Q,13,0),"")</f>
        <v/>
      </c>
      <c r="T91" s="14" t="str">
        <f>IFERROR(VLOOKUP($R91,F:$Q,12,0),"")</f>
        <v/>
      </c>
      <c r="U91" s="14" t="str">
        <f>IFERROR(VLOOKUP($R91,G:$Q,11,0),"")</f>
        <v/>
      </c>
      <c r="V91" s="14" t="str">
        <f>IFERROR(VLOOKUP($R91,H:$Q,10,0),"")</f>
        <v/>
      </c>
      <c r="W91" s="14" t="str">
        <f>IFERROR(VLOOKUP($R91,I:$Q,9,0),"")</f>
        <v/>
      </c>
      <c r="X91" s="14" t="str">
        <f>IFERROR(VLOOKUP($R91,J:$Q,8,0),"")</f>
        <v/>
      </c>
      <c r="Y91" s="14" t="str">
        <f>IFERROR(VLOOKUP($R91,K:$Q,7,0),"")</f>
        <v/>
      </c>
      <c r="Z91" s="14" t="str">
        <f>IFERROR(VLOOKUP($R91,L:$Q,6,0),"")</f>
        <v/>
      </c>
      <c r="AA91" s="14" t="str">
        <f>IFERROR(VLOOKUP($R91,M:$Q,5,0),"")</f>
        <v/>
      </c>
      <c r="AB91" s="14" t="str">
        <f>IFERROR(VLOOKUP($R91,N:$Q,4,0),"")</f>
        <v/>
      </c>
      <c r="AC91" s="14" t="str">
        <f>IFERROR(VLOOKUP($R91,O:$Q,3,0),"")</f>
        <v/>
      </c>
      <c r="AD91" s="14" t="str">
        <f>IFERROR(VLOOKUP($R91,P:$Q,2,0),"")</f>
        <v/>
      </c>
    </row>
    <row r="92" spans="1:30" x14ac:dyDescent="0.15">
      <c r="A92" s="9">
        <f>'AB Touchpoint System Workbook'!Z103</f>
        <v>43282</v>
      </c>
      <c r="B92" s="14">
        <f t="shared" si="2"/>
        <v>7</v>
      </c>
      <c r="C92" s="12" t="str">
        <f>IF('AB Touchpoint System Workbook'!J103="A",VLOOKUP($B92,Reference!$A$93:D$104,4,0),IF('AB Touchpoint System Workbook'!J103="b",VLOOKUP($B92,Reference!$A$93:E$104,5,0),""))</f>
        <v/>
      </c>
      <c r="D92" s="12" t="str">
        <f>IF('AB Touchpoint System Workbook'!J103="A",Q92&amp;C92,IF('AB Touchpoint System Workbook'!J103="b",Q92&amp;C92,""))</f>
        <v/>
      </c>
      <c r="E92" s="12" t="b">
        <f>IF(ISNUMBER(SEARCH(S$1,$D92)),MAX(E$1:E91)+1)</f>
        <v>0</v>
      </c>
      <c r="F92" s="12" t="b">
        <f>IF(ISNUMBER(SEARCH(T$1,$D92)),MAX(F$1:F91)+1)</f>
        <v>0</v>
      </c>
      <c r="G92" s="12" t="b">
        <f>IF(ISNUMBER(SEARCH(U$1,$D92)),MAX(G$1:G91)+1)</f>
        <v>0</v>
      </c>
      <c r="H92" s="12" t="b">
        <f>IF(ISNUMBER(SEARCH(V$1,$D92)),MAX(H$1:H91)+1)</f>
        <v>0</v>
      </c>
      <c r="I92" s="12" t="b">
        <f>IF(ISNUMBER(SEARCH(W$1,$D92)),MAX(I$1:I91)+1)</f>
        <v>0</v>
      </c>
      <c r="J92" s="12" t="b">
        <f>IF(ISNUMBER(SEARCH(X$1,$D92)),MAX(J$1:J91)+1)</f>
        <v>0</v>
      </c>
      <c r="K92" s="12" t="b">
        <f>IF(ISNUMBER(SEARCH(Y$1,$D92)),MAX(K$1:K91)+1)</f>
        <v>0</v>
      </c>
      <c r="L92" s="12" t="b">
        <f>IF(ISNUMBER(SEARCH(Z$1,$D92)),MAX(L$1:L91)+1)</f>
        <v>0</v>
      </c>
      <c r="M92" s="12" t="b">
        <f>IF(ISNUMBER(SEARCH(AA$1,$D92)),MAX(M$1:M91)+1)</f>
        <v>0</v>
      </c>
      <c r="N92" s="12" t="b">
        <f>IF(ISNUMBER(SEARCH(AB$1,$D92)),MAX(N$1:N91)+1)</f>
        <v>0</v>
      </c>
      <c r="O92" s="12" t="b">
        <f>IF(ISNUMBER(SEARCH(AC$1,$D92)),MAX(O$1:O91)+1)</f>
        <v>0</v>
      </c>
      <c r="P92" s="12" t="b">
        <f>IF(ISNUMBER(SEARCH(AD$1,$D92)),MAX(P$1:P91)+1)</f>
        <v>0</v>
      </c>
      <c r="Q92" s="12" t="str">
        <f>'AB Touchpoint System Workbook'!K103</f>
        <v>Client 91</v>
      </c>
      <c r="R92" s="13">
        <f t="shared" si="3"/>
        <v>91</v>
      </c>
      <c r="S92" s="14" t="str">
        <f>IFERROR(VLOOKUP($R92,E:$Q,13,0),"")</f>
        <v/>
      </c>
      <c r="T92" s="14" t="str">
        <f>IFERROR(VLOOKUP($R92,F:$Q,12,0),"")</f>
        <v/>
      </c>
      <c r="U92" s="14" t="str">
        <f>IFERROR(VLOOKUP($R92,G:$Q,11,0),"")</f>
        <v/>
      </c>
      <c r="V92" s="14" t="str">
        <f>IFERROR(VLOOKUP($R92,H:$Q,10,0),"")</f>
        <v/>
      </c>
      <c r="W92" s="14" t="str">
        <f>IFERROR(VLOOKUP($R92,I:$Q,9,0),"")</f>
        <v/>
      </c>
      <c r="X92" s="14" t="str">
        <f>IFERROR(VLOOKUP($R92,J:$Q,8,0),"")</f>
        <v/>
      </c>
      <c r="Y92" s="14" t="str">
        <f>IFERROR(VLOOKUP($R92,K:$Q,7,0),"")</f>
        <v/>
      </c>
      <c r="Z92" s="14" t="str">
        <f>IFERROR(VLOOKUP($R92,L:$Q,6,0),"")</f>
        <v/>
      </c>
      <c r="AA92" s="14" t="str">
        <f>IFERROR(VLOOKUP($R92,M:$Q,5,0),"")</f>
        <v/>
      </c>
      <c r="AB92" s="14" t="str">
        <f>IFERROR(VLOOKUP($R92,N:$Q,4,0),"")</f>
        <v/>
      </c>
      <c r="AC92" s="14" t="str">
        <f>IFERROR(VLOOKUP($R92,O:$Q,3,0),"")</f>
        <v/>
      </c>
      <c r="AD92" s="14" t="str">
        <f>IFERROR(VLOOKUP($R92,P:$Q,2,0),"")</f>
        <v/>
      </c>
    </row>
    <row r="93" spans="1:30" x14ac:dyDescent="0.15">
      <c r="A93" s="9">
        <f>'AB Touchpoint System Workbook'!Z104</f>
        <v>43313</v>
      </c>
      <c r="B93" s="14">
        <f t="shared" si="2"/>
        <v>8</v>
      </c>
      <c r="C93" s="12" t="str">
        <f>IF('AB Touchpoint System Workbook'!J104="A",VLOOKUP($B93,Reference!$A$93:D$104,4,0),IF('AB Touchpoint System Workbook'!J104="b",VLOOKUP($B93,Reference!$A$93:E$104,5,0),""))</f>
        <v/>
      </c>
      <c r="D93" s="12" t="str">
        <f>IF('AB Touchpoint System Workbook'!J104="A",Q93&amp;C93,IF('AB Touchpoint System Workbook'!J104="b",Q93&amp;C93,""))</f>
        <v/>
      </c>
      <c r="E93" s="12" t="b">
        <f>IF(ISNUMBER(SEARCH(S$1,$D93)),MAX(E$1:E92)+1)</f>
        <v>0</v>
      </c>
      <c r="F93" s="12" t="b">
        <f>IF(ISNUMBER(SEARCH(T$1,$D93)),MAX(F$1:F92)+1)</f>
        <v>0</v>
      </c>
      <c r="G93" s="12" t="b">
        <f>IF(ISNUMBER(SEARCH(U$1,$D93)),MAX(G$1:G92)+1)</f>
        <v>0</v>
      </c>
      <c r="H93" s="12" t="b">
        <f>IF(ISNUMBER(SEARCH(V$1,$D93)),MAX(H$1:H92)+1)</f>
        <v>0</v>
      </c>
      <c r="I93" s="12" t="b">
        <f>IF(ISNUMBER(SEARCH(W$1,$D93)),MAX(I$1:I92)+1)</f>
        <v>0</v>
      </c>
      <c r="J93" s="12" t="b">
        <f>IF(ISNUMBER(SEARCH(X$1,$D93)),MAX(J$1:J92)+1)</f>
        <v>0</v>
      </c>
      <c r="K93" s="12" t="b">
        <f>IF(ISNUMBER(SEARCH(Y$1,$D93)),MAX(K$1:K92)+1)</f>
        <v>0</v>
      </c>
      <c r="L93" s="12" t="b">
        <f>IF(ISNUMBER(SEARCH(Z$1,$D93)),MAX(L$1:L92)+1)</f>
        <v>0</v>
      </c>
      <c r="M93" s="12" t="b">
        <f>IF(ISNUMBER(SEARCH(AA$1,$D93)),MAX(M$1:M92)+1)</f>
        <v>0</v>
      </c>
      <c r="N93" s="12" t="b">
        <f>IF(ISNUMBER(SEARCH(AB$1,$D93)),MAX(N$1:N92)+1)</f>
        <v>0</v>
      </c>
      <c r="O93" s="12" t="b">
        <f>IF(ISNUMBER(SEARCH(AC$1,$D93)),MAX(O$1:O92)+1)</f>
        <v>0</v>
      </c>
      <c r="P93" s="12" t="b">
        <f>IF(ISNUMBER(SEARCH(AD$1,$D93)),MAX(P$1:P92)+1)</f>
        <v>0</v>
      </c>
      <c r="Q93" s="12" t="str">
        <f>'AB Touchpoint System Workbook'!K104</f>
        <v>Client 92</v>
      </c>
      <c r="R93" s="13">
        <f t="shared" si="3"/>
        <v>92</v>
      </c>
      <c r="S93" s="14" t="str">
        <f>IFERROR(VLOOKUP($R93,E:$Q,13,0),"")</f>
        <v/>
      </c>
      <c r="T93" s="14" t="str">
        <f>IFERROR(VLOOKUP($R93,F:$Q,12,0),"")</f>
        <v/>
      </c>
      <c r="U93" s="14" t="str">
        <f>IFERROR(VLOOKUP($R93,G:$Q,11,0),"")</f>
        <v/>
      </c>
      <c r="V93" s="14" t="str">
        <f>IFERROR(VLOOKUP($R93,H:$Q,10,0),"")</f>
        <v/>
      </c>
      <c r="W93" s="14" t="str">
        <f>IFERROR(VLOOKUP($R93,I:$Q,9,0),"")</f>
        <v/>
      </c>
      <c r="X93" s="14" t="str">
        <f>IFERROR(VLOOKUP($R93,J:$Q,8,0),"")</f>
        <v/>
      </c>
      <c r="Y93" s="14" t="str">
        <f>IFERROR(VLOOKUP($R93,K:$Q,7,0),"")</f>
        <v/>
      </c>
      <c r="Z93" s="14" t="str">
        <f>IFERROR(VLOOKUP($R93,L:$Q,6,0),"")</f>
        <v/>
      </c>
      <c r="AA93" s="14" t="str">
        <f>IFERROR(VLOOKUP($R93,M:$Q,5,0),"")</f>
        <v/>
      </c>
      <c r="AB93" s="14" t="str">
        <f>IFERROR(VLOOKUP($R93,N:$Q,4,0),"")</f>
        <v/>
      </c>
      <c r="AC93" s="14" t="str">
        <f>IFERROR(VLOOKUP($R93,O:$Q,3,0),"")</f>
        <v/>
      </c>
      <c r="AD93" s="14" t="str">
        <f>IFERROR(VLOOKUP($R93,P:$Q,2,0),"")</f>
        <v/>
      </c>
    </row>
    <row r="94" spans="1:30" x14ac:dyDescent="0.15">
      <c r="A94" s="9">
        <f>'AB Touchpoint System Workbook'!Z105</f>
        <v>43344</v>
      </c>
      <c r="B94" s="14">
        <f t="shared" si="2"/>
        <v>9</v>
      </c>
      <c r="C94" s="12" t="str">
        <f>IF('AB Touchpoint System Workbook'!J105="A",VLOOKUP($B94,Reference!$A$93:D$104,4,0),IF('AB Touchpoint System Workbook'!J105="b",VLOOKUP($B94,Reference!$A$93:E$104,5,0),""))</f>
        <v/>
      </c>
      <c r="D94" s="12" t="str">
        <f>IF('AB Touchpoint System Workbook'!J105="A",Q94&amp;C94,IF('AB Touchpoint System Workbook'!J105="b",Q94&amp;C94,""))</f>
        <v/>
      </c>
      <c r="E94" s="12" t="b">
        <f>IF(ISNUMBER(SEARCH(S$1,$D94)),MAX(E$1:E93)+1)</f>
        <v>0</v>
      </c>
      <c r="F94" s="12" t="b">
        <f>IF(ISNUMBER(SEARCH(T$1,$D94)),MAX(F$1:F93)+1)</f>
        <v>0</v>
      </c>
      <c r="G94" s="12" t="b">
        <f>IF(ISNUMBER(SEARCH(U$1,$D94)),MAX(G$1:G93)+1)</f>
        <v>0</v>
      </c>
      <c r="H94" s="12" t="b">
        <f>IF(ISNUMBER(SEARCH(V$1,$D94)),MAX(H$1:H93)+1)</f>
        <v>0</v>
      </c>
      <c r="I94" s="12" t="b">
        <f>IF(ISNUMBER(SEARCH(W$1,$D94)),MAX(I$1:I93)+1)</f>
        <v>0</v>
      </c>
      <c r="J94" s="12" t="b">
        <f>IF(ISNUMBER(SEARCH(X$1,$D94)),MAX(J$1:J93)+1)</f>
        <v>0</v>
      </c>
      <c r="K94" s="12" t="b">
        <f>IF(ISNUMBER(SEARCH(Y$1,$D94)),MAX(K$1:K93)+1)</f>
        <v>0</v>
      </c>
      <c r="L94" s="12" t="b">
        <f>IF(ISNUMBER(SEARCH(Z$1,$D94)),MAX(L$1:L93)+1)</f>
        <v>0</v>
      </c>
      <c r="M94" s="12" t="b">
        <f>IF(ISNUMBER(SEARCH(AA$1,$D94)),MAX(M$1:M93)+1)</f>
        <v>0</v>
      </c>
      <c r="N94" s="12" t="b">
        <f>IF(ISNUMBER(SEARCH(AB$1,$D94)),MAX(N$1:N93)+1)</f>
        <v>0</v>
      </c>
      <c r="O94" s="12" t="b">
        <f>IF(ISNUMBER(SEARCH(AC$1,$D94)),MAX(O$1:O93)+1)</f>
        <v>0</v>
      </c>
      <c r="P94" s="12" t="b">
        <f>IF(ISNUMBER(SEARCH(AD$1,$D94)),MAX(P$1:P93)+1)</f>
        <v>0</v>
      </c>
      <c r="Q94" s="12" t="str">
        <f>'AB Touchpoint System Workbook'!K105</f>
        <v>Client 93</v>
      </c>
      <c r="R94" s="13">
        <f t="shared" si="3"/>
        <v>93</v>
      </c>
      <c r="S94" s="14" t="str">
        <f>IFERROR(VLOOKUP($R94,E:$Q,13,0),"")</f>
        <v/>
      </c>
      <c r="T94" s="14" t="str">
        <f>IFERROR(VLOOKUP($R94,F:$Q,12,0),"")</f>
        <v/>
      </c>
      <c r="U94" s="14" t="str">
        <f>IFERROR(VLOOKUP($R94,G:$Q,11,0),"")</f>
        <v/>
      </c>
      <c r="V94" s="14" t="str">
        <f>IFERROR(VLOOKUP($R94,H:$Q,10,0),"")</f>
        <v/>
      </c>
      <c r="W94" s="14" t="str">
        <f>IFERROR(VLOOKUP($R94,I:$Q,9,0),"")</f>
        <v/>
      </c>
      <c r="X94" s="14" t="str">
        <f>IFERROR(VLOOKUP($R94,J:$Q,8,0),"")</f>
        <v/>
      </c>
      <c r="Y94" s="14" t="str">
        <f>IFERROR(VLOOKUP($R94,K:$Q,7,0),"")</f>
        <v/>
      </c>
      <c r="Z94" s="14" t="str">
        <f>IFERROR(VLOOKUP($R94,L:$Q,6,0),"")</f>
        <v/>
      </c>
      <c r="AA94" s="14" t="str">
        <f>IFERROR(VLOOKUP($R94,M:$Q,5,0),"")</f>
        <v/>
      </c>
      <c r="AB94" s="14" t="str">
        <f>IFERROR(VLOOKUP($R94,N:$Q,4,0),"")</f>
        <v/>
      </c>
      <c r="AC94" s="14" t="str">
        <f>IFERROR(VLOOKUP($R94,O:$Q,3,0),"")</f>
        <v/>
      </c>
      <c r="AD94" s="14" t="str">
        <f>IFERROR(VLOOKUP($R94,P:$Q,2,0),"")</f>
        <v/>
      </c>
    </row>
    <row r="95" spans="1:30" x14ac:dyDescent="0.15">
      <c r="A95" s="9">
        <f>'AB Touchpoint System Workbook'!Z106</f>
        <v>43374</v>
      </c>
      <c r="B95" s="14">
        <f t="shared" si="2"/>
        <v>10</v>
      </c>
      <c r="C95" s="12" t="str">
        <f>IF('AB Touchpoint System Workbook'!J106="A",VLOOKUP($B95,Reference!$A$93:D$104,4,0),IF('AB Touchpoint System Workbook'!J106="b",VLOOKUP($B95,Reference!$A$93:E$104,5,0),""))</f>
        <v/>
      </c>
      <c r="D95" s="12" t="str">
        <f>IF('AB Touchpoint System Workbook'!J106="A",Q95&amp;C95,IF('AB Touchpoint System Workbook'!J106="b",Q95&amp;C95,""))</f>
        <v/>
      </c>
      <c r="E95" s="12" t="b">
        <f>IF(ISNUMBER(SEARCH(S$1,$D95)),MAX(E$1:E94)+1)</f>
        <v>0</v>
      </c>
      <c r="F95" s="12" t="b">
        <f>IF(ISNUMBER(SEARCH(T$1,$D95)),MAX(F$1:F94)+1)</f>
        <v>0</v>
      </c>
      <c r="G95" s="12" t="b">
        <f>IF(ISNUMBER(SEARCH(U$1,$D95)),MAX(G$1:G94)+1)</f>
        <v>0</v>
      </c>
      <c r="H95" s="12" t="b">
        <f>IF(ISNUMBER(SEARCH(V$1,$D95)),MAX(H$1:H94)+1)</f>
        <v>0</v>
      </c>
      <c r="I95" s="12" t="b">
        <f>IF(ISNUMBER(SEARCH(W$1,$D95)),MAX(I$1:I94)+1)</f>
        <v>0</v>
      </c>
      <c r="J95" s="12" t="b">
        <f>IF(ISNUMBER(SEARCH(X$1,$D95)),MAX(J$1:J94)+1)</f>
        <v>0</v>
      </c>
      <c r="K95" s="12" t="b">
        <f>IF(ISNUMBER(SEARCH(Y$1,$D95)),MAX(K$1:K94)+1)</f>
        <v>0</v>
      </c>
      <c r="L95" s="12" t="b">
        <f>IF(ISNUMBER(SEARCH(Z$1,$D95)),MAX(L$1:L94)+1)</f>
        <v>0</v>
      </c>
      <c r="M95" s="12" t="b">
        <f>IF(ISNUMBER(SEARCH(AA$1,$D95)),MAX(M$1:M94)+1)</f>
        <v>0</v>
      </c>
      <c r="N95" s="12" t="b">
        <f>IF(ISNUMBER(SEARCH(AB$1,$D95)),MAX(N$1:N94)+1)</f>
        <v>0</v>
      </c>
      <c r="O95" s="12" t="b">
        <f>IF(ISNUMBER(SEARCH(AC$1,$D95)),MAX(O$1:O94)+1)</f>
        <v>0</v>
      </c>
      <c r="P95" s="12" t="b">
        <f>IF(ISNUMBER(SEARCH(AD$1,$D95)),MAX(P$1:P94)+1)</f>
        <v>0</v>
      </c>
      <c r="Q95" s="12" t="str">
        <f>'AB Touchpoint System Workbook'!K106</f>
        <v>Client 94</v>
      </c>
      <c r="R95" s="13">
        <f t="shared" si="3"/>
        <v>94</v>
      </c>
      <c r="S95" s="14" t="str">
        <f>IFERROR(VLOOKUP($R95,E:$Q,13,0),"")</f>
        <v/>
      </c>
      <c r="T95" s="14" t="str">
        <f>IFERROR(VLOOKUP($R95,F:$Q,12,0),"")</f>
        <v/>
      </c>
      <c r="U95" s="14" t="str">
        <f>IFERROR(VLOOKUP($R95,G:$Q,11,0),"")</f>
        <v/>
      </c>
      <c r="V95" s="14" t="str">
        <f>IFERROR(VLOOKUP($R95,H:$Q,10,0),"")</f>
        <v/>
      </c>
      <c r="W95" s="14" t="str">
        <f>IFERROR(VLOOKUP($R95,I:$Q,9,0),"")</f>
        <v/>
      </c>
      <c r="X95" s="14" t="str">
        <f>IFERROR(VLOOKUP($R95,J:$Q,8,0),"")</f>
        <v/>
      </c>
      <c r="Y95" s="14" t="str">
        <f>IFERROR(VLOOKUP($R95,K:$Q,7,0),"")</f>
        <v/>
      </c>
      <c r="Z95" s="14" t="str">
        <f>IFERROR(VLOOKUP($R95,L:$Q,6,0),"")</f>
        <v/>
      </c>
      <c r="AA95" s="14" t="str">
        <f>IFERROR(VLOOKUP($R95,M:$Q,5,0),"")</f>
        <v/>
      </c>
      <c r="AB95" s="14" t="str">
        <f>IFERROR(VLOOKUP($R95,N:$Q,4,0),"")</f>
        <v/>
      </c>
      <c r="AC95" s="14" t="str">
        <f>IFERROR(VLOOKUP($R95,O:$Q,3,0),"")</f>
        <v/>
      </c>
      <c r="AD95" s="14" t="str">
        <f>IFERROR(VLOOKUP($R95,P:$Q,2,0),"")</f>
        <v/>
      </c>
    </row>
    <row r="96" spans="1:30" x14ac:dyDescent="0.15">
      <c r="A96" s="9">
        <f>'AB Touchpoint System Workbook'!Z107</f>
        <v>43405</v>
      </c>
      <c r="B96" s="14">
        <f t="shared" si="2"/>
        <v>11</v>
      </c>
      <c r="C96" s="12" t="str">
        <f>IF('AB Touchpoint System Workbook'!J107="A",VLOOKUP($B96,Reference!$A$93:D$104,4,0),IF('AB Touchpoint System Workbook'!J107="b",VLOOKUP($B96,Reference!$A$93:E$104,5,0),""))</f>
        <v/>
      </c>
      <c r="D96" s="12" t="str">
        <f>IF('AB Touchpoint System Workbook'!J107="A",Q96&amp;C96,IF('AB Touchpoint System Workbook'!J107="b",Q96&amp;C96,""))</f>
        <v/>
      </c>
      <c r="E96" s="12" t="b">
        <f>IF(ISNUMBER(SEARCH(S$1,$D96)),MAX(E$1:E95)+1)</f>
        <v>0</v>
      </c>
      <c r="F96" s="12" t="b">
        <f>IF(ISNUMBER(SEARCH(T$1,$D96)),MAX(F$1:F95)+1)</f>
        <v>0</v>
      </c>
      <c r="G96" s="12" t="b">
        <f>IF(ISNUMBER(SEARCH(U$1,$D96)),MAX(G$1:G95)+1)</f>
        <v>0</v>
      </c>
      <c r="H96" s="12" t="b">
        <f>IF(ISNUMBER(SEARCH(V$1,$D96)),MAX(H$1:H95)+1)</f>
        <v>0</v>
      </c>
      <c r="I96" s="12" t="b">
        <f>IF(ISNUMBER(SEARCH(W$1,$D96)),MAX(I$1:I95)+1)</f>
        <v>0</v>
      </c>
      <c r="J96" s="12" t="b">
        <f>IF(ISNUMBER(SEARCH(X$1,$D96)),MAX(J$1:J95)+1)</f>
        <v>0</v>
      </c>
      <c r="K96" s="12" t="b">
        <f>IF(ISNUMBER(SEARCH(Y$1,$D96)),MAX(K$1:K95)+1)</f>
        <v>0</v>
      </c>
      <c r="L96" s="12" t="b">
        <f>IF(ISNUMBER(SEARCH(Z$1,$D96)),MAX(L$1:L95)+1)</f>
        <v>0</v>
      </c>
      <c r="M96" s="12" t="b">
        <f>IF(ISNUMBER(SEARCH(AA$1,$D96)),MAX(M$1:M95)+1)</f>
        <v>0</v>
      </c>
      <c r="N96" s="12" t="b">
        <f>IF(ISNUMBER(SEARCH(AB$1,$D96)),MAX(N$1:N95)+1)</f>
        <v>0</v>
      </c>
      <c r="O96" s="12" t="b">
        <f>IF(ISNUMBER(SEARCH(AC$1,$D96)),MAX(O$1:O95)+1)</f>
        <v>0</v>
      </c>
      <c r="P96" s="12" t="b">
        <f>IF(ISNUMBER(SEARCH(AD$1,$D96)),MAX(P$1:P95)+1)</f>
        <v>0</v>
      </c>
      <c r="Q96" s="12" t="str">
        <f>'AB Touchpoint System Workbook'!K107</f>
        <v>Client 95</v>
      </c>
      <c r="R96" s="13">
        <f t="shared" si="3"/>
        <v>95</v>
      </c>
      <c r="S96" s="14" t="str">
        <f>IFERROR(VLOOKUP($R96,E:$Q,13,0),"")</f>
        <v/>
      </c>
      <c r="T96" s="14" t="str">
        <f>IFERROR(VLOOKUP($R96,F:$Q,12,0),"")</f>
        <v/>
      </c>
      <c r="U96" s="14" t="str">
        <f>IFERROR(VLOOKUP($R96,G:$Q,11,0),"")</f>
        <v/>
      </c>
      <c r="V96" s="14" t="str">
        <f>IFERROR(VLOOKUP($R96,H:$Q,10,0),"")</f>
        <v/>
      </c>
      <c r="W96" s="14" t="str">
        <f>IFERROR(VLOOKUP($R96,I:$Q,9,0),"")</f>
        <v/>
      </c>
      <c r="X96" s="14" t="str">
        <f>IFERROR(VLOOKUP($R96,J:$Q,8,0),"")</f>
        <v/>
      </c>
      <c r="Y96" s="14" t="str">
        <f>IFERROR(VLOOKUP($R96,K:$Q,7,0),"")</f>
        <v/>
      </c>
      <c r="Z96" s="14" t="str">
        <f>IFERROR(VLOOKUP($R96,L:$Q,6,0),"")</f>
        <v/>
      </c>
      <c r="AA96" s="14" t="str">
        <f>IFERROR(VLOOKUP($R96,M:$Q,5,0),"")</f>
        <v/>
      </c>
      <c r="AB96" s="14" t="str">
        <f>IFERROR(VLOOKUP($R96,N:$Q,4,0),"")</f>
        <v/>
      </c>
      <c r="AC96" s="14" t="str">
        <f>IFERROR(VLOOKUP($R96,O:$Q,3,0),"")</f>
        <v/>
      </c>
      <c r="AD96" s="14" t="str">
        <f>IFERROR(VLOOKUP($R96,P:$Q,2,0),"")</f>
        <v/>
      </c>
    </row>
    <row r="97" spans="1:30" x14ac:dyDescent="0.15">
      <c r="A97" s="9">
        <f>'AB Touchpoint System Workbook'!Z108</f>
        <v>43435</v>
      </c>
      <c r="B97" s="14">
        <f t="shared" si="2"/>
        <v>12</v>
      </c>
      <c r="C97" s="12" t="str">
        <f>IF('AB Touchpoint System Workbook'!J108="A",VLOOKUP($B97,Reference!$A$93:D$104,4,0),IF('AB Touchpoint System Workbook'!J108="b",VLOOKUP($B97,Reference!$A$93:E$104,5,0),""))</f>
        <v/>
      </c>
      <c r="D97" s="12" t="str">
        <f>IF('AB Touchpoint System Workbook'!J108="A",Q97&amp;C97,IF('AB Touchpoint System Workbook'!J108="b",Q97&amp;C97,""))</f>
        <v/>
      </c>
      <c r="E97" s="12" t="b">
        <f>IF(ISNUMBER(SEARCH(S$1,$D97)),MAX(E$1:E96)+1)</f>
        <v>0</v>
      </c>
      <c r="F97" s="12" t="b">
        <f>IF(ISNUMBER(SEARCH(T$1,$D97)),MAX(F$1:F96)+1)</f>
        <v>0</v>
      </c>
      <c r="G97" s="12" t="b">
        <f>IF(ISNUMBER(SEARCH(U$1,$D97)),MAX(G$1:G96)+1)</f>
        <v>0</v>
      </c>
      <c r="H97" s="12" t="b">
        <f>IF(ISNUMBER(SEARCH(V$1,$D97)),MAX(H$1:H96)+1)</f>
        <v>0</v>
      </c>
      <c r="I97" s="12" t="b">
        <f>IF(ISNUMBER(SEARCH(W$1,$D97)),MAX(I$1:I96)+1)</f>
        <v>0</v>
      </c>
      <c r="J97" s="12" t="b">
        <f>IF(ISNUMBER(SEARCH(X$1,$D97)),MAX(J$1:J96)+1)</f>
        <v>0</v>
      </c>
      <c r="K97" s="12" t="b">
        <f>IF(ISNUMBER(SEARCH(Y$1,$D97)),MAX(K$1:K96)+1)</f>
        <v>0</v>
      </c>
      <c r="L97" s="12" t="b">
        <f>IF(ISNUMBER(SEARCH(Z$1,$D97)),MAX(L$1:L96)+1)</f>
        <v>0</v>
      </c>
      <c r="M97" s="12" t="b">
        <f>IF(ISNUMBER(SEARCH(AA$1,$D97)),MAX(M$1:M96)+1)</f>
        <v>0</v>
      </c>
      <c r="N97" s="12" t="b">
        <f>IF(ISNUMBER(SEARCH(AB$1,$D97)),MAX(N$1:N96)+1)</f>
        <v>0</v>
      </c>
      <c r="O97" s="12" t="b">
        <f>IF(ISNUMBER(SEARCH(AC$1,$D97)),MAX(O$1:O96)+1)</f>
        <v>0</v>
      </c>
      <c r="P97" s="12" t="b">
        <f>IF(ISNUMBER(SEARCH(AD$1,$D97)),MAX(P$1:P96)+1)</f>
        <v>0</v>
      </c>
      <c r="Q97" s="12" t="str">
        <f>'AB Touchpoint System Workbook'!K108</f>
        <v>Client 96</v>
      </c>
      <c r="R97" s="13">
        <f t="shared" si="3"/>
        <v>96</v>
      </c>
      <c r="S97" s="14" t="str">
        <f>IFERROR(VLOOKUP($R97,E:$Q,13,0),"")</f>
        <v/>
      </c>
      <c r="T97" s="14" t="str">
        <f>IFERROR(VLOOKUP($R97,F:$Q,12,0),"")</f>
        <v/>
      </c>
      <c r="U97" s="14" t="str">
        <f>IFERROR(VLOOKUP($R97,G:$Q,11,0),"")</f>
        <v/>
      </c>
      <c r="V97" s="14" t="str">
        <f>IFERROR(VLOOKUP($R97,H:$Q,10,0),"")</f>
        <v/>
      </c>
      <c r="W97" s="14" t="str">
        <f>IFERROR(VLOOKUP($R97,I:$Q,9,0),"")</f>
        <v/>
      </c>
      <c r="X97" s="14" t="str">
        <f>IFERROR(VLOOKUP($R97,J:$Q,8,0),"")</f>
        <v/>
      </c>
      <c r="Y97" s="14" t="str">
        <f>IFERROR(VLOOKUP($R97,K:$Q,7,0),"")</f>
        <v/>
      </c>
      <c r="Z97" s="14" t="str">
        <f>IFERROR(VLOOKUP($R97,L:$Q,6,0),"")</f>
        <v/>
      </c>
      <c r="AA97" s="14" t="str">
        <f>IFERROR(VLOOKUP($R97,M:$Q,5,0),"")</f>
        <v/>
      </c>
      <c r="AB97" s="14" t="str">
        <f>IFERROR(VLOOKUP($R97,N:$Q,4,0),"")</f>
        <v/>
      </c>
      <c r="AC97" s="14" t="str">
        <f>IFERROR(VLOOKUP($R97,O:$Q,3,0),"")</f>
        <v/>
      </c>
      <c r="AD97" s="14" t="str">
        <f>IFERROR(VLOOKUP($R97,P:$Q,2,0),"")</f>
        <v/>
      </c>
    </row>
    <row r="98" spans="1:30" x14ac:dyDescent="0.15">
      <c r="A98" s="9">
        <f>'AB Touchpoint System Workbook'!Z109</f>
        <v>43101</v>
      </c>
      <c r="B98" s="14">
        <f t="shared" si="2"/>
        <v>1</v>
      </c>
      <c r="C98" s="12" t="str">
        <f>IF('AB Touchpoint System Workbook'!J109="A",VLOOKUP($B98,Reference!$A$93:D$104,4,0),IF('AB Touchpoint System Workbook'!J109="b",VLOOKUP($B98,Reference!$A$93:E$104,5,0),""))</f>
        <v/>
      </c>
      <c r="D98" s="12" t="str">
        <f>IF('AB Touchpoint System Workbook'!J109="A",Q98&amp;C98,IF('AB Touchpoint System Workbook'!J109="b",Q98&amp;C98,""))</f>
        <v/>
      </c>
      <c r="E98" s="12" t="b">
        <f>IF(ISNUMBER(SEARCH(S$1,$D98)),MAX(E$1:E97)+1)</f>
        <v>0</v>
      </c>
      <c r="F98" s="12" t="b">
        <f>IF(ISNUMBER(SEARCH(T$1,$D98)),MAX(F$1:F97)+1)</f>
        <v>0</v>
      </c>
      <c r="G98" s="12" t="b">
        <f>IF(ISNUMBER(SEARCH(U$1,$D98)),MAX(G$1:G97)+1)</f>
        <v>0</v>
      </c>
      <c r="H98" s="12" t="b">
        <f>IF(ISNUMBER(SEARCH(V$1,$D98)),MAX(H$1:H97)+1)</f>
        <v>0</v>
      </c>
      <c r="I98" s="12" t="b">
        <f>IF(ISNUMBER(SEARCH(W$1,$D98)),MAX(I$1:I97)+1)</f>
        <v>0</v>
      </c>
      <c r="J98" s="12" t="b">
        <f>IF(ISNUMBER(SEARCH(X$1,$D98)),MAX(J$1:J97)+1)</f>
        <v>0</v>
      </c>
      <c r="K98" s="12" t="b">
        <f>IF(ISNUMBER(SEARCH(Y$1,$D98)),MAX(K$1:K97)+1)</f>
        <v>0</v>
      </c>
      <c r="L98" s="12" t="b">
        <f>IF(ISNUMBER(SEARCH(Z$1,$D98)),MAX(L$1:L97)+1)</f>
        <v>0</v>
      </c>
      <c r="M98" s="12" t="b">
        <f>IF(ISNUMBER(SEARCH(AA$1,$D98)),MAX(M$1:M97)+1)</f>
        <v>0</v>
      </c>
      <c r="N98" s="12" t="b">
        <f>IF(ISNUMBER(SEARCH(AB$1,$D98)),MAX(N$1:N97)+1)</f>
        <v>0</v>
      </c>
      <c r="O98" s="12" t="b">
        <f>IF(ISNUMBER(SEARCH(AC$1,$D98)),MAX(O$1:O97)+1)</f>
        <v>0</v>
      </c>
      <c r="P98" s="12" t="b">
        <f>IF(ISNUMBER(SEARCH(AD$1,$D98)),MAX(P$1:P97)+1)</f>
        <v>0</v>
      </c>
      <c r="Q98" s="12" t="str">
        <f>'AB Touchpoint System Workbook'!K109</f>
        <v>Client 97</v>
      </c>
      <c r="R98" s="13">
        <f t="shared" si="3"/>
        <v>97</v>
      </c>
      <c r="S98" s="14" t="str">
        <f>IFERROR(VLOOKUP($R98,E:$Q,13,0),"")</f>
        <v/>
      </c>
      <c r="T98" s="14" t="str">
        <f>IFERROR(VLOOKUP($R98,F:$Q,12,0),"")</f>
        <v/>
      </c>
      <c r="U98" s="14" t="str">
        <f>IFERROR(VLOOKUP($R98,G:$Q,11,0),"")</f>
        <v/>
      </c>
      <c r="V98" s="14" t="str">
        <f>IFERROR(VLOOKUP($R98,H:$Q,10,0),"")</f>
        <v/>
      </c>
      <c r="W98" s="14" t="str">
        <f>IFERROR(VLOOKUP($R98,I:$Q,9,0),"")</f>
        <v/>
      </c>
      <c r="X98" s="14" t="str">
        <f>IFERROR(VLOOKUP($R98,J:$Q,8,0),"")</f>
        <v/>
      </c>
      <c r="Y98" s="14" t="str">
        <f>IFERROR(VLOOKUP($R98,K:$Q,7,0),"")</f>
        <v/>
      </c>
      <c r="Z98" s="14" t="str">
        <f>IFERROR(VLOOKUP($R98,L:$Q,6,0),"")</f>
        <v/>
      </c>
      <c r="AA98" s="14" t="str">
        <f>IFERROR(VLOOKUP($R98,M:$Q,5,0),"")</f>
        <v/>
      </c>
      <c r="AB98" s="14" t="str">
        <f>IFERROR(VLOOKUP($R98,N:$Q,4,0),"")</f>
        <v/>
      </c>
      <c r="AC98" s="14" t="str">
        <f>IFERROR(VLOOKUP($R98,O:$Q,3,0),"")</f>
        <v/>
      </c>
      <c r="AD98" s="14" t="str">
        <f>IFERROR(VLOOKUP($R98,P:$Q,2,0),"")</f>
        <v/>
      </c>
    </row>
    <row r="99" spans="1:30" x14ac:dyDescent="0.15">
      <c r="A99" s="9">
        <f>'AB Touchpoint System Workbook'!Z110</f>
        <v>43132</v>
      </c>
      <c r="B99" s="14">
        <f t="shared" si="2"/>
        <v>2</v>
      </c>
      <c r="C99" s="12" t="str">
        <f>IF('AB Touchpoint System Workbook'!J110="A",VLOOKUP($B99,Reference!$A$93:D$104,4,0),IF('AB Touchpoint System Workbook'!J110="b",VLOOKUP($B99,Reference!$A$93:E$104,5,0),""))</f>
        <v/>
      </c>
      <c r="D99" s="12" t="str">
        <f>IF('AB Touchpoint System Workbook'!J110="A",Q99&amp;C99,IF('AB Touchpoint System Workbook'!J110="b",Q99&amp;C99,""))</f>
        <v/>
      </c>
      <c r="E99" s="12" t="b">
        <f>IF(ISNUMBER(SEARCH(S$1,$D99)),MAX(E$1:E98)+1)</f>
        <v>0</v>
      </c>
      <c r="F99" s="12" t="b">
        <f>IF(ISNUMBER(SEARCH(T$1,$D99)),MAX(F$1:F98)+1)</f>
        <v>0</v>
      </c>
      <c r="G99" s="12" t="b">
        <f>IF(ISNUMBER(SEARCH(U$1,$D99)),MAX(G$1:G98)+1)</f>
        <v>0</v>
      </c>
      <c r="H99" s="12" t="b">
        <f>IF(ISNUMBER(SEARCH(V$1,$D99)),MAX(H$1:H98)+1)</f>
        <v>0</v>
      </c>
      <c r="I99" s="12" t="b">
        <f>IF(ISNUMBER(SEARCH(W$1,$D99)),MAX(I$1:I98)+1)</f>
        <v>0</v>
      </c>
      <c r="J99" s="12" t="b">
        <f>IF(ISNUMBER(SEARCH(X$1,$D99)),MAX(J$1:J98)+1)</f>
        <v>0</v>
      </c>
      <c r="K99" s="12" t="b">
        <f>IF(ISNUMBER(SEARCH(Y$1,$D99)),MAX(K$1:K98)+1)</f>
        <v>0</v>
      </c>
      <c r="L99" s="12" t="b">
        <f>IF(ISNUMBER(SEARCH(Z$1,$D99)),MAX(L$1:L98)+1)</f>
        <v>0</v>
      </c>
      <c r="M99" s="12" t="b">
        <f>IF(ISNUMBER(SEARCH(AA$1,$D99)),MAX(M$1:M98)+1)</f>
        <v>0</v>
      </c>
      <c r="N99" s="12" t="b">
        <f>IF(ISNUMBER(SEARCH(AB$1,$D99)),MAX(N$1:N98)+1)</f>
        <v>0</v>
      </c>
      <c r="O99" s="12" t="b">
        <f>IF(ISNUMBER(SEARCH(AC$1,$D99)),MAX(O$1:O98)+1)</f>
        <v>0</v>
      </c>
      <c r="P99" s="12" t="b">
        <f>IF(ISNUMBER(SEARCH(AD$1,$D99)),MAX(P$1:P98)+1)</f>
        <v>0</v>
      </c>
      <c r="Q99" s="12" t="str">
        <f>'AB Touchpoint System Workbook'!K110</f>
        <v>Client 98</v>
      </c>
      <c r="R99" s="13">
        <f t="shared" si="3"/>
        <v>98</v>
      </c>
      <c r="S99" s="14" t="str">
        <f>IFERROR(VLOOKUP($R99,E:$Q,13,0),"")</f>
        <v/>
      </c>
      <c r="T99" s="14" t="str">
        <f>IFERROR(VLOOKUP($R99,F:$Q,12,0),"")</f>
        <v/>
      </c>
      <c r="U99" s="14" t="str">
        <f>IFERROR(VLOOKUP($R99,G:$Q,11,0),"")</f>
        <v/>
      </c>
      <c r="V99" s="14" t="str">
        <f>IFERROR(VLOOKUP($R99,H:$Q,10,0),"")</f>
        <v/>
      </c>
      <c r="W99" s="14" t="str">
        <f>IFERROR(VLOOKUP($R99,I:$Q,9,0),"")</f>
        <v/>
      </c>
      <c r="X99" s="14" t="str">
        <f>IFERROR(VLOOKUP($R99,J:$Q,8,0),"")</f>
        <v/>
      </c>
      <c r="Y99" s="14" t="str">
        <f>IFERROR(VLOOKUP($R99,K:$Q,7,0),"")</f>
        <v/>
      </c>
      <c r="Z99" s="14" t="str">
        <f>IFERROR(VLOOKUP($R99,L:$Q,6,0),"")</f>
        <v/>
      </c>
      <c r="AA99" s="14" t="str">
        <f>IFERROR(VLOOKUP($R99,M:$Q,5,0),"")</f>
        <v/>
      </c>
      <c r="AB99" s="14" t="str">
        <f>IFERROR(VLOOKUP($R99,N:$Q,4,0),"")</f>
        <v/>
      </c>
      <c r="AC99" s="14" t="str">
        <f>IFERROR(VLOOKUP($R99,O:$Q,3,0),"")</f>
        <v/>
      </c>
      <c r="AD99" s="14" t="str">
        <f>IFERROR(VLOOKUP($R99,P:$Q,2,0),"")</f>
        <v/>
      </c>
    </row>
    <row r="100" spans="1:30" x14ac:dyDescent="0.15">
      <c r="A100" s="9">
        <f>'AB Touchpoint System Workbook'!Z111</f>
        <v>43160</v>
      </c>
      <c r="B100" s="14">
        <f t="shared" si="2"/>
        <v>3</v>
      </c>
      <c r="C100" s="12" t="str">
        <f>IF('AB Touchpoint System Workbook'!J111="A",VLOOKUP($B100,Reference!$A$93:D$104,4,0),IF('AB Touchpoint System Workbook'!J111="b",VLOOKUP($B100,Reference!$A$93:E$104,5,0),""))</f>
        <v/>
      </c>
      <c r="D100" s="12" t="str">
        <f>IF('AB Touchpoint System Workbook'!J111="A",Q100&amp;C100,IF('AB Touchpoint System Workbook'!J111="b",Q100&amp;C100,""))</f>
        <v/>
      </c>
      <c r="E100" s="12" t="b">
        <f>IF(ISNUMBER(SEARCH(S$1,$D100)),MAX(E$1:E99)+1)</f>
        <v>0</v>
      </c>
      <c r="F100" s="12" t="b">
        <f>IF(ISNUMBER(SEARCH(T$1,$D100)),MAX(F$1:F99)+1)</f>
        <v>0</v>
      </c>
      <c r="G100" s="12" t="b">
        <f>IF(ISNUMBER(SEARCH(U$1,$D100)),MAX(G$1:G99)+1)</f>
        <v>0</v>
      </c>
      <c r="H100" s="12" t="b">
        <f>IF(ISNUMBER(SEARCH(V$1,$D100)),MAX(H$1:H99)+1)</f>
        <v>0</v>
      </c>
      <c r="I100" s="12" t="b">
        <f>IF(ISNUMBER(SEARCH(W$1,$D100)),MAX(I$1:I99)+1)</f>
        <v>0</v>
      </c>
      <c r="J100" s="12" t="b">
        <f>IF(ISNUMBER(SEARCH(X$1,$D100)),MAX(J$1:J99)+1)</f>
        <v>0</v>
      </c>
      <c r="K100" s="12" t="b">
        <f>IF(ISNUMBER(SEARCH(Y$1,$D100)),MAX(K$1:K99)+1)</f>
        <v>0</v>
      </c>
      <c r="L100" s="12" t="b">
        <f>IF(ISNUMBER(SEARCH(Z$1,$D100)),MAX(L$1:L99)+1)</f>
        <v>0</v>
      </c>
      <c r="M100" s="12" t="b">
        <f>IF(ISNUMBER(SEARCH(AA$1,$D100)),MAX(M$1:M99)+1)</f>
        <v>0</v>
      </c>
      <c r="N100" s="12" t="b">
        <f>IF(ISNUMBER(SEARCH(AB$1,$D100)),MAX(N$1:N99)+1)</f>
        <v>0</v>
      </c>
      <c r="O100" s="12" t="b">
        <f>IF(ISNUMBER(SEARCH(AC$1,$D100)),MAX(O$1:O99)+1)</f>
        <v>0</v>
      </c>
      <c r="P100" s="12" t="b">
        <f>IF(ISNUMBER(SEARCH(AD$1,$D100)),MAX(P$1:P99)+1)</f>
        <v>0</v>
      </c>
      <c r="Q100" s="12" t="str">
        <f>'AB Touchpoint System Workbook'!K111</f>
        <v>Client 99</v>
      </c>
      <c r="R100" s="13">
        <f t="shared" si="3"/>
        <v>99</v>
      </c>
      <c r="S100" s="14" t="str">
        <f>IFERROR(VLOOKUP($R100,E:$Q,13,0),"")</f>
        <v/>
      </c>
      <c r="T100" s="14" t="str">
        <f>IFERROR(VLOOKUP($R100,F:$Q,12,0),"")</f>
        <v/>
      </c>
      <c r="U100" s="14" t="str">
        <f>IFERROR(VLOOKUP($R100,G:$Q,11,0),"")</f>
        <v/>
      </c>
      <c r="V100" s="14" t="str">
        <f>IFERROR(VLOOKUP($R100,H:$Q,10,0),"")</f>
        <v/>
      </c>
      <c r="W100" s="14" t="str">
        <f>IFERROR(VLOOKUP($R100,I:$Q,9,0),"")</f>
        <v/>
      </c>
      <c r="X100" s="14" t="str">
        <f>IFERROR(VLOOKUP($R100,J:$Q,8,0),"")</f>
        <v/>
      </c>
      <c r="Y100" s="14" t="str">
        <f>IFERROR(VLOOKUP($R100,K:$Q,7,0),"")</f>
        <v/>
      </c>
      <c r="Z100" s="14" t="str">
        <f>IFERROR(VLOOKUP($R100,L:$Q,6,0),"")</f>
        <v/>
      </c>
      <c r="AA100" s="14" t="str">
        <f>IFERROR(VLOOKUP($R100,M:$Q,5,0),"")</f>
        <v/>
      </c>
      <c r="AB100" s="14" t="str">
        <f>IFERROR(VLOOKUP($R100,N:$Q,4,0),"")</f>
        <v/>
      </c>
      <c r="AC100" s="14" t="str">
        <f>IFERROR(VLOOKUP($R100,O:$Q,3,0),"")</f>
        <v/>
      </c>
      <c r="AD100" s="14" t="str">
        <f>IFERROR(VLOOKUP($R100,P:$Q,2,0),"")</f>
        <v/>
      </c>
    </row>
    <row r="101" spans="1:30" x14ac:dyDescent="0.15">
      <c r="A101" s="9">
        <f>'AB Touchpoint System Workbook'!Z112</f>
        <v>43191</v>
      </c>
      <c r="B101" s="14">
        <f t="shared" si="2"/>
        <v>4</v>
      </c>
      <c r="C101" s="12" t="str">
        <f>IF('AB Touchpoint System Workbook'!J112="A",VLOOKUP($B101,Reference!$A$93:D$104,4,0),IF('AB Touchpoint System Workbook'!J112="b",VLOOKUP($B101,Reference!$A$93:E$104,5,0),""))</f>
        <v/>
      </c>
      <c r="D101" s="12" t="str">
        <f>IF('AB Touchpoint System Workbook'!J112="A",Q101&amp;C101,IF('AB Touchpoint System Workbook'!J112="b",Q101&amp;C101,""))</f>
        <v/>
      </c>
      <c r="E101" s="12" t="b">
        <f>IF(ISNUMBER(SEARCH(S$1,$D101)),MAX(E$1:E100)+1)</f>
        <v>0</v>
      </c>
      <c r="F101" s="12" t="b">
        <f>IF(ISNUMBER(SEARCH(T$1,$D101)),MAX(F$1:F100)+1)</f>
        <v>0</v>
      </c>
      <c r="G101" s="12" t="b">
        <f>IF(ISNUMBER(SEARCH(U$1,$D101)),MAX(G$1:G100)+1)</f>
        <v>0</v>
      </c>
      <c r="H101" s="12" t="b">
        <f>IF(ISNUMBER(SEARCH(V$1,$D101)),MAX(H$1:H100)+1)</f>
        <v>0</v>
      </c>
      <c r="I101" s="12" t="b">
        <f>IF(ISNUMBER(SEARCH(W$1,$D101)),MAX(I$1:I100)+1)</f>
        <v>0</v>
      </c>
      <c r="J101" s="12" t="b">
        <f>IF(ISNUMBER(SEARCH(X$1,$D101)),MAX(J$1:J100)+1)</f>
        <v>0</v>
      </c>
      <c r="K101" s="12" t="b">
        <f>IF(ISNUMBER(SEARCH(Y$1,$D101)),MAX(K$1:K100)+1)</f>
        <v>0</v>
      </c>
      <c r="L101" s="12" t="b">
        <f>IF(ISNUMBER(SEARCH(Z$1,$D101)),MAX(L$1:L100)+1)</f>
        <v>0</v>
      </c>
      <c r="M101" s="12" t="b">
        <f>IF(ISNUMBER(SEARCH(AA$1,$D101)),MAX(M$1:M100)+1)</f>
        <v>0</v>
      </c>
      <c r="N101" s="12" t="b">
        <f>IF(ISNUMBER(SEARCH(AB$1,$D101)),MAX(N$1:N100)+1)</f>
        <v>0</v>
      </c>
      <c r="O101" s="12" t="b">
        <f>IF(ISNUMBER(SEARCH(AC$1,$D101)),MAX(O$1:O100)+1)</f>
        <v>0</v>
      </c>
      <c r="P101" s="12" t="b">
        <f>IF(ISNUMBER(SEARCH(AD$1,$D101)),MAX(P$1:P100)+1)</f>
        <v>0</v>
      </c>
      <c r="Q101" s="12" t="str">
        <f>'AB Touchpoint System Workbook'!K112</f>
        <v>Client 100</v>
      </c>
      <c r="R101" s="13">
        <f t="shared" si="3"/>
        <v>100</v>
      </c>
      <c r="S101" s="14" t="str">
        <f>IFERROR(VLOOKUP($R101,E:$Q,13,0),"")</f>
        <v/>
      </c>
      <c r="T101" s="14" t="str">
        <f>IFERROR(VLOOKUP($R101,F:$Q,12,0),"")</f>
        <v/>
      </c>
      <c r="U101" s="14" t="str">
        <f>IFERROR(VLOOKUP($R101,G:$Q,11,0),"")</f>
        <v/>
      </c>
      <c r="V101" s="14" t="str">
        <f>IFERROR(VLOOKUP($R101,H:$Q,10,0),"")</f>
        <v/>
      </c>
      <c r="W101" s="14" t="str">
        <f>IFERROR(VLOOKUP($R101,I:$Q,9,0),"")</f>
        <v/>
      </c>
      <c r="X101" s="14" t="str">
        <f>IFERROR(VLOOKUP($R101,J:$Q,8,0),"")</f>
        <v/>
      </c>
      <c r="Y101" s="14" t="str">
        <f>IFERROR(VLOOKUP($R101,K:$Q,7,0),"")</f>
        <v/>
      </c>
      <c r="Z101" s="14" t="str">
        <f>IFERROR(VLOOKUP($R101,L:$Q,6,0),"")</f>
        <v/>
      </c>
      <c r="AA101" s="14" t="str">
        <f>IFERROR(VLOOKUP($R101,M:$Q,5,0),"")</f>
        <v/>
      </c>
      <c r="AB101" s="14" t="str">
        <f>IFERROR(VLOOKUP($R101,N:$Q,4,0),"")</f>
        <v/>
      </c>
      <c r="AC101" s="14" t="str">
        <f>IFERROR(VLOOKUP($R101,O:$Q,3,0),"")</f>
        <v/>
      </c>
      <c r="AD101" s="14" t="str">
        <f>IFERROR(VLOOKUP($R101,P:$Q,2,0),"")</f>
        <v/>
      </c>
    </row>
    <row r="102" spans="1:30" x14ac:dyDescent="0.15">
      <c r="A102" s="9">
        <f>'AB Touchpoint System Workbook'!Z113</f>
        <v>43221</v>
      </c>
      <c r="B102" s="14">
        <f t="shared" si="2"/>
        <v>5</v>
      </c>
      <c r="C102" s="12" t="str">
        <f>IF('AB Touchpoint System Workbook'!J113="A",VLOOKUP($B102,Reference!$A$93:D$104,4,0),IF('AB Touchpoint System Workbook'!J113="b",VLOOKUP($B102,Reference!$A$93:E$104,5,0),""))</f>
        <v/>
      </c>
      <c r="D102" s="12" t="str">
        <f>IF('AB Touchpoint System Workbook'!J113="A",Q102&amp;C102,IF('AB Touchpoint System Workbook'!J113="b",Q102&amp;C102,""))</f>
        <v/>
      </c>
      <c r="E102" s="12" t="b">
        <f>IF(ISNUMBER(SEARCH(S$1,$D102)),MAX(E$1:E101)+1)</f>
        <v>0</v>
      </c>
      <c r="F102" s="12" t="b">
        <f>IF(ISNUMBER(SEARCH(T$1,$D102)),MAX(F$1:F101)+1)</f>
        <v>0</v>
      </c>
      <c r="G102" s="12" t="b">
        <f>IF(ISNUMBER(SEARCH(U$1,$D102)),MAX(G$1:G101)+1)</f>
        <v>0</v>
      </c>
      <c r="H102" s="12" t="b">
        <f>IF(ISNUMBER(SEARCH(V$1,$D102)),MAX(H$1:H101)+1)</f>
        <v>0</v>
      </c>
      <c r="I102" s="12" t="b">
        <f>IF(ISNUMBER(SEARCH(W$1,$D102)),MAX(I$1:I101)+1)</f>
        <v>0</v>
      </c>
      <c r="J102" s="12" t="b">
        <f>IF(ISNUMBER(SEARCH(X$1,$D102)),MAX(J$1:J101)+1)</f>
        <v>0</v>
      </c>
      <c r="K102" s="12" t="b">
        <f>IF(ISNUMBER(SEARCH(Y$1,$D102)),MAX(K$1:K101)+1)</f>
        <v>0</v>
      </c>
      <c r="L102" s="12" t="b">
        <f>IF(ISNUMBER(SEARCH(Z$1,$D102)),MAX(L$1:L101)+1)</f>
        <v>0</v>
      </c>
      <c r="M102" s="12" t="b">
        <f>IF(ISNUMBER(SEARCH(AA$1,$D102)),MAX(M$1:M101)+1)</f>
        <v>0</v>
      </c>
      <c r="N102" s="12" t="b">
        <f>IF(ISNUMBER(SEARCH(AB$1,$D102)),MAX(N$1:N101)+1)</f>
        <v>0</v>
      </c>
      <c r="O102" s="12" t="b">
        <f>IF(ISNUMBER(SEARCH(AC$1,$D102)),MAX(O$1:O101)+1)</f>
        <v>0</v>
      </c>
      <c r="P102" s="12" t="b">
        <f>IF(ISNUMBER(SEARCH(AD$1,$D102)),MAX(P$1:P101)+1)</f>
        <v>0</v>
      </c>
      <c r="Q102" s="12" t="str">
        <f>'AB Touchpoint System Workbook'!K113</f>
        <v>Client 101</v>
      </c>
      <c r="R102" s="13">
        <f t="shared" si="3"/>
        <v>101</v>
      </c>
      <c r="S102" s="14" t="str">
        <f>IFERROR(VLOOKUP($R102,E:$Q,13,0),"")</f>
        <v/>
      </c>
      <c r="T102" s="14" t="str">
        <f>IFERROR(VLOOKUP($R102,F:$Q,12,0),"")</f>
        <v/>
      </c>
      <c r="U102" s="14" t="str">
        <f>IFERROR(VLOOKUP($R102,G:$Q,11,0),"")</f>
        <v/>
      </c>
      <c r="V102" s="14" t="str">
        <f>IFERROR(VLOOKUP($R102,H:$Q,10,0),"")</f>
        <v/>
      </c>
      <c r="W102" s="14" t="str">
        <f>IFERROR(VLOOKUP($R102,I:$Q,9,0),"")</f>
        <v/>
      </c>
      <c r="X102" s="14" t="str">
        <f>IFERROR(VLOOKUP($R102,J:$Q,8,0),"")</f>
        <v/>
      </c>
      <c r="Y102" s="14" t="str">
        <f>IFERROR(VLOOKUP($R102,K:$Q,7,0),"")</f>
        <v/>
      </c>
      <c r="Z102" s="14" t="str">
        <f>IFERROR(VLOOKUP($R102,L:$Q,6,0),"")</f>
        <v/>
      </c>
      <c r="AA102" s="14" t="str">
        <f>IFERROR(VLOOKUP($R102,M:$Q,5,0),"")</f>
        <v/>
      </c>
      <c r="AB102" s="14" t="str">
        <f>IFERROR(VLOOKUP($R102,N:$Q,4,0),"")</f>
        <v/>
      </c>
      <c r="AC102" s="14" t="str">
        <f>IFERROR(VLOOKUP($R102,O:$Q,3,0),"")</f>
        <v/>
      </c>
      <c r="AD102" s="14" t="str">
        <f>IFERROR(VLOOKUP($R102,P:$Q,2,0),"")</f>
        <v/>
      </c>
    </row>
    <row r="103" spans="1:30" x14ac:dyDescent="0.15">
      <c r="A103" s="9">
        <f>'AB Touchpoint System Workbook'!Z114</f>
        <v>43252</v>
      </c>
      <c r="B103" s="14">
        <f t="shared" si="2"/>
        <v>6</v>
      </c>
      <c r="C103" s="12" t="str">
        <f>IF('AB Touchpoint System Workbook'!J114="A",VLOOKUP($B103,Reference!$A$93:D$104,4,0),IF('AB Touchpoint System Workbook'!J114="b",VLOOKUP($B103,Reference!$A$93:E$104,5,0),""))</f>
        <v/>
      </c>
      <c r="D103" s="12" t="str">
        <f>IF('AB Touchpoint System Workbook'!J114="A",Q103&amp;C103,IF('AB Touchpoint System Workbook'!J114="b",Q103&amp;C103,""))</f>
        <v/>
      </c>
      <c r="E103" s="12" t="b">
        <f>IF(ISNUMBER(SEARCH(S$1,$D103)),MAX(E$1:E102)+1)</f>
        <v>0</v>
      </c>
      <c r="F103" s="12" t="b">
        <f>IF(ISNUMBER(SEARCH(T$1,$D103)),MAX(F$1:F102)+1)</f>
        <v>0</v>
      </c>
      <c r="G103" s="12" t="b">
        <f>IF(ISNUMBER(SEARCH(U$1,$D103)),MAX(G$1:G102)+1)</f>
        <v>0</v>
      </c>
      <c r="H103" s="12" t="b">
        <f>IF(ISNUMBER(SEARCH(V$1,$D103)),MAX(H$1:H102)+1)</f>
        <v>0</v>
      </c>
      <c r="I103" s="12" t="b">
        <f>IF(ISNUMBER(SEARCH(W$1,$D103)),MAX(I$1:I102)+1)</f>
        <v>0</v>
      </c>
      <c r="J103" s="12" t="b">
        <f>IF(ISNUMBER(SEARCH(X$1,$D103)),MAX(J$1:J102)+1)</f>
        <v>0</v>
      </c>
      <c r="K103" s="12" t="b">
        <f>IF(ISNUMBER(SEARCH(Y$1,$D103)),MAX(K$1:K102)+1)</f>
        <v>0</v>
      </c>
      <c r="L103" s="12" t="b">
        <f>IF(ISNUMBER(SEARCH(Z$1,$D103)),MAX(L$1:L102)+1)</f>
        <v>0</v>
      </c>
      <c r="M103" s="12" t="b">
        <f>IF(ISNUMBER(SEARCH(AA$1,$D103)),MAX(M$1:M102)+1)</f>
        <v>0</v>
      </c>
      <c r="N103" s="12" t="b">
        <f>IF(ISNUMBER(SEARCH(AB$1,$D103)),MAX(N$1:N102)+1)</f>
        <v>0</v>
      </c>
      <c r="O103" s="12" t="b">
        <f>IF(ISNUMBER(SEARCH(AC$1,$D103)),MAX(O$1:O102)+1)</f>
        <v>0</v>
      </c>
      <c r="P103" s="12" t="b">
        <f>IF(ISNUMBER(SEARCH(AD$1,$D103)),MAX(P$1:P102)+1)</f>
        <v>0</v>
      </c>
      <c r="Q103" s="12" t="str">
        <f>'AB Touchpoint System Workbook'!K114</f>
        <v>Client 102</v>
      </c>
      <c r="R103" s="13">
        <f t="shared" si="3"/>
        <v>102</v>
      </c>
      <c r="S103" s="14" t="str">
        <f>IFERROR(VLOOKUP($R103,E:$Q,13,0),"")</f>
        <v/>
      </c>
      <c r="T103" s="14" t="str">
        <f>IFERROR(VLOOKUP($R103,F:$Q,12,0),"")</f>
        <v/>
      </c>
      <c r="U103" s="14" t="str">
        <f>IFERROR(VLOOKUP($R103,G:$Q,11,0),"")</f>
        <v/>
      </c>
      <c r="V103" s="14" t="str">
        <f>IFERROR(VLOOKUP($R103,H:$Q,10,0),"")</f>
        <v/>
      </c>
      <c r="W103" s="14" t="str">
        <f>IFERROR(VLOOKUP($R103,I:$Q,9,0),"")</f>
        <v/>
      </c>
      <c r="X103" s="14" t="str">
        <f>IFERROR(VLOOKUP($R103,J:$Q,8,0),"")</f>
        <v/>
      </c>
      <c r="Y103" s="14" t="str">
        <f>IFERROR(VLOOKUP($R103,K:$Q,7,0),"")</f>
        <v/>
      </c>
      <c r="Z103" s="14" t="str">
        <f>IFERROR(VLOOKUP($R103,L:$Q,6,0),"")</f>
        <v/>
      </c>
      <c r="AA103" s="14" t="str">
        <f>IFERROR(VLOOKUP($R103,M:$Q,5,0),"")</f>
        <v/>
      </c>
      <c r="AB103" s="14" t="str">
        <f>IFERROR(VLOOKUP($R103,N:$Q,4,0),"")</f>
        <v/>
      </c>
      <c r="AC103" s="14" t="str">
        <f>IFERROR(VLOOKUP($R103,O:$Q,3,0),"")</f>
        <v/>
      </c>
      <c r="AD103" s="14" t="str">
        <f>IFERROR(VLOOKUP($R103,P:$Q,2,0),"")</f>
        <v/>
      </c>
    </row>
    <row r="104" spans="1:30" x14ac:dyDescent="0.15">
      <c r="A104" s="9">
        <f>'AB Touchpoint System Workbook'!Z115</f>
        <v>43282</v>
      </c>
      <c r="B104" s="14">
        <f t="shared" si="2"/>
        <v>7</v>
      </c>
      <c r="C104" s="12" t="str">
        <f>IF('AB Touchpoint System Workbook'!J115="A",VLOOKUP($B104,Reference!$A$93:D$104,4,0),IF('AB Touchpoint System Workbook'!J115="b",VLOOKUP($B104,Reference!$A$93:E$104,5,0),""))</f>
        <v/>
      </c>
      <c r="D104" s="12" t="str">
        <f>IF('AB Touchpoint System Workbook'!J115="A",Q104&amp;C104,IF('AB Touchpoint System Workbook'!J115="b",Q104&amp;C104,""))</f>
        <v/>
      </c>
      <c r="E104" s="12" t="b">
        <f>IF(ISNUMBER(SEARCH(S$1,$D104)),MAX(E$1:E103)+1)</f>
        <v>0</v>
      </c>
      <c r="F104" s="12" t="b">
        <f>IF(ISNUMBER(SEARCH(T$1,$D104)),MAX(F$1:F103)+1)</f>
        <v>0</v>
      </c>
      <c r="G104" s="12" t="b">
        <f>IF(ISNUMBER(SEARCH(U$1,$D104)),MAX(G$1:G103)+1)</f>
        <v>0</v>
      </c>
      <c r="H104" s="12" t="b">
        <f>IF(ISNUMBER(SEARCH(V$1,$D104)),MAX(H$1:H103)+1)</f>
        <v>0</v>
      </c>
      <c r="I104" s="12" t="b">
        <f>IF(ISNUMBER(SEARCH(W$1,$D104)),MAX(I$1:I103)+1)</f>
        <v>0</v>
      </c>
      <c r="J104" s="12" t="b">
        <f>IF(ISNUMBER(SEARCH(X$1,$D104)),MAX(J$1:J103)+1)</f>
        <v>0</v>
      </c>
      <c r="K104" s="12" t="b">
        <f>IF(ISNUMBER(SEARCH(Y$1,$D104)),MAX(K$1:K103)+1)</f>
        <v>0</v>
      </c>
      <c r="L104" s="12" t="b">
        <f>IF(ISNUMBER(SEARCH(Z$1,$D104)),MAX(L$1:L103)+1)</f>
        <v>0</v>
      </c>
      <c r="M104" s="12" t="b">
        <f>IF(ISNUMBER(SEARCH(AA$1,$D104)),MAX(M$1:M103)+1)</f>
        <v>0</v>
      </c>
      <c r="N104" s="12" t="b">
        <f>IF(ISNUMBER(SEARCH(AB$1,$D104)),MAX(N$1:N103)+1)</f>
        <v>0</v>
      </c>
      <c r="O104" s="12" t="b">
        <f>IF(ISNUMBER(SEARCH(AC$1,$D104)),MAX(O$1:O103)+1)</f>
        <v>0</v>
      </c>
      <c r="P104" s="12" t="b">
        <f>IF(ISNUMBER(SEARCH(AD$1,$D104)),MAX(P$1:P103)+1)</f>
        <v>0</v>
      </c>
      <c r="Q104" s="12" t="str">
        <f>'AB Touchpoint System Workbook'!K115</f>
        <v>Client 103</v>
      </c>
      <c r="R104" s="13">
        <f t="shared" si="3"/>
        <v>103</v>
      </c>
      <c r="S104" s="14" t="str">
        <f>IFERROR(VLOOKUP($R104,E:$Q,13,0),"")</f>
        <v/>
      </c>
      <c r="T104" s="14" t="str">
        <f>IFERROR(VLOOKUP($R104,F:$Q,12,0),"")</f>
        <v/>
      </c>
      <c r="U104" s="14" t="str">
        <f>IFERROR(VLOOKUP($R104,G:$Q,11,0),"")</f>
        <v/>
      </c>
      <c r="V104" s="14" t="str">
        <f>IFERROR(VLOOKUP($R104,H:$Q,10,0),"")</f>
        <v/>
      </c>
      <c r="W104" s="14" t="str">
        <f>IFERROR(VLOOKUP($R104,I:$Q,9,0),"")</f>
        <v/>
      </c>
      <c r="X104" s="14" t="str">
        <f>IFERROR(VLOOKUP($R104,J:$Q,8,0),"")</f>
        <v/>
      </c>
      <c r="Y104" s="14" t="str">
        <f>IFERROR(VLOOKUP($R104,K:$Q,7,0),"")</f>
        <v/>
      </c>
      <c r="Z104" s="14" t="str">
        <f>IFERROR(VLOOKUP($R104,L:$Q,6,0),"")</f>
        <v/>
      </c>
      <c r="AA104" s="14" t="str">
        <f>IFERROR(VLOOKUP($R104,M:$Q,5,0),"")</f>
        <v/>
      </c>
      <c r="AB104" s="14" t="str">
        <f>IFERROR(VLOOKUP($R104,N:$Q,4,0),"")</f>
        <v/>
      </c>
      <c r="AC104" s="14" t="str">
        <f>IFERROR(VLOOKUP($R104,O:$Q,3,0),"")</f>
        <v/>
      </c>
      <c r="AD104" s="14" t="str">
        <f>IFERROR(VLOOKUP($R104,P:$Q,2,0),"")</f>
        <v/>
      </c>
    </row>
    <row r="105" spans="1:30" x14ac:dyDescent="0.15">
      <c r="A105" s="9">
        <f>'AB Touchpoint System Workbook'!Z116</f>
        <v>43313</v>
      </c>
      <c r="B105" s="14">
        <f t="shared" si="2"/>
        <v>8</v>
      </c>
      <c r="C105" s="12" t="str">
        <f>IF('AB Touchpoint System Workbook'!J116="A",VLOOKUP($B105,Reference!$A$93:D$104,4,0),IF('AB Touchpoint System Workbook'!J116="b",VLOOKUP($B105,Reference!$A$93:E$104,5,0),""))</f>
        <v/>
      </c>
      <c r="D105" s="12" t="str">
        <f>IF('AB Touchpoint System Workbook'!J116="A",Q105&amp;C105,IF('AB Touchpoint System Workbook'!J116="b",Q105&amp;C105,""))</f>
        <v/>
      </c>
      <c r="E105" s="12" t="b">
        <f>IF(ISNUMBER(SEARCH(S$1,$D105)),MAX(E$1:E104)+1)</f>
        <v>0</v>
      </c>
      <c r="F105" s="12" t="b">
        <f>IF(ISNUMBER(SEARCH(T$1,$D105)),MAX(F$1:F104)+1)</f>
        <v>0</v>
      </c>
      <c r="G105" s="12" t="b">
        <f>IF(ISNUMBER(SEARCH(U$1,$D105)),MAX(G$1:G104)+1)</f>
        <v>0</v>
      </c>
      <c r="H105" s="12" t="b">
        <f>IF(ISNUMBER(SEARCH(V$1,$D105)),MAX(H$1:H104)+1)</f>
        <v>0</v>
      </c>
      <c r="I105" s="12" t="b">
        <f>IF(ISNUMBER(SEARCH(W$1,$D105)),MAX(I$1:I104)+1)</f>
        <v>0</v>
      </c>
      <c r="J105" s="12" t="b">
        <f>IF(ISNUMBER(SEARCH(X$1,$D105)),MAX(J$1:J104)+1)</f>
        <v>0</v>
      </c>
      <c r="K105" s="12" t="b">
        <f>IF(ISNUMBER(SEARCH(Y$1,$D105)),MAX(K$1:K104)+1)</f>
        <v>0</v>
      </c>
      <c r="L105" s="12" t="b">
        <f>IF(ISNUMBER(SEARCH(Z$1,$D105)),MAX(L$1:L104)+1)</f>
        <v>0</v>
      </c>
      <c r="M105" s="12" t="b">
        <f>IF(ISNUMBER(SEARCH(AA$1,$D105)),MAX(M$1:M104)+1)</f>
        <v>0</v>
      </c>
      <c r="N105" s="12" t="b">
        <f>IF(ISNUMBER(SEARCH(AB$1,$D105)),MAX(N$1:N104)+1)</f>
        <v>0</v>
      </c>
      <c r="O105" s="12" t="b">
        <f>IF(ISNUMBER(SEARCH(AC$1,$D105)),MAX(O$1:O104)+1)</f>
        <v>0</v>
      </c>
      <c r="P105" s="12" t="b">
        <f>IF(ISNUMBER(SEARCH(AD$1,$D105)),MAX(P$1:P104)+1)</f>
        <v>0</v>
      </c>
      <c r="Q105" s="12" t="str">
        <f>'AB Touchpoint System Workbook'!K116</f>
        <v>Client 104</v>
      </c>
      <c r="R105" s="13">
        <f t="shared" si="3"/>
        <v>104</v>
      </c>
      <c r="S105" s="14" t="str">
        <f>IFERROR(VLOOKUP($R105,E:$Q,13,0),"")</f>
        <v/>
      </c>
      <c r="T105" s="14" t="str">
        <f>IFERROR(VLOOKUP($R105,F:$Q,12,0),"")</f>
        <v/>
      </c>
      <c r="U105" s="14" t="str">
        <f>IFERROR(VLOOKUP($R105,G:$Q,11,0),"")</f>
        <v/>
      </c>
      <c r="V105" s="14" t="str">
        <f>IFERROR(VLOOKUP($R105,H:$Q,10,0),"")</f>
        <v/>
      </c>
      <c r="W105" s="14" t="str">
        <f>IFERROR(VLOOKUP($R105,I:$Q,9,0),"")</f>
        <v/>
      </c>
      <c r="X105" s="14" t="str">
        <f>IFERROR(VLOOKUP($R105,J:$Q,8,0),"")</f>
        <v/>
      </c>
      <c r="Y105" s="14" t="str">
        <f>IFERROR(VLOOKUP($R105,K:$Q,7,0),"")</f>
        <v/>
      </c>
      <c r="Z105" s="14" t="str">
        <f>IFERROR(VLOOKUP($R105,L:$Q,6,0),"")</f>
        <v/>
      </c>
      <c r="AA105" s="14" t="str">
        <f>IFERROR(VLOOKUP($R105,M:$Q,5,0),"")</f>
        <v/>
      </c>
      <c r="AB105" s="14" t="str">
        <f>IFERROR(VLOOKUP($R105,N:$Q,4,0),"")</f>
        <v/>
      </c>
      <c r="AC105" s="14" t="str">
        <f>IFERROR(VLOOKUP($R105,O:$Q,3,0),"")</f>
        <v/>
      </c>
      <c r="AD105" s="14" t="str">
        <f>IFERROR(VLOOKUP($R105,P:$Q,2,0),"")</f>
        <v/>
      </c>
    </row>
    <row r="106" spans="1:30" x14ac:dyDescent="0.15">
      <c r="A106" s="9">
        <f>'AB Touchpoint System Workbook'!Z117</f>
        <v>43344</v>
      </c>
      <c r="B106" s="14">
        <f t="shared" si="2"/>
        <v>9</v>
      </c>
      <c r="C106" s="12" t="str">
        <f>IF('AB Touchpoint System Workbook'!J117="A",VLOOKUP($B106,Reference!$A$93:D$104,4,0),IF('AB Touchpoint System Workbook'!J117="b",VLOOKUP($B106,Reference!$A$93:E$104,5,0),""))</f>
        <v/>
      </c>
      <c r="D106" s="12" t="str">
        <f>IF('AB Touchpoint System Workbook'!J117="A",Q106&amp;C106,IF('AB Touchpoint System Workbook'!J117="b",Q106&amp;C106,""))</f>
        <v/>
      </c>
      <c r="E106" s="12" t="b">
        <f>IF(ISNUMBER(SEARCH(S$1,$D106)),MAX(E$1:E105)+1)</f>
        <v>0</v>
      </c>
      <c r="F106" s="12" t="b">
        <f>IF(ISNUMBER(SEARCH(T$1,$D106)),MAX(F$1:F105)+1)</f>
        <v>0</v>
      </c>
      <c r="G106" s="12" t="b">
        <f>IF(ISNUMBER(SEARCH(U$1,$D106)),MAX(G$1:G105)+1)</f>
        <v>0</v>
      </c>
      <c r="H106" s="12" t="b">
        <f>IF(ISNUMBER(SEARCH(V$1,$D106)),MAX(H$1:H105)+1)</f>
        <v>0</v>
      </c>
      <c r="I106" s="12" t="b">
        <f>IF(ISNUMBER(SEARCH(W$1,$D106)),MAX(I$1:I105)+1)</f>
        <v>0</v>
      </c>
      <c r="J106" s="12" t="b">
        <f>IF(ISNUMBER(SEARCH(X$1,$D106)),MAX(J$1:J105)+1)</f>
        <v>0</v>
      </c>
      <c r="K106" s="12" t="b">
        <f>IF(ISNUMBER(SEARCH(Y$1,$D106)),MAX(K$1:K105)+1)</f>
        <v>0</v>
      </c>
      <c r="L106" s="12" t="b">
        <f>IF(ISNUMBER(SEARCH(Z$1,$D106)),MAX(L$1:L105)+1)</f>
        <v>0</v>
      </c>
      <c r="M106" s="12" t="b">
        <f>IF(ISNUMBER(SEARCH(AA$1,$D106)),MAX(M$1:M105)+1)</f>
        <v>0</v>
      </c>
      <c r="N106" s="12" t="b">
        <f>IF(ISNUMBER(SEARCH(AB$1,$D106)),MAX(N$1:N105)+1)</f>
        <v>0</v>
      </c>
      <c r="O106" s="12" t="b">
        <f>IF(ISNUMBER(SEARCH(AC$1,$D106)),MAX(O$1:O105)+1)</f>
        <v>0</v>
      </c>
      <c r="P106" s="12" t="b">
        <f>IF(ISNUMBER(SEARCH(AD$1,$D106)),MAX(P$1:P105)+1)</f>
        <v>0</v>
      </c>
      <c r="Q106" s="12" t="str">
        <f>'AB Touchpoint System Workbook'!K117</f>
        <v>Client 105</v>
      </c>
      <c r="R106" s="13">
        <f t="shared" si="3"/>
        <v>105</v>
      </c>
      <c r="S106" s="14" t="str">
        <f>IFERROR(VLOOKUP($R106,E:$Q,13,0),"")</f>
        <v/>
      </c>
      <c r="T106" s="14" t="str">
        <f>IFERROR(VLOOKUP($R106,F:$Q,12,0),"")</f>
        <v/>
      </c>
      <c r="U106" s="14" t="str">
        <f>IFERROR(VLOOKUP($R106,G:$Q,11,0),"")</f>
        <v/>
      </c>
      <c r="V106" s="14" t="str">
        <f>IFERROR(VLOOKUP($R106,H:$Q,10,0),"")</f>
        <v/>
      </c>
      <c r="W106" s="14" t="str">
        <f>IFERROR(VLOOKUP($R106,I:$Q,9,0),"")</f>
        <v/>
      </c>
      <c r="X106" s="14" t="str">
        <f>IFERROR(VLOOKUP($R106,J:$Q,8,0),"")</f>
        <v/>
      </c>
      <c r="Y106" s="14" t="str">
        <f>IFERROR(VLOOKUP($R106,K:$Q,7,0),"")</f>
        <v/>
      </c>
      <c r="Z106" s="14" t="str">
        <f>IFERROR(VLOOKUP($R106,L:$Q,6,0),"")</f>
        <v/>
      </c>
      <c r="AA106" s="14" t="str">
        <f>IFERROR(VLOOKUP($R106,M:$Q,5,0),"")</f>
        <v/>
      </c>
      <c r="AB106" s="14" t="str">
        <f>IFERROR(VLOOKUP($R106,N:$Q,4,0),"")</f>
        <v/>
      </c>
      <c r="AC106" s="14" t="str">
        <f>IFERROR(VLOOKUP($R106,O:$Q,3,0),"")</f>
        <v/>
      </c>
      <c r="AD106" s="14" t="str">
        <f>IFERROR(VLOOKUP($R106,P:$Q,2,0),"")</f>
        <v/>
      </c>
    </row>
    <row r="107" spans="1:30" x14ac:dyDescent="0.15">
      <c r="A107" s="9">
        <f>'AB Touchpoint System Workbook'!Z118</f>
        <v>43374</v>
      </c>
      <c r="B107" s="14">
        <f t="shared" si="2"/>
        <v>10</v>
      </c>
      <c r="C107" s="12" t="str">
        <f>IF('AB Touchpoint System Workbook'!J118="A",VLOOKUP($B107,Reference!$A$93:D$104,4,0),IF('AB Touchpoint System Workbook'!J118="b",VLOOKUP($B107,Reference!$A$93:E$104,5,0),""))</f>
        <v/>
      </c>
      <c r="D107" s="12" t="str">
        <f>IF('AB Touchpoint System Workbook'!J118="A",Q107&amp;C107,IF('AB Touchpoint System Workbook'!J118="b",Q107&amp;C107,""))</f>
        <v/>
      </c>
      <c r="E107" s="12" t="b">
        <f>IF(ISNUMBER(SEARCH(S$1,$D107)),MAX(E$1:E106)+1)</f>
        <v>0</v>
      </c>
      <c r="F107" s="12" t="b">
        <f>IF(ISNUMBER(SEARCH(T$1,$D107)),MAX(F$1:F106)+1)</f>
        <v>0</v>
      </c>
      <c r="G107" s="12" t="b">
        <f>IF(ISNUMBER(SEARCH(U$1,$D107)),MAX(G$1:G106)+1)</f>
        <v>0</v>
      </c>
      <c r="H107" s="12" t="b">
        <f>IF(ISNUMBER(SEARCH(V$1,$D107)),MAX(H$1:H106)+1)</f>
        <v>0</v>
      </c>
      <c r="I107" s="12" t="b">
        <f>IF(ISNUMBER(SEARCH(W$1,$D107)),MAX(I$1:I106)+1)</f>
        <v>0</v>
      </c>
      <c r="J107" s="12" t="b">
        <f>IF(ISNUMBER(SEARCH(X$1,$D107)),MAX(J$1:J106)+1)</f>
        <v>0</v>
      </c>
      <c r="K107" s="12" t="b">
        <f>IF(ISNUMBER(SEARCH(Y$1,$D107)),MAX(K$1:K106)+1)</f>
        <v>0</v>
      </c>
      <c r="L107" s="12" t="b">
        <f>IF(ISNUMBER(SEARCH(Z$1,$D107)),MAX(L$1:L106)+1)</f>
        <v>0</v>
      </c>
      <c r="M107" s="12" t="b">
        <f>IF(ISNUMBER(SEARCH(AA$1,$D107)),MAX(M$1:M106)+1)</f>
        <v>0</v>
      </c>
      <c r="N107" s="12" t="b">
        <f>IF(ISNUMBER(SEARCH(AB$1,$D107)),MAX(N$1:N106)+1)</f>
        <v>0</v>
      </c>
      <c r="O107" s="12" t="b">
        <f>IF(ISNUMBER(SEARCH(AC$1,$D107)),MAX(O$1:O106)+1)</f>
        <v>0</v>
      </c>
      <c r="P107" s="12" t="b">
        <f>IF(ISNUMBER(SEARCH(AD$1,$D107)),MAX(P$1:P106)+1)</f>
        <v>0</v>
      </c>
      <c r="Q107" s="12" t="str">
        <f>'AB Touchpoint System Workbook'!K118</f>
        <v>Client 106</v>
      </c>
      <c r="R107" s="13">
        <f t="shared" si="3"/>
        <v>106</v>
      </c>
      <c r="S107" s="14" t="str">
        <f>IFERROR(VLOOKUP($R107,E:$Q,13,0),"")</f>
        <v/>
      </c>
      <c r="T107" s="14" t="str">
        <f>IFERROR(VLOOKUP($R107,F:$Q,12,0),"")</f>
        <v/>
      </c>
      <c r="U107" s="14" t="str">
        <f>IFERROR(VLOOKUP($R107,G:$Q,11,0),"")</f>
        <v/>
      </c>
      <c r="V107" s="14" t="str">
        <f>IFERROR(VLOOKUP($R107,H:$Q,10,0),"")</f>
        <v/>
      </c>
      <c r="W107" s="14" t="str">
        <f>IFERROR(VLOOKUP($R107,I:$Q,9,0),"")</f>
        <v/>
      </c>
      <c r="X107" s="14" t="str">
        <f>IFERROR(VLOOKUP($R107,J:$Q,8,0),"")</f>
        <v/>
      </c>
      <c r="Y107" s="14" t="str">
        <f>IFERROR(VLOOKUP($R107,K:$Q,7,0),"")</f>
        <v/>
      </c>
      <c r="Z107" s="14" t="str">
        <f>IFERROR(VLOOKUP($R107,L:$Q,6,0),"")</f>
        <v/>
      </c>
      <c r="AA107" s="14" t="str">
        <f>IFERROR(VLOOKUP($R107,M:$Q,5,0),"")</f>
        <v/>
      </c>
      <c r="AB107" s="14" t="str">
        <f>IFERROR(VLOOKUP($R107,N:$Q,4,0),"")</f>
        <v/>
      </c>
      <c r="AC107" s="14" t="str">
        <f>IFERROR(VLOOKUP($R107,O:$Q,3,0),"")</f>
        <v/>
      </c>
      <c r="AD107" s="14" t="str">
        <f>IFERROR(VLOOKUP($R107,P:$Q,2,0),"")</f>
        <v/>
      </c>
    </row>
    <row r="108" spans="1:30" x14ac:dyDescent="0.15">
      <c r="A108" s="9">
        <f>'AB Touchpoint System Workbook'!Z119</f>
        <v>43405</v>
      </c>
      <c r="B108" s="14">
        <f t="shared" si="2"/>
        <v>11</v>
      </c>
      <c r="C108" s="12" t="str">
        <f>IF('AB Touchpoint System Workbook'!J119="A",VLOOKUP($B108,Reference!$A$93:D$104,4,0),IF('AB Touchpoint System Workbook'!J119="b",VLOOKUP($B108,Reference!$A$93:E$104,5,0),""))</f>
        <v/>
      </c>
      <c r="D108" s="12" t="str">
        <f>IF('AB Touchpoint System Workbook'!J119="A",Q108&amp;C108,IF('AB Touchpoint System Workbook'!J119="b",Q108&amp;C108,""))</f>
        <v/>
      </c>
      <c r="E108" s="12" t="b">
        <f>IF(ISNUMBER(SEARCH(S$1,$D108)),MAX(E$1:E107)+1)</f>
        <v>0</v>
      </c>
      <c r="F108" s="12" t="b">
        <f>IF(ISNUMBER(SEARCH(T$1,$D108)),MAX(F$1:F107)+1)</f>
        <v>0</v>
      </c>
      <c r="G108" s="12" t="b">
        <f>IF(ISNUMBER(SEARCH(U$1,$D108)),MAX(G$1:G107)+1)</f>
        <v>0</v>
      </c>
      <c r="H108" s="12" t="b">
        <f>IF(ISNUMBER(SEARCH(V$1,$D108)),MAX(H$1:H107)+1)</f>
        <v>0</v>
      </c>
      <c r="I108" s="12" t="b">
        <f>IF(ISNUMBER(SEARCH(W$1,$D108)),MAX(I$1:I107)+1)</f>
        <v>0</v>
      </c>
      <c r="J108" s="12" t="b">
        <f>IF(ISNUMBER(SEARCH(X$1,$D108)),MAX(J$1:J107)+1)</f>
        <v>0</v>
      </c>
      <c r="K108" s="12" t="b">
        <f>IF(ISNUMBER(SEARCH(Y$1,$D108)),MAX(K$1:K107)+1)</f>
        <v>0</v>
      </c>
      <c r="L108" s="12" t="b">
        <f>IF(ISNUMBER(SEARCH(Z$1,$D108)),MAX(L$1:L107)+1)</f>
        <v>0</v>
      </c>
      <c r="M108" s="12" t="b">
        <f>IF(ISNUMBER(SEARCH(AA$1,$D108)),MAX(M$1:M107)+1)</f>
        <v>0</v>
      </c>
      <c r="N108" s="12" t="b">
        <f>IF(ISNUMBER(SEARCH(AB$1,$D108)),MAX(N$1:N107)+1)</f>
        <v>0</v>
      </c>
      <c r="O108" s="12" t="b">
        <f>IF(ISNUMBER(SEARCH(AC$1,$D108)),MAX(O$1:O107)+1)</f>
        <v>0</v>
      </c>
      <c r="P108" s="12" t="b">
        <f>IF(ISNUMBER(SEARCH(AD$1,$D108)),MAX(P$1:P107)+1)</f>
        <v>0</v>
      </c>
      <c r="Q108" s="12" t="str">
        <f>'AB Touchpoint System Workbook'!K119</f>
        <v>Client 107</v>
      </c>
      <c r="R108" s="13">
        <f t="shared" si="3"/>
        <v>107</v>
      </c>
      <c r="S108" s="14" t="str">
        <f>IFERROR(VLOOKUP($R108,E:$Q,13,0),"")</f>
        <v/>
      </c>
      <c r="T108" s="14" t="str">
        <f>IFERROR(VLOOKUP($R108,F:$Q,12,0),"")</f>
        <v/>
      </c>
      <c r="U108" s="14" t="str">
        <f>IFERROR(VLOOKUP($R108,G:$Q,11,0),"")</f>
        <v/>
      </c>
      <c r="V108" s="14" t="str">
        <f>IFERROR(VLOOKUP($R108,H:$Q,10,0),"")</f>
        <v/>
      </c>
      <c r="W108" s="14" t="str">
        <f>IFERROR(VLOOKUP($R108,I:$Q,9,0),"")</f>
        <v/>
      </c>
      <c r="X108" s="14" t="str">
        <f>IFERROR(VLOOKUP($R108,J:$Q,8,0),"")</f>
        <v/>
      </c>
      <c r="Y108" s="14" t="str">
        <f>IFERROR(VLOOKUP($R108,K:$Q,7,0),"")</f>
        <v/>
      </c>
      <c r="Z108" s="14" t="str">
        <f>IFERROR(VLOOKUP($R108,L:$Q,6,0),"")</f>
        <v/>
      </c>
      <c r="AA108" s="14" t="str">
        <f>IFERROR(VLOOKUP($R108,M:$Q,5,0),"")</f>
        <v/>
      </c>
      <c r="AB108" s="14" t="str">
        <f>IFERROR(VLOOKUP($R108,N:$Q,4,0),"")</f>
        <v/>
      </c>
      <c r="AC108" s="14" t="str">
        <f>IFERROR(VLOOKUP($R108,O:$Q,3,0),"")</f>
        <v/>
      </c>
      <c r="AD108" s="14" t="str">
        <f>IFERROR(VLOOKUP($R108,P:$Q,2,0),"")</f>
        <v/>
      </c>
    </row>
    <row r="109" spans="1:30" x14ac:dyDescent="0.15">
      <c r="A109" s="9">
        <f>'AB Touchpoint System Workbook'!Z120</f>
        <v>43435</v>
      </c>
      <c r="B109" s="14">
        <f t="shared" si="2"/>
        <v>12</v>
      </c>
      <c r="C109" s="12" t="str">
        <f>IF('AB Touchpoint System Workbook'!J120="A",VLOOKUP($B109,Reference!$A$93:D$104,4,0),IF('AB Touchpoint System Workbook'!J120="b",VLOOKUP($B109,Reference!$A$93:E$104,5,0),""))</f>
        <v/>
      </c>
      <c r="D109" s="12" t="str">
        <f>IF('AB Touchpoint System Workbook'!J120="A",Q109&amp;C109,IF('AB Touchpoint System Workbook'!J120="b",Q109&amp;C109,""))</f>
        <v/>
      </c>
      <c r="E109" s="12" t="b">
        <f>IF(ISNUMBER(SEARCH(S$1,$D109)),MAX(E$1:E108)+1)</f>
        <v>0</v>
      </c>
      <c r="F109" s="12" t="b">
        <f>IF(ISNUMBER(SEARCH(T$1,$D109)),MAX(F$1:F108)+1)</f>
        <v>0</v>
      </c>
      <c r="G109" s="12" t="b">
        <f>IF(ISNUMBER(SEARCH(U$1,$D109)),MAX(G$1:G108)+1)</f>
        <v>0</v>
      </c>
      <c r="H109" s="12" t="b">
        <f>IF(ISNUMBER(SEARCH(V$1,$D109)),MAX(H$1:H108)+1)</f>
        <v>0</v>
      </c>
      <c r="I109" s="12" t="b">
        <f>IF(ISNUMBER(SEARCH(W$1,$D109)),MAX(I$1:I108)+1)</f>
        <v>0</v>
      </c>
      <c r="J109" s="12" t="b">
        <f>IF(ISNUMBER(SEARCH(X$1,$D109)),MAX(J$1:J108)+1)</f>
        <v>0</v>
      </c>
      <c r="K109" s="12" t="b">
        <f>IF(ISNUMBER(SEARCH(Y$1,$D109)),MAX(K$1:K108)+1)</f>
        <v>0</v>
      </c>
      <c r="L109" s="12" t="b">
        <f>IF(ISNUMBER(SEARCH(Z$1,$D109)),MAX(L$1:L108)+1)</f>
        <v>0</v>
      </c>
      <c r="M109" s="12" t="b">
        <f>IF(ISNUMBER(SEARCH(AA$1,$D109)),MAX(M$1:M108)+1)</f>
        <v>0</v>
      </c>
      <c r="N109" s="12" t="b">
        <f>IF(ISNUMBER(SEARCH(AB$1,$D109)),MAX(N$1:N108)+1)</f>
        <v>0</v>
      </c>
      <c r="O109" s="12" t="b">
        <f>IF(ISNUMBER(SEARCH(AC$1,$D109)),MAX(O$1:O108)+1)</f>
        <v>0</v>
      </c>
      <c r="P109" s="12" t="b">
        <f>IF(ISNUMBER(SEARCH(AD$1,$D109)),MAX(P$1:P108)+1)</f>
        <v>0</v>
      </c>
      <c r="Q109" s="12" t="str">
        <f>'AB Touchpoint System Workbook'!K120</f>
        <v>Client 108</v>
      </c>
      <c r="R109" s="13">
        <f t="shared" si="3"/>
        <v>108</v>
      </c>
      <c r="S109" s="14" t="str">
        <f>IFERROR(VLOOKUP($R109,E:$Q,13,0),"")</f>
        <v/>
      </c>
      <c r="T109" s="14" t="str">
        <f>IFERROR(VLOOKUP($R109,F:$Q,12,0),"")</f>
        <v/>
      </c>
      <c r="U109" s="14" t="str">
        <f>IFERROR(VLOOKUP($R109,G:$Q,11,0),"")</f>
        <v/>
      </c>
      <c r="V109" s="14" t="str">
        <f>IFERROR(VLOOKUP($R109,H:$Q,10,0),"")</f>
        <v/>
      </c>
      <c r="W109" s="14" t="str">
        <f>IFERROR(VLOOKUP($R109,I:$Q,9,0),"")</f>
        <v/>
      </c>
      <c r="X109" s="14" t="str">
        <f>IFERROR(VLOOKUP($R109,J:$Q,8,0),"")</f>
        <v/>
      </c>
      <c r="Y109" s="14" t="str">
        <f>IFERROR(VLOOKUP($R109,K:$Q,7,0),"")</f>
        <v/>
      </c>
      <c r="Z109" s="14" t="str">
        <f>IFERROR(VLOOKUP($R109,L:$Q,6,0),"")</f>
        <v/>
      </c>
      <c r="AA109" s="14" t="str">
        <f>IFERROR(VLOOKUP($R109,M:$Q,5,0),"")</f>
        <v/>
      </c>
      <c r="AB109" s="14" t="str">
        <f>IFERROR(VLOOKUP($R109,N:$Q,4,0),"")</f>
        <v/>
      </c>
      <c r="AC109" s="14" t="str">
        <f>IFERROR(VLOOKUP($R109,O:$Q,3,0),"")</f>
        <v/>
      </c>
      <c r="AD109" s="14" t="str">
        <f>IFERROR(VLOOKUP($R109,P:$Q,2,0),"")</f>
        <v/>
      </c>
    </row>
    <row r="110" spans="1:30" x14ac:dyDescent="0.15">
      <c r="A110" s="9">
        <f>'AB Touchpoint System Workbook'!Z121</f>
        <v>43101</v>
      </c>
      <c r="B110" s="14">
        <f t="shared" si="2"/>
        <v>1</v>
      </c>
      <c r="C110" s="12" t="str">
        <f>IF('AB Touchpoint System Workbook'!J121="A",VLOOKUP($B110,Reference!$A$93:D$104,4,0),IF('AB Touchpoint System Workbook'!J121="b",VLOOKUP($B110,Reference!$A$93:E$104,5,0),""))</f>
        <v/>
      </c>
      <c r="D110" s="12" t="str">
        <f>IF('AB Touchpoint System Workbook'!J121="A",Q110&amp;C110,IF('AB Touchpoint System Workbook'!J121="b",Q110&amp;C110,""))</f>
        <v/>
      </c>
      <c r="E110" s="12" t="b">
        <f>IF(ISNUMBER(SEARCH(S$1,$D110)),MAX(E$1:E109)+1)</f>
        <v>0</v>
      </c>
      <c r="F110" s="12" t="b">
        <f>IF(ISNUMBER(SEARCH(T$1,$D110)),MAX(F$1:F109)+1)</f>
        <v>0</v>
      </c>
      <c r="G110" s="12" t="b">
        <f>IF(ISNUMBER(SEARCH(U$1,$D110)),MAX(G$1:G109)+1)</f>
        <v>0</v>
      </c>
      <c r="H110" s="12" t="b">
        <f>IF(ISNUMBER(SEARCH(V$1,$D110)),MAX(H$1:H109)+1)</f>
        <v>0</v>
      </c>
      <c r="I110" s="12" t="b">
        <f>IF(ISNUMBER(SEARCH(W$1,$D110)),MAX(I$1:I109)+1)</f>
        <v>0</v>
      </c>
      <c r="J110" s="12" t="b">
        <f>IF(ISNUMBER(SEARCH(X$1,$D110)),MAX(J$1:J109)+1)</f>
        <v>0</v>
      </c>
      <c r="K110" s="12" t="b">
        <f>IF(ISNUMBER(SEARCH(Y$1,$D110)),MAX(K$1:K109)+1)</f>
        <v>0</v>
      </c>
      <c r="L110" s="12" t="b">
        <f>IF(ISNUMBER(SEARCH(Z$1,$D110)),MAX(L$1:L109)+1)</f>
        <v>0</v>
      </c>
      <c r="M110" s="12" t="b">
        <f>IF(ISNUMBER(SEARCH(AA$1,$D110)),MAX(M$1:M109)+1)</f>
        <v>0</v>
      </c>
      <c r="N110" s="12" t="b">
        <f>IF(ISNUMBER(SEARCH(AB$1,$D110)),MAX(N$1:N109)+1)</f>
        <v>0</v>
      </c>
      <c r="O110" s="12" t="b">
        <f>IF(ISNUMBER(SEARCH(AC$1,$D110)),MAX(O$1:O109)+1)</f>
        <v>0</v>
      </c>
      <c r="P110" s="12" t="b">
        <f>IF(ISNUMBER(SEARCH(AD$1,$D110)),MAX(P$1:P109)+1)</f>
        <v>0</v>
      </c>
      <c r="Q110" s="12" t="str">
        <f>'AB Touchpoint System Workbook'!K121</f>
        <v>Client 109</v>
      </c>
      <c r="R110" s="13">
        <f t="shared" si="3"/>
        <v>109</v>
      </c>
      <c r="S110" s="14" t="str">
        <f>IFERROR(VLOOKUP($R110,E:$Q,13,0),"")</f>
        <v/>
      </c>
      <c r="T110" s="14" t="str">
        <f>IFERROR(VLOOKUP($R110,F:$Q,12,0),"")</f>
        <v/>
      </c>
      <c r="U110" s="14" t="str">
        <f>IFERROR(VLOOKUP($R110,G:$Q,11,0),"")</f>
        <v/>
      </c>
      <c r="V110" s="14" t="str">
        <f>IFERROR(VLOOKUP($R110,H:$Q,10,0),"")</f>
        <v/>
      </c>
      <c r="W110" s="14" t="str">
        <f>IFERROR(VLOOKUP($R110,I:$Q,9,0),"")</f>
        <v/>
      </c>
      <c r="X110" s="14" t="str">
        <f>IFERROR(VLOOKUP($R110,J:$Q,8,0),"")</f>
        <v/>
      </c>
      <c r="Y110" s="14" t="str">
        <f>IFERROR(VLOOKUP($R110,K:$Q,7,0),"")</f>
        <v/>
      </c>
      <c r="Z110" s="14" t="str">
        <f>IFERROR(VLOOKUP($R110,L:$Q,6,0),"")</f>
        <v/>
      </c>
      <c r="AA110" s="14" t="str">
        <f>IFERROR(VLOOKUP($R110,M:$Q,5,0),"")</f>
        <v/>
      </c>
      <c r="AB110" s="14" t="str">
        <f>IFERROR(VLOOKUP($R110,N:$Q,4,0),"")</f>
        <v/>
      </c>
      <c r="AC110" s="14" t="str">
        <f>IFERROR(VLOOKUP($R110,O:$Q,3,0),"")</f>
        <v/>
      </c>
      <c r="AD110" s="14" t="str">
        <f>IFERROR(VLOOKUP($R110,P:$Q,2,0),"")</f>
        <v/>
      </c>
    </row>
    <row r="111" spans="1:30" x14ac:dyDescent="0.15">
      <c r="A111" s="9">
        <f>'AB Touchpoint System Workbook'!Z122</f>
        <v>43132</v>
      </c>
      <c r="B111" s="14">
        <f t="shared" si="2"/>
        <v>2</v>
      </c>
      <c r="C111" s="12" t="str">
        <f>IF('AB Touchpoint System Workbook'!J122="A",VLOOKUP($B111,Reference!$A$93:D$104,4,0),IF('AB Touchpoint System Workbook'!J122="b",VLOOKUP($B111,Reference!$A$93:E$104,5,0),""))</f>
        <v/>
      </c>
      <c r="D111" s="12" t="str">
        <f>IF('AB Touchpoint System Workbook'!J122="A",Q111&amp;C111,IF('AB Touchpoint System Workbook'!J122="b",Q111&amp;C111,""))</f>
        <v/>
      </c>
      <c r="E111" s="12" t="b">
        <f>IF(ISNUMBER(SEARCH(S$1,$D111)),MAX(E$1:E110)+1)</f>
        <v>0</v>
      </c>
      <c r="F111" s="12" t="b">
        <f>IF(ISNUMBER(SEARCH(T$1,$D111)),MAX(F$1:F110)+1)</f>
        <v>0</v>
      </c>
      <c r="G111" s="12" t="b">
        <f>IF(ISNUMBER(SEARCH(U$1,$D111)),MAX(G$1:G110)+1)</f>
        <v>0</v>
      </c>
      <c r="H111" s="12" t="b">
        <f>IF(ISNUMBER(SEARCH(V$1,$D111)),MAX(H$1:H110)+1)</f>
        <v>0</v>
      </c>
      <c r="I111" s="12" t="b">
        <f>IF(ISNUMBER(SEARCH(W$1,$D111)),MAX(I$1:I110)+1)</f>
        <v>0</v>
      </c>
      <c r="J111" s="12" t="b">
        <f>IF(ISNUMBER(SEARCH(X$1,$D111)),MAX(J$1:J110)+1)</f>
        <v>0</v>
      </c>
      <c r="K111" s="12" t="b">
        <f>IF(ISNUMBER(SEARCH(Y$1,$D111)),MAX(K$1:K110)+1)</f>
        <v>0</v>
      </c>
      <c r="L111" s="12" t="b">
        <f>IF(ISNUMBER(SEARCH(Z$1,$D111)),MAX(L$1:L110)+1)</f>
        <v>0</v>
      </c>
      <c r="M111" s="12" t="b">
        <f>IF(ISNUMBER(SEARCH(AA$1,$D111)),MAX(M$1:M110)+1)</f>
        <v>0</v>
      </c>
      <c r="N111" s="12" t="b">
        <f>IF(ISNUMBER(SEARCH(AB$1,$D111)),MAX(N$1:N110)+1)</f>
        <v>0</v>
      </c>
      <c r="O111" s="12" t="b">
        <f>IF(ISNUMBER(SEARCH(AC$1,$D111)),MAX(O$1:O110)+1)</f>
        <v>0</v>
      </c>
      <c r="P111" s="12" t="b">
        <f>IF(ISNUMBER(SEARCH(AD$1,$D111)),MAX(P$1:P110)+1)</f>
        <v>0</v>
      </c>
      <c r="Q111" s="12" t="str">
        <f>'AB Touchpoint System Workbook'!K122</f>
        <v>Client 110</v>
      </c>
      <c r="R111" s="13">
        <f t="shared" si="3"/>
        <v>110</v>
      </c>
      <c r="S111" s="14" t="str">
        <f>IFERROR(VLOOKUP($R111,E:$Q,13,0),"")</f>
        <v/>
      </c>
      <c r="T111" s="14" t="str">
        <f>IFERROR(VLOOKUP($R111,F:$Q,12,0),"")</f>
        <v/>
      </c>
      <c r="U111" s="14" t="str">
        <f>IFERROR(VLOOKUP($R111,G:$Q,11,0),"")</f>
        <v/>
      </c>
      <c r="V111" s="14" t="str">
        <f>IFERROR(VLOOKUP($R111,H:$Q,10,0),"")</f>
        <v/>
      </c>
      <c r="W111" s="14" t="str">
        <f>IFERROR(VLOOKUP($R111,I:$Q,9,0),"")</f>
        <v/>
      </c>
      <c r="X111" s="14" t="str">
        <f>IFERROR(VLOOKUP($R111,J:$Q,8,0),"")</f>
        <v/>
      </c>
      <c r="Y111" s="14" t="str">
        <f>IFERROR(VLOOKUP($R111,K:$Q,7,0),"")</f>
        <v/>
      </c>
      <c r="Z111" s="14" t="str">
        <f>IFERROR(VLOOKUP($R111,L:$Q,6,0),"")</f>
        <v/>
      </c>
      <c r="AA111" s="14" t="str">
        <f>IFERROR(VLOOKUP($R111,M:$Q,5,0),"")</f>
        <v/>
      </c>
      <c r="AB111" s="14" t="str">
        <f>IFERROR(VLOOKUP($R111,N:$Q,4,0),"")</f>
        <v/>
      </c>
      <c r="AC111" s="14" t="str">
        <f>IFERROR(VLOOKUP($R111,O:$Q,3,0),"")</f>
        <v/>
      </c>
      <c r="AD111" s="14" t="str">
        <f>IFERROR(VLOOKUP($R111,P:$Q,2,0),"")</f>
        <v/>
      </c>
    </row>
    <row r="112" spans="1:30" x14ac:dyDescent="0.15">
      <c r="A112" s="9">
        <f>'AB Touchpoint System Workbook'!Z123</f>
        <v>43160</v>
      </c>
      <c r="B112" s="14">
        <f t="shared" si="2"/>
        <v>3</v>
      </c>
      <c r="C112" s="12" t="str">
        <f>IF('AB Touchpoint System Workbook'!J123="A",VLOOKUP($B112,Reference!$A$93:D$104,4,0),IF('AB Touchpoint System Workbook'!J123="b",VLOOKUP($B112,Reference!$A$93:E$104,5,0),""))</f>
        <v/>
      </c>
      <c r="D112" s="12" t="str">
        <f>IF('AB Touchpoint System Workbook'!J123="A",Q112&amp;C112,IF('AB Touchpoint System Workbook'!J123="b",Q112&amp;C112,""))</f>
        <v/>
      </c>
      <c r="E112" s="12" t="b">
        <f>IF(ISNUMBER(SEARCH(S$1,$D112)),MAX(E$1:E111)+1)</f>
        <v>0</v>
      </c>
      <c r="F112" s="12" t="b">
        <f>IF(ISNUMBER(SEARCH(T$1,$D112)),MAX(F$1:F111)+1)</f>
        <v>0</v>
      </c>
      <c r="G112" s="12" t="b">
        <f>IF(ISNUMBER(SEARCH(U$1,$D112)),MAX(G$1:G111)+1)</f>
        <v>0</v>
      </c>
      <c r="H112" s="12" t="b">
        <f>IF(ISNUMBER(SEARCH(V$1,$D112)),MAX(H$1:H111)+1)</f>
        <v>0</v>
      </c>
      <c r="I112" s="12" t="b">
        <f>IF(ISNUMBER(SEARCH(W$1,$D112)),MAX(I$1:I111)+1)</f>
        <v>0</v>
      </c>
      <c r="J112" s="12" t="b">
        <f>IF(ISNUMBER(SEARCH(X$1,$D112)),MAX(J$1:J111)+1)</f>
        <v>0</v>
      </c>
      <c r="K112" s="12" t="b">
        <f>IF(ISNUMBER(SEARCH(Y$1,$D112)),MAX(K$1:K111)+1)</f>
        <v>0</v>
      </c>
      <c r="L112" s="12" t="b">
        <f>IF(ISNUMBER(SEARCH(Z$1,$D112)),MAX(L$1:L111)+1)</f>
        <v>0</v>
      </c>
      <c r="M112" s="12" t="b">
        <f>IF(ISNUMBER(SEARCH(AA$1,$D112)),MAX(M$1:M111)+1)</f>
        <v>0</v>
      </c>
      <c r="N112" s="12" t="b">
        <f>IF(ISNUMBER(SEARCH(AB$1,$D112)),MAX(N$1:N111)+1)</f>
        <v>0</v>
      </c>
      <c r="O112" s="12" t="b">
        <f>IF(ISNUMBER(SEARCH(AC$1,$D112)),MAX(O$1:O111)+1)</f>
        <v>0</v>
      </c>
      <c r="P112" s="12" t="b">
        <f>IF(ISNUMBER(SEARCH(AD$1,$D112)),MAX(P$1:P111)+1)</f>
        <v>0</v>
      </c>
      <c r="Q112" s="12" t="str">
        <f>'AB Touchpoint System Workbook'!K123</f>
        <v>Client 111</v>
      </c>
      <c r="R112" s="13">
        <f t="shared" si="3"/>
        <v>111</v>
      </c>
      <c r="S112" s="14" t="str">
        <f>IFERROR(VLOOKUP($R112,E:$Q,13,0),"")</f>
        <v/>
      </c>
      <c r="T112" s="14" t="str">
        <f>IFERROR(VLOOKUP($R112,F:$Q,12,0),"")</f>
        <v/>
      </c>
      <c r="U112" s="14" t="str">
        <f>IFERROR(VLOOKUP($R112,G:$Q,11,0),"")</f>
        <v/>
      </c>
      <c r="V112" s="14" t="str">
        <f>IFERROR(VLOOKUP($R112,H:$Q,10,0),"")</f>
        <v/>
      </c>
      <c r="W112" s="14" t="str">
        <f>IFERROR(VLOOKUP($R112,I:$Q,9,0),"")</f>
        <v/>
      </c>
      <c r="X112" s="14" t="str">
        <f>IFERROR(VLOOKUP($R112,J:$Q,8,0),"")</f>
        <v/>
      </c>
      <c r="Y112" s="14" t="str">
        <f>IFERROR(VLOOKUP($R112,K:$Q,7,0),"")</f>
        <v/>
      </c>
      <c r="Z112" s="14" t="str">
        <f>IFERROR(VLOOKUP($R112,L:$Q,6,0),"")</f>
        <v/>
      </c>
      <c r="AA112" s="14" t="str">
        <f>IFERROR(VLOOKUP($R112,M:$Q,5,0),"")</f>
        <v/>
      </c>
      <c r="AB112" s="14" t="str">
        <f>IFERROR(VLOOKUP($R112,N:$Q,4,0),"")</f>
        <v/>
      </c>
      <c r="AC112" s="14" t="str">
        <f>IFERROR(VLOOKUP($R112,O:$Q,3,0),"")</f>
        <v/>
      </c>
      <c r="AD112" s="14" t="str">
        <f>IFERROR(VLOOKUP($R112,P:$Q,2,0),"")</f>
        <v/>
      </c>
    </row>
    <row r="113" spans="1:30" x14ac:dyDescent="0.15">
      <c r="A113" s="9">
        <f>'AB Touchpoint System Workbook'!Z124</f>
        <v>43191</v>
      </c>
      <c r="B113" s="14">
        <f t="shared" si="2"/>
        <v>4</v>
      </c>
      <c r="C113" s="12" t="str">
        <f>IF('AB Touchpoint System Workbook'!J124="A",VLOOKUP($B113,Reference!$A$93:D$104,4,0),IF('AB Touchpoint System Workbook'!J124="b",VLOOKUP($B113,Reference!$A$93:E$104,5,0),""))</f>
        <v/>
      </c>
      <c r="D113" s="12" t="str">
        <f>IF('AB Touchpoint System Workbook'!J124="A",Q113&amp;C113,IF('AB Touchpoint System Workbook'!J124="b",Q113&amp;C113,""))</f>
        <v/>
      </c>
      <c r="E113" s="12" t="b">
        <f>IF(ISNUMBER(SEARCH(S$1,$D113)),MAX(E$1:E112)+1)</f>
        <v>0</v>
      </c>
      <c r="F113" s="12" t="b">
        <f>IF(ISNUMBER(SEARCH(T$1,$D113)),MAX(F$1:F112)+1)</f>
        <v>0</v>
      </c>
      <c r="G113" s="12" t="b">
        <f>IF(ISNUMBER(SEARCH(U$1,$D113)),MAX(G$1:G112)+1)</f>
        <v>0</v>
      </c>
      <c r="H113" s="12" t="b">
        <f>IF(ISNUMBER(SEARCH(V$1,$D113)),MAX(H$1:H112)+1)</f>
        <v>0</v>
      </c>
      <c r="I113" s="12" t="b">
        <f>IF(ISNUMBER(SEARCH(W$1,$D113)),MAX(I$1:I112)+1)</f>
        <v>0</v>
      </c>
      <c r="J113" s="12" t="b">
        <f>IF(ISNUMBER(SEARCH(X$1,$D113)),MAX(J$1:J112)+1)</f>
        <v>0</v>
      </c>
      <c r="K113" s="12" t="b">
        <f>IF(ISNUMBER(SEARCH(Y$1,$D113)),MAX(K$1:K112)+1)</f>
        <v>0</v>
      </c>
      <c r="L113" s="12" t="b">
        <f>IF(ISNUMBER(SEARCH(Z$1,$D113)),MAX(L$1:L112)+1)</f>
        <v>0</v>
      </c>
      <c r="M113" s="12" t="b">
        <f>IF(ISNUMBER(SEARCH(AA$1,$D113)),MAX(M$1:M112)+1)</f>
        <v>0</v>
      </c>
      <c r="N113" s="12" t="b">
        <f>IF(ISNUMBER(SEARCH(AB$1,$D113)),MAX(N$1:N112)+1)</f>
        <v>0</v>
      </c>
      <c r="O113" s="12" t="b">
        <f>IF(ISNUMBER(SEARCH(AC$1,$D113)),MAX(O$1:O112)+1)</f>
        <v>0</v>
      </c>
      <c r="P113" s="12" t="b">
        <f>IF(ISNUMBER(SEARCH(AD$1,$D113)),MAX(P$1:P112)+1)</f>
        <v>0</v>
      </c>
      <c r="Q113" s="12" t="str">
        <f>'AB Touchpoint System Workbook'!K124</f>
        <v>Client 112</v>
      </c>
      <c r="R113" s="13">
        <f t="shared" si="3"/>
        <v>112</v>
      </c>
      <c r="S113" s="14" t="str">
        <f>IFERROR(VLOOKUP($R113,E:$Q,13,0),"")</f>
        <v/>
      </c>
      <c r="T113" s="14" t="str">
        <f>IFERROR(VLOOKUP($R113,F:$Q,12,0),"")</f>
        <v/>
      </c>
      <c r="U113" s="14" t="str">
        <f>IFERROR(VLOOKUP($R113,G:$Q,11,0),"")</f>
        <v/>
      </c>
      <c r="V113" s="14" t="str">
        <f>IFERROR(VLOOKUP($R113,H:$Q,10,0),"")</f>
        <v/>
      </c>
      <c r="W113" s="14" t="str">
        <f>IFERROR(VLOOKUP($R113,I:$Q,9,0),"")</f>
        <v/>
      </c>
      <c r="X113" s="14" t="str">
        <f>IFERROR(VLOOKUP($R113,J:$Q,8,0),"")</f>
        <v/>
      </c>
      <c r="Y113" s="14" t="str">
        <f>IFERROR(VLOOKUP($R113,K:$Q,7,0),"")</f>
        <v/>
      </c>
      <c r="Z113" s="14" t="str">
        <f>IFERROR(VLOOKUP($R113,L:$Q,6,0),"")</f>
        <v/>
      </c>
      <c r="AA113" s="14" t="str">
        <f>IFERROR(VLOOKUP($R113,M:$Q,5,0),"")</f>
        <v/>
      </c>
      <c r="AB113" s="14" t="str">
        <f>IFERROR(VLOOKUP($R113,N:$Q,4,0),"")</f>
        <v/>
      </c>
      <c r="AC113" s="14" t="str">
        <f>IFERROR(VLOOKUP($R113,O:$Q,3,0),"")</f>
        <v/>
      </c>
      <c r="AD113" s="14" t="str">
        <f>IFERROR(VLOOKUP($R113,P:$Q,2,0),"")</f>
        <v/>
      </c>
    </row>
    <row r="114" spans="1:30" x14ac:dyDescent="0.15">
      <c r="A114" s="9">
        <f>'AB Touchpoint System Workbook'!Z125</f>
        <v>43221</v>
      </c>
      <c r="B114" s="14">
        <f t="shared" si="2"/>
        <v>5</v>
      </c>
      <c r="C114" s="12" t="str">
        <f>IF('AB Touchpoint System Workbook'!J125="A",VLOOKUP($B114,Reference!$A$93:D$104,4,0),IF('AB Touchpoint System Workbook'!J125="b",VLOOKUP($B114,Reference!$A$93:E$104,5,0),""))</f>
        <v/>
      </c>
      <c r="D114" s="12" t="str">
        <f>IF('AB Touchpoint System Workbook'!J125="A",Q114&amp;C114,IF('AB Touchpoint System Workbook'!J125="b",Q114&amp;C114,""))</f>
        <v/>
      </c>
      <c r="E114" s="12" t="b">
        <f>IF(ISNUMBER(SEARCH(S$1,$D114)),MAX(E$1:E113)+1)</f>
        <v>0</v>
      </c>
      <c r="F114" s="12" t="b">
        <f>IF(ISNUMBER(SEARCH(T$1,$D114)),MAX(F$1:F113)+1)</f>
        <v>0</v>
      </c>
      <c r="G114" s="12" t="b">
        <f>IF(ISNUMBER(SEARCH(U$1,$D114)),MAX(G$1:G113)+1)</f>
        <v>0</v>
      </c>
      <c r="H114" s="12" t="b">
        <f>IF(ISNUMBER(SEARCH(V$1,$D114)),MAX(H$1:H113)+1)</f>
        <v>0</v>
      </c>
      <c r="I114" s="12" t="b">
        <f>IF(ISNUMBER(SEARCH(W$1,$D114)),MAX(I$1:I113)+1)</f>
        <v>0</v>
      </c>
      <c r="J114" s="12" t="b">
        <f>IF(ISNUMBER(SEARCH(X$1,$D114)),MAX(J$1:J113)+1)</f>
        <v>0</v>
      </c>
      <c r="K114" s="12" t="b">
        <f>IF(ISNUMBER(SEARCH(Y$1,$D114)),MAX(K$1:K113)+1)</f>
        <v>0</v>
      </c>
      <c r="L114" s="12" t="b">
        <f>IF(ISNUMBER(SEARCH(Z$1,$D114)),MAX(L$1:L113)+1)</f>
        <v>0</v>
      </c>
      <c r="M114" s="12" t="b">
        <f>IF(ISNUMBER(SEARCH(AA$1,$D114)),MAX(M$1:M113)+1)</f>
        <v>0</v>
      </c>
      <c r="N114" s="12" t="b">
        <f>IF(ISNUMBER(SEARCH(AB$1,$D114)),MAX(N$1:N113)+1)</f>
        <v>0</v>
      </c>
      <c r="O114" s="12" t="b">
        <f>IF(ISNUMBER(SEARCH(AC$1,$D114)),MAX(O$1:O113)+1)</f>
        <v>0</v>
      </c>
      <c r="P114" s="12" t="b">
        <f>IF(ISNUMBER(SEARCH(AD$1,$D114)),MAX(P$1:P113)+1)</f>
        <v>0</v>
      </c>
      <c r="Q114" s="12" t="str">
        <f>'AB Touchpoint System Workbook'!K125</f>
        <v>Client 113</v>
      </c>
      <c r="R114" s="13">
        <f t="shared" si="3"/>
        <v>113</v>
      </c>
      <c r="S114" s="14" t="str">
        <f>IFERROR(VLOOKUP($R114,E:$Q,13,0),"")</f>
        <v/>
      </c>
      <c r="T114" s="14" t="str">
        <f>IFERROR(VLOOKUP($R114,F:$Q,12,0),"")</f>
        <v/>
      </c>
      <c r="U114" s="14" t="str">
        <f>IFERROR(VLOOKUP($R114,G:$Q,11,0),"")</f>
        <v/>
      </c>
      <c r="V114" s="14" t="str">
        <f>IFERROR(VLOOKUP($R114,H:$Q,10,0),"")</f>
        <v/>
      </c>
      <c r="W114" s="14" t="str">
        <f>IFERROR(VLOOKUP($R114,I:$Q,9,0),"")</f>
        <v/>
      </c>
      <c r="X114" s="14" t="str">
        <f>IFERROR(VLOOKUP($R114,J:$Q,8,0),"")</f>
        <v/>
      </c>
      <c r="Y114" s="14" t="str">
        <f>IFERROR(VLOOKUP($R114,K:$Q,7,0),"")</f>
        <v/>
      </c>
      <c r="Z114" s="14" t="str">
        <f>IFERROR(VLOOKUP($R114,L:$Q,6,0),"")</f>
        <v/>
      </c>
      <c r="AA114" s="14" t="str">
        <f>IFERROR(VLOOKUP($R114,M:$Q,5,0),"")</f>
        <v/>
      </c>
      <c r="AB114" s="14" t="str">
        <f>IFERROR(VLOOKUP($R114,N:$Q,4,0),"")</f>
        <v/>
      </c>
      <c r="AC114" s="14" t="str">
        <f>IFERROR(VLOOKUP($R114,O:$Q,3,0),"")</f>
        <v/>
      </c>
      <c r="AD114" s="14" t="str">
        <f>IFERROR(VLOOKUP($R114,P:$Q,2,0),"")</f>
        <v/>
      </c>
    </row>
    <row r="115" spans="1:30" x14ac:dyDescent="0.15">
      <c r="A115" s="9">
        <f>'AB Touchpoint System Workbook'!Z126</f>
        <v>43252</v>
      </c>
      <c r="B115" s="14">
        <f t="shared" si="2"/>
        <v>6</v>
      </c>
      <c r="C115" s="12" t="str">
        <f>IF('AB Touchpoint System Workbook'!J126="A",VLOOKUP($B115,Reference!$A$93:D$104,4,0),IF('AB Touchpoint System Workbook'!J126="b",VLOOKUP($B115,Reference!$A$93:E$104,5,0),""))</f>
        <v/>
      </c>
      <c r="D115" s="12" t="str">
        <f>IF('AB Touchpoint System Workbook'!J126="A",Q115&amp;C115,IF('AB Touchpoint System Workbook'!J126="b",Q115&amp;C115,""))</f>
        <v/>
      </c>
      <c r="E115" s="12" t="b">
        <f>IF(ISNUMBER(SEARCH(S$1,$D115)),MAX(E$1:E114)+1)</f>
        <v>0</v>
      </c>
      <c r="F115" s="12" t="b">
        <f>IF(ISNUMBER(SEARCH(T$1,$D115)),MAX(F$1:F114)+1)</f>
        <v>0</v>
      </c>
      <c r="G115" s="12" t="b">
        <f>IF(ISNUMBER(SEARCH(U$1,$D115)),MAX(G$1:G114)+1)</f>
        <v>0</v>
      </c>
      <c r="H115" s="12" t="b">
        <f>IF(ISNUMBER(SEARCH(V$1,$D115)),MAX(H$1:H114)+1)</f>
        <v>0</v>
      </c>
      <c r="I115" s="12" t="b">
        <f>IF(ISNUMBER(SEARCH(W$1,$D115)),MAX(I$1:I114)+1)</f>
        <v>0</v>
      </c>
      <c r="J115" s="12" t="b">
        <f>IF(ISNUMBER(SEARCH(X$1,$D115)),MAX(J$1:J114)+1)</f>
        <v>0</v>
      </c>
      <c r="K115" s="12" t="b">
        <f>IF(ISNUMBER(SEARCH(Y$1,$D115)),MAX(K$1:K114)+1)</f>
        <v>0</v>
      </c>
      <c r="L115" s="12" t="b">
        <f>IF(ISNUMBER(SEARCH(Z$1,$D115)),MAX(L$1:L114)+1)</f>
        <v>0</v>
      </c>
      <c r="M115" s="12" t="b">
        <f>IF(ISNUMBER(SEARCH(AA$1,$D115)),MAX(M$1:M114)+1)</f>
        <v>0</v>
      </c>
      <c r="N115" s="12" t="b">
        <f>IF(ISNUMBER(SEARCH(AB$1,$D115)),MAX(N$1:N114)+1)</f>
        <v>0</v>
      </c>
      <c r="O115" s="12" t="b">
        <f>IF(ISNUMBER(SEARCH(AC$1,$D115)),MAX(O$1:O114)+1)</f>
        <v>0</v>
      </c>
      <c r="P115" s="12" t="b">
        <f>IF(ISNUMBER(SEARCH(AD$1,$D115)),MAX(P$1:P114)+1)</f>
        <v>0</v>
      </c>
      <c r="Q115" s="12" t="str">
        <f>'AB Touchpoint System Workbook'!K126</f>
        <v>Client 114</v>
      </c>
      <c r="R115" s="13">
        <f t="shared" si="3"/>
        <v>114</v>
      </c>
      <c r="S115" s="14" t="str">
        <f>IFERROR(VLOOKUP($R115,E:$Q,13,0),"")</f>
        <v/>
      </c>
      <c r="T115" s="14" t="str">
        <f>IFERROR(VLOOKUP($R115,F:$Q,12,0),"")</f>
        <v/>
      </c>
      <c r="U115" s="14" t="str">
        <f>IFERROR(VLOOKUP($R115,G:$Q,11,0),"")</f>
        <v/>
      </c>
      <c r="V115" s="14" t="str">
        <f>IFERROR(VLOOKUP($R115,H:$Q,10,0),"")</f>
        <v/>
      </c>
      <c r="W115" s="14" t="str">
        <f>IFERROR(VLOOKUP($R115,I:$Q,9,0),"")</f>
        <v/>
      </c>
      <c r="X115" s="14" t="str">
        <f>IFERROR(VLOOKUP($R115,J:$Q,8,0),"")</f>
        <v/>
      </c>
      <c r="Y115" s="14" t="str">
        <f>IFERROR(VLOOKUP($R115,K:$Q,7,0),"")</f>
        <v/>
      </c>
      <c r="Z115" s="14" t="str">
        <f>IFERROR(VLOOKUP($R115,L:$Q,6,0),"")</f>
        <v/>
      </c>
      <c r="AA115" s="14" t="str">
        <f>IFERROR(VLOOKUP($R115,M:$Q,5,0),"")</f>
        <v/>
      </c>
      <c r="AB115" s="14" t="str">
        <f>IFERROR(VLOOKUP($R115,N:$Q,4,0),"")</f>
        <v/>
      </c>
      <c r="AC115" s="14" t="str">
        <f>IFERROR(VLOOKUP($R115,O:$Q,3,0),"")</f>
        <v/>
      </c>
      <c r="AD115" s="14" t="str">
        <f>IFERROR(VLOOKUP($R115,P:$Q,2,0),"")</f>
        <v/>
      </c>
    </row>
    <row r="116" spans="1:30" x14ac:dyDescent="0.15">
      <c r="A116" s="9">
        <f>'AB Touchpoint System Workbook'!Z127</f>
        <v>43282</v>
      </c>
      <c r="B116" s="14">
        <f t="shared" si="2"/>
        <v>7</v>
      </c>
      <c r="C116" s="12" t="str">
        <f>IF('AB Touchpoint System Workbook'!J127="A",VLOOKUP($B116,Reference!$A$93:D$104,4,0),IF('AB Touchpoint System Workbook'!J127="b",VLOOKUP($B116,Reference!$A$93:E$104,5,0),""))</f>
        <v/>
      </c>
      <c r="D116" s="12" t="str">
        <f>IF('AB Touchpoint System Workbook'!J127="A",Q116&amp;C116,IF('AB Touchpoint System Workbook'!J127="b",Q116&amp;C116,""))</f>
        <v/>
      </c>
      <c r="E116" s="12" t="b">
        <f>IF(ISNUMBER(SEARCH(S$1,$D116)),MAX(E$1:E115)+1)</f>
        <v>0</v>
      </c>
      <c r="F116" s="12" t="b">
        <f>IF(ISNUMBER(SEARCH(T$1,$D116)),MAX(F$1:F115)+1)</f>
        <v>0</v>
      </c>
      <c r="G116" s="12" t="b">
        <f>IF(ISNUMBER(SEARCH(U$1,$D116)),MAX(G$1:G115)+1)</f>
        <v>0</v>
      </c>
      <c r="H116" s="12" t="b">
        <f>IF(ISNUMBER(SEARCH(V$1,$D116)),MAX(H$1:H115)+1)</f>
        <v>0</v>
      </c>
      <c r="I116" s="12" t="b">
        <f>IF(ISNUMBER(SEARCH(W$1,$D116)),MAX(I$1:I115)+1)</f>
        <v>0</v>
      </c>
      <c r="J116" s="12" t="b">
        <f>IF(ISNUMBER(SEARCH(X$1,$D116)),MAX(J$1:J115)+1)</f>
        <v>0</v>
      </c>
      <c r="K116" s="12" t="b">
        <f>IF(ISNUMBER(SEARCH(Y$1,$D116)),MAX(K$1:K115)+1)</f>
        <v>0</v>
      </c>
      <c r="L116" s="12" t="b">
        <f>IF(ISNUMBER(SEARCH(Z$1,$D116)),MAX(L$1:L115)+1)</f>
        <v>0</v>
      </c>
      <c r="M116" s="12" t="b">
        <f>IF(ISNUMBER(SEARCH(AA$1,$D116)),MAX(M$1:M115)+1)</f>
        <v>0</v>
      </c>
      <c r="N116" s="12" t="b">
        <f>IF(ISNUMBER(SEARCH(AB$1,$D116)),MAX(N$1:N115)+1)</f>
        <v>0</v>
      </c>
      <c r="O116" s="12" t="b">
        <f>IF(ISNUMBER(SEARCH(AC$1,$D116)),MAX(O$1:O115)+1)</f>
        <v>0</v>
      </c>
      <c r="P116" s="12" t="b">
        <f>IF(ISNUMBER(SEARCH(AD$1,$D116)),MAX(P$1:P115)+1)</f>
        <v>0</v>
      </c>
      <c r="Q116" s="12" t="str">
        <f>'AB Touchpoint System Workbook'!K127</f>
        <v>Client 115</v>
      </c>
      <c r="R116" s="13">
        <f t="shared" si="3"/>
        <v>115</v>
      </c>
      <c r="S116" s="14" t="str">
        <f>IFERROR(VLOOKUP($R116,E:$Q,13,0),"")</f>
        <v/>
      </c>
      <c r="T116" s="14" t="str">
        <f>IFERROR(VLOOKUP($R116,F:$Q,12,0),"")</f>
        <v/>
      </c>
      <c r="U116" s="14" t="str">
        <f>IFERROR(VLOOKUP($R116,G:$Q,11,0),"")</f>
        <v/>
      </c>
      <c r="V116" s="14" t="str">
        <f>IFERROR(VLOOKUP($R116,H:$Q,10,0),"")</f>
        <v/>
      </c>
      <c r="W116" s="14" t="str">
        <f>IFERROR(VLOOKUP($R116,I:$Q,9,0),"")</f>
        <v/>
      </c>
      <c r="X116" s="14" t="str">
        <f>IFERROR(VLOOKUP($R116,J:$Q,8,0),"")</f>
        <v/>
      </c>
      <c r="Y116" s="14" t="str">
        <f>IFERROR(VLOOKUP($R116,K:$Q,7,0),"")</f>
        <v/>
      </c>
      <c r="Z116" s="14" t="str">
        <f>IFERROR(VLOOKUP($R116,L:$Q,6,0),"")</f>
        <v/>
      </c>
      <c r="AA116" s="14" t="str">
        <f>IFERROR(VLOOKUP($R116,M:$Q,5,0),"")</f>
        <v/>
      </c>
      <c r="AB116" s="14" t="str">
        <f>IFERROR(VLOOKUP($R116,N:$Q,4,0),"")</f>
        <v/>
      </c>
      <c r="AC116" s="14" t="str">
        <f>IFERROR(VLOOKUP($R116,O:$Q,3,0),"")</f>
        <v/>
      </c>
      <c r="AD116" s="14" t="str">
        <f>IFERROR(VLOOKUP($R116,P:$Q,2,0),"")</f>
        <v/>
      </c>
    </row>
    <row r="117" spans="1:30" x14ac:dyDescent="0.15">
      <c r="A117" s="9">
        <f>'AB Touchpoint System Workbook'!Z128</f>
        <v>43313</v>
      </c>
      <c r="B117" s="14">
        <f t="shared" si="2"/>
        <v>8</v>
      </c>
      <c r="C117" s="12" t="str">
        <f>IF('AB Touchpoint System Workbook'!J128="A",VLOOKUP($B117,Reference!$A$93:D$104,4,0),IF('AB Touchpoint System Workbook'!J128="b",VLOOKUP($B117,Reference!$A$93:E$104,5,0),""))</f>
        <v/>
      </c>
      <c r="D117" s="12" t="str">
        <f>IF('AB Touchpoint System Workbook'!J128="A",Q117&amp;C117,IF('AB Touchpoint System Workbook'!J128="b",Q117&amp;C117,""))</f>
        <v/>
      </c>
      <c r="E117" s="12" t="b">
        <f>IF(ISNUMBER(SEARCH(S$1,$D117)),MAX(E$1:E116)+1)</f>
        <v>0</v>
      </c>
      <c r="F117" s="12" t="b">
        <f>IF(ISNUMBER(SEARCH(T$1,$D117)),MAX(F$1:F116)+1)</f>
        <v>0</v>
      </c>
      <c r="G117" s="12" t="b">
        <f>IF(ISNUMBER(SEARCH(U$1,$D117)),MAX(G$1:G116)+1)</f>
        <v>0</v>
      </c>
      <c r="H117" s="12" t="b">
        <f>IF(ISNUMBER(SEARCH(V$1,$D117)),MAX(H$1:H116)+1)</f>
        <v>0</v>
      </c>
      <c r="I117" s="12" t="b">
        <f>IF(ISNUMBER(SEARCH(W$1,$D117)),MAX(I$1:I116)+1)</f>
        <v>0</v>
      </c>
      <c r="J117" s="12" t="b">
        <f>IF(ISNUMBER(SEARCH(X$1,$D117)),MAX(J$1:J116)+1)</f>
        <v>0</v>
      </c>
      <c r="K117" s="12" t="b">
        <f>IF(ISNUMBER(SEARCH(Y$1,$D117)),MAX(K$1:K116)+1)</f>
        <v>0</v>
      </c>
      <c r="L117" s="12" t="b">
        <f>IF(ISNUMBER(SEARCH(Z$1,$D117)),MAX(L$1:L116)+1)</f>
        <v>0</v>
      </c>
      <c r="M117" s="12" t="b">
        <f>IF(ISNUMBER(SEARCH(AA$1,$D117)),MAX(M$1:M116)+1)</f>
        <v>0</v>
      </c>
      <c r="N117" s="12" t="b">
        <f>IF(ISNUMBER(SEARCH(AB$1,$D117)),MAX(N$1:N116)+1)</f>
        <v>0</v>
      </c>
      <c r="O117" s="12" t="b">
        <f>IF(ISNUMBER(SEARCH(AC$1,$D117)),MAX(O$1:O116)+1)</f>
        <v>0</v>
      </c>
      <c r="P117" s="12" t="b">
        <f>IF(ISNUMBER(SEARCH(AD$1,$D117)),MAX(P$1:P116)+1)</f>
        <v>0</v>
      </c>
      <c r="Q117" s="12" t="str">
        <f>'AB Touchpoint System Workbook'!K128</f>
        <v>Client 116</v>
      </c>
      <c r="R117" s="13">
        <f t="shared" si="3"/>
        <v>116</v>
      </c>
      <c r="S117" s="14" t="str">
        <f>IFERROR(VLOOKUP($R117,E:$Q,13,0),"")</f>
        <v/>
      </c>
      <c r="T117" s="14" t="str">
        <f>IFERROR(VLOOKUP($R117,F:$Q,12,0),"")</f>
        <v/>
      </c>
      <c r="U117" s="14" t="str">
        <f>IFERROR(VLOOKUP($R117,G:$Q,11,0),"")</f>
        <v/>
      </c>
      <c r="V117" s="14" t="str">
        <f>IFERROR(VLOOKUP($R117,H:$Q,10,0),"")</f>
        <v/>
      </c>
      <c r="W117" s="14" t="str">
        <f>IFERROR(VLOOKUP($R117,I:$Q,9,0),"")</f>
        <v/>
      </c>
      <c r="X117" s="14" t="str">
        <f>IFERROR(VLOOKUP($R117,J:$Q,8,0),"")</f>
        <v/>
      </c>
      <c r="Y117" s="14" t="str">
        <f>IFERROR(VLOOKUP($R117,K:$Q,7,0),"")</f>
        <v/>
      </c>
      <c r="Z117" s="14" t="str">
        <f>IFERROR(VLOOKUP($R117,L:$Q,6,0),"")</f>
        <v/>
      </c>
      <c r="AA117" s="14" t="str">
        <f>IFERROR(VLOOKUP($R117,M:$Q,5,0),"")</f>
        <v/>
      </c>
      <c r="AB117" s="14" t="str">
        <f>IFERROR(VLOOKUP($R117,N:$Q,4,0),"")</f>
        <v/>
      </c>
      <c r="AC117" s="14" t="str">
        <f>IFERROR(VLOOKUP($R117,O:$Q,3,0),"")</f>
        <v/>
      </c>
      <c r="AD117" s="14" t="str">
        <f>IFERROR(VLOOKUP($R117,P:$Q,2,0),"")</f>
        <v/>
      </c>
    </row>
    <row r="118" spans="1:30" x14ac:dyDescent="0.15">
      <c r="A118" s="9">
        <f>'AB Touchpoint System Workbook'!Z129</f>
        <v>43344</v>
      </c>
      <c r="B118" s="14">
        <f t="shared" si="2"/>
        <v>9</v>
      </c>
      <c r="C118" s="12" t="str">
        <f>IF('AB Touchpoint System Workbook'!J129="A",VLOOKUP($B118,Reference!$A$93:D$104,4,0),IF('AB Touchpoint System Workbook'!J129="b",VLOOKUP($B118,Reference!$A$93:E$104,5,0),""))</f>
        <v/>
      </c>
      <c r="D118" s="12" t="str">
        <f>IF('AB Touchpoint System Workbook'!J129="A",Q118&amp;C118,IF('AB Touchpoint System Workbook'!J129="b",Q118&amp;C118,""))</f>
        <v/>
      </c>
      <c r="E118" s="12" t="b">
        <f>IF(ISNUMBER(SEARCH(S$1,$D118)),MAX(E$1:E117)+1)</f>
        <v>0</v>
      </c>
      <c r="F118" s="12" t="b">
        <f>IF(ISNUMBER(SEARCH(T$1,$D118)),MAX(F$1:F117)+1)</f>
        <v>0</v>
      </c>
      <c r="G118" s="12" t="b">
        <f>IF(ISNUMBER(SEARCH(U$1,$D118)),MAX(G$1:G117)+1)</f>
        <v>0</v>
      </c>
      <c r="H118" s="12" t="b">
        <f>IF(ISNUMBER(SEARCH(V$1,$D118)),MAX(H$1:H117)+1)</f>
        <v>0</v>
      </c>
      <c r="I118" s="12" t="b">
        <f>IF(ISNUMBER(SEARCH(W$1,$D118)),MAX(I$1:I117)+1)</f>
        <v>0</v>
      </c>
      <c r="J118" s="12" t="b">
        <f>IF(ISNUMBER(SEARCH(X$1,$D118)),MAX(J$1:J117)+1)</f>
        <v>0</v>
      </c>
      <c r="K118" s="12" t="b">
        <f>IF(ISNUMBER(SEARCH(Y$1,$D118)),MAX(K$1:K117)+1)</f>
        <v>0</v>
      </c>
      <c r="L118" s="12" t="b">
        <f>IF(ISNUMBER(SEARCH(Z$1,$D118)),MAX(L$1:L117)+1)</f>
        <v>0</v>
      </c>
      <c r="M118" s="12" t="b">
        <f>IF(ISNUMBER(SEARCH(AA$1,$D118)),MAX(M$1:M117)+1)</f>
        <v>0</v>
      </c>
      <c r="N118" s="12" t="b">
        <f>IF(ISNUMBER(SEARCH(AB$1,$D118)),MAX(N$1:N117)+1)</f>
        <v>0</v>
      </c>
      <c r="O118" s="12" t="b">
        <f>IF(ISNUMBER(SEARCH(AC$1,$D118)),MAX(O$1:O117)+1)</f>
        <v>0</v>
      </c>
      <c r="P118" s="12" t="b">
        <f>IF(ISNUMBER(SEARCH(AD$1,$D118)),MAX(P$1:P117)+1)</f>
        <v>0</v>
      </c>
      <c r="Q118" s="12" t="str">
        <f>'AB Touchpoint System Workbook'!K129</f>
        <v>Client 117</v>
      </c>
      <c r="R118" s="13">
        <f t="shared" si="3"/>
        <v>117</v>
      </c>
      <c r="S118" s="14" t="str">
        <f>IFERROR(VLOOKUP($R118,E:$Q,13,0),"")</f>
        <v/>
      </c>
      <c r="T118" s="14" t="str">
        <f>IFERROR(VLOOKUP($R118,F:$Q,12,0),"")</f>
        <v/>
      </c>
      <c r="U118" s="14" t="str">
        <f>IFERROR(VLOOKUP($R118,G:$Q,11,0),"")</f>
        <v/>
      </c>
      <c r="V118" s="14" t="str">
        <f>IFERROR(VLOOKUP($R118,H:$Q,10,0),"")</f>
        <v/>
      </c>
      <c r="W118" s="14" t="str">
        <f>IFERROR(VLOOKUP($R118,I:$Q,9,0),"")</f>
        <v/>
      </c>
      <c r="X118" s="14" t="str">
        <f>IFERROR(VLOOKUP($R118,J:$Q,8,0),"")</f>
        <v/>
      </c>
      <c r="Y118" s="14" t="str">
        <f>IFERROR(VLOOKUP($R118,K:$Q,7,0),"")</f>
        <v/>
      </c>
      <c r="Z118" s="14" t="str">
        <f>IFERROR(VLOOKUP($R118,L:$Q,6,0),"")</f>
        <v/>
      </c>
      <c r="AA118" s="14" t="str">
        <f>IFERROR(VLOOKUP($R118,M:$Q,5,0),"")</f>
        <v/>
      </c>
      <c r="AB118" s="14" t="str">
        <f>IFERROR(VLOOKUP($R118,N:$Q,4,0),"")</f>
        <v/>
      </c>
      <c r="AC118" s="14" t="str">
        <f>IFERROR(VLOOKUP($R118,O:$Q,3,0),"")</f>
        <v/>
      </c>
      <c r="AD118" s="14" t="str">
        <f>IFERROR(VLOOKUP($R118,P:$Q,2,0),"")</f>
        <v/>
      </c>
    </row>
    <row r="119" spans="1:30" x14ac:dyDescent="0.15">
      <c r="A119" s="9">
        <f>'AB Touchpoint System Workbook'!Z130</f>
        <v>43374</v>
      </c>
      <c r="B119" s="14">
        <f t="shared" si="2"/>
        <v>10</v>
      </c>
      <c r="C119" s="12" t="str">
        <f>IF('AB Touchpoint System Workbook'!J130="A",VLOOKUP($B119,Reference!$A$93:D$104,4,0),IF('AB Touchpoint System Workbook'!J130="b",VLOOKUP($B119,Reference!$A$93:E$104,5,0),""))</f>
        <v/>
      </c>
      <c r="D119" s="12" t="str">
        <f>IF('AB Touchpoint System Workbook'!J130="A",Q119&amp;C119,IF('AB Touchpoint System Workbook'!J130="b",Q119&amp;C119,""))</f>
        <v/>
      </c>
      <c r="E119" s="12" t="b">
        <f>IF(ISNUMBER(SEARCH(S$1,$D119)),MAX(E$1:E118)+1)</f>
        <v>0</v>
      </c>
      <c r="F119" s="12" t="b">
        <f>IF(ISNUMBER(SEARCH(T$1,$D119)),MAX(F$1:F118)+1)</f>
        <v>0</v>
      </c>
      <c r="G119" s="12" t="b">
        <f>IF(ISNUMBER(SEARCH(U$1,$D119)),MAX(G$1:G118)+1)</f>
        <v>0</v>
      </c>
      <c r="H119" s="12" t="b">
        <f>IF(ISNUMBER(SEARCH(V$1,$D119)),MAX(H$1:H118)+1)</f>
        <v>0</v>
      </c>
      <c r="I119" s="12" t="b">
        <f>IF(ISNUMBER(SEARCH(W$1,$D119)),MAX(I$1:I118)+1)</f>
        <v>0</v>
      </c>
      <c r="J119" s="12" t="b">
        <f>IF(ISNUMBER(SEARCH(X$1,$D119)),MAX(J$1:J118)+1)</f>
        <v>0</v>
      </c>
      <c r="K119" s="12" t="b">
        <f>IF(ISNUMBER(SEARCH(Y$1,$D119)),MAX(K$1:K118)+1)</f>
        <v>0</v>
      </c>
      <c r="L119" s="12" t="b">
        <f>IF(ISNUMBER(SEARCH(Z$1,$D119)),MAX(L$1:L118)+1)</f>
        <v>0</v>
      </c>
      <c r="M119" s="12" t="b">
        <f>IF(ISNUMBER(SEARCH(AA$1,$D119)),MAX(M$1:M118)+1)</f>
        <v>0</v>
      </c>
      <c r="N119" s="12" t="b">
        <f>IF(ISNUMBER(SEARCH(AB$1,$D119)),MAX(N$1:N118)+1)</f>
        <v>0</v>
      </c>
      <c r="O119" s="12" t="b">
        <f>IF(ISNUMBER(SEARCH(AC$1,$D119)),MAX(O$1:O118)+1)</f>
        <v>0</v>
      </c>
      <c r="P119" s="12" t="b">
        <f>IF(ISNUMBER(SEARCH(AD$1,$D119)),MAX(P$1:P118)+1)</f>
        <v>0</v>
      </c>
      <c r="Q119" s="12" t="str">
        <f>'AB Touchpoint System Workbook'!K130</f>
        <v>Client 118</v>
      </c>
      <c r="R119" s="13">
        <f t="shared" si="3"/>
        <v>118</v>
      </c>
      <c r="S119" s="14" t="str">
        <f>IFERROR(VLOOKUP($R119,E:$Q,13,0),"")</f>
        <v/>
      </c>
      <c r="T119" s="14" t="str">
        <f>IFERROR(VLOOKUP($R119,F:$Q,12,0),"")</f>
        <v/>
      </c>
      <c r="U119" s="14" t="str">
        <f>IFERROR(VLOOKUP($R119,G:$Q,11,0),"")</f>
        <v/>
      </c>
      <c r="V119" s="14" t="str">
        <f>IFERROR(VLOOKUP($R119,H:$Q,10,0),"")</f>
        <v/>
      </c>
      <c r="W119" s="14" t="str">
        <f>IFERROR(VLOOKUP($R119,I:$Q,9,0),"")</f>
        <v/>
      </c>
      <c r="X119" s="14" t="str">
        <f>IFERROR(VLOOKUP($R119,J:$Q,8,0),"")</f>
        <v/>
      </c>
      <c r="Y119" s="14" t="str">
        <f>IFERROR(VLOOKUP($R119,K:$Q,7,0),"")</f>
        <v/>
      </c>
      <c r="Z119" s="14" t="str">
        <f>IFERROR(VLOOKUP($R119,L:$Q,6,0),"")</f>
        <v/>
      </c>
      <c r="AA119" s="14" t="str">
        <f>IFERROR(VLOOKUP($R119,M:$Q,5,0),"")</f>
        <v/>
      </c>
      <c r="AB119" s="14" t="str">
        <f>IFERROR(VLOOKUP($R119,N:$Q,4,0),"")</f>
        <v/>
      </c>
      <c r="AC119" s="14" t="str">
        <f>IFERROR(VLOOKUP($R119,O:$Q,3,0),"")</f>
        <v/>
      </c>
      <c r="AD119" s="14" t="str">
        <f>IFERROR(VLOOKUP($R119,P:$Q,2,0),"")</f>
        <v/>
      </c>
    </row>
    <row r="120" spans="1:30" x14ac:dyDescent="0.15">
      <c r="A120" s="9">
        <f>'AB Touchpoint System Workbook'!Z131</f>
        <v>43405</v>
      </c>
      <c r="B120" s="14">
        <f t="shared" si="2"/>
        <v>11</v>
      </c>
      <c r="C120" s="12" t="str">
        <f>IF('AB Touchpoint System Workbook'!J131="A",VLOOKUP($B120,Reference!$A$93:D$104,4,0),IF('AB Touchpoint System Workbook'!J131="b",VLOOKUP($B120,Reference!$A$93:E$104,5,0),""))</f>
        <v/>
      </c>
      <c r="D120" s="12" t="str">
        <f>IF('AB Touchpoint System Workbook'!J131="A",Q120&amp;C120,IF('AB Touchpoint System Workbook'!J131="b",Q120&amp;C120,""))</f>
        <v/>
      </c>
      <c r="E120" s="12" t="b">
        <f>IF(ISNUMBER(SEARCH(S$1,$D120)),MAX(E$1:E119)+1)</f>
        <v>0</v>
      </c>
      <c r="F120" s="12" t="b">
        <f>IF(ISNUMBER(SEARCH(T$1,$D120)),MAX(F$1:F119)+1)</f>
        <v>0</v>
      </c>
      <c r="G120" s="12" t="b">
        <f>IF(ISNUMBER(SEARCH(U$1,$D120)),MAX(G$1:G119)+1)</f>
        <v>0</v>
      </c>
      <c r="H120" s="12" t="b">
        <f>IF(ISNUMBER(SEARCH(V$1,$D120)),MAX(H$1:H119)+1)</f>
        <v>0</v>
      </c>
      <c r="I120" s="12" t="b">
        <f>IF(ISNUMBER(SEARCH(W$1,$D120)),MAX(I$1:I119)+1)</f>
        <v>0</v>
      </c>
      <c r="J120" s="12" t="b">
        <f>IF(ISNUMBER(SEARCH(X$1,$D120)),MAX(J$1:J119)+1)</f>
        <v>0</v>
      </c>
      <c r="K120" s="12" t="b">
        <f>IF(ISNUMBER(SEARCH(Y$1,$D120)),MAX(K$1:K119)+1)</f>
        <v>0</v>
      </c>
      <c r="L120" s="12" t="b">
        <f>IF(ISNUMBER(SEARCH(Z$1,$D120)),MAX(L$1:L119)+1)</f>
        <v>0</v>
      </c>
      <c r="M120" s="12" t="b">
        <f>IF(ISNUMBER(SEARCH(AA$1,$D120)),MAX(M$1:M119)+1)</f>
        <v>0</v>
      </c>
      <c r="N120" s="12" t="b">
        <f>IF(ISNUMBER(SEARCH(AB$1,$D120)),MAX(N$1:N119)+1)</f>
        <v>0</v>
      </c>
      <c r="O120" s="12" t="b">
        <f>IF(ISNUMBER(SEARCH(AC$1,$D120)),MAX(O$1:O119)+1)</f>
        <v>0</v>
      </c>
      <c r="P120" s="12" t="b">
        <f>IF(ISNUMBER(SEARCH(AD$1,$D120)),MAX(P$1:P119)+1)</f>
        <v>0</v>
      </c>
      <c r="Q120" s="12" t="str">
        <f>'AB Touchpoint System Workbook'!K131</f>
        <v>Client 119</v>
      </c>
      <c r="R120" s="13">
        <f t="shared" si="3"/>
        <v>119</v>
      </c>
      <c r="S120" s="14" t="str">
        <f>IFERROR(VLOOKUP($R120,E:$Q,13,0),"")</f>
        <v/>
      </c>
      <c r="T120" s="14" t="str">
        <f>IFERROR(VLOOKUP($R120,F:$Q,12,0),"")</f>
        <v/>
      </c>
      <c r="U120" s="14" t="str">
        <f>IFERROR(VLOOKUP($R120,G:$Q,11,0),"")</f>
        <v/>
      </c>
      <c r="V120" s="14" t="str">
        <f>IFERROR(VLOOKUP($R120,H:$Q,10,0),"")</f>
        <v/>
      </c>
      <c r="W120" s="14" t="str">
        <f>IFERROR(VLOOKUP($R120,I:$Q,9,0),"")</f>
        <v/>
      </c>
      <c r="X120" s="14" t="str">
        <f>IFERROR(VLOOKUP($R120,J:$Q,8,0),"")</f>
        <v/>
      </c>
      <c r="Y120" s="14" t="str">
        <f>IFERROR(VLOOKUP($R120,K:$Q,7,0),"")</f>
        <v/>
      </c>
      <c r="Z120" s="14" t="str">
        <f>IFERROR(VLOOKUP($R120,L:$Q,6,0),"")</f>
        <v/>
      </c>
      <c r="AA120" s="14" t="str">
        <f>IFERROR(VLOOKUP($R120,M:$Q,5,0),"")</f>
        <v/>
      </c>
      <c r="AB120" s="14" t="str">
        <f>IFERROR(VLOOKUP($R120,N:$Q,4,0),"")</f>
        <v/>
      </c>
      <c r="AC120" s="14" t="str">
        <f>IFERROR(VLOOKUP($R120,O:$Q,3,0),"")</f>
        <v/>
      </c>
      <c r="AD120" s="14" t="str">
        <f>IFERROR(VLOOKUP($R120,P:$Q,2,0),"")</f>
        <v/>
      </c>
    </row>
    <row r="121" spans="1:30" x14ac:dyDescent="0.15">
      <c r="A121" s="9">
        <f>'AB Touchpoint System Workbook'!Z132</f>
        <v>43435</v>
      </c>
      <c r="B121" s="14">
        <f t="shared" si="2"/>
        <v>12</v>
      </c>
      <c r="C121" s="12" t="str">
        <f>IF('AB Touchpoint System Workbook'!J132="A",VLOOKUP($B121,Reference!$A$93:D$104,4,0),IF('AB Touchpoint System Workbook'!J132="b",VLOOKUP($B121,Reference!$A$93:E$104,5,0),""))</f>
        <v/>
      </c>
      <c r="D121" s="12" t="str">
        <f>IF('AB Touchpoint System Workbook'!J132="A",Q121&amp;C121,IF('AB Touchpoint System Workbook'!J132="b",Q121&amp;C121,""))</f>
        <v/>
      </c>
      <c r="E121" s="12" t="b">
        <f>IF(ISNUMBER(SEARCH(S$1,$D121)),MAX(E$1:E120)+1)</f>
        <v>0</v>
      </c>
      <c r="F121" s="12" t="b">
        <f>IF(ISNUMBER(SEARCH(T$1,$D121)),MAX(F$1:F120)+1)</f>
        <v>0</v>
      </c>
      <c r="G121" s="12" t="b">
        <f>IF(ISNUMBER(SEARCH(U$1,$D121)),MAX(G$1:G120)+1)</f>
        <v>0</v>
      </c>
      <c r="H121" s="12" t="b">
        <f>IF(ISNUMBER(SEARCH(V$1,$D121)),MAX(H$1:H120)+1)</f>
        <v>0</v>
      </c>
      <c r="I121" s="12" t="b">
        <f>IF(ISNUMBER(SEARCH(W$1,$D121)),MAX(I$1:I120)+1)</f>
        <v>0</v>
      </c>
      <c r="J121" s="12" t="b">
        <f>IF(ISNUMBER(SEARCH(X$1,$D121)),MAX(J$1:J120)+1)</f>
        <v>0</v>
      </c>
      <c r="K121" s="12" t="b">
        <f>IF(ISNUMBER(SEARCH(Y$1,$D121)),MAX(K$1:K120)+1)</f>
        <v>0</v>
      </c>
      <c r="L121" s="12" t="b">
        <f>IF(ISNUMBER(SEARCH(Z$1,$D121)),MAX(L$1:L120)+1)</f>
        <v>0</v>
      </c>
      <c r="M121" s="12" t="b">
        <f>IF(ISNUMBER(SEARCH(AA$1,$D121)),MAX(M$1:M120)+1)</f>
        <v>0</v>
      </c>
      <c r="N121" s="12" t="b">
        <f>IF(ISNUMBER(SEARCH(AB$1,$D121)),MAX(N$1:N120)+1)</f>
        <v>0</v>
      </c>
      <c r="O121" s="12" t="b">
        <f>IF(ISNUMBER(SEARCH(AC$1,$D121)),MAX(O$1:O120)+1)</f>
        <v>0</v>
      </c>
      <c r="P121" s="12" t="b">
        <f>IF(ISNUMBER(SEARCH(AD$1,$D121)),MAX(P$1:P120)+1)</f>
        <v>0</v>
      </c>
      <c r="Q121" s="12" t="str">
        <f>'AB Touchpoint System Workbook'!K132</f>
        <v>Client 120</v>
      </c>
      <c r="R121" s="13">
        <f t="shared" si="3"/>
        <v>120</v>
      </c>
      <c r="S121" s="14" t="str">
        <f>IFERROR(VLOOKUP($R121,E:$Q,13,0),"")</f>
        <v/>
      </c>
      <c r="T121" s="14" t="str">
        <f>IFERROR(VLOOKUP($R121,F:$Q,12,0),"")</f>
        <v/>
      </c>
      <c r="U121" s="14" t="str">
        <f>IFERROR(VLOOKUP($R121,G:$Q,11,0),"")</f>
        <v/>
      </c>
      <c r="V121" s="14" t="str">
        <f>IFERROR(VLOOKUP($R121,H:$Q,10,0),"")</f>
        <v/>
      </c>
      <c r="W121" s="14" t="str">
        <f>IFERROR(VLOOKUP($R121,I:$Q,9,0),"")</f>
        <v/>
      </c>
      <c r="X121" s="14" t="str">
        <f>IFERROR(VLOOKUP($R121,J:$Q,8,0),"")</f>
        <v/>
      </c>
      <c r="Y121" s="14" t="str">
        <f>IFERROR(VLOOKUP($R121,K:$Q,7,0),"")</f>
        <v/>
      </c>
      <c r="Z121" s="14" t="str">
        <f>IFERROR(VLOOKUP($R121,L:$Q,6,0),"")</f>
        <v/>
      </c>
      <c r="AA121" s="14" t="str">
        <f>IFERROR(VLOOKUP($R121,M:$Q,5,0),"")</f>
        <v/>
      </c>
      <c r="AB121" s="14" t="str">
        <f>IFERROR(VLOOKUP($R121,N:$Q,4,0),"")</f>
        <v/>
      </c>
      <c r="AC121" s="14" t="str">
        <f>IFERROR(VLOOKUP($R121,O:$Q,3,0),"")</f>
        <v/>
      </c>
      <c r="AD121" s="14" t="str">
        <f>IFERROR(VLOOKUP($R121,P:$Q,2,0),"")</f>
        <v/>
      </c>
    </row>
    <row r="122" spans="1:30" x14ac:dyDescent="0.15">
      <c r="A122" s="9">
        <f>'AB Touchpoint System Workbook'!Z133</f>
        <v>43101</v>
      </c>
      <c r="B122" s="14">
        <f t="shared" si="2"/>
        <v>1</v>
      </c>
      <c r="C122" s="12" t="str">
        <f>IF('AB Touchpoint System Workbook'!J133="A",VLOOKUP($B122,Reference!$A$93:D$104,4,0),IF('AB Touchpoint System Workbook'!J133="b",VLOOKUP($B122,Reference!$A$93:E$104,5,0),""))</f>
        <v/>
      </c>
      <c r="D122" s="12" t="str">
        <f>IF('AB Touchpoint System Workbook'!J133="A",Q122&amp;C122,IF('AB Touchpoint System Workbook'!J133="b",Q122&amp;C122,""))</f>
        <v/>
      </c>
      <c r="E122" s="12" t="b">
        <f>IF(ISNUMBER(SEARCH(S$1,$D122)),MAX(E$1:E121)+1)</f>
        <v>0</v>
      </c>
      <c r="F122" s="12" t="b">
        <f>IF(ISNUMBER(SEARCH(T$1,$D122)),MAX(F$1:F121)+1)</f>
        <v>0</v>
      </c>
      <c r="G122" s="12" t="b">
        <f>IF(ISNUMBER(SEARCH(U$1,$D122)),MAX(G$1:G121)+1)</f>
        <v>0</v>
      </c>
      <c r="H122" s="12" t="b">
        <f>IF(ISNUMBER(SEARCH(V$1,$D122)),MAX(H$1:H121)+1)</f>
        <v>0</v>
      </c>
      <c r="I122" s="12" t="b">
        <f>IF(ISNUMBER(SEARCH(W$1,$D122)),MAX(I$1:I121)+1)</f>
        <v>0</v>
      </c>
      <c r="J122" s="12" t="b">
        <f>IF(ISNUMBER(SEARCH(X$1,$D122)),MAX(J$1:J121)+1)</f>
        <v>0</v>
      </c>
      <c r="K122" s="12" t="b">
        <f>IF(ISNUMBER(SEARCH(Y$1,$D122)),MAX(K$1:K121)+1)</f>
        <v>0</v>
      </c>
      <c r="L122" s="12" t="b">
        <f>IF(ISNUMBER(SEARCH(Z$1,$D122)),MAX(L$1:L121)+1)</f>
        <v>0</v>
      </c>
      <c r="M122" s="12" t="b">
        <f>IF(ISNUMBER(SEARCH(AA$1,$D122)),MAX(M$1:M121)+1)</f>
        <v>0</v>
      </c>
      <c r="N122" s="12" t="b">
        <f>IF(ISNUMBER(SEARCH(AB$1,$D122)),MAX(N$1:N121)+1)</f>
        <v>0</v>
      </c>
      <c r="O122" s="12" t="b">
        <f>IF(ISNUMBER(SEARCH(AC$1,$D122)),MAX(O$1:O121)+1)</f>
        <v>0</v>
      </c>
      <c r="P122" s="12" t="b">
        <f>IF(ISNUMBER(SEARCH(AD$1,$D122)),MAX(P$1:P121)+1)</f>
        <v>0</v>
      </c>
      <c r="Q122" s="12" t="str">
        <f>'AB Touchpoint System Workbook'!K133</f>
        <v>Client 121</v>
      </c>
      <c r="R122" s="13">
        <f t="shared" si="3"/>
        <v>121</v>
      </c>
      <c r="S122" s="14" t="str">
        <f>IFERROR(VLOOKUP($R122,E:$Q,13,0),"")</f>
        <v/>
      </c>
      <c r="T122" s="14" t="str">
        <f>IFERROR(VLOOKUP($R122,F:$Q,12,0),"")</f>
        <v/>
      </c>
      <c r="U122" s="14" t="str">
        <f>IFERROR(VLOOKUP($R122,G:$Q,11,0),"")</f>
        <v/>
      </c>
      <c r="V122" s="14" t="str">
        <f>IFERROR(VLOOKUP($R122,H:$Q,10,0),"")</f>
        <v/>
      </c>
      <c r="W122" s="14" t="str">
        <f>IFERROR(VLOOKUP($R122,I:$Q,9,0),"")</f>
        <v/>
      </c>
      <c r="X122" s="14" t="str">
        <f>IFERROR(VLOOKUP($R122,J:$Q,8,0),"")</f>
        <v/>
      </c>
      <c r="Y122" s="14" t="str">
        <f>IFERROR(VLOOKUP($R122,K:$Q,7,0),"")</f>
        <v/>
      </c>
      <c r="Z122" s="14" t="str">
        <f>IFERROR(VLOOKUP($R122,L:$Q,6,0),"")</f>
        <v/>
      </c>
      <c r="AA122" s="14" t="str">
        <f>IFERROR(VLOOKUP($R122,M:$Q,5,0),"")</f>
        <v/>
      </c>
      <c r="AB122" s="14" t="str">
        <f>IFERROR(VLOOKUP($R122,N:$Q,4,0),"")</f>
        <v/>
      </c>
      <c r="AC122" s="14" t="str">
        <f>IFERROR(VLOOKUP($R122,O:$Q,3,0),"")</f>
        <v/>
      </c>
      <c r="AD122" s="14" t="str">
        <f>IFERROR(VLOOKUP($R122,P:$Q,2,0),"")</f>
        <v/>
      </c>
    </row>
    <row r="123" spans="1:30" x14ac:dyDescent="0.15">
      <c r="A123" s="9">
        <f>'AB Touchpoint System Workbook'!Z134</f>
        <v>43132</v>
      </c>
      <c r="B123" s="14">
        <f t="shared" si="2"/>
        <v>2</v>
      </c>
      <c r="C123" s="12" t="str">
        <f>IF('AB Touchpoint System Workbook'!J134="A",VLOOKUP($B123,Reference!$A$93:D$104,4,0),IF('AB Touchpoint System Workbook'!J134="b",VLOOKUP($B123,Reference!$A$93:E$104,5,0),""))</f>
        <v/>
      </c>
      <c r="D123" s="12" t="str">
        <f>IF('AB Touchpoint System Workbook'!J134="A",Q123&amp;C123,IF('AB Touchpoint System Workbook'!J134="b",Q123&amp;C123,""))</f>
        <v/>
      </c>
      <c r="E123" s="12" t="b">
        <f>IF(ISNUMBER(SEARCH(S$1,$D123)),MAX(E$1:E122)+1)</f>
        <v>0</v>
      </c>
      <c r="F123" s="12" t="b">
        <f>IF(ISNUMBER(SEARCH(T$1,$D123)),MAX(F$1:F122)+1)</f>
        <v>0</v>
      </c>
      <c r="G123" s="12" t="b">
        <f>IF(ISNUMBER(SEARCH(U$1,$D123)),MAX(G$1:G122)+1)</f>
        <v>0</v>
      </c>
      <c r="H123" s="12" t="b">
        <f>IF(ISNUMBER(SEARCH(V$1,$D123)),MAX(H$1:H122)+1)</f>
        <v>0</v>
      </c>
      <c r="I123" s="12" t="b">
        <f>IF(ISNUMBER(SEARCH(W$1,$D123)),MAX(I$1:I122)+1)</f>
        <v>0</v>
      </c>
      <c r="J123" s="12" t="b">
        <f>IF(ISNUMBER(SEARCH(X$1,$D123)),MAX(J$1:J122)+1)</f>
        <v>0</v>
      </c>
      <c r="K123" s="12" t="b">
        <f>IF(ISNUMBER(SEARCH(Y$1,$D123)),MAX(K$1:K122)+1)</f>
        <v>0</v>
      </c>
      <c r="L123" s="12" t="b">
        <f>IF(ISNUMBER(SEARCH(Z$1,$D123)),MAX(L$1:L122)+1)</f>
        <v>0</v>
      </c>
      <c r="M123" s="12" t="b">
        <f>IF(ISNUMBER(SEARCH(AA$1,$D123)),MAX(M$1:M122)+1)</f>
        <v>0</v>
      </c>
      <c r="N123" s="12" t="b">
        <f>IF(ISNUMBER(SEARCH(AB$1,$D123)),MAX(N$1:N122)+1)</f>
        <v>0</v>
      </c>
      <c r="O123" s="12" t="b">
        <f>IF(ISNUMBER(SEARCH(AC$1,$D123)),MAX(O$1:O122)+1)</f>
        <v>0</v>
      </c>
      <c r="P123" s="12" t="b">
        <f>IF(ISNUMBER(SEARCH(AD$1,$D123)),MAX(P$1:P122)+1)</f>
        <v>0</v>
      </c>
      <c r="Q123" s="12" t="str">
        <f>'AB Touchpoint System Workbook'!K134</f>
        <v>Client 122</v>
      </c>
      <c r="R123" s="13">
        <f t="shared" si="3"/>
        <v>122</v>
      </c>
      <c r="S123" s="14" t="str">
        <f>IFERROR(VLOOKUP($R123,E:$Q,13,0),"")</f>
        <v/>
      </c>
      <c r="T123" s="14" t="str">
        <f>IFERROR(VLOOKUP($R123,F:$Q,12,0),"")</f>
        <v/>
      </c>
      <c r="U123" s="14" t="str">
        <f>IFERROR(VLOOKUP($R123,G:$Q,11,0),"")</f>
        <v/>
      </c>
      <c r="V123" s="14" t="str">
        <f>IFERROR(VLOOKUP($R123,H:$Q,10,0),"")</f>
        <v/>
      </c>
      <c r="W123" s="14" t="str">
        <f>IFERROR(VLOOKUP($R123,I:$Q,9,0),"")</f>
        <v/>
      </c>
      <c r="X123" s="14" t="str">
        <f>IFERROR(VLOOKUP($R123,J:$Q,8,0),"")</f>
        <v/>
      </c>
      <c r="Y123" s="14" t="str">
        <f>IFERROR(VLOOKUP($R123,K:$Q,7,0),"")</f>
        <v/>
      </c>
      <c r="Z123" s="14" t="str">
        <f>IFERROR(VLOOKUP($R123,L:$Q,6,0),"")</f>
        <v/>
      </c>
      <c r="AA123" s="14" t="str">
        <f>IFERROR(VLOOKUP($R123,M:$Q,5,0),"")</f>
        <v/>
      </c>
      <c r="AB123" s="14" t="str">
        <f>IFERROR(VLOOKUP($R123,N:$Q,4,0),"")</f>
        <v/>
      </c>
      <c r="AC123" s="14" t="str">
        <f>IFERROR(VLOOKUP($R123,O:$Q,3,0),"")</f>
        <v/>
      </c>
      <c r="AD123" s="14" t="str">
        <f>IFERROR(VLOOKUP($R123,P:$Q,2,0),"")</f>
        <v/>
      </c>
    </row>
    <row r="124" spans="1:30" x14ac:dyDescent="0.15">
      <c r="A124" s="9">
        <f>'AB Touchpoint System Workbook'!Z135</f>
        <v>43160</v>
      </c>
      <c r="B124" s="14">
        <f t="shared" si="2"/>
        <v>3</v>
      </c>
      <c r="C124" s="12" t="str">
        <f>IF('AB Touchpoint System Workbook'!J135="A",VLOOKUP($B124,Reference!$A$93:D$104,4,0),IF('AB Touchpoint System Workbook'!J135="b",VLOOKUP($B124,Reference!$A$93:E$104,5,0),""))</f>
        <v/>
      </c>
      <c r="D124" s="12" t="str">
        <f>IF('AB Touchpoint System Workbook'!J135="A",Q124&amp;C124,IF('AB Touchpoint System Workbook'!J135="b",Q124&amp;C124,""))</f>
        <v/>
      </c>
      <c r="E124" s="12" t="b">
        <f>IF(ISNUMBER(SEARCH(S$1,$D124)),MAX(E$1:E123)+1)</f>
        <v>0</v>
      </c>
      <c r="F124" s="12" t="b">
        <f>IF(ISNUMBER(SEARCH(T$1,$D124)),MAX(F$1:F123)+1)</f>
        <v>0</v>
      </c>
      <c r="G124" s="12" t="b">
        <f>IF(ISNUMBER(SEARCH(U$1,$D124)),MAX(G$1:G123)+1)</f>
        <v>0</v>
      </c>
      <c r="H124" s="12" t="b">
        <f>IF(ISNUMBER(SEARCH(V$1,$D124)),MAX(H$1:H123)+1)</f>
        <v>0</v>
      </c>
      <c r="I124" s="12" t="b">
        <f>IF(ISNUMBER(SEARCH(W$1,$D124)),MAX(I$1:I123)+1)</f>
        <v>0</v>
      </c>
      <c r="J124" s="12" t="b">
        <f>IF(ISNUMBER(SEARCH(X$1,$D124)),MAX(J$1:J123)+1)</f>
        <v>0</v>
      </c>
      <c r="K124" s="12" t="b">
        <f>IF(ISNUMBER(SEARCH(Y$1,$D124)),MAX(K$1:K123)+1)</f>
        <v>0</v>
      </c>
      <c r="L124" s="12" t="b">
        <f>IF(ISNUMBER(SEARCH(Z$1,$D124)),MAX(L$1:L123)+1)</f>
        <v>0</v>
      </c>
      <c r="M124" s="12" t="b">
        <f>IF(ISNUMBER(SEARCH(AA$1,$D124)),MAX(M$1:M123)+1)</f>
        <v>0</v>
      </c>
      <c r="N124" s="12" t="b">
        <f>IF(ISNUMBER(SEARCH(AB$1,$D124)),MAX(N$1:N123)+1)</f>
        <v>0</v>
      </c>
      <c r="O124" s="12" t="b">
        <f>IF(ISNUMBER(SEARCH(AC$1,$D124)),MAX(O$1:O123)+1)</f>
        <v>0</v>
      </c>
      <c r="P124" s="12" t="b">
        <f>IF(ISNUMBER(SEARCH(AD$1,$D124)),MAX(P$1:P123)+1)</f>
        <v>0</v>
      </c>
      <c r="Q124" s="12" t="str">
        <f>'AB Touchpoint System Workbook'!K135</f>
        <v>Client 123</v>
      </c>
      <c r="R124" s="13">
        <f t="shared" si="3"/>
        <v>123</v>
      </c>
      <c r="S124" s="14" t="str">
        <f>IFERROR(VLOOKUP($R124,E:$Q,13,0),"")</f>
        <v/>
      </c>
      <c r="T124" s="14" t="str">
        <f>IFERROR(VLOOKUP($R124,F:$Q,12,0),"")</f>
        <v/>
      </c>
      <c r="U124" s="14" t="str">
        <f>IFERROR(VLOOKUP($R124,G:$Q,11,0),"")</f>
        <v/>
      </c>
      <c r="V124" s="14" t="str">
        <f>IFERROR(VLOOKUP($R124,H:$Q,10,0),"")</f>
        <v/>
      </c>
      <c r="W124" s="14" t="str">
        <f>IFERROR(VLOOKUP($R124,I:$Q,9,0),"")</f>
        <v/>
      </c>
      <c r="X124" s="14" t="str">
        <f>IFERROR(VLOOKUP($R124,J:$Q,8,0),"")</f>
        <v/>
      </c>
      <c r="Y124" s="14" t="str">
        <f>IFERROR(VLOOKUP($R124,K:$Q,7,0),"")</f>
        <v/>
      </c>
      <c r="Z124" s="14" t="str">
        <f>IFERROR(VLOOKUP($R124,L:$Q,6,0),"")</f>
        <v/>
      </c>
      <c r="AA124" s="14" t="str">
        <f>IFERROR(VLOOKUP($R124,M:$Q,5,0),"")</f>
        <v/>
      </c>
      <c r="AB124" s="14" t="str">
        <f>IFERROR(VLOOKUP($R124,N:$Q,4,0),"")</f>
        <v/>
      </c>
      <c r="AC124" s="14" t="str">
        <f>IFERROR(VLOOKUP($R124,O:$Q,3,0),"")</f>
        <v/>
      </c>
      <c r="AD124" s="14" t="str">
        <f>IFERROR(VLOOKUP($R124,P:$Q,2,0),"")</f>
        <v/>
      </c>
    </row>
    <row r="125" spans="1:30" x14ac:dyDescent="0.15">
      <c r="A125" s="9">
        <f>'AB Touchpoint System Workbook'!Z136</f>
        <v>43191</v>
      </c>
      <c r="B125" s="14">
        <f t="shared" si="2"/>
        <v>4</v>
      </c>
      <c r="C125" s="12" t="str">
        <f>IF('AB Touchpoint System Workbook'!J136="A",VLOOKUP($B125,Reference!$A$93:D$104,4,0),IF('AB Touchpoint System Workbook'!J136="b",VLOOKUP($B125,Reference!$A$93:E$104,5,0),""))</f>
        <v/>
      </c>
      <c r="D125" s="12" t="str">
        <f>IF('AB Touchpoint System Workbook'!J136="A",Q125&amp;C125,IF('AB Touchpoint System Workbook'!J136="b",Q125&amp;C125,""))</f>
        <v/>
      </c>
      <c r="E125" s="12" t="b">
        <f>IF(ISNUMBER(SEARCH(S$1,$D125)),MAX(E$1:E124)+1)</f>
        <v>0</v>
      </c>
      <c r="F125" s="12" t="b">
        <f>IF(ISNUMBER(SEARCH(T$1,$D125)),MAX(F$1:F124)+1)</f>
        <v>0</v>
      </c>
      <c r="G125" s="12" t="b">
        <f>IF(ISNUMBER(SEARCH(U$1,$D125)),MAX(G$1:G124)+1)</f>
        <v>0</v>
      </c>
      <c r="H125" s="12" t="b">
        <f>IF(ISNUMBER(SEARCH(V$1,$D125)),MAX(H$1:H124)+1)</f>
        <v>0</v>
      </c>
      <c r="I125" s="12" t="b">
        <f>IF(ISNUMBER(SEARCH(W$1,$D125)),MAX(I$1:I124)+1)</f>
        <v>0</v>
      </c>
      <c r="J125" s="12" t="b">
        <f>IF(ISNUMBER(SEARCH(X$1,$D125)),MAX(J$1:J124)+1)</f>
        <v>0</v>
      </c>
      <c r="K125" s="12" t="b">
        <f>IF(ISNUMBER(SEARCH(Y$1,$D125)),MAX(K$1:K124)+1)</f>
        <v>0</v>
      </c>
      <c r="L125" s="12" t="b">
        <f>IF(ISNUMBER(SEARCH(Z$1,$D125)),MAX(L$1:L124)+1)</f>
        <v>0</v>
      </c>
      <c r="M125" s="12" t="b">
        <f>IF(ISNUMBER(SEARCH(AA$1,$D125)),MAX(M$1:M124)+1)</f>
        <v>0</v>
      </c>
      <c r="N125" s="12" t="b">
        <f>IF(ISNUMBER(SEARCH(AB$1,$D125)),MAX(N$1:N124)+1)</f>
        <v>0</v>
      </c>
      <c r="O125" s="12" t="b">
        <f>IF(ISNUMBER(SEARCH(AC$1,$D125)),MAX(O$1:O124)+1)</f>
        <v>0</v>
      </c>
      <c r="P125" s="12" t="b">
        <f>IF(ISNUMBER(SEARCH(AD$1,$D125)),MAX(P$1:P124)+1)</f>
        <v>0</v>
      </c>
      <c r="Q125" s="12" t="str">
        <f>'AB Touchpoint System Workbook'!K136</f>
        <v>Client 124</v>
      </c>
      <c r="R125" s="13">
        <f t="shared" si="3"/>
        <v>124</v>
      </c>
      <c r="S125" s="14" t="str">
        <f>IFERROR(VLOOKUP($R125,E:$Q,13,0),"")</f>
        <v/>
      </c>
      <c r="T125" s="14" t="str">
        <f>IFERROR(VLOOKUP($R125,F:$Q,12,0),"")</f>
        <v/>
      </c>
      <c r="U125" s="14" t="str">
        <f>IFERROR(VLOOKUP($R125,G:$Q,11,0),"")</f>
        <v/>
      </c>
      <c r="V125" s="14" t="str">
        <f>IFERROR(VLOOKUP($R125,H:$Q,10,0),"")</f>
        <v/>
      </c>
      <c r="W125" s="14" t="str">
        <f>IFERROR(VLOOKUP($R125,I:$Q,9,0),"")</f>
        <v/>
      </c>
      <c r="X125" s="14" t="str">
        <f>IFERROR(VLOOKUP($R125,J:$Q,8,0),"")</f>
        <v/>
      </c>
      <c r="Y125" s="14" t="str">
        <f>IFERROR(VLOOKUP($R125,K:$Q,7,0),"")</f>
        <v/>
      </c>
      <c r="Z125" s="14" t="str">
        <f>IFERROR(VLOOKUP($R125,L:$Q,6,0),"")</f>
        <v/>
      </c>
      <c r="AA125" s="14" t="str">
        <f>IFERROR(VLOOKUP($R125,M:$Q,5,0),"")</f>
        <v/>
      </c>
      <c r="AB125" s="14" t="str">
        <f>IFERROR(VLOOKUP($R125,N:$Q,4,0),"")</f>
        <v/>
      </c>
      <c r="AC125" s="14" t="str">
        <f>IFERROR(VLOOKUP($R125,O:$Q,3,0),"")</f>
        <v/>
      </c>
      <c r="AD125" s="14" t="str">
        <f>IFERROR(VLOOKUP($R125,P:$Q,2,0),"")</f>
        <v/>
      </c>
    </row>
    <row r="126" spans="1:30" x14ac:dyDescent="0.15">
      <c r="A126" s="9">
        <f>'AB Touchpoint System Workbook'!Z137</f>
        <v>43221</v>
      </c>
      <c r="B126" s="14">
        <f t="shared" si="2"/>
        <v>5</v>
      </c>
      <c r="C126" s="12" t="str">
        <f>IF('AB Touchpoint System Workbook'!J137="A",VLOOKUP($B126,Reference!$A$93:D$104,4,0),IF('AB Touchpoint System Workbook'!J137="b",VLOOKUP($B126,Reference!$A$93:E$104,5,0),""))</f>
        <v/>
      </c>
      <c r="D126" s="12" t="str">
        <f>IF('AB Touchpoint System Workbook'!J137="A",Q126&amp;C126,IF('AB Touchpoint System Workbook'!J137="b",Q126&amp;C126,""))</f>
        <v/>
      </c>
      <c r="E126" s="12" t="b">
        <f>IF(ISNUMBER(SEARCH(S$1,$D126)),MAX(E$1:E125)+1)</f>
        <v>0</v>
      </c>
      <c r="F126" s="12" t="b">
        <f>IF(ISNUMBER(SEARCH(T$1,$D126)),MAX(F$1:F125)+1)</f>
        <v>0</v>
      </c>
      <c r="G126" s="12" t="b">
        <f>IF(ISNUMBER(SEARCH(U$1,$D126)),MAX(G$1:G125)+1)</f>
        <v>0</v>
      </c>
      <c r="H126" s="12" t="b">
        <f>IF(ISNUMBER(SEARCH(V$1,$D126)),MAX(H$1:H125)+1)</f>
        <v>0</v>
      </c>
      <c r="I126" s="12" t="b">
        <f>IF(ISNUMBER(SEARCH(W$1,$D126)),MAX(I$1:I125)+1)</f>
        <v>0</v>
      </c>
      <c r="J126" s="12" t="b">
        <f>IF(ISNUMBER(SEARCH(X$1,$D126)),MAX(J$1:J125)+1)</f>
        <v>0</v>
      </c>
      <c r="K126" s="12" t="b">
        <f>IF(ISNUMBER(SEARCH(Y$1,$D126)),MAX(K$1:K125)+1)</f>
        <v>0</v>
      </c>
      <c r="L126" s="12" t="b">
        <f>IF(ISNUMBER(SEARCH(Z$1,$D126)),MAX(L$1:L125)+1)</f>
        <v>0</v>
      </c>
      <c r="M126" s="12" t="b">
        <f>IF(ISNUMBER(SEARCH(AA$1,$D126)),MAX(M$1:M125)+1)</f>
        <v>0</v>
      </c>
      <c r="N126" s="12" t="b">
        <f>IF(ISNUMBER(SEARCH(AB$1,$D126)),MAX(N$1:N125)+1)</f>
        <v>0</v>
      </c>
      <c r="O126" s="12" t="b">
        <f>IF(ISNUMBER(SEARCH(AC$1,$D126)),MAX(O$1:O125)+1)</f>
        <v>0</v>
      </c>
      <c r="P126" s="12" t="b">
        <f>IF(ISNUMBER(SEARCH(AD$1,$D126)),MAX(P$1:P125)+1)</f>
        <v>0</v>
      </c>
      <c r="Q126" s="12" t="str">
        <f>'AB Touchpoint System Workbook'!K137</f>
        <v>Client 125</v>
      </c>
      <c r="R126" s="13">
        <f t="shared" si="3"/>
        <v>125</v>
      </c>
      <c r="S126" s="14" t="str">
        <f>IFERROR(VLOOKUP($R126,E:$Q,13,0),"")</f>
        <v/>
      </c>
      <c r="T126" s="14" t="str">
        <f>IFERROR(VLOOKUP($R126,F:$Q,12,0),"")</f>
        <v/>
      </c>
      <c r="U126" s="14" t="str">
        <f>IFERROR(VLOOKUP($R126,G:$Q,11,0),"")</f>
        <v/>
      </c>
      <c r="V126" s="14" t="str">
        <f>IFERROR(VLOOKUP($R126,H:$Q,10,0),"")</f>
        <v/>
      </c>
      <c r="W126" s="14" t="str">
        <f>IFERROR(VLOOKUP($R126,I:$Q,9,0),"")</f>
        <v/>
      </c>
      <c r="X126" s="14" t="str">
        <f>IFERROR(VLOOKUP($R126,J:$Q,8,0),"")</f>
        <v/>
      </c>
      <c r="Y126" s="14" t="str">
        <f>IFERROR(VLOOKUP($R126,K:$Q,7,0),"")</f>
        <v/>
      </c>
      <c r="Z126" s="14" t="str">
        <f>IFERROR(VLOOKUP($R126,L:$Q,6,0),"")</f>
        <v/>
      </c>
      <c r="AA126" s="14" t="str">
        <f>IFERROR(VLOOKUP($R126,M:$Q,5,0),"")</f>
        <v/>
      </c>
      <c r="AB126" s="14" t="str">
        <f>IFERROR(VLOOKUP($R126,N:$Q,4,0),"")</f>
        <v/>
      </c>
      <c r="AC126" s="14" t="str">
        <f>IFERROR(VLOOKUP($R126,O:$Q,3,0),"")</f>
        <v/>
      </c>
      <c r="AD126" s="14" t="str">
        <f>IFERROR(VLOOKUP($R126,P:$Q,2,0),"")</f>
        <v/>
      </c>
    </row>
    <row r="127" spans="1:30" x14ac:dyDescent="0.15">
      <c r="A127" s="9">
        <f>'AB Touchpoint System Workbook'!Z138</f>
        <v>43252</v>
      </c>
      <c r="B127" s="14">
        <f t="shared" si="2"/>
        <v>6</v>
      </c>
      <c r="C127" s="12" t="str">
        <f>IF('AB Touchpoint System Workbook'!J138="A",VLOOKUP($B127,Reference!$A$93:D$104,4,0),IF('AB Touchpoint System Workbook'!J138="b",VLOOKUP($B127,Reference!$A$93:E$104,5,0),""))</f>
        <v/>
      </c>
      <c r="D127" s="12" t="str">
        <f>IF('AB Touchpoint System Workbook'!J138="A",Q127&amp;C127,IF('AB Touchpoint System Workbook'!J138="b",Q127&amp;C127,""))</f>
        <v/>
      </c>
      <c r="E127" s="12" t="b">
        <f>IF(ISNUMBER(SEARCH(S$1,$D127)),MAX(E$1:E126)+1)</f>
        <v>0</v>
      </c>
      <c r="F127" s="12" t="b">
        <f>IF(ISNUMBER(SEARCH(T$1,$D127)),MAX(F$1:F126)+1)</f>
        <v>0</v>
      </c>
      <c r="G127" s="12" t="b">
        <f>IF(ISNUMBER(SEARCH(U$1,$D127)),MAX(G$1:G126)+1)</f>
        <v>0</v>
      </c>
      <c r="H127" s="12" t="b">
        <f>IF(ISNUMBER(SEARCH(V$1,$D127)),MAX(H$1:H126)+1)</f>
        <v>0</v>
      </c>
      <c r="I127" s="12" t="b">
        <f>IF(ISNUMBER(SEARCH(W$1,$D127)),MAX(I$1:I126)+1)</f>
        <v>0</v>
      </c>
      <c r="J127" s="12" t="b">
        <f>IF(ISNUMBER(SEARCH(X$1,$D127)),MAX(J$1:J126)+1)</f>
        <v>0</v>
      </c>
      <c r="K127" s="12" t="b">
        <f>IF(ISNUMBER(SEARCH(Y$1,$D127)),MAX(K$1:K126)+1)</f>
        <v>0</v>
      </c>
      <c r="L127" s="12" t="b">
        <f>IF(ISNUMBER(SEARCH(Z$1,$D127)),MAX(L$1:L126)+1)</f>
        <v>0</v>
      </c>
      <c r="M127" s="12" t="b">
        <f>IF(ISNUMBER(SEARCH(AA$1,$D127)),MAX(M$1:M126)+1)</f>
        <v>0</v>
      </c>
      <c r="N127" s="12" t="b">
        <f>IF(ISNUMBER(SEARCH(AB$1,$D127)),MAX(N$1:N126)+1)</f>
        <v>0</v>
      </c>
      <c r="O127" s="12" t="b">
        <f>IF(ISNUMBER(SEARCH(AC$1,$D127)),MAX(O$1:O126)+1)</f>
        <v>0</v>
      </c>
      <c r="P127" s="12" t="b">
        <f>IF(ISNUMBER(SEARCH(AD$1,$D127)),MAX(P$1:P126)+1)</f>
        <v>0</v>
      </c>
      <c r="Q127" s="12" t="str">
        <f>'AB Touchpoint System Workbook'!K138</f>
        <v>Client 126</v>
      </c>
      <c r="R127" s="13">
        <f t="shared" si="3"/>
        <v>126</v>
      </c>
      <c r="S127" s="14" t="str">
        <f>IFERROR(VLOOKUP($R127,E:$Q,13,0),"")</f>
        <v/>
      </c>
      <c r="T127" s="14" t="str">
        <f>IFERROR(VLOOKUP($R127,F:$Q,12,0),"")</f>
        <v/>
      </c>
      <c r="U127" s="14" t="str">
        <f>IFERROR(VLOOKUP($R127,G:$Q,11,0),"")</f>
        <v/>
      </c>
      <c r="V127" s="14" t="str">
        <f>IFERROR(VLOOKUP($R127,H:$Q,10,0),"")</f>
        <v/>
      </c>
      <c r="W127" s="14" t="str">
        <f>IFERROR(VLOOKUP($R127,I:$Q,9,0),"")</f>
        <v/>
      </c>
      <c r="X127" s="14" t="str">
        <f>IFERROR(VLOOKUP($R127,J:$Q,8,0),"")</f>
        <v/>
      </c>
      <c r="Y127" s="14" t="str">
        <f>IFERROR(VLOOKUP($R127,K:$Q,7,0),"")</f>
        <v/>
      </c>
      <c r="Z127" s="14" t="str">
        <f>IFERROR(VLOOKUP($R127,L:$Q,6,0),"")</f>
        <v/>
      </c>
      <c r="AA127" s="14" t="str">
        <f>IFERROR(VLOOKUP($R127,M:$Q,5,0),"")</f>
        <v/>
      </c>
      <c r="AB127" s="14" t="str">
        <f>IFERROR(VLOOKUP($R127,N:$Q,4,0),"")</f>
        <v/>
      </c>
      <c r="AC127" s="14" t="str">
        <f>IFERROR(VLOOKUP($R127,O:$Q,3,0),"")</f>
        <v/>
      </c>
      <c r="AD127" s="14" t="str">
        <f>IFERROR(VLOOKUP($R127,P:$Q,2,0),"")</f>
        <v/>
      </c>
    </row>
    <row r="128" spans="1:30" x14ac:dyDescent="0.15">
      <c r="A128" s="9">
        <f>'AB Touchpoint System Workbook'!Z139</f>
        <v>43282</v>
      </c>
      <c r="B128" s="14">
        <f t="shared" si="2"/>
        <v>7</v>
      </c>
      <c r="C128" s="12" t="str">
        <f>IF('AB Touchpoint System Workbook'!J139="A",VLOOKUP($B128,Reference!$A$93:D$104,4,0),IF('AB Touchpoint System Workbook'!J139="b",VLOOKUP($B128,Reference!$A$93:E$104,5,0),""))</f>
        <v/>
      </c>
      <c r="D128" s="12" t="str">
        <f>IF('AB Touchpoint System Workbook'!J139="A",Q128&amp;C128,IF('AB Touchpoint System Workbook'!J139="b",Q128&amp;C128,""))</f>
        <v/>
      </c>
      <c r="E128" s="12" t="b">
        <f>IF(ISNUMBER(SEARCH(S$1,$D128)),MAX(E$1:E127)+1)</f>
        <v>0</v>
      </c>
      <c r="F128" s="12" t="b">
        <f>IF(ISNUMBER(SEARCH(T$1,$D128)),MAX(F$1:F127)+1)</f>
        <v>0</v>
      </c>
      <c r="G128" s="12" t="b">
        <f>IF(ISNUMBER(SEARCH(U$1,$D128)),MAX(G$1:G127)+1)</f>
        <v>0</v>
      </c>
      <c r="H128" s="12" t="b">
        <f>IF(ISNUMBER(SEARCH(V$1,$D128)),MAX(H$1:H127)+1)</f>
        <v>0</v>
      </c>
      <c r="I128" s="12" t="b">
        <f>IF(ISNUMBER(SEARCH(W$1,$D128)),MAX(I$1:I127)+1)</f>
        <v>0</v>
      </c>
      <c r="J128" s="12" t="b">
        <f>IF(ISNUMBER(SEARCH(X$1,$D128)),MAX(J$1:J127)+1)</f>
        <v>0</v>
      </c>
      <c r="K128" s="12" t="b">
        <f>IF(ISNUMBER(SEARCH(Y$1,$D128)),MAX(K$1:K127)+1)</f>
        <v>0</v>
      </c>
      <c r="L128" s="12" t="b">
        <f>IF(ISNUMBER(SEARCH(Z$1,$D128)),MAX(L$1:L127)+1)</f>
        <v>0</v>
      </c>
      <c r="M128" s="12" t="b">
        <f>IF(ISNUMBER(SEARCH(AA$1,$D128)),MAX(M$1:M127)+1)</f>
        <v>0</v>
      </c>
      <c r="N128" s="12" t="b">
        <f>IF(ISNUMBER(SEARCH(AB$1,$D128)),MAX(N$1:N127)+1)</f>
        <v>0</v>
      </c>
      <c r="O128" s="12" t="b">
        <f>IF(ISNUMBER(SEARCH(AC$1,$D128)),MAX(O$1:O127)+1)</f>
        <v>0</v>
      </c>
      <c r="P128" s="12" t="b">
        <f>IF(ISNUMBER(SEARCH(AD$1,$D128)),MAX(P$1:P127)+1)</f>
        <v>0</v>
      </c>
      <c r="Q128" s="12" t="str">
        <f>'AB Touchpoint System Workbook'!K139</f>
        <v>Client 127</v>
      </c>
      <c r="R128" s="13">
        <f t="shared" si="3"/>
        <v>127</v>
      </c>
      <c r="S128" s="14" t="str">
        <f>IFERROR(VLOOKUP($R128,E:$Q,13,0),"")</f>
        <v/>
      </c>
      <c r="T128" s="14" t="str">
        <f>IFERROR(VLOOKUP($R128,F:$Q,12,0),"")</f>
        <v/>
      </c>
      <c r="U128" s="14" t="str">
        <f>IFERROR(VLOOKUP($R128,G:$Q,11,0),"")</f>
        <v/>
      </c>
      <c r="V128" s="14" t="str">
        <f>IFERROR(VLOOKUP($R128,H:$Q,10,0),"")</f>
        <v/>
      </c>
      <c r="W128" s="14" t="str">
        <f>IFERROR(VLOOKUP($R128,I:$Q,9,0),"")</f>
        <v/>
      </c>
      <c r="X128" s="14" t="str">
        <f>IFERROR(VLOOKUP($R128,J:$Q,8,0),"")</f>
        <v/>
      </c>
      <c r="Y128" s="14" t="str">
        <f>IFERROR(VLOOKUP($R128,K:$Q,7,0),"")</f>
        <v/>
      </c>
      <c r="Z128" s="14" t="str">
        <f>IFERROR(VLOOKUP($R128,L:$Q,6,0),"")</f>
        <v/>
      </c>
      <c r="AA128" s="14" t="str">
        <f>IFERROR(VLOOKUP($R128,M:$Q,5,0),"")</f>
        <v/>
      </c>
      <c r="AB128" s="14" t="str">
        <f>IFERROR(VLOOKUP($R128,N:$Q,4,0),"")</f>
        <v/>
      </c>
      <c r="AC128" s="14" t="str">
        <f>IFERROR(VLOOKUP($R128,O:$Q,3,0),"")</f>
        <v/>
      </c>
      <c r="AD128" s="14" t="str">
        <f>IFERROR(VLOOKUP($R128,P:$Q,2,0),"")</f>
        <v/>
      </c>
    </row>
    <row r="129" spans="1:30" x14ac:dyDescent="0.15">
      <c r="A129" s="9">
        <f>'AB Touchpoint System Workbook'!Z140</f>
        <v>43313</v>
      </c>
      <c r="B129" s="14">
        <f t="shared" si="2"/>
        <v>8</v>
      </c>
      <c r="C129" s="12" t="str">
        <f>IF('AB Touchpoint System Workbook'!J140="A",VLOOKUP($B129,Reference!$A$93:D$104,4,0),IF('AB Touchpoint System Workbook'!J140="b",VLOOKUP($B129,Reference!$A$93:E$104,5,0),""))</f>
        <v/>
      </c>
      <c r="D129" s="12" t="str">
        <f>IF('AB Touchpoint System Workbook'!J140="A",Q129&amp;C129,IF('AB Touchpoint System Workbook'!J140="b",Q129&amp;C129,""))</f>
        <v/>
      </c>
      <c r="E129" s="12" t="b">
        <f>IF(ISNUMBER(SEARCH(S$1,$D129)),MAX(E$1:E128)+1)</f>
        <v>0</v>
      </c>
      <c r="F129" s="12" t="b">
        <f>IF(ISNUMBER(SEARCH(T$1,$D129)),MAX(F$1:F128)+1)</f>
        <v>0</v>
      </c>
      <c r="G129" s="12" t="b">
        <f>IF(ISNUMBER(SEARCH(U$1,$D129)),MAX(G$1:G128)+1)</f>
        <v>0</v>
      </c>
      <c r="H129" s="12" t="b">
        <f>IF(ISNUMBER(SEARCH(V$1,$D129)),MAX(H$1:H128)+1)</f>
        <v>0</v>
      </c>
      <c r="I129" s="12" t="b">
        <f>IF(ISNUMBER(SEARCH(W$1,$D129)),MAX(I$1:I128)+1)</f>
        <v>0</v>
      </c>
      <c r="J129" s="12" t="b">
        <f>IF(ISNUMBER(SEARCH(X$1,$D129)),MAX(J$1:J128)+1)</f>
        <v>0</v>
      </c>
      <c r="K129" s="12" t="b">
        <f>IF(ISNUMBER(SEARCH(Y$1,$D129)),MAX(K$1:K128)+1)</f>
        <v>0</v>
      </c>
      <c r="L129" s="12" t="b">
        <f>IF(ISNUMBER(SEARCH(Z$1,$D129)),MAX(L$1:L128)+1)</f>
        <v>0</v>
      </c>
      <c r="M129" s="12" t="b">
        <f>IF(ISNUMBER(SEARCH(AA$1,$D129)),MAX(M$1:M128)+1)</f>
        <v>0</v>
      </c>
      <c r="N129" s="12" t="b">
        <f>IF(ISNUMBER(SEARCH(AB$1,$D129)),MAX(N$1:N128)+1)</f>
        <v>0</v>
      </c>
      <c r="O129" s="12" t="b">
        <f>IF(ISNUMBER(SEARCH(AC$1,$D129)),MAX(O$1:O128)+1)</f>
        <v>0</v>
      </c>
      <c r="P129" s="12" t="b">
        <f>IF(ISNUMBER(SEARCH(AD$1,$D129)),MAX(P$1:P128)+1)</f>
        <v>0</v>
      </c>
      <c r="Q129" s="12" t="str">
        <f>'AB Touchpoint System Workbook'!K140</f>
        <v>Client 128</v>
      </c>
      <c r="R129" s="13">
        <f t="shared" si="3"/>
        <v>128</v>
      </c>
      <c r="S129" s="14" t="str">
        <f>IFERROR(VLOOKUP($R129,E:$Q,13,0),"")</f>
        <v/>
      </c>
      <c r="T129" s="14" t="str">
        <f>IFERROR(VLOOKUP($R129,F:$Q,12,0),"")</f>
        <v/>
      </c>
      <c r="U129" s="14" t="str">
        <f>IFERROR(VLOOKUP($R129,G:$Q,11,0),"")</f>
        <v/>
      </c>
      <c r="V129" s="14" t="str">
        <f>IFERROR(VLOOKUP($R129,H:$Q,10,0),"")</f>
        <v/>
      </c>
      <c r="W129" s="14" t="str">
        <f>IFERROR(VLOOKUP($R129,I:$Q,9,0),"")</f>
        <v/>
      </c>
      <c r="X129" s="14" t="str">
        <f>IFERROR(VLOOKUP($R129,J:$Q,8,0),"")</f>
        <v/>
      </c>
      <c r="Y129" s="14" t="str">
        <f>IFERROR(VLOOKUP($R129,K:$Q,7,0),"")</f>
        <v/>
      </c>
      <c r="Z129" s="14" t="str">
        <f>IFERROR(VLOOKUP($R129,L:$Q,6,0),"")</f>
        <v/>
      </c>
      <c r="AA129" s="14" t="str">
        <f>IFERROR(VLOOKUP($R129,M:$Q,5,0),"")</f>
        <v/>
      </c>
      <c r="AB129" s="14" t="str">
        <f>IFERROR(VLOOKUP($R129,N:$Q,4,0),"")</f>
        <v/>
      </c>
      <c r="AC129" s="14" t="str">
        <f>IFERROR(VLOOKUP($R129,O:$Q,3,0),"")</f>
        <v/>
      </c>
      <c r="AD129" s="14" t="str">
        <f>IFERROR(VLOOKUP($R129,P:$Q,2,0),"")</f>
        <v/>
      </c>
    </row>
    <row r="130" spans="1:30" x14ac:dyDescent="0.15">
      <c r="A130" s="9">
        <f>'AB Touchpoint System Workbook'!Z141</f>
        <v>43344</v>
      </c>
      <c r="B130" s="14">
        <f t="shared" si="2"/>
        <v>9</v>
      </c>
      <c r="C130" s="12" t="str">
        <f>IF('AB Touchpoint System Workbook'!J141="A",VLOOKUP($B130,Reference!$A$93:D$104,4,0),IF('AB Touchpoint System Workbook'!J141="b",VLOOKUP($B130,Reference!$A$93:E$104,5,0),""))</f>
        <v/>
      </c>
      <c r="D130" s="12" t="str">
        <f>IF('AB Touchpoint System Workbook'!J141="A",Q130&amp;C130,IF('AB Touchpoint System Workbook'!J141="b",Q130&amp;C130,""))</f>
        <v/>
      </c>
      <c r="E130" s="12" t="b">
        <f>IF(ISNUMBER(SEARCH(S$1,$D130)),MAX(E$1:E129)+1)</f>
        <v>0</v>
      </c>
      <c r="F130" s="12" t="b">
        <f>IF(ISNUMBER(SEARCH(T$1,$D130)),MAX(F$1:F129)+1)</f>
        <v>0</v>
      </c>
      <c r="G130" s="12" t="b">
        <f>IF(ISNUMBER(SEARCH(U$1,$D130)),MAX(G$1:G129)+1)</f>
        <v>0</v>
      </c>
      <c r="H130" s="12" t="b">
        <f>IF(ISNUMBER(SEARCH(V$1,$D130)),MAX(H$1:H129)+1)</f>
        <v>0</v>
      </c>
      <c r="I130" s="12" t="b">
        <f>IF(ISNUMBER(SEARCH(W$1,$D130)),MAX(I$1:I129)+1)</f>
        <v>0</v>
      </c>
      <c r="J130" s="12" t="b">
        <f>IF(ISNUMBER(SEARCH(X$1,$D130)),MAX(J$1:J129)+1)</f>
        <v>0</v>
      </c>
      <c r="K130" s="12" t="b">
        <f>IF(ISNUMBER(SEARCH(Y$1,$D130)),MAX(K$1:K129)+1)</f>
        <v>0</v>
      </c>
      <c r="L130" s="12" t="b">
        <f>IF(ISNUMBER(SEARCH(Z$1,$D130)),MAX(L$1:L129)+1)</f>
        <v>0</v>
      </c>
      <c r="M130" s="12" t="b">
        <f>IF(ISNUMBER(SEARCH(AA$1,$D130)),MAX(M$1:M129)+1)</f>
        <v>0</v>
      </c>
      <c r="N130" s="12" t="b">
        <f>IF(ISNUMBER(SEARCH(AB$1,$D130)),MAX(N$1:N129)+1)</f>
        <v>0</v>
      </c>
      <c r="O130" s="12" t="b">
        <f>IF(ISNUMBER(SEARCH(AC$1,$D130)),MAX(O$1:O129)+1)</f>
        <v>0</v>
      </c>
      <c r="P130" s="12" t="b">
        <f>IF(ISNUMBER(SEARCH(AD$1,$D130)),MAX(P$1:P129)+1)</f>
        <v>0</v>
      </c>
      <c r="Q130" s="12" t="str">
        <f>'AB Touchpoint System Workbook'!K141</f>
        <v>Client 129</v>
      </c>
      <c r="R130" s="13">
        <f t="shared" si="3"/>
        <v>129</v>
      </c>
      <c r="S130" s="14" t="str">
        <f>IFERROR(VLOOKUP($R130,E:$Q,13,0),"")</f>
        <v/>
      </c>
      <c r="T130" s="14" t="str">
        <f>IFERROR(VLOOKUP($R130,F:$Q,12,0),"")</f>
        <v/>
      </c>
      <c r="U130" s="14" t="str">
        <f>IFERROR(VLOOKUP($R130,G:$Q,11,0),"")</f>
        <v/>
      </c>
      <c r="V130" s="14" t="str">
        <f>IFERROR(VLOOKUP($R130,H:$Q,10,0),"")</f>
        <v/>
      </c>
      <c r="W130" s="14" t="str">
        <f>IFERROR(VLOOKUP($R130,I:$Q,9,0),"")</f>
        <v/>
      </c>
      <c r="X130" s="14" t="str">
        <f>IFERROR(VLOOKUP($R130,J:$Q,8,0),"")</f>
        <v/>
      </c>
      <c r="Y130" s="14" t="str">
        <f>IFERROR(VLOOKUP($R130,K:$Q,7,0),"")</f>
        <v/>
      </c>
      <c r="Z130" s="14" t="str">
        <f>IFERROR(VLOOKUP($R130,L:$Q,6,0),"")</f>
        <v/>
      </c>
      <c r="AA130" s="14" t="str">
        <f>IFERROR(VLOOKUP($R130,M:$Q,5,0),"")</f>
        <v/>
      </c>
      <c r="AB130" s="14" t="str">
        <f>IFERROR(VLOOKUP($R130,N:$Q,4,0),"")</f>
        <v/>
      </c>
      <c r="AC130" s="14" t="str">
        <f>IFERROR(VLOOKUP($R130,O:$Q,3,0),"")</f>
        <v/>
      </c>
      <c r="AD130" s="14" t="str">
        <f>IFERROR(VLOOKUP($R130,P:$Q,2,0),"")</f>
        <v/>
      </c>
    </row>
    <row r="131" spans="1:30" x14ac:dyDescent="0.15">
      <c r="A131" s="9">
        <f>'AB Touchpoint System Workbook'!Z142</f>
        <v>43374</v>
      </c>
      <c r="B131" s="14">
        <f t="shared" ref="B131:B194" si="4">MONTH(A131)</f>
        <v>10</v>
      </c>
      <c r="C131" s="12" t="str">
        <f>IF('AB Touchpoint System Workbook'!J142="A",VLOOKUP($B131,Reference!$A$93:D$104,4,0),IF('AB Touchpoint System Workbook'!J142="b",VLOOKUP($B131,Reference!$A$93:E$104,5,0),""))</f>
        <v/>
      </c>
      <c r="D131" s="12" t="str">
        <f>IF('AB Touchpoint System Workbook'!J142="A",Q131&amp;C131,IF('AB Touchpoint System Workbook'!J142="b",Q131&amp;C131,""))</f>
        <v/>
      </c>
      <c r="E131" s="12" t="b">
        <f>IF(ISNUMBER(SEARCH(S$1,$D131)),MAX(E$1:E130)+1)</f>
        <v>0</v>
      </c>
      <c r="F131" s="12" t="b">
        <f>IF(ISNUMBER(SEARCH(T$1,$D131)),MAX(F$1:F130)+1)</f>
        <v>0</v>
      </c>
      <c r="G131" s="12" t="b">
        <f>IF(ISNUMBER(SEARCH(U$1,$D131)),MAX(G$1:G130)+1)</f>
        <v>0</v>
      </c>
      <c r="H131" s="12" t="b">
        <f>IF(ISNUMBER(SEARCH(V$1,$D131)),MAX(H$1:H130)+1)</f>
        <v>0</v>
      </c>
      <c r="I131" s="12" t="b">
        <f>IF(ISNUMBER(SEARCH(W$1,$D131)),MAX(I$1:I130)+1)</f>
        <v>0</v>
      </c>
      <c r="J131" s="12" t="b">
        <f>IF(ISNUMBER(SEARCH(X$1,$D131)),MAX(J$1:J130)+1)</f>
        <v>0</v>
      </c>
      <c r="K131" s="12" t="b">
        <f>IF(ISNUMBER(SEARCH(Y$1,$D131)),MAX(K$1:K130)+1)</f>
        <v>0</v>
      </c>
      <c r="L131" s="12" t="b">
        <f>IF(ISNUMBER(SEARCH(Z$1,$D131)),MAX(L$1:L130)+1)</f>
        <v>0</v>
      </c>
      <c r="M131" s="12" t="b">
        <f>IF(ISNUMBER(SEARCH(AA$1,$D131)),MAX(M$1:M130)+1)</f>
        <v>0</v>
      </c>
      <c r="N131" s="12" t="b">
        <f>IF(ISNUMBER(SEARCH(AB$1,$D131)),MAX(N$1:N130)+1)</f>
        <v>0</v>
      </c>
      <c r="O131" s="12" t="b">
        <f>IF(ISNUMBER(SEARCH(AC$1,$D131)),MAX(O$1:O130)+1)</f>
        <v>0</v>
      </c>
      <c r="P131" s="12" t="b">
        <f>IF(ISNUMBER(SEARCH(AD$1,$D131)),MAX(P$1:P130)+1)</f>
        <v>0</v>
      </c>
      <c r="Q131" s="12" t="str">
        <f>'AB Touchpoint System Workbook'!K142</f>
        <v>Client 130</v>
      </c>
      <c r="R131" s="13">
        <f t="shared" si="3"/>
        <v>130</v>
      </c>
      <c r="S131" s="14" t="str">
        <f>IFERROR(VLOOKUP($R131,E:$Q,13,0),"")</f>
        <v/>
      </c>
      <c r="T131" s="14" t="str">
        <f>IFERROR(VLOOKUP($R131,F:$Q,12,0),"")</f>
        <v/>
      </c>
      <c r="U131" s="14" t="str">
        <f>IFERROR(VLOOKUP($R131,G:$Q,11,0),"")</f>
        <v/>
      </c>
      <c r="V131" s="14" t="str">
        <f>IFERROR(VLOOKUP($R131,H:$Q,10,0),"")</f>
        <v/>
      </c>
      <c r="W131" s="14" t="str">
        <f>IFERROR(VLOOKUP($R131,I:$Q,9,0),"")</f>
        <v/>
      </c>
      <c r="X131" s="14" t="str">
        <f>IFERROR(VLOOKUP($R131,J:$Q,8,0),"")</f>
        <v/>
      </c>
      <c r="Y131" s="14" t="str">
        <f>IFERROR(VLOOKUP($R131,K:$Q,7,0),"")</f>
        <v/>
      </c>
      <c r="Z131" s="14" t="str">
        <f>IFERROR(VLOOKUP($R131,L:$Q,6,0),"")</f>
        <v/>
      </c>
      <c r="AA131" s="14" t="str">
        <f>IFERROR(VLOOKUP($R131,M:$Q,5,0),"")</f>
        <v/>
      </c>
      <c r="AB131" s="14" t="str">
        <f>IFERROR(VLOOKUP($R131,N:$Q,4,0),"")</f>
        <v/>
      </c>
      <c r="AC131" s="14" t="str">
        <f>IFERROR(VLOOKUP($R131,O:$Q,3,0),"")</f>
        <v/>
      </c>
      <c r="AD131" s="14" t="str">
        <f>IFERROR(VLOOKUP($R131,P:$Q,2,0),"")</f>
        <v/>
      </c>
    </row>
    <row r="132" spans="1:30" x14ac:dyDescent="0.15">
      <c r="A132" s="9">
        <f>'AB Touchpoint System Workbook'!Z143</f>
        <v>43405</v>
      </c>
      <c r="B132" s="14">
        <f t="shared" si="4"/>
        <v>11</v>
      </c>
      <c r="C132" s="12" t="str">
        <f>IF('AB Touchpoint System Workbook'!J143="A",VLOOKUP($B132,Reference!$A$93:D$104,4,0),IF('AB Touchpoint System Workbook'!J143="b",VLOOKUP($B132,Reference!$A$93:E$104,5,0),""))</f>
        <v/>
      </c>
      <c r="D132" s="12" t="str">
        <f>IF('AB Touchpoint System Workbook'!J143="A",Q132&amp;C132,IF('AB Touchpoint System Workbook'!J143="b",Q132&amp;C132,""))</f>
        <v/>
      </c>
      <c r="E132" s="12" t="b">
        <f>IF(ISNUMBER(SEARCH(S$1,$D132)),MAX(E$1:E131)+1)</f>
        <v>0</v>
      </c>
      <c r="F132" s="12" t="b">
        <f>IF(ISNUMBER(SEARCH(T$1,$D132)),MAX(F$1:F131)+1)</f>
        <v>0</v>
      </c>
      <c r="G132" s="12" t="b">
        <f>IF(ISNUMBER(SEARCH(U$1,$D132)),MAX(G$1:G131)+1)</f>
        <v>0</v>
      </c>
      <c r="H132" s="12" t="b">
        <f>IF(ISNUMBER(SEARCH(V$1,$D132)),MAX(H$1:H131)+1)</f>
        <v>0</v>
      </c>
      <c r="I132" s="12" t="b">
        <f>IF(ISNUMBER(SEARCH(W$1,$D132)),MAX(I$1:I131)+1)</f>
        <v>0</v>
      </c>
      <c r="J132" s="12" t="b">
        <f>IF(ISNUMBER(SEARCH(X$1,$D132)),MAX(J$1:J131)+1)</f>
        <v>0</v>
      </c>
      <c r="K132" s="12" t="b">
        <f>IF(ISNUMBER(SEARCH(Y$1,$D132)),MAX(K$1:K131)+1)</f>
        <v>0</v>
      </c>
      <c r="L132" s="12" t="b">
        <f>IF(ISNUMBER(SEARCH(Z$1,$D132)),MAX(L$1:L131)+1)</f>
        <v>0</v>
      </c>
      <c r="M132" s="12" t="b">
        <f>IF(ISNUMBER(SEARCH(AA$1,$D132)),MAX(M$1:M131)+1)</f>
        <v>0</v>
      </c>
      <c r="N132" s="12" t="b">
        <f>IF(ISNUMBER(SEARCH(AB$1,$D132)),MAX(N$1:N131)+1)</f>
        <v>0</v>
      </c>
      <c r="O132" s="12" t="b">
        <f>IF(ISNUMBER(SEARCH(AC$1,$D132)),MAX(O$1:O131)+1)</f>
        <v>0</v>
      </c>
      <c r="P132" s="12" t="b">
        <f>IF(ISNUMBER(SEARCH(AD$1,$D132)),MAX(P$1:P131)+1)</f>
        <v>0</v>
      </c>
      <c r="Q132" s="12" t="str">
        <f>'AB Touchpoint System Workbook'!K143</f>
        <v>Client 131</v>
      </c>
      <c r="R132" s="13">
        <f t="shared" ref="R132:R195" si="5">R131+1</f>
        <v>131</v>
      </c>
      <c r="S132" s="14" t="str">
        <f>IFERROR(VLOOKUP($R132,E:$Q,13,0),"")</f>
        <v/>
      </c>
      <c r="T132" s="14" t="str">
        <f>IFERROR(VLOOKUP($R132,F:$Q,12,0),"")</f>
        <v/>
      </c>
      <c r="U132" s="14" t="str">
        <f>IFERROR(VLOOKUP($R132,G:$Q,11,0),"")</f>
        <v/>
      </c>
      <c r="V132" s="14" t="str">
        <f>IFERROR(VLOOKUP($R132,H:$Q,10,0),"")</f>
        <v/>
      </c>
      <c r="W132" s="14" t="str">
        <f>IFERROR(VLOOKUP($R132,I:$Q,9,0),"")</f>
        <v/>
      </c>
      <c r="X132" s="14" t="str">
        <f>IFERROR(VLOOKUP($R132,J:$Q,8,0),"")</f>
        <v/>
      </c>
      <c r="Y132" s="14" t="str">
        <f>IFERROR(VLOOKUP($R132,K:$Q,7,0),"")</f>
        <v/>
      </c>
      <c r="Z132" s="14" t="str">
        <f>IFERROR(VLOOKUP($R132,L:$Q,6,0),"")</f>
        <v/>
      </c>
      <c r="AA132" s="14" t="str">
        <f>IFERROR(VLOOKUP($R132,M:$Q,5,0),"")</f>
        <v/>
      </c>
      <c r="AB132" s="14" t="str">
        <f>IFERROR(VLOOKUP($R132,N:$Q,4,0),"")</f>
        <v/>
      </c>
      <c r="AC132" s="14" t="str">
        <f>IFERROR(VLOOKUP($R132,O:$Q,3,0),"")</f>
        <v/>
      </c>
      <c r="AD132" s="14" t="str">
        <f>IFERROR(VLOOKUP($R132,P:$Q,2,0),"")</f>
        <v/>
      </c>
    </row>
    <row r="133" spans="1:30" x14ac:dyDescent="0.15">
      <c r="A133" s="9">
        <f>'AB Touchpoint System Workbook'!Z144</f>
        <v>43435</v>
      </c>
      <c r="B133" s="14">
        <f t="shared" si="4"/>
        <v>12</v>
      </c>
      <c r="C133" s="12" t="str">
        <f>IF('AB Touchpoint System Workbook'!J144="A",VLOOKUP($B133,Reference!$A$93:D$104,4,0),IF('AB Touchpoint System Workbook'!J144="b",VLOOKUP($B133,Reference!$A$93:E$104,5,0),""))</f>
        <v/>
      </c>
      <c r="D133" s="12" t="str">
        <f>IF('AB Touchpoint System Workbook'!J144="A",Q133&amp;C133,IF('AB Touchpoint System Workbook'!J144="b",Q133&amp;C133,""))</f>
        <v/>
      </c>
      <c r="E133" s="12" t="b">
        <f>IF(ISNUMBER(SEARCH(S$1,$D133)),MAX(E$1:E132)+1)</f>
        <v>0</v>
      </c>
      <c r="F133" s="12" t="b">
        <f>IF(ISNUMBER(SEARCH(T$1,$D133)),MAX(F$1:F132)+1)</f>
        <v>0</v>
      </c>
      <c r="G133" s="12" t="b">
        <f>IF(ISNUMBER(SEARCH(U$1,$D133)),MAX(G$1:G132)+1)</f>
        <v>0</v>
      </c>
      <c r="H133" s="12" t="b">
        <f>IF(ISNUMBER(SEARCH(V$1,$D133)),MAX(H$1:H132)+1)</f>
        <v>0</v>
      </c>
      <c r="I133" s="12" t="b">
        <f>IF(ISNUMBER(SEARCH(W$1,$D133)),MAX(I$1:I132)+1)</f>
        <v>0</v>
      </c>
      <c r="J133" s="12" t="b">
        <f>IF(ISNUMBER(SEARCH(X$1,$D133)),MAX(J$1:J132)+1)</f>
        <v>0</v>
      </c>
      <c r="K133" s="12" t="b">
        <f>IF(ISNUMBER(SEARCH(Y$1,$D133)),MAX(K$1:K132)+1)</f>
        <v>0</v>
      </c>
      <c r="L133" s="12" t="b">
        <f>IF(ISNUMBER(SEARCH(Z$1,$D133)),MAX(L$1:L132)+1)</f>
        <v>0</v>
      </c>
      <c r="M133" s="12" t="b">
        <f>IF(ISNUMBER(SEARCH(AA$1,$D133)),MAX(M$1:M132)+1)</f>
        <v>0</v>
      </c>
      <c r="N133" s="12" t="b">
        <f>IF(ISNUMBER(SEARCH(AB$1,$D133)),MAX(N$1:N132)+1)</f>
        <v>0</v>
      </c>
      <c r="O133" s="12" t="b">
        <f>IF(ISNUMBER(SEARCH(AC$1,$D133)),MAX(O$1:O132)+1)</f>
        <v>0</v>
      </c>
      <c r="P133" s="12" t="b">
        <f>IF(ISNUMBER(SEARCH(AD$1,$D133)),MAX(P$1:P132)+1)</f>
        <v>0</v>
      </c>
      <c r="Q133" s="12" t="str">
        <f>'AB Touchpoint System Workbook'!K144</f>
        <v>Client 132</v>
      </c>
      <c r="R133" s="13">
        <f t="shared" si="5"/>
        <v>132</v>
      </c>
      <c r="S133" s="14" t="str">
        <f>IFERROR(VLOOKUP($R133,E:$Q,13,0),"")</f>
        <v/>
      </c>
      <c r="T133" s="14" t="str">
        <f>IFERROR(VLOOKUP($R133,F:$Q,12,0),"")</f>
        <v/>
      </c>
      <c r="U133" s="14" t="str">
        <f>IFERROR(VLOOKUP($R133,G:$Q,11,0),"")</f>
        <v/>
      </c>
      <c r="V133" s="14" t="str">
        <f>IFERROR(VLOOKUP($R133,H:$Q,10,0),"")</f>
        <v/>
      </c>
      <c r="W133" s="14" t="str">
        <f>IFERROR(VLOOKUP($R133,I:$Q,9,0),"")</f>
        <v/>
      </c>
      <c r="X133" s="14" t="str">
        <f>IFERROR(VLOOKUP($R133,J:$Q,8,0),"")</f>
        <v/>
      </c>
      <c r="Y133" s="14" t="str">
        <f>IFERROR(VLOOKUP($R133,K:$Q,7,0),"")</f>
        <v/>
      </c>
      <c r="Z133" s="14" t="str">
        <f>IFERROR(VLOOKUP($R133,L:$Q,6,0),"")</f>
        <v/>
      </c>
      <c r="AA133" s="14" t="str">
        <f>IFERROR(VLOOKUP($R133,M:$Q,5,0),"")</f>
        <v/>
      </c>
      <c r="AB133" s="14" t="str">
        <f>IFERROR(VLOOKUP($R133,N:$Q,4,0),"")</f>
        <v/>
      </c>
      <c r="AC133" s="14" t="str">
        <f>IFERROR(VLOOKUP($R133,O:$Q,3,0),"")</f>
        <v/>
      </c>
      <c r="AD133" s="14" t="str">
        <f>IFERROR(VLOOKUP($R133,P:$Q,2,0),"")</f>
        <v/>
      </c>
    </row>
    <row r="134" spans="1:30" x14ac:dyDescent="0.15">
      <c r="A134" s="9">
        <f>'AB Touchpoint System Workbook'!Z145</f>
        <v>43101</v>
      </c>
      <c r="B134" s="14">
        <f t="shared" si="4"/>
        <v>1</v>
      </c>
      <c r="C134" s="12" t="str">
        <f>IF('AB Touchpoint System Workbook'!J145="A",VLOOKUP($B134,Reference!$A$93:D$104,4,0),IF('AB Touchpoint System Workbook'!J145="b",VLOOKUP($B134,Reference!$A$93:E$104,5,0),""))</f>
        <v/>
      </c>
      <c r="D134" s="12" t="str">
        <f>IF('AB Touchpoint System Workbook'!J145="A",Q134&amp;C134,IF('AB Touchpoint System Workbook'!J145="b",Q134&amp;C134,""))</f>
        <v/>
      </c>
      <c r="E134" s="12" t="b">
        <f>IF(ISNUMBER(SEARCH(S$1,$D134)),MAX(E$1:E133)+1)</f>
        <v>0</v>
      </c>
      <c r="F134" s="12" t="b">
        <f>IF(ISNUMBER(SEARCH(T$1,$D134)),MAX(F$1:F133)+1)</f>
        <v>0</v>
      </c>
      <c r="G134" s="12" t="b">
        <f>IF(ISNUMBER(SEARCH(U$1,$D134)),MAX(G$1:G133)+1)</f>
        <v>0</v>
      </c>
      <c r="H134" s="12" t="b">
        <f>IF(ISNUMBER(SEARCH(V$1,$D134)),MAX(H$1:H133)+1)</f>
        <v>0</v>
      </c>
      <c r="I134" s="12" t="b">
        <f>IF(ISNUMBER(SEARCH(W$1,$D134)),MAX(I$1:I133)+1)</f>
        <v>0</v>
      </c>
      <c r="J134" s="12" t="b">
        <f>IF(ISNUMBER(SEARCH(X$1,$D134)),MAX(J$1:J133)+1)</f>
        <v>0</v>
      </c>
      <c r="K134" s="12" t="b">
        <f>IF(ISNUMBER(SEARCH(Y$1,$D134)),MAX(K$1:K133)+1)</f>
        <v>0</v>
      </c>
      <c r="L134" s="12" t="b">
        <f>IF(ISNUMBER(SEARCH(Z$1,$D134)),MAX(L$1:L133)+1)</f>
        <v>0</v>
      </c>
      <c r="M134" s="12" t="b">
        <f>IF(ISNUMBER(SEARCH(AA$1,$D134)),MAX(M$1:M133)+1)</f>
        <v>0</v>
      </c>
      <c r="N134" s="12" t="b">
        <f>IF(ISNUMBER(SEARCH(AB$1,$D134)),MAX(N$1:N133)+1)</f>
        <v>0</v>
      </c>
      <c r="O134" s="12" t="b">
        <f>IF(ISNUMBER(SEARCH(AC$1,$D134)),MAX(O$1:O133)+1)</f>
        <v>0</v>
      </c>
      <c r="P134" s="12" t="b">
        <f>IF(ISNUMBER(SEARCH(AD$1,$D134)),MAX(P$1:P133)+1)</f>
        <v>0</v>
      </c>
      <c r="Q134" s="12" t="str">
        <f>'AB Touchpoint System Workbook'!K145</f>
        <v>Client 133</v>
      </c>
      <c r="R134" s="13">
        <f t="shared" si="5"/>
        <v>133</v>
      </c>
      <c r="S134" s="14" t="str">
        <f>IFERROR(VLOOKUP($R134,E:$Q,13,0),"")</f>
        <v/>
      </c>
      <c r="T134" s="14" t="str">
        <f>IFERROR(VLOOKUP($R134,F:$Q,12,0),"")</f>
        <v/>
      </c>
      <c r="U134" s="14" t="str">
        <f>IFERROR(VLOOKUP($R134,G:$Q,11,0),"")</f>
        <v/>
      </c>
      <c r="V134" s="14" t="str">
        <f>IFERROR(VLOOKUP($R134,H:$Q,10,0),"")</f>
        <v/>
      </c>
      <c r="W134" s="14" t="str">
        <f>IFERROR(VLOOKUP($R134,I:$Q,9,0),"")</f>
        <v/>
      </c>
      <c r="X134" s="14" t="str">
        <f>IFERROR(VLOOKUP($R134,J:$Q,8,0),"")</f>
        <v/>
      </c>
      <c r="Y134" s="14" t="str">
        <f>IFERROR(VLOOKUP($R134,K:$Q,7,0),"")</f>
        <v/>
      </c>
      <c r="Z134" s="14" t="str">
        <f>IFERROR(VLOOKUP($R134,L:$Q,6,0),"")</f>
        <v/>
      </c>
      <c r="AA134" s="14" t="str">
        <f>IFERROR(VLOOKUP($R134,M:$Q,5,0),"")</f>
        <v/>
      </c>
      <c r="AB134" s="14" t="str">
        <f>IFERROR(VLOOKUP($R134,N:$Q,4,0),"")</f>
        <v/>
      </c>
      <c r="AC134" s="14" t="str">
        <f>IFERROR(VLOOKUP($R134,O:$Q,3,0),"")</f>
        <v/>
      </c>
      <c r="AD134" s="14" t="str">
        <f>IFERROR(VLOOKUP($R134,P:$Q,2,0),"")</f>
        <v/>
      </c>
    </row>
    <row r="135" spans="1:30" x14ac:dyDescent="0.15">
      <c r="A135" s="9">
        <f>'AB Touchpoint System Workbook'!Z146</f>
        <v>43132</v>
      </c>
      <c r="B135" s="14">
        <f t="shared" si="4"/>
        <v>2</v>
      </c>
      <c r="C135" s="12" t="str">
        <f>IF('AB Touchpoint System Workbook'!J146="A",VLOOKUP($B135,Reference!$A$93:D$104,4,0),IF('AB Touchpoint System Workbook'!J146="b",VLOOKUP($B135,Reference!$A$93:E$104,5,0),""))</f>
        <v/>
      </c>
      <c r="D135" s="12" t="str">
        <f>IF('AB Touchpoint System Workbook'!J146="A",Q135&amp;C135,IF('AB Touchpoint System Workbook'!J146="b",Q135&amp;C135,""))</f>
        <v/>
      </c>
      <c r="E135" s="12" t="b">
        <f>IF(ISNUMBER(SEARCH(S$1,$D135)),MAX(E$1:E134)+1)</f>
        <v>0</v>
      </c>
      <c r="F135" s="12" t="b">
        <f>IF(ISNUMBER(SEARCH(T$1,$D135)),MAX(F$1:F134)+1)</f>
        <v>0</v>
      </c>
      <c r="G135" s="12" t="b">
        <f>IF(ISNUMBER(SEARCH(U$1,$D135)),MAX(G$1:G134)+1)</f>
        <v>0</v>
      </c>
      <c r="H135" s="12" t="b">
        <f>IF(ISNUMBER(SEARCH(V$1,$D135)),MAX(H$1:H134)+1)</f>
        <v>0</v>
      </c>
      <c r="I135" s="12" t="b">
        <f>IF(ISNUMBER(SEARCH(W$1,$D135)),MAX(I$1:I134)+1)</f>
        <v>0</v>
      </c>
      <c r="J135" s="12" t="b">
        <f>IF(ISNUMBER(SEARCH(X$1,$D135)),MAX(J$1:J134)+1)</f>
        <v>0</v>
      </c>
      <c r="K135" s="12" t="b">
        <f>IF(ISNUMBER(SEARCH(Y$1,$D135)),MAX(K$1:K134)+1)</f>
        <v>0</v>
      </c>
      <c r="L135" s="12" t="b">
        <f>IF(ISNUMBER(SEARCH(Z$1,$D135)),MAX(L$1:L134)+1)</f>
        <v>0</v>
      </c>
      <c r="M135" s="12" t="b">
        <f>IF(ISNUMBER(SEARCH(AA$1,$D135)),MAX(M$1:M134)+1)</f>
        <v>0</v>
      </c>
      <c r="N135" s="12" t="b">
        <f>IF(ISNUMBER(SEARCH(AB$1,$D135)),MAX(N$1:N134)+1)</f>
        <v>0</v>
      </c>
      <c r="O135" s="12" t="b">
        <f>IF(ISNUMBER(SEARCH(AC$1,$D135)),MAX(O$1:O134)+1)</f>
        <v>0</v>
      </c>
      <c r="P135" s="12" t="b">
        <f>IF(ISNUMBER(SEARCH(AD$1,$D135)),MAX(P$1:P134)+1)</f>
        <v>0</v>
      </c>
      <c r="Q135" s="12" t="str">
        <f>'AB Touchpoint System Workbook'!K146</f>
        <v>Client 134</v>
      </c>
      <c r="R135" s="13">
        <f t="shared" si="5"/>
        <v>134</v>
      </c>
      <c r="S135" s="14" t="str">
        <f>IFERROR(VLOOKUP($R135,E:$Q,13,0),"")</f>
        <v/>
      </c>
      <c r="T135" s="14" t="str">
        <f>IFERROR(VLOOKUP($R135,F:$Q,12,0),"")</f>
        <v/>
      </c>
      <c r="U135" s="14" t="str">
        <f>IFERROR(VLOOKUP($R135,G:$Q,11,0),"")</f>
        <v/>
      </c>
      <c r="V135" s="14" t="str">
        <f>IFERROR(VLOOKUP($R135,H:$Q,10,0),"")</f>
        <v/>
      </c>
      <c r="W135" s="14" t="str">
        <f>IFERROR(VLOOKUP($R135,I:$Q,9,0),"")</f>
        <v/>
      </c>
      <c r="X135" s="14" t="str">
        <f>IFERROR(VLOOKUP($R135,J:$Q,8,0),"")</f>
        <v/>
      </c>
      <c r="Y135" s="14" t="str">
        <f>IFERROR(VLOOKUP($R135,K:$Q,7,0),"")</f>
        <v/>
      </c>
      <c r="Z135" s="14" t="str">
        <f>IFERROR(VLOOKUP($R135,L:$Q,6,0),"")</f>
        <v/>
      </c>
      <c r="AA135" s="14" t="str">
        <f>IFERROR(VLOOKUP($R135,M:$Q,5,0),"")</f>
        <v/>
      </c>
      <c r="AB135" s="14" t="str">
        <f>IFERROR(VLOOKUP($R135,N:$Q,4,0),"")</f>
        <v/>
      </c>
      <c r="AC135" s="14" t="str">
        <f>IFERROR(VLOOKUP($R135,O:$Q,3,0),"")</f>
        <v/>
      </c>
      <c r="AD135" s="14" t="str">
        <f>IFERROR(VLOOKUP($R135,P:$Q,2,0),"")</f>
        <v/>
      </c>
    </row>
    <row r="136" spans="1:30" x14ac:dyDescent="0.15">
      <c r="A136" s="9">
        <f>'AB Touchpoint System Workbook'!Z147</f>
        <v>43160</v>
      </c>
      <c r="B136" s="14">
        <f t="shared" si="4"/>
        <v>3</v>
      </c>
      <c r="C136" s="12" t="str">
        <f>IF('AB Touchpoint System Workbook'!J147="A",VLOOKUP($B136,Reference!$A$93:D$104,4,0),IF('AB Touchpoint System Workbook'!J147="b",VLOOKUP($B136,Reference!$A$93:E$104,5,0),""))</f>
        <v/>
      </c>
      <c r="D136" s="12" t="str">
        <f>IF('AB Touchpoint System Workbook'!J147="A",Q136&amp;C136,IF('AB Touchpoint System Workbook'!J147="b",Q136&amp;C136,""))</f>
        <v/>
      </c>
      <c r="E136" s="12" t="b">
        <f>IF(ISNUMBER(SEARCH(S$1,$D136)),MAX(E$1:E135)+1)</f>
        <v>0</v>
      </c>
      <c r="F136" s="12" t="b">
        <f>IF(ISNUMBER(SEARCH(T$1,$D136)),MAX(F$1:F135)+1)</f>
        <v>0</v>
      </c>
      <c r="G136" s="12" t="b">
        <f>IF(ISNUMBER(SEARCH(U$1,$D136)),MAX(G$1:G135)+1)</f>
        <v>0</v>
      </c>
      <c r="H136" s="12" t="b">
        <f>IF(ISNUMBER(SEARCH(V$1,$D136)),MAX(H$1:H135)+1)</f>
        <v>0</v>
      </c>
      <c r="I136" s="12" t="b">
        <f>IF(ISNUMBER(SEARCH(W$1,$D136)),MAX(I$1:I135)+1)</f>
        <v>0</v>
      </c>
      <c r="J136" s="12" t="b">
        <f>IF(ISNUMBER(SEARCH(X$1,$D136)),MAX(J$1:J135)+1)</f>
        <v>0</v>
      </c>
      <c r="K136" s="12" t="b">
        <f>IF(ISNUMBER(SEARCH(Y$1,$D136)),MAX(K$1:K135)+1)</f>
        <v>0</v>
      </c>
      <c r="L136" s="12" t="b">
        <f>IF(ISNUMBER(SEARCH(Z$1,$D136)),MAX(L$1:L135)+1)</f>
        <v>0</v>
      </c>
      <c r="M136" s="12" t="b">
        <f>IF(ISNUMBER(SEARCH(AA$1,$D136)),MAX(M$1:M135)+1)</f>
        <v>0</v>
      </c>
      <c r="N136" s="12" t="b">
        <f>IF(ISNUMBER(SEARCH(AB$1,$D136)),MAX(N$1:N135)+1)</f>
        <v>0</v>
      </c>
      <c r="O136" s="12" t="b">
        <f>IF(ISNUMBER(SEARCH(AC$1,$D136)),MAX(O$1:O135)+1)</f>
        <v>0</v>
      </c>
      <c r="P136" s="12" t="b">
        <f>IF(ISNUMBER(SEARCH(AD$1,$D136)),MAX(P$1:P135)+1)</f>
        <v>0</v>
      </c>
      <c r="Q136" s="12" t="str">
        <f>'AB Touchpoint System Workbook'!K147</f>
        <v>Client 135</v>
      </c>
      <c r="R136" s="13">
        <f t="shared" si="5"/>
        <v>135</v>
      </c>
      <c r="S136" s="14" t="str">
        <f>IFERROR(VLOOKUP($R136,E:$Q,13,0),"")</f>
        <v/>
      </c>
      <c r="T136" s="14" t="str">
        <f>IFERROR(VLOOKUP($R136,F:$Q,12,0),"")</f>
        <v/>
      </c>
      <c r="U136" s="14" t="str">
        <f>IFERROR(VLOOKUP($R136,G:$Q,11,0),"")</f>
        <v/>
      </c>
      <c r="V136" s="14" t="str">
        <f>IFERROR(VLOOKUP($R136,H:$Q,10,0),"")</f>
        <v/>
      </c>
      <c r="W136" s="14" t="str">
        <f>IFERROR(VLOOKUP($R136,I:$Q,9,0),"")</f>
        <v/>
      </c>
      <c r="X136" s="14" t="str">
        <f>IFERROR(VLOOKUP($R136,J:$Q,8,0),"")</f>
        <v/>
      </c>
      <c r="Y136" s="14" t="str">
        <f>IFERROR(VLOOKUP($R136,K:$Q,7,0),"")</f>
        <v/>
      </c>
      <c r="Z136" s="14" t="str">
        <f>IFERROR(VLOOKUP($R136,L:$Q,6,0),"")</f>
        <v/>
      </c>
      <c r="AA136" s="14" t="str">
        <f>IFERROR(VLOOKUP($R136,M:$Q,5,0),"")</f>
        <v/>
      </c>
      <c r="AB136" s="14" t="str">
        <f>IFERROR(VLOOKUP($R136,N:$Q,4,0),"")</f>
        <v/>
      </c>
      <c r="AC136" s="14" t="str">
        <f>IFERROR(VLOOKUP($R136,O:$Q,3,0),"")</f>
        <v/>
      </c>
      <c r="AD136" s="14" t="str">
        <f>IFERROR(VLOOKUP($R136,P:$Q,2,0),"")</f>
        <v/>
      </c>
    </row>
    <row r="137" spans="1:30" x14ac:dyDescent="0.15">
      <c r="A137" s="9">
        <f>'AB Touchpoint System Workbook'!Z148</f>
        <v>43191</v>
      </c>
      <c r="B137" s="14">
        <f t="shared" si="4"/>
        <v>4</v>
      </c>
      <c r="C137" s="12" t="str">
        <f>IF('AB Touchpoint System Workbook'!J148="A",VLOOKUP($B137,Reference!$A$93:D$104,4,0),IF('AB Touchpoint System Workbook'!J148="b",VLOOKUP($B137,Reference!$A$93:E$104,5,0),""))</f>
        <v/>
      </c>
      <c r="D137" s="12" t="str">
        <f>IF('AB Touchpoint System Workbook'!J148="A",Q137&amp;C137,IF('AB Touchpoint System Workbook'!J148="b",Q137&amp;C137,""))</f>
        <v/>
      </c>
      <c r="E137" s="12" t="b">
        <f>IF(ISNUMBER(SEARCH(S$1,$D137)),MAX(E$1:E136)+1)</f>
        <v>0</v>
      </c>
      <c r="F137" s="12" t="b">
        <f>IF(ISNUMBER(SEARCH(T$1,$D137)),MAX(F$1:F136)+1)</f>
        <v>0</v>
      </c>
      <c r="G137" s="12" t="b">
        <f>IF(ISNUMBER(SEARCH(U$1,$D137)),MAX(G$1:G136)+1)</f>
        <v>0</v>
      </c>
      <c r="H137" s="12" t="b">
        <f>IF(ISNUMBER(SEARCH(V$1,$D137)),MAX(H$1:H136)+1)</f>
        <v>0</v>
      </c>
      <c r="I137" s="12" t="b">
        <f>IF(ISNUMBER(SEARCH(W$1,$D137)),MAX(I$1:I136)+1)</f>
        <v>0</v>
      </c>
      <c r="J137" s="12" t="b">
        <f>IF(ISNUMBER(SEARCH(X$1,$D137)),MAX(J$1:J136)+1)</f>
        <v>0</v>
      </c>
      <c r="K137" s="12" t="b">
        <f>IF(ISNUMBER(SEARCH(Y$1,$D137)),MAX(K$1:K136)+1)</f>
        <v>0</v>
      </c>
      <c r="L137" s="12" t="b">
        <f>IF(ISNUMBER(SEARCH(Z$1,$D137)),MAX(L$1:L136)+1)</f>
        <v>0</v>
      </c>
      <c r="M137" s="12" t="b">
        <f>IF(ISNUMBER(SEARCH(AA$1,$D137)),MAX(M$1:M136)+1)</f>
        <v>0</v>
      </c>
      <c r="N137" s="12" t="b">
        <f>IF(ISNUMBER(SEARCH(AB$1,$D137)),MAX(N$1:N136)+1)</f>
        <v>0</v>
      </c>
      <c r="O137" s="12" t="b">
        <f>IF(ISNUMBER(SEARCH(AC$1,$D137)),MAX(O$1:O136)+1)</f>
        <v>0</v>
      </c>
      <c r="P137" s="12" t="b">
        <f>IF(ISNUMBER(SEARCH(AD$1,$D137)),MAX(P$1:P136)+1)</f>
        <v>0</v>
      </c>
      <c r="Q137" s="12" t="str">
        <f>'AB Touchpoint System Workbook'!K148</f>
        <v>Client 136</v>
      </c>
      <c r="R137" s="13">
        <f t="shared" si="5"/>
        <v>136</v>
      </c>
      <c r="S137" s="14" t="str">
        <f>IFERROR(VLOOKUP($R137,E:$Q,13,0),"")</f>
        <v/>
      </c>
      <c r="T137" s="14" t="str">
        <f>IFERROR(VLOOKUP($R137,F:$Q,12,0),"")</f>
        <v/>
      </c>
      <c r="U137" s="14" t="str">
        <f>IFERROR(VLOOKUP($R137,G:$Q,11,0),"")</f>
        <v/>
      </c>
      <c r="V137" s="14" t="str">
        <f>IFERROR(VLOOKUP($R137,H:$Q,10,0),"")</f>
        <v/>
      </c>
      <c r="W137" s="14" t="str">
        <f>IFERROR(VLOOKUP($R137,I:$Q,9,0),"")</f>
        <v/>
      </c>
      <c r="X137" s="14" t="str">
        <f>IFERROR(VLOOKUP($R137,J:$Q,8,0),"")</f>
        <v/>
      </c>
      <c r="Y137" s="14" t="str">
        <f>IFERROR(VLOOKUP($R137,K:$Q,7,0),"")</f>
        <v/>
      </c>
      <c r="Z137" s="14" t="str">
        <f>IFERROR(VLOOKUP($R137,L:$Q,6,0),"")</f>
        <v/>
      </c>
      <c r="AA137" s="14" t="str">
        <f>IFERROR(VLOOKUP($R137,M:$Q,5,0),"")</f>
        <v/>
      </c>
      <c r="AB137" s="14" t="str">
        <f>IFERROR(VLOOKUP($R137,N:$Q,4,0),"")</f>
        <v/>
      </c>
      <c r="AC137" s="14" t="str">
        <f>IFERROR(VLOOKUP($R137,O:$Q,3,0),"")</f>
        <v/>
      </c>
      <c r="AD137" s="14" t="str">
        <f>IFERROR(VLOOKUP($R137,P:$Q,2,0),"")</f>
        <v/>
      </c>
    </row>
    <row r="138" spans="1:30" x14ac:dyDescent="0.15">
      <c r="A138" s="9">
        <f>'AB Touchpoint System Workbook'!Z149</f>
        <v>43221</v>
      </c>
      <c r="B138" s="14">
        <f t="shared" si="4"/>
        <v>5</v>
      </c>
      <c r="C138" s="12" t="str">
        <f>IF('AB Touchpoint System Workbook'!J149="A",VLOOKUP($B138,Reference!$A$93:D$104,4,0),IF('AB Touchpoint System Workbook'!J149="b",VLOOKUP($B138,Reference!$A$93:E$104,5,0),""))</f>
        <v/>
      </c>
      <c r="D138" s="12" t="str">
        <f>IF('AB Touchpoint System Workbook'!J149="A",Q138&amp;C138,IF('AB Touchpoint System Workbook'!J149="b",Q138&amp;C138,""))</f>
        <v/>
      </c>
      <c r="E138" s="12" t="b">
        <f>IF(ISNUMBER(SEARCH(S$1,$D138)),MAX(E$1:E137)+1)</f>
        <v>0</v>
      </c>
      <c r="F138" s="12" t="b">
        <f>IF(ISNUMBER(SEARCH(T$1,$D138)),MAX(F$1:F137)+1)</f>
        <v>0</v>
      </c>
      <c r="G138" s="12" t="b">
        <f>IF(ISNUMBER(SEARCH(U$1,$D138)),MAX(G$1:G137)+1)</f>
        <v>0</v>
      </c>
      <c r="H138" s="12" t="b">
        <f>IF(ISNUMBER(SEARCH(V$1,$D138)),MAX(H$1:H137)+1)</f>
        <v>0</v>
      </c>
      <c r="I138" s="12" t="b">
        <f>IF(ISNUMBER(SEARCH(W$1,$D138)),MAX(I$1:I137)+1)</f>
        <v>0</v>
      </c>
      <c r="J138" s="12" t="b">
        <f>IF(ISNUMBER(SEARCH(X$1,$D138)),MAX(J$1:J137)+1)</f>
        <v>0</v>
      </c>
      <c r="K138" s="12" t="b">
        <f>IF(ISNUMBER(SEARCH(Y$1,$D138)),MAX(K$1:K137)+1)</f>
        <v>0</v>
      </c>
      <c r="L138" s="12" t="b">
        <f>IF(ISNUMBER(SEARCH(Z$1,$D138)),MAX(L$1:L137)+1)</f>
        <v>0</v>
      </c>
      <c r="M138" s="12" t="b">
        <f>IF(ISNUMBER(SEARCH(AA$1,$D138)),MAX(M$1:M137)+1)</f>
        <v>0</v>
      </c>
      <c r="N138" s="12" t="b">
        <f>IF(ISNUMBER(SEARCH(AB$1,$D138)),MAX(N$1:N137)+1)</f>
        <v>0</v>
      </c>
      <c r="O138" s="12" t="b">
        <f>IF(ISNUMBER(SEARCH(AC$1,$D138)),MAX(O$1:O137)+1)</f>
        <v>0</v>
      </c>
      <c r="P138" s="12" t="b">
        <f>IF(ISNUMBER(SEARCH(AD$1,$D138)),MAX(P$1:P137)+1)</f>
        <v>0</v>
      </c>
      <c r="Q138" s="12" t="str">
        <f>'AB Touchpoint System Workbook'!K149</f>
        <v>Client 137</v>
      </c>
      <c r="R138" s="13">
        <f t="shared" si="5"/>
        <v>137</v>
      </c>
      <c r="S138" s="14" t="str">
        <f>IFERROR(VLOOKUP($R138,E:$Q,13,0),"")</f>
        <v/>
      </c>
      <c r="T138" s="14" t="str">
        <f>IFERROR(VLOOKUP($R138,F:$Q,12,0),"")</f>
        <v/>
      </c>
      <c r="U138" s="14" t="str">
        <f>IFERROR(VLOOKUP($R138,G:$Q,11,0),"")</f>
        <v/>
      </c>
      <c r="V138" s="14" t="str">
        <f>IFERROR(VLOOKUP($R138,H:$Q,10,0),"")</f>
        <v/>
      </c>
      <c r="W138" s="14" t="str">
        <f>IFERROR(VLOOKUP($R138,I:$Q,9,0),"")</f>
        <v/>
      </c>
      <c r="X138" s="14" t="str">
        <f>IFERROR(VLOOKUP($R138,J:$Q,8,0),"")</f>
        <v/>
      </c>
      <c r="Y138" s="14" t="str">
        <f>IFERROR(VLOOKUP($R138,K:$Q,7,0),"")</f>
        <v/>
      </c>
      <c r="Z138" s="14" t="str">
        <f>IFERROR(VLOOKUP($R138,L:$Q,6,0),"")</f>
        <v/>
      </c>
      <c r="AA138" s="14" t="str">
        <f>IFERROR(VLOOKUP($R138,M:$Q,5,0),"")</f>
        <v/>
      </c>
      <c r="AB138" s="14" t="str">
        <f>IFERROR(VLOOKUP($R138,N:$Q,4,0),"")</f>
        <v/>
      </c>
      <c r="AC138" s="14" t="str">
        <f>IFERROR(VLOOKUP($R138,O:$Q,3,0),"")</f>
        <v/>
      </c>
      <c r="AD138" s="14" t="str">
        <f>IFERROR(VLOOKUP($R138,P:$Q,2,0),"")</f>
        <v/>
      </c>
    </row>
    <row r="139" spans="1:30" x14ac:dyDescent="0.15">
      <c r="A139" s="9">
        <f>'AB Touchpoint System Workbook'!Z150</f>
        <v>43252</v>
      </c>
      <c r="B139" s="14">
        <f t="shared" si="4"/>
        <v>6</v>
      </c>
      <c r="C139" s="12" t="str">
        <f>IF('AB Touchpoint System Workbook'!J150="A",VLOOKUP($B139,Reference!$A$93:D$104,4,0),IF('AB Touchpoint System Workbook'!J150="b",VLOOKUP($B139,Reference!$A$93:E$104,5,0),""))</f>
        <v/>
      </c>
      <c r="D139" s="12" t="str">
        <f>IF('AB Touchpoint System Workbook'!J150="A",Q139&amp;C139,IF('AB Touchpoint System Workbook'!J150="b",Q139&amp;C139,""))</f>
        <v/>
      </c>
      <c r="E139" s="12" t="b">
        <f>IF(ISNUMBER(SEARCH(S$1,$D139)),MAX(E$1:E138)+1)</f>
        <v>0</v>
      </c>
      <c r="F139" s="12" t="b">
        <f>IF(ISNUMBER(SEARCH(T$1,$D139)),MAX(F$1:F138)+1)</f>
        <v>0</v>
      </c>
      <c r="G139" s="12" t="b">
        <f>IF(ISNUMBER(SEARCH(U$1,$D139)),MAX(G$1:G138)+1)</f>
        <v>0</v>
      </c>
      <c r="H139" s="12" t="b">
        <f>IF(ISNUMBER(SEARCH(V$1,$D139)),MAX(H$1:H138)+1)</f>
        <v>0</v>
      </c>
      <c r="I139" s="12" t="b">
        <f>IF(ISNUMBER(SEARCH(W$1,$D139)),MAX(I$1:I138)+1)</f>
        <v>0</v>
      </c>
      <c r="J139" s="12" t="b">
        <f>IF(ISNUMBER(SEARCH(X$1,$D139)),MAX(J$1:J138)+1)</f>
        <v>0</v>
      </c>
      <c r="K139" s="12" t="b">
        <f>IF(ISNUMBER(SEARCH(Y$1,$D139)),MAX(K$1:K138)+1)</f>
        <v>0</v>
      </c>
      <c r="L139" s="12" t="b">
        <f>IF(ISNUMBER(SEARCH(Z$1,$D139)),MAX(L$1:L138)+1)</f>
        <v>0</v>
      </c>
      <c r="M139" s="12" t="b">
        <f>IF(ISNUMBER(SEARCH(AA$1,$D139)),MAX(M$1:M138)+1)</f>
        <v>0</v>
      </c>
      <c r="N139" s="12" t="b">
        <f>IF(ISNUMBER(SEARCH(AB$1,$D139)),MAX(N$1:N138)+1)</f>
        <v>0</v>
      </c>
      <c r="O139" s="12" t="b">
        <f>IF(ISNUMBER(SEARCH(AC$1,$D139)),MAX(O$1:O138)+1)</f>
        <v>0</v>
      </c>
      <c r="P139" s="12" t="b">
        <f>IF(ISNUMBER(SEARCH(AD$1,$D139)),MAX(P$1:P138)+1)</f>
        <v>0</v>
      </c>
      <c r="Q139" s="12" t="str">
        <f>'AB Touchpoint System Workbook'!K150</f>
        <v>Client 138</v>
      </c>
      <c r="R139" s="13">
        <f t="shared" si="5"/>
        <v>138</v>
      </c>
      <c r="S139" s="14" t="str">
        <f>IFERROR(VLOOKUP($R139,E:$Q,13,0),"")</f>
        <v/>
      </c>
      <c r="T139" s="14" t="str">
        <f>IFERROR(VLOOKUP($R139,F:$Q,12,0),"")</f>
        <v/>
      </c>
      <c r="U139" s="14" t="str">
        <f>IFERROR(VLOOKUP($R139,G:$Q,11,0),"")</f>
        <v/>
      </c>
      <c r="V139" s="14" t="str">
        <f>IFERROR(VLOOKUP($R139,H:$Q,10,0),"")</f>
        <v/>
      </c>
      <c r="W139" s="14" t="str">
        <f>IFERROR(VLOOKUP($R139,I:$Q,9,0),"")</f>
        <v/>
      </c>
      <c r="X139" s="14" t="str">
        <f>IFERROR(VLOOKUP($R139,J:$Q,8,0),"")</f>
        <v/>
      </c>
      <c r="Y139" s="14" t="str">
        <f>IFERROR(VLOOKUP($R139,K:$Q,7,0),"")</f>
        <v/>
      </c>
      <c r="Z139" s="14" t="str">
        <f>IFERROR(VLOOKUP($R139,L:$Q,6,0),"")</f>
        <v/>
      </c>
      <c r="AA139" s="14" t="str">
        <f>IFERROR(VLOOKUP($R139,M:$Q,5,0),"")</f>
        <v/>
      </c>
      <c r="AB139" s="14" t="str">
        <f>IFERROR(VLOOKUP($R139,N:$Q,4,0),"")</f>
        <v/>
      </c>
      <c r="AC139" s="14" t="str">
        <f>IFERROR(VLOOKUP($R139,O:$Q,3,0),"")</f>
        <v/>
      </c>
      <c r="AD139" s="14" t="str">
        <f>IFERROR(VLOOKUP($R139,P:$Q,2,0),"")</f>
        <v/>
      </c>
    </row>
    <row r="140" spans="1:30" x14ac:dyDescent="0.15">
      <c r="A140" s="9">
        <f>'AB Touchpoint System Workbook'!Z151</f>
        <v>43282</v>
      </c>
      <c r="B140" s="14">
        <f t="shared" si="4"/>
        <v>7</v>
      </c>
      <c r="C140" s="12" t="str">
        <f>IF('AB Touchpoint System Workbook'!J151="A",VLOOKUP($B140,Reference!$A$93:D$104,4,0),IF('AB Touchpoint System Workbook'!J151="b",VLOOKUP($B140,Reference!$A$93:E$104,5,0),""))</f>
        <v/>
      </c>
      <c r="D140" s="12" t="str">
        <f>IF('AB Touchpoint System Workbook'!J151="A",Q140&amp;C140,IF('AB Touchpoint System Workbook'!J151="b",Q140&amp;C140,""))</f>
        <v/>
      </c>
      <c r="E140" s="12" t="b">
        <f>IF(ISNUMBER(SEARCH(S$1,$D140)),MAX(E$1:E139)+1)</f>
        <v>0</v>
      </c>
      <c r="F140" s="12" t="b">
        <f>IF(ISNUMBER(SEARCH(T$1,$D140)),MAX(F$1:F139)+1)</f>
        <v>0</v>
      </c>
      <c r="G140" s="12" t="b">
        <f>IF(ISNUMBER(SEARCH(U$1,$D140)),MAX(G$1:G139)+1)</f>
        <v>0</v>
      </c>
      <c r="H140" s="12" t="b">
        <f>IF(ISNUMBER(SEARCH(V$1,$D140)),MAX(H$1:H139)+1)</f>
        <v>0</v>
      </c>
      <c r="I140" s="12" t="b">
        <f>IF(ISNUMBER(SEARCH(W$1,$D140)),MAX(I$1:I139)+1)</f>
        <v>0</v>
      </c>
      <c r="J140" s="12" t="b">
        <f>IF(ISNUMBER(SEARCH(X$1,$D140)),MAX(J$1:J139)+1)</f>
        <v>0</v>
      </c>
      <c r="K140" s="12" t="b">
        <f>IF(ISNUMBER(SEARCH(Y$1,$D140)),MAX(K$1:K139)+1)</f>
        <v>0</v>
      </c>
      <c r="L140" s="12" t="b">
        <f>IF(ISNUMBER(SEARCH(Z$1,$D140)),MAX(L$1:L139)+1)</f>
        <v>0</v>
      </c>
      <c r="M140" s="12" t="b">
        <f>IF(ISNUMBER(SEARCH(AA$1,$D140)),MAX(M$1:M139)+1)</f>
        <v>0</v>
      </c>
      <c r="N140" s="12" t="b">
        <f>IF(ISNUMBER(SEARCH(AB$1,$D140)),MAX(N$1:N139)+1)</f>
        <v>0</v>
      </c>
      <c r="O140" s="12" t="b">
        <f>IF(ISNUMBER(SEARCH(AC$1,$D140)),MAX(O$1:O139)+1)</f>
        <v>0</v>
      </c>
      <c r="P140" s="12" t="b">
        <f>IF(ISNUMBER(SEARCH(AD$1,$D140)),MAX(P$1:P139)+1)</f>
        <v>0</v>
      </c>
      <c r="Q140" s="12" t="str">
        <f>'AB Touchpoint System Workbook'!K151</f>
        <v>Client 139</v>
      </c>
      <c r="R140" s="13">
        <f t="shared" si="5"/>
        <v>139</v>
      </c>
      <c r="S140" s="14" t="str">
        <f>IFERROR(VLOOKUP($R140,E:$Q,13,0),"")</f>
        <v/>
      </c>
      <c r="T140" s="14" t="str">
        <f>IFERROR(VLOOKUP($R140,F:$Q,12,0),"")</f>
        <v/>
      </c>
      <c r="U140" s="14" t="str">
        <f>IFERROR(VLOOKUP($R140,G:$Q,11,0),"")</f>
        <v/>
      </c>
      <c r="V140" s="14" t="str">
        <f>IFERROR(VLOOKUP($R140,H:$Q,10,0),"")</f>
        <v/>
      </c>
      <c r="W140" s="14" t="str">
        <f>IFERROR(VLOOKUP($R140,I:$Q,9,0),"")</f>
        <v/>
      </c>
      <c r="X140" s="14" t="str">
        <f>IFERROR(VLOOKUP($R140,J:$Q,8,0),"")</f>
        <v/>
      </c>
      <c r="Y140" s="14" t="str">
        <f>IFERROR(VLOOKUP($R140,K:$Q,7,0),"")</f>
        <v/>
      </c>
      <c r="Z140" s="14" t="str">
        <f>IFERROR(VLOOKUP($R140,L:$Q,6,0),"")</f>
        <v/>
      </c>
      <c r="AA140" s="14" t="str">
        <f>IFERROR(VLOOKUP($R140,M:$Q,5,0),"")</f>
        <v/>
      </c>
      <c r="AB140" s="14" t="str">
        <f>IFERROR(VLOOKUP($R140,N:$Q,4,0),"")</f>
        <v/>
      </c>
      <c r="AC140" s="14" t="str">
        <f>IFERROR(VLOOKUP($R140,O:$Q,3,0),"")</f>
        <v/>
      </c>
      <c r="AD140" s="14" t="str">
        <f>IFERROR(VLOOKUP($R140,P:$Q,2,0),"")</f>
        <v/>
      </c>
    </row>
    <row r="141" spans="1:30" x14ac:dyDescent="0.15">
      <c r="A141" s="9">
        <f>'AB Touchpoint System Workbook'!Z152</f>
        <v>43313</v>
      </c>
      <c r="B141" s="14">
        <f t="shared" si="4"/>
        <v>8</v>
      </c>
      <c r="C141" s="12" t="str">
        <f>IF('AB Touchpoint System Workbook'!J152="A",VLOOKUP($B141,Reference!$A$93:D$104,4,0),IF('AB Touchpoint System Workbook'!J152="b",VLOOKUP($B141,Reference!$A$93:E$104,5,0),""))</f>
        <v/>
      </c>
      <c r="D141" s="12" t="str">
        <f>IF('AB Touchpoint System Workbook'!J152="A",Q141&amp;C141,IF('AB Touchpoint System Workbook'!J152="b",Q141&amp;C141,""))</f>
        <v/>
      </c>
      <c r="E141" s="12" t="b">
        <f>IF(ISNUMBER(SEARCH(S$1,$D141)),MAX(E$1:E140)+1)</f>
        <v>0</v>
      </c>
      <c r="F141" s="12" t="b">
        <f>IF(ISNUMBER(SEARCH(T$1,$D141)),MAX(F$1:F140)+1)</f>
        <v>0</v>
      </c>
      <c r="G141" s="12" t="b">
        <f>IF(ISNUMBER(SEARCH(U$1,$D141)),MAX(G$1:G140)+1)</f>
        <v>0</v>
      </c>
      <c r="H141" s="12" t="b">
        <f>IF(ISNUMBER(SEARCH(V$1,$D141)),MAX(H$1:H140)+1)</f>
        <v>0</v>
      </c>
      <c r="I141" s="12" t="b">
        <f>IF(ISNUMBER(SEARCH(W$1,$D141)),MAX(I$1:I140)+1)</f>
        <v>0</v>
      </c>
      <c r="J141" s="12" t="b">
        <f>IF(ISNUMBER(SEARCH(X$1,$D141)),MAX(J$1:J140)+1)</f>
        <v>0</v>
      </c>
      <c r="K141" s="12" t="b">
        <f>IF(ISNUMBER(SEARCH(Y$1,$D141)),MAX(K$1:K140)+1)</f>
        <v>0</v>
      </c>
      <c r="L141" s="12" t="b">
        <f>IF(ISNUMBER(SEARCH(Z$1,$D141)),MAX(L$1:L140)+1)</f>
        <v>0</v>
      </c>
      <c r="M141" s="12" t="b">
        <f>IF(ISNUMBER(SEARCH(AA$1,$D141)),MAX(M$1:M140)+1)</f>
        <v>0</v>
      </c>
      <c r="N141" s="12" t="b">
        <f>IF(ISNUMBER(SEARCH(AB$1,$D141)),MAX(N$1:N140)+1)</f>
        <v>0</v>
      </c>
      <c r="O141" s="12" t="b">
        <f>IF(ISNUMBER(SEARCH(AC$1,$D141)),MAX(O$1:O140)+1)</f>
        <v>0</v>
      </c>
      <c r="P141" s="12" t="b">
        <f>IF(ISNUMBER(SEARCH(AD$1,$D141)),MAX(P$1:P140)+1)</f>
        <v>0</v>
      </c>
      <c r="Q141" s="12" t="str">
        <f>'AB Touchpoint System Workbook'!K152</f>
        <v>Client 140</v>
      </c>
      <c r="R141" s="13">
        <f t="shared" si="5"/>
        <v>140</v>
      </c>
      <c r="S141" s="14" t="str">
        <f>IFERROR(VLOOKUP($R141,E:$Q,13,0),"")</f>
        <v/>
      </c>
      <c r="T141" s="14" t="str">
        <f>IFERROR(VLOOKUP($R141,F:$Q,12,0),"")</f>
        <v/>
      </c>
      <c r="U141" s="14" t="str">
        <f>IFERROR(VLOOKUP($R141,G:$Q,11,0),"")</f>
        <v/>
      </c>
      <c r="V141" s="14" t="str">
        <f>IFERROR(VLOOKUP($R141,H:$Q,10,0),"")</f>
        <v/>
      </c>
      <c r="W141" s="14" t="str">
        <f>IFERROR(VLOOKUP($R141,I:$Q,9,0),"")</f>
        <v/>
      </c>
      <c r="X141" s="14" t="str">
        <f>IFERROR(VLOOKUP($R141,J:$Q,8,0),"")</f>
        <v/>
      </c>
      <c r="Y141" s="14" t="str">
        <f>IFERROR(VLOOKUP($R141,K:$Q,7,0),"")</f>
        <v/>
      </c>
      <c r="Z141" s="14" t="str">
        <f>IFERROR(VLOOKUP($R141,L:$Q,6,0),"")</f>
        <v/>
      </c>
      <c r="AA141" s="14" t="str">
        <f>IFERROR(VLOOKUP($R141,M:$Q,5,0),"")</f>
        <v/>
      </c>
      <c r="AB141" s="14" t="str">
        <f>IFERROR(VLOOKUP($R141,N:$Q,4,0),"")</f>
        <v/>
      </c>
      <c r="AC141" s="14" t="str">
        <f>IFERROR(VLOOKUP($R141,O:$Q,3,0),"")</f>
        <v/>
      </c>
      <c r="AD141" s="14" t="str">
        <f>IFERROR(VLOOKUP($R141,P:$Q,2,0),"")</f>
        <v/>
      </c>
    </row>
    <row r="142" spans="1:30" x14ac:dyDescent="0.15">
      <c r="A142" s="9">
        <f>'AB Touchpoint System Workbook'!Z153</f>
        <v>43344</v>
      </c>
      <c r="B142" s="14">
        <f t="shared" si="4"/>
        <v>9</v>
      </c>
      <c r="C142" s="12" t="str">
        <f>IF('AB Touchpoint System Workbook'!J153="A",VLOOKUP($B142,Reference!$A$93:D$104,4,0),IF('AB Touchpoint System Workbook'!J153="b",VLOOKUP($B142,Reference!$A$93:E$104,5,0),""))</f>
        <v/>
      </c>
      <c r="D142" s="12" t="str">
        <f>IF('AB Touchpoint System Workbook'!J153="A",Q142&amp;C142,IF('AB Touchpoint System Workbook'!J153="b",Q142&amp;C142,""))</f>
        <v/>
      </c>
      <c r="E142" s="12" t="b">
        <f>IF(ISNUMBER(SEARCH(S$1,$D142)),MAX(E$1:E141)+1)</f>
        <v>0</v>
      </c>
      <c r="F142" s="12" t="b">
        <f>IF(ISNUMBER(SEARCH(T$1,$D142)),MAX(F$1:F141)+1)</f>
        <v>0</v>
      </c>
      <c r="G142" s="12" t="b">
        <f>IF(ISNUMBER(SEARCH(U$1,$D142)),MAX(G$1:G141)+1)</f>
        <v>0</v>
      </c>
      <c r="H142" s="12" t="b">
        <f>IF(ISNUMBER(SEARCH(V$1,$D142)),MAX(H$1:H141)+1)</f>
        <v>0</v>
      </c>
      <c r="I142" s="12" t="b">
        <f>IF(ISNUMBER(SEARCH(W$1,$D142)),MAX(I$1:I141)+1)</f>
        <v>0</v>
      </c>
      <c r="J142" s="12" t="b">
        <f>IF(ISNUMBER(SEARCH(X$1,$D142)),MAX(J$1:J141)+1)</f>
        <v>0</v>
      </c>
      <c r="K142" s="12" t="b">
        <f>IF(ISNUMBER(SEARCH(Y$1,$D142)),MAX(K$1:K141)+1)</f>
        <v>0</v>
      </c>
      <c r="L142" s="12" t="b">
        <f>IF(ISNUMBER(SEARCH(Z$1,$D142)),MAX(L$1:L141)+1)</f>
        <v>0</v>
      </c>
      <c r="M142" s="12" t="b">
        <f>IF(ISNUMBER(SEARCH(AA$1,$D142)),MAX(M$1:M141)+1)</f>
        <v>0</v>
      </c>
      <c r="N142" s="12" t="b">
        <f>IF(ISNUMBER(SEARCH(AB$1,$D142)),MAX(N$1:N141)+1)</f>
        <v>0</v>
      </c>
      <c r="O142" s="12" t="b">
        <f>IF(ISNUMBER(SEARCH(AC$1,$D142)),MAX(O$1:O141)+1)</f>
        <v>0</v>
      </c>
      <c r="P142" s="12" t="b">
        <f>IF(ISNUMBER(SEARCH(AD$1,$D142)),MAX(P$1:P141)+1)</f>
        <v>0</v>
      </c>
      <c r="Q142" s="12" t="str">
        <f>'AB Touchpoint System Workbook'!K153</f>
        <v>Client 141</v>
      </c>
      <c r="R142" s="13">
        <f t="shared" si="5"/>
        <v>141</v>
      </c>
      <c r="S142" s="14" t="str">
        <f>IFERROR(VLOOKUP($R142,E:$Q,13,0),"")</f>
        <v/>
      </c>
      <c r="T142" s="14" t="str">
        <f>IFERROR(VLOOKUP($R142,F:$Q,12,0),"")</f>
        <v/>
      </c>
      <c r="U142" s="14" t="str">
        <f>IFERROR(VLOOKUP($R142,G:$Q,11,0),"")</f>
        <v/>
      </c>
      <c r="V142" s="14" t="str">
        <f>IFERROR(VLOOKUP($R142,H:$Q,10,0),"")</f>
        <v/>
      </c>
      <c r="W142" s="14" t="str">
        <f>IFERROR(VLOOKUP($R142,I:$Q,9,0),"")</f>
        <v/>
      </c>
      <c r="X142" s="14" t="str">
        <f>IFERROR(VLOOKUP($R142,J:$Q,8,0),"")</f>
        <v/>
      </c>
      <c r="Y142" s="14" t="str">
        <f>IFERROR(VLOOKUP($R142,K:$Q,7,0),"")</f>
        <v/>
      </c>
      <c r="Z142" s="14" t="str">
        <f>IFERROR(VLOOKUP($R142,L:$Q,6,0),"")</f>
        <v/>
      </c>
      <c r="AA142" s="14" t="str">
        <f>IFERROR(VLOOKUP($R142,M:$Q,5,0),"")</f>
        <v/>
      </c>
      <c r="AB142" s="14" t="str">
        <f>IFERROR(VLOOKUP($R142,N:$Q,4,0),"")</f>
        <v/>
      </c>
      <c r="AC142" s="14" t="str">
        <f>IFERROR(VLOOKUP($R142,O:$Q,3,0),"")</f>
        <v/>
      </c>
      <c r="AD142" s="14" t="str">
        <f>IFERROR(VLOOKUP($R142,P:$Q,2,0),"")</f>
        <v/>
      </c>
    </row>
    <row r="143" spans="1:30" x14ac:dyDescent="0.15">
      <c r="A143" s="9">
        <f>'AB Touchpoint System Workbook'!Z154</f>
        <v>43374</v>
      </c>
      <c r="B143" s="14">
        <f t="shared" si="4"/>
        <v>10</v>
      </c>
      <c r="C143" s="12" t="str">
        <f>IF('AB Touchpoint System Workbook'!J154="A",VLOOKUP($B143,Reference!$A$93:D$104,4,0),IF('AB Touchpoint System Workbook'!J154="b",VLOOKUP($B143,Reference!$A$93:E$104,5,0),""))</f>
        <v/>
      </c>
      <c r="D143" s="12" t="str">
        <f>IF('AB Touchpoint System Workbook'!J154="A",Q143&amp;C143,IF('AB Touchpoint System Workbook'!J154="b",Q143&amp;C143,""))</f>
        <v/>
      </c>
      <c r="E143" s="12" t="b">
        <f>IF(ISNUMBER(SEARCH(S$1,$D143)),MAX(E$1:E142)+1)</f>
        <v>0</v>
      </c>
      <c r="F143" s="12" t="b">
        <f>IF(ISNUMBER(SEARCH(T$1,$D143)),MAX(F$1:F142)+1)</f>
        <v>0</v>
      </c>
      <c r="G143" s="12" t="b">
        <f>IF(ISNUMBER(SEARCH(U$1,$D143)),MAX(G$1:G142)+1)</f>
        <v>0</v>
      </c>
      <c r="H143" s="12" t="b">
        <f>IF(ISNUMBER(SEARCH(V$1,$D143)),MAX(H$1:H142)+1)</f>
        <v>0</v>
      </c>
      <c r="I143" s="12" t="b">
        <f>IF(ISNUMBER(SEARCH(W$1,$D143)),MAX(I$1:I142)+1)</f>
        <v>0</v>
      </c>
      <c r="J143" s="12" t="b">
        <f>IF(ISNUMBER(SEARCH(X$1,$D143)),MAX(J$1:J142)+1)</f>
        <v>0</v>
      </c>
      <c r="K143" s="12" t="b">
        <f>IF(ISNUMBER(SEARCH(Y$1,$D143)),MAX(K$1:K142)+1)</f>
        <v>0</v>
      </c>
      <c r="L143" s="12" t="b">
        <f>IF(ISNUMBER(SEARCH(Z$1,$D143)),MAX(L$1:L142)+1)</f>
        <v>0</v>
      </c>
      <c r="M143" s="12" t="b">
        <f>IF(ISNUMBER(SEARCH(AA$1,$D143)),MAX(M$1:M142)+1)</f>
        <v>0</v>
      </c>
      <c r="N143" s="12" t="b">
        <f>IF(ISNUMBER(SEARCH(AB$1,$D143)),MAX(N$1:N142)+1)</f>
        <v>0</v>
      </c>
      <c r="O143" s="12" t="b">
        <f>IF(ISNUMBER(SEARCH(AC$1,$D143)),MAX(O$1:O142)+1)</f>
        <v>0</v>
      </c>
      <c r="P143" s="12" t="b">
        <f>IF(ISNUMBER(SEARCH(AD$1,$D143)),MAX(P$1:P142)+1)</f>
        <v>0</v>
      </c>
      <c r="Q143" s="12" t="str">
        <f>'AB Touchpoint System Workbook'!K154</f>
        <v>Client 142</v>
      </c>
      <c r="R143" s="13">
        <f t="shared" si="5"/>
        <v>142</v>
      </c>
      <c r="S143" s="14" t="str">
        <f>IFERROR(VLOOKUP($R143,E:$Q,13,0),"")</f>
        <v/>
      </c>
      <c r="T143" s="14" t="str">
        <f>IFERROR(VLOOKUP($R143,F:$Q,12,0),"")</f>
        <v/>
      </c>
      <c r="U143" s="14" t="str">
        <f>IFERROR(VLOOKUP($R143,G:$Q,11,0),"")</f>
        <v/>
      </c>
      <c r="V143" s="14" t="str">
        <f>IFERROR(VLOOKUP($R143,H:$Q,10,0),"")</f>
        <v/>
      </c>
      <c r="W143" s="14" t="str">
        <f>IFERROR(VLOOKUP($R143,I:$Q,9,0),"")</f>
        <v/>
      </c>
      <c r="X143" s="14" t="str">
        <f>IFERROR(VLOOKUP($R143,J:$Q,8,0),"")</f>
        <v/>
      </c>
      <c r="Y143" s="14" t="str">
        <f>IFERROR(VLOOKUP($R143,K:$Q,7,0),"")</f>
        <v/>
      </c>
      <c r="Z143" s="14" t="str">
        <f>IFERROR(VLOOKUP($R143,L:$Q,6,0),"")</f>
        <v/>
      </c>
      <c r="AA143" s="14" t="str">
        <f>IFERROR(VLOOKUP($R143,M:$Q,5,0),"")</f>
        <v/>
      </c>
      <c r="AB143" s="14" t="str">
        <f>IFERROR(VLOOKUP($R143,N:$Q,4,0),"")</f>
        <v/>
      </c>
      <c r="AC143" s="14" t="str">
        <f>IFERROR(VLOOKUP($R143,O:$Q,3,0),"")</f>
        <v/>
      </c>
      <c r="AD143" s="14" t="str">
        <f>IFERROR(VLOOKUP($R143,P:$Q,2,0),"")</f>
        <v/>
      </c>
    </row>
    <row r="144" spans="1:30" x14ac:dyDescent="0.15">
      <c r="A144" s="9">
        <f>'AB Touchpoint System Workbook'!Z155</f>
        <v>43405</v>
      </c>
      <c r="B144" s="14">
        <f t="shared" si="4"/>
        <v>11</v>
      </c>
      <c r="C144" s="12" t="str">
        <f>IF('AB Touchpoint System Workbook'!J155="A",VLOOKUP($B144,Reference!$A$93:D$104,4,0),IF('AB Touchpoint System Workbook'!J155="b",VLOOKUP($B144,Reference!$A$93:E$104,5,0),""))</f>
        <v/>
      </c>
      <c r="D144" s="12" t="str">
        <f>IF('AB Touchpoint System Workbook'!J155="A",Q144&amp;C144,IF('AB Touchpoint System Workbook'!J155="b",Q144&amp;C144,""))</f>
        <v/>
      </c>
      <c r="E144" s="12" t="b">
        <f>IF(ISNUMBER(SEARCH(S$1,$D144)),MAX(E$1:E143)+1)</f>
        <v>0</v>
      </c>
      <c r="F144" s="12" t="b">
        <f>IF(ISNUMBER(SEARCH(T$1,$D144)),MAX(F$1:F143)+1)</f>
        <v>0</v>
      </c>
      <c r="G144" s="12" t="b">
        <f>IF(ISNUMBER(SEARCH(U$1,$D144)),MAX(G$1:G143)+1)</f>
        <v>0</v>
      </c>
      <c r="H144" s="12" t="b">
        <f>IF(ISNUMBER(SEARCH(V$1,$D144)),MAX(H$1:H143)+1)</f>
        <v>0</v>
      </c>
      <c r="I144" s="12" t="b">
        <f>IF(ISNUMBER(SEARCH(W$1,$D144)),MAX(I$1:I143)+1)</f>
        <v>0</v>
      </c>
      <c r="J144" s="12" t="b">
        <f>IF(ISNUMBER(SEARCH(X$1,$D144)),MAX(J$1:J143)+1)</f>
        <v>0</v>
      </c>
      <c r="K144" s="12" t="b">
        <f>IF(ISNUMBER(SEARCH(Y$1,$D144)),MAX(K$1:K143)+1)</f>
        <v>0</v>
      </c>
      <c r="L144" s="12" t="b">
        <f>IF(ISNUMBER(SEARCH(Z$1,$D144)),MAX(L$1:L143)+1)</f>
        <v>0</v>
      </c>
      <c r="M144" s="12" t="b">
        <f>IF(ISNUMBER(SEARCH(AA$1,$D144)),MAX(M$1:M143)+1)</f>
        <v>0</v>
      </c>
      <c r="N144" s="12" t="b">
        <f>IF(ISNUMBER(SEARCH(AB$1,$D144)),MAX(N$1:N143)+1)</f>
        <v>0</v>
      </c>
      <c r="O144" s="12" t="b">
        <f>IF(ISNUMBER(SEARCH(AC$1,$D144)),MAX(O$1:O143)+1)</f>
        <v>0</v>
      </c>
      <c r="P144" s="12" t="b">
        <f>IF(ISNUMBER(SEARCH(AD$1,$D144)),MAX(P$1:P143)+1)</f>
        <v>0</v>
      </c>
      <c r="Q144" s="12" t="str">
        <f>'AB Touchpoint System Workbook'!K155</f>
        <v>Client 143</v>
      </c>
      <c r="R144" s="13">
        <f t="shared" si="5"/>
        <v>143</v>
      </c>
      <c r="S144" s="14" t="str">
        <f>IFERROR(VLOOKUP($R144,E:$Q,13,0),"")</f>
        <v/>
      </c>
      <c r="T144" s="14" t="str">
        <f>IFERROR(VLOOKUP($R144,F:$Q,12,0),"")</f>
        <v/>
      </c>
      <c r="U144" s="14" t="str">
        <f>IFERROR(VLOOKUP($R144,G:$Q,11,0),"")</f>
        <v/>
      </c>
      <c r="V144" s="14" t="str">
        <f>IFERROR(VLOOKUP($R144,H:$Q,10,0),"")</f>
        <v/>
      </c>
      <c r="W144" s="14" t="str">
        <f>IFERROR(VLOOKUP($R144,I:$Q,9,0),"")</f>
        <v/>
      </c>
      <c r="X144" s="14" t="str">
        <f>IFERROR(VLOOKUP($R144,J:$Q,8,0),"")</f>
        <v/>
      </c>
      <c r="Y144" s="14" t="str">
        <f>IFERROR(VLOOKUP($R144,K:$Q,7,0),"")</f>
        <v/>
      </c>
      <c r="Z144" s="14" t="str">
        <f>IFERROR(VLOOKUP($R144,L:$Q,6,0),"")</f>
        <v/>
      </c>
      <c r="AA144" s="14" t="str">
        <f>IFERROR(VLOOKUP($R144,M:$Q,5,0),"")</f>
        <v/>
      </c>
      <c r="AB144" s="14" t="str">
        <f>IFERROR(VLOOKUP($R144,N:$Q,4,0),"")</f>
        <v/>
      </c>
      <c r="AC144" s="14" t="str">
        <f>IFERROR(VLOOKUP($R144,O:$Q,3,0),"")</f>
        <v/>
      </c>
      <c r="AD144" s="14" t="str">
        <f>IFERROR(VLOOKUP($R144,P:$Q,2,0),"")</f>
        <v/>
      </c>
    </row>
    <row r="145" spans="1:30" x14ac:dyDescent="0.15">
      <c r="A145" s="9">
        <f>'AB Touchpoint System Workbook'!Z156</f>
        <v>43435</v>
      </c>
      <c r="B145" s="14">
        <f t="shared" si="4"/>
        <v>12</v>
      </c>
      <c r="C145" s="12" t="str">
        <f>IF('AB Touchpoint System Workbook'!J156="A",VLOOKUP($B145,Reference!$A$93:D$104,4,0),IF('AB Touchpoint System Workbook'!J156="b",VLOOKUP($B145,Reference!$A$93:E$104,5,0),""))</f>
        <v/>
      </c>
      <c r="D145" s="12" t="str">
        <f>IF('AB Touchpoint System Workbook'!J156="A",Q145&amp;C145,IF('AB Touchpoint System Workbook'!J156="b",Q145&amp;C145,""))</f>
        <v/>
      </c>
      <c r="E145" s="12" t="b">
        <f>IF(ISNUMBER(SEARCH(S$1,$D145)),MAX(E$1:E144)+1)</f>
        <v>0</v>
      </c>
      <c r="F145" s="12" t="b">
        <f>IF(ISNUMBER(SEARCH(T$1,$D145)),MAX(F$1:F144)+1)</f>
        <v>0</v>
      </c>
      <c r="G145" s="12" t="b">
        <f>IF(ISNUMBER(SEARCH(U$1,$D145)),MAX(G$1:G144)+1)</f>
        <v>0</v>
      </c>
      <c r="H145" s="12" t="b">
        <f>IF(ISNUMBER(SEARCH(V$1,$D145)),MAX(H$1:H144)+1)</f>
        <v>0</v>
      </c>
      <c r="I145" s="12" t="b">
        <f>IF(ISNUMBER(SEARCH(W$1,$D145)),MAX(I$1:I144)+1)</f>
        <v>0</v>
      </c>
      <c r="J145" s="12" t="b">
        <f>IF(ISNUMBER(SEARCH(X$1,$D145)),MAX(J$1:J144)+1)</f>
        <v>0</v>
      </c>
      <c r="K145" s="12" t="b">
        <f>IF(ISNUMBER(SEARCH(Y$1,$D145)),MAX(K$1:K144)+1)</f>
        <v>0</v>
      </c>
      <c r="L145" s="12" t="b">
        <f>IF(ISNUMBER(SEARCH(Z$1,$D145)),MAX(L$1:L144)+1)</f>
        <v>0</v>
      </c>
      <c r="M145" s="12" t="b">
        <f>IF(ISNUMBER(SEARCH(AA$1,$D145)),MAX(M$1:M144)+1)</f>
        <v>0</v>
      </c>
      <c r="N145" s="12" t="b">
        <f>IF(ISNUMBER(SEARCH(AB$1,$D145)),MAX(N$1:N144)+1)</f>
        <v>0</v>
      </c>
      <c r="O145" s="12" t="b">
        <f>IF(ISNUMBER(SEARCH(AC$1,$D145)),MAX(O$1:O144)+1)</f>
        <v>0</v>
      </c>
      <c r="P145" s="12" t="b">
        <f>IF(ISNUMBER(SEARCH(AD$1,$D145)),MAX(P$1:P144)+1)</f>
        <v>0</v>
      </c>
      <c r="Q145" s="12" t="str">
        <f>'AB Touchpoint System Workbook'!K156</f>
        <v>Client 144</v>
      </c>
      <c r="R145" s="13">
        <f t="shared" si="5"/>
        <v>144</v>
      </c>
      <c r="S145" s="14" t="str">
        <f>IFERROR(VLOOKUP($R145,E:$Q,13,0),"")</f>
        <v/>
      </c>
      <c r="T145" s="14" t="str">
        <f>IFERROR(VLOOKUP($R145,F:$Q,12,0),"")</f>
        <v/>
      </c>
      <c r="U145" s="14" t="str">
        <f>IFERROR(VLOOKUP($R145,G:$Q,11,0),"")</f>
        <v/>
      </c>
      <c r="V145" s="14" t="str">
        <f>IFERROR(VLOOKUP($R145,H:$Q,10,0),"")</f>
        <v/>
      </c>
      <c r="W145" s="14" t="str">
        <f>IFERROR(VLOOKUP($R145,I:$Q,9,0),"")</f>
        <v/>
      </c>
      <c r="X145" s="14" t="str">
        <f>IFERROR(VLOOKUP($R145,J:$Q,8,0),"")</f>
        <v/>
      </c>
      <c r="Y145" s="14" t="str">
        <f>IFERROR(VLOOKUP($R145,K:$Q,7,0),"")</f>
        <v/>
      </c>
      <c r="Z145" s="14" t="str">
        <f>IFERROR(VLOOKUP($R145,L:$Q,6,0),"")</f>
        <v/>
      </c>
      <c r="AA145" s="14" t="str">
        <f>IFERROR(VLOOKUP($R145,M:$Q,5,0),"")</f>
        <v/>
      </c>
      <c r="AB145" s="14" t="str">
        <f>IFERROR(VLOOKUP($R145,N:$Q,4,0),"")</f>
        <v/>
      </c>
      <c r="AC145" s="14" t="str">
        <f>IFERROR(VLOOKUP($R145,O:$Q,3,0),"")</f>
        <v/>
      </c>
      <c r="AD145" s="14" t="str">
        <f>IFERROR(VLOOKUP($R145,P:$Q,2,0),"")</f>
        <v/>
      </c>
    </row>
    <row r="146" spans="1:30" x14ac:dyDescent="0.15">
      <c r="A146" s="9">
        <f>'AB Touchpoint System Workbook'!Z157</f>
        <v>43101</v>
      </c>
      <c r="B146" s="14">
        <f t="shared" si="4"/>
        <v>1</v>
      </c>
      <c r="C146" s="12" t="str">
        <f>IF('AB Touchpoint System Workbook'!J157="A",VLOOKUP($B146,Reference!$A$93:D$104,4,0),IF('AB Touchpoint System Workbook'!J157="b",VLOOKUP($B146,Reference!$A$93:E$104,5,0),""))</f>
        <v/>
      </c>
      <c r="D146" s="12" t="str">
        <f>IF('AB Touchpoint System Workbook'!J157="A",Q146&amp;C146,IF('AB Touchpoint System Workbook'!J157="b",Q146&amp;C146,""))</f>
        <v/>
      </c>
      <c r="E146" s="12" t="b">
        <f>IF(ISNUMBER(SEARCH(S$1,$D146)),MAX(E$1:E145)+1)</f>
        <v>0</v>
      </c>
      <c r="F146" s="12" t="b">
        <f>IF(ISNUMBER(SEARCH(T$1,$D146)),MAX(F$1:F145)+1)</f>
        <v>0</v>
      </c>
      <c r="G146" s="12" t="b">
        <f>IF(ISNUMBER(SEARCH(U$1,$D146)),MAX(G$1:G145)+1)</f>
        <v>0</v>
      </c>
      <c r="H146" s="12" t="b">
        <f>IF(ISNUMBER(SEARCH(V$1,$D146)),MAX(H$1:H145)+1)</f>
        <v>0</v>
      </c>
      <c r="I146" s="12" t="b">
        <f>IF(ISNUMBER(SEARCH(W$1,$D146)),MAX(I$1:I145)+1)</f>
        <v>0</v>
      </c>
      <c r="J146" s="12" t="b">
        <f>IF(ISNUMBER(SEARCH(X$1,$D146)),MAX(J$1:J145)+1)</f>
        <v>0</v>
      </c>
      <c r="K146" s="12" t="b">
        <f>IF(ISNUMBER(SEARCH(Y$1,$D146)),MAX(K$1:K145)+1)</f>
        <v>0</v>
      </c>
      <c r="L146" s="12" t="b">
        <f>IF(ISNUMBER(SEARCH(Z$1,$D146)),MAX(L$1:L145)+1)</f>
        <v>0</v>
      </c>
      <c r="M146" s="12" t="b">
        <f>IF(ISNUMBER(SEARCH(AA$1,$D146)),MAX(M$1:M145)+1)</f>
        <v>0</v>
      </c>
      <c r="N146" s="12" t="b">
        <f>IF(ISNUMBER(SEARCH(AB$1,$D146)),MAX(N$1:N145)+1)</f>
        <v>0</v>
      </c>
      <c r="O146" s="12" t="b">
        <f>IF(ISNUMBER(SEARCH(AC$1,$D146)),MAX(O$1:O145)+1)</f>
        <v>0</v>
      </c>
      <c r="P146" s="12" t="b">
        <f>IF(ISNUMBER(SEARCH(AD$1,$D146)),MAX(P$1:P145)+1)</f>
        <v>0</v>
      </c>
      <c r="Q146" s="12" t="str">
        <f>'AB Touchpoint System Workbook'!K157</f>
        <v>Client 145</v>
      </c>
      <c r="R146" s="13">
        <f t="shared" si="5"/>
        <v>145</v>
      </c>
      <c r="S146" s="14" t="str">
        <f>IFERROR(VLOOKUP($R146,E:$Q,13,0),"")</f>
        <v/>
      </c>
      <c r="T146" s="14" t="str">
        <f>IFERROR(VLOOKUP($R146,F:$Q,12,0),"")</f>
        <v/>
      </c>
      <c r="U146" s="14" t="str">
        <f>IFERROR(VLOOKUP($R146,G:$Q,11,0),"")</f>
        <v/>
      </c>
      <c r="V146" s="14" t="str">
        <f>IFERROR(VLOOKUP($R146,H:$Q,10,0),"")</f>
        <v/>
      </c>
      <c r="W146" s="14" t="str">
        <f>IFERROR(VLOOKUP($R146,I:$Q,9,0),"")</f>
        <v/>
      </c>
      <c r="X146" s="14" t="str">
        <f>IFERROR(VLOOKUP($R146,J:$Q,8,0),"")</f>
        <v/>
      </c>
      <c r="Y146" s="14" t="str">
        <f>IFERROR(VLOOKUP($R146,K:$Q,7,0),"")</f>
        <v/>
      </c>
      <c r="Z146" s="14" t="str">
        <f>IFERROR(VLOOKUP($R146,L:$Q,6,0),"")</f>
        <v/>
      </c>
      <c r="AA146" s="14" t="str">
        <f>IFERROR(VLOOKUP($R146,M:$Q,5,0),"")</f>
        <v/>
      </c>
      <c r="AB146" s="14" t="str">
        <f>IFERROR(VLOOKUP($R146,N:$Q,4,0),"")</f>
        <v/>
      </c>
      <c r="AC146" s="14" t="str">
        <f>IFERROR(VLOOKUP($R146,O:$Q,3,0),"")</f>
        <v/>
      </c>
      <c r="AD146" s="14" t="str">
        <f>IFERROR(VLOOKUP($R146,P:$Q,2,0),"")</f>
        <v/>
      </c>
    </row>
    <row r="147" spans="1:30" x14ac:dyDescent="0.15">
      <c r="A147" s="9">
        <f>'AB Touchpoint System Workbook'!Z158</f>
        <v>43132</v>
      </c>
      <c r="B147" s="14">
        <f t="shared" si="4"/>
        <v>2</v>
      </c>
      <c r="C147" s="12" t="str">
        <f>IF('AB Touchpoint System Workbook'!J158="A",VLOOKUP($B147,Reference!$A$93:D$104,4,0),IF('AB Touchpoint System Workbook'!J158="b",VLOOKUP($B147,Reference!$A$93:E$104,5,0),""))</f>
        <v/>
      </c>
      <c r="D147" s="12" t="str">
        <f>IF('AB Touchpoint System Workbook'!J158="A",Q147&amp;C147,IF('AB Touchpoint System Workbook'!J158="b",Q147&amp;C147,""))</f>
        <v/>
      </c>
      <c r="E147" s="12" t="b">
        <f>IF(ISNUMBER(SEARCH(S$1,$D147)),MAX(E$1:E146)+1)</f>
        <v>0</v>
      </c>
      <c r="F147" s="12" t="b">
        <f>IF(ISNUMBER(SEARCH(T$1,$D147)),MAX(F$1:F146)+1)</f>
        <v>0</v>
      </c>
      <c r="G147" s="12" t="b">
        <f>IF(ISNUMBER(SEARCH(U$1,$D147)),MAX(G$1:G146)+1)</f>
        <v>0</v>
      </c>
      <c r="H147" s="12" t="b">
        <f>IF(ISNUMBER(SEARCH(V$1,$D147)),MAX(H$1:H146)+1)</f>
        <v>0</v>
      </c>
      <c r="I147" s="12" t="b">
        <f>IF(ISNUMBER(SEARCH(W$1,$D147)),MAX(I$1:I146)+1)</f>
        <v>0</v>
      </c>
      <c r="J147" s="12" t="b">
        <f>IF(ISNUMBER(SEARCH(X$1,$D147)),MAX(J$1:J146)+1)</f>
        <v>0</v>
      </c>
      <c r="K147" s="12" t="b">
        <f>IF(ISNUMBER(SEARCH(Y$1,$D147)),MAX(K$1:K146)+1)</f>
        <v>0</v>
      </c>
      <c r="L147" s="12" t="b">
        <f>IF(ISNUMBER(SEARCH(Z$1,$D147)),MAX(L$1:L146)+1)</f>
        <v>0</v>
      </c>
      <c r="M147" s="12" t="b">
        <f>IF(ISNUMBER(SEARCH(AA$1,$D147)),MAX(M$1:M146)+1)</f>
        <v>0</v>
      </c>
      <c r="N147" s="12" t="b">
        <f>IF(ISNUMBER(SEARCH(AB$1,$D147)),MAX(N$1:N146)+1)</f>
        <v>0</v>
      </c>
      <c r="O147" s="12" t="b">
        <f>IF(ISNUMBER(SEARCH(AC$1,$D147)),MAX(O$1:O146)+1)</f>
        <v>0</v>
      </c>
      <c r="P147" s="12" t="b">
        <f>IF(ISNUMBER(SEARCH(AD$1,$D147)),MAX(P$1:P146)+1)</f>
        <v>0</v>
      </c>
      <c r="Q147" s="12" t="str">
        <f>'AB Touchpoint System Workbook'!K158</f>
        <v>Client 146</v>
      </c>
      <c r="R147" s="13">
        <f t="shared" si="5"/>
        <v>146</v>
      </c>
      <c r="S147" s="14" t="str">
        <f>IFERROR(VLOOKUP($R147,E:$Q,13,0),"")</f>
        <v/>
      </c>
      <c r="T147" s="14" t="str">
        <f>IFERROR(VLOOKUP($R147,F:$Q,12,0),"")</f>
        <v/>
      </c>
      <c r="U147" s="14" t="str">
        <f>IFERROR(VLOOKUP($R147,G:$Q,11,0),"")</f>
        <v/>
      </c>
      <c r="V147" s="14" t="str">
        <f>IFERROR(VLOOKUP($R147,H:$Q,10,0),"")</f>
        <v/>
      </c>
      <c r="W147" s="14" t="str">
        <f>IFERROR(VLOOKUP($R147,I:$Q,9,0),"")</f>
        <v/>
      </c>
      <c r="X147" s="14" t="str">
        <f>IFERROR(VLOOKUP($R147,J:$Q,8,0),"")</f>
        <v/>
      </c>
      <c r="Y147" s="14" t="str">
        <f>IFERROR(VLOOKUP($R147,K:$Q,7,0),"")</f>
        <v/>
      </c>
      <c r="Z147" s="14" t="str">
        <f>IFERROR(VLOOKUP($R147,L:$Q,6,0),"")</f>
        <v/>
      </c>
      <c r="AA147" s="14" t="str">
        <f>IFERROR(VLOOKUP($R147,M:$Q,5,0),"")</f>
        <v/>
      </c>
      <c r="AB147" s="14" t="str">
        <f>IFERROR(VLOOKUP($R147,N:$Q,4,0),"")</f>
        <v/>
      </c>
      <c r="AC147" s="14" t="str">
        <f>IFERROR(VLOOKUP($R147,O:$Q,3,0),"")</f>
        <v/>
      </c>
      <c r="AD147" s="14" t="str">
        <f>IFERROR(VLOOKUP($R147,P:$Q,2,0),"")</f>
        <v/>
      </c>
    </row>
    <row r="148" spans="1:30" x14ac:dyDescent="0.15">
      <c r="A148" s="9">
        <f>'AB Touchpoint System Workbook'!Z159</f>
        <v>43160</v>
      </c>
      <c r="B148" s="14">
        <f t="shared" si="4"/>
        <v>3</v>
      </c>
      <c r="C148" s="12" t="str">
        <f>IF('AB Touchpoint System Workbook'!J159="A",VLOOKUP($B148,Reference!$A$93:D$104,4,0),IF('AB Touchpoint System Workbook'!J159="b",VLOOKUP($B148,Reference!$A$93:E$104,5,0),""))</f>
        <v/>
      </c>
      <c r="D148" s="12" t="str">
        <f>IF('AB Touchpoint System Workbook'!J159="A",Q148&amp;C148,IF('AB Touchpoint System Workbook'!J159="b",Q148&amp;C148,""))</f>
        <v/>
      </c>
      <c r="E148" s="12" t="b">
        <f>IF(ISNUMBER(SEARCH(S$1,$D148)),MAX(E$1:E147)+1)</f>
        <v>0</v>
      </c>
      <c r="F148" s="12" t="b">
        <f>IF(ISNUMBER(SEARCH(T$1,$D148)),MAX(F$1:F147)+1)</f>
        <v>0</v>
      </c>
      <c r="G148" s="12" t="b">
        <f>IF(ISNUMBER(SEARCH(U$1,$D148)),MAX(G$1:G147)+1)</f>
        <v>0</v>
      </c>
      <c r="H148" s="12" t="b">
        <f>IF(ISNUMBER(SEARCH(V$1,$D148)),MAX(H$1:H147)+1)</f>
        <v>0</v>
      </c>
      <c r="I148" s="12" t="b">
        <f>IF(ISNUMBER(SEARCH(W$1,$D148)),MAX(I$1:I147)+1)</f>
        <v>0</v>
      </c>
      <c r="J148" s="12" t="b">
        <f>IF(ISNUMBER(SEARCH(X$1,$D148)),MAX(J$1:J147)+1)</f>
        <v>0</v>
      </c>
      <c r="K148" s="12" t="b">
        <f>IF(ISNUMBER(SEARCH(Y$1,$D148)),MAX(K$1:K147)+1)</f>
        <v>0</v>
      </c>
      <c r="L148" s="12" t="b">
        <f>IF(ISNUMBER(SEARCH(Z$1,$D148)),MAX(L$1:L147)+1)</f>
        <v>0</v>
      </c>
      <c r="M148" s="12" t="b">
        <f>IF(ISNUMBER(SEARCH(AA$1,$D148)),MAX(M$1:M147)+1)</f>
        <v>0</v>
      </c>
      <c r="N148" s="12" t="b">
        <f>IF(ISNUMBER(SEARCH(AB$1,$D148)),MAX(N$1:N147)+1)</f>
        <v>0</v>
      </c>
      <c r="O148" s="12" t="b">
        <f>IF(ISNUMBER(SEARCH(AC$1,$D148)),MAX(O$1:O147)+1)</f>
        <v>0</v>
      </c>
      <c r="P148" s="12" t="b">
        <f>IF(ISNUMBER(SEARCH(AD$1,$D148)),MAX(P$1:P147)+1)</f>
        <v>0</v>
      </c>
      <c r="Q148" s="12" t="str">
        <f>'AB Touchpoint System Workbook'!K159</f>
        <v>Client 147</v>
      </c>
      <c r="R148" s="13">
        <f t="shared" si="5"/>
        <v>147</v>
      </c>
      <c r="S148" s="14" t="str">
        <f>IFERROR(VLOOKUP($R148,E:$Q,13,0),"")</f>
        <v/>
      </c>
      <c r="T148" s="14" t="str">
        <f>IFERROR(VLOOKUP($R148,F:$Q,12,0),"")</f>
        <v/>
      </c>
      <c r="U148" s="14" t="str">
        <f>IFERROR(VLOOKUP($R148,G:$Q,11,0),"")</f>
        <v/>
      </c>
      <c r="V148" s="14" t="str">
        <f>IFERROR(VLOOKUP($R148,H:$Q,10,0),"")</f>
        <v/>
      </c>
      <c r="W148" s="14" t="str">
        <f>IFERROR(VLOOKUP($R148,I:$Q,9,0),"")</f>
        <v/>
      </c>
      <c r="X148" s="14" t="str">
        <f>IFERROR(VLOOKUP($R148,J:$Q,8,0),"")</f>
        <v/>
      </c>
      <c r="Y148" s="14" t="str">
        <f>IFERROR(VLOOKUP($R148,K:$Q,7,0),"")</f>
        <v/>
      </c>
      <c r="Z148" s="14" t="str">
        <f>IFERROR(VLOOKUP($R148,L:$Q,6,0),"")</f>
        <v/>
      </c>
      <c r="AA148" s="14" t="str">
        <f>IFERROR(VLOOKUP($R148,M:$Q,5,0),"")</f>
        <v/>
      </c>
      <c r="AB148" s="14" t="str">
        <f>IFERROR(VLOOKUP($R148,N:$Q,4,0),"")</f>
        <v/>
      </c>
      <c r="AC148" s="14" t="str">
        <f>IFERROR(VLOOKUP($R148,O:$Q,3,0),"")</f>
        <v/>
      </c>
      <c r="AD148" s="14" t="str">
        <f>IFERROR(VLOOKUP($R148,P:$Q,2,0),"")</f>
        <v/>
      </c>
    </row>
    <row r="149" spans="1:30" x14ac:dyDescent="0.15">
      <c r="A149" s="9">
        <f>'AB Touchpoint System Workbook'!Z160</f>
        <v>43191</v>
      </c>
      <c r="B149" s="14">
        <f t="shared" si="4"/>
        <v>4</v>
      </c>
      <c r="C149" s="12" t="str">
        <f>IF('AB Touchpoint System Workbook'!J160="A",VLOOKUP($B149,Reference!$A$93:D$104,4,0),IF('AB Touchpoint System Workbook'!J160="b",VLOOKUP($B149,Reference!$A$93:E$104,5,0),""))</f>
        <v/>
      </c>
      <c r="D149" s="12" t="str">
        <f>IF('AB Touchpoint System Workbook'!J160="A",Q149&amp;C149,IF('AB Touchpoint System Workbook'!J160="b",Q149&amp;C149,""))</f>
        <v/>
      </c>
      <c r="E149" s="12" t="b">
        <f>IF(ISNUMBER(SEARCH(S$1,$D149)),MAX(E$1:E148)+1)</f>
        <v>0</v>
      </c>
      <c r="F149" s="12" t="b">
        <f>IF(ISNUMBER(SEARCH(T$1,$D149)),MAX(F$1:F148)+1)</f>
        <v>0</v>
      </c>
      <c r="G149" s="12" t="b">
        <f>IF(ISNUMBER(SEARCH(U$1,$D149)),MAX(G$1:G148)+1)</f>
        <v>0</v>
      </c>
      <c r="H149" s="12" t="b">
        <f>IF(ISNUMBER(SEARCH(V$1,$D149)),MAX(H$1:H148)+1)</f>
        <v>0</v>
      </c>
      <c r="I149" s="12" t="b">
        <f>IF(ISNUMBER(SEARCH(W$1,$D149)),MAX(I$1:I148)+1)</f>
        <v>0</v>
      </c>
      <c r="J149" s="12" t="b">
        <f>IF(ISNUMBER(SEARCH(X$1,$D149)),MAX(J$1:J148)+1)</f>
        <v>0</v>
      </c>
      <c r="K149" s="12" t="b">
        <f>IF(ISNUMBER(SEARCH(Y$1,$D149)),MAX(K$1:K148)+1)</f>
        <v>0</v>
      </c>
      <c r="L149" s="12" t="b">
        <f>IF(ISNUMBER(SEARCH(Z$1,$D149)),MAX(L$1:L148)+1)</f>
        <v>0</v>
      </c>
      <c r="M149" s="12" t="b">
        <f>IF(ISNUMBER(SEARCH(AA$1,$D149)),MAX(M$1:M148)+1)</f>
        <v>0</v>
      </c>
      <c r="N149" s="12" t="b">
        <f>IF(ISNUMBER(SEARCH(AB$1,$D149)),MAX(N$1:N148)+1)</f>
        <v>0</v>
      </c>
      <c r="O149" s="12" t="b">
        <f>IF(ISNUMBER(SEARCH(AC$1,$D149)),MAX(O$1:O148)+1)</f>
        <v>0</v>
      </c>
      <c r="P149" s="12" t="b">
        <f>IF(ISNUMBER(SEARCH(AD$1,$D149)),MAX(P$1:P148)+1)</f>
        <v>0</v>
      </c>
      <c r="Q149" s="12" t="str">
        <f>'AB Touchpoint System Workbook'!K160</f>
        <v>Client 148</v>
      </c>
      <c r="R149" s="13">
        <f t="shared" si="5"/>
        <v>148</v>
      </c>
      <c r="S149" s="14" t="str">
        <f>IFERROR(VLOOKUP($R149,E:$Q,13,0),"")</f>
        <v/>
      </c>
      <c r="T149" s="14" t="str">
        <f>IFERROR(VLOOKUP($R149,F:$Q,12,0),"")</f>
        <v/>
      </c>
      <c r="U149" s="14" t="str">
        <f>IFERROR(VLOOKUP($R149,G:$Q,11,0),"")</f>
        <v/>
      </c>
      <c r="V149" s="14" t="str">
        <f>IFERROR(VLOOKUP($R149,H:$Q,10,0),"")</f>
        <v/>
      </c>
      <c r="W149" s="14" t="str">
        <f>IFERROR(VLOOKUP($R149,I:$Q,9,0),"")</f>
        <v/>
      </c>
      <c r="X149" s="14" t="str">
        <f>IFERROR(VLOOKUP($R149,J:$Q,8,0),"")</f>
        <v/>
      </c>
      <c r="Y149" s="14" t="str">
        <f>IFERROR(VLOOKUP($R149,K:$Q,7,0),"")</f>
        <v/>
      </c>
      <c r="Z149" s="14" t="str">
        <f>IFERROR(VLOOKUP($R149,L:$Q,6,0),"")</f>
        <v/>
      </c>
      <c r="AA149" s="14" t="str">
        <f>IFERROR(VLOOKUP($R149,M:$Q,5,0),"")</f>
        <v/>
      </c>
      <c r="AB149" s="14" t="str">
        <f>IFERROR(VLOOKUP($R149,N:$Q,4,0),"")</f>
        <v/>
      </c>
      <c r="AC149" s="14" t="str">
        <f>IFERROR(VLOOKUP($R149,O:$Q,3,0),"")</f>
        <v/>
      </c>
      <c r="AD149" s="14" t="str">
        <f>IFERROR(VLOOKUP($R149,P:$Q,2,0),"")</f>
        <v/>
      </c>
    </row>
    <row r="150" spans="1:30" x14ac:dyDescent="0.15">
      <c r="A150" s="9">
        <f>'AB Touchpoint System Workbook'!Z161</f>
        <v>43221</v>
      </c>
      <c r="B150" s="14">
        <f t="shared" si="4"/>
        <v>5</v>
      </c>
      <c r="C150" s="12" t="str">
        <f>IF('AB Touchpoint System Workbook'!J161="A",VLOOKUP($B150,Reference!$A$93:D$104,4,0),IF('AB Touchpoint System Workbook'!J161="b",VLOOKUP($B150,Reference!$A$93:E$104,5,0),""))</f>
        <v/>
      </c>
      <c r="D150" s="12" t="str">
        <f>IF('AB Touchpoint System Workbook'!J161="A",Q150&amp;C150,IF('AB Touchpoint System Workbook'!J161="b",Q150&amp;C150,""))</f>
        <v/>
      </c>
      <c r="E150" s="12" t="b">
        <f>IF(ISNUMBER(SEARCH(S$1,$D150)),MAX(E$1:E149)+1)</f>
        <v>0</v>
      </c>
      <c r="F150" s="12" t="b">
        <f>IF(ISNUMBER(SEARCH(T$1,$D150)),MAX(F$1:F149)+1)</f>
        <v>0</v>
      </c>
      <c r="G150" s="12" t="b">
        <f>IF(ISNUMBER(SEARCH(U$1,$D150)),MAX(G$1:G149)+1)</f>
        <v>0</v>
      </c>
      <c r="H150" s="12" t="b">
        <f>IF(ISNUMBER(SEARCH(V$1,$D150)),MAX(H$1:H149)+1)</f>
        <v>0</v>
      </c>
      <c r="I150" s="12" t="b">
        <f>IF(ISNUMBER(SEARCH(W$1,$D150)),MAX(I$1:I149)+1)</f>
        <v>0</v>
      </c>
      <c r="J150" s="12" t="b">
        <f>IF(ISNUMBER(SEARCH(X$1,$D150)),MAX(J$1:J149)+1)</f>
        <v>0</v>
      </c>
      <c r="K150" s="12" t="b">
        <f>IF(ISNUMBER(SEARCH(Y$1,$D150)),MAX(K$1:K149)+1)</f>
        <v>0</v>
      </c>
      <c r="L150" s="12" t="b">
        <f>IF(ISNUMBER(SEARCH(Z$1,$D150)),MAX(L$1:L149)+1)</f>
        <v>0</v>
      </c>
      <c r="M150" s="12" t="b">
        <f>IF(ISNUMBER(SEARCH(AA$1,$D150)),MAX(M$1:M149)+1)</f>
        <v>0</v>
      </c>
      <c r="N150" s="12" t="b">
        <f>IF(ISNUMBER(SEARCH(AB$1,$D150)),MAX(N$1:N149)+1)</f>
        <v>0</v>
      </c>
      <c r="O150" s="12" t="b">
        <f>IF(ISNUMBER(SEARCH(AC$1,$D150)),MAX(O$1:O149)+1)</f>
        <v>0</v>
      </c>
      <c r="P150" s="12" t="b">
        <f>IF(ISNUMBER(SEARCH(AD$1,$D150)),MAX(P$1:P149)+1)</f>
        <v>0</v>
      </c>
      <c r="Q150" s="12" t="str">
        <f>'AB Touchpoint System Workbook'!K161</f>
        <v>Client 149</v>
      </c>
      <c r="R150" s="13">
        <f t="shared" si="5"/>
        <v>149</v>
      </c>
      <c r="S150" s="14" t="str">
        <f>IFERROR(VLOOKUP($R150,E:$Q,13,0),"")</f>
        <v/>
      </c>
      <c r="T150" s="14" t="str">
        <f>IFERROR(VLOOKUP($R150,F:$Q,12,0),"")</f>
        <v/>
      </c>
      <c r="U150" s="14" t="str">
        <f>IFERROR(VLOOKUP($R150,G:$Q,11,0),"")</f>
        <v/>
      </c>
      <c r="V150" s="14" t="str">
        <f>IFERROR(VLOOKUP($R150,H:$Q,10,0),"")</f>
        <v/>
      </c>
      <c r="W150" s="14" t="str">
        <f>IFERROR(VLOOKUP($R150,I:$Q,9,0),"")</f>
        <v/>
      </c>
      <c r="X150" s="14" t="str">
        <f>IFERROR(VLOOKUP($R150,J:$Q,8,0),"")</f>
        <v/>
      </c>
      <c r="Y150" s="14" t="str">
        <f>IFERROR(VLOOKUP($R150,K:$Q,7,0),"")</f>
        <v/>
      </c>
      <c r="Z150" s="14" t="str">
        <f>IFERROR(VLOOKUP($R150,L:$Q,6,0),"")</f>
        <v/>
      </c>
      <c r="AA150" s="14" t="str">
        <f>IFERROR(VLOOKUP($R150,M:$Q,5,0),"")</f>
        <v/>
      </c>
      <c r="AB150" s="14" t="str">
        <f>IFERROR(VLOOKUP($R150,N:$Q,4,0),"")</f>
        <v/>
      </c>
      <c r="AC150" s="14" t="str">
        <f>IFERROR(VLOOKUP($R150,O:$Q,3,0),"")</f>
        <v/>
      </c>
      <c r="AD150" s="14" t="str">
        <f>IFERROR(VLOOKUP($R150,P:$Q,2,0),"")</f>
        <v/>
      </c>
    </row>
    <row r="151" spans="1:30" x14ac:dyDescent="0.15">
      <c r="A151" s="9">
        <f>'AB Touchpoint System Workbook'!Z162</f>
        <v>43252</v>
      </c>
      <c r="B151" s="14">
        <f t="shared" si="4"/>
        <v>6</v>
      </c>
      <c r="C151" s="12" t="str">
        <f>IF('AB Touchpoint System Workbook'!J162="A",VLOOKUP($B151,Reference!$A$93:D$104,4,0),IF('AB Touchpoint System Workbook'!J162="b",VLOOKUP($B151,Reference!$A$93:E$104,5,0),""))</f>
        <v/>
      </c>
      <c r="D151" s="12" t="str">
        <f>IF('AB Touchpoint System Workbook'!J162="A",Q151&amp;C151,IF('AB Touchpoint System Workbook'!J162="b",Q151&amp;C151,""))</f>
        <v/>
      </c>
      <c r="E151" s="12" t="b">
        <f>IF(ISNUMBER(SEARCH(S$1,$D151)),MAX(E$1:E150)+1)</f>
        <v>0</v>
      </c>
      <c r="F151" s="12" t="b">
        <f>IF(ISNUMBER(SEARCH(T$1,$D151)),MAX(F$1:F150)+1)</f>
        <v>0</v>
      </c>
      <c r="G151" s="12" t="b">
        <f>IF(ISNUMBER(SEARCH(U$1,$D151)),MAX(G$1:G150)+1)</f>
        <v>0</v>
      </c>
      <c r="H151" s="12" t="b">
        <f>IF(ISNUMBER(SEARCH(V$1,$D151)),MAX(H$1:H150)+1)</f>
        <v>0</v>
      </c>
      <c r="I151" s="12" t="b">
        <f>IF(ISNUMBER(SEARCH(W$1,$D151)),MAX(I$1:I150)+1)</f>
        <v>0</v>
      </c>
      <c r="J151" s="12" t="b">
        <f>IF(ISNUMBER(SEARCH(X$1,$D151)),MAX(J$1:J150)+1)</f>
        <v>0</v>
      </c>
      <c r="K151" s="12" t="b">
        <f>IF(ISNUMBER(SEARCH(Y$1,$D151)),MAX(K$1:K150)+1)</f>
        <v>0</v>
      </c>
      <c r="L151" s="12" t="b">
        <f>IF(ISNUMBER(SEARCH(Z$1,$D151)),MAX(L$1:L150)+1)</f>
        <v>0</v>
      </c>
      <c r="M151" s="12" t="b">
        <f>IF(ISNUMBER(SEARCH(AA$1,$D151)),MAX(M$1:M150)+1)</f>
        <v>0</v>
      </c>
      <c r="N151" s="12" t="b">
        <f>IF(ISNUMBER(SEARCH(AB$1,$D151)),MAX(N$1:N150)+1)</f>
        <v>0</v>
      </c>
      <c r="O151" s="12" t="b">
        <f>IF(ISNUMBER(SEARCH(AC$1,$D151)),MAX(O$1:O150)+1)</f>
        <v>0</v>
      </c>
      <c r="P151" s="12" t="b">
        <f>IF(ISNUMBER(SEARCH(AD$1,$D151)),MAX(P$1:P150)+1)</f>
        <v>0</v>
      </c>
      <c r="Q151" s="12" t="str">
        <f>'AB Touchpoint System Workbook'!K162</f>
        <v>Client 150</v>
      </c>
      <c r="R151" s="13">
        <f t="shared" si="5"/>
        <v>150</v>
      </c>
      <c r="S151" s="14" t="str">
        <f>IFERROR(VLOOKUP($R151,E:$Q,13,0),"")</f>
        <v/>
      </c>
      <c r="T151" s="14" t="str">
        <f>IFERROR(VLOOKUP($R151,F:$Q,12,0),"")</f>
        <v/>
      </c>
      <c r="U151" s="14" t="str">
        <f>IFERROR(VLOOKUP($R151,G:$Q,11,0),"")</f>
        <v/>
      </c>
      <c r="V151" s="14" t="str">
        <f>IFERROR(VLOOKUP($R151,H:$Q,10,0),"")</f>
        <v/>
      </c>
      <c r="W151" s="14" t="str">
        <f>IFERROR(VLOOKUP($R151,I:$Q,9,0),"")</f>
        <v/>
      </c>
      <c r="X151" s="14" t="str">
        <f>IFERROR(VLOOKUP($R151,J:$Q,8,0),"")</f>
        <v/>
      </c>
      <c r="Y151" s="14" t="str">
        <f>IFERROR(VLOOKUP($R151,K:$Q,7,0),"")</f>
        <v/>
      </c>
      <c r="Z151" s="14" t="str">
        <f>IFERROR(VLOOKUP($R151,L:$Q,6,0),"")</f>
        <v/>
      </c>
      <c r="AA151" s="14" t="str">
        <f>IFERROR(VLOOKUP($R151,M:$Q,5,0),"")</f>
        <v/>
      </c>
      <c r="AB151" s="14" t="str">
        <f>IFERROR(VLOOKUP($R151,N:$Q,4,0),"")</f>
        <v/>
      </c>
      <c r="AC151" s="14" t="str">
        <f>IFERROR(VLOOKUP($R151,O:$Q,3,0),"")</f>
        <v/>
      </c>
      <c r="AD151" s="14" t="str">
        <f>IFERROR(VLOOKUP($R151,P:$Q,2,0),"")</f>
        <v/>
      </c>
    </row>
    <row r="152" spans="1:30" x14ac:dyDescent="0.15">
      <c r="A152" s="9">
        <f>'AB Touchpoint System Workbook'!Z163</f>
        <v>43282</v>
      </c>
      <c r="B152" s="14">
        <f t="shared" si="4"/>
        <v>7</v>
      </c>
      <c r="C152" s="12" t="str">
        <f>IF('AB Touchpoint System Workbook'!J163="A",VLOOKUP($B152,Reference!$A$93:D$104,4,0),IF('AB Touchpoint System Workbook'!J163="b",VLOOKUP($B152,Reference!$A$93:E$104,5,0),""))</f>
        <v/>
      </c>
      <c r="D152" s="12" t="str">
        <f>IF('AB Touchpoint System Workbook'!J163="A",Q152&amp;C152,IF('AB Touchpoint System Workbook'!J163="b",Q152&amp;C152,""))</f>
        <v/>
      </c>
      <c r="E152" s="12" t="b">
        <f>IF(ISNUMBER(SEARCH(S$1,$D152)),MAX(E$1:E151)+1)</f>
        <v>0</v>
      </c>
      <c r="F152" s="12" t="b">
        <f>IF(ISNUMBER(SEARCH(T$1,$D152)),MAX(F$1:F151)+1)</f>
        <v>0</v>
      </c>
      <c r="G152" s="12" t="b">
        <f>IF(ISNUMBER(SEARCH(U$1,$D152)),MAX(G$1:G151)+1)</f>
        <v>0</v>
      </c>
      <c r="H152" s="12" t="b">
        <f>IF(ISNUMBER(SEARCH(V$1,$D152)),MAX(H$1:H151)+1)</f>
        <v>0</v>
      </c>
      <c r="I152" s="12" t="b">
        <f>IF(ISNUMBER(SEARCH(W$1,$D152)),MAX(I$1:I151)+1)</f>
        <v>0</v>
      </c>
      <c r="J152" s="12" t="b">
        <f>IF(ISNUMBER(SEARCH(X$1,$D152)),MAX(J$1:J151)+1)</f>
        <v>0</v>
      </c>
      <c r="K152" s="12" t="b">
        <f>IF(ISNUMBER(SEARCH(Y$1,$D152)),MAX(K$1:K151)+1)</f>
        <v>0</v>
      </c>
      <c r="L152" s="12" t="b">
        <f>IF(ISNUMBER(SEARCH(Z$1,$D152)),MAX(L$1:L151)+1)</f>
        <v>0</v>
      </c>
      <c r="M152" s="12" t="b">
        <f>IF(ISNUMBER(SEARCH(AA$1,$D152)),MAX(M$1:M151)+1)</f>
        <v>0</v>
      </c>
      <c r="N152" s="12" t="b">
        <f>IF(ISNUMBER(SEARCH(AB$1,$D152)),MAX(N$1:N151)+1)</f>
        <v>0</v>
      </c>
      <c r="O152" s="12" t="b">
        <f>IF(ISNUMBER(SEARCH(AC$1,$D152)),MAX(O$1:O151)+1)</f>
        <v>0</v>
      </c>
      <c r="P152" s="12" t="b">
        <f>IF(ISNUMBER(SEARCH(AD$1,$D152)),MAX(P$1:P151)+1)</f>
        <v>0</v>
      </c>
      <c r="Q152" s="12" t="str">
        <f>'AB Touchpoint System Workbook'!K163</f>
        <v>Client 151</v>
      </c>
      <c r="R152" s="13">
        <f t="shared" si="5"/>
        <v>151</v>
      </c>
      <c r="S152" s="14" t="str">
        <f>IFERROR(VLOOKUP($R152,E:$Q,13,0),"")</f>
        <v/>
      </c>
      <c r="T152" s="14" t="str">
        <f>IFERROR(VLOOKUP($R152,F:$Q,12,0),"")</f>
        <v/>
      </c>
      <c r="U152" s="14" t="str">
        <f>IFERROR(VLOOKUP($R152,G:$Q,11,0),"")</f>
        <v/>
      </c>
      <c r="V152" s="14" t="str">
        <f>IFERROR(VLOOKUP($R152,H:$Q,10,0),"")</f>
        <v/>
      </c>
      <c r="W152" s="14" t="str">
        <f>IFERROR(VLOOKUP($R152,I:$Q,9,0),"")</f>
        <v/>
      </c>
      <c r="X152" s="14" t="str">
        <f>IFERROR(VLOOKUP($R152,J:$Q,8,0),"")</f>
        <v/>
      </c>
      <c r="Y152" s="14" t="str">
        <f>IFERROR(VLOOKUP($R152,K:$Q,7,0),"")</f>
        <v/>
      </c>
      <c r="Z152" s="14" t="str">
        <f>IFERROR(VLOOKUP($R152,L:$Q,6,0),"")</f>
        <v/>
      </c>
      <c r="AA152" s="14" t="str">
        <f>IFERROR(VLOOKUP($R152,M:$Q,5,0),"")</f>
        <v/>
      </c>
      <c r="AB152" s="14" t="str">
        <f>IFERROR(VLOOKUP($R152,N:$Q,4,0),"")</f>
        <v/>
      </c>
      <c r="AC152" s="14" t="str">
        <f>IFERROR(VLOOKUP($R152,O:$Q,3,0),"")</f>
        <v/>
      </c>
      <c r="AD152" s="14" t="str">
        <f>IFERROR(VLOOKUP($R152,P:$Q,2,0),"")</f>
        <v/>
      </c>
    </row>
    <row r="153" spans="1:30" x14ac:dyDescent="0.15">
      <c r="A153" s="9">
        <f>'AB Touchpoint System Workbook'!Z164</f>
        <v>43313</v>
      </c>
      <c r="B153" s="14">
        <f t="shared" si="4"/>
        <v>8</v>
      </c>
      <c r="C153" s="12" t="str">
        <f>IF('AB Touchpoint System Workbook'!J164="A",VLOOKUP($B153,Reference!$A$93:D$104,4,0),IF('AB Touchpoint System Workbook'!J164="b",VLOOKUP($B153,Reference!$A$93:E$104,5,0),""))</f>
        <v/>
      </c>
      <c r="D153" s="12" t="str">
        <f>IF('AB Touchpoint System Workbook'!J164="A",Q153&amp;C153,IF('AB Touchpoint System Workbook'!J164="b",Q153&amp;C153,""))</f>
        <v/>
      </c>
      <c r="E153" s="12" t="b">
        <f>IF(ISNUMBER(SEARCH(S$1,$D153)),MAX(E$1:E152)+1)</f>
        <v>0</v>
      </c>
      <c r="F153" s="12" t="b">
        <f>IF(ISNUMBER(SEARCH(T$1,$D153)),MAX(F$1:F152)+1)</f>
        <v>0</v>
      </c>
      <c r="G153" s="12" t="b">
        <f>IF(ISNUMBER(SEARCH(U$1,$D153)),MAX(G$1:G152)+1)</f>
        <v>0</v>
      </c>
      <c r="H153" s="12" t="b">
        <f>IF(ISNUMBER(SEARCH(V$1,$D153)),MAX(H$1:H152)+1)</f>
        <v>0</v>
      </c>
      <c r="I153" s="12" t="b">
        <f>IF(ISNUMBER(SEARCH(W$1,$D153)),MAX(I$1:I152)+1)</f>
        <v>0</v>
      </c>
      <c r="J153" s="12" t="b">
        <f>IF(ISNUMBER(SEARCH(X$1,$D153)),MAX(J$1:J152)+1)</f>
        <v>0</v>
      </c>
      <c r="K153" s="12" t="b">
        <f>IF(ISNUMBER(SEARCH(Y$1,$D153)),MAX(K$1:K152)+1)</f>
        <v>0</v>
      </c>
      <c r="L153" s="12" t="b">
        <f>IF(ISNUMBER(SEARCH(Z$1,$D153)),MAX(L$1:L152)+1)</f>
        <v>0</v>
      </c>
      <c r="M153" s="12" t="b">
        <f>IF(ISNUMBER(SEARCH(AA$1,$D153)),MAX(M$1:M152)+1)</f>
        <v>0</v>
      </c>
      <c r="N153" s="12" t="b">
        <f>IF(ISNUMBER(SEARCH(AB$1,$D153)),MAX(N$1:N152)+1)</f>
        <v>0</v>
      </c>
      <c r="O153" s="12" t="b">
        <f>IF(ISNUMBER(SEARCH(AC$1,$D153)),MAX(O$1:O152)+1)</f>
        <v>0</v>
      </c>
      <c r="P153" s="12" t="b">
        <f>IF(ISNUMBER(SEARCH(AD$1,$D153)),MAX(P$1:P152)+1)</f>
        <v>0</v>
      </c>
      <c r="Q153" s="12" t="str">
        <f>'AB Touchpoint System Workbook'!K164</f>
        <v>Client 152</v>
      </c>
      <c r="R153" s="13">
        <f t="shared" si="5"/>
        <v>152</v>
      </c>
      <c r="S153" s="14" t="str">
        <f>IFERROR(VLOOKUP($R153,E:$Q,13,0),"")</f>
        <v/>
      </c>
      <c r="T153" s="14" t="str">
        <f>IFERROR(VLOOKUP($R153,F:$Q,12,0),"")</f>
        <v/>
      </c>
      <c r="U153" s="14" t="str">
        <f>IFERROR(VLOOKUP($R153,G:$Q,11,0),"")</f>
        <v/>
      </c>
      <c r="V153" s="14" t="str">
        <f>IFERROR(VLOOKUP($R153,H:$Q,10,0),"")</f>
        <v/>
      </c>
      <c r="W153" s="14" t="str">
        <f>IFERROR(VLOOKUP($R153,I:$Q,9,0),"")</f>
        <v/>
      </c>
      <c r="X153" s="14" t="str">
        <f>IFERROR(VLOOKUP($R153,J:$Q,8,0),"")</f>
        <v/>
      </c>
      <c r="Y153" s="14" t="str">
        <f>IFERROR(VLOOKUP($R153,K:$Q,7,0),"")</f>
        <v/>
      </c>
      <c r="Z153" s="14" t="str">
        <f>IFERROR(VLOOKUP($R153,L:$Q,6,0),"")</f>
        <v/>
      </c>
      <c r="AA153" s="14" t="str">
        <f>IFERROR(VLOOKUP($R153,M:$Q,5,0),"")</f>
        <v/>
      </c>
      <c r="AB153" s="14" t="str">
        <f>IFERROR(VLOOKUP($R153,N:$Q,4,0),"")</f>
        <v/>
      </c>
      <c r="AC153" s="14" t="str">
        <f>IFERROR(VLOOKUP($R153,O:$Q,3,0),"")</f>
        <v/>
      </c>
      <c r="AD153" s="14" t="str">
        <f>IFERROR(VLOOKUP($R153,P:$Q,2,0),"")</f>
        <v/>
      </c>
    </row>
    <row r="154" spans="1:30" x14ac:dyDescent="0.15">
      <c r="A154" s="9">
        <f>'AB Touchpoint System Workbook'!Z165</f>
        <v>43344</v>
      </c>
      <c r="B154" s="14">
        <f t="shared" si="4"/>
        <v>9</v>
      </c>
      <c r="C154" s="12" t="str">
        <f>IF('AB Touchpoint System Workbook'!J165="A",VLOOKUP($B154,Reference!$A$93:D$104,4,0),IF('AB Touchpoint System Workbook'!J165="b",VLOOKUP($B154,Reference!$A$93:E$104,5,0),""))</f>
        <v/>
      </c>
      <c r="D154" s="12" t="str">
        <f>IF('AB Touchpoint System Workbook'!J165="A",Q154&amp;C154,IF('AB Touchpoint System Workbook'!J165="b",Q154&amp;C154,""))</f>
        <v/>
      </c>
      <c r="E154" s="12" t="b">
        <f>IF(ISNUMBER(SEARCH(S$1,$D154)),MAX(E$1:E153)+1)</f>
        <v>0</v>
      </c>
      <c r="F154" s="12" t="b">
        <f>IF(ISNUMBER(SEARCH(T$1,$D154)),MAX(F$1:F153)+1)</f>
        <v>0</v>
      </c>
      <c r="G154" s="12" t="b">
        <f>IF(ISNUMBER(SEARCH(U$1,$D154)),MAX(G$1:G153)+1)</f>
        <v>0</v>
      </c>
      <c r="H154" s="12" t="b">
        <f>IF(ISNUMBER(SEARCH(V$1,$D154)),MAX(H$1:H153)+1)</f>
        <v>0</v>
      </c>
      <c r="I154" s="12" t="b">
        <f>IF(ISNUMBER(SEARCH(W$1,$D154)),MAX(I$1:I153)+1)</f>
        <v>0</v>
      </c>
      <c r="J154" s="12" t="b">
        <f>IF(ISNUMBER(SEARCH(X$1,$D154)),MAX(J$1:J153)+1)</f>
        <v>0</v>
      </c>
      <c r="K154" s="12" t="b">
        <f>IF(ISNUMBER(SEARCH(Y$1,$D154)),MAX(K$1:K153)+1)</f>
        <v>0</v>
      </c>
      <c r="L154" s="12" t="b">
        <f>IF(ISNUMBER(SEARCH(Z$1,$D154)),MAX(L$1:L153)+1)</f>
        <v>0</v>
      </c>
      <c r="M154" s="12" t="b">
        <f>IF(ISNUMBER(SEARCH(AA$1,$D154)),MAX(M$1:M153)+1)</f>
        <v>0</v>
      </c>
      <c r="N154" s="12" t="b">
        <f>IF(ISNUMBER(SEARCH(AB$1,$D154)),MAX(N$1:N153)+1)</f>
        <v>0</v>
      </c>
      <c r="O154" s="12" t="b">
        <f>IF(ISNUMBER(SEARCH(AC$1,$D154)),MAX(O$1:O153)+1)</f>
        <v>0</v>
      </c>
      <c r="P154" s="12" t="b">
        <f>IF(ISNUMBER(SEARCH(AD$1,$D154)),MAX(P$1:P153)+1)</f>
        <v>0</v>
      </c>
      <c r="Q154" s="12" t="str">
        <f>'AB Touchpoint System Workbook'!K165</f>
        <v>Client 153</v>
      </c>
      <c r="R154" s="13">
        <f t="shared" si="5"/>
        <v>153</v>
      </c>
      <c r="S154" s="14" t="str">
        <f>IFERROR(VLOOKUP($R154,E:$Q,13,0),"")</f>
        <v/>
      </c>
      <c r="T154" s="14" t="str">
        <f>IFERROR(VLOOKUP($R154,F:$Q,12,0),"")</f>
        <v/>
      </c>
      <c r="U154" s="14" t="str">
        <f>IFERROR(VLOOKUP($R154,G:$Q,11,0),"")</f>
        <v/>
      </c>
      <c r="V154" s="14" t="str">
        <f>IFERROR(VLOOKUP($R154,H:$Q,10,0),"")</f>
        <v/>
      </c>
      <c r="W154" s="14" t="str">
        <f>IFERROR(VLOOKUP($R154,I:$Q,9,0),"")</f>
        <v/>
      </c>
      <c r="X154" s="14" t="str">
        <f>IFERROR(VLOOKUP($R154,J:$Q,8,0),"")</f>
        <v/>
      </c>
      <c r="Y154" s="14" t="str">
        <f>IFERROR(VLOOKUP($R154,K:$Q,7,0),"")</f>
        <v/>
      </c>
      <c r="Z154" s="14" t="str">
        <f>IFERROR(VLOOKUP($R154,L:$Q,6,0),"")</f>
        <v/>
      </c>
      <c r="AA154" s="14" t="str">
        <f>IFERROR(VLOOKUP($R154,M:$Q,5,0),"")</f>
        <v/>
      </c>
      <c r="AB154" s="14" t="str">
        <f>IFERROR(VLOOKUP($R154,N:$Q,4,0),"")</f>
        <v/>
      </c>
      <c r="AC154" s="14" t="str">
        <f>IFERROR(VLOOKUP($R154,O:$Q,3,0),"")</f>
        <v/>
      </c>
      <c r="AD154" s="14" t="str">
        <f>IFERROR(VLOOKUP($R154,P:$Q,2,0),"")</f>
        <v/>
      </c>
    </row>
    <row r="155" spans="1:30" x14ac:dyDescent="0.15">
      <c r="A155" s="9">
        <f>'AB Touchpoint System Workbook'!Z166</f>
        <v>43374</v>
      </c>
      <c r="B155" s="14">
        <f t="shared" si="4"/>
        <v>10</v>
      </c>
      <c r="C155" s="12" t="str">
        <f>IF('AB Touchpoint System Workbook'!J166="A",VLOOKUP($B155,Reference!$A$93:D$104,4,0),IF('AB Touchpoint System Workbook'!J166="b",VLOOKUP($B155,Reference!$A$93:E$104,5,0),""))</f>
        <v/>
      </c>
      <c r="D155" s="12" t="str">
        <f>IF('AB Touchpoint System Workbook'!J166="A",Q155&amp;C155,IF('AB Touchpoint System Workbook'!J166="b",Q155&amp;C155,""))</f>
        <v/>
      </c>
      <c r="E155" s="12" t="b">
        <f>IF(ISNUMBER(SEARCH(S$1,$D155)),MAX(E$1:E154)+1)</f>
        <v>0</v>
      </c>
      <c r="F155" s="12" t="b">
        <f>IF(ISNUMBER(SEARCH(T$1,$D155)),MAX(F$1:F154)+1)</f>
        <v>0</v>
      </c>
      <c r="G155" s="12" t="b">
        <f>IF(ISNUMBER(SEARCH(U$1,$D155)),MAX(G$1:G154)+1)</f>
        <v>0</v>
      </c>
      <c r="H155" s="12" t="b">
        <f>IF(ISNUMBER(SEARCH(V$1,$D155)),MAX(H$1:H154)+1)</f>
        <v>0</v>
      </c>
      <c r="I155" s="12" t="b">
        <f>IF(ISNUMBER(SEARCH(W$1,$D155)),MAX(I$1:I154)+1)</f>
        <v>0</v>
      </c>
      <c r="J155" s="12" t="b">
        <f>IF(ISNUMBER(SEARCH(X$1,$D155)),MAX(J$1:J154)+1)</f>
        <v>0</v>
      </c>
      <c r="K155" s="12" t="b">
        <f>IF(ISNUMBER(SEARCH(Y$1,$D155)),MAX(K$1:K154)+1)</f>
        <v>0</v>
      </c>
      <c r="L155" s="12" t="b">
        <f>IF(ISNUMBER(SEARCH(Z$1,$D155)),MAX(L$1:L154)+1)</f>
        <v>0</v>
      </c>
      <c r="M155" s="12" t="b">
        <f>IF(ISNUMBER(SEARCH(AA$1,$D155)),MAX(M$1:M154)+1)</f>
        <v>0</v>
      </c>
      <c r="N155" s="12" t="b">
        <f>IF(ISNUMBER(SEARCH(AB$1,$D155)),MAX(N$1:N154)+1)</f>
        <v>0</v>
      </c>
      <c r="O155" s="12" t="b">
        <f>IF(ISNUMBER(SEARCH(AC$1,$D155)),MAX(O$1:O154)+1)</f>
        <v>0</v>
      </c>
      <c r="P155" s="12" t="b">
        <f>IF(ISNUMBER(SEARCH(AD$1,$D155)),MAX(P$1:P154)+1)</f>
        <v>0</v>
      </c>
      <c r="Q155" s="12" t="str">
        <f>'AB Touchpoint System Workbook'!K166</f>
        <v>Client 154</v>
      </c>
      <c r="R155" s="13">
        <f t="shared" si="5"/>
        <v>154</v>
      </c>
      <c r="S155" s="14" t="str">
        <f>IFERROR(VLOOKUP($R155,E:$Q,13,0),"")</f>
        <v/>
      </c>
      <c r="T155" s="14" t="str">
        <f>IFERROR(VLOOKUP($R155,F:$Q,12,0),"")</f>
        <v/>
      </c>
      <c r="U155" s="14" t="str">
        <f>IFERROR(VLOOKUP($R155,G:$Q,11,0),"")</f>
        <v/>
      </c>
      <c r="V155" s="14" t="str">
        <f>IFERROR(VLOOKUP($R155,H:$Q,10,0),"")</f>
        <v/>
      </c>
      <c r="W155" s="14" t="str">
        <f>IFERROR(VLOOKUP($R155,I:$Q,9,0),"")</f>
        <v/>
      </c>
      <c r="X155" s="14" t="str">
        <f>IFERROR(VLOOKUP($R155,J:$Q,8,0),"")</f>
        <v/>
      </c>
      <c r="Y155" s="14" t="str">
        <f>IFERROR(VLOOKUP($R155,K:$Q,7,0),"")</f>
        <v/>
      </c>
      <c r="Z155" s="14" t="str">
        <f>IFERROR(VLOOKUP($R155,L:$Q,6,0),"")</f>
        <v/>
      </c>
      <c r="AA155" s="14" t="str">
        <f>IFERROR(VLOOKUP($R155,M:$Q,5,0),"")</f>
        <v/>
      </c>
      <c r="AB155" s="14" t="str">
        <f>IFERROR(VLOOKUP($R155,N:$Q,4,0),"")</f>
        <v/>
      </c>
      <c r="AC155" s="14" t="str">
        <f>IFERROR(VLOOKUP($R155,O:$Q,3,0),"")</f>
        <v/>
      </c>
      <c r="AD155" s="14" t="str">
        <f>IFERROR(VLOOKUP($R155,P:$Q,2,0),"")</f>
        <v/>
      </c>
    </row>
    <row r="156" spans="1:30" x14ac:dyDescent="0.15">
      <c r="A156" s="9">
        <f>'AB Touchpoint System Workbook'!Z167</f>
        <v>43405</v>
      </c>
      <c r="B156" s="14">
        <f t="shared" si="4"/>
        <v>11</v>
      </c>
      <c r="C156" s="12" t="str">
        <f>IF('AB Touchpoint System Workbook'!J167="A",VLOOKUP($B156,Reference!$A$93:D$104,4,0),IF('AB Touchpoint System Workbook'!J167="b",VLOOKUP($B156,Reference!$A$93:E$104,5,0),""))</f>
        <v/>
      </c>
      <c r="D156" s="12" t="str">
        <f>IF('AB Touchpoint System Workbook'!J167="A",Q156&amp;C156,IF('AB Touchpoint System Workbook'!J167="b",Q156&amp;C156,""))</f>
        <v/>
      </c>
      <c r="E156" s="12" t="b">
        <f>IF(ISNUMBER(SEARCH(S$1,$D156)),MAX(E$1:E155)+1)</f>
        <v>0</v>
      </c>
      <c r="F156" s="12" t="b">
        <f>IF(ISNUMBER(SEARCH(T$1,$D156)),MAX(F$1:F155)+1)</f>
        <v>0</v>
      </c>
      <c r="G156" s="12" t="b">
        <f>IF(ISNUMBER(SEARCH(U$1,$D156)),MAX(G$1:G155)+1)</f>
        <v>0</v>
      </c>
      <c r="H156" s="12" t="b">
        <f>IF(ISNUMBER(SEARCH(V$1,$D156)),MAX(H$1:H155)+1)</f>
        <v>0</v>
      </c>
      <c r="I156" s="12" t="b">
        <f>IF(ISNUMBER(SEARCH(W$1,$D156)),MAX(I$1:I155)+1)</f>
        <v>0</v>
      </c>
      <c r="J156" s="12" t="b">
        <f>IF(ISNUMBER(SEARCH(X$1,$D156)),MAX(J$1:J155)+1)</f>
        <v>0</v>
      </c>
      <c r="K156" s="12" t="b">
        <f>IF(ISNUMBER(SEARCH(Y$1,$D156)),MAX(K$1:K155)+1)</f>
        <v>0</v>
      </c>
      <c r="L156" s="12" t="b">
        <f>IF(ISNUMBER(SEARCH(Z$1,$D156)),MAX(L$1:L155)+1)</f>
        <v>0</v>
      </c>
      <c r="M156" s="12" t="b">
        <f>IF(ISNUMBER(SEARCH(AA$1,$D156)),MAX(M$1:M155)+1)</f>
        <v>0</v>
      </c>
      <c r="N156" s="12" t="b">
        <f>IF(ISNUMBER(SEARCH(AB$1,$D156)),MAX(N$1:N155)+1)</f>
        <v>0</v>
      </c>
      <c r="O156" s="12" t="b">
        <f>IF(ISNUMBER(SEARCH(AC$1,$D156)),MAX(O$1:O155)+1)</f>
        <v>0</v>
      </c>
      <c r="P156" s="12" t="b">
        <f>IF(ISNUMBER(SEARCH(AD$1,$D156)),MAX(P$1:P155)+1)</f>
        <v>0</v>
      </c>
      <c r="Q156" s="12" t="str">
        <f>'AB Touchpoint System Workbook'!K167</f>
        <v>Client 155</v>
      </c>
      <c r="R156" s="13">
        <f t="shared" si="5"/>
        <v>155</v>
      </c>
      <c r="S156" s="14" t="str">
        <f>IFERROR(VLOOKUP($R156,E:$Q,13,0),"")</f>
        <v/>
      </c>
      <c r="T156" s="14" t="str">
        <f>IFERROR(VLOOKUP($R156,F:$Q,12,0),"")</f>
        <v/>
      </c>
      <c r="U156" s="14" t="str">
        <f>IFERROR(VLOOKUP($R156,G:$Q,11,0),"")</f>
        <v/>
      </c>
      <c r="V156" s="14" t="str">
        <f>IFERROR(VLOOKUP($R156,H:$Q,10,0),"")</f>
        <v/>
      </c>
      <c r="W156" s="14" t="str">
        <f>IFERROR(VLOOKUP($R156,I:$Q,9,0),"")</f>
        <v/>
      </c>
      <c r="X156" s="14" t="str">
        <f>IFERROR(VLOOKUP($R156,J:$Q,8,0),"")</f>
        <v/>
      </c>
      <c r="Y156" s="14" t="str">
        <f>IFERROR(VLOOKUP($R156,K:$Q,7,0),"")</f>
        <v/>
      </c>
      <c r="Z156" s="14" t="str">
        <f>IFERROR(VLOOKUP($R156,L:$Q,6,0),"")</f>
        <v/>
      </c>
      <c r="AA156" s="14" t="str">
        <f>IFERROR(VLOOKUP($R156,M:$Q,5,0),"")</f>
        <v/>
      </c>
      <c r="AB156" s="14" t="str">
        <f>IFERROR(VLOOKUP($R156,N:$Q,4,0),"")</f>
        <v/>
      </c>
      <c r="AC156" s="14" t="str">
        <f>IFERROR(VLOOKUP($R156,O:$Q,3,0),"")</f>
        <v/>
      </c>
      <c r="AD156" s="14" t="str">
        <f>IFERROR(VLOOKUP($R156,P:$Q,2,0),"")</f>
        <v/>
      </c>
    </row>
    <row r="157" spans="1:30" x14ac:dyDescent="0.15">
      <c r="A157" s="9">
        <f>'AB Touchpoint System Workbook'!Z168</f>
        <v>43435</v>
      </c>
      <c r="B157" s="14">
        <f t="shared" si="4"/>
        <v>12</v>
      </c>
      <c r="C157" s="12" t="str">
        <f>IF('AB Touchpoint System Workbook'!J168="A",VLOOKUP($B157,Reference!$A$93:D$104,4,0),IF('AB Touchpoint System Workbook'!J168="b",VLOOKUP($B157,Reference!$A$93:E$104,5,0),""))</f>
        <v/>
      </c>
      <c r="D157" s="12" t="str">
        <f>IF('AB Touchpoint System Workbook'!J168="A",Q157&amp;C157,IF('AB Touchpoint System Workbook'!J168="b",Q157&amp;C157,""))</f>
        <v/>
      </c>
      <c r="E157" s="12" t="b">
        <f>IF(ISNUMBER(SEARCH(S$1,$D157)),MAX(E$1:E156)+1)</f>
        <v>0</v>
      </c>
      <c r="F157" s="12" t="b">
        <f>IF(ISNUMBER(SEARCH(T$1,$D157)),MAX(F$1:F156)+1)</f>
        <v>0</v>
      </c>
      <c r="G157" s="12" t="b">
        <f>IF(ISNUMBER(SEARCH(U$1,$D157)),MAX(G$1:G156)+1)</f>
        <v>0</v>
      </c>
      <c r="H157" s="12" t="b">
        <f>IF(ISNUMBER(SEARCH(V$1,$D157)),MAX(H$1:H156)+1)</f>
        <v>0</v>
      </c>
      <c r="I157" s="12" t="b">
        <f>IF(ISNUMBER(SEARCH(W$1,$D157)),MAX(I$1:I156)+1)</f>
        <v>0</v>
      </c>
      <c r="J157" s="12" t="b">
        <f>IF(ISNUMBER(SEARCH(X$1,$D157)),MAX(J$1:J156)+1)</f>
        <v>0</v>
      </c>
      <c r="K157" s="12" t="b">
        <f>IF(ISNUMBER(SEARCH(Y$1,$D157)),MAX(K$1:K156)+1)</f>
        <v>0</v>
      </c>
      <c r="L157" s="12" t="b">
        <f>IF(ISNUMBER(SEARCH(Z$1,$D157)),MAX(L$1:L156)+1)</f>
        <v>0</v>
      </c>
      <c r="M157" s="12" t="b">
        <f>IF(ISNUMBER(SEARCH(AA$1,$D157)),MAX(M$1:M156)+1)</f>
        <v>0</v>
      </c>
      <c r="N157" s="12" t="b">
        <f>IF(ISNUMBER(SEARCH(AB$1,$D157)),MAX(N$1:N156)+1)</f>
        <v>0</v>
      </c>
      <c r="O157" s="12" t="b">
        <f>IF(ISNUMBER(SEARCH(AC$1,$D157)),MAX(O$1:O156)+1)</f>
        <v>0</v>
      </c>
      <c r="P157" s="12" t="b">
        <f>IF(ISNUMBER(SEARCH(AD$1,$D157)),MAX(P$1:P156)+1)</f>
        <v>0</v>
      </c>
      <c r="Q157" s="12" t="str">
        <f>'AB Touchpoint System Workbook'!K168</f>
        <v>Client 156</v>
      </c>
      <c r="R157" s="13">
        <f t="shared" si="5"/>
        <v>156</v>
      </c>
      <c r="S157" s="14" t="str">
        <f>IFERROR(VLOOKUP($R157,E:$Q,13,0),"")</f>
        <v/>
      </c>
      <c r="T157" s="14" t="str">
        <f>IFERROR(VLOOKUP($R157,F:$Q,12,0),"")</f>
        <v/>
      </c>
      <c r="U157" s="14" t="str">
        <f>IFERROR(VLOOKUP($R157,G:$Q,11,0),"")</f>
        <v/>
      </c>
      <c r="V157" s="14" t="str">
        <f>IFERROR(VLOOKUP($R157,H:$Q,10,0),"")</f>
        <v/>
      </c>
      <c r="W157" s="14" t="str">
        <f>IFERROR(VLOOKUP($R157,I:$Q,9,0),"")</f>
        <v/>
      </c>
      <c r="X157" s="14" t="str">
        <f>IFERROR(VLOOKUP($R157,J:$Q,8,0),"")</f>
        <v/>
      </c>
      <c r="Y157" s="14" t="str">
        <f>IFERROR(VLOOKUP($R157,K:$Q,7,0),"")</f>
        <v/>
      </c>
      <c r="Z157" s="14" t="str">
        <f>IFERROR(VLOOKUP($R157,L:$Q,6,0),"")</f>
        <v/>
      </c>
      <c r="AA157" s="14" t="str">
        <f>IFERROR(VLOOKUP($R157,M:$Q,5,0),"")</f>
        <v/>
      </c>
      <c r="AB157" s="14" t="str">
        <f>IFERROR(VLOOKUP($R157,N:$Q,4,0),"")</f>
        <v/>
      </c>
      <c r="AC157" s="14" t="str">
        <f>IFERROR(VLOOKUP($R157,O:$Q,3,0),"")</f>
        <v/>
      </c>
      <c r="AD157" s="14" t="str">
        <f>IFERROR(VLOOKUP($R157,P:$Q,2,0),"")</f>
        <v/>
      </c>
    </row>
    <row r="158" spans="1:30" x14ac:dyDescent="0.15">
      <c r="A158" s="9">
        <f>'AB Touchpoint System Workbook'!Z169</f>
        <v>43101</v>
      </c>
      <c r="B158" s="14">
        <f t="shared" si="4"/>
        <v>1</v>
      </c>
      <c r="C158" s="12" t="str">
        <f>IF('AB Touchpoint System Workbook'!J169="A",VLOOKUP($B158,Reference!$A$93:D$104,4,0),IF('AB Touchpoint System Workbook'!J169="b",VLOOKUP($B158,Reference!$A$93:E$104,5,0),""))</f>
        <v/>
      </c>
      <c r="D158" s="12" t="str">
        <f>IF('AB Touchpoint System Workbook'!J169="A",Q158&amp;C158,IF('AB Touchpoint System Workbook'!J169="b",Q158&amp;C158,""))</f>
        <v/>
      </c>
      <c r="E158" s="12" t="b">
        <f>IF(ISNUMBER(SEARCH(S$1,$D158)),MAX(E$1:E157)+1)</f>
        <v>0</v>
      </c>
      <c r="F158" s="12" t="b">
        <f>IF(ISNUMBER(SEARCH(T$1,$D158)),MAX(F$1:F157)+1)</f>
        <v>0</v>
      </c>
      <c r="G158" s="12" t="b">
        <f>IF(ISNUMBER(SEARCH(U$1,$D158)),MAX(G$1:G157)+1)</f>
        <v>0</v>
      </c>
      <c r="H158" s="12" t="b">
        <f>IF(ISNUMBER(SEARCH(V$1,$D158)),MAX(H$1:H157)+1)</f>
        <v>0</v>
      </c>
      <c r="I158" s="12" t="b">
        <f>IF(ISNUMBER(SEARCH(W$1,$D158)),MAX(I$1:I157)+1)</f>
        <v>0</v>
      </c>
      <c r="J158" s="12" t="b">
        <f>IF(ISNUMBER(SEARCH(X$1,$D158)),MAX(J$1:J157)+1)</f>
        <v>0</v>
      </c>
      <c r="K158" s="12" t="b">
        <f>IF(ISNUMBER(SEARCH(Y$1,$D158)),MAX(K$1:K157)+1)</f>
        <v>0</v>
      </c>
      <c r="L158" s="12" t="b">
        <f>IF(ISNUMBER(SEARCH(Z$1,$D158)),MAX(L$1:L157)+1)</f>
        <v>0</v>
      </c>
      <c r="M158" s="12" t="b">
        <f>IF(ISNUMBER(SEARCH(AA$1,$D158)),MAX(M$1:M157)+1)</f>
        <v>0</v>
      </c>
      <c r="N158" s="12" t="b">
        <f>IF(ISNUMBER(SEARCH(AB$1,$D158)),MAX(N$1:N157)+1)</f>
        <v>0</v>
      </c>
      <c r="O158" s="12" t="b">
        <f>IF(ISNUMBER(SEARCH(AC$1,$D158)),MAX(O$1:O157)+1)</f>
        <v>0</v>
      </c>
      <c r="P158" s="12" t="b">
        <f>IF(ISNUMBER(SEARCH(AD$1,$D158)),MAX(P$1:P157)+1)</f>
        <v>0</v>
      </c>
      <c r="Q158" s="12" t="str">
        <f>'AB Touchpoint System Workbook'!K169</f>
        <v>Client 157</v>
      </c>
      <c r="R158" s="13">
        <f t="shared" si="5"/>
        <v>157</v>
      </c>
      <c r="S158" s="14" t="str">
        <f>IFERROR(VLOOKUP($R158,E:$Q,13,0),"")</f>
        <v/>
      </c>
      <c r="T158" s="14" t="str">
        <f>IFERROR(VLOOKUP($R158,F:$Q,12,0),"")</f>
        <v/>
      </c>
      <c r="U158" s="14" t="str">
        <f>IFERROR(VLOOKUP($R158,G:$Q,11,0),"")</f>
        <v/>
      </c>
      <c r="V158" s="14" t="str">
        <f>IFERROR(VLOOKUP($R158,H:$Q,10,0),"")</f>
        <v/>
      </c>
      <c r="W158" s="14" t="str">
        <f>IFERROR(VLOOKUP($R158,I:$Q,9,0),"")</f>
        <v/>
      </c>
      <c r="X158" s="14" t="str">
        <f>IFERROR(VLOOKUP($R158,J:$Q,8,0),"")</f>
        <v/>
      </c>
      <c r="Y158" s="14" t="str">
        <f>IFERROR(VLOOKUP($R158,K:$Q,7,0),"")</f>
        <v/>
      </c>
      <c r="Z158" s="14" t="str">
        <f>IFERROR(VLOOKUP($R158,L:$Q,6,0),"")</f>
        <v/>
      </c>
      <c r="AA158" s="14" t="str">
        <f>IFERROR(VLOOKUP($R158,M:$Q,5,0),"")</f>
        <v/>
      </c>
      <c r="AB158" s="14" t="str">
        <f>IFERROR(VLOOKUP($R158,N:$Q,4,0),"")</f>
        <v/>
      </c>
      <c r="AC158" s="14" t="str">
        <f>IFERROR(VLOOKUP($R158,O:$Q,3,0),"")</f>
        <v/>
      </c>
      <c r="AD158" s="14" t="str">
        <f>IFERROR(VLOOKUP($R158,P:$Q,2,0),"")</f>
        <v/>
      </c>
    </row>
    <row r="159" spans="1:30" x14ac:dyDescent="0.15">
      <c r="A159" s="9">
        <f>'AB Touchpoint System Workbook'!Z170</f>
        <v>43132</v>
      </c>
      <c r="B159" s="14">
        <f t="shared" si="4"/>
        <v>2</v>
      </c>
      <c r="C159" s="12" t="str">
        <f>IF('AB Touchpoint System Workbook'!J170="A",VLOOKUP($B159,Reference!$A$93:D$104,4,0),IF('AB Touchpoint System Workbook'!J170="b",VLOOKUP($B159,Reference!$A$93:E$104,5,0),""))</f>
        <v/>
      </c>
      <c r="D159" s="12" t="str">
        <f>IF('AB Touchpoint System Workbook'!J170="A",Q159&amp;C159,IF('AB Touchpoint System Workbook'!J170="b",Q159&amp;C159,""))</f>
        <v/>
      </c>
      <c r="E159" s="12" t="b">
        <f>IF(ISNUMBER(SEARCH(S$1,$D159)),MAX(E$1:E158)+1)</f>
        <v>0</v>
      </c>
      <c r="F159" s="12" t="b">
        <f>IF(ISNUMBER(SEARCH(T$1,$D159)),MAX(F$1:F158)+1)</f>
        <v>0</v>
      </c>
      <c r="G159" s="12" t="b">
        <f>IF(ISNUMBER(SEARCH(U$1,$D159)),MAX(G$1:G158)+1)</f>
        <v>0</v>
      </c>
      <c r="H159" s="12" t="b">
        <f>IF(ISNUMBER(SEARCH(V$1,$D159)),MAX(H$1:H158)+1)</f>
        <v>0</v>
      </c>
      <c r="I159" s="12" t="b">
        <f>IF(ISNUMBER(SEARCH(W$1,$D159)),MAX(I$1:I158)+1)</f>
        <v>0</v>
      </c>
      <c r="J159" s="12" t="b">
        <f>IF(ISNUMBER(SEARCH(X$1,$D159)),MAX(J$1:J158)+1)</f>
        <v>0</v>
      </c>
      <c r="K159" s="12" t="b">
        <f>IF(ISNUMBER(SEARCH(Y$1,$D159)),MAX(K$1:K158)+1)</f>
        <v>0</v>
      </c>
      <c r="L159" s="12" t="b">
        <f>IF(ISNUMBER(SEARCH(Z$1,$D159)),MAX(L$1:L158)+1)</f>
        <v>0</v>
      </c>
      <c r="M159" s="12" t="b">
        <f>IF(ISNUMBER(SEARCH(AA$1,$D159)),MAX(M$1:M158)+1)</f>
        <v>0</v>
      </c>
      <c r="N159" s="12" t="b">
        <f>IF(ISNUMBER(SEARCH(AB$1,$D159)),MAX(N$1:N158)+1)</f>
        <v>0</v>
      </c>
      <c r="O159" s="12" t="b">
        <f>IF(ISNUMBER(SEARCH(AC$1,$D159)),MAX(O$1:O158)+1)</f>
        <v>0</v>
      </c>
      <c r="P159" s="12" t="b">
        <f>IF(ISNUMBER(SEARCH(AD$1,$D159)),MAX(P$1:P158)+1)</f>
        <v>0</v>
      </c>
      <c r="Q159" s="12" t="str">
        <f>'AB Touchpoint System Workbook'!K170</f>
        <v>Client 158</v>
      </c>
      <c r="R159" s="13">
        <f t="shared" si="5"/>
        <v>158</v>
      </c>
      <c r="S159" s="14" t="str">
        <f>IFERROR(VLOOKUP($R159,E:$Q,13,0),"")</f>
        <v/>
      </c>
      <c r="T159" s="14" t="str">
        <f>IFERROR(VLOOKUP($R159,F:$Q,12,0),"")</f>
        <v/>
      </c>
      <c r="U159" s="14" t="str">
        <f>IFERROR(VLOOKUP($R159,G:$Q,11,0),"")</f>
        <v/>
      </c>
      <c r="V159" s="14" t="str">
        <f>IFERROR(VLOOKUP($R159,H:$Q,10,0),"")</f>
        <v/>
      </c>
      <c r="W159" s="14" t="str">
        <f>IFERROR(VLOOKUP($R159,I:$Q,9,0),"")</f>
        <v/>
      </c>
      <c r="X159" s="14" t="str">
        <f>IFERROR(VLOOKUP($R159,J:$Q,8,0),"")</f>
        <v/>
      </c>
      <c r="Y159" s="14" t="str">
        <f>IFERROR(VLOOKUP($R159,K:$Q,7,0),"")</f>
        <v/>
      </c>
      <c r="Z159" s="14" t="str">
        <f>IFERROR(VLOOKUP($R159,L:$Q,6,0),"")</f>
        <v/>
      </c>
      <c r="AA159" s="14" t="str">
        <f>IFERROR(VLOOKUP($R159,M:$Q,5,0),"")</f>
        <v/>
      </c>
      <c r="AB159" s="14" t="str">
        <f>IFERROR(VLOOKUP($R159,N:$Q,4,0),"")</f>
        <v/>
      </c>
      <c r="AC159" s="14" t="str">
        <f>IFERROR(VLOOKUP($R159,O:$Q,3,0),"")</f>
        <v/>
      </c>
      <c r="AD159" s="14" t="str">
        <f>IFERROR(VLOOKUP($R159,P:$Q,2,0),"")</f>
        <v/>
      </c>
    </row>
    <row r="160" spans="1:30" x14ac:dyDescent="0.15">
      <c r="A160" s="9">
        <f>'AB Touchpoint System Workbook'!Z171</f>
        <v>43160</v>
      </c>
      <c r="B160" s="14">
        <f t="shared" si="4"/>
        <v>3</v>
      </c>
      <c r="C160" s="12" t="str">
        <f>IF('AB Touchpoint System Workbook'!J171="A",VLOOKUP($B160,Reference!$A$93:D$104,4,0),IF('AB Touchpoint System Workbook'!J171="b",VLOOKUP($B160,Reference!$A$93:E$104,5,0),""))</f>
        <v/>
      </c>
      <c r="D160" s="12" t="str">
        <f>IF('AB Touchpoint System Workbook'!J171="A",Q160&amp;C160,IF('AB Touchpoint System Workbook'!J171="b",Q160&amp;C160,""))</f>
        <v/>
      </c>
      <c r="E160" s="12" t="b">
        <f>IF(ISNUMBER(SEARCH(S$1,$D160)),MAX(E$1:E159)+1)</f>
        <v>0</v>
      </c>
      <c r="F160" s="12" t="b">
        <f>IF(ISNUMBER(SEARCH(T$1,$D160)),MAX(F$1:F159)+1)</f>
        <v>0</v>
      </c>
      <c r="G160" s="12" t="b">
        <f>IF(ISNUMBER(SEARCH(U$1,$D160)),MAX(G$1:G159)+1)</f>
        <v>0</v>
      </c>
      <c r="H160" s="12" t="b">
        <f>IF(ISNUMBER(SEARCH(V$1,$D160)),MAX(H$1:H159)+1)</f>
        <v>0</v>
      </c>
      <c r="I160" s="12" t="b">
        <f>IF(ISNUMBER(SEARCH(W$1,$D160)),MAX(I$1:I159)+1)</f>
        <v>0</v>
      </c>
      <c r="J160" s="12" t="b">
        <f>IF(ISNUMBER(SEARCH(X$1,$D160)),MAX(J$1:J159)+1)</f>
        <v>0</v>
      </c>
      <c r="K160" s="12" t="b">
        <f>IF(ISNUMBER(SEARCH(Y$1,$D160)),MAX(K$1:K159)+1)</f>
        <v>0</v>
      </c>
      <c r="L160" s="12" t="b">
        <f>IF(ISNUMBER(SEARCH(Z$1,$D160)),MAX(L$1:L159)+1)</f>
        <v>0</v>
      </c>
      <c r="M160" s="12" t="b">
        <f>IF(ISNUMBER(SEARCH(AA$1,$D160)),MAX(M$1:M159)+1)</f>
        <v>0</v>
      </c>
      <c r="N160" s="12" t="b">
        <f>IF(ISNUMBER(SEARCH(AB$1,$D160)),MAX(N$1:N159)+1)</f>
        <v>0</v>
      </c>
      <c r="O160" s="12" t="b">
        <f>IF(ISNUMBER(SEARCH(AC$1,$D160)),MAX(O$1:O159)+1)</f>
        <v>0</v>
      </c>
      <c r="P160" s="12" t="b">
        <f>IF(ISNUMBER(SEARCH(AD$1,$D160)),MAX(P$1:P159)+1)</f>
        <v>0</v>
      </c>
      <c r="Q160" s="12" t="str">
        <f>'AB Touchpoint System Workbook'!K171</f>
        <v>Client 159</v>
      </c>
      <c r="R160" s="13">
        <f t="shared" si="5"/>
        <v>159</v>
      </c>
      <c r="S160" s="14" t="str">
        <f>IFERROR(VLOOKUP($R160,E:$Q,13,0),"")</f>
        <v/>
      </c>
      <c r="T160" s="14" t="str">
        <f>IFERROR(VLOOKUP($R160,F:$Q,12,0),"")</f>
        <v/>
      </c>
      <c r="U160" s="14" t="str">
        <f>IFERROR(VLOOKUP($R160,G:$Q,11,0),"")</f>
        <v/>
      </c>
      <c r="V160" s="14" t="str">
        <f>IFERROR(VLOOKUP($R160,H:$Q,10,0),"")</f>
        <v/>
      </c>
      <c r="W160" s="14" t="str">
        <f>IFERROR(VLOOKUP($R160,I:$Q,9,0),"")</f>
        <v/>
      </c>
      <c r="X160" s="14" t="str">
        <f>IFERROR(VLOOKUP($R160,J:$Q,8,0),"")</f>
        <v/>
      </c>
      <c r="Y160" s="14" t="str">
        <f>IFERROR(VLOOKUP($R160,K:$Q,7,0),"")</f>
        <v/>
      </c>
      <c r="Z160" s="14" t="str">
        <f>IFERROR(VLOOKUP($R160,L:$Q,6,0),"")</f>
        <v/>
      </c>
      <c r="AA160" s="14" t="str">
        <f>IFERROR(VLOOKUP($R160,M:$Q,5,0),"")</f>
        <v/>
      </c>
      <c r="AB160" s="14" t="str">
        <f>IFERROR(VLOOKUP($R160,N:$Q,4,0),"")</f>
        <v/>
      </c>
      <c r="AC160" s="14" t="str">
        <f>IFERROR(VLOOKUP($R160,O:$Q,3,0),"")</f>
        <v/>
      </c>
      <c r="AD160" s="14" t="str">
        <f>IFERROR(VLOOKUP($R160,P:$Q,2,0),"")</f>
        <v/>
      </c>
    </row>
    <row r="161" spans="1:30" x14ac:dyDescent="0.15">
      <c r="A161" s="9">
        <f>'AB Touchpoint System Workbook'!Z172</f>
        <v>43191</v>
      </c>
      <c r="B161" s="14">
        <f t="shared" si="4"/>
        <v>4</v>
      </c>
      <c r="C161" s="12" t="str">
        <f>IF('AB Touchpoint System Workbook'!J172="A",VLOOKUP($B161,Reference!$A$93:D$104,4,0),IF('AB Touchpoint System Workbook'!J172="b",VLOOKUP($B161,Reference!$A$93:E$104,5,0),""))</f>
        <v/>
      </c>
      <c r="D161" s="12" t="str">
        <f>IF('AB Touchpoint System Workbook'!J172="A",Q161&amp;C161,IF('AB Touchpoint System Workbook'!J172="b",Q161&amp;C161,""))</f>
        <v/>
      </c>
      <c r="E161" s="12" t="b">
        <f>IF(ISNUMBER(SEARCH(S$1,$D161)),MAX(E$1:E160)+1)</f>
        <v>0</v>
      </c>
      <c r="F161" s="12" t="b">
        <f>IF(ISNUMBER(SEARCH(T$1,$D161)),MAX(F$1:F160)+1)</f>
        <v>0</v>
      </c>
      <c r="G161" s="12" t="b">
        <f>IF(ISNUMBER(SEARCH(U$1,$D161)),MAX(G$1:G160)+1)</f>
        <v>0</v>
      </c>
      <c r="H161" s="12" t="b">
        <f>IF(ISNUMBER(SEARCH(V$1,$D161)),MAX(H$1:H160)+1)</f>
        <v>0</v>
      </c>
      <c r="I161" s="12" t="b">
        <f>IF(ISNUMBER(SEARCH(W$1,$D161)),MAX(I$1:I160)+1)</f>
        <v>0</v>
      </c>
      <c r="J161" s="12" t="b">
        <f>IF(ISNUMBER(SEARCH(X$1,$D161)),MAX(J$1:J160)+1)</f>
        <v>0</v>
      </c>
      <c r="K161" s="12" t="b">
        <f>IF(ISNUMBER(SEARCH(Y$1,$D161)),MAX(K$1:K160)+1)</f>
        <v>0</v>
      </c>
      <c r="L161" s="12" t="b">
        <f>IF(ISNUMBER(SEARCH(Z$1,$D161)),MAX(L$1:L160)+1)</f>
        <v>0</v>
      </c>
      <c r="M161" s="12" t="b">
        <f>IF(ISNUMBER(SEARCH(AA$1,$D161)),MAX(M$1:M160)+1)</f>
        <v>0</v>
      </c>
      <c r="N161" s="12" t="b">
        <f>IF(ISNUMBER(SEARCH(AB$1,$D161)),MAX(N$1:N160)+1)</f>
        <v>0</v>
      </c>
      <c r="O161" s="12" t="b">
        <f>IF(ISNUMBER(SEARCH(AC$1,$D161)),MAX(O$1:O160)+1)</f>
        <v>0</v>
      </c>
      <c r="P161" s="12" t="b">
        <f>IF(ISNUMBER(SEARCH(AD$1,$D161)),MAX(P$1:P160)+1)</f>
        <v>0</v>
      </c>
      <c r="Q161" s="12" t="str">
        <f>'AB Touchpoint System Workbook'!K172</f>
        <v>Client 160</v>
      </c>
      <c r="R161" s="13">
        <f t="shared" si="5"/>
        <v>160</v>
      </c>
      <c r="S161" s="14" t="str">
        <f>IFERROR(VLOOKUP($R161,E:$Q,13,0),"")</f>
        <v/>
      </c>
      <c r="T161" s="14" t="str">
        <f>IFERROR(VLOOKUP($R161,F:$Q,12,0),"")</f>
        <v/>
      </c>
      <c r="U161" s="14" t="str">
        <f>IFERROR(VLOOKUP($R161,G:$Q,11,0),"")</f>
        <v/>
      </c>
      <c r="V161" s="14" t="str">
        <f>IFERROR(VLOOKUP($R161,H:$Q,10,0),"")</f>
        <v/>
      </c>
      <c r="W161" s="14" t="str">
        <f>IFERROR(VLOOKUP($R161,I:$Q,9,0),"")</f>
        <v/>
      </c>
      <c r="X161" s="14" t="str">
        <f>IFERROR(VLOOKUP($R161,J:$Q,8,0),"")</f>
        <v/>
      </c>
      <c r="Y161" s="14" t="str">
        <f>IFERROR(VLOOKUP($R161,K:$Q,7,0),"")</f>
        <v/>
      </c>
      <c r="Z161" s="14" t="str">
        <f>IFERROR(VLOOKUP($R161,L:$Q,6,0),"")</f>
        <v/>
      </c>
      <c r="AA161" s="14" t="str">
        <f>IFERROR(VLOOKUP($R161,M:$Q,5,0),"")</f>
        <v/>
      </c>
      <c r="AB161" s="14" t="str">
        <f>IFERROR(VLOOKUP($R161,N:$Q,4,0),"")</f>
        <v/>
      </c>
      <c r="AC161" s="14" t="str">
        <f>IFERROR(VLOOKUP($R161,O:$Q,3,0),"")</f>
        <v/>
      </c>
      <c r="AD161" s="14" t="str">
        <f>IFERROR(VLOOKUP($R161,P:$Q,2,0),"")</f>
        <v/>
      </c>
    </row>
    <row r="162" spans="1:30" x14ac:dyDescent="0.15">
      <c r="A162" s="9">
        <f>'AB Touchpoint System Workbook'!Z173</f>
        <v>43221</v>
      </c>
      <c r="B162" s="14">
        <f t="shared" si="4"/>
        <v>5</v>
      </c>
      <c r="C162" s="12" t="str">
        <f>IF('AB Touchpoint System Workbook'!J173="A",VLOOKUP($B162,Reference!$A$93:D$104,4,0),IF('AB Touchpoint System Workbook'!J173="b",VLOOKUP($B162,Reference!$A$93:E$104,5,0),""))</f>
        <v/>
      </c>
      <c r="D162" s="12" t="str">
        <f>IF('AB Touchpoint System Workbook'!J173="A",Q162&amp;C162,IF('AB Touchpoint System Workbook'!J173="b",Q162&amp;C162,""))</f>
        <v/>
      </c>
      <c r="E162" s="12" t="b">
        <f>IF(ISNUMBER(SEARCH(S$1,$D162)),MAX(E$1:E161)+1)</f>
        <v>0</v>
      </c>
      <c r="F162" s="12" t="b">
        <f>IF(ISNUMBER(SEARCH(T$1,$D162)),MAX(F$1:F161)+1)</f>
        <v>0</v>
      </c>
      <c r="G162" s="12" t="b">
        <f>IF(ISNUMBER(SEARCH(U$1,$D162)),MAX(G$1:G161)+1)</f>
        <v>0</v>
      </c>
      <c r="H162" s="12" t="b">
        <f>IF(ISNUMBER(SEARCH(V$1,$D162)),MAX(H$1:H161)+1)</f>
        <v>0</v>
      </c>
      <c r="I162" s="12" t="b">
        <f>IF(ISNUMBER(SEARCH(W$1,$D162)),MAX(I$1:I161)+1)</f>
        <v>0</v>
      </c>
      <c r="J162" s="12" t="b">
        <f>IF(ISNUMBER(SEARCH(X$1,$D162)),MAX(J$1:J161)+1)</f>
        <v>0</v>
      </c>
      <c r="K162" s="12" t="b">
        <f>IF(ISNUMBER(SEARCH(Y$1,$D162)),MAX(K$1:K161)+1)</f>
        <v>0</v>
      </c>
      <c r="L162" s="12" t="b">
        <f>IF(ISNUMBER(SEARCH(Z$1,$D162)),MAX(L$1:L161)+1)</f>
        <v>0</v>
      </c>
      <c r="M162" s="12" t="b">
        <f>IF(ISNUMBER(SEARCH(AA$1,$D162)),MAX(M$1:M161)+1)</f>
        <v>0</v>
      </c>
      <c r="N162" s="12" t="b">
        <f>IF(ISNUMBER(SEARCH(AB$1,$D162)),MAX(N$1:N161)+1)</f>
        <v>0</v>
      </c>
      <c r="O162" s="12" t="b">
        <f>IF(ISNUMBER(SEARCH(AC$1,$D162)),MAX(O$1:O161)+1)</f>
        <v>0</v>
      </c>
      <c r="P162" s="12" t="b">
        <f>IF(ISNUMBER(SEARCH(AD$1,$D162)),MAX(P$1:P161)+1)</f>
        <v>0</v>
      </c>
      <c r="Q162" s="12" t="str">
        <f>'AB Touchpoint System Workbook'!K173</f>
        <v>Client 161</v>
      </c>
      <c r="R162" s="13">
        <f t="shared" si="5"/>
        <v>161</v>
      </c>
      <c r="S162" s="14" t="str">
        <f>IFERROR(VLOOKUP($R162,E:$Q,13,0),"")</f>
        <v/>
      </c>
      <c r="T162" s="14" t="str">
        <f>IFERROR(VLOOKUP($R162,F:$Q,12,0),"")</f>
        <v/>
      </c>
      <c r="U162" s="14" t="str">
        <f>IFERROR(VLOOKUP($R162,G:$Q,11,0),"")</f>
        <v/>
      </c>
      <c r="V162" s="14" t="str">
        <f>IFERROR(VLOOKUP($R162,H:$Q,10,0),"")</f>
        <v/>
      </c>
      <c r="W162" s="14" t="str">
        <f>IFERROR(VLOOKUP($R162,I:$Q,9,0),"")</f>
        <v/>
      </c>
      <c r="X162" s="14" t="str">
        <f>IFERROR(VLOOKUP($R162,J:$Q,8,0),"")</f>
        <v/>
      </c>
      <c r="Y162" s="14" t="str">
        <f>IFERROR(VLOOKUP($R162,K:$Q,7,0),"")</f>
        <v/>
      </c>
      <c r="Z162" s="14" t="str">
        <f>IFERROR(VLOOKUP($R162,L:$Q,6,0),"")</f>
        <v/>
      </c>
      <c r="AA162" s="14" t="str">
        <f>IFERROR(VLOOKUP($R162,M:$Q,5,0),"")</f>
        <v/>
      </c>
      <c r="AB162" s="14" t="str">
        <f>IFERROR(VLOOKUP($R162,N:$Q,4,0),"")</f>
        <v/>
      </c>
      <c r="AC162" s="14" t="str">
        <f>IFERROR(VLOOKUP($R162,O:$Q,3,0),"")</f>
        <v/>
      </c>
      <c r="AD162" s="14" t="str">
        <f>IFERROR(VLOOKUP($R162,P:$Q,2,0),"")</f>
        <v/>
      </c>
    </row>
    <row r="163" spans="1:30" x14ac:dyDescent="0.15">
      <c r="A163" s="9">
        <f>'AB Touchpoint System Workbook'!Z174</f>
        <v>43252</v>
      </c>
      <c r="B163" s="14">
        <f t="shared" si="4"/>
        <v>6</v>
      </c>
      <c r="C163" s="12" t="str">
        <f>IF('AB Touchpoint System Workbook'!J174="A",VLOOKUP($B163,Reference!$A$93:D$104,4,0),IF('AB Touchpoint System Workbook'!J174="b",VLOOKUP($B163,Reference!$A$93:E$104,5,0),""))</f>
        <v/>
      </c>
      <c r="D163" s="12" t="str">
        <f>IF('AB Touchpoint System Workbook'!J174="A",Q163&amp;C163,IF('AB Touchpoint System Workbook'!J174="b",Q163&amp;C163,""))</f>
        <v/>
      </c>
      <c r="E163" s="12" t="b">
        <f>IF(ISNUMBER(SEARCH(S$1,$D163)),MAX(E$1:E162)+1)</f>
        <v>0</v>
      </c>
      <c r="F163" s="12" t="b">
        <f>IF(ISNUMBER(SEARCH(T$1,$D163)),MAX(F$1:F162)+1)</f>
        <v>0</v>
      </c>
      <c r="G163" s="12" t="b">
        <f>IF(ISNUMBER(SEARCH(U$1,$D163)),MAX(G$1:G162)+1)</f>
        <v>0</v>
      </c>
      <c r="H163" s="12" t="b">
        <f>IF(ISNUMBER(SEARCH(V$1,$D163)),MAX(H$1:H162)+1)</f>
        <v>0</v>
      </c>
      <c r="I163" s="12" t="b">
        <f>IF(ISNUMBER(SEARCH(W$1,$D163)),MAX(I$1:I162)+1)</f>
        <v>0</v>
      </c>
      <c r="J163" s="12" t="b">
        <f>IF(ISNUMBER(SEARCH(X$1,$D163)),MAX(J$1:J162)+1)</f>
        <v>0</v>
      </c>
      <c r="K163" s="12" t="b">
        <f>IF(ISNUMBER(SEARCH(Y$1,$D163)),MAX(K$1:K162)+1)</f>
        <v>0</v>
      </c>
      <c r="L163" s="12" t="b">
        <f>IF(ISNUMBER(SEARCH(Z$1,$D163)),MAX(L$1:L162)+1)</f>
        <v>0</v>
      </c>
      <c r="M163" s="12" t="b">
        <f>IF(ISNUMBER(SEARCH(AA$1,$D163)),MAX(M$1:M162)+1)</f>
        <v>0</v>
      </c>
      <c r="N163" s="12" t="b">
        <f>IF(ISNUMBER(SEARCH(AB$1,$D163)),MAX(N$1:N162)+1)</f>
        <v>0</v>
      </c>
      <c r="O163" s="12" t="b">
        <f>IF(ISNUMBER(SEARCH(AC$1,$D163)),MAX(O$1:O162)+1)</f>
        <v>0</v>
      </c>
      <c r="P163" s="12" t="b">
        <f>IF(ISNUMBER(SEARCH(AD$1,$D163)),MAX(P$1:P162)+1)</f>
        <v>0</v>
      </c>
      <c r="Q163" s="12" t="str">
        <f>'AB Touchpoint System Workbook'!K174</f>
        <v>Client 162</v>
      </c>
      <c r="R163" s="13">
        <f t="shared" si="5"/>
        <v>162</v>
      </c>
      <c r="S163" s="14" t="str">
        <f>IFERROR(VLOOKUP($R163,E:$Q,13,0),"")</f>
        <v/>
      </c>
      <c r="T163" s="14" t="str">
        <f>IFERROR(VLOOKUP($R163,F:$Q,12,0),"")</f>
        <v/>
      </c>
      <c r="U163" s="14" t="str">
        <f>IFERROR(VLOOKUP($R163,G:$Q,11,0),"")</f>
        <v/>
      </c>
      <c r="V163" s="14" t="str">
        <f>IFERROR(VLOOKUP($R163,H:$Q,10,0),"")</f>
        <v/>
      </c>
      <c r="W163" s="14" t="str">
        <f>IFERROR(VLOOKUP($R163,I:$Q,9,0),"")</f>
        <v/>
      </c>
      <c r="X163" s="14" t="str">
        <f>IFERROR(VLOOKUP($R163,J:$Q,8,0),"")</f>
        <v/>
      </c>
      <c r="Y163" s="14" t="str">
        <f>IFERROR(VLOOKUP($R163,K:$Q,7,0),"")</f>
        <v/>
      </c>
      <c r="Z163" s="14" t="str">
        <f>IFERROR(VLOOKUP($R163,L:$Q,6,0),"")</f>
        <v/>
      </c>
      <c r="AA163" s="14" t="str">
        <f>IFERROR(VLOOKUP($R163,M:$Q,5,0),"")</f>
        <v/>
      </c>
      <c r="AB163" s="14" t="str">
        <f>IFERROR(VLOOKUP($R163,N:$Q,4,0),"")</f>
        <v/>
      </c>
      <c r="AC163" s="14" t="str">
        <f>IFERROR(VLOOKUP($R163,O:$Q,3,0),"")</f>
        <v/>
      </c>
      <c r="AD163" s="14" t="str">
        <f>IFERROR(VLOOKUP($R163,P:$Q,2,0),"")</f>
        <v/>
      </c>
    </row>
    <row r="164" spans="1:30" x14ac:dyDescent="0.15">
      <c r="A164" s="9">
        <f>'AB Touchpoint System Workbook'!Z175</f>
        <v>43282</v>
      </c>
      <c r="B164" s="14">
        <f t="shared" si="4"/>
        <v>7</v>
      </c>
      <c r="C164" s="12" t="str">
        <f>IF('AB Touchpoint System Workbook'!J175="A",VLOOKUP($B164,Reference!$A$93:D$104,4,0),IF('AB Touchpoint System Workbook'!J175="b",VLOOKUP($B164,Reference!$A$93:E$104,5,0),""))</f>
        <v/>
      </c>
      <c r="D164" s="12" t="str">
        <f>IF('AB Touchpoint System Workbook'!J175="A",Q164&amp;C164,IF('AB Touchpoint System Workbook'!J175="b",Q164&amp;C164,""))</f>
        <v/>
      </c>
      <c r="E164" s="12" t="b">
        <f>IF(ISNUMBER(SEARCH(S$1,$D164)),MAX(E$1:E163)+1)</f>
        <v>0</v>
      </c>
      <c r="F164" s="12" t="b">
        <f>IF(ISNUMBER(SEARCH(T$1,$D164)),MAX(F$1:F163)+1)</f>
        <v>0</v>
      </c>
      <c r="G164" s="12" t="b">
        <f>IF(ISNUMBER(SEARCH(U$1,$D164)),MAX(G$1:G163)+1)</f>
        <v>0</v>
      </c>
      <c r="H164" s="12" t="b">
        <f>IF(ISNUMBER(SEARCH(V$1,$D164)),MAX(H$1:H163)+1)</f>
        <v>0</v>
      </c>
      <c r="I164" s="12" t="b">
        <f>IF(ISNUMBER(SEARCH(W$1,$D164)),MAX(I$1:I163)+1)</f>
        <v>0</v>
      </c>
      <c r="J164" s="12" t="b">
        <f>IF(ISNUMBER(SEARCH(X$1,$D164)),MAX(J$1:J163)+1)</f>
        <v>0</v>
      </c>
      <c r="K164" s="12" t="b">
        <f>IF(ISNUMBER(SEARCH(Y$1,$D164)),MAX(K$1:K163)+1)</f>
        <v>0</v>
      </c>
      <c r="L164" s="12" t="b">
        <f>IF(ISNUMBER(SEARCH(Z$1,$D164)),MAX(L$1:L163)+1)</f>
        <v>0</v>
      </c>
      <c r="M164" s="12" t="b">
        <f>IF(ISNUMBER(SEARCH(AA$1,$D164)),MAX(M$1:M163)+1)</f>
        <v>0</v>
      </c>
      <c r="N164" s="12" t="b">
        <f>IF(ISNUMBER(SEARCH(AB$1,$D164)),MAX(N$1:N163)+1)</f>
        <v>0</v>
      </c>
      <c r="O164" s="12" t="b">
        <f>IF(ISNUMBER(SEARCH(AC$1,$D164)),MAX(O$1:O163)+1)</f>
        <v>0</v>
      </c>
      <c r="P164" s="12" t="b">
        <f>IF(ISNUMBER(SEARCH(AD$1,$D164)),MAX(P$1:P163)+1)</f>
        <v>0</v>
      </c>
      <c r="Q164" s="12" t="str">
        <f>'AB Touchpoint System Workbook'!K175</f>
        <v>Client 163</v>
      </c>
      <c r="R164" s="13">
        <f t="shared" si="5"/>
        <v>163</v>
      </c>
      <c r="S164" s="14" t="str">
        <f>IFERROR(VLOOKUP($R164,E:$Q,13,0),"")</f>
        <v/>
      </c>
      <c r="T164" s="14" t="str">
        <f>IFERROR(VLOOKUP($R164,F:$Q,12,0),"")</f>
        <v/>
      </c>
      <c r="U164" s="14" t="str">
        <f>IFERROR(VLOOKUP($R164,G:$Q,11,0),"")</f>
        <v/>
      </c>
      <c r="V164" s="14" t="str">
        <f>IFERROR(VLOOKUP($R164,H:$Q,10,0),"")</f>
        <v/>
      </c>
      <c r="W164" s="14" t="str">
        <f>IFERROR(VLOOKUP($R164,I:$Q,9,0),"")</f>
        <v/>
      </c>
      <c r="X164" s="14" t="str">
        <f>IFERROR(VLOOKUP($R164,J:$Q,8,0),"")</f>
        <v/>
      </c>
      <c r="Y164" s="14" t="str">
        <f>IFERROR(VLOOKUP($R164,K:$Q,7,0),"")</f>
        <v/>
      </c>
      <c r="Z164" s="14" t="str">
        <f>IFERROR(VLOOKUP($R164,L:$Q,6,0),"")</f>
        <v/>
      </c>
      <c r="AA164" s="14" t="str">
        <f>IFERROR(VLOOKUP($R164,M:$Q,5,0),"")</f>
        <v/>
      </c>
      <c r="AB164" s="14" t="str">
        <f>IFERROR(VLOOKUP($R164,N:$Q,4,0),"")</f>
        <v/>
      </c>
      <c r="AC164" s="14" t="str">
        <f>IFERROR(VLOOKUP($R164,O:$Q,3,0),"")</f>
        <v/>
      </c>
      <c r="AD164" s="14" t="str">
        <f>IFERROR(VLOOKUP($R164,P:$Q,2,0),"")</f>
        <v/>
      </c>
    </row>
    <row r="165" spans="1:30" x14ac:dyDescent="0.15">
      <c r="A165" s="9">
        <f>'AB Touchpoint System Workbook'!Z176</f>
        <v>43313</v>
      </c>
      <c r="B165" s="14">
        <f t="shared" si="4"/>
        <v>8</v>
      </c>
      <c r="C165" s="12" t="str">
        <f>IF('AB Touchpoint System Workbook'!J176="A",VLOOKUP($B165,Reference!$A$93:D$104,4,0),IF('AB Touchpoint System Workbook'!J176="b",VLOOKUP($B165,Reference!$A$93:E$104,5,0),""))</f>
        <v/>
      </c>
      <c r="D165" s="12" t="str">
        <f>IF('AB Touchpoint System Workbook'!J176="A",Q165&amp;C165,IF('AB Touchpoint System Workbook'!J176="b",Q165&amp;C165,""))</f>
        <v/>
      </c>
      <c r="E165" s="12" t="b">
        <f>IF(ISNUMBER(SEARCH(S$1,$D165)),MAX(E$1:E164)+1)</f>
        <v>0</v>
      </c>
      <c r="F165" s="12" t="b">
        <f>IF(ISNUMBER(SEARCH(T$1,$D165)),MAX(F$1:F164)+1)</f>
        <v>0</v>
      </c>
      <c r="G165" s="12" t="b">
        <f>IF(ISNUMBER(SEARCH(U$1,$D165)),MAX(G$1:G164)+1)</f>
        <v>0</v>
      </c>
      <c r="H165" s="12" t="b">
        <f>IF(ISNUMBER(SEARCH(V$1,$D165)),MAX(H$1:H164)+1)</f>
        <v>0</v>
      </c>
      <c r="I165" s="12" t="b">
        <f>IF(ISNUMBER(SEARCH(W$1,$D165)),MAX(I$1:I164)+1)</f>
        <v>0</v>
      </c>
      <c r="J165" s="12" t="b">
        <f>IF(ISNUMBER(SEARCH(X$1,$D165)),MAX(J$1:J164)+1)</f>
        <v>0</v>
      </c>
      <c r="K165" s="12" t="b">
        <f>IF(ISNUMBER(SEARCH(Y$1,$D165)),MAX(K$1:K164)+1)</f>
        <v>0</v>
      </c>
      <c r="L165" s="12" t="b">
        <f>IF(ISNUMBER(SEARCH(Z$1,$D165)),MAX(L$1:L164)+1)</f>
        <v>0</v>
      </c>
      <c r="M165" s="12" t="b">
        <f>IF(ISNUMBER(SEARCH(AA$1,$D165)),MAX(M$1:M164)+1)</f>
        <v>0</v>
      </c>
      <c r="N165" s="12" t="b">
        <f>IF(ISNUMBER(SEARCH(AB$1,$D165)),MAX(N$1:N164)+1)</f>
        <v>0</v>
      </c>
      <c r="O165" s="12" t="b">
        <f>IF(ISNUMBER(SEARCH(AC$1,$D165)),MAX(O$1:O164)+1)</f>
        <v>0</v>
      </c>
      <c r="P165" s="12" t="b">
        <f>IF(ISNUMBER(SEARCH(AD$1,$D165)),MAX(P$1:P164)+1)</f>
        <v>0</v>
      </c>
      <c r="Q165" s="12" t="str">
        <f>'AB Touchpoint System Workbook'!K176</f>
        <v>Client 164</v>
      </c>
      <c r="R165" s="13">
        <f t="shared" si="5"/>
        <v>164</v>
      </c>
      <c r="S165" s="14" t="str">
        <f>IFERROR(VLOOKUP($R165,E:$Q,13,0),"")</f>
        <v/>
      </c>
      <c r="T165" s="14" t="str">
        <f>IFERROR(VLOOKUP($R165,F:$Q,12,0),"")</f>
        <v/>
      </c>
      <c r="U165" s="14" t="str">
        <f>IFERROR(VLOOKUP($R165,G:$Q,11,0),"")</f>
        <v/>
      </c>
      <c r="V165" s="14" t="str">
        <f>IFERROR(VLOOKUP($R165,H:$Q,10,0),"")</f>
        <v/>
      </c>
      <c r="W165" s="14" t="str">
        <f>IFERROR(VLOOKUP($R165,I:$Q,9,0),"")</f>
        <v/>
      </c>
      <c r="X165" s="14" t="str">
        <f>IFERROR(VLOOKUP($R165,J:$Q,8,0),"")</f>
        <v/>
      </c>
      <c r="Y165" s="14" t="str">
        <f>IFERROR(VLOOKUP($R165,K:$Q,7,0),"")</f>
        <v/>
      </c>
      <c r="Z165" s="14" t="str">
        <f>IFERROR(VLOOKUP($R165,L:$Q,6,0),"")</f>
        <v/>
      </c>
      <c r="AA165" s="14" t="str">
        <f>IFERROR(VLOOKUP($R165,M:$Q,5,0),"")</f>
        <v/>
      </c>
      <c r="AB165" s="14" t="str">
        <f>IFERROR(VLOOKUP($R165,N:$Q,4,0),"")</f>
        <v/>
      </c>
      <c r="AC165" s="14" t="str">
        <f>IFERROR(VLOOKUP($R165,O:$Q,3,0),"")</f>
        <v/>
      </c>
      <c r="AD165" s="14" t="str">
        <f>IFERROR(VLOOKUP($R165,P:$Q,2,0),"")</f>
        <v/>
      </c>
    </row>
    <row r="166" spans="1:30" x14ac:dyDescent="0.15">
      <c r="A166" s="9">
        <f>'AB Touchpoint System Workbook'!Z177</f>
        <v>43344</v>
      </c>
      <c r="B166" s="14">
        <f t="shared" si="4"/>
        <v>9</v>
      </c>
      <c r="C166" s="12" t="str">
        <f>IF('AB Touchpoint System Workbook'!J177="A",VLOOKUP($B166,Reference!$A$93:D$104,4,0),IF('AB Touchpoint System Workbook'!J177="b",VLOOKUP($B166,Reference!$A$93:E$104,5,0),""))</f>
        <v/>
      </c>
      <c r="D166" s="12" t="str">
        <f>IF('AB Touchpoint System Workbook'!J177="A",Q166&amp;C166,IF('AB Touchpoint System Workbook'!J177="b",Q166&amp;C166,""))</f>
        <v/>
      </c>
      <c r="E166" s="12" t="b">
        <f>IF(ISNUMBER(SEARCH(S$1,$D166)),MAX(E$1:E165)+1)</f>
        <v>0</v>
      </c>
      <c r="F166" s="12" t="b">
        <f>IF(ISNUMBER(SEARCH(T$1,$D166)),MAX(F$1:F165)+1)</f>
        <v>0</v>
      </c>
      <c r="G166" s="12" t="b">
        <f>IF(ISNUMBER(SEARCH(U$1,$D166)),MAX(G$1:G165)+1)</f>
        <v>0</v>
      </c>
      <c r="H166" s="12" t="b">
        <f>IF(ISNUMBER(SEARCH(V$1,$D166)),MAX(H$1:H165)+1)</f>
        <v>0</v>
      </c>
      <c r="I166" s="12" t="b">
        <f>IF(ISNUMBER(SEARCH(W$1,$D166)),MAX(I$1:I165)+1)</f>
        <v>0</v>
      </c>
      <c r="J166" s="12" t="b">
        <f>IF(ISNUMBER(SEARCH(X$1,$D166)),MAX(J$1:J165)+1)</f>
        <v>0</v>
      </c>
      <c r="K166" s="12" t="b">
        <f>IF(ISNUMBER(SEARCH(Y$1,$D166)),MAX(K$1:K165)+1)</f>
        <v>0</v>
      </c>
      <c r="L166" s="12" t="b">
        <f>IF(ISNUMBER(SEARCH(Z$1,$D166)),MAX(L$1:L165)+1)</f>
        <v>0</v>
      </c>
      <c r="M166" s="12" t="b">
        <f>IF(ISNUMBER(SEARCH(AA$1,$D166)),MAX(M$1:M165)+1)</f>
        <v>0</v>
      </c>
      <c r="N166" s="12" t="b">
        <f>IF(ISNUMBER(SEARCH(AB$1,$D166)),MAX(N$1:N165)+1)</f>
        <v>0</v>
      </c>
      <c r="O166" s="12" t="b">
        <f>IF(ISNUMBER(SEARCH(AC$1,$D166)),MAX(O$1:O165)+1)</f>
        <v>0</v>
      </c>
      <c r="P166" s="12" t="b">
        <f>IF(ISNUMBER(SEARCH(AD$1,$D166)),MAX(P$1:P165)+1)</f>
        <v>0</v>
      </c>
      <c r="Q166" s="12" t="str">
        <f>'AB Touchpoint System Workbook'!K177</f>
        <v>Client 165</v>
      </c>
      <c r="R166" s="13">
        <f t="shared" si="5"/>
        <v>165</v>
      </c>
      <c r="S166" s="14" t="str">
        <f>IFERROR(VLOOKUP($R166,E:$Q,13,0),"")</f>
        <v/>
      </c>
      <c r="T166" s="14" t="str">
        <f>IFERROR(VLOOKUP($R166,F:$Q,12,0),"")</f>
        <v/>
      </c>
      <c r="U166" s="14" t="str">
        <f>IFERROR(VLOOKUP($R166,G:$Q,11,0),"")</f>
        <v/>
      </c>
      <c r="V166" s="14" t="str">
        <f>IFERROR(VLOOKUP($R166,H:$Q,10,0),"")</f>
        <v/>
      </c>
      <c r="W166" s="14" t="str">
        <f>IFERROR(VLOOKUP($R166,I:$Q,9,0),"")</f>
        <v/>
      </c>
      <c r="X166" s="14" t="str">
        <f>IFERROR(VLOOKUP($R166,J:$Q,8,0),"")</f>
        <v/>
      </c>
      <c r="Y166" s="14" t="str">
        <f>IFERROR(VLOOKUP($R166,K:$Q,7,0),"")</f>
        <v/>
      </c>
      <c r="Z166" s="14" t="str">
        <f>IFERROR(VLOOKUP($R166,L:$Q,6,0),"")</f>
        <v/>
      </c>
      <c r="AA166" s="14" t="str">
        <f>IFERROR(VLOOKUP($R166,M:$Q,5,0),"")</f>
        <v/>
      </c>
      <c r="AB166" s="14" t="str">
        <f>IFERROR(VLOOKUP($R166,N:$Q,4,0),"")</f>
        <v/>
      </c>
      <c r="AC166" s="14" t="str">
        <f>IFERROR(VLOOKUP($R166,O:$Q,3,0),"")</f>
        <v/>
      </c>
      <c r="AD166" s="14" t="str">
        <f>IFERROR(VLOOKUP($R166,P:$Q,2,0),"")</f>
        <v/>
      </c>
    </row>
    <row r="167" spans="1:30" x14ac:dyDescent="0.15">
      <c r="A167" s="9">
        <f>'AB Touchpoint System Workbook'!Z178</f>
        <v>43374</v>
      </c>
      <c r="B167" s="14">
        <f t="shared" si="4"/>
        <v>10</v>
      </c>
      <c r="C167" s="12" t="str">
        <f>IF('AB Touchpoint System Workbook'!J178="A",VLOOKUP($B167,Reference!$A$93:D$104,4,0),IF('AB Touchpoint System Workbook'!J178="b",VLOOKUP($B167,Reference!$A$93:E$104,5,0),""))</f>
        <v/>
      </c>
      <c r="D167" s="12" t="str">
        <f>IF('AB Touchpoint System Workbook'!J178="A",Q167&amp;C167,IF('AB Touchpoint System Workbook'!J178="b",Q167&amp;C167,""))</f>
        <v/>
      </c>
      <c r="E167" s="12" t="b">
        <f>IF(ISNUMBER(SEARCH(S$1,$D167)),MAX(E$1:E166)+1)</f>
        <v>0</v>
      </c>
      <c r="F167" s="12" t="b">
        <f>IF(ISNUMBER(SEARCH(T$1,$D167)),MAX(F$1:F166)+1)</f>
        <v>0</v>
      </c>
      <c r="G167" s="12" t="b">
        <f>IF(ISNUMBER(SEARCH(U$1,$D167)),MAX(G$1:G166)+1)</f>
        <v>0</v>
      </c>
      <c r="H167" s="12" t="b">
        <f>IF(ISNUMBER(SEARCH(V$1,$D167)),MAX(H$1:H166)+1)</f>
        <v>0</v>
      </c>
      <c r="I167" s="12" t="b">
        <f>IF(ISNUMBER(SEARCH(W$1,$D167)),MAX(I$1:I166)+1)</f>
        <v>0</v>
      </c>
      <c r="J167" s="12" t="b">
        <f>IF(ISNUMBER(SEARCH(X$1,$D167)),MAX(J$1:J166)+1)</f>
        <v>0</v>
      </c>
      <c r="K167" s="12" t="b">
        <f>IF(ISNUMBER(SEARCH(Y$1,$D167)),MAX(K$1:K166)+1)</f>
        <v>0</v>
      </c>
      <c r="L167" s="12" t="b">
        <f>IF(ISNUMBER(SEARCH(Z$1,$D167)),MAX(L$1:L166)+1)</f>
        <v>0</v>
      </c>
      <c r="M167" s="12" t="b">
        <f>IF(ISNUMBER(SEARCH(AA$1,$D167)),MAX(M$1:M166)+1)</f>
        <v>0</v>
      </c>
      <c r="N167" s="12" t="b">
        <f>IF(ISNUMBER(SEARCH(AB$1,$D167)),MAX(N$1:N166)+1)</f>
        <v>0</v>
      </c>
      <c r="O167" s="12" t="b">
        <f>IF(ISNUMBER(SEARCH(AC$1,$D167)),MAX(O$1:O166)+1)</f>
        <v>0</v>
      </c>
      <c r="P167" s="12" t="b">
        <f>IF(ISNUMBER(SEARCH(AD$1,$D167)),MAX(P$1:P166)+1)</f>
        <v>0</v>
      </c>
      <c r="Q167" s="12" t="str">
        <f>'AB Touchpoint System Workbook'!K178</f>
        <v>Client 166</v>
      </c>
      <c r="R167" s="13">
        <f t="shared" si="5"/>
        <v>166</v>
      </c>
      <c r="S167" s="14" t="str">
        <f>IFERROR(VLOOKUP($R167,E:$Q,13,0),"")</f>
        <v/>
      </c>
      <c r="T167" s="14" t="str">
        <f>IFERROR(VLOOKUP($R167,F:$Q,12,0),"")</f>
        <v/>
      </c>
      <c r="U167" s="14" t="str">
        <f>IFERROR(VLOOKUP($R167,G:$Q,11,0),"")</f>
        <v/>
      </c>
      <c r="V167" s="14" t="str">
        <f>IFERROR(VLOOKUP($R167,H:$Q,10,0),"")</f>
        <v/>
      </c>
      <c r="W167" s="14" t="str">
        <f>IFERROR(VLOOKUP($R167,I:$Q,9,0),"")</f>
        <v/>
      </c>
      <c r="X167" s="14" t="str">
        <f>IFERROR(VLOOKUP($R167,J:$Q,8,0),"")</f>
        <v/>
      </c>
      <c r="Y167" s="14" t="str">
        <f>IFERROR(VLOOKUP($R167,K:$Q,7,0),"")</f>
        <v/>
      </c>
      <c r="Z167" s="14" t="str">
        <f>IFERROR(VLOOKUP($R167,L:$Q,6,0),"")</f>
        <v/>
      </c>
      <c r="AA167" s="14" t="str">
        <f>IFERROR(VLOOKUP($R167,M:$Q,5,0),"")</f>
        <v/>
      </c>
      <c r="AB167" s="14" t="str">
        <f>IFERROR(VLOOKUP($R167,N:$Q,4,0),"")</f>
        <v/>
      </c>
      <c r="AC167" s="14" t="str">
        <f>IFERROR(VLOOKUP($R167,O:$Q,3,0),"")</f>
        <v/>
      </c>
      <c r="AD167" s="14" t="str">
        <f>IFERROR(VLOOKUP($R167,P:$Q,2,0),"")</f>
        <v/>
      </c>
    </row>
    <row r="168" spans="1:30" x14ac:dyDescent="0.15">
      <c r="A168" s="9">
        <f>'AB Touchpoint System Workbook'!Z179</f>
        <v>43405</v>
      </c>
      <c r="B168" s="14">
        <f t="shared" si="4"/>
        <v>11</v>
      </c>
      <c r="C168" s="12" t="str">
        <f>IF('AB Touchpoint System Workbook'!J179="A",VLOOKUP($B168,Reference!$A$93:D$104,4,0),IF('AB Touchpoint System Workbook'!J179="b",VLOOKUP($B168,Reference!$A$93:E$104,5,0),""))</f>
        <v/>
      </c>
      <c r="D168" s="12" t="str">
        <f>IF('AB Touchpoint System Workbook'!J179="A",Q168&amp;C168,IF('AB Touchpoint System Workbook'!J179="b",Q168&amp;C168,""))</f>
        <v/>
      </c>
      <c r="E168" s="12" t="b">
        <f>IF(ISNUMBER(SEARCH(S$1,$D168)),MAX(E$1:E167)+1)</f>
        <v>0</v>
      </c>
      <c r="F168" s="12" t="b">
        <f>IF(ISNUMBER(SEARCH(T$1,$D168)),MAX(F$1:F167)+1)</f>
        <v>0</v>
      </c>
      <c r="G168" s="12" t="b">
        <f>IF(ISNUMBER(SEARCH(U$1,$D168)),MAX(G$1:G167)+1)</f>
        <v>0</v>
      </c>
      <c r="H168" s="12" t="b">
        <f>IF(ISNUMBER(SEARCH(V$1,$D168)),MAX(H$1:H167)+1)</f>
        <v>0</v>
      </c>
      <c r="I168" s="12" t="b">
        <f>IF(ISNUMBER(SEARCH(W$1,$D168)),MAX(I$1:I167)+1)</f>
        <v>0</v>
      </c>
      <c r="J168" s="12" t="b">
        <f>IF(ISNUMBER(SEARCH(X$1,$D168)),MAX(J$1:J167)+1)</f>
        <v>0</v>
      </c>
      <c r="K168" s="12" t="b">
        <f>IF(ISNUMBER(SEARCH(Y$1,$D168)),MAX(K$1:K167)+1)</f>
        <v>0</v>
      </c>
      <c r="L168" s="12" t="b">
        <f>IF(ISNUMBER(SEARCH(Z$1,$D168)),MAX(L$1:L167)+1)</f>
        <v>0</v>
      </c>
      <c r="M168" s="12" t="b">
        <f>IF(ISNUMBER(SEARCH(AA$1,$D168)),MAX(M$1:M167)+1)</f>
        <v>0</v>
      </c>
      <c r="N168" s="12" t="b">
        <f>IF(ISNUMBER(SEARCH(AB$1,$D168)),MAX(N$1:N167)+1)</f>
        <v>0</v>
      </c>
      <c r="O168" s="12" t="b">
        <f>IF(ISNUMBER(SEARCH(AC$1,$D168)),MAX(O$1:O167)+1)</f>
        <v>0</v>
      </c>
      <c r="P168" s="12" t="b">
        <f>IF(ISNUMBER(SEARCH(AD$1,$D168)),MAX(P$1:P167)+1)</f>
        <v>0</v>
      </c>
      <c r="Q168" s="12" t="str">
        <f>'AB Touchpoint System Workbook'!K179</f>
        <v>Client 167</v>
      </c>
      <c r="R168" s="13">
        <f t="shared" si="5"/>
        <v>167</v>
      </c>
      <c r="S168" s="14" t="str">
        <f>IFERROR(VLOOKUP($R168,E:$Q,13,0),"")</f>
        <v/>
      </c>
      <c r="T168" s="14" t="str">
        <f>IFERROR(VLOOKUP($R168,F:$Q,12,0),"")</f>
        <v/>
      </c>
      <c r="U168" s="14" t="str">
        <f>IFERROR(VLOOKUP($R168,G:$Q,11,0),"")</f>
        <v/>
      </c>
      <c r="V168" s="14" t="str">
        <f>IFERROR(VLOOKUP($R168,H:$Q,10,0),"")</f>
        <v/>
      </c>
      <c r="W168" s="14" t="str">
        <f>IFERROR(VLOOKUP($R168,I:$Q,9,0),"")</f>
        <v/>
      </c>
      <c r="X168" s="14" t="str">
        <f>IFERROR(VLOOKUP($R168,J:$Q,8,0),"")</f>
        <v/>
      </c>
      <c r="Y168" s="14" t="str">
        <f>IFERROR(VLOOKUP($R168,K:$Q,7,0),"")</f>
        <v/>
      </c>
      <c r="Z168" s="14" t="str">
        <f>IFERROR(VLOOKUP($R168,L:$Q,6,0),"")</f>
        <v/>
      </c>
      <c r="AA168" s="14" t="str">
        <f>IFERROR(VLOOKUP($R168,M:$Q,5,0),"")</f>
        <v/>
      </c>
      <c r="AB168" s="14" t="str">
        <f>IFERROR(VLOOKUP($R168,N:$Q,4,0),"")</f>
        <v/>
      </c>
      <c r="AC168" s="14" t="str">
        <f>IFERROR(VLOOKUP($R168,O:$Q,3,0),"")</f>
        <v/>
      </c>
      <c r="AD168" s="14" t="str">
        <f>IFERROR(VLOOKUP($R168,P:$Q,2,0),"")</f>
        <v/>
      </c>
    </row>
    <row r="169" spans="1:30" x14ac:dyDescent="0.15">
      <c r="A169" s="9">
        <f>'AB Touchpoint System Workbook'!Z180</f>
        <v>43435</v>
      </c>
      <c r="B169" s="14">
        <f t="shared" si="4"/>
        <v>12</v>
      </c>
      <c r="C169" s="12" t="str">
        <f>IF('AB Touchpoint System Workbook'!J180="A",VLOOKUP($B169,Reference!$A$93:D$104,4,0),IF('AB Touchpoint System Workbook'!J180="b",VLOOKUP($B169,Reference!$A$93:E$104,5,0),""))</f>
        <v/>
      </c>
      <c r="D169" s="12" t="str">
        <f>IF('AB Touchpoint System Workbook'!J180="A",Q169&amp;C169,IF('AB Touchpoint System Workbook'!J180="b",Q169&amp;C169,""))</f>
        <v/>
      </c>
      <c r="E169" s="12" t="b">
        <f>IF(ISNUMBER(SEARCH(S$1,$D169)),MAX(E$1:E168)+1)</f>
        <v>0</v>
      </c>
      <c r="F169" s="12" t="b">
        <f>IF(ISNUMBER(SEARCH(T$1,$D169)),MAX(F$1:F168)+1)</f>
        <v>0</v>
      </c>
      <c r="G169" s="12" t="b">
        <f>IF(ISNUMBER(SEARCH(U$1,$D169)),MAX(G$1:G168)+1)</f>
        <v>0</v>
      </c>
      <c r="H169" s="12" t="b">
        <f>IF(ISNUMBER(SEARCH(V$1,$D169)),MAX(H$1:H168)+1)</f>
        <v>0</v>
      </c>
      <c r="I169" s="12" t="b">
        <f>IF(ISNUMBER(SEARCH(W$1,$D169)),MAX(I$1:I168)+1)</f>
        <v>0</v>
      </c>
      <c r="J169" s="12" t="b">
        <f>IF(ISNUMBER(SEARCH(X$1,$D169)),MAX(J$1:J168)+1)</f>
        <v>0</v>
      </c>
      <c r="K169" s="12" t="b">
        <f>IF(ISNUMBER(SEARCH(Y$1,$D169)),MAX(K$1:K168)+1)</f>
        <v>0</v>
      </c>
      <c r="L169" s="12" t="b">
        <f>IF(ISNUMBER(SEARCH(Z$1,$D169)),MAX(L$1:L168)+1)</f>
        <v>0</v>
      </c>
      <c r="M169" s="12" t="b">
        <f>IF(ISNUMBER(SEARCH(AA$1,$D169)),MAX(M$1:M168)+1)</f>
        <v>0</v>
      </c>
      <c r="N169" s="12" t="b">
        <f>IF(ISNUMBER(SEARCH(AB$1,$D169)),MAX(N$1:N168)+1)</f>
        <v>0</v>
      </c>
      <c r="O169" s="12" t="b">
        <f>IF(ISNUMBER(SEARCH(AC$1,$D169)),MAX(O$1:O168)+1)</f>
        <v>0</v>
      </c>
      <c r="P169" s="12" t="b">
        <f>IF(ISNUMBER(SEARCH(AD$1,$D169)),MAX(P$1:P168)+1)</f>
        <v>0</v>
      </c>
      <c r="Q169" s="12" t="str">
        <f>'AB Touchpoint System Workbook'!K180</f>
        <v>Client 168</v>
      </c>
      <c r="R169" s="13">
        <f t="shared" si="5"/>
        <v>168</v>
      </c>
      <c r="S169" s="14" t="str">
        <f>IFERROR(VLOOKUP($R169,E:$Q,13,0),"")</f>
        <v/>
      </c>
      <c r="T169" s="14" t="str">
        <f>IFERROR(VLOOKUP($R169,F:$Q,12,0),"")</f>
        <v/>
      </c>
      <c r="U169" s="14" t="str">
        <f>IFERROR(VLOOKUP($R169,G:$Q,11,0),"")</f>
        <v/>
      </c>
      <c r="V169" s="14" t="str">
        <f>IFERROR(VLOOKUP($R169,H:$Q,10,0),"")</f>
        <v/>
      </c>
      <c r="W169" s="14" t="str">
        <f>IFERROR(VLOOKUP($R169,I:$Q,9,0),"")</f>
        <v/>
      </c>
      <c r="X169" s="14" t="str">
        <f>IFERROR(VLOOKUP($R169,J:$Q,8,0),"")</f>
        <v/>
      </c>
      <c r="Y169" s="14" t="str">
        <f>IFERROR(VLOOKUP($R169,K:$Q,7,0),"")</f>
        <v/>
      </c>
      <c r="Z169" s="14" t="str">
        <f>IFERROR(VLOOKUP($R169,L:$Q,6,0),"")</f>
        <v/>
      </c>
      <c r="AA169" s="14" t="str">
        <f>IFERROR(VLOOKUP($R169,M:$Q,5,0),"")</f>
        <v/>
      </c>
      <c r="AB169" s="14" t="str">
        <f>IFERROR(VLOOKUP($R169,N:$Q,4,0),"")</f>
        <v/>
      </c>
      <c r="AC169" s="14" t="str">
        <f>IFERROR(VLOOKUP($R169,O:$Q,3,0),"")</f>
        <v/>
      </c>
      <c r="AD169" s="14" t="str">
        <f>IFERROR(VLOOKUP($R169,P:$Q,2,0),"")</f>
        <v/>
      </c>
    </row>
    <row r="170" spans="1:30" x14ac:dyDescent="0.15">
      <c r="A170" s="9">
        <f>'AB Touchpoint System Workbook'!Z181</f>
        <v>43101</v>
      </c>
      <c r="B170" s="14">
        <f t="shared" si="4"/>
        <v>1</v>
      </c>
      <c r="C170" s="12" t="str">
        <f>IF('AB Touchpoint System Workbook'!J181="A",VLOOKUP($B170,Reference!$A$93:D$104,4,0),IF('AB Touchpoint System Workbook'!J181="b",VLOOKUP($B170,Reference!$A$93:E$104,5,0),""))</f>
        <v/>
      </c>
      <c r="D170" s="12" t="str">
        <f>IF('AB Touchpoint System Workbook'!J181="A",Q170&amp;C170,IF('AB Touchpoint System Workbook'!J181="b",Q170&amp;C170,""))</f>
        <v/>
      </c>
      <c r="E170" s="12" t="b">
        <f>IF(ISNUMBER(SEARCH(S$1,$D170)),MAX(E$1:E169)+1)</f>
        <v>0</v>
      </c>
      <c r="F170" s="12" t="b">
        <f>IF(ISNUMBER(SEARCH(T$1,$D170)),MAX(F$1:F169)+1)</f>
        <v>0</v>
      </c>
      <c r="G170" s="12" t="b">
        <f>IF(ISNUMBER(SEARCH(U$1,$D170)),MAX(G$1:G169)+1)</f>
        <v>0</v>
      </c>
      <c r="H170" s="12" t="b">
        <f>IF(ISNUMBER(SEARCH(V$1,$D170)),MAX(H$1:H169)+1)</f>
        <v>0</v>
      </c>
      <c r="I170" s="12" t="b">
        <f>IF(ISNUMBER(SEARCH(W$1,$D170)),MAX(I$1:I169)+1)</f>
        <v>0</v>
      </c>
      <c r="J170" s="12" t="b">
        <f>IF(ISNUMBER(SEARCH(X$1,$D170)),MAX(J$1:J169)+1)</f>
        <v>0</v>
      </c>
      <c r="K170" s="12" t="b">
        <f>IF(ISNUMBER(SEARCH(Y$1,$D170)),MAX(K$1:K169)+1)</f>
        <v>0</v>
      </c>
      <c r="L170" s="12" t="b">
        <f>IF(ISNUMBER(SEARCH(Z$1,$D170)),MAX(L$1:L169)+1)</f>
        <v>0</v>
      </c>
      <c r="M170" s="12" t="b">
        <f>IF(ISNUMBER(SEARCH(AA$1,$D170)),MAX(M$1:M169)+1)</f>
        <v>0</v>
      </c>
      <c r="N170" s="12" t="b">
        <f>IF(ISNUMBER(SEARCH(AB$1,$D170)),MAX(N$1:N169)+1)</f>
        <v>0</v>
      </c>
      <c r="O170" s="12" t="b">
        <f>IF(ISNUMBER(SEARCH(AC$1,$D170)),MAX(O$1:O169)+1)</f>
        <v>0</v>
      </c>
      <c r="P170" s="12" t="b">
        <f>IF(ISNUMBER(SEARCH(AD$1,$D170)),MAX(P$1:P169)+1)</f>
        <v>0</v>
      </c>
      <c r="Q170" s="12" t="str">
        <f>'AB Touchpoint System Workbook'!K181</f>
        <v>Client 169</v>
      </c>
      <c r="R170" s="13">
        <f t="shared" si="5"/>
        <v>169</v>
      </c>
      <c r="S170" s="14" t="str">
        <f>IFERROR(VLOOKUP($R170,E:$Q,13,0),"")</f>
        <v/>
      </c>
      <c r="T170" s="14" t="str">
        <f>IFERROR(VLOOKUP($R170,F:$Q,12,0),"")</f>
        <v/>
      </c>
      <c r="U170" s="14" t="str">
        <f>IFERROR(VLOOKUP($R170,G:$Q,11,0),"")</f>
        <v/>
      </c>
      <c r="V170" s="14" t="str">
        <f>IFERROR(VLOOKUP($R170,H:$Q,10,0),"")</f>
        <v/>
      </c>
      <c r="W170" s="14" t="str">
        <f>IFERROR(VLOOKUP($R170,I:$Q,9,0),"")</f>
        <v/>
      </c>
      <c r="X170" s="14" t="str">
        <f>IFERROR(VLOOKUP($R170,J:$Q,8,0),"")</f>
        <v/>
      </c>
      <c r="Y170" s="14" t="str">
        <f>IFERROR(VLOOKUP($R170,K:$Q,7,0),"")</f>
        <v/>
      </c>
      <c r="Z170" s="14" t="str">
        <f>IFERROR(VLOOKUP($R170,L:$Q,6,0),"")</f>
        <v/>
      </c>
      <c r="AA170" s="14" t="str">
        <f>IFERROR(VLOOKUP($R170,M:$Q,5,0),"")</f>
        <v/>
      </c>
      <c r="AB170" s="14" t="str">
        <f>IFERROR(VLOOKUP($R170,N:$Q,4,0),"")</f>
        <v/>
      </c>
      <c r="AC170" s="14" t="str">
        <f>IFERROR(VLOOKUP($R170,O:$Q,3,0),"")</f>
        <v/>
      </c>
      <c r="AD170" s="14" t="str">
        <f>IFERROR(VLOOKUP($R170,P:$Q,2,0),"")</f>
        <v/>
      </c>
    </row>
    <row r="171" spans="1:30" x14ac:dyDescent="0.15">
      <c r="A171" s="9">
        <f>'AB Touchpoint System Workbook'!Z182</f>
        <v>43132</v>
      </c>
      <c r="B171" s="14">
        <f t="shared" si="4"/>
        <v>2</v>
      </c>
      <c r="C171" s="12" t="str">
        <f>IF('AB Touchpoint System Workbook'!J182="A",VLOOKUP($B171,Reference!$A$93:D$104,4,0),IF('AB Touchpoint System Workbook'!J182="b",VLOOKUP($B171,Reference!$A$93:E$104,5,0),""))</f>
        <v/>
      </c>
      <c r="D171" s="12" t="str">
        <f>IF('AB Touchpoint System Workbook'!J182="A",Q171&amp;C171,IF('AB Touchpoint System Workbook'!J182="b",Q171&amp;C171,""))</f>
        <v/>
      </c>
      <c r="E171" s="12" t="b">
        <f>IF(ISNUMBER(SEARCH(S$1,$D171)),MAX(E$1:E170)+1)</f>
        <v>0</v>
      </c>
      <c r="F171" s="12" t="b">
        <f>IF(ISNUMBER(SEARCH(T$1,$D171)),MAX(F$1:F170)+1)</f>
        <v>0</v>
      </c>
      <c r="G171" s="12" t="b">
        <f>IF(ISNUMBER(SEARCH(U$1,$D171)),MAX(G$1:G170)+1)</f>
        <v>0</v>
      </c>
      <c r="H171" s="12" t="b">
        <f>IF(ISNUMBER(SEARCH(V$1,$D171)),MAX(H$1:H170)+1)</f>
        <v>0</v>
      </c>
      <c r="I171" s="12" t="b">
        <f>IF(ISNUMBER(SEARCH(W$1,$D171)),MAX(I$1:I170)+1)</f>
        <v>0</v>
      </c>
      <c r="J171" s="12" t="b">
        <f>IF(ISNUMBER(SEARCH(X$1,$D171)),MAX(J$1:J170)+1)</f>
        <v>0</v>
      </c>
      <c r="K171" s="12" t="b">
        <f>IF(ISNUMBER(SEARCH(Y$1,$D171)),MAX(K$1:K170)+1)</f>
        <v>0</v>
      </c>
      <c r="L171" s="12" t="b">
        <f>IF(ISNUMBER(SEARCH(Z$1,$D171)),MAX(L$1:L170)+1)</f>
        <v>0</v>
      </c>
      <c r="M171" s="12" t="b">
        <f>IF(ISNUMBER(SEARCH(AA$1,$D171)),MAX(M$1:M170)+1)</f>
        <v>0</v>
      </c>
      <c r="N171" s="12" t="b">
        <f>IF(ISNUMBER(SEARCH(AB$1,$D171)),MAX(N$1:N170)+1)</f>
        <v>0</v>
      </c>
      <c r="O171" s="12" t="b">
        <f>IF(ISNUMBER(SEARCH(AC$1,$D171)),MAX(O$1:O170)+1)</f>
        <v>0</v>
      </c>
      <c r="P171" s="12" t="b">
        <f>IF(ISNUMBER(SEARCH(AD$1,$D171)),MAX(P$1:P170)+1)</f>
        <v>0</v>
      </c>
      <c r="Q171" s="12" t="str">
        <f>'AB Touchpoint System Workbook'!K182</f>
        <v>Client 170</v>
      </c>
      <c r="R171" s="13">
        <f t="shared" si="5"/>
        <v>170</v>
      </c>
      <c r="S171" s="14" t="str">
        <f>IFERROR(VLOOKUP($R171,E:$Q,13,0),"")</f>
        <v/>
      </c>
      <c r="T171" s="14" t="str">
        <f>IFERROR(VLOOKUP($R171,F:$Q,12,0),"")</f>
        <v/>
      </c>
      <c r="U171" s="14" t="str">
        <f>IFERROR(VLOOKUP($R171,G:$Q,11,0),"")</f>
        <v/>
      </c>
      <c r="V171" s="14" t="str">
        <f>IFERROR(VLOOKUP($R171,H:$Q,10,0),"")</f>
        <v/>
      </c>
      <c r="W171" s="14" t="str">
        <f>IFERROR(VLOOKUP($R171,I:$Q,9,0),"")</f>
        <v/>
      </c>
      <c r="X171" s="14" t="str">
        <f>IFERROR(VLOOKUP($R171,J:$Q,8,0),"")</f>
        <v/>
      </c>
      <c r="Y171" s="14" t="str">
        <f>IFERROR(VLOOKUP($R171,K:$Q,7,0),"")</f>
        <v/>
      </c>
      <c r="Z171" s="14" t="str">
        <f>IFERROR(VLOOKUP($R171,L:$Q,6,0),"")</f>
        <v/>
      </c>
      <c r="AA171" s="14" t="str">
        <f>IFERROR(VLOOKUP($R171,M:$Q,5,0),"")</f>
        <v/>
      </c>
      <c r="AB171" s="14" t="str">
        <f>IFERROR(VLOOKUP($R171,N:$Q,4,0),"")</f>
        <v/>
      </c>
      <c r="AC171" s="14" t="str">
        <f>IFERROR(VLOOKUP($R171,O:$Q,3,0),"")</f>
        <v/>
      </c>
      <c r="AD171" s="14" t="str">
        <f>IFERROR(VLOOKUP($R171,P:$Q,2,0),"")</f>
        <v/>
      </c>
    </row>
    <row r="172" spans="1:30" x14ac:dyDescent="0.15">
      <c r="A172" s="9">
        <f>'AB Touchpoint System Workbook'!Z183</f>
        <v>43160</v>
      </c>
      <c r="B172" s="14">
        <f t="shared" si="4"/>
        <v>3</v>
      </c>
      <c r="C172" s="12" t="str">
        <f>IF('AB Touchpoint System Workbook'!J183="A",VLOOKUP($B172,Reference!$A$93:D$104,4,0),IF('AB Touchpoint System Workbook'!J183="b",VLOOKUP($B172,Reference!$A$93:E$104,5,0),""))</f>
        <v/>
      </c>
      <c r="D172" s="12" t="str">
        <f>IF('AB Touchpoint System Workbook'!J183="A",Q172&amp;C172,IF('AB Touchpoint System Workbook'!J183="b",Q172&amp;C172,""))</f>
        <v/>
      </c>
      <c r="E172" s="12" t="b">
        <f>IF(ISNUMBER(SEARCH(S$1,$D172)),MAX(E$1:E171)+1)</f>
        <v>0</v>
      </c>
      <c r="F172" s="12" t="b">
        <f>IF(ISNUMBER(SEARCH(T$1,$D172)),MAX(F$1:F171)+1)</f>
        <v>0</v>
      </c>
      <c r="G172" s="12" t="b">
        <f>IF(ISNUMBER(SEARCH(U$1,$D172)),MAX(G$1:G171)+1)</f>
        <v>0</v>
      </c>
      <c r="H172" s="12" t="b">
        <f>IF(ISNUMBER(SEARCH(V$1,$D172)),MAX(H$1:H171)+1)</f>
        <v>0</v>
      </c>
      <c r="I172" s="12" t="b">
        <f>IF(ISNUMBER(SEARCH(W$1,$D172)),MAX(I$1:I171)+1)</f>
        <v>0</v>
      </c>
      <c r="J172" s="12" t="b">
        <f>IF(ISNUMBER(SEARCH(X$1,$D172)),MAX(J$1:J171)+1)</f>
        <v>0</v>
      </c>
      <c r="K172" s="12" t="b">
        <f>IF(ISNUMBER(SEARCH(Y$1,$D172)),MAX(K$1:K171)+1)</f>
        <v>0</v>
      </c>
      <c r="L172" s="12" t="b">
        <f>IF(ISNUMBER(SEARCH(Z$1,$D172)),MAX(L$1:L171)+1)</f>
        <v>0</v>
      </c>
      <c r="M172" s="12" t="b">
        <f>IF(ISNUMBER(SEARCH(AA$1,$D172)),MAX(M$1:M171)+1)</f>
        <v>0</v>
      </c>
      <c r="N172" s="12" t="b">
        <f>IF(ISNUMBER(SEARCH(AB$1,$D172)),MAX(N$1:N171)+1)</f>
        <v>0</v>
      </c>
      <c r="O172" s="12" t="b">
        <f>IF(ISNUMBER(SEARCH(AC$1,$D172)),MAX(O$1:O171)+1)</f>
        <v>0</v>
      </c>
      <c r="P172" s="12" t="b">
        <f>IF(ISNUMBER(SEARCH(AD$1,$D172)),MAX(P$1:P171)+1)</f>
        <v>0</v>
      </c>
      <c r="Q172" s="12" t="str">
        <f>'AB Touchpoint System Workbook'!K183</f>
        <v>Client 171</v>
      </c>
      <c r="R172" s="13">
        <f t="shared" si="5"/>
        <v>171</v>
      </c>
      <c r="S172" s="14" t="str">
        <f>IFERROR(VLOOKUP($R172,E:$Q,13,0),"")</f>
        <v/>
      </c>
      <c r="T172" s="14" t="str">
        <f>IFERROR(VLOOKUP($R172,F:$Q,12,0),"")</f>
        <v/>
      </c>
      <c r="U172" s="14" t="str">
        <f>IFERROR(VLOOKUP($R172,G:$Q,11,0),"")</f>
        <v/>
      </c>
      <c r="V172" s="14" t="str">
        <f>IFERROR(VLOOKUP($R172,H:$Q,10,0),"")</f>
        <v/>
      </c>
      <c r="W172" s="14" t="str">
        <f>IFERROR(VLOOKUP($R172,I:$Q,9,0),"")</f>
        <v/>
      </c>
      <c r="X172" s="14" t="str">
        <f>IFERROR(VLOOKUP($R172,J:$Q,8,0),"")</f>
        <v/>
      </c>
      <c r="Y172" s="14" t="str">
        <f>IFERROR(VLOOKUP($R172,K:$Q,7,0),"")</f>
        <v/>
      </c>
      <c r="Z172" s="14" t="str">
        <f>IFERROR(VLOOKUP($R172,L:$Q,6,0),"")</f>
        <v/>
      </c>
      <c r="AA172" s="14" t="str">
        <f>IFERROR(VLOOKUP($R172,M:$Q,5,0),"")</f>
        <v/>
      </c>
      <c r="AB172" s="14" t="str">
        <f>IFERROR(VLOOKUP($R172,N:$Q,4,0),"")</f>
        <v/>
      </c>
      <c r="AC172" s="14" t="str">
        <f>IFERROR(VLOOKUP($R172,O:$Q,3,0),"")</f>
        <v/>
      </c>
      <c r="AD172" s="14" t="str">
        <f>IFERROR(VLOOKUP($R172,P:$Q,2,0),"")</f>
        <v/>
      </c>
    </row>
    <row r="173" spans="1:30" x14ac:dyDescent="0.15">
      <c r="A173" s="9">
        <f>'AB Touchpoint System Workbook'!Z184</f>
        <v>43191</v>
      </c>
      <c r="B173" s="14">
        <f t="shared" si="4"/>
        <v>4</v>
      </c>
      <c r="C173" s="12" t="str">
        <f>IF('AB Touchpoint System Workbook'!J184="A",VLOOKUP($B173,Reference!$A$93:D$104,4,0),IF('AB Touchpoint System Workbook'!J184="b",VLOOKUP($B173,Reference!$A$93:E$104,5,0),""))</f>
        <v/>
      </c>
      <c r="D173" s="12" t="str">
        <f>IF('AB Touchpoint System Workbook'!J184="A",Q173&amp;C173,IF('AB Touchpoint System Workbook'!J184="b",Q173&amp;C173,""))</f>
        <v/>
      </c>
      <c r="E173" s="12" t="b">
        <f>IF(ISNUMBER(SEARCH(S$1,$D173)),MAX(E$1:E172)+1)</f>
        <v>0</v>
      </c>
      <c r="F173" s="12" t="b">
        <f>IF(ISNUMBER(SEARCH(T$1,$D173)),MAX(F$1:F172)+1)</f>
        <v>0</v>
      </c>
      <c r="G173" s="12" t="b">
        <f>IF(ISNUMBER(SEARCH(U$1,$D173)),MAX(G$1:G172)+1)</f>
        <v>0</v>
      </c>
      <c r="H173" s="12" t="b">
        <f>IF(ISNUMBER(SEARCH(V$1,$D173)),MAX(H$1:H172)+1)</f>
        <v>0</v>
      </c>
      <c r="I173" s="12" t="b">
        <f>IF(ISNUMBER(SEARCH(W$1,$D173)),MAX(I$1:I172)+1)</f>
        <v>0</v>
      </c>
      <c r="J173" s="12" t="b">
        <f>IF(ISNUMBER(SEARCH(X$1,$D173)),MAX(J$1:J172)+1)</f>
        <v>0</v>
      </c>
      <c r="K173" s="12" t="b">
        <f>IF(ISNUMBER(SEARCH(Y$1,$D173)),MAX(K$1:K172)+1)</f>
        <v>0</v>
      </c>
      <c r="L173" s="12" t="b">
        <f>IF(ISNUMBER(SEARCH(Z$1,$D173)),MAX(L$1:L172)+1)</f>
        <v>0</v>
      </c>
      <c r="M173" s="12" t="b">
        <f>IF(ISNUMBER(SEARCH(AA$1,$D173)),MAX(M$1:M172)+1)</f>
        <v>0</v>
      </c>
      <c r="N173" s="12" t="b">
        <f>IF(ISNUMBER(SEARCH(AB$1,$D173)),MAX(N$1:N172)+1)</f>
        <v>0</v>
      </c>
      <c r="O173" s="12" t="b">
        <f>IF(ISNUMBER(SEARCH(AC$1,$D173)),MAX(O$1:O172)+1)</f>
        <v>0</v>
      </c>
      <c r="P173" s="12" t="b">
        <f>IF(ISNUMBER(SEARCH(AD$1,$D173)),MAX(P$1:P172)+1)</f>
        <v>0</v>
      </c>
      <c r="Q173" s="12" t="str">
        <f>'AB Touchpoint System Workbook'!K184</f>
        <v>Client 172</v>
      </c>
      <c r="R173" s="13">
        <f t="shared" si="5"/>
        <v>172</v>
      </c>
      <c r="S173" s="14" t="str">
        <f>IFERROR(VLOOKUP($R173,E:$Q,13,0),"")</f>
        <v/>
      </c>
      <c r="T173" s="14" t="str">
        <f>IFERROR(VLOOKUP($R173,F:$Q,12,0),"")</f>
        <v/>
      </c>
      <c r="U173" s="14" t="str">
        <f>IFERROR(VLOOKUP($R173,G:$Q,11,0),"")</f>
        <v/>
      </c>
      <c r="V173" s="14" t="str">
        <f>IFERROR(VLOOKUP($R173,H:$Q,10,0),"")</f>
        <v/>
      </c>
      <c r="W173" s="14" t="str">
        <f>IFERROR(VLOOKUP($R173,I:$Q,9,0),"")</f>
        <v/>
      </c>
      <c r="X173" s="14" t="str">
        <f>IFERROR(VLOOKUP($R173,J:$Q,8,0),"")</f>
        <v/>
      </c>
      <c r="Y173" s="14" t="str">
        <f>IFERROR(VLOOKUP($R173,K:$Q,7,0),"")</f>
        <v/>
      </c>
      <c r="Z173" s="14" t="str">
        <f>IFERROR(VLOOKUP($R173,L:$Q,6,0),"")</f>
        <v/>
      </c>
      <c r="AA173" s="14" t="str">
        <f>IFERROR(VLOOKUP($R173,M:$Q,5,0),"")</f>
        <v/>
      </c>
      <c r="AB173" s="14" t="str">
        <f>IFERROR(VLOOKUP($R173,N:$Q,4,0),"")</f>
        <v/>
      </c>
      <c r="AC173" s="14" t="str">
        <f>IFERROR(VLOOKUP($R173,O:$Q,3,0),"")</f>
        <v/>
      </c>
      <c r="AD173" s="14" t="str">
        <f>IFERROR(VLOOKUP($R173,P:$Q,2,0),"")</f>
        <v/>
      </c>
    </row>
    <row r="174" spans="1:30" x14ac:dyDescent="0.15">
      <c r="A174" s="9">
        <f>'AB Touchpoint System Workbook'!Z185</f>
        <v>43221</v>
      </c>
      <c r="B174" s="14">
        <f t="shared" si="4"/>
        <v>5</v>
      </c>
      <c r="C174" s="12" t="str">
        <f>IF('AB Touchpoint System Workbook'!J185="A",VLOOKUP($B174,Reference!$A$93:D$104,4,0),IF('AB Touchpoint System Workbook'!J185="b",VLOOKUP($B174,Reference!$A$93:E$104,5,0),""))</f>
        <v/>
      </c>
      <c r="D174" s="12" t="str">
        <f>IF('AB Touchpoint System Workbook'!J185="A",Q174&amp;C174,IF('AB Touchpoint System Workbook'!J185="b",Q174&amp;C174,""))</f>
        <v/>
      </c>
      <c r="E174" s="12" t="b">
        <f>IF(ISNUMBER(SEARCH(S$1,$D174)),MAX(E$1:E173)+1)</f>
        <v>0</v>
      </c>
      <c r="F174" s="12" t="b">
        <f>IF(ISNUMBER(SEARCH(T$1,$D174)),MAX(F$1:F173)+1)</f>
        <v>0</v>
      </c>
      <c r="G174" s="12" t="b">
        <f>IF(ISNUMBER(SEARCH(U$1,$D174)),MAX(G$1:G173)+1)</f>
        <v>0</v>
      </c>
      <c r="H174" s="12" t="b">
        <f>IF(ISNUMBER(SEARCH(V$1,$D174)),MAX(H$1:H173)+1)</f>
        <v>0</v>
      </c>
      <c r="I174" s="12" t="b">
        <f>IF(ISNUMBER(SEARCH(W$1,$D174)),MAX(I$1:I173)+1)</f>
        <v>0</v>
      </c>
      <c r="J174" s="12" t="b">
        <f>IF(ISNUMBER(SEARCH(X$1,$D174)),MAX(J$1:J173)+1)</f>
        <v>0</v>
      </c>
      <c r="K174" s="12" t="b">
        <f>IF(ISNUMBER(SEARCH(Y$1,$D174)),MAX(K$1:K173)+1)</f>
        <v>0</v>
      </c>
      <c r="L174" s="12" t="b">
        <f>IF(ISNUMBER(SEARCH(Z$1,$D174)),MAX(L$1:L173)+1)</f>
        <v>0</v>
      </c>
      <c r="M174" s="12" t="b">
        <f>IF(ISNUMBER(SEARCH(AA$1,$D174)),MAX(M$1:M173)+1)</f>
        <v>0</v>
      </c>
      <c r="N174" s="12" t="b">
        <f>IF(ISNUMBER(SEARCH(AB$1,$D174)),MAX(N$1:N173)+1)</f>
        <v>0</v>
      </c>
      <c r="O174" s="12" t="b">
        <f>IF(ISNUMBER(SEARCH(AC$1,$D174)),MAX(O$1:O173)+1)</f>
        <v>0</v>
      </c>
      <c r="P174" s="12" t="b">
        <f>IF(ISNUMBER(SEARCH(AD$1,$D174)),MAX(P$1:P173)+1)</f>
        <v>0</v>
      </c>
      <c r="Q174" s="12" t="str">
        <f>'AB Touchpoint System Workbook'!K185</f>
        <v>Client 173</v>
      </c>
      <c r="R174" s="13">
        <f t="shared" si="5"/>
        <v>173</v>
      </c>
      <c r="S174" s="14" t="str">
        <f>IFERROR(VLOOKUP($R174,E:$Q,13,0),"")</f>
        <v/>
      </c>
      <c r="T174" s="14" t="str">
        <f>IFERROR(VLOOKUP($R174,F:$Q,12,0),"")</f>
        <v/>
      </c>
      <c r="U174" s="14" t="str">
        <f>IFERROR(VLOOKUP($R174,G:$Q,11,0),"")</f>
        <v/>
      </c>
      <c r="V174" s="14" t="str">
        <f>IFERROR(VLOOKUP($R174,H:$Q,10,0),"")</f>
        <v/>
      </c>
      <c r="W174" s="14" t="str">
        <f>IFERROR(VLOOKUP($R174,I:$Q,9,0),"")</f>
        <v/>
      </c>
      <c r="X174" s="14" t="str">
        <f>IFERROR(VLOOKUP($R174,J:$Q,8,0),"")</f>
        <v/>
      </c>
      <c r="Y174" s="14" t="str">
        <f>IFERROR(VLOOKUP($R174,K:$Q,7,0),"")</f>
        <v/>
      </c>
      <c r="Z174" s="14" t="str">
        <f>IFERROR(VLOOKUP($R174,L:$Q,6,0),"")</f>
        <v/>
      </c>
      <c r="AA174" s="14" t="str">
        <f>IFERROR(VLOOKUP($R174,M:$Q,5,0),"")</f>
        <v/>
      </c>
      <c r="AB174" s="14" t="str">
        <f>IFERROR(VLOOKUP($R174,N:$Q,4,0),"")</f>
        <v/>
      </c>
      <c r="AC174" s="14" t="str">
        <f>IFERROR(VLOOKUP($R174,O:$Q,3,0),"")</f>
        <v/>
      </c>
      <c r="AD174" s="14" t="str">
        <f>IFERROR(VLOOKUP($R174,P:$Q,2,0),"")</f>
        <v/>
      </c>
    </row>
    <row r="175" spans="1:30" x14ac:dyDescent="0.15">
      <c r="A175" s="9">
        <f>'AB Touchpoint System Workbook'!Z186</f>
        <v>43252</v>
      </c>
      <c r="B175" s="14">
        <f t="shared" si="4"/>
        <v>6</v>
      </c>
      <c r="C175" s="12" t="str">
        <f>IF('AB Touchpoint System Workbook'!J186="A",VLOOKUP($B175,Reference!$A$93:D$104,4,0),IF('AB Touchpoint System Workbook'!J186="b",VLOOKUP($B175,Reference!$A$93:E$104,5,0),""))</f>
        <v/>
      </c>
      <c r="D175" s="12" t="str">
        <f>IF('AB Touchpoint System Workbook'!J186="A",Q175&amp;C175,IF('AB Touchpoint System Workbook'!J186="b",Q175&amp;C175,""))</f>
        <v/>
      </c>
      <c r="E175" s="12" t="b">
        <f>IF(ISNUMBER(SEARCH(S$1,$D175)),MAX(E$1:E174)+1)</f>
        <v>0</v>
      </c>
      <c r="F175" s="12" t="b">
        <f>IF(ISNUMBER(SEARCH(T$1,$D175)),MAX(F$1:F174)+1)</f>
        <v>0</v>
      </c>
      <c r="G175" s="12" t="b">
        <f>IF(ISNUMBER(SEARCH(U$1,$D175)),MAX(G$1:G174)+1)</f>
        <v>0</v>
      </c>
      <c r="H175" s="12" t="b">
        <f>IF(ISNUMBER(SEARCH(V$1,$D175)),MAX(H$1:H174)+1)</f>
        <v>0</v>
      </c>
      <c r="I175" s="12" t="b">
        <f>IF(ISNUMBER(SEARCH(W$1,$D175)),MAX(I$1:I174)+1)</f>
        <v>0</v>
      </c>
      <c r="J175" s="12" t="b">
        <f>IF(ISNUMBER(SEARCH(X$1,$D175)),MAX(J$1:J174)+1)</f>
        <v>0</v>
      </c>
      <c r="K175" s="12" t="b">
        <f>IF(ISNUMBER(SEARCH(Y$1,$D175)),MAX(K$1:K174)+1)</f>
        <v>0</v>
      </c>
      <c r="L175" s="12" t="b">
        <f>IF(ISNUMBER(SEARCH(Z$1,$D175)),MAX(L$1:L174)+1)</f>
        <v>0</v>
      </c>
      <c r="M175" s="12" t="b">
        <f>IF(ISNUMBER(SEARCH(AA$1,$D175)),MAX(M$1:M174)+1)</f>
        <v>0</v>
      </c>
      <c r="N175" s="12" t="b">
        <f>IF(ISNUMBER(SEARCH(AB$1,$D175)),MAX(N$1:N174)+1)</f>
        <v>0</v>
      </c>
      <c r="O175" s="12" t="b">
        <f>IF(ISNUMBER(SEARCH(AC$1,$D175)),MAX(O$1:O174)+1)</f>
        <v>0</v>
      </c>
      <c r="P175" s="12" t="b">
        <f>IF(ISNUMBER(SEARCH(AD$1,$D175)),MAX(P$1:P174)+1)</f>
        <v>0</v>
      </c>
      <c r="Q175" s="12" t="str">
        <f>'AB Touchpoint System Workbook'!K186</f>
        <v>Client 174</v>
      </c>
      <c r="R175" s="13">
        <f t="shared" si="5"/>
        <v>174</v>
      </c>
      <c r="S175" s="14" t="str">
        <f>IFERROR(VLOOKUP($R175,E:$Q,13,0),"")</f>
        <v/>
      </c>
      <c r="T175" s="14" t="str">
        <f>IFERROR(VLOOKUP($R175,F:$Q,12,0),"")</f>
        <v/>
      </c>
      <c r="U175" s="14" t="str">
        <f>IFERROR(VLOOKUP($R175,G:$Q,11,0),"")</f>
        <v/>
      </c>
      <c r="V175" s="14" t="str">
        <f>IFERROR(VLOOKUP($R175,H:$Q,10,0),"")</f>
        <v/>
      </c>
      <c r="W175" s="14" t="str">
        <f>IFERROR(VLOOKUP($R175,I:$Q,9,0),"")</f>
        <v/>
      </c>
      <c r="X175" s="14" t="str">
        <f>IFERROR(VLOOKUP($R175,J:$Q,8,0),"")</f>
        <v/>
      </c>
      <c r="Y175" s="14" t="str">
        <f>IFERROR(VLOOKUP($R175,K:$Q,7,0),"")</f>
        <v/>
      </c>
      <c r="Z175" s="14" t="str">
        <f>IFERROR(VLOOKUP($R175,L:$Q,6,0),"")</f>
        <v/>
      </c>
      <c r="AA175" s="14" t="str">
        <f>IFERROR(VLOOKUP($R175,M:$Q,5,0),"")</f>
        <v/>
      </c>
      <c r="AB175" s="14" t="str">
        <f>IFERROR(VLOOKUP($R175,N:$Q,4,0),"")</f>
        <v/>
      </c>
      <c r="AC175" s="14" t="str">
        <f>IFERROR(VLOOKUP($R175,O:$Q,3,0),"")</f>
        <v/>
      </c>
      <c r="AD175" s="14" t="str">
        <f>IFERROR(VLOOKUP($R175,P:$Q,2,0),"")</f>
        <v/>
      </c>
    </row>
    <row r="176" spans="1:30" x14ac:dyDescent="0.15">
      <c r="A176" s="9">
        <f>'AB Touchpoint System Workbook'!Z187</f>
        <v>43282</v>
      </c>
      <c r="B176" s="14">
        <f t="shared" si="4"/>
        <v>7</v>
      </c>
      <c r="C176" s="12" t="str">
        <f>IF('AB Touchpoint System Workbook'!J187="A",VLOOKUP($B176,Reference!$A$93:D$104,4,0),IF('AB Touchpoint System Workbook'!J187="b",VLOOKUP($B176,Reference!$A$93:E$104,5,0),""))</f>
        <v/>
      </c>
      <c r="D176" s="12" t="str">
        <f>IF('AB Touchpoint System Workbook'!J187="A",Q176&amp;C176,IF('AB Touchpoint System Workbook'!J187="b",Q176&amp;C176,""))</f>
        <v/>
      </c>
      <c r="E176" s="12" t="b">
        <f>IF(ISNUMBER(SEARCH(S$1,$D176)),MAX(E$1:E175)+1)</f>
        <v>0</v>
      </c>
      <c r="F176" s="12" t="b">
        <f>IF(ISNUMBER(SEARCH(T$1,$D176)),MAX(F$1:F175)+1)</f>
        <v>0</v>
      </c>
      <c r="G176" s="12" t="b">
        <f>IF(ISNUMBER(SEARCH(U$1,$D176)),MAX(G$1:G175)+1)</f>
        <v>0</v>
      </c>
      <c r="H176" s="12" t="b">
        <f>IF(ISNUMBER(SEARCH(V$1,$D176)),MAX(H$1:H175)+1)</f>
        <v>0</v>
      </c>
      <c r="I176" s="12" t="b">
        <f>IF(ISNUMBER(SEARCH(W$1,$D176)),MAX(I$1:I175)+1)</f>
        <v>0</v>
      </c>
      <c r="J176" s="12" t="b">
        <f>IF(ISNUMBER(SEARCH(X$1,$D176)),MAX(J$1:J175)+1)</f>
        <v>0</v>
      </c>
      <c r="K176" s="12" t="b">
        <f>IF(ISNUMBER(SEARCH(Y$1,$D176)),MAX(K$1:K175)+1)</f>
        <v>0</v>
      </c>
      <c r="L176" s="12" t="b">
        <f>IF(ISNUMBER(SEARCH(Z$1,$D176)),MAX(L$1:L175)+1)</f>
        <v>0</v>
      </c>
      <c r="M176" s="12" t="b">
        <f>IF(ISNUMBER(SEARCH(AA$1,$D176)),MAX(M$1:M175)+1)</f>
        <v>0</v>
      </c>
      <c r="N176" s="12" t="b">
        <f>IF(ISNUMBER(SEARCH(AB$1,$D176)),MAX(N$1:N175)+1)</f>
        <v>0</v>
      </c>
      <c r="O176" s="12" t="b">
        <f>IF(ISNUMBER(SEARCH(AC$1,$D176)),MAX(O$1:O175)+1)</f>
        <v>0</v>
      </c>
      <c r="P176" s="12" t="b">
        <f>IF(ISNUMBER(SEARCH(AD$1,$D176)),MAX(P$1:P175)+1)</f>
        <v>0</v>
      </c>
      <c r="Q176" s="12" t="str">
        <f>'AB Touchpoint System Workbook'!K187</f>
        <v>Client 175</v>
      </c>
      <c r="R176" s="13">
        <f t="shared" si="5"/>
        <v>175</v>
      </c>
      <c r="S176" s="14" t="str">
        <f>IFERROR(VLOOKUP($R176,E:$Q,13,0),"")</f>
        <v/>
      </c>
      <c r="T176" s="14" t="str">
        <f>IFERROR(VLOOKUP($R176,F:$Q,12,0),"")</f>
        <v/>
      </c>
      <c r="U176" s="14" t="str">
        <f>IFERROR(VLOOKUP($R176,G:$Q,11,0),"")</f>
        <v/>
      </c>
      <c r="V176" s="14" t="str">
        <f>IFERROR(VLOOKUP($R176,H:$Q,10,0),"")</f>
        <v/>
      </c>
      <c r="W176" s="14" t="str">
        <f>IFERROR(VLOOKUP($R176,I:$Q,9,0),"")</f>
        <v/>
      </c>
      <c r="X176" s="14" t="str">
        <f>IFERROR(VLOOKUP($R176,J:$Q,8,0),"")</f>
        <v/>
      </c>
      <c r="Y176" s="14" t="str">
        <f>IFERROR(VLOOKUP($R176,K:$Q,7,0),"")</f>
        <v/>
      </c>
      <c r="Z176" s="14" t="str">
        <f>IFERROR(VLOOKUP($R176,L:$Q,6,0),"")</f>
        <v/>
      </c>
      <c r="AA176" s="14" t="str">
        <f>IFERROR(VLOOKUP($R176,M:$Q,5,0),"")</f>
        <v/>
      </c>
      <c r="AB176" s="14" t="str">
        <f>IFERROR(VLOOKUP($R176,N:$Q,4,0),"")</f>
        <v/>
      </c>
      <c r="AC176" s="14" t="str">
        <f>IFERROR(VLOOKUP($R176,O:$Q,3,0),"")</f>
        <v/>
      </c>
      <c r="AD176" s="14" t="str">
        <f>IFERROR(VLOOKUP($R176,P:$Q,2,0),"")</f>
        <v/>
      </c>
    </row>
    <row r="177" spans="1:30" x14ac:dyDescent="0.15">
      <c r="A177" s="9">
        <f>'AB Touchpoint System Workbook'!Z188</f>
        <v>43313</v>
      </c>
      <c r="B177" s="14">
        <f t="shared" si="4"/>
        <v>8</v>
      </c>
      <c r="C177" s="12" t="str">
        <f>IF('AB Touchpoint System Workbook'!J188="A",VLOOKUP($B177,Reference!$A$93:D$104,4,0),IF('AB Touchpoint System Workbook'!J188="b",VLOOKUP($B177,Reference!$A$93:E$104,5,0),""))</f>
        <v/>
      </c>
      <c r="D177" s="12" t="str">
        <f>IF('AB Touchpoint System Workbook'!J188="A",Q177&amp;C177,IF('AB Touchpoint System Workbook'!J188="b",Q177&amp;C177,""))</f>
        <v/>
      </c>
      <c r="E177" s="12" t="b">
        <f>IF(ISNUMBER(SEARCH(S$1,$D177)),MAX(E$1:E176)+1)</f>
        <v>0</v>
      </c>
      <c r="F177" s="12" t="b">
        <f>IF(ISNUMBER(SEARCH(T$1,$D177)),MAX(F$1:F176)+1)</f>
        <v>0</v>
      </c>
      <c r="G177" s="12" t="b">
        <f>IF(ISNUMBER(SEARCH(U$1,$D177)),MAX(G$1:G176)+1)</f>
        <v>0</v>
      </c>
      <c r="H177" s="12" t="b">
        <f>IF(ISNUMBER(SEARCH(V$1,$D177)),MAX(H$1:H176)+1)</f>
        <v>0</v>
      </c>
      <c r="I177" s="12" t="b">
        <f>IF(ISNUMBER(SEARCH(W$1,$D177)),MAX(I$1:I176)+1)</f>
        <v>0</v>
      </c>
      <c r="J177" s="12" t="b">
        <f>IF(ISNUMBER(SEARCH(X$1,$D177)),MAX(J$1:J176)+1)</f>
        <v>0</v>
      </c>
      <c r="K177" s="12" t="b">
        <f>IF(ISNUMBER(SEARCH(Y$1,$D177)),MAX(K$1:K176)+1)</f>
        <v>0</v>
      </c>
      <c r="L177" s="12" t="b">
        <f>IF(ISNUMBER(SEARCH(Z$1,$D177)),MAX(L$1:L176)+1)</f>
        <v>0</v>
      </c>
      <c r="M177" s="12" t="b">
        <f>IF(ISNUMBER(SEARCH(AA$1,$D177)),MAX(M$1:M176)+1)</f>
        <v>0</v>
      </c>
      <c r="N177" s="12" t="b">
        <f>IF(ISNUMBER(SEARCH(AB$1,$D177)),MAX(N$1:N176)+1)</f>
        <v>0</v>
      </c>
      <c r="O177" s="12" t="b">
        <f>IF(ISNUMBER(SEARCH(AC$1,$D177)),MAX(O$1:O176)+1)</f>
        <v>0</v>
      </c>
      <c r="P177" s="12" t="b">
        <f>IF(ISNUMBER(SEARCH(AD$1,$D177)),MAX(P$1:P176)+1)</f>
        <v>0</v>
      </c>
      <c r="Q177" s="12" t="str">
        <f>'AB Touchpoint System Workbook'!K188</f>
        <v>Client 176</v>
      </c>
      <c r="R177" s="13">
        <f t="shared" si="5"/>
        <v>176</v>
      </c>
      <c r="S177" s="14" t="str">
        <f>IFERROR(VLOOKUP($R177,E:$Q,13,0),"")</f>
        <v/>
      </c>
      <c r="T177" s="14" t="str">
        <f>IFERROR(VLOOKUP($R177,F:$Q,12,0),"")</f>
        <v/>
      </c>
      <c r="U177" s="14" t="str">
        <f>IFERROR(VLOOKUP($R177,G:$Q,11,0),"")</f>
        <v/>
      </c>
      <c r="V177" s="14" t="str">
        <f>IFERROR(VLOOKUP($R177,H:$Q,10,0),"")</f>
        <v/>
      </c>
      <c r="W177" s="14" t="str">
        <f>IFERROR(VLOOKUP($R177,I:$Q,9,0),"")</f>
        <v/>
      </c>
      <c r="X177" s="14" t="str">
        <f>IFERROR(VLOOKUP($R177,J:$Q,8,0),"")</f>
        <v/>
      </c>
      <c r="Y177" s="14" t="str">
        <f>IFERROR(VLOOKUP($R177,K:$Q,7,0),"")</f>
        <v/>
      </c>
      <c r="Z177" s="14" t="str">
        <f>IFERROR(VLOOKUP($R177,L:$Q,6,0),"")</f>
        <v/>
      </c>
      <c r="AA177" s="14" t="str">
        <f>IFERROR(VLOOKUP($R177,M:$Q,5,0),"")</f>
        <v/>
      </c>
      <c r="AB177" s="14" t="str">
        <f>IFERROR(VLOOKUP($R177,N:$Q,4,0),"")</f>
        <v/>
      </c>
      <c r="AC177" s="14" t="str">
        <f>IFERROR(VLOOKUP($R177,O:$Q,3,0),"")</f>
        <v/>
      </c>
      <c r="AD177" s="14" t="str">
        <f>IFERROR(VLOOKUP($R177,P:$Q,2,0),"")</f>
        <v/>
      </c>
    </row>
    <row r="178" spans="1:30" x14ac:dyDescent="0.15">
      <c r="A178" s="9">
        <f>'AB Touchpoint System Workbook'!Z189</f>
        <v>43344</v>
      </c>
      <c r="B178" s="14">
        <f t="shared" si="4"/>
        <v>9</v>
      </c>
      <c r="C178" s="12" t="str">
        <f>IF('AB Touchpoint System Workbook'!J189="A",VLOOKUP($B178,Reference!$A$93:D$104,4,0),IF('AB Touchpoint System Workbook'!J189="b",VLOOKUP($B178,Reference!$A$93:E$104,5,0),""))</f>
        <v/>
      </c>
      <c r="D178" s="12" t="str">
        <f>IF('AB Touchpoint System Workbook'!J189="A",Q178&amp;C178,IF('AB Touchpoint System Workbook'!J189="b",Q178&amp;C178,""))</f>
        <v/>
      </c>
      <c r="E178" s="12" t="b">
        <f>IF(ISNUMBER(SEARCH(S$1,$D178)),MAX(E$1:E177)+1)</f>
        <v>0</v>
      </c>
      <c r="F178" s="12" t="b">
        <f>IF(ISNUMBER(SEARCH(T$1,$D178)),MAX(F$1:F177)+1)</f>
        <v>0</v>
      </c>
      <c r="G178" s="12" t="b">
        <f>IF(ISNUMBER(SEARCH(U$1,$D178)),MAX(G$1:G177)+1)</f>
        <v>0</v>
      </c>
      <c r="H178" s="12" t="b">
        <f>IF(ISNUMBER(SEARCH(V$1,$D178)),MAX(H$1:H177)+1)</f>
        <v>0</v>
      </c>
      <c r="I178" s="12" t="b">
        <f>IF(ISNUMBER(SEARCH(W$1,$D178)),MAX(I$1:I177)+1)</f>
        <v>0</v>
      </c>
      <c r="J178" s="12" t="b">
        <f>IF(ISNUMBER(SEARCH(X$1,$D178)),MAX(J$1:J177)+1)</f>
        <v>0</v>
      </c>
      <c r="K178" s="12" t="b">
        <f>IF(ISNUMBER(SEARCH(Y$1,$D178)),MAX(K$1:K177)+1)</f>
        <v>0</v>
      </c>
      <c r="L178" s="12" t="b">
        <f>IF(ISNUMBER(SEARCH(Z$1,$D178)),MAX(L$1:L177)+1)</f>
        <v>0</v>
      </c>
      <c r="M178" s="12" t="b">
        <f>IF(ISNUMBER(SEARCH(AA$1,$D178)),MAX(M$1:M177)+1)</f>
        <v>0</v>
      </c>
      <c r="N178" s="12" t="b">
        <f>IF(ISNUMBER(SEARCH(AB$1,$D178)),MAX(N$1:N177)+1)</f>
        <v>0</v>
      </c>
      <c r="O178" s="12" t="b">
        <f>IF(ISNUMBER(SEARCH(AC$1,$D178)),MAX(O$1:O177)+1)</f>
        <v>0</v>
      </c>
      <c r="P178" s="12" t="b">
        <f>IF(ISNUMBER(SEARCH(AD$1,$D178)),MAX(P$1:P177)+1)</f>
        <v>0</v>
      </c>
      <c r="Q178" s="12" t="str">
        <f>'AB Touchpoint System Workbook'!K189</f>
        <v>Client 177</v>
      </c>
      <c r="R178" s="13">
        <f t="shared" si="5"/>
        <v>177</v>
      </c>
      <c r="S178" s="14" t="str">
        <f>IFERROR(VLOOKUP($R178,E:$Q,13,0),"")</f>
        <v/>
      </c>
      <c r="T178" s="14" t="str">
        <f>IFERROR(VLOOKUP($R178,F:$Q,12,0),"")</f>
        <v/>
      </c>
      <c r="U178" s="14" t="str">
        <f>IFERROR(VLOOKUP($R178,G:$Q,11,0),"")</f>
        <v/>
      </c>
      <c r="V178" s="14" t="str">
        <f>IFERROR(VLOOKUP($R178,H:$Q,10,0),"")</f>
        <v/>
      </c>
      <c r="W178" s="14" t="str">
        <f>IFERROR(VLOOKUP($R178,I:$Q,9,0),"")</f>
        <v/>
      </c>
      <c r="X178" s="14" t="str">
        <f>IFERROR(VLOOKUP($R178,J:$Q,8,0),"")</f>
        <v/>
      </c>
      <c r="Y178" s="14" t="str">
        <f>IFERROR(VLOOKUP($R178,K:$Q,7,0),"")</f>
        <v/>
      </c>
      <c r="Z178" s="14" t="str">
        <f>IFERROR(VLOOKUP($R178,L:$Q,6,0),"")</f>
        <v/>
      </c>
      <c r="AA178" s="14" t="str">
        <f>IFERROR(VLOOKUP($R178,M:$Q,5,0),"")</f>
        <v/>
      </c>
      <c r="AB178" s="14" t="str">
        <f>IFERROR(VLOOKUP($R178,N:$Q,4,0),"")</f>
        <v/>
      </c>
      <c r="AC178" s="14" t="str">
        <f>IFERROR(VLOOKUP($R178,O:$Q,3,0),"")</f>
        <v/>
      </c>
      <c r="AD178" s="14" t="str">
        <f>IFERROR(VLOOKUP($R178,P:$Q,2,0),"")</f>
        <v/>
      </c>
    </row>
    <row r="179" spans="1:30" x14ac:dyDescent="0.15">
      <c r="A179" s="9">
        <f>'AB Touchpoint System Workbook'!Z190</f>
        <v>43374</v>
      </c>
      <c r="B179" s="14">
        <f t="shared" si="4"/>
        <v>10</v>
      </c>
      <c r="C179" s="12" t="str">
        <f>IF('AB Touchpoint System Workbook'!J190="A",VLOOKUP($B179,Reference!$A$93:D$104,4,0),IF('AB Touchpoint System Workbook'!J190="b",VLOOKUP($B179,Reference!$A$93:E$104,5,0),""))</f>
        <v/>
      </c>
      <c r="D179" s="12" t="str">
        <f>IF('AB Touchpoint System Workbook'!J190="A",Q179&amp;C179,IF('AB Touchpoint System Workbook'!J190="b",Q179&amp;C179,""))</f>
        <v/>
      </c>
      <c r="E179" s="12" t="b">
        <f>IF(ISNUMBER(SEARCH(S$1,$D179)),MAX(E$1:E178)+1)</f>
        <v>0</v>
      </c>
      <c r="F179" s="12" t="b">
        <f>IF(ISNUMBER(SEARCH(T$1,$D179)),MAX(F$1:F178)+1)</f>
        <v>0</v>
      </c>
      <c r="G179" s="12" t="b">
        <f>IF(ISNUMBER(SEARCH(U$1,$D179)),MAX(G$1:G178)+1)</f>
        <v>0</v>
      </c>
      <c r="H179" s="12" t="b">
        <f>IF(ISNUMBER(SEARCH(V$1,$D179)),MAX(H$1:H178)+1)</f>
        <v>0</v>
      </c>
      <c r="I179" s="12" t="b">
        <f>IF(ISNUMBER(SEARCH(W$1,$D179)),MAX(I$1:I178)+1)</f>
        <v>0</v>
      </c>
      <c r="J179" s="12" t="b">
        <f>IF(ISNUMBER(SEARCH(X$1,$D179)),MAX(J$1:J178)+1)</f>
        <v>0</v>
      </c>
      <c r="K179" s="12" t="b">
        <f>IF(ISNUMBER(SEARCH(Y$1,$D179)),MAX(K$1:K178)+1)</f>
        <v>0</v>
      </c>
      <c r="L179" s="12" t="b">
        <f>IF(ISNUMBER(SEARCH(Z$1,$D179)),MAX(L$1:L178)+1)</f>
        <v>0</v>
      </c>
      <c r="M179" s="12" t="b">
        <f>IF(ISNUMBER(SEARCH(AA$1,$D179)),MAX(M$1:M178)+1)</f>
        <v>0</v>
      </c>
      <c r="N179" s="12" t="b">
        <f>IF(ISNUMBER(SEARCH(AB$1,$D179)),MAX(N$1:N178)+1)</f>
        <v>0</v>
      </c>
      <c r="O179" s="12" t="b">
        <f>IF(ISNUMBER(SEARCH(AC$1,$D179)),MAX(O$1:O178)+1)</f>
        <v>0</v>
      </c>
      <c r="P179" s="12" t="b">
        <f>IF(ISNUMBER(SEARCH(AD$1,$D179)),MAX(P$1:P178)+1)</f>
        <v>0</v>
      </c>
      <c r="Q179" s="12" t="str">
        <f>'AB Touchpoint System Workbook'!K190</f>
        <v>Client 178</v>
      </c>
      <c r="R179" s="13">
        <f t="shared" si="5"/>
        <v>178</v>
      </c>
      <c r="S179" s="14" t="str">
        <f>IFERROR(VLOOKUP($R179,E:$Q,13,0),"")</f>
        <v/>
      </c>
      <c r="T179" s="14" t="str">
        <f>IFERROR(VLOOKUP($R179,F:$Q,12,0),"")</f>
        <v/>
      </c>
      <c r="U179" s="14" t="str">
        <f>IFERROR(VLOOKUP($R179,G:$Q,11,0),"")</f>
        <v/>
      </c>
      <c r="V179" s="14" t="str">
        <f>IFERROR(VLOOKUP($R179,H:$Q,10,0),"")</f>
        <v/>
      </c>
      <c r="W179" s="14" t="str">
        <f>IFERROR(VLOOKUP($R179,I:$Q,9,0),"")</f>
        <v/>
      </c>
      <c r="X179" s="14" t="str">
        <f>IFERROR(VLOOKUP($R179,J:$Q,8,0),"")</f>
        <v/>
      </c>
      <c r="Y179" s="14" t="str">
        <f>IFERROR(VLOOKUP($R179,K:$Q,7,0),"")</f>
        <v/>
      </c>
      <c r="Z179" s="14" t="str">
        <f>IFERROR(VLOOKUP($R179,L:$Q,6,0),"")</f>
        <v/>
      </c>
      <c r="AA179" s="14" t="str">
        <f>IFERROR(VLOOKUP($R179,M:$Q,5,0),"")</f>
        <v/>
      </c>
      <c r="AB179" s="14" t="str">
        <f>IFERROR(VLOOKUP($R179,N:$Q,4,0),"")</f>
        <v/>
      </c>
      <c r="AC179" s="14" t="str">
        <f>IFERROR(VLOOKUP($R179,O:$Q,3,0),"")</f>
        <v/>
      </c>
      <c r="AD179" s="14" t="str">
        <f>IFERROR(VLOOKUP($R179,P:$Q,2,0),"")</f>
        <v/>
      </c>
    </row>
    <row r="180" spans="1:30" x14ac:dyDescent="0.15">
      <c r="A180" s="9">
        <f>'AB Touchpoint System Workbook'!Z191</f>
        <v>43405</v>
      </c>
      <c r="B180" s="14">
        <f t="shared" si="4"/>
        <v>11</v>
      </c>
      <c r="C180" s="12" t="str">
        <f>IF('AB Touchpoint System Workbook'!J191="A",VLOOKUP($B180,Reference!$A$93:D$104,4,0),IF('AB Touchpoint System Workbook'!J191="b",VLOOKUP($B180,Reference!$A$93:E$104,5,0),""))</f>
        <v/>
      </c>
      <c r="D180" s="12" t="str">
        <f>IF('AB Touchpoint System Workbook'!J191="A",Q180&amp;C180,IF('AB Touchpoint System Workbook'!J191="b",Q180&amp;C180,""))</f>
        <v/>
      </c>
      <c r="E180" s="12" t="b">
        <f>IF(ISNUMBER(SEARCH(S$1,$D180)),MAX(E$1:E179)+1)</f>
        <v>0</v>
      </c>
      <c r="F180" s="12" t="b">
        <f>IF(ISNUMBER(SEARCH(T$1,$D180)),MAX(F$1:F179)+1)</f>
        <v>0</v>
      </c>
      <c r="G180" s="12" t="b">
        <f>IF(ISNUMBER(SEARCH(U$1,$D180)),MAX(G$1:G179)+1)</f>
        <v>0</v>
      </c>
      <c r="H180" s="12" t="b">
        <f>IF(ISNUMBER(SEARCH(V$1,$D180)),MAX(H$1:H179)+1)</f>
        <v>0</v>
      </c>
      <c r="I180" s="12" t="b">
        <f>IF(ISNUMBER(SEARCH(W$1,$D180)),MAX(I$1:I179)+1)</f>
        <v>0</v>
      </c>
      <c r="J180" s="12" t="b">
        <f>IF(ISNUMBER(SEARCH(X$1,$D180)),MAX(J$1:J179)+1)</f>
        <v>0</v>
      </c>
      <c r="K180" s="12" t="b">
        <f>IF(ISNUMBER(SEARCH(Y$1,$D180)),MAX(K$1:K179)+1)</f>
        <v>0</v>
      </c>
      <c r="L180" s="12" t="b">
        <f>IF(ISNUMBER(SEARCH(Z$1,$D180)),MAX(L$1:L179)+1)</f>
        <v>0</v>
      </c>
      <c r="M180" s="12" t="b">
        <f>IF(ISNUMBER(SEARCH(AA$1,$D180)),MAX(M$1:M179)+1)</f>
        <v>0</v>
      </c>
      <c r="N180" s="12" t="b">
        <f>IF(ISNUMBER(SEARCH(AB$1,$D180)),MAX(N$1:N179)+1)</f>
        <v>0</v>
      </c>
      <c r="O180" s="12" t="b">
        <f>IF(ISNUMBER(SEARCH(AC$1,$D180)),MAX(O$1:O179)+1)</f>
        <v>0</v>
      </c>
      <c r="P180" s="12" t="b">
        <f>IF(ISNUMBER(SEARCH(AD$1,$D180)),MAX(P$1:P179)+1)</f>
        <v>0</v>
      </c>
      <c r="Q180" s="12" t="str">
        <f>'AB Touchpoint System Workbook'!K191</f>
        <v>Client 179</v>
      </c>
      <c r="R180" s="13">
        <f t="shared" si="5"/>
        <v>179</v>
      </c>
      <c r="S180" s="14" t="str">
        <f>IFERROR(VLOOKUP($R180,E:$Q,13,0),"")</f>
        <v/>
      </c>
      <c r="T180" s="14" t="str">
        <f>IFERROR(VLOOKUP($R180,F:$Q,12,0),"")</f>
        <v/>
      </c>
      <c r="U180" s="14" t="str">
        <f>IFERROR(VLOOKUP($R180,G:$Q,11,0),"")</f>
        <v/>
      </c>
      <c r="V180" s="14" t="str">
        <f>IFERROR(VLOOKUP($R180,H:$Q,10,0),"")</f>
        <v/>
      </c>
      <c r="W180" s="14" t="str">
        <f>IFERROR(VLOOKUP($R180,I:$Q,9,0),"")</f>
        <v/>
      </c>
      <c r="X180" s="14" t="str">
        <f>IFERROR(VLOOKUP($R180,J:$Q,8,0),"")</f>
        <v/>
      </c>
      <c r="Y180" s="14" t="str">
        <f>IFERROR(VLOOKUP($R180,K:$Q,7,0),"")</f>
        <v/>
      </c>
      <c r="Z180" s="14" t="str">
        <f>IFERROR(VLOOKUP($R180,L:$Q,6,0),"")</f>
        <v/>
      </c>
      <c r="AA180" s="14" t="str">
        <f>IFERROR(VLOOKUP($R180,M:$Q,5,0),"")</f>
        <v/>
      </c>
      <c r="AB180" s="14" t="str">
        <f>IFERROR(VLOOKUP($R180,N:$Q,4,0),"")</f>
        <v/>
      </c>
      <c r="AC180" s="14" t="str">
        <f>IFERROR(VLOOKUP($R180,O:$Q,3,0),"")</f>
        <v/>
      </c>
      <c r="AD180" s="14" t="str">
        <f>IFERROR(VLOOKUP($R180,P:$Q,2,0),"")</f>
        <v/>
      </c>
    </row>
    <row r="181" spans="1:30" x14ac:dyDescent="0.15">
      <c r="A181" s="9">
        <f>'AB Touchpoint System Workbook'!Z192</f>
        <v>43435</v>
      </c>
      <c r="B181" s="14">
        <f t="shared" si="4"/>
        <v>12</v>
      </c>
      <c r="C181" s="12" t="str">
        <f>IF('AB Touchpoint System Workbook'!J192="A",VLOOKUP($B181,Reference!$A$93:D$104,4,0),IF('AB Touchpoint System Workbook'!J192="b",VLOOKUP($B181,Reference!$A$93:E$104,5,0),""))</f>
        <v/>
      </c>
      <c r="D181" s="12" t="str">
        <f>IF('AB Touchpoint System Workbook'!J192="A",Q181&amp;C181,IF('AB Touchpoint System Workbook'!J192="b",Q181&amp;C181,""))</f>
        <v/>
      </c>
      <c r="E181" s="12" t="b">
        <f>IF(ISNUMBER(SEARCH(S$1,$D181)),MAX(E$1:E180)+1)</f>
        <v>0</v>
      </c>
      <c r="F181" s="12" t="b">
        <f>IF(ISNUMBER(SEARCH(T$1,$D181)),MAX(F$1:F180)+1)</f>
        <v>0</v>
      </c>
      <c r="G181" s="12" t="b">
        <f>IF(ISNUMBER(SEARCH(U$1,$D181)),MAX(G$1:G180)+1)</f>
        <v>0</v>
      </c>
      <c r="H181" s="12" t="b">
        <f>IF(ISNUMBER(SEARCH(V$1,$D181)),MAX(H$1:H180)+1)</f>
        <v>0</v>
      </c>
      <c r="I181" s="12" t="b">
        <f>IF(ISNUMBER(SEARCH(W$1,$D181)),MAX(I$1:I180)+1)</f>
        <v>0</v>
      </c>
      <c r="J181" s="12" t="b">
        <f>IF(ISNUMBER(SEARCH(X$1,$D181)),MAX(J$1:J180)+1)</f>
        <v>0</v>
      </c>
      <c r="K181" s="12" t="b">
        <f>IF(ISNUMBER(SEARCH(Y$1,$D181)),MAX(K$1:K180)+1)</f>
        <v>0</v>
      </c>
      <c r="L181" s="12" t="b">
        <f>IF(ISNUMBER(SEARCH(Z$1,$D181)),MAX(L$1:L180)+1)</f>
        <v>0</v>
      </c>
      <c r="M181" s="12" t="b">
        <f>IF(ISNUMBER(SEARCH(AA$1,$D181)),MAX(M$1:M180)+1)</f>
        <v>0</v>
      </c>
      <c r="N181" s="12" t="b">
        <f>IF(ISNUMBER(SEARCH(AB$1,$D181)),MAX(N$1:N180)+1)</f>
        <v>0</v>
      </c>
      <c r="O181" s="12" t="b">
        <f>IF(ISNUMBER(SEARCH(AC$1,$D181)),MAX(O$1:O180)+1)</f>
        <v>0</v>
      </c>
      <c r="P181" s="12" t="b">
        <f>IF(ISNUMBER(SEARCH(AD$1,$D181)),MAX(P$1:P180)+1)</f>
        <v>0</v>
      </c>
      <c r="Q181" s="12" t="str">
        <f>'AB Touchpoint System Workbook'!K192</f>
        <v>Client 180</v>
      </c>
      <c r="R181" s="13">
        <f t="shared" si="5"/>
        <v>180</v>
      </c>
      <c r="S181" s="14" t="str">
        <f>IFERROR(VLOOKUP($R181,E:$Q,13,0),"")</f>
        <v/>
      </c>
      <c r="T181" s="14" t="str">
        <f>IFERROR(VLOOKUP($R181,F:$Q,12,0),"")</f>
        <v/>
      </c>
      <c r="U181" s="14" t="str">
        <f>IFERROR(VLOOKUP($R181,G:$Q,11,0),"")</f>
        <v/>
      </c>
      <c r="V181" s="14" t="str">
        <f>IFERROR(VLOOKUP($R181,H:$Q,10,0),"")</f>
        <v/>
      </c>
      <c r="W181" s="14" t="str">
        <f>IFERROR(VLOOKUP($R181,I:$Q,9,0),"")</f>
        <v/>
      </c>
      <c r="X181" s="14" t="str">
        <f>IFERROR(VLOOKUP($R181,J:$Q,8,0),"")</f>
        <v/>
      </c>
      <c r="Y181" s="14" t="str">
        <f>IFERROR(VLOOKUP($R181,K:$Q,7,0),"")</f>
        <v/>
      </c>
      <c r="Z181" s="14" t="str">
        <f>IFERROR(VLOOKUP($R181,L:$Q,6,0),"")</f>
        <v/>
      </c>
      <c r="AA181" s="14" t="str">
        <f>IFERROR(VLOOKUP($R181,M:$Q,5,0),"")</f>
        <v/>
      </c>
      <c r="AB181" s="14" t="str">
        <f>IFERROR(VLOOKUP($R181,N:$Q,4,0),"")</f>
        <v/>
      </c>
      <c r="AC181" s="14" t="str">
        <f>IFERROR(VLOOKUP($R181,O:$Q,3,0),"")</f>
        <v/>
      </c>
      <c r="AD181" s="14" t="str">
        <f>IFERROR(VLOOKUP($R181,P:$Q,2,0),"")</f>
        <v/>
      </c>
    </row>
    <row r="182" spans="1:30" x14ac:dyDescent="0.15">
      <c r="A182" s="9">
        <f>'AB Touchpoint System Workbook'!Z193</f>
        <v>43101</v>
      </c>
      <c r="B182" s="14">
        <f t="shared" si="4"/>
        <v>1</v>
      </c>
      <c r="C182" s="12" t="str">
        <f>IF('AB Touchpoint System Workbook'!J193="A",VLOOKUP($B182,Reference!$A$93:D$104,4,0),IF('AB Touchpoint System Workbook'!J193="b",VLOOKUP($B182,Reference!$A$93:E$104,5,0),""))</f>
        <v/>
      </c>
      <c r="D182" s="12" t="str">
        <f>IF('AB Touchpoint System Workbook'!J193="A",Q182&amp;C182,IF('AB Touchpoint System Workbook'!J193="b",Q182&amp;C182,""))</f>
        <v/>
      </c>
      <c r="E182" s="12" t="b">
        <f>IF(ISNUMBER(SEARCH(S$1,$D182)),MAX(E$1:E181)+1)</f>
        <v>0</v>
      </c>
      <c r="F182" s="12" t="b">
        <f>IF(ISNUMBER(SEARCH(T$1,$D182)),MAX(F$1:F181)+1)</f>
        <v>0</v>
      </c>
      <c r="G182" s="12" t="b">
        <f>IF(ISNUMBER(SEARCH(U$1,$D182)),MAX(G$1:G181)+1)</f>
        <v>0</v>
      </c>
      <c r="H182" s="12" t="b">
        <f>IF(ISNUMBER(SEARCH(V$1,$D182)),MAX(H$1:H181)+1)</f>
        <v>0</v>
      </c>
      <c r="I182" s="12" t="b">
        <f>IF(ISNUMBER(SEARCH(W$1,$D182)),MAX(I$1:I181)+1)</f>
        <v>0</v>
      </c>
      <c r="J182" s="12" t="b">
        <f>IF(ISNUMBER(SEARCH(X$1,$D182)),MAX(J$1:J181)+1)</f>
        <v>0</v>
      </c>
      <c r="K182" s="12" t="b">
        <f>IF(ISNUMBER(SEARCH(Y$1,$D182)),MAX(K$1:K181)+1)</f>
        <v>0</v>
      </c>
      <c r="L182" s="12" t="b">
        <f>IF(ISNUMBER(SEARCH(Z$1,$D182)),MAX(L$1:L181)+1)</f>
        <v>0</v>
      </c>
      <c r="M182" s="12" t="b">
        <f>IF(ISNUMBER(SEARCH(AA$1,$D182)),MAX(M$1:M181)+1)</f>
        <v>0</v>
      </c>
      <c r="N182" s="12" t="b">
        <f>IF(ISNUMBER(SEARCH(AB$1,$D182)),MAX(N$1:N181)+1)</f>
        <v>0</v>
      </c>
      <c r="O182" s="12" t="b">
        <f>IF(ISNUMBER(SEARCH(AC$1,$D182)),MAX(O$1:O181)+1)</f>
        <v>0</v>
      </c>
      <c r="P182" s="12" t="b">
        <f>IF(ISNUMBER(SEARCH(AD$1,$D182)),MAX(P$1:P181)+1)</f>
        <v>0</v>
      </c>
      <c r="Q182" s="12" t="str">
        <f>'AB Touchpoint System Workbook'!K193</f>
        <v>Client 181</v>
      </c>
      <c r="R182" s="13">
        <f t="shared" si="5"/>
        <v>181</v>
      </c>
      <c r="S182" s="14" t="str">
        <f>IFERROR(VLOOKUP($R182,E:$Q,13,0),"")</f>
        <v/>
      </c>
      <c r="T182" s="14" t="str">
        <f>IFERROR(VLOOKUP($R182,F:$Q,12,0),"")</f>
        <v/>
      </c>
      <c r="U182" s="14" t="str">
        <f>IFERROR(VLOOKUP($R182,G:$Q,11,0),"")</f>
        <v/>
      </c>
      <c r="V182" s="14" t="str">
        <f>IFERROR(VLOOKUP($R182,H:$Q,10,0),"")</f>
        <v/>
      </c>
      <c r="W182" s="14" t="str">
        <f>IFERROR(VLOOKUP($R182,I:$Q,9,0),"")</f>
        <v/>
      </c>
      <c r="X182" s="14" t="str">
        <f>IFERROR(VLOOKUP($R182,J:$Q,8,0),"")</f>
        <v/>
      </c>
      <c r="Y182" s="14" t="str">
        <f>IFERROR(VLOOKUP($R182,K:$Q,7,0),"")</f>
        <v/>
      </c>
      <c r="Z182" s="14" t="str">
        <f>IFERROR(VLOOKUP($R182,L:$Q,6,0),"")</f>
        <v/>
      </c>
      <c r="AA182" s="14" t="str">
        <f>IFERROR(VLOOKUP($R182,M:$Q,5,0),"")</f>
        <v/>
      </c>
      <c r="AB182" s="14" t="str">
        <f>IFERROR(VLOOKUP($R182,N:$Q,4,0),"")</f>
        <v/>
      </c>
      <c r="AC182" s="14" t="str">
        <f>IFERROR(VLOOKUP($R182,O:$Q,3,0),"")</f>
        <v/>
      </c>
      <c r="AD182" s="14" t="str">
        <f>IFERROR(VLOOKUP($R182,P:$Q,2,0),"")</f>
        <v/>
      </c>
    </row>
    <row r="183" spans="1:30" x14ac:dyDescent="0.15">
      <c r="A183" s="9">
        <f>'AB Touchpoint System Workbook'!Z194</f>
        <v>43132</v>
      </c>
      <c r="B183" s="14">
        <f t="shared" si="4"/>
        <v>2</v>
      </c>
      <c r="C183" s="12" t="str">
        <f>IF('AB Touchpoint System Workbook'!J194="A",VLOOKUP($B183,Reference!$A$93:D$104,4,0),IF('AB Touchpoint System Workbook'!J194="b",VLOOKUP($B183,Reference!$A$93:E$104,5,0),""))</f>
        <v/>
      </c>
      <c r="D183" s="12" t="str">
        <f>IF('AB Touchpoint System Workbook'!J194="A",Q183&amp;C183,IF('AB Touchpoint System Workbook'!J194="b",Q183&amp;C183,""))</f>
        <v/>
      </c>
      <c r="E183" s="12" t="b">
        <f>IF(ISNUMBER(SEARCH(S$1,$D183)),MAX(E$1:E182)+1)</f>
        <v>0</v>
      </c>
      <c r="F183" s="12" t="b">
        <f>IF(ISNUMBER(SEARCH(T$1,$D183)),MAX(F$1:F182)+1)</f>
        <v>0</v>
      </c>
      <c r="G183" s="12" t="b">
        <f>IF(ISNUMBER(SEARCH(U$1,$D183)),MAX(G$1:G182)+1)</f>
        <v>0</v>
      </c>
      <c r="H183" s="12" t="b">
        <f>IF(ISNUMBER(SEARCH(V$1,$D183)),MAX(H$1:H182)+1)</f>
        <v>0</v>
      </c>
      <c r="I183" s="12" t="b">
        <f>IF(ISNUMBER(SEARCH(W$1,$D183)),MAX(I$1:I182)+1)</f>
        <v>0</v>
      </c>
      <c r="J183" s="12" t="b">
        <f>IF(ISNUMBER(SEARCH(X$1,$D183)),MAX(J$1:J182)+1)</f>
        <v>0</v>
      </c>
      <c r="K183" s="12" t="b">
        <f>IF(ISNUMBER(SEARCH(Y$1,$D183)),MAX(K$1:K182)+1)</f>
        <v>0</v>
      </c>
      <c r="L183" s="12" t="b">
        <f>IF(ISNUMBER(SEARCH(Z$1,$D183)),MAX(L$1:L182)+1)</f>
        <v>0</v>
      </c>
      <c r="M183" s="12" t="b">
        <f>IF(ISNUMBER(SEARCH(AA$1,$D183)),MAX(M$1:M182)+1)</f>
        <v>0</v>
      </c>
      <c r="N183" s="12" t="b">
        <f>IF(ISNUMBER(SEARCH(AB$1,$D183)),MAX(N$1:N182)+1)</f>
        <v>0</v>
      </c>
      <c r="O183" s="12" t="b">
        <f>IF(ISNUMBER(SEARCH(AC$1,$D183)),MAX(O$1:O182)+1)</f>
        <v>0</v>
      </c>
      <c r="P183" s="12" t="b">
        <f>IF(ISNUMBER(SEARCH(AD$1,$D183)),MAX(P$1:P182)+1)</f>
        <v>0</v>
      </c>
      <c r="Q183" s="12" t="str">
        <f>'AB Touchpoint System Workbook'!K194</f>
        <v>Client 182</v>
      </c>
      <c r="R183" s="13">
        <f t="shared" si="5"/>
        <v>182</v>
      </c>
      <c r="S183" s="14" t="str">
        <f>IFERROR(VLOOKUP($R183,E:$Q,13,0),"")</f>
        <v/>
      </c>
      <c r="T183" s="14" t="str">
        <f>IFERROR(VLOOKUP($R183,F:$Q,12,0),"")</f>
        <v/>
      </c>
      <c r="U183" s="14" t="str">
        <f>IFERROR(VLOOKUP($R183,G:$Q,11,0),"")</f>
        <v/>
      </c>
      <c r="V183" s="14" t="str">
        <f>IFERROR(VLOOKUP($R183,H:$Q,10,0),"")</f>
        <v/>
      </c>
      <c r="W183" s="14" t="str">
        <f>IFERROR(VLOOKUP($R183,I:$Q,9,0),"")</f>
        <v/>
      </c>
      <c r="X183" s="14" t="str">
        <f>IFERROR(VLOOKUP($R183,J:$Q,8,0),"")</f>
        <v/>
      </c>
      <c r="Y183" s="14" t="str">
        <f>IFERROR(VLOOKUP($R183,K:$Q,7,0),"")</f>
        <v/>
      </c>
      <c r="Z183" s="14" t="str">
        <f>IFERROR(VLOOKUP($R183,L:$Q,6,0),"")</f>
        <v/>
      </c>
      <c r="AA183" s="14" t="str">
        <f>IFERROR(VLOOKUP($R183,M:$Q,5,0),"")</f>
        <v/>
      </c>
      <c r="AB183" s="14" t="str">
        <f>IFERROR(VLOOKUP($R183,N:$Q,4,0),"")</f>
        <v/>
      </c>
      <c r="AC183" s="14" t="str">
        <f>IFERROR(VLOOKUP($R183,O:$Q,3,0),"")</f>
        <v/>
      </c>
      <c r="AD183" s="14" t="str">
        <f>IFERROR(VLOOKUP($R183,P:$Q,2,0),"")</f>
        <v/>
      </c>
    </row>
    <row r="184" spans="1:30" x14ac:dyDescent="0.15">
      <c r="A184" s="9">
        <f>'AB Touchpoint System Workbook'!Z195</f>
        <v>43160</v>
      </c>
      <c r="B184" s="14">
        <f t="shared" si="4"/>
        <v>3</v>
      </c>
      <c r="C184" s="12" t="str">
        <f>IF('AB Touchpoint System Workbook'!J195="A",VLOOKUP($B184,Reference!$A$93:D$104,4,0),IF('AB Touchpoint System Workbook'!J195="b",VLOOKUP($B184,Reference!$A$93:E$104,5,0),""))</f>
        <v/>
      </c>
      <c r="D184" s="12" t="str">
        <f>IF('AB Touchpoint System Workbook'!J195="A",Q184&amp;C184,IF('AB Touchpoint System Workbook'!J195="b",Q184&amp;C184,""))</f>
        <v/>
      </c>
      <c r="E184" s="12" t="b">
        <f>IF(ISNUMBER(SEARCH(S$1,$D184)),MAX(E$1:E183)+1)</f>
        <v>0</v>
      </c>
      <c r="F184" s="12" t="b">
        <f>IF(ISNUMBER(SEARCH(T$1,$D184)),MAX(F$1:F183)+1)</f>
        <v>0</v>
      </c>
      <c r="G184" s="12" t="b">
        <f>IF(ISNUMBER(SEARCH(U$1,$D184)),MAX(G$1:G183)+1)</f>
        <v>0</v>
      </c>
      <c r="H184" s="12" t="b">
        <f>IF(ISNUMBER(SEARCH(V$1,$D184)),MAX(H$1:H183)+1)</f>
        <v>0</v>
      </c>
      <c r="I184" s="12" t="b">
        <f>IF(ISNUMBER(SEARCH(W$1,$D184)),MAX(I$1:I183)+1)</f>
        <v>0</v>
      </c>
      <c r="J184" s="12" t="b">
        <f>IF(ISNUMBER(SEARCH(X$1,$D184)),MAX(J$1:J183)+1)</f>
        <v>0</v>
      </c>
      <c r="K184" s="12" t="b">
        <f>IF(ISNUMBER(SEARCH(Y$1,$D184)),MAX(K$1:K183)+1)</f>
        <v>0</v>
      </c>
      <c r="L184" s="12" t="b">
        <f>IF(ISNUMBER(SEARCH(Z$1,$D184)),MAX(L$1:L183)+1)</f>
        <v>0</v>
      </c>
      <c r="M184" s="12" t="b">
        <f>IF(ISNUMBER(SEARCH(AA$1,$D184)),MAX(M$1:M183)+1)</f>
        <v>0</v>
      </c>
      <c r="N184" s="12" t="b">
        <f>IF(ISNUMBER(SEARCH(AB$1,$D184)),MAX(N$1:N183)+1)</f>
        <v>0</v>
      </c>
      <c r="O184" s="12" t="b">
        <f>IF(ISNUMBER(SEARCH(AC$1,$D184)),MAX(O$1:O183)+1)</f>
        <v>0</v>
      </c>
      <c r="P184" s="12" t="b">
        <f>IF(ISNUMBER(SEARCH(AD$1,$D184)),MAX(P$1:P183)+1)</f>
        <v>0</v>
      </c>
      <c r="Q184" s="12" t="str">
        <f>'AB Touchpoint System Workbook'!K195</f>
        <v>Client 183</v>
      </c>
      <c r="R184" s="13">
        <f t="shared" si="5"/>
        <v>183</v>
      </c>
      <c r="S184" s="14" t="str">
        <f>IFERROR(VLOOKUP($R184,E:$Q,13,0),"")</f>
        <v/>
      </c>
      <c r="T184" s="14" t="str">
        <f>IFERROR(VLOOKUP($R184,F:$Q,12,0),"")</f>
        <v/>
      </c>
      <c r="U184" s="14" t="str">
        <f>IFERROR(VLOOKUP($R184,G:$Q,11,0),"")</f>
        <v/>
      </c>
      <c r="V184" s="14" t="str">
        <f>IFERROR(VLOOKUP($R184,H:$Q,10,0),"")</f>
        <v/>
      </c>
      <c r="W184" s="14" t="str">
        <f>IFERROR(VLOOKUP($R184,I:$Q,9,0),"")</f>
        <v/>
      </c>
      <c r="X184" s="14" t="str">
        <f>IFERROR(VLOOKUP($R184,J:$Q,8,0),"")</f>
        <v/>
      </c>
      <c r="Y184" s="14" t="str">
        <f>IFERROR(VLOOKUP($R184,K:$Q,7,0),"")</f>
        <v/>
      </c>
      <c r="Z184" s="14" t="str">
        <f>IFERROR(VLOOKUP($R184,L:$Q,6,0),"")</f>
        <v/>
      </c>
      <c r="AA184" s="14" t="str">
        <f>IFERROR(VLOOKUP($R184,M:$Q,5,0),"")</f>
        <v/>
      </c>
      <c r="AB184" s="14" t="str">
        <f>IFERROR(VLOOKUP($R184,N:$Q,4,0),"")</f>
        <v/>
      </c>
      <c r="AC184" s="14" t="str">
        <f>IFERROR(VLOOKUP($R184,O:$Q,3,0),"")</f>
        <v/>
      </c>
      <c r="AD184" s="14" t="str">
        <f>IFERROR(VLOOKUP($R184,P:$Q,2,0),"")</f>
        <v/>
      </c>
    </row>
    <row r="185" spans="1:30" x14ac:dyDescent="0.15">
      <c r="A185" s="9">
        <f>'AB Touchpoint System Workbook'!Z196</f>
        <v>43191</v>
      </c>
      <c r="B185" s="14">
        <f t="shared" si="4"/>
        <v>4</v>
      </c>
      <c r="C185" s="12" t="str">
        <f>IF('AB Touchpoint System Workbook'!J196="A",VLOOKUP($B185,Reference!$A$93:D$104,4,0),IF('AB Touchpoint System Workbook'!J196="b",VLOOKUP($B185,Reference!$A$93:E$104,5,0),""))</f>
        <v/>
      </c>
      <c r="D185" s="12" t="str">
        <f>IF('AB Touchpoint System Workbook'!J196="A",Q185&amp;C185,IF('AB Touchpoint System Workbook'!J196="b",Q185&amp;C185,""))</f>
        <v/>
      </c>
      <c r="E185" s="12" t="b">
        <f>IF(ISNUMBER(SEARCH(S$1,$D185)),MAX(E$1:E184)+1)</f>
        <v>0</v>
      </c>
      <c r="F185" s="12" t="b">
        <f>IF(ISNUMBER(SEARCH(T$1,$D185)),MAX(F$1:F184)+1)</f>
        <v>0</v>
      </c>
      <c r="G185" s="12" t="b">
        <f>IF(ISNUMBER(SEARCH(U$1,$D185)),MAX(G$1:G184)+1)</f>
        <v>0</v>
      </c>
      <c r="H185" s="12" t="b">
        <f>IF(ISNUMBER(SEARCH(V$1,$D185)),MAX(H$1:H184)+1)</f>
        <v>0</v>
      </c>
      <c r="I185" s="12" t="b">
        <f>IF(ISNUMBER(SEARCH(W$1,$D185)),MAX(I$1:I184)+1)</f>
        <v>0</v>
      </c>
      <c r="J185" s="12" t="b">
        <f>IF(ISNUMBER(SEARCH(X$1,$D185)),MAX(J$1:J184)+1)</f>
        <v>0</v>
      </c>
      <c r="K185" s="12" t="b">
        <f>IF(ISNUMBER(SEARCH(Y$1,$D185)),MAX(K$1:K184)+1)</f>
        <v>0</v>
      </c>
      <c r="L185" s="12" t="b">
        <f>IF(ISNUMBER(SEARCH(Z$1,$D185)),MAX(L$1:L184)+1)</f>
        <v>0</v>
      </c>
      <c r="M185" s="12" t="b">
        <f>IF(ISNUMBER(SEARCH(AA$1,$D185)),MAX(M$1:M184)+1)</f>
        <v>0</v>
      </c>
      <c r="N185" s="12" t="b">
        <f>IF(ISNUMBER(SEARCH(AB$1,$D185)),MAX(N$1:N184)+1)</f>
        <v>0</v>
      </c>
      <c r="O185" s="12" t="b">
        <f>IF(ISNUMBER(SEARCH(AC$1,$D185)),MAX(O$1:O184)+1)</f>
        <v>0</v>
      </c>
      <c r="P185" s="12" t="b">
        <f>IF(ISNUMBER(SEARCH(AD$1,$D185)),MAX(P$1:P184)+1)</f>
        <v>0</v>
      </c>
      <c r="Q185" s="12" t="str">
        <f>'AB Touchpoint System Workbook'!K196</f>
        <v>Client 184</v>
      </c>
      <c r="R185" s="13">
        <f t="shared" si="5"/>
        <v>184</v>
      </c>
      <c r="S185" s="14" t="str">
        <f>IFERROR(VLOOKUP($R185,E:$Q,13,0),"")</f>
        <v/>
      </c>
      <c r="T185" s="14" t="str">
        <f>IFERROR(VLOOKUP($R185,F:$Q,12,0),"")</f>
        <v/>
      </c>
      <c r="U185" s="14" t="str">
        <f>IFERROR(VLOOKUP($R185,G:$Q,11,0),"")</f>
        <v/>
      </c>
      <c r="V185" s="14" t="str">
        <f>IFERROR(VLOOKUP($R185,H:$Q,10,0),"")</f>
        <v/>
      </c>
      <c r="W185" s="14" t="str">
        <f>IFERROR(VLOOKUP($R185,I:$Q,9,0),"")</f>
        <v/>
      </c>
      <c r="X185" s="14" t="str">
        <f>IFERROR(VLOOKUP($R185,J:$Q,8,0),"")</f>
        <v/>
      </c>
      <c r="Y185" s="14" t="str">
        <f>IFERROR(VLOOKUP($R185,K:$Q,7,0),"")</f>
        <v/>
      </c>
      <c r="Z185" s="14" t="str">
        <f>IFERROR(VLOOKUP($R185,L:$Q,6,0),"")</f>
        <v/>
      </c>
      <c r="AA185" s="14" t="str">
        <f>IFERROR(VLOOKUP($R185,M:$Q,5,0),"")</f>
        <v/>
      </c>
      <c r="AB185" s="14" t="str">
        <f>IFERROR(VLOOKUP($R185,N:$Q,4,0),"")</f>
        <v/>
      </c>
      <c r="AC185" s="14" t="str">
        <f>IFERROR(VLOOKUP($R185,O:$Q,3,0),"")</f>
        <v/>
      </c>
      <c r="AD185" s="14" t="str">
        <f>IFERROR(VLOOKUP($R185,P:$Q,2,0),"")</f>
        <v/>
      </c>
    </row>
    <row r="186" spans="1:30" x14ac:dyDescent="0.15">
      <c r="A186" s="9">
        <f>'AB Touchpoint System Workbook'!Z197</f>
        <v>43221</v>
      </c>
      <c r="B186" s="14">
        <f t="shared" si="4"/>
        <v>5</v>
      </c>
      <c r="C186" s="12" t="str">
        <f>IF('AB Touchpoint System Workbook'!J197="A",VLOOKUP($B186,Reference!$A$93:D$104,4,0),IF('AB Touchpoint System Workbook'!J197="b",VLOOKUP($B186,Reference!$A$93:E$104,5,0),""))</f>
        <v/>
      </c>
      <c r="D186" s="12" t="str">
        <f>IF('AB Touchpoint System Workbook'!J197="A",Q186&amp;C186,IF('AB Touchpoint System Workbook'!J197="b",Q186&amp;C186,""))</f>
        <v/>
      </c>
      <c r="E186" s="12" t="b">
        <f>IF(ISNUMBER(SEARCH(S$1,$D186)),MAX(E$1:E185)+1)</f>
        <v>0</v>
      </c>
      <c r="F186" s="12" t="b">
        <f>IF(ISNUMBER(SEARCH(T$1,$D186)),MAX(F$1:F185)+1)</f>
        <v>0</v>
      </c>
      <c r="G186" s="12" t="b">
        <f>IF(ISNUMBER(SEARCH(U$1,$D186)),MAX(G$1:G185)+1)</f>
        <v>0</v>
      </c>
      <c r="H186" s="12" t="b">
        <f>IF(ISNUMBER(SEARCH(V$1,$D186)),MAX(H$1:H185)+1)</f>
        <v>0</v>
      </c>
      <c r="I186" s="12" t="b">
        <f>IF(ISNUMBER(SEARCH(W$1,$D186)),MAX(I$1:I185)+1)</f>
        <v>0</v>
      </c>
      <c r="J186" s="12" t="b">
        <f>IF(ISNUMBER(SEARCH(X$1,$D186)),MAX(J$1:J185)+1)</f>
        <v>0</v>
      </c>
      <c r="K186" s="12" t="b">
        <f>IF(ISNUMBER(SEARCH(Y$1,$D186)),MAX(K$1:K185)+1)</f>
        <v>0</v>
      </c>
      <c r="L186" s="12" t="b">
        <f>IF(ISNUMBER(SEARCH(Z$1,$D186)),MAX(L$1:L185)+1)</f>
        <v>0</v>
      </c>
      <c r="M186" s="12" t="b">
        <f>IF(ISNUMBER(SEARCH(AA$1,$D186)),MAX(M$1:M185)+1)</f>
        <v>0</v>
      </c>
      <c r="N186" s="12" t="b">
        <f>IF(ISNUMBER(SEARCH(AB$1,$D186)),MAX(N$1:N185)+1)</f>
        <v>0</v>
      </c>
      <c r="O186" s="12" t="b">
        <f>IF(ISNUMBER(SEARCH(AC$1,$D186)),MAX(O$1:O185)+1)</f>
        <v>0</v>
      </c>
      <c r="P186" s="12" t="b">
        <f>IF(ISNUMBER(SEARCH(AD$1,$D186)),MAX(P$1:P185)+1)</f>
        <v>0</v>
      </c>
      <c r="Q186" s="12" t="str">
        <f>'AB Touchpoint System Workbook'!K197</f>
        <v>Client 185</v>
      </c>
      <c r="R186" s="13">
        <f t="shared" si="5"/>
        <v>185</v>
      </c>
      <c r="S186" s="14" t="str">
        <f>IFERROR(VLOOKUP($R186,E:$Q,13,0),"")</f>
        <v/>
      </c>
      <c r="T186" s="14" t="str">
        <f>IFERROR(VLOOKUP($R186,F:$Q,12,0),"")</f>
        <v/>
      </c>
      <c r="U186" s="14" t="str">
        <f>IFERROR(VLOOKUP($R186,G:$Q,11,0),"")</f>
        <v/>
      </c>
      <c r="V186" s="14" t="str">
        <f>IFERROR(VLOOKUP($R186,H:$Q,10,0),"")</f>
        <v/>
      </c>
      <c r="W186" s="14" t="str">
        <f>IFERROR(VLOOKUP($R186,I:$Q,9,0),"")</f>
        <v/>
      </c>
      <c r="X186" s="14" t="str">
        <f>IFERROR(VLOOKUP($R186,J:$Q,8,0),"")</f>
        <v/>
      </c>
      <c r="Y186" s="14" t="str">
        <f>IFERROR(VLOOKUP($R186,K:$Q,7,0),"")</f>
        <v/>
      </c>
      <c r="Z186" s="14" t="str">
        <f>IFERROR(VLOOKUP($R186,L:$Q,6,0),"")</f>
        <v/>
      </c>
      <c r="AA186" s="14" t="str">
        <f>IFERROR(VLOOKUP($R186,M:$Q,5,0),"")</f>
        <v/>
      </c>
      <c r="AB186" s="14" t="str">
        <f>IFERROR(VLOOKUP($R186,N:$Q,4,0),"")</f>
        <v/>
      </c>
      <c r="AC186" s="14" t="str">
        <f>IFERROR(VLOOKUP($R186,O:$Q,3,0),"")</f>
        <v/>
      </c>
      <c r="AD186" s="14" t="str">
        <f>IFERROR(VLOOKUP($R186,P:$Q,2,0),"")</f>
        <v/>
      </c>
    </row>
    <row r="187" spans="1:30" x14ac:dyDescent="0.15">
      <c r="A187" s="9">
        <f>'AB Touchpoint System Workbook'!Z198</f>
        <v>43252</v>
      </c>
      <c r="B187" s="14">
        <f t="shared" si="4"/>
        <v>6</v>
      </c>
      <c r="C187" s="12" t="str">
        <f>IF('AB Touchpoint System Workbook'!J198="A",VLOOKUP($B187,Reference!$A$93:D$104,4,0),IF('AB Touchpoint System Workbook'!J198="b",VLOOKUP($B187,Reference!$A$93:E$104,5,0),""))</f>
        <v/>
      </c>
      <c r="D187" s="12" t="str">
        <f>IF('AB Touchpoint System Workbook'!J198="A",Q187&amp;C187,IF('AB Touchpoint System Workbook'!J198="b",Q187&amp;C187,""))</f>
        <v/>
      </c>
      <c r="E187" s="12" t="b">
        <f>IF(ISNUMBER(SEARCH(S$1,$D187)),MAX(E$1:E186)+1)</f>
        <v>0</v>
      </c>
      <c r="F187" s="12" t="b">
        <f>IF(ISNUMBER(SEARCH(T$1,$D187)),MAX(F$1:F186)+1)</f>
        <v>0</v>
      </c>
      <c r="G187" s="12" t="b">
        <f>IF(ISNUMBER(SEARCH(U$1,$D187)),MAX(G$1:G186)+1)</f>
        <v>0</v>
      </c>
      <c r="H187" s="12" t="b">
        <f>IF(ISNUMBER(SEARCH(V$1,$D187)),MAX(H$1:H186)+1)</f>
        <v>0</v>
      </c>
      <c r="I187" s="12" t="b">
        <f>IF(ISNUMBER(SEARCH(W$1,$D187)),MAX(I$1:I186)+1)</f>
        <v>0</v>
      </c>
      <c r="J187" s="12" t="b">
        <f>IF(ISNUMBER(SEARCH(X$1,$D187)),MAX(J$1:J186)+1)</f>
        <v>0</v>
      </c>
      <c r="K187" s="12" t="b">
        <f>IF(ISNUMBER(SEARCH(Y$1,$D187)),MAX(K$1:K186)+1)</f>
        <v>0</v>
      </c>
      <c r="L187" s="12" t="b">
        <f>IF(ISNUMBER(SEARCH(Z$1,$D187)),MAX(L$1:L186)+1)</f>
        <v>0</v>
      </c>
      <c r="M187" s="12" t="b">
        <f>IF(ISNUMBER(SEARCH(AA$1,$D187)),MAX(M$1:M186)+1)</f>
        <v>0</v>
      </c>
      <c r="N187" s="12" t="b">
        <f>IF(ISNUMBER(SEARCH(AB$1,$D187)),MAX(N$1:N186)+1)</f>
        <v>0</v>
      </c>
      <c r="O187" s="12" t="b">
        <f>IF(ISNUMBER(SEARCH(AC$1,$D187)),MAX(O$1:O186)+1)</f>
        <v>0</v>
      </c>
      <c r="P187" s="12" t="b">
        <f>IF(ISNUMBER(SEARCH(AD$1,$D187)),MAX(P$1:P186)+1)</f>
        <v>0</v>
      </c>
      <c r="Q187" s="12" t="str">
        <f>'AB Touchpoint System Workbook'!K198</f>
        <v>Client 186</v>
      </c>
      <c r="R187" s="13">
        <f t="shared" si="5"/>
        <v>186</v>
      </c>
      <c r="S187" s="14" t="str">
        <f>IFERROR(VLOOKUP($R187,E:$Q,13,0),"")</f>
        <v/>
      </c>
      <c r="T187" s="14" t="str">
        <f>IFERROR(VLOOKUP($R187,F:$Q,12,0),"")</f>
        <v/>
      </c>
      <c r="U187" s="14" t="str">
        <f>IFERROR(VLOOKUP($R187,G:$Q,11,0),"")</f>
        <v/>
      </c>
      <c r="V187" s="14" t="str">
        <f>IFERROR(VLOOKUP($R187,H:$Q,10,0),"")</f>
        <v/>
      </c>
      <c r="W187" s="14" t="str">
        <f>IFERROR(VLOOKUP($R187,I:$Q,9,0),"")</f>
        <v/>
      </c>
      <c r="X187" s="14" t="str">
        <f>IFERROR(VLOOKUP($R187,J:$Q,8,0),"")</f>
        <v/>
      </c>
      <c r="Y187" s="14" t="str">
        <f>IFERROR(VLOOKUP($R187,K:$Q,7,0),"")</f>
        <v/>
      </c>
      <c r="Z187" s="14" t="str">
        <f>IFERROR(VLOOKUP($R187,L:$Q,6,0),"")</f>
        <v/>
      </c>
      <c r="AA187" s="14" t="str">
        <f>IFERROR(VLOOKUP($R187,M:$Q,5,0),"")</f>
        <v/>
      </c>
      <c r="AB187" s="14" t="str">
        <f>IFERROR(VLOOKUP($R187,N:$Q,4,0),"")</f>
        <v/>
      </c>
      <c r="AC187" s="14" t="str">
        <f>IFERROR(VLOOKUP($R187,O:$Q,3,0),"")</f>
        <v/>
      </c>
      <c r="AD187" s="14" t="str">
        <f>IFERROR(VLOOKUP($R187,P:$Q,2,0),"")</f>
        <v/>
      </c>
    </row>
    <row r="188" spans="1:30" x14ac:dyDescent="0.15">
      <c r="A188" s="9">
        <f>'AB Touchpoint System Workbook'!Z199</f>
        <v>43282</v>
      </c>
      <c r="B188" s="14">
        <f t="shared" si="4"/>
        <v>7</v>
      </c>
      <c r="C188" s="12" t="str">
        <f>IF('AB Touchpoint System Workbook'!J199="A",VLOOKUP($B188,Reference!$A$93:D$104,4,0),IF('AB Touchpoint System Workbook'!J199="b",VLOOKUP($B188,Reference!$A$93:E$104,5,0),""))</f>
        <v/>
      </c>
      <c r="D188" s="12" t="str">
        <f>IF('AB Touchpoint System Workbook'!J199="A",Q188&amp;C188,IF('AB Touchpoint System Workbook'!J199="b",Q188&amp;C188,""))</f>
        <v/>
      </c>
      <c r="E188" s="12" t="b">
        <f>IF(ISNUMBER(SEARCH(S$1,$D188)),MAX(E$1:E187)+1)</f>
        <v>0</v>
      </c>
      <c r="F188" s="12" t="b">
        <f>IF(ISNUMBER(SEARCH(T$1,$D188)),MAX(F$1:F187)+1)</f>
        <v>0</v>
      </c>
      <c r="G188" s="12" t="b">
        <f>IF(ISNUMBER(SEARCH(U$1,$D188)),MAX(G$1:G187)+1)</f>
        <v>0</v>
      </c>
      <c r="H188" s="12" t="b">
        <f>IF(ISNUMBER(SEARCH(V$1,$D188)),MAX(H$1:H187)+1)</f>
        <v>0</v>
      </c>
      <c r="I188" s="12" t="b">
        <f>IF(ISNUMBER(SEARCH(W$1,$D188)),MAX(I$1:I187)+1)</f>
        <v>0</v>
      </c>
      <c r="J188" s="12" t="b">
        <f>IF(ISNUMBER(SEARCH(X$1,$D188)),MAX(J$1:J187)+1)</f>
        <v>0</v>
      </c>
      <c r="K188" s="12" t="b">
        <f>IF(ISNUMBER(SEARCH(Y$1,$D188)),MAX(K$1:K187)+1)</f>
        <v>0</v>
      </c>
      <c r="L188" s="12" t="b">
        <f>IF(ISNUMBER(SEARCH(Z$1,$D188)),MAX(L$1:L187)+1)</f>
        <v>0</v>
      </c>
      <c r="M188" s="12" t="b">
        <f>IF(ISNUMBER(SEARCH(AA$1,$D188)),MAX(M$1:M187)+1)</f>
        <v>0</v>
      </c>
      <c r="N188" s="12" t="b">
        <f>IF(ISNUMBER(SEARCH(AB$1,$D188)),MAX(N$1:N187)+1)</f>
        <v>0</v>
      </c>
      <c r="O188" s="12" t="b">
        <f>IF(ISNUMBER(SEARCH(AC$1,$D188)),MAX(O$1:O187)+1)</f>
        <v>0</v>
      </c>
      <c r="P188" s="12" t="b">
        <f>IF(ISNUMBER(SEARCH(AD$1,$D188)),MAX(P$1:P187)+1)</f>
        <v>0</v>
      </c>
      <c r="Q188" s="12" t="str">
        <f>'AB Touchpoint System Workbook'!K199</f>
        <v>Client 187</v>
      </c>
      <c r="R188" s="13">
        <f t="shared" si="5"/>
        <v>187</v>
      </c>
      <c r="S188" s="14" t="str">
        <f>IFERROR(VLOOKUP($R188,E:$Q,13,0),"")</f>
        <v/>
      </c>
      <c r="T188" s="14" t="str">
        <f>IFERROR(VLOOKUP($R188,F:$Q,12,0),"")</f>
        <v/>
      </c>
      <c r="U188" s="14" t="str">
        <f>IFERROR(VLOOKUP($R188,G:$Q,11,0),"")</f>
        <v/>
      </c>
      <c r="V188" s="14" t="str">
        <f>IFERROR(VLOOKUP($R188,H:$Q,10,0),"")</f>
        <v/>
      </c>
      <c r="W188" s="14" t="str">
        <f>IFERROR(VLOOKUP($R188,I:$Q,9,0),"")</f>
        <v/>
      </c>
      <c r="X188" s="14" t="str">
        <f>IFERROR(VLOOKUP($R188,J:$Q,8,0),"")</f>
        <v/>
      </c>
      <c r="Y188" s="14" t="str">
        <f>IFERROR(VLOOKUP($R188,K:$Q,7,0),"")</f>
        <v/>
      </c>
      <c r="Z188" s="14" t="str">
        <f>IFERROR(VLOOKUP($R188,L:$Q,6,0),"")</f>
        <v/>
      </c>
      <c r="AA188" s="14" t="str">
        <f>IFERROR(VLOOKUP($R188,M:$Q,5,0),"")</f>
        <v/>
      </c>
      <c r="AB188" s="14" t="str">
        <f>IFERROR(VLOOKUP($R188,N:$Q,4,0),"")</f>
        <v/>
      </c>
      <c r="AC188" s="14" t="str">
        <f>IFERROR(VLOOKUP($R188,O:$Q,3,0),"")</f>
        <v/>
      </c>
      <c r="AD188" s="14" t="str">
        <f>IFERROR(VLOOKUP($R188,P:$Q,2,0),"")</f>
        <v/>
      </c>
    </row>
    <row r="189" spans="1:30" x14ac:dyDescent="0.15">
      <c r="A189" s="9">
        <f>'AB Touchpoint System Workbook'!Z200</f>
        <v>43313</v>
      </c>
      <c r="B189" s="14">
        <f t="shared" si="4"/>
        <v>8</v>
      </c>
      <c r="C189" s="12" t="str">
        <f>IF('AB Touchpoint System Workbook'!J200="A",VLOOKUP($B189,Reference!$A$93:D$104,4,0),IF('AB Touchpoint System Workbook'!J200="b",VLOOKUP($B189,Reference!$A$93:E$104,5,0),""))</f>
        <v/>
      </c>
      <c r="D189" s="12" t="str">
        <f>IF('AB Touchpoint System Workbook'!J200="A",Q189&amp;C189,IF('AB Touchpoint System Workbook'!J200="b",Q189&amp;C189,""))</f>
        <v/>
      </c>
      <c r="E189" s="12" t="b">
        <f>IF(ISNUMBER(SEARCH(S$1,$D189)),MAX(E$1:E188)+1)</f>
        <v>0</v>
      </c>
      <c r="F189" s="12" t="b">
        <f>IF(ISNUMBER(SEARCH(T$1,$D189)),MAX(F$1:F188)+1)</f>
        <v>0</v>
      </c>
      <c r="G189" s="12" t="b">
        <f>IF(ISNUMBER(SEARCH(U$1,$D189)),MAX(G$1:G188)+1)</f>
        <v>0</v>
      </c>
      <c r="H189" s="12" t="b">
        <f>IF(ISNUMBER(SEARCH(V$1,$D189)),MAX(H$1:H188)+1)</f>
        <v>0</v>
      </c>
      <c r="I189" s="12" t="b">
        <f>IF(ISNUMBER(SEARCH(W$1,$D189)),MAX(I$1:I188)+1)</f>
        <v>0</v>
      </c>
      <c r="J189" s="12" t="b">
        <f>IF(ISNUMBER(SEARCH(X$1,$D189)),MAX(J$1:J188)+1)</f>
        <v>0</v>
      </c>
      <c r="K189" s="12" t="b">
        <f>IF(ISNUMBER(SEARCH(Y$1,$D189)),MAX(K$1:K188)+1)</f>
        <v>0</v>
      </c>
      <c r="L189" s="12" t="b">
        <f>IF(ISNUMBER(SEARCH(Z$1,$D189)),MAX(L$1:L188)+1)</f>
        <v>0</v>
      </c>
      <c r="M189" s="12" t="b">
        <f>IF(ISNUMBER(SEARCH(AA$1,$D189)),MAX(M$1:M188)+1)</f>
        <v>0</v>
      </c>
      <c r="N189" s="12" t="b">
        <f>IF(ISNUMBER(SEARCH(AB$1,$D189)),MAX(N$1:N188)+1)</f>
        <v>0</v>
      </c>
      <c r="O189" s="12" t="b">
        <f>IF(ISNUMBER(SEARCH(AC$1,$D189)),MAX(O$1:O188)+1)</f>
        <v>0</v>
      </c>
      <c r="P189" s="12" t="b">
        <f>IF(ISNUMBER(SEARCH(AD$1,$D189)),MAX(P$1:P188)+1)</f>
        <v>0</v>
      </c>
      <c r="Q189" s="12" t="str">
        <f>'AB Touchpoint System Workbook'!K200</f>
        <v>Client 188</v>
      </c>
      <c r="R189" s="13">
        <f t="shared" si="5"/>
        <v>188</v>
      </c>
      <c r="S189" s="14" t="str">
        <f>IFERROR(VLOOKUP($R189,E:$Q,13,0),"")</f>
        <v/>
      </c>
      <c r="T189" s="14" t="str">
        <f>IFERROR(VLOOKUP($R189,F:$Q,12,0),"")</f>
        <v/>
      </c>
      <c r="U189" s="14" t="str">
        <f>IFERROR(VLOOKUP($R189,G:$Q,11,0),"")</f>
        <v/>
      </c>
      <c r="V189" s="14" t="str">
        <f>IFERROR(VLOOKUP($R189,H:$Q,10,0),"")</f>
        <v/>
      </c>
      <c r="W189" s="14" t="str">
        <f>IFERROR(VLOOKUP($R189,I:$Q,9,0),"")</f>
        <v/>
      </c>
      <c r="X189" s="14" t="str">
        <f>IFERROR(VLOOKUP($R189,J:$Q,8,0),"")</f>
        <v/>
      </c>
      <c r="Y189" s="14" t="str">
        <f>IFERROR(VLOOKUP($R189,K:$Q,7,0),"")</f>
        <v/>
      </c>
      <c r="Z189" s="14" t="str">
        <f>IFERROR(VLOOKUP($R189,L:$Q,6,0),"")</f>
        <v/>
      </c>
      <c r="AA189" s="14" t="str">
        <f>IFERROR(VLOOKUP($R189,M:$Q,5,0),"")</f>
        <v/>
      </c>
      <c r="AB189" s="14" t="str">
        <f>IFERROR(VLOOKUP($R189,N:$Q,4,0),"")</f>
        <v/>
      </c>
      <c r="AC189" s="14" t="str">
        <f>IFERROR(VLOOKUP($R189,O:$Q,3,0),"")</f>
        <v/>
      </c>
      <c r="AD189" s="14" t="str">
        <f>IFERROR(VLOOKUP($R189,P:$Q,2,0),"")</f>
        <v/>
      </c>
    </row>
    <row r="190" spans="1:30" x14ac:dyDescent="0.15">
      <c r="A190" s="9">
        <f>'AB Touchpoint System Workbook'!Z201</f>
        <v>43344</v>
      </c>
      <c r="B190" s="14">
        <f t="shared" si="4"/>
        <v>9</v>
      </c>
      <c r="C190" s="12" t="str">
        <f>IF('AB Touchpoint System Workbook'!J201="A",VLOOKUP($B190,Reference!$A$93:D$104,4,0),IF('AB Touchpoint System Workbook'!J201="b",VLOOKUP($B190,Reference!$A$93:E$104,5,0),""))</f>
        <v/>
      </c>
      <c r="D190" s="12" t="str">
        <f>IF('AB Touchpoint System Workbook'!J201="A",Q190&amp;C190,IF('AB Touchpoint System Workbook'!J201="b",Q190&amp;C190,""))</f>
        <v/>
      </c>
      <c r="E190" s="12" t="b">
        <f>IF(ISNUMBER(SEARCH(S$1,$D190)),MAX(E$1:E189)+1)</f>
        <v>0</v>
      </c>
      <c r="F190" s="12" t="b">
        <f>IF(ISNUMBER(SEARCH(T$1,$D190)),MAX(F$1:F189)+1)</f>
        <v>0</v>
      </c>
      <c r="G190" s="12" t="b">
        <f>IF(ISNUMBER(SEARCH(U$1,$D190)),MAX(G$1:G189)+1)</f>
        <v>0</v>
      </c>
      <c r="H190" s="12" t="b">
        <f>IF(ISNUMBER(SEARCH(V$1,$D190)),MAX(H$1:H189)+1)</f>
        <v>0</v>
      </c>
      <c r="I190" s="12" t="b">
        <f>IF(ISNUMBER(SEARCH(W$1,$D190)),MAX(I$1:I189)+1)</f>
        <v>0</v>
      </c>
      <c r="J190" s="12" t="b">
        <f>IF(ISNUMBER(SEARCH(X$1,$D190)),MAX(J$1:J189)+1)</f>
        <v>0</v>
      </c>
      <c r="K190" s="12" t="b">
        <f>IF(ISNUMBER(SEARCH(Y$1,$D190)),MAX(K$1:K189)+1)</f>
        <v>0</v>
      </c>
      <c r="L190" s="12" t="b">
        <f>IF(ISNUMBER(SEARCH(Z$1,$D190)),MAX(L$1:L189)+1)</f>
        <v>0</v>
      </c>
      <c r="M190" s="12" t="b">
        <f>IF(ISNUMBER(SEARCH(AA$1,$D190)),MAX(M$1:M189)+1)</f>
        <v>0</v>
      </c>
      <c r="N190" s="12" t="b">
        <f>IF(ISNUMBER(SEARCH(AB$1,$D190)),MAX(N$1:N189)+1)</f>
        <v>0</v>
      </c>
      <c r="O190" s="12" t="b">
        <f>IF(ISNUMBER(SEARCH(AC$1,$D190)),MAX(O$1:O189)+1)</f>
        <v>0</v>
      </c>
      <c r="P190" s="12" t="b">
        <f>IF(ISNUMBER(SEARCH(AD$1,$D190)),MAX(P$1:P189)+1)</f>
        <v>0</v>
      </c>
      <c r="Q190" s="12" t="str">
        <f>'AB Touchpoint System Workbook'!K201</f>
        <v>Client 189</v>
      </c>
      <c r="R190" s="13">
        <f t="shared" si="5"/>
        <v>189</v>
      </c>
      <c r="S190" s="14" t="str">
        <f>IFERROR(VLOOKUP($R190,E:$Q,13,0),"")</f>
        <v/>
      </c>
      <c r="T190" s="14" t="str">
        <f>IFERROR(VLOOKUP($R190,F:$Q,12,0),"")</f>
        <v/>
      </c>
      <c r="U190" s="14" t="str">
        <f>IFERROR(VLOOKUP($R190,G:$Q,11,0),"")</f>
        <v/>
      </c>
      <c r="V190" s="14" t="str">
        <f>IFERROR(VLOOKUP($R190,H:$Q,10,0),"")</f>
        <v/>
      </c>
      <c r="W190" s="14" t="str">
        <f>IFERROR(VLOOKUP($R190,I:$Q,9,0),"")</f>
        <v/>
      </c>
      <c r="X190" s="14" t="str">
        <f>IFERROR(VLOOKUP($R190,J:$Q,8,0),"")</f>
        <v/>
      </c>
      <c r="Y190" s="14" t="str">
        <f>IFERROR(VLOOKUP($R190,K:$Q,7,0),"")</f>
        <v/>
      </c>
      <c r="Z190" s="14" t="str">
        <f>IFERROR(VLOOKUP($R190,L:$Q,6,0),"")</f>
        <v/>
      </c>
      <c r="AA190" s="14" t="str">
        <f>IFERROR(VLOOKUP($R190,M:$Q,5,0),"")</f>
        <v/>
      </c>
      <c r="AB190" s="14" t="str">
        <f>IFERROR(VLOOKUP($R190,N:$Q,4,0),"")</f>
        <v/>
      </c>
      <c r="AC190" s="14" t="str">
        <f>IFERROR(VLOOKUP($R190,O:$Q,3,0),"")</f>
        <v/>
      </c>
      <c r="AD190" s="14" t="str">
        <f>IFERROR(VLOOKUP($R190,P:$Q,2,0),"")</f>
        <v/>
      </c>
    </row>
    <row r="191" spans="1:30" x14ac:dyDescent="0.15">
      <c r="A191" s="9">
        <f>'AB Touchpoint System Workbook'!Z202</f>
        <v>43374</v>
      </c>
      <c r="B191" s="14">
        <f t="shared" si="4"/>
        <v>10</v>
      </c>
      <c r="C191" s="12" t="str">
        <f>IF('AB Touchpoint System Workbook'!J202="A",VLOOKUP($B191,Reference!$A$93:D$104,4,0),IF('AB Touchpoint System Workbook'!J202="b",VLOOKUP($B191,Reference!$A$93:E$104,5,0),""))</f>
        <v/>
      </c>
      <c r="D191" s="12" t="str">
        <f>IF('AB Touchpoint System Workbook'!J202="A",Q191&amp;C191,IF('AB Touchpoint System Workbook'!J202="b",Q191&amp;C191,""))</f>
        <v/>
      </c>
      <c r="E191" s="12" t="b">
        <f>IF(ISNUMBER(SEARCH(S$1,$D191)),MAX(E$1:E190)+1)</f>
        <v>0</v>
      </c>
      <c r="F191" s="12" t="b">
        <f>IF(ISNUMBER(SEARCH(T$1,$D191)),MAX(F$1:F190)+1)</f>
        <v>0</v>
      </c>
      <c r="G191" s="12" t="b">
        <f>IF(ISNUMBER(SEARCH(U$1,$D191)),MAX(G$1:G190)+1)</f>
        <v>0</v>
      </c>
      <c r="H191" s="12" t="b">
        <f>IF(ISNUMBER(SEARCH(V$1,$D191)),MAX(H$1:H190)+1)</f>
        <v>0</v>
      </c>
      <c r="I191" s="12" t="b">
        <f>IF(ISNUMBER(SEARCH(W$1,$D191)),MAX(I$1:I190)+1)</f>
        <v>0</v>
      </c>
      <c r="J191" s="12" t="b">
        <f>IF(ISNUMBER(SEARCH(X$1,$D191)),MAX(J$1:J190)+1)</f>
        <v>0</v>
      </c>
      <c r="K191" s="12" t="b">
        <f>IF(ISNUMBER(SEARCH(Y$1,$D191)),MAX(K$1:K190)+1)</f>
        <v>0</v>
      </c>
      <c r="L191" s="12" t="b">
        <f>IF(ISNUMBER(SEARCH(Z$1,$D191)),MAX(L$1:L190)+1)</f>
        <v>0</v>
      </c>
      <c r="M191" s="12" t="b">
        <f>IF(ISNUMBER(SEARCH(AA$1,$D191)),MAX(M$1:M190)+1)</f>
        <v>0</v>
      </c>
      <c r="N191" s="12" t="b">
        <f>IF(ISNUMBER(SEARCH(AB$1,$D191)),MAX(N$1:N190)+1)</f>
        <v>0</v>
      </c>
      <c r="O191" s="12" t="b">
        <f>IF(ISNUMBER(SEARCH(AC$1,$D191)),MAX(O$1:O190)+1)</f>
        <v>0</v>
      </c>
      <c r="P191" s="12" t="b">
        <f>IF(ISNUMBER(SEARCH(AD$1,$D191)),MAX(P$1:P190)+1)</f>
        <v>0</v>
      </c>
      <c r="Q191" s="12" t="str">
        <f>'AB Touchpoint System Workbook'!K202</f>
        <v>Client 190</v>
      </c>
      <c r="R191" s="13">
        <f t="shared" si="5"/>
        <v>190</v>
      </c>
      <c r="S191" s="14" t="str">
        <f>IFERROR(VLOOKUP($R191,E:$Q,13,0),"")</f>
        <v/>
      </c>
      <c r="T191" s="14" t="str">
        <f>IFERROR(VLOOKUP($R191,F:$Q,12,0),"")</f>
        <v/>
      </c>
      <c r="U191" s="14" t="str">
        <f>IFERROR(VLOOKUP($R191,G:$Q,11,0),"")</f>
        <v/>
      </c>
      <c r="V191" s="14" t="str">
        <f>IFERROR(VLOOKUP($R191,H:$Q,10,0),"")</f>
        <v/>
      </c>
      <c r="W191" s="14" t="str">
        <f>IFERROR(VLOOKUP($R191,I:$Q,9,0),"")</f>
        <v/>
      </c>
      <c r="X191" s="14" t="str">
        <f>IFERROR(VLOOKUP($R191,J:$Q,8,0),"")</f>
        <v/>
      </c>
      <c r="Y191" s="14" t="str">
        <f>IFERROR(VLOOKUP($R191,K:$Q,7,0),"")</f>
        <v/>
      </c>
      <c r="Z191" s="14" t="str">
        <f>IFERROR(VLOOKUP($R191,L:$Q,6,0),"")</f>
        <v/>
      </c>
      <c r="AA191" s="14" t="str">
        <f>IFERROR(VLOOKUP($R191,M:$Q,5,0),"")</f>
        <v/>
      </c>
      <c r="AB191" s="14" t="str">
        <f>IFERROR(VLOOKUP($R191,N:$Q,4,0),"")</f>
        <v/>
      </c>
      <c r="AC191" s="14" t="str">
        <f>IFERROR(VLOOKUP($R191,O:$Q,3,0),"")</f>
        <v/>
      </c>
      <c r="AD191" s="14" t="str">
        <f>IFERROR(VLOOKUP($R191,P:$Q,2,0),"")</f>
        <v/>
      </c>
    </row>
    <row r="192" spans="1:30" x14ac:dyDescent="0.15">
      <c r="A192" s="9">
        <f>'AB Touchpoint System Workbook'!Z203</f>
        <v>43405</v>
      </c>
      <c r="B192" s="14">
        <f t="shared" si="4"/>
        <v>11</v>
      </c>
      <c r="C192" s="12" t="str">
        <f>IF('AB Touchpoint System Workbook'!J203="A",VLOOKUP($B192,Reference!$A$93:D$104,4,0),IF('AB Touchpoint System Workbook'!J203="b",VLOOKUP($B192,Reference!$A$93:E$104,5,0),""))</f>
        <v/>
      </c>
      <c r="D192" s="12" t="str">
        <f>IF('AB Touchpoint System Workbook'!J203="A",Q192&amp;C192,IF('AB Touchpoint System Workbook'!J203="b",Q192&amp;C192,""))</f>
        <v/>
      </c>
      <c r="E192" s="12" t="b">
        <f>IF(ISNUMBER(SEARCH(S$1,$D192)),MAX(E$1:E191)+1)</f>
        <v>0</v>
      </c>
      <c r="F192" s="12" t="b">
        <f>IF(ISNUMBER(SEARCH(T$1,$D192)),MAX(F$1:F191)+1)</f>
        <v>0</v>
      </c>
      <c r="G192" s="12" t="b">
        <f>IF(ISNUMBER(SEARCH(U$1,$D192)),MAX(G$1:G191)+1)</f>
        <v>0</v>
      </c>
      <c r="H192" s="12" t="b">
        <f>IF(ISNUMBER(SEARCH(V$1,$D192)),MAX(H$1:H191)+1)</f>
        <v>0</v>
      </c>
      <c r="I192" s="12" t="b">
        <f>IF(ISNUMBER(SEARCH(W$1,$D192)),MAX(I$1:I191)+1)</f>
        <v>0</v>
      </c>
      <c r="J192" s="12" t="b">
        <f>IF(ISNUMBER(SEARCH(X$1,$D192)),MAX(J$1:J191)+1)</f>
        <v>0</v>
      </c>
      <c r="K192" s="12" t="b">
        <f>IF(ISNUMBER(SEARCH(Y$1,$D192)),MAX(K$1:K191)+1)</f>
        <v>0</v>
      </c>
      <c r="L192" s="12" t="b">
        <f>IF(ISNUMBER(SEARCH(Z$1,$D192)),MAX(L$1:L191)+1)</f>
        <v>0</v>
      </c>
      <c r="M192" s="12" t="b">
        <f>IF(ISNUMBER(SEARCH(AA$1,$D192)),MAX(M$1:M191)+1)</f>
        <v>0</v>
      </c>
      <c r="N192" s="12" t="b">
        <f>IF(ISNUMBER(SEARCH(AB$1,$D192)),MAX(N$1:N191)+1)</f>
        <v>0</v>
      </c>
      <c r="O192" s="12" t="b">
        <f>IF(ISNUMBER(SEARCH(AC$1,$D192)),MAX(O$1:O191)+1)</f>
        <v>0</v>
      </c>
      <c r="P192" s="12" t="b">
        <f>IF(ISNUMBER(SEARCH(AD$1,$D192)),MAX(P$1:P191)+1)</f>
        <v>0</v>
      </c>
      <c r="Q192" s="12" t="str">
        <f>'AB Touchpoint System Workbook'!K203</f>
        <v>Client 191</v>
      </c>
      <c r="R192" s="13">
        <f t="shared" si="5"/>
        <v>191</v>
      </c>
      <c r="S192" s="14" t="str">
        <f>IFERROR(VLOOKUP($R192,E:$Q,13,0),"")</f>
        <v/>
      </c>
      <c r="T192" s="14" t="str">
        <f>IFERROR(VLOOKUP($R192,F:$Q,12,0),"")</f>
        <v/>
      </c>
      <c r="U192" s="14" t="str">
        <f>IFERROR(VLOOKUP($R192,G:$Q,11,0),"")</f>
        <v/>
      </c>
      <c r="V192" s="14" t="str">
        <f>IFERROR(VLOOKUP($R192,H:$Q,10,0),"")</f>
        <v/>
      </c>
      <c r="W192" s="14" t="str">
        <f>IFERROR(VLOOKUP($R192,I:$Q,9,0),"")</f>
        <v/>
      </c>
      <c r="X192" s="14" t="str">
        <f>IFERROR(VLOOKUP($R192,J:$Q,8,0),"")</f>
        <v/>
      </c>
      <c r="Y192" s="14" t="str">
        <f>IFERROR(VLOOKUP($R192,K:$Q,7,0),"")</f>
        <v/>
      </c>
      <c r="Z192" s="14" t="str">
        <f>IFERROR(VLOOKUP($R192,L:$Q,6,0),"")</f>
        <v/>
      </c>
      <c r="AA192" s="14" t="str">
        <f>IFERROR(VLOOKUP($R192,M:$Q,5,0),"")</f>
        <v/>
      </c>
      <c r="AB192" s="14" t="str">
        <f>IFERROR(VLOOKUP($R192,N:$Q,4,0),"")</f>
        <v/>
      </c>
      <c r="AC192" s="14" t="str">
        <f>IFERROR(VLOOKUP($R192,O:$Q,3,0),"")</f>
        <v/>
      </c>
      <c r="AD192" s="14" t="str">
        <f>IFERROR(VLOOKUP($R192,P:$Q,2,0),"")</f>
        <v/>
      </c>
    </row>
    <row r="193" spans="1:30" x14ac:dyDescent="0.15">
      <c r="A193" s="9">
        <f>'AB Touchpoint System Workbook'!Z204</f>
        <v>43435</v>
      </c>
      <c r="B193" s="14">
        <f t="shared" si="4"/>
        <v>12</v>
      </c>
      <c r="C193" s="12" t="str">
        <f>IF('AB Touchpoint System Workbook'!J204="A",VLOOKUP($B193,Reference!$A$93:D$104,4,0),IF('AB Touchpoint System Workbook'!J204="b",VLOOKUP($B193,Reference!$A$93:E$104,5,0),""))</f>
        <v/>
      </c>
      <c r="D193" s="12" t="str">
        <f>IF('AB Touchpoint System Workbook'!J204="A",Q193&amp;C193,IF('AB Touchpoint System Workbook'!J204="b",Q193&amp;C193,""))</f>
        <v/>
      </c>
      <c r="E193" s="12" t="b">
        <f>IF(ISNUMBER(SEARCH(S$1,$D193)),MAX(E$1:E192)+1)</f>
        <v>0</v>
      </c>
      <c r="F193" s="12" t="b">
        <f>IF(ISNUMBER(SEARCH(T$1,$D193)),MAX(F$1:F192)+1)</f>
        <v>0</v>
      </c>
      <c r="G193" s="12" t="b">
        <f>IF(ISNUMBER(SEARCH(U$1,$D193)),MAX(G$1:G192)+1)</f>
        <v>0</v>
      </c>
      <c r="H193" s="12" t="b">
        <f>IF(ISNUMBER(SEARCH(V$1,$D193)),MAX(H$1:H192)+1)</f>
        <v>0</v>
      </c>
      <c r="I193" s="12" t="b">
        <f>IF(ISNUMBER(SEARCH(W$1,$D193)),MAX(I$1:I192)+1)</f>
        <v>0</v>
      </c>
      <c r="J193" s="12" t="b">
        <f>IF(ISNUMBER(SEARCH(X$1,$D193)),MAX(J$1:J192)+1)</f>
        <v>0</v>
      </c>
      <c r="K193" s="12" t="b">
        <f>IF(ISNUMBER(SEARCH(Y$1,$D193)),MAX(K$1:K192)+1)</f>
        <v>0</v>
      </c>
      <c r="L193" s="12" t="b">
        <f>IF(ISNUMBER(SEARCH(Z$1,$D193)),MAX(L$1:L192)+1)</f>
        <v>0</v>
      </c>
      <c r="M193" s="12" t="b">
        <f>IF(ISNUMBER(SEARCH(AA$1,$D193)),MAX(M$1:M192)+1)</f>
        <v>0</v>
      </c>
      <c r="N193" s="12" t="b">
        <f>IF(ISNUMBER(SEARCH(AB$1,$D193)),MAX(N$1:N192)+1)</f>
        <v>0</v>
      </c>
      <c r="O193" s="12" t="b">
        <f>IF(ISNUMBER(SEARCH(AC$1,$D193)),MAX(O$1:O192)+1)</f>
        <v>0</v>
      </c>
      <c r="P193" s="12" t="b">
        <f>IF(ISNUMBER(SEARCH(AD$1,$D193)),MAX(P$1:P192)+1)</f>
        <v>0</v>
      </c>
      <c r="Q193" s="12" t="str">
        <f>'AB Touchpoint System Workbook'!K204</f>
        <v>Client 192</v>
      </c>
      <c r="R193" s="13">
        <f t="shared" si="5"/>
        <v>192</v>
      </c>
      <c r="S193" s="14" t="str">
        <f>IFERROR(VLOOKUP($R193,E:$Q,13,0),"")</f>
        <v/>
      </c>
      <c r="T193" s="14" t="str">
        <f>IFERROR(VLOOKUP($R193,F:$Q,12,0),"")</f>
        <v/>
      </c>
      <c r="U193" s="14" t="str">
        <f>IFERROR(VLOOKUP($R193,G:$Q,11,0),"")</f>
        <v/>
      </c>
      <c r="V193" s="14" t="str">
        <f>IFERROR(VLOOKUP($R193,H:$Q,10,0),"")</f>
        <v/>
      </c>
      <c r="W193" s="14" t="str">
        <f>IFERROR(VLOOKUP($R193,I:$Q,9,0),"")</f>
        <v/>
      </c>
      <c r="X193" s="14" t="str">
        <f>IFERROR(VLOOKUP($R193,J:$Q,8,0),"")</f>
        <v/>
      </c>
      <c r="Y193" s="14" t="str">
        <f>IFERROR(VLOOKUP($R193,K:$Q,7,0),"")</f>
        <v/>
      </c>
      <c r="Z193" s="14" t="str">
        <f>IFERROR(VLOOKUP($R193,L:$Q,6,0),"")</f>
        <v/>
      </c>
      <c r="AA193" s="14" t="str">
        <f>IFERROR(VLOOKUP($R193,M:$Q,5,0),"")</f>
        <v/>
      </c>
      <c r="AB193" s="14" t="str">
        <f>IFERROR(VLOOKUP($R193,N:$Q,4,0),"")</f>
        <v/>
      </c>
      <c r="AC193" s="14" t="str">
        <f>IFERROR(VLOOKUP($R193,O:$Q,3,0),"")</f>
        <v/>
      </c>
      <c r="AD193" s="14" t="str">
        <f>IFERROR(VLOOKUP($R193,P:$Q,2,0),"")</f>
        <v/>
      </c>
    </row>
    <row r="194" spans="1:30" x14ac:dyDescent="0.15">
      <c r="A194" s="9">
        <f>'AB Touchpoint System Workbook'!Z205</f>
        <v>43101</v>
      </c>
      <c r="B194" s="14">
        <f t="shared" si="4"/>
        <v>1</v>
      </c>
      <c r="C194" s="12" t="str">
        <f>IF('AB Touchpoint System Workbook'!J205="A",VLOOKUP($B194,Reference!$A$93:D$104,4,0),IF('AB Touchpoint System Workbook'!J205="b",VLOOKUP($B194,Reference!$A$93:E$104,5,0),""))</f>
        <v/>
      </c>
      <c r="D194" s="12" t="str">
        <f>IF('AB Touchpoint System Workbook'!J205="A",Q194&amp;C194,IF('AB Touchpoint System Workbook'!J205="b",Q194&amp;C194,""))</f>
        <v/>
      </c>
      <c r="E194" s="12" t="b">
        <f>IF(ISNUMBER(SEARCH(S$1,$D194)),MAX(E$1:E193)+1)</f>
        <v>0</v>
      </c>
      <c r="F194" s="12" t="b">
        <f>IF(ISNUMBER(SEARCH(T$1,$D194)),MAX(F$1:F193)+1)</f>
        <v>0</v>
      </c>
      <c r="G194" s="12" t="b">
        <f>IF(ISNUMBER(SEARCH(U$1,$D194)),MAX(G$1:G193)+1)</f>
        <v>0</v>
      </c>
      <c r="H194" s="12" t="b">
        <f>IF(ISNUMBER(SEARCH(V$1,$D194)),MAX(H$1:H193)+1)</f>
        <v>0</v>
      </c>
      <c r="I194" s="12" t="b">
        <f>IF(ISNUMBER(SEARCH(W$1,$D194)),MAX(I$1:I193)+1)</f>
        <v>0</v>
      </c>
      <c r="J194" s="12" t="b">
        <f>IF(ISNUMBER(SEARCH(X$1,$D194)),MAX(J$1:J193)+1)</f>
        <v>0</v>
      </c>
      <c r="K194" s="12" t="b">
        <f>IF(ISNUMBER(SEARCH(Y$1,$D194)),MAX(K$1:K193)+1)</f>
        <v>0</v>
      </c>
      <c r="L194" s="12" t="b">
        <f>IF(ISNUMBER(SEARCH(Z$1,$D194)),MAX(L$1:L193)+1)</f>
        <v>0</v>
      </c>
      <c r="M194" s="12" t="b">
        <f>IF(ISNUMBER(SEARCH(AA$1,$D194)),MAX(M$1:M193)+1)</f>
        <v>0</v>
      </c>
      <c r="N194" s="12" t="b">
        <f>IF(ISNUMBER(SEARCH(AB$1,$D194)),MAX(N$1:N193)+1)</f>
        <v>0</v>
      </c>
      <c r="O194" s="12" t="b">
        <f>IF(ISNUMBER(SEARCH(AC$1,$D194)),MAX(O$1:O193)+1)</f>
        <v>0</v>
      </c>
      <c r="P194" s="12" t="b">
        <f>IF(ISNUMBER(SEARCH(AD$1,$D194)),MAX(P$1:P193)+1)</f>
        <v>0</v>
      </c>
      <c r="Q194" s="12" t="str">
        <f>'AB Touchpoint System Workbook'!K205</f>
        <v>Client 193</v>
      </c>
      <c r="R194" s="13">
        <f t="shared" si="5"/>
        <v>193</v>
      </c>
      <c r="S194" s="14" t="str">
        <f>IFERROR(VLOOKUP($R194,E:$Q,13,0),"")</f>
        <v/>
      </c>
      <c r="T194" s="14" t="str">
        <f>IFERROR(VLOOKUP($R194,F:$Q,12,0),"")</f>
        <v/>
      </c>
      <c r="U194" s="14" t="str">
        <f>IFERROR(VLOOKUP($R194,G:$Q,11,0),"")</f>
        <v/>
      </c>
      <c r="V194" s="14" t="str">
        <f>IFERROR(VLOOKUP($R194,H:$Q,10,0),"")</f>
        <v/>
      </c>
      <c r="W194" s="14" t="str">
        <f>IFERROR(VLOOKUP($R194,I:$Q,9,0),"")</f>
        <v/>
      </c>
      <c r="X194" s="14" t="str">
        <f>IFERROR(VLOOKUP($R194,J:$Q,8,0),"")</f>
        <v/>
      </c>
      <c r="Y194" s="14" t="str">
        <f>IFERROR(VLOOKUP($R194,K:$Q,7,0),"")</f>
        <v/>
      </c>
      <c r="Z194" s="14" t="str">
        <f>IFERROR(VLOOKUP($R194,L:$Q,6,0),"")</f>
        <v/>
      </c>
      <c r="AA194" s="14" t="str">
        <f>IFERROR(VLOOKUP($R194,M:$Q,5,0),"")</f>
        <v/>
      </c>
      <c r="AB194" s="14" t="str">
        <f>IFERROR(VLOOKUP($R194,N:$Q,4,0),"")</f>
        <v/>
      </c>
      <c r="AC194" s="14" t="str">
        <f>IFERROR(VLOOKUP($R194,O:$Q,3,0),"")</f>
        <v/>
      </c>
      <c r="AD194" s="14" t="str">
        <f>IFERROR(VLOOKUP($R194,P:$Q,2,0),"")</f>
        <v/>
      </c>
    </row>
    <row r="195" spans="1:30" x14ac:dyDescent="0.15">
      <c r="A195" s="9">
        <f>'AB Touchpoint System Workbook'!Z206</f>
        <v>43132</v>
      </c>
      <c r="B195" s="14">
        <f t="shared" ref="B195:B258" si="6">MONTH(A195)</f>
        <v>2</v>
      </c>
      <c r="C195" s="12" t="str">
        <f>IF('AB Touchpoint System Workbook'!J206="A",VLOOKUP($B195,Reference!$A$93:D$104,4,0),IF('AB Touchpoint System Workbook'!J206="b",VLOOKUP($B195,Reference!$A$93:E$104,5,0),""))</f>
        <v/>
      </c>
      <c r="D195" s="12" t="str">
        <f>IF('AB Touchpoint System Workbook'!J206="A",Q195&amp;C195,IF('AB Touchpoint System Workbook'!J206="b",Q195&amp;C195,""))</f>
        <v/>
      </c>
      <c r="E195" s="12" t="b">
        <f>IF(ISNUMBER(SEARCH(S$1,$D195)),MAX(E$1:E194)+1)</f>
        <v>0</v>
      </c>
      <c r="F195" s="12" t="b">
        <f>IF(ISNUMBER(SEARCH(T$1,$D195)),MAX(F$1:F194)+1)</f>
        <v>0</v>
      </c>
      <c r="G195" s="12" t="b">
        <f>IF(ISNUMBER(SEARCH(U$1,$D195)),MAX(G$1:G194)+1)</f>
        <v>0</v>
      </c>
      <c r="H195" s="12" t="b">
        <f>IF(ISNUMBER(SEARCH(V$1,$D195)),MAX(H$1:H194)+1)</f>
        <v>0</v>
      </c>
      <c r="I195" s="12" t="b">
        <f>IF(ISNUMBER(SEARCH(W$1,$D195)),MAX(I$1:I194)+1)</f>
        <v>0</v>
      </c>
      <c r="J195" s="12" t="b">
        <f>IF(ISNUMBER(SEARCH(X$1,$D195)),MAX(J$1:J194)+1)</f>
        <v>0</v>
      </c>
      <c r="K195" s="12" t="b">
        <f>IF(ISNUMBER(SEARCH(Y$1,$D195)),MAX(K$1:K194)+1)</f>
        <v>0</v>
      </c>
      <c r="L195" s="12" t="b">
        <f>IF(ISNUMBER(SEARCH(Z$1,$D195)),MAX(L$1:L194)+1)</f>
        <v>0</v>
      </c>
      <c r="M195" s="12" t="b">
        <f>IF(ISNUMBER(SEARCH(AA$1,$D195)),MAX(M$1:M194)+1)</f>
        <v>0</v>
      </c>
      <c r="N195" s="12" t="b">
        <f>IF(ISNUMBER(SEARCH(AB$1,$D195)),MAX(N$1:N194)+1)</f>
        <v>0</v>
      </c>
      <c r="O195" s="12" t="b">
        <f>IF(ISNUMBER(SEARCH(AC$1,$D195)),MAX(O$1:O194)+1)</f>
        <v>0</v>
      </c>
      <c r="P195" s="12" t="b">
        <f>IF(ISNUMBER(SEARCH(AD$1,$D195)),MAX(P$1:P194)+1)</f>
        <v>0</v>
      </c>
      <c r="Q195" s="12" t="str">
        <f>'AB Touchpoint System Workbook'!K206</f>
        <v>Client 194</v>
      </c>
      <c r="R195" s="13">
        <f t="shared" si="5"/>
        <v>194</v>
      </c>
      <c r="S195" s="14" t="str">
        <f>IFERROR(VLOOKUP($R195,E:$Q,13,0),"")</f>
        <v/>
      </c>
      <c r="T195" s="14" t="str">
        <f>IFERROR(VLOOKUP($R195,F:$Q,12,0),"")</f>
        <v/>
      </c>
      <c r="U195" s="14" t="str">
        <f>IFERROR(VLOOKUP($R195,G:$Q,11,0),"")</f>
        <v/>
      </c>
      <c r="V195" s="14" t="str">
        <f>IFERROR(VLOOKUP($R195,H:$Q,10,0),"")</f>
        <v/>
      </c>
      <c r="W195" s="14" t="str">
        <f>IFERROR(VLOOKUP($R195,I:$Q,9,0),"")</f>
        <v/>
      </c>
      <c r="X195" s="14" t="str">
        <f>IFERROR(VLOOKUP($R195,J:$Q,8,0),"")</f>
        <v/>
      </c>
      <c r="Y195" s="14" t="str">
        <f>IFERROR(VLOOKUP($R195,K:$Q,7,0),"")</f>
        <v/>
      </c>
      <c r="Z195" s="14" t="str">
        <f>IFERROR(VLOOKUP($R195,L:$Q,6,0),"")</f>
        <v/>
      </c>
      <c r="AA195" s="14" t="str">
        <f>IFERROR(VLOOKUP($R195,M:$Q,5,0),"")</f>
        <v/>
      </c>
      <c r="AB195" s="14" t="str">
        <f>IFERROR(VLOOKUP($R195,N:$Q,4,0),"")</f>
        <v/>
      </c>
      <c r="AC195" s="14" t="str">
        <f>IFERROR(VLOOKUP($R195,O:$Q,3,0),"")</f>
        <v/>
      </c>
      <c r="AD195" s="14" t="str">
        <f>IFERROR(VLOOKUP($R195,P:$Q,2,0),"")</f>
        <v/>
      </c>
    </row>
    <row r="196" spans="1:30" x14ac:dyDescent="0.15">
      <c r="A196" s="9">
        <f>'AB Touchpoint System Workbook'!Z207</f>
        <v>43160</v>
      </c>
      <c r="B196" s="14">
        <f t="shared" si="6"/>
        <v>3</v>
      </c>
      <c r="C196" s="12" t="str">
        <f>IF('AB Touchpoint System Workbook'!J207="A",VLOOKUP($B196,Reference!$A$93:D$104,4,0),IF('AB Touchpoint System Workbook'!J207="b",VLOOKUP($B196,Reference!$A$93:E$104,5,0),""))</f>
        <v/>
      </c>
      <c r="D196" s="12" t="str">
        <f>IF('AB Touchpoint System Workbook'!J207="A",Q196&amp;C196,IF('AB Touchpoint System Workbook'!J207="b",Q196&amp;C196,""))</f>
        <v/>
      </c>
      <c r="E196" s="12" t="b">
        <f>IF(ISNUMBER(SEARCH(S$1,$D196)),MAX(E$1:E195)+1)</f>
        <v>0</v>
      </c>
      <c r="F196" s="12" t="b">
        <f>IF(ISNUMBER(SEARCH(T$1,$D196)),MAX(F$1:F195)+1)</f>
        <v>0</v>
      </c>
      <c r="G196" s="12" t="b">
        <f>IF(ISNUMBER(SEARCH(U$1,$D196)),MAX(G$1:G195)+1)</f>
        <v>0</v>
      </c>
      <c r="H196" s="12" t="b">
        <f>IF(ISNUMBER(SEARCH(V$1,$D196)),MAX(H$1:H195)+1)</f>
        <v>0</v>
      </c>
      <c r="I196" s="12" t="b">
        <f>IF(ISNUMBER(SEARCH(W$1,$D196)),MAX(I$1:I195)+1)</f>
        <v>0</v>
      </c>
      <c r="J196" s="12" t="b">
        <f>IF(ISNUMBER(SEARCH(X$1,$D196)),MAX(J$1:J195)+1)</f>
        <v>0</v>
      </c>
      <c r="K196" s="12" t="b">
        <f>IF(ISNUMBER(SEARCH(Y$1,$D196)),MAX(K$1:K195)+1)</f>
        <v>0</v>
      </c>
      <c r="L196" s="12" t="b">
        <f>IF(ISNUMBER(SEARCH(Z$1,$D196)),MAX(L$1:L195)+1)</f>
        <v>0</v>
      </c>
      <c r="M196" s="12" t="b">
        <f>IF(ISNUMBER(SEARCH(AA$1,$D196)),MAX(M$1:M195)+1)</f>
        <v>0</v>
      </c>
      <c r="N196" s="12" t="b">
        <f>IF(ISNUMBER(SEARCH(AB$1,$D196)),MAX(N$1:N195)+1)</f>
        <v>0</v>
      </c>
      <c r="O196" s="12" t="b">
        <f>IF(ISNUMBER(SEARCH(AC$1,$D196)),MAX(O$1:O195)+1)</f>
        <v>0</v>
      </c>
      <c r="P196" s="12" t="b">
        <f>IF(ISNUMBER(SEARCH(AD$1,$D196)),MAX(P$1:P195)+1)</f>
        <v>0</v>
      </c>
      <c r="Q196" s="12" t="str">
        <f>'AB Touchpoint System Workbook'!K207</f>
        <v>Client 195</v>
      </c>
      <c r="R196" s="13">
        <f t="shared" ref="R196:R259" si="7">R195+1</f>
        <v>195</v>
      </c>
      <c r="S196" s="14" t="str">
        <f>IFERROR(VLOOKUP($R196,E:$Q,13,0),"")</f>
        <v/>
      </c>
      <c r="T196" s="14" t="str">
        <f>IFERROR(VLOOKUP($R196,F:$Q,12,0),"")</f>
        <v/>
      </c>
      <c r="U196" s="14" t="str">
        <f>IFERROR(VLOOKUP($R196,G:$Q,11,0),"")</f>
        <v/>
      </c>
      <c r="V196" s="14" t="str">
        <f>IFERROR(VLOOKUP($R196,H:$Q,10,0),"")</f>
        <v/>
      </c>
      <c r="W196" s="14" t="str">
        <f>IFERROR(VLOOKUP($R196,I:$Q,9,0),"")</f>
        <v/>
      </c>
      <c r="X196" s="14" t="str">
        <f>IFERROR(VLOOKUP($R196,J:$Q,8,0),"")</f>
        <v/>
      </c>
      <c r="Y196" s="14" t="str">
        <f>IFERROR(VLOOKUP($R196,K:$Q,7,0),"")</f>
        <v/>
      </c>
      <c r="Z196" s="14" t="str">
        <f>IFERROR(VLOOKUP($R196,L:$Q,6,0),"")</f>
        <v/>
      </c>
      <c r="AA196" s="14" t="str">
        <f>IFERROR(VLOOKUP($R196,M:$Q,5,0),"")</f>
        <v/>
      </c>
      <c r="AB196" s="14" t="str">
        <f>IFERROR(VLOOKUP($R196,N:$Q,4,0),"")</f>
        <v/>
      </c>
      <c r="AC196" s="14" t="str">
        <f>IFERROR(VLOOKUP($R196,O:$Q,3,0),"")</f>
        <v/>
      </c>
      <c r="AD196" s="14" t="str">
        <f>IFERROR(VLOOKUP($R196,P:$Q,2,0),"")</f>
        <v/>
      </c>
    </row>
    <row r="197" spans="1:30" x14ac:dyDescent="0.15">
      <c r="A197" s="9">
        <f>'AB Touchpoint System Workbook'!Z208</f>
        <v>43191</v>
      </c>
      <c r="B197" s="14">
        <f t="shared" si="6"/>
        <v>4</v>
      </c>
      <c r="C197" s="12" t="str">
        <f>IF('AB Touchpoint System Workbook'!J208="A",VLOOKUP($B197,Reference!$A$93:D$104,4,0),IF('AB Touchpoint System Workbook'!J208="b",VLOOKUP($B197,Reference!$A$93:E$104,5,0),""))</f>
        <v/>
      </c>
      <c r="D197" s="12" t="str">
        <f>IF('AB Touchpoint System Workbook'!J208="A",Q197&amp;C197,IF('AB Touchpoint System Workbook'!J208="b",Q197&amp;C197,""))</f>
        <v/>
      </c>
      <c r="E197" s="12" t="b">
        <f>IF(ISNUMBER(SEARCH(S$1,$D197)),MAX(E$1:E196)+1)</f>
        <v>0</v>
      </c>
      <c r="F197" s="12" t="b">
        <f>IF(ISNUMBER(SEARCH(T$1,$D197)),MAX(F$1:F196)+1)</f>
        <v>0</v>
      </c>
      <c r="G197" s="12" t="b">
        <f>IF(ISNUMBER(SEARCH(U$1,$D197)),MAX(G$1:G196)+1)</f>
        <v>0</v>
      </c>
      <c r="H197" s="12" t="b">
        <f>IF(ISNUMBER(SEARCH(V$1,$D197)),MAX(H$1:H196)+1)</f>
        <v>0</v>
      </c>
      <c r="I197" s="12" t="b">
        <f>IF(ISNUMBER(SEARCH(W$1,$D197)),MAX(I$1:I196)+1)</f>
        <v>0</v>
      </c>
      <c r="J197" s="12" t="b">
        <f>IF(ISNUMBER(SEARCH(X$1,$D197)),MAX(J$1:J196)+1)</f>
        <v>0</v>
      </c>
      <c r="K197" s="12" t="b">
        <f>IF(ISNUMBER(SEARCH(Y$1,$D197)),MAX(K$1:K196)+1)</f>
        <v>0</v>
      </c>
      <c r="L197" s="12" t="b">
        <f>IF(ISNUMBER(SEARCH(Z$1,$D197)),MAX(L$1:L196)+1)</f>
        <v>0</v>
      </c>
      <c r="M197" s="12" t="b">
        <f>IF(ISNUMBER(SEARCH(AA$1,$D197)),MAX(M$1:M196)+1)</f>
        <v>0</v>
      </c>
      <c r="N197" s="12" t="b">
        <f>IF(ISNUMBER(SEARCH(AB$1,$D197)),MAX(N$1:N196)+1)</f>
        <v>0</v>
      </c>
      <c r="O197" s="12" t="b">
        <f>IF(ISNUMBER(SEARCH(AC$1,$D197)),MAX(O$1:O196)+1)</f>
        <v>0</v>
      </c>
      <c r="P197" s="12" t="b">
        <f>IF(ISNUMBER(SEARCH(AD$1,$D197)),MAX(P$1:P196)+1)</f>
        <v>0</v>
      </c>
      <c r="Q197" s="12" t="str">
        <f>'AB Touchpoint System Workbook'!K208</f>
        <v>Client 196</v>
      </c>
      <c r="R197" s="13">
        <f t="shared" si="7"/>
        <v>196</v>
      </c>
      <c r="S197" s="14" t="str">
        <f>IFERROR(VLOOKUP($R197,E:$Q,13,0),"")</f>
        <v/>
      </c>
      <c r="T197" s="14" t="str">
        <f>IFERROR(VLOOKUP($R197,F:$Q,12,0),"")</f>
        <v/>
      </c>
      <c r="U197" s="14" t="str">
        <f>IFERROR(VLOOKUP($R197,G:$Q,11,0),"")</f>
        <v/>
      </c>
      <c r="V197" s="14" t="str">
        <f>IFERROR(VLOOKUP($R197,H:$Q,10,0),"")</f>
        <v/>
      </c>
      <c r="W197" s="14" t="str">
        <f>IFERROR(VLOOKUP($R197,I:$Q,9,0),"")</f>
        <v/>
      </c>
      <c r="X197" s="14" t="str">
        <f>IFERROR(VLOOKUP($R197,J:$Q,8,0),"")</f>
        <v/>
      </c>
      <c r="Y197" s="14" t="str">
        <f>IFERROR(VLOOKUP($R197,K:$Q,7,0),"")</f>
        <v/>
      </c>
      <c r="Z197" s="14" t="str">
        <f>IFERROR(VLOOKUP($R197,L:$Q,6,0),"")</f>
        <v/>
      </c>
      <c r="AA197" s="14" t="str">
        <f>IFERROR(VLOOKUP($R197,M:$Q,5,0),"")</f>
        <v/>
      </c>
      <c r="AB197" s="14" t="str">
        <f>IFERROR(VLOOKUP($R197,N:$Q,4,0),"")</f>
        <v/>
      </c>
      <c r="AC197" s="14" t="str">
        <f>IFERROR(VLOOKUP($R197,O:$Q,3,0),"")</f>
        <v/>
      </c>
      <c r="AD197" s="14" t="str">
        <f>IFERROR(VLOOKUP($R197,P:$Q,2,0),"")</f>
        <v/>
      </c>
    </row>
    <row r="198" spans="1:30" x14ac:dyDescent="0.15">
      <c r="A198" s="9">
        <f>'AB Touchpoint System Workbook'!Z209</f>
        <v>43221</v>
      </c>
      <c r="B198" s="14">
        <f t="shared" si="6"/>
        <v>5</v>
      </c>
      <c r="C198" s="12" t="str">
        <f>IF('AB Touchpoint System Workbook'!J209="A",VLOOKUP($B198,Reference!$A$93:D$104,4,0),IF('AB Touchpoint System Workbook'!J209="b",VLOOKUP($B198,Reference!$A$93:E$104,5,0),""))</f>
        <v/>
      </c>
      <c r="D198" s="12" t="str">
        <f>IF('AB Touchpoint System Workbook'!J209="A",Q198&amp;C198,IF('AB Touchpoint System Workbook'!J209="b",Q198&amp;C198,""))</f>
        <v/>
      </c>
      <c r="E198" s="12" t="b">
        <f>IF(ISNUMBER(SEARCH(S$1,$D198)),MAX(E$1:E197)+1)</f>
        <v>0</v>
      </c>
      <c r="F198" s="12" t="b">
        <f>IF(ISNUMBER(SEARCH(T$1,$D198)),MAX(F$1:F197)+1)</f>
        <v>0</v>
      </c>
      <c r="G198" s="12" t="b">
        <f>IF(ISNUMBER(SEARCH(U$1,$D198)),MAX(G$1:G197)+1)</f>
        <v>0</v>
      </c>
      <c r="H198" s="12" t="b">
        <f>IF(ISNUMBER(SEARCH(V$1,$D198)),MAX(H$1:H197)+1)</f>
        <v>0</v>
      </c>
      <c r="I198" s="12" t="b">
        <f>IF(ISNUMBER(SEARCH(W$1,$D198)),MAX(I$1:I197)+1)</f>
        <v>0</v>
      </c>
      <c r="J198" s="12" t="b">
        <f>IF(ISNUMBER(SEARCH(X$1,$D198)),MAX(J$1:J197)+1)</f>
        <v>0</v>
      </c>
      <c r="K198" s="12" t="b">
        <f>IF(ISNUMBER(SEARCH(Y$1,$D198)),MAX(K$1:K197)+1)</f>
        <v>0</v>
      </c>
      <c r="L198" s="12" t="b">
        <f>IF(ISNUMBER(SEARCH(Z$1,$D198)),MAX(L$1:L197)+1)</f>
        <v>0</v>
      </c>
      <c r="M198" s="12" t="b">
        <f>IF(ISNUMBER(SEARCH(AA$1,$D198)),MAX(M$1:M197)+1)</f>
        <v>0</v>
      </c>
      <c r="N198" s="12" t="b">
        <f>IF(ISNUMBER(SEARCH(AB$1,$D198)),MAX(N$1:N197)+1)</f>
        <v>0</v>
      </c>
      <c r="O198" s="12" t="b">
        <f>IF(ISNUMBER(SEARCH(AC$1,$D198)),MAX(O$1:O197)+1)</f>
        <v>0</v>
      </c>
      <c r="P198" s="12" t="b">
        <f>IF(ISNUMBER(SEARCH(AD$1,$D198)),MAX(P$1:P197)+1)</f>
        <v>0</v>
      </c>
      <c r="Q198" s="12" t="str">
        <f>'AB Touchpoint System Workbook'!K209</f>
        <v>Client 197</v>
      </c>
      <c r="R198" s="13">
        <f t="shared" si="7"/>
        <v>197</v>
      </c>
      <c r="S198" s="14" t="str">
        <f>IFERROR(VLOOKUP($R198,E:$Q,13,0),"")</f>
        <v/>
      </c>
      <c r="T198" s="14" t="str">
        <f>IFERROR(VLOOKUP($R198,F:$Q,12,0),"")</f>
        <v/>
      </c>
      <c r="U198" s="14" t="str">
        <f>IFERROR(VLOOKUP($R198,G:$Q,11,0),"")</f>
        <v/>
      </c>
      <c r="V198" s="14" t="str">
        <f>IFERROR(VLOOKUP($R198,H:$Q,10,0),"")</f>
        <v/>
      </c>
      <c r="W198" s="14" t="str">
        <f>IFERROR(VLOOKUP($R198,I:$Q,9,0),"")</f>
        <v/>
      </c>
      <c r="X198" s="14" t="str">
        <f>IFERROR(VLOOKUP($R198,J:$Q,8,0),"")</f>
        <v/>
      </c>
      <c r="Y198" s="14" t="str">
        <f>IFERROR(VLOOKUP($R198,K:$Q,7,0),"")</f>
        <v/>
      </c>
      <c r="Z198" s="14" t="str">
        <f>IFERROR(VLOOKUP($R198,L:$Q,6,0),"")</f>
        <v/>
      </c>
      <c r="AA198" s="14" t="str">
        <f>IFERROR(VLOOKUP($R198,M:$Q,5,0),"")</f>
        <v/>
      </c>
      <c r="AB198" s="14" t="str">
        <f>IFERROR(VLOOKUP($R198,N:$Q,4,0),"")</f>
        <v/>
      </c>
      <c r="AC198" s="14" t="str">
        <f>IFERROR(VLOOKUP($R198,O:$Q,3,0),"")</f>
        <v/>
      </c>
      <c r="AD198" s="14" t="str">
        <f>IFERROR(VLOOKUP($R198,P:$Q,2,0),"")</f>
        <v/>
      </c>
    </row>
    <row r="199" spans="1:30" x14ac:dyDescent="0.15">
      <c r="A199" s="9">
        <f>'AB Touchpoint System Workbook'!Z210</f>
        <v>43252</v>
      </c>
      <c r="B199" s="14">
        <f t="shared" si="6"/>
        <v>6</v>
      </c>
      <c r="C199" s="12" t="str">
        <f>IF('AB Touchpoint System Workbook'!J210="A",VLOOKUP($B199,Reference!$A$93:D$104,4,0),IF('AB Touchpoint System Workbook'!J210="b",VLOOKUP($B199,Reference!$A$93:E$104,5,0),""))</f>
        <v/>
      </c>
      <c r="D199" s="12" t="str">
        <f>IF('AB Touchpoint System Workbook'!J210="A",Q199&amp;C199,IF('AB Touchpoint System Workbook'!J210="b",Q199&amp;C199,""))</f>
        <v/>
      </c>
      <c r="E199" s="12" t="b">
        <f>IF(ISNUMBER(SEARCH(S$1,$D199)),MAX(E$1:E198)+1)</f>
        <v>0</v>
      </c>
      <c r="F199" s="12" t="b">
        <f>IF(ISNUMBER(SEARCH(T$1,$D199)),MAX(F$1:F198)+1)</f>
        <v>0</v>
      </c>
      <c r="G199" s="12" t="b">
        <f>IF(ISNUMBER(SEARCH(U$1,$D199)),MAX(G$1:G198)+1)</f>
        <v>0</v>
      </c>
      <c r="H199" s="12" t="b">
        <f>IF(ISNUMBER(SEARCH(V$1,$D199)),MAX(H$1:H198)+1)</f>
        <v>0</v>
      </c>
      <c r="I199" s="12" t="b">
        <f>IF(ISNUMBER(SEARCH(W$1,$D199)),MAX(I$1:I198)+1)</f>
        <v>0</v>
      </c>
      <c r="J199" s="12" t="b">
        <f>IF(ISNUMBER(SEARCH(X$1,$D199)),MAX(J$1:J198)+1)</f>
        <v>0</v>
      </c>
      <c r="K199" s="12" t="b">
        <f>IF(ISNUMBER(SEARCH(Y$1,$D199)),MAX(K$1:K198)+1)</f>
        <v>0</v>
      </c>
      <c r="L199" s="12" t="b">
        <f>IF(ISNUMBER(SEARCH(Z$1,$D199)),MAX(L$1:L198)+1)</f>
        <v>0</v>
      </c>
      <c r="M199" s="12" t="b">
        <f>IF(ISNUMBER(SEARCH(AA$1,$D199)),MAX(M$1:M198)+1)</f>
        <v>0</v>
      </c>
      <c r="N199" s="12" t="b">
        <f>IF(ISNUMBER(SEARCH(AB$1,$D199)),MAX(N$1:N198)+1)</f>
        <v>0</v>
      </c>
      <c r="O199" s="12" t="b">
        <f>IF(ISNUMBER(SEARCH(AC$1,$D199)),MAX(O$1:O198)+1)</f>
        <v>0</v>
      </c>
      <c r="P199" s="12" t="b">
        <f>IF(ISNUMBER(SEARCH(AD$1,$D199)),MAX(P$1:P198)+1)</f>
        <v>0</v>
      </c>
      <c r="Q199" s="12" t="str">
        <f>'AB Touchpoint System Workbook'!K210</f>
        <v>Client 198</v>
      </c>
      <c r="R199" s="13">
        <f t="shared" si="7"/>
        <v>198</v>
      </c>
      <c r="S199" s="14" t="str">
        <f>IFERROR(VLOOKUP($R199,E:$Q,13,0),"")</f>
        <v/>
      </c>
      <c r="T199" s="14" t="str">
        <f>IFERROR(VLOOKUP($R199,F:$Q,12,0),"")</f>
        <v/>
      </c>
      <c r="U199" s="14" t="str">
        <f>IFERROR(VLOOKUP($R199,G:$Q,11,0),"")</f>
        <v/>
      </c>
      <c r="V199" s="14" t="str">
        <f>IFERROR(VLOOKUP($R199,H:$Q,10,0),"")</f>
        <v/>
      </c>
      <c r="W199" s="14" t="str">
        <f>IFERROR(VLOOKUP($R199,I:$Q,9,0),"")</f>
        <v/>
      </c>
      <c r="X199" s="14" t="str">
        <f>IFERROR(VLOOKUP($R199,J:$Q,8,0),"")</f>
        <v/>
      </c>
      <c r="Y199" s="14" t="str">
        <f>IFERROR(VLOOKUP($R199,K:$Q,7,0),"")</f>
        <v/>
      </c>
      <c r="Z199" s="14" t="str">
        <f>IFERROR(VLOOKUP($R199,L:$Q,6,0),"")</f>
        <v/>
      </c>
      <c r="AA199" s="14" t="str">
        <f>IFERROR(VLOOKUP($R199,M:$Q,5,0),"")</f>
        <v/>
      </c>
      <c r="AB199" s="14" t="str">
        <f>IFERROR(VLOOKUP($R199,N:$Q,4,0),"")</f>
        <v/>
      </c>
      <c r="AC199" s="14" t="str">
        <f>IFERROR(VLOOKUP($R199,O:$Q,3,0),"")</f>
        <v/>
      </c>
      <c r="AD199" s="14" t="str">
        <f>IFERROR(VLOOKUP($R199,P:$Q,2,0),"")</f>
        <v/>
      </c>
    </row>
    <row r="200" spans="1:30" x14ac:dyDescent="0.15">
      <c r="A200" s="9">
        <f>'AB Touchpoint System Workbook'!Z211</f>
        <v>43282</v>
      </c>
      <c r="B200" s="14">
        <f t="shared" si="6"/>
        <v>7</v>
      </c>
      <c r="C200" s="12" t="str">
        <f>IF('AB Touchpoint System Workbook'!J211="A",VLOOKUP($B200,Reference!$A$93:D$104,4,0),IF('AB Touchpoint System Workbook'!J211="b",VLOOKUP($B200,Reference!$A$93:E$104,5,0),""))</f>
        <v/>
      </c>
      <c r="D200" s="12" t="str">
        <f>IF('AB Touchpoint System Workbook'!J211="A",Q200&amp;C200,IF('AB Touchpoint System Workbook'!J211="b",Q200&amp;C200,""))</f>
        <v/>
      </c>
      <c r="E200" s="12" t="b">
        <f>IF(ISNUMBER(SEARCH(S$1,$D200)),MAX(E$1:E199)+1)</f>
        <v>0</v>
      </c>
      <c r="F200" s="12" t="b">
        <f>IF(ISNUMBER(SEARCH(T$1,$D200)),MAX(F$1:F199)+1)</f>
        <v>0</v>
      </c>
      <c r="G200" s="12" t="b">
        <f>IF(ISNUMBER(SEARCH(U$1,$D200)),MAX(G$1:G199)+1)</f>
        <v>0</v>
      </c>
      <c r="H200" s="12" t="b">
        <f>IF(ISNUMBER(SEARCH(V$1,$D200)),MAX(H$1:H199)+1)</f>
        <v>0</v>
      </c>
      <c r="I200" s="12" t="b">
        <f>IF(ISNUMBER(SEARCH(W$1,$D200)),MAX(I$1:I199)+1)</f>
        <v>0</v>
      </c>
      <c r="J200" s="12" t="b">
        <f>IF(ISNUMBER(SEARCH(X$1,$D200)),MAX(J$1:J199)+1)</f>
        <v>0</v>
      </c>
      <c r="K200" s="12" t="b">
        <f>IF(ISNUMBER(SEARCH(Y$1,$D200)),MAX(K$1:K199)+1)</f>
        <v>0</v>
      </c>
      <c r="L200" s="12" t="b">
        <f>IF(ISNUMBER(SEARCH(Z$1,$D200)),MAX(L$1:L199)+1)</f>
        <v>0</v>
      </c>
      <c r="M200" s="12" t="b">
        <f>IF(ISNUMBER(SEARCH(AA$1,$D200)),MAX(M$1:M199)+1)</f>
        <v>0</v>
      </c>
      <c r="N200" s="12" t="b">
        <f>IF(ISNUMBER(SEARCH(AB$1,$D200)),MAX(N$1:N199)+1)</f>
        <v>0</v>
      </c>
      <c r="O200" s="12" t="b">
        <f>IF(ISNUMBER(SEARCH(AC$1,$D200)),MAX(O$1:O199)+1)</f>
        <v>0</v>
      </c>
      <c r="P200" s="12" t="b">
        <f>IF(ISNUMBER(SEARCH(AD$1,$D200)),MAX(P$1:P199)+1)</f>
        <v>0</v>
      </c>
      <c r="Q200" s="12" t="str">
        <f>'AB Touchpoint System Workbook'!K211</f>
        <v>Client 199</v>
      </c>
      <c r="R200" s="13">
        <f t="shared" si="7"/>
        <v>199</v>
      </c>
      <c r="S200" s="14" t="str">
        <f>IFERROR(VLOOKUP($R200,E:$Q,13,0),"")</f>
        <v/>
      </c>
      <c r="T200" s="14" t="str">
        <f>IFERROR(VLOOKUP($R200,F:$Q,12,0),"")</f>
        <v/>
      </c>
      <c r="U200" s="14" t="str">
        <f>IFERROR(VLOOKUP($R200,G:$Q,11,0),"")</f>
        <v/>
      </c>
      <c r="V200" s="14" t="str">
        <f>IFERROR(VLOOKUP($R200,H:$Q,10,0),"")</f>
        <v/>
      </c>
      <c r="W200" s="14" t="str">
        <f>IFERROR(VLOOKUP($R200,I:$Q,9,0),"")</f>
        <v/>
      </c>
      <c r="X200" s="14" t="str">
        <f>IFERROR(VLOOKUP($R200,J:$Q,8,0),"")</f>
        <v/>
      </c>
      <c r="Y200" s="14" t="str">
        <f>IFERROR(VLOOKUP($R200,K:$Q,7,0),"")</f>
        <v/>
      </c>
      <c r="Z200" s="14" t="str">
        <f>IFERROR(VLOOKUP($R200,L:$Q,6,0),"")</f>
        <v/>
      </c>
      <c r="AA200" s="14" t="str">
        <f>IFERROR(VLOOKUP($R200,M:$Q,5,0),"")</f>
        <v/>
      </c>
      <c r="AB200" s="14" t="str">
        <f>IFERROR(VLOOKUP($R200,N:$Q,4,0),"")</f>
        <v/>
      </c>
      <c r="AC200" s="14" t="str">
        <f>IFERROR(VLOOKUP($R200,O:$Q,3,0),"")</f>
        <v/>
      </c>
      <c r="AD200" s="14" t="str">
        <f>IFERROR(VLOOKUP($R200,P:$Q,2,0),"")</f>
        <v/>
      </c>
    </row>
    <row r="201" spans="1:30" x14ac:dyDescent="0.15">
      <c r="A201" s="9">
        <f>'AB Touchpoint System Workbook'!Z212</f>
        <v>43313</v>
      </c>
      <c r="B201" s="14">
        <f t="shared" si="6"/>
        <v>8</v>
      </c>
      <c r="C201" s="12" t="str">
        <f>IF('AB Touchpoint System Workbook'!J212="A",VLOOKUP($B201,Reference!$A$93:D$104,4,0),IF('AB Touchpoint System Workbook'!J212="b",VLOOKUP($B201,Reference!$A$93:E$104,5,0),""))</f>
        <v/>
      </c>
      <c r="D201" s="12" t="str">
        <f>IF('AB Touchpoint System Workbook'!J212="A",Q201&amp;C201,IF('AB Touchpoint System Workbook'!J212="b",Q201&amp;C201,""))</f>
        <v/>
      </c>
      <c r="E201" s="12" t="b">
        <f>IF(ISNUMBER(SEARCH(S$1,$D201)),MAX(E$1:E200)+1)</f>
        <v>0</v>
      </c>
      <c r="F201" s="12" t="b">
        <f>IF(ISNUMBER(SEARCH(T$1,$D201)),MAX(F$1:F200)+1)</f>
        <v>0</v>
      </c>
      <c r="G201" s="12" t="b">
        <f>IF(ISNUMBER(SEARCH(U$1,$D201)),MAX(G$1:G200)+1)</f>
        <v>0</v>
      </c>
      <c r="H201" s="12" t="b">
        <f>IF(ISNUMBER(SEARCH(V$1,$D201)),MAX(H$1:H200)+1)</f>
        <v>0</v>
      </c>
      <c r="I201" s="12" t="b">
        <f>IF(ISNUMBER(SEARCH(W$1,$D201)),MAX(I$1:I200)+1)</f>
        <v>0</v>
      </c>
      <c r="J201" s="12" t="b">
        <f>IF(ISNUMBER(SEARCH(X$1,$D201)),MAX(J$1:J200)+1)</f>
        <v>0</v>
      </c>
      <c r="K201" s="12" t="b">
        <f>IF(ISNUMBER(SEARCH(Y$1,$D201)),MAX(K$1:K200)+1)</f>
        <v>0</v>
      </c>
      <c r="L201" s="12" t="b">
        <f>IF(ISNUMBER(SEARCH(Z$1,$D201)),MAX(L$1:L200)+1)</f>
        <v>0</v>
      </c>
      <c r="M201" s="12" t="b">
        <f>IF(ISNUMBER(SEARCH(AA$1,$D201)),MAX(M$1:M200)+1)</f>
        <v>0</v>
      </c>
      <c r="N201" s="12" t="b">
        <f>IF(ISNUMBER(SEARCH(AB$1,$D201)),MAX(N$1:N200)+1)</f>
        <v>0</v>
      </c>
      <c r="O201" s="12" t="b">
        <f>IF(ISNUMBER(SEARCH(AC$1,$D201)),MAX(O$1:O200)+1)</f>
        <v>0</v>
      </c>
      <c r="P201" s="12" t="b">
        <f>IF(ISNUMBER(SEARCH(AD$1,$D201)),MAX(P$1:P200)+1)</f>
        <v>0</v>
      </c>
      <c r="Q201" s="12" t="str">
        <f>'AB Touchpoint System Workbook'!K212</f>
        <v>Client 200</v>
      </c>
      <c r="R201" s="13">
        <f t="shared" si="7"/>
        <v>200</v>
      </c>
      <c r="S201" s="14" t="str">
        <f>IFERROR(VLOOKUP($R201,E:$Q,13,0),"")</f>
        <v/>
      </c>
      <c r="T201" s="14" t="str">
        <f>IFERROR(VLOOKUP($R201,F:$Q,12,0),"")</f>
        <v/>
      </c>
      <c r="U201" s="14" t="str">
        <f>IFERROR(VLOOKUP($R201,G:$Q,11,0),"")</f>
        <v/>
      </c>
      <c r="V201" s="14" t="str">
        <f>IFERROR(VLOOKUP($R201,H:$Q,10,0),"")</f>
        <v/>
      </c>
      <c r="W201" s="14" t="str">
        <f>IFERROR(VLOOKUP($R201,I:$Q,9,0),"")</f>
        <v/>
      </c>
      <c r="X201" s="14" t="str">
        <f>IFERROR(VLOOKUP($R201,J:$Q,8,0),"")</f>
        <v/>
      </c>
      <c r="Y201" s="14" t="str">
        <f>IFERROR(VLOOKUP($R201,K:$Q,7,0),"")</f>
        <v/>
      </c>
      <c r="Z201" s="14" t="str">
        <f>IFERROR(VLOOKUP($R201,L:$Q,6,0),"")</f>
        <v/>
      </c>
      <c r="AA201" s="14" t="str">
        <f>IFERROR(VLOOKUP($R201,M:$Q,5,0),"")</f>
        <v/>
      </c>
      <c r="AB201" s="14" t="str">
        <f>IFERROR(VLOOKUP($R201,N:$Q,4,0),"")</f>
        <v/>
      </c>
      <c r="AC201" s="14" t="str">
        <f>IFERROR(VLOOKUP($R201,O:$Q,3,0),"")</f>
        <v/>
      </c>
      <c r="AD201" s="14" t="str">
        <f>IFERROR(VLOOKUP($R201,P:$Q,2,0),"")</f>
        <v/>
      </c>
    </row>
    <row r="202" spans="1:30" x14ac:dyDescent="0.15">
      <c r="A202" s="9">
        <f>'AB Touchpoint System Workbook'!Z213</f>
        <v>43344</v>
      </c>
      <c r="B202" s="14">
        <f t="shared" si="6"/>
        <v>9</v>
      </c>
      <c r="C202" s="12" t="str">
        <f>IF('AB Touchpoint System Workbook'!J213="A",VLOOKUP($B202,Reference!$A$93:D$104,4,0),IF('AB Touchpoint System Workbook'!J213="b",VLOOKUP($B202,Reference!$A$93:E$104,5,0),""))</f>
        <v/>
      </c>
      <c r="D202" s="12" t="str">
        <f>IF('AB Touchpoint System Workbook'!J213="A",Q202&amp;C202,IF('AB Touchpoint System Workbook'!J213="b",Q202&amp;C202,""))</f>
        <v/>
      </c>
      <c r="E202" s="12" t="b">
        <f>IF(ISNUMBER(SEARCH(S$1,$D202)),MAX(E$1:E201)+1)</f>
        <v>0</v>
      </c>
      <c r="F202" s="12" t="b">
        <f>IF(ISNUMBER(SEARCH(T$1,$D202)),MAX(F$1:F201)+1)</f>
        <v>0</v>
      </c>
      <c r="G202" s="12" t="b">
        <f>IF(ISNUMBER(SEARCH(U$1,$D202)),MAX(G$1:G201)+1)</f>
        <v>0</v>
      </c>
      <c r="H202" s="12" t="b">
        <f>IF(ISNUMBER(SEARCH(V$1,$D202)),MAX(H$1:H201)+1)</f>
        <v>0</v>
      </c>
      <c r="I202" s="12" t="b">
        <f>IF(ISNUMBER(SEARCH(W$1,$D202)),MAX(I$1:I201)+1)</f>
        <v>0</v>
      </c>
      <c r="J202" s="12" t="b">
        <f>IF(ISNUMBER(SEARCH(X$1,$D202)),MAX(J$1:J201)+1)</f>
        <v>0</v>
      </c>
      <c r="K202" s="12" t="b">
        <f>IF(ISNUMBER(SEARCH(Y$1,$D202)),MAX(K$1:K201)+1)</f>
        <v>0</v>
      </c>
      <c r="L202" s="12" t="b">
        <f>IF(ISNUMBER(SEARCH(Z$1,$D202)),MAX(L$1:L201)+1)</f>
        <v>0</v>
      </c>
      <c r="M202" s="12" t="b">
        <f>IF(ISNUMBER(SEARCH(AA$1,$D202)),MAX(M$1:M201)+1)</f>
        <v>0</v>
      </c>
      <c r="N202" s="12" t="b">
        <f>IF(ISNUMBER(SEARCH(AB$1,$D202)),MAX(N$1:N201)+1)</f>
        <v>0</v>
      </c>
      <c r="O202" s="12" t="b">
        <f>IF(ISNUMBER(SEARCH(AC$1,$D202)),MAX(O$1:O201)+1)</f>
        <v>0</v>
      </c>
      <c r="P202" s="12" t="b">
        <f>IF(ISNUMBER(SEARCH(AD$1,$D202)),MAX(P$1:P201)+1)</f>
        <v>0</v>
      </c>
      <c r="Q202" s="12" t="str">
        <f>'AB Touchpoint System Workbook'!K213</f>
        <v>Client 201</v>
      </c>
      <c r="R202" s="13">
        <f t="shared" si="7"/>
        <v>201</v>
      </c>
      <c r="S202" s="14" t="str">
        <f>IFERROR(VLOOKUP($R202,E:$Q,13,0),"")</f>
        <v/>
      </c>
      <c r="T202" s="14" t="str">
        <f>IFERROR(VLOOKUP($R202,F:$Q,12,0),"")</f>
        <v/>
      </c>
      <c r="U202" s="14" t="str">
        <f>IFERROR(VLOOKUP($R202,G:$Q,11,0),"")</f>
        <v/>
      </c>
      <c r="V202" s="14" t="str">
        <f>IFERROR(VLOOKUP($R202,H:$Q,10,0),"")</f>
        <v/>
      </c>
      <c r="W202" s="14" t="str">
        <f>IFERROR(VLOOKUP($R202,I:$Q,9,0),"")</f>
        <v/>
      </c>
      <c r="X202" s="14" t="str">
        <f>IFERROR(VLOOKUP($R202,J:$Q,8,0),"")</f>
        <v/>
      </c>
      <c r="Y202" s="14" t="str">
        <f>IFERROR(VLOOKUP($R202,K:$Q,7,0),"")</f>
        <v/>
      </c>
      <c r="Z202" s="14" t="str">
        <f>IFERROR(VLOOKUP($R202,L:$Q,6,0),"")</f>
        <v/>
      </c>
      <c r="AA202" s="14" t="str">
        <f>IFERROR(VLOOKUP($R202,M:$Q,5,0),"")</f>
        <v/>
      </c>
      <c r="AB202" s="14" t="str">
        <f>IFERROR(VLOOKUP($R202,N:$Q,4,0),"")</f>
        <v/>
      </c>
      <c r="AC202" s="14" t="str">
        <f>IFERROR(VLOOKUP($R202,O:$Q,3,0),"")</f>
        <v/>
      </c>
      <c r="AD202" s="14" t="str">
        <f>IFERROR(VLOOKUP($R202,P:$Q,2,0),"")</f>
        <v/>
      </c>
    </row>
    <row r="203" spans="1:30" x14ac:dyDescent="0.15">
      <c r="A203" s="9">
        <f>'AB Touchpoint System Workbook'!Z214</f>
        <v>43374</v>
      </c>
      <c r="B203" s="14">
        <f t="shared" si="6"/>
        <v>10</v>
      </c>
      <c r="C203" s="12" t="str">
        <f>IF('AB Touchpoint System Workbook'!J214="A",VLOOKUP($B203,Reference!$A$93:D$104,4,0),IF('AB Touchpoint System Workbook'!J214="b",VLOOKUP($B203,Reference!$A$93:E$104,5,0),""))</f>
        <v/>
      </c>
      <c r="D203" s="12" t="str">
        <f>IF('AB Touchpoint System Workbook'!J214="A",Q203&amp;C203,IF('AB Touchpoint System Workbook'!J214="b",Q203&amp;C203,""))</f>
        <v/>
      </c>
      <c r="E203" s="12" t="b">
        <f>IF(ISNUMBER(SEARCH(S$1,$D203)),MAX(E$1:E202)+1)</f>
        <v>0</v>
      </c>
      <c r="F203" s="12" t="b">
        <f>IF(ISNUMBER(SEARCH(T$1,$D203)),MAX(F$1:F202)+1)</f>
        <v>0</v>
      </c>
      <c r="G203" s="12" t="b">
        <f>IF(ISNUMBER(SEARCH(U$1,$D203)),MAX(G$1:G202)+1)</f>
        <v>0</v>
      </c>
      <c r="H203" s="12" t="b">
        <f>IF(ISNUMBER(SEARCH(V$1,$D203)),MAX(H$1:H202)+1)</f>
        <v>0</v>
      </c>
      <c r="I203" s="12" t="b">
        <f>IF(ISNUMBER(SEARCH(W$1,$D203)),MAX(I$1:I202)+1)</f>
        <v>0</v>
      </c>
      <c r="J203" s="12" t="b">
        <f>IF(ISNUMBER(SEARCH(X$1,$D203)),MAX(J$1:J202)+1)</f>
        <v>0</v>
      </c>
      <c r="K203" s="12" t="b">
        <f>IF(ISNUMBER(SEARCH(Y$1,$D203)),MAX(K$1:K202)+1)</f>
        <v>0</v>
      </c>
      <c r="L203" s="12" t="b">
        <f>IF(ISNUMBER(SEARCH(Z$1,$D203)),MAX(L$1:L202)+1)</f>
        <v>0</v>
      </c>
      <c r="M203" s="12" t="b">
        <f>IF(ISNUMBER(SEARCH(AA$1,$D203)),MAX(M$1:M202)+1)</f>
        <v>0</v>
      </c>
      <c r="N203" s="12" t="b">
        <f>IF(ISNUMBER(SEARCH(AB$1,$D203)),MAX(N$1:N202)+1)</f>
        <v>0</v>
      </c>
      <c r="O203" s="12" t="b">
        <f>IF(ISNUMBER(SEARCH(AC$1,$D203)),MAX(O$1:O202)+1)</f>
        <v>0</v>
      </c>
      <c r="P203" s="12" t="b">
        <f>IF(ISNUMBER(SEARCH(AD$1,$D203)),MAX(P$1:P202)+1)</f>
        <v>0</v>
      </c>
      <c r="Q203" s="12" t="str">
        <f>'AB Touchpoint System Workbook'!K214</f>
        <v>Client 202</v>
      </c>
      <c r="R203" s="13">
        <f t="shared" si="7"/>
        <v>202</v>
      </c>
      <c r="S203" s="14" t="str">
        <f>IFERROR(VLOOKUP($R203,E:$Q,13,0),"")</f>
        <v/>
      </c>
      <c r="T203" s="14" t="str">
        <f>IFERROR(VLOOKUP($R203,F:$Q,12,0),"")</f>
        <v/>
      </c>
      <c r="U203" s="14" t="str">
        <f>IFERROR(VLOOKUP($R203,G:$Q,11,0),"")</f>
        <v/>
      </c>
      <c r="V203" s="14" t="str">
        <f>IFERROR(VLOOKUP($R203,H:$Q,10,0),"")</f>
        <v/>
      </c>
      <c r="W203" s="14" t="str">
        <f>IFERROR(VLOOKUP($R203,I:$Q,9,0),"")</f>
        <v/>
      </c>
      <c r="X203" s="14" t="str">
        <f>IFERROR(VLOOKUP($R203,J:$Q,8,0),"")</f>
        <v/>
      </c>
      <c r="Y203" s="14" t="str">
        <f>IFERROR(VLOOKUP($R203,K:$Q,7,0),"")</f>
        <v/>
      </c>
      <c r="Z203" s="14" t="str">
        <f>IFERROR(VLOOKUP($R203,L:$Q,6,0),"")</f>
        <v/>
      </c>
      <c r="AA203" s="14" t="str">
        <f>IFERROR(VLOOKUP($R203,M:$Q,5,0),"")</f>
        <v/>
      </c>
      <c r="AB203" s="14" t="str">
        <f>IFERROR(VLOOKUP($R203,N:$Q,4,0),"")</f>
        <v/>
      </c>
      <c r="AC203" s="14" t="str">
        <f>IFERROR(VLOOKUP($R203,O:$Q,3,0),"")</f>
        <v/>
      </c>
      <c r="AD203" s="14" t="str">
        <f>IFERROR(VLOOKUP($R203,P:$Q,2,0),"")</f>
        <v/>
      </c>
    </row>
    <row r="204" spans="1:30" x14ac:dyDescent="0.15">
      <c r="A204" s="9">
        <f>'AB Touchpoint System Workbook'!Z215</f>
        <v>43405</v>
      </c>
      <c r="B204" s="14">
        <f t="shared" si="6"/>
        <v>11</v>
      </c>
      <c r="C204" s="12" t="str">
        <f>IF('AB Touchpoint System Workbook'!J215="A",VLOOKUP($B204,Reference!$A$93:D$104,4,0),IF('AB Touchpoint System Workbook'!J215="b",VLOOKUP($B204,Reference!$A$93:E$104,5,0),""))</f>
        <v/>
      </c>
      <c r="D204" s="12" t="str">
        <f>IF('AB Touchpoint System Workbook'!J215="A",Q204&amp;C204,IF('AB Touchpoint System Workbook'!J215="b",Q204&amp;C204,""))</f>
        <v/>
      </c>
      <c r="E204" s="12" t="b">
        <f>IF(ISNUMBER(SEARCH(S$1,$D204)),MAX(E$1:E203)+1)</f>
        <v>0</v>
      </c>
      <c r="F204" s="12" t="b">
        <f>IF(ISNUMBER(SEARCH(T$1,$D204)),MAX(F$1:F203)+1)</f>
        <v>0</v>
      </c>
      <c r="G204" s="12" t="b">
        <f>IF(ISNUMBER(SEARCH(U$1,$D204)),MAX(G$1:G203)+1)</f>
        <v>0</v>
      </c>
      <c r="H204" s="12" t="b">
        <f>IF(ISNUMBER(SEARCH(V$1,$D204)),MAX(H$1:H203)+1)</f>
        <v>0</v>
      </c>
      <c r="I204" s="12" t="b">
        <f>IF(ISNUMBER(SEARCH(W$1,$D204)),MAX(I$1:I203)+1)</f>
        <v>0</v>
      </c>
      <c r="J204" s="12" t="b">
        <f>IF(ISNUMBER(SEARCH(X$1,$D204)),MAX(J$1:J203)+1)</f>
        <v>0</v>
      </c>
      <c r="K204" s="12" t="b">
        <f>IF(ISNUMBER(SEARCH(Y$1,$D204)),MAX(K$1:K203)+1)</f>
        <v>0</v>
      </c>
      <c r="L204" s="12" t="b">
        <f>IF(ISNUMBER(SEARCH(Z$1,$D204)),MAX(L$1:L203)+1)</f>
        <v>0</v>
      </c>
      <c r="M204" s="12" t="b">
        <f>IF(ISNUMBER(SEARCH(AA$1,$D204)),MAX(M$1:M203)+1)</f>
        <v>0</v>
      </c>
      <c r="N204" s="12" t="b">
        <f>IF(ISNUMBER(SEARCH(AB$1,$D204)),MAX(N$1:N203)+1)</f>
        <v>0</v>
      </c>
      <c r="O204" s="12" t="b">
        <f>IF(ISNUMBER(SEARCH(AC$1,$D204)),MAX(O$1:O203)+1)</f>
        <v>0</v>
      </c>
      <c r="P204" s="12" t="b">
        <f>IF(ISNUMBER(SEARCH(AD$1,$D204)),MAX(P$1:P203)+1)</f>
        <v>0</v>
      </c>
      <c r="Q204" s="12" t="str">
        <f>'AB Touchpoint System Workbook'!K215</f>
        <v>Client 203</v>
      </c>
      <c r="R204" s="13">
        <f t="shared" si="7"/>
        <v>203</v>
      </c>
      <c r="S204" s="14" t="str">
        <f>IFERROR(VLOOKUP($R204,E:$Q,13,0),"")</f>
        <v/>
      </c>
      <c r="T204" s="14" t="str">
        <f>IFERROR(VLOOKUP($R204,F:$Q,12,0),"")</f>
        <v/>
      </c>
      <c r="U204" s="14" t="str">
        <f>IFERROR(VLOOKUP($R204,G:$Q,11,0),"")</f>
        <v/>
      </c>
      <c r="V204" s="14" t="str">
        <f>IFERROR(VLOOKUP($R204,H:$Q,10,0),"")</f>
        <v/>
      </c>
      <c r="W204" s="14" t="str">
        <f>IFERROR(VLOOKUP($R204,I:$Q,9,0),"")</f>
        <v/>
      </c>
      <c r="X204" s="14" t="str">
        <f>IFERROR(VLOOKUP($R204,J:$Q,8,0),"")</f>
        <v/>
      </c>
      <c r="Y204" s="14" t="str">
        <f>IFERROR(VLOOKUP($R204,K:$Q,7,0),"")</f>
        <v/>
      </c>
      <c r="Z204" s="14" t="str">
        <f>IFERROR(VLOOKUP($R204,L:$Q,6,0),"")</f>
        <v/>
      </c>
      <c r="AA204" s="14" t="str">
        <f>IFERROR(VLOOKUP($R204,M:$Q,5,0),"")</f>
        <v/>
      </c>
      <c r="AB204" s="14" t="str">
        <f>IFERROR(VLOOKUP($R204,N:$Q,4,0),"")</f>
        <v/>
      </c>
      <c r="AC204" s="14" t="str">
        <f>IFERROR(VLOOKUP($R204,O:$Q,3,0),"")</f>
        <v/>
      </c>
      <c r="AD204" s="14" t="str">
        <f>IFERROR(VLOOKUP($R204,P:$Q,2,0),"")</f>
        <v/>
      </c>
    </row>
    <row r="205" spans="1:30" x14ac:dyDescent="0.15">
      <c r="A205" s="9">
        <f>'AB Touchpoint System Workbook'!Z216</f>
        <v>43435</v>
      </c>
      <c r="B205" s="14">
        <f t="shared" si="6"/>
        <v>12</v>
      </c>
      <c r="C205" s="12" t="str">
        <f>IF('AB Touchpoint System Workbook'!J216="A",VLOOKUP($B205,Reference!$A$93:D$104,4,0),IF('AB Touchpoint System Workbook'!J216="b",VLOOKUP($B205,Reference!$A$93:E$104,5,0),""))</f>
        <v/>
      </c>
      <c r="D205" s="12" t="str">
        <f>IF('AB Touchpoint System Workbook'!J216="A",Q205&amp;C205,IF('AB Touchpoint System Workbook'!J216="b",Q205&amp;C205,""))</f>
        <v/>
      </c>
      <c r="E205" s="12" t="b">
        <f>IF(ISNUMBER(SEARCH(S$1,$D205)),MAX(E$1:E204)+1)</f>
        <v>0</v>
      </c>
      <c r="F205" s="12" t="b">
        <f>IF(ISNUMBER(SEARCH(T$1,$D205)),MAX(F$1:F204)+1)</f>
        <v>0</v>
      </c>
      <c r="G205" s="12" t="b">
        <f>IF(ISNUMBER(SEARCH(U$1,$D205)),MAX(G$1:G204)+1)</f>
        <v>0</v>
      </c>
      <c r="H205" s="12" t="b">
        <f>IF(ISNUMBER(SEARCH(V$1,$D205)),MAX(H$1:H204)+1)</f>
        <v>0</v>
      </c>
      <c r="I205" s="12" t="b">
        <f>IF(ISNUMBER(SEARCH(W$1,$D205)),MAX(I$1:I204)+1)</f>
        <v>0</v>
      </c>
      <c r="J205" s="12" t="b">
        <f>IF(ISNUMBER(SEARCH(X$1,$D205)),MAX(J$1:J204)+1)</f>
        <v>0</v>
      </c>
      <c r="K205" s="12" t="b">
        <f>IF(ISNUMBER(SEARCH(Y$1,$D205)),MAX(K$1:K204)+1)</f>
        <v>0</v>
      </c>
      <c r="L205" s="12" t="b">
        <f>IF(ISNUMBER(SEARCH(Z$1,$D205)),MAX(L$1:L204)+1)</f>
        <v>0</v>
      </c>
      <c r="M205" s="12" t="b">
        <f>IF(ISNUMBER(SEARCH(AA$1,$D205)),MAX(M$1:M204)+1)</f>
        <v>0</v>
      </c>
      <c r="N205" s="12" t="b">
        <f>IF(ISNUMBER(SEARCH(AB$1,$D205)),MAX(N$1:N204)+1)</f>
        <v>0</v>
      </c>
      <c r="O205" s="12" t="b">
        <f>IF(ISNUMBER(SEARCH(AC$1,$D205)),MAX(O$1:O204)+1)</f>
        <v>0</v>
      </c>
      <c r="P205" s="12" t="b">
        <f>IF(ISNUMBER(SEARCH(AD$1,$D205)),MAX(P$1:P204)+1)</f>
        <v>0</v>
      </c>
      <c r="Q205" s="12" t="str">
        <f>'AB Touchpoint System Workbook'!K216</f>
        <v>Client 204</v>
      </c>
      <c r="R205" s="13">
        <f t="shared" si="7"/>
        <v>204</v>
      </c>
      <c r="S205" s="14" t="str">
        <f>IFERROR(VLOOKUP($R205,E:$Q,13,0),"")</f>
        <v/>
      </c>
      <c r="T205" s="14" t="str">
        <f>IFERROR(VLOOKUP($R205,F:$Q,12,0),"")</f>
        <v/>
      </c>
      <c r="U205" s="14" t="str">
        <f>IFERROR(VLOOKUP($R205,G:$Q,11,0),"")</f>
        <v/>
      </c>
      <c r="V205" s="14" t="str">
        <f>IFERROR(VLOOKUP($R205,H:$Q,10,0),"")</f>
        <v/>
      </c>
      <c r="W205" s="14" t="str">
        <f>IFERROR(VLOOKUP($R205,I:$Q,9,0),"")</f>
        <v/>
      </c>
      <c r="X205" s="14" t="str">
        <f>IFERROR(VLOOKUP($R205,J:$Q,8,0),"")</f>
        <v/>
      </c>
      <c r="Y205" s="14" t="str">
        <f>IFERROR(VLOOKUP($R205,K:$Q,7,0),"")</f>
        <v/>
      </c>
      <c r="Z205" s="14" t="str">
        <f>IFERROR(VLOOKUP($R205,L:$Q,6,0),"")</f>
        <v/>
      </c>
      <c r="AA205" s="14" t="str">
        <f>IFERROR(VLOOKUP($R205,M:$Q,5,0),"")</f>
        <v/>
      </c>
      <c r="AB205" s="14" t="str">
        <f>IFERROR(VLOOKUP($R205,N:$Q,4,0),"")</f>
        <v/>
      </c>
      <c r="AC205" s="14" t="str">
        <f>IFERROR(VLOOKUP($R205,O:$Q,3,0),"")</f>
        <v/>
      </c>
      <c r="AD205" s="14" t="str">
        <f>IFERROR(VLOOKUP($R205,P:$Q,2,0),"")</f>
        <v/>
      </c>
    </row>
    <row r="206" spans="1:30" x14ac:dyDescent="0.15">
      <c r="A206" s="9">
        <f>'AB Touchpoint System Workbook'!Z217</f>
        <v>43101</v>
      </c>
      <c r="B206" s="14">
        <f t="shared" si="6"/>
        <v>1</v>
      </c>
      <c r="C206" s="12" t="str">
        <f>IF('AB Touchpoint System Workbook'!J217="A",VLOOKUP($B206,Reference!$A$93:D$104,4,0),IF('AB Touchpoint System Workbook'!J217="b",VLOOKUP($B206,Reference!$A$93:E$104,5,0),""))</f>
        <v/>
      </c>
      <c r="D206" s="12" t="str">
        <f>IF('AB Touchpoint System Workbook'!J217="A",Q206&amp;C206,IF('AB Touchpoint System Workbook'!J217="b",Q206&amp;C206,""))</f>
        <v/>
      </c>
      <c r="E206" s="12" t="b">
        <f>IF(ISNUMBER(SEARCH(S$1,$D206)),MAX(E$1:E205)+1)</f>
        <v>0</v>
      </c>
      <c r="F206" s="12" t="b">
        <f>IF(ISNUMBER(SEARCH(T$1,$D206)),MAX(F$1:F205)+1)</f>
        <v>0</v>
      </c>
      <c r="G206" s="12" t="b">
        <f>IF(ISNUMBER(SEARCH(U$1,$D206)),MAX(G$1:G205)+1)</f>
        <v>0</v>
      </c>
      <c r="H206" s="12" t="b">
        <f>IF(ISNUMBER(SEARCH(V$1,$D206)),MAX(H$1:H205)+1)</f>
        <v>0</v>
      </c>
      <c r="I206" s="12" t="b">
        <f>IF(ISNUMBER(SEARCH(W$1,$D206)),MAX(I$1:I205)+1)</f>
        <v>0</v>
      </c>
      <c r="J206" s="12" t="b">
        <f>IF(ISNUMBER(SEARCH(X$1,$D206)),MAX(J$1:J205)+1)</f>
        <v>0</v>
      </c>
      <c r="K206" s="12" t="b">
        <f>IF(ISNUMBER(SEARCH(Y$1,$D206)),MAX(K$1:K205)+1)</f>
        <v>0</v>
      </c>
      <c r="L206" s="12" t="b">
        <f>IF(ISNUMBER(SEARCH(Z$1,$D206)),MAX(L$1:L205)+1)</f>
        <v>0</v>
      </c>
      <c r="M206" s="12" t="b">
        <f>IF(ISNUMBER(SEARCH(AA$1,$D206)),MAX(M$1:M205)+1)</f>
        <v>0</v>
      </c>
      <c r="N206" s="12" t="b">
        <f>IF(ISNUMBER(SEARCH(AB$1,$D206)),MAX(N$1:N205)+1)</f>
        <v>0</v>
      </c>
      <c r="O206" s="12" t="b">
        <f>IF(ISNUMBER(SEARCH(AC$1,$D206)),MAX(O$1:O205)+1)</f>
        <v>0</v>
      </c>
      <c r="P206" s="12" t="b">
        <f>IF(ISNUMBER(SEARCH(AD$1,$D206)),MAX(P$1:P205)+1)</f>
        <v>0</v>
      </c>
      <c r="Q206" s="12" t="str">
        <f>'AB Touchpoint System Workbook'!K217</f>
        <v>Client 205</v>
      </c>
      <c r="R206" s="13">
        <f t="shared" si="7"/>
        <v>205</v>
      </c>
      <c r="S206" s="14" t="str">
        <f>IFERROR(VLOOKUP($R206,E:$Q,13,0),"")</f>
        <v/>
      </c>
      <c r="T206" s="14" t="str">
        <f>IFERROR(VLOOKUP($R206,F:$Q,12,0),"")</f>
        <v/>
      </c>
      <c r="U206" s="14" t="str">
        <f>IFERROR(VLOOKUP($R206,G:$Q,11,0),"")</f>
        <v/>
      </c>
      <c r="V206" s="14" t="str">
        <f>IFERROR(VLOOKUP($R206,H:$Q,10,0),"")</f>
        <v/>
      </c>
      <c r="W206" s="14" t="str">
        <f>IFERROR(VLOOKUP($R206,I:$Q,9,0),"")</f>
        <v/>
      </c>
      <c r="X206" s="14" t="str">
        <f>IFERROR(VLOOKUP($R206,J:$Q,8,0),"")</f>
        <v/>
      </c>
      <c r="Y206" s="14" t="str">
        <f>IFERROR(VLOOKUP($R206,K:$Q,7,0),"")</f>
        <v/>
      </c>
      <c r="Z206" s="14" t="str">
        <f>IFERROR(VLOOKUP($R206,L:$Q,6,0),"")</f>
        <v/>
      </c>
      <c r="AA206" s="14" t="str">
        <f>IFERROR(VLOOKUP($R206,M:$Q,5,0),"")</f>
        <v/>
      </c>
      <c r="AB206" s="14" t="str">
        <f>IFERROR(VLOOKUP($R206,N:$Q,4,0),"")</f>
        <v/>
      </c>
      <c r="AC206" s="14" t="str">
        <f>IFERROR(VLOOKUP($R206,O:$Q,3,0),"")</f>
        <v/>
      </c>
      <c r="AD206" s="14" t="str">
        <f>IFERROR(VLOOKUP($R206,P:$Q,2,0),"")</f>
        <v/>
      </c>
    </row>
    <row r="207" spans="1:30" x14ac:dyDescent="0.15">
      <c r="A207" s="9">
        <f>'AB Touchpoint System Workbook'!Z218</f>
        <v>43132</v>
      </c>
      <c r="B207" s="14">
        <f t="shared" si="6"/>
        <v>2</v>
      </c>
      <c r="C207" s="12" t="str">
        <f>IF('AB Touchpoint System Workbook'!J218="A",VLOOKUP($B207,Reference!$A$93:D$104,4,0),IF('AB Touchpoint System Workbook'!J218="b",VLOOKUP($B207,Reference!$A$93:E$104,5,0),""))</f>
        <v/>
      </c>
      <c r="D207" s="12" t="str">
        <f>IF('AB Touchpoint System Workbook'!J218="A",Q207&amp;C207,IF('AB Touchpoint System Workbook'!J218="b",Q207&amp;C207,""))</f>
        <v/>
      </c>
      <c r="E207" s="12" t="b">
        <f>IF(ISNUMBER(SEARCH(S$1,$D207)),MAX(E$1:E206)+1)</f>
        <v>0</v>
      </c>
      <c r="F207" s="12" t="b">
        <f>IF(ISNUMBER(SEARCH(T$1,$D207)),MAX(F$1:F206)+1)</f>
        <v>0</v>
      </c>
      <c r="G207" s="12" t="b">
        <f>IF(ISNUMBER(SEARCH(U$1,$D207)),MAX(G$1:G206)+1)</f>
        <v>0</v>
      </c>
      <c r="H207" s="12" t="b">
        <f>IF(ISNUMBER(SEARCH(V$1,$D207)),MAX(H$1:H206)+1)</f>
        <v>0</v>
      </c>
      <c r="I207" s="12" t="b">
        <f>IF(ISNUMBER(SEARCH(W$1,$D207)),MAX(I$1:I206)+1)</f>
        <v>0</v>
      </c>
      <c r="J207" s="12" t="b">
        <f>IF(ISNUMBER(SEARCH(X$1,$D207)),MAX(J$1:J206)+1)</f>
        <v>0</v>
      </c>
      <c r="K207" s="12" t="b">
        <f>IF(ISNUMBER(SEARCH(Y$1,$D207)),MAX(K$1:K206)+1)</f>
        <v>0</v>
      </c>
      <c r="L207" s="12" t="b">
        <f>IF(ISNUMBER(SEARCH(Z$1,$D207)),MAX(L$1:L206)+1)</f>
        <v>0</v>
      </c>
      <c r="M207" s="12" t="b">
        <f>IF(ISNUMBER(SEARCH(AA$1,$D207)),MAX(M$1:M206)+1)</f>
        <v>0</v>
      </c>
      <c r="N207" s="12" t="b">
        <f>IF(ISNUMBER(SEARCH(AB$1,$D207)),MAX(N$1:N206)+1)</f>
        <v>0</v>
      </c>
      <c r="O207" s="12" t="b">
        <f>IF(ISNUMBER(SEARCH(AC$1,$D207)),MAX(O$1:O206)+1)</f>
        <v>0</v>
      </c>
      <c r="P207" s="12" t="b">
        <f>IF(ISNUMBER(SEARCH(AD$1,$D207)),MAX(P$1:P206)+1)</f>
        <v>0</v>
      </c>
      <c r="Q207" s="12" t="str">
        <f>'AB Touchpoint System Workbook'!K218</f>
        <v>Client 206</v>
      </c>
      <c r="R207" s="13">
        <f t="shared" si="7"/>
        <v>206</v>
      </c>
      <c r="S207" s="14" t="str">
        <f>IFERROR(VLOOKUP($R207,E:$Q,13,0),"")</f>
        <v/>
      </c>
      <c r="T207" s="14" t="str">
        <f>IFERROR(VLOOKUP($R207,F:$Q,12,0),"")</f>
        <v/>
      </c>
      <c r="U207" s="14" t="str">
        <f>IFERROR(VLOOKUP($R207,G:$Q,11,0),"")</f>
        <v/>
      </c>
      <c r="V207" s="14" t="str">
        <f>IFERROR(VLOOKUP($R207,H:$Q,10,0),"")</f>
        <v/>
      </c>
      <c r="W207" s="14" t="str">
        <f>IFERROR(VLOOKUP($R207,I:$Q,9,0),"")</f>
        <v/>
      </c>
      <c r="X207" s="14" t="str">
        <f>IFERROR(VLOOKUP($R207,J:$Q,8,0),"")</f>
        <v/>
      </c>
      <c r="Y207" s="14" t="str">
        <f>IFERROR(VLOOKUP($R207,K:$Q,7,0),"")</f>
        <v/>
      </c>
      <c r="Z207" s="14" t="str">
        <f>IFERROR(VLOOKUP($R207,L:$Q,6,0),"")</f>
        <v/>
      </c>
      <c r="AA207" s="14" t="str">
        <f>IFERROR(VLOOKUP($R207,M:$Q,5,0),"")</f>
        <v/>
      </c>
      <c r="AB207" s="14" t="str">
        <f>IFERROR(VLOOKUP($R207,N:$Q,4,0),"")</f>
        <v/>
      </c>
      <c r="AC207" s="14" t="str">
        <f>IFERROR(VLOOKUP($R207,O:$Q,3,0),"")</f>
        <v/>
      </c>
      <c r="AD207" s="14" t="str">
        <f>IFERROR(VLOOKUP($R207,P:$Q,2,0),"")</f>
        <v/>
      </c>
    </row>
    <row r="208" spans="1:30" x14ac:dyDescent="0.15">
      <c r="A208" s="9">
        <f>'AB Touchpoint System Workbook'!Z219</f>
        <v>43160</v>
      </c>
      <c r="B208" s="14">
        <f t="shared" si="6"/>
        <v>3</v>
      </c>
      <c r="C208" s="12" t="str">
        <f>IF('AB Touchpoint System Workbook'!J219="A",VLOOKUP($B208,Reference!$A$93:D$104,4,0),IF('AB Touchpoint System Workbook'!J219="b",VLOOKUP($B208,Reference!$A$93:E$104,5,0),""))</f>
        <v/>
      </c>
      <c r="D208" s="12" t="str">
        <f>IF('AB Touchpoint System Workbook'!J219="A",Q208&amp;C208,IF('AB Touchpoint System Workbook'!J219="b",Q208&amp;C208,""))</f>
        <v/>
      </c>
      <c r="E208" s="12" t="b">
        <f>IF(ISNUMBER(SEARCH(S$1,$D208)),MAX(E$1:E207)+1)</f>
        <v>0</v>
      </c>
      <c r="F208" s="12" t="b">
        <f>IF(ISNUMBER(SEARCH(T$1,$D208)),MAX(F$1:F207)+1)</f>
        <v>0</v>
      </c>
      <c r="G208" s="12" t="b">
        <f>IF(ISNUMBER(SEARCH(U$1,$D208)),MAX(G$1:G207)+1)</f>
        <v>0</v>
      </c>
      <c r="H208" s="12" t="b">
        <f>IF(ISNUMBER(SEARCH(V$1,$D208)),MAX(H$1:H207)+1)</f>
        <v>0</v>
      </c>
      <c r="I208" s="12" t="b">
        <f>IF(ISNUMBER(SEARCH(W$1,$D208)),MAX(I$1:I207)+1)</f>
        <v>0</v>
      </c>
      <c r="J208" s="12" t="b">
        <f>IF(ISNUMBER(SEARCH(X$1,$D208)),MAX(J$1:J207)+1)</f>
        <v>0</v>
      </c>
      <c r="K208" s="12" t="b">
        <f>IF(ISNUMBER(SEARCH(Y$1,$D208)),MAX(K$1:K207)+1)</f>
        <v>0</v>
      </c>
      <c r="L208" s="12" t="b">
        <f>IF(ISNUMBER(SEARCH(Z$1,$D208)),MAX(L$1:L207)+1)</f>
        <v>0</v>
      </c>
      <c r="M208" s="12" t="b">
        <f>IF(ISNUMBER(SEARCH(AA$1,$D208)),MAX(M$1:M207)+1)</f>
        <v>0</v>
      </c>
      <c r="N208" s="12" t="b">
        <f>IF(ISNUMBER(SEARCH(AB$1,$D208)),MAX(N$1:N207)+1)</f>
        <v>0</v>
      </c>
      <c r="O208" s="12" t="b">
        <f>IF(ISNUMBER(SEARCH(AC$1,$D208)),MAX(O$1:O207)+1)</f>
        <v>0</v>
      </c>
      <c r="P208" s="12" t="b">
        <f>IF(ISNUMBER(SEARCH(AD$1,$D208)),MAX(P$1:P207)+1)</f>
        <v>0</v>
      </c>
      <c r="Q208" s="12" t="str">
        <f>'AB Touchpoint System Workbook'!K219</f>
        <v>Client 207</v>
      </c>
      <c r="R208" s="13">
        <f t="shared" si="7"/>
        <v>207</v>
      </c>
      <c r="S208" s="14" t="str">
        <f>IFERROR(VLOOKUP($R208,E:$Q,13,0),"")</f>
        <v/>
      </c>
      <c r="T208" s="14" t="str">
        <f>IFERROR(VLOOKUP($R208,F:$Q,12,0),"")</f>
        <v/>
      </c>
      <c r="U208" s="14" t="str">
        <f>IFERROR(VLOOKUP($R208,G:$Q,11,0),"")</f>
        <v/>
      </c>
      <c r="V208" s="14" t="str">
        <f>IFERROR(VLOOKUP($R208,H:$Q,10,0),"")</f>
        <v/>
      </c>
      <c r="W208" s="14" t="str">
        <f>IFERROR(VLOOKUP($R208,I:$Q,9,0),"")</f>
        <v/>
      </c>
      <c r="X208" s="14" t="str">
        <f>IFERROR(VLOOKUP($R208,J:$Q,8,0),"")</f>
        <v/>
      </c>
      <c r="Y208" s="14" t="str">
        <f>IFERROR(VLOOKUP($R208,K:$Q,7,0),"")</f>
        <v/>
      </c>
      <c r="Z208" s="14" t="str">
        <f>IFERROR(VLOOKUP($R208,L:$Q,6,0),"")</f>
        <v/>
      </c>
      <c r="AA208" s="14" t="str">
        <f>IFERROR(VLOOKUP($R208,M:$Q,5,0),"")</f>
        <v/>
      </c>
      <c r="AB208" s="14" t="str">
        <f>IFERROR(VLOOKUP($R208,N:$Q,4,0),"")</f>
        <v/>
      </c>
      <c r="AC208" s="14" t="str">
        <f>IFERROR(VLOOKUP($R208,O:$Q,3,0),"")</f>
        <v/>
      </c>
      <c r="AD208" s="14" t="str">
        <f>IFERROR(VLOOKUP($R208,P:$Q,2,0),"")</f>
        <v/>
      </c>
    </row>
    <row r="209" spans="1:30" x14ac:dyDescent="0.15">
      <c r="A209" s="9">
        <f>'AB Touchpoint System Workbook'!Z220</f>
        <v>43191</v>
      </c>
      <c r="B209" s="14">
        <f t="shared" si="6"/>
        <v>4</v>
      </c>
      <c r="C209" s="12" t="str">
        <f>IF('AB Touchpoint System Workbook'!J220="A",VLOOKUP($B209,Reference!$A$93:D$104,4,0),IF('AB Touchpoint System Workbook'!J220="b",VLOOKUP($B209,Reference!$A$93:E$104,5,0),""))</f>
        <v/>
      </c>
      <c r="D209" s="12" t="str">
        <f>IF('AB Touchpoint System Workbook'!J220="A",Q209&amp;C209,IF('AB Touchpoint System Workbook'!J220="b",Q209&amp;C209,""))</f>
        <v/>
      </c>
      <c r="E209" s="12" t="b">
        <f>IF(ISNUMBER(SEARCH(S$1,$D209)),MAX(E$1:E208)+1)</f>
        <v>0</v>
      </c>
      <c r="F209" s="12" t="b">
        <f>IF(ISNUMBER(SEARCH(T$1,$D209)),MAX(F$1:F208)+1)</f>
        <v>0</v>
      </c>
      <c r="G209" s="12" t="b">
        <f>IF(ISNUMBER(SEARCH(U$1,$D209)),MAX(G$1:G208)+1)</f>
        <v>0</v>
      </c>
      <c r="H209" s="12" t="b">
        <f>IF(ISNUMBER(SEARCH(V$1,$D209)),MAX(H$1:H208)+1)</f>
        <v>0</v>
      </c>
      <c r="I209" s="12" t="b">
        <f>IF(ISNUMBER(SEARCH(W$1,$D209)),MAX(I$1:I208)+1)</f>
        <v>0</v>
      </c>
      <c r="J209" s="12" t="b">
        <f>IF(ISNUMBER(SEARCH(X$1,$D209)),MAX(J$1:J208)+1)</f>
        <v>0</v>
      </c>
      <c r="K209" s="12" t="b">
        <f>IF(ISNUMBER(SEARCH(Y$1,$D209)),MAX(K$1:K208)+1)</f>
        <v>0</v>
      </c>
      <c r="L209" s="12" t="b">
        <f>IF(ISNUMBER(SEARCH(Z$1,$D209)),MAX(L$1:L208)+1)</f>
        <v>0</v>
      </c>
      <c r="M209" s="12" t="b">
        <f>IF(ISNUMBER(SEARCH(AA$1,$D209)),MAX(M$1:M208)+1)</f>
        <v>0</v>
      </c>
      <c r="N209" s="12" t="b">
        <f>IF(ISNUMBER(SEARCH(AB$1,$D209)),MAX(N$1:N208)+1)</f>
        <v>0</v>
      </c>
      <c r="O209" s="12" t="b">
        <f>IF(ISNUMBER(SEARCH(AC$1,$D209)),MAX(O$1:O208)+1)</f>
        <v>0</v>
      </c>
      <c r="P209" s="12" t="b">
        <f>IF(ISNUMBER(SEARCH(AD$1,$D209)),MAX(P$1:P208)+1)</f>
        <v>0</v>
      </c>
      <c r="Q209" s="12" t="str">
        <f>'AB Touchpoint System Workbook'!K220</f>
        <v>Client 208</v>
      </c>
      <c r="R209" s="13">
        <f t="shared" si="7"/>
        <v>208</v>
      </c>
      <c r="S209" s="14" t="str">
        <f>IFERROR(VLOOKUP($R209,E:$Q,13,0),"")</f>
        <v/>
      </c>
      <c r="T209" s="14" t="str">
        <f>IFERROR(VLOOKUP($R209,F:$Q,12,0),"")</f>
        <v/>
      </c>
      <c r="U209" s="14" t="str">
        <f>IFERROR(VLOOKUP($R209,G:$Q,11,0),"")</f>
        <v/>
      </c>
      <c r="V209" s="14" t="str">
        <f>IFERROR(VLOOKUP($R209,H:$Q,10,0),"")</f>
        <v/>
      </c>
      <c r="W209" s="14" t="str">
        <f>IFERROR(VLOOKUP($R209,I:$Q,9,0),"")</f>
        <v/>
      </c>
      <c r="X209" s="14" t="str">
        <f>IFERROR(VLOOKUP($R209,J:$Q,8,0),"")</f>
        <v/>
      </c>
      <c r="Y209" s="14" t="str">
        <f>IFERROR(VLOOKUP($R209,K:$Q,7,0),"")</f>
        <v/>
      </c>
      <c r="Z209" s="14" t="str">
        <f>IFERROR(VLOOKUP($R209,L:$Q,6,0),"")</f>
        <v/>
      </c>
      <c r="AA209" s="14" t="str">
        <f>IFERROR(VLOOKUP($R209,M:$Q,5,0),"")</f>
        <v/>
      </c>
      <c r="AB209" s="14" t="str">
        <f>IFERROR(VLOOKUP($R209,N:$Q,4,0),"")</f>
        <v/>
      </c>
      <c r="AC209" s="14" t="str">
        <f>IFERROR(VLOOKUP($R209,O:$Q,3,0),"")</f>
        <v/>
      </c>
      <c r="AD209" s="14" t="str">
        <f>IFERROR(VLOOKUP($R209,P:$Q,2,0),"")</f>
        <v/>
      </c>
    </row>
    <row r="210" spans="1:30" x14ac:dyDescent="0.15">
      <c r="A210" s="9">
        <f>'AB Touchpoint System Workbook'!Z221</f>
        <v>43221</v>
      </c>
      <c r="B210" s="14">
        <f t="shared" si="6"/>
        <v>5</v>
      </c>
      <c r="C210" s="12" t="str">
        <f>IF('AB Touchpoint System Workbook'!J221="A",VLOOKUP($B210,Reference!$A$93:D$104,4,0),IF('AB Touchpoint System Workbook'!J221="b",VLOOKUP($B210,Reference!$A$93:E$104,5,0),""))</f>
        <v/>
      </c>
      <c r="D210" s="12" t="str">
        <f>IF('AB Touchpoint System Workbook'!J221="A",Q210&amp;C210,IF('AB Touchpoint System Workbook'!J221="b",Q210&amp;C210,""))</f>
        <v/>
      </c>
      <c r="E210" s="12" t="b">
        <f>IF(ISNUMBER(SEARCH(S$1,$D210)),MAX(E$1:E209)+1)</f>
        <v>0</v>
      </c>
      <c r="F210" s="12" t="b">
        <f>IF(ISNUMBER(SEARCH(T$1,$D210)),MAX(F$1:F209)+1)</f>
        <v>0</v>
      </c>
      <c r="G210" s="12" t="b">
        <f>IF(ISNUMBER(SEARCH(U$1,$D210)),MAX(G$1:G209)+1)</f>
        <v>0</v>
      </c>
      <c r="H210" s="12" t="b">
        <f>IF(ISNUMBER(SEARCH(V$1,$D210)),MAX(H$1:H209)+1)</f>
        <v>0</v>
      </c>
      <c r="I210" s="12" t="b">
        <f>IF(ISNUMBER(SEARCH(W$1,$D210)),MAX(I$1:I209)+1)</f>
        <v>0</v>
      </c>
      <c r="J210" s="12" t="b">
        <f>IF(ISNUMBER(SEARCH(X$1,$D210)),MAX(J$1:J209)+1)</f>
        <v>0</v>
      </c>
      <c r="K210" s="12" t="b">
        <f>IF(ISNUMBER(SEARCH(Y$1,$D210)),MAX(K$1:K209)+1)</f>
        <v>0</v>
      </c>
      <c r="L210" s="12" t="b">
        <f>IF(ISNUMBER(SEARCH(Z$1,$D210)),MAX(L$1:L209)+1)</f>
        <v>0</v>
      </c>
      <c r="M210" s="12" t="b">
        <f>IF(ISNUMBER(SEARCH(AA$1,$D210)),MAX(M$1:M209)+1)</f>
        <v>0</v>
      </c>
      <c r="N210" s="12" t="b">
        <f>IF(ISNUMBER(SEARCH(AB$1,$D210)),MAX(N$1:N209)+1)</f>
        <v>0</v>
      </c>
      <c r="O210" s="12" t="b">
        <f>IF(ISNUMBER(SEARCH(AC$1,$D210)),MAX(O$1:O209)+1)</f>
        <v>0</v>
      </c>
      <c r="P210" s="12" t="b">
        <f>IF(ISNUMBER(SEARCH(AD$1,$D210)),MAX(P$1:P209)+1)</f>
        <v>0</v>
      </c>
      <c r="Q210" s="12" t="str">
        <f>'AB Touchpoint System Workbook'!K221</f>
        <v>Client 209</v>
      </c>
      <c r="R210" s="13">
        <f t="shared" si="7"/>
        <v>209</v>
      </c>
      <c r="S210" s="14" t="str">
        <f>IFERROR(VLOOKUP($R210,E:$Q,13,0),"")</f>
        <v/>
      </c>
      <c r="T210" s="14" t="str">
        <f>IFERROR(VLOOKUP($R210,F:$Q,12,0),"")</f>
        <v/>
      </c>
      <c r="U210" s="14" t="str">
        <f>IFERROR(VLOOKUP($R210,G:$Q,11,0),"")</f>
        <v/>
      </c>
      <c r="V210" s="14" t="str">
        <f>IFERROR(VLOOKUP($R210,H:$Q,10,0),"")</f>
        <v/>
      </c>
      <c r="W210" s="14" t="str">
        <f>IFERROR(VLOOKUP($R210,I:$Q,9,0),"")</f>
        <v/>
      </c>
      <c r="X210" s="14" t="str">
        <f>IFERROR(VLOOKUP($R210,J:$Q,8,0),"")</f>
        <v/>
      </c>
      <c r="Y210" s="14" t="str">
        <f>IFERROR(VLOOKUP($R210,K:$Q,7,0),"")</f>
        <v/>
      </c>
      <c r="Z210" s="14" t="str">
        <f>IFERROR(VLOOKUP($R210,L:$Q,6,0),"")</f>
        <v/>
      </c>
      <c r="AA210" s="14" t="str">
        <f>IFERROR(VLOOKUP($R210,M:$Q,5,0),"")</f>
        <v/>
      </c>
      <c r="AB210" s="14" t="str">
        <f>IFERROR(VLOOKUP($R210,N:$Q,4,0),"")</f>
        <v/>
      </c>
      <c r="AC210" s="14" t="str">
        <f>IFERROR(VLOOKUP($R210,O:$Q,3,0),"")</f>
        <v/>
      </c>
      <c r="AD210" s="14" t="str">
        <f>IFERROR(VLOOKUP($R210,P:$Q,2,0),"")</f>
        <v/>
      </c>
    </row>
    <row r="211" spans="1:30" x14ac:dyDescent="0.15">
      <c r="A211" s="9">
        <f>'AB Touchpoint System Workbook'!Z222</f>
        <v>43252</v>
      </c>
      <c r="B211" s="14">
        <f t="shared" si="6"/>
        <v>6</v>
      </c>
      <c r="C211" s="12" t="str">
        <f>IF('AB Touchpoint System Workbook'!J222="A",VLOOKUP($B211,Reference!$A$93:D$104,4,0),IF('AB Touchpoint System Workbook'!J222="b",VLOOKUP($B211,Reference!$A$93:E$104,5,0),""))</f>
        <v/>
      </c>
      <c r="D211" s="12" t="str">
        <f>IF('AB Touchpoint System Workbook'!J222="A",Q211&amp;C211,IF('AB Touchpoint System Workbook'!J222="b",Q211&amp;C211,""))</f>
        <v/>
      </c>
      <c r="E211" s="12" t="b">
        <f>IF(ISNUMBER(SEARCH(S$1,$D211)),MAX(E$1:E210)+1)</f>
        <v>0</v>
      </c>
      <c r="F211" s="12" t="b">
        <f>IF(ISNUMBER(SEARCH(T$1,$D211)),MAX(F$1:F210)+1)</f>
        <v>0</v>
      </c>
      <c r="G211" s="12" t="b">
        <f>IF(ISNUMBER(SEARCH(U$1,$D211)),MAX(G$1:G210)+1)</f>
        <v>0</v>
      </c>
      <c r="H211" s="12" t="b">
        <f>IF(ISNUMBER(SEARCH(V$1,$D211)),MAX(H$1:H210)+1)</f>
        <v>0</v>
      </c>
      <c r="I211" s="12" t="b">
        <f>IF(ISNUMBER(SEARCH(W$1,$D211)),MAX(I$1:I210)+1)</f>
        <v>0</v>
      </c>
      <c r="J211" s="12" t="b">
        <f>IF(ISNUMBER(SEARCH(X$1,$D211)),MAX(J$1:J210)+1)</f>
        <v>0</v>
      </c>
      <c r="K211" s="12" t="b">
        <f>IF(ISNUMBER(SEARCH(Y$1,$D211)),MAX(K$1:K210)+1)</f>
        <v>0</v>
      </c>
      <c r="L211" s="12" t="b">
        <f>IF(ISNUMBER(SEARCH(Z$1,$D211)),MAX(L$1:L210)+1)</f>
        <v>0</v>
      </c>
      <c r="M211" s="12" t="b">
        <f>IF(ISNUMBER(SEARCH(AA$1,$D211)),MAX(M$1:M210)+1)</f>
        <v>0</v>
      </c>
      <c r="N211" s="12" t="b">
        <f>IF(ISNUMBER(SEARCH(AB$1,$D211)),MAX(N$1:N210)+1)</f>
        <v>0</v>
      </c>
      <c r="O211" s="12" t="b">
        <f>IF(ISNUMBER(SEARCH(AC$1,$D211)),MAX(O$1:O210)+1)</f>
        <v>0</v>
      </c>
      <c r="P211" s="12" t="b">
        <f>IF(ISNUMBER(SEARCH(AD$1,$D211)),MAX(P$1:P210)+1)</f>
        <v>0</v>
      </c>
      <c r="Q211" s="12" t="str">
        <f>'AB Touchpoint System Workbook'!K222</f>
        <v>Client 210</v>
      </c>
      <c r="R211" s="13">
        <f t="shared" si="7"/>
        <v>210</v>
      </c>
      <c r="S211" s="14" t="str">
        <f>IFERROR(VLOOKUP($R211,E:$Q,13,0),"")</f>
        <v/>
      </c>
      <c r="T211" s="14" t="str">
        <f>IFERROR(VLOOKUP($R211,F:$Q,12,0),"")</f>
        <v/>
      </c>
      <c r="U211" s="14" t="str">
        <f>IFERROR(VLOOKUP($R211,G:$Q,11,0),"")</f>
        <v/>
      </c>
      <c r="V211" s="14" t="str">
        <f>IFERROR(VLOOKUP($R211,H:$Q,10,0),"")</f>
        <v/>
      </c>
      <c r="W211" s="14" t="str">
        <f>IFERROR(VLOOKUP($R211,I:$Q,9,0),"")</f>
        <v/>
      </c>
      <c r="X211" s="14" t="str">
        <f>IFERROR(VLOOKUP($R211,J:$Q,8,0),"")</f>
        <v/>
      </c>
      <c r="Y211" s="14" t="str">
        <f>IFERROR(VLOOKUP($R211,K:$Q,7,0),"")</f>
        <v/>
      </c>
      <c r="Z211" s="14" t="str">
        <f>IFERROR(VLOOKUP($R211,L:$Q,6,0),"")</f>
        <v/>
      </c>
      <c r="AA211" s="14" t="str">
        <f>IFERROR(VLOOKUP($R211,M:$Q,5,0),"")</f>
        <v/>
      </c>
      <c r="AB211" s="14" t="str">
        <f>IFERROR(VLOOKUP($R211,N:$Q,4,0),"")</f>
        <v/>
      </c>
      <c r="AC211" s="14" t="str">
        <f>IFERROR(VLOOKUP($R211,O:$Q,3,0),"")</f>
        <v/>
      </c>
      <c r="AD211" s="14" t="str">
        <f>IFERROR(VLOOKUP($R211,P:$Q,2,0),"")</f>
        <v/>
      </c>
    </row>
    <row r="212" spans="1:30" x14ac:dyDescent="0.15">
      <c r="A212" s="9">
        <f>'AB Touchpoint System Workbook'!Z223</f>
        <v>43282</v>
      </c>
      <c r="B212" s="14">
        <f t="shared" si="6"/>
        <v>7</v>
      </c>
      <c r="C212" s="12" t="str">
        <f>IF('AB Touchpoint System Workbook'!J223="A",VLOOKUP($B212,Reference!$A$93:D$104,4,0),IF('AB Touchpoint System Workbook'!J223="b",VLOOKUP($B212,Reference!$A$93:E$104,5,0),""))</f>
        <v/>
      </c>
      <c r="D212" s="12" t="str">
        <f>IF('AB Touchpoint System Workbook'!J223="A",Q212&amp;C212,IF('AB Touchpoint System Workbook'!J223="b",Q212&amp;C212,""))</f>
        <v/>
      </c>
      <c r="E212" s="12" t="b">
        <f>IF(ISNUMBER(SEARCH(S$1,$D212)),MAX(E$1:E211)+1)</f>
        <v>0</v>
      </c>
      <c r="F212" s="12" t="b">
        <f>IF(ISNUMBER(SEARCH(T$1,$D212)),MAX(F$1:F211)+1)</f>
        <v>0</v>
      </c>
      <c r="G212" s="12" t="b">
        <f>IF(ISNUMBER(SEARCH(U$1,$D212)),MAX(G$1:G211)+1)</f>
        <v>0</v>
      </c>
      <c r="H212" s="12" t="b">
        <f>IF(ISNUMBER(SEARCH(V$1,$D212)),MAX(H$1:H211)+1)</f>
        <v>0</v>
      </c>
      <c r="I212" s="12" t="b">
        <f>IF(ISNUMBER(SEARCH(W$1,$D212)),MAX(I$1:I211)+1)</f>
        <v>0</v>
      </c>
      <c r="J212" s="12" t="b">
        <f>IF(ISNUMBER(SEARCH(X$1,$D212)),MAX(J$1:J211)+1)</f>
        <v>0</v>
      </c>
      <c r="K212" s="12" t="b">
        <f>IF(ISNUMBER(SEARCH(Y$1,$D212)),MAX(K$1:K211)+1)</f>
        <v>0</v>
      </c>
      <c r="L212" s="12" t="b">
        <f>IF(ISNUMBER(SEARCH(Z$1,$D212)),MAX(L$1:L211)+1)</f>
        <v>0</v>
      </c>
      <c r="M212" s="12" t="b">
        <f>IF(ISNUMBER(SEARCH(AA$1,$D212)),MAX(M$1:M211)+1)</f>
        <v>0</v>
      </c>
      <c r="N212" s="12" t="b">
        <f>IF(ISNUMBER(SEARCH(AB$1,$D212)),MAX(N$1:N211)+1)</f>
        <v>0</v>
      </c>
      <c r="O212" s="12" t="b">
        <f>IF(ISNUMBER(SEARCH(AC$1,$D212)),MAX(O$1:O211)+1)</f>
        <v>0</v>
      </c>
      <c r="P212" s="12" t="b">
        <f>IF(ISNUMBER(SEARCH(AD$1,$D212)),MAX(P$1:P211)+1)</f>
        <v>0</v>
      </c>
      <c r="Q212" s="12" t="str">
        <f>'AB Touchpoint System Workbook'!K223</f>
        <v>Client 211</v>
      </c>
      <c r="R212" s="13">
        <f t="shared" si="7"/>
        <v>211</v>
      </c>
      <c r="S212" s="14" t="str">
        <f>IFERROR(VLOOKUP($R212,E:$Q,13,0),"")</f>
        <v/>
      </c>
      <c r="T212" s="14" t="str">
        <f>IFERROR(VLOOKUP($R212,F:$Q,12,0),"")</f>
        <v/>
      </c>
      <c r="U212" s="14" t="str">
        <f>IFERROR(VLOOKUP($R212,G:$Q,11,0),"")</f>
        <v/>
      </c>
      <c r="V212" s="14" t="str">
        <f>IFERROR(VLOOKUP($R212,H:$Q,10,0),"")</f>
        <v/>
      </c>
      <c r="W212" s="14" t="str">
        <f>IFERROR(VLOOKUP($R212,I:$Q,9,0),"")</f>
        <v/>
      </c>
      <c r="X212" s="14" t="str">
        <f>IFERROR(VLOOKUP($R212,J:$Q,8,0),"")</f>
        <v/>
      </c>
      <c r="Y212" s="14" t="str">
        <f>IFERROR(VLOOKUP($R212,K:$Q,7,0),"")</f>
        <v/>
      </c>
      <c r="Z212" s="14" t="str">
        <f>IFERROR(VLOOKUP($R212,L:$Q,6,0),"")</f>
        <v/>
      </c>
      <c r="AA212" s="14" t="str">
        <f>IFERROR(VLOOKUP($R212,M:$Q,5,0),"")</f>
        <v/>
      </c>
      <c r="AB212" s="14" t="str">
        <f>IFERROR(VLOOKUP($R212,N:$Q,4,0),"")</f>
        <v/>
      </c>
      <c r="AC212" s="14" t="str">
        <f>IFERROR(VLOOKUP($R212,O:$Q,3,0),"")</f>
        <v/>
      </c>
      <c r="AD212" s="14" t="str">
        <f>IFERROR(VLOOKUP($R212,P:$Q,2,0),"")</f>
        <v/>
      </c>
    </row>
    <row r="213" spans="1:30" x14ac:dyDescent="0.15">
      <c r="A213" s="9">
        <f>'AB Touchpoint System Workbook'!Z224</f>
        <v>43313</v>
      </c>
      <c r="B213" s="14">
        <f t="shared" si="6"/>
        <v>8</v>
      </c>
      <c r="C213" s="12" t="str">
        <f>IF('AB Touchpoint System Workbook'!J224="A",VLOOKUP($B213,Reference!$A$93:D$104,4,0),IF('AB Touchpoint System Workbook'!J224="b",VLOOKUP($B213,Reference!$A$93:E$104,5,0),""))</f>
        <v/>
      </c>
      <c r="D213" s="12" t="str">
        <f>IF('AB Touchpoint System Workbook'!J224="A",Q213&amp;C213,IF('AB Touchpoint System Workbook'!J224="b",Q213&amp;C213,""))</f>
        <v/>
      </c>
      <c r="E213" s="12" t="b">
        <f>IF(ISNUMBER(SEARCH(S$1,$D213)),MAX(E$1:E212)+1)</f>
        <v>0</v>
      </c>
      <c r="F213" s="12" t="b">
        <f>IF(ISNUMBER(SEARCH(T$1,$D213)),MAX(F$1:F212)+1)</f>
        <v>0</v>
      </c>
      <c r="G213" s="12" t="b">
        <f>IF(ISNUMBER(SEARCH(U$1,$D213)),MAX(G$1:G212)+1)</f>
        <v>0</v>
      </c>
      <c r="H213" s="12" t="b">
        <f>IF(ISNUMBER(SEARCH(V$1,$D213)),MAX(H$1:H212)+1)</f>
        <v>0</v>
      </c>
      <c r="I213" s="12" t="b">
        <f>IF(ISNUMBER(SEARCH(W$1,$D213)),MAX(I$1:I212)+1)</f>
        <v>0</v>
      </c>
      <c r="J213" s="12" t="b">
        <f>IF(ISNUMBER(SEARCH(X$1,$D213)),MAX(J$1:J212)+1)</f>
        <v>0</v>
      </c>
      <c r="K213" s="12" t="b">
        <f>IF(ISNUMBER(SEARCH(Y$1,$D213)),MAX(K$1:K212)+1)</f>
        <v>0</v>
      </c>
      <c r="L213" s="12" t="b">
        <f>IF(ISNUMBER(SEARCH(Z$1,$D213)),MAX(L$1:L212)+1)</f>
        <v>0</v>
      </c>
      <c r="M213" s="12" t="b">
        <f>IF(ISNUMBER(SEARCH(AA$1,$D213)),MAX(M$1:M212)+1)</f>
        <v>0</v>
      </c>
      <c r="N213" s="12" t="b">
        <f>IF(ISNUMBER(SEARCH(AB$1,$D213)),MAX(N$1:N212)+1)</f>
        <v>0</v>
      </c>
      <c r="O213" s="12" t="b">
        <f>IF(ISNUMBER(SEARCH(AC$1,$D213)),MAX(O$1:O212)+1)</f>
        <v>0</v>
      </c>
      <c r="P213" s="12" t="b">
        <f>IF(ISNUMBER(SEARCH(AD$1,$D213)),MAX(P$1:P212)+1)</f>
        <v>0</v>
      </c>
      <c r="Q213" s="12" t="str">
        <f>'AB Touchpoint System Workbook'!K224</f>
        <v>Client 212</v>
      </c>
      <c r="R213" s="13">
        <f t="shared" si="7"/>
        <v>212</v>
      </c>
      <c r="S213" s="14" t="str">
        <f>IFERROR(VLOOKUP($R213,E:$Q,13,0),"")</f>
        <v/>
      </c>
      <c r="T213" s="14" t="str">
        <f>IFERROR(VLOOKUP($R213,F:$Q,12,0),"")</f>
        <v/>
      </c>
      <c r="U213" s="14" t="str">
        <f>IFERROR(VLOOKUP($R213,G:$Q,11,0),"")</f>
        <v/>
      </c>
      <c r="V213" s="14" t="str">
        <f>IFERROR(VLOOKUP($R213,H:$Q,10,0),"")</f>
        <v/>
      </c>
      <c r="W213" s="14" t="str">
        <f>IFERROR(VLOOKUP($R213,I:$Q,9,0),"")</f>
        <v/>
      </c>
      <c r="X213" s="14" t="str">
        <f>IFERROR(VLOOKUP($R213,J:$Q,8,0),"")</f>
        <v/>
      </c>
      <c r="Y213" s="14" t="str">
        <f>IFERROR(VLOOKUP($R213,K:$Q,7,0),"")</f>
        <v/>
      </c>
      <c r="Z213" s="14" t="str">
        <f>IFERROR(VLOOKUP($R213,L:$Q,6,0),"")</f>
        <v/>
      </c>
      <c r="AA213" s="14" t="str">
        <f>IFERROR(VLOOKUP($R213,M:$Q,5,0),"")</f>
        <v/>
      </c>
      <c r="AB213" s="14" t="str">
        <f>IFERROR(VLOOKUP($R213,N:$Q,4,0),"")</f>
        <v/>
      </c>
      <c r="AC213" s="14" t="str">
        <f>IFERROR(VLOOKUP($R213,O:$Q,3,0),"")</f>
        <v/>
      </c>
      <c r="AD213" s="14" t="str">
        <f>IFERROR(VLOOKUP($R213,P:$Q,2,0),"")</f>
        <v/>
      </c>
    </row>
    <row r="214" spans="1:30" x14ac:dyDescent="0.15">
      <c r="A214" s="9">
        <f>'AB Touchpoint System Workbook'!Z225</f>
        <v>43344</v>
      </c>
      <c r="B214" s="14">
        <f t="shared" si="6"/>
        <v>9</v>
      </c>
      <c r="C214" s="12" t="str">
        <f>IF('AB Touchpoint System Workbook'!J225="A",VLOOKUP($B214,Reference!$A$93:D$104,4,0),IF('AB Touchpoint System Workbook'!J225="b",VLOOKUP($B214,Reference!$A$93:E$104,5,0),""))</f>
        <v/>
      </c>
      <c r="D214" s="12" t="str">
        <f>IF('AB Touchpoint System Workbook'!J225="A",Q214&amp;C214,IF('AB Touchpoint System Workbook'!J225="b",Q214&amp;C214,""))</f>
        <v/>
      </c>
      <c r="E214" s="12" t="b">
        <f>IF(ISNUMBER(SEARCH(S$1,$D214)),MAX(E$1:E213)+1)</f>
        <v>0</v>
      </c>
      <c r="F214" s="12" t="b">
        <f>IF(ISNUMBER(SEARCH(T$1,$D214)),MAX(F$1:F213)+1)</f>
        <v>0</v>
      </c>
      <c r="G214" s="12" t="b">
        <f>IF(ISNUMBER(SEARCH(U$1,$D214)),MAX(G$1:G213)+1)</f>
        <v>0</v>
      </c>
      <c r="H214" s="12" t="b">
        <f>IF(ISNUMBER(SEARCH(V$1,$D214)),MAX(H$1:H213)+1)</f>
        <v>0</v>
      </c>
      <c r="I214" s="12" t="b">
        <f>IF(ISNUMBER(SEARCH(W$1,$D214)),MAX(I$1:I213)+1)</f>
        <v>0</v>
      </c>
      <c r="J214" s="12" t="b">
        <f>IF(ISNUMBER(SEARCH(X$1,$D214)),MAX(J$1:J213)+1)</f>
        <v>0</v>
      </c>
      <c r="K214" s="12" t="b">
        <f>IF(ISNUMBER(SEARCH(Y$1,$D214)),MAX(K$1:K213)+1)</f>
        <v>0</v>
      </c>
      <c r="L214" s="12" t="b">
        <f>IF(ISNUMBER(SEARCH(Z$1,$D214)),MAX(L$1:L213)+1)</f>
        <v>0</v>
      </c>
      <c r="M214" s="12" t="b">
        <f>IF(ISNUMBER(SEARCH(AA$1,$D214)),MAX(M$1:M213)+1)</f>
        <v>0</v>
      </c>
      <c r="N214" s="12" t="b">
        <f>IF(ISNUMBER(SEARCH(AB$1,$D214)),MAX(N$1:N213)+1)</f>
        <v>0</v>
      </c>
      <c r="O214" s="12" t="b">
        <f>IF(ISNUMBER(SEARCH(AC$1,$D214)),MAX(O$1:O213)+1)</f>
        <v>0</v>
      </c>
      <c r="P214" s="12" t="b">
        <f>IF(ISNUMBER(SEARCH(AD$1,$D214)),MAX(P$1:P213)+1)</f>
        <v>0</v>
      </c>
      <c r="Q214" s="12" t="str">
        <f>'AB Touchpoint System Workbook'!K225</f>
        <v>Client 213</v>
      </c>
      <c r="R214" s="13">
        <f t="shared" si="7"/>
        <v>213</v>
      </c>
      <c r="S214" s="14" t="str">
        <f>IFERROR(VLOOKUP($R214,E:$Q,13,0),"")</f>
        <v/>
      </c>
      <c r="T214" s="14" t="str">
        <f>IFERROR(VLOOKUP($R214,F:$Q,12,0),"")</f>
        <v/>
      </c>
      <c r="U214" s="14" t="str">
        <f>IFERROR(VLOOKUP($R214,G:$Q,11,0),"")</f>
        <v/>
      </c>
      <c r="V214" s="14" t="str">
        <f>IFERROR(VLOOKUP($R214,H:$Q,10,0),"")</f>
        <v/>
      </c>
      <c r="W214" s="14" t="str">
        <f>IFERROR(VLOOKUP($R214,I:$Q,9,0),"")</f>
        <v/>
      </c>
      <c r="X214" s="14" t="str">
        <f>IFERROR(VLOOKUP($R214,J:$Q,8,0),"")</f>
        <v/>
      </c>
      <c r="Y214" s="14" t="str">
        <f>IFERROR(VLOOKUP($R214,K:$Q,7,0),"")</f>
        <v/>
      </c>
      <c r="Z214" s="14" t="str">
        <f>IFERROR(VLOOKUP($R214,L:$Q,6,0),"")</f>
        <v/>
      </c>
      <c r="AA214" s="14" t="str">
        <f>IFERROR(VLOOKUP($R214,M:$Q,5,0),"")</f>
        <v/>
      </c>
      <c r="AB214" s="14" t="str">
        <f>IFERROR(VLOOKUP($R214,N:$Q,4,0),"")</f>
        <v/>
      </c>
      <c r="AC214" s="14" t="str">
        <f>IFERROR(VLOOKUP($R214,O:$Q,3,0),"")</f>
        <v/>
      </c>
      <c r="AD214" s="14" t="str">
        <f>IFERROR(VLOOKUP($R214,P:$Q,2,0),"")</f>
        <v/>
      </c>
    </row>
    <row r="215" spans="1:30" x14ac:dyDescent="0.15">
      <c r="A215" s="9">
        <f>'AB Touchpoint System Workbook'!Z226</f>
        <v>43374</v>
      </c>
      <c r="B215" s="14">
        <f t="shared" si="6"/>
        <v>10</v>
      </c>
      <c r="C215" s="12" t="str">
        <f>IF('AB Touchpoint System Workbook'!J226="A",VLOOKUP($B215,Reference!$A$93:D$104,4,0),IF('AB Touchpoint System Workbook'!J226="b",VLOOKUP($B215,Reference!$A$93:E$104,5,0),""))</f>
        <v/>
      </c>
      <c r="D215" s="12" t="str">
        <f>IF('AB Touchpoint System Workbook'!J226="A",Q215&amp;C215,IF('AB Touchpoint System Workbook'!J226="b",Q215&amp;C215,""))</f>
        <v/>
      </c>
      <c r="E215" s="12" t="b">
        <f>IF(ISNUMBER(SEARCH(S$1,$D215)),MAX(E$1:E214)+1)</f>
        <v>0</v>
      </c>
      <c r="F215" s="12" t="b">
        <f>IF(ISNUMBER(SEARCH(T$1,$D215)),MAX(F$1:F214)+1)</f>
        <v>0</v>
      </c>
      <c r="G215" s="12" t="b">
        <f>IF(ISNUMBER(SEARCH(U$1,$D215)),MAX(G$1:G214)+1)</f>
        <v>0</v>
      </c>
      <c r="H215" s="12" t="b">
        <f>IF(ISNUMBER(SEARCH(V$1,$D215)),MAX(H$1:H214)+1)</f>
        <v>0</v>
      </c>
      <c r="I215" s="12" t="b">
        <f>IF(ISNUMBER(SEARCH(W$1,$D215)),MAX(I$1:I214)+1)</f>
        <v>0</v>
      </c>
      <c r="J215" s="12" t="b">
        <f>IF(ISNUMBER(SEARCH(X$1,$D215)),MAX(J$1:J214)+1)</f>
        <v>0</v>
      </c>
      <c r="K215" s="12" t="b">
        <f>IF(ISNUMBER(SEARCH(Y$1,$D215)),MAX(K$1:K214)+1)</f>
        <v>0</v>
      </c>
      <c r="L215" s="12" t="b">
        <f>IF(ISNUMBER(SEARCH(Z$1,$D215)),MAX(L$1:L214)+1)</f>
        <v>0</v>
      </c>
      <c r="M215" s="12" t="b">
        <f>IF(ISNUMBER(SEARCH(AA$1,$D215)),MAX(M$1:M214)+1)</f>
        <v>0</v>
      </c>
      <c r="N215" s="12" t="b">
        <f>IF(ISNUMBER(SEARCH(AB$1,$D215)),MAX(N$1:N214)+1)</f>
        <v>0</v>
      </c>
      <c r="O215" s="12" t="b">
        <f>IF(ISNUMBER(SEARCH(AC$1,$D215)),MAX(O$1:O214)+1)</f>
        <v>0</v>
      </c>
      <c r="P215" s="12" t="b">
        <f>IF(ISNUMBER(SEARCH(AD$1,$D215)),MAX(P$1:P214)+1)</f>
        <v>0</v>
      </c>
      <c r="Q215" s="12" t="str">
        <f>'AB Touchpoint System Workbook'!K226</f>
        <v>Client 214</v>
      </c>
      <c r="R215" s="13">
        <f t="shared" si="7"/>
        <v>214</v>
      </c>
      <c r="S215" s="14" t="str">
        <f>IFERROR(VLOOKUP($R215,E:$Q,13,0),"")</f>
        <v/>
      </c>
      <c r="T215" s="14" t="str">
        <f>IFERROR(VLOOKUP($R215,F:$Q,12,0),"")</f>
        <v/>
      </c>
      <c r="U215" s="14" t="str">
        <f>IFERROR(VLOOKUP($R215,G:$Q,11,0),"")</f>
        <v/>
      </c>
      <c r="V215" s="14" t="str">
        <f>IFERROR(VLOOKUP($R215,H:$Q,10,0),"")</f>
        <v/>
      </c>
      <c r="W215" s="14" t="str">
        <f>IFERROR(VLOOKUP($R215,I:$Q,9,0),"")</f>
        <v/>
      </c>
      <c r="X215" s="14" t="str">
        <f>IFERROR(VLOOKUP($R215,J:$Q,8,0),"")</f>
        <v/>
      </c>
      <c r="Y215" s="14" t="str">
        <f>IFERROR(VLOOKUP($R215,K:$Q,7,0),"")</f>
        <v/>
      </c>
      <c r="Z215" s="14" t="str">
        <f>IFERROR(VLOOKUP($R215,L:$Q,6,0),"")</f>
        <v/>
      </c>
      <c r="AA215" s="14" t="str">
        <f>IFERROR(VLOOKUP($R215,M:$Q,5,0),"")</f>
        <v/>
      </c>
      <c r="AB215" s="14" t="str">
        <f>IFERROR(VLOOKUP($R215,N:$Q,4,0),"")</f>
        <v/>
      </c>
      <c r="AC215" s="14" t="str">
        <f>IFERROR(VLOOKUP($R215,O:$Q,3,0),"")</f>
        <v/>
      </c>
      <c r="AD215" s="14" t="str">
        <f>IFERROR(VLOOKUP($R215,P:$Q,2,0),"")</f>
        <v/>
      </c>
    </row>
    <row r="216" spans="1:30" x14ac:dyDescent="0.15">
      <c r="A216" s="9">
        <f>'AB Touchpoint System Workbook'!Z227</f>
        <v>43405</v>
      </c>
      <c r="B216" s="14">
        <f t="shared" si="6"/>
        <v>11</v>
      </c>
      <c r="C216" s="12" t="str">
        <f>IF('AB Touchpoint System Workbook'!J227="A",VLOOKUP($B216,Reference!$A$93:D$104,4,0),IF('AB Touchpoint System Workbook'!J227="b",VLOOKUP($B216,Reference!$A$93:E$104,5,0),""))</f>
        <v/>
      </c>
      <c r="D216" s="12" t="str">
        <f>IF('AB Touchpoint System Workbook'!J227="A",Q216&amp;C216,IF('AB Touchpoint System Workbook'!J227="b",Q216&amp;C216,""))</f>
        <v/>
      </c>
      <c r="E216" s="12" t="b">
        <f>IF(ISNUMBER(SEARCH(S$1,$D216)),MAX(E$1:E215)+1)</f>
        <v>0</v>
      </c>
      <c r="F216" s="12" t="b">
        <f>IF(ISNUMBER(SEARCH(T$1,$D216)),MAX(F$1:F215)+1)</f>
        <v>0</v>
      </c>
      <c r="G216" s="12" t="b">
        <f>IF(ISNUMBER(SEARCH(U$1,$D216)),MAX(G$1:G215)+1)</f>
        <v>0</v>
      </c>
      <c r="H216" s="12" t="b">
        <f>IF(ISNUMBER(SEARCH(V$1,$D216)),MAX(H$1:H215)+1)</f>
        <v>0</v>
      </c>
      <c r="I216" s="12" t="b">
        <f>IF(ISNUMBER(SEARCH(W$1,$D216)),MAX(I$1:I215)+1)</f>
        <v>0</v>
      </c>
      <c r="J216" s="12" t="b">
        <f>IF(ISNUMBER(SEARCH(X$1,$D216)),MAX(J$1:J215)+1)</f>
        <v>0</v>
      </c>
      <c r="K216" s="12" t="b">
        <f>IF(ISNUMBER(SEARCH(Y$1,$D216)),MAX(K$1:K215)+1)</f>
        <v>0</v>
      </c>
      <c r="L216" s="12" t="b">
        <f>IF(ISNUMBER(SEARCH(Z$1,$D216)),MAX(L$1:L215)+1)</f>
        <v>0</v>
      </c>
      <c r="M216" s="12" t="b">
        <f>IF(ISNUMBER(SEARCH(AA$1,$D216)),MAX(M$1:M215)+1)</f>
        <v>0</v>
      </c>
      <c r="N216" s="12" t="b">
        <f>IF(ISNUMBER(SEARCH(AB$1,$D216)),MAX(N$1:N215)+1)</f>
        <v>0</v>
      </c>
      <c r="O216" s="12" t="b">
        <f>IF(ISNUMBER(SEARCH(AC$1,$D216)),MAX(O$1:O215)+1)</f>
        <v>0</v>
      </c>
      <c r="P216" s="12" t="b">
        <f>IF(ISNUMBER(SEARCH(AD$1,$D216)),MAX(P$1:P215)+1)</f>
        <v>0</v>
      </c>
      <c r="Q216" s="12" t="str">
        <f>'AB Touchpoint System Workbook'!K227</f>
        <v>Client 215</v>
      </c>
      <c r="R216" s="13">
        <f t="shared" si="7"/>
        <v>215</v>
      </c>
      <c r="S216" s="14" t="str">
        <f>IFERROR(VLOOKUP($R216,E:$Q,13,0),"")</f>
        <v/>
      </c>
      <c r="T216" s="14" t="str">
        <f>IFERROR(VLOOKUP($R216,F:$Q,12,0),"")</f>
        <v/>
      </c>
      <c r="U216" s="14" t="str">
        <f>IFERROR(VLOOKUP($R216,G:$Q,11,0),"")</f>
        <v/>
      </c>
      <c r="V216" s="14" t="str">
        <f>IFERROR(VLOOKUP($R216,H:$Q,10,0),"")</f>
        <v/>
      </c>
      <c r="W216" s="14" t="str">
        <f>IFERROR(VLOOKUP($R216,I:$Q,9,0),"")</f>
        <v/>
      </c>
      <c r="X216" s="14" t="str">
        <f>IFERROR(VLOOKUP($R216,J:$Q,8,0),"")</f>
        <v/>
      </c>
      <c r="Y216" s="14" t="str">
        <f>IFERROR(VLOOKUP($R216,K:$Q,7,0),"")</f>
        <v/>
      </c>
      <c r="Z216" s="14" t="str">
        <f>IFERROR(VLOOKUP($R216,L:$Q,6,0),"")</f>
        <v/>
      </c>
      <c r="AA216" s="14" t="str">
        <f>IFERROR(VLOOKUP($R216,M:$Q,5,0),"")</f>
        <v/>
      </c>
      <c r="AB216" s="14" t="str">
        <f>IFERROR(VLOOKUP($R216,N:$Q,4,0),"")</f>
        <v/>
      </c>
      <c r="AC216" s="14" t="str">
        <f>IFERROR(VLOOKUP($R216,O:$Q,3,0),"")</f>
        <v/>
      </c>
      <c r="AD216" s="14" t="str">
        <f>IFERROR(VLOOKUP($R216,P:$Q,2,0),"")</f>
        <v/>
      </c>
    </row>
    <row r="217" spans="1:30" x14ac:dyDescent="0.15">
      <c r="A217" s="9">
        <f>'AB Touchpoint System Workbook'!Z228</f>
        <v>43435</v>
      </c>
      <c r="B217" s="14">
        <f t="shared" si="6"/>
        <v>12</v>
      </c>
      <c r="C217" s="12" t="str">
        <f>IF('AB Touchpoint System Workbook'!J228="A",VLOOKUP($B217,Reference!$A$93:D$104,4,0),IF('AB Touchpoint System Workbook'!J228="b",VLOOKUP($B217,Reference!$A$93:E$104,5,0),""))</f>
        <v/>
      </c>
      <c r="D217" s="12" t="str">
        <f>IF('AB Touchpoint System Workbook'!J228="A",Q217&amp;C217,IF('AB Touchpoint System Workbook'!J228="b",Q217&amp;C217,""))</f>
        <v/>
      </c>
      <c r="E217" s="12" t="b">
        <f>IF(ISNUMBER(SEARCH(S$1,$D217)),MAX(E$1:E216)+1)</f>
        <v>0</v>
      </c>
      <c r="F217" s="12" t="b">
        <f>IF(ISNUMBER(SEARCH(T$1,$D217)),MAX(F$1:F216)+1)</f>
        <v>0</v>
      </c>
      <c r="G217" s="12" t="b">
        <f>IF(ISNUMBER(SEARCH(U$1,$D217)),MAX(G$1:G216)+1)</f>
        <v>0</v>
      </c>
      <c r="H217" s="12" t="b">
        <f>IF(ISNUMBER(SEARCH(V$1,$D217)),MAX(H$1:H216)+1)</f>
        <v>0</v>
      </c>
      <c r="I217" s="12" t="b">
        <f>IF(ISNUMBER(SEARCH(W$1,$D217)),MAX(I$1:I216)+1)</f>
        <v>0</v>
      </c>
      <c r="J217" s="12" t="b">
        <f>IF(ISNUMBER(SEARCH(X$1,$D217)),MAX(J$1:J216)+1)</f>
        <v>0</v>
      </c>
      <c r="K217" s="12" t="b">
        <f>IF(ISNUMBER(SEARCH(Y$1,$D217)),MAX(K$1:K216)+1)</f>
        <v>0</v>
      </c>
      <c r="L217" s="12" t="b">
        <f>IF(ISNUMBER(SEARCH(Z$1,$D217)),MAX(L$1:L216)+1)</f>
        <v>0</v>
      </c>
      <c r="M217" s="12" t="b">
        <f>IF(ISNUMBER(SEARCH(AA$1,$D217)),MAX(M$1:M216)+1)</f>
        <v>0</v>
      </c>
      <c r="N217" s="12" t="b">
        <f>IF(ISNUMBER(SEARCH(AB$1,$D217)),MAX(N$1:N216)+1)</f>
        <v>0</v>
      </c>
      <c r="O217" s="12" t="b">
        <f>IF(ISNUMBER(SEARCH(AC$1,$D217)),MAX(O$1:O216)+1)</f>
        <v>0</v>
      </c>
      <c r="P217" s="12" t="b">
        <f>IF(ISNUMBER(SEARCH(AD$1,$D217)),MAX(P$1:P216)+1)</f>
        <v>0</v>
      </c>
      <c r="Q217" s="12" t="str">
        <f>'AB Touchpoint System Workbook'!K228</f>
        <v>Client 216</v>
      </c>
      <c r="R217" s="13">
        <f t="shared" si="7"/>
        <v>216</v>
      </c>
      <c r="S217" s="14" t="str">
        <f>IFERROR(VLOOKUP($R217,E:$Q,13,0),"")</f>
        <v/>
      </c>
      <c r="T217" s="14" t="str">
        <f>IFERROR(VLOOKUP($R217,F:$Q,12,0),"")</f>
        <v/>
      </c>
      <c r="U217" s="14" t="str">
        <f>IFERROR(VLOOKUP($R217,G:$Q,11,0),"")</f>
        <v/>
      </c>
      <c r="V217" s="14" t="str">
        <f>IFERROR(VLOOKUP($R217,H:$Q,10,0),"")</f>
        <v/>
      </c>
      <c r="W217" s="14" t="str">
        <f>IFERROR(VLOOKUP($R217,I:$Q,9,0),"")</f>
        <v/>
      </c>
      <c r="X217" s="14" t="str">
        <f>IFERROR(VLOOKUP($R217,J:$Q,8,0),"")</f>
        <v/>
      </c>
      <c r="Y217" s="14" t="str">
        <f>IFERROR(VLOOKUP($R217,K:$Q,7,0),"")</f>
        <v/>
      </c>
      <c r="Z217" s="14" t="str">
        <f>IFERROR(VLOOKUP($R217,L:$Q,6,0),"")</f>
        <v/>
      </c>
      <c r="AA217" s="14" t="str">
        <f>IFERROR(VLOOKUP($R217,M:$Q,5,0),"")</f>
        <v/>
      </c>
      <c r="AB217" s="14" t="str">
        <f>IFERROR(VLOOKUP($R217,N:$Q,4,0),"")</f>
        <v/>
      </c>
      <c r="AC217" s="14" t="str">
        <f>IFERROR(VLOOKUP($R217,O:$Q,3,0),"")</f>
        <v/>
      </c>
      <c r="AD217" s="14" t="str">
        <f>IFERROR(VLOOKUP($R217,P:$Q,2,0),"")</f>
        <v/>
      </c>
    </row>
    <row r="218" spans="1:30" x14ac:dyDescent="0.15">
      <c r="A218" s="9">
        <f>'AB Touchpoint System Workbook'!Z229</f>
        <v>43101</v>
      </c>
      <c r="B218" s="14">
        <f t="shared" si="6"/>
        <v>1</v>
      </c>
      <c r="C218" s="12" t="str">
        <f>IF('AB Touchpoint System Workbook'!J229="A",VLOOKUP($B218,Reference!$A$93:D$104,4,0),IF('AB Touchpoint System Workbook'!J229="b",VLOOKUP($B218,Reference!$A$93:E$104,5,0),""))</f>
        <v/>
      </c>
      <c r="D218" s="12" t="str">
        <f>IF('AB Touchpoint System Workbook'!J229="A",Q218&amp;C218,IF('AB Touchpoint System Workbook'!J229="b",Q218&amp;C218,""))</f>
        <v/>
      </c>
      <c r="E218" s="12" t="b">
        <f>IF(ISNUMBER(SEARCH(S$1,$D218)),MAX(E$1:E217)+1)</f>
        <v>0</v>
      </c>
      <c r="F218" s="12" t="b">
        <f>IF(ISNUMBER(SEARCH(T$1,$D218)),MAX(F$1:F217)+1)</f>
        <v>0</v>
      </c>
      <c r="G218" s="12" t="b">
        <f>IF(ISNUMBER(SEARCH(U$1,$D218)),MAX(G$1:G217)+1)</f>
        <v>0</v>
      </c>
      <c r="H218" s="12" t="b">
        <f>IF(ISNUMBER(SEARCH(V$1,$D218)),MAX(H$1:H217)+1)</f>
        <v>0</v>
      </c>
      <c r="I218" s="12" t="b">
        <f>IF(ISNUMBER(SEARCH(W$1,$D218)),MAX(I$1:I217)+1)</f>
        <v>0</v>
      </c>
      <c r="J218" s="12" t="b">
        <f>IF(ISNUMBER(SEARCH(X$1,$D218)),MAX(J$1:J217)+1)</f>
        <v>0</v>
      </c>
      <c r="K218" s="12" t="b">
        <f>IF(ISNUMBER(SEARCH(Y$1,$D218)),MAX(K$1:K217)+1)</f>
        <v>0</v>
      </c>
      <c r="L218" s="12" t="b">
        <f>IF(ISNUMBER(SEARCH(Z$1,$D218)),MAX(L$1:L217)+1)</f>
        <v>0</v>
      </c>
      <c r="M218" s="12" t="b">
        <f>IF(ISNUMBER(SEARCH(AA$1,$D218)),MAX(M$1:M217)+1)</f>
        <v>0</v>
      </c>
      <c r="N218" s="12" t="b">
        <f>IF(ISNUMBER(SEARCH(AB$1,$D218)),MAX(N$1:N217)+1)</f>
        <v>0</v>
      </c>
      <c r="O218" s="12" t="b">
        <f>IF(ISNUMBER(SEARCH(AC$1,$D218)),MAX(O$1:O217)+1)</f>
        <v>0</v>
      </c>
      <c r="P218" s="12" t="b">
        <f>IF(ISNUMBER(SEARCH(AD$1,$D218)),MAX(P$1:P217)+1)</f>
        <v>0</v>
      </c>
      <c r="Q218" s="12" t="str">
        <f>'AB Touchpoint System Workbook'!K229</f>
        <v>Client 217</v>
      </c>
      <c r="R218" s="13">
        <f t="shared" si="7"/>
        <v>217</v>
      </c>
      <c r="S218" s="14" t="str">
        <f>IFERROR(VLOOKUP($R218,E:$Q,13,0),"")</f>
        <v/>
      </c>
      <c r="T218" s="14" t="str">
        <f>IFERROR(VLOOKUP($R218,F:$Q,12,0),"")</f>
        <v/>
      </c>
      <c r="U218" s="14" t="str">
        <f>IFERROR(VLOOKUP($R218,G:$Q,11,0),"")</f>
        <v/>
      </c>
      <c r="V218" s="14" t="str">
        <f>IFERROR(VLOOKUP($R218,H:$Q,10,0),"")</f>
        <v/>
      </c>
      <c r="W218" s="14" t="str">
        <f>IFERROR(VLOOKUP($R218,I:$Q,9,0),"")</f>
        <v/>
      </c>
      <c r="X218" s="14" t="str">
        <f>IFERROR(VLOOKUP($R218,J:$Q,8,0),"")</f>
        <v/>
      </c>
      <c r="Y218" s="14" t="str">
        <f>IFERROR(VLOOKUP($R218,K:$Q,7,0),"")</f>
        <v/>
      </c>
      <c r="Z218" s="14" t="str">
        <f>IFERROR(VLOOKUP($R218,L:$Q,6,0),"")</f>
        <v/>
      </c>
      <c r="AA218" s="14" t="str">
        <f>IFERROR(VLOOKUP($R218,M:$Q,5,0),"")</f>
        <v/>
      </c>
      <c r="AB218" s="14" t="str">
        <f>IFERROR(VLOOKUP($R218,N:$Q,4,0),"")</f>
        <v/>
      </c>
      <c r="AC218" s="14" t="str">
        <f>IFERROR(VLOOKUP($R218,O:$Q,3,0),"")</f>
        <v/>
      </c>
      <c r="AD218" s="14" t="str">
        <f>IFERROR(VLOOKUP($R218,P:$Q,2,0),"")</f>
        <v/>
      </c>
    </row>
    <row r="219" spans="1:30" x14ac:dyDescent="0.15">
      <c r="A219" s="9">
        <f>'AB Touchpoint System Workbook'!Z230</f>
        <v>43132</v>
      </c>
      <c r="B219" s="14">
        <f t="shared" si="6"/>
        <v>2</v>
      </c>
      <c r="C219" s="12" t="str">
        <f>IF('AB Touchpoint System Workbook'!J230="A",VLOOKUP($B219,Reference!$A$93:D$104,4,0),IF('AB Touchpoint System Workbook'!J230="b",VLOOKUP($B219,Reference!$A$93:E$104,5,0),""))</f>
        <v/>
      </c>
      <c r="D219" s="12" t="str">
        <f>IF('AB Touchpoint System Workbook'!J230="A",Q219&amp;C219,IF('AB Touchpoint System Workbook'!J230="b",Q219&amp;C219,""))</f>
        <v/>
      </c>
      <c r="E219" s="12" t="b">
        <f>IF(ISNUMBER(SEARCH(S$1,$D219)),MAX(E$1:E218)+1)</f>
        <v>0</v>
      </c>
      <c r="F219" s="12" t="b">
        <f>IF(ISNUMBER(SEARCH(T$1,$D219)),MAX(F$1:F218)+1)</f>
        <v>0</v>
      </c>
      <c r="G219" s="12" t="b">
        <f>IF(ISNUMBER(SEARCH(U$1,$D219)),MAX(G$1:G218)+1)</f>
        <v>0</v>
      </c>
      <c r="H219" s="12" t="b">
        <f>IF(ISNUMBER(SEARCH(V$1,$D219)),MAX(H$1:H218)+1)</f>
        <v>0</v>
      </c>
      <c r="I219" s="12" t="b">
        <f>IF(ISNUMBER(SEARCH(W$1,$D219)),MAX(I$1:I218)+1)</f>
        <v>0</v>
      </c>
      <c r="J219" s="12" t="b">
        <f>IF(ISNUMBER(SEARCH(X$1,$D219)),MAX(J$1:J218)+1)</f>
        <v>0</v>
      </c>
      <c r="K219" s="12" t="b">
        <f>IF(ISNUMBER(SEARCH(Y$1,$D219)),MAX(K$1:K218)+1)</f>
        <v>0</v>
      </c>
      <c r="L219" s="12" t="b">
        <f>IF(ISNUMBER(SEARCH(Z$1,$D219)),MAX(L$1:L218)+1)</f>
        <v>0</v>
      </c>
      <c r="M219" s="12" t="b">
        <f>IF(ISNUMBER(SEARCH(AA$1,$D219)),MAX(M$1:M218)+1)</f>
        <v>0</v>
      </c>
      <c r="N219" s="12" t="b">
        <f>IF(ISNUMBER(SEARCH(AB$1,$D219)),MAX(N$1:N218)+1)</f>
        <v>0</v>
      </c>
      <c r="O219" s="12" t="b">
        <f>IF(ISNUMBER(SEARCH(AC$1,$D219)),MAX(O$1:O218)+1)</f>
        <v>0</v>
      </c>
      <c r="P219" s="12" t="b">
        <f>IF(ISNUMBER(SEARCH(AD$1,$D219)),MAX(P$1:P218)+1)</f>
        <v>0</v>
      </c>
      <c r="Q219" s="12" t="str">
        <f>'AB Touchpoint System Workbook'!K230</f>
        <v>Client 218</v>
      </c>
      <c r="R219" s="13">
        <f t="shared" si="7"/>
        <v>218</v>
      </c>
      <c r="S219" s="14" t="str">
        <f>IFERROR(VLOOKUP($R219,E:$Q,13,0),"")</f>
        <v/>
      </c>
      <c r="T219" s="14" t="str">
        <f>IFERROR(VLOOKUP($R219,F:$Q,12,0),"")</f>
        <v/>
      </c>
      <c r="U219" s="14" t="str">
        <f>IFERROR(VLOOKUP($R219,G:$Q,11,0),"")</f>
        <v/>
      </c>
      <c r="V219" s="14" t="str">
        <f>IFERROR(VLOOKUP($R219,H:$Q,10,0),"")</f>
        <v/>
      </c>
      <c r="W219" s="14" t="str">
        <f>IFERROR(VLOOKUP($R219,I:$Q,9,0),"")</f>
        <v/>
      </c>
      <c r="X219" s="14" t="str">
        <f>IFERROR(VLOOKUP($R219,J:$Q,8,0),"")</f>
        <v/>
      </c>
      <c r="Y219" s="14" t="str">
        <f>IFERROR(VLOOKUP($R219,K:$Q,7,0),"")</f>
        <v/>
      </c>
      <c r="Z219" s="14" t="str">
        <f>IFERROR(VLOOKUP($R219,L:$Q,6,0),"")</f>
        <v/>
      </c>
      <c r="AA219" s="14" t="str">
        <f>IFERROR(VLOOKUP($R219,M:$Q,5,0),"")</f>
        <v/>
      </c>
      <c r="AB219" s="14" t="str">
        <f>IFERROR(VLOOKUP($R219,N:$Q,4,0),"")</f>
        <v/>
      </c>
      <c r="AC219" s="14" t="str">
        <f>IFERROR(VLOOKUP($R219,O:$Q,3,0),"")</f>
        <v/>
      </c>
      <c r="AD219" s="14" t="str">
        <f>IFERROR(VLOOKUP($R219,P:$Q,2,0),"")</f>
        <v/>
      </c>
    </row>
    <row r="220" spans="1:30" x14ac:dyDescent="0.15">
      <c r="A220" s="9">
        <f>'AB Touchpoint System Workbook'!Z231</f>
        <v>43160</v>
      </c>
      <c r="B220" s="14">
        <f t="shared" si="6"/>
        <v>3</v>
      </c>
      <c r="C220" s="12" t="str">
        <f>IF('AB Touchpoint System Workbook'!J231="A",VLOOKUP($B220,Reference!$A$93:D$104,4,0),IF('AB Touchpoint System Workbook'!J231="b",VLOOKUP($B220,Reference!$A$93:E$104,5,0),""))</f>
        <v/>
      </c>
      <c r="D220" s="12" t="str">
        <f>IF('AB Touchpoint System Workbook'!J231="A",Q220&amp;C220,IF('AB Touchpoint System Workbook'!J231="b",Q220&amp;C220,""))</f>
        <v/>
      </c>
      <c r="E220" s="12" t="b">
        <f>IF(ISNUMBER(SEARCH(S$1,$D220)),MAX(E$1:E219)+1)</f>
        <v>0</v>
      </c>
      <c r="F220" s="12" t="b">
        <f>IF(ISNUMBER(SEARCH(T$1,$D220)),MAX(F$1:F219)+1)</f>
        <v>0</v>
      </c>
      <c r="G220" s="12" t="b">
        <f>IF(ISNUMBER(SEARCH(U$1,$D220)),MAX(G$1:G219)+1)</f>
        <v>0</v>
      </c>
      <c r="H220" s="12" t="b">
        <f>IF(ISNUMBER(SEARCH(V$1,$D220)),MAX(H$1:H219)+1)</f>
        <v>0</v>
      </c>
      <c r="I220" s="12" t="b">
        <f>IF(ISNUMBER(SEARCH(W$1,$D220)),MAX(I$1:I219)+1)</f>
        <v>0</v>
      </c>
      <c r="J220" s="12" t="b">
        <f>IF(ISNUMBER(SEARCH(X$1,$D220)),MAX(J$1:J219)+1)</f>
        <v>0</v>
      </c>
      <c r="K220" s="12" t="b">
        <f>IF(ISNUMBER(SEARCH(Y$1,$D220)),MAX(K$1:K219)+1)</f>
        <v>0</v>
      </c>
      <c r="L220" s="12" t="b">
        <f>IF(ISNUMBER(SEARCH(Z$1,$D220)),MAX(L$1:L219)+1)</f>
        <v>0</v>
      </c>
      <c r="M220" s="12" t="b">
        <f>IF(ISNUMBER(SEARCH(AA$1,$D220)),MAX(M$1:M219)+1)</f>
        <v>0</v>
      </c>
      <c r="N220" s="12" t="b">
        <f>IF(ISNUMBER(SEARCH(AB$1,$D220)),MAX(N$1:N219)+1)</f>
        <v>0</v>
      </c>
      <c r="O220" s="12" t="b">
        <f>IF(ISNUMBER(SEARCH(AC$1,$D220)),MAX(O$1:O219)+1)</f>
        <v>0</v>
      </c>
      <c r="P220" s="12" t="b">
        <f>IF(ISNUMBER(SEARCH(AD$1,$D220)),MAX(P$1:P219)+1)</f>
        <v>0</v>
      </c>
      <c r="Q220" s="12" t="str">
        <f>'AB Touchpoint System Workbook'!K231</f>
        <v>Client 219</v>
      </c>
      <c r="R220" s="13">
        <f t="shared" si="7"/>
        <v>219</v>
      </c>
      <c r="S220" s="14" t="str">
        <f>IFERROR(VLOOKUP($R220,E:$Q,13,0),"")</f>
        <v/>
      </c>
      <c r="T220" s="14" t="str">
        <f>IFERROR(VLOOKUP($R220,F:$Q,12,0),"")</f>
        <v/>
      </c>
      <c r="U220" s="14" t="str">
        <f>IFERROR(VLOOKUP($R220,G:$Q,11,0),"")</f>
        <v/>
      </c>
      <c r="V220" s="14" t="str">
        <f>IFERROR(VLOOKUP($R220,H:$Q,10,0),"")</f>
        <v/>
      </c>
      <c r="W220" s="14" t="str">
        <f>IFERROR(VLOOKUP($R220,I:$Q,9,0),"")</f>
        <v/>
      </c>
      <c r="X220" s="14" t="str">
        <f>IFERROR(VLOOKUP($R220,J:$Q,8,0),"")</f>
        <v/>
      </c>
      <c r="Y220" s="14" t="str">
        <f>IFERROR(VLOOKUP($R220,K:$Q,7,0),"")</f>
        <v/>
      </c>
      <c r="Z220" s="14" t="str">
        <f>IFERROR(VLOOKUP($R220,L:$Q,6,0),"")</f>
        <v/>
      </c>
      <c r="AA220" s="14" t="str">
        <f>IFERROR(VLOOKUP($R220,M:$Q,5,0),"")</f>
        <v/>
      </c>
      <c r="AB220" s="14" t="str">
        <f>IFERROR(VLOOKUP($R220,N:$Q,4,0),"")</f>
        <v/>
      </c>
      <c r="AC220" s="14" t="str">
        <f>IFERROR(VLOOKUP($R220,O:$Q,3,0),"")</f>
        <v/>
      </c>
      <c r="AD220" s="14" t="str">
        <f>IFERROR(VLOOKUP($R220,P:$Q,2,0),"")</f>
        <v/>
      </c>
    </row>
    <row r="221" spans="1:30" x14ac:dyDescent="0.15">
      <c r="A221" s="9">
        <f>'AB Touchpoint System Workbook'!Z232</f>
        <v>43191</v>
      </c>
      <c r="B221" s="14">
        <f t="shared" si="6"/>
        <v>4</v>
      </c>
      <c r="C221" s="12" t="str">
        <f>IF('AB Touchpoint System Workbook'!J232="A",VLOOKUP($B221,Reference!$A$93:D$104,4,0),IF('AB Touchpoint System Workbook'!J232="b",VLOOKUP($B221,Reference!$A$93:E$104,5,0),""))</f>
        <v/>
      </c>
      <c r="D221" s="12" t="str">
        <f>IF('AB Touchpoint System Workbook'!J232="A",Q221&amp;C221,IF('AB Touchpoint System Workbook'!J232="b",Q221&amp;C221,""))</f>
        <v/>
      </c>
      <c r="E221" s="12" t="b">
        <f>IF(ISNUMBER(SEARCH(S$1,$D221)),MAX(E$1:E220)+1)</f>
        <v>0</v>
      </c>
      <c r="F221" s="12" t="b">
        <f>IF(ISNUMBER(SEARCH(T$1,$D221)),MAX(F$1:F220)+1)</f>
        <v>0</v>
      </c>
      <c r="G221" s="12" t="b">
        <f>IF(ISNUMBER(SEARCH(U$1,$D221)),MAX(G$1:G220)+1)</f>
        <v>0</v>
      </c>
      <c r="H221" s="12" t="b">
        <f>IF(ISNUMBER(SEARCH(V$1,$D221)),MAX(H$1:H220)+1)</f>
        <v>0</v>
      </c>
      <c r="I221" s="12" t="b">
        <f>IF(ISNUMBER(SEARCH(W$1,$D221)),MAX(I$1:I220)+1)</f>
        <v>0</v>
      </c>
      <c r="J221" s="12" t="b">
        <f>IF(ISNUMBER(SEARCH(X$1,$D221)),MAX(J$1:J220)+1)</f>
        <v>0</v>
      </c>
      <c r="K221" s="12" t="b">
        <f>IF(ISNUMBER(SEARCH(Y$1,$D221)),MAX(K$1:K220)+1)</f>
        <v>0</v>
      </c>
      <c r="L221" s="12" t="b">
        <f>IF(ISNUMBER(SEARCH(Z$1,$D221)),MAX(L$1:L220)+1)</f>
        <v>0</v>
      </c>
      <c r="M221" s="12" t="b">
        <f>IF(ISNUMBER(SEARCH(AA$1,$D221)),MAX(M$1:M220)+1)</f>
        <v>0</v>
      </c>
      <c r="N221" s="12" t="b">
        <f>IF(ISNUMBER(SEARCH(AB$1,$D221)),MAX(N$1:N220)+1)</f>
        <v>0</v>
      </c>
      <c r="O221" s="12" t="b">
        <f>IF(ISNUMBER(SEARCH(AC$1,$D221)),MAX(O$1:O220)+1)</f>
        <v>0</v>
      </c>
      <c r="P221" s="12" t="b">
        <f>IF(ISNUMBER(SEARCH(AD$1,$D221)),MAX(P$1:P220)+1)</f>
        <v>0</v>
      </c>
      <c r="Q221" s="12" t="str">
        <f>'AB Touchpoint System Workbook'!K232</f>
        <v>Client 220</v>
      </c>
      <c r="R221" s="13">
        <f t="shared" si="7"/>
        <v>220</v>
      </c>
      <c r="S221" s="14" t="str">
        <f>IFERROR(VLOOKUP($R221,E:$Q,13,0),"")</f>
        <v/>
      </c>
      <c r="T221" s="14" t="str">
        <f>IFERROR(VLOOKUP($R221,F:$Q,12,0),"")</f>
        <v/>
      </c>
      <c r="U221" s="14" t="str">
        <f>IFERROR(VLOOKUP($R221,G:$Q,11,0),"")</f>
        <v/>
      </c>
      <c r="V221" s="14" t="str">
        <f>IFERROR(VLOOKUP($R221,H:$Q,10,0),"")</f>
        <v/>
      </c>
      <c r="W221" s="14" t="str">
        <f>IFERROR(VLOOKUP($R221,I:$Q,9,0),"")</f>
        <v/>
      </c>
      <c r="X221" s="14" t="str">
        <f>IFERROR(VLOOKUP($R221,J:$Q,8,0),"")</f>
        <v/>
      </c>
      <c r="Y221" s="14" t="str">
        <f>IFERROR(VLOOKUP($R221,K:$Q,7,0),"")</f>
        <v/>
      </c>
      <c r="Z221" s="14" t="str">
        <f>IFERROR(VLOOKUP($R221,L:$Q,6,0),"")</f>
        <v/>
      </c>
      <c r="AA221" s="14" t="str">
        <f>IFERROR(VLOOKUP($R221,M:$Q,5,0),"")</f>
        <v/>
      </c>
      <c r="AB221" s="14" t="str">
        <f>IFERROR(VLOOKUP($R221,N:$Q,4,0),"")</f>
        <v/>
      </c>
      <c r="AC221" s="14" t="str">
        <f>IFERROR(VLOOKUP($R221,O:$Q,3,0),"")</f>
        <v/>
      </c>
      <c r="AD221" s="14" t="str">
        <f>IFERROR(VLOOKUP($R221,P:$Q,2,0),"")</f>
        <v/>
      </c>
    </row>
    <row r="222" spans="1:30" x14ac:dyDescent="0.15">
      <c r="A222" s="9">
        <f>'AB Touchpoint System Workbook'!Z233</f>
        <v>43221</v>
      </c>
      <c r="B222" s="14">
        <f t="shared" si="6"/>
        <v>5</v>
      </c>
      <c r="C222" s="12" t="str">
        <f>IF('AB Touchpoint System Workbook'!J233="A",VLOOKUP($B222,Reference!$A$93:D$104,4,0),IF('AB Touchpoint System Workbook'!J233="b",VLOOKUP($B222,Reference!$A$93:E$104,5,0),""))</f>
        <v/>
      </c>
      <c r="D222" s="12" t="str">
        <f>IF('AB Touchpoint System Workbook'!J233="A",Q222&amp;C222,IF('AB Touchpoint System Workbook'!J233="b",Q222&amp;C222,""))</f>
        <v/>
      </c>
      <c r="E222" s="12" t="b">
        <f>IF(ISNUMBER(SEARCH(S$1,$D222)),MAX(E$1:E221)+1)</f>
        <v>0</v>
      </c>
      <c r="F222" s="12" t="b">
        <f>IF(ISNUMBER(SEARCH(T$1,$D222)),MAX(F$1:F221)+1)</f>
        <v>0</v>
      </c>
      <c r="G222" s="12" t="b">
        <f>IF(ISNUMBER(SEARCH(U$1,$D222)),MAX(G$1:G221)+1)</f>
        <v>0</v>
      </c>
      <c r="H222" s="12" t="b">
        <f>IF(ISNUMBER(SEARCH(V$1,$D222)),MAX(H$1:H221)+1)</f>
        <v>0</v>
      </c>
      <c r="I222" s="12" t="b">
        <f>IF(ISNUMBER(SEARCH(W$1,$D222)),MAX(I$1:I221)+1)</f>
        <v>0</v>
      </c>
      <c r="J222" s="12" t="b">
        <f>IF(ISNUMBER(SEARCH(X$1,$D222)),MAX(J$1:J221)+1)</f>
        <v>0</v>
      </c>
      <c r="K222" s="12" t="b">
        <f>IF(ISNUMBER(SEARCH(Y$1,$D222)),MAX(K$1:K221)+1)</f>
        <v>0</v>
      </c>
      <c r="L222" s="12" t="b">
        <f>IF(ISNUMBER(SEARCH(Z$1,$D222)),MAX(L$1:L221)+1)</f>
        <v>0</v>
      </c>
      <c r="M222" s="12" t="b">
        <f>IF(ISNUMBER(SEARCH(AA$1,$D222)),MAX(M$1:M221)+1)</f>
        <v>0</v>
      </c>
      <c r="N222" s="12" t="b">
        <f>IF(ISNUMBER(SEARCH(AB$1,$D222)),MAX(N$1:N221)+1)</f>
        <v>0</v>
      </c>
      <c r="O222" s="12" t="b">
        <f>IF(ISNUMBER(SEARCH(AC$1,$D222)),MAX(O$1:O221)+1)</f>
        <v>0</v>
      </c>
      <c r="P222" s="12" t="b">
        <f>IF(ISNUMBER(SEARCH(AD$1,$D222)),MAX(P$1:P221)+1)</f>
        <v>0</v>
      </c>
      <c r="Q222" s="12" t="str">
        <f>'AB Touchpoint System Workbook'!K233</f>
        <v>Client 221</v>
      </c>
      <c r="R222" s="13">
        <f t="shared" si="7"/>
        <v>221</v>
      </c>
      <c r="S222" s="14" t="str">
        <f>IFERROR(VLOOKUP($R222,E:$Q,13,0),"")</f>
        <v/>
      </c>
      <c r="T222" s="14" t="str">
        <f>IFERROR(VLOOKUP($R222,F:$Q,12,0),"")</f>
        <v/>
      </c>
      <c r="U222" s="14" t="str">
        <f>IFERROR(VLOOKUP($R222,G:$Q,11,0),"")</f>
        <v/>
      </c>
      <c r="V222" s="14" t="str">
        <f>IFERROR(VLOOKUP($R222,H:$Q,10,0),"")</f>
        <v/>
      </c>
      <c r="W222" s="14" t="str">
        <f>IFERROR(VLOOKUP($R222,I:$Q,9,0),"")</f>
        <v/>
      </c>
      <c r="X222" s="14" t="str">
        <f>IFERROR(VLOOKUP($R222,J:$Q,8,0),"")</f>
        <v/>
      </c>
      <c r="Y222" s="14" t="str">
        <f>IFERROR(VLOOKUP($R222,K:$Q,7,0),"")</f>
        <v/>
      </c>
      <c r="Z222" s="14" t="str">
        <f>IFERROR(VLOOKUP($R222,L:$Q,6,0),"")</f>
        <v/>
      </c>
      <c r="AA222" s="14" t="str">
        <f>IFERROR(VLOOKUP($R222,M:$Q,5,0),"")</f>
        <v/>
      </c>
      <c r="AB222" s="14" t="str">
        <f>IFERROR(VLOOKUP($R222,N:$Q,4,0),"")</f>
        <v/>
      </c>
      <c r="AC222" s="14" t="str">
        <f>IFERROR(VLOOKUP($R222,O:$Q,3,0),"")</f>
        <v/>
      </c>
      <c r="AD222" s="14" t="str">
        <f>IFERROR(VLOOKUP($R222,P:$Q,2,0),"")</f>
        <v/>
      </c>
    </row>
    <row r="223" spans="1:30" x14ac:dyDescent="0.15">
      <c r="A223" s="9">
        <f>'AB Touchpoint System Workbook'!Z234</f>
        <v>43252</v>
      </c>
      <c r="B223" s="14">
        <f t="shared" si="6"/>
        <v>6</v>
      </c>
      <c r="C223" s="12" t="str">
        <f>IF('AB Touchpoint System Workbook'!J234="A",VLOOKUP($B223,Reference!$A$93:D$104,4,0),IF('AB Touchpoint System Workbook'!J234="b",VLOOKUP($B223,Reference!$A$93:E$104,5,0),""))</f>
        <v/>
      </c>
      <c r="D223" s="12" t="str">
        <f>IF('AB Touchpoint System Workbook'!J234="A",Q223&amp;C223,IF('AB Touchpoint System Workbook'!J234="b",Q223&amp;C223,""))</f>
        <v/>
      </c>
      <c r="E223" s="12" t="b">
        <f>IF(ISNUMBER(SEARCH(S$1,$D223)),MAX(E$1:E222)+1)</f>
        <v>0</v>
      </c>
      <c r="F223" s="12" t="b">
        <f>IF(ISNUMBER(SEARCH(T$1,$D223)),MAX(F$1:F222)+1)</f>
        <v>0</v>
      </c>
      <c r="G223" s="12" t="b">
        <f>IF(ISNUMBER(SEARCH(U$1,$D223)),MAX(G$1:G222)+1)</f>
        <v>0</v>
      </c>
      <c r="H223" s="12" t="b">
        <f>IF(ISNUMBER(SEARCH(V$1,$D223)),MAX(H$1:H222)+1)</f>
        <v>0</v>
      </c>
      <c r="I223" s="12" t="b">
        <f>IF(ISNUMBER(SEARCH(W$1,$D223)),MAX(I$1:I222)+1)</f>
        <v>0</v>
      </c>
      <c r="J223" s="12" t="b">
        <f>IF(ISNUMBER(SEARCH(X$1,$D223)),MAX(J$1:J222)+1)</f>
        <v>0</v>
      </c>
      <c r="K223" s="12" t="b">
        <f>IF(ISNUMBER(SEARCH(Y$1,$D223)),MAX(K$1:K222)+1)</f>
        <v>0</v>
      </c>
      <c r="L223" s="12" t="b">
        <f>IF(ISNUMBER(SEARCH(Z$1,$D223)),MAX(L$1:L222)+1)</f>
        <v>0</v>
      </c>
      <c r="M223" s="12" t="b">
        <f>IF(ISNUMBER(SEARCH(AA$1,$D223)),MAX(M$1:M222)+1)</f>
        <v>0</v>
      </c>
      <c r="N223" s="12" t="b">
        <f>IF(ISNUMBER(SEARCH(AB$1,$D223)),MAX(N$1:N222)+1)</f>
        <v>0</v>
      </c>
      <c r="O223" s="12" t="b">
        <f>IF(ISNUMBER(SEARCH(AC$1,$D223)),MAX(O$1:O222)+1)</f>
        <v>0</v>
      </c>
      <c r="P223" s="12" t="b">
        <f>IF(ISNUMBER(SEARCH(AD$1,$D223)),MAX(P$1:P222)+1)</f>
        <v>0</v>
      </c>
      <c r="Q223" s="12" t="str">
        <f>'AB Touchpoint System Workbook'!K234</f>
        <v>Client 222</v>
      </c>
      <c r="R223" s="13">
        <f t="shared" si="7"/>
        <v>222</v>
      </c>
      <c r="S223" s="14" t="str">
        <f>IFERROR(VLOOKUP($R223,E:$Q,13,0),"")</f>
        <v/>
      </c>
      <c r="T223" s="14" t="str">
        <f>IFERROR(VLOOKUP($R223,F:$Q,12,0),"")</f>
        <v/>
      </c>
      <c r="U223" s="14" t="str">
        <f>IFERROR(VLOOKUP($R223,G:$Q,11,0),"")</f>
        <v/>
      </c>
      <c r="V223" s="14" t="str">
        <f>IFERROR(VLOOKUP($R223,H:$Q,10,0),"")</f>
        <v/>
      </c>
      <c r="W223" s="14" t="str">
        <f>IFERROR(VLOOKUP($R223,I:$Q,9,0),"")</f>
        <v/>
      </c>
      <c r="X223" s="14" t="str">
        <f>IFERROR(VLOOKUP($R223,J:$Q,8,0),"")</f>
        <v/>
      </c>
      <c r="Y223" s="14" t="str">
        <f>IFERROR(VLOOKUP($R223,K:$Q,7,0),"")</f>
        <v/>
      </c>
      <c r="Z223" s="14" t="str">
        <f>IFERROR(VLOOKUP($R223,L:$Q,6,0),"")</f>
        <v/>
      </c>
      <c r="AA223" s="14" t="str">
        <f>IFERROR(VLOOKUP($R223,M:$Q,5,0),"")</f>
        <v/>
      </c>
      <c r="AB223" s="14" t="str">
        <f>IFERROR(VLOOKUP($R223,N:$Q,4,0),"")</f>
        <v/>
      </c>
      <c r="AC223" s="14" t="str">
        <f>IFERROR(VLOOKUP($R223,O:$Q,3,0),"")</f>
        <v/>
      </c>
      <c r="AD223" s="14" t="str">
        <f>IFERROR(VLOOKUP($R223,P:$Q,2,0),"")</f>
        <v/>
      </c>
    </row>
    <row r="224" spans="1:30" x14ac:dyDescent="0.15">
      <c r="A224" s="9">
        <f>'AB Touchpoint System Workbook'!Z235</f>
        <v>43282</v>
      </c>
      <c r="B224" s="14">
        <f t="shared" si="6"/>
        <v>7</v>
      </c>
      <c r="C224" s="12" t="str">
        <f>IF('AB Touchpoint System Workbook'!J235="A",VLOOKUP($B224,Reference!$A$93:D$104,4,0),IF('AB Touchpoint System Workbook'!J235="b",VLOOKUP($B224,Reference!$A$93:E$104,5,0),""))</f>
        <v/>
      </c>
      <c r="D224" s="12" t="str">
        <f>IF('AB Touchpoint System Workbook'!J235="A",Q224&amp;C224,IF('AB Touchpoint System Workbook'!J235="b",Q224&amp;C224,""))</f>
        <v/>
      </c>
      <c r="E224" s="12" t="b">
        <f>IF(ISNUMBER(SEARCH(S$1,$D224)),MAX(E$1:E223)+1)</f>
        <v>0</v>
      </c>
      <c r="F224" s="12" t="b">
        <f>IF(ISNUMBER(SEARCH(T$1,$D224)),MAX(F$1:F223)+1)</f>
        <v>0</v>
      </c>
      <c r="G224" s="12" t="b">
        <f>IF(ISNUMBER(SEARCH(U$1,$D224)),MAX(G$1:G223)+1)</f>
        <v>0</v>
      </c>
      <c r="H224" s="12" t="b">
        <f>IF(ISNUMBER(SEARCH(V$1,$D224)),MAX(H$1:H223)+1)</f>
        <v>0</v>
      </c>
      <c r="I224" s="12" t="b">
        <f>IF(ISNUMBER(SEARCH(W$1,$D224)),MAX(I$1:I223)+1)</f>
        <v>0</v>
      </c>
      <c r="J224" s="12" t="b">
        <f>IF(ISNUMBER(SEARCH(X$1,$D224)),MAX(J$1:J223)+1)</f>
        <v>0</v>
      </c>
      <c r="K224" s="12" t="b">
        <f>IF(ISNUMBER(SEARCH(Y$1,$D224)),MAX(K$1:K223)+1)</f>
        <v>0</v>
      </c>
      <c r="L224" s="12" t="b">
        <f>IF(ISNUMBER(SEARCH(Z$1,$D224)),MAX(L$1:L223)+1)</f>
        <v>0</v>
      </c>
      <c r="M224" s="12" t="b">
        <f>IF(ISNUMBER(SEARCH(AA$1,$D224)),MAX(M$1:M223)+1)</f>
        <v>0</v>
      </c>
      <c r="N224" s="12" t="b">
        <f>IF(ISNUMBER(SEARCH(AB$1,$D224)),MAX(N$1:N223)+1)</f>
        <v>0</v>
      </c>
      <c r="O224" s="12" t="b">
        <f>IF(ISNUMBER(SEARCH(AC$1,$D224)),MAX(O$1:O223)+1)</f>
        <v>0</v>
      </c>
      <c r="P224" s="12" t="b">
        <f>IF(ISNUMBER(SEARCH(AD$1,$D224)),MAX(P$1:P223)+1)</f>
        <v>0</v>
      </c>
      <c r="Q224" s="12" t="str">
        <f>'AB Touchpoint System Workbook'!K235</f>
        <v>Client 223</v>
      </c>
      <c r="R224" s="13">
        <f t="shared" si="7"/>
        <v>223</v>
      </c>
      <c r="S224" s="14" t="str">
        <f>IFERROR(VLOOKUP($R224,E:$Q,13,0),"")</f>
        <v/>
      </c>
      <c r="T224" s="14" t="str">
        <f>IFERROR(VLOOKUP($R224,F:$Q,12,0),"")</f>
        <v/>
      </c>
      <c r="U224" s="14" t="str">
        <f>IFERROR(VLOOKUP($R224,G:$Q,11,0),"")</f>
        <v/>
      </c>
      <c r="V224" s="14" t="str">
        <f>IFERROR(VLOOKUP($R224,H:$Q,10,0),"")</f>
        <v/>
      </c>
      <c r="W224" s="14" t="str">
        <f>IFERROR(VLOOKUP($R224,I:$Q,9,0),"")</f>
        <v/>
      </c>
      <c r="X224" s="14" t="str">
        <f>IFERROR(VLOOKUP($R224,J:$Q,8,0),"")</f>
        <v/>
      </c>
      <c r="Y224" s="14" t="str">
        <f>IFERROR(VLOOKUP($R224,K:$Q,7,0),"")</f>
        <v/>
      </c>
      <c r="Z224" s="14" t="str">
        <f>IFERROR(VLOOKUP($R224,L:$Q,6,0),"")</f>
        <v/>
      </c>
      <c r="AA224" s="14" t="str">
        <f>IFERROR(VLOOKUP($R224,M:$Q,5,0),"")</f>
        <v/>
      </c>
      <c r="AB224" s="14" t="str">
        <f>IFERROR(VLOOKUP($R224,N:$Q,4,0),"")</f>
        <v/>
      </c>
      <c r="AC224" s="14" t="str">
        <f>IFERROR(VLOOKUP($R224,O:$Q,3,0),"")</f>
        <v/>
      </c>
      <c r="AD224" s="14" t="str">
        <f>IFERROR(VLOOKUP($R224,P:$Q,2,0),"")</f>
        <v/>
      </c>
    </row>
    <row r="225" spans="1:30" x14ac:dyDescent="0.15">
      <c r="A225" s="9">
        <f>'AB Touchpoint System Workbook'!Z236</f>
        <v>43313</v>
      </c>
      <c r="B225" s="14">
        <f t="shared" si="6"/>
        <v>8</v>
      </c>
      <c r="C225" s="12" t="str">
        <f>IF('AB Touchpoint System Workbook'!J236="A",VLOOKUP($B225,Reference!$A$93:D$104,4,0),IF('AB Touchpoint System Workbook'!J236="b",VLOOKUP($B225,Reference!$A$93:E$104,5,0),""))</f>
        <v/>
      </c>
      <c r="D225" s="12" t="str">
        <f>IF('AB Touchpoint System Workbook'!J236="A",Q225&amp;C225,IF('AB Touchpoint System Workbook'!J236="b",Q225&amp;C225,""))</f>
        <v/>
      </c>
      <c r="E225" s="12" t="b">
        <f>IF(ISNUMBER(SEARCH(S$1,$D225)),MAX(E$1:E224)+1)</f>
        <v>0</v>
      </c>
      <c r="F225" s="12" t="b">
        <f>IF(ISNUMBER(SEARCH(T$1,$D225)),MAX(F$1:F224)+1)</f>
        <v>0</v>
      </c>
      <c r="G225" s="12" t="b">
        <f>IF(ISNUMBER(SEARCH(U$1,$D225)),MAX(G$1:G224)+1)</f>
        <v>0</v>
      </c>
      <c r="H225" s="12" t="b">
        <f>IF(ISNUMBER(SEARCH(V$1,$D225)),MAX(H$1:H224)+1)</f>
        <v>0</v>
      </c>
      <c r="I225" s="12" t="b">
        <f>IF(ISNUMBER(SEARCH(W$1,$D225)),MAX(I$1:I224)+1)</f>
        <v>0</v>
      </c>
      <c r="J225" s="12" t="b">
        <f>IF(ISNUMBER(SEARCH(X$1,$D225)),MAX(J$1:J224)+1)</f>
        <v>0</v>
      </c>
      <c r="K225" s="12" t="b">
        <f>IF(ISNUMBER(SEARCH(Y$1,$D225)),MAX(K$1:K224)+1)</f>
        <v>0</v>
      </c>
      <c r="L225" s="12" t="b">
        <f>IF(ISNUMBER(SEARCH(Z$1,$D225)),MAX(L$1:L224)+1)</f>
        <v>0</v>
      </c>
      <c r="M225" s="12" t="b">
        <f>IF(ISNUMBER(SEARCH(AA$1,$D225)),MAX(M$1:M224)+1)</f>
        <v>0</v>
      </c>
      <c r="N225" s="12" t="b">
        <f>IF(ISNUMBER(SEARCH(AB$1,$D225)),MAX(N$1:N224)+1)</f>
        <v>0</v>
      </c>
      <c r="O225" s="12" t="b">
        <f>IF(ISNUMBER(SEARCH(AC$1,$D225)),MAX(O$1:O224)+1)</f>
        <v>0</v>
      </c>
      <c r="P225" s="12" t="b">
        <f>IF(ISNUMBER(SEARCH(AD$1,$D225)),MAX(P$1:P224)+1)</f>
        <v>0</v>
      </c>
      <c r="Q225" s="12" t="str">
        <f>'AB Touchpoint System Workbook'!K236</f>
        <v>Client 224</v>
      </c>
      <c r="R225" s="13">
        <f t="shared" si="7"/>
        <v>224</v>
      </c>
      <c r="S225" s="14" t="str">
        <f>IFERROR(VLOOKUP($R225,E:$Q,13,0),"")</f>
        <v/>
      </c>
      <c r="T225" s="14" t="str">
        <f>IFERROR(VLOOKUP($R225,F:$Q,12,0),"")</f>
        <v/>
      </c>
      <c r="U225" s="14" t="str">
        <f>IFERROR(VLOOKUP($R225,G:$Q,11,0),"")</f>
        <v/>
      </c>
      <c r="V225" s="14" t="str">
        <f>IFERROR(VLOOKUP($R225,H:$Q,10,0),"")</f>
        <v/>
      </c>
      <c r="W225" s="14" t="str">
        <f>IFERROR(VLOOKUP($R225,I:$Q,9,0),"")</f>
        <v/>
      </c>
      <c r="X225" s="14" t="str">
        <f>IFERROR(VLOOKUP($R225,J:$Q,8,0),"")</f>
        <v/>
      </c>
      <c r="Y225" s="14" t="str">
        <f>IFERROR(VLOOKUP($R225,K:$Q,7,0),"")</f>
        <v/>
      </c>
      <c r="Z225" s="14" t="str">
        <f>IFERROR(VLOOKUP($R225,L:$Q,6,0),"")</f>
        <v/>
      </c>
      <c r="AA225" s="14" t="str">
        <f>IFERROR(VLOOKUP($R225,M:$Q,5,0),"")</f>
        <v/>
      </c>
      <c r="AB225" s="14" t="str">
        <f>IFERROR(VLOOKUP($R225,N:$Q,4,0),"")</f>
        <v/>
      </c>
      <c r="AC225" s="14" t="str">
        <f>IFERROR(VLOOKUP($R225,O:$Q,3,0),"")</f>
        <v/>
      </c>
      <c r="AD225" s="14" t="str">
        <f>IFERROR(VLOOKUP($R225,P:$Q,2,0),"")</f>
        <v/>
      </c>
    </row>
    <row r="226" spans="1:30" x14ac:dyDescent="0.15">
      <c r="A226" s="9">
        <f>'AB Touchpoint System Workbook'!Z237</f>
        <v>43344</v>
      </c>
      <c r="B226" s="14">
        <f t="shared" si="6"/>
        <v>9</v>
      </c>
      <c r="C226" s="12" t="str">
        <f>IF('AB Touchpoint System Workbook'!J237="A",VLOOKUP($B226,Reference!$A$93:D$104,4,0),IF('AB Touchpoint System Workbook'!J237="b",VLOOKUP($B226,Reference!$A$93:E$104,5,0),""))</f>
        <v/>
      </c>
      <c r="D226" s="12" t="str">
        <f>IF('AB Touchpoint System Workbook'!J237="A",Q226&amp;C226,IF('AB Touchpoint System Workbook'!J237="b",Q226&amp;C226,""))</f>
        <v/>
      </c>
      <c r="E226" s="12" t="b">
        <f>IF(ISNUMBER(SEARCH(S$1,$D226)),MAX(E$1:E225)+1)</f>
        <v>0</v>
      </c>
      <c r="F226" s="12" t="b">
        <f>IF(ISNUMBER(SEARCH(T$1,$D226)),MAX(F$1:F225)+1)</f>
        <v>0</v>
      </c>
      <c r="G226" s="12" t="b">
        <f>IF(ISNUMBER(SEARCH(U$1,$D226)),MAX(G$1:G225)+1)</f>
        <v>0</v>
      </c>
      <c r="H226" s="12" t="b">
        <f>IF(ISNUMBER(SEARCH(V$1,$D226)),MAX(H$1:H225)+1)</f>
        <v>0</v>
      </c>
      <c r="I226" s="12" t="b">
        <f>IF(ISNUMBER(SEARCH(W$1,$D226)),MAX(I$1:I225)+1)</f>
        <v>0</v>
      </c>
      <c r="J226" s="12" t="b">
        <f>IF(ISNUMBER(SEARCH(X$1,$D226)),MAX(J$1:J225)+1)</f>
        <v>0</v>
      </c>
      <c r="K226" s="12" t="b">
        <f>IF(ISNUMBER(SEARCH(Y$1,$D226)),MAX(K$1:K225)+1)</f>
        <v>0</v>
      </c>
      <c r="L226" s="12" t="b">
        <f>IF(ISNUMBER(SEARCH(Z$1,$D226)),MAX(L$1:L225)+1)</f>
        <v>0</v>
      </c>
      <c r="M226" s="12" t="b">
        <f>IF(ISNUMBER(SEARCH(AA$1,$D226)),MAX(M$1:M225)+1)</f>
        <v>0</v>
      </c>
      <c r="N226" s="12" t="b">
        <f>IF(ISNUMBER(SEARCH(AB$1,$D226)),MAX(N$1:N225)+1)</f>
        <v>0</v>
      </c>
      <c r="O226" s="12" t="b">
        <f>IF(ISNUMBER(SEARCH(AC$1,$D226)),MAX(O$1:O225)+1)</f>
        <v>0</v>
      </c>
      <c r="P226" s="12" t="b">
        <f>IF(ISNUMBER(SEARCH(AD$1,$D226)),MAX(P$1:P225)+1)</f>
        <v>0</v>
      </c>
      <c r="Q226" s="12" t="str">
        <f>'AB Touchpoint System Workbook'!K237</f>
        <v>Client 225</v>
      </c>
      <c r="R226" s="13">
        <f t="shared" si="7"/>
        <v>225</v>
      </c>
      <c r="S226" s="14" t="str">
        <f>IFERROR(VLOOKUP($R226,E:$Q,13,0),"")</f>
        <v/>
      </c>
      <c r="T226" s="14" t="str">
        <f>IFERROR(VLOOKUP($R226,F:$Q,12,0),"")</f>
        <v/>
      </c>
      <c r="U226" s="14" t="str">
        <f>IFERROR(VLOOKUP($R226,G:$Q,11,0),"")</f>
        <v/>
      </c>
      <c r="V226" s="14" t="str">
        <f>IFERROR(VLOOKUP($R226,H:$Q,10,0),"")</f>
        <v/>
      </c>
      <c r="W226" s="14" t="str">
        <f>IFERROR(VLOOKUP($R226,I:$Q,9,0),"")</f>
        <v/>
      </c>
      <c r="X226" s="14" t="str">
        <f>IFERROR(VLOOKUP($R226,J:$Q,8,0),"")</f>
        <v/>
      </c>
      <c r="Y226" s="14" t="str">
        <f>IFERROR(VLOOKUP($R226,K:$Q,7,0),"")</f>
        <v/>
      </c>
      <c r="Z226" s="14" t="str">
        <f>IFERROR(VLOOKUP($R226,L:$Q,6,0),"")</f>
        <v/>
      </c>
      <c r="AA226" s="14" t="str">
        <f>IFERROR(VLOOKUP($R226,M:$Q,5,0),"")</f>
        <v/>
      </c>
      <c r="AB226" s="14" t="str">
        <f>IFERROR(VLOOKUP($R226,N:$Q,4,0),"")</f>
        <v/>
      </c>
      <c r="AC226" s="14" t="str">
        <f>IFERROR(VLOOKUP($R226,O:$Q,3,0),"")</f>
        <v/>
      </c>
      <c r="AD226" s="14" t="str">
        <f>IFERROR(VLOOKUP($R226,P:$Q,2,0),"")</f>
        <v/>
      </c>
    </row>
    <row r="227" spans="1:30" x14ac:dyDescent="0.15">
      <c r="A227" s="9">
        <f>'AB Touchpoint System Workbook'!Z238</f>
        <v>43374</v>
      </c>
      <c r="B227" s="14">
        <f t="shared" si="6"/>
        <v>10</v>
      </c>
      <c r="C227" s="12" t="str">
        <f>IF('AB Touchpoint System Workbook'!J238="A",VLOOKUP($B227,Reference!$A$93:D$104,4,0),IF('AB Touchpoint System Workbook'!J238="b",VLOOKUP($B227,Reference!$A$93:E$104,5,0),""))</f>
        <v/>
      </c>
      <c r="D227" s="12" t="str">
        <f>IF('AB Touchpoint System Workbook'!J238="A",Q227&amp;C227,IF('AB Touchpoint System Workbook'!J238="b",Q227&amp;C227,""))</f>
        <v/>
      </c>
      <c r="E227" s="12" t="b">
        <f>IF(ISNUMBER(SEARCH(S$1,$D227)),MAX(E$1:E226)+1)</f>
        <v>0</v>
      </c>
      <c r="F227" s="12" t="b">
        <f>IF(ISNUMBER(SEARCH(T$1,$D227)),MAX(F$1:F226)+1)</f>
        <v>0</v>
      </c>
      <c r="G227" s="12" t="b">
        <f>IF(ISNUMBER(SEARCH(U$1,$D227)),MAX(G$1:G226)+1)</f>
        <v>0</v>
      </c>
      <c r="H227" s="12" t="b">
        <f>IF(ISNUMBER(SEARCH(V$1,$D227)),MAX(H$1:H226)+1)</f>
        <v>0</v>
      </c>
      <c r="I227" s="12" t="b">
        <f>IF(ISNUMBER(SEARCH(W$1,$D227)),MAX(I$1:I226)+1)</f>
        <v>0</v>
      </c>
      <c r="J227" s="12" t="b">
        <f>IF(ISNUMBER(SEARCH(X$1,$D227)),MAX(J$1:J226)+1)</f>
        <v>0</v>
      </c>
      <c r="K227" s="12" t="b">
        <f>IF(ISNUMBER(SEARCH(Y$1,$D227)),MAX(K$1:K226)+1)</f>
        <v>0</v>
      </c>
      <c r="L227" s="12" t="b">
        <f>IF(ISNUMBER(SEARCH(Z$1,$D227)),MAX(L$1:L226)+1)</f>
        <v>0</v>
      </c>
      <c r="M227" s="12" t="b">
        <f>IF(ISNUMBER(SEARCH(AA$1,$D227)),MAX(M$1:M226)+1)</f>
        <v>0</v>
      </c>
      <c r="N227" s="12" t="b">
        <f>IF(ISNUMBER(SEARCH(AB$1,$D227)),MAX(N$1:N226)+1)</f>
        <v>0</v>
      </c>
      <c r="O227" s="12" t="b">
        <f>IF(ISNUMBER(SEARCH(AC$1,$D227)),MAX(O$1:O226)+1)</f>
        <v>0</v>
      </c>
      <c r="P227" s="12" t="b">
        <f>IF(ISNUMBER(SEARCH(AD$1,$D227)),MAX(P$1:P226)+1)</f>
        <v>0</v>
      </c>
      <c r="Q227" s="12" t="str">
        <f>'AB Touchpoint System Workbook'!K238</f>
        <v>Client 226</v>
      </c>
      <c r="R227" s="13">
        <f t="shared" si="7"/>
        <v>226</v>
      </c>
      <c r="S227" s="14" t="str">
        <f>IFERROR(VLOOKUP($R227,E:$Q,13,0),"")</f>
        <v/>
      </c>
      <c r="T227" s="14" t="str">
        <f>IFERROR(VLOOKUP($R227,F:$Q,12,0),"")</f>
        <v/>
      </c>
      <c r="U227" s="14" t="str">
        <f>IFERROR(VLOOKUP($R227,G:$Q,11,0),"")</f>
        <v/>
      </c>
      <c r="V227" s="14" t="str">
        <f>IFERROR(VLOOKUP($R227,H:$Q,10,0),"")</f>
        <v/>
      </c>
      <c r="W227" s="14" t="str">
        <f>IFERROR(VLOOKUP($R227,I:$Q,9,0),"")</f>
        <v/>
      </c>
      <c r="X227" s="14" t="str">
        <f>IFERROR(VLOOKUP($R227,J:$Q,8,0),"")</f>
        <v/>
      </c>
      <c r="Y227" s="14" t="str">
        <f>IFERROR(VLOOKUP($R227,K:$Q,7,0),"")</f>
        <v/>
      </c>
      <c r="Z227" s="14" t="str">
        <f>IFERROR(VLOOKUP($R227,L:$Q,6,0),"")</f>
        <v/>
      </c>
      <c r="AA227" s="14" t="str">
        <f>IFERROR(VLOOKUP($R227,M:$Q,5,0),"")</f>
        <v/>
      </c>
      <c r="AB227" s="14" t="str">
        <f>IFERROR(VLOOKUP($R227,N:$Q,4,0),"")</f>
        <v/>
      </c>
      <c r="AC227" s="14" t="str">
        <f>IFERROR(VLOOKUP($R227,O:$Q,3,0),"")</f>
        <v/>
      </c>
      <c r="AD227" s="14" t="str">
        <f>IFERROR(VLOOKUP($R227,P:$Q,2,0),"")</f>
        <v/>
      </c>
    </row>
    <row r="228" spans="1:30" x14ac:dyDescent="0.15">
      <c r="A228" s="9">
        <f>'AB Touchpoint System Workbook'!Z239</f>
        <v>43405</v>
      </c>
      <c r="B228" s="14">
        <f t="shared" si="6"/>
        <v>11</v>
      </c>
      <c r="C228" s="12" t="str">
        <f>IF('AB Touchpoint System Workbook'!J239="A",VLOOKUP($B228,Reference!$A$93:D$104,4,0),IF('AB Touchpoint System Workbook'!J239="b",VLOOKUP($B228,Reference!$A$93:E$104,5,0),""))</f>
        <v/>
      </c>
      <c r="D228" s="12" t="str">
        <f>IF('AB Touchpoint System Workbook'!J239="A",Q228&amp;C228,IF('AB Touchpoint System Workbook'!J239="b",Q228&amp;C228,""))</f>
        <v/>
      </c>
      <c r="E228" s="12" t="b">
        <f>IF(ISNUMBER(SEARCH(S$1,$D228)),MAX(E$1:E227)+1)</f>
        <v>0</v>
      </c>
      <c r="F228" s="12" t="b">
        <f>IF(ISNUMBER(SEARCH(T$1,$D228)),MAX(F$1:F227)+1)</f>
        <v>0</v>
      </c>
      <c r="G228" s="12" t="b">
        <f>IF(ISNUMBER(SEARCH(U$1,$D228)),MAX(G$1:G227)+1)</f>
        <v>0</v>
      </c>
      <c r="H228" s="12" t="b">
        <f>IF(ISNUMBER(SEARCH(V$1,$D228)),MAX(H$1:H227)+1)</f>
        <v>0</v>
      </c>
      <c r="I228" s="12" t="b">
        <f>IF(ISNUMBER(SEARCH(W$1,$D228)),MAX(I$1:I227)+1)</f>
        <v>0</v>
      </c>
      <c r="J228" s="12" t="b">
        <f>IF(ISNUMBER(SEARCH(X$1,$D228)),MAX(J$1:J227)+1)</f>
        <v>0</v>
      </c>
      <c r="K228" s="12" t="b">
        <f>IF(ISNUMBER(SEARCH(Y$1,$D228)),MAX(K$1:K227)+1)</f>
        <v>0</v>
      </c>
      <c r="L228" s="12" t="b">
        <f>IF(ISNUMBER(SEARCH(Z$1,$D228)),MAX(L$1:L227)+1)</f>
        <v>0</v>
      </c>
      <c r="M228" s="12" t="b">
        <f>IF(ISNUMBER(SEARCH(AA$1,$D228)),MAX(M$1:M227)+1)</f>
        <v>0</v>
      </c>
      <c r="N228" s="12" t="b">
        <f>IF(ISNUMBER(SEARCH(AB$1,$D228)),MAX(N$1:N227)+1)</f>
        <v>0</v>
      </c>
      <c r="O228" s="12" t="b">
        <f>IF(ISNUMBER(SEARCH(AC$1,$D228)),MAX(O$1:O227)+1)</f>
        <v>0</v>
      </c>
      <c r="P228" s="12" t="b">
        <f>IF(ISNUMBER(SEARCH(AD$1,$D228)),MAX(P$1:P227)+1)</f>
        <v>0</v>
      </c>
      <c r="Q228" s="12" t="str">
        <f>'AB Touchpoint System Workbook'!K239</f>
        <v>Client 227</v>
      </c>
      <c r="R228" s="13">
        <f t="shared" si="7"/>
        <v>227</v>
      </c>
      <c r="S228" s="14" t="str">
        <f>IFERROR(VLOOKUP($R228,E:$Q,13,0),"")</f>
        <v/>
      </c>
      <c r="T228" s="14" t="str">
        <f>IFERROR(VLOOKUP($R228,F:$Q,12,0),"")</f>
        <v/>
      </c>
      <c r="U228" s="14" t="str">
        <f>IFERROR(VLOOKUP($R228,G:$Q,11,0),"")</f>
        <v/>
      </c>
      <c r="V228" s="14" t="str">
        <f>IFERROR(VLOOKUP($R228,H:$Q,10,0),"")</f>
        <v/>
      </c>
      <c r="W228" s="14" t="str">
        <f>IFERROR(VLOOKUP($R228,I:$Q,9,0),"")</f>
        <v/>
      </c>
      <c r="X228" s="14" t="str">
        <f>IFERROR(VLOOKUP($R228,J:$Q,8,0),"")</f>
        <v/>
      </c>
      <c r="Y228" s="14" t="str">
        <f>IFERROR(VLOOKUP($R228,K:$Q,7,0),"")</f>
        <v/>
      </c>
      <c r="Z228" s="14" t="str">
        <f>IFERROR(VLOOKUP($R228,L:$Q,6,0),"")</f>
        <v/>
      </c>
      <c r="AA228" s="14" t="str">
        <f>IFERROR(VLOOKUP($R228,M:$Q,5,0),"")</f>
        <v/>
      </c>
      <c r="AB228" s="14" t="str">
        <f>IFERROR(VLOOKUP($R228,N:$Q,4,0),"")</f>
        <v/>
      </c>
      <c r="AC228" s="14" t="str">
        <f>IFERROR(VLOOKUP($R228,O:$Q,3,0),"")</f>
        <v/>
      </c>
      <c r="AD228" s="14" t="str">
        <f>IFERROR(VLOOKUP($R228,P:$Q,2,0),"")</f>
        <v/>
      </c>
    </row>
    <row r="229" spans="1:30" x14ac:dyDescent="0.15">
      <c r="A229" s="9">
        <f>'AB Touchpoint System Workbook'!Z240</f>
        <v>43435</v>
      </c>
      <c r="B229" s="14">
        <f t="shared" si="6"/>
        <v>12</v>
      </c>
      <c r="C229" s="12" t="str">
        <f>IF('AB Touchpoint System Workbook'!J240="A",VLOOKUP($B229,Reference!$A$93:D$104,4,0),IF('AB Touchpoint System Workbook'!J240="b",VLOOKUP($B229,Reference!$A$93:E$104,5,0),""))</f>
        <v/>
      </c>
      <c r="D229" s="12" t="str">
        <f>IF('AB Touchpoint System Workbook'!J240="A",Q229&amp;C229,IF('AB Touchpoint System Workbook'!J240="b",Q229&amp;C229,""))</f>
        <v/>
      </c>
      <c r="E229" s="12" t="b">
        <f>IF(ISNUMBER(SEARCH(S$1,$D229)),MAX(E$1:E228)+1)</f>
        <v>0</v>
      </c>
      <c r="F229" s="12" t="b">
        <f>IF(ISNUMBER(SEARCH(T$1,$D229)),MAX(F$1:F228)+1)</f>
        <v>0</v>
      </c>
      <c r="G229" s="12" t="b">
        <f>IF(ISNUMBER(SEARCH(U$1,$D229)),MAX(G$1:G228)+1)</f>
        <v>0</v>
      </c>
      <c r="H229" s="12" t="b">
        <f>IF(ISNUMBER(SEARCH(V$1,$D229)),MAX(H$1:H228)+1)</f>
        <v>0</v>
      </c>
      <c r="I229" s="12" t="b">
        <f>IF(ISNUMBER(SEARCH(W$1,$D229)),MAX(I$1:I228)+1)</f>
        <v>0</v>
      </c>
      <c r="J229" s="12" t="b">
        <f>IF(ISNUMBER(SEARCH(X$1,$D229)),MAX(J$1:J228)+1)</f>
        <v>0</v>
      </c>
      <c r="K229" s="12" t="b">
        <f>IF(ISNUMBER(SEARCH(Y$1,$D229)),MAX(K$1:K228)+1)</f>
        <v>0</v>
      </c>
      <c r="L229" s="12" t="b">
        <f>IF(ISNUMBER(SEARCH(Z$1,$D229)),MAX(L$1:L228)+1)</f>
        <v>0</v>
      </c>
      <c r="M229" s="12" t="b">
        <f>IF(ISNUMBER(SEARCH(AA$1,$D229)),MAX(M$1:M228)+1)</f>
        <v>0</v>
      </c>
      <c r="N229" s="12" t="b">
        <f>IF(ISNUMBER(SEARCH(AB$1,$D229)),MAX(N$1:N228)+1)</f>
        <v>0</v>
      </c>
      <c r="O229" s="12" t="b">
        <f>IF(ISNUMBER(SEARCH(AC$1,$D229)),MAX(O$1:O228)+1)</f>
        <v>0</v>
      </c>
      <c r="P229" s="12" t="b">
        <f>IF(ISNUMBER(SEARCH(AD$1,$D229)),MAX(P$1:P228)+1)</f>
        <v>0</v>
      </c>
      <c r="Q229" s="12" t="str">
        <f>'AB Touchpoint System Workbook'!K240</f>
        <v>Client 228</v>
      </c>
      <c r="R229" s="13">
        <f t="shared" si="7"/>
        <v>228</v>
      </c>
      <c r="S229" s="14" t="str">
        <f>IFERROR(VLOOKUP($R229,E:$Q,13,0),"")</f>
        <v/>
      </c>
      <c r="T229" s="14" t="str">
        <f>IFERROR(VLOOKUP($R229,F:$Q,12,0),"")</f>
        <v/>
      </c>
      <c r="U229" s="14" t="str">
        <f>IFERROR(VLOOKUP($R229,G:$Q,11,0),"")</f>
        <v/>
      </c>
      <c r="V229" s="14" t="str">
        <f>IFERROR(VLOOKUP($R229,H:$Q,10,0),"")</f>
        <v/>
      </c>
      <c r="W229" s="14" t="str">
        <f>IFERROR(VLOOKUP($R229,I:$Q,9,0),"")</f>
        <v/>
      </c>
      <c r="X229" s="14" t="str">
        <f>IFERROR(VLOOKUP($R229,J:$Q,8,0),"")</f>
        <v/>
      </c>
      <c r="Y229" s="14" t="str">
        <f>IFERROR(VLOOKUP($R229,K:$Q,7,0),"")</f>
        <v/>
      </c>
      <c r="Z229" s="14" t="str">
        <f>IFERROR(VLOOKUP($R229,L:$Q,6,0),"")</f>
        <v/>
      </c>
      <c r="AA229" s="14" t="str">
        <f>IFERROR(VLOOKUP($R229,M:$Q,5,0),"")</f>
        <v/>
      </c>
      <c r="AB229" s="14" t="str">
        <f>IFERROR(VLOOKUP($R229,N:$Q,4,0),"")</f>
        <v/>
      </c>
      <c r="AC229" s="14" t="str">
        <f>IFERROR(VLOOKUP($R229,O:$Q,3,0),"")</f>
        <v/>
      </c>
      <c r="AD229" s="14" t="str">
        <f>IFERROR(VLOOKUP($R229,P:$Q,2,0),"")</f>
        <v/>
      </c>
    </row>
    <row r="230" spans="1:30" x14ac:dyDescent="0.15">
      <c r="A230" s="9">
        <f>'AB Touchpoint System Workbook'!Z241</f>
        <v>43101</v>
      </c>
      <c r="B230" s="14">
        <f t="shared" si="6"/>
        <v>1</v>
      </c>
      <c r="C230" s="12" t="str">
        <f>IF('AB Touchpoint System Workbook'!J241="A",VLOOKUP($B230,Reference!$A$93:D$104,4,0),IF('AB Touchpoint System Workbook'!J241="b",VLOOKUP($B230,Reference!$A$93:E$104,5,0),""))</f>
        <v/>
      </c>
      <c r="D230" s="12" t="str">
        <f>IF('AB Touchpoint System Workbook'!J241="A",Q230&amp;C230,IF('AB Touchpoint System Workbook'!J241="b",Q230&amp;C230,""))</f>
        <v/>
      </c>
      <c r="E230" s="12" t="b">
        <f>IF(ISNUMBER(SEARCH(S$1,$D230)),MAX(E$1:E229)+1)</f>
        <v>0</v>
      </c>
      <c r="F230" s="12" t="b">
        <f>IF(ISNUMBER(SEARCH(T$1,$D230)),MAX(F$1:F229)+1)</f>
        <v>0</v>
      </c>
      <c r="G230" s="12" t="b">
        <f>IF(ISNUMBER(SEARCH(U$1,$D230)),MAX(G$1:G229)+1)</f>
        <v>0</v>
      </c>
      <c r="H230" s="12" t="b">
        <f>IF(ISNUMBER(SEARCH(V$1,$D230)),MAX(H$1:H229)+1)</f>
        <v>0</v>
      </c>
      <c r="I230" s="12" t="b">
        <f>IF(ISNUMBER(SEARCH(W$1,$D230)),MAX(I$1:I229)+1)</f>
        <v>0</v>
      </c>
      <c r="J230" s="12" t="b">
        <f>IF(ISNUMBER(SEARCH(X$1,$D230)),MAX(J$1:J229)+1)</f>
        <v>0</v>
      </c>
      <c r="K230" s="12" t="b">
        <f>IF(ISNUMBER(SEARCH(Y$1,$D230)),MAX(K$1:K229)+1)</f>
        <v>0</v>
      </c>
      <c r="L230" s="12" t="b">
        <f>IF(ISNUMBER(SEARCH(Z$1,$D230)),MAX(L$1:L229)+1)</f>
        <v>0</v>
      </c>
      <c r="M230" s="12" t="b">
        <f>IF(ISNUMBER(SEARCH(AA$1,$D230)),MAX(M$1:M229)+1)</f>
        <v>0</v>
      </c>
      <c r="N230" s="12" t="b">
        <f>IF(ISNUMBER(SEARCH(AB$1,$D230)),MAX(N$1:N229)+1)</f>
        <v>0</v>
      </c>
      <c r="O230" s="12" t="b">
        <f>IF(ISNUMBER(SEARCH(AC$1,$D230)),MAX(O$1:O229)+1)</f>
        <v>0</v>
      </c>
      <c r="P230" s="12" t="b">
        <f>IF(ISNUMBER(SEARCH(AD$1,$D230)),MAX(P$1:P229)+1)</f>
        <v>0</v>
      </c>
      <c r="Q230" s="12" t="str">
        <f>'AB Touchpoint System Workbook'!K241</f>
        <v>Client 229</v>
      </c>
      <c r="R230" s="13">
        <f t="shared" si="7"/>
        <v>229</v>
      </c>
      <c r="S230" s="14" t="str">
        <f>IFERROR(VLOOKUP($R230,E:$Q,13,0),"")</f>
        <v/>
      </c>
      <c r="T230" s="14" t="str">
        <f>IFERROR(VLOOKUP($R230,F:$Q,12,0),"")</f>
        <v/>
      </c>
      <c r="U230" s="14" t="str">
        <f>IFERROR(VLOOKUP($R230,G:$Q,11,0),"")</f>
        <v/>
      </c>
      <c r="V230" s="14" t="str">
        <f>IFERROR(VLOOKUP($R230,H:$Q,10,0),"")</f>
        <v/>
      </c>
      <c r="W230" s="14" t="str">
        <f>IFERROR(VLOOKUP($R230,I:$Q,9,0),"")</f>
        <v/>
      </c>
      <c r="X230" s="14" t="str">
        <f>IFERROR(VLOOKUP($R230,J:$Q,8,0),"")</f>
        <v/>
      </c>
      <c r="Y230" s="14" t="str">
        <f>IFERROR(VLOOKUP($R230,K:$Q,7,0),"")</f>
        <v/>
      </c>
      <c r="Z230" s="14" t="str">
        <f>IFERROR(VLOOKUP($R230,L:$Q,6,0),"")</f>
        <v/>
      </c>
      <c r="AA230" s="14" t="str">
        <f>IFERROR(VLOOKUP($R230,M:$Q,5,0),"")</f>
        <v/>
      </c>
      <c r="AB230" s="14" t="str">
        <f>IFERROR(VLOOKUP($R230,N:$Q,4,0),"")</f>
        <v/>
      </c>
      <c r="AC230" s="14" t="str">
        <f>IFERROR(VLOOKUP($R230,O:$Q,3,0),"")</f>
        <v/>
      </c>
      <c r="AD230" s="14" t="str">
        <f>IFERROR(VLOOKUP($R230,P:$Q,2,0),"")</f>
        <v/>
      </c>
    </row>
    <row r="231" spans="1:30" x14ac:dyDescent="0.15">
      <c r="A231" s="9">
        <f>'AB Touchpoint System Workbook'!Z242</f>
        <v>43132</v>
      </c>
      <c r="B231" s="14">
        <f t="shared" si="6"/>
        <v>2</v>
      </c>
      <c r="C231" s="12" t="str">
        <f>IF('AB Touchpoint System Workbook'!J242="A",VLOOKUP($B231,Reference!$A$93:D$104,4,0),IF('AB Touchpoint System Workbook'!J242="b",VLOOKUP($B231,Reference!$A$93:E$104,5,0),""))</f>
        <v/>
      </c>
      <c r="D231" s="12" t="str">
        <f>IF('AB Touchpoint System Workbook'!J242="A",Q231&amp;C231,IF('AB Touchpoint System Workbook'!J242="b",Q231&amp;C231,""))</f>
        <v/>
      </c>
      <c r="E231" s="12" t="b">
        <f>IF(ISNUMBER(SEARCH(S$1,$D231)),MAX(E$1:E230)+1)</f>
        <v>0</v>
      </c>
      <c r="F231" s="12" t="b">
        <f>IF(ISNUMBER(SEARCH(T$1,$D231)),MAX(F$1:F230)+1)</f>
        <v>0</v>
      </c>
      <c r="G231" s="12" t="b">
        <f>IF(ISNUMBER(SEARCH(U$1,$D231)),MAX(G$1:G230)+1)</f>
        <v>0</v>
      </c>
      <c r="H231" s="12" t="b">
        <f>IF(ISNUMBER(SEARCH(V$1,$D231)),MAX(H$1:H230)+1)</f>
        <v>0</v>
      </c>
      <c r="I231" s="12" t="b">
        <f>IF(ISNUMBER(SEARCH(W$1,$D231)),MAX(I$1:I230)+1)</f>
        <v>0</v>
      </c>
      <c r="J231" s="12" t="b">
        <f>IF(ISNUMBER(SEARCH(X$1,$D231)),MAX(J$1:J230)+1)</f>
        <v>0</v>
      </c>
      <c r="K231" s="12" t="b">
        <f>IF(ISNUMBER(SEARCH(Y$1,$D231)),MAX(K$1:K230)+1)</f>
        <v>0</v>
      </c>
      <c r="L231" s="12" t="b">
        <f>IF(ISNUMBER(SEARCH(Z$1,$D231)),MAX(L$1:L230)+1)</f>
        <v>0</v>
      </c>
      <c r="M231" s="12" t="b">
        <f>IF(ISNUMBER(SEARCH(AA$1,$D231)),MAX(M$1:M230)+1)</f>
        <v>0</v>
      </c>
      <c r="N231" s="12" t="b">
        <f>IF(ISNUMBER(SEARCH(AB$1,$D231)),MAX(N$1:N230)+1)</f>
        <v>0</v>
      </c>
      <c r="O231" s="12" t="b">
        <f>IF(ISNUMBER(SEARCH(AC$1,$D231)),MAX(O$1:O230)+1)</f>
        <v>0</v>
      </c>
      <c r="P231" s="12" t="b">
        <f>IF(ISNUMBER(SEARCH(AD$1,$D231)),MAX(P$1:P230)+1)</f>
        <v>0</v>
      </c>
      <c r="Q231" s="12" t="str">
        <f>'AB Touchpoint System Workbook'!K242</f>
        <v>Client 230</v>
      </c>
      <c r="R231" s="13">
        <f t="shared" si="7"/>
        <v>230</v>
      </c>
      <c r="S231" s="14" t="str">
        <f>IFERROR(VLOOKUP($R231,E:$Q,13,0),"")</f>
        <v/>
      </c>
      <c r="T231" s="14" t="str">
        <f>IFERROR(VLOOKUP($R231,F:$Q,12,0),"")</f>
        <v/>
      </c>
      <c r="U231" s="14" t="str">
        <f>IFERROR(VLOOKUP($R231,G:$Q,11,0),"")</f>
        <v/>
      </c>
      <c r="V231" s="14" t="str">
        <f>IFERROR(VLOOKUP($R231,H:$Q,10,0),"")</f>
        <v/>
      </c>
      <c r="W231" s="14" t="str">
        <f>IFERROR(VLOOKUP($R231,I:$Q,9,0),"")</f>
        <v/>
      </c>
      <c r="X231" s="14" t="str">
        <f>IFERROR(VLOOKUP($R231,J:$Q,8,0),"")</f>
        <v/>
      </c>
      <c r="Y231" s="14" t="str">
        <f>IFERROR(VLOOKUP($R231,K:$Q,7,0),"")</f>
        <v/>
      </c>
      <c r="Z231" s="14" t="str">
        <f>IFERROR(VLOOKUP($R231,L:$Q,6,0),"")</f>
        <v/>
      </c>
      <c r="AA231" s="14" t="str">
        <f>IFERROR(VLOOKUP($R231,M:$Q,5,0),"")</f>
        <v/>
      </c>
      <c r="AB231" s="14" t="str">
        <f>IFERROR(VLOOKUP($R231,N:$Q,4,0),"")</f>
        <v/>
      </c>
      <c r="AC231" s="14" t="str">
        <f>IFERROR(VLOOKUP($R231,O:$Q,3,0),"")</f>
        <v/>
      </c>
      <c r="AD231" s="14" t="str">
        <f>IFERROR(VLOOKUP($R231,P:$Q,2,0),"")</f>
        <v/>
      </c>
    </row>
    <row r="232" spans="1:30" x14ac:dyDescent="0.15">
      <c r="A232" s="9">
        <f>'AB Touchpoint System Workbook'!Z243</f>
        <v>43160</v>
      </c>
      <c r="B232" s="14">
        <f t="shared" si="6"/>
        <v>3</v>
      </c>
      <c r="C232" s="12" t="str">
        <f>IF('AB Touchpoint System Workbook'!J243="A",VLOOKUP($B232,Reference!$A$93:D$104,4,0),IF('AB Touchpoint System Workbook'!J243="b",VLOOKUP($B232,Reference!$A$93:E$104,5,0),""))</f>
        <v/>
      </c>
      <c r="D232" s="12" t="str">
        <f>IF('AB Touchpoint System Workbook'!J243="A",Q232&amp;C232,IF('AB Touchpoint System Workbook'!J243="b",Q232&amp;C232,""))</f>
        <v/>
      </c>
      <c r="E232" s="12" t="b">
        <f>IF(ISNUMBER(SEARCH(S$1,$D232)),MAX(E$1:E231)+1)</f>
        <v>0</v>
      </c>
      <c r="F232" s="12" t="b">
        <f>IF(ISNUMBER(SEARCH(T$1,$D232)),MAX(F$1:F231)+1)</f>
        <v>0</v>
      </c>
      <c r="G232" s="12" t="b">
        <f>IF(ISNUMBER(SEARCH(U$1,$D232)),MAX(G$1:G231)+1)</f>
        <v>0</v>
      </c>
      <c r="H232" s="12" t="b">
        <f>IF(ISNUMBER(SEARCH(V$1,$D232)),MAX(H$1:H231)+1)</f>
        <v>0</v>
      </c>
      <c r="I232" s="12" t="b">
        <f>IF(ISNUMBER(SEARCH(W$1,$D232)),MAX(I$1:I231)+1)</f>
        <v>0</v>
      </c>
      <c r="J232" s="12" t="b">
        <f>IF(ISNUMBER(SEARCH(X$1,$D232)),MAX(J$1:J231)+1)</f>
        <v>0</v>
      </c>
      <c r="K232" s="12" t="b">
        <f>IF(ISNUMBER(SEARCH(Y$1,$D232)),MAX(K$1:K231)+1)</f>
        <v>0</v>
      </c>
      <c r="L232" s="12" t="b">
        <f>IF(ISNUMBER(SEARCH(Z$1,$D232)),MAX(L$1:L231)+1)</f>
        <v>0</v>
      </c>
      <c r="M232" s="12" t="b">
        <f>IF(ISNUMBER(SEARCH(AA$1,$D232)),MAX(M$1:M231)+1)</f>
        <v>0</v>
      </c>
      <c r="N232" s="12" t="b">
        <f>IF(ISNUMBER(SEARCH(AB$1,$D232)),MAX(N$1:N231)+1)</f>
        <v>0</v>
      </c>
      <c r="O232" s="12" t="b">
        <f>IF(ISNUMBER(SEARCH(AC$1,$D232)),MAX(O$1:O231)+1)</f>
        <v>0</v>
      </c>
      <c r="P232" s="12" t="b">
        <f>IF(ISNUMBER(SEARCH(AD$1,$D232)),MAX(P$1:P231)+1)</f>
        <v>0</v>
      </c>
      <c r="Q232" s="12" t="str">
        <f>'AB Touchpoint System Workbook'!K243</f>
        <v>Client 231</v>
      </c>
      <c r="R232" s="13">
        <f t="shared" si="7"/>
        <v>231</v>
      </c>
      <c r="S232" s="14" t="str">
        <f>IFERROR(VLOOKUP($R232,E:$Q,13,0),"")</f>
        <v/>
      </c>
      <c r="T232" s="14" t="str">
        <f>IFERROR(VLOOKUP($R232,F:$Q,12,0),"")</f>
        <v/>
      </c>
      <c r="U232" s="14" t="str">
        <f>IFERROR(VLOOKUP($R232,G:$Q,11,0),"")</f>
        <v/>
      </c>
      <c r="V232" s="14" t="str">
        <f>IFERROR(VLOOKUP($R232,H:$Q,10,0),"")</f>
        <v/>
      </c>
      <c r="W232" s="14" t="str">
        <f>IFERROR(VLOOKUP($R232,I:$Q,9,0),"")</f>
        <v/>
      </c>
      <c r="X232" s="14" t="str">
        <f>IFERROR(VLOOKUP($R232,J:$Q,8,0),"")</f>
        <v/>
      </c>
      <c r="Y232" s="14" t="str">
        <f>IFERROR(VLOOKUP($R232,K:$Q,7,0),"")</f>
        <v/>
      </c>
      <c r="Z232" s="14" t="str">
        <f>IFERROR(VLOOKUP($R232,L:$Q,6,0),"")</f>
        <v/>
      </c>
      <c r="AA232" s="14" t="str">
        <f>IFERROR(VLOOKUP($R232,M:$Q,5,0),"")</f>
        <v/>
      </c>
      <c r="AB232" s="14" t="str">
        <f>IFERROR(VLOOKUP($R232,N:$Q,4,0),"")</f>
        <v/>
      </c>
      <c r="AC232" s="14" t="str">
        <f>IFERROR(VLOOKUP($R232,O:$Q,3,0),"")</f>
        <v/>
      </c>
      <c r="AD232" s="14" t="str">
        <f>IFERROR(VLOOKUP($R232,P:$Q,2,0),"")</f>
        <v/>
      </c>
    </row>
    <row r="233" spans="1:30" x14ac:dyDescent="0.15">
      <c r="A233" s="9">
        <f>'AB Touchpoint System Workbook'!Z244</f>
        <v>43191</v>
      </c>
      <c r="B233" s="14">
        <f t="shared" si="6"/>
        <v>4</v>
      </c>
      <c r="C233" s="12" t="str">
        <f>IF('AB Touchpoint System Workbook'!J244="A",VLOOKUP($B233,Reference!$A$93:D$104,4,0),IF('AB Touchpoint System Workbook'!J244="b",VLOOKUP($B233,Reference!$A$93:E$104,5,0),""))</f>
        <v/>
      </c>
      <c r="D233" s="12" t="str">
        <f>IF('AB Touchpoint System Workbook'!J244="A",Q233&amp;C233,IF('AB Touchpoint System Workbook'!J244="b",Q233&amp;C233,""))</f>
        <v/>
      </c>
      <c r="E233" s="12" t="b">
        <f>IF(ISNUMBER(SEARCH(S$1,$D233)),MAX(E$1:E232)+1)</f>
        <v>0</v>
      </c>
      <c r="F233" s="12" t="b">
        <f>IF(ISNUMBER(SEARCH(T$1,$D233)),MAX(F$1:F232)+1)</f>
        <v>0</v>
      </c>
      <c r="G233" s="12" t="b">
        <f>IF(ISNUMBER(SEARCH(U$1,$D233)),MAX(G$1:G232)+1)</f>
        <v>0</v>
      </c>
      <c r="H233" s="12" t="b">
        <f>IF(ISNUMBER(SEARCH(V$1,$D233)),MAX(H$1:H232)+1)</f>
        <v>0</v>
      </c>
      <c r="I233" s="12" t="b">
        <f>IF(ISNUMBER(SEARCH(W$1,$D233)),MAX(I$1:I232)+1)</f>
        <v>0</v>
      </c>
      <c r="J233" s="12" t="b">
        <f>IF(ISNUMBER(SEARCH(X$1,$D233)),MAX(J$1:J232)+1)</f>
        <v>0</v>
      </c>
      <c r="K233" s="12" t="b">
        <f>IF(ISNUMBER(SEARCH(Y$1,$D233)),MAX(K$1:K232)+1)</f>
        <v>0</v>
      </c>
      <c r="L233" s="12" t="b">
        <f>IF(ISNUMBER(SEARCH(Z$1,$D233)),MAX(L$1:L232)+1)</f>
        <v>0</v>
      </c>
      <c r="M233" s="12" t="b">
        <f>IF(ISNUMBER(SEARCH(AA$1,$D233)),MAX(M$1:M232)+1)</f>
        <v>0</v>
      </c>
      <c r="N233" s="12" t="b">
        <f>IF(ISNUMBER(SEARCH(AB$1,$D233)),MAX(N$1:N232)+1)</f>
        <v>0</v>
      </c>
      <c r="O233" s="12" t="b">
        <f>IF(ISNUMBER(SEARCH(AC$1,$D233)),MAX(O$1:O232)+1)</f>
        <v>0</v>
      </c>
      <c r="P233" s="12" t="b">
        <f>IF(ISNUMBER(SEARCH(AD$1,$D233)),MAX(P$1:P232)+1)</f>
        <v>0</v>
      </c>
      <c r="Q233" s="12" t="str">
        <f>'AB Touchpoint System Workbook'!K244</f>
        <v>Client 232</v>
      </c>
      <c r="R233" s="13">
        <f t="shared" si="7"/>
        <v>232</v>
      </c>
      <c r="S233" s="14" t="str">
        <f>IFERROR(VLOOKUP($R233,E:$Q,13,0),"")</f>
        <v/>
      </c>
      <c r="T233" s="14" t="str">
        <f>IFERROR(VLOOKUP($R233,F:$Q,12,0),"")</f>
        <v/>
      </c>
      <c r="U233" s="14" t="str">
        <f>IFERROR(VLOOKUP($R233,G:$Q,11,0),"")</f>
        <v/>
      </c>
      <c r="V233" s="14" t="str">
        <f>IFERROR(VLOOKUP($R233,H:$Q,10,0),"")</f>
        <v/>
      </c>
      <c r="W233" s="14" t="str">
        <f>IFERROR(VLOOKUP($R233,I:$Q,9,0),"")</f>
        <v/>
      </c>
      <c r="X233" s="14" t="str">
        <f>IFERROR(VLOOKUP($R233,J:$Q,8,0),"")</f>
        <v/>
      </c>
      <c r="Y233" s="14" t="str">
        <f>IFERROR(VLOOKUP($R233,K:$Q,7,0),"")</f>
        <v/>
      </c>
      <c r="Z233" s="14" t="str">
        <f>IFERROR(VLOOKUP($R233,L:$Q,6,0),"")</f>
        <v/>
      </c>
      <c r="AA233" s="14" t="str">
        <f>IFERROR(VLOOKUP($R233,M:$Q,5,0),"")</f>
        <v/>
      </c>
      <c r="AB233" s="14" t="str">
        <f>IFERROR(VLOOKUP($R233,N:$Q,4,0),"")</f>
        <v/>
      </c>
      <c r="AC233" s="14" t="str">
        <f>IFERROR(VLOOKUP($R233,O:$Q,3,0),"")</f>
        <v/>
      </c>
      <c r="AD233" s="14" t="str">
        <f>IFERROR(VLOOKUP($R233,P:$Q,2,0),"")</f>
        <v/>
      </c>
    </row>
    <row r="234" spans="1:30" x14ac:dyDescent="0.15">
      <c r="A234" s="9">
        <f>'AB Touchpoint System Workbook'!Z245</f>
        <v>43221</v>
      </c>
      <c r="B234" s="14">
        <f t="shared" si="6"/>
        <v>5</v>
      </c>
      <c r="C234" s="12" t="str">
        <f>IF('AB Touchpoint System Workbook'!J245="A",VLOOKUP($B234,Reference!$A$93:D$104,4,0),IF('AB Touchpoint System Workbook'!J245="b",VLOOKUP($B234,Reference!$A$93:E$104,5,0),""))</f>
        <v/>
      </c>
      <c r="D234" s="12" t="str">
        <f>IF('AB Touchpoint System Workbook'!J245="A",Q234&amp;C234,IF('AB Touchpoint System Workbook'!J245="b",Q234&amp;C234,""))</f>
        <v/>
      </c>
      <c r="E234" s="12" t="b">
        <f>IF(ISNUMBER(SEARCH(S$1,$D234)),MAX(E$1:E233)+1)</f>
        <v>0</v>
      </c>
      <c r="F234" s="12" t="b">
        <f>IF(ISNUMBER(SEARCH(T$1,$D234)),MAX(F$1:F233)+1)</f>
        <v>0</v>
      </c>
      <c r="G234" s="12" t="b">
        <f>IF(ISNUMBER(SEARCH(U$1,$D234)),MAX(G$1:G233)+1)</f>
        <v>0</v>
      </c>
      <c r="H234" s="12" t="b">
        <f>IF(ISNUMBER(SEARCH(V$1,$D234)),MAX(H$1:H233)+1)</f>
        <v>0</v>
      </c>
      <c r="I234" s="12" t="b">
        <f>IF(ISNUMBER(SEARCH(W$1,$D234)),MAX(I$1:I233)+1)</f>
        <v>0</v>
      </c>
      <c r="J234" s="12" t="b">
        <f>IF(ISNUMBER(SEARCH(X$1,$D234)),MAX(J$1:J233)+1)</f>
        <v>0</v>
      </c>
      <c r="K234" s="12" t="b">
        <f>IF(ISNUMBER(SEARCH(Y$1,$D234)),MAX(K$1:K233)+1)</f>
        <v>0</v>
      </c>
      <c r="L234" s="12" t="b">
        <f>IF(ISNUMBER(SEARCH(Z$1,$D234)),MAX(L$1:L233)+1)</f>
        <v>0</v>
      </c>
      <c r="M234" s="12" t="b">
        <f>IF(ISNUMBER(SEARCH(AA$1,$D234)),MAX(M$1:M233)+1)</f>
        <v>0</v>
      </c>
      <c r="N234" s="12" t="b">
        <f>IF(ISNUMBER(SEARCH(AB$1,$D234)),MAX(N$1:N233)+1)</f>
        <v>0</v>
      </c>
      <c r="O234" s="12" t="b">
        <f>IF(ISNUMBER(SEARCH(AC$1,$D234)),MAX(O$1:O233)+1)</f>
        <v>0</v>
      </c>
      <c r="P234" s="12" t="b">
        <f>IF(ISNUMBER(SEARCH(AD$1,$D234)),MAX(P$1:P233)+1)</f>
        <v>0</v>
      </c>
      <c r="Q234" s="12" t="str">
        <f>'AB Touchpoint System Workbook'!K245</f>
        <v>Client 233</v>
      </c>
      <c r="R234" s="13">
        <f t="shared" si="7"/>
        <v>233</v>
      </c>
      <c r="S234" s="14" t="str">
        <f>IFERROR(VLOOKUP($R234,E:$Q,13,0),"")</f>
        <v/>
      </c>
      <c r="T234" s="14" t="str">
        <f>IFERROR(VLOOKUP($R234,F:$Q,12,0),"")</f>
        <v/>
      </c>
      <c r="U234" s="14" t="str">
        <f>IFERROR(VLOOKUP($R234,G:$Q,11,0),"")</f>
        <v/>
      </c>
      <c r="V234" s="14" t="str">
        <f>IFERROR(VLOOKUP($R234,H:$Q,10,0),"")</f>
        <v/>
      </c>
      <c r="W234" s="14" t="str">
        <f>IFERROR(VLOOKUP($R234,I:$Q,9,0),"")</f>
        <v/>
      </c>
      <c r="X234" s="14" t="str">
        <f>IFERROR(VLOOKUP($R234,J:$Q,8,0),"")</f>
        <v/>
      </c>
      <c r="Y234" s="14" t="str">
        <f>IFERROR(VLOOKUP($R234,K:$Q,7,0),"")</f>
        <v/>
      </c>
      <c r="Z234" s="14" t="str">
        <f>IFERROR(VLOOKUP($R234,L:$Q,6,0),"")</f>
        <v/>
      </c>
      <c r="AA234" s="14" t="str">
        <f>IFERROR(VLOOKUP($R234,M:$Q,5,0),"")</f>
        <v/>
      </c>
      <c r="AB234" s="14" t="str">
        <f>IFERROR(VLOOKUP($R234,N:$Q,4,0),"")</f>
        <v/>
      </c>
      <c r="AC234" s="14" t="str">
        <f>IFERROR(VLOOKUP($R234,O:$Q,3,0),"")</f>
        <v/>
      </c>
      <c r="AD234" s="14" t="str">
        <f>IFERROR(VLOOKUP($R234,P:$Q,2,0),"")</f>
        <v/>
      </c>
    </row>
    <row r="235" spans="1:30" x14ac:dyDescent="0.15">
      <c r="A235" s="9">
        <f>'AB Touchpoint System Workbook'!Z246</f>
        <v>43252</v>
      </c>
      <c r="B235" s="14">
        <f t="shared" si="6"/>
        <v>6</v>
      </c>
      <c r="C235" s="12" t="str">
        <f>IF('AB Touchpoint System Workbook'!J246="A",VLOOKUP($B235,Reference!$A$93:D$104,4,0),IF('AB Touchpoint System Workbook'!J246="b",VLOOKUP($B235,Reference!$A$93:E$104,5,0),""))</f>
        <v/>
      </c>
      <c r="D235" s="12" t="str">
        <f>IF('AB Touchpoint System Workbook'!J246="A",Q235&amp;C235,IF('AB Touchpoint System Workbook'!J246="b",Q235&amp;C235,""))</f>
        <v/>
      </c>
      <c r="E235" s="12" t="b">
        <f>IF(ISNUMBER(SEARCH(S$1,$D235)),MAX(E$1:E234)+1)</f>
        <v>0</v>
      </c>
      <c r="F235" s="12" t="b">
        <f>IF(ISNUMBER(SEARCH(T$1,$D235)),MAX(F$1:F234)+1)</f>
        <v>0</v>
      </c>
      <c r="G235" s="12" t="b">
        <f>IF(ISNUMBER(SEARCH(U$1,$D235)),MAX(G$1:G234)+1)</f>
        <v>0</v>
      </c>
      <c r="H235" s="12" t="b">
        <f>IF(ISNUMBER(SEARCH(V$1,$D235)),MAX(H$1:H234)+1)</f>
        <v>0</v>
      </c>
      <c r="I235" s="12" t="b">
        <f>IF(ISNUMBER(SEARCH(W$1,$D235)),MAX(I$1:I234)+1)</f>
        <v>0</v>
      </c>
      <c r="J235" s="12" t="b">
        <f>IF(ISNUMBER(SEARCH(X$1,$D235)),MAX(J$1:J234)+1)</f>
        <v>0</v>
      </c>
      <c r="K235" s="12" t="b">
        <f>IF(ISNUMBER(SEARCH(Y$1,$D235)),MAX(K$1:K234)+1)</f>
        <v>0</v>
      </c>
      <c r="L235" s="12" t="b">
        <f>IF(ISNUMBER(SEARCH(Z$1,$D235)),MAX(L$1:L234)+1)</f>
        <v>0</v>
      </c>
      <c r="M235" s="12" t="b">
        <f>IF(ISNUMBER(SEARCH(AA$1,$D235)),MAX(M$1:M234)+1)</f>
        <v>0</v>
      </c>
      <c r="N235" s="12" t="b">
        <f>IF(ISNUMBER(SEARCH(AB$1,$D235)),MAX(N$1:N234)+1)</f>
        <v>0</v>
      </c>
      <c r="O235" s="12" t="b">
        <f>IF(ISNUMBER(SEARCH(AC$1,$D235)),MAX(O$1:O234)+1)</f>
        <v>0</v>
      </c>
      <c r="P235" s="12" t="b">
        <f>IF(ISNUMBER(SEARCH(AD$1,$D235)),MAX(P$1:P234)+1)</f>
        <v>0</v>
      </c>
      <c r="Q235" s="12" t="str">
        <f>'AB Touchpoint System Workbook'!K246</f>
        <v>Client 234</v>
      </c>
      <c r="R235" s="13">
        <f t="shared" si="7"/>
        <v>234</v>
      </c>
      <c r="S235" s="14" t="str">
        <f>IFERROR(VLOOKUP($R235,E:$Q,13,0),"")</f>
        <v/>
      </c>
      <c r="T235" s="14" t="str">
        <f>IFERROR(VLOOKUP($R235,F:$Q,12,0),"")</f>
        <v/>
      </c>
      <c r="U235" s="14" t="str">
        <f>IFERROR(VLOOKUP($R235,G:$Q,11,0),"")</f>
        <v/>
      </c>
      <c r="V235" s="14" t="str">
        <f>IFERROR(VLOOKUP($R235,H:$Q,10,0),"")</f>
        <v/>
      </c>
      <c r="W235" s="14" t="str">
        <f>IFERROR(VLOOKUP($R235,I:$Q,9,0),"")</f>
        <v/>
      </c>
      <c r="X235" s="14" t="str">
        <f>IFERROR(VLOOKUP($R235,J:$Q,8,0),"")</f>
        <v/>
      </c>
      <c r="Y235" s="14" t="str">
        <f>IFERROR(VLOOKUP($R235,K:$Q,7,0),"")</f>
        <v/>
      </c>
      <c r="Z235" s="14" t="str">
        <f>IFERROR(VLOOKUP($R235,L:$Q,6,0),"")</f>
        <v/>
      </c>
      <c r="AA235" s="14" t="str">
        <f>IFERROR(VLOOKUP($R235,M:$Q,5,0),"")</f>
        <v/>
      </c>
      <c r="AB235" s="14" t="str">
        <f>IFERROR(VLOOKUP($R235,N:$Q,4,0),"")</f>
        <v/>
      </c>
      <c r="AC235" s="14" t="str">
        <f>IFERROR(VLOOKUP($R235,O:$Q,3,0),"")</f>
        <v/>
      </c>
      <c r="AD235" s="14" t="str">
        <f>IFERROR(VLOOKUP($R235,P:$Q,2,0),"")</f>
        <v/>
      </c>
    </row>
    <row r="236" spans="1:30" x14ac:dyDescent="0.15">
      <c r="A236" s="9">
        <f>'AB Touchpoint System Workbook'!Z247</f>
        <v>43282</v>
      </c>
      <c r="B236" s="14">
        <f t="shared" si="6"/>
        <v>7</v>
      </c>
      <c r="C236" s="12" t="str">
        <f>IF('AB Touchpoint System Workbook'!J247="A",VLOOKUP($B236,Reference!$A$93:D$104,4,0),IF('AB Touchpoint System Workbook'!J247="b",VLOOKUP($B236,Reference!$A$93:E$104,5,0),""))</f>
        <v/>
      </c>
      <c r="D236" s="12" t="str">
        <f>IF('AB Touchpoint System Workbook'!J247="A",Q236&amp;C236,IF('AB Touchpoint System Workbook'!J247="b",Q236&amp;C236,""))</f>
        <v/>
      </c>
      <c r="E236" s="12" t="b">
        <f>IF(ISNUMBER(SEARCH(S$1,$D236)),MAX(E$1:E235)+1)</f>
        <v>0</v>
      </c>
      <c r="F236" s="12" t="b">
        <f>IF(ISNUMBER(SEARCH(T$1,$D236)),MAX(F$1:F235)+1)</f>
        <v>0</v>
      </c>
      <c r="G236" s="12" t="b">
        <f>IF(ISNUMBER(SEARCH(U$1,$D236)),MAX(G$1:G235)+1)</f>
        <v>0</v>
      </c>
      <c r="H236" s="12" t="b">
        <f>IF(ISNUMBER(SEARCH(V$1,$D236)),MAX(H$1:H235)+1)</f>
        <v>0</v>
      </c>
      <c r="I236" s="12" t="b">
        <f>IF(ISNUMBER(SEARCH(W$1,$D236)),MAX(I$1:I235)+1)</f>
        <v>0</v>
      </c>
      <c r="J236" s="12" t="b">
        <f>IF(ISNUMBER(SEARCH(X$1,$D236)),MAX(J$1:J235)+1)</f>
        <v>0</v>
      </c>
      <c r="K236" s="12" t="b">
        <f>IF(ISNUMBER(SEARCH(Y$1,$D236)),MAX(K$1:K235)+1)</f>
        <v>0</v>
      </c>
      <c r="L236" s="12" t="b">
        <f>IF(ISNUMBER(SEARCH(Z$1,$D236)),MAX(L$1:L235)+1)</f>
        <v>0</v>
      </c>
      <c r="M236" s="12" t="b">
        <f>IF(ISNUMBER(SEARCH(AA$1,$D236)),MAX(M$1:M235)+1)</f>
        <v>0</v>
      </c>
      <c r="N236" s="12" t="b">
        <f>IF(ISNUMBER(SEARCH(AB$1,$D236)),MAX(N$1:N235)+1)</f>
        <v>0</v>
      </c>
      <c r="O236" s="12" t="b">
        <f>IF(ISNUMBER(SEARCH(AC$1,$D236)),MAX(O$1:O235)+1)</f>
        <v>0</v>
      </c>
      <c r="P236" s="12" t="b">
        <f>IF(ISNUMBER(SEARCH(AD$1,$D236)),MAX(P$1:P235)+1)</f>
        <v>0</v>
      </c>
      <c r="Q236" s="12" t="str">
        <f>'AB Touchpoint System Workbook'!K247</f>
        <v>Client 235</v>
      </c>
      <c r="R236" s="13">
        <f t="shared" si="7"/>
        <v>235</v>
      </c>
      <c r="S236" s="14" t="str">
        <f>IFERROR(VLOOKUP($R236,E:$Q,13,0),"")</f>
        <v/>
      </c>
      <c r="T236" s="14" t="str">
        <f>IFERROR(VLOOKUP($R236,F:$Q,12,0),"")</f>
        <v/>
      </c>
      <c r="U236" s="14" t="str">
        <f>IFERROR(VLOOKUP($R236,G:$Q,11,0),"")</f>
        <v/>
      </c>
      <c r="V236" s="14" t="str">
        <f>IFERROR(VLOOKUP($R236,H:$Q,10,0),"")</f>
        <v/>
      </c>
      <c r="W236" s="14" t="str">
        <f>IFERROR(VLOOKUP($R236,I:$Q,9,0),"")</f>
        <v/>
      </c>
      <c r="X236" s="14" t="str">
        <f>IFERROR(VLOOKUP($R236,J:$Q,8,0),"")</f>
        <v/>
      </c>
      <c r="Y236" s="14" t="str">
        <f>IFERROR(VLOOKUP($R236,K:$Q,7,0),"")</f>
        <v/>
      </c>
      <c r="Z236" s="14" t="str">
        <f>IFERROR(VLOOKUP($R236,L:$Q,6,0),"")</f>
        <v/>
      </c>
      <c r="AA236" s="14" t="str">
        <f>IFERROR(VLOOKUP($R236,M:$Q,5,0),"")</f>
        <v/>
      </c>
      <c r="AB236" s="14" t="str">
        <f>IFERROR(VLOOKUP($R236,N:$Q,4,0),"")</f>
        <v/>
      </c>
      <c r="AC236" s="14" t="str">
        <f>IFERROR(VLOOKUP($R236,O:$Q,3,0),"")</f>
        <v/>
      </c>
      <c r="AD236" s="14" t="str">
        <f>IFERROR(VLOOKUP($R236,P:$Q,2,0),"")</f>
        <v/>
      </c>
    </row>
    <row r="237" spans="1:30" x14ac:dyDescent="0.15">
      <c r="A237" s="9">
        <f>'AB Touchpoint System Workbook'!Z248</f>
        <v>43313</v>
      </c>
      <c r="B237" s="14">
        <f t="shared" si="6"/>
        <v>8</v>
      </c>
      <c r="C237" s="12" t="str">
        <f>IF('AB Touchpoint System Workbook'!J248="A",VLOOKUP($B237,Reference!$A$93:D$104,4,0),IF('AB Touchpoint System Workbook'!J248="b",VLOOKUP($B237,Reference!$A$93:E$104,5,0),""))</f>
        <v/>
      </c>
      <c r="D237" s="12" t="str">
        <f>IF('AB Touchpoint System Workbook'!J248="A",Q237&amp;C237,IF('AB Touchpoint System Workbook'!J248="b",Q237&amp;C237,""))</f>
        <v/>
      </c>
      <c r="E237" s="12" t="b">
        <f>IF(ISNUMBER(SEARCH(S$1,$D237)),MAX(E$1:E236)+1)</f>
        <v>0</v>
      </c>
      <c r="F237" s="12" t="b">
        <f>IF(ISNUMBER(SEARCH(T$1,$D237)),MAX(F$1:F236)+1)</f>
        <v>0</v>
      </c>
      <c r="G237" s="12" t="b">
        <f>IF(ISNUMBER(SEARCH(U$1,$D237)),MAX(G$1:G236)+1)</f>
        <v>0</v>
      </c>
      <c r="H237" s="12" t="b">
        <f>IF(ISNUMBER(SEARCH(V$1,$D237)),MAX(H$1:H236)+1)</f>
        <v>0</v>
      </c>
      <c r="I237" s="12" t="b">
        <f>IF(ISNUMBER(SEARCH(W$1,$D237)),MAX(I$1:I236)+1)</f>
        <v>0</v>
      </c>
      <c r="J237" s="12" t="b">
        <f>IF(ISNUMBER(SEARCH(X$1,$D237)),MAX(J$1:J236)+1)</f>
        <v>0</v>
      </c>
      <c r="K237" s="12" t="b">
        <f>IF(ISNUMBER(SEARCH(Y$1,$D237)),MAX(K$1:K236)+1)</f>
        <v>0</v>
      </c>
      <c r="L237" s="12" t="b">
        <f>IF(ISNUMBER(SEARCH(Z$1,$D237)),MAX(L$1:L236)+1)</f>
        <v>0</v>
      </c>
      <c r="M237" s="12" t="b">
        <f>IF(ISNUMBER(SEARCH(AA$1,$D237)),MAX(M$1:M236)+1)</f>
        <v>0</v>
      </c>
      <c r="N237" s="12" t="b">
        <f>IF(ISNUMBER(SEARCH(AB$1,$D237)),MAX(N$1:N236)+1)</f>
        <v>0</v>
      </c>
      <c r="O237" s="12" t="b">
        <f>IF(ISNUMBER(SEARCH(AC$1,$D237)),MAX(O$1:O236)+1)</f>
        <v>0</v>
      </c>
      <c r="P237" s="12" t="b">
        <f>IF(ISNUMBER(SEARCH(AD$1,$D237)),MAX(P$1:P236)+1)</f>
        <v>0</v>
      </c>
      <c r="Q237" s="12" t="str">
        <f>'AB Touchpoint System Workbook'!K248</f>
        <v>Client 236</v>
      </c>
      <c r="R237" s="13">
        <f t="shared" si="7"/>
        <v>236</v>
      </c>
      <c r="S237" s="14" t="str">
        <f>IFERROR(VLOOKUP($R237,E:$Q,13,0),"")</f>
        <v/>
      </c>
      <c r="T237" s="14" t="str">
        <f>IFERROR(VLOOKUP($R237,F:$Q,12,0),"")</f>
        <v/>
      </c>
      <c r="U237" s="14" t="str">
        <f>IFERROR(VLOOKUP($R237,G:$Q,11,0),"")</f>
        <v/>
      </c>
      <c r="V237" s="14" t="str">
        <f>IFERROR(VLOOKUP($R237,H:$Q,10,0),"")</f>
        <v/>
      </c>
      <c r="W237" s="14" t="str">
        <f>IFERROR(VLOOKUP($R237,I:$Q,9,0),"")</f>
        <v/>
      </c>
      <c r="X237" s="14" t="str">
        <f>IFERROR(VLOOKUP($R237,J:$Q,8,0),"")</f>
        <v/>
      </c>
      <c r="Y237" s="14" t="str">
        <f>IFERROR(VLOOKUP($R237,K:$Q,7,0),"")</f>
        <v/>
      </c>
      <c r="Z237" s="14" t="str">
        <f>IFERROR(VLOOKUP($R237,L:$Q,6,0),"")</f>
        <v/>
      </c>
      <c r="AA237" s="14" t="str">
        <f>IFERROR(VLOOKUP($R237,M:$Q,5,0),"")</f>
        <v/>
      </c>
      <c r="AB237" s="14" t="str">
        <f>IFERROR(VLOOKUP($R237,N:$Q,4,0),"")</f>
        <v/>
      </c>
      <c r="AC237" s="14" t="str">
        <f>IFERROR(VLOOKUP($R237,O:$Q,3,0),"")</f>
        <v/>
      </c>
      <c r="AD237" s="14" t="str">
        <f>IFERROR(VLOOKUP($R237,P:$Q,2,0),"")</f>
        <v/>
      </c>
    </row>
    <row r="238" spans="1:30" x14ac:dyDescent="0.15">
      <c r="A238" s="9">
        <f>'AB Touchpoint System Workbook'!Z249</f>
        <v>43344</v>
      </c>
      <c r="B238" s="14">
        <f t="shared" si="6"/>
        <v>9</v>
      </c>
      <c r="C238" s="12" t="str">
        <f>IF('AB Touchpoint System Workbook'!J249="A",VLOOKUP($B238,Reference!$A$93:D$104,4,0),IF('AB Touchpoint System Workbook'!J249="b",VLOOKUP($B238,Reference!$A$93:E$104,5,0),""))</f>
        <v/>
      </c>
      <c r="D238" s="12" t="str">
        <f>IF('AB Touchpoint System Workbook'!J249="A",Q238&amp;C238,IF('AB Touchpoint System Workbook'!J249="b",Q238&amp;C238,""))</f>
        <v/>
      </c>
      <c r="E238" s="12" t="b">
        <f>IF(ISNUMBER(SEARCH(S$1,$D238)),MAX(E$1:E237)+1)</f>
        <v>0</v>
      </c>
      <c r="F238" s="12" t="b">
        <f>IF(ISNUMBER(SEARCH(T$1,$D238)),MAX(F$1:F237)+1)</f>
        <v>0</v>
      </c>
      <c r="G238" s="12" t="b">
        <f>IF(ISNUMBER(SEARCH(U$1,$D238)),MAX(G$1:G237)+1)</f>
        <v>0</v>
      </c>
      <c r="H238" s="12" t="b">
        <f>IF(ISNUMBER(SEARCH(V$1,$D238)),MAX(H$1:H237)+1)</f>
        <v>0</v>
      </c>
      <c r="I238" s="12" t="b">
        <f>IF(ISNUMBER(SEARCH(W$1,$D238)),MAX(I$1:I237)+1)</f>
        <v>0</v>
      </c>
      <c r="J238" s="12" t="b">
        <f>IF(ISNUMBER(SEARCH(X$1,$D238)),MAX(J$1:J237)+1)</f>
        <v>0</v>
      </c>
      <c r="K238" s="12" t="b">
        <f>IF(ISNUMBER(SEARCH(Y$1,$D238)),MAX(K$1:K237)+1)</f>
        <v>0</v>
      </c>
      <c r="L238" s="12" t="b">
        <f>IF(ISNUMBER(SEARCH(Z$1,$D238)),MAX(L$1:L237)+1)</f>
        <v>0</v>
      </c>
      <c r="M238" s="12" t="b">
        <f>IF(ISNUMBER(SEARCH(AA$1,$D238)),MAX(M$1:M237)+1)</f>
        <v>0</v>
      </c>
      <c r="N238" s="12" t="b">
        <f>IF(ISNUMBER(SEARCH(AB$1,$D238)),MAX(N$1:N237)+1)</f>
        <v>0</v>
      </c>
      <c r="O238" s="12" t="b">
        <f>IF(ISNUMBER(SEARCH(AC$1,$D238)),MAX(O$1:O237)+1)</f>
        <v>0</v>
      </c>
      <c r="P238" s="12" t="b">
        <f>IF(ISNUMBER(SEARCH(AD$1,$D238)),MAX(P$1:P237)+1)</f>
        <v>0</v>
      </c>
      <c r="Q238" s="12" t="str">
        <f>'AB Touchpoint System Workbook'!K249</f>
        <v>Client 237</v>
      </c>
      <c r="R238" s="13">
        <f t="shared" si="7"/>
        <v>237</v>
      </c>
      <c r="S238" s="14" t="str">
        <f>IFERROR(VLOOKUP($R238,E:$Q,13,0),"")</f>
        <v/>
      </c>
      <c r="T238" s="14" t="str">
        <f>IFERROR(VLOOKUP($R238,F:$Q,12,0),"")</f>
        <v/>
      </c>
      <c r="U238" s="14" t="str">
        <f>IFERROR(VLOOKUP($R238,G:$Q,11,0),"")</f>
        <v/>
      </c>
      <c r="V238" s="14" t="str">
        <f>IFERROR(VLOOKUP($R238,H:$Q,10,0),"")</f>
        <v/>
      </c>
      <c r="W238" s="14" t="str">
        <f>IFERROR(VLOOKUP($R238,I:$Q,9,0),"")</f>
        <v/>
      </c>
      <c r="X238" s="14" t="str">
        <f>IFERROR(VLOOKUP($R238,J:$Q,8,0),"")</f>
        <v/>
      </c>
      <c r="Y238" s="14" t="str">
        <f>IFERROR(VLOOKUP($R238,K:$Q,7,0),"")</f>
        <v/>
      </c>
      <c r="Z238" s="14" t="str">
        <f>IFERROR(VLOOKUP($R238,L:$Q,6,0),"")</f>
        <v/>
      </c>
      <c r="AA238" s="14" t="str">
        <f>IFERROR(VLOOKUP($R238,M:$Q,5,0),"")</f>
        <v/>
      </c>
      <c r="AB238" s="14" t="str">
        <f>IFERROR(VLOOKUP($R238,N:$Q,4,0),"")</f>
        <v/>
      </c>
      <c r="AC238" s="14" t="str">
        <f>IFERROR(VLOOKUP($R238,O:$Q,3,0),"")</f>
        <v/>
      </c>
      <c r="AD238" s="14" t="str">
        <f>IFERROR(VLOOKUP($R238,P:$Q,2,0),"")</f>
        <v/>
      </c>
    </row>
    <row r="239" spans="1:30" x14ac:dyDescent="0.15">
      <c r="A239" s="9">
        <f>'AB Touchpoint System Workbook'!Z250</f>
        <v>43374</v>
      </c>
      <c r="B239" s="14">
        <f t="shared" si="6"/>
        <v>10</v>
      </c>
      <c r="C239" s="12" t="str">
        <f>IF('AB Touchpoint System Workbook'!J250="A",VLOOKUP($B239,Reference!$A$93:D$104,4,0),IF('AB Touchpoint System Workbook'!J250="b",VLOOKUP($B239,Reference!$A$93:E$104,5,0),""))</f>
        <v/>
      </c>
      <c r="D239" s="12" t="str">
        <f>IF('AB Touchpoint System Workbook'!J250="A",Q239&amp;C239,IF('AB Touchpoint System Workbook'!J250="b",Q239&amp;C239,""))</f>
        <v/>
      </c>
      <c r="E239" s="12" t="b">
        <f>IF(ISNUMBER(SEARCH(S$1,$D239)),MAX(E$1:E238)+1)</f>
        <v>0</v>
      </c>
      <c r="F239" s="12" t="b">
        <f>IF(ISNUMBER(SEARCH(T$1,$D239)),MAX(F$1:F238)+1)</f>
        <v>0</v>
      </c>
      <c r="G239" s="12" t="b">
        <f>IF(ISNUMBER(SEARCH(U$1,$D239)),MAX(G$1:G238)+1)</f>
        <v>0</v>
      </c>
      <c r="H239" s="12" t="b">
        <f>IF(ISNUMBER(SEARCH(V$1,$D239)),MAX(H$1:H238)+1)</f>
        <v>0</v>
      </c>
      <c r="I239" s="12" t="b">
        <f>IF(ISNUMBER(SEARCH(W$1,$D239)),MAX(I$1:I238)+1)</f>
        <v>0</v>
      </c>
      <c r="J239" s="12" t="b">
        <f>IF(ISNUMBER(SEARCH(X$1,$D239)),MAX(J$1:J238)+1)</f>
        <v>0</v>
      </c>
      <c r="K239" s="12" t="b">
        <f>IF(ISNUMBER(SEARCH(Y$1,$D239)),MAX(K$1:K238)+1)</f>
        <v>0</v>
      </c>
      <c r="L239" s="12" t="b">
        <f>IF(ISNUMBER(SEARCH(Z$1,$D239)),MAX(L$1:L238)+1)</f>
        <v>0</v>
      </c>
      <c r="M239" s="12" t="b">
        <f>IF(ISNUMBER(SEARCH(AA$1,$D239)),MAX(M$1:M238)+1)</f>
        <v>0</v>
      </c>
      <c r="N239" s="12" t="b">
        <f>IF(ISNUMBER(SEARCH(AB$1,$D239)),MAX(N$1:N238)+1)</f>
        <v>0</v>
      </c>
      <c r="O239" s="12" t="b">
        <f>IF(ISNUMBER(SEARCH(AC$1,$D239)),MAX(O$1:O238)+1)</f>
        <v>0</v>
      </c>
      <c r="P239" s="12" t="b">
        <f>IF(ISNUMBER(SEARCH(AD$1,$D239)),MAX(P$1:P238)+1)</f>
        <v>0</v>
      </c>
      <c r="Q239" s="12" t="str">
        <f>'AB Touchpoint System Workbook'!K250</f>
        <v>Client 238</v>
      </c>
      <c r="R239" s="13">
        <f t="shared" si="7"/>
        <v>238</v>
      </c>
      <c r="S239" s="14" t="str">
        <f>IFERROR(VLOOKUP($R239,E:$Q,13,0),"")</f>
        <v/>
      </c>
      <c r="T239" s="14" t="str">
        <f>IFERROR(VLOOKUP($R239,F:$Q,12,0),"")</f>
        <v/>
      </c>
      <c r="U239" s="14" t="str">
        <f>IFERROR(VLOOKUP($R239,G:$Q,11,0),"")</f>
        <v/>
      </c>
      <c r="V239" s="14" t="str">
        <f>IFERROR(VLOOKUP($R239,H:$Q,10,0),"")</f>
        <v/>
      </c>
      <c r="W239" s="14" t="str">
        <f>IFERROR(VLOOKUP($R239,I:$Q,9,0),"")</f>
        <v/>
      </c>
      <c r="X239" s="14" t="str">
        <f>IFERROR(VLOOKUP($R239,J:$Q,8,0),"")</f>
        <v/>
      </c>
      <c r="Y239" s="14" t="str">
        <f>IFERROR(VLOOKUP($R239,K:$Q,7,0),"")</f>
        <v/>
      </c>
      <c r="Z239" s="14" t="str">
        <f>IFERROR(VLOOKUP($R239,L:$Q,6,0),"")</f>
        <v/>
      </c>
      <c r="AA239" s="14" t="str">
        <f>IFERROR(VLOOKUP($R239,M:$Q,5,0),"")</f>
        <v/>
      </c>
      <c r="AB239" s="14" t="str">
        <f>IFERROR(VLOOKUP($R239,N:$Q,4,0),"")</f>
        <v/>
      </c>
      <c r="AC239" s="14" t="str">
        <f>IFERROR(VLOOKUP($R239,O:$Q,3,0),"")</f>
        <v/>
      </c>
      <c r="AD239" s="14" t="str">
        <f>IFERROR(VLOOKUP($R239,P:$Q,2,0),"")</f>
        <v/>
      </c>
    </row>
    <row r="240" spans="1:30" x14ac:dyDescent="0.15">
      <c r="A240" s="9">
        <f>'AB Touchpoint System Workbook'!Z251</f>
        <v>43405</v>
      </c>
      <c r="B240" s="14">
        <f t="shared" si="6"/>
        <v>11</v>
      </c>
      <c r="C240" s="12" t="str">
        <f>IF('AB Touchpoint System Workbook'!J251="A",VLOOKUP($B240,Reference!$A$93:D$104,4,0),IF('AB Touchpoint System Workbook'!J251="b",VLOOKUP($B240,Reference!$A$93:E$104,5,0),""))</f>
        <v/>
      </c>
      <c r="D240" s="12" t="str">
        <f>IF('AB Touchpoint System Workbook'!J251="A",Q240&amp;C240,IF('AB Touchpoint System Workbook'!J251="b",Q240&amp;C240,""))</f>
        <v/>
      </c>
      <c r="E240" s="12" t="b">
        <f>IF(ISNUMBER(SEARCH(S$1,$D240)),MAX(E$1:E239)+1)</f>
        <v>0</v>
      </c>
      <c r="F240" s="12" t="b">
        <f>IF(ISNUMBER(SEARCH(T$1,$D240)),MAX(F$1:F239)+1)</f>
        <v>0</v>
      </c>
      <c r="G240" s="12" t="b">
        <f>IF(ISNUMBER(SEARCH(U$1,$D240)),MAX(G$1:G239)+1)</f>
        <v>0</v>
      </c>
      <c r="H240" s="12" t="b">
        <f>IF(ISNUMBER(SEARCH(V$1,$D240)),MAX(H$1:H239)+1)</f>
        <v>0</v>
      </c>
      <c r="I240" s="12" t="b">
        <f>IF(ISNUMBER(SEARCH(W$1,$D240)),MAX(I$1:I239)+1)</f>
        <v>0</v>
      </c>
      <c r="J240" s="12" t="b">
        <f>IF(ISNUMBER(SEARCH(X$1,$D240)),MAX(J$1:J239)+1)</f>
        <v>0</v>
      </c>
      <c r="K240" s="12" t="b">
        <f>IF(ISNUMBER(SEARCH(Y$1,$D240)),MAX(K$1:K239)+1)</f>
        <v>0</v>
      </c>
      <c r="L240" s="12" t="b">
        <f>IF(ISNUMBER(SEARCH(Z$1,$D240)),MAX(L$1:L239)+1)</f>
        <v>0</v>
      </c>
      <c r="M240" s="12" t="b">
        <f>IF(ISNUMBER(SEARCH(AA$1,$D240)),MAX(M$1:M239)+1)</f>
        <v>0</v>
      </c>
      <c r="N240" s="12" t="b">
        <f>IF(ISNUMBER(SEARCH(AB$1,$D240)),MAX(N$1:N239)+1)</f>
        <v>0</v>
      </c>
      <c r="O240" s="12" t="b">
        <f>IF(ISNUMBER(SEARCH(AC$1,$D240)),MAX(O$1:O239)+1)</f>
        <v>0</v>
      </c>
      <c r="P240" s="12" t="b">
        <f>IF(ISNUMBER(SEARCH(AD$1,$D240)),MAX(P$1:P239)+1)</f>
        <v>0</v>
      </c>
      <c r="Q240" s="12" t="str">
        <f>'AB Touchpoint System Workbook'!K251</f>
        <v>Client 239</v>
      </c>
      <c r="R240" s="13">
        <f t="shared" si="7"/>
        <v>239</v>
      </c>
      <c r="S240" s="14" t="str">
        <f>IFERROR(VLOOKUP($R240,E:$Q,13,0),"")</f>
        <v/>
      </c>
      <c r="T240" s="14" t="str">
        <f>IFERROR(VLOOKUP($R240,F:$Q,12,0),"")</f>
        <v/>
      </c>
      <c r="U240" s="14" t="str">
        <f>IFERROR(VLOOKUP($R240,G:$Q,11,0),"")</f>
        <v/>
      </c>
      <c r="V240" s="14" t="str">
        <f>IFERROR(VLOOKUP($R240,H:$Q,10,0),"")</f>
        <v/>
      </c>
      <c r="W240" s="14" t="str">
        <f>IFERROR(VLOOKUP($R240,I:$Q,9,0),"")</f>
        <v/>
      </c>
      <c r="X240" s="14" t="str">
        <f>IFERROR(VLOOKUP($R240,J:$Q,8,0),"")</f>
        <v/>
      </c>
      <c r="Y240" s="14" t="str">
        <f>IFERROR(VLOOKUP($R240,K:$Q,7,0),"")</f>
        <v/>
      </c>
      <c r="Z240" s="14" t="str">
        <f>IFERROR(VLOOKUP($R240,L:$Q,6,0),"")</f>
        <v/>
      </c>
      <c r="AA240" s="14" t="str">
        <f>IFERROR(VLOOKUP($R240,M:$Q,5,0),"")</f>
        <v/>
      </c>
      <c r="AB240" s="14" t="str">
        <f>IFERROR(VLOOKUP($R240,N:$Q,4,0),"")</f>
        <v/>
      </c>
      <c r="AC240" s="14" t="str">
        <f>IFERROR(VLOOKUP($R240,O:$Q,3,0),"")</f>
        <v/>
      </c>
      <c r="AD240" s="14" t="str">
        <f>IFERROR(VLOOKUP($R240,P:$Q,2,0),"")</f>
        <v/>
      </c>
    </row>
    <row r="241" spans="1:30" x14ac:dyDescent="0.15">
      <c r="A241" s="9">
        <f>'AB Touchpoint System Workbook'!Z252</f>
        <v>43435</v>
      </c>
      <c r="B241" s="14">
        <f t="shared" si="6"/>
        <v>12</v>
      </c>
      <c r="C241" s="12" t="str">
        <f>IF('AB Touchpoint System Workbook'!J252="A",VLOOKUP($B241,Reference!$A$93:D$104,4,0),IF('AB Touchpoint System Workbook'!J252="b",VLOOKUP($B241,Reference!$A$93:E$104,5,0),""))</f>
        <v/>
      </c>
      <c r="D241" s="12" t="str">
        <f>IF('AB Touchpoint System Workbook'!J252="A",Q241&amp;C241,IF('AB Touchpoint System Workbook'!J252="b",Q241&amp;C241,""))</f>
        <v/>
      </c>
      <c r="E241" s="12" t="b">
        <f>IF(ISNUMBER(SEARCH(S$1,$D241)),MAX(E$1:E240)+1)</f>
        <v>0</v>
      </c>
      <c r="F241" s="12" t="b">
        <f>IF(ISNUMBER(SEARCH(T$1,$D241)),MAX(F$1:F240)+1)</f>
        <v>0</v>
      </c>
      <c r="G241" s="12" t="b">
        <f>IF(ISNUMBER(SEARCH(U$1,$D241)),MAX(G$1:G240)+1)</f>
        <v>0</v>
      </c>
      <c r="H241" s="12" t="b">
        <f>IF(ISNUMBER(SEARCH(V$1,$D241)),MAX(H$1:H240)+1)</f>
        <v>0</v>
      </c>
      <c r="I241" s="12" t="b">
        <f>IF(ISNUMBER(SEARCH(W$1,$D241)),MAX(I$1:I240)+1)</f>
        <v>0</v>
      </c>
      <c r="J241" s="12" t="b">
        <f>IF(ISNUMBER(SEARCH(X$1,$D241)),MAX(J$1:J240)+1)</f>
        <v>0</v>
      </c>
      <c r="K241" s="12" t="b">
        <f>IF(ISNUMBER(SEARCH(Y$1,$D241)),MAX(K$1:K240)+1)</f>
        <v>0</v>
      </c>
      <c r="L241" s="12" t="b">
        <f>IF(ISNUMBER(SEARCH(Z$1,$D241)),MAX(L$1:L240)+1)</f>
        <v>0</v>
      </c>
      <c r="M241" s="12" t="b">
        <f>IF(ISNUMBER(SEARCH(AA$1,$D241)),MAX(M$1:M240)+1)</f>
        <v>0</v>
      </c>
      <c r="N241" s="12" t="b">
        <f>IF(ISNUMBER(SEARCH(AB$1,$D241)),MAX(N$1:N240)+1)</f>
        <v>0</v>
      </c>
      <c r="O241" s="12" t="b">
        <f>IF(ISNUMBER(SEARCH(AC$1,$D241)),MAX(O$1:O240)+1)</f>
        <v>0</v>
      </c>
      <c r="P241" s="12" t="b">
        <f>IF(ISNUMBER(SEARCH(AD$1,$D241)),MAX(P$1:P240)+1)</f>
        <v>0</v>
      </c>
      <c r="Q241" s="12" t="str">
        <f>'AB Touchpoint System Workbook'!K252</f>
        <v>Client 240</v>
      </c>
      <c r="R241" s="13">
        <f t="shared" si="7"/>
        <v>240</v>
      </c>
      <c r="S241" s="14" t="str">
        <f>IFERROR(VLOOKUP($R241,E:$Q,13,0),"")</f>
        <v/>
      </c>
      <c r="T241" s="14" t="str">
        <f>IFERROR(VLOOKUP($R241,F:$Q,12,0),"")</f>
        <v/>
      </c>
      <c r="U241" s="14" t="str">
        <f>IFERROR(VLOOKUP($R241,G:$Q,11,0),"")</f>
        <v/>
      </c>
      <c r="V241" s="14" t="str">
        <f>IFERROR(VLOOKUP($R241,H:$Q,10,0),"")</f>
        <v/>
      </c>
      <c r="W241" s="14" t="str">
        <f>IFERROR(VLOOKUP($R241,I:$Q,9,0),"")</f>
        <v/>
      </c>
      <c r="X241" s="14" t="str">
        <f>IFERROR(VLOOKUP($R241,J:$Q,8,0),"")</f>
        <v/>
      </c>
      <c r="Y241" s="14" t="str">
        <f>IFERROR(VLOOKUP($R241,K:$Q,7,0),"")</f>
        <v/>
      </c>
      <c r="Z241" s="14" t="str">
        <f>IFERROR(VLOOKUP($R241,L:$Q,6,0),"")</f>
        <v/>
      </c>
      <c r="AA241" s="14" t="str">
        <f>IFERROR(VLOOKUP($R241,M:$Q,5,0),"")</f>
        <v/>
      </c>
      <c r="AB241" s="14" t="str">
        <f>IFERROR(VLOOKUP($R241,N:$Q,4,0),"")</f>
        <v/>
      </c>
      <c r="AC241" s="14" t="str">
        <f>IFERROR(VLOOKUP($R241,O:$Q,3,0),"")</f>
        <v/>
      </c>
      <c r="AD241" s="14" t="str">
        <f>IFERROR(VLOOKUP($R241,P:$Q,2,0),"")</f>
        <v/>
      </c>
    </row>
    <row r="242" spans="1:30" x14ac:dyDescent="0.15">
      <c r="A242" s="9">
        <f>'AB Touchpoint System Workbook'!Z253</f>
        <v>43101</v>
      </c>
      <c r="B242" s="14">
        <f t="shared" si="6"/>
        <v>1</v>
      </c>
      <c r="C242" s="12" t="str">
        <f>IF('AB Touchpoint System Workbook'!J253="A",VLOOKUP($B242,Reference!$A$93:D$104,4,0),IF('AB Touchpoint System Workbook'!J253="b",VLOOKUP($B242,Reference!$A$93:E$104,5,0),""))</f>
        <v/>
      </c>
      <c r="D242" s="12" t="str">
        <f>IF('AB Touchpoint System Workbook'!J253="A",Q242&amp;C242,IF('AB Touchpoint System Workbook'!J253="b",Q242&amp;C242,""))</f>
        <v/>
      </c>
      <c r="E242" s="12" t="b">
        <f>IF(ISNUMBER(SEARCH(S$1,$D242)),MAX(E$1:E241)+1)</f>
        <v>0</v>
      </c>
      <c r="F242" s="12" t="b">
        <f>IF(ISNUMBER(SEARCH(T$1,$D242)),MAX(F$1:F241)+1)</f>
        <v>0</v>
      </c>
      <c r="G242" s="12" t="b">
        <f>IF(ISNUMBER(SEARCH(U$1,$D242)),MAX(G$1:G241)+1)</f>
        <v>0</v>
      </c>
      <c r="H242" s="12" t="b">
        <f>IF(ISNUMBER(SEARCH(V$1,$D242)),MAX(H$1:H241)+1)</f>
        <v>0</v>
      </c>
      <c r="I242" s="12" t="b">
        <f>IF(ISNUMBER(SEARCH(W$1,$D242)),MAX(I$1:I241)+1)</f>
        <v>0</v>
      </c>
      <c r="J242" s="12" t="b">
        <f>IF(ISNUMBER(SEARCH(X$1,$D242)),MAX(J$1:J241)+1)</f>
        <v>0</v>
      </c>
      <c r="K242" s="12" t="b">
        <f>IF(ISNUMBER(SEARCH(Y$1,$D242)),MAX(K$1:K241)+1)</f>
        <v>0</v>
      </c>
      <c r="L242" s="12" t="b">
        <f>IF(ISNUMBER(SEARCH(Z$1,$D242)),MAX(L$1:L241)+1)</f>
        <v>0</v>
      </c>
      <c r="M242" s="12" t="b">
        <f>IF(ISNUMBER(SEARCH(AA$1,$D242)),MAX(M$1:M241)+1)</f>
        <v>0</v>
      </c>
      <c r="N242" s="12" t="b">
        <f>IF(ISNUMBER(SEARCH(AB$1,$D242)),MAX(N$1:N241)+1)</f>
        <v>0</v>
      </c>
      <c r="O242" s="12" t="b">
        <f>IF(ISNUMBER(SEARCH(AC$1,$D242)),MAX(O$1:O241)+1)</f>
        <v>0</v>
      </c>
      <c r="P242" s="12" t="b">
        <f>IF(ISNUMBER(SEARCH(AD$1,$D242)),MAX(P$1:P241)+1)</f>
        <v>0</v>
      </c>
      <c r="Q242" s="12" t="str">
        <f>'AB Touchpoint System Workbook'!K253</f>
        <v>Client 241</v>
      </c>
      <c r="R242" s="13">
        <f t="shared" si="7"/>
        <v>241</v>
      </c>
      <c r="S242" s="14" t="str">
        <f>IFERROR(VLOOKUP($R242,E:$Q,13,0),"")</f>
        <v/>
      </c>
      <c r="T242" s="14" t="str">
        <f>IFERROR(VLOOKUP($R242,F:$Q,12,0),"")</f>
        <v/>
      </c>
      <c r="U242" s="14" t="str">
        <f>IFERROR(VLOOKUP($R242,G:$Q,11,0),"")</f>
        <v/>
      </c>
      <c r="V242" s="14" t="str">
        <f>IFERROR(VLOOKUP($R242,H:$Q,10,0),"")</f>
        <v/>
      </c>
      <c r="W242" s="14" t="str">
        <f>IFERROR(VLOOKUP($R242,I:$Q,9,0),"")</f>
        <v/>
      </c>
      <c r="X242" s="14" t="str">
        <f>IFERROR(VLOOKUP($R242,J:$Q,8,0),"")</f>
        <v/>
      </c>
      <c r="Y242" s="14" t="str">
        <f>IFERROR(VLOOKUP($R242,K:$Q,7,0),"")</f>
        <v/>
      </c>
      <c r="Z242" s="14" t="str">
        <f>IFERROR(VLOOKUP($R242,L:$Q,6,0),"")</f>
        <v/>
      </c>
      <c r="AA242" s="14" t="str">
        <f>IFERROR(VLOOKUP($R242,M:$Q,5,0),"")</f>
        <v/>
      </c>
      <c r="AB242" s="14" t="str">
        <f>IFERROR(VLOOKUP($R242,N:$Q,4,0),"")</f>
        <v/>
      </c>
      <c r="AC242" s="14" t="str">
        <f>IFERROR(VLOOKUP($R242,O:$Q,3,0),"")</f>
        <v/>
      </c>
      <c r="AD242" s="14" t="str">
        <f>IFERROR(VLOOKUP($R242,P:$Q,2,0),"")</f>
        <v/>
      </c>
    </row>
    <row r="243" spans="1:30" x14ac:dyDescent="0.15">
      <c r="A243" s="9">
        <f>'AB Touchpoint System Workbook'!Z254</f>
        <v>43132</v>
      </c>
      <c r="B243" s="14">
        <f t="shared" si="6"/>
        <v>2</v>
      </c>
      <c r="C243" s="12" t="str">
        <f>IF('AB Touchpoint System Workbook'!J254="A",VLOOKUP($B243,Reference!$A$93:D$104,4,0),IF('AB Touchpoint System Workbook'!J254="b",VLOOKUP($B243,Reference!$A$93:E$104,5,0),""))</f>
        <v/>
      </c>
      <c r="D243" s="12" t="str">
        <f>IF('AB Touchpoint System Workbook'!J254="A",Q243&amp;C243,IF('AB Touchpoint System Workbook'!J254="b",Q243&amp;C243,""))</f>
        <v/>
      </c>
      <c r="E243" s="12" t="b">
        <f>IF(ISNUMBER(SEARCH(S$1,$D243)),MAX(E$1:E242)+1)</f>
        <v>0</v>
      </c>
      <c r="F243" s="12" t="b">
        <f>IF(ISNUMBER(SEARCH(T$1,$D243)),MAX(F$1:F242)+1)</f>
        <v>0</v>
      </c>
      <c r="G243" s="12" t="b">
        <f>IF(ISNUMBER(SEARCH(U$1,$D243)),MAX(G$1:G242)+1)</f>
        <v>0</v>
      </c>
      <c r="H243" s="12" t="b">
        <f>IF(ISNUMBER(SEARCH(V$1,$D243)),MAX(H$1:H242)+1)</f>
        <v>0</v>
      </c>
      <c r="I243" s="12" t="b">
        <f>IF(ISNUMBER(SEARCH(W$1,$D243)),MAX(I$1:I242)+1)</f>
        <v>0</v>
      </c>
      <c r="J243" s="12" t="b">
        <f>IF(ISNUMBER(SEARCH(X$1,$D243)),MAX(J$1:J242)+1)</f>
        <v>0</v>
      </c>
      <c r="K243" s="12" t="b">
        <f>IF(ISNUMBER(SEARCH(Y$1,$D243)),MAX(K$1:K242)+1)</f>
        <v>0</v>
      </c>
      <c r="L243" s="12" t="b">
        <f>IF(ISNUMBER(SEARCH(Z$1,$D243)),MAX(L$1:L242)+1)</f>
        <v>0</v>
      </c>
      <c r="M243" s="12" t="b">
        <f>IF(ISNUMBER(SEARCH(AA$1,$D243)),MAX(M$1:M242)+1)</f>
        <v>0</v>
      </c>
      <c r="N243" s="12" t="b">
        <f>IF(ISNUMBER(SEARCH(AB$1,$D243)),MAX(N$1:N242)+1)</f>
        <v>0</v>
      </c>
      <c r="O243" s="12" t="b">
        <f>IF(ISNUMBER(SEARCH(AC$1,$D243)),MAX(O$1:O242)+1)</f>
        <v>0</v>
      </c>
      <c r="P243" s="12" t="b">
        <f>IF(ISNUMBER(SEARCH(AD$1,$D243)),MAX(P$1:P242)+1)</f>
        <v>0</v>
      </c>
      <c r="Q243" s="12" t="str">
        <f>'AB Touchpoint System Workbook'!K254</f>
        <v>Client 242</v>
      </c>
      <c r="R243" s="13">
        <f t="shared" si="7"/>
        <v>242</v>
      </c>
      <c r="S243" s="14" t="str">
        <f>IFERROR(VLOOKUP($R243,E:$Q,13,0),"")</f>
        <v/>
      </c>
      <c r="T243" s="14" t="str">
        <f>IFERROR(VLOOKUP($R243,F:$Q,12,0),"")</f>
        <v/>
      </c>
      <c r="U243" s="14" t="str">
        <f>IFERROR(VLOOKUP($R243,G:$Q,11,0),"")</f>
        <v/>
      </c>
      <c r="V243" s="14" t="str">
        <f>IFERROR(VLOOKUP($R243,H:$Q,10,0),"")</f>
        <v/>
      </c>
      <c r="W243" s="14" t="str">
        <f>IFERROR(VLOOKUP($R243,I:$Q,9,0),"")</f>
        <v/>
      </c>
      <c r="X243" s="14" t="str">
        <f>IFERROR(VLOOKUP($R243,J:$Q,8,0),"")</f>
        <v/>
      </c>
      <c r="Y243" s="14" t="str">
        <f>IFERROR(VLOOKUP($R243,K:$Q,7,0),"")</f>
        <v/>
      </c>
      <c r="Z243" s="14" t="str">
        <f>IFERROR(VLOOKUP($R243,L:$Q,6,0),"")</f>
        <v/>
      </c>
      <c r="AA243" s="14" t="str">
        <f>IFERROR(VLOOKUP($R243,M:$Q,5,0),"")</f>
        <v/>
      </c>
      <c r="AB243" s="14" t="str">
        <f>IFERROR(VLOOKUP($R243,N:$Q,4,0),"")</f>
        <v/>
      </c>
      <c r="AC243" s="14" t="str">
        <f>IFERROR(VLOOKUP($R243,O:$Q,3,0),"")</f>
        <v/>
      </c>
      <c r="AD243" s="14" t="str">
        <f>IFERROR(VLOOKUP($R243,P:$Q,2,0),"")</f>
        <v/>
      </c>
    </row>
    <row r="244" spans="1:30" x14ac:dyDescent="0.15">
      <c r="A244" s="9">
        <f>'AB Touchpoint System Workbook'!Z255</f>
        <v>43160</v>
      </c>
      <c r="B244" s="14">
        <f t="shared" si="6"/>
        <v>3</v>
      </c>
      <c r="C244" s="12" t="str">
        <f>IF('AB Touchpoint System Workbook'!J255="A",VLOOKUP($B244,Reference!$A$93:D$104,4,0),IF('AB Touchpoint System Workbook'!J255="b",VLOOKUP($B244,Reference!$A$93:E$104,5,0),""))</f>
        <v/>
      </c>
      <c r="D244" s="12" t="str">
        <f>IF('AB Touchpoint System Workbook'!J255="A",Q244&amp;C244,IF('AB Touchpoint System Workbook'!J255="b",Q244&amp;C244,""))</f>
        <v/>
      </c>
      <c r="E244" s="12" t="b">
        <f>IF(ISNUMBER(SEARCH(S$1,$D244)),MAX(E$1:E243)+1)</f>
        <v>0</v>
      </c>
      <c r="F244" s="12" t="b">
        <f>IF(ISNUMBER(SEARCH(T$1,$D244)),MAX(F$1:F243)+1)</f>
        <v>0</v>
      </c>
      <c r="G244" s="12" t="b">
        <f>IF(ISNUMBER(SEARCH(U$1,$D244)),MAX(G$1:G243)+1)</f>
        <v>0</v>
      </c>
      <c r="H244" s="12" t="b">
        <f>IF(ISNUMBER(SEARCH(V$1,$D244)),MAX(H$1:H243)+1)</f>
        <v>0</v>
      </c>
      <c r="I244" s="12" t="b">
        <f>IF(ISNUMBER(SEARCH(W$1,$D244)),MAX(I$1:I243)+1)</f>
        <v>0</v>
      </c>
      <c r="J244" s="12" t="b">
        <f>IF(ISNUMBER(SEARCH(X$1,$D244)),MAX(J$1:J243)+1)</f>
        <v>0</v>
      </c>
      <c r="K244" s="12" t="b">
        <f>IF(ISNUMBER(SEARCH(Y$1,$D244)),MAX(K$1:K243)+1)</f>
        <v>0</v>
      </c>
      <c r="L244" s="12" t="b">
        <f>IF(ISNUMBER(SEARCH(Z$1,$D244)),MAX(L$1:L243)+1)</f>
        <v>0</v>
      </c>
      <c r="M244" s="12" t="b">
        <f>IF(ISNUMBER(SEARCH(AA$1,$D244)),MAX(M$1:M243)+1)</f>
        <v>0</v>
      </c>
      <c r="N244" s="12" t="b">
        <f>IF(ISNUMBER(SEARCH(AB$1,$D244)),MAX(N$1:N243)+1)</f>
        <v>0</v>
      </c>
      <c r="O244" s="12" t="b">
        <f>IF(ISNUMBER(SEARCH(AC$1,$D244)),MAX(O$1:O243)+1)</f>
        <v>0</v>
      </c>
      <c r="P244" s="12" t="b">
        <f>IF(ISNUMBER(SEARCH(AD$1,$D244)),MAX(P$1:P243)+1)</f>
        <v>0</v>
      </c>
      <c r="Q244" s="12" t="str">
        <f>'AB Touchpoint System Workbook'!K255</f>
        <v>Client 243</v>
      </c>
      <c r="R244" s="13">
        <f t="shared" si="7"/>
        <v>243</v>
      </c>
      <c r="S244" s="14" t="str">
        <f>IFERROR(VLOOKUP($R244,E:$Q,13,0),"")</f>
        <v/>
      </c>
      <c r="T244" s="14" t="str">
        <f>IFERROR(VLOOKUP($R244,F:$Q,12,0),"")</f>
        <v/>
      </c>
      <c r="U244" s="14" t="str">
        <f>IFERROR(VLOOKUP($R244,G:$Q,11,0),"")</f>
        <v/>
      </c>
      <c r="V244" s="14" t="str">
        <f>IFERROR(VLOOKUP($R244,H:$Q,10,0),"")</f>
        <v/>
      </c>
      <c r="W244" s="14" t="str">
        <f>IFERROR(VLOOKUP($R244,I:$Q,9,0),"")</f>
        <v/>
      </c>
      <c r="X244" s="14" t="str">
        <f>IFERROR(VLOOKUP($R244,J:$Q,8,0),"")</f>
        <v/>
      </c>
      <c r="Y244" s="14" t="str">
        <f>IFERROR(VLOOKUP($R244,K:$Q,7,0),"")</f>
        <v/>
      </c>
      <c r="Z244" s="14" t="str">
        <f>IFERROR(VLOOKUP($R244,L:$Q,6,0),"")</f>
        <v/>
      </c>
      <c r="AA244" s="14" t="str">
        <f>IFERROR(VLOOKUP($R244,M:$Q,5,0),"")</f>
        <v/>
      </c>
      <c r="AB244" s="14" t="str">
        <f>IFERROR(VLOOKUP($R244,N:$Q,4,0),"")</f>
        <v/>
      </c>
      <c r="AC244" s="14" t="str">
        <f>IFERROR(VLOOKUP($R244,O:$Q,3,0),"")</f>
        <v/>
      </c>
      <c r="AD244" s="14" t="str">
        <f>IFERROR(VLOOKUP($R244,P:$Q,2,0),"")</f>
        <v/>
      </c>
    </row>
    <row r="245" spans="1:30" x14ac:dyDescent="0.15">
      <c r="A245" s="9">
        <f>'AB Touchpoint System Workbook'!Z256</f>
        <v>43191</v>
      </c>
      <c r="B245" s="14">
        <f t="shared" si="6"/>
        <v>4</v>
      </c>
      <c r="C245" s="12" t="str">
        <f>IF('AB Touchpoint System Workbook'!J256="A",VLOOKUP($B245,Reference!$A$93:D$104,4,0),IF('AB Touchpoint System Workbook'!J256="b",VLOOKUP($B245,Reference!$A$93:E$104,5,0),""))</f>
        <v/>
      </c>
      <c r="D245" s="12" t="str">
        <f>IF('AB Touchpoint System Workbook'!J256="A",Q245&amp;C245,IF('AB Touchpoint System Workbook'!J256="b",Q245&amp;C245,""))</f>
        <v/>
      </c>
      <c r="E245" s="12" t="b">
        <f>IF(ISNUMBER(SEARCH(S$1,$D245)),MAX(E$1:E244)+1)</f>
        <v>0</v>
      </c>
      <c r="F245" s="12" t="b">
        <f>IF(ISNUMBER(SEARCH(T$1,$D245)),MAX(F$1:F244)+1)</f>
        <v>0</v>
      </c>
      <c r="G245" s="12" t="b">
        <f>IF(ISNUMBER(SEARCH(U$1,$D245)),MAX(G$1:G244)+1)</f>
        <v>0</v>
      </c>
      <c r="H245" s="12" t="b">
        <f>IF(ISNUMBER(SEARCH(V$1,$D245)),MAX(H$1:H244)+1)</f>
        <v>0</v>
      </c>
      <c r="I245" s="12" t="b">
        <f>IF(ISNUMBER(SEARCH(W$1,$D245)),MAX(I$1:I244)+1)</f>
        <v>0</v>
      </c>
      <c r="J245" s="12" t="b">
        <f>IF(ISNUMBER(SEARCH(X$1,$D245)),MAX(J$1:J244)+1)</f>
        <v>0</v>
      </c>
      <c r="K245" s="12" t="b">
        <f>IF(ISNUMBER(SEARCH(Y$1,$D245)),MAX(K$1:K244)+1)</f>
        <v>0</v>
      </c>
      <c r="L245" s="12" t="b">
        <f>IF(ISNUMBER(SEARCH(Z$1,$D245)),MAX(L$1:L244)+1)</f>
        <v>0</v>
      </c>
      <c r="M245" s="12" t="b">
        <f>IF(ISNUMBER(SEARCH(AA$1,$D245)),MAX(M$1:M244)+1)</f>
        <v>0</v>
      </c>
      <c r="N245" s="12" t="b">
        <f>IF(ISNUMBER(SEARCH(AB$1,$D245)),MAX(N$1:N244)+1)</f>
        <v>0</v>
      </c>
      <c r="O245" s="12" t="b">
        <f>IF(ISNUMBER(SEARCH(AC$1,$D245)),MAX(O$1:O244)+1)</f>
        <v>0</v>
      </c>
      <c r="P245" s="12" t="b">
        <f>IF(ISNUMBER(SEARCH(AD$1,$D245)),MAX(P$1:P244)+1)</f>
        <v>0</v>
      </c>
      <c r="Q245" s="12" t="str">
        <f>'AB Touchpoint System Workbook'!K256</f>
        <v>Client 244</v>
      </c>
      <c r="R245" s="13">
        <f t="shared" si="7"/>
        <v>244</v>
      </c>
      <c r="S245" s="14" t="str">
        <f>IFERROR(VLOOKUP($R245,E:$Q,13,0),"")</f>
        <v/>
      </c>
      <c r="T245" s="14" t="str">
        <f>IFERROR(VLOOKUP($R245,F:$Q,12,0),"")</f>
        <v/>
      </c>
      <c r="U245" s="14" t="str">
        <f>IFERROR(VLOOKUP($R245,G:$Q,11,0),"")</f>
        <v/>
      </c>
      <c r="V245" s="14" t="str">
        <f>IFERROR(VLOOKUP($R245,H:$Q,10,0),"")</f>
        <v/>
      </c>
      <c r="W245" s="14" t="str">
        <f>IFERROR(VLOOKUP($R245,I:$Q,9,0),"")</f>
        <v/>
      </c>
      <c r="X245" s="14" t="str">
        <f>IFERROR(VLOOKUP($R245,J:$Q,8,0),"")</f>
        <v/>
      </c>
      <c r="Y245" s="14" t="str">
        <f>IFERROR(VLOOKUP($R245,K:$Q,7,0),"")</f>
        <v/>
      </c>
      <c r="Z245" s="14" t="str">
        <f>IFERROR(VLOOKUP($R245,L:$Q,6,0),"")</f>
        <v/>
      </c>
      <c r="AA245" s="14" t="str">
        <f>IFERROR(VLOOKUP($R245,M:$Q,5,0),"")</f>
        <v/>
      </c>
      <c r="AB245" s="14" t="str">
        <f>IFERROR(VLOOKUP($R245,N:$Q,4,0),"")</f>
        <v/>
      </c>
      <c r="AC245" s="14" t="str">
        <f>IFERROR(VLOOKUP($R245,O:$Q,3,0),"")</f>
        <v/>
      </c>
      <c r="AD245" s="14" t="str">
        <f>IFERROR(VLOOKUP($R245,P:$Q,2,0),"")</f>
        <v/>
      </c>
    </row>
    <row r="246" spans="1:30" x14ac:dyDescent="0.15">
      <c r="A246" s="9">
        <f>'AB Touchpoint System Workbook'!Z257</f>
        <v>43221</v>
      </c>
      <c r="B246" s="14">
        <f t="shared" si="6"/>
        <v>5</v>
      </c>
      <c r="C246" s="12" t="str">
        <f>IF('AB Touchpoint System Workbook'!J257="A",VLOOKUP($B246,Reference!$A$93:D$104,4,0),IF('AB Touchpoint System Workbook'!J257="b",VLOOKUP($B246,Reference!$A$93:E$104,5,0),""))</f>
        <v/>
      </c>
      <c r="D246" s="12" t="str">
        <f>IF('AB Touchpoint System Workbook'!J257="A",Q246&amp;C246,IF('AB Touchpoint System Workbook'!J257="b",Q246&amp;C246,""))</f>
        <v/>
      </c>
      <c r="E246" s="12" t="b">
        <f>IF(ISNUMBER(SEARCH(S$1,$D246)),MAX(E$1:E245)+1)</f>
        <v>0</v>
      </c>
      <c r="F246" s="12" t="b">
        <f>IF(ISNUMBER(SEARCH(T$1,$D246)),MAX(F$1:F245)+1)</f>
        <v>0</v>
      </c>
      <c r="G246" s="12" t="b">
        <f>IF(ISNUMBER(SEARCH(U$1,$D246)),MAX(G$1:G245)+1)</f>
        <v>0</v>
      </c>
      <c r="H246" s="12" t="b">
        <f>IF(ISNUMBER(SEARCH(V$1,$D246)),MAX(H$1:H245)+1)</f>
        <v>0</v>
      </c>
      <c r="I246" s="12" t="b">
        <f>IF(ISNUMBER(SEARCH(W$1,$D246)),MAX(I$1:I245)+1)</f>
        <v>0</v>
      </c>
      <c r="J246" s="12" t="b">
        <f>IF(ISNUMBER(SEARCH(X$1,$D246)),MAX(J$1:J245)+1)</f>
        <v>0</v>
      </c>
      <c r="K246" s="12" t="b">
        <f>IF(ISNUMBER(SEARCH(Y$1,$D246)),MAX(K$1:K245)+1)</f>
        <v>0</v>
      </c>
      <c r="L246" s="12" t="b">
        <f>IF(ISNUMBER(SEARCH(Z$1,$D246)),MAX(L$1:L245)+1)</f>
        <v>0</v>
      </c>
      <c r="M246" s="12" t="b">
        <f>IF(ISNUMBER(SEARCH(AA$1,$D246)),MAX(M$1:M245)+1)</f>
        <v>0</v>
      </c>
      <c r="N246" s="12" t="b">
        <f>IF(ISNUMBER(SEARCH(AB$1,$D246)),MAX(N$1:N245)+1)</f>
        <v>0</v>
      </c>
      <c r="O246" s="12" t="b">
        <f>IF(ISNUMBER(SEARCH(AC$1,$D246)),MAX(O$1:O245)+1)</f>
        <v>0</v>
      </c>
      <c r="P246" s="12" t="b">
        <f>IF(ISNUMBER(SEARCH(AD$1,$D246)),MAX(P$1:P245)+1)</f>
        <v>0</v>
      </c>
      <c r="Q246" s="12" t="str">
        <f>'AB Touchpoint System Workbook'!K257</f>
        <v>Client 245</v>
      </c>
      <c r="R246" s="13">
        <f t="shared" si="7"/>
        <v>245</v>
      </c>
      <c r="S246" s="14" t="str">
        <f>IFERROR(VLOOKUP($R246,E:$Q,13,0),"")</f>
        <v/>
      </c>
      <c r="T246" s="14" t="str">
        <f>IFERROR(VLOOKUP($R246,F:$Q,12,0),"")</f>
        <v/>
      </c>
      <c r="U246" s="14" t="str">
        <f>IFERROR(VLOOKUP($R246,G:$Q,11,0),"")</f>
        <v/>
      </c>
      <c r="V246" s="14" t="str">
        <f>IFERROR(VLOOKUP($R246,H:$Q,10,0),"")</f>
        <v/>
      </c>
      <c r="W246" s="14" t="str">
        <f>IFERROR(VLOOKUP($R246,I:$Q,9,0),"")</f>
        <v/>
      </c>
      <c r="X246" s="14" t="str">
        <f>IFERROR(VLOOKUP($R246,J:$Q,8,0),"")</f>
        <v/>
      </c>
      <c r="Y246" s="14" t="str">
        <f>IFERROR(VLOOKUP($R246,K:$Q,7,0),"")</f>
        <v/>
      </c>
      <c r="Z246" s="14" t="str">
        <f>IFERROR(VLOOKUP($R246,L:$Q,6,0),"")</f>
        <v/>
      </c>
      <c r="AA246" s="14" t="str">
        <f>IFERROR(VLOOKUP($R246,M:$Q,5,0),"")</f>
        <v/>
      </c>
      <c r="AB246" s="14" t="str">
        <f>IFERROR(VLOOKUP($R246,N:$Q,4,0),"")</f>
        <v/>
      </c>
      <c r="AC246" s="14" t="str">
        <f>IFERROR(VLOOKUP($R246,O:$Q,3,0),"")</f>
        <v/>
      </c>
      <c r="AD246" s="14" t="str">
        <f>IFERROR(VLOOKUP($R246,P:$Q,2,0),"")</f>
        <v/>
      </c>
    </row>
    <row r="247" spans="1:30" x14ac:dyDescent="0.15">
      <c r="A247" s="9">
        <f>'AB Touchpoint System Workbook'!Z258</f>
        <v>43252</v>
      </c>
      <c r="B247" s="14">
        <f t="shared" si="6"/>
        <v>6</v>
      </c>
      <c r="C247" s="12" t="str">
        <f>IF('AB Touchpoint System Workbook'!J258="A",VLOOKUP($B247,Reference!$A$93:D$104,4,0),IF('AB Touchpoint System Workbook'!J258="b",VLOOKUP($B247,Reference!$A$93:E$104,5,0),""))</f>
        <v/>
      </c>
      <c r="D247" s="12" t="str">
        <f>IF('AB Touchpoint System Workbook'!J258="A",Q247&amp;C247,IF('AB Touchpoint System Workbook'!J258="b",Q247&amp;C247,""))</f>
        <v/>
      </c>
      <c r="E247" s="12" t="b">
        <f>IF(ISNUMBER(SEARCH(S$1,$D247)),MAX(E$1:E246)+1)</f>
        <v>0</v>
      </c>
      <c r="F247" s="12" t="b">
        <f>IF(ISNUMBER(SEARCH(T$1,$D247)),MAX(F$1:F246)+1)</f>
        <v>0</v>
      </c>
      <c r="G247" s="12" t="b">
        <f>IF(ISNUMBER(SEARCH(U$1,$D247)),MAX(G$1:G246)+1)</f>
        <v>0</v>
      </c>
      <c r="H247" s="12" t="b">
        <f>IF(ISNUMBER(SEARCH(V$1,$D247)),MAX(H$1:H246)+1)</f>
        <v>0</v>
      </c>
      <c r="I247" s="12" t="b">
        <f>IF(ISNUMBER(SEARCH(W$1,$D247)),MAX(I$1:I246)+1)</f>
        <v>0</v>
      </c>
      <c r="J247" s="12" t="b">
        <f>IF(ISNUMBER(SEARCH(X$1,$D247)),MAX(J$1:J246)+1)</f>
        <v>0</v>
      </c>
      <c r="K247" s="12" t="b">
        <f>IF(ISNUMBER(SEARCH(Y$1,$D247)),MAX(K$1:K246)+1)</f>
        <v>0</v>
      </c>
      <c r="L247" s="12" t="b">
        <f>IF(ISNUMBER(SEARCH(Z$1,$D247)),MAX(L$1:L246)+1)</f>
        <v>0</v>
      </c>
      <c r="M247" s="12" t="b">
        <f>IF(ISNUMBER(SEARCH(AA$1,$D247)),MAX(M$1:M246)+1)</f>
        <v>0</v>
      </c>
      <c r="N247" s="12" t="b">
        <f>IF(ISNUMBER(SEARCH(AB$1,$D247)),MAX(N$1:N246)+1)</f>
        <v>0</v>
      </c>
      <c r="O247" s="12" t="b">
        <f>IF(ISNUMBER(SEARCH(AC$1,$D247)),MAX(O$1:O246)+1)</f>
        <v>0</v>
      </c>
      <c r="P247" s="12" t="b">
        <f>IF(ISNUMBER(SEARCH(AD$1,$D247)),MAX(P$1:P246)+1)</f>
        <v>0</v>
      </c>
      <c r="Q247" s="12" t="str">
        <f>'AB Touchpoint System Workbook'!K258</f>
        <v>Client 246</v>
      </c>
      <c r="R247" s="13">
        <f t="shared" si="7"/>
        <v>246</v>
      </c>
      <c r="S247" s="14" t="str">
        <f>IFERROR(VLOOKUP($R247,E:$Q,13,0),"")</f>
        <v/>
      </c>
      <c r="T247" s="14" t="str">
        <f>IFERROR(VLOOKUP($R247,F:$Q,12,0),"")</f>
        <v/>
      </c>
      <c r="U247" s="14" t="str">
        <f>IFERROR(VLOOKUP($R247,G:$Q,11,0),"")</f>
        <v/>
      </c>
      <c r="V247" s="14" t="str">
        <f>IFERROR(VLOOKUP($R247,H:$Q,10,0),"")</f>
        <v/>
      </c>
      <c r="W247" s="14" t="str">
        <f>IFERROR(VLOOKUP($R247,I:$Q,9,0),"")</f>
        <v/>
      </c>
      <c r="X247" s="14" t="str">
        <f>IFERROR(VLOOKUP($R247,J:$Q,8,0),"")</f>
        <v/>
      </c>
      <c r="Y247" s="14" t="str">
        <f>IFERROR(VLOOKUP($R247,K:$Q,7,0),"")</f>
        <v/>
      </c>
      <c r="Z247" s="14" t="str">
        <f>IFERROR(VLOOKUP($R247,L:$Q,6,0),"")</f>
        <v/>
      </c>
      <c r="AA247" s="14" t="str">
        <f>IFERROR(VLOOKUP($R247,M:$Q,5,0),"")</f>
        <v/>
      </c>
      <c r="AB247" s="14" t="str">
        <f>IFERROR(VLOOKUP($R247,N:$Q,4,0),"")</f>
        <v/>
      </c>
      <c r="AC247" s="14" t="str">
        <f>IFERROR(VLOOKUP($R247,O:$Q,3,0),"")</f>
        <v/>
      </c>
      <c r="AD247" s="14" t="str">
        <f>IFERROR(VLOOKUP($R247,P:$Q,2,0),"")</f>
        <v/>
      </c>
    </row>
    <row r="248" spans="1:30" x14ac:dyDescent="0.15">
      <c r="A248" s="9">
        <f>'AB Touchpoint System Workbook'!Z259</f>
        <v>43282</v>
      </c>
      <c r="B248" s="14">
        <f t="shared" si="6"/>
        <v>7</v>
      </c>
      <c r="C248" s="12" t="str">
        <f>IF('AB Touchpoint System Workbook'!J259="A",VLOOKUP($B248,Reference!$A$93:D$104,4,0),IF('AB Touchpoint System Workbook'!J259="b",VLOOKUP($B248,Reference!$A$93:E$104,5,0),""))</f>
        <v/>
      </c>
      <c r="D248" s="12" t="str">
        <f>IF('AB Touchpoint System Workbook'!J259="A",Q248&amp;C248,IF('AB Touchpoint System Workbook'!J259="b",Q248&amp;C248,""))</f>
        <v/>
      </c>
      <c r="E248" s="12" t="b">
        <f>IF(ISNUMBER(SEARCH(S$1,$D248)),MAX(E$1:E247)+1)</f>
        <v>0</v>
      </c>
      <c r="F248" s="12" t="b">
        <f>IF(ISNUMBER(SEARCH(T$1,$D248)),MAX(F$1:F247)+1)</f>
        <v>0</v>
      </c>
      <c r="G248" s="12" t="b">
        <f>IF(ISNUMBER(SEARCH(U$1,$D248)),MAX(G$1:G247)+1)</f>
        <v>0</v>
      </c>
      <c r="H248" s="12" t="b">
        <f>IF(ISNUMBER(SEARCH(V$1,$D248)),MAX(H$1:H247)+1)</f>
        <v>0</v>
      </c>
      <c r="I248" s="12" t="b">
        <f>IF(ISNUMBER(SEARCH(W$1,$D248)),MAX(I$1:I247)+1)</f>
        <v>0</v>
      </c>
      <c r="J248" s="12" t="b">
        <f>IF(ISNUMBER(SEARCH(X$1,$D248)),MAX(J$1:J247)+1)</f>
        <v>0</v>
      </c>
      <c r="K248" s="12" t="b">
        <f>IF(ISNUMBER(SEARCH(Y$1,$D248)),MAX(K$1:K247)+1)</f>
        <v>0</v>
      </c>
      <c r="L248" s="12" t="b">
        <f>IF(ISNUMBER(SEARCH(Z$1,$D248)),MAX(L$1:L247)+1)</f>
        <v>0</v>
      </c>
      <c r="M248" s="12" t="b">
        <f>IF(ISNUMBER(SEARCH(AA$1,$D248)),MAX(M$1:M247)+1)</f>
        <v>0</v>
      </c>
      <c r="N248" s="12" t="b">
        <f>IF(ISNUMBER(SEARCH(AB$1,$D248)),MAX(N$1:N247)+1)</f>
        <v>0</v>
      </c>
      <c r="O248" s="12" t="b">
        <f>IF(ISNUMBER(SEARCH(AC$1,$D248)),MAX(O$1:O247)+1)</f>
        <v>0</v>
      </c>
      <c r="P248" s="12" t="b">
        <f>IF(ISNUMBER(SEARCH(AD$1,$D248)),MAX(P$1:P247)+1)</f>
        <v>0</v>
      </c>
      <c r="Q248" s="12" t="str">
        <f>'AB Touchpoint System Workbook'!K259</f>
        <v>Client 247</v>
      </c>
      <c r="R248" s="13">
        <f t="shared" si="7"/>
        <v>247</v>
      </c>
      <c r="S248" s="14" t="str">
        <f>IFERROR(VLOOKUP($R248,E:$Q,13,0),"")</f>
        <v/>
      </c>
      <c r="T248" s="14" t="str">
        <f>IFERROR(VLOOKUP($R248,F:$Q,12,0),"")</f>
        <v/>
      </c>
      <c r="U248" s="14" t="str">
        <f>IFERROR(VLOOKUP($R248,G:$Q,11,0),"")</f>
        <v/>
      </c>
      <c r="V248" s="14" t="str">
        <f>IFERROR(VLOOKUP($R248,H:$Q,10,0),"")</f>
        <v/>
      </c>
      <c r="W248" s="14" t="str">
        <f>IFERROR(VLOOKUP($R248,I:$Q,9,0),"")</f>
        <v/>
      </c>
      <c r="X248" s="14" t="str">
        <f>IFERROR(VLOOKUP($R248,J:$Q,8,0),"")</f>
        <v/>
      </c>
      <c r="Y248" s="14" t="str">
        <f>IFERROR(VLOOKUP($R248,K:$Q,7,0),"")</f>
        <v/>
      </c>
      <c r="Z248" s="14" t="str">
        <f>IFERROR(VLOOKUP($R248,L:$Q,6,0),"")</f>
        <v/>
      </c>
      <c r="AA248" s="14" t="str">
        <f>IFERROR(VLOOKUP($R248,M:$Q,5,0),"")</f>
        <v/>
      </c>
      <c r="AB248" s="14" t="str">
        <f>IFERROR(VLOOKUP($R248,N:$Q,4,0),"")</f>
        <v/>
      </c>
      <c r="AC248" s="14" t="str">
        <f>IFERROR(VLOOKUP($R248,O:$Q,3,0),"")</f>
        <v/>
      </c>
      <c r="AD248" s="14" t="str">
        <f>IFERROR(VLOOKUP($R248,P:$Q,2,0),"")</f>
        <v/>
      </c>
    </row>
    <row r="249" spans="1:30" x14ac:dyDescent="0.15">
      <c r="A249" s="9">
        <f>'AB Touchpoint System Workbook'!Z260</f>
        <v>43313</v>
      </c>
      <c r="B249" s="14">
        <f t="shared" si="6"/>
        <v>8</v>
      </c>
      <c r="C249" s="12" t="str">
        <f>IF('AB Touchpoint System Workbook'!J260="A",VLOOKUP($B249,Reference!$A$93:D$104,4,0),IF('AB Touchpoint System Workbook'!J260="b",VLOOKUP($B249,Reference!$A$93:E$104,5,0),""))</f>
        <v/>
      </c>
      <c r="D249" s="12" t="str">
        <f>IF('AB Touchpoint System Workbook'!J260="A",Q249&amp;C249,IF('AB Touchpoint System Workbook'!J260="b",Q249&amp;C249,""))</f>
        <v/>
      </c>
      <c r="E249" s="12" t="b">
        <f>IF(ISNUMBER(SEARCH(S$1,$D249)),MAX(E$1:E248)+1)</f>
        <v>0</v>
      </c>
      <c r="F249" s="12" t="b">
        <f>IF(ISNUMBER(SEARCH(T$1,$D249)),MAX(F$1:F248)+1)</f>
        <v>0</v>
      </c>
      <c r="G249" s="12" t="b">
        <f>IF(ISNUMBER(SEARCH(U$1,$D249)),MAX(G$1:G248)+1)</f>
        <v>0</v>
      </c>
      <c r="H249" s="12" t="b">
        <f>IF(ISNUMBER(SEARCH(V$1,$D249)),MAX(H$1:H248)+1)</f>
        <v>0</v>
      </c>
      <c r="I249" s="12" t="b">
        <f>IF(ISNUMBER(SEARCH(W$1,$D249)),MAX(I$1:I248)+1)</f>
        <v>0</v>
      </c>
      <c r="J249" s="12" t="b">
        <f>IF(ISNUMBER(SEARCH(X$1,$D249)),MAX(J$1:J248)+1)</f>
        <v>0</v>
      </c>
      <c r="K249" s="12" t="b">
        <f>IF(ISNUMBER(SEARCH(Y$1,$D249)),MAX(K$1:K248)+1)</f>
        <v>0</v>
      </c>
      <c r="L249" s="12" t="b">
        <f>IF(ISNUMBER(SEARCH(Z$1,$D249)),MAX(L$1:L248)+1)</f>
        <v>0</v>
      </c>
      <c r="M249" s="12" t="b">
        <f>IF(ISNUMBER(SEARCH(AA$1,$D249)),MAX(M$1:M248)+1)</f>
        <v>0</v>
      </c>
      <c r="N249" s="12" t="b">
        <f>IF(ISNUMBER(SEARCH(AB$1,$D249)),MAX(N$1:N248)+1)</f>
        <v>0</v>
      </c>
      <c r="O249" s="12" t="b">
        <f>IF(ISNUMBER(SEARCH(AC$1,$D249)),MAX(O$1:O248)+1)</f>
        <v>0</v>
      </c>
      <c r="P249" s="12" t="b">
        <f>IF(ISNUMBER(SEARCH(AD$1,$D249)),MAX(P$1:P248)+1)</f>
        <v>0</v>
      </c>
      <c r="Q249" s="12" t="str">
        <f>'AB Touchpoint System Workbook'!K260</f>
        <v>Client 248</v>
      </c>
      <c r="R249" s="13">
        <f t="shared" si="7"/>
        <v>248</v>
      </c>
      <c r="S249" s="14" t="str">
        <f>IFERROR(VLOOKUP($R249,E:$Q,13,0),"")</f>
        <v/>
      </c>
      <c r="T249" s="14" t="str">
        <f>IFERROR(VLOOKUP($R249,F:$Q,12,0),"")</f>
        <v/>
      </c>
      <c r="U249" s="14" t="str">
        <f>IFERROR(VLOOKUP($R249,G:$Q,11,0),"")</f>
        <v/>
      </c>
      <c r="V249" s="14" t="str">
        <f>IFERROR(VLOOKUP($R249,H:$Q,10,0),"")</f>
        <v/>
      </c>
      <c r="W249" s="14" t="str">
        <f>IFERROR(VLOOKUP($R249,I:$Q,9,0),"")</f>
        <v/>
      </c>
      <c r="X249" s="14" t="str">
        <f>IFERROR(VLOOKUP($R249,J:$Q,8,0),"")</f>
        <v/>
      </c>
      <c r="Y249" s="14" t="str">
        <f>IFERROR(VLOOKUP($R249,K:$Q,7,0),"")</f>
        <v/>
      </c>
      <c r="Z249" s="14" t="str">
        <f>IFERROR(VLOOKUP($R249,L:$Q,6,0),"")</f>
        <v/>
      </c>
      <c r="AA249" s="14" t="str">
        <f>IFERROR(VLOOKUP($R249,M:$Q,5,0),"")</f>
        <v/>
      </c>
      <c r="AB249" s="14" t="str">
        <f>IFERROR(VLOOKUP($R249,N:$Q,4,0),"")</f>
        <v/>
      </c>
      <c r="AC249" s="14" t="str">
        <f>IFERROR(VLOOKUP($R249,O:$Q,3,0),"")</f>
        <v/>
      </c>
      <c r="AD249" s="14" t="str">
        <f>IFERROR(VLOOKUP($R249,P:$Q,2,0),"")</f>
        <v/>
      </c>
    </row>
    <row r="250" spans="1:30" x14ac:dyDescent="0.15">
      <c r="A250" s="9">
        <f>'AB Touchpoint System Workbook'!Z261</f>
        <v>43344</v>
      </c>
      <c r="B250" s="14">
        <f t="shared" si="6"/>
        <v>9</v>
      </c>
      <c r="C250" s="12" t="str">
        <f>IF('AB Touchpoint System Workbook'!J261="A",VLOOKUP($B250,Reference!$A$93:D$104,4,0),IF('AB Touchpoint System Workbook'!J261="b",VLOOKUP($B250,Reference!$A$93:E$104,5,0),""))</f>
        <v/>
      </c>
      <c r="D250" s="12" t="str">
        <f>IF('AB Touchpoint System Workbook'!J261="A",Q250&amp;C250,IF('AB Touchpoint System Workbook'!J261="b",Q250&amp;C250,""))</f>
        <v/>
      </c>
      <c r="E250" s="12" t="b">
        <f>IF(ISNUMBER(SEARCH(S$1,$D250)),MAX(E$1:E249)+1)</f>
        <v>0</v>
      </c>
      <c r="F250" s="12" t="b">
        <f>IF(ISNUMBER(SEARCH(T$1,$D250)),MAX(F$1:F249)+1)</f>
        <v>0</v>
      </c>
      <c r="G250" s="12" t="b">
        <f>IF(ISNUMBER(SEARCH(U$1,$D250)),MAX(G$1:G249)+1)</f>
        <v>0</v>
      </c>
      <c r="H250" s="12" t="b">
        <f>IF(ISNUMBER(SEARCH(V$1,$D250)),MAX(H$1:H249)+1)</f>
        <v>0</v>
      </c>
      <c r="I250" s="12" t="b">
        <f>IF(ISNUMBER(SEARCH(W$1,$D250)),MAX(I$1:I249)+1)</f>
        <v>0</v>
      </c>
      <c r="J250" s="12" t="b">
        <f>IF(ISNUMBER(SEARCH(X$1,$D250)),MAX(J$1:J249)+1)</f>
        <v>0</v>
      </c>
      <c r="K250" s="12" t="b">
        <f>IF(ISNUMBER(SEARCH(Y$1,$D250)),MAX(K$1:K249)+1)</f>
        <v>0</v>
      </c>
      <c r="L250" s="12" t="b">
        <f>IF(ISNUMBER(SEARCH(Z$1,$D250)),MAX(L$1:L249)+1)</f>
        <v>0</v>
      </c>
      <c r="M250" s="12" t="b">
        <f>IF(ISNUMBER(SEARCH(AA$1,$D250)),MAX(M$1:M249)+1)</f>
        <v>0</v>
      </c>
      <c r="N250" s="12" t="b">
        <f>IF(ISNUMBER(SEARCH(AB$1,$D250)),MAX(N$1:N249)+1)</f>
        <v>0</v>
      </c>
      <c r="O250" s="12" t="b">
        <f>IF(ISNUMBER(SEARCH(AC$1,$D250)),MAX(O$1:O249)+1)</f>
        <v>0</v>
      </c>
      <c r="P250" s="12" t="b">
        <f>IF(ISNUMBER(SEARCH(AD$1,$D250)),MAX(P$1:P249)+1)</f>
        <v>0</v>
      </c>
      <c r="Q250" s="12" t="str">
        <f>'AB Touchpoint System Workbook'!K261</f>
        <v>Client 249</v>
      </c>
      <c r="R250" s="13">
        <f t="shared" si="7"/>
        <v>249</v>
      </c>
      <c r="S250" s="14" t="str">
        <f>IFERROR(VLOOKUP($R250,E:$Q,13,0),"")</f>
        <v/>
      </c>
      <c r="T250" s="14" t="str">
        <f>IFERROR(VLOOKUP($R250,F:$Q,12,0),"")</f>
        <v/>
      </c>
      <c r="U250" s="14" t="str">
        <f>IFERROR(VLOOKUP($R250,G:$Q,11,0),"")</f>
        <v/>
      </c>
      <c r="V250" s="14" t="str">
        <f>IFERROR(VLOOKUP($R250,H:$Q,10,0),"")</f>
        <v/>
      </c>
      <c r="W250" s="14" t="str">
        <f>IFERROR(VLOOKUP($R250,I:$Q,9,0),"")</f>
        <v/>
      </c>
      <c r="X250" s="14" t="str">
        <f>IFERROR(VLOOKUP($R250,J:$Q,8,0),"")</f>
        <v/>
      </c>
      <c r="Y250" s="14" t="str">
        <f>IFERROR(VLOOKUP($R250,K:$Q,7,0),"")</f>
        <v/>
      </c>
      <c r="Z250" s="14" t="str">
        <f>IFERROR(VLOOKUP($R250,L:$Q,6,0),"")</f>
        <v/>
      </c>
      <c r="AA250" s="14" t="str">
        <f>IFERROR(VLOOKUP($R250,M:$Q,5,0),"")</f>
        <v/>
      </c>
      <c r="AB250" s="14" t="str">
        <f>IFERROR(VLOOKUP($R250,N:$Q,4,0),"")</f>
        <v/>
      </c>
      <c r="AC250" s="14" t="str">
        <f>IFERROR(VLOOKUP($R250,O:$Q,3,0),"")</f>
        <v/>
      </c>
      <c r="AD250" s="14" t="str">
        <f>IFERROR(VLOOKUP($R250,P:$Q,2,0),"")</f>
        <v/>
      </c>
    </row>
    <row r="251" spans="1:30" x14ac:dyDescent="0.15">
      <c r="A251" s="9">
        <f>'AB Touchpoint System Workbook'!Z262</f>
        <v>43374</v>
      </c>
      <c r="B251" s="14">
        <f t="shared" si="6"/>
        <v>10</v>
      </c>
      <c r="C251" s="12" t="str">
        <f>IF('AB Touchpoint System Workbook'!J262="A",VLOOKUP($B251,Reference!$A$93:D$104,4,0),IF('AB Touchpoint System Workbook'!J262="b",VLOOKUP($B251,Reference!$A$93:E$104,5,0),""))</f>
        <v/>
      </c>
      <c r="D251" s="12" t="str">
        <f>IF('AB Touchpoint System Workbook'!J262="A",Q251&amp;C251,IF('AB Touchpoint System Workbook'!J262="b",Q251&amp;C251,""))</f>
        <v/>
      </c>
      <c r="E251" s="12" t="b">
        <f>IF(ISNUMBER(SEARCH(S$1,$D251)),MAX(E$1:E250)+1)</f>
        <v>0</v>
      </c>
      <c r="F251" s="12" t="b">
        <f>IF(ISNUMBER(SEARCH(T$1,$D251)),MAX(F$1:F250)+1)</f>
        <v>0</v>
      </c>
      <c r="G251" s="12" t="b">
        <f>IF(ISNUMBER(SEARCH(U$1,$D251)),MAX(G$1:G250)+1)</f>
        <v>0</v>
      </c>
      <c r="H251" s="12" t="b">
        <f>IF(ISNUMBER(SEARCH(V$1,$D251)),MAX(H$1:H250)+1)</f>
        <v>0</v>
      </c>
      <c r="I251" s="12" t="b">
        <f>IF(ISNUMBER(SEARCH(W$1,$D251)),MAX(I$1:I250)+1)</f>
        <v>0</v>
      </c>
      <c r="J251" s="12" t="b">
        <f>IF(ISNUMBER(SEARCH(X$1,$D251)),MAX(J$1:J250)+1)</f>
        <v>0</v>
      </c>
      <c r="K251" s="12" t="b">
        <f>IF(ISNUMBER(SEARCH(Y$1,$D251)),MAX(K$1:K250)+1)</f>
        <v>0</v>
      </c>
      <c r="L251" s="12" t="b">
        <f>IF(ISNUMBER(SEARCH(Z$1,$D251)),MAX(L$1:L250)+1)</f>
        <v>0</v>
      </c>
      <c r="M251" s="12" t="b">
        <f>IF(ISNUMBER(SEARCH(AA$1,$D251)),MAX(M$1:M250)+1)</f>
        <v>0</v>
      </c>
      <c r="N251" s="12" t="b">
        <f>IF(ISNUMBER(SEARCH(AB$1,$D251)),MAX(N$1:N250)+1)</f>
        <v>0</v>
      </c>
      <c r="O251" s="12" t="b">
        <f>IF(ISNUMBER(SEARCH(AC$1,$D251)),MAX(O$1:O250)+1)</f>
        <v>0</v>
      </c>
      <c r="P251" s="12" t="b">
        <f>IF(ISNUMBER(SEARCH(AD$1,$D251)),MAX(P$1:P250)+1)</f>
        <v>0</v>
      </c>
      <c r="Q251" s="12" t="str">
        <f>'AB Touchpoint System Workbook'!K262</f>
        <v>Client 250</v>
      </c>
      <c r="R251" s="13">
        <f t="shared" si="7"/>
        <v>250</v>
      </c>
      <c r="S251" s="14" t="str">
        <f>IFERROR(VLOOKUP($R251,E:$Q,13,0),"")</f>
        <v/>
      </c>
      <c r="T251" s="14" t="str">
        <f>IFERROR(VLOOKUP($R251,F:$Q,12,0),"")</f>
        <v/>
      </c>
      <c r="U251" s="14" t="str">
        <f>IFERROR(VLOOKUP($R251,G:$Q,11,0),"")</f>
        <v/>
      </c>
      <c r="V251" s="14" t="str">
        <f>IFERROR(VLOOKUP($R251,H:$Q,10,0),"")</f>
        <v/>
      </c>
      <c r="W251" s="14" t="str">
        <f>IFERROR(VLOOKUP($R251,I:$Q,9,0),"")</f>
        <v/>
      </c>
      <c r="X251" s="14" t="str">
        <f>IFERROR(VLOOKUP($R251,J:$Q,8,0),"")</f>
        <v/>
      </c>
      <c r="Y251" s="14" t="str">
        <f>IFERROR(VLOOKUP($R251,K:$Q,7,0),"")</f>
        <v/>
      </c>
      <c r="Z251" s="14" t="str">
        <f>IFERROR(VLOOKUP($R251,L:$Q,6,0),"")</f>
        <v/>
      </c>
      <c r="AA251" s="14" t="str">
        <f>IFERROR(VLOOKUP($R251,M:$Q,5,0),"")</f>
        <v/>
      </c>
      <c r="AB251" s="14" t="str">
        <f>IFERROR(VLOOKUP($R251,N:$Q,4,0),"")</f>
        <v/>
      </c>
      <c r="AC251" s="14" t="str">
        <f>IFERROR(VLOOKUP($R251,O:$Q,3,0),"")</f>
        <v/>
      </c>
      <c r="AD251" s="14" t="str">
        <f>IFERROR(VLOOKUP($R251,P:$Q,2,0),"")</f>
        <v/>
      </c>
    </row>
    <row r="252" spans="1:30" x14ac:dyDescent="0.15">
      <c r="A252" s="9">
        <f>'AB Touchpoint System Workbook'!Z263</f>
        <v>43405</v>
      </c>
      <c r="B252" s="14">
        <f t="shared" si="6"/>
        <v>11</v>
      </c>
      <c r="C252" s="12" t="str">
        <f>IF('AB Touchpoint System Workbook'!J263="A",VLOOKUP($B252,Reference!$A$93:D$104,4,0),IF('AB Touchpoint System Workbook'!J263="b",VLOOKUP($B252,Reference!$A$93:E$104,5,0),""))</f>
        <v/>
      </c>
      <c r="D252" s="12" t="str">
        <f>IF('AB Touchpoint System Workbook'!J263="A",Q252&amp;C252,IF('AB Touchpoint System Workbook'!J263="b",Q252&amp;C252,""))</f>
        <v/>
      </c>
      <c r="E252" s="12" t="b">
        <f>IF(ISNUMBER(SEARCH(S$1,$D252)),MAX(E$1:E251)+1)</f>
        <v>0</v>
      </c>
      <c r="F252" s="12" t="b">
        <f>IF(ISNUMBER(SEARCH(T$1,$D252)),MAX(F$1:F251)+1)</f>
        <v>0</v>
      </c>
      <c r="G252" s="12" t="b">
        <f>IF(ISNUMBER(SEARCH(U$1,$D252)),MAX(G$1:G251)+1)</f>
        <v>0</v>
      </c>
      <c r="H252" s="12" t="b">
        <f>IF(ISNUMBER(SEARCH(V$1,$D252)),MAX(H$1:H251)+1)</f>
        <v>0</v>
      </c>
      <c r="I252" s="12" t="b">
        <f>IF(ISNUMBER(SEARCH(W$1,$D252)),MAX(I$1:I251)+1)</f>
        <v>0</v>
      </c>
      <c r="J252" s="12" t="b">
        <f>IF(ISNUMBER(SEARCH(X$1,$D252)),MAX(J$1:J251)+1)</f>
        <v>0</v>
      </c>
      <c r="K252" s="12" t="b">
        <f>IF(ISNUMBER(SEARCH(Y$1,$D252)),MAX(K$1:K251)+1)</f>
        <v>0</v>
      </c>
      <c r="L252" s="12" t="b">
        <f>IF(ISNUMBER(SEARCH(Z$1,$D252)),MAX(L$1:L251)+1)</f>
        <v>0</v>
      </c>
      <c r="M252" s="12" t="b">
        <f>IF(ISNUMBER(SEARCH(AA$1,$D252)),MAX(M$1:M251)+1)</f>
        <v>0</v>
      </c>
      <c r="N252" s="12" t="b">
        <f>IF(ISNUMBER(SEARCH(AB$1,$D252)),MAX(N$1:N251)+1)</f>
        <v>0</v>
      </c>
      <c r="O252" s="12" t="b">
        <f>IF(ISNUMBER(SEARCH(AC$1,$D252)),MAX(O$1:O251)+1)</f>
        <v>0</v>
      </c>
      <c r="P252" s="12" t="b">
        <f>IF(ISNUMBER(SEARCH(AD$1,$D252)),MAX(P$1:P251)+1)</f>
        <v>0</v>
      </c>
      <c r="Q252" s="12" t="str">
        <f>'AB Touchpoint System Workbook'!K263</f>
        <v>Client 251</v>
      </c>
      <c r="R252" s="13">
        <f t="shared" si="7"/>
        <v>251</v>
      </c>
      <c r="S252" s="14" t="str">
        <f>IFERROR(VLOOKUP($R252,E:$Q,13,0),"")</f>
        <v/>
      </c>
      <c r="T252" s="14" t="str">
        <f>IFERROR(VLOOKUP($R252,F:$Q,12,0),"")</f>
        <v/>
      </c>
      <c r="U252" s="14" t="str">
        <f>IFERROR(VLOOKUP($R252,G:$Q,11,0),"")</f>
        <v/>
      </c>
      <c r="V252" s="14" t="str">
        <f>IFERROR(VLOOKUP($R252,H:$Q,10,0),"")</f>
        <v/>
      </c>
      <c r="W252" s="14" t="str">
        <f>IFERROR(VLOOKUP($R252,I:$Q,9,0),"")</f>
        <v/>
      </c>
      <c r="X252" s="14" t="str">
        <f>IFERROR(VLOOKUP($R252,J:$Q,8,0),"")</f>
        <v/>
      </c>
      <c r="Y252" s="14" t="str">
        <f>IFERROR(VLOOKUP($R252,K:$Q,7,0),"")</f>
        <v/>
      </c>
      <c r="Z252" s="14" t="str">
        <f>IFERROR(VLOOKUP($R252,L:$Q,6,0),"")</f>
        <v/>
      </c>
      <c r="AA252" s="14" t="str">
        <f>IFERROR(VLOOKUP($R252,M:$Q,5,0),"")</f>
        <v/>
      </c>
      <c r="AB252" s="14" t="str">
        <f>IFERROR(VLOOKUP($R252,N:$Q,4,0),"")</f>
        <v/>
      </c>
      <c r="AC252" s="14" t="str">
        <f>IFERROR(VLOOKUP($R252,O:$Q,3,0),"")</f>
        <v/>
      </c>
      <c r="AD252" s="14" t="str">
        <f>IFERROR(VLOOKUP($R252,P:$Q,2,0),"")</f>
        <v/>
      </c>
    </row>
    <row r="253" spans="1:30" x14ac:dyDescent="0.15">
      <c r="A253" s="9">
        <f>'AB Touchpoint System Workbook'!Z264</f>
        <v>43435</v>
      </c>
      <c r="B253" s="14">
        <f t="shared" si="6"/>
        <v>12</v>
      </c>
      <c r="C253" s="12" t="str">
        <f>IF('AB Touchpoint System Workbook'!J264="A",VLOOKUP($B253,Reference!$A$93:D$104,4,0),IF('AB Touchpoint System Workbook'!J264="b",VLOOKUP($B253,Reference!$A$93:E$104,5,0),""))</f>
        <v/>
      </c>
      <c r="D253" s="12" t="str">
        <f>IF('AB Touchpoint System Workbook'!J264="A",Q253&amp;C253,IF('AB Touchpoint System Workbook'!J264="b",Q253&amp;C253,""))</f>
        <v/>
      </c>
      <c r="E253" s="12" t="b">
        <f>IF(ISNUMBER(SEARCH(S$1,$D253)),MAX(E$1:E252)+1)</f>
        <v>0</v>
      </c>
      <c r="F253" s="12" t="b">
        <f>IF(ISNUMBER(SEARCH(T$1,$D253)),MAX(F$1:F252)+1)</f>
        <v>0</v>
      </c>
      <c r="G253" s="12" t="b">
        <f>IF(ISNUMBER(SEARCH(U$1,$D253)),MAX(G$1:G252)+1)</f>
        <v>0</v>
      </c>
      <c r="H253" s="12" t="b">
        <f>IF(ISNUMBER(SEARCH(V$1,$D253)),MAX(H$1:H252)+1)</f>
        <v>0</v>
      </c>
      <c r="I253" s="12" t="b">
        <f>IF(ISNUMBER(SEARCH(W$1,$D253)),MAX(I$1:I252)+1)</f>
        <v>0</v>
      </c>
      <c r="J253" s="12" t="b">
        <f>IF(ISNUMBER(SEARCH(X$1,$D253)),MAX(J$1:J252)+1)</f>
        <v>0</v>
      </c>
      <c r="K253" s="12" t="b">
        <f>IF(ISNUMBER(SEARCH(Y$1,$D253)),MAX(K$1:K252)+1)</f>
        <v>0</v>
      </c>
      <c r="L253" s="12" t="b">
        <f>IF(ISNUMBER(SEARCH(Z$1,$D253)),MAX(L$1:L252)+1)</f>
        <v>0</v>
      </c>
      <c r="M253" s="12" t="b">
        <f>IF(ISNUMBER(SEARCH(AA$1,$D253)),MAX(M$1:M252)+1)</f>
        <v>0</v>
      </c>
      <c r="N253" s="12" t="b">
        <f>IF(ISNUMBER(SEARCH(AB$1,$D253)),MAX(N$1:N252)+1)</f>
        <v>0</v>
      </c>
      <c r="O253" s="12" t="b">
        <f>IF(ISNUMBER(SEARCH(AC$1,$D253)),MAX(O$1:O252)+1)</f>
        <v>0</v>
      </c>
      <c r="P253" s="12" t="b">
        <f>IF(ISNUMBER(SEARCH(AD$1,$D253)),MAX(P$1:P252)+1)</f>
        <v>0</v>
      </c>
      <c r="Q253" s="12" t="str">
        <f>'AB Touchpoint System Workbook'!K264</f>
        <v>Client 252</v>
      </c>
      <c r="R253" s="13">
        <f t="shared" si="7"/>
        <v>252</v>
      </c>
      <c r="S253" s="14" t="str">
        <f>IFERROR(VLOOKUP($R253,E:$Q,13,0),"")</f>
        <v/>
      </c>
      <c r="T253" s="14" t="str">
        <f>IFERROR(VLOOKUP($R253,F:$Q,12,0),"")</f>
        <v/>
      </c>
      <c r="U253" s="14" t="str">
        <f>IFERROR(VLOOKUP($R253,G:$Q,11,0),"")</f>
        <v/>
      </c>
      <c r="V253" s="14" t="str">
        <f>IFERROR(VLOOKUP($R253,H:$Q,10,0),"")</f>
        <v/>
      </c>
      <c r="W253" s="14" t="str">
        <f>IFERROR(VLOOKUP($R253,I:$Q,9,0),"")</f>
        <v/>
      </c>
      <c r="X253" s="14" t="str">
        <f>IFERROR(VLOOKUP($R253,J:$Q,8,0),"")</f>
        <v/>
      </c>
      <c r="Y253" s="14" t="str">
        <f>IFERROR(VLOOKUP($R253,K:$Q,7,0),"")</f>
        <v/>
      </c>
      <c r="Z253" s="14" t="str">
        <f>IFERROR(VLOOKUP($R253,L:$Q,6,0),"")</f>
        <v/>
      </c>
      <c r="AA253" s="14" t="str">
        <f>IFERROR(VLOOKUP($R253,M:$Q,5,0),"")</f>
        <v/>
      </c>
      <c r="AB253" s="14" t="str">
        <f>IFERROR(VLOOKUP($R253,N:$Q,4,0),"")</f>
        <v/>
      </c>
      <c r="AC253" s="14" t="str">
        <f>IFERROR(VLOOKUP($R253,O:$Q,3,0),"")</f>
        <v/>
      </c>
      <c r="AD253" s="14" t="str">
        <f>IFERROR(VLOOKUP($R253,P:$Q,2,0),"")</f>
        <v/>
      </c>
    </row>
    <row r="254" spans="1:30" x14ac:dyDescent="0.15">
      <c r="A254" s="9">
        <f>'AB Touchpoint System Workbook'!Z265</f>
        <v>43101</v>
      </c>
      <c r="B254" s="14">
        <f t="shared" si="6"/>
        <v>1</v>
      </c>
      <c r="C254" s="12" t="str">
        <f>IF('AB Touchpoint System Workbook'!J265="A",VLOOKUP($B254,Reference!$A$93:D$104,4,0),IF('AB Touchpoint System Workbook'!J265="b",VLOOKUP($B254,Reference!$A$93:E$104,5,0),""))</f>
        <v/>
      </c>
      <c r="D254" s="12" t="str">
        <f>IF('AB Touchpoint System Workbook'!J265="A",Q254&amp;C254,IF('AB Touchpoint System Workbook'!J265="b",Q254&amp;C254,""))</f>
        <v/>
      </c>
      <c r="E254" s="12" t="b">
        <f>IF(ISNUMBER(SEARCH(S$1,$D254)),MAX(E$1:E253)+1)</f>
        <v>0</v>
      </c>
      <c r="F254" s="12" t="b">
        <f>IF(ISNUMBER(SEARCH(T$1,$D254)),MAX(F$1:F253)+1)</f>
        <v>0</v>
      </c>
      <c r="G254" s="12" t="b">
        <f>IF(ISNUMBER(SEARCH(U$1,$D254)),MAX(G$1:G253)+1)</f>
        <v>0</v>
      </c>
      <c r="H254" s="12" t="b">
        <f>IF(ISNUMBER(SEARCH(V$1,$D254)),MAX(H$1:H253)+1)</f>
        <v>0</v>
      </c>
      <c r="I254" s="12" t="b">
        <f>IF(ISNUMBER(SEARCH(W$1,$D254)),MAX(I$1:I253)+1)</f>
        <v>0</v>
      </c>
      <c r="J254" s="12" t="b">
        <f>IF(ISNUMBER(SEARCH(X$1,$D254)),MAX(J$1:J253)+1)</f>
        <v>0</v>
      </c>
      <c r="K254" s="12" t="b">
        <f>IF(ISNUMBER(SEARCH(Y$1,$D254)),MAX(K$1:K253)+1)</f>
        <v>0</v>
      </c>
      <c r="L254" s="12" t="b">
        <f>IF(ISNUMBER(SEARCH(Z$1,$D254)),MAX(L$1:L253)+1)</f>
        <v>0</v>
      </c>
      <c r="M254" s="12" t="b">
        <f>IF(ISNUMBER(SEARCH(AA$1,$D254)),MAX(M$1:M253)+1)</f>
        <v>0</v>
      </c>
      <c r="N254" s="12" t="b">
        <f>IF(ISNUMBER(SEARCH(AB$1,$D254)),MAX(N$1:N253)+1)</f>
        <v>0</v>
      </c>
      <c r="O254" s="12" t="b">
        <f>IF(ISNUMBER(SEARCH(AC$1,$D254)),MAX(O$1:O253)+1)</f>
        <v>0</v>
      </c>
      <c r="P254" s="12" t="b">
        <f>IF(ISNUMBER(SEARCH(AD$1,$D254)),MAX(P$1:P253)+1)</f>
        <v>0</v>
      </c>
      <c r="Q254" s="12" t="str">
        <f>'AB Touchpoint System Workbook'!K265</f>
        <v>Client 253</v>
      </c>
      <c r="R254" s="13">
        <f t="shared" si="7"/>
        <v>253</v>
      </c>
      <c r="S254" s="14" t="str">
        <f>IFERROR(VLOOKUP($R254,E:$Q,13,0),"")</f>
        <v/>
      </c>
      <c r="T254" s="14" t="str">
        <f>IFERROR(VLOOKUP($R254,F:$Q,12,0),"")</f>
        <v/>
      </c>
      <c r="U254" s="14" t="str">
        <f>IFERROR(VLOOKUP($R254,G:$Q,11,0),"")</f>
        <v/>
      </c>
      <c r="V254" s="14" t="str">
        <f>IFERROR(VLOOKUP($R254,H:$Q,10,0),"")</f>
        <v/>
      </c>
      <c r="W254" s="14" t="str">
        <f>IFERROR(VLOOKUP($R254,I:$Q,9,0),"")</f>
        <v/>
      </c>
      <c r="X254" s="14" t="str">
        <f>IFERROR(VLOOKUP($R254,J:$Q,8,0),"")</f>
        <v/>
      </c>
      <c r="Y254" s="14" t="str">
        <f>IFERROR(VLOOKUP($R254,K:$Q,7,0),"")</f>
        <v/>
      </c>
      <c r="Z254" s="14" t="str">
        <f>IFERROR(VLOOKUP($R254,L:$Q,6,0),"")</f>
        <v/>
      </c>
      <c r="AA254" s="14" t="str">
        <f>IFERROR(VLOOKUP($R254,M:$Q,5,0),"")</f>
        <v/>
      </c>
      <c r="AB254" s="14" t="str">
        <f>IFERROR(VLOOKUP($R254,N:$Q,4,0),"")</f>
        <v/>
      </c>
      <c r="AC254" s="14" t="str">
        <f>IFERROR(VLOOKUP($R254,O:$Q,3,0),"")</f>
        <v/>
      </c>
      <c r="AD254" s="14" t="str">
        <f>IFERROR(VLOOKUP($R254,P:$Q,2,0),"")</f>
        <v/>
      </c>
    </row>
    <row r="255" spans="1:30" x14ac:dyDescent="0.15">
      <c r="A255" s="9">
        <f>'AB Touchpoint System Workbook'!Z266</f>
        <v>43132</v>
      </c>
      <c r="B255" s="14">
        <f t="shared" si="6"/>
        <v>2</v>
      </c>
      <c r="C255" s="12" t="str">
        <f>IF('AB Touchpoint System Workbook'!J266="A",VLOOKUP($B255,Reference!$A$93:D$104,4,0),IF('AB Touchpoint System Workbook'!J266="b",VLOOKUP($B255,Reference!$A$93:E$104,5,0),""))</f>
        <v/>
      </c>
      <c r="D255" s="12" t="str">
        <f>IF('AB Touchpoint System Workbook'!J266="A",Q255&amp;C255,IF('AB Touchpoint System Workbook'!J266="b",Q255&amp;C255,""))</f>
        <v/>
      </c>
      <c r="E255" s="12" t="b">
        <f>IF(ISNUMBER(SEARCH(S$1,$D255)),MAX(E$1:E254)+1)</f>
        <v>0</v>
      </c>
      <c r="F255" s="12" t="b">
        <f>IF(ISNUMBER(SEARCH(T$1,$D255)),MAX(F$1:F254)+1)</f>
        <v>0</v>
      </c>
      <c r="G255" s="12" t="b">
        <f>IF(ISNUMBER(SEARCH(U$1,$D255)),MAX(G$1:G254)+1)</f>
        <v>0</v>
      </c>
      <c r="H255" s="12" t="b">
        <f>IF(ISNUMBER(SEARCH(V$1,$D255)),MAX(H$1:H254)+1)</f>
        <v>0</v>
      </c>
      <c r="I255" s="12" t="b">
        <f>IF(ISNUMBER(SEARCH(W$1,$D255)),MAX(I$1:I254)+1)</f>
        <v>0</v>
      </c>
      <c r="J255" s="12" t="b">
        <f>IF(ISNUMBER(SEARCH(X$1,$D255)),MAX(J$1:J254)+1)</f>
        <v>0</v>
      </c>
      <c r="K255" s="12" t="b">
        <f>IF(ISNUMBER(SEARCH(Y$1,$D255)),MAX(K$1:K254)+1)</f>
        <v>0</v>
      </c>
      <c r="L255" s="12" t="b">
        <f>IF(ISNUMBER(SEARCH(Z$1,$D255)),MAX(L$1:L254)+1)</f>
        <v>0</v>
      </c>
      <c r="M255" s="12" t="b">
        <f>IF(ISNUMBER(SEARCH(AA$1,$D255)),MAX(M$1:M254)+1)</f>
        <v>0</v>
      </c>
      <c r="N255" s="12" t="b">
        <f>IF(ISNUMBER(SEARCH(AB$1,$D255)),MAX(N$1:N254)+1)</f>
        <v>0</v>
      </c>
      <c r="O255" s="12" t="b">
        <f>IF(ISNUMBER(SEARCH(AC$1,$D255)),MAX(O$1:O254)+1)</f>
        <v>0</v>
      </c>
      <c r="P255" s="12" t="b">
        <f>IF(ISNUMBER(SEARCH(AD$1,$D255)),MAX(P$1:P254)+1)</f>
        <v>0</v>
      </c>
      <c r="Q255" s="12" t="str">
        <f>'AB Touchpoint System Workbook'!K266</f>
        <v>Client 254</v>
      </c>
      <c r="R255" s="13">
        <f t="shared" si="7"/>
        <v>254</v>
      </c>
      <c r="S255" s="14" t="str">
        <f>IFERROR(VLOOKUP($R255,E:$Q,13,0),"")</f>
        <v/>
      </c>
      <c r="T255" s="14" t="str">
        <f>IFERROR(VLOOKUP($R255,F:$Q,12,0),"")</f>
        <v/>
      </c>
      <c r="U255" s="14" t="str">
        <f>IFERROR(VLOOKUP($R255,G:$Q,11,0),"")</f>
        <v/>
      </c>
      <c r="V255" s="14" t="str">
        <f>IFERROR(VLOOKUP($R255,H:$Q,10,0),"")</f>
        <v/>
      </c>
      <c r="W255" s="14" t="str">
        <f>IFERROR(VLOOKUP($R255,I:$Q,9,0),"")</f>
        <v/>
      </c>
      <c r="X255" s="14" t="str">
        <f>IFERROR(VLOOKUP($R255,J:$Q,8,0),"")</f>
        <v/>
      </c>
      <c r="Y255" s="14" t="str">
        <f>IFERROR(VLOOKUP($R255,K:$Q,7,0),"")</f>
        <v/>
      </c>
      <c r="Z255" s="14" t="str">
        <f>IFERROR(VLOOKUP($R255,L:$Q,6,0),"")</f>
        <v/>
      </c>
      <c r="AA255" s="14" t="str">
        <f>IFERROR(VLOOKUP($R255,M:$Q,5,0),"")</f>
        <v/>
      </c>
      <c r="AB255" s="14" t="str">
        <f>IFERROR(VLOOKUP($R255,N:$Q,4,0),"")</f>
        <v/>
      </c>
      <c r="AC255" s="14" t="str">
        <f>IFERROR(VLOOKUP($R255,O:$Q,3,0),"")</f>
        <v/>
      </c>
      <c r="AD255" s="14" t="str">
        <f>IFERROR(VLOOKUP($R255,P:$Q,2,0),"")</f>
        <v/>
      </c>
    </row>
    <row r="256" spans="1:30" x14ac:dyDescent="0.15">
      <c r="A256" s="9">
        <f>'AB Touchpoint System Workbook'!Z267</f>
        <v>43160</v>
      </c>
      <c r="B256" s="14">
        <f t="shared" si="6"/>
        <v>3</v>
      </c>
      <c r="C256" s="12" t="str">
        <f>IF('AB Touchpoint System Workbook'!J267="A",VLOOKUP($B256,Reference!$A$93:D$104,4,0),IF('AB Touchpoint System Workbook'!J267="b",VLOOKUP($B256,Reference!$A$93:E$104,5,0),""))</f>
        <v/>
      </c>
      <c r="D256" s="12" t="str">
        <f>IF('AB Touchpoint System Workbook'!J267="A",Q256&amp;C256,IF('AB Touchpoint System Workbook'!J267="b",Q256&amp;C256,""))</f>
        <v/>
      </c>
      <c r="E256" s="12" t="b">
        <f>IF(ISNUMBER(SEARCH(S$1,$D256)),MAX(E$1:E255)+1)</f>
        <v>0</v>
      </c>
      <c r="F256" s="12" t="b">
        <f>IF(ISNUMBER(SEARCH(T$1,$D256)),MAX(F$1:F255)+1)</f>
        <v>0</v>
      </c>
      <c r="G256" s="12" t="b">
        <f>IF(ISNUMBER(SEARCH(U$1,$D256)),MAX(G$1:G255)+1)</f>
        <v>0</v>
      </c>
      <c r="H256" s="12" t="b">
        <f>IF(ISNUMBER(SEARCH(V$1,$D256)),MAX(H$1:H255)+1)</f>
        <v>0</v>
      </c>
      <c r="I256" s="12" t="b">
        <f>IF(ISNUMBER(SEARCH(W$1,$D256)),MAX(I$1:I255)+1)</f>
        <v>0</v>
      </c>
      <c r="J256" s="12" t="b">
        <f>IF(ISNUMBER(SEARCH(X$1,$D256)),MAX(J$1:J255)+1)</f>
        <v>0</v>
      </c>
      <c r="K256" s="12" t="b">
        <f>IF(ISNUMBER(SEARCH(Y$1,$D256)),MAX(K$1:K255)+1)</f>
        <v>0</v>
      </c>
      <c r="L256" s="12" t="b">
        <f>IF(ISNUMBER(SEARCH(Z$1,$D256)),MAX(L$1:L255)+1)</f>
        <v>0</v>
      </c>
      <c r="M256" s="12" t="b">
        <f>IF(ISNUMBER(SEARCH(AA$1,$D256)),MAX(M$1:M255)+1)</f>
        <v>0</v>
      </c>
      <c r="N256" s="12" t="b">
        <f>IF(ISNUMBER(SEARCH(AB$1,$D256)),MAX(N$1:N255)+1)</f>
        <v>0</v>
      </c>
      <c r="O256" s="12" t="b">
        <f>IF(ISNUMBER(SEARCH(AC$1,$D256)),MAX(O$1:O255)+1)</f>
        <v>0</v>
      </c>
      <c r="P256" s="12" t="b">
        <f>IF(ISNUMBER(SEARCH(AD$1,$D256)),MAX(P$1:P255)+1)</f>
        <v>0</v>
      </c>
      <c r="Q256" s="12" t="str">
        <f>'AB Touchpoint System Workbook'!K267</f>
        <v>Client 255</v>
      </c>
      <c r="R256" s="13">
        <f t="shared" si="7"/>
        <v>255</v>
      </c>
      <c r="S256" s="14" t="str">
        <f>IFERROR(VLOOKUP($R256,E:$Q,13,0),"")</f>
        <v/>
      </c>
      <c r="T256" s="14" t="str">
        <f>IFERROR(VLOOKUP($R256,F:$Q,12,0),"")</f>
        <v/>
      </c>
      <c r="U256" s="14" t="str">
        <f>IFERROR(VLOOKUP($R256,G:$Q,11,0),"")</f>
        <v/>
      </c>
      <c r="V256" s="14" t="str">
        <f>IFERROR(VLOOKUP($R256,H:$Q,10,0),"")</f>
        <v/>
      </c>
      <c r="W256" s="14" t="str">
        <f>IFERROR(VLOOKUP($R256,I:$Q,9,0),"")</f>
        <v/>
      </c>
      <c r="X256" s="14" t="str">
        <f>IFERROR(VLOOKUP($R256,J:$Q,8,0),"")</f>
        <v/>
      </c>
      <c r="Y256" s="14" t="str">
        <f>IFERROR(VLOOKUP($R256,K:$Q,7,0),"")</f>
        <v/>
      </c>
      <c r="Z256" s="14" t="str">
        <f>IFERROR(VLOOKUP($R256,L:$Q,6,0),"")</f>
        <v/>
      </c>
      <c r="AA256" s="14" t="str">
        <f>IFERROR(VLOOKUP($R256,M:$Q,5,0),"")</f>
        <v/>
      </c>
      <c r="AB256" s="14" t="str">
        <f>IFERROR(VLOOKUP($R256,N:$Q,4,0),"")</f>
        <v/>
      </c>
      <c r="AC256" s="14" t="str">
        <f>IFERROR(VLOOKUP($R256,O:$Q,3,0),"")</f>
        <v/>
      </c>
      <c r="AD256" s="14" t="str">
        <f>IFERROR(VLOOKUP($R256,P:$Q,2,0),"")</f>
        <v/>
      </c>
    </row>
    <row r="257" spans="1:30" x14ac:dyDescent="0.15">
      <c r="A257" s="9">
        <f>'AB Touchpoint System Workbook'!Z268</f>
        <v>43191</v>
      </c>
      <c r="B257" s="14">
        <f t="shared" si="6"/>
        <v>4</v>
      </c>
      <c r="C257" s="12" t="str">
        <f>IF('AB Touchpoint System Workbook'!J268="A",VLOOKUP($B257,Reference!$A$93:D$104,4,0),IF('AB Touchpoint System Workbook'!J268="b",VLOOKUP($B257,Reference!$A$93:E$104,5,0),""))</f>
        <v/>
      </c>
      <c r="D257" s="12" t="str">
        <f>IF('AB Touchpoint System Workbook'!J268="A",Q257&amp;C257,IF('AB Touchpoint System Workbook'!J268="b",Q257&amp;C257,""))</f>
        <v/>
      </c>
      <c r="E257" s="12" t="b">
        <f>IF(ISNUMBER(SEARCH(S$1,$D257)),MAX(E$1:E256)+1)</f>
        <v>0</v>
      </c>
      <c r="F257" s="12" t="b">
        <f>IF(ISNUMBER(SEARCH(T$1,$D257)),MAX(F$1:F256)+1)</f>
        <v>0</v>
      </c>
      <c r="G257" s="12" t="b">
        <f>IF(ISNUMBER(SEARCH(U$1,$D257)),MAX(G$1:G256)+1)</f>
        <v>0</v>
      </c>
      <c r="H257" s="12" t="b">
        <f>IF(ISNUMBER(SEARCH(V$1,$D257)),MAX(H$1:H256)+1)</f>
        <v>0</v>
      </c>
      <c r="I257" s="12" t="b">
        <f>IF(ISNUMBER(SEARCH(W$1,$D257)),MAX(I$1:I256)+1)</f>
        <v>0</v>
      </c>
      <c r="J257" s="12" t="b">
        <f>IF(ISNUMBER(SEARCH(X$1,$D257)),MAX(J$1:J256)+1)</f>
        <v>0</v>
      </c>
      <c r="K257" s="12" t="b">
        <f>IF(ISNUMBER(SEARCH(Y$1,$D257)),MAX(K$1:K256)+1)</f>
        <v>0</v>
      </c>
      <c r="L257" s="12" t="b">
        <f>IF(ISNUMBER(SEARCH(Z$1,$D257)),MAX(L$1:L256)+1)</f>
        <v>0</v>
      </c>
      <c r="M257" s="12" t="b">
        <f>IF(ISNUMBER(SEARCH(AA$1,$D257)),MAX(M$1:M256)+1)</f>
        <v>0</v>
      </c>
      <c r="N257" s="12" t="b">
        <f>IF(ISNUMBER(SEARCH(AB$1,$D257)),MAX(N$1:N256)+1)</f>
        <v>0</v>
      </c>
      <c r="O257" s="12" t="b">
        <f>IF(ISNUMBER(SEARCH(AC$1,$D257)),MAX(O$1:O256)+1)</f>
        <v>0</v>
      </c>
      <c r="P257" s="12" t="b">
        <f>IF(ISNUMBER(SEARCH(AD$1,$D257)),MAX(P$1:P256)+1)</f>
        <v>0</v>
      </c>
      <c r="Q257" s="12" t="str">
        <f>'AB Touchpoint System Workbook'!K268</f>
        <v>Client 256</v>
      </c>
      <c r="R257" s="13">
        <f t="shared" si="7"/>
        <v>256</v>
      </c>
      <c r="S257" s="14" t="str">
        <f>IFERROR(VLOOKUP($R257,E:$Q,13,0),"")</f>
        <v/>
      </c>
      <c r="T257" s="14" t="str">
        <f>IFERROR(VLOOKUP($R257,F:$Q,12,0),"")</f>
        <v/>
      </c>
      <c r="U257" s="14" t="str">
        <f>IFERROR(VLOOKUP($R257,G:$Q,11,0),"")</f>
        <v/>
      </c>
      <c r="V257" s="14" t="str">
        <f>IFERROR(VLOOKUP($R257,H:$Q,10,0),"")</f>
        <v/>
      </c>
      <c r="W257" s="14" t="str">
        <f>IFERROR(VLOOKUP($R257,I:$Q,9,0),"")</f>
        <v/>
      </c>
      <c r="X257" s="14" t="str">
        <f>IFERROR(VLOOKUP($R257,J:$Q,8,0),"")</f>
        <v/>
      </c>
      <c r="Y257" s="14" t="str">
        <f>IFERROR(VLOOKUP($R257,K:$Q,7,0),"")</f>
        <v/>
      </c>
      <c r="Z257" s="14" t="str">
        <f>IFERROR(VLOOKUP($R257,L:$Q,6,0),"")</f>
        <v/>
      </c>
      <c r="AA257" s="14" t="str">
        <f>IFERROR(VLOOKUP($R257,M:$Q,5,0),"")</f>
        <v/>
      </c>
      <c r="AB257" s="14" t="str">
        <f>IFERROR(VLOOKUP($R257,N:$Q,4,0),"")</f>
        <v/>
      </c>
      <c r="AC257" s="14" t="str">
        <f>IFERROR(VLOOKUP($R257,O:$Q,3,0),"")</f>
        <v/>
      </c>
      <c r="AD257" s="14" t="str">
        <f>IFERROR(VLOOKUP($R257,P:$Q,2,0),"")</f>
        <v/>
      </c>
    </row>
    <row r="258" spans="1:30" x14ac:dyDescent="0.15">
      <c r="A258" s="9">
        <f>'AB Touchpoint System Workbook'!Z269</f>
        <v>43221</v>
      </c>
      <c r="B258" s="14">
        <f t="shared" si="6"/>
        <v>5</v>
      </c>
      <c r="C258" s="12" t="str">
        <f>IF('AB Touchpoint System Workbook'!J269="A",VLOOKUP($B258,Reference!$A$93:D$104,4,0),IF('AB Touchpoint System Workbook'!J269="b",VLOOKUP($B258,Reference!$A$93:E$104,5,0),""))</f>
        <v/>
      </c>
      <c r="D258" s="12" t="str">
        <f>IF('AB Touchpoint System Workbook'!J269="A",Q258&amp;C258,IF('AB Touchpoint System Workbook'!J269="b",Q258&amp;C258,""))</f>
        <v/>
      </c>
      <c r="E258" s="12" t="b">
        <f>IF(ISNUMBER(SEARCH(S$1,$D258)),MAX(E$1:E257)+1)</f>
        <v>0</v>
      </c>
      <c r="F258" s="12" t="b">
        <f>IF(ISNUMBER(SEARCH(T$1,$D258)),MAX(F$1:F257)+1)</f>
        <v>0</v>
      </c>
      <c r="G258" s="12" t="b">
        <f>IF(ISNUMBER(SEARCH(U$1,$D258)),MAX(G$1:G257)+1)</f>
        <v>0</v>
      </c>
      <c r="H258" s="12" t="b">
        <f>IF(ISNUMBER(SEARCH(V$1,$D258)),MAX(H$1:H257)+1)</f>
        <v>0</v>
      </c>
      <c r="I258" s="12" t="b">
        <f>IF(ISNUMBER(SEARCH(W$1,$D258)),MAX(I$1:I257)+1)</f>
        <v>0</v>
      </c>
      <c r="J258" s="12" t="b">
        <f>IF(ISNUMBER(SEARCH(X$1,$D258)),MAX(J$1:J257)+1)</f>
        <v>0</v>
      </c>
      <c r="K258" s="12" t="b">
        <f>IF(ISNUMBER(SEARCH(Y$1,$D258)),MAX(K$1:K257)+1)</f>
        <v>0</v>
      </c>
      <c r="L258" s="12" t="b">
        <f>IF(ISNUMBER(SEARCH(Z$1,$D258)),MAX(L$1:L257)+1)</f>
        <v>0</v>
      </c>
      <c r="M258" s="12" t="b">
        <f>IF(ISNUMBER(SEARCH(AA$1,$D258)),MAX(M$1:M257)+1)</f>
        <v>0</v>
      </c>
      <c r="N258" s="12" t="b">
        <f>IF(ISNUMBER(SEARCH(AB$1,$D258)),MAX(N$1:N257)+1)</f>
        <v>0</v>
      </c>
      <c r="O258" s="12" t="b">
        <f>IF(ISNUMBER(SEARCH(AC$1,$D258)),MAX(O$1:O257)+1)</f>
        <v>0</v>
      </c>
      <c r="P258" s="12" t="b">
        <f>IF(ISNUMBER(SEARCH(AD$1,$D258)),MAX(P$1:P257)+1)</f>
        <v>0</v>
      </c>
      <c r="Q258" s="12" t="str">
        <f>'AB Touchpoint System Workbook'!K269</f>
        <v>Client 257</v>
      </c>
      <c r="R258" s="13">
        <f t="shared" si="7"/>
        <v>257</v>
      </c>
      <c r="S258" s="14" t="str">
        <f>IFERROR(VLOOKUP($R258,E:$Q,13,0),"")</f>
        <v/>
      </c>
      <c r="T258" s="14" t="str">
        <f>IFERROR(VLOOKUP($R258,F:$Q,12,0),"")</f>
        <v/>
      </c>
      <c r="U258" s="14" t="str">
        <f>IFERROR(VLOOKUP($R258,G:$Q,11,0),"")</f>
        <v/>
      </c>
      <c r="V258" s="14" t="str">
        <f>IFERROR(VLOOKUP($R258,H:$Q,10,0),"")</f>
        <v/>
      </c>
      <c r="W258" s="14" t="str">
        <f>IFERROR(VLOOKUP($R258,I:$Q,9,0),"")</f>
        <v/>
      </c>
      <c r="X258" s="14" t="str">
        <f>IFERROR(VLOOKUP($R258,J:$Q,8,0),"")</f>
        <v/>
      </c>
      <c r="Y258" s="14" t="str">
        <f>IFERROR(VLOOKUP($R258,K:$Q,7,0),"")</f>
        <v/>
      </c>
      <c r="Z258" s="14" t="str">
        <f>IFERROR(VLOOKUP($R258,L:$Q,6,0),"")</f>
        <v/>
      </c>
      <c r="AA258" s="14" t="str">
        <f>IFERROR(VLOOKUP($R258,M:$Q,5,0),"")</f>
        <v/>
      </c>
      <c r="AB258" s="14" t="str">
        <f>IFERROR(VLOOKUP($R258,N:$Q,4,0),"")</f>
        <v/>
      </c>
      <c r="AC258" s="14" t="str">
        <f>IFERROR(VLOOKUP($R258,O:$Q,3,0),"")</f>
        <v/>
      </c>
      <c r="AD258" s="14" t="str">
        <f>IFERROR(VLOOKUP($R258,P:$Q,2,0),"")</f>
        <v/>
      </c>
    </row>
    <row r="259" spans="1:30" x14ac:dyDescent="0.15">
      <c r="A259" s="9">
        <f>'AB Touchpoint System Workbook'!Z270</f>
        <v>43252</v>
      </c>
      <c r="B259" s="14">
        <f t="shared" ref="B259:B279" si="8">MONTH(A259)</f>
        <v>6</v>
      </c>
      <c r="C259" s="12" t="str">
        <f>IF('AB Touchpoint System Workbook'!J270="A",VLOOKUP($B259,Reference!$A$93:D$104,4,0),IF('AB Touchpoint System Workbook'!J270="b",VLOOKUP($B259,Reference!$A$93:E$104,5,0),""))</f>
        <v/>
      </c>
      <c r="D259" s="12" t="str">
        <f>IF('AB Touchpoint System Workbook'!J270="A",Q259&amp;C259,IF('AB Touchpoint System Workbook'!J270="b",Q259&amp;C259,""))</f>
        <v/>
      </c>
      <c r="E259" s="12" t="b">
        <f>IF(ISNUMBER(SEARCH(S$1,$D259)),MAX(E$1:E258)+1)</f>
        <v>0</v>
      </c>
      <c r="F259" s="12" t="b">
        <f>IF(ISNUMBER(SEARCH(T$1,$D259)),MAX(F$1:F258)+1)</f>
        <v>0</v>
      </c>
      <c r="G259" s="12" t="b">
        <f>IF(ISNUMBER(SEARCH(U$1,$D259)),MAX(G$1:G258)+1)</f>
        <v>0</v>
      </c>
      <c r="H259" s="12" t="b">
        <f>IF(ISNUMBER(SEARCH(V$1,$D259)),MAX(H$1:H258)+1)</f>
        <v>0</v>
      </c>
      <c r="I259" s="12" t="b">
        <f>IF(ISNUMBER(SEARCH(W$1,$D259)),MAX(I$1:I258)+1)</f>
        <v>0</v>
      </c>
      <c r="J259" s="12" t="b">
        <f>IF(ISNUMBER(SEARCH(X$1,$D259)),MAX(J$1:J258)+1)</f>
        <v>0</v>
      </c>
      <c r="K259" s="12" t="b">
        <f>IF(ISNUMBER(SEARCH(Y$1,$D259)),MAX(K$1:K258)+1)</f>
        <v>0</v>
      </c>
      <c r="L259" s="12" t="b">
        <f>IF(ISNUMBER(SEARCH(Z$1,$D259)),MAX(L$1:L258)+1)</f>
        <v>0</v>
      </c>
      <c r="M259" s="12" t="b">
        <f>IF(ISNUMBER(SEARCH(AA$1,$D259)),MAX(M$1:M258)+1)</f>
        <v>0</v>
      </c>
      <c r="N259" s="12" t="b">
        <f>IF(ISNUMBER(SEARCH(AB$1,$D259)),MAX(N$1:N258)+1)</f>
        <v>0</v>
      </c>
      <c r="O259" s="12" t="b">
        <f>IF(ISNUMBER(SEARCH(AC$1,$D259)),MAX(O$1:O258)+1)</f>
        <v>0</v>
      </c>
      <c r="P259" s="12" t="b">
        <f>IF(ISNUMBER(SEARCH(AD$1,$D259)),MAX(P$1:P258)+1)</f>
        <v>0</v>
      </c>
      <c r="Q259" s="12" t="str">
        <f>'AB Touchpoint System Workbook'!K270</f>
        <v>Client 258</v>
      </c>
      <c r="R259" s="13">
        <f t="shared" si="7"/>
        <v>258</v>
      </c>
      <c r="S259" s="14" t="str">
        <f>IFERROR(VLOOKUP($R259,E:$Q,13,0),"")</f>
        <v/>
      </c>
      <c r="T259" s="14" t="str">
        <f>IFERROR(VLOOKUP($R259,F:$Q,12,0),"")</f>
        <v/>
      </c>
      <c r="U259" s="14" t="str">
        <f>IFERROR(VLOOKUP($R259,G:$Q,11,0),"")</f>
        <v/>
      </c>
      <c r="V259" s="14" t="str">
        <f>IFERROR(VLOOKUP($R259,H:$Q,10,0),"")</f>
        <v/>
      </c>
      <c r="W259" s="14" t="str">
        <f>IFERROR(VLOOKUP($R259,I:$Q,9,0),"")</f>
        <v/>
      </c>
      <c r="X259" s="14" t="str">
        <f>IFERROR(VLOOKUP($R259,J:$Q,8,0),"")</f>
        <v/>
      </c>
      <c r="Y259" s="14" t="str">
        <f>IFERROR(VLOOKUP($R259,K:$Q,7,0),"")</f>
        <v/>
      </c>
      <c r="Z259" s="14" t="str">
        <f>IFERROR(VLOOKUP($R259,L:$Q,6,0),"")</f>
        <v/>
      </c>
      <c r="AA259" s="14" t="str">
        <f>IFERROR(VLOOKUP($R259,M:$Q,5,0),"")</f>
        <v/>
      </c>
      <c r="AB259" s="14" t="str">
        <f>IFERROR(VLOOKUP($R259,N:$Q,4,0),"")</f>
        <v/>
      </c>
      <c r="AC259" s="14" t="str">
        <f>IFERROR(VLOOKUP($R259,O:$Q,3,0),"")</f>
        <v/>
      </c>
      <c r="AD259" s="14" t="str">
        <f>IFERROR(VLOOKUP($R259,P:$Q,2,0),"")</f>
        <v/>
      </c>
    </row>
    <row r="260" spans="1:30" x14ac:dyDescent="0.15">
      <c r="A260" s="9">
        <f>'AB Touchpoint System Workbook'!Z271</f>
        <v>43282</v>
      </c>
      <c r="B260" s="14">
        <f t="shared" si="8"/>
        <v>7</v>
      </c>
      <c r="C260" s="12" t="str">
        <f>IF('AB Touchpoint System Workbook'!J271="A",VLOOKUP($B260,Reference!$A$93:D$104,4,0),IF('AB Touchpoint System Workbook'!J271="b",VLOOKUP($B260,Reference!$A$93:E$104,5,0),""))</f>
        <v/>
      </c>
      <c r="D260" s="12" t="str">
        <f>IF('AB Touchpoint System Workbook'!J271="A",Q260&amp;C260,IF('AB Touchpoint System Workbook'!J271="b",Q260&amp;C260,""))</f>
        <v/>
      </c>
      <c r="E260" s="12" t="b">
        <f>IF(ISNUMBER(SEARCH(S$1,$D260)),MAX(E$1:E259)+1)</f>
        <v>0</v>
      </c>
      <c r="F260" s="12" t="b">
        <f>IF(ISNUMBER(SEARCH(T$1,$D260)),MAX(F$1:F259)+1)</f>
        <v>0</v>
      </c>
      <c r="G260" s="12" t="b">
        <f>IF(ISNUMBER(SEARCH(U$1,$D260)),MAX(G$1:G259)+1)</f>
        <v>0</v>
      </c>
      <c r="H260" s="12" t="b">
        <f>IF(ISNUMBER(SEARCH(V$1,$D260)),MAX(H$1:H259)+1)</f>
        <v>0</v>
      </c>
      <c r="I260" s="12" t="b">
        <f>IF(ISNUMBER(SEARCH(W$1,$D260)),MAX(I$1:I259)+1)</f>
        <v>0</v>
      </c>
      <c r="J260" s="12" t="b">
        <f>IF(ISNUMBER(SEARCH(X$1,$D260)),MAX(J$1:J259)+1)</f>
        <v>0</v>
      </c>
      <c r="K260" s="12" t="b">
        <f>IF(ISNUMBER(SEARCH(Y$1,$D260)),MAX(K$1:K259)+1)</f>
        <v>0</v>
      </c>
      <c r="L260" s="12" t="b">
        <f>IF(ISNUMBER(SEARCH(Z$1,$D260)),MAX(L$1:L259)+1)</f>
        <v>0</v>
      </c>
      <c r="M260" s="12" t="b">
        <f>IF(ISNUMBER(SEARCH(AA$1,$D260)),MAX(M$1:M259)+1)</f>
        <v>0</v>
      </c>
      <c r="N260" s="12" t="b">
        <f>IF(ISNUMBER(SEARCH(AB$1,$D260)),MAX(N$1:N259)+1)</f>
        <v>0</v>
      </c>
      <c r="O260" s="12" t="b">
        <f>IF(ISNUMBER(SEARCH(AC$1,$D260)),MAX(O$1:O259)+1)</f>
        <v>0</v>
      </c>
      <c r="P260" s="12" t="b">
        <f>IF(ISNUMBER(SEARCH(AD$1,$D260)),MAX(P$1:P259)+1)</f>
        <v>0</v>
      </c>
      <c r="Q260" s="12" t="str">
        <f>'AB Touchpoint System Workbook'!K271</f>
        <v>Client 259</v>
      </c>
      <c r="R260" s="13">
        <f t="shared" ref="R260:R279" si="9">R259+1</f>
        <v>259</v>
      </c>
      <c r="S260" s="14" t="str">
        <f>IFERROR(VLOOKUP($R260,E:$Q,13,0),"")</f>
        <v/>
      </c>
      <c r="T260" s="14" t="str">
        <f>IFERROR(VLOOKUP($R260,F:$Q,12,0),"")</f>
        <v/>
      </c>
      <c r="U260" s="14" t="str">
        <f>IFERROR(VLOOKUP($R260,G:$Q,11,0),"")</f>
        <v/>
      </c>
      <c r="V260" s="14" t="str">
        <f>IFERROR(VLOOKUP($R260,H:$Q,10,0),"")</f>
        <v/>
      </c>
      <c r="W260" s="14" t="str">
        <f>IFERROR(VLOOKUP($R260,I:$Q,9,0),"")</f>
        <v/>
      </c>
      <c r="X260" s="14" t="str">
        <f>IFERROR(VLOOKUP($R260,J:$Q,8,0),"")</f>
        <v/>
      </c>
      <c r="Y260" s="14" t="str">
        <f>IFERROR(VLOOKUP($R260,K:$Q,7,0),"")</f>
        <v/>
      </c>
      <c r="Z260" s="14" t="str">
        <f>IFERROR(VLOOKUP($R260,L:$Q,6,0),"")</f>
        <v/>
      </c>
      <c r="AA260" s="14" t="str">
        <f>IFERROR(VLOOKUP($R260,M:$Q,5,0),"")</f>
        <v/>
      </c>
      <c r="AB260" s="14" t="str">
        <f>IFERROR(VLOOKUP($R260,N:$Q,4,0),"")</f>
        <v/>
      </c>
      <c r="AC260" s="14" t="str">
        <f>IFERROR(VLOOKUP($R260,O:$Q,3,0),"")</f>
        <v/>
      </c>
      <c r="AD260" s="14" t="str">
        <f>IFERROR(VLOOKUP($R260,P:$Q,2,0),"")</f>
        <v/>
      </c>
    </row>
    <row r="261" spans="1:30" x14ac:dyDescent="0.15">
      <c r="A261" s="9">
        <f>'AB Touchpoint System Workbook'!Z272</f>
        <v>43313</v>
      </c>
      <c r="B261" s="14">
        <f t="shared" si="8"/>
        <v>8</v>
      </c>
      <c r="C261" s="12" t="str">
        <f>IF('AB Touchpoint System Workbook'!J272="A",VLOOKUP($B261,Reference!$A$93:D$104,4,0),IF('AB Touchpoint System Workbook'!J272="b",VLOOKUP($B261,Reference!$A$93:E$104,5,0),""))</f>
        <v/>
      </c>
      <c r="D261" s="12" t="str">
        <f>IF('AB Touchpoint System Workbook'!J272="A",Q261&amp;C261,IF('AB Touchpoint System Workbook'!J272="b",Q261&amp;C261,""))</f>
        <v/>
      </c>
      <c r="E261" s="12" t="b">
        <f>IF(ISNUMBER(SEARCH(S$1,$D261)),MAX(E$1:E260)+1)</f>
        <v>0</v>
      </c>
      <c r="F261" s="12" t="b">
        <f>IF(ISNUMBER(SEARCH(T$1,$D261)),MAX(F$1:F260)+1)</f>
        <v>0</v>
      </c>
      <c r="G261" s="12" t="b">
        <f>IF(ISNUMBER(SEARCH(U$1,$D261)),MAX(G$1:G260)+1)</f>
        <v>0</v>
      </c>
      <c r="H261" s="12" t="b">
        <f>IF(ISNUMBER(SEARCH(V$1,$D261)),MAX(H$1:H260)+1)</f>
        <v>0</v>
      </c>
      <c r="I261" s="12" t="b">
        <f>IF(ISNUMBER(SEARCH(W$1,$D261)),MAX(I$1:I260)+1)</f>
        <v>0</v>
      </c>
      <c r="J261" s="12" t="b">
        <f>IF(ISNUMBER(SEARCH(X$1,$D261)),MAX(J$1:J260)+1)</f>
        <v>0</v>
      </c>
      <c r="K261" s="12" t="b">
        <f>IF(ISNUMBER(SEARCH(Y$1,$D261)),MAX(K$1:K260)+1)</f>
        <v>0</v>
      </c>
      <c r="L261" s="12" t="b">
        <f>IF(ISNUMBER(SEARCH(Z$1,$D261)),MAX(L$1:L260)+1)</f>
        <v>0</v>
      </c>
      <c r="M261" s="12" t="b">
        <f>IF(ISNUMBER(SEARCH(AA$1,$D261)),MAX(M$1:M260)+1)</f>
        <v>0</v>
      </c>
      <c r="N261" s="12" t="b">
        <f>IF(ISNUMBER(SEARCH(AB$1,$D261)),MAX(N$1:N260)+1)</f>
        <v>0</v>
      </c>
      <c r="O261" s="12" t="b">
        <f>IF(ISNUMBER(SEARCH(AC$1,$D261)),MAX(O$1:O260)+1)</f>
        <v>0</v>
      </c>
      <c r="P261" s="12" t="b">
        <f>IF(ISNUMBER(SEARCH(AD$1,$D261)),MAX(P$1:P260)+1)</f>
        <v>0</v>
      </c>
      <c r="Q261" s="12" t="str">
        <f>'AB Touchpoint System Workbook'!K272</f>
        <v>Client 260</v>
      </c>
      <c r="R261" s="13">
        <f t="shared" si="9"/>
        <v>260</v>
      </c>
      <c r="S261" s="14" t="str">
        <f>IFERROR(VLOOKUP($R261,E:$Q,13,0),"")</f>
        <v/>
      </c>
      <c r="T261" s="14" t="str">
        <f>IFERROR(VLOOKUP($R261,F:$Q,12,0),"")</f>
        <v/>
      </c>
      <c r="U261" s="14" t="str">
        <f>IFERROR(VLOOKUP($R261,G:$Q,11,0),"")</f>
        <v/>
      </c>
      <c r="V261" s="14" t="str">
        <f>IFERROR(VLOOKUP($R261,H:$Q,10,0),"")</f>
        <v/>
      </c>
      <c r="W261" s="14" t="str">
        <f>IFERROR(VLOOKUP($R261,I:$Q,9,0),"")</f>
        <v/>
      </c>
      <c r="X261" s="14" t="str">
        <f>IFERROR(VLOOKUP($R261,J:$Q,8,0),"")</f>
        <v/>
      </c>
      <c r="Y261" s="14" t="str">
        <f>IFERROR(VLOOKUP($R261,K:$Q,7,0),"")</f>
        <v/>
      </c>
      <c r="Z261" s="14" t="str">
        <f>IFERROR(VLOOKUP($R261,L:$Q,6,0),"")</f>
        <v/>
      </c>
      <c r="AA261" s="14" t="str">
        <f>IFERROR(VLOOKUP($R261,M:$Q,5,0),"")</f>
        <v/>
      </c>
      <c r="AB261" s="14" t="str">
        <f>IFERROR(VLOOKUP($R261,N:$Q,4,0),"")</f>
        <v/>
      </c>
      <c r="AC261" s="14" t="str">
        <f>IFERROR(VLOOKUP($R261,O:$Q,3,0),"")</f>
        <v/>
      </c>
      <c r="AD261" s="14" t="str">
        <f>IFERROR(VLOOKUP($R261,P:$Q,2,0),"")</f>
        <v/>
      </c>
    </row>
    <row r="262" spans="1:30" x14ac:dyDescent="0.15">
      <c r="A262" s="9">
        <f>'AB Touchpoint System Workbook'!Z273</f>
        <v>43344</v>
      </c>
      <c r="B262" s="14">
        <f t="shared" si="8"/>
        <v>9</v>
      </c>
      <c r="C262" s="12" t="str">
        <f>IF('AB Touchpoint System Workbook'!J273="A",VLOOKUP($B262,Reference!$A$93:D$104,4,0),IF('AB Touchpoint System Workbook'!J273="b",VLOOKUP($B262,Reference!$A$93:E$104,5,0),""))</f>
        <v/>
      </c>
      <c r="D262" s="12" t="str">
        <f>IF('AB Touchpoint System Workbook'!J273="A",Q262&amp;C262,IF('AB Touchpoint System Workbook'!J273="b",Q262&amp;C262,""))</f>
        <v/>
      </c>
      <c r="E262" s="12" t="b">
        <f>IF(ISNUMBER(SEARCH(S$1,$D262)),MAX(E$1:E261)+1)</f>
        <v>0</v>
      </c>
      <c r="F262" s="12" t="b">
        <f>IF(ISNUMBER(SEARCH(T$1,$D262)),MAX(F$1:F261)+1)</f>
        <v>0</v>
      </c>
      <c r="G262" s="12" t="b">
        <f>IF(ISNUMBER(SEARCH(U$1,$D262)),MAX(G$1:G261)+1)</f>
        <v>0</v>
      </c>
      <c r="H262" s="12" t="b">
        <f>IF(ISNUMBER(SEARCH(V$1,$D262)),MAX(H$1:H261)+1)</f>
        <v>0</v>
      </c>
      <c r="I262" s="12" t="b">
        <f>IF(ISNUMBER(SEARCH(W$1,$D262)),MAX(I$1:I261)+1)</f>
        <v>0</v>
      </c>
      <c r="J262" s="12" t="b">
        <f>IF(ISNUMBER(SEARCH(X$1,$D262)),MAX(J$1:J261)+1)</f>
        <v>0</v>
      </c>
      <c r="K262" s="12" t="b">
        <f>IF(ISNUMBER(SEARCH(Y$1,$D262)),MAX(K$1:K261)+1)</f>
        <v>0</v>
      </c>
      <c r="L262" s="12" t="b">
        <f>IF(ISNUMBER(SEARCH(Z$1,$D262)),MAX(L$1:L261)+1)</f>
        <v>0</v>
      </c>
      <c r="M262" s="12" t="b">
        <f>IF(ISNUMBER(SEARCH(AA$1,$D262)),MAX(M$1:M261)+1)</f>
        <v>0</v>
      </c>
      <c r="N262" s="12" t="b">
        <f>IF(ISNUMBER(SEARCH(AB$1,$D262)),MAX(N$1:N261)+1)</f>
        <v>0</v>
      </c>
      <c r="O262" s="12" t="b">
        <f>IF(ISNUMBER(SEARCH(AC$1,$D262)),MAX(O$1:O261)+1)</f>
        <v>0</v>
      </c>
      <c r="P262" s="12" t="b">
        <f>IF(ISNUMBER(SEARCH(AD$1,$D262)),MAX(P$1:P261)+1)</f>
        <v>0</v>
      </c>
      <c r="Q262" s="12" t="str">
        <f>'AB Touchpoint System Workbook'!K273</f>
        <v>Client 261</v>
      </c>
      <c r="R262" s="13">
        <f t="shared" si="9"/>
        <v>261</v>
      </c>
      <c r="S262" s="14" t="str">
        <f>IFERROR(VLOOKUP($R262,E:$Q,13,0),"")</f>
        <v/>
      </c>
      <c r="T262" s="14" t="str">
        <f>IFERROR(VLOOKUP($R262,F:$Q,12,0),"")</f>
        <v/>
      </c>
      <c r="U262" s="14" t="str">
        <f>IFERROR(VLOOKUP($R262,G:$Q,11,0),"")</f>
        <v/>
      </c>
      <c r="V262" s="14" t="str">
        <f>IFERROR(VLOOKUP($R262,H:$Q,10,0),"")</f>
        <v/>
      </c>
      <c r="W262" s="14" t="str">
        <f>IFERROR(VLOOKUP($R262,I:$Q,9,0),"")</f>
        <v/>
      </c>
      <c r="X262" s="14" t="str">
        <f>IFERROR(VLOOKUP($R262,J:$Q,8,0),"")</f>
        <v/>
      </c>
      <c r="Y262" s="14" t="str">
        <f>IFERROR(VLOOKUP($R262,K:$Q,7,0),"")</f>
        <v/>
      </c>
      <c r="Z262" s="14" t="str">
        <f>IFERROR(VLOOKUP($R262,L:$Q,6,0),"")</f>
        <v/>
      </c>
      <c r="AA262" s="14" t="str">
        <f>IFERROR(VLOOKUP($R262,M:$Q,5,0),"")</f>
        <v/>
      </c>
      <c r="AB262" s="14" t="str">
        <f>IFERROR(VLOOKUP($R262,N:$Q,4,0),"")</f>
        <v/>
      </c>
      <c r="AC262" s="14" t="str">
        <f>IFERROR(VLOOKUP($R262,O:$Q,3,0),"")</f>
        <v/>
      </c>
      <c r="AD262" s="14" t="str">
        <f>IFERROR(VLOOKUP($R262,P:$Q,2,0),"")</f>
        <v/>
      </c>
    </row>
    <row r="263" spans="1:30" x14ac:dyDescent="0.15">
      <c r="A263" s="9">
        <f>'AB Touchpoint System Workbook'!Z274</f>
        <v>43374</v>
      </c>
      <c r="B263" s="14">
        <f t="shared" si="8"/>
        <v>10</v>
      </c>
      <c r="C263" s="12" t="str">
        <f>IF('AB Touchpoint System Workbook'!J274="A",VLOOKUP($B263,Reference!$A$93:D$104,4,0),IF('AB Touchpoint System Workbook'!J274="b",VLOOKUP($B263,Reference!$A$93:E$104,5,0),""))</f>
        <v/>
      </c>
      <c r="D263" s="12" t="str">
        <f>IF('AB Touchpoint System Workbook'!J274="A",Q263&amp;C263,IF('AB Touchpoint System Workbook'!J274="b",Q263&amp;C263,""))</f>
        <v/>
      </c>
      <c r="E263" s="12" t="b">
        <f>IF(ISNUMBER(SEARCH(S$1,$D263)),MAX(E$1:E262)+1)</f>
        <v>0</v>
      </c>
      <c r="F263" s="12" t="b">
        <f>IF(ISNUMBER(SEARCH(T$1,$D263)),MAX(F$1:F262)+1)</f>
        <v>0</v>
      </c>
      <c r="G263" s="12" t="b">
        <f>IF(ISNUMBER(SEARCH(U$1,$D263)),MAX(G$1:G262)+1)</f>
        <v>0</v>
      </c>
      <c r="H263" s="12" t="b">
        <f>IF(ISNUMBER(SEARCH(V$1,$D263)),MAX(H$1:H262)+1)</f>
        <v>0</v>
      </c>
      <c r="I263" s="12" t="b">
        <f>IF(ISNUMBER(SEARCH(W$1,$D263)),MAX(I$1:I262)+1)</f>
        <v>0</v>
      </c>
      <c r="J263" s="12" t="b">
        <f>IF(ISNUMBER(SEARCH(X$1,$D263)),MAX(J$1:J262)+1)</f>
        <v>0</v>
      </c>
      <c r="K263" s="12" t="b">
        <f>IF(ISNUMBER(SEARCH(Y$1,$D263)),MAX(K$1:K262)+1)</f>
        <v>0</v>
      </c>
      <c r="L263" s="12" t="b">
        <f>IF(ISNUMBER(SEARCH(Z$1,$D263)),MAX(L$1:L262)+1)</f>
        <v>0</v>
      </c>
      <c r="M263" s="12" t="b">
        <f>IF(ISNUMBER(SEARCH(AA$1,$D263)),MAX(M$1:M262)+1)</f>
        <v>0</v>
      </c>
      <c r="N263" s="12" t="b">
        <f>IF(ISNUMBER(SEARCH(AB$1,$D263)),MAX(N$1:N262)+1)</f>
        <v>0</v>
      </c>
      <c r="O263" s="12" t="b">
        <f>IF(ISNUMBER(SEARCH(AC$1,$D263)),MAX(O$1:O262)+1)</f>
        <v>0</v>
      </c>
      <c r="P263" s="12" t="b">
        <f>IF(ISNUMBER(SEARCH(AD$1,$D263)),MAX(P$1:P262)+1)</f>
        <v>0</v>
      </c>
      <c r="Q263" s="12" t="str">
        <f>'AB Touchpoint System Workbook'!K274</f>
        <v>Client 262</v>
      </c>
      <c r="R263" s="13">
        <f t="shared" si="9"/>
        <v>262</v>
      </c>
      <c r="S263" s="14" t="str">
        <f>IFERROR(VLOOKUP($R263,E:$Q,13,0),"")</f>
        <v/>
      </c>
      <c r="T263" s="14" t="str">
        <f>IFERROR(VLOOKUP($R263,F:$Q,12,0),"")</f>
        <v/>
      </c>
      <c r="U263" s="14" t="str">
        <f>IFERROR(VLOOKUP($R263,G:$Q,11,0),"")</f>
        <v/>
      </c>
      <c r="V263" s="14" t="str">
        <f>IFERROR(VLOOKUP($R263,H:$Q,10,0),"")</f>
        <v/>
      </c>
      <c r="W263" s="14" t="str">
        <f>IFERROR(VLOOKUP($R263,I:$Q,9,0),"")</f>
        <v/>
      </c>
      <c r="X263" s="14" t="str">
        <f>IFERROR(VLOOKUP($R263,J:$Q,8,0),"")</f>
        <v/>
      </c>
      <c r="Y263" s="14" t="str">
        <f>IFERROR(VLOOKUP($R263,K:$Q,7,0),"")</f>
        <v/>
      </c>
      <c r="Z263" s="14" t="str">
        <f>IFERROR(VLOOKUP($R263,L:$Q,6,0),"")</f>
        <v/>
      </c>
      <c r="AA263" s="14" t="str">
        <f>IFERROR(VLOOKUP($R263,M:$Q,5,0),"")</f>
        <v/>
      </c>
      <c r="AB263" s="14" t="str">
        <f>IFERROR(VLOOKUP($R263,N:$Q,4,0),"")</f>
        <v/>
      </c>
      <c r="AC263" s="14" t="str">
        <f>IFERROR(VLOOKUP($R263,O:$Q,3,0),"")</f>
        <v/>
      </c>
      <c r="AD263" s="14" t="str">
        <f>IFERROR(VLOOKUP($R263,P:$Q,2,0),"")</f>
        <v/>
      </c>
    </row>
    <row r="264" spans="1:30" x14ac:dyDescent="0.15">
      <c r="A264" s="9">
        <f>'AB Touchpoint System Workbook'!Z275</f>
        <v>43405</v>
      </c>
      <c r="B264" s="14">
        <f t="shared" si="8"/>
        <v>11</v>
      </c>
      <c r="C264" s="12" t="str">
        <f>IF('AB Touchpoint System Workbook'!J275="A",VLOOKUP($B264,Reference!$A$93:D$104,4,0),IF('AB Touchpoint System Workbook'!J275="b",VLOOKUP($B264,Reference!$A$93:E$104,5,0),""))</f>
        <v/>
      </c>
      <c r="D264" s="12" t="str">
        <f>IF('AB Touchpoint System Workbook'!J275="A",Q264&amp;C264,IF('AB Touchpoint System Workbook'!J275="b",Q264&amp;C264,""))</f>
        <v/>
      </c>
      <c r="E264" s="12" t="b">
        <f>IF(ISNUMBER(SEARCH(S$1,$D264)),MAX(E$1:E263)+1)</f>
        <v>0</v>
      </c>
      <c r="F264" s="12" t="b">
        <f>IF(ISNUMBER(SEARCH(T$1,$D264)),MAX(F$1:F263)+1)</f>
        <v>0</v>
      </c>
      <c r="G264" s="12" t="b">
        <f>IF(ISNUMBER(SEARCH(U$1,$D264)),MAX(G$1:G263)+1)</f>
        <v>0</v>
      </c>
      <c r="H264" s="12" t="b">
        <f>IF(ISNUMBER(SEARCH(V$1,$D264)),MAX(H$1:H263)+1)</f>
        <v>0</v>
      </c>
      <c r="I264" s="12" t="b">
        <f>IF(ISNUMBER(SEARCH(W$1,$D264)),MAX(I$1:I263)+1)</f>
        <v>0</v>
      </c>
      <c r="J264" s="12" t="b">
        <f>IF(ISNUMBER(SEARCH(X$1,$D264)),MAX(J$1:J263)+1)</f>
        <v>0</v>
      </c>
      <c r="K264" s="12" t="b">
        <f>IF(ISNUMBER(SEARCH(Y$1,$D264)),MAX(K$1:K263)+1)</f>
        <v>0</v>
      </c>
      <c r="L264" s="12" t="b">
        <f>IF(ISNUMBER(SEARCH(Z$1,$D264)),MAX(L$1:L263)+1)</f>
        <v>0</v>
      </c>
      <c r="M264" s="12" t="b">
        <f>IF(ISNUMBER(SEARCH(AA$1,$D264)),MAX(M$1:M263)+1)</f>
        <v>0</v>
      </c>
      <c r="N264" s="12" t="b">
        <f>IF(ISNUMBER(SEARCH(AB$1,$D264)),MAX(N$1:N263)+1)</f>
        <v>0</v>
      </c>
      <c r="O264" s="12" t="b">
        <f>IF(ISNUMBER(SEARCH(AC$1,$D264)),MAX(O$1:O263)+1)</f>
        <v>0</v>
      </c>
      <c r="P264" s="12" t="b">
        <f>IF(ISNUMBER(SEARCH(AD$1,$D264)),MAX(P$1:P263)+1)</f>
        <v>0</v>
      </c>
      <c r="Q264" s="12" t="str">
        <f>'AB Touchpoint System Workbook'!K275</f>
        <v>Client 263</v>
      </c>
      <c r="R264" s="13">
        <f t="shared" si="9"/>
        <v>263</v>
      </c>
      <c r="S264" s="14" t="str">
        <f>IFERROR(VLOOKUP($R264,E:$Q,13,0),"")</f>
        <v/>
      </c>
      <c r="T264" s="14" t="str">
        <f>IFERROR(VLOOKUP($R264,F:$Q,12,0),"")</f>
        <v/>
      </c>
      <c r="U264" s="14" t="str">
        <f>IFERROR(VLOOKUP($R264,G:$Q,11,0),"")</f>
        <v/>
      </c>
      <c r="V264" s="14" t="str">
        <f>IFERROR(VLOOKUP($R264,H:$Q,10,0),"")</f>
        <v/>
      </c>
      <c r="W264" s="14" t="str">
        <f>IFERROR(VLOOKUP($R264,I:$Q,9,0),"")</f>
        <v/>
      </c>
      <c r="X264" s="14" t="str">
        <f>IFERROR(VLOOKUP($R264,J:$Q,8,0),"")</f>
        <v/>
      </c>
      <c r="Y264" s="14" t="str">
        <f>IFERROR(VLOOKUP($R264,K:$Q,7,0),"")</f>
        <v/>
      </c>
      <c r="Z264" s="14" t="str">
        <f>IFERROR(VLOOKUP($R264,L:$Q,6,0),"")</f>
        <v/>
      </c>
      <c r="AA264" s="14" t="str">
        <f>IFERROR(VLOOKUP($R264,M:$Q,5,0),"")</f>
        <v/>
      </c>
      <c r="AB264" s="14" t="str">
        <f>IFERROR(VLOOKUP($R264,N:$Q,4,0),"")</f>
        <v/>
      </c>
      <c r="AC264" s="14" t="str">
        <f>IFERROR(VLOOKUP($R264,O:$Q,3,0),"")</f>
        <v/>
      </c>
      <c r="AD264" s="14" t="str">
        <f>IFERROR(VLOOKUP($R264,P:$Q,2,0),"")</f>
        <v/>
      </c>
    </row>
    <row r="265" spans="1:30" x14ac:dyDescent="0.15">
      <c r="A265" s="9">
        <f>'AB Touchpoint System Workbook'!Z276</f>
        <v>43435</v>
      </c>
      <c r="B265" s="14">
        <f t="shared" si="8"/>
        <v>12</v>
      </c>
      <c r="C265" s="12" t="str">
        <f>IF('AB Touchpoint System Workbook'!J276="A",VLOOKUP($B265,Reference!$A$93:D$104,4,0),IF('AB Touchpoint System Workbook'!J276="b",VLOOKUP($B265,Reference!$A$93:E$104,5,0),""))</f>
        <v/>
      </c>
      <c r="D265" s="12" t="str">
        <f>IF('AB Touchpoint System Workbook'!J276="A",Q265&amp;C265,IF('AB Touchpoint System Workbook'!J276="b",Q265&amp;C265,""))</f>
        <v/>
      </c>
      <c r="E265" s="12" t="b">
        <f>IF(ISNUMBER(SEARCH(S$1,$D265)),MAX(E$1:E264)+1)</f>
        <v>0</v>
      </c>
      <c r="F265" s="12" t="b">
        <f>IF(ISNUMBER(SEARCH(T$1,$D265)),MAX(F$1:F264)+1)</f>
        <v>0</v>
      </c>
      <c r="G265" s="12" t="b">
        <f>IF(ISNUMBER(SEARCH(U$1,$D265)),MAX(G$1:G264)+1)</f>
        <v>0</v>
      </c>
      <c r="H265" s="12" t="b">
        <f>IF(ISNUMBER(SEARCH(V$1,$D265)),MAX(H$1:H264)+1)</f>
        <v>0</v>
      </c>
      <c r="I265" s="12" t="b">
        <f>IF(ISNUMBER(SEARCH(W$1,$D265)),MAX(I$1:I264)+1)</f>
        <v>0</v>
      </c>
      <c r="J265" s="12" t="b">
        <f>IF(ISNUMBER(SEARCH(X$1,$D265)),MAX(J$1:J264)+1)</f>
        <v>0</v>
      </c>
      <c r="K265" s="12" t="b">
        <f>IF(ISNUMBER(SEARCH(Y$1,$D265)),MAX(K$1:K264)+1)</f>
        <v>0</v>
      </c>
      <c r="L265" s="12" t="b">
        <f>IF(ISNUMBER(SEARCH(Z$1,$D265)),MAX(L$1:L264)+1)</f>
        <v>0</v>
      </c>
      <c r="M265" s="12" t="b">
        <f>IF(ISNUMBER(SEARCH(AA$1,$D265)),MAX(M$1:M264)+1)</f>
        <v>0</v>
      </c>
      <c r="N265" s="12" t="b">
        <f>IF(ISNUMBER(SEARCH(AB$1,$D265)),MAX(N$1:N264)+1)</f>
        <v>0</v>
      </c>
      <c r="O265" s="12" t="b">
        <f>IF(ISNUMBER(SEARCH(AC$1,$D265)),MAX(O$1:O264)+1)</f>
        <v>0</v>
      </c>
      <c r="P265" s="12" t="b">
        <f>IF(ISNUMBER(SEARCH(AD$1,$D265)),MAX(P$1:P264)+1)</f>
        <v>0</v>
      </c>
      <c r="Q265" s="12" t="str">
        <f>'AB Touchpoint System Workbook'!K276</f>
        <v>Client 264</v>
      </c>
      <c r="R265" s="13">
        <f t="shared" si="9"/>
        <v>264</v>
      </c>
      <c r="S265" s="14" t="str">
        <f>IFERROR(VLOOKUP($R265,E:$Q,13,0),"")</f>
        <v/>
      </c>
      <c r="T265" s="14" t="str">
        <f>IFERROR(VLOOKUP($R265,F:$Q,12,0),"")</f>
        <v/>
      </c>
      <c r="U265" s="14" t="str">
        <f>IFERROR(VLOOKUP($R265,G:$Q,11,0),"")</f>
        <v/>
      </c>
      <c r="V265" s="14" t="str">
        <f>IFERROR(VLOOKUP($R265,H:$Q,10,0),"")</f>
        <v/>
      </c>
      <c r="W265" s="14" t="str">
        <f>IFERROR(VLOOKUP($R265,I:$Q,9,0),"")</f>
        <v/>
      </c>
      <c r="X265" s="14" t="str">
        <f>IFERROR(VLOOKUP($R265,J:$Q,8,0),"")</f>
        <v/>
      </c>
      <c r="Y265" s="14" t="str">
        <f>IFERROR(VLOOKUP($R265,K:$Q,7,0),"")</f>
        <v/>
      </c>
      <c r="Z265" s="14" t="str">
        <f>IFERROR(VLOOKUP($R265,L:$Q,6,0),"")</f>
        <v/>
      </c>
      <c r="AA265" s="14" t="str">
        <f>IFERROR(VLOOKUP($R265,M:$Q,5,0),"")</f>
        <v/>
      </c>
      <c r="AB265" s="14" t="str">
        <f>IFERROR(VLOOKUP($R265,N:$Q,4,0),"")</f>
        <v/>
      </c>
      <c r="AC265" s="14" t="str">
        <f>IFERROR(VLOOKUP($R265,O:$Q,3,0),"")</f>
        <v/>
      </c>
      <c r="AD265" s="14" t="str">
        <f>IFERROR(VLOOKUP($R265,P:$Q,2,0),"")</f>
        <v/>
      </c>
    </row>
    <row r="266" spans="1:30" x14ac:dyDescent="0.15">
      <c r="A266" s="9">
        <f>'AB Touchpoint System Workbook'!Z277</f>
        <v>43101</v>
      </c>
      <c r="B266" s="14">
        <f t="shared" si="8"/>
        <v>1</v>
      </c>
      <c r="C266" s="12" t="str">
        <f>IF('AB Touchpoint System Workbook'!J277="A",VLOOKUP($B266,Reference!$A$93:D$104,4,0),IF('AB Touchpoint System Workbook'!J277="b",VLOOKUP($B266,Reference!$A$93:E$104,5,0),""))</f>
        <v/>
      </c>
      <c r="D266" s="12" t="str">
        <f>IF('AB Touchpoint System Workbook'!J277="A",Q266&amp;C266,IF('AB Touchpoint System Workbook'!J277="b",Q266&amp;C266,""))</f>
        <v/>
      </c>
      <c r="E266" s="12" t="b">
        <f>IF(ISNUMBER(SEARCH(S$1,$D266)),MAX(E$1:E265)+1)</f>
        <v>0</v>
      </c>
      <c r="F266" s="12" t="b">
        <f>IF(ISNUMBER(SEARCH(T$1,$D266)),MAX(F$1:F265)+1)</f>
        <v>0</v>
      </c>
      <c r="G266" s="12" t="b">
        <f>IF(ISNUMBER(SEARCH(U$1,$D266)),MAX(G$1:G265)+1)</f>
        <v>0</v>
      </c>
      <c r="H266" s="12" t="b">
        <f>IF(ISNUMBER(SEARCH(V$1,$D266)),MAX(H$1:H265)+1)</f>
        <v>0</v>
      </c>
      <c r="I266" s="12" t="b">
        <f>IF(ISNUMBER(SEARCH(W$1,$D266)),MAX(I$1:I265)+1)</f>
        <v>0</v>
      </c>
      <c r="J266" s="12" t="b">
        <f>IF(ISNUMBER(SEARCH(X$1,$D266)),MAX(J$1:J265)+1)</f>
        <v>0</v>
      </c>
      <c r="K266" s="12" t="b">
        <f>IF(ISNUMBER(SEARCH(Y$1,$D266)),MAX(K$1:K265)+1)</f>
        <v>0</v>
      </c>
      <c r="L266" s="12" t="b">
        <f>IF(ISNUMBER(SEARCH(Z$1,$D266)),MAX(L$1:L265)+1)</f>
        <v>0</v>
      </c>
      <c r="M266" s="12" t="b">
        <f>IF(ISNUMBER(SEARCH(AA$1,$D266)),MAX(M$1:M265)+1)</f>
        <v>0</v>
      </c>
      <c r="N266" s="12" t="b">
        <f>IF(ISNUMBER(SEARCH(AB$1,$D266)),MAX(N$1:N265)+1)</f>
        <v>0</v>
      </c>
      <c r="O266" s="12" t="b">
        <f>IF(ISNUMBER(SEARCH(AC$1,$D266)),MAX(O$1:O265)+1)</f>
        <v>0</v>
      </c>
      <c r="P266" s="12" t="b">
        <f>IF(ISNUMBER(SEARCH(AD$1,$D266)),MAX(P$1:P265)+1)</f>
        <v>0</v>
      </c>
      <c r="Q266" s="12" t="str">
        <f>'AB Touchpoint System Workbook'!K277</f>
        <v>Client 265</v>
      </c>
      <c r="R266" s="13">
        <f t="shared" si="9"/>
        <v>265</v>
      </c>
      <c r="S266" s="14" t="str">
        <f>IFERROR(VLOOKUP($R266,E:$Q,13,0),"")</f>
        <v/>
      </c>
      <c r="T266" s="14" t="str">
        <f>IFERROR(VLOOKUP($R266,F:$Q,12,0),"")</f>
        <v/>
      </c>
      <c r="U266" s="14" t="str">
        <f>IFERROR(VLOOKUP($R266,G:$Q,11,0),"")</f>
        <v/>
      </c>
      <c r="V266" s="14" t="str">
        <f>IFERROR(VLOOKUP($R266,H:$Q,10,0),"")</f>
        <v/>
      </c>
      <c r="W266" s="14" t="str">
        <f>IFERROR(VLOOKUP($R266,I:$Q,9,0),"")</f>
        <v/>
      </c>
      <c r="X266" s="14" t="str">
        <f>IFERROR(VLOOKUP($R266,J:$Q,8,0),"")</f>
        <v/>
      </c>
      <c r="Y266" s="14" t="str">
        <f>IFERROR(VLOOKUP($R266,K:$Q,7,0),"")</f>
        <v/>
      </c>
      <c r="Z266" s="14" t="str">
        <f>IFERROR(VLOOKUP($R266,L:$Q,6,0),"")</f>
        <v/>
      </c>
      <c r="AA266" s="14" t="str">
        <f>IFERROR(VLOOKUP($R266,M:$Q,5,0),"")</f>
        <v/>
      </c>
      <c r="AB266" s="14" t="str">
        <f>IFERROR(VLOOKUP($R266,N:$Q,4,0),"")</f>
        <v/>
      </c>
      <c r="AC266" s="14" t="str">
        <f>IFERROR(VLOOKUP($R266,O:$Q,3,0),"")</f>
        <v/>
      </c>
      <c r="AD266" s="14" t="str">
        <f>IFERROR(VLOOKUP($R266,P:$Q,2,0),"")</f>
        <v/>
      </c>
    </row>
    <row r="267" spans="1:30" x14ac:dyDescent="0.15">
      <c r="A267" s="9">
        <f>'AB Touchpoint System Workbook'!Z278</f>
        <v>43132</v>
      </c>
      <c r="B267" s="14">
        <f t="shared" si="8"/>
        <v>2</v>
      </c>
      <c r="C267" s="12" t="str">
        <f>IF('AB Touchpoint System Workbook'!J278="A",VLOOKUP($B267,Reference!$A$93:D$104,4,0),IF('AB Touchpoint System Workbook'!J278="b",VLOOKUP($B267,Reference!$A$93:E$104,5,0),""))</f>
        <v/>
      </c>
      <c r="D267" s="12" t="str">
        <f>IF('AB Touchpoint System Workbook'!J278="A",Q267&amp;C267,IF('AB Touchpoint System Workbook'!J278="b",Q267&amp;C267,""))</f>
        <v/>
      </c>
      <c r="E267" s="12" t="b">
        <f>IF(ISNUMBER(SEARCH(S$1,$D267)),MAX(E$1:E266)+1)</f>
        <v>0</v>
      </c>
      <c r="F267" s="12" t="b">
        <f>IF(ISNUMBER(SEARCH(T$1,$D267)),MAX(F$1:F266)+1)</f>
        <v>0</v>
      </c>
      <c r="G267" s="12" t="b">
        <f>IF(ISNUMBER(SEARCH(U$1,$D267)),MAX(G$1:G266)+1)</f>
        <v>0</v>
      </c>
      <c r="H267" s="12" t="b">
        <f>IF(ISNUMBER(SEARCH(V$1,$D267)),MAX(H$1:H266)+1)</f>
        <v>0</v>
      </c>
      <c r="I267" s="12" t="b">
        <f>IF(ISNUMBER(SEARCH(W$1,$D267)),MAX(I$1:I266)+1)</f>
        <v>0</v>
      </c>
      <c r="J267" s="12" t="b">
        <f>IF(ISNUMBER(SEARCH(X$1,$D267)),MAX(J$1:J266)+1)</f>
        <v>0</v>
      </c>
      <c r="K267" s="12" t="b">
        <f>IF(ISNUMBER(SEARCH(Y$1,$D267)),MAX(K$1:K266)+1)</f>
        <v>0</v>
      </c>
      <c r="L267" s="12" t="b">
        <f>IF(ISNUMBER(SEARCH(Z$1,$D267)),MAX(L$1:L266)+1)</f>
        <v>0</v>
      </c>
      <c r="M267" s="12" t="b">
        <f>IF(ISNUMBER(SEARCH(AA$1,$D267)),MAX(M$1:M266)+1)</f>
        <v>0</v>
      </c>
      <c r="N267" s="12" t="b">
        <f>IF(ISNUMBER(SEARCH(AB$1,$D267)),MAX(N$1:N266)+1)</f>
        <v>0</v>
      </c>
      <c r="O267" s="12" t="b">
        <f>IF(ISNUMBER(SEARCH(AC$1,$D267)),MAX(O$1:O266)+1)</f>
        <v>0</v>
      </c>
      <c r="P267" s="12" t="b">
        <f>IF(ISNUMBER(SEARCH(AD$1,$D267)),MAX(P$1:P266)+1)</f>
        <v>0</v>
      </c>
      <c r="Q267" s="12" t="str">
        <f>'AB Touchpoint System Workbook'!K278</f>
        <v>Client 266</v>
      </c>
      <c r="R267" s="13">
        <f t="shared" si="9"/>
        <v>266</v>
      </c>
      <c r="S267" s="14" t="str">
        <f>IFERROR(VLOOKUP($R267,E:$Q,13,0),"")</f>
        <v/>
      </c>
      <c r="T267" s="14" t="str">
        <f>IFERROR(VLOOKUP($R267,F:$Q,12,0),"")</f>
        <v/>
      </c>
      <c r="U267" s="14" t="str">
        <f>IFERROR(VLOOKUP($R267,G:$Q,11,0),"")</f>
        <v/>
      </c>
      <c r="V267" s="14" t="str">
        <f>IFERROR(VLOOKUP($R267,H:$Q,10,0),"")</f>
        <v/>
      </c>
      <c r="W267" s="14" t="str">
        <f>IFERROR(VLOOKUP($R267,I:$Q,9,0),"")</f>
        <v/>
      </c>
      <c r="X267" s="14" t="str">
        <f>IFERROR(VLOOKUP($R267,J:$Q,8,0),"")</f>
        <v/>
      </c>
      <c r="Y267" s="14" t="str">
        <f>IFERROR(VLOOKUP($R267,K:$Q,7,0),"")</f>
        <v/>
      </c>
      <c r="Z267" s="14" t="str">
        <f>IFERROR(VLOOKUP($R267,L:$Q,6,0),"")</f>
        <v/>
      </c>
      <c r="AA267" s="14" t="str">
        <f>IFERROR(VLOOKUP($R267,M:$Q,5,0),"")</f>
        <v/>
      </c>
      <c r="AB267" s="14" t="str">
        <f>IFERROR(VLOOKUP($R267,N:$Q,4,0),"")</f>
        <v/>
      </c>
      <c r="AC267" s="14" t="str">
        <f>IFERROR(VLOOKUP($R267,O:$Q,3,0),"")</f>
        <v/>
      </c>
      <c r="AD267" s="14" t="str">
        <f>IFERROR(VLOOKUP($R267,P:$Q,2,0),"")</f>
        <v/>
      </c>
    </row>
    <row r="268" spans="1:30" x14ac:dyDescent="0.15">
      <c r="A268" s="9">
        <f>'AB Touchpoint System Workbook'!Z279</f>
        <v>43160</v>
      </c>
      <c r="B268" s="14">
        <f t="shared" si="8"/>
        <v>3</v>
      </c>
      <c r="C268" s="12" t="str">
        <f>IF('AB Touchpoint System Workbook'!J279="A",VLOOKUP($B268,Reference!$A$93:D$104,4,0),IF('AB Touchpoint System Workbook'!J279="b",VLOOKUP($B268,Reference!$A$93:E$104,5,0),""))</f>
        <v/>
      </c>
      <c r="D268" s="12" t="str">
        <f>IF('AB Touchpoint System Workbook'!J279="A",Q268&amp;C268,IF('AB Touchpoint System Workbook'!J279="b",Q268&amp;C268,""))</f>
        <v/>
      </c>
      <c r="E268" s="12" t="b">
        <f>IF(ISNUMBER(SEARCH(S$1,$D268)),MAX(E$1:E267)+1)</f>
        <v>0</v>
      </c>
      <c r="F268" s="12" t="b">
        <f>IF(ISNUMBER(SEARCH(T$1,$D268)),MAX(F$1:F267)+1)</f>
        <v>0</v>
      </c>
      <c r="G268" s="12" t="b">
        <f>IF(ISNUMBER(SEARCH(U$1,$D268)),MAX(G$1:G267)+1)</f>
        <v>0</v>
      </c>
      <c r="H268" s="12" t="b">
        <f>IF(ISNUMBER(SEARCH(V$1,$D268)),MAX(H$1:H267)+1)</f>
        <v>0</v>
      </c>
      <c r="I268" s="12" t="b">
        <f>IF(ISNUMBER(SEARCH(W$1,$D268)),MAX(I$1:I267)+1)</f>
        <v>0</v>
      </c>
      <c r="J268" s="12" t="b">
        <f>IF(ISNUMBER(SEARCH(X$1,$D268)),MAX(J$1:J267)+1)</f>
        <v>0</v>
      </c>
      <c r="K268" s="12" t="b">
        <f>IF(ISNUMBER(SEARCH(Y$1,$D268)),MAX(K$1:K267)+1)</f>
        <v>0</v>
      </c>
      <c r="L268" s="12" t="b">
        <f>IF(ISNUMBER(SEARCH(Z$1,$D268)),MAX(L$1:L267)+1)</f>
        <v>0</v>
      </c>
      <c r="M268" s="12" t="b">
        <f>IF(ISNUMBER(SEARCH(AA$1,$D268)),MAX(M$1:M267)+1)</f>
        <v>0</v>
      </c>
      <c r="N268" s="12" t="b">
        <f>IF(ISNUMBER(SEARCH(AB$1,$D268)),MAX(N$1:N267)+1)</f>
        <v>0</v>
      </c>
      <c r="O268" s="12" t="b">
        <f>IF(ISNUMBER(SEARCH(AC$1,$D268)),MAX(O$1:O267)+1)</f>
        <v>0</v>
      </c>
      <c r="P268" s="12" t="b">
        <f>IF(ISNUMBER(SEARCH(AD$1,$D268)),MAX(P$1:P267)+1)</f>
        <v>0</v>
      </c>
      <c r="Q268" s="12" t="str">
        <f>'AB Touchpoint System Workbook'!K279</f>
        <v>Client 267</v>
      </c>
      <c r="R268" s="13">
        <f t="shared" si="9"/>
        <v>267</v>
      </c>
      <c r="S268" s="14" t="str">
        <f>IFERROR(VLOOKUP($R268,E:$Q,13,0),"")</f>
        <v/>
      </c>
      <c r="T268" s="14" t="str">
        <f>IFERROR(VLOOKUP($R268,F:$Q,12,0),"")</f>
        <v/>
      </c>
      <c r="U268" s="14" t="str">
        <f>IFERROR(VLOOKUP($R268,G:$Q,11,0),"")</f>
        <v/>
      </c>
      <c r="V268" s="14" t="str">
        <f>IFERROR(VLOOKUP($R268,H:$Q,10,0),"")</f>
        <v/>
      </c>
      <c r="W268" s="14" t="str">
        <f>IFERROR(VLOOKUP($R268,I:$Q,9,0),"")</f>
        <v/>
      </c>
      <c r="X268" s="14" t="str">
        <f>IFERROR(VLOOKUP($R268,J:$Q,8,0),"")</f>
        <v/>
      </c>
      <c r="Y268" s="14" t="str">
        <f>IFERROR(VLOOKUP($R268,K:$Q,7,0),"")</f>
        <v/>
      </c>
      <c r="Z268" s="14" t="str">
        <f>IFERROR(VLOOKUP($R268,L:$Q,6,0),"")</f>
        <v/>
      </c>
      <c r="AA268" s="14" t="str">
        <f>IFERROR(VLOOKUP($R268,M:$Q,5,0),"")</f>
        <v/>
      </c>
      <c r="AB268" s="14" t="str">
        <f>IFERROR(VLOOKUP($R268,N:$Q,4,0),"")</f>
        <v/>
      </c>
      <c r="AC268" s="14" t="str">
        <f>IFERROR(VLOOKUP($R268,O:$Q,3,0),"")</f>
        <v/>
      </c>
      <c r="AD268" s="14" t="str">
        <f>IFERROR(VLOOKUP($R268,P:$Q,2,0),"")</f>
        <v/>
      </c>
    </row>
    <row r="269" spans="1:30" x14ac:dyDescent="0.15">
      <c r="A269" s="9">
        <f>'AB Touchpoint System Workbook'!Z280</f>
        <v>43191</v>
      </c>
      <c r="B269" s="14">
        <f t="shared" si="8"/>
        <v>4</v>
      </c>
      <c r="C269" s="12" t="str">
        <f>IF('AB Touchpoint System Workbook'!J280="A",VLOOKUP($B269,Reference!$A$93:D$104,4,0),IF('AB Touchpoint System Workbook'!J280="b",VLOOKUP($B269,Reference!$A$93:E$104,5,0),""))</f>
        <v/>
      </c>
      <c r="D269" s="12" t="str">
        <f>IF('AB Touchpoint System Workbook'!J280="A",Q269&amp;C269,IF('AB Touchpoint System Workbook'!J280="b",Q269&amp;C269,""))</f>
        <v/>
      </c>
      <c r="E269" s="12" t="b">
        <f>IF(ISNUMBER(SEARCH(S$1,$D269)),MAX(E$1:E268)+1)</f>
        <v>0</v>
      </c>
      <c r="F269" s="12" t="b">
        <f>IF(ISNUMBER(SEARCH(T$1,$D269)),MAX(F$1:F268)+1)</f>
        <v>0</v>
      </c>
      <c r="G269" s="12" t="b">
        <f>IF(ISNUMBER(SEARCH(U$1,$D269)),MAX(G$1:G268)+1)</f>
        <v>0</v>
      </c>
      <c r="H269" s="12" t="b">
        <f>IF(ISNUMBER(SEARCH(V$1,$D269)),MAX(H$1:H268)+1)</f>
        <v>0</v>
      </c>
      <c r="I269" s="12" t="b">
        <f>IF(ISNUMBER(SEARCH(W$1,$D269)),MAX(I$1:I268)+1)</f>
        <v>0</v>
      </c>
      <c r="J269" s="12" t="b">
        <f>IF(ISNUMBER(SEARCH(X$1,$D269)),MAX(J$1:J268)+1)</f>
        <v>0</v>
      </c>
      <c r="K269" s="12" t="b">
        <f>IF(ISNUMBER(SEARCH(Y$1,$D269)),MAX(K$1:K268)+1)</f>
        <v>0</v>
      </c>
      <c r="L269" s="12" t="b">
        <f>IF(ISNUMBER(SEARCH(Z$1,$D269)),MAX(L$1:L268)+1)</f>
        <v>0</v>
      </c>
      <c r="M269" s="12" t="b">
        <f>IF(ISNUMBER(SEARCH(AA$1,$D269)),MAX(M$1:M268)+1)</f>
        <v>0</v>
      </c>
      <c r="N269" s="12" t="b">
        <f>IF(ISNUMBER(SEARCH(AB$1,$D269)),MAX(N$1:N268)+1)</f>
        <v>0</v>
      </c>
      <c r="O269" s="12" t="b">
        <f>IF(ISNUMBER(SEARCH(AC$1,$D269)),MAX(O$1:O268)+1)</f>
        <v>0</v>
      </c>
      <c r="P269" s="12" t="b">
        <f>IF(ISNUMBER(SEARCH(AD$1,$D269)),MAX(P$1:P268)+1)</f>
        <v>0</v>
      </c>
      <c r="Q269" s="12" t="str">
        <f>'AB Touchpoint System Workbook'!K280</f>
        <v>Client 268</v>
      </c>
      <c r="R269" s="13">
        <f t="shared" si="9"/>
        <v>268</v>
      </c>
      <c r="S269" s="14" t="str">
        <f>IFERROR(VLOOKUP($R269,E:$Q,13,0),"")</f>
        <v/>
      </c>
      <c r="T269" s="14" t="str">
        <f>IFERROR(VLOOKUP($R269,F:$Q,12,0),"")</f>
        <v/>
      </c>
      <c r="U269" s="14" t="str">
        <f>IFERROR(VLOOKUP($R269,G:$Q,11,0),"")</f>
        <v/>
      </c>
      <c r="V269" s="14" t="str">
        <f>IFERROR(VLOOKUP($R269,H:$Q,10,0),"")</f>
        <v/>
      </c>
      <c r="W269" s="14" t="str">
        <f>IFERROR(VLOOKUP($R269,I:$Q,9,0),"")</f>
        <v/>
      </c>
      <c r="X269" s="14" t="str">
        <f>IFERROR(VLOOKUP($R269,J:$Q,8,0),"")</f>
        <v/>
      </c>
      <c r="Y269" s="14" t="str">
        <f>IFERROR(VLOOKUP($R269,K:$Q,7,0),"")</f>
        <v/>
      </c>
      <c r="Z269" s="14" t="str">
        <f>IFERROR(VLOOKUP($R269,L:$Q,6,0),"")</f>
        <v/>
      </c>
      <c r="AA269" s="14" t="str">
        <f>IFERROR(VLOOKUP($R269,M:$Q,5,0),"")</f>
        <v/>
      </c>
      <c r="AB269" s="14" t="str">
        <f>IFERROR(VLOOKUP($R269,N:$Q,4,0),"")</f>
        <v/>
      </c>
      <c r="AC269" s="14" t="str">
        <f>IFERROR(VLOOKUP($R269,O:$Q,3,0),"")</f>
        <v/>
      </c>
      <c r="AD269" s="14" t="str">
        <f>IFERROR(VLOOKUP($R269,P:$Q,2,0),"")</f>
        <v/>
      </c>
    </row>
    <row r="270" spans="1:30" x14ac:dyDescent="0.15">
      <c r="A270" s="9">
        <f>'AB Touchpoint System Workbook'!Z281</f>
        <v>43221</v>
      </c>
      <c r="B270" s="14">
        <f t="shared" si="8"/>
        <v>5</v>
      </c>
      <c r="C270" s="12" t="str">
        <f>IF('AB Touchpoint System Workbook'!J281="A",VLOOKUP($B270,Reference!$A$93:D$104,4,0),IF('AB Touchpoint System Workbook'!J281="b",VLOOKUP($B270,Reference!$A$93:E$104,5,0),""))</f>
        <v/>
      </c>
      <c r="D270" s="12" t="str">
        <f>IF('AB Touchpoint System Workbook'!J281="A",Q270&amp;C270,IF('AB Touchpoint System Workbook'!J281="b",Q270&amp;C270,""))</f>
        <v/>
      </c>
      <c r="E270" s="12" t="b">
        <f>IF(ISNUMBER(SEARCH(S$1,$D270)),MAX(E$1:E269)+1)</f>
        <v>0</v>
      </c>
      <c r="F270" s="12" t="b">
        <f>IF(ISNUMBER(SEARCH(T$1,$D270)),MAX(F$1:F269)+1)</f>
        <v>0</v>
      </c>
      <c r="G270" s="12" t="b">
        <f>IF(ISNUMBER(SEARCH(U$1,$D270)),MAX(G$1:G269)+1)</f>
        <v>0</v>
      </c>
      <c r="H270" s="12" t="b">
        <f>IF(ISNUMBER(SEARCH(V$1,$D270)),MAX(H$1:H269)+1)</f>
        <v>0</v>
      </c>
      <c r="I270" s="12" t="b">
        <f>IF(ISNUMBER(SEARCH(W$1,$D270)),MAX(I$1:I269)+1)</f>
        <v>0</v>
      </c>
      <c r="J270" s="12" t="b">
        <f>IF(ISNUMBER(SEARCH(X$1,$D270)),MAX(J$1:J269)+1)</f>
        <v>0</v>
      </c>
      <c r="K270" s="12" t="b">
        <f>IF(ISNUMBER(SEARCH(Y$1,$D270)),MAX(K$1:K269)+1)</f>
        <v>0</v>
      </c>
      <c r="L270" s="12" t="b">
        <f>IF(ISNUMBER(SEARCH(Z$1,$D270)),MAX(L$1:L269)+1)</f>
        <v>0</v>
      </c>
      <c r="M270" s="12" t="b">
        <f>IF(ISNUMBER(SEARCH(AA$1,$D270)),MAX(M$1:M269)+1)</f>
        <v>0</v>
      </c>
      <c r="N270" s="12" t="b">
        <f>IF(ISNUMBER(SEARCH(AB$1,$D270)),MAX(N$1:N269)+1)</f>
        <v>0</v>
      </c>
      <c r="O270" s="12" t="b">
        <f>IF(ISNUMBER(SEARCH(AC$1,$D270)),MAX(O$1:O269)+1)</f>
        <v>0</v>
      </c>
      <c r="P270" s="12" t="b">
        <f>IF(ISNUMBER(SEARCH(AD$1,$D270)),MAX(P$1:P269)+1)</f>
        <v>0</v>
      </c>
      <c r="Q270" s="12" t="str">
        <f>'AB Touchpoint System Workbook'!K281</f>
        <v>Client 269</v>
      </c>
      <c r="R270" s="13">
        <f t="shared" si="9"/>
        <v>269</v>
      </c>
      <c r="S270" s="14" t="str">
        <f>IFERROR(VLOOKUP($R270,E:$Q,13,0),"")</f>
        <v/>
      </c>
      <c r="T270" s="14" t="str">
        <f>IFERROR(VLOOKUP($R270,F:$Q,12,0),"")</f>
        <v/>
      </c>
      <c r="U270" s="14" t="str">
        <f>IFERROR(VLOOKUP($R270,G:$Q,11,0),"")</f>
        <v/>
      </c>
      <c r="V270" s="14" t="str">
        <f>IFERROR(VLOOKUP($R270,H:$Q,10,0),"")</f>
        <v/>
      </c>
      <c r="W270" s="14" t="str">
        <f>IFERROR(VLOOKUP($R270,I:$Q,9,0),"")</f>
        <v/>
      </c>
      <c r="X270" s="14" t="str">
        <f>IFERROR(VLOOKUP($R270,J:$Q,8,0),"")</f>
        <v/>
      </c>
      <c r="Y270" s="14" t="str">
        <f>IFERROR(VLOOKUP($R270,K:$Q,7,0),"")</f>
        <v/>
      </c>
      <c r="Z270" s="14" t="str">
        <f>IFERROR(VLOOKUP($R270,L:$Q,6,0),"")</f>
        <v/>
      </c>
      <c r="AA270" s="14" t="str">
        <f>IFERROR(VLOOKUP($R270,M:$Q,5,0),"")</f>
        <v/>
      </c>
      <c r="AB270" s="14" t="str">
        <f>IFERROR(VLOOKUP($R270,N:$Q,4,0),"")</f>
        <v/>
      </c>
      <c r="AC270" s="14" t="str">
        <f>IFERROR(VLOOKUP($R270,O:$Q,3,0),"")</f>
        <v/>
      </c>
      <c r="AD270" s="14" t="str">
        <f>IFERROR(VLOOKUP($R270,P:$Q,2,0),"")</f>
        <v/>
      </c>
    </row>
    <row r="271" spans="1:30" x14ac:dyDescent="0.15">
      <c r="A271" s="9">
        <f>'AB Touchpoint System Workbook'!Z282</f>
        <v>43252</v>
      </c>
      <c r="B271" s="14">
        <f t="shared" si="8"/>
        <v>6</v>
      </c>
      <c r="C271" s="12" t="str">
        <f>IF('AB Touchpoint System Workbook'!J282="A",VLOOKUP($B271,Reference!$A$93:D$104,4,0),IF('AB Touchpoint System Workbook'!J282="b",VLOOKUP($B271,Reference!$A$93:E$104,5,0),""))</f>
        <v/>
      </c>
      <c r="D271" s="12" t="str">
        <f>IF('AB Touchpoint System Workbook'!J282="A",Q271&amp;C271,IF('AB Touchpoint System Workbook'!J282="b",Q271&amp;C271,""))</f>
        <v/>
      </c>
      <c r="E271" s="12" t="b">
        <f>IF(ISNUMBER(SEARCH(S$1,$D271)),MAX(E$1:E270)+1)</f>
        <v>0</v>
      </c>
      <c r="F271" s="12" t="b">
        <f>IF(ISNUMBER(SEARCH(T$1,$D271)),MAX(F$1:F270)+1)</f>
        <v>0</v>
      </c>
      <c r="G271" s="12" t="b">
        <f>IF(ISNUMBER(SEARCH(U$1,$D271)),MAX(G$1:G270)+1)</f>
        <v>0</v>
      </c>
      <c r="H271" s="12" t="b">
        <f>IF(ISNUMBER(SEARCH(V$1,$D271)),MAX(H$1:H270)+1)</f>
        <v>0</v>
      </c>
      <c r="I271" s="12" t="b">
        <f>IF(ISNUMBER(SEARCH(W$1,$D271)),MAX(I$1:I270)+1)</f>
        <v>0</v>
      </c>
      <c r="J271" s="12" t="b">
        <f>IF(ISNUMBER(SEARCH(X$1,$D271)),MAX(J$1:J270)+1)</f>
        <v>0</v>
      </c>
      <c r="K271" s="12" t="b">
        <f>IF(ISNUMBER(SEARCH(Y$1,$D271)),MAX(K$1:K270)+1)</f>
        <v>0</v>
      </c>
      <c r="L271" s="12" t="b">
        <f>IF(ISNUMBER(SEARCH(Z$1,$D271)),MAX(L$1:L270)+1)</f>
        <v>0</v>
      </c>
      <c r="M271" s="12" t="b">
        <f>IF(ISNUMBER(SEARCH(AA$1,$D271)),MAX(M$1:M270)+1)</f>
        <v>0</v>
      </c>
      <c r="N271" s="12" t="b">
        <f>IF(ISNUMBER(SEARCH(AB$1,$D271)),MAX(N$1:N270)+1)</f>
        <v>0</v>
      </c>
      <c r="O271" s="12" t="b">
        <f>IF(ISNUMBER(SEARCH(AC$1,$D271)),MAX(O$1:O270)+1)</f>
        <v>0</v>
      </c>
      <c r="P271" s="12" t="b">
        <f>IF(ISNUMBER(SEARCH(AD$1,$D271)),MAX(P$1:P270)+1)</f>
        <v>0</v>
      </c>
      <c r="Q271" s="12" t="str">
        <f>'AB Touchpoint System Workbook'!K282</f>
        <v>Client 270</v>
      </c>
      <c r="R271" s="13">
        <f t="shared" si="9"/>
        <v>270</v>
      </c>
      <c r="S271" s="14" t="str">
        <f>IFERROR(VLOOKUP($R271,E:$Q,13,0),"")</f>
        <v/>
      </c>
      <c r="T271" s="14" t="str">
        <f>IFERROR(VLOOKUP($R271,F:$Q,12,0),"")</f>
        <v/>
      </c>
      <c r="U271" s="14" t="str">
        <f>IFERROR(VLOOKUP($R271,G:$Q,11,0),"")</f>
        <v/>
      </c>
      <c r="V271" s="14" t="str">
        <f>IFERROR(VLOOKUP($R271,H:$Q,10,0),"")</f>
        <v/>
      </c>
      <c r="W271" s="14" t="str">
        <f>IFERROR(VLOOKUP($R271,I:$Q,9,0),"")</f>
        <v/>
      </c>
      <c r="X271" s="14" t="str">
        <f>IFERROR(VLOOKUP($R271,J:$Q,8,0),"")</f>
        <v/>
      </c>
      <c r="Y271" s="14" t="str">
        <f>IFERROR(VLOOKUP($R271,K:$Q,7,0),"")</f>
        <v/>
      </c>
      <c r="Z271" s="14" t="str">
        <f>IFERROR(VLOOKUP($R271,L:$Q,6,0),"")</f>
        <v/>
      </c>
      <c r="AA271" s="14" t="str">
        <f>IFERROR(VLOOKUP($R271,M:$Q,5,0),"")</f>
        <v/>
      </c>
      <c r="AB271" s="14" t="str">
        <f>IFERROR(VLOOKUP($R271,N:$Q,4,0),"")</f>
        <v/>
      </c>
      <c r="AC271" s="14" t="str">
        <f>IFERROR(VLOOKUP($R271,O:$Q,3,0),"")</f>
        <v/>
      </c>
      <c r="AD271" s="14" t="str">
        <f>IFERROR(VLOOKUP($R271,P:$Q,2,0),"")</f>
        <v/>
      </c>
    </row>
    <row r="272" spans="1:30" x14ac:dyDescent="0.15">
      <c r="A272" s="9">
        <f>'AB Touchpoint System Workbook'!Z283</f>
        <v>43282</v>
      </c>
      <c r="B272" s="14">
        <f t="shared" si="8"/>
        <v>7</v>
      </c>
      <c r="C272" s="12" t="str">
        <f>IF('AB Touchpoint System Workbook'!J283="A",VLOOKUP($B272,Reference!$A$93:D$104,4,0),IF('AB Touchpoint System Workbook'!J283="b",VLOOKUP($B272,Reference!$A$93:E$104,5,0),""))</f>
        <v/>
      </c>
      <c r="D272" s="12" t="str">
        <f>IF('AB Touchpoint System Workbook'!J283="A",Q272&amp;C272,IF('AB Touchpoint System Workbook'!J283="b",Q272&amp;C272,""))</f>
        <v/>
      </c>
      <c r="E272" s="12" t="b">
        <f>IF(ISNUMBER(SEARCH(S$1,$D272)),MAX(E$1:E271)+1)</f>
        <v>0</v>
      </c>
      <c r="F272" s="12" t="b">
        <f>IF(ISNUMBER(SEARCH(T$1,$D272)),MAX(F$1:F271)+1)</f>
        <v>0</v>
      </c>
      <c r="G272" s="12" t="b">
        <f>IF(ISNUMBER(SEARCH(U$1,$D272)),MAX(G$1:G271)+1)</f>
        <v>0</v>
      </c>
      <c r="H272" s="12" t="b">
        <f>IF(ISNUMBER(SEARCH(V$1,$D272)),MAX(H$1:H271)+1)</f>
        <v>0</v>
      </c>
      <c r="I272" s="12" t="b">
        <f>IF(ISNUMBER(SEARCH(W$1,$D272)),MAX(I$1:I271)+1)</f>
        <v>0</v>
      </c>
      <c r="J272" s="12" t="b">
        <f>IF(ISNUMBER(SEARCH(X$1,$D272)),MAX(J$1:J271)+1)</f>
        <v>0</v>
      </c>
      <c r="K272" s="12" t="b">
        <f>IF(ISNUMBER(SEARCH(Y$1,$D272)),MAX(K$1:K271)+1)</f>
        <v>0</v>
      </c>
      <c r="L272" s="12" t="b">
        <f>IF(ISNUMBER(SEARCH(Z$1,$D272)),MAX(L$1:L271)+1)</f>
        <v>0</v>
      </c>
      <c r="M272" s="12" t="b">
        <f>IF(ISNUMBER(SEARCH(AA$1,$D272)),MAX(M$1:M271)+1)</f>
        <v>0</v>
      </c>
      <c r="N272" s="12" t="b">
        <f>IF(ISNUMBER(SEARCH(AB$1,$D272)),MAX(N$1:N271)+1)</f>
        <v>0</v>
      </c>
      <c r="O272" s="12" t="b">
        <f>IF(ISNUMBER(SEARCH(AC$1,$D272)),MAX(O$1:O271)+1)</f>
        <v>0</v>
      </c>
      <c r="P272" s="12" t="b">
        <f>IF(ISNUMBER(SEARCH(AD$1,$D272)),MAX(P$1:P271)+1)</f>
        <v>0</v>
      </c>
      <c r="Q272" s="12" t="str">
        <f>'AB Touchpoint System Workbook'!K283</f>
        <v>Client 271</v>
      </c>
      <c r="R272" s="13">
        <f t="shared" si="9"/>
        <v>271</v>
      </c>
      <c r="S272" s="14" t="str">
        <f>IFERROR(VLOOKUP($R272,E:$Q,13,0),"")</f>
        <v/>
      </c>
      <c r="T272" s="14" t="str">
        <f>IFERROR(VLOOKUP($R272,F:$Q,12,0),"")</f>
        <v/>
      </c>
      <c r="U272" s="14" t="str">
        <f>IFERROR(VLOOKUP($R272,G:$Q,11,0),"")</f>
        <v/>
      </c>
      <c r="V272" s="14" t="str">
        <f>IFERROR(VLOOKUP($R272,H:$Q,10,0),"")</f>
        <v/>
      </c>
      <c r="W272" s="14" t="str">
        <f>IFERROR(VLOOKUP($R272,I:$Q,9,0),"")</f>
        <v/>
      </c>
      <c r="X272" s="14" t="str">
        <f>IFERROR(VLOOKUP($R272,J:$Q,8,0),"")</f>
        <v/>
      </c>
      <c r="Y272" s="14" t="str">
        <f>IFERROR(VLOOKUP($R272,K:$Q,7,0),"")</f>
        <v/>
      </c>
      <c r="Z272" s="14" t="str">
        <f>IFERROR(VLOOKUP($R272,L:$Q,6,0),"")</f>
        <v/>
      </c>
      <c r="AA272" s="14" t="str">
        <f>IFERROR(VLOOKUP($R272,M:$Q,5,0),"")</f>
        <v/>
      </c>
      <c r="AB272" s="14" t="str">
        <f>IFERROR(VLOOKUP($R272,N:$Q,4,0),"")</f>
        <v/>
      </c>
      <c r="AC272" s="14" t="str">
        <f>IFERROR(VLOOKUP($R272,O:$Q,3,0),"")</f>
        <v/>
      </c>
      <c r="AD272" s="14" t="str">
        <f>IFERROR(VLOOKUP($R272,P:$Q,2,0),"")</f>
        <v/>
      </c>
    </row>
    <row r="273" spans="1:30" x14ac:dyDescent="0.15">
      <c r="A273" s="9">
        <f>'AB Touchpoint System Workbook'!Z284</f>
        <v>43313</v>
      </c>
      <c r="B273" s="14">
        <f t="shared" si="8"/>
        <v>8</v>
      </c>
      <c r="C273" s="12" t="str">
        <f>IF('AB Touchpoint System Workbook'!J284="A",VLOOKUP($B273,Reference!$A$93:D$104,4,0),IF('AB Touchpoint System Workbook'!J284="b",VLOOKUP($B273,Reference!$A$93:E$104,5,0),""))</f>
        <v/>
      </c>
      <c r="D273" s="12" t="str">
        <f>IF('AB Touchpoint System Workbook'!J284="A",Q273&amp;C273,IF('AB Touchpoint System Workbook'!J284="b",Q273&amp;C273,""))</f>
        <v/>
      </c>
      <c r="E273" s="12" t="b">
        <f>IF(ISNUMBER(SEARCH(S$1,$D273)),MAX(E$1:E272)+1)</f>
        <v>0</v>
      </c>
      <c r="F273" s="12" t="b">
        <f>IF(ISNUMBER(SEARCH(T$1,$D273)),MAX(F$1:F272)+1)</f>
        <v>0</v>
      </c>
      <c r="G273" s="12" t="b">
        <f>IF(ISNUMBER(SEARCH(U$1,$D273)),MAX(G$1:G272)+1)</f>
        <v>0</v>
      </c>
      <c r="H273" s="12" t="b">
        <f>IF(ISNUMBER(SEARCH(V$1,$D273)),MAX(H$1:H272)+1)</f>
        <v>0</v>
      </c>
      <c r="I273" s="12" t="b">
        <f>IF(ISNUMBER(SEARCH(W$1,$D273)),MAX(I$1:I272)+1)</f>
        <v>0</v>
      </c>
      <c r="J273" s="12" t="b">
        <f>IF(ISNUMBER(SEARCH(X$1,$D273)),MAX(J$1:J272)+1)</f>
        <v>0</v>
      </c>
      <c r="K273" s="12" t="b">
        <f>IF(ISNUMBER(SEARCH(Y$1,$D273)),MAX(K$1:K272)+1)</f>
        <v>0</v>
      </c>
      <c r="L273" s="12" t="b">
        <f>IF(ISNUMBER(SEARCH(Z$1,$D273)),MAX(L$1:L272)+1)</f>
        <v>0</v>
      </c>
      <c r="M273" s="12" t="b">
        <f>IF(ISNUMBER(SEARCH(AA$1,$D273)),MAX(M$1:M272)+1)</f>
        <v>0</v>
      </c>
      <c r="N273" s="12" t="b">
        <f>IF(ISNUMBER(SEARCH(AB$1,$D273)),MAX(N$1:N272)+1)</f>
        <v>0</v>
      </c>
      <c r="O273" s="12" t="b">
        <f>IF(ISNUMBER(SEARCH(AC$1,$D273)),MAX(O$1:O272)+1)</f>
        <v>0</v>
      </c>
      <c r="P273" s="12" t="b">
        <f>IF(ISNUMBER(SEARCH(AD$1,$D273)),MAX(P$1:P272)+1)</f>
        <v>0</v>
      </c>
      <c r="Q273" s="12" t="str">
        <f>'AB Touchpoint System Workbook'!K284</f>
        <v>Client 272</v>
      </c>
      <c r="R273" s="13">
        <f t="shared" si="9"/>
        <v>272</v>
      </c>
      <c r="S273" s="14" t="str">
        <f>IFERROR(VLOOKUP($R273,E:$Q,13,0),"")</f>
        <v/>
      </c>
      <c r="T273" s="14" t="str">
        <f>IFERROR(VLOOKUP($R273,F:$Q,12,0),"")</f>
        <v/>
      </c>
      <c r="U273" s="14" t="str">
        <f>IFERROR(VLOOKUP($R273,G:$Q,11,0),"")</f>
        <v/>
      </c>
      <c r="V273" s="14" t="str">
        <f>IFERROR(VLOOKUP($R273,H:$Q,10,0),"")</f>
        <v/>
      </c>
      <c r="W273" s="14" t="str">
        <f>IFERROR(VLOOKUP($R273,I:$Q,9,0),"")</f>
        <v/>
      </c>
      <c r="X273" s="14" t="str">
        <f>IFERROR(VLOOKUP($R273,J:$Q,8,0),"")</f>
        <v/>
      </c>
      <c r="Y273" s="14" t="str">
        <f>IFERROR(VLOOKUP($R273,K:$Q,7,0),"")</f>
        <v/>
      </c>
      <c r="Z273" s="14" t="str">
        <f>IFERROR(VLOOKUP($R273,L:$Q,6,0),"")</f>
        <v/>
      </c>
      <c r="AA273" s="14" t="str">
        <f>IFERROR(VLOOKUP($R273,M:$Q,5,0),"")</f>
        <v/>
      </c>
      <c r="AB273" s="14" t="str">
        <f>IFERROR(VLOOKUP($R273,N:$Q,4,0),"")</f>
        <v/>
      </c>
      <c r="AC273" s="14" t="str">
        <f>IFERROR(VLOOKUP($R273,O:$Q,3,0),"")</f>
        <v/>
      </c>
      <c r="AD273" s="14" t="str">
        <f>IFERROR(VLOOKUP($R273,P:$Q,2,0),"")</f>
        <v/>
      </c>
    </row>
    <row r="274" spans="1:30" x14ac:dyDescent="0.15">
      <c r="A274" s="9">
        <f>'AB Touchpoint System Workbook'!Z285</f>
        <v>43344</v>
      </c>
      <c r="B274" s="14">
        <f t="shared" si="8"/>
        <v>9</v>
      </c>
      <c r="C274" s="12" t="str">
        <f>IF('AB Touchpoint System Workbook'!J285="A",VLOOKUP($B274,Reference!$A$93:D$104,4,0),IF('AB Touchpoint System Workbook'!J285="b",VLOOKUP($B274,Reference!$A$93:E$104,5,0),""))</f>
        <v/>
      </c>
      <c r="D274" s="12" t="str">
        <f>IF('AB Touchpoint System Workbook'!J285="A",Q274&amp;C274,IF('AB Touchpoint System Workbook'!J285="b",Q274&amp;C274,""))</f>
        <v/>
      </c>
      <c r="E274" s="12" t="b">
        <f>IF(ISNUMBER(SEARCH(S$1,$D274)),MAX(E$1:E273)+1)</f>
        <v>0</v>
      </c>
      <c r="F274" s="12" t="b">
        <f>IF(ISNUMBER(SEARCH(T$1,$D274)),MAX(F$1:F273)+1)</f>
        <v>0</v>
      </c>
      <c r="G274" s="12" t="b">
        <f>IF(ISNUMBER(SEARCH(U$1,$D274)),MAX(G$1:G273)+1)</f>
        <v>0</v>
      </c>
      <c r="H274" s="12" t="b">
        <f>IF(ISNUMBER(SEARCH(V$1,$D274)),MAX(H$1:H273)+1)</f>
        <v>0</v>
      </c>
      <c r="I274" s="12" t="b">
        <f>IF(ISNUMBER(SEARCH(W$1,$D274)),MAX(I$1:I273)+1)</f>
        <v>0</v>
      </c>
      <c r="J274" s="12" t="b">
        <f>IF(ISNUMBER(SEARCH(X$1,$D274)),MAX(J$1:J273)+1)</f>
        <v>0</v>
      </c>
      <c r="K274" s="12" t="b">
        <f>IF(ISNUMBER(SEARCH(Y$1,$D274)),MAX(K$1:K273)+1)</f>
        <v>0</v>
      </c>
      <c r="L274" s="12" t="b">
        <f>IF(ISNUMBER(SEARCH(Z$1,$D274)),MAX(L$1:L273)+1)</f>
        <v>0</v>
      </c>
      <c r="M274" s="12" t="b">
        <f>IF(ISNUMBER(SEARCH(AA$1,$D274)),MAX(M$1:M273)+1)</f>
        <v>0</v>
      </c>
      <c r="N274" s="12" t="b">
        <f>IF(ISNUMBER(SEARCH(AB$1,$D274)),MAX(N$1:N273)+1)</f>
        <v>0</v>
      </c>
      <c r="O274" s="12" t="b">
        <f>IF(ISNUMBER(SEARCH(AC$1,$D274)),MAX(O$1:O273)+1)</f>
        <v>0</v>
      </c>
      <c r="P274" s="12" t="b">
        <f>IF(ISNUMBER(SEARCH(AD$1,$D274)),MAX(P$1:P273)+1)</f>
        <v>0</v>
      </c>
      <c r="Q274" s="12">
        <f>'AB Touchpoint System Workbook'!K285</f>
        <v>0</v>
      </c>
      <c r="R274" s="13">
        <f t="shared" si="9"/>
        <v>273</v>
      </c>
      <c r="S274" s="14" t="str">
        <f>IFERROR(VLOOKUP($R274,E:$Q,13,0),"")</f>
        <v/>
      </c>
      <c r="T274" s="14" t="str">
        <f>IFERROR(VLOOKUP($R274,F:$Q,12,0),"")</f>
        <v/>
      </c>
      <c r="U274" s="14" t="str">
        <f>IFERROR(VLOOKUP($R274,G:$Q,11,0),"")</f>
        <v/>
      </c>
      <c r="V274" s="14" t="str">
        <f>IFERROR(VLOOKUP($R274,H:$Q,10,0),"")</f>
        <v/>
      </c>
      <c r="W274" s="14" t="str">
        <f>IFERROR(VLOOKUP($R274,I:$Q,9,0),"")</f>
        <v/>
      </c>
      <c r="X274" s="14" t="str">
        <f>IFERROR(VLOOKUP($R274,J:$Q,8,0),"")</f>
        <v/>
      </c>
      <c r="Y274" s="14" t="str">
        <f>IFERROR(VLOOKUP($R274,K:$Q,7,0),"")</f>
        <v/>
      </c>
      <c r="Z274" s="14" t="str">
        <f>IFERROR(VLOOKUP($R274,L:$Q,6,0),"")</f>
        <v/>
      </c>
      <c r="AA274" s="14" t="str">
        <f>IFERROR(VLOOKUP($R274,M:$Q,5,0),"")</f>
        <v/>
      </c>
      <c r="AB274" s="14" t="str">
        <f>IFERROR(VLOOKUP($R274,N:$Q,4,0),"")</f>
        <v/>
      </c>
      <c r="AC274" s="14" t="str">
        <f>IFERROR(VLOOKUP($R274,O:$Q,3,0),"")</f>
        <v/>
      </c>
      <c r="AD274" s="14" t="str">
        <f>IFERROR(VLOOKUP($R274,P:$Q,2,0),"")</f>
        <v/>
      </c>
    </row>
    <row r="275" spans="1:30" x14ac:dyDescent="0.15">
      <c r="A275" s="9">
        <f>'AB Touchpoint System Workbook'!Z286</f>
        <v>43374</v>
      </c>
      <c r="B275" s="14">
        <f t="shared" si="8"/>
        <v>10</v>
      </c>
      <c r="C275" s="12" t="str">
        <f>IF('AB Touchpoint System Workbook'!J286="A",VLOOKUP($B275,Reference!$A$93:D$104,4,0),IF('AB Touchpoint System Workbook'!J286="b",VLOOKUP($B275,Reference!$A$93:E$104,5,0),""))</f>
        <v/>
      </c>
      <c r="D275" s="12" t="str">
        <f>IF('AB Touchpoint System Workbook'!J286="A",Q275&amp;C275,IF('AB Touchpoint System Workbook'!J286="b",Q275&amp;C275,""))</f>
        <v/>
      </c>
      <c r="E275" s="12" t="b">
        <f>IF(ISNUMBER(SEARCH(S$1,$D275)),MAX(E$1:E274)+1)</f>
        <v>0</v>
      </c>
      <c r="F275" s="12" t="b">
        <f>IF(ISNUMBER(SEARCH(T$1,$D275)),MAX(F$1:F274)+1)</f>
        <v>0</v>
      </c>
      <c r="G275" s="12" t="b">
        <f>IF(ISNUMBER(SEARCH(U$1,$D275)),MAX(G$1:G274)+1)</f>
        <v>0</v>
      </c>
      <c r="H275" s="12" t="b">
        <f>IF(ISNUMBER(SEARCH(V$1,$D275)),MAX(H$1:H274)+1)</f>
        <v>0</v>
      </c>
      <c r="I275" s="12" t="b">
        <f>IF(ISNUMBER(SEARCH(W$1,$D275)),MAX(I$1:I274)+1)</f>
        <v>0</v>
      </c>
      <c r="J275" s="12" t="b">
        <f>IF(ISNUMBER(SEARCH(X$1,$D275)),MAX(J$1:J274)+1)</f>
        <v>0</v>
      </c>
      <c r="K275" s="12" t="b">
        <f>IF(ISNUMBER(SEARCH(Y$1,$D275)),MAX(K$1:K274)+1)</f>
        <v>0</v>
      </c>
      <c r="L275" s="12" t="b">
        <f>IF(ISNUMBER(SEARCH(Z$1,$D275)),MAX(L$1:L274)+1)</f>
        <v>0</v>
      </c>
      <c r="M275" s="12" t="b">
        <f>IF(ISNUMBER(SEARCH(AA$1,$D275)),MAX(M$1:M274)+1)</f>
        <v>0</v>
      </c>
      <c r="N275" s="12" t="b">
        <f>IF(ISNUMBER(SEARCH(AB$1,$D275)),MAX(N$1:N274)+1)</f>
        <v>0</v>
      </c>
      <c r="O275" s="12" t="b">
        <f>IF(ISNUMBER(SEARCH(AC$1,$D275)),MAX(O$1:O274)+1)</f>
        <v>0</v>
      </c>
      <c r="P275" s="12" t="b">
        <f>IF(ISNUMBER(SEARCH(AD$1,$D275)),MAX(P$1:P274)+1)</f>
        <v>0</v>
      </c>
      <c r="Q275" s="12">
        <f>'AB Touchpoint System Workbook'!K286</f>
        <v>0</v>
      </c>
      <c r="R275" s="13">
        <f t="shared" si="9"/>
        <v>274</v>
      </c>
      <c r="S275" s="14" t="str">
        <f>IFERROR(VLOOKUP($R275,E:$Q,13,0),"")</f>
        <v/>
      </c>
      <c r="T275" s="14" t="str">
        <f>IFERROR(VLOOKUP($R275,F:$Q,12,0),"")</f>
        <v/>
      </c>
      <c r="U275" s="14" t="str">
        <f>IFERROR(VLOOKUP($R275,G:$Q,11,0),"")</f>
        <v/>
      </c>
      <c r="V275" s="14" t="str">
        <f>IFERROR(VLOOKUP($R275,H:$Q,10,0),"")</f>
        <v/>
      </c>
      <c r="W275" s="14" t="str">
        <f>IFERROR(VLOOKUP($R275,I:$Q,9,0),"")</f>
        <v/>
      </c>
      <c r="X275" s="14" t="str">
        <f>IFERROR(VLOOKUP($R275,J:$Q,8,0),"")</f>
        <v/>
      </c>
      <c r="Y275" s="14" t="str">
        <f>IFERROR(VLOOKUP($R275,K:$Q,7,0),"")</f>
        <v/>
      </c>
      <c r="Z275" s="14" t="str">
        <f>IFERROR(VLOOKUP($R275,L:$Q,6,0),"")</f>
        <v/>
      </c>
      <c r="AA275" s="14" t="str">
        <f>IFERROR(VLOOKUP($R275,M:$Q,5,0),"")</f>
        <v/>
      </c>
      <c r="AB275" s="14" t="str">
        <f>IFERROR(VLOOKUP($R275,N:$Q,4,0),"")</f>
        <v/>
      </c>
      <c r="AC275" s="14" t="str">
        <f>IFERROR(VLOOKUP($R275,O:$Q,3,0),"")</f>
        <v/>
      </c>
      <c r="AD275" s="14" t="str">
        <f>IFERROR(VLOOKUP($R275,P:$Q,2,0),"")</f>
        <v/>
      </c>
    </row>
    <row r="276" spans="1:30" x14ac:dyDescent="0.15">
      <c r="A276" s="9">
        <f>'AB Touchpoint System Workbook'!Z287</f>
        <v>43405</v>
      </c>
      <c r="B276" s="14">
        <f t="shared" si="8"/>
        <v>11</v>
      </c>
      <c r="C276" s="12" t="str">
        <f>IF('AB Touchpoint System Workbook'!J287="A",VLOOKUP($B276,Reference!$A$93:D$104,4,0),IF('AB Touchpoint System Workbook'!J287="b",VLOOKUP($B276,Reference!$A$93:E$104,5,0),""))</f>
        <v/>
      </c>
      <c r="D276" s="12" t="str">
        <f>IF('AB Touchpoint System Workbook'!J287="A",Q276&amp;C276,IF('AB Touchpoint System Workbook'!J287="b",Q276&amp;C276,""))</f>
        <v/>
      </c>
      <c r="E276" s="12" t="b">
        <f>IF(ISNUMBER(SEARCH(S$1,$D276)),MAX(E$1:E275)+1)</f>
        <v>0</v>
      </c>
      <c r="F276" s="12" t="b">
        <f>IF(ISNUMBER(SEARCH(T$1,$D276)),MAX(F$1:F275)+1)</f>
        <v>0</v>
      </c>
      <c r="G276" s="12" t="b">
        <f>IF(ISNUMBER(SEARCH(U$1,$D276)),MAX(G$1:G275)+1)</f>
        <v>0</v>
      </c>
      <c r="H276" s="12" t="b">
        <f>IF(ISNUMBER(SEARCH(V$1,$D276)),MAX(H$1:H275)+1)</f>
        <v>0</v>
      </c>
      <c r="I276" s="12" t="b">
        <f>IF(ISNUMBER(SEARCH(W$1,$D276)),MAX(I$1:I275)+1)</f>
        <v>0</v>
      </c>
      <c r="J276" s="12" t="b">
        <f>IF(ISNUMBER(SEARCH(X$1,$D276)),MAX(J$1:J275)+1)</f>
        <v>0</v>
      </c>
      <c r="K276" s="12" t="b">
        <f>IF(ISNUMBER(SEARCH(Y$1,$D276)),MAX(K$1:K275)+1)</f>
        <v>0</v>
      </c>
      <c r="L276" s="12" t="b">
        <f>IF(ISNUMBER(SEARCH(Z$1,$D276)),MAX(L$1:L275)+1)</f>
        <v>0</v>
      </c>
      <c r="M276" s="12" t="b">
        <f>IF(ISNUMBER(SEARCH(AA$1,$D276)),MAX(M$1:M275)+1)</f>
        <v>0</v>
      </c>
      <c r="N276" s="12" t="b">
        <f>IF(ISNUMBER(SEARCH(AB$1,$D276)),MAX(N$1:N275)+1)</f>
        <v>0</v>
      </c>
      <c r="O276" s="12" t="b">
        <f>IF(ISNUMBER(SEARCH(AC$1,$D276)),MAX(O$1:O275)+1)</f>
        <v>0</v>
      </c>
      <c r="P276" s="12" t="b">
        <f>IF(ISNUMBER(SEARCH(AD$1,$D276)),MAX(P$1:P275)+1)</f>
        <v>0</v>
      </c>
      <c r="Q276" s="12">
        <f>'AB Touchpoint System Workbook'!K287</f>
        <v>0</v>
      </c>
      <c r="R276" s="13">
        <f t="shared" si="9"/>
        <v>275</v>
      </c>
      <c r="S276" s="14" t="str">
        <f>IFERROR(VLOOKUP($R276,E:$Q,13,0),"")</f>
        <v/>
      </c>
      <c r="T276" s="14" t="str">
        <f>IFERROR(VLOOKUP($R276,F:$Q,12,0),"")</f>
        <v/>
      </c>
      <c r="U276" s="14" t="str">
        <f>IFERROR(VLOOKUP($R276,G:$Q,11,0),"")</f>
        <v/>
      </c>
      <c r="V276" s="14" t="str">
        <f>IFERROR(VLOOKUP($R276,H:$Q,10,0),"")</f>
        <v/>
      </c>
      <c r="W276" s="14" t="str">
        <f>IFERROR(VLOOKUP($R276,I:$Q,9,0),"")</f>
        <v/>
      </c>
      <c r="X276" s="14" t="str">
        <f>IFERROR(VLOOKUP($R276,J:$Q,8,0),"")</f>
        <v/>
      </c>
      <c r="Y276" s="14" t="str">
        <f>IFERROR(VLOOKUP($R276,K:$Q,7,0),"")</f>
        <v/>
      </c>
      <c r="Z276" s="14" t="str">
        <f>IFERROR(VLOOKUP($R276,L:$Q,6,0),"")</f>
        <v/>
      </c>
      <c r="AA276" s="14" t="str">
        <f>IFERROR(VLOOKUP($R276,M:$Q,5,0),"")</f>
        <v/>
      </c>
      <c r="AB276" s="14" t="str">
        <f>IFERROR(VLOOKUP($R276,N:$Q,4,0),"")</f>
        <v/>
      </c>
      <c r="AC276" s="14" t="str">
        <f>IFERROR(VLOOKUP($R276,O:$Q,3,0),"")</f>
        <v/>
      </c>
      <c r="AD276" s="14" t="str">
        <f>IFERROR(VLOOKUP($R276,P:$Q,2,0),"")</f>
        <v/>
      </c>
    </row>
    <row r="277" spans="1:30" x14ac:dyDescent="0.15">
      <c r="A277" s="9">
        <f>'AB Touchpoint System Workbook'!Z288</f>
        <v>43435</v>
      </c>
      <c r="B277" s="14">
        <f t="shared" si="8"/>
        <v>12</v>
      </c>
      <c r="C277" s="12" t="str">
        <f>IF('AB Touchpoint System Workbook'!J288="A",VLOOKUP($B277,Reference!$A$93:D$104,4,0),IF('AB Touchpoint System Workbook'!J288="b",VLOOKUP($B277,Reference!$A$93:E$104,5,0),""))</f>
        <v/>
      </c>
      <c r="D277" s="12" t="str">
        <f>IF('AB Touchpoint System Workbook'!J288="A",Q277&amp;C277,IF('AB Touchpoint System Workbook'!J288="b",Q277&amp;C277,""))</f>
        <v/>
      </c>
      <c r="E277" s="12" t="b">
        <f>IF(ISNUMBER(SEARCH(S$1,$D277)),MAX(E$1:E276)+1)</f>
        <v>0</v>
      </c>
      <c r="F277" s="12" t="b">
        <f>IF(ISNUMBER(SEARCH(T$1,$D277)),MAX(F$1:F276)+1)</f>
        <v>0</v>
      </c>
      <c r="G277" s="12" t="b">
        <f>IF(ISNUMBER(SEARCH(U$1,$D277)),MAX(G$1:G276)+1)</f>
        <v>0</v>
      </c>
      <c r="H277" s="12" t="b">
        <f>IF(ISNUMBER(SEARCH(V$1,$D277)),MAX(H$1:H276)+1)</f>
        <v>0</v>
      </c>
      <c r="I277" s="12" t="b">
        <f>IF(ISNUMBER(SEARCH(W$1,$D277)),MAX(I$1:I276)+1)</f>
        <v>0</v>
      </c>
      <c r="J277" s="12" t="b">
        <f>IF(ISNUMBER(SEARCH(X$1,$D277)),MAX(J$1:J276)+1)</f>
        <v>0</v>
      </c>
      <c r="K277" s="12" t="b">
        <f>IF(ISNUMBER(SEARCH(Y$1,$D277)),MAX(K$1:K276)+1)</f>
        <v>0</v>
      </c>
      <c r="L277" s="12" t="b">
        <f>IF(ISNUMBER(SEARCH(Z$1,$D277)),MAX(L$1:L276)+1)</f>
        <v>0</v>
      </c>
      <c r="M277" s="12" t="b">
        <f>IF(ISNUMBER(SEARCH(AA$1,$D277)),MAX(M$1:M276)+1)</f>
        <v>0</v>
      </c>
      <c r="N277" s="12" t="b">
        <f>IF(ISNUMBER(SEARCH(AB$1,$D277)),MAX(N$1:N276)+1)</f>
        <v>0</v>
      </c>
      <c r="O277" s="12" t="b">
        <f>IF(ISNUMBER(SEARCH(AC$1,$D277)),MAX(O$1:O276)+1)</f>
        <v>0</v>
      </c>
      <c r="P277" s="12" t="b">
        <f>IF(ISNUMBER(SEARCH(AD$1,$D277)),MAX(P$1:P276)+1)</f>
        <v>0</v>
      </c>
      <c r="Q277" s="12">
        <f>'AB Touchpoint System Workbook'!K288</f>
        <v>0</v>
      </c>
      <c r="R277" s="13">
        <f t="shared" si="9"/>
        <v>276</v>
      </c>
      <c r="S277" s="14" t="str">
        <f>IFERROR(VLOOKUP($R277,E:$Q,13,0),"")</f>
        <v/>
      </c>
      <c r="T277" s="14" t="str">
        <f>IFERROR(VLOOKUP($R277,F:$Q,12,0),"")</f>
        <v/>
      </c>
      <c r="U277" s="14" t="str">
        <f>IFERROR(VLOOKUP($R277,G:$Q,11,0),"")</f>
        <v/>
      </c>
      <c r="V277" s="14" t="str">
        <f>IFERROR(VLOOKUP($R277,H:$Q,10,0),"")</f>
        <v/>
      </c>
      <c r="W277" s="14" t="str">
        <f>IFERROR(VLOOKUP($R277,I:$Q,9,0),"")</f>
        <v/>
      </c>
      <c r="X277" s="14" t="str">
        <f>IFERROR(VLOOKUP($R277,J:$Q,8,0),"")</f>
        <v/>
      </c>
      <c r="Y277" s="14" t="str">
        <f>IFERROR(VLOOKUP($R277,K:$Q,7,0),"")</f>
        <v/>
      </c>
      <c r="Z277" s="14" t="str">
        <f>IFERROR(VLOOKUP($R277,L:$Q,6,0),"")</f>
        <v/>
      </c>
      <c r="AA277" s="14" t="str">
        <f>IFERROR(VLOOKUP($R277,M:$Q,5,0),"")</f>
        <v/>
      </c>
      <c r="AB277" s="14" t="str">
        <f>IFERROR(VLOOKUP($R277,N:$Q,4,0),"")</f>
        <v/>
      </c>
      <c r="AC277" s="14" t="str">
        <f>IFERROR(VLOOKUP($R277,O:$Q,3,0),"")</f>
        <v/>
      </c>
      <c r="AD277" s="14" t="str">
        <f>IFERROR(VLOOKUP($R277,P:$Q,2,0),"")</f>
        <v/>
      </c>
    </row>
    <row r="278" spans="1:30" x14ac:dyDescent="0.15">
      <c r="A278" s="9">
        <f>'AB Touchpoint System Workbook'!Z289</f>
        <v>43101</v>
      </c>
      <c r="B278" s="14">
        <f t="shared" si="8"/>
        <v>1</v>
      </c>
      <c r="C278" s="12" t="str">
        <f>IF('AB Touchpoint System Workbook'!J289="A",VLOOKUP($B278,Reference!$A$93:D$104,4,0),IF('AB Touchpoint System Workbook'!J289="b",VLOOKUP($B278,Reference!$A$93:E$104,5,0),""))</f>
        <v/>
      </c>
      <c r="D278" s="12" t="str">
        <f>IF('AB Touchpoint System Workbook'!J289="A",Q278&amp;C278,IF('AB Touchpoint System Workbook'!J289="b",Q278&amp;C278,""))</f>
        <v/>
      </c>
      <c r="E278" s="12" t="b">
        <f>IF(ISNUMBER(SEARCH(S$1,$D278)),MAX(E$1:E277)+1)</f>
        <v>0</v>
      </c>
      <c r="F278" s="12" t="b">
        <f>IF(ISNUMBER(SEARCH(T$1,$D278)),MAX(F$1:F277)+1)</f>
        <v>0</v>
      </c>
      <c r="G278" s="12" t="b">
        <f>IF(ISNUMBER(SEARCH(U$1,$D278)),MAX(G$1:G277)+1)</f>
        <v>0</v>
      </c>
      <c r="H278" s="12" t="b">
        <f>IF(ISNUMBER(SEARCH(V$1,$D278)),MAX(H$1:H277)+1)</f>
        <v>0</v>
      </c>
      <c r="I278" s="12" t="b">
        <f>IF(ISNUMBER(SEARCH(W$1,$D278)),MAX(I$1:I277)+1)</f>
        <v>0</v>
      </c>
      <c r="J278" s="12" t="b">
        <f>IF(ISNUMBER(SEARCH(X$1,$D278)),MAX(J$1:J277)+1)</f>
        <v>0</v>
      </c>
      <c r="K278" s="12" t="b">
        <f>IF(ISNUMBER(SEARCH(Y$1,$D278)),MAX(K$1:K277)+1)</f>
        <v>0</v>
      </c>
      <c r="L278" s="12" t="b">
        <f>IF(ISNUMBER(SEARCH(Z$1,$D278)),MAX(L$1:L277)+1)</f>
        <v>0</v>
      </c>
      <c r="M278" s="12" t="b">
        <f>IF(ISNUMBER(SEARCH(AA$1,$D278)),MAX(M$1:M277)+1)</f>
        <v>0</v>
      </c>
      <c r="N278" s="12" t="b">
        <f>IF(ISNUMBER(SEARCH(AB$1,$D278)),MAX(N$1:N277)+1)</f>
        <v>0</v>
      </c>
      <c r="O278" s="12" t="b">
        <f>IF(ISNUMBER(SEARCH(AC$1,$D278)),MAX(O$1:O277)+1)</f>
        <v>0</v>
      </c>
      <c r="P278" s="12" t="b">
        <f>IF(ISNUMBER(SEARCH(AD$1,$D278)),MAX(P$1:P277)+1)</f>
        <v>0</v>
      </c>
      <c r="Q278" s="12">
        <f>'AB Touchpoint System Workbook'!K289</f>
        <v>0</v>
      </c>
      <c r="R278" s="13">
        <f t="shared" si="9"/>
        <v>277</v>
      </c>
      <c r="S278" s="14" t="str">
        <f>IFERROR(VLOOKUP($R278,E:$Q,13,0),"")</f>
        <v/>
      </c>
      <c r="T278" s="14" t="str">
        <f>IFERROR(VLOOKUP($R278,F:$Q,12,0),"")</f>
        <v/>
      </c>
      <c r="U278" s="14" t="str">
        <f>IFERROR(VLOOKUP($R278,G:$Q,11,0),"")</f>
        <v/>
      </c>
      <c r="V278" s="14" t="str">
        <f>IFERROR(VLOOKUP($R278,H:$Q,10,0),"")</f>
        <v/>
      </c>
      <c r="W278" s="14" t="str">
        <f>IFERROR(VLOOKUP($R278,I:$Q,9,0),"")</f>
        <v/>
      </c>
      <c r="X278" s="14" t="str">
        <f>IFERROR(VLOOKUP($R278,J:$Q,8,0),"")</f>
        <v/>
      </c>
      <c r="Y278" s="14" t="str">
        <f>IFERROR(VLOOKUP($R278,K:$Q,7,0),"")</f>
        <v/>
      </c>
      <c r="Z278" s="14" t="str">
        <f>IFERROR(VLOOKUP($R278,L:$Q,6,0),"")</f>
        <v/>
      </c>
      <c r="AA278" s="14" t="str">
        <f>IFERROR(VLOOKUP($R278,M:$Q,5,0),"")</f>
        <v/>
      </c>
      <c r="AB278" s="14" t="str">
        <f>IFERROR(VLOOKUP($R278,N:$Q,4,0),"")</f>
        <v/>
      </c>
      <c r="AC278" s="14" t="str">
        <f>IFERROR(VLOOKUP($R278,O:$Q,3,0),"")</f>
        <v/>
      </c>
      <c r="AD278" s="14" t="str">
        <f>IFERROR(VLOOKUP($R278,P:$Q,2,0),"")</f>
        <v/>
      </c>
    </row>
    <row r="279" spans="1:30" x14ac:dyDescent="0.15">
      <c r="A279" s="9">
        <f>'AB Touchpoint System Workbook'!Z290</f>
        <v>43132</v>
      </c>
      <c r="B279" s="14">
        <f t="shared" si="8"/>
        <v>2</v>
      </c>
      <c r="C279" s="12" t="str">
        <f>IF('AB Touchpoint System Workbook'!J290="A",VLOOKUP($B279,Reference!$A$93:D$104,4,0),IF('AB Touchpoint System Workbook'!J290="b",VLOOKUP($B279,Reference!$A$93:E$104,5,0),""))</f>
        <v/>
      </c>
      <c r="D279" s="12" t="str">
        <f>IF('AB Touchpoint System Workbook'!J290="A",Q279&amp;C279,IF('AB Touchpoint System Workbook'!J290="b",Q279&amp;C279,""))</f>
        <v/>
      </c>
      <c r="E279" s="12" t="b">
        <f>IF(ISNUMBER(SEARCH(S$1,$D279)),MAX(E$1:E278)+1)</f>
        <v>0</v>
      </c>
      <c r="F279" s="12" t="b">
        <f>IF(ISNUMBER(SEARCH(T$1,$D279)),MAX(F$1:F278)+1)</f>
        <v>0</v>
      </c>
      <c r="G279" s="12" t="b">
        <f>IF(ISNUMBER(SEARCH(U$1,$D279)),MAX(G$1:G278)+1)</f>
        <v>0</v>
      </c>
      <c r="H279" s="12" t="b">
        <f>IF(ISNUMBER(SEARCH(V$1,$D279)),MAX(H$1:H278)+1)</f>
        <v>0</v>
      </c>
      <c r="I279" s="12" t="b">
        <f>IF(ISNUMBER(SEARCH(W$1,$D279)),MAX(I$1:I278)+1)</f>
        <v>0</v>
      </c>
      <c r="J279" s="12" t="b">
        <f>IF(ISNUMBER(SEARCH(X$1,$D279)),MAX(J$1:J278)+1)</f>
        <v>0</v>
      </c>
      <c r="K279" s="12" t="b">
        <f>IF(ISNUMBER(SEARCH(Y$1,$D279)),MAX(K$1:K278)+1)</f>
        <v>0</v>
      </c>
      <c r="L279" s="12" t="b">
        <f>IF(ISNUMBER(SEARCH(Z$1,$D279)),MAX(L$1:L278)+1)</f>
        <v>0</v>
      </c>
      <c r="M279" s="12" t="b">
        <f>IF(ISNUMBER(SEARCH(AA$1,$D279)),MAX(M$1:M278)+1)</f>
        <v>0</v>
      </c>
      <c r="N279" s="12" t="b">
        <f>IF(ISNUMBER(SEARCH(AB$1,$D279)),MAX(N$1:N278)+1)</f>
        <v>0</v>
      </c>
      <c r="O279" s="12" t="b">
        <f>IF(ISNUMBER(SEARCH(AC$1,$D279)),MAX(O$1:O278)+1)</f>
        <v>0</v>
      </c>
      <c r="P279" s="12" t="b">
        <f>IF(ISNUMBER(SEARCH(AD$1,$D279)),MAX(P$1:P278)+1)</f>
        <v>0</v>
      </c>
      <c r="Q279" s="12">
        <f>'AB Touchpoint System Workbook'!K290</f>
        <v>0</v>
      </c>
      <c r="R279" s="13">
        <f t="shared" si="9"/>
        <v>278</v>
      </c>
      <c r="S279" s="14" t="str">
        <f>IFERROR(VLOOKUP($R279,E:$Q,13,0),"")</f>
        <v/>
      </c>
      <c r="T279" s="14" t="str">
        <f>IFERROR(VLOOKUP($R279,F:$Q,12,0),"")</f>
        <v/>
      </c>
      <c r="U279" s="14" t="str">
        <f>IFERROR(VLOOKUP($R279,G:$Q,11,0),"")</f>
        <v/>
      </c>
      <c r="V279" s="14" t="str">
        <f>IFERROR(VLOOKUP($R279,H:$Q,10,0),"")</f>
        <v/>
      </c>
      <c r="W279" s="14" t="str">
        <f>IFERROR(VLOOKUP($R279,I:$Q,9,0),"")</f>
        <v/>
      </c>
      <c r="X279" s="14" t="str">
        <f>IFERROR(VLOOKUP($R279,J:$Q,8,0),"")</f>
        <v/>
      </c>
      <c r="Y279" s="14" t="str">
        <f>IFERROR(VLOOKUP($R279,K:$Q,7,0),"")</f>
        <v/>
      </c>
      <c r="Z279" s="14" t="str">
        <f>IFERROR(VLOOKUP($R279,L:$Q,6,0),"")</f>
        <v/>
      </c>
      <c r="AA279" s="14" t="str">
        <f>IFERROR(VLOOKUP($R279,M:$Q,5,0),"")</f>
        <v/>
      </c>
      <c r="AB279" s="14" t="str">
        <f>IFERROR(VLOOKUP($R279,N:$Q,4,0),"")</f>
        <v/>
      </c>
      <c r="AC279" s="14" t="str">
        <f>IFERROR(VLOOKUP($R279,O:$Q,3,0),"")</f>
        <v/>
      </c>
      <c r="AD279" s="14" t="str">
        <f>IFERROR(VLOOKUP($R279,P:$Q,2,0),"")</f>
        <v/>
      </c>
    </row>
    <row r="280" spans="1:30" x14ac:dyDescent="0.15">
      <c r="D280" s="12" t="str">
        <f t="shared" ref="D280" si="10">Q280&amp;C280</f>
        <v/>
      </c>
    </row>
  </sheetData>
  <conditionalFormatting sqref="S1:AD1">
    <cfRule type="containsText" dxfId="4" priority="1" operator="containsText" text="Social Touchpoint">
      <formula>NOT(ISERROR(SEARCH(("Social Touchpoint"),(S1))))</formula>
    </cfRule>
  </conditionalFormatting>
  <conditionalFormatting sqref="S1:AD1">
    <cfRule type="containsText" dxfId="3" priority="2" operator="containsText" text="Business Touchpoint">
      <formula>NOT(ISERROR(SEARCH(("Business Touchpoint"),(S1))))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5DF8F-9AE2-43FF-9F8E-EC75ED37C0FD}">
  <dimension ref="A1:AD279"/>
  <sheetViews>
    <sheetView workbookViewId="0">
      <selection activeCell="S16" sqref="S16"/>
    </sheetView>
  </sheetViews>
  <sheetFormatPr baseColWidth="10" defaultColWidth="9.1640625" defaultRowHeight="13" x14ac:dyDescent="0.15"/>
  <cols>
    <col min="1" max="2" width="9.1640625" style="11"/>
    <col min="3" max="3" width="9.1640625" style="12"/>
    <col min="4" max="4" width="17" style="12" bestFit="1" customWidth="1"/>
    <col min="5" max="16" width="8" style="12" customWidth="1"/>
    <col min="17" max="17" width="9.1640625" style="12"/>
    <col min="18" max="18" width="8.5" style="12" bestFit="1" customWidth="1"/>
    <col min="19" max="19" width="9.5" style="11" bestFit="1" customWidth="1"/>
    <col min="20" max="16384" width="9.1640625" style="11"/>
  </cols>
  <sheetData>
    <row r="1" spans="1:30" ht="15" x14ac:dyDescent="0.2">
      <c r="D1" s="13" t="s">
        <v>240</v>
      </c>
      <c r="E1" s="13" t="s">
        <v>228</v>
      </c>
      <c r="F1" s="13" t="s">
        <v>229</v>
      </c>
      <c r="G1" s="13" t="s">
        <v>237</v>
      </c>
      <c r="H1" s="13" t="s">
        <v>230</v>
      </c>
      <c r="I1" s="13" t="s">
        <v>21</v>
      </c>
      <c r="J1" s="13" t="s">
        <v>231</v>
      </c>
      <c r="K1" s="13" t="s">
        <v>232</v>
      </c>
      <c r="L1" s="13" t="s">
        <v>233</v>
      </c>
      <c r="M1" s="13" t="s">
        <v>238</v>
      </c>
      <c r="N1" s="13" t="s">
        <v>234</v>
      </c>
      <c r="O1" s="13" t="s">
        <v>235</v>
      </c>
      <c r="P1" s="13" t="s">
        <v>236</v>
      </c>
      <c r="Q1" s="13" t="s">
        <v>43</v>
      </c>
      <c r="R1" s="13" t="s">
        <v>241</v>
      </c>
      <c r="S1" s="1" t="s">
        <v>249</v>
      </c>
      <c r="T1" s="1" t="s">
        <v>250</v>
      </c>
      <c r="U1" s="1" t="s">
        <v>251</v>
      </c>
      <c r="V1" s="1" t="s">
        <v>252</v>
      </c>
      <c r="W1" s="1" t="s">
        <v>253</v>
      </c>
      <c r="X1" s="1" t="s">
        <v>254</v>
      </c>
      <c r="Y1" s="1" t="s">
        <v>255</v>
      </c>
      <c r="Z1" s="1" t="s">
        <v>256</v>
      </c>
      <c r="AA1" s="1" t="s">
        <v>257</v>
      </c>
      <c r="AB1" s="1" t="s">
        <v>258</v>
      </c>
      <c r="AC1" s="1" t="s">
        <v>259</v>
      </c>
      <c r="AD1" s="1" t="s">
        <v>260</v>
      </c>
    </row>
    <row r="2" spans="1:30" x14ac:dyDescent="0.15">
      <c r="A2" s="9">
        <f>'AB Touchpoint System Workbook'!Z13</f>
        <v>43374</v>
      </c>
      <c r="B2" s="11">
        <f>MONTH(A2)</f>
        <v>10</v>
      </c>
      <c r="C2" s="12" t="s">
        <v>20</v>
      </c>
      <c r="D2" s="12" t="e">
        <f>Q2&amp;C2&amp;'AB Touchpoint System Workbook'!#REF!</f>
        <v>#REF!</v>
      </c>
      <c r="E2" s="12" t="b">
        <f>IF(ISNUMBER(SEARCH(S$1,$D2)),MAX(E$1:E1)+1)</f>
        <v>0</v>
      </c>
      <c r="F2" s="12" t="b">
        <f>IF(ISNUMBER(SEARCH(T$1,$D2)),MAX(F$1:F1)+1)</f>
        <v>0</v>
      </c>
      <c r="G2" s="12" t="b">
        <f>IF(ISNUMBER(SEARCH(U$1,$D2)),MAX(G$1:G1)+1)</f>
        <v>0</v>
      </c>
      <c r="H2" s="12" t="b">
        <f>IF(ISNUMBER(SEARCH(V$1,$D2)),MAX(H$1:H1)+1)</f>
        <v>0</v>
      </c>
      <c r="I2" s="12" t="b">
        <f>IF(ISNUMBER(SEARCH(W$1,$D2)),MAX(I$1:I1)+1)</f>
        <v>0</v>
      </c>
      <c r="J2" s="12" t="b">
        <f>IF(ISNUMBER(SEARCH(X$1,$D2)),MAX(J$1:J1)+1)</f>
        <v>0</v>
      </c>
      <c r="K2" s="12" t="b">
        <f>IF(ISNUMBER(SEARCH(Y$1,$D2)),MAX(K$1:K1)+1)</f>
        <v>0</v>
      </c>
      <c r="L2" s="12" t="b">
        <f>IF(ISNUMBER(SEARCH(Z$1,$D2)),MAX(L$1:L1)+1)</f>
        <v>0</v>
      </c>
      <c r="M2" s="12" t="b">
        <f>IF(ISNUMBER(SEARCH(AA$1,$D2)),MAX(M$1:M1)+1)</f>
        <v>0</v>
      </c>
      <c r="N2" s="12" t="b">
        <f>IF(ISNUMBER(SEARCH(AB$1,$D2)),MAX(N$1:N1)+1)</f>
        <v>0</v>
      </c>
      <c r="O2" s="12" t="b">
        <f>IF(ISNUMBER(SEARCH(AC$1,$D2)),MAX(O$1:O1)+1)</f>
        <v>0</v>
      </c>
      <c r="P2" s="12" t="b">
        <f>IF(ISNUMBER(SEARCH(AD$1,$D2)),MAX(P$1:P1)+1)</f>
        <v>0</v>
      </c>
      <c r="Q2" s="12" t="str">
        <f>'AB Touchpoint System Workbook'!K13</f>
        <v>Client 1</v>
      </c>
      <c r="R2" s="12">
        <v>1</v>
      </c>
      <c r="S2" s="11" t="str">
        <f>IFERROR(VLOOKUP($R2,E:$Q,13,0),"")</f>
        <v/>
      </c>
      <c r="T2" s="11" t="str">
        <f>IFERROR(VLOOKUP($R2,F:$Q,12,0),"")</f>
        <v/>
      </c>
      <c r="U2" s="11" t="str">
        <f>IFERROR(VLOOKUP($R2,G:$Q,11,0),"")</f>
        <v/>
      </c>
      <c r="V2" s="11" t="str">
        <f>IFERROR(VLOOKUP($R2,H:$Q,10,0),"")</f>
        <v/>
      </c>
      <c r="W2" s="11" t="str">
        <f>IFERROR(VLOOKUP($R2,I:$Q,9,0),"")</f>
        <v/>
      </c>
      <c r="X2" s="11" t="str">
        <f>IFERROR(VLOOKUP($R2,J:$Q,8,0),"")</f>
        <v/>
      </c>
      <c r="Y2" s="11" t="str">
        <f>IFERROR(VLOOKUP($R2,K:$Q,7,0),"")</f>
        <v/>
      </c>
      <c r="Z2" s="11" t="str">
        <f>IFERROR(VLOOKUP($R2,L:$Q,6,0),"")</f>
        <v/>
      </c>
      <c r="AA2" s="11" t="str">
        <f>IFERROR(VLOOKUP($R2,M:$Q,5,0),"")</f>
        <v/>
      </c>
      <c r="AB2" s="11" t="str">
        <f>IFERROR(VLOOKUP($R2,N:$Q,4,0),"")</f>
        <v/>
      </c>
      <c r="AC2" s="11" t="str">
        <f>IFERROR(VLOOKUP($R2,O:$Q,3,0),"")</f>
        <v/>
      </c>
      <c r="AD2" s="11" t="str">
        <f>IFERROR(VLOOKUP($R2,P:$Q,2,0),"")</f>
        <v/>
      </c>
    </row>
    <row r="3" spans="1:30" x14ac:dyDescent="0.15">
      <c r="A3" s="9">
        <f>'AB Touchpoint System Workbook'!Z14</f>
        <v>43132</v>
      </c>
      <c r="B3" s="11">
        <f t="shared" ref="B3:B66" si="0">MONTH(A3)</f>
        <v>2</v>
      </c>
      <c r="C3" s="12" t="s">
        <v>21</v>
      </c>
      <c r="D3" s="12" t="e">
        <f>Q3&amp;C3&amp;'AB Touchpoint System Workbook'!#REF!</f>
        <v>#REF!</v>
      </c>
      <c r="E3" s="12" t="b">
        <f>IF(ISNUMBER(SEARCH(S$1,$D3)),MAX(E$1:E1)+1)</f>
        <v>0</v>
      </c>
      <c r="F3" s="12" t="b">
        <f>IF(ISNUMBER(SEARCH(T$1,$D3)),MAX(F$1:F1)+1)</f>
        <v>0</v>
      </c>
      <c r="G3" s="12" t="b">
        <f>IF(ISNUMBER(SEARCH(U$1,$D3)),MAX(G$1:G1)+1)</f>
        <v>0</v>
      </c>
      <c r="H3" s="12" t="b">
        <f>IF(ISNUMBER(SEARCH(V$1,$D3)),MAX(H$1:H1)+1)</f>
        <v>0</v>
      </c>
      <c r="I3" s="12" t="b">
        <f>IF(ISNUMBER(SEARCH(W$1,$D3)),MAX(I$1:I1)+1)</f>
        <v>0</v>
      </c>
      <c r="J3" s="12" t="b">
        <f>IF(ISNUMBER(SEARCH(X$1,$D3)),MAX(J$1:J1)+1)</f>
        <v>0</v>
      </c>
      <c r="K3" s="12" t="b">
        <f>IF(ISNUMBER(SEARCH(Y$1,$D3)),MAX(K$1:K1)+1)</f>
        <v>0</v>
      </c>
      <c r="L3" s="12" t="b">
        <f>IF(ISNUMBER(SEARCH(Z$1,$D3)),MAX(L$1:L1)+1)</f>
        <v>0</v>
      </c>
      <c r="M3" s="12" t="b">
        <f>IF(ISNUMBER(SEARCH(AA$1,$D3)),MAX(M$1:M1)+1)</f>
        <v>0</v>
      </c>
      <c r="N3" s="12" t="b">
        <f>IF(ISNUMBER(SEARCH(AB$1,$D3)),MAX(N$1:N1)+1)</f>
        <v>0</v>
      </c>
      <c r="O3" s="12" t="b">
        <f>IF(ISNUMBER(SEARCH(AC$1,$D3)),MAX(O$1:O1)+1)</f>
        <v>0</v>
      </c>
      <c r="P3" s="12" t="b">
        <f>IF(ISNUMBER(SEARCH(AD$1,$D3)),MAX(P$1:P1)+1)</f>
        <v>0</v>
      </c>
      <c r="Q3" s="12" t="str">
        <f>'AB Touchpoint System Workbook'!K14</f>
        <v>Client 2</v>
      </c>
      <c r="R3" s="13">
        <f>R2+1</f>
        <v>2</v>
      </c>
      <c r="S3" s="11" t="str">
        <f>IFERROR(VLOOKUP($R3,E:$Q,13,0),"")</f>
        <v/>
      </c>
      <c r="T3" s="11" t="str">
        <f>IFERROR(VLOOKUP($R3,F:$Q,12,0),"")</f>
        <v/>
      </c>
      <c r="U3" s="11" t="str">
        <f>IFERROR(VLOOKUP($R3,G:$Q,11,0),"")</f>
        <v/>
      </c>
      <c r="V3" s="11" t="str">
        <f>IFERROR(VLOOKUP($R3,H:$Q,10,0),"")</f>
        <v/>
      </c>
      <c r="W3" s="11" t="str">
        <f>IFERROR(VLOOKUP($R3,I:$Q,9,0),"")</f>
        <v/>
      </c>
      <c r="X3" s="11" t="str">
        <f>IFERROR(VLOOKUP($R3,J:$Q,8,0),"")</f>
        <v/>
      </c>
      <c r="Y3" s="11" t="str">
        <f>IFERROR(VLOOKUP($R3,K:$Q,7,0),"")</f>
        <v/>
      </c>
      <c r="Z3" s="11" t="str">
        <f>IFERROR(VLOOKUP($R3,L:$Q,6,0),"")</f>
        <v/>
      </c>
      <c r="AA3" s="11" t="str">
        <f>IFERROR(VLOOKUP($R3,M:$Q,5,0),"")</f>
        <v/>
      </c>
      <c r="AB3" s="11" t="str">
        <f>IFERROR(VLOOKUP($R3,N:$Q,4,0),"")</f>
        <v/>
      </c>
      <c r="AC3" s="11" t="str">
        <f>IFERROR(VLOOKUP($R3,O:$Q,3,0),"")</f>
        <v/>
      </c>
      <c r="AD3" s="11" t="str">
        <f>IFERROR(VLOOKUP($R3,P:$Q,2,0),"")</f>
        <v/>
      </c>
    </row>
    <row r="4" spans="1:30" x14ac:dyDescent="0.15">
      <c r="A4" s="9">
        <f>'AB Touchpoint System Workbook'!Z15</f>
        <v>43160</v>
      </c>
      <c r="B4" s="11">
        <f t="shared" si="0"/>
        <v>3</v>
      </c>
      <c r="C4" s="12" t="s">
        <v>22</v>
      </c>
      <c r="D4" s="12" t="e">
        <f>Q4&amp;C4&amp;'AB Touchpoint System Workbook'!#REF!</f>
        <v>#REF!</v>
      </c>
      <c r="E4" s="12" t="b">
        <f>IF(ISNUMBER(SEARCH(S$1,$D4)),MAX(E$1:E2)+1)</f>
        <v>0</v>
      </c>
      <c r="F4" s="12" t="b">
        <f>IF(ISNUMBER(SEARCH(T$1,$D4)),MAX(F$1:F2)+1)</f>
        <v>0</v>
      </c>
      <c r="G4" s="12" t="b">
        <f>IF(ISNUMBER(SEARCH(U$1,$D4)),MAX(G$1:G2)+1)</f>
        <v>0</v>
      </c>
      <c r="H4" s="12" t="b">
        <f>IF(ISNUMBER(SEARCH(V$1,$D4)),MAX(H$1:H2)+1)</f>
        <v>0</v>
      </c>
      <c r="I4" s="12" t="b">
        <f>IF(ISNUMBER(SEARCH(W$1,$D4)),MAX(I$1:I2)+1)</f>
        <v>0</v>
      </c>
      <c r="J4" s="12" t="b">
        <f>IF(ISNUMBER(SEARCH(X$1,$D4)),MAX(J$1:J2)+1)</f>
        <v>0</v>
      </c>
      <c r="K4" s="12" t="b">
        <f>IF(ISNUMBER(SEARCH(Y$1,$D4)),MAX(K$1:K2)+1)</f>
        <v>0</v>
      </c>
      <c r="L4" s="12" t="b">
        <f>IF(ISNUMBER(SEARCH(Z$1,$D4)),MAX(L$1:L2)+1)</f>
        <v>0</v>
      </c>
      <c r="M4" s="12" t="b">
        <f>IF(ISNUMBER(SEARCH(AA$1,$D4)),MAX(M$1:M2)+1)</f>
        <v>0</v>
      </c>
      <c r="N4" s="12" t="b">
        <f>IF(ISNUMBER(SEARCH(AB$1,$D4)),MAX(N$1:N2)+1)</f>
        <v>0</v>
      </c>
      <c r="O4" s="12" t="b">
        <f>IF(ISNUMBER(SEARCH(AC$1,$D4)),MAX(O$1:O2)+1)</f>
        <v>0</v>
      </c>
      <c r="P4" s="12" t="b">
        <f>IF(ISNUMBER(SEARCH(AD$1,$D4)),MAX(P$1:P2)+1)</f>
        <v>0</v>
      </c>
      <c r="Q4" s="12" t="str">
        <f>'AB Touchpoint System Workbook'!K15</f>
        <v>Client 3</v>
      </c>
      <c r="R4" s="13">
        <f t="shared" ref="R4:R67" si="1">R3+1</f>
        <v>3</v>
      </c>
      <c r="S4" s="11" t="str">
        <f>IFERROR(VLOOKUP($R4,E:$Q,13,0),"")</f>
        <v/>
      </c>
      <c r="T4" s="11" t="str">
        <f>IFERROR(VLOOKUP($R4,F:$Q,12,0),"")</f>
        <v/>
      </c>
      <c r="U4" s="11" t="str">
        <f>IFERROR(VLOOKUP($R4,G:$Q,11,0),"")</f>
        <v/>
      </c>
      <c r="V4" s="11" t="str">
        <f>IFERROR(VLOOKUP($R4,H:$Q,10,0),"")</f>
        <v/>
      </c>
      <c r="W4" s="11" t="str">
        <f>IFERROR(VLOOKUP($R4,I:$Q,9,0),"")</f>
        <v/>
      </c>
      <c r="X4" s="11" t="str">
        <f>IFERROR(VLOOKUP($R4,J:$Q,8,0),"")</f>
        <v/>
      </c>
      <c r="Y4" s="11" t="str">
        <f>IFERROR(VLOOKUP($R4,K:$Q,7,0),"")</f>
        <v/>
      </c>
      <c r="Z4" s="11" t="str">
        <f>IFERROR(VLOOKUP($R4,L:$Q,6,0),"")</f>
        <v/>
      </c>
      <c r="AA4" s="11" t="str">
        <f>IFERROR(VLOOKUP($R4,M:$Q,5,0),"")</f>
        <v/>
      </c>
      <c r="AB4" s="11" t="str">
        <f>IFERROR(VLOOKUP($R4,N:$Q,4,0),"")</f>
        <v/>
      </c>
      <c r="AC4" s="11" t="str">
        <f>IFERROR(VLOOKUP($R4,O:$Q,3,0),"")</f>
        <v/>
      </c>
      <c r="AD4" s="11" t="str">
        <f>IFERROR(VLOOKUP($R4,P:$Q,2,0),"")</f>
        <v/>
      </c>
    </row>
    <row r="5" spans="1:30" x14ac:dyDescent="0.15">
      <c r="A5" s="9">
        <f>'AB Touchpoint System Workbook'!Z16</f>
        <v>43191</v>
      </c>
      <c r="B5" s="11">
        <f t="shared" si="0"/>
        <v>4</v>
      </c>
      <c r="C5" s="12" t="s">
        <v>23</v>
      </c>
      <c r="D5" s="12" t="e">
        <f>Q5&amp;C5&amp;'AB Touchpoint System Workbook'!#REF!</f>
        <v>#REF!</v>
      </c>
      <c r="E5" s="12" t="b">
        <f>IF(ISNUMBER(SEARCH(S$1,$D5)),MAX(E$1:E4)+1)</f>
        <v>0</v>
      </c>
      <c r="F5" s="12" t="b">
        <f>IF(ISNUMBER(SEARCH(T$1,$D5)),MAX(F$1:F4)+1)</f>
        <v>0</v>
      </c>
      <c r="G5" s="12" t="b">
        <f>IF(ISNUMBER(SEARCH(U$1,$D5)),MAX(G$1:G4)+1)</f>
        <v>0</v>
      </c>
      <c r="H5" s="12" t="b">
        <f>IF(ISNUMBER(SEARCH(V$1,$D5)),MAX(H$1:H4)+1)</f>
        <v>0</v>
      </c>
      <c r="I5" s="12" t="b">
        <f>IF(ISNUMBER(SEARCH(W$1,$D5)),MAX(I$1:I4)+1)</f>
        <v>0</v>
      </c>
      <c r="J5" s="12" t="b">
        <f>IF(ISNUMBER(SEARCH(X$1,$D5)),MAX(J$1:J4)+1)</f>
        <v>0</v>
      </c>
      <c r="K5" s="12" t="b">
        <f>IF(ISNUMBER(SEARCH(Y$1,$D5)),MAX(K$1:K4)+1)</f>
        <v>0</v>
      </c>
      <c r="L5" s="12" t="b">
        <f>IF(ISNUMBER(SEARCH(Z$1,$D5)),MAX(L$1:L4)+1)</f>
        <v>0</v>
      </c>
      <c r="M5" s="12" t="b">
        <f>IF(ISNUMBER(SEARCH(AA$1,$D5)),MAX(M$1:M4)+1)</f>
        <v>0</v>
      </c>
      <c r="N5" s="12" t="b">
        <f>IF(ISNUMBER(SEARCH(AB$1,$D5)),MAX(N$1:N4)+1)</f>
        <v>0</v>
      </c>
      <c r="O5" s="12" t="b">
        <f>IF(ISNUMBER(SEARCH(AC$1,$D5)),MAX(O$1:O4)+1)</f>
        <v>0</v>
      </c>
      <c r="P5" s="12" t="b">
        <f>IF(ISNUMBER(SEARCH(AD$1,$D5)),MAX(P$1:P4)+1)</f>
        <v>0</v>
      </c>
      <c r="Q5" s="12" t="str">
        <f>'AB Touchpoint System Workbook'!K16</f>
        <v>Client 4</v>
      </c>
      <c r="R5" s="13">
        <f t="shared" si="1"/>
        <v>4</v>
      </c>
      <c r="S5" s="11" t="str">
        <f>IFERROR(VLOOKUP($R5,E:$Q,13,0),"")</f>
        <v/>
      </c>
      <c r="T5" s="11" t="str">
        <f>IFERROR(VLOOKUP($R5,F:$Q,12,0),"")</f>
        <v/>
      </c>
      <c r="U5" s="11" t="str">
        <f>IFERROR(VLOOKUP($R5,G:$Q,11,0),"")</f>
        <v/>
      </c>
      <c r="V5" s="11" t="str">
        <f>IFERROR(VLOOKUP($R5,H:$Q,10,0),"")</f>
        <v/>
      </c>
      <c r="W5" s="11" t="str">
        <f>IFERROR(VLOOKUP($R5,I:$Q,9,0),"")</f>
        <v/>
      </c>
      <c r="X5" s="11" t="str">
        <f>IFERROR(VLOOKUP($R5,J:$Q,8,0),"")</f>
        <v/>
      </c>
      <c r="Y5" s="11" t="str">
        <f>IFERROR(VLOOKUP($R5,K:$Q,7,0),"")</f>
        <v/>
      </c>
      <c r="Z5" s="11" t="str">
        <f>IFERROR(VLOOKUP($R5,L:$Q,6,0),"")</f>
        <v/>
      </c>
      <c r="AA5" s="11" t="str">
        <f>IFERROR(VLOOKUP($R5,M:$Q,5,0),"")</f>
        <v/>
      </c>
      <c r="AB5" s="11" t="str">
        <f>IFERROR(VLOOKUP($R5,N:$Q,4,0),"")</f>
        <v/>
      </c>
      <c r="AC5" s="11" t="str">
        <f>IFERROR(VLOOKUP($R5,O:$Q,3,0),"")</f>
        <v/>
      </c>
      <c r="AD5" s="11" t="str">
        <f>IFERROR(VLOOKUP($R5,P:$Q,2,0),"")</f>
        <v/>
      </c>
    </row>
    <row r="6" spans="1:30" x14ac:dyDescent="0.15">
      <c r="A6" s="9">
        <f>'AB Touchpoint System Workbook'!Z17</f>
        <v>43252</v>
      </c>
      <c r="B6" s="11">
        <f t="shared" si="0"/>
        <v>6</v>
      </c>
      <c r="C6" s="12" t="s">
        <v>24</v>
      </c>
      <c r="D6" s="12" t="e">
        <f>Q6&amp;C6&amp;'AB Touchpoint System Workbook'!#REF!</f>
        <v>#REF!</v>
      </c>
      <c r="E6" s="12" t="b">
        <f>IF(ISNUMBER(SEARCH(S$1,$D6)),MAX(E$1:E5)+1)</f>
        <v>0</v>
      </c>
      <c r="F6" s="12" t="b">
        <f>IF(ISNUMBER(SEARCH(T$1,$D6)),MAX(F$1:F5)+1)</f>
        <v>0</v>
      </c>
      <c r="G6" s="12" t="b">
        <f>IF(ISNUMBER(SEARCH(U$1,$D6)),MAX(G$1:G5)+1)</f>
        <v>0</v>
      </c>
      <c r="H6" s="12" t="b">
        <f>IF(ISNUMBER(SEARCH(V$1,$D6)),MAX(H$1:H5)+1)</f>
        <v>0</v>
      </c>
      <c r="I6" s="12" t="b">
        <f>IF(ISNUMBER(SEARCH(W$1,$D6)),MAX(I$1:I5)+1)</f>
        <v>0</v>
      </c>
      <c r="J6" s="12" t="b">
        <f>IF(ISNUMBER(SEARCH(X$1,$D6)),MAX(J$1:J5)+1)</f>
        <v>0</v>
      </c>
      <c r="K6" s="12" t="b">
        <f>IF(ISNUMBER(SEARCH(Y$1,$D6)),MAX(K$1:K5)+1)</f>
        <v>0</v>
      </c>
      <c r="L6" s="12" t="b">
        <f>IF(ISNUMBER(SEARCH(Z$1,$D6)),MAX(L$1:L5)+1)</f>
        <v>0</v>
      </c>
      <c r="M6" s="12" t="b">
        <f>IF(ISNUMBER(SEARCH(AA$1,$D6)),MAX(M$1:M5)+1)</f>
        <v>0</v>
      </c>
      <c r="N6" s="12" t="b">
        <f>IF(ISNUMBER(SEARCH(AB$1,$D6)),MAX(N$1:N5)+1)</f>
        <v>0</v>
      </c>
      <c r="O6" s="12" t="b">
        <f>IF(ISNUMBER(SEARCH(AC$1,$D6)),MAX(O$1:O5)+1)</f>
        <v>0</v>
      </c>
      <c r="P6" s="12" t="b">
        <f>IF(ISNUMBER(SEARCH(AD$1,$D6)),MAX(P$1:P5)+1)</f>
        <v>0</v>
      </c>
      <c r="Q6" s="12" t="str">
        <f>'AB Touchpoint System Workbook'!K17</f>
        <v>Client 5</v>
      </c>
      <c r="R6" s="13">
        <f t="shared" si="1"/>
        <v>5</v>
      </c>
      <c r="S6" s="11" t="str">
        <f>IFERROR(VLOOKUP($R6,E:$Q,13,0),"")</f>
        <v/>
      </c>
      <c r="T6" s="11" t="str">
        <f>IFERROR(VLOOKUP($R6,F:$Q,12,0),"")</f>
        <v/>
      </c>
      <c r="U6" s="11" t="str">
        <f>IFERROR(VLOOKUP($R6,G:$Q,11,0),"")</f>
        <v/>
      </c>
      <c r="V6" s="11" t="str">
        <f>IFERROR(VLOOKUP($R6,H:$Q,10,0),"")</f>
        <v/>
      </c>
      <c r="W6" s="11" t="str">
        <f>IFERROR(VLOOKUP($R6,I:$Q,9,0),"")</f>
        <v/>
      </c>
      <c r="X6" s="11" t="str">
        <f>IFERROR(VLOOKUP($R6,J:$Q,8,0),"")</f>
        <v/>
      </c>
      <c r="Y6" s="11" t="str">
        <f>IFERROR(VLOOKUP($R6,K:$Q,7,0),"")</f>
        <v/>
      </c>
      <c r="Z6" s="11" t="str">
        <f>IFERROR(VLOOKUP($R6,L:$Q,6,0),"")</f>
        <v/>
      </c>
      <c r="AA6" s="11" t="str">
        <f>IFERROR(VLOOKUP($R6,M:$Q,5,0),"")</f>
        <v/>
      </c>
      <c r="AB6" s="11" t="str">
        <f>IFERROR(VLOOKUP($R6,N:$Q,4,0),"")</f>
        <v/>
      </c>
      <c r="AC6" s="11" t="str">
        <f>IFERROR(VLOOKUP($R6,O:$Q,3,0),"")</f>
        <v/>
      </c>
      <c r="AD6" s="11" t="str">
        <f>IFERROR(VLOOKUP($R6,P:$Q,2,0),"")</f>
        <v/>
      </c>
    </row>
    <row r="7" spans="1:30" x14ac:dyDescent="0.15">
      <c r="A7" s="9">
        <f>'AB Touchpoint System Workbook'!Z18</f>
        <v>43221</v>
      </c>
      <c r="B7" s="11">
        <f t="shared" si="0"/>
        <v>5</v>
      </c>
      <c r="C7" s="12" t="s">
        <v>25</v>
      </c>
      <c r="D7" s="12" t="e">
        <f>Q7&amp;C7&amp;'AB Touchpoint System Workbook'!#REF!</f>
        <v>#REF!</v>
      </c>
      <c r="E7" s="12" t="b">
        <f>IF(ISNUMBER(SEARCH(S$1,$D7)),MAX(E$1:E6)+1)</f>
        <v>0</v>
      </c>
      <c r="F7" s="12" t="b">
        <f>IF(ISNUMBER(SEARCH(T$1,$D7)),MAX(F$1:F6)+1)</f>
        <v>0</v>
      </c>
      <c r="G7" s="12" t="b">
        <f>IF(ISNUMBER(SEARCH(U$1,$D7)),MAX(G$1:G6)+1)</f>
        <v>0</v>
      </c>
      <c r="H7" s="12" t="b">
        <f>IF(ISNUMBER(SEARCH(V$1,$D7)),MAX(H$1:H6)+1)</f>
        <v>0</v>
      </c>
      <c r="I7" s="12" t="b">
        <f>IF(ISNUMBER(SEARCH(W$1,$D7)),MAX(I$1:I6)+1)</f>
        <v>0</v>
      </c>
      <c r="J7" s="12" t="b">
        <f>IF(ISNUMBER(SEARCH(X$1,$D7)),MAX(J$1:J6)+1)</f>
        <v>0</v>
      </c>
      <c r="K7" s="12" t="b">
        <f>IF(ISNUMBER(SEARCH(Y$1,$D7)),MAX(K$1:K6)+1)</f>
        <v>0</v>
      </c>
      <c r="L7" s="12" t="b">
        <f>IF(ISNUMBER(SEARCH(Z$1,$D7)),MAX(L$1:L6)+1)</f>
        <v>0</v>
      </c>
      <c r="M7" s="12" t="b">
        <f>IF(ISNUMBER(SEARCH(AA$1,$D7)),MAX(M$1:M6)+1)</f>
        <v>0</v>
      </c>
      <c r="N7" s="12" t="b">
        <f>IF(ISNUMBER(SEARCH(AB$1,$D7)),MAX(N$1:N6)+1)</f>
        <v>0</v>
      </c>
      <c r="O7" s="12" t="b">
        <f>IF(ISNUMBER(SEARCH(AC$1,$D7)),MAX(O$1:O6)+1)</f>
        <v>0</v>
      </c>
      <c r="P7" s="12" t="b">
        <f>IF(ISNUMBER(SEARCH(AD$1,$D7)),MAX(P$1:P6)+1)</f>
        <v>0</v>
      </c>
      <c r="Q7" s="12" t="str">
        <f>'AB Touchpoint System Workbook'!K18</f>
        <v>Client 6</v>
      </c>
      <c r="R7" s="13">
        <f t="shared" si="1"/>
        <v>6</v>
      </c>
      <c r="S7" s="11" t="str">
        <f>IFERROR(VLOOKUP($R7,E:$Q,13,0),"")</f>
        <v/>
      </c>
      <c r="T7" s="11" t="str">
        <f>IFERROR(VLOOKUP($R7,F:$Q,12,0),"")</f>
        <v/>
      </c>
      <c r="U7" s="11" t="str">
        <f>IFERROR(VLOOKUP($R7,G:$Q,11,0),"")</f>
        <v/>
      </c>
      <c r="V7" s="11" t="str">
        <f>IFERROR(VLOOKUP($R7,H:$Q,10,0),"")</f>
        <v/>
      </c>
      <c r="W7" s="11" t="str">
        <f>IFERROR(VLOOKUP($R7,I:$Q,9,0),"")</f>
        <v/>
      </c>
      <c r="X7" s="11" t="str">
        <f>IFERROR(VLOOKUP($R7,J:$Q,8,0),"")</f>
        <v/>
      </c>
      <c r="Y7" s="11" t="str">
        <f>IFERROR(VLOOKUP($R7,K:$Q,7,0),"")</f>
        <v/>
      </c>
      <c r="Z7" s="11" t="str">
        <f>IFERROR(VLOOKUP($R7,L:$Q,6,0),"")</f>
        <v/>
      </c>
      <c r="AA7" s="11" t="str">
        <f>IFERROR(VLOOKUP($R7,M:$Q,5,0),"")</f>
        <v/>
      </c>
      <c r="AB7" s="11" t="str">
        <f>IFERROR(VLOOKUP($R7,N:$Q,4,0),"")</f>
        <v/>
      </c>
      <c r="AC7" s="11" t="str">
        <f>IFERROR(VLOOKUP($R7,O:$Q,3,0),"")</f>
        <v/>
      </c>
      <c r="AD7" s="11" t="str">
        <f>IFERROR(VLOOKUP($R7,P:$Q,2,0),"")</f>
        <v/>
      </c>
    </row>
    <row r="8" spans="1:30" x14ac:dyDescent="0.15">
      <c r="A8" s="9">
        <f>'AB Touchpoint System Workbook'!Z19</f>
        <v>43282</v>
      </c>
      <c r="B8" s="11">
        <f t="shared" si="0"/>
        <v>7</v>
      </c>
      <c r="C8" s="12" t="s">
        <v>26</v>
      </c>
      <c r="D8" s="12" t="e">
        <f>Q8&amp;C8&amp;'AB Touchpoint System Workbook'!#REF!</f>
        <v>#REF!</v>
      </c>
      <c r="E8" s="12" t="b">
        <f>IF(ISNUMBER(SEARCH(S$1,$D8)),MAX(E$1:E7)+1)</f>
        <v>0</v>
      </c>
      <c r="F8" s="12" t="b">
        <f>IF(ISNUMBER(SEARCH(T$1,$D8)),MAX(F$1:F7)+1)</f>
        <v>0</v>
      </c>
      <c r="G8" s="12" t="b">
        <f>IF(ISNUMBER(SEARCH(U$1,$D8)),MAX(G$1:G7)+1)</f>
        <v>0</v>
      </c>
      <c r="H8" s="12" t="b">
        <f>IF(ISNUMBER(SEARCH(V$1,$D8)),MAX(H$1:H7)+1)</f>
        <v>0</v>
      </c>
      <c r="I8" s="12" t="b">
        <f>IF(ISNUMBER(SEARCH(W$1,$D8)),MAX(I$1:I7)+1)</f>
        <v>0</v>
      </c>
      <c r="J8" s="12" t="b">
        <f>IF(ISNUMBER(SEARCH(X$1,$D8)),MAX(J$1:J7)+1)</f>
        <v>0</v>
      </c>
      <c r="K8" s="12" t="b">
        <f>IF(ISNUMBER(SEARCH(Y$1,$D8)),MAX(K$1:K7)+1)</f>
        <v>0</v>
      </c>
      <c r="L8" s="12" t="b">
        <f>IF(ISNUMBER(SEARCH(Z$1,$D8)),MAX(L$1:L7)+1)</f>
        <v>0</v>
      </c>
      <c r="M8" s="12" t="b">
        <f>IF(ISNUMBER(SEARCH(AA$1,$D8)),MAX(M$1:M7)+1)</f>
        <v>0</v>
      </c>
      <c r="N8" s="12" t="b">
        <f>IF(ISNUMBER(SEARCH(AB$1,$D8)),MAX(N$1:N7)+1)</f>
        <v>0</v>
      </c>
      <c r="O8" s="12" t="b">
        <f>IF(ISNUMBER(SEARCH(AC$1,$D8)),MAX(O$1:O7)+1)</f>
        <v>0</v>
      </c>
      <c r="P8" s="12" t="b">
        <f>IF(ISNUMBER(SEARCH(AD$1,$D8)),MAX(P$1:P7)+1)</f>
        <v>0</v>
      </c>
      <c r="Q8" s="12" t="str">
        <f>'AB Touchpoint System Workbook'!K19</f>
        <v>Client 7</v>
      </c>
      <c r="R8" s="13">
        <f t="shared" si="1"/>
        <v>7</v>
      </c>
      <c r="S8" s="11" t="str">
        <f>IFERROR(VLOOKUP($R8,E:$Q,13,0),"")</f>
        <v/>
      </c>
      <c r="T8" s="11" t="str">
        <f>IFERROR(VLOOKUP($R8,F:$Q,12,0),"")</f>
        <v/>
      </c>
      <c r="U8" s="11" t="str">
        <f>IFERROR(VLOOKUP($R8,G:$Q,11,0),"")</f>
        <v/>
      </c>
      <c r="V8" s="11" t="str">
        <f>IFERROR(VLOOKUP($R8,H:$Q,10,0),"")</f>
        <v/>
      </c>
      <c r="W8" s="11" t="str">
        <f>IFERROR(VLOOKUP($R8,I:$Q,9,0),"")</f>
        <v/>
      </c>
      <c r="X8" s="11" t="str">
        <f>IFERROR(VLOOKUP($R8,J:$Q,8,0),"")</f>
        <v/>
      </c>
      <c r="Y8" s="11" t="str">
        <f>IFERROR(VLOOKUP($R8,K:$Q,7,0),"")</f>
        <v/>
      </c>
      <c r="Z8" s="11" t="str">
        <f>IFERROR(VLOOKUP($R8,L:$Q,6,0),"")</f>
        <v/>
      </c>
      <c r="AA8" s="11" t="str">
        <f>IFERROR(VLOOKUP($R8,M:$Q,5,0),"")</f>
        <v/>
      </c>
      <c r="AB8" s="11" t="str">
        <f>IFERROR(VLOOKUP($R8,N:$Q,4,0),"")</f>
        <v/>
      </c>
      <c r="AC8" s="11" t="str">
        <f>IFERROR(VLOOKUP($R8,O:$Q,3,0),"")</f>
        <v/>
      </c>
      <c r="AD8" s="11" t="str">
        <f>IFERROR(VLOOKUP($R8,P:$Q,2,0),"")</f>
        <v/>
      </c>
    </row>
    <row r="9" spans="1:30" x14ac:dyDescent="0.15">
      <c r="A9" s="9">
        <f>'AB Touchpoint System Workbook'!Z20</f>
        <v>43313</v>
      </c>
      <c r="B9" s="11">
        <f t="shared" si="0"/>
        <v>8</v>
      </c>
      <c r="C9" s="12" t="s">
        <v>27</v>
      </c>
      <c r="D9" s="12" t="e">
        <f>Q9&amp;C9&amp;'AB Touchpoint System Workbook'!#REF!</f>
        <v>#REF!</v>
      </c>
      <c r="E9" s="12" t="b">
        <f>IF(ISNUMBER(SEARCH(S$1,$D9)),MAX(E$1:E8)+1)</f>
        <v>0</v>
      </c>
      <c r="F9" s="12" t="b">
        <f>IF(ISNUMBER(SEARCH(T$1,$D9)),MAX(F$1:F8)+1)</f>
        <v>0</v>
      </c>
      <c r="G9" s="12" t="b">
        <f>IF(ISNUMBER(SEARCH(U$1,$D9)),MAX(G$1:G8)+1)</f>
        <v>0</v>
      </c>
      <c r="H9" s="12" t="b">
        <f>IF(ISNUMBER(SEARCH(V$1,$D9)),MAX(H$1:H8)+1)</f>
        <v>0</v>
      </c>
      <c r="I9" s="12" t="b">
        <f>IF(ISNUMBER(SEARCH(W$1,$D9)),MAX(I$1:I8)+1)</f>
        <v>0</v>
      </c>
      <c r="J9" s="12" t="b">
        <f>IF(ISNUMBER(SEARCH(X$1,$D9)),MAX(J$1:J8)+1)</f>
        <v>0</v>
      </c>
      <c r="K9" s="12" t="b">
        <f>IF(ISNUMBER(SEARCH(Y$1,$D9)),MAX(K$1:K8)+1)</f>
        <v>0</v>
      </c>
      <c r="L9" s="12" t="b">
        <f>IF(ISNUMBER(SEARCH(Z$1,$D9)),MAX(L$1:L8)+1)</f>
        <v>0</v>
      </c>
      <c r="M9" s="12" t="b">
        <f>IF(ISNUMBER(SEARCH(AA$1,$D9)),MAX(M$1:M8)+1)</f>
        <v>0</v>
      </c>
      <c r="N9" s="12" t="b">
        <f>IF(ISNUMBER(SEARCH(AB$1,$D9)),MAX(N$1:N8)+1)</f>
        <v>0</v>
      </c>
      <c r="O9" s="12" t="b">
        <f>IF(ISNUMBER(SEARCH(AC$1,$D9)),MAX(O$1:O8)+1)</f>
        <v>0</v>
      </c>
      <c r="P9" s="12" t="b">
        <f>IF(ISNUMBER(SEARCH(AD$1,$D9)),MAX(P$1:P8)+1)</f>
        <v>0</v>
      </c>
      <c r="Q9" s="12" t="str">
        <f>'AB Touchpoint System Workbook'!K20</f>
        <v>Client 8</v>
      </c>
      <c r="R9" s="13">
        <f t="shared" si="1"/>
        <v>8</v>
      </c>
      <c r="S9" s="11" t="str">
        <f>IFERROR(VLOOKUP($R9,E:$Q,13,0),"")</f>
        <v/>
      </c>
      <c r="T9" s="11" t="str">
        <f>IFERROR(VLOOKUP($R9,F:$Q,12,0),"")</f>
        <v/>
      </c>
      <c r="U9" s="11" t="str">
        <f>IFERROR(VLOOKUP($R9,G:$Q,11,0),"")</f>
        <v/>
      </c>
      <c r="V9" s="11" t="str">
        <f>IFERROR(VLOOKUP($R9,H:$Q,10,0),"")</f>
        <v/>
      </c>
      <c r="W9" s="11" t="str">
        <f>IFERROR(VLOOKUP($R9,I:$Q,9,0),"")</f>
        <v/>
      </c>
      <c r="X9" s="11" t="str">
        <f>IFERROR(VLOOKUP($R9,J:$Q,8,0),"")</f>
        <v/>
      </c>
      <c r="Y9" s="11" t="str">
        <f>IFERROR(VLOOKUP($R9,K:$Q,7,0),"")</f>
        <v/>
      </c>
      <c r="Z9" s="11" t="str">
        <f>IFERROR(VLOOKUP($R9,L:$Q,6,0),"")</f>
        <v/>
      </c>
      <c r="AA9" s="11" t="str">
        <f>IFERROR(VLOOKUP($R9,M:$Q,5,0),"")</f>
        <v/>
      </c>
      <c r="AB9" s="11" t="str">
        <f>IFERROR(VLOOKUP($R9,N:$Q,4,0),"")</f>
        <v/>
      </c>
      <c r="AC9" s="11" t="str">
        <f>IFERROR(VLOOKUP($R9,O:$Q,3,0),"")</f>
        <v/>
      </c>
      <c r="AD9" s="11" t="str">
        <f>IFERROR(VLOOKUP($R9,P:$Q,2,0),"")</f>
        <v/>
      </c>
    </row>
    <row r="10" spans="1:30" x14ac:dyDescent="0.15">
      <c r="A10" s="9">
        <f>'AB Touchpoint System Workbook'!Z21</f>
        <v>43344</v>
      </c>
      <c r="B10" s="11">
        <f t="shared" si="0"/>
        <v>9</v>
      </c>
      <c r="C10" s="12" t="s">
        <v>28</v>
      </c>
      <c r="D10" s="12" t="e">
        <f>Q10&amp;C10&amp;'AB Touchpoint System Workbook'!#REF!</f>
        <v>#REF!</v>
      </c>
      <c r="E10" s="12" t="b">
        <f>IF(ISNUMBER(SEARCH(S$1,$D10)),MAX(E$1:E9)+1)</f>
        <v>0</v>
      </c>
      <c r="F10" s="12" t="b">
        <f>IF(ISNUMBER(SEARCH(T$1,$D10)),MAX(F$1:F9)+1)</f>
        <v>0</v>
      </c>
      <c r="G10" s="12" t="b">
        <f>IF(ISNUMBER(SEARCH(U$1,$D10)),MAX(G$1:G9)+1)</f>
        <v>0</v>
      </c>
      <c r="H10" s="12" t="b">
        <f>IF(ISNUMBER(SEARCH(V$1,$D10)),MAX(H$1:H9)+1)</f>
        <v>0</v>
      </c>
      <c r="I10" s="12" t="b">
        <f>IF(ISNUMBER(SEARCH(W$1,$D10)),MAX(I$1:I9)+1)</f>
        <v>0</v>
      </c>
      <c r="J10" s="12" t="b">
        <f>IF(ISNUMBER(SEARCH(X$1,$D10)),MAX(J$1:J9)+1)</f>
        <v>0</v>
      </c>
      <c r="K10" s="12" t="b">
        <f>IF(ISNUMBER(SEARCH(Y$1,$D10)),MAX(K$1:K9)+1)</f>
        <v>0</v>
      </c>
      <c r="L10" s="12" t="b">
        <f>IF(ISNUMBER(SEARCH(Z$1,$D10)),MAX(L$1:L9)+1)</f>
        <v>0</v>
      </c>
      <c r="M10" s="12" t="b">
        <f>IF(ISNUMBER(SEARCH(AA$1,$D10)),MAX(M$1:M9)+1)</f>
        <v>0</v>
      </c>
      <c r="N10" s="12" t="b">
        <f>IF(ISNUMBER(SEARCH(AB$1,$D10)),MAX(N$1:N9)+1)</f>
        <v>0</v>
      </c>
      <c r="O10" s="12" t="b">
        <f>IF(ISNUMBER(SEARCH(AC$1,$D10)),MAX(O$1:O9)+1)</f>
        <v>0</v>
      </c>
      <c r="P10" s="12" t="b">
        <f>IF(ISNUMBER(SEARCH(AD$1,$D10)),MAX(P$1:P9)+1)</f>
        <v>0</v>
      </c>
      <c r="Q10" s="12" t="str">
        <f>'AB Touchpoint System Workbook'!K21</f>
        <v>Client 9</v>
      </c>
      <c r="R10" s="13">
        <f t="shared" si="1"/>
        <v>9</v>
      </c>
      <c r="S10" s="11" t="str">
        <f>IFERROR(VLOOKUP($R10,E:$Q,13,0),"")</f>
        <v/>
      </c>
      <c r="T10" s="11" t="str">
        <f>IFERROR(VLOOKUP($R10,F:$Q,12,0),"")</f>
        <v/>
      </c>
      <c r="U10" s="11" t="str">
        <f>IFERROR(VLOOKUP($R10,G:$Q,11,0),"")</f>
        <v/>
      </c>
      <c r="V10" s="11" t="str">
        <f>IFERROR(VLOOKUP($R10,H:$Q,10,0),"")</f>
        <v/>
      </c>
      <c r="W10" s="11" t="str">
        <f>IFERROR(VLOOKUP($R10,I:$Q,9,0),"")</f>
        <v/>
      </c>
      <c r="X10" s="11" t="str">
        <f>IFERROR(VLOOKUP($R10,J:$Q,8,0),"")</f>
        <v/>
      </c>
      <c r="Y10" s="11" t="str">
        <f>IFERROR(VLOOKUP($R10,K:$Q,7,0),"")</f>
        <v/>
      </c>
      <c r="Z10" s="11" t="str">
        <f>IFERROR(VLOOKUP($R10,L:$Q,6,0),"")</f>
        <v/>
      </c>
      <c r="AA10" s="11" t="str">
        <f>IFERROR(VLOOKUP($R10,M:$Q,5,0),"")</f>
        <v/>
      </c>
      <c r="AB10" s="11" t="str">
        <f>IFERROR(VLOOKUP($R10,N:$Q,4,0),"")</f>
        <v/>
      </c>
      <c r="AC10" s="11" t="str">
        <f>IFERROR(VLOOKUP($R10,O:$Q,3,0),"")</f>
        <v/>
      </c>
      <c r="AD10" s="11" t="str">
        <f>IFERROR(VLOOKUP($R10,P:$Q,2,0),"")</f>
        <v/>
      </c>
    </row>
    <row r="11" spans="1:30" x14ac:dyDescent="0.15">
      <c r="A11" s="9">
        <f>'AB Touchpoint System Workbook'!Z22</f>
        <v>43374</v>
      </c>
      <c r="B11" s="11">
        <f t="shared" si="0"/>
        <v>10</v>
      </c>
      <c r="C11" s="12" t="s">
        <v>1</v>
      </c>
      <c r="D11" s="12" t="e">
        <f>Q11&amp;C11&amp;'AB Touchpoint System Workbook'!#REF!</f>
        <v>#REF!</v>
      </c>
      <c r="E11" s="12" t="b">
        <f>IF(ISNUMBER(SEARCH(S$1,$D11)),MAX(E$1:E10)+1)</f>
        <v>0</v>
      </c>
      <c r="F11" s="12" t="b">
        <f>IF(ISNUMBER(SEARCH(T$1,$D11)),MAX(F$1:F10)+1)</f>
        <v>0</v>
      </c>
      <c r="G11" s="12" t="b">
        <f>IF(ISNUMBER(SEARCH(U$1,$D11)),MAX(G$1:G10)+1)</f>
        <v>0</v>
      </c>
      <c r="H11" s="12" t="b">
        <f>IF(ISNUMBER(SEARCH(V$1,$D11)),MAX(H$1:H10)+1)</f>
        <v>0</v>
      </c>
      <c r="I11" s="12" t="b">
        <f>IF(ISNUMBER(SEARCH(W$1,$D11)),MAX(I$1:I10)+1)</f>
        <v>0</v>
      </c>
      <c r="J11" s="12" t="b">
        <f>IF(ISNUMBER(SEARCH(X$1,$D11)),MAX(J$1:J10)+1)</f>
        <v>0</v>
      </c>
      <c r="K11" s="12" t="b">
        <f>IF(ISNUMBER(SEARCH(Y$1,$D11)),MAX(K$1:K10)+1)</f>
        <v>0</v>
      </c>
      <c r="L11" s="12" t="b">
        <f>IF(ISNUMBER(SEARCH(Z$1,$D11)),MAX(L$1:L10)+1)</f>
        <v>0</v>
      </c>
      <c r="M11" s="12" t="b">
        <f>IF(ISNUMBER(SEARCH(AA$1,$D11)),MAX(M$1:M10)+1)</f>
        <v>0</v>
      </c>
      <c r="N11" s="12" t="b">
        <f>IF(ISNUMBER(SEARCH(AB$1,$D11)),MAX(N$1:N10)+1)</f>
        <v>0</v>
      </c>
      <c r="O11" s="12" t="b">
        <f>IF(ISNUMBER(SEARCH(AC$1,$D11)),MAX(O$1:O10)+1)</f>
        <v>0</v>
      </c>
      <c r="P11" s="12" t="b">
        <f>IF(ISNUMBER(SEARCH(AD$1,$D11)),MAX(P$1:P10)+1)</f>
        <v>0</v>
      </c>
      <c r="Q11" s="12" t="str">
        <f>'AB Touchpoint System Workbook'!K22</f>
        <v>Client 10</v>
      </c>
      <c r="R11" s="13">
        <f t="shared" si="1"/>
        <v>10</v>
      </c>
      <c r="S11" s="11" t="str">
        <f>IFERROR(VLOOKUP($R11,E:$Q,13,0),"")</f>
        <v/>
      </c>
      <c r="T11" s="11" t="str">
        <f>IFERROR(VLOOKUP($R11,F:$Q,12,0),"")</f>
        <v/>
      </c>
      <c r="U11" s="11" t="str">
        <f>IFERROR(VLOOKUP($R11,G:$Q,11,0),"")</f>
        <v/>
      </c>
      <c r="V11" s="11" t="str">
        <f>IFERROR(VLOOKUP($R11,H:$Q,10,0),"")</f>
        <v/>
      </c>
      <c r="W11" s="11" t="str">
        <f>IFERROR(VLOOKUP($R11,I:$Q,9,0),"")</f>
        <v/>
      </c>
      <c r="X11" s="11" t="str">
        <f>IFERROR(VLOOKUP($R11,J:$Q,8,0),"")</f>
        <v/>
      </c>
      <c r="Y11" s="11" t="str">
        <f>IFERROR(VLOOKUP($R11,K:$Q,7,0),"")</f>
        <v/>
      </c>
      <c r="Z11" s="11" t="str">
        <f>IFERROR(VLOOKUP($R11,L:$Q,6,0),"")</f>
        <v/>
      </c>
      <c r="AA11" s="11" t="str">
        <f>IFERROR(VLOOKUP($R11,M:$Q,5,0),"")</f>
        <v/>
      </c>
      <c r="AB11" s="11" t="str">
        <f>IFERROR(VLOOKUP($R11,N:$Q,4,0),"")</f>
        <v/>
      </c>
      <c r="AC11" s="11" t="str">
        <f>IFERROR(VLOOKUP($R11,O:$Q,3,0),"")</f>
        <v/>
      </c>
      <c r="AD11" s="11" t="str">
        <f>IFERROR(VLOOKUP($R11,P:$Q,2,0),"")</f>
        <v/>
      </c>
    </row>
    <row r="12" spans="1:30" x14ac:dyDescent="0.15">
      <c r="A12" s="9">
        <f>'AB Touchpoint System Workbook'!Z23</f>
        <v>43405</v>
      </c>
      <c r="B12" s="11">
        <f t="shared" si="0"/>
        <v>11</v>
      </c>
      <c r="C12" s="12" t="s">
        <v>18</v>
      </c>
      <c r="D12" s="12" t="e">
        <f>Q12&amp;C12&amp;'AB Touchpoint System Workbook'!#REF!</f>
        <v>#REF!</v>
      </c>
      <c r="E12" s="12" t="b">
        <f>IF(ISNUMBER(SEARCH(S$1,$D12)),MAX(E$1:E11)+1)</f>
        <v>0</v>
      </c>
      <c r="F12" s="12" t="b">
        <f>IF(ISNUMBER(SEARCH(T$1,$D12)),MAX(F$1:F11)+1)</f>
        <v>0</v>
      </c>
      <c r="G12" s="12" t="b">
        <f>IF(ISNUMBER(SEARCH(U$1,$D12)),MAX(G$1:G11)+1)</f>
        <v>0</v>
      </c>
      <c r="H12" s="12" t="b">
        <f>IF(ISNUMBER(SEARCH(V$1,$D12)),MAX(H$1:H11)+1)</f>
        <v>0</v>
      </c>
      <c r="I12" s="12" t="b">
        <f>IF(ISNUMBER(SEARCH(W$1,$D12)),MAX(I$1:I11)+1)</f>
        <v>0</v>
      </c>
      <c r="J12" s="12" t="b">
        <f>IF(ISNUMBER(SEARCH(X$1,$D12)),MAX(J$1:J11)+1)</f>
        <v>0</v>
      </c>
      <c r="K12" s="12" t="b">
        <f>IF(ISNUMBER(SEARCH(Y$1,$D12)),MAX(K$1:K11)+1)</f>
        <v>0</v>
      </c>
      <c r="L12" s="12" t="b">
        <f>IF(ISNUMBER(SEARCH(Z$1,$D12)),MAX(L$1:L11)+1)</f>
        <v>0</v>
      </c>
      <c r="M12" s="12" t="b">
        <f>IF(ISNUMBER(SEARCH(AA$1,$D12)),MAX(M$1:M11)+1)</f>
        <v>0</v>
      </c>
      <c r="N12" s="12" t="b">
        <f>IF(ISNUMBER(SEARCH(AB$1,$D12)),MAX(N$1:N11)+1)</f>
        <v>0</v>
      </c>
      <c r="O12" s="12" t="b">
        <f>IF(ISNUMBER(SEARCH(AC$1,$D12)),MAX(O$1:O11)+1)</f>
        <v>0</v>
      </c>
      <c r="P12" s="12" t="b">
        <f>IF(ISNUMBER(SEARCH(AD$1,$D12)),MAX(P$1:P11)+1)</f>
        <v>0</v>
      </c>
      <c r="Q12" s="12" t="str">
        <f>'AB Touchpoint System Workbook'!K23</f>
        <v>Client 11</v>
      </c>
      <c r="R12" s="13">
        <f t="shared" si="1"/>
        <v>11</v>
      </c>
      <c r="S12" s="11" t="str">
        <f>IFERROR(VLOOKUP($R12,E:$Q,13,0),"")</f>
        <v/>
      </c>
      <c r="T12" s="11" t="str">
        <f>IFERROR(VLOOKUP($R12,F:$Q,12,0),"")</f>
        <v/>
      </c>
      <c r="U12" s="11" t="str">
        <f>IFERROR(VLOOKUP($R12,G:$Q,11,0),"")</f>
        <v/>
      </c>
      <c r="V12" s="11" t="str">
        <f>IFERROR(VLOOKUP($R12,H:$Q,10,0),"")</f>
        <v/>
      </c>
      <c r="W12" s="11" t="str">
        <f>IFERROR(VLOOKUP($R12,I:$Q,9,0),"")</f>
        <v/>
      </c>
      <c r="X12" s="11" t="str">
        <f>IFERROR(VLOOKUP($R12,J:$Q,8,0),"")</f>
        <v/>
      </c>
      <c r="Y12" s="11" t="str">
        <f>IFERROR(VLOOKUP($R12,K:$Q,7,0),"")</f>
        <v/>
      </c>
      <c r="Z12" s="11" t="str">
        <f>IFERROR(VLOOKUP($R12,L:$Q,6,0),"")</f>
        <v/>
      </c>
      <c r="AA12" s="11" t="str">
        <f>IFERROR(VLOOKUP($R12,M:$Q,5,0),"")</f>
        <v/>
      </c>
      <c r="AB12" s="11" t="str">
        <f>IFERROR(VLOOKUP($R12,N:$Q,4,0),"")</f>
        <v/>
      </c>
      <c r="AC12" s="11" t="str">
        <f>IFERROR(VLOOKUP($R12,O:$Q,3,0),"")</f>
        <v/>
      </c>
      <c r="AD12" s="11" t="str">
        <f>IFERROR(VLOOKUP($R12,P:$Q,2,0),"")</f>
        <v/>
      </c>
    </row>
    <row r="13" spans="1:30" x14ac:dyDescent="0.15">
      <c r="A13" s="9">
        <f>'AB Touchpoint System Workbook'!Z24</f>
        <v>43435</v>
      </c>
      <c r="B13" s="11">
        <f t="shared" si="0"/>
        <v>12</v>
      </c>
      <c r="C13" s="12" t="s">
        <v>19</v>
      </c>
      <c r="D13" s="12" t="e">
        <f>Q13&amp;C13&amp;'AB Touchpoint System Workbook'!#REF!</f>
        <v>#REF!</v>
      </c>
      <c r="E13" s="12" t="b">
        <f>IF(ISNUMBER(SEARCH(S$1,$D13)),MAX(E$1:E12)+1)</f>
        <v>0</v>
      </c>
      <c r="F13" s="12" t="b">
        <f>IF(ISNUMBER(SEARCH(T$1,$D13)),MAX(F$1:F12)+1)</f>
        <v>0</v>
      </c>
      <c r="G13" s="12" t="b">
        <f>IF(ISNUMBER(SEARCH(U$1,$D13)),MAX(G$1:G12)+1)</f>
        <v>0</v>
      </c>
      <c r="H13" s="12" t="b">
        <f>IF(ISNUMBER(SEARCH(V$1,$D13)),MAX(H$1:H12)+1)</f>
        <v>0</v>
      </c>
      <c r="I13" s="12" t="b">
        <f>IF(ISNUMBER(SEARCH(W$1,$D13)),MAX(I$1:I12)+1)</f>
        <v>0</v>
      </c>
      <c r="J13" s="12" t="b">
        <f>IF(ISNUMBER(SEARCH(X$1,$D13)),MAX(J$1:J12)+1)</f>
        <v>0</v>
      </c>
      <c r="K13" s="12" t="b">
        <f>IF(ISNUMBER(SEARCH(Y$1,$D13)),MAX(K$1:K12)+1)</f>
        <v>0</v>
      </c>
      <c r="L13" s="12" t="b">
        <f>IF(ISNUMBER(SEARCH(Z$1,$D13)),MAX(L$1:L12)+1)</f>
        <v>0</v>
      </c>
      <c r="M13" s="12" t="b">
        <f>IF(ISNUMBER(SEARCH(AA$1,$D13)),MAX(M$1:M12)+1)</f>
        <v>0</v>
      </c>
      <c r="N13" s="12" t="b">
        <f>IF(ISNUMBER(SEARCH(AB$1,$D13)),MAX(N$1:N12)+1)</f>
        <v>0</v>
      </c>
      <c r="O13" s="12" t="b">
        <f>IF(ISNUMBER(SEARCH(AC$1,$D13)),MAX(O$1:O12)+1)</f>
        <v>0</v>
      </c>
      <c r="P13" s="12" t="b">
        <f>IF(ISNUMBER(SEARCH(AD$1,$D13)),MAX(P$1:P12)+1)</f>
        <v>0</v>
      </c>
      <c r="Q13" s="12" t="str">
        <f>'AB Touchpoint System Workbook'!K24</f>
        <v>Client 12</v>
      </c>
      <c r="R13" s="13">
        <f t="shared" si="1"/>
        <v>12</v>
      </c>
      <c r="S13" s="11" t="str">
        <f>IFERROR(VLOOKUP($R13,E:$Q,13,0),"")</f>
        <v/>
      </c>
      <c r="T13" s="11" t="str">
        <f>IFERROR(VLOOKUP($R13,F:$Q,12,0),"")</f>
        <v/>
      </c>
      <c r="U13" s="11" t="str">
        <f>IFERROR(VLOOKUP($R13,G:$Q,11,0),"")</f>
        <v/>
      </c>
      <c r="V13" s="11" t="str">
        <f>IFERROR(VLOOKUP($R13,H:$Q,10,0),"")</f>
        <v/>
      </c>
      <c r="W13" s="11" t="str">
        <f>IFERROR(VLOOKUP($R13,I:$Q,9,0),"")</f>
        <v/>
      </c>
      <c r="X13" s="11" t="str">
        <f>IFERROR(VLOOKUP($R13,J:$Q,8,0),"")</f>
        <v/>
      </c>
      <c r="Y13" s="11" t="str">
        <f>IFERROR(VLOOKUP($R13,K:$Q,7,0),"")</f>
        <v/>
      </c>
      <c r="Z13" s="11" t="str">
        <f>IFERROR(VLOOKUP($R13,L:$Q,6,0),"")</f>
        <v/>
      </c>
      <c r="AA13" s="11" t="str">
        <f>IFERROR(VLOOKUP($R13,M:$Q,5,0),"")</f>
        <v/>
      </c>
      <c r="AB13" s="11" t="str">
        <f>IFERROR(VLOOKUP($R13,N:$Q,4,0),"")</f>
        <v/>
      </c>
      <c r="AC13" s="11" t="str">
        <f>IFERROR(VLOOKUP($R13,O:$Q,3,0),"")</f>
        <v/>
      </c>
      <c r="AD13" s="11" t="str">
        <f>IFERROR(VLOOKUP($R13,P:$Q,2,0),"")</f>
        <v/>
      </c>
    </row>
    <row r="14" spans="1:30" x14ac:dyDescent="0.15">
      <c r="A14" s="9">
        <f>'AB Touchpoint System Workbook'!Z25</f>
        <v>43101</v>
      </c>
      <c r="B14" s="11">
        <f t="shared" si="0"/>
        <v>1</v>
      </c>
      <c r="C14" s="12" t="s">
        <v>20</v>
      </c>
      <c r="D14" s="12" t="e">
        <f>Q14&amp;C14&amp;'AB Touchpoint System Workbook'!#REF!</f>
        <v>#REF!</v>
      </c>
      <c r="E14" s="12" t="b">
        <f>IF(ISNUMBER(SEARCH(S$1,$D14)),MAX(E$1:E13)+1)</f>
        <v>0</v>
      </c>
      <c r="F14" s="12" t="b">
        <f>IF(ISNUMBER(SEARCH(T$1,$D14)),MAX(F$1:F13)+1)</f>
        <v>0</v>
      </c>
      <c r="G14" s="12" t="b">
        <f>IF(ISNUMBER(SEARCH(U$1,$D14)),MAX(G$1:G13)+1)</f>
        <v>0</v>
      </c>
      <c r="H14" s="12" t="b">
        <f>IF(ISNUMBER(SEARCH(V$1,$D14)),MAX(H$1:H13)+1)</f>
        <v>0</v>
      </c>
      <c r="I14" s="12" t="b">
        <f>IF(ISNUMBER(SEARCH(W$1,$D14)),MAX(I$1:I13)+1)</f>
        <v>0</v>
      </c>
      <c r="J14" s="12" t="b">
        <f>IF(ISNUMBER(SEARCH(X$1,$D14)),MAX(J$1:J13)+1)</f>
        <v>0</v>
      </c>
      <c r="K14" s="12" t="b">
        <f>IF(ISNUMBER(SEARCH(Y$1,$D14)),MAX(K$1:K13)+1)</f>
        <v>0</v>
      </c>
      <c r="L14" s="12" t="b">
        <f>IF(ISNUMBER(SEARCH(Z$1,$D14)),MAX(L$1:L13)+1)</f>
        <v>0</v>
      </c>
      <c r="M14" s="12" t="b">
        <f>IF(ISNUMBER(SEARCH(AA$1,$D14)),MAX(M$1:M13)+1)</f>
        <v>0</v>
      </c>
      <c r="N14" s="12" t="b">
        <f>IF(ISNUMBER(SEARCH(AB$1,$D14)),MAX(N$1:N13)+1)</f>
        <v>0</v>
      </c>
      <c r="O14" s="12" t="b">
        <f>IF(ISNUMBER(SEARCH(AC$1,$D14)),MAX(O$1:O13)+1)</f>
        <v>0</v>
      </c>
      <c r="P14" s="12" t="b">
        <f>IF(ISNUMBER(SEARCH(AD$1,$D14)),MAX(P$1:P13)+1)</f>
        <v>0</v>
      </c>
      <c r="Q14" s="12" t="str">
        <f>'AB Touchpoint System Workbook'!K25</f>
        <v>Client 13</v>
      </c>
      <c r="R14" s="13">
        <f t="shared" si="1"/>
        <v>13</v>
      </c>
      <c r="S14" s="11" t="str">
        <f>IFERROR(VLOOKUP($R14,E:$Q,13,0),"")</f>
        <v/>
      </c>
      <c r="T14" s="11" t="str">
        <f>IFERROR(VLOOKUP($R14,F:$Q,12,0),"")</f>
        <v/>
      </c>
      <c r="U14" s="11" t="str">
        <f>IFERROR(VLOOKUP($R14,G:$Q,11,0),"")</f>
        <v/>
      </c>
      <c r="V14" s="11" t="str">
        <f>IFERROR(VLOOKUP($R14,H:$Q,10,0),"")</f>
        <v/>
      </c>
      <c r="W14" s="11" t="str">
        <f>IFERROR(VLOOKUP($R14,I:$Q,9,0),"")</f>
        <v/>
      </c>
      <c r="X14" s="11" t="str">
        <f>IFERROR(VLOOKUP($R14,J:$Q,8,0),"")</f>
        <v/>
      </c>
      <c r="Y14" s="11" t="str">
        <f>IFERROR(VLOOKUP($R14,K:$Q,7,0),"")</f>
        <v/>
      </c>
      <c r="Z14" s="11" t="str">
        <f>IFERROR(VLOOKUP($R14,L:$Q,6,0),"")</f>
        <v/>
      </c>
      <c r="AA14" s="11" t="str">
        <f>IFERROR(VLOOKUP($R14,M:$Q,5,0),"")</f>
        <v/>
      </c>
      <c r="AB14" s="11" t="str">
        <f>IFERROR(VLOOKUP($R14,N:$Q,4,0),"")</f>
        <v/>
      </c>
      <c r="AC14" s="11" t="str">
        <f>IFERROR(VLOOKUP($R14,O:$Q,3,0),"")</f>
        <v/>
      </c>
      <c r="AD14" s="11" t="str">
        <f>IFERROR(VLOOKUP($R14,P:$Q,2,0),"")</f>
        <v/>
      </c>
    </row>
    <row r="15" spans="1:30" x14ac:dyDescent="0.15">
      <c r="A15" s="9">
        <f>'AB Touchpoint System Workbook'!Z26</f>
        <v>43132</v>
      </c>
      <c r="B15" s="11">
        <f t="shared" si="0"/>
        <v>2</v>
      </c>
      <c r="C15" s="12" t="s">
        <v>21</v>
      </c>
      <c r="D15" s="12" t="e">
        <f>Q15&amp;C15&amp;'AB Touchpoint System Workbook'!#REF!</f>
        <v>#REF!</v>
      </c>
      <c r="E15" s="12" t="b">
        <f>IF(ISNUMBER(SEARCH(S$1,$D15)),MAX(E$1:E14)+1)</f>
        <v>0</v>
      </c>
      <c r="F15" s="12" t="b">
        <f>IF(ISNUMBER(SEARCH(T$1,$D15)),MAX(F$1:F14)+1)</f>
        <v>0</v>
      </c>
      <c r="G15" s="12" t="b">
        <f>IF(ISNUMBER(SEARCH(U$1,$D15)),MAX(G$1:G14)+1)</f>
        <v>0</v>
      </c>
      <c r="H15" s="12" t="b">
        <f>IF(ISNUMBER(SEARCH(V$1,$D15)),MAX(H$1:H14)+1)</f>
        <v>0</v>
      </c>
      <c r="I15" s="12" t="b">
        <f>IF(ISNUMBER(SEARCH(W$1,$D15)),MAX(I$1:I14)+1)</f>
        <v>0</v>
      </c>
      <c r="J15" s="12" t="b">
        <f>IF(ISNUMBER(SEARCH(X$1,$D15)),MAX(J$1:J14)+1)</f>
        <v>0</v>
      </c>
      <c r="K15" s="12" t="b">
        <f>IF(ISNUMBER(SEARCH(Y$1,$D15)),MAX(K$1:K14)+1)</f>
        <v>0</v>
      </c>
      <c r="L15" s="12" t="b">
        <f>IF(ISNUMBER(SEARCH(Z$1,$D15)),MAX(L$1:L14)+1)</f>
        <v>0</v>
      </c>
      <c r="M15" s="12" t="b">
        <f>IF(ISNUMBER(SEARCH(AA$1,$D15)),MAX(M$1:M14)+1)</f>
        <v>0</v>
      </c>
      <c r="N15" s="12" t="b">
        <f>IF(ISNUMBER(SEARCH(AB$1,$D15)),MAX(N$1:N14)+1)</f>
        <v>0</v>
      </c>
      <c r="O15" s="12" t="b">
        <f>IF(ISNUMBER(SEARCH(AC$1,$D15)),MAX(O$1:O14)+1)</f>
        <v>0</v>
      </c>
      <c r="P15" s="12" t="b">
        <f>IF(ISNUMBER(SEARCH(AD$1,$D15)),MAX(P$1:P14)+1)</f>
        <v>0</v>
      </c>
      <c r="Q15" s="12" t="str">
        <f>'AB Touchpoint System Workbook'!K26</f>
        <v>Client 14</v>
      </c>
      <c r="R15" s="13">
        <f t="shared" si="1"/>
        <v>14</v>
      </c>
      <c r="S15" s="11" t="str">
        <f>IFERROR(VLOOKUP($R15,E:$Q,13,0),"")</f>
        <v/>
      </c>
      <c r="T15" s="11" t="str">
        <f>IFERROR(VLOOKUP($R15,F:$Q,12,0),"")</f>
        <v/>
      </c>
      <c r="U15" s="11" t="str">
        <f>IFERROR(VLOOKUP($R15,G:$Q,11,0),"")</f>
        <v/>
      </c>
      <c r="V15" s="11" t="str">
        <f>IFERROR(VLOOKUP($R15,H:$Q,10,0),"")</f>
        <v/>
      </c>
      <c r="W15" s="11" t="str">
        <f>IFERROR(VLOOKUP($R15,I:$Q,9,0),"")</f>
        <v/>
      </c>
      <c r="X15" s="11" t="str">
        <f>IFERROR(VLOOKUP($R15,J:$Q,8,0),"")</f>
        <v/>
      </c>
      <c r="Y15" s="11" t="str">
        <f>IFERROR(VLOOKUP($R15,K:$Q,7,0),"")</f>
        <v/>
      </c>
      <c r="Z15" s="11" t="str">
        <f>IFERROR(VLOOKUP($R15,L:$Q,6,0),"")</f>
        <v/>
      </c>
      <c r="AA15" s="11" t="str">
        <f>IFERROR(VLOOKUP($R15,M:$Q,5,0),"")</f>
        <v/>
      </c>
      <c r="AB15" s="11" t="str">
        <f>IFERROR(VLOOKUP($R15,N:$Q,4,0),"")</f>
        <v/>
      </c>
      <c r="AC15" s="11" t="str">
        <f>IFERROR(VLOOKUP($R15,O:$Q,3,0),"")</f>
        <v/>
      </c>
      <c r="AD15" s="11" t="str">
        <f>IFERROR(VLOOKUP($R15,P:$Q,2,0),"")</f>
        <v/>
      </c>
    </row>
    <row r="16" spans="1:30" x14ac:dyDescent="0.15">
      <c r="A16" s="9">
        <f>'AB Touchpoint System Workbook'!Z27</f>
        <v>43160</v>
      </c>
      <c r="B16" s="11">
        <f t="shared" si="0"/>
        <v>3</v>
      </c>
      <c r="C16" s="12" t="s">
        <v>22</v>
      </c>
      <c r="D16" s="12" t="e">
        <f>Q16&amp;C16&amp;'AB Touchpoint System Workbook'!#REF!</f>
        <v>#REF!</v>
      </c>
      <c r="E16" s="12" t="b">
        <f>IF(ISNUMBER(SEARCH(S$1,$D16)),MAX(E$1:E15)+1)</f>
        <v>0</v>
      </c>
      <c r="F16" s="12" t="b">
        <f>IF(ISNUMBER(SEARCH(T$1,$D16)),MAX(F$1:F15)+1)</f>
        <v>0</v>
      </c>
      <c r="G16" s="12" t="b">
        <f>IF(ISNUMBER(SEARCH(U$1,$D16)),MAX(G$1:G15)+1)</f>
        <v>0</v>
      </c>
      <c r="H16" s="12" t="b">
        <f>IF(ISNUMBER(SEARCH(V$1,$D16)),MAX(H$1:H15)+1)</f>
        <v>0</v>
      </c>
      <c r="I16" s="12" t="b">
        <f>IF(ISNUMBER(SEARCH(W$1,$D16)),MAX(I$1:I15)+1)</f>
        <v>0</v>
      </c>
      <c r="J16" s="12" t="b">
        <f>IF(ISNUMBER(SEARCH(X$1,$D16)),MAX(J$1:J15)+1)</f>
        <v>0</v>
      </c>
      <c r="K16" s="12" t="b">
        <f>IF(ISNUMBER(SEARCH(Y$1,$D16)),MAX(K$1:K15)+1)</f>
        <v>0</v>
      </c>
      <c r="L16" s="12" t="b">
        <f>IF(ISNUMBER(SEARCH(Z$1,$D16)),MAX(L$1:L15)+1)</f>
        <v>0</v>
      </c>
      <c r="M16" s="12" t="b">
        <f>IF(ISNUMBER(SEARCH(AA$1,$D16)),MAX(M$1:M15)+1)</f>
        <v>0</v>
      </c>
      <c r="N16" s="12" t="b">
        <f>IF(ISNUMBER(SEARCH(AB$1,$D16)),MAX(N$1:N15)+1)</f>
        <v>0</v>
      </c>
      <c r="O16" s="12" t="b">
        <f>IF(ISNUMBER(SEARCH(AC$1,$D16)),MAX(O$1:O15)+1)</f>
        <v>0</v>
      </c>
      <c r="P16" s="12" t="b">
        <f>IF(ISNUMBER(SEARCH(AD$1,$D16)),MAX(P$1:P15)+1)</f>
        <v>0</v>
      </c>
      <c r="Q16" s="12" t="str">
        <f>'AB Touchpoint System Workbook'!K27</f>
        <v>Client 15</v>
      </c>
      <c r="R16" s="13">
        <f t="shared" si="1"/>
        <v>15</v>
      </c>
      <c r="S16" s="11" t="str">
        <f>IFERROR(VLOOKUP($R16,E:$Q,13,0),"")</f>
        <v/>
      </c>
      <c r="T16" s="11" t="str">
        <f>IFERROR(VLOOKUP($R16,F:$Q,12,0),"")</f>
        <v/>
      </c>
      <c r="U16" s="11" t="str">
        <f>IFERROR(VLOOKUP($R16,G:$Q,11,0),"")</f>
        <v/>
      </c>
      <c r="V16" s="11" t="str">
        <f>IFERROR(VLOOKUP($R16,H:$Q,10,0),"")</f>
        <v/>
      </c>
      <c r="W16" s="11" t="str">
        <f>IFERROR(VLOOKUP($R16,I:$Q,9,0),"")</f>
        <v/>
      </c>
      <c r="X16" s="11" t="str">
        <f>IFERROR(VLOOKUP($R16,J:$Q,8,0),"")</f>
        <v/>
      </c>
      <c r="Y16" s="11" t="str">
        <f>IFERROR(VLOOKUP($R16,K:$Q,7,0),"")</f>
        <v/>
      </c>
      <c r="Z16" s="11" t="str">
        <f>IFERROR(VLOOKUP($R16,L:$Q,6,0),"")</f>
        <v/>
      </c>
      <c r="AA16" s="11" t="str">
        <f>IFERROR(VLOOKUP($R16,M:$Q,5,0),"")</f>
        <v/>
      </c>
      <c r="AB16" s="11" t="str">
        <f>IFERROR(VLOOKUP($R16,N:$Q,4,0),"")</f>
        <v/>
      </c>
      <c r="AC16" s="11" t="str">
        <f>IFERROR(VLOOKUP($R16,O:$Q,3,0),"")</f>
        <v/>
      </c>
      <c r="AD16" s="11" t="str">
        <f>IFERROR(VLOOKUP($R16,P:$Q,2,0),"")</f>
        <v/>
      </c>
    </row>
    <row r="17" spans="1:30" x14ac:dyDescent="0.15">
      <c r="A17" s="9">
        <f>'AB Touchpoint System Workbook'!Z28</f>
        <v>43191</v>
      </c>
      <c r="B17" s="11">
        <f t="shared" si="0"/>
        <v>4</v>
      </c>
      <c r="C17" s="12" t="s">
        <v>23</v>
      </c>
      <c r="D17" s="12" t="e">
        <f>Q17&amp;C17&amp;'AB Touchpoint System Workbook'!#REF!</f>
        <v>#REF!</v>
      </c>
      <c r="E17" s="12" t="b">
        <f>IF(ISNUMBER(SEARCH(S$1,$D17)),MAX(E$1:E16)+1)</f>
        <v>0</v>
      </c>
      <c r="F17" s="12" t="b">
        <f>IF(ISNUMBER(SEARCH(T$1,$D17)),MAX(F$1:F16)+1)</f>
        <v>0</v>
      </c>
      <c r="G17" s="12" t="b">
        <f>IF(ISNUMBER(SEARCH(U$1,$D17)),MAX(G$1:G16)+1)</f>
        <v>0</v>
      </c>
      <c r="H17" s="12" t="b">
        <f>IF(ISNUMBER(SEARCH(V$1,$D17)),MAX(H$1:H16)+1)</f>
        <v>0</v>
      </c>
      <c r="I17" s="12" t="b">
        <f>IF(ISNUMBER(SEARCH(W$1,$D17)),MAX(I$1:I16)+1)</f>
        <v>0</v>
      </c>
      <c r="J17" s="12" t="b">
        <f>IF(ISNUMBER(SEARCH(X$1,$D17)),MAX(J$1:J16)+1)</f>
        <v>0</v>
      </c>
      <c r="K17" s="12" t="b">
        <f>IF(ISNUMBER(SEARCH(Y$1,$D17)),MAX(K$1:K16)+1)</f>
        <v>0</v>
      </c>
      <c r="L17" s="12" t="b">
        <f>IF(ISNUMBER(SEARCH(Z$1,$D17)),MAX(L$1:L16)+1)</f>
        <v>0</v>
      </c>
      <c r="M17" s="12" t="b">
        <f>IF(ISNUMBER(SEARCH(AA$1,$D17)),MAX(M$1:M16)+1)</f>
        <v>0</v>
      </c>
      <c r="N17" s="12" t="b">
        <f>IF(ISNUMBER(SEARCH(AB$1,$D17)),MAX(N$1:N16)+1)</f>
        <v>0</v>
      </c>
      <c r="O17" s="12" t="b">
        <f>IF(ISNUMBER(SEARCH(AC$1,$D17)),MAX(O$1:O16)+1)</f>
        <v>0</v>
      </c>
      <c r="P17" s="12" t="b">
        <f>IF(ISNUMBER(SEARCH(AD$1,$D17)),MAX(P$1:P16)+1)</f>
        <v>0</v>
      </c>
      <c r="Q17" s="12" t="str">
        <f>'AB Touchpoint System Workbook'!K28</f>
        <v>Client 16</v>
      </c>
      <c r="R17" s="13">
        <f t="shared" si="1"/>
        <v>16</v>
      </c>
      <c r="S17" s="11" t="str">
        <f>IFERROR(VLOOKUP($R17,E:$Q,13,0),"")</f>
        <v/>
      </c>
      <c r="T17" s="11" t="str">
        <f>IFERROR(VLOOKUP($R17,F:$Q,12,0),"")</f>
        <v/>
      </c>
      <c r="U17" s="11" t="str">
        <f>IFERROR(VLOOKUP($R17,G:$Q,11,0),"")</f>
        <v/>
      </c>
      <c r="V17" s="11" t="str">
        <f>IFERROR(VLOOKUP($R17,H:$Q,10,0),"")</f>
        <v/>
      </c>
      <c r="W17" s="11" t="str">
        <f>IFERROR(VLOOKUP($R17,I:$Q,9,0),"")</f>
        <v/>
      </c>
      <c r="X17" s="11" t="str">
        <f>IFERROR(VLOOKUP($R17,J:$Q,8,0),"")</f>
        <v/>
      </c>
      <c r="Y17" s="11" t="str">
        <f>IFERROR(VLOOKUP($R17,K:$Q,7,0),"")</f>
        <v/>
      </c>
      <c r="Z17" s="11" t="str">
        <f>IFERROR(VLOOKUP($R17,L:$Q,6,0),"")</f>
        <v/>
      </c>
      <c r="AA17" s="11" t="str">
        <f>IFERROR(VLOOKUP($R17,M:$Q,5,0),"")</f>
        <v/>
      </c>
      <c r="AB17" s="11" t="str">
        <f>IFERROR(VLOOKUP($R17,N:$Q,4,0),"")</f>
        <v/>
      </c>
      <c r="AC17" s="11" t="str">
        <f>IFERROR(VLOOKUP($R17,O:$Q,3,0),"")</f>
        <v/>
      </c>
      <c r="AD17" s="11" t="str">
        <f>IFERROR(VLOOKUP($R17,P:$Q,2,0),"")</f>
        <v/>
      </c>
    </row>
    <row r="18" spans="1:30" x14ac:dyDescent="0.15">
      <c r="A18" s="9">
        <f>'AB Touchpoint System Workbook'!Z29</f>
        <v>43221</v>
      </c>
      <c r="B18" s="11">
        <f t="shared" si="0"/>
        <v>5</v>
      </c>
      <c r="C18" s="12" t="s">
        <v>24</v>
      </c>
      <c r="D18" s="12" t="e">
        <f>Q18&amp;C18&amp;'AB Touchpoint System Workbook'!#REF!</f>
        <v>#REF!</v>
      </c>
      <c r="E18" s="12" t="b">
        <f>IF(ISNUMBER(SEARCH(S$1,$D18)),MAX(E$1:E17)+1)</f>
        <v>0</v>
      </c>
      <c r="F18" s="12" t="b">
        <f>IF(ISNUMBER(SEARCH(T$1,$D18)),MAX(F$1:F17)+1)</f>
        <v>0</v>
      </c>
      <c r="G18" s="12" t="b">
        <f>IF(ISNUMBER(SEARCH(U$1,$D18)),MAX(G$1:G17)+1)</f>
        <v>0</v>
      </c>
      <c r="H18" s="12" t="b">
        <f>IF(ISNUMBER(SEARCH(V$1,$D18)),MAX(H$1:H17)+1)</f>
        <v>0</v>
      </c>
      <c r="I18" s="12" t="b">
        <f>IF(ISNUMBER(SEARCH(W$1,$D18)),MAX(I$1:I17)+1)</f>
        <v>0</v>
      </c>
      <c r="J18" s="12" t="b">
        <f>IF(ISNUMBER(SEARCH(X$1,$D18)),MAX(J$1:J17)+1)</f>
        <v>0</v>
      </c>
      <c r="K18" s="12" t="b">
        <f>IF(ISNUMBER(SEARCH(Y$1,$D18)),MAX(K$1:K17)+1)</f>
        <v>0</v>
      </c>
      <c r="L18" s="12" t="b">
        <f>IF(ISNUMBER(SEARCH(Z$1,$D18)),MAX(L$1:L17)+1)</f>
        <v>0</v>
      </c>
      <c r="M18" s="12" t="b">
        <f>IF(ISNUMBER(SEARCH(AA$1,$D18)),MAX(M$1:M17)+1)</f>
        <v>0</v>
      </c>
      <c r="N18" s="12" t="b">
        <f>IF(ISNUMBER(SEARCH(AB$1,$D18)),MAX(N$1:N17)+1)</f>
        <v>0</v>
      </c>
      <c r="O18" s="12" t="b">
        <f>IF(ISNUMBER(SEARCH(AC$1,$D18)),MAX(O$1:O17)+1)</f>
        <v>0</v>
      </c>
      <c r="P18" s="12" t="b">
        <f>IF(ISNUMBER(SEARCH(AD$1,$D18)),MAX(P$1:P17)+1)</f>
        <v>0</v>
      </c>
      <c r="Q18" s="12" t="str">
        <f>'AB Touchpoint System Workbook'!K29</f>
        <v>Client 17</v>
      </c>
      <c r="R18" s="13">
        <f t="shared" si="1"/>
        <v>17</v>
      </c>
      <c r="S18" s="11" t="str">
        <f>IFERROR(VLOOKUP($R18,E:$Q,13,0),"")</f>
        <v/>
      </c>
      <c r="T18" s="11" t="str">
        <f>IFERROR(VLOOKUP($R18,F:$Q,12,0),"")</f>
        <v/>
      </c>
      <c r="U18" s="11" t="str">
        <f>IFERROR(VLOOKUP($R18,G:$Q,11,0),"")</f>
        <v/>
      </c>
      <c r="V18" s="11" t="str">
        <f>IFERROR(VLOOKUP($R18,H:$Q,10,0),"")</f>
        <v/>
      </c>
      <c r="W18" s="11" t="str">
        <f>IFERROR(VLOOKUP($R18,I:$Q,9,0),"")</f>
        <v/>
      </c>
      <c r="X18" s="11" t="str">
        <f>IFERROR(VLOOKUP($R18,J:$Q,8,0),"")</f>
        <v/>
      </c>
      <c r="Y18" s="11" t="str">
        <f>IFERROR(VLOOKUP($R18,K:$Q,7,0),"")</f>
        <v/>
      </c>
      <c r="Z18" s="11" t="str">
        <f>IFERROR(VLOOKUP($R18,L:$Q,6,0),"")</f>
        <v/>
      </c>
      <c r="AA18" s="11" t="str">
        <f>IFERROR(VLOOKUP($R18,M:$Q,5,0),"")</f>
        <v/>
      </c>
      <c r="AB18" s="11" t="str">
        <f>IFERROR(VLOOKUP($R18,N:$Q,4,0),"")</f>
        <v/>
      </c>
      <c r="AC18" s="11" t="str">
        <f>IFERROR(VLOOKUP($R18,O:$Q,3,0),"")</f>
        <v/>
      </c>
      <c r="AD18" s="11" t="str">
        <f>IFERROR(VLOOKUP($R18,P:$Q,2,0),"")</f>
        <v/>
      </c>
    </row>
    <row r="19" spans="1:30" x14ac:dyDescent="0.15">
      <c r="A19" s="9">
        <f>'AB Touchpoint System Workbook'!Z30</f>
        <v>43252</v>
      </c>
      <c r="B19" s="11">
        <f t="shared" si="0"/>
        <v>6</v>
      </c>
      <c r="C19" s="12" t="s">
        <v>25</v>
      </c>
      <c r="D19" s="12" t="e">
        <f>Q19&amp;C19&amp;'AB Touchpoint System Workbook'!#REF!</f>
        <v>#REF!</v>
      </c>
      <c r="E19" s="12" t="b">
        <f>IF(ISNUMBER(SEARCH(S$1,$D19)),MAX(E$1:E18)+1)</f>
        <v>0</v>
      </c>
      <c r="F19" s="12" t="b">
        <f>IF(ISNUMBER(SEARCH(T$1,$D19)),MAX(F$1:F18)+1)</f>
        <v>0</v>
      </c>
      <c r="G19" s="12" t="b">
        <f>IF(ISNUMBER(SEARCH(U$1,$D19)),MAX(G$1:G18)+1)</f>
        <v>0</v>
      </c>
      <c r="H19" s="12" t="b">
        <f>IF(ISNUMBER(SEARCH(V$1,$D19)),MAX(H$1:H18)+1)</f>
        <v>0</v>
      </c>
      <c r="I19" s="12" t="b">
        <f>IF(ISNUMBER(SEARCH(W$1,$D19)),MAX(I$1:I18)+1)</f>
        <v>0</v>
      </c>
      <c r="J19" s="12" t="b">
        <f>IF(ISNUMBER(SEARCH(X$1,$D19)),MAX(J$1:J18)+1)</f>
        <v>0</v>
      </c>
      <c r="K19" s="12" t="b">
        <f>IF(ISNUMBER(SEARCH(Y$1,$D19)),MAX(K$1:K18)+1)</f>
        <v>0</v>
      </c>
      <c r="L19" s="12" t="b">
        <f>IF(ISNUMBER(SEARCH(Z$1,$D19)),MAX(L$1:L18)+1)</f>
        <v>0</v>
      </c>
      <c r="M19" s="12" t="b">
        <f>IF(ISNUMBER(SEARCH(AA$1,$D19)),MAX(M$1:M18)+1)</f>
        <v>0</v>
      </c>
      <c r="N19" s="12" t="b">
        <f>IF(ISNUMBER(SEARCH(AB$1,$D19)),MAX(N$1:N18)+1)</f>
        <v>0</v>
      </c>
      <c r="O19" s="12" t="b">
        <f>IF(ISNUMBER(SEARCH(AC$1,$D19)),MAX(O$1:O18)+1)</f>
        <v>0</v>
      </c>
      <c r="P19" s="12" t="b">
        <f>IF(ISNUMBER(SEARCH(AD$1,$D19)),MAX(P$1:P18)+1)</f>
        <v>0</v>
      </c>
      <c r="Q19" s="12" t="str">
        <f>'AB Touchpoint System Workbook'!K30</f>
        <v>Client 18</v>
      </c>
      <c r="R19" s="13">
        <f t="shared" si="1"/>
        <v>18</v>
      </c>
      <c r="S19" s="11" t="str">
        <f>IFERROR(VLOOKUP($R19,E:$Q,13,0),"")</f>
        <v/>
      </c>
      <c r="T19" s="11" t="str">
        <f>IFERROR(VLOOKUP($R19,F:$Q,12,0),"")</f>
        <v/>
      </c>
      <c r="U19" s="11" t="str">
        <f>IFERROR(VLOOKUP($R19,G:$Q,11,0),"")</f>
        <v/>
      </c>
      <c r="V19" s="11" t="str">
        <f>IFERROR(VLOOKUP($R19,H:$Q,10,0),"")</f>
        <v/>
      </c>
      <c r="W19" s="11" t="str">
        <f>IFERROR(VLOOKUP($R19,I:$Q,9,0),"")</f>
        <v/>
      </c>
      <c r="X19" s="11" t="str">
        <f>IFERROR(VLOOKUP($R19,J:$Q,8,0),"")</f>
        <v/>
      </c>
      <c r="Y19" s="11" t="str">
        <f>IFERROR(VLOOKUP($R19,K:$Q,7,0),"")</f>
        <v/>
      </c>
      <c r="Z19" s="11" t="str">
        <f>IFERROR(VLOOKUP($R19,L:$Q,6,0),"")</f>
        <v/>
      </c>
      <c r="AA19" s="11" t="str">
        <f>IFERROR(VLOOKUP($R19,M:$Q,5,0),"")</f>
        <v/>
      </c>
      <c r="AB19" s="11" t="str">
        <f>IFERROR(VLOOKUP($R19,N:$Q,4,0),"")</f>
        <v/>
      </c>
      <c r="AC19" s="11" t="str">
        <f>IFERROR(VLOOKUP($R19,O:$Q,3,0),"")</f>
        <v/>
      </c>
      <c r="AD19" s="11" t="str">
        <f>IFERROR(VLOOKUP($R19,P:$Q,2,0),"")</f>
        <v/>
      </c>
    </row>
    <row r="20" spans="1:30" x14ac:dyDescent="0.15">
      <c r="A20" s="9">
        <f>'AB Touchpoint System Workbook'!Z31</f>
        <v>43282</v>
      </c>
      <c r="B20" s="11">
        <f t="shared" si="0"/>
        <v>7</v>
      </c>
      <c r="C20" s="12" t="s">
        <v>26</v>
      </c>
      <c r="D20" s="12" t="e">
        <f>Q20&amp;C20&amp;'AB Touchpoint System Workbook'!#REF!</f>
        <v>#REF!</v>
      </c>
      <c r="E20" s="12" t="b">
        <f>IF(ISNUMBER(SEARCH(S$1,$D20)),MAX(E$1:E19)+1)</f>
        <v>0</v>
      </c>
      <c r="F20" s="12" t="b">
        <f>IF(ISNUMBER(SEARCH(T$1,$D20)),MAX(F$1:F19)+1)</f>
        <v>0</v>
      </c>
      <c r="G20" s="12" t="b">
        <f>IF(ISNUMBER(SEARCH(U$1,$D20)),MAX(G$1:G19)+1)</f>
        <v>0</v>
      </c>
      <c r="H20" s="12" t="b">
        <f>IF(ISNUMBER(SEARCH(V$1,$D20)),MAX(H$1:H19)+1)</f>
        <v>0</v>
      </c>
      <c r="I20" s="12" t="b">
        <f>IF(ISNUMBER(SEARCH(W$1,$D20)),MAX(I$1:I19)+1)</f>
        <v>0</v>
      </c>
      <c r="J20" s="12" t="b">
        <f>IF(ISNUMBER(SEARCH(X$1,$D20)),MAX(J$1:J19)+1)</f>
        <v>0</v>
      </c>
      <c r="K20" s="12" t="b">
        <f>IF(ISNUMBER(SEARCH(Y$1,$D20)),MAX(K$1:K19)+1)</f>
        <v>0</v>
      </c>
      <c r="L20" s="12" t="b">
        <f>IF(ISNUMBER(SEARCH(Z$1,$D20)),MAX(L$1:L19)+1)</f>
        <v>0</v>
      </c>
      <c r="M20" s="12" t="b">
        <f>IF(ISNUMBER(SEARCH(AA$1,$D20)),MAX(M$1:M19)+1)</f>
        <v>0</v>
      </c>
      <c r="N20" s="12" t="b">
        <f>IF(ISNUMBER(SEARCH(AB$1,$D20)),MAX(N$1:N19)+1)</f>
        <v>0</v>
      </c>
      <c r="O20" s="12" t="b">
        <f>IF(ISNUMBER(SEARCH(AC$1,$D20)),MAX(O$1:O19)+1)</f>
        <v>0</v>
      </c>
      <c r="P20" s="12" t="b">
        <f>IF(ISNUMBER(SEARCH(AD$1,$D20)),MAX(P$1:P19)+1)</f>
        <v>0</v>
      </c>
      <c r="Q20" s="12" t="str">
        <f>'AB Touchpoint System Workbook'!K31</f>
        <v>Client 19</v>
      </c>
      <c r="R20" s="13">
        <f t="shared" si="1"/>
        <v>19</v>
      </c>
      <c r="S20" s="11" t="str">
        <f>IFERROR(VLOOKUP($R20,E:$Q,13,0),"")</f>
        <v/>
      </c>
      <c r="T20" s="11" t="str">
        <f>IFERROR(VLOOKUP($R20,F:$Q,12,0),"")</f>
        <v/>
      </c>
      <c r="U20" s="11" t="str">
        <f>IFERROR(VLOOKUP($R20,G:$Q,11,0),"")</f>
        <v/>
      </c>
      <c r="V20" s="11" t="str">
        <f>IFERROR(VLOOKUP($R20,H:$Q,10,0),"")</f>
        <v/>
      </c>
      <c r="W20" s="11" t="str">
        <f>IFERROR(VLOOKUP($R20,I:$Q,9,0),"")</f>
        <v/>
      </c>
      <c r="X20" s="11" t="str">
        <f>IFERROR(VLOOKUP($R20,J:$Q,8,0),"")</f>
        <v/>
      </c>
      <c r="Y20" s="11" t="str">
        <f>IFERROR(VLOOKUP($R20,K:$Q,7,0),"")</f>
        <v/>
      </c>
      <c r="Z20" s="11" t="str">
        <f>IFERROR(VLOOKUP($R20,L:$Q,6,0),"")</f>
        <v/>
      </c>
      <c r="AA20" s="11" t="str">
        <f>IFERROR(VLOOKUP($R20,M:$Q,5,0),"")</f>
        <v/>
      </c>
      <c r="AB20" s="11" t="str">
        <f>IFERROR(VLOOKUP($R20,N:$Q,4,0),"")</f>
        <v/>
      </c>
      <c r="AC20" s="11" t="str">
        <f>IFERROR(VLOOKUP($R20,O:$Q,3,0),"")</f>
        <v/>
      </c>
      <c r="AD20" s="11" t="str">
        <f>IFERROR(VLOOKUP($R20,P:$Q,2,0),"")</f>
        <v/>
      </c>
    </row>
    <row r="21" spans="1:30" x14ac:dyDescent="0.15">
      <c r="A21" s="9">
        <f>'AB Touchpoint System Workbook'!Z32</f>
        <v>43313</v>
      </c>
      <c r="B21" s="11">
        <f t="shared" si="0"/>
        <v>8</v>
      </c>
      <c r="C21" s="12" t="s">
        <v>27</v>
      </c>
      <c r="D21" s="12" t="e">
        <f>Q21&amp;C21&amp;'AB Touchpoint System Workbook'!#REF!</f>
        <v>#REF!</v>
      </c>
      <c r="E21" s="12" t="b">
        <f>IF(ISNUMBER(SEARCH(S$1,$D21)),MAX(E$1:E20)+1)</f>
        <v>0</v>
      </c>
      <c r="F21" s="12" t="b">
        <f>IF(ISNUMBER(SEARCH(T$1,$D21)),MAX(F$1:F20)+1)</f>
        <v>0</v>
      </c>
      <c r="G21" s="12" t="b">
        <f>IF(ISNUMBER(SEARCH(U$1,$D21)),MAX(G$1:G20)+1)</f>
        <v>0</v>
      </c>
      <c r="H21" s="12" t="b">
        <f>IF(ISNUMBER(SEARCH(V$1,$D21)),MAX(H$1:H20)+1)</f>
        <v>0</v>
      </c>
      <c r="I21" s="12" t="b">
        <f>IF(ISNUMBER(SEARCH(W$1,$D21)),MAX(I$1:I20)+1)</f>
        <v>0</v>
      </c>
      <c r="J21" s="12" t="b">
        <f>IF(ISNUMBER(SEARCH(X$1,$D21)),MAX(J$1:J20)+1)</f>
        <v>0</v>
      </c>
      <c r="K21" s="12" t="b">
        <f>IF(ISNUMBER(SEARCH(Y$1,$D21)),MAX(K$1:K20)+1)</f>
        <v>0</v>
      </c>
      <c r="L21" s="12" t="b">
        <f>IF(ISNUMBER(SEARCH(Z$1,$D21)),MAX(L$1:L20)+1)</f>
        <v>0</v>
      </c>
      <c r="M21" s="12" t="b">
        <f>IF(ISNUMBER(SEARCH(AA$1,$D21)),MAX(M$1:M20)+1)</f>
        <v>0</v>
      </c>
      <c r="N21" s="12" t="b">
        <f>IF(ISNUMBER(SEARCH(AB$1,$D21)),MAX(N$1:N20)+1)</f>
        <v>0</v>
      </c>
      <c r="O21" s="12" t="b">
        <f>IF(ISNUMBER(SEARCH(AC$1,$D21)),MAX(O$1:O20)+1)</f>
        <v>0</v>
      </c>
      <c r="P21" s="12" t="b">
        <f>IF(ISNUMBER(SEARCH(AD$1,$D21)),MAX(P$1:P20)+1)</f>
        <v>0</v>
      </c>
      <c r="Q21" s="12" t="str">
        <f>'AB Touchpoint System Workbook'!K32</f>
        <v>Client 20</v>
      </c>
      <c r="R21" s="13">
        <f t="shared" si="1"/>
        <v>20</v>
      </c>
      <c r="S21" s="11" t="str">
        <f>IFERROR(VLOOKUP($R21,E:$Q,13,0),"")</f>
        <v/>
      </c>
      <c r="T21" s="11" t="str">
        <f>IFERROR(VLOOKUP($R21,F:$Q,12,0),"")</f>
        <v/>
      </c>
      <c r="U21" s="11" t="str">
        <f>IFERROR(VLOOKUP($R21,G:$Q,11,0),"")</f>
        <v/>
      </c>
      <c r="V21" s="11" t="str">
        <f>IFERROR(VLOOKUP($R21,H:$Q,10,0),"")</f>
        <v/>
      </c>
      <c r="W21" s="11" t="str">
        <f>IFERROR(VLOOKUP($R21,I:$Q,9,0),"")</f>
        <v/>
      </c>
      <c r="X21" s="11" t="str">
        <f>IFERROR(VLOOKUP($R21,J:$Q,8,0),"")</f>
        <v/>
      </c>
      <c r="Y21" s="11" t="str">
        <f>IFERROR(VLOOKUP($R21,K:$Q,7,0),"")</f>
        <v/>
      </c>
      <c r="Z21" s="11" t="str">
        <f>IFERROR(VLOOKUP($R21,L:$Q,6,0),"")</f>
        <v/>
      </c>
      <c r="AA21" s="11" t="str">
        <f>IFERROR(VLOOKUP($R21,M:$Q,5,0),"")</f>
        <v/>
      </c>
      <c r="AB21" s="11" t="str">
        <f>IFERROR(VLOOKUP($R21,N:$Q,4,0),"")</f>
        <v/>
      </c>
      <c r="AC21" s="11" t="str">
        <f>IFERROR(VLOOKUP($R21,O:$Q,3,0),"")</f>
        <v/>
      </c>
      <c r="AD21" s="11" t="str">
        <f>IFERROR(VLOOKUP($R21,P:$Q,2,0),"")</f>
        <v/>
      </c>
    </row>
    <row r="22" spans="1:30" x14ac:dyDescent="0.15">
      <c r="A22" s="9">
        <f>'AB Touchpoint System Workbook'!Z33</f>
        <v>43344</v>
      </c>
      <c r="B22" s="11">
        <f t="shared" si="0"/>
        <v>9</v>
      </c>
      <c r="C22" s="12" t="s">
        <v>28</v>
      </c>
      <c r="D22" s="12" t="e">
        <f>Q22&amp;C22&amp;'AB Touchpoint System Workbook'!#REF!</f>
        <v>#REF!</v>
      </c>
      <c r="E22" s="12" t="b">
        <f>IF(ISNUMBER(SEARCH(S$1,$D22)),MAX(E$1:E21)+1)</f>
        <v>0</v>
      </c>
      <c r="F22" s="12" t="b">
        <f>IF(ISNUMBER(SEARCH(T$1,$D22)),MAX(F$1:F21)+1)</f>
        <v>0</v>
      </c>
      <c r="G22" s="12" t="b">
        <f>IF(ISNUMBER(SEARCH(U$1,$D22)),MAX(G$1:G21)+1)</f>
        <v>0</v>
      </c>
      <c r="H22" s="12" t="b">
        <f>IF(ISNUMBER(SEARCH(V$1,$D22)),MAX(H$1:H21)+1)</f>
        <v>0</v>
      </c>
      <c r="I22" s="12" t="b">
        <f>IF(ISNUMBER(SEARCH(W$1,$D22)),MAX(I$1:I21)+1)</f>
        <v>0</v>
      </c>
      <c r="J22" s="12" t="b">
        <f>IF(ISNUMBER(SEARCH(X$1,$D22)),MAX(J$1:J21)+1)</f>
        <v>0</v>
      </c>
      <c r="K22" s="12" t="b">
        <f>IF(ISNUMBER(SEARCH(Y$1,$D22)),MAX(K$1:K21)+1)</f>
        <v>0</v>
      </c>
      <c r="L22" s="12" t="b">
        <f>IF(ISNUMBER(SEARCH(Z$1,$D22)),MAX(L$1:L21)+1)</f>
        <v>0</v>
      </c>
      <c r="M22" s="12" t="b">
        <f>IF(ISNUMBER(SEARCH(AA$1,$D22)),MAX(M$1:M21)+1)</f>
        <v>0</v>
      </c>
      <c r="N22" s="12" t="b">
        <f>IF(ISNUMBER(SEARCH(AB$1,$D22)),MAX(N$1:N21)+1)</f>
        <v>0</v>
      </c>
      <c r="O22" s="12" t="b">
        <f>IF(ISNUMBER(SEARCH(AC$1,$D22)),MAX(O$1:O21)+1)</f>
        <v>0</v>
      </c>
      <c r="P22" s="12" t="b">
        <f>IF(ISNUMBER(SEARCH(AD$1,$D22)),MAX(P$1:P21)+1)</f>
        <v>0</v>
      </c>
      <c r="Q22" s="12" t="str">
        <f>'AB Touchpoint System Workbook'!K33</f>
        <v>Client 21</v>
      </c>
      <c r="R22" s="13">
        <f t="shared" si="1"/>
        <v>21</v>
      </c>
      <c r="S22" s="11" t="str">
        <f>IFERROR(VLOOKUP($R22,E:$Q,13,0),"")</f>
        <v/>
      </c>
      <c r="T22" s="11" t="str">
        <f>IFERROR(VLOOKUP($R22,F:$Q,12,0),"")</f>
        <v/>
      </c>
      <c r="U22" s="11" t="str">
        <f>IFERROR(VLOOKUP($R22,G:$Q,11,0),"")</f>
        <v/>
      </c>
      <c r="V22" s="11" t="str">
        <f>IFERROR(VLOOKUP($R22,H:$Q,10,0),"")</f>
        <v/>
      </c>
      <c r="W22" s="11" t="str">
        <f>IFERROR(VLOOKUP($R22,I:$Q,9,0),"")</f>
        <v/>
      </c>
      <c r="X22" s="11" t="str">
        <f>IFERROR(VLOOKUP($R22,J:$Q,8,0),"")</f>
        <v/>
      </c>
      <c r="Y22" s="11" t="str">
        <f>IFERROR(VLOOKUP($R22,K:$Q,7,0),"")</f>
        <v/>
      </c>
      <c r="Z22" s="11" t="str">
        <f>IFERROR(VLOOKUP($R22,L:$Q,6,0),"")</f>
        <v/>
      </c>
      <c r="AA22" s="11" t="str">
        <f>IFERROR(VLOOKUP($R22,M:$Q,5,0),"")</f>
        <v/>
      </c>
      <c r="AB22" s="11" t="str">
        <f>IFERROR(VLOOKUP($R22,N:$Q,4,0),"")</f>
        <v/>
      </c>
      <c r="AC22" s="11" t="str">
        <f>IFERROR(VLOOKUP($R22,O:$Q,3,0),"")</f>
        <v/>
      </c>
      <c r="AD22" s="11" t="str">
        <f>IFERROR(VLOOKUP($R22,P:$Q,2,0),"")</f>
        <v/>
      </c>
    </row>
    <row r="23" spans="1:30" x14ac:dyDescent="0.15">
      <c r="A23" s="9">
        <f>'AB Touchpoint System Workbook'!Z34</f>
        <v>43374</v>
      </c>
      <c r="B23" s="11">
        <f t="shared" si="0"/>
        <v>10</v>
      </c>
      <c r="C23" s="12" t="s">
        <v>1</v>
      </c>
      <c r="D23" s="12" t="e">
        <f>Q23&amp;C23&amp;'AB Touchpoint System Workbook'!#REF!</f>
        <v>#REF!</v>
      </c>
      <c r="E23" s="12" t="b">
        <f>IF(ISNUMBER(SEARCH(S$1,$D23)),MAX(E$1:E22)+1)</f>
        <v>0</v>
      </c>
      <c r="F23" s="12" t="b">
        <f>IF(ISNUMBER(SEARCH(T$1,$D23)),MAX(F$1:F22)+1)</f>
        <v>0</v>
      </c>
      <c r="G23" s="12" t="b">
        <f>IF(ISNUMBER(SEARCH(U$1,$D23)),MAX(G$1:G22)+1)</f>
        <v>0</v>
      </c>
      <c r="H23" s="12" t="b">
        <f>IF(ISNUMBER(SEARCH(V$1,$D23)),MAX(H$1:H22)+1)</f>
        <v>0</v>
      </c>
      <c r="I23" s="12" t="b">
        <f>IF(ISNUMBER(SEARCH(W$1,$D23)),MAX(I$1:I22)+1)</f>
        <v>0</v>
      </c>
      <c r="J23" s="12" t="b">
        <f>IF(ISNUMBER(SEARCH(X$1,$D23)),MAX(J$1:J22)+1)</f>
        <v>0</v>
      </c>
      <c r="K23" s="12" t="b">
        <f>IF(ISNUMBER(SEARCH(Y$1,$D23)),MAX(K$1:K22)+1)</f>
        <v>0</v>
      </c>
      <c r="L23" s="12" t="b">
        <f>IF(ISNUMBER(SEARCH(Z$1,$D23)),MAX(L$1:L22)+1)</f>
        <v>0</v>
      </c>
      <c r="M23" s="12" t="b">
        <f>IF(ISNUMBER(SEARCH(AA$1,$D23)),MAX(M$1:M22)+1)</f>
        <v>0</v>
      </c>
      <c r="N23" s="12" t="b">
        <f>IF(ISNUMBER(SEARCH(AB$1,$D23)),MAX(N$1:N22)+1)</f>
        <v>0</v>
      </c>
      <c r="O23" s="12" t="b">
        <f>IF(ISNUMBER(SEARCH(AC$1,$D23)),MAX(O$1:O22)+1)</f>
        <v>0</v>
      </c>
      <c r="P23" s="12" t="b">
        <f>IF(ISNUMBER(SEARCH(AD$1,$D23)),MAX(P$1:P22)+1)</f>
        <v>0</v>
      </c>
      <c r="Q23" s="12" t="str">
        <f>'AB Touchpoint System Workbook'!K34</f>
        <v>Client 22</v>
      </c>
      <c r="R23" s="13">
        <f t="shared" si="1"/>
        <v>22</v>
      </c>
      <c r="S23" s="11" t="str">
        <f>IFERROR(VLOOKUP($R23,E:$Q,13,0),"")</f>
        <v/>
      </c>
      <c r="T23" s="11" t="str">
        <f>IFERROR(VLOOKUP($R23,F:$Q,12,0),"")</f>
        <v/>
      </c>
      <c r="U23" s="11" t="str">
        <f>IFERROR(VLOOKUP($R23,G:$Q,11,0),"")</f>
        <v/>
      </c>
      <c r="V23" s="11" t="str">
        <f>IFERROR(VLOOKUP($R23,H:$Q,10,0),"")</f>
        <v/>
      </c>
      <c r="W23" s="11" t="str">
        <f>IFERROR(VLOOKUP($R23,I:$Q,9,0),"")</f>
        <v/>
      </c>
      <c r="X23" s="11" t="str">
        <f>IFERROR(VLOOKUP($R23,J:$Q,8,0),"")</f>
        <v/>
      </c>
      <c r="Y23" s="11" t="str">
        <f>IFERROR(VLOOKUP($R23,K:$Q,7,0),"")</f>
        <v/>
      </c>
      <c r="Z23" s="11" t="str">
        <f>IFERROR(VLOOKUP($R23,L:$Q,6,0),"")</f>
        <v/>
      </c>
      <c r="AA23" s="11" t="str">
        <f>IFERROR(VLOOKUP($R23,M:$Q,5,0),"")</f>
        <v/>
      </c>
      <c r="AB23" s="11" t="str">
        <f>IFERROR(VLOOKUP($R23,N:$Q,4,0),"")</f>
        <v/>
      </c>
      <c r="AC23" s="11" t="str">
        <f>IFERROR(VLOOKUP($R23,O:$Q,3,0),"")</f>
        <v/>
      </c>
      <c r="AD23" s="11" t="str">
        <f>IFERROR(VLOOKUP($R23,P:$Q,2,0),"")</f>
        <v/>
      </c>
    </row>
    <row r="24" spans="1:30" x14ac:dyDescent="0.15">
      <c r="A24" s="9">
        <f>'AB Touchpoint System Workbook'!Z35</f>
        <v>43405</v>
      </c>
      <c r="B24" s="11">
        <f t="shared" si="0"/>
        <v>11</v>
      </c>
      <c r="C24" s="12" t="s">
        <v>18</v>
      </c>
      <c r="D24" s="12" t="e">
        <f>Q24&amp;C24&amp;'AB Touchpoint System Workbook'!#REF!</f>
        <v>#REF!</v>
      </c>
      <c r="E24" s="12" t="b">
        <f>IF(ISNUMBER(SEARCH(S$1,$D24)),MAX(E$1:E23)+1)</f>
        <v>0</v>
      </c>
      <c r="F24" s="12" t="b">
        <f>IF(ISNUMBER(SEARCH(T$1,$D24)),MAX(F$1:F23)+1)</f>
        <v>0</v>
      </c>
      <c r="G24" s="12" t="b">
        <f>IF(ISNUMBER(SEARCH(U$1,$D24)),MAX(G$1:G23)+1)</f>
        <v>0</v>
      </c>
      <c r="H24" s="12" t="b">
        <f>IF(ISNUMBER(SEARCH(V$1,$D24)),MAX(H$1:H23)+1)</f>
        <v>0</v>
      </c>
      <c r="I24" s="12" t="b">
        <f>IF(ISNUMBER(SEARCH(W$1,$D24)),MAX(I$1:I23)+1)</f>
        <v>0</v>
      </c>
      <c r="J24" s="12" t="b">
        <f>IF(ISNUMBER(SEARCH(X$1,$D24)),MAX(J$1:J23)+1)</f>
        <v>0</v>
      </c>
      <c r="K24" s="12" t="b">
        <f>IF(ISNUMBER(SEARCH(Y$1,$D24)),MAX(K$1:K23)+1)</f>
        <v>0</v>
      </c>
      <c r="L24" s="12" t="b">
        <f>IF(ISNUMBER(SEARCH(Z$1,$D24)),MAX(L$1:L23)+1)</f>
        <v>0</v>
      </c>
      <c r="M24" s="12" t="b">
        <f>IF(ISNUMBER(SEARCH(AA$1,$D24)),MAX(M$1:M23)+1)</f>
        <v>0</v>
      </c>
      <c r="N24" s="12" t="b">
        <f>IF(ISNUMBER(SEARCH(AB$1,$D24)),MAX(N$1:N23)+1)</f>
        <v>0</v>
      </c>
      <c r="O24" s="12" t="b">
        <f>IF(ISNUMBER(SEARCH(AC$1,$D24)),MAX(O$1:O23)+1)</f>
        <v>0</v>
      </c>
      <c r="P24" s="12" t="b">
        <f>IF(ISNUMBER(SEARCH(AD$1,$D24)),MAX(P$1:P23)+1)</f>
        <v>0</v>
      </c>
      <c r="Q24" s="12" t="str">
        <f>'AB Touchpoint System Workbook'!K35</f>
        <v>Client 23</v>
      </c>
      <c r="R24" s="13">
        <f t="shared" si="1"/>
        <v>23</v>
      </c>
      <c r="S24" s="11" t="str">
        <f>IFERROR(VLOOKUP($R24,E:$Q,13,0),"")</f>
        <v/>
      </c>
      <c r="T24" s="11" t="str">
        <f>IFERROR(VLOOKUP($R24,F:$Q,12,0),"")</f>
        <v/>
      </c>
      <c r="U24" s="11" t="str">
        <f>IFERROR(VLOOKUP($R24,G:$Q,11,0),"")</f>
        <v/>
      </c>
      <c r="V24" s="11" t="str">
        <f>IFERROR(VLOOKUP($R24,H:$Q,10,0),"")</f>
        <v/>
      </c>
      <c r="W24" s="11" t="str">
        <f>IFERROR(VLOOKUP($R24,I:$Q,9,0),"")</f>
        <v/>
      </c>
      <c r="X24" s="11" t="str">
        <f>IFERROR(VLOOKUP($R24,J:$Q,8,0),"")</f>
        <v/>
      </c>
      <c r="Y24" s="11" t="str">
        <f>IFERROR(VLOOKUP($R24,K:$Q,7,0),"")</f>
        <v/>
      </c>
      <c r="Z24" s="11" t="str">
        <f>IFERROR(VLOOKUP($R24,L:$Q,6,0),"")</f>
        <v/>
      </c>
      <c r="AA24" s="11" t="str">
        <f>IFERROR(VLOOKUP($R24,M:$Q,5,0),"")</f>
        <v/>
      </c>
      <c r="AB24" s="11" t="str">
        <f>IFERROR(VLOOKUP($R24,N:$Q,4,0),"")</f>
        <v/>
      </c>
      <c r="AC24" s="11" t="str">
        <f>IFERROR(VLOOKUP($R24,O:$Q,3,0),"")</f>
        <v/>
      </c>
      <c r="AD24" s="11" t="str">
        <f>IFERROR(VLOOKUP($R24,P:$Q,2,0),"")</f>
        <v/>
      </c>
    </row>
    <row r="25" spans="1:30" x14ac:dyDescent="0.15">
      <c r="A25" s="9">
        <f>'AB Touchpoint System Workbook'!Z36</f>
        <v>43435</v>
      </c>
      <c r="B25" s="11">
        <f t="shared" si="0"/>
        <v>12</v>
      </c>
      <c r="C25" s="12" t="s">
        <v>19</v>
      </c>
      <c r="D25" s="12" t="e">
        <f>Q25&amp;C25&amp;'AB Touchpoint System Workbook'!#REF!</f>
        <v>#REF!</v>
      </c>
      <c r="E25" s="12" t="b">
        <f>IF(ISNUMBER(SEARCH(S$1,$D25)),MAX(E$1:E24)+1)</f>
        <v>0</v>
      </c>
      <c r="F25" s="12" t="b">
        <f>IF(ISNUMBER(SEARCH(T$1,$D25)),MAX(F$1:F24)+1)</f>
        <v>0</v>
      </c>
      <c r="G25" s="12" t="b">
        <f>IF(ISNUMBER(SEARCH(U$1,$D25)),MAX(G$1:G24)+1)</f>
        <v>0</v>
      </c>
      <c r="H25" s="12" t="b">
        <f>IF(ISNUMBER(SEARCH(V$1,$D25)),MAX(H$1:H24)+1)</f>
        <v>0</v>
      </c>
      <c r="I25" s="12" t="b">
        <f>IF(ISNUMBER(SEARCH(W$1,$D25)),MAX(I$1:I24)+1)</f>
        <v>0</v>
      </c>
      <c r="J25" s="12" t="b">
        <f>IF(ISNUMBER(SEARCH(X$1,$D25)),MAX(J$1:J24)+1)</f>
        <v>0</v>
      </c>
      <c r="K25" s="12" t="b">
        <f>IF(ISNUMBER(SEARCH(Y$1,$D25)),MAX(K$1:K24)+1)</f>
        <v>0</v>
      </c>
      <c r="L25" s="12" t="b">
        <f>IF(ISNUMBER(SEARCH(Z$1,$D25)),MAX(L$1:L24)+1)</f>
        <v>0</v>
      </c>
      <c r="M25" s="12" t="b">
        <f>IF(ISNUMBER(SEARCH(AA$1,$D25)),MAX(M$1:M24)+1)</f>
        <v>0</v>
      </c>
      <c r="N25" s="12" t="b">
        <f>IF(ISNUMBER(SEARCH(AB$1,$D25)),MAX(N$1:N24)+1)</f>
        <v>0</v>
      </c>
      <c r="O25" s="12" t="b">
        <f>IF(ISNUMBER(SEARCH(AC$1,$D25)),MAX(O$1:O24)+1)</f>
        <v>0</v>
      </c>
      <c r="P25" s="12" t="b">
        <f>IF(ISNUMBER(SEARCH(AD$1,$D25)),MAX(P$1:P24)+1)</f>
        <v>0</v>
      </c>
      <c r="Q25" s="12" t="str">
        <f>'AB Touchpoint System Workbook'!K36</f>
        <v>Client 24</v>
      </c>
      <c r="R25" s="13">
        <f t="shared" si="1"/>
        <v>24</v>
      </c>
      <c r="S25" s="11" t="str">
        <f>IFERROR(VLOOKUP($R25,E:$Q,13,0),"")</f>
        <v/>
      </c>
      <c r="T25" s="11" t="str">
        <f>IFERROR(VLOOKUP($R25,F:$Q,12,0),"")</f>
        <v/>
      </c>
      <c r="U25" s="11" t="str">
        <f>IFERROR(VLOOKUP($R25,G:$Q,11,0),"")</f>
        <v/>
      </c>
      <c r="V25" s="11" t="str">
        <f>IFERROR(VLOOKUP($R25,H:$Q,10,0),"")</f>
        <v/>
      </c>
      <c r="W25" s="11" t="str">
        <f>IFERROR(VLOOKUP($R25,I:$Q,9,0),"")</f>
        <v/>
      </c>
      <c r="X25" s="11" t="str">
        <f>IFERROR(VLOOKUP($R25,J:$Q,8,0),"")</f>
        <v/>
      </c>
      <c r="Y25" s="11" t="str">
        <f>IFERROR(VLOOKUP($R25,K:$Q,7,0),"")</f>
        <v/>
      </c>
      <c r="Z25" s="11" t="str">
        <f>IFERROR(VLOOKUP($R25,L:$Q,6,0),"")</f>
        <v/>
      </c>
      <c r="AA25" s="11" t="str">
        <f>IFERROR(VLOOKUP($R25,M:$Q,5,0),"")</f>
        <v/>
      </c>
      <c r="AB25" s="11" t="str">
        <f>IFERROR(VLOOKUP($R25,N:$Q,4,0),"")</f>
        <v/>
      </c>
      <c r="AC25" s="11" t="str">
        <f>IFERROR(VLOOKUP($R25,O:$Q,3,0),"")</f>
        <v/>
      </c>
      <c r="AD25" s="11" t="str">
        <f>IFERROR(VLOOKUP($R25,P:$Q,2,0),"")</f>
        <v/>
      </c>
    </row>
    <row r="26" spans="1:30" x14ac:dyDescent="0.15">
      <c r="A26" s="9">
        <f>'AB Touchpoint System Workbook'!Z37</f>
        <v>43160</v>
      </c>
      <c r="B26" s="11">
        <f t="shared" si="0"/>
        <v>3</v>
      </c>
      <c r="C26" s="12" t="s">
        <v>20</v>
      </c>
      <c r="D26" s="12" t="e">
        <f>Q26&amp;C26&amp;'AB Touchpoint System Workbook'!#REF!</f>
        <v>#REF!</v>
      </c>
      <c r="E26" s="12" t="b">
        <f>IF(ISNUMBER(SEARCH(S$1,$D26)),MAX(E$1:E25)+1)</f>
        <v>0</v>
      </c>
      <c r="F26" s="12" t="b">
        <f>IF(ISNUMBER(SEARCH(T$1,$D26)),MAX(F$1:F25)+1)</f>
        <v>0</v>
      </c>
      <c r="G26" s="12" t="b">
        <f>IF(ISNUMBER(SEARCH(U$1,$D26)),MAX(G$1:G25)+1)</f>
        <v>0</v>
      </c>
      <c r="H26" s="12" t="b">
        <f>IF(ISNUMBER(SEARCH(V$1,$D26)),MAX(H$1:H25)+1)</f>
        <v>0</v>
      </c>
      <c r="I26" s="12" t="b">
        <f>IF(ISNUMBER(SEARCH(W$1,$D26)),MAX(I$1:I25)+1)</f>
        <v>0</v>
      </c>
      <c r="J26" s="12" t="b">
        <f>IF(ISNUMBER(SEARCH(X$1,$D26)),MAX(J$1:J25)+1)</f>
        <v>0</v>
      </c>
      <c r="K26" s="12" t="b">
        <f>IF(ISNUMBER(SEARCH(Y$1,$D26)),MAX(K$1:K25)+1)</f>
        <v>0</v>
      </c>
      <c r="L26" s="12" t="b">
        <f>IF(ISNUMBER(SEARCH(Z$1,$D26)),MAX(L$1:L25)+1)</f>
        <v>0</v>
      </c>
      <c r="M26" s="12" t="b">
        <f>IF(ISNUMBER(SEARCH(AA$1,$D26)),MAX(M$1:M25)+1)</f>
        <v>0</v>
      </c>
      <c r="N26" s="12" t="b">
        <f>IF(ISNUMBER(SEARCH(AB$1,$D26)),MAX(N$1:N25)+1)</f>
        <v>0</v>
      </c>
      <c r="O26" s="12" t="b">
        <f>IF(ISNUMBER(SEARCH(AC$1,$D26)),MAX(O$1:O25)+1)</f>
        <v>0</v>
      </c>
      <c r="P26" s="12" t="b">
        <f>IF(ISNUMBER(SEARCH(AD$1,$D26)),MAX(P$1:P25)+1)</f>
        <v>0</v>
      </c>
      <c r="Q26" s="12" t="str">
        <f>'AB Touchpoint System Workbook'!K37</f>
        <v>Client 25</v>
      </c>
      <c r="R26" s="13">
        <f t="shared" si="1"/>
        <v>25</v>
      </c>
      <c r="S26" s="11" t="str">
        <f>IFERROR(VLOOKUP($R26,E:$Q,13,0),"")</f>
        <v/>
      </c>
      <c r="T26" s="11" t="str">
        <f>IFERROR(VLOOKUP($R26,F:$Q,12,0),"")</f>
        <v/>
      </c>
      <c r="U26" s="11" t="str">
        <f>IFERROR(VLOOKUP($R26,G:$Q,11,0),"")</f>
        <v/>
      </c>
      <c r="V26" s="11" t="str">
        <f>IFERROR(VLOOKUP($R26,H:$Q,10,0),"")</f>
        <v/>
      </c>
      <c r="W26" s="11" t="str">
        <f>IFERROR(VLOOKUP($R26,I:$Q,9,0),"")</f>
        <v/>
      </c>
      <c r="X26" s="11" t="str">
        <f>IFERROR(VLOOKUP($R26,J:$Q,8,0),"")</f>
        <v/>
      </c>
      <c r="Y26" s="11" t="str">
        <f>IFERROR(VLOOKUP($R26,K:$Q,7,0),"")</f>
        <v/>
      </c>
      <c r="Z26" s="11" t="str">
        <f>IFERROR(VLOOKUP($R26,L:$Q,6,0),"")</f>
        <v/>
      </c>
      <c r="AA26" s="11" t="str">
        <f>IFERROR(VLOOKUP($R26,M:$Q,5,0),"")</f>
        <v/>
      </c>
      <c r="AB26" s="11" t="str">
        <f>IFERROR(VLOOKUP($R26,N:$Q,4,0),"")</f>
        <v/>
      </c>
      <c r="AC26" s="11" t="str">
        <f>IFERROR(VLOOKUP($R26,O:$Q,3,0),"")</f>
        <v/>
      </c>
      <c r="AD26" s="11" t="str">
        <f>IFERROR(VLOOKUP($R26,P:$Q,2,0),"")</f>
        <v/>
      </c>
    </row>
    <row r="27" spans="1:30" x14ac:dyDescent="0.15">
      <c r="A27" s="9">
        <f>'AB Touchpoint System Workbook'!Z38</f>
        <v>43132</v>
      </c>
      <c r="B27" s="11">
        <f t="shared" si="0"/>
        <v>2</v>
      </c>
      <c r="C27" s="12" t="s">
        <v>21</v>
      </c>
      <c r="D27" s="12" t="e">
        <f>Q27&amp;C27&amp;'AB Touchpoint System Workbook'!#REF!</f>
        <v>#REF!</v>
      </c>
      <c r="E27" s="12" t="b">
        <f>IF(ISNUMBER(SEARCH(S$1,$D27)),MAX(E$1:E26)+1)</f>
        <v>0</v>
      </c>
      <c r="F27" s="12" t="b">
        <f>IF(ISNUMBER(SEARCH(T$1,$D27)),MAX(F$1:F26)+1)</f>
        <v>0</v>
      </c>
      <c r="G27" s="12" t="b">
        <f>IF(ISNUMBER(SEARCH(U$1,$D27)),MAX(G$1:G26)+1)</f>
        <v>0</v>
      </c>
      <c r="H27" s="12" t="b">
        <f>IF(ISNUMBER(SEARCH(V$1,$D27)),MAX(H$1:H26)+1)</f>
        <v>0</v>
      </c>
      <c r="I27" s="12" t="b">
        <f>IF(ISNUMBER(SEARCH(W$1,$D27)),MAX(I$1:I26)+1)</f>
        <v>0</v>
      </c>
      <c r="J27" s="12" t="b">
        <f>IF(ISNUMBER(SEARCH(X$1,$D27)),MAX(J$1:J26)+1)</f>
        <v>0</v>
      </c>
      <c r="K27" s="12" t="b">
        <f>IF(ISNUMBER(SEARCH(Y$1,$D27)),MAX(K$1:K26)+1)</f>
        <v>0</v>
      </c>
      <c r="L27" s="12" t="b">
        <f>IF(ISNUMBER(SEARCH(Z$1,$D27)),MAX(L$1:L26)+1)</f>
        <v>0</v>
      </c>
      <c r="M27" s="12" t="b">
        <f>IF(ISNUMBER(SEARCH(AA$1,$D27)),MAX(M$1:M26)+1)</f>
        <v>0</v>
      </c>
      <c r="N27" s="12" t="b">
        <f>IF(ISNUMBER(SEARCH(AB$1,$D27)),MAX(N$1:N26)+1)</f>
        <v>0</v>
      </c>
      <c r="O27" s="12" t="b">
        <f>IF(ISNUMBER(SEARCH(AC$1,$D27)),MAX(O$1:O26)+1)</f>
        <v>0</v>
      </c>
      <c r="P27" s="12" t="b">
        <f>IF(ISNUMBER(SEARCH(AD$1,$D27)),MAX(P$1:P26)+1)</f>
        <v>0</v>
      </c>
      <c r="Q27" s="12" t="str">
        <f>'AB Touchpoint System Workbook'!K38</f>
        <v>Client 26</v>
      </c>
      <c r="R27" s="13">
        <f t="shared" si="1"/>
        <v>26</v>
      </c>
      <c r="S27" s="11" t="str">
        <f>IFERROR(VLOOKUP($R27,E:$Q,13,0),"")</f>
        <v/>
      </c>
      <c r="T27" s="11" t="str">
        <f>IFERROR(VLOOKUP($R27,F:$Q,12,0),"")</f>
        <v/>
      </c>
      <c r="U27" s="11" t="str">
        <f>IFERROR(VLOOKUP($R27,G:$Q,11,0),"")</f>
        <v/>
      </c>
      <c r="V27" s="11" t="str">
        <f>IFERROR(VLOOKUP($R27,H:$Q,10,0),"")</f>
        <v/>
      </c>
      <c r="W27" s="11" t="str">
        <f>IFERROR(VLOOKUP($R27,I:$Q,9,0),"")</f>
        <v/>
      </c>
      <c r="X27" s="11" t="str">
        <f>IFERROR(VLOOKUP($R27,J:$Q,8,0),"")</f>
        <v/>
      </c>
      <c r="Y27" s="11" t="str">
        <f>IFERROR(VLOOKUP($R27,K:$Q,7,0),"")</f>
        <v/>
      </c>
      <c r="Z27" s="11" t="str">
        <f>IFERROR(VLOOKUP($R27,L:$Q,6,0),"")</f>
        <v/>
      </c>
      <c r="AA27" s="11" t="str">
        <f>IFERROR(VLOOKUP($R27,M:$Q,5,0),"")</f>
        <v/>
      </c>
      <c r="AB27" s="11" t="str">
        <f>IFERROR(VLOOKUP($R27,N:$Q,4,0),"")</f>
        <v/>
      </c>
      <c r="AC27" s="11" t="str">
        <f>IFERROR(VLOOKUP($R27,O:$Q,3,0),"")</f>
        <v/>
      </c>
      <c r="AD27" s="11" t="str">
        <f>IFERROR(VLOOKUP($R27,P:$Q,2,0),"")</f>
        <v/>
      </c>
    </row>
    <row r="28" spans="1:30" x14ac:dyDescent="0.15">
      <c r="A28" s="9">
        <f>'AB Touchpoint System Workbook'!Z39</f>
        <v>43313</v>
      </c>
      <c r="B28" s="11">
        <f t="shared" si="0"/>
        <v>8</v>
      </c>
      <c r="C28" s="12" t="s">
        <v>22</v>
      </c>
      <c r="D28" s="12" t="e">
        <f>Q28&amp;C28&amp;'AB Touchpoint System Workbook'!#REF!</f>
        <v>#REF!</v>
      </c>
      <c r="E28" s="12" t="b">
        <f>IF(ISNUMBER(SEARCH(S$1,$D28)),MAX(E$1:E27)+1)</f>
        <v>0</v>
      </c>
      <c r="F28" s="12" t="b">
        <f>IF(ISNUMBER(SEARCH(T$1,$D28)),MAX(F$1:F27)+1)</f>
        <v>0</v>
      </c>
      <c r="G28" s="12" t="b">
        <f>IF(ISNUMBER(SEARCH(U$1,$D28)),MAX(G$1:G27)+1)</f>
        <v>0</v>
      </c>
      <c r="H28" s="12" t="b">
        <f>IF(ISNUMBER(SEARCH(V$1,$D28)),MAX(H$1:H27)+1)</f>
        <v>0</v>
      </c>
      <c r="I28" s="12" t="b">
        <f>IF(ISNUMBER(SEARCH(W$1,$D28)),MAX(I$1:I27)+1)</f>
        <v>0</v>
      </c>
      <c r="J28" s="12" t="b">
        <f>IF(ISNUMBER(SEARCH(X$1,$D28)),MAX(J$1:J27)+1)</f>
        <v>0</v>
      </c>
      <c r="K28" s="12" t="b">
        <f>IF(ISNUMBER(SEARCH(Y$1,$D28)),MAX(K$1:K27)+1)</f>
        <v>0</v>
      </c>
      <c r="L28" s="12" t="b">
        <f>IF(ISNUMBER(SEARCH(Z$1,$D28)),MAX(L$1:L27)+1)</f>
        <v>0</v>
      </c>
      <c r="M28" s="12" t="b">
        <f>IF(ISNUMBER(SEARCH(AA$1,$D28)),MAX(M$1:M27)+1)</f>
        <v>0</v>
      </c>
      <c r="N28" s="12" t="b">
        <f>IF(ISNUMBER(SEARCH(AB$1,$D28)),MAX(N$1:N27)+1)</f>
        <v>0</v>
      </c>
      <c r="O28" s="12" t="b">
        <f>IF(ISNUMBER(SEARCH(AC$1,$D28)),MAX(O$1:O27)+1)</f>
        <v>0</v>
      </c>
      <c r="P28" s="12" t="b">
        <f>IF(ISNUMBER(SEARCH(AD$1,$D28)),MAX(P$1:P27)+1)</f>
        <v>0</v>
      </c>
      <c r="Q28" s="12" t="str">
        <f>'AB Touchpoint System Workbook'!K39</f>
        <v>Client 27</v>
      </c>
      <c r="R28" s="13">
        <f t="shared" si="1"/>
        <v>27</v>
      </c>
      <c r="S28" s="11" t="str">
        <f>IFERROR(VLOOKUP($R28,E:$Q,13,0),"")</f>
        <v/>
      </c>
      <c r="T28" s="11" t="str">
        <f>IFERROR(VLOOKUP($R28,F:$Q,12,0),"")</f>
        <v/>
      </c>
      <c r="U28" s="11" t="str">
        <f>IFERROR(VLOOKUP($R28,G:$Q,11,0),"")</f>
        <v/>
      </c>
      <c r="V28" s="11" t="str">
        <f>IFERROR(VLOOKUP($R28,H:$Q,10,0),"")</f>
        <v/>
      </c>
      <c r="W28" s="11" t="str">
        <f>IFERROR(VLOOKUP($R28,I:$Q,9,0),"")</f>
        <v/>
      </c>
      <c r="X28" s="11" t="str">
        <f>IFERROR(VLOOKUP($R28,J:$Q,8,0),"")</f>
        <v/>
      </c>
      <c r="Y28" s="11" t="str">
        <f>IFERROR(VLOOKUP($R28,K:$Q,7,0),"")</f>
        <v/>
      </c>
      <c r="Z28" s="11" t="str">
        <f>IFERROR(VLOOKUP($R28,L:$Q,6,0),"")</f>
        <v/>
      </c>
      <c r="AA28" s="11" t="str">
        <f>IFERROR(VLOOKUP($R28,M:$Q,5,0),"")</f>
        <v/>
      </c>
      <c r="AB28" s="11" t="str">
        <f>IFERROR(VLOOKUP($R28,N:$Q,4,0),"")</f>
        <v/>
      </c>
      <c r="AC28" s="11" t="str">
        <f>IFERROR(VLOOKUP($R28,O:$Q,3,0),"")</f>
        <v/>
      </c>
      <c r="AD28" s="11" t="str">
        <f>IFERROR(VLOOKUP($R28,P:$Q,2,0),"")</f>
        <v/>
      </c>
    </row>
    <row r="29" spans="1:30" x14ac:dyDescent="0.15">
      <c r="A29" s="9">
        <f>'AB Touchpoint System Workbook'!Z40</f>
        <v>43191</v>
      </c>
      <c r="B29" s="11">
        <f t="shared" si="0"/>
        <v>4</v>
      </c>
      <c r="C29" s="12" t="s">
        <v>23</v>
      </c>
      <c r="D29" s="12" t="e">
        <f>Q29&amp;C29&amp;'AB Touchpoint System Workbook'!#REF!</f>
        <v>#REF!</v>
      </c>
      <c r="E29" s="12" t="b">
        <f>IF(ISNUMBER(SEARCH(S$1,$D29)),MAX(E$1:E28)+1)</f>
        <v>0</v>
      </c>
      <c r="F29" s="12" t="b">
        <f>IF(ISNUMBER(SEARCH(T$1,$D29)),MAX(F$1:F28)+1)</f>
        <v>0</v>
      </c>
      <c r="G29" s="12" t="b">
        <f>IF(ISNUMBER(SEARCH(U$1,$D29)),MAX(G$1:G28)+1)</f>
        <v>0</v>
      </c>
      <c r="H29" s="12" t="b">
        <f>IF(ISNUMBER(SEARCH(V$1,$D29)),MAX(H$1:H28)+1)</f>
        <v>0</v>
      </c>
      <c r="I29" s="12" t="b">
        <f>IF(ISNUMBER(SEARCH(W$1,$D29)),MAX(I$1:I28)+1)</f>
        <v>0</v>
      </c>
      <c r="J29" s="12" t="b">
        <f>IF(ISNUMBER(SEARCH(X$1,$D29)),MAX(J$1:J28)+1)</f>
        <v>0</v>
      </c>
      <c r="K29" s="12" t="b">
        <f>IF(ISNUMBER(SEARCH(Y$1,$D29)),MAX(K$1:K28)+1)</f>
        <v>0</v>
      </c>
      <c r="L29" s="12" t="b">
        <f>IF(ISNUMBER(SEARCH(Z$1,$D29)),MAX(L$1:L28)+1)</f>
        <v>0</v>
      </c>
      <c r="M29" s="12" t="b">
        <f>IF(ISNUMBER(SEARCH(AA$1,$D29)),MAX(M$1:M28)+1)</f>
        <v>0</v>
      </c>
      <c r="N29" s="12" t="b">
        <f>IF(ISNUMBER(SEARCH(AB$1,$D29)),MAX(N$1:N28)+1)</f>
        <v>0</v>
      </c>
      <c r="O29" s="12" t="b">
        <f>IF(ISNUMBER(SEARCH(AC$1,$D29)),MAX(O$1:O28)+1)</f>
        <v>0</v>
      </c>
      <c r="P29" s="12" t="b">
        <f>IF(ISNUMBER(SEARCH(AD$1,$D29)),MAX(P$1:P28)+1)</f>
        <v>0</v>
      </c>
      <c r="Q29" s="12" t="str">
        <f>'AB Touchpoint System Workbook'!K40</f>
        <v>Client 28</v>
      </c>
      <c r="R29" s="13">
        <f t="shared" si="1"/>
        <v>28</v>
      </c>
      <c r="S29" s="11" t="str">
        <f>IFERROR(VLOOKUP($R29,E:$Q,13,0),"")</f>
        <v/>
      </c>
      <c r="T29" s="11" t="str">
        <f>IFERROR(VLOOKUP($R29,F:$Q,12,0),"")</f>
        <v/>
      </c>
      <c r="U29" s="11" t="str">
        <f>IFERROR(VLOOKUP($R29,G:$Q,11,0),"")</f>
        <v/>
      </c>
      <c r="V29" s="11" t="str">
        <f>IFERROR(VLOOKUP($R29,H:$Q,10,0),"")</f>
        <v/>
      </c>
      <c r="W29" s="11" t="str">
        <f>IFERROR(VLOOKUP($R29,I:$Q,9,0),"")</f>
        <v/>
      </c>
      <c r="X29" s="11" t="str">
        <f>IFERROR(VLOOKUP($R29,J:$Q,8,0),"")</f>
        <v/>
      </c>
      <c r="Y29" s="11" t="str">
        <f>IFERROR(VLOOKUP($R29,K:$Q,7,0),"")</f>
        <v/>
      </c>
      <c r="Z29" s="11" t="str">
        <f>IFERROR(VLOOKUP($R29,L:$Q,6,0),"")</f>
        <v/>
      </c>
      <c r="AA29" s="11" t="str">
        <f>IFERROR(VLOOKUP($R29,M:$Q,5,0),"")</f>
        <v/>
      </c>
      <c r="AB29" s="11" t="str">
        <f>IFERROR(VLOOKUP($R29,N:$Q,4,0),"")</f>
        <v/>
      </c>
      <c r="AC29" s="11" t="str">
        <f>IFERROR(VLOOKUP($R29,O:$Q,3,0),"")</f>
        <v/>
      </c>
      <c r="AD29" s="11" t="str">
        <f>IFERROR(VLOOKUP($R29,P:$Q,2,0),"")</f>
        <v/>
      </c>
    </row>
    <row r="30" spans="1:30" x14ac:dyDescent="0.15">
      <c r="A30" s="9">
        <f>'AB Touchpoint System Workbook'!Z41</f>
        <v>43221</v>
      </c>
      <c r="B30" s="11">
        <f t="shared" si="0"/>
        <v>5</v>
      </c>
      <c r="C30" s="12" t="s">
        <v>24</v>
      </c>
      <c r="D30" s="12" t="e">
        <f>Q30&amp;C30&amp;'AB Touchpoint System Workbook'!#REF!</f>
        <v>#REF!</v>
      </c>
      <c r="E30" s="12" t="b">
        <f>IF(ISNUMBER(SEARCH(S$1,$D30)),MAX(E$1:E29)+1)</f>
        <v>0</v>
      </c>
      <c r="F30" s="12" t="b">
        <f>IF(ISNUMBER(SEARCH(T$1,$D30)),MAX(F$1:F29)+1)</f>
        <v>0</v>
      </c>
      <c r="G30" s="12" t="b">
        <f>IF(ISNUMBER(SEARCH(U$1,$D30)),MAX(G$1:G29)+1)</f>
        <v>0</v>
      </c>
      <c r="H30" s="12" t="b">
        <f>IF(ISNUMBER(SEARCH(V$1,$D30)),MAX(H$1:H29)+1)</f>
        <v>0</v>
      </c>
      <c r="I30" s="12" t="b">
        <f>IF(ISNUMBER(SEARCH(W$1,$D30)),MAX(I$1:I29)+1)</f>
        <v>0</v>
      </c>
      <c r="J30" s="12" t="b">
        <f>IF(ISNUMBER(SEARCH(X$1,$D30)),MAX(J$1:J29)+1)</f>
        <v>0</v>
      </c>
      <c r="K30" s="12" t="b">
        <f>IF(ISNUMBER(SEARCH(Y$1,$D30)),MAX(K$1:K29)+1)</f>
        <v>0</v>
      </c>
      <c r="L30" s="12" t="b">
        <f>IF(ISNUMBER(SEARCH(Z$1,$D30)),MAX(L$1:L29)+1)</f>
        <v>0</v>
      </c>
      <c r="M30" s="12" t="b">
        <f>IF(ISNUMBER(SEARCH(AA$1,$D30)),MAX(M$1:M29)+1)</f>
        <v>0</v>
      </c>
      <c r="N30" s="12" t="b">
        <f>IF(ISNUMBER(SEARCH(AB$1,$D30)),MAX(N$1:N29)+1)</f>
        <v>0</v>
      </c>
      <c r="O30" s="12" t="b">
        <f>IF(ISNUMBER(SEARCH(AC$1,$D30)),MAX(O$1:O29)+1)</f>
        <v>0</v>
      </c>
      <c r="P30" s="12" t="b">
        <f>IF(ISNUMBER(SEARCH(AD$1,$D30)),MAX(P$1:P29)+1)</f>
        <v>0</v>
      </c>
      <c r="Q30" s="12" t="str">
        <f>'AB Touchpoint System Workbook'!K41</f>
        <v>Client 29</v>
      </c>
      <c r="R30" s="13">
        <f t="shared" si="1"/>
        <v>29</v>
      </c>
      <c r="S30" s="11" t="str">
        <f>IFERROR(VLOOKUP($R30,E:$Q,13,0),"")</f>
        <v/>
      </c>
      <c r="T30" s="11" t="str">
        <f>IFERROR(VLOOKUP($R30,F:$Q,12,0),"")</f>
        <v/>
      </c>
      <c r="U30" s="11" t="str">
        <f>IFERROR(VLOOKUP($R30,G:$Q,11,0),"")</f>
        <v/>
      </c>
      <c r="V30" s="11" t="str">
        <f>IFERROR(VLOOKUP($R30,H:$Q,10,0),"")</f>
        <v/>
      </c>
      <c r="W30" s="11" t="str">
        <f>IFERROR(VLOOKUP($R30,I:$Q,9,0),"")</f>
        <v/>
      </c>
      <c r="X30" s="11" t="str">
        <f>IFERROR(VLOOKUP($R30,J:$Q,8,0),"")</f>
        <v/>
      </c>
      <c r="Y30" s="11" t="str">
        <f>IFERROR(VLOOKUP($R30,K:$Q,7,0),"")</f>
        <v/>
      </c>
      <c r="Z30" s="11" t="str">
        <f>IFERROR(VLOOKUP($R30,L:$Q,6,0),"")</f>
        <v/>
      </c>
      <c r="AA30" s="11" t="str">
        <f>IFERROR(VLOOKUP($R30,M:$Q,5,0),"")</f>
        <v/>
      </c>
      <c r="AB30" s="11" t="str">
        <f>IFERROR(VLOOKUP($R30,N:$Q,4,0),"")</f>
        <v/>
      </c>
      <c r="AC30" s="11" t="str">
        <f>IFERROR(VLOOKUP($R30,O:$Q,3,0),"")</f>
        <v/>
      </c>
      <c r="AD30" s="11" t="str">
        <f>IFERROR(VLOOKUP($R30,P:$Q,2,0),"")</f>
        <v/>
      </c>
    </row>
    <row r="31" spans="1:30" x14ac:dyDescent="0.15">
      <c r="A31" s="9">
        <f>'AB Touchpoint System Workbook'!Z42</f>
        <v>43252</v>
      </c>
      <c r="B31" s="11">
        <f t="shared" si="0"/>
        <v>6</v>
      </c>
      <c r="C31" s="12" t="s">
        <v>25</v>
      </c>
      <c r="D31" s="12" t="e">
        <f>Q31&amp;C31&amp;'AB Touchpoint System Workbook'!#REF!</f>
        <v>#REF!</v>
      </c>
      <c r="E31" s="12" t="b">
        <f>IF(ISNUMBER(SEARCH(S$1,$D31)),MAX(E$1:E30)+1)</f>
        <v>0</v>
      </c>
      <c r="F31" s="12" t="b">
        <f>IF(ISNUMBER(SEARCH(T$1,$D31)),MAX(F$1:F30)+1)</f>
        <v>0</v>
      </c>
      <c r="G31" s="12" t="b">
        <f>IF(ISNUMBER(SEARCH(U$1,$D31)),MAX(G$1:G30)+1)</f>
        <v>0</v>
      </c>
      <c r="H31" s="12" t="b">
        <f>IF(ISNUMBER(SEARCH(V$1,$D31)),MAX(H$1:H30)+1)</f>
        <v>0</v>
      </c>
      <c r="I31" s="12" t="b">
        <f>IF(ISNUMBER(SEARCH(W$1,$D31)),MAX(I$1:I30)+1)</f>
        <v>0</v>
      </c>
      <c r="J31" s="12" t="b">
        <f>IF(ISNUMBER(SEARCH(X$1,$D31)),MAX(J$1:J30)+1)</f>
        <v>0</v>
      </c>
      <c r="K31" s="12" t="b">
        <f>IF(ISNUMBER(SEARCH(Y$1,$D31)),MAX(K$1:K30)+1)</f>
        <v>0</v>
      </c>
      <c r="L31" s="12" t="b">
        <f>IF(ISNUMBER(SEARCH(Z$1,$D31)),MAX(L$1:L30)+1)</f>
        <v>0</v>
      </c>
      <c r="M31" s="12" t="b">
        <f>IF(ISNUMBER(SEARCH(AA$1,$D31)),MAX(M$1:M30)+1)</f>
        <v>0</v>
      </c>
      <c r="N31" s="12" t="b">
        <f>IF(ISNUMBER(SEARCH(AB$1,$D31)),MAX(N$1:N30)+1)</f>
        <v>0</v>
      </c>
      <c r="O31" s="12" t="b">
        <f>IF(ISNUMBER(SEARCH(AC$1,$D31)),MAX(O$1:O30)+1)</f>
        <v>0</v>
      </c>
      <c r="P31" s="12" t="b">
        <f>IF(ISNUMBER(SEARCH(AD$1,$D31)),MAX(P$1:P30)+1)</f>
        <v>0</v>
      </c>
      <c r="Q31" s="12" t="str">
        <f>'AB Touchpoint System Workbook'!K42</f>
        <v>Client 30</v>
      </c>
      <c r="R31" s="13">
        <f t="shared" si="1"/>
        <v>30</v>
      </c>
      <c r="S31" s="11" t="str">
        <f>IFERROR(VLOOKUP($R31,E:$Q,13,0),"")</f>
        <v/>
      </c>
      <c r="T31" s="11" t="str">
        <f>IFERROR(VLOOKUP($R31,F:$Q,12,0),"")</f>
        <v/>
      </c>
      <c r="U31" s="11" t="str">
        <f>IFERROR(VLOOKUP($R31,G:$Q,11,0),"")</f>
        <v/>
      </c>
      <c r="V31" s="11" t="str">
        <f>IFERROR(VLOOKUP($R31,H:$Q,10,0),"")</f>
        <v/>
      </c>
      <c r="W31" s="11" t="str">
        <f>IFERROR(VLOOKUP($R31,I:$Q,9,0),"")</f>
        <v/>
      </c>
      <c r="X31" s="11" t="str">
        <f>IFERROR(VLOOKUP($R31,J:$Q,8,0),"")</f>
        <v/>
      </c>
      <c r="Y31" s="11" t="str">
        <f>IFERROR(VLOOKUP($R31,K:$Q,7,0),"")</f>
        <v/>
      </c>
      <c r="Z31" s="11" t="str">
        <f>IFERROR(VLOOKUP($R31,L:$Q,6,0),"")</f>
        <v/>
      </c>
      <c r="AA31" s="11" t="str">
        <f>IFERROR(VLOOKUP($R31,M:$Q,5,0),"")</f>
        <v/>
      </c>
      <c r="AB31" s="11" t="str">
        <f>IFERROR(VLOOKUP($R31,N:$Q,4,0),"")</f>
        <v/>
      </c>
      <c r="AC31" s="11" t="str">
        <f>IFERROR(VLOOKUP($R31,O:$Q,3,0),"")</f>
        <v/>
      </c>
      <c r="AD31" s="11" t="str">
        <f>IFERROR(VLOOKUP($R31,P:$Q,2,0),"")</f>
        <v/>
      </c>
    </row>
    <row r="32" spans="1:30" x14ac:dyDescent="0.15">
      <c r="A32" s="9">
        <f>'AB Touchpoint System Workbook'!Z43</f>
        <v>43282</v>
      </c>
      <c r="B32" s="11">
        <f t="shared" si="0"/>
        <v>7</v>
      </c>
      <c r="C32" s="12" t="s">
        <v>26</v>
      </c>
      <c r="D32" s="12" t="e">
        <f>Q32&amp;C32&amp;'AB Touchpoint System Workbook'!#REF!</f>
        <v>#REF!</v>
      </c>
      <c r="E32" s="12" t="b">
        <f>IF(ISNUMBER(SEARCH(S$1,$D32)),MAX(E$1:E31)+1)</f>
        <v>0</v>
      </c>
      <c r="F32" s="12" t="b">
        <f>IF(ISNUMBER(SEARCH(T$1,$D32)),MAX(F$1:F31)+1)</f>
        <v>0</v>
      </c>
      <c r="G32" s="12" t="b">
        <f>IF(ISNUMBER(SEARCH(U$1,$D32)),MAX(G$1:G31)+1)</f>
        <v>0</v>
      </c>
      <c r="H32" s="12" t="b">
        <f>IF(ISNUMBER(SEARCH(V$1,$D32)),MAX(H$1:H31)+1)</f>
        <v>0</v>
      </c>
      <c r="I32" s="12" t="b">
        <f>IF(ISNUMBER(SEARCH(W$1,$D32)),MAX(I$1:I31)+1)</f>
        <v>0</v>
      </c>
      <c r="J32" s="12" t="b">
        <f>IF(ISNUMBER(SEARCH(X$1,$D32)),MAX(J$1:J31)+1)</f>
        <v>0</v>
      </c>
      <c r="K32" s="12" t="b">
        <f>IF(ISNUMBER(SEARCH(Y$1,$D32)),MAX(K$1:K31)+1)</f>
        <v>0</v>
      </c>
      <c r="L32" s="12" t="b">
        <f>IF(ISNUMBER(SEARCH(Z$1,$D32)),MAX(L$1:L31)+1)</f>
        <v>0</v>
      </c>
      <c r="M32" s="12" t="b">
        <f>IF(ISNUMBER(SEARCH(AA$1,$D32)),MAX(M$1:M31)+1)</f>
        <v>0</v>
      </c>
      <c r="N32" s="12" t="b">
        <f>IF(ISNUMBER(SEARCH(AB$1,$D32)),MAX(N$1:N31)+1)</f>
        <v>0</v>
      </c>
      <c r="O32" s="12" t="b">
        <f>IF(ISNUMBER(SEARCH(AC$1,$D32)),MAX(O$1:O31)+1)</f>
        <v>0</v>
      </c>
      <c r="P32" s="12" t="b">
        <f>IF(ISNUMBER(SEARCH(AD$1,$D32)),MAX(P$1:P31)+1)</f>
        <v>0</v>
      </c>
      <c r="Q32" s="12" t="str">
        <f>'AB Touchpoint System Workbook'!K43</f>
        <v>Client 31</v>
      </c>
      <c r="R32" s="13">
        <f t="shared" si="1"/>
        <v>31</v>
      </c>
      <c r="S32" s="11" t="str">
        <f>IFERROR(VLOOKUP($R32,E:$Q,13,0),"")</f>
        <v/>
      </c>
      <c r="T32" s="11" t="str">
        <f>IFERROR(VLOOKUP($R32,F:$Q,12,0),"")</f>
        <v/>
      </c>
      <c r="U32" s="11" t="str">
        <f>IFERROR(VLOOKUP($R32,G:$Q,11,0),"")</f>
        <v/>
      </c>
      <c r="V32" s="11" t="str">
        <f>IFERROR(VLOOKUP($R32,H:$Q,10,0),"")</f>
        <v/>
      </c>
      <c r="W32" s="11" t="str">
        <f>IFERROR(VLOOKUP($R32,I:$Q,9,0),"")</f>
        <v/>
      </c>
      <c r="X32" s="11" t="str">
        <f>IFERROR(VLOOKUP($R32,J:$Q,8,0),"")</f>
        <v/>
      </c>
      <c r="Y32" s="11" t="str">
        <f>IFERROR(VLOOKUP($R32,K:$Q,7,0),"")</f>
        <v/>
      </c>
      <c r="Z32" s="11" t="str">
        <f>IFERROR(VLOOKUP($R32,L:$Q,6,0),"")</f>
        <v/>
      </c>
      <c r="AA32" s="11" t="str">
        <f>IFERROR(VLOOKUP($R32,M:$Q,5,0),"")</f>
        <v/>
      </c>
      <c r="AB32" s="11" t="str">
        <f>IFERROR(VLOOKUP($R32,N:$Q,4,0),"")</f>
        <v/>
      </c>
      <c r="AC32" s="11" t="str">
        <f>IFERROR(VLOOKUP($R32,O:$Q,3,0),"")</f>
        <v/>
      </c>
      <c r="AD32" s="11" t="str">
        <f>IFERROR(VLOOKUP($R32,P:$Q,2,0),"")</f>
        <v/>
      </c>
    </row>
    <row r="33" spans="1:30" x14ac:dyDescent="0.15">
      <c r="A33" s="9">
        <f>'AB Touchpoint System Workbook'!Z44</f>
        <v>43313</v>
      </c>
      <c r="B33" s="11">
        <f t="shared" si="0"/>
        <v>8</v>
      </c>
      <c r="C33" s="12" t="s">
        <v>27</v>
      </c>
      <c r="D33" s="12" t="e">
        <f>Q33&amp;C33&amp;'AB Touchpoint System Workbook'!#REF!</f>
        <v>#REF!</v>
      </c>
      <c r="E33" s="12" t="b">
        <f>IF(ISNUMBER(SEARCH(S$1,$D33)),MAX(E$1:E32)+1)</f>
        <v>0</v>
      </c>
      <c r="F33" s="12" t="b">
        <f>IF(ISNUMBER(SEARCH(T$1,$D33)),MAX(F$1:F32)+1)</f>
        <v>0</v>
      </c>
      <c r="G33" s="12" t="b">
        <f>IF(ISNUMBER(SEARCH(U$1,$D33)),MAX(G$1:G32)+1)</f>
        <v>0</v>
      </c>
      <c r="H33" s="12" t="b">
        <f>IF(ISNUMBER(SEARCH(V$1,$D33)),MAX(H$1:H32)+1)</f>
        <v>0</v>
      </c>
      <c r="I33" s="12" t="b">
        <f>IF(ISNUMBER(SEARCH(W$1,$D33)),MAX(I$1:I32)+1)</f>
        <v>0</v>
      </c>
      <c r="J33" s="12" t="b">
        <f>IF(ISNUMBER(SEARCH(X$1,$D33)),MAX(J$1:J32)+1)</f>
        <v>0</v>
      </c>
      <c r="K33" s="12" t="b">
        <f>IF(ISNUMBER(SEARCH(Y$1,$D33)),MAX(K$1:K32)+1)</f>
        <v>0</v>
      </c>
      <c r="L33" s="12" t="b">
        <f>IF(ISNUMBER(SEARCH(Z$1,$D33)),MAX(L$1:L32)+1)</f>
        <v>0</v>
      </c>
      <c r="M33" s="12" t="b">
        <f>IF(ISNUMBER(SEARCH(AA$1,$D33)),MAX(M$1:M32)+1)</f>
        <v>0</v>
      </c>
      <c r="N33" s="12" t="b">
        <f>IF(ISNUMBER(SEARCH(AB$1,$D33)),MAX(N$1:N32)+1)</f>
        <v>0</v>
      </c>
      <c r="O33" s="12" t="b">
        <f>IF(ISNUMBER(SEARCH(AC$1,$D33)),MAX(O$1:O32)+1)</f>
        <v>0</v>
      </c>
      <c r="P33" s="12" t="b">
        <f>IF(ISNUMBER(SEARCH(AD$1,$D33)),MAX(P$1:P32)+1)</f>
        <v>0</v>
      </c>
      <c r="Q33" s="12" t="str">
        <f>'AB Touchpoint System Workbook'!K44</f>
        <v>Client 32</v>
      </c>
      <c r="R33" s="13">
        <f t="shared" si="1"/>
        <v>32</v>
      </c>
      <c r="S33" s="11" t="str">
        <f>IFERROR(VLOOKUP($R33,E:$Q,13,0),"")</f>
        <v/>
      </c>
      <c r="T33" s="11" t="str">
        <f>IFERROR(VLOOKUP($R33,F:$Q,12,0),"")</f>
        <v/>
      </c>
      <c r="U33" s="11" t="str">
        <f>IFERROR(VLOOKUP($R33,G:$Q,11,0),"")</f>
        <v/>
      </c>
      <c r="V33" s="11" t="str">
        <f>IFERROR(VLOOKUP($R33,H:$Q,10,0),"")</f>
        <v/>
      </c>
      <c r="W33" s="11" t="str">
        <f>IFERROR(VLOOKUP($R33,I:$Q,9,0),"")</f>
        <v/>
      </c>
      <c r="X33" s="11" t="str">
        <f>IFERROR(VLOOKUP($R33,J:$Q,8,0),"")</f>
        <v/>
      </c>
      <c r="Y33" s="11" t="str">
        <f>IFERROR(VLOOKUP($R33,K:$Q,7,0),"")</f>
        <v/>
      </c>
      <c r="Z33" s="11" t="str">
        <f>IFERROR(VLOOKUP($R33,L:$Q,6,0),"")</f>
        <v/>
      </c>
      <c r="AA33" s="11" t="str">
        <f>IFERROR(VLOOKUP($R33,M:$Q,5,0),"")</f>
        <v/>
      </c>
      <c r="AB33" s="11" t="str">
        <f>IFERROR(VLOOKUP($R33,N:$Q,4,0),"")</f>
        <v/>
      </c>
      <c r="AC33" s="11" t="str">
        <f>IFERROR(VLOOKUP($R33,O:$Q,3,0),"")</f>
        <v/>
      </c>
      <c r="AD33" s="11" t="str">
        <f>IFERROR(VLOOKUP($R33,P:$Q,2,0),"")</f>
        <v/>
      </c>
    </row>
    <row r="34" spans="1:30" x14ac:dyDescent="0.15">
      <c r="A34" s="9">
        <f>'AB Touchpoint System Workbook'!Z45</f>
        <v>43344</v>
      </c>
      <c r="B34" s="11">
        <f t="shared" si="0"/>
        <v>9</v>
      </c>
      <c r="C34" s="12" t="s">
        <v>28</v>
      </c>
      <c r="D34" s="12" t="e">
        <f>Q34&amp;C34&amp;'AB Touchpoint System Workbook'!#REF!</f>
        <v>#REF!</v>
      </c>
      <c r="E34" s="12" t="b">
        <f>IF(ISNUMBER(SEARCH(S$1,$D34)),MAX(E$1:E33)+1)</f>
        <v>0</v>
      </c>
      <c r="F34" s="12" t="b">
        <f>IF(ISNUMBER(SEARCH(T$1,$D34)),MAX(F$1:F33)+1)</f>
        <v>0</v>
      </c>
      <c r="G34" s="12" t="b">
        <f>IF(ISNUMBER(SEARCH(U$1,$D34)),MAX(G$1:G33)+1)</f>
        <v>0</v>
      </c>
      <c r="H34" s="12" t="b">
        <f>IF(ISNUMBER(SEARCH(V$1,$D34)),MAX(H$1:H33)+1)</f>
        <v>0</v>
      </c>
      <c r="I34" s="12" t="b">
        <f>IF(ISNUMBER(SEARCH(W$1,$D34)),MAX(I$1:I33)+1)</f>
        <v>0</v>
      </c>
      <c r="J34" s="12" t="b">
        <f>IF(ISNUMBER(SEARCH(X$1,$D34)),MAX(J$1:J33)+1)</f>
        <v>0</v>
      </c>
      <c r="K34" s="12" t="b">
        <f>IF(ISNUMBER(SEARCH(Y$1,$D34)),MAX(K$1:K33)+1)</f>
        <v>0</v>
      </c>
      <c r="L34" s="12" t="b">
        <f>IF(ISNUMBER(SEARCH(Z$1,$D34)),MAX(L$1:L33)+1)</f>
        <v>0</v>
      </c>
      <c r="M34" s="12" t="b">
        <f>IF(ISNUMBER(SEARCH(AA$1,$D34)),MAX(M$1:M33)+1)</f>
        <v>0</v>
      </c>
      <c r="N34" s="12" t="b">
        <f>IF(ISNUMBER(SEARCH(AB$1,$D34)),MAX(N$1:N33)+1)</f>
        <v>0</v>
      </c>
      <c r="O34" s="12" t="b">
        <f>IF(ISNUMBER(SEARCH(AC$1,$D34)),MAX(O$1:O33)+1)</f>
        <v>0</v>
      </c>
      <c r="P34" s="12" t="b">
        <f>IF(ISNUMBER(SEARCH(AD$1,$D34)),MAX(P$1:P33)+1)</f>
        <v>0</v>
      </c>
      <c r="Q34" s="12" t="str">
        <f>'AB Touchpoint System Workbook'!K45</f>
        <v>Client 33</v>
      </c>
      <c r="R34" s="13">
        <f t="shared" si="1"/>
        <v>33</v>
      </c>
      <c r="S34" s="11" t="str">
        <f>IFERROR(VLOOKUP($R34,E:$Q,13,0),"")</f>
        <v/>
      </c>
      <c r="T34" s="11" t="str">
        <f>IFERROR(VLOOKUP($R34,F:$Q,12,0),"")</f>
        <v/>
      </c>
      <c r="U34" s="11" t="str">
        <f>IFERROR(VLOOKUP($R34,G:$Q,11,0),"")</f>
        <v/>
      </c>
      <c r="V34" s="11" t="str">
        <f>IFERROR(VLOOKUP($R34,H:$Q,10,0),"")</f>
        <v/>
      </c>
      <c r="W34" s="11" t="str">
        <f>IFERROR(VLOOKUP($R34,I:$Q,9,0),"")</f>
        <v/>
      </c>
      <c r="X34" s="11" t="str">
        <f>IFERROR(VLOOKUP($R34,J:$Q,8,0),"")</f>
        <v/>
      </c>
      <c r="Y34" s="11" t="str">
        <f>IFERROR(VLOOKUP($R34,K:$Q,7,0),"")</f>
        <v/>
      </c>
      <c r="Z34" s="11" t="str">
        <f>IFERROR(VLOOKUP($R34,L:$Q,6,0),"")</f>
        <v/>
      </c>
      <c r="AA34" s="11" t="str">
        <f>IFERROR(VLOOKUP($R34,M:$Q,5,0),"")</f>
        <v/>
      </c>
      <c r="AB34" s="11" t="str">
        <f>IFERROR(VLOOKUP($R34,N:$Q,4,0),"")</f>
        <v/>
      </c>
      <c r="AC34" s="11" t="str">
        <f>IFERROR(VLOOKUP($R34,O:$Q,3,0),"")</f>
        <v/>
      </c>
      <c r="AD34" s="11" t="str">
        <f>IFERROR(VLOOKUP($R34,P:$Q,2,0),"")</f>
        <v/>
      </c>
    </row>
    <row r="35" spans="1:30" x14ac:dyDescent="0.15">
      <c r="A35" s="9">
        <f>'AB Touchpoint System Workbook'!Z46</f>
        <v>43374</v>
      </c>
      <c r="B35" s="11">
        <f t="shared" si="0"/>
        <v>10</v>
      </c>
      <c r="C35" s="12" t="s">
        <v>1</v>
      </c>
      <c r="D35" s="12" t="e">
        <f>Q35&amp;C35&amp;'AB Touchpoint System Workbook'!#REF!</f>
        <v>#REF!</v>
      </c>
      <c r="E35" s="12" t="b">
        <f>IF(ISNUMBER(SEARCH(S$1,$D35)),MAX(E$1:E34)+1)</f>
        <v>0</v>
      </c>
      <c r="F35" s="12" t="b">
        <f>IF(ISNUMBER(SEARCH(T$1,$D35)),MAX(F$1:F34)+1)</f>
        <v>0</v>
      </c>
      <c r="G35" s="12" t="b">
        <f>IF(ISNUMBER(SEARCH(U$1,$D35)),MAX(G$1:G34)+1)</f>
        <v>0</v>
      </c>
      <c r="H35" s="12" t="b">
        <f>IF(ISNUMBER(SEARCH(V$1,$D35)),MAX(H$1:H34)+1)</f>
        <v>0</v>
      </c>
      <c r="I35" s="12" t="b">
        <f>IF(ISNUMBER(SEARCH(W$1,$D35)),MAX(I$1:I34)+1)</f>
        <v>0</v>
      </c>
      <c r="J35" s="12" t="b">
        <f>IF(ISNUMBER(SEARCH(X$1,$D35)),MAX(J$1:J34)+1)</f>
        <v>0</v>
      </c>
      <c r="K35" s="12" t="b">
        <f>IF(ISNUMBER(SEARCH(Y$1,$D35)),MAX(K$1:K34)+1)</f>
        <v>0</v>
      </c>
      <c r="L35" s="12" t="b">
        <f>IF(ISNUMBER(SEARCH(Z$1,$D35)),MAX(L$1:L34)+1)</f>
        <v>0</v>
      </c>
      <c r="M35" s="12" t="b">
        <f>IF(ISNUMBER(SEARCH(AA$1,$D35)),MAX(M$1:M34)+1)</f>
        <v>0</v>
      </c>
      <c r="N35" s="12" t="b">
        <f>IF(ISNUMBER(SEARCH(AB$1,$D35)),MAX(N$1:N34)+1)</f>
        <v>0</v>
      </c>
      <c r="O35" s="12" t="b">
        <f>IF(ISNUMBER(SEARCH(AC$1,$D35)),MAX(O$1:O34)+1)</f>
        <v>0</v>
      </c>
      <c r="P35" s="12" t="b">
        <f>IF(ISNUMBER(SEARCH(AD$1,$D35)),MAX(P$1:P34)+1)</f>
        <v>0</v>
      </c>
      <c r="Q35" s="12" t="str">
        <f>'AB Touchpoint System Workbook'!K46</f>
        <v>Client 34</v>
      </c>
      <c r="R35" s="13">
        <f t="shared" si="1"/>
        <v>34</v>
      </c>
      <c r="S35" s="11" t="str">
        <f>IFERROR(VLOOKUP($R35,E:$Q,13,0),"")</f>
        <v/>
      </c>
      <c r="T35" s="11" t="str">
        <f>IFERROR(VLOOKUP($R35,F:$Q,12,0),"")</f>
        <v/>
      </c>
      <c r="U35" s="11" t="str">
        <f>IFERROR(VLOOKUP($R35,G:$Q,11,0),"")</f>
        <v/>
      </c>
      <c r="V35" s="11" t="str">
        <f>IFERROR(VLOOKUP($R35,H:$Q,10,0),"")</f>
        <v/>
      </c>
      <c r="W35" s="11" t="str">
        <f>IFERROR(VLOOKUP($R35,I:$Q,9,0),"")</f>
        <v/>
      </c>
      <c r="X35" s="11" t="str">
        <f>IFERROR(VLOOKUP($R35,J:$Q,8,0),"")</f>
        <v/>
      </c>
      <c r="Y35" s="11" t="str">
        <f>IFERROR(VLOOKUP($R35,K:$Q,7,0),"")</f>
        <v/>
      </c>
      <c r="Z35" s="11" t="str">
        <f>IFERROR(VLOOKUP($R35,L:$Q,6,0),"")</f>
        <v/>
      </c>
      <c r="AA35" s="11" t="str">
        <f>IFERROR(VLOOKUP($R35,M:$Q,5,0),"")</f>
        <v/>
      </c>
      <c r="AB35" s="11" t="str">
        <f>IFERROR(VLOOKUP($R35,N:$Q,4,0),"")</f>
        <v/>
      </c>
      <c r="AC35" s="11" t="str">
        <f>IFERROR(VLOOKUP($R35,O:$Q,3,0),"")</f>
        <v/>
      </c>
      <c r="AD35" s="11" t="str">
        <f>IFERROR(VLOOKUP($R35,P:$Q,2,0),"")</f>
        <v/>
      </c>
    </row>
    <row r="36" spans="1:30" x14ac:dyDescent="0.15">
      <c r="A36" s="9">
        <f>'AB Touchpoint System Workbook'!Z47</f>
        <v>43405</v>
      </c>
      <c r="B36" s="11">
        <f t="shared" si="0"/>
        <v>11</v>
      </c>
      <c r="C36" s="12" t="s">
        <v>18</v>
      </c>
      <c r="D36" s="12" t="e">
        <f>Q36&amp;C36&amp;'AB Touchpoint System Workbook'!#REF!</f>
        <v>#REF!</v>
      </c>
      <c r="E36" s="12" t="b">
        <f>IF(ISNUMBER(SEARCH(S$1,$D36)),MAX(E$1:E35)+1)</f>
        <v>0</v>
      </c>
      <c r="F36" s="12" t="b">
        <f>IF(ISNUMBER(SEARCH(T$1,$D36)),MAX(F$1:F35)+1)</f>
        <v>0</v>
      </c>
      <c r="G36" s="12" t="b">
        <f>IF(ISNUMBER(SEARCH(U$1,$D36)),MAX(G$1:G35)+1)</f>
        <v>0</v>
      </c>
      <c r="H36" s="12" t="b">
        <f>IF(ISNUMBER(SEARCH(V$1,$D36)),MAX(H$1:H35)+1)</f>
        <v>0</v>
      </c>
      <c r="I36" s="12" t="b">
        <f>IF(ISNUMBER(SEARCH(W$1,$D36)),MAX(I$1:I35)+1)</f>
        <v>0</v>
      </c>
      <c r="J36" s="12" t="b">
        <f>IF(ISNUMBER(SEARCH(X$1,$D36)),MAX(J$1:J35)+1)</f>
        <v>0</v>
      </c>
      <c r="K36" s="12" t="b">
        <f>IF(ISNUMBER(SEARCH(Y$1,$D36)),MAX(K$1:K35)+1)</f>
        <v>0</v>
      </c>
      <c r="L36" s="12" t="b">
        <f>IF(ISNUMBER(SEARCH(Z$1,$D36)),MAX(L$1:L35)+1)</f>
        <v>0</v>
      </c>
      <c r="M36" s="12" t="b">
        <f>IF(ISNUMBER(SEARCH(AA$1,$D36)),MAX(M$1:M35)+1)</f>
        <v>0</v>
      </c>
      <c r="N36" s="12" t="b">
        <f>IF(ISNUMBER(SEARCH(AB$1,$D36)),MAX(N$1:N35)+1)</f>
        <v>0</v>
      </c>
      <c r="O36" s="12" t="b">
        <f>IF(ISNUMBER(SEARCH(AC$1,$D36)),MAX(O$1:O35)+1)</f>
        <v>0</v>
      </c>
      <c r="P36" s="12" t="b">
        <f>IF(ISNUMBER(SEARCH(AD$1,$D36)),MAX(P$1:P35)+1)</f>
        <v>0</v>
      </c>
      <c r="Q36" s="12" t="str">
        <f>'AB Touchpoint System Workbook'!K47</f>
        <v>Client 35</v>
      </c>
      <c r="R36" s="13">
        <f t="shared" si="1"/>
        <v>35</v>
      </c>
      <c r="S36" s="11" t="str">
        <f>IFERROR(VLOOKUP($R36,E:$Q,13,0),"")</f>
        <v/>
      </c>
      <c r="T36" s="11" t="str">
        <f>IFERROR(VLOOKUP($R36,F:$Q,12,0),"")</f>
        <v/>
      </c>
      <c r="U36" s="11" t="str">
        <f>IFERROR(VLOOKUP($R36,G:$Q,11,0),"")</f>
        <v/>
      </c>
      <c r="V36" s="11" t="str">
        <f>IFERROR(VLOOKUP($R36,H:$Q,10,0),"")</f>
        <v/>
      </c>
      <c r="W36" s="11" t="str">
        <f>IFERROR(VLOOKUP($R36,I:$Q,9,0),"")</f>
        <v/>
      </c>
      <c r="X36" s="11" t="str">
        <f>IFERROR(VLOOKUP($R36,J:$Q,8,0),"")</f>
        <v/>
      </c>
      <c r="Y36" s="11" t="str">
        <f>IFERROR(VLOOKUP($R36,K:$Q,7,0),"")</f>
        <v/>
      </c>
      <c r="Z36" s="11" t="str">
        <f>IFERROR(VLOOKUP($R36,L:$Q,6,0),"")</f>
        <v/>
      </c>
      <c r="AA36" s="11" t="str">
        <f>IFERROR(VLOOKUP($R36,M:$Q,5,0),"")</f>
        <v/>
      </c>
      <c r="AB36" s="11" t="str">
        <f>IFERROR(VLOOKUP($R36,N:$Q,4,0),"")</f>
        <v/>
      </c>
      <c r="AC36" s="11" t="str">
        <f>IFERROR(VLOOKUP($R36,O:$Q,3,0),"")</f>
        <v/>
      </c>
      <c r="AD36" s="11" t="str">
        <f>IFERROR(VLOOKUP($R36,P:$Q,2,0),"")</f>
        <v/>
      </c>
    </row>
    <row r="37" spans="1:30" x14ac:dyDescent="0.15">
      <c r="A37" s="9">
        <f>'AB Touchpoint System Workbook'!Z48</f>
        <v>43435</v>
      </c>
      <c r="B37" s="11">
        <f t="shared" si="0"/>
        <v>12</v>
      </c>
      <c r="C37" s="12" t="s">
        <v>19</v>
      </c>
      <c r="D37" s="12" t="e">
        <f>Q37&amp;C37&amp;'AB Touchpoint System Workbook'!#REF!</f>
        <v>#REF!</v>
      </c>
      <c r="E37" s="12" t="b">
        <f>IF(ISNUMBER(SEARCH(S$1,$D37)),MAX(E$1:E36)+1)</f>
        <v>0</v>
      </c>
      <c r="F37" s="12" t="b">
        <f>IF(ISNUMBER(SEARCH(T$1,$D37)),MAX(F$1:F36)+1)</f>
        <v>0</v>
      </c>
      <c r="G37" s="12" t="b">
        <f>IF(ISNUMBER(SEARCH(U$1,$D37)),MAX(G$1:G36)+1)</f>
        <v>0</v>
      </c>
      <c r="H37" s="12" t="b">
        <f>IF(ISNUMBER(SEARCH(V$1,$D37)),MAX(H$1:H36)+1)</f>
        <v>0</v>
      </c>
      <c r="I37" s="12" t="b">
        <f>IF(ISNUMBER(SEARCH(W$1,$D37)),MAX(I$1:I36)+1)</f>
        <v>0</v>
      </c>
      <c r="J37" s="12" t="b">
        <f>IF(ISNUMBER(SEARCH(X$1,$D37)),MAX(J$1:J36)+1)</f>
        <v>0</v>
      </c>
      <c r="K37" s="12" t="b">
        <f>IF(ISNUMBER(SEARCH(Y$1,$D37)),MAX(K$1:K36)+1)</f>
        <v>0</v>
      </c>
      <c r="L37" s="12" t="b">
        <f>IF(ISNUMBER(SEARCH(Z$1,$D37)),MAX(L$1:L36)+1)</f>
        <v>0</v>
      </c>
      <c r="M37" s="12" t="b">
        <f>IF(ISNUMBER(SEARCH(AA$1,$D37)),MAX(M$1:M36)+1)</f>
        <v>0</v>
      </c>
      <c r="N37" s="12" t="b">
        <f>IF(ISNUMBER(SEARCH(AB$1,$D37)),MAX(N$1:N36)+1)</f>
        <v>0</v>
      </c>
      <c r="O37" s="12" t="b">
        <f>IF(ISNUMBER(SEARCH(AC$1,$D37)),MAX(O$1:O36)+1)</f>
        <v>0</v>
      </c>
      <c r="P37" s="12" t="b">
        <f>IF(ISNUMBER(SEARCH(AD$1,$D37)),MAX(P$1:P36)+1)</f>
        <v>0</v>
      </c>
      <c r="Q37" s="12" t="str">
        <f>'AB Touchpoint System Workbook'!K48</f>
        <v>Client 36</v>
      </c>
      <c r="R37" s="13">
        <f t="shared" si="1"/>
        <v>36</v>
      </c>
      <c r="S37" s="11" t="str">
        <f>IFERROR(VLOOKUP($R37,E:$Q,13,0),"")</f>
        <v/>
      </c>
      <c r="T37" s="11" t="str">
        <f>IFERROR(VLOOKUP($R37,F:$Q,12,0),"")</f>
        <v/>
      </c>
      <c r="U37" s="11" t="str">
        <f>IFERROR(VLOOKUP($R37,G:$Q,11,0),"")</f>
        <v/>
      </c>
      <c r="V37" s="11" t="str">
        <f>IFERROR(VLOOKUP($R37,H:$Q,10,0),"")</f>
        <v/>
      </c>
      <c r="W37" s="11" t="str">
        <f>IFERROR(VLOOKUP($R37,I:$Q,9,0),"")</f>
        <v/>
      </c>
      <c r="X37" s="11" t="str">
        <f>IFERROR(VLOOKUP($R37,J:$Q,8,0),"")</f>
        <v/>
      </c>
      <c r="Y37" s="11" t="str">
        <f>IFERROR(VLOOKUP($R37,K:$Q,7,0),"")</f>
        <v/>
      </c>
      <c r="Z37" s="11" t="str">
        <f>IFERROR(VLOOKUP($R37,L:$Q,6,0),"")</f>
        <v/>
      </c>
      <c r="AA37" s="11" t="str">
        <f>IFERROR(VLOOKUP($R37,M:$Q,5,0),"")</f>
        <v/>
      </c>
      <c r="AB37" s="11" t="str">
        <f>IFERROR(VLOOKUP($R37,N:$Q,4,0),"")</f>
        <v/>
      </c>
      <c r="AC37" s="11" t="str">
        <f>IFERROR(VLOOKUP($R37,O:$Q,3,0),"")</f>
        <v/>
      </c>
      <c r="AD37" s="11" t="str">
        <f>IFERROR(VLOOKUP($R37,P:$Q,2,0),"")</f>
        <v/>
      </c>
    </row>
    <row r="38" spans="1:30" x14ac:dyDescent="0.15">
      <c r="A38" s="9">
        <f>'AB Touchpoint System Workbook'!Z49</f>
        <v>43101</v>
      </c>
      <c r="B38" s="11">
        <f t="shared" si="0"/>
        <v>1</v>
      </c>
      <c r="C38" s="12" t="s">
        <v>20</v>
      </c>
      <c r="D38" s="12" t="e">
        <f>Q38&amp;C38&amp;'AB Touchpoint System Workbook'!#REF!</f>
        <v>#REF!</v>
      </c>
      <c r="E38" s="12" t="b">
        <f>IF(ISNUMBER(SEARCH(S$1,$D38)),MAX(E$1:E37)+1)</f>
        <v>0</v>
      </c>
      <c r="F38" s="12" t="b">
        <f>IF(ISNUMBER(SEARCH(T$1,$D38)),MAX(F$1:F37)+1)</f>
        <v>0</v>
      </c>
      <c r="G38" s="12" t="b">
        <f>IF(ISNUMBER(SEARCH(U$1,$D38)),MAX(G$1:G37)+1)</f>
        <v>0</v>
      </c>
      <c r="H38" s="12" t="b">
        <f>IF(ISNUMBER(SEARCH(V$1,$D38)),MAX(H$1:H37)+1)</f>
        <v>0</v>
      </c>
      <c r="I38" s="12" t="b">
        <f>IF(ISNUMBER(SEARCH(W$1,$D38)),MAX(I$1:I37)+1)</f>
        <v>0</v>
      </c>
      <c r="J38" s="12" t="b">
        <f>IF(ISNUMBER(SEARCH(X$1,$D38)),MAX(J$1:J37)+1)</f>
        <v>0</v>
      </c>
      <c r="K38" s="12" t="b">
        <f>IF(ISNUMBER(SEARCH(Y$1,$D38)),MAX(K$1:K37)+1)</f>
        <v>0</v>
      </c>
      <c r="L38" s="12" t="b">
        <f>IF(ISNUMBER(SEARCH(Z$1,$D38)),MAX(L$1:L37)+1)</f>
        <v>0</v>
      </c>
      <c r="M38" s="12" t="b">
        <f>IF(ISNUMBER(SEARCH(AA$1,$D38)),MAX(M$1:M37)+1)</f>
        <v>0</v>
      </c>
      <c r="N38" s="12" t="b">
        <f>IF(ISNUMBER(SEARCH(AB$1,$D38)),MAX(N$1:N37)+1)</f>
        <v>0</v>
      </c>
      <c r="O38" s="12" t="b">
        <f>IF(ISNUMBER(SEARCH(AC$1,$D38)),MAX(O$1:O37)+1)</f>
        <v>0</v>
      </c>
      <c r="P38" s="12" t="b">
        <f>IF(ISNUMBER(SEARCH(AD$1,$D38)),MAX(P$1:P37)+1)</f>
        <v>0</v>
      </c>
      <c r="Q38" s="12" t="str">
        <f>'AB Touchpoint System Workbook'!K49</f>
        <v>Client 37</v>
      </c>
      <c r="R38" s="13">
        <f t="shared" si="1"/>
        <v>37</v>
      </c>
      <c r="S38" s="11" t="str">
        <f>IFERROR(VLOOKUP($R38,E:$Q,13,0),"")</f>
        <v/>
      </c>
      <c r="T38" s="11" t="str">
        <f>IFERROR(VLOOKUP($R38,F:$Q,12,0),"")</f>
        <v/>
      </c>
      <c r="U38" s="11" t="str">
        <f>IFERROR(VLOOKUP($R38,G:$Q,11,0),"")</f>
        <v/>
      </c>
      <c r="V38" s="11" t="str">
        <f>IFERROR(VLOOKUP($R38,H:$Q,10,0),"")</f>
        <v/>
      </c>
      <c r="W38" s="11" t="str">
        <f>IFERROR(VLOOKUP($R38,I:$Q,9,0),"")</f>
        <v/>
      </c>
      <c r="X38" s="11" t="str">
        <f>IFERROR(VLOOKUP($R38,J:$Q,8,0),"")</f>
        <v/>
      </c>
      <c r="Y38" s="11" t="str">
        <f>IFERROR(VLOOKUP($R38,K:$Q,7,0),"")</f>
        <v/>
      </c>
      <c r="Z38" s="11" t="str">
        <f>IFERROR(VLOOKUP($R38,L:$Q,6,0),"")</f>
        <v/>
      </c>
      <c r="AA38" s="11" t="str">
        <f>IFERROR(VLOOKUP($R38,M:$Q,5,0),"")</f>
        <v/>
      </c>
      <c r="AB38" s="11" t="str">
        <f>IFERROR(VLOOKUP($R38,N:$Q,4,0),"")</f>
        <v/>
      </c>
      <c r="AC38" s="11" t="str">
        <f>IFERROR(VLOOKUP($R38,O:$Q,3,0),"")</f>
        <v/>
      </c>
      <c r="AD38" s="11" t="str">
        <f>IFERROR(VLOOKUP($R38,P:$Q,2,0),"")</f>
        <v/>
      </c>
    </row>
    <row r="39" spans="1:30" x14ac:dyDescent="0.15">
      <c r="A39" s="9">
        <f>'AB Touchpoint System Workbook'!Z50</f>
        <v>43132</v>
      </c>
      <c r="B39" s="11">
        <f t="shared" si="0"/>
        <v>2</v>
      </c>
      <c r="C39" s="12" t="s">
        <v>21</v>
      </c>
      <c r="D39" s="12" t="e">
        <f>Q39&amp;C39&amp;'AB Touchpoint System Workbook'!#REF!</f>
        <v>#REF!</v>
      </c>
      <c r="E39" s="12" t="b">
        <f>IF(ISNUMBER(SEARCH(S$1,$D39)),MAX(E$1:E38)+1)</f>
        <v>0</v>
      </c>
      <c r="F39" s="12" t="b">
        <f>IF(ISNUMBER(SEARCH(T$1,$D39)),MAX(F$1:F38)+1)</f>
        <v>0</v>
      </c>
      <c r="G39" s="12" t="b">
        <f>IF(ISNUMBER(SEARCH(U$1,$D39)),MAX(G$1:G38)+1)</f>
        <v>0</v>
      </c>
      <c r="H39" s="12" t="b">
        <f>IF(ISNUMBER(SEARCH(V$1,$D39)),MAX(H$1:H38)+1)</f>
        <v>0</v>
      </c>
      <c r="I39" s="12" t="b">
        <f>IF(ISNUMBER(SEARCH(W$1,$D39)),MAX(I$1:I38)+1)</f>
        <v>0</v>
      </c>
      <c r="J39" s="12" t="b">
        <f>IF(ISNUMBER(SEARCH(X$1,$D39)),MAX(J$1:J38)+1)</f>
        <v>0</v>
      </c>
      <c r="K39" s="12" t="b">
        <f>IF(ISNUMBER(SEARCH(Y$1,$D39)),MAX(K$1:K38)+1)</f>
        <v>0</v>
      </c>
      <c r="L39" s="12" t="b">
        <f>IF(ISNUMBER(SEARCH(Z$1,$D39)),MAX(L$1:L38)+1)</f>
        <v>0</v>
      </c>
      <c r="M39" s="12" t="b">
        <f>IF(ISNUMBER(SEARCH(AA$1,$D39)),MAX(M$1:M38)+1)</f>
        <v>0</v>
      </c>
      <c r="N39" s="12" t="b">
        <f>IF(ISNUMBER(SEARCH(AB$1,$D39)),MAX(N$1:N38)+1)</f>
        <v>0</v>
      </c>
      <c r="O39" s="12" t="b">
        <f>IF(ISNUMBER(SEARCH(AC$1,$D39)),MAX(O$1:O38)+1)</f>
        <v>0</v>
      </c>
      <c r="P39" s="12" t="b">
        <f>IF(ISNUMBER(SEARCH(AD$1,$D39)),MAX(P$1:P38)+1)</f>
        <v>0</v>
      </c>
      <c r="Q39" s="12" t="str">
        <f>'AB Touchpoint System Workbook'!K50</f>
        <v>Client 38</v>
      </c>
      <c r="R39" s="13">
        <f t="shared" si="1"/>
        <v>38</v>
      </c>
      <c r="S39" s="11" t="str">
        <f>IFERROR(VLOOKUP($R39,E:$Q,13,0),"")</f>
        <v/>
      </c>
      <c r="T39" s="11" t="str">
        <f>IFERROR(VLOOKUP($R39,F:$Q,12,0),"")</f>
        <v/>
      </c>
      <c r="U39" s="11" t="str">
        <f>IFERROR(VLOOKUP($R39,G:$Q,11,0),"")</f>
        <v/>
      </c>
      <c r="V39" s="11" t="str">
        <f>IFERROR(VLOOKUP($R39,H:$Q,10,0),"")</f>
        <v/>
      </c>
      <c r="W39" s="11" t="str">
        <f>IFERROR(VLOOKUP($R39,I:$Q,9,0),"")</f>
        <v/>
      </c>
      <c r="X39" s="11" t="str">
        <f>IFERROR(VLOOKUP($R39,J:$Q,8,0),"")</f>
        <v/>
      </c>
      <c r="Y39" s="11" t="str">
        <f>IFERROR(VLOOKUP($R39,K:$Q,7,0),"")</f>
        <v/>
      </c>
      <c r="Z39" s="11" t="str">
        <f>IFERROR(VLOOKUP($R39,L:$Q,6,0),"")</f>
        <v/>
      </c>
      <c r="AA39" s="11" t="str">
        <f>IFERROR(VLOOKUP($R39,M:$Q,5,0),"")</f>
        <v/>
      </c>
      <c r="AB39" s="11" t="str">
        <f>IFERROR(VLOOKUP($R39,N:$Q,4,0),"")</f>
        <v/>
      </c>
      <c r="AC39" s="11" t="str">
        <f>IFERROR(VLOOKUP($R39,O:$Q,3,0),"")</f>
        <v/>
      </c>
      <c r="AD39" s="11" t="str">
        <f>IFERROR(VLOOKUP($R39,P:$Q,2,0),"")</f>
        <v/>
      </c>
    </row>
    <row r="40" spans="1:30" x14ac:dyDescent="0.15">
      <c r="A40" s="9">
        <f>'AB Touchpoint System Workbook'!Z51</f>
        <v>43160</v>
      </c>
      <c r="B40" s="11">
        <f t="shared" si="0"/>
        <v>3</v>
      </c>
      <c r="C40" s="12" t="s">
        <v>22</v>
      </c>
      <c r="D40" s="12" t="e">
        <f>Q40&amp;C40&amp;'AB Touchpoint System Workbook'!#REF!</f>
        <v>#REF!</v>
      </c>
      <c r="E40" s="12" t="b">
        <f>IF(ISNUMBER(SEARCH(S$1,$D40)),MAX(E$1:E39)+1)</f>
        <v>0</v>
      </c>
      <c r="F40" s="12" t="b">
        <f>IF(ISNUMBER(SEARCH(T$1,$D40)),MAX(F$1:F39)+1)</f>
        <v>0</v>
      </c>
      <c r="G40" s="12" t="b">
        <f>IF(ISNUMBER(SEARCH(U$1,$D40)),MAX(G$1:G39)+1)</f>
        <v>0</v>
      </c>
      <c r="H40" s="12" t="b">
        <f>IF(ISNUMBER(SEARCH(V$1,$D40)),MAX(H$1:H39)+1)</f>
        <v>0</v>
      </c>
      <c r="I40" s="12" t="b">
        <f>IF(ISNUMBER(SEARCH(W$1,$D40)),MAX(I$1:I39)+1)</f>
        <v>0</v>
      </c>
      <c r="J40" s="12" t="b">
        <f>IF(ISNUMBER(SEARCH(X$1,$D40)),MAX(J$1:J39)+1)</f>
        <v>0</v>
      </c>
      <c r="K40" s="12" t="b">
        <f>IF(ISNUMBER(SEARCH(Y$1,$D40)),MAX(K$1:K39)+1)</f>
        <v>0</v>
      </c>
      <c r="L40" s="12" t="b">
        <f>IF(ISNUMBER(SEARCH(Z$1,$D40)),MAX(L$1:L39)+1)</f>
        <v>0</v>
      </c>
      <c r="M40" s="12" t="b">
        <f>IF(ISNUMBER(SEARCH(AA$1,$D40)),MAX(M$1:M39)+1)</f>
        <v>0</v>
      </c>
      <c r="N40" s="12" t="b">
        <f>IF(ISNUMBER(SEARCH(AB$1,$D40)),MAX(N$1:N39)+1)</f>
        <v>0</v>
      </c>
      <c r="O40" s="12" t="b">
        <f>IF(ISNUMBER(SEARCH(AC$1,$D40)),MAX(O$1:O39)+1)</f>
        <v>0</v>
      </c>
      <c r="P40" s="12" t="b">
        <f>IF(ISNUMBER(SEARCH(AD$1,$D40)),MAX(P$1:P39)+1)</f>
        <v>0</v>
      </c>
      <c r="Q40" s="12" t="str">
        <f>'AB Touchpoint System Workbook'!K51</f>
        <v>Client 39</v>
      </c>
      <c r="R40" s="13">
        <f t="shared" si="1"/>
        <v>39</v>
      </c>
      <c r="S40" s="11" t="str">
        <f>IFERROR(VLOOKUP($R40,E:$Q,13,0),"")</f>
        <v/>
      </c>
      <c r="T40" s="11" t="str">
        <f>IFERROR(VLOOKUP($R40,F:$Q,12,0),"")</f>
        <v/>
      </c>
      <c r="U40" s="11" t="str">
        <f>IFERROR(VLOOKUP($R40,G:$Q,11,0),"")</f>
        <v/>
      </c>
      <c r="V40" s="11" t="str">
        <f>IFERROR(VLOOKUP($R40,H:$Q,10,0),"")</f>
        <v/>
      </c>
      <c r="W40" s="11" t="str">
        <f>IFERROR(VLOOKUP($R40,I:$Q,9,0),"")</f>
        <v/>
      </c>
      <c r="X40" s="11" t="str">
        <f>IFERROR(VLOOKUP($R40,J:$Q,8,0),"")</f>
        <v/>
      </c>
      <c r="Y40" s="11" t="str">
        <f>IFERROR(VLOOKUP($R40,K:$Q,7,0),"")</f>
        <v/>
      </c>
      <c r="Z40" s="11" t="str">
        <f>IFERROR(VLOOKUP($R40,L:$Q,6,0),"")</f>
        <v/>
      </c>
      <c r="AA40" s="11" t="str">
        <f>IFERROR(VLOOKUP($R40,M:$Q,5,0),"")</f>
        <v/>
      </c>
      <c r="AB40" s="11" t="str">
        <f>IFERROR(VLOOKUP($R40,N:$Q,4,0),"")</f>
        <v/>
      </c>
      <c r="AC40" s="11" t="str">
        <f>IFERROR(VLOOKUP($R40,O:$Q,3,0),"")</f>
        <v/>
      </c>
      <c r="AD40" s="11" t="str">
        <f>IFERROR(VLOOKUP($R40,P:$Q,2,0),"")</f>
        <v/>
      </c>
    </row>
    <row r="41" spans="1:30" x14ac:dyDescent="0.15">
      <c r="A41" s="9">
        <f>'AB Touchpoint System Workbook'!Z52</f>
        <v>43191</v>
      </c>
      <c r="B41" s="11">
        <f t="shared" si="0"/>
        <v>4</v>
      </c>
      <c r="C41" s="12" t="s">
        <v>23</v>
      </c>
      <c r="D41" s="12" t="e">
        <f>Q41&amp;C41&amp;'AB Touchpoint System Workbook'!#REF!</f>
        <v>#REF!</v>
      </c>
      <c r="E41" s="12" t="b">
        <f>IF(ISNUMBER(SEARCH(S$1,$D41)),MAX(E$1:E40)+1)</f>
        <v>0</v>
      </c>
      <c r="F41" s="12" t="b">
        <f>IF(ISNUMBER(SEARCH(T$1,$D41)),MAX(F$1:F40)+1)</f>
        <v>0</v>
      </c>
      <c r="G41" s="12" t="b">
        <f>IF(ISNUMBER(SEARCH(U$1,$D41)),MAX(G$1:G40)+1)</f>
        <v>0</v>
      </c>
      <c r="H41" s="12" t="b">
        <f>IF(ISNUMBER(SEARCH(V$1,$D41)),MAX(H$1:H40)+1)</f>
        <v>0</v>
      </c>
      <c r="I41" s="12" t="b">
        <f>IF(ISNUMBER(SEARCH(W$1,$D41)),MAX(I$1:I40)+1)</f>
        <v>0</v>
      </c>
      <c r="J41" s="12" t="b">
        <f>IF(ISNUMBER(SEARCH(X$1,$D41)),MAX(J$1:J40)+1)</f>
        <v>0</v>
      </c>
      <c r="K41" s="12" t="b">
        <f>IF(ISNUMBER(SEARCH(Y$1,$D41)),MAX(K$1:K40)+1)</f>
        <v>0</v>
      </c>
      <c r="L41" s="12" t="b">
        <f>IF(ISNUMBER(SEARCH(Z$1,$D41)),MAX(L$1:L40)+1)</f>
        <v>0</v>
      </c>
      <c r="M41" s="12" t="b">
        <f>IF(ISNUMBER(SEARCH(AA$1,$D41)),MAX(M$1:M40)+1)</f>
        <v>0</v>
      </c>
      <c r="N41" s="12" t="b">
        <f>IF(ISNUMBER(SEARCH(AB$1,$D41)),MAX(N$1:N40)+1)</f>
        <v>0</v>
      </c>
      <c r="O41" s="12" t="b">
        <f>IF(ISNUMBER(SEARCH(AC$1,$D41)),MAX(O$1:O40)+1)</f>
        <v>0</v>
      </c>
      <c r="P41" s="12" t="b">
        <f>IF(ISNUMBER(SEARCH(AD$1,$D41)),MAX(P$1:P40)+1)</f>
        <v>0</v>
      </c>
      <c r="Q41" s="12" t="str">
        <f>'AB Touchpoint System Workbook'!K52</f>
        <v>Client 40</v>
      </c>
      <c r="R41" s="13">
        <f t="shared" si="1"/>
        <v>40</v>
      </c>
      <c r="S41" s="11" t="str">
        <f>IFERROR(VLOOKUP($R41,E:$Q,13,0),"")</f>
        <v/>
      </c>
      <c r="T41" s="11" t="str">
        <f>IFERROR(VLOOKUP($R41,F:$Q,12,0),"")</f>
        <v/>
      </c>
      <c r="U41" s="11" t="str">
        <f>IFERROR(VLOOKUP($R41,G:$Q,11,0),"")</f>
        <v/>
      </c>
      <c r="V41" s="11" t="str">
        <f>IFERROR(VLOOKUP($R41,H:$Q,10,0),"")</f>
        <v/>
      </c>
      <c r="W41" s="11" t="str">
        <f>IFERROR(VLOOKUP($R41,I:$Q,9,0),"")</f>
        <v/>
      </c>
      <c r="X41" s="11" t="str">
        <f>IFERROR(VLOOKUP($R41,J:$Q,8,0),"")</f>
        <v/>
      </c>
      <c r="Y41" s="11" t="str">
        <f>IFERROR(VLOOKUP($R41,K:$Q,7,0),"")</f>
        <v/>
      </c>
      <c r="Z41" s="11" t="str">
        <f>IFERROR(VLOOKUP($R41,L:$Q,6,0),"")</f>
        <v/>
      </c>
      <c r="AA41" s="11" t="str">
        <f>IFERROR(VLOOKUP($R41,M:$Q,5,0),"")</f>
        <v/>
      </c>
      <c r="AB41" s="11" t="str">
        <f>IFERROR(VLOOKUP($R41,N:$Q,4,0),"")</f>
        <v/>
      </c>
      <c r="AC41" s="11" t="str">
        <f>IFERROR(VLOOKUP($R41,O:$Q,3,0),"")</f>
        <v/>
      </c>
      <c r="AD41" s="11" t="str">
        <f>IFERROR(VLOOKUP($R41,P:$Q,2,0),"")</f>
        <v/>
      </c>
    </row>
    <row r="42" spans="1:30" x14ac:dyDescent="0.15">
      <c r="A42" s="9">
        <f>'AB Touchpoint System Workbook'!Z53</f>
        <v>43221</v>
      </c>
      <c r="B42" s="11">
        <f t="shared" si="0"/>
        <v>5</v>
      </c>
      <c r="C42" s="12" t="s">
        <v>24</v>
      </c>
      <c r="D42" s="12" t="e">
        <f>Q42&amp;C42&amp;'AB Touchpoint System Workbook'!#REF!</f>
        <v>#REF!</v>
      </c>
      <c r="E42" s="12" t="b">
        <f>IF(ISNUMBER(SEARCH(S$1,$D42)),MAX(E$1:E41)+1)</f>
        <v>0</v>
      </c>
      <c r="F42" s="12" t="b">
        <f>IF(ISNUMBER(SEARCH(T$1,$D42)),MAX(F$1:F41)+1)</f>
        <v>0</v>
      </c>
      <c r="G42" s="12" t="b">
        <f>IF(ISNUMBER(SEARCH(U$1,$D42)),MAX(G$1:G41)+1)</f>
        <v>0</v>
      </c>
      <c r="H42" s="12" t="b">
        <f>IF(ISNUMBER(SEARCH(V$1,$D42)),MAX(H$1:H41)+1)</f>
        <v>0</v>
      </c>
      <c r="I42" s="12" t="b">
        <f>IF(ISNUMBER(SEARCH(W$1,$D42)),MAX(I$1:I41)+1)</f>
        <v>0</v>
      </c>
      <c r="J42" s="12" t="b">
        <f>IF(ISNUMBER(SEARCH(X$1,$D42)),MAX(J$1:J41)+1)</f>
        <v>0</v>
      </c>
      <c r="K42" s="12" t="b">
        <f>IF(ISNUMBER(SEARCH(Y$1,$D42)),MAX(K$1:K41)+1)</f>
        <v>0</v>
      </c>
      <c r="L42" s="12" t="b">
        <f>IF(ISNUMBER(SEARCH(Z$1,$D42)),MAX(L$1:L41)+1)</f>
        <v>0</v>
      </c>
      <c r="M42" s="12" t="b">
        <f>IF(ISNUMBER(SEARCH(AA$1,$D42)),MAX(M$1:M41)+1)</f>
        <v>0</v>
      </c>
      <c r="N42" s="12" t="b">
        <f>IF(ISNUMBER(SEARCH(AB$1,$D42)),MAX(N$1:N41)+1)</f>
        <v>0</v>
      </c>
      <c r="O42" s="12" t="b">
        <f>IF(ISNUMBER(SEARCH(AC$1,$D42)),MAX(O$1:O41)+1)</f>
        <v>0</v>
      </c>
      <c r="P42" s="12" t="b">
        <f>IF(ISNUMBER(SEARCH(AD$1,$D42)),MAX(P$1:P41)+1)</f>
        <v>0</v>
      </c>
      <c r="Q42" s="12" t="str">
        <f>'AB Touchpoint System Workbook'!K53</f>
        <v>Client 41</v>
      </c>
      <c r="R42" s="13">
        <f t="shared" si="1"/>
        <v>41</v>
      </c>
      <c r="S42" s="11" t="str">
        <f>IFERROR(VLOOKUP($R42,E:$Q,13,0),"")</f>
        <v/>
      </c>
      <c r="T42" s="11" t="str">
        <f>IFERROR(VLOOKUP($R42,F:$Q,12,0),"")</f>
        <v/>
      </c>
      <c r="U42" s="11" t="str">
        <f>IFERROR(VLOOKUP($R42,G:$Q,11,0),"")</f>
        <v/>
      </c>
      <c r="V42" s="11" t="str">
        <f>IFERROR(VLOOKUP($R42,H:$Q,10,0),"")</f>
        <v/>
      </c>
      <c r="W42" s="11" t="str">
        <f>IFERROR(VLOOKUP($R42,I:$Q,9,0),"")</f>
        <v/>
      </c>
      <c r="X42" s="11" t="str">
        <f>IFERROR(VLOOKUP($R42,J:$Q,8,0),"")</f>
        <v/>
      </c>
      <c r="Y42" s="11" t="str">
        <f>IFERROR(VLOOKUP($R42,K:$Q,7,0),"")</f>
        <v/>
      </c>
      <c r="Z42" s="11" t="str">
        <f>IFERROR(VLOOKUP($R42,L:$Q,6,0),"")</f>
        <v/>
      </c>
      <c r="AA42" s="11" t="str">
        <f>IFERROR(VLOOKUP($R42,M:$Q,5,0),"")</f>
        <v/>
      </c>
      <c r="AB42" s="11" t="str">
        <f>IFERROR(VLOOKUP($R42,N:$Q,4,0),"")</f>
        <v/>
      </c>
      <c r="AC42" s="11" t="str">
        <f>IFERROR(VLOOKUP($R42,O:$Q,3,0),"")</f>
        <v/>
      </c>
      <c r="AD42" s="11" t="str">
        <f>IFERROR(VLOOKUP($R42,P:$Q,2,0),"")</f>
        <v/>
      </c>
    </row>
    <row r="43" spans="1:30" x14ac:dyDescent="0.15">
      <c r="A43" s="9">
        <f>'AB Touchpoint System Workbook'!Z54</f>
        <v>43252</v>
      </c>
      <c r="B43" s="11">
        <f t="shared" si="0"/>
        <v>6</v>
      </c>
      <c r="C43" s="12" t="s">
        <v>25</v>
      </c>
      <c r="D43" s="12" t="e">
        <f>Q43&amp;C43&amp;'AB Touchpoint System Workbook'!#REF!</f>
        <v>#REF!</v>
      </c>
      <c r="E43" s="12" t="b">
        <f>IF(ISNUMBER(SEARCH(S$1,$D43)),MAX(E$1:E42)+1)</f>
        <v>0</v>
      </c>
      <c r="F43" s="12" t="b">
        <f>IF(ISNUMBER(SEARCH(T$1,$D43)),MAX(F$1:F42)+1)</f>
        <v>0</v>
      </c>
      <c r="G43" s="12" t="b">
        <f>IF(ISNUMBER(SEARCH(U$1,$D43)),MAX(G$1:G42)+1)</f>
        <v>0</v>
      </c>
      <c r="H43" s="12" t="b">
        <f>IF(ISNUMBER(SEARCH(V$1,$D43)),MAX(H$1:H42)+1)</f>
        <v>0</v>
      </c>
      <c r="I43" s="12" t="b">
        <f>IF(ISNUMBER(SEARCH(W$1,$D43)),MAX(I$1:I42)+1)</f>
        <v>0</v>
      </c>
      <c r="J43" s="12" t="b">
        <f>IF(ISNUMBER(SEARCH(X$1,$D43)),MAX(J$1:J42)+1)</f>
        <v>0</v>
      </c>
      <c r="K43" s="12" t="b">
        <f>IF(ISNUMBER(SEARCH(Y$1,$D43)),MAX(K$1:K42)+1)</f>
        <v>0</v>
      </c>
      <c r="L43" s="12" t="b">
        <f>IF(ISNUMBER(SEARCH(Z$1,$D43)),MAX(L$1:L42)+1)</f>
        <v>0</v>
      </c>
      <c r="M43" s="12" t="b">
        <f>IF(ISNUMBER(SEARCH(AA$1,$D43)),MAX(M$1:M42)+1)</f>
        <v>0</v>
      </c>
      <c r="N43" s="12" t="b">
        <f>IF(ISNUMBER(SEARCH(AB$1,$D43)),MAX(N$1:N42)+1)</f>
        <v>0</v>
      </c>
      <c r="O43" s="12" t="b">
        <f>IF(ISNUMBER(SEARCH(AC$1,$D43)),MAX(O$1:O42)+1)</f>
        <v>0</v>
      </c>
      <c r="P43" s="12" t="b">
        <f>IF(ISNUMBER(SEARCH(AD$1,$D43)),MAX(P$1:P42)+1)</f>
        <v>0</v>
      </c>
      <c r="Q43" s="12" t="str">
        <f>'AB Touchpoint System Workbook'!K54</f>
        <v>Client 42</v>
      </c>
      <c r="R43" s="13">
        <f t="shared" si="1"/>
        <v>42</v>
      </c>
      <c r="S43" s="11" t="str">
        <f>IFERROR(VLOOKUP($R43,E:$Q,13,0),"")</f>
        <v/>
      </c>
      <c r="T43" s="11" t="str">
        <f>IFERROR(VLOOKUP($R43,F:$Q,12,0),"")</f>
        <v/>
      </c>
      <c r="U43" s="11" t="str">
        <f>IFERROR(VLOOKUP($R43,G:$Q,11,0),"")</f>
        <v/>
      </c>
      <c r="V43" s="11" t="str">
        <f>IFERROR(VLOOKUP($R43,H:$Q,10,0),"")</f>
        <v/>
      </c>
      <c r="W43" s="11" t="str">
        <f>IFERROR(VLOOKUP($R43,I:$Q,9,0),"")</f>
        <v/>
      </c>
      <c r="X43" s="11" t="str">
        <f>IFERROR(VLOOKUP($R43,J:$Q,8,0),"")</f>
        <v/>
      </c>
      <c r="Y43" s="11" t="str">
        <f>IFERROR(VLOOKUP($R43,K:$Q,7,0),"")</f>
        <v/>
      </c>
      <c r="Z43" s="11" t="str">
        <f>IFERROR(VLOOKUP($R43,L:$Q,6,0),"")</f>
        <v/>
      </c>
      <c r="AA43" s="11" t="str">
        <f>IFERROR(VLOOKUP($R43,M:$Q,5,0),"")</f>
        <v/>
      </c>
      <c r="AB43" s="11" t="str">
        <f>IFERROR(VLOOKUP($R43,N:$Q,4,0),"")</f>
        <v/>
      </c>
      <c r="AC43" s="11" t="str">
        <f>IFERROR(VLOOKUP($R43,O:$Q,3,0),"")</f>
        <v/>
      </c>
      <c r="AD43" s="11" t="str">
        <f>IFERROR(VLOOKUP($R43,P:$Q,2,0),"")</f>
        <v/>
      </c>
    </row>
    <row r="44" spans="1:30" x14ac:dyDescent="0.15">
      <c r="A44" s="9">
        <f>'AB Touchpoint System Workbook'!Z55</f>
        <v>43282</v>
      </c>
      <c r="B44" s="11">
        <f t="shared" si="0"/>
        <v>7</v>
      </c>
      <c r="C44" s="12" t="s">
        <v>26</v>
      </c>
      <c r="D44" s="12" t="e">
        <f>Q44&amp;C44&amp;'AB Touchpoint System Workbook'!#REF!</f>
        <v>#REF!</v>
      </c>
      <c r="E44" s="12" t="b">
        <f>IF(ISNUMBER(SEARCH(S$1,$D44)),MAX(E$1:E43)+1)</f>
        <v>0</v>
      </c>
      <c r="F44" s="12" t="b">
        <f>IF(ISNUMBER(SEARCH(T$1,$D44)),MAX(F$1:F43)+1)</f>
        <v>0</v>
      </c>
      <c r="G44" s="12" t="b">
        <f>IF(ISNUMBER(SEARCH(U$1,$D44)),MAX(G$1:G43)+1)</f>
        <v>0</v>
      </c>
      <c r="H44" s="12" t="b">
        <f>IF(ISNUMBER(SEARCH(V$1,$D44)),MAX(H$1:H43)+1)</f>
        <v>0</v>
      </c>
      <c r="I44" s="12" t="b">
        <f>IF(ISNUMBER(SEARCH(W$1,$D44)),MAX(I$1:I43)+1)</f>
        <v>0</v>
      </c>
      <c r="J44" s="12" t="b">
        <f>IF(ISNUMBER(SEARCH(X$1,$D44)),MAX(J$1:J43)+1)</f>
        <v>0</v>
      </c>
      <c r="K44" s="12" t="b">
        <f>IF(ISNUMBER(SEARCH(Y$1,$D44)),MAX(K$1:K43)+1)</f>
        <v>0</v>
      </c>
      <c r="L44" s="12" t="b">
        <f>IF(ISNUMBER(SEARCH(Z$1,$D44)),MAX(L$1:L43)+1)</f>
        <v>0</v>
      </c>
      <c r="M44" s="12" t="b">
        <f>IF(ISNUMBER(SEARCH(AA$1,$D44)),MAX(M$1:M43)+1)</f>
        <v>0</v>
      </c>
      <c r="N44" s="12" t="b">
        <f>IF(ISNUMBER(SEARCH(AB$1,$D44)),MAX(N$1:N43)+1)</f>
        <v>0</v>
      </c>
      <c r="O44" s="12" t="b">
        <f>IF(ISNUMBER(SEARCH(AC$1,$D44)),MAX(O$1:O43)+1)</f>
        <v>0</v>
      </c>
      <c r="P44" s="12" t="b">
        <f>IF(ISNUMBER(SEARCH(AD$1,$D44)),MAX(P$1:P43)+1)</f>
        <v>0</v>
      </c>
      <c r="Q44" s="12" t="str">
        <f>'AB Touchpoint System Workbook'!K55</f>
        <v>Client 43</v>
      </c>
      <c r="R44" s="13">
        <f t="shared" si="1"/>
        <v>43</v>
      </c>
      <c r="S44" s="11" t="str">
        <f>IFERROR(VLOOKUP($R44,E:$Q,13,0),"")</f>
        <v/>
      </c>
      <c r="T44" s="11" t="str">
        <f>IFERROR(VLOOKUP($R44,F:$Q,12,0),"")</f>
        <v/>
      </c>
      <c r="U44" s="11" t="str">
        <f>IFERROR(VLOOKUP($R44,G:$Q,11,0),"")</f>
        <v/>
      </c>
      <c r="V44" s="11" t="str">
        <f>IFERROR(VLOOKUP($R44,H:$Q,10,0),"")</f>
        <v/>
      </c>
      <c r="W44" s="11" t="str">
        <f>IFERROR(VLOOKUP($R44,I:$Q,9,0),"")</f>
        <v/>
      </c>
      <c r="X44" s="11" t="str">
        <f>IFERROR(VLOOKUP($R44,J:$Q,8,0),"")</f>
        <v/>
      </c>
      <c r="Y44" s="11" t="str">
        <f>IFERROR(VLOOKUP($R44,K:$Q,7,0),"")</f>
        <v/>
      </c>
      <c r="Z44" s="11" t="str">
        <f>IFERROR(VLOOKUP($R44,L:$Q,6,0),"")</f>
        <v/>
      </c>
      <c r="AA44" s="11" t="str">
        <f>IFERROR(VLOOKUP($R44,M:$Q,5,0),"")</f>
        <v/>
      </c>
      <c r="AB44" s="11" t="str">
        <f>IFERROR(VLOOKUP($R44,N:$Q,4,0),"")</f>
        <v/>
      </c>
      <c r="AC44" s="11" t="str">
        <f>IFERROR(VLOOKUP($R44,O:$Q,3,0),"")</f>
        <v/>
      </c>
      <c r="AD44" s="11" t="str">
        <f>IFERROR(VLOOKUP($R44,P:$Q,2,0),"")</f>
        <v/>
      </c>
    </row>
    <row r="45" spans="1:30" x14ac:dyDescent="0.15">
      <c r="A45" s="9">
        <f>'AB Touchpoint System Workbook'!Z56</f>
        <v>43313</v>
      </c>
      <c r="B45" s="11">
        <f t="shared" si="0"/>
        <v>8</v>
      </c>
      <c r="C45" s="12" t="s">
        <v>27</v>
      </c>
      <c r="D45" s="12" t="e">
        <f>Q45&amp;C45&amp;'AB Touchpoint System Workbook'!#REF!</f>
        <v>#REF!</v>
      </c>
      <c r="E45" s="12" t="b">
        <f>IF(ISNUMBER(SEARCH(S$1,$D45)),MAX(E$1:E44)+1)</f>
        <v>0</v>
      </c>
      <c r="F45" s="12" t="b">
        <f>IF(ISNUMBER(SEARCH(T$1,$D45)),MAX(F$1:F44)+1)</f>
        <v>0</v>
      </c>
      <c r="G45" s="12" t="b">
        <f>IF(ISNUMBER(SEARCH(U$1,$D45)),MAX(G$1:G44)+1)</f>
        <v>0</v>
      </c>
      <c r="H45" s="12" t="b">
        <f>IF(ISNUMBER(SEARCH(V$1,$D45)),MAX(H$1:H44)+1)</f>
        <v>0</v>
      </c>
      <c r="I45" s="12" t="b">
        <f>IF(ISNUMBER(SEARCH(W$1,$D45)),MAX(I$1:I44)+1)</f>
        <v>0</v>
      </c>
      <c r="J45" s="12" t="b">
        <f>IF(ISNUMBER(SEARCH(X$1,$D45)),MAX(J$1:J44)+1)</f>
        <v>0</v>
      </c>
      <c r="K45" s="12" t="b">
        <f>IF(ISNUMBER(SEARCH(Y$1,$D45)),MAX(K$1:K44)+1)</f>
        <v>0</v>
      </c>
      <c r="L45" s="12" t="b">
        <f>IF(ISNUMBER(SEARCH(Z$1,$D45)),MAX(L$1:L44)+1)</f>
        <v>0</v>
      </c>
      <c r="M45" s="12" t="b">
        <f>IF(ISNUMBER(SEARCH(AA$1,$D45)),MAX(M$1:M44)+1)</f>
        <v>0</v>
      </c>
      <c r="N45" s="12" t="b">
        <f>IF(ISNUMBER(SEARCH(AB$1,$D45)),MAX(N$1:N44)+1)</f>
        <v>0</v>
      </c>
      <c r="O45" s="12" t="b">
        <f>IF(ISNUMBER(SEARCH(AC$1,$D45)),MAX(O$1:O44)+1)</f>
        <v>0</v>
      </c>
      <c r="P45" s="12" t="b">
        <f>IF(ISNUMBER(SEARCH(AD$1,$D45)),MAX(P$1:P44)+1)</f>
        <v>0</v>
      </c>
      <c r="Q45" s="12" t="str">
        <f>'AB Touchpoint System Workbook'!K56</f>
        <v>Client 44</v>
      </c>
      <c r="R45" s="13">
        <f t="shared" si="1"/>
        <v>44</v>
      </c>
      <c r="S45" s="11" t="str">
        <f>IFERROR(VLOOKUP($R45,E:$Q,13,0),"")</f>
        <v/>
      </c>
      <c r="T45" s="11" t="str">
        <f>IFERROR(VLOOKUP($R45,F:$Q,12,0),"")</f>
        <v/>
      </c>
      <c r="U45" s="11" t="str">
        <f>IFERROR(VLOOKUP($R45,G:$Q,11,0),"")</f>
        <v/>
      </c>
      <c r="V45" s="11" t="str">
        <f>IFERROR(VLOOKUP($R45,H:$Q,10,0),"")</f>
        <v/>
      </c>
      <c r="W45" s="11" t="str">
        <f>IFERROR(VLOOKUP($R45,I:$Q,9,0),"")</f>
        <v/>
      </c>
      <c r="X45" s="11" t="str">
        <f>IFERROR(VLOOKUP($R45,J:$Q,8,0),"")</f>
        <v/>
      </c>
      <c r="Y45" s="11" t="str">
        <f>IFERROR(VLOOKUP($R45,K:$Q,7,0),"")</f>
        <v/>
      </c>
      <c r="Z45" s="11" t="str">
        <f>IFERROR(VLOOKUP($R45,L:$Q,6,0),"")</f>
        <v/>
      </c>
      <c r="AA45" s="11" t="str">
        <f>IFERROR(VLOOKUP($R45,M:$Q,5,0),"")</f>
        <v/>
      </c>
      <c r="AB45" s="11" t="str">
        <f>IFERROR(VLOOKUP($R45,N:$Q,4,0),"")</f>
        <v/>
      </c>
      <c r="AC45" s="11" t="str">
        <f>IFERROR(VLOOKUP($R45,O:$Q,3,0),"")</f>
        <v/>
      </c>
      <c r="AD45" s="11" t="str">
        <f>IFERROR(VLOOKUP($R45,P:$Q,2,0),"")</f>
        <v/>
      </c>
    </row>
    <row r="46" spans="1:30" x14ac:dyDescent="0.15">
      <c r="A46" s="9">
        <f>'AB Touchpoint System Workbook'!Z57</f>
        <v>43344</v>
      </c>
      <c r="B46" s="11">
        <f t="shared" si="0"/>
        <v>9</v>
      </c>
      <c r="C46" s="12" t="s">
        <v>28</v>
      </c>
      <c r="D46" s="12" t="e">
        <f>Q46&amp;C46&amp;'AB Touchpoint System Workbook'!#REF!</f>
        <v>#REF!</v>
      </c>
      <c r="E46" s="12" t="b">
        <f>IF(ISNUMBER(SEARCH(S$1,$D46)),MAX(E$1:E45)+1)</f>
        <v>0</v>
      </c>
      <c r="F46" s="12" t="b">
        <f>IF(ISNUMBER(SEARCH(T$1,$D46)),MAX(F$1:F45)+1)</f>
        <v>0</v>
      </c>
      <c r="G46" s="12" t="b">
        <f>IF(ISNUMBER(SEARCH(U$1,$D46)),MAX(G$1:G45)+1)</f>
        <v>0</v>
      </c>
      <c r="H46" s="12" t="b">
        <f>IF(ISNUMBER(SEARCH(V$1,$D46)),MAX(H$1:H45)+1)</f>
        <v>0</v>
      </c>
      <c r="I46" s="12" t="b">
        <f>IF(ISNUMBER(SEARCH(W$1,$D46)),MAX(I$1:I45)+1)</f>
        <v>0</v>
      </c>
      <c r="J46" s="12" t="b">
        <f>IF(ISNUMBER(SEARCH(X$1,$D46)),MAX(J$1:J45)+1)</f>
        <v>0</v>
      </c>
      <c r="K46" s="12" t="b">
        <f>IF(ISNUMBER(SEARCH(Y$1,$D46)),MAX(K$1:K45)+1)</f>
        <v>0</v>
      </c>
      <c r="L46" s="12" t="b">
        <f>IF(ISNUMBER(SEARCH(Z$1,$D46)),MAX(L$1:L45)+1)</f>
        <v>0</v>
      </c>
      <c r="M46" s="12" t="b">
        <f>IF(ISNUMBER(SEARCH(AA$1,$D46)),MAX(M$1:M45)+1)</f>
        <v>0</v>
      </c>
      <c r="N46" s="12" t="b">
        <f>IF(ISNUMBER(SEARCH(AB$1,$D46)),MAX(N$1:N45)+1)</f>
        <v>0</v>
      </c>
      <c r="O46" s="12" t="b">
        <f>IF(ISNUMBER(SEARCH(AC$1,$D46)),MAX(O$1:O45)+1)</f>
        <v>0</v>
      </c>
      <c r="P46" s="12" t="b">
        <f>IF(ISNUMBER(SEARCH(AD$1,$D46)),MAX(P$1:P45)+1)</f>
        <v>0</v>
      </c>
      <c r="Q46" s="12" t="str">
        <f>'AB Touchpoint System Workbook'!K57</f>
        <v>Client 45</v>
      </c>
      <c r="R46" s="13">
        <f t="shared" si="1"/>
        <v>45</v>
      </c>
      <c r="S46" s="11" t="str">
        <f>IFERROR(VLOOKUP($R46,E:$Q,13,0),"")</f>
        <v/>
      </c>
      <c r="T46" s="11" t="str">
        <f>IFERROR(VLOOKUP($R46,F:$Q,12,0),"")</f>
        <v/>
      </c>
      <c r="U46" s="11" t="str">
        <f>IFERROR(VLOOKUP($R46,G:$Q,11,0),"")</f>
        <v/>
      </c>
      <c r="V46" s="11" t="str">
        <f>IFERROR(VLOOKUP($R46,H:$Q,10,0),"")</f>
        <v/>
      </c>
      <c r="W46" s="11" t="str">
        <f>IFERROR(VLOOKUP($R46,I:$Q,9,0),"")</f>
        <v/>
      </c>
      <c r="X46" s="11" t="str">
        <f>IFERROR(VLOOKUP($R46,J:$Q,8,0),"")</f>
        <v/>
      </c>
      <c r="Y46" s="11" t="str">
        <f>IFERROR(VLOOKUP($R46,K:$Q,7,0),"")</f>
        <v/>
      </c>
      <c r="Z46" s="11" t="str">
        <f>IFERROR(VLOOKUP($R46,L:$Q,6,0),"")</f>
        <v/>
      </c>
      <c r="AA46" s="11" t="str">
        <f>IFERROR(VLOOKUP($R46,M:$Q,5,0),"")</f>
        <v/>
      </c>
      <c r="AB46" s="11" t="str">
        <f>IFERROR(VLOOKUP($R46,N:$Q,4,0),"")</f>
        <v/>
      </c>
      <c r="AC46" s="11" t="str">
        <f>IFERROR(VLOOKUP($R46,O:$Q,3,0),"")</f>
        <v/>
      </c>
      <c r="AD46" s="11" t="str">
        <f>IFERROR(VLOOKUP($R46,P:$Q,2,0),"")</f>
        <v/>
      </c>
    </row>
    <row r="47" spans="1:30" x14ac:dyDescent="0.15">
      <c r="A47" s="9">
        <f>'AB Touchpoint System Workbook'!Z58</f>
        <v>43374</v>
      </c>
      <c r="B47" s="11">
        <f t="shared" si="0"/>
        <v>10</v>
      </c>
      <c r="C47" s="12" t="s">
        <v>1</v>
      </c>
      <c r="D47" s="12" t="e">
        <f>Q47&amp;C47&amp;'AB Touchpoint System Workbook'!#REF!</f>
        <v>#REF!</v>
      </c>
      <c r="E47" s="12" t="b">
        <f>IF(ISNUMBER(SEARCH(S$1,$D47)),MAX(E$1:E46)+1)</f>
        <v>0</v>
      </c>
      <c r="F47" s="12" t="b">
        <f>IF(ISNUMBER(SEARCH(T$1,$D47)),MAX(F$1:F46)+1)</f>
        <v>0</v>
      </c>
      <c r="G47" s="12" t="b">
        <f>IF(ISNUMBER(SEARCH(U$1,$D47)),MAX(G$1:G46)+1)</f>
        <v>0</v>
      </c>
      <c r="H47" s="12" t="b">
        <f>IF(ISNUMBER(SEARCH(V$1,$D47)),MAX(H$1:H46)+1)</f>
        <v>0</v>
      </c>
      <c r="I47" s="12" t="b">
        <f>IF(ISNUMBER(SEARCH(W$1,$D47)),MAX(I$1:I46)+1)</f>
        <v>0</v>
      </c>
      <c r="J47" s="12" t="b">
        <f>IF(ISNUMBER(SEARCH(X$1,$D47)),MAX(J$1:J46)+1)</f>
        <v>0</v>
      </c>
      <c r="K47" s="12" t="b">
        <f>IF(ISNUMBER(SEARCH(Y$1,$D47)),MAX(K$1:K46)+1)</f>
        <v>0</v>
      </c>
      <c r="L47" s="12" t="b">
        <f>IF(ISNUMBER(SEARCH(Z$1,$D47)),MAX(L$1:L46)+1)</f>
        <v>0</v>
      </c>
      <c r="M47" s="12" t="b">
        <f>IF(ISNUMBER(SEARCH(AA$1,$D47)),MAX(M$1:M46)+1)</f>
        <v>0</v>
      </c>
      <c r="N47" s="12" t="b">
        <f>IF(ISNUMBER(SEARCH(AB$1,$D47)),MAX(N$1:N46)+1)</f>
        <v>0</v>
      </c>
      <c r="O47" s="12" t="b">
        <f>IF(ISNUMBER(SEARCH(AC$1,$D47)),MAX(O$1:O46)+1)</f>
        <v>0</v>
      </c>
      <c r="P47" s="12" t="b">
        <f>IF(ISNUMBER(SEARCH(AD$1,$D47)),MAX(P$1:P46)+1)</f>
        <v>0</v>
      </c>
      <c r="Q47" s="12" t="str">
        <f>'AB Touchpoint System Workbook'!K58</f>
        <v>Client 46</v>
      </c>
      <c r="R47" s="13">
        <f t="shared" si="1"/>
        <v>46</v>
      </c>
      <c r="S47" s="11" t="str">
        <f>IFERROR(VLOOKUP($R47,E:$Q,13,0),"")</f>
        <v/>
      </c>
      <c r="T47" s="11" t="str">
        <f>IFERROR(VLOOKUP($R47,F:$Q,12,0),"")</f>
        <v/>
      </c>
      <c r="U47" s="11" t="str">
        <f>IFERROR(VLOOKUP($R47,G:$Q,11,0),"")</f>
        <v/>
      </c>
      <c r="V47" s="11" t="str">
        <f>IFERROR(VLOOKUP($R47,H:$Q,10,0),"")</f>
        <v/>
      </c>
      <c r="W47" s="11" t="str">
        <f>IFERROR(VLOOKUP($R47,I:$Q,9,0),"")</f>
        <v/>
      </c>
      <c r="X47" s="11" t="str">
        <f>IFERROR(VLOOKUP($R47,J:$Q,8,0),"")</f>
        <v/>
      </c>
      <c r="Y47" s="11" t="str">
        <f>IFERROR(VLOOKUP($R47,K:$Q,7,0),"")</f>
        <v/>
      </c>
      <c r="Z47" s="11" t="str">
        <f>IFERROR(VLOOKUP($R47,L:$Q,6,0),"")</f>
        <v/>
      </c>
      <c r="AA47" s="11" t="str">
        <f>IFERROR(VLOOKUP($R47,M:$Q,5,0),"")</f>
        <v/>
      </c>
      <c r="AB47" s="11" t="str">
        <f>IFERROR(VLOOKUP($R47,N:$Q,4,0),"")</f>
        <v/>
      </c>
      <c r="AC47" s="11" t="str">
        <f>IFERROR(VLOOKUP($R47,O:$Q,3,0),"")</f>
        <v/>
      </c>
      <c r="AD47" s="11" t="str">
        <f>IFERROR(VLOOKUP($R47,P:$Q,2,0),"")</f>
        <v/>
      </c>
    </row>
    <row r="48" spans="1:30" x14ac:dyDescent="0.15">
      <c r="A48" s="9">
        <f>'AB Touchpoint System Workbook'!Z59</f>
        <v>43405</v>
      </c>
      <c r="B48" s="11">
        <f t="shared" si="0"/>
        <v>11</v>
      </c>
      <c r="C48" s="12" t="s">
        <v>18</v>
      </c>
      <c r="D48" s="12" t="e">
        <f>Q48&amp;C48&amp;'AB Touchpoint System Workbook'!#REF!</f>
        <v>#REF!</v>
      </c>
      <c r="E48" s="12" t="b">
        <f>IF(ISNUMBER(SEARCH(S$1,$D48)),MAX(E$1:E47)+1)</f>
        <v>0</v>
      </c>
      <c r="F48" s="12" t="b">
        <f>IF(ISNUMBER(SEARCH(T$1,$D48)),MAX(F$1:F47)+1)</f>
        <v>0</v>
      </c>
      <c r="G48" s="12" t="b">
        <f>IF(ISNUMBER(SEARCH(U$1,$D48)),MAX(G$1:G47)+1)</f>
        <v>0</v>
      </c>
      <c r="H48" s="12" t="b">
        <f>IF(ISNUMBER(SEARCH(V$1,$D48)),MAX(H$1:H47)+1)</f>
        <v>0</v>
      </c>
      <c r="I48" s="12" t="b">
        <f>IF(ISNUMBER(SEARCH(W$1,$D48)),MAX(I$1:I47)+1)</f>
        <v>0</v>
      </c>
      <c r="J48" s="12" t="b">
        <f>IF(ISNUMBER(SEARCH(X$1,$D48)),MAX(J$1:J47)+1)</f>
        <v>0</v>
      </c>
      <c r="K48" s="12" t="b">
        <f>IF(ISNUMBER(SEARCH(Y$1,$D48)),MAX(K$1:K47)+1)</f>
        <v>0</v>
      </c>
      <c r="L48" s="12" t="b">
        <f>IF(ISNUMBER(SEARCH(Z$1,$D48)),MAX(L$1:L47)+1)</f>
        <v>0</v>
      </c>
      <c r="M48" s="12" t="b">
        <f>IF(ISNUMBER(SEARCH(AA$1,$D48)),MAX(M$1:M47)+1)</f>
        <v>0</v>
      </c>
      <c r="N48" s="12" t="b">
        <f>IF(ISNUMBER(SEARCH(AB$1,$D48)),MAX(N$1:N47)+1)</f>
        <v>0</v>
      </c>
      <c r="O48" s="12" t="b">
        <f>IF(ISNUMBER(SEARCH(AC$1,$D48)),MAX(O$1:O47)+1)</f>
        <v>0</v>
      </c>
      <c r="P48" s="12" t="b">
        <f>IF(ISNUMBER(SEARCH(AD$1,$D48)),MAX(P$1:P47)+1)</f>
        <v>0</v>
      </c>
      <c r="Q48" s="12" t="str">
        <f>'AB Touchpoint System Workbook'!K59</f>
        <v>Client 47</v>
      </c>
      <c r="R48" s="13">
        <f t="shared" si="1"/>
        <v>47</v>
      </c>
      <c r="S48" s="11" t="str">
        <f>IFERROR(VLOOKUP($R48,E:$Q,13,0),"")</f>
        <v/>
      </c>
      <c r="T48" s="11" t="str">
        <f>IFERROR(VLOOKUP($R48,F:$Q,12,0),"")</f>
        <v/>
      </c>
      <c r="U48" s="11" t="str">
        <f>IFERROR(VLOOKUP($R48,G:$Q,11,0),"")</f>
        <v/>
      </c>
      <c r="V48" s="11" t="str">
        <f>IFERROR(VLOOKUP($R48,H:$Q,10,0),"")</f>
        <v/>
      </c>
      <c r="W48" s="11" t="str">
        <f>IFERROR(VLOOKUP($R48,I:$Q,9,0),"")</f>
        <v/>
      </c>
      <c r="X48" s="11" t="str">
        <f>IFERROR(VLOOKUP($R48,J:$Q,8,0),"")</f>
        <v/>
      </c>
      <c r="Y48" s="11" t="str">
        <f>IFERROR(VLOOKUP($R48,K:$Q,7,0),"")</f>
        <v/>
      </c>
      <c r="Z48" s="11" t="str">
        <f>IFERROR(VLOOKUP($R48,L:$Q,6,0),"")</f>
        <v/>
      </c>
      <c r="AA48" s="11" t="str">
        <f>IFERROR(VLOOKUP($R48,M:$Q,5,0),"")</f>
        <v/>
      </c>
      <c r="AB48" s="11" t="str">
        <f>IFERROR(VLOOKUP($R48,N:$Q,4,0),"")</f>
        <v/>
      </c>
      <c r="AC48" s="11" t="str">
        <f>IFERROR(VLOOKUP($R48,O:$Q,3,0),"")</f>
        <v/>
      </c>
      <c r="AD48" s="11" t="str">
        <f>IFERROR(VLOOKUP($R48,P:$Q,2,0),"")</f>
        <v/>
      </c>
    </row>
    <row r="49" spans="1:30" x14ac:dyDescent="0.15">
      <c r="A49" s="9">
        <f>'AB Touchpoint System Workbook'!Z60</f>
        <v>43435</v>
      </c>
      <c r="B49" s="11">
        <f t="shared" si="0"/>
        <v>12</v>
      </c>
      <c r="C49" s="12" t="s">
        <v>19</v>
      </c>
      <c r="D49" s="12" t="e">
        <f>Q49&amp;C49&amp;'AB Touchpoint System Workbook'!#REF!</f>
        <v>#REF!</v>
      </c>
      <c r="E49" s="12" t="b">
        <f>IF(ISNUMBER(SEARCH(S$1,$D49)),MAX(E$1:E48)+1)</f>
        <v>0</v>
      </c>
      <c r="F49" s="12" t="b">
        <f>IF(ISNUMBER(SEARCH(T$1,$D49)),MAX(F$1:F48)+1)</f>
        <v>0</v>
      </c>
      <c r="G49" s="12" t="b">
        <f>IF(ISNUMBER(SEARCH(U$1,$D49)),MAX(G$1:G48)+1)</f>
        <v>0</v>
      </c>
      <c r="H49" s="12" t="b">
        <f>IF(ISNUMBER(SEARCH(V$1,$D49)),MAX(H$1:H48)+1)</f>
        <v>0</v>
      </c>
      <c r="I49" s="12" t="b">
        <f>IF(ISNUMBER(SEARCH(W$1,$D49)),MAX(I$1:I48)+1)</f>
        <v>0</v>
      </c>
      <c r="J49" s="12" t="b">
        <f>IF(ISNUMBER(SEARCH(X$1,$D49)),MAX(J$1:J48)+1)</f>
        <v>0</v>
      </c>
      <c r="K49" s="12" t="b">
        <f>IF(ISNUMBER(SEARCH(Y$1,$D49)),MAX(K$1:K48)+1)</f>
        <v>0</v>
      </c>
      <c r="L49" s="12" t="b">
        <f>IF(ISNUMBER(SEARCH(Z$1,$D49)),MAX(L$1:L48)+1)</f>
        <v>0</v>
      </c>
      <c r="M49" s="12" t="b">
        <f>IF(ISNUMBER(SEARCH(AA$1,$D49)),MAX(M$1:M48)+1)</f>
        <v>0</v>
      </c>
      <c r="N49" s="12" t="b">
        <f>IF(ISNUMBER(SEARCH(AB$1,$D49)),MAX(N$1:N48)+1)</f>
        <v>0</v>
      </c>
      <c r="O49" s="12" t="b">
        <f>IF(ISNUMBER(SEARCH(AC$1,$D49)),MAX(O$1:O48)+1)</f>
        <v>0</v>
      </c>
      <c r="P49" s="12" t="b">
        <f>IF(ISNUMBER(SEARCH(AD$1,$D49)),MAX(P$1:P48)+1)</f>
        <v>0</v>
      </c>
      <c r="Q49" s="12" t="str">
        <f>'AB Touchpoint System Workbook'!K60</f>
        <v>Client 48</v>
      </c>
      <c r="R49" s="13">
        <f t="shared" si="1"/>
        <v>48</v>
      </c>
      <c r="S49" s="11" t="str">
        <f>IFERROR(VLOOKUP($R49,E:$Q,13,0),"")</f>
        <v/>
      </c>
      <c r="T49" s="11" t="str">
        <f>IFERROR(VLOOKUP($R49,F:$Q,12,0),"")</f>
        <v/>
      </c>
      <c r="U49" s="11" t="str">
        <f>IFERROR(VLOOKUP($R49,G:$Q,11,0),"")</f>
        <v/>
      </c>
      <c r="V49" s="11" t="str">
        <f>IFERROR(VLOOKUP($R49,H:$Q,10,0),"")</f>
        <v/>
      </c>
      <c r="W49" s="11" t="str">
        <f>IFERROR(VLOOKUP($R49,I:$Q,9,0),"")</f>
        <v/>
      </c>
      <c r="X49" s="11" t="str">
        <f>IFERROR(VLOOKUP($R49,J:$Q,8,0),"")</f>
        <v/>
      </c>
      <c r="Y49" s="11" t="str">
        <f>IFERROR(VLOOKUP($R49,K:$Q,7,0),"")</f>
        <v/>
      </c>
      <c r="Z49" s="11" t="str">
        <f>IFERROR(VLOOKUP($R49,L:$Q,6,0),"")</f>
        <v/>
      </c>
      <c r="AA49" s="11" t="str">
        <f>IFERROR(VLOOKUP($R49,M:$Q,5,0),"")</f>
        <v/>
      </c>
      <c r="AB49" s="11" t="str">
        <f>IFERROR(VLOOKUP($R49,N:$Q,4,0),"")</f>
        <v/>
      </c>
      <c r="AC49" s="11" t="str">
        <f>IFERROR(VLOOKUP($R49,O:$Q,3,0),"")</f>
        <v/>
      </c>
      <c r="AD49" s="11" t="str">
        <f>IFERROR(VLOOKUP($R49,P:$Q,2,0),"")</f>
        <v/>
      </c>
    </row>
    <row r="50" spans="1:30" x14ac:dyDescent="0.15">
      <c r="A50" s="9">
        <f>'AB Touchpoint System Workbook'!Z61</f>
        <v>43101</v>
      </c>
      <c r="B50" s="11">
        <f t="shared" si="0"/>
        <v>1</v>
      </c>
      <c r="C50" s="12" t="s">
        <v>20</v>
      </c>
      <c r="D50" s="12" t="e">
        <f>Q50&amp;C50&amp;'AB Touchpoint System Workbook'!#REF!</f>
        <v>#REF!</v>
      </c>
      <c r="E50" s="12" t="b">
        <f>IF(ISNUMBER(SEARCH(S$1,$D50)),MAX(E$1:E49)+1)</f>
        <v>0</v>
      </c>
      <c r="F50" s="12" t="b">
        <f>IF(ISNUMBER(SEARCH(T$1,$D50)),MAX(F$1:F49)+1)</f>
        <v>0</v>
      </c>
      <c r="G50" s="12" t="b">
        <f>IF(ISNUMBER(SEARCH(U$1,$D50)),MAX(G$1:G49)+1)</f>
        <v>0</v>
      </c>
      <c r="H50" s="12" t="b">
        <f>IF(ISNUMBER(SEARCH(V$1,$D50)),MAX(H$1:H49)+1)</f>
        <v>0</v>
      </c>
      <c r="I50" s="12" t="b">
        <f>IF(ISNUMBER(SEARCH(W$1,$D50)),MAX(I$1:I49)+1)</f>
        <v>0</v>
      </c>
      <c r="J50" s="12" t="b">
        <f>IF(ISNUMBER(SEARCH(X$1,$D50)),MAX(J$1:J49)+1)</f>
        <v>0</v>
      </c>
      <c r="K50" s="12" t="b">
        <f>IF(ISNUMBER(SEARCH(Y$1,$D50)),MAX(K$1:K49)+1)</f>
        <v>0</v>
      </c>
      <c r="L50" s="12" t="b">
        <f>IF(ISNUMBER(SEARCH(Z$1,$D50)),MAX(L$1:L49)+1)</f>
        <v>0</v>
      </c>
      <c r="M50" s="12" t="b">
        <f>IF(ISNUMBER(SEARCH(AA$1,$D50)),MAX(M$1:M49)+1)</f>
        <v>0</v>
      </c>
      <c r="N50" s="12" t="b">
        <f>IF(ISNUMBER(SEARCH(AB$1,$D50)),MAX(N$1:N49)+1)</f>
        <v>0</v>
      </c>
      <c r="O50" s="12" t="b">
        <f>IF(ISNUMBER(SEARCH(AC$1,$D50)),MAX(O$1:O49)+1)</f>
        <v>0</v>
      </c>
      <c r="P50" s="12" t="b">
        <f>IF(ISNUMBER(SEARCH(AD$1,$D50)),MAX(P$1:P49)+1)</f>
        <v>0</v>
      </c>
      <c r="Q50" s="12" t="str">
        <f>'AB Touchpoint System Workbook'!K61</f>
        <v>Client 49</v>
      </c>
      <c r="R50" s="13">
        <f t="shared" si="1"/>
        <v>49</v>
      </c>
      <c r="S50" s="11" t="str">
        <f>IFERROR(VLOOKUP($R50,E:$Q,13,0),"")</f>
        <v/>
      </c>
      <c r="T50" s="11" t="str">
        <f>IFERROR(VLOOKUP($R50,F:$Q,12,0),"")</f>
        <v/>
      </c>
      <c r="U50" s="11" t="str">
        <f>IFERROR(VLOOKUP($R50,G:$Q,11,0),"")</f>
        <v/>
      </c>
      <c r="V50" s="11" t="str">
        <f>IFERROR(VLOOKUP($R50,H:$Q,10,0),"")</f>
        <v/>
      </c>
      <c r="W50" s="11" t="str">
        <f>IFERROR(VLOOKUP($R50,I:$Q,9,0),"")</f>
        <v/>
      </c>
      <c r="X50" s="11" t="str">
        <f>IFERROR(VLOOKUP($R50,J:$Q,8,0),"")</f>
        <v/>
      </c>
      <c r="Y50" s="11" t="str">
        <f>IFERROR(VLOOKUP($R50,K:$Q,7,0),"")</f>
        <v/>
      </c>
      <c r="Z50" s="11" t="str">
        <f>IFERROR(VLOOKUP($R50,L:$Q,6,0),"")</f>
        <v/>
      </c>
      <c r="AA50" s="11" t="str">
        <f>IFERROR(VLOOKUP($R50,M:$Q,5,0),"")</f>
        <v/>
      </c>
      <c r="AB50" s="11" t="str">
        <f>IFERROR(VLOOKUP($R50,N:$Q,4,0),"")</f>
        <v/>
      </c>
      <c r="AC50" s="11" t="str">
        <f>IFERROR(VLOOKUP($R50,O:$Q,3,0),"")</f>
        <v/>
      </c>
      <c r="AD50" s="11" t="str">
        <f>IFERROR(VLOOKUP($R50,P:$Q,2,0),"")</f>
        <v/>
      </c>
    </row>
    <row r="51" spans="1:30" x14ac:dyDescent="0.15">
      <c r="A51" s="9">
        <f>'AB Touchpoint System Workbook'!Z62</f>
        <v>43132</v>
      </c>
      <c r="B51" s="11">
        <f t="shared" si="0"/>
        <v>2</v>
      </c>
      <c r="C51" s="12" t="s">
        <v>21</v>
      </c>
      <c r="D51" s="12" t="e">
        <f>Q51&amp;C51&amp;'AB Touchpoint System Workbook'!#REF!</f>
        <v>#REF!</v>
      </c>
      <c r="E51" s="12" t="b">
        <f>IF(ISNUMBER(SEARCH(S$1,$D51)),MAX(E$1:E50)+1)</f>
        <v>0</v>
      </c>
      <c r="F51" s="12" t="b">
        <f>IF(ISNUMBER(SEARCH(T$1,$D51)),MAX(F$1:F50)+1)</f>
        <v>0</v>
      </c>
      <c r="G51" s="12" t="b">
        <f>IF(ISNUMBER(SEARCH(U$1,$D51)),MAX(G$1:G50)+1)</f>
        <v>0</v>
      </c>
      <c r="H51" s="12" t="b">
        <f>IF(ISNUMBER(SEARCH(V$1,$D51)),MAX(H$1:H50)+1)</f>
        <v>0</v>
      </c>
      <c r="I51" s="12" t="b">
        <f>IF(ISNUMBER(SEARCH(W$1,$D51)),MAX(I$1:I50)+1)</f>
        <v>0</v>
      </c>
      <c r="J51" s="12" t="b">
        <f>IF(ISNUMBER(SEARCH(X$1,$D51)),MAX(J$1:J50)+1)</f>
        <v>0</v>
      </c>
      <c r="K51" s="12" t="b">
        <f>IF(ISNUMBER(SEARCH(Y$1,$D51)),MAX(K$1:K50)+1)</f>
        <v>0</v>
      </c>
      <c r="L51" s="12" t="b">
        <f>IF(ISNUMBER(SEARCH(Z$1,$D51)),MAX(L$1:L50)+1)</f>
        <v>0</v>
      </c>
      <c r="M51" s="12" t="b">
        <f>IF(ISNUMBER(SEARCH(AA$1,$D51)),MAX(M$1:M50)+1)</f>
        <v>0</v>
      </c>
      <c r="N51" s="12" t="b">
        <f>IF(ISNUMBER(SEARCH(AB$1,$D51)),MAX(N$1:N50)+1)</f>
        <v>0</v>
      </c>
      <c r="O51" s="12" t="b">
        <f>IF(ISNUMBER(SEARCH(AC$1,$D51)),MAX(O$1:O50)+1)</f>
        <v>0</v>
      </c>
      <c r="P51" s="12" t="b">
        <f>IF(ISNUMBER(SEARCH(AD$1,$D51)),MAX(P$1:P50)+1)</f>
        <v>0</v>
      </c>
      <c r="Q51" s="12" t="str">
        <f>'AB Touchpoint System Workbook'!K62</f>
        <v>Client 50</v>
      </c>
      <c r="R51" s="13">
        <f t="shared" si="1"/>
        <v>50</v>
      </c>
      <c r="S51" s="11" t="str">
        <f>IFERROR(VLOOKUP($R51,E:$Q,13,0),"")</f>
        <v/>
      </c>
      <c r="T51" s="11" t="str">
        <f>IFERROR(VLOOKUP($R51,F:$Q,12,0),"")</f>
        <v/>
      </c>
      <c r="U51" s="11" t="str">
        <f>IFERROR(VLOOKUP($R51,G:$Q,11,0),"")</f>
        <v/>
      </c>
      <c r="V51" s="11" t="str">
        <f>IFERROR(VLOOKUP($R51,H:$Q,10,0),"")</f>
        <v/>
      </c>
      <c r="W51" s="11" t="str">
        <f>IFERROR(VLOOKUP($R51,I:$Q,9,0),"")</f>
        <v/>
      </c>
      <c r="X51" s="11" t="str">
        <f>IFERROR(VLOOKUP($R51,J:$Q,8,0),"")</f>
        <v/>
      </c>
      <c r="Y51" s="11" t="str">
        <f>IFERROR(VLOOKUP($R51,K:$Q,7,0),"")</f>
        <v/>
      </c>
      <c r="Z51" s="11" t="str">
        <f>IFERROR(VLOOKUP($R51,L:$Q,6,0),"")</f>
        <v/>
      </c>
      <c r="AA51" s="11" t="str">
        <f>IFERROR(VLOOKUP($R51,M:$Q,5,0),"")</f>
        <v/>
      </c>
      <c r="AB51" s="11" t="str">
        <f>IFERROR(VLOOKUP($R51,N:$Q,4,0),"")</f>
        <v/>
      </c>
      <c r="AC51" s="11" t="str">
        <f>IFERROR(VLOOKUP($R51,O:$Q,3,0),"")</f>
        <v/>
      </c>
      <c r="AD51" s="11" t="str">
        <f>IFERROR(VLOOKUP($R51,P:$Q,2,0),"")</f>
        <v/>
      </c>
    </row>
    <row r="52" spans="1:30" x14ac:dyDescent="0.15">
      <c r="A52" s="9">
        <f>'AB Touchpoint System Workbook'!Z63</f>
        <v>43160</v>
      </c>
      <c r="B52" s="11">
        <f t="shared" si="0"/>
        <v>3</v>
      </c>
      <c r="C52" s="12" t="s">
        <v>22</v>
      </c>
      <c r="D52" s="12" t="e">
        <f>Q52&amp;C52&amp;'AB Touchpoint System Workbook'!#REF!</f>
        <v>#REF!</v>
      </c>
      <c r="E52" s="12" t="b">
        <f>IF(ISNUMBER(SEARCH(S$1,$D52)),MAX(E$1:E51)+1)</f>
        <v>0</v>
      </c>
      <c r="F52" s="12" t="b">
        <f>IF(ISNUMBER(SEARCH(T$1,$D52)),MAX(F$1:F51)+1)</f>
        <v>0</v>
      </c>
      <c r="G52" s="12" t="b">
        <f>IF(ISNUMBER(SEARCH(U$1,$D52)),MAX(G$1:G51)+1)</f>
        <v>0</v>
      </c>
      <c r="H52" s="12" t="b">
        <f>IF(ISNUMBER(SEARCH(V$1,$D52)),MAX(H$1:H51)+1)</f>
        <v>0</v>
      </c>
      <c r="I52" s="12" t="b">
        <f>IF(ISNUMBER(SEARCH(W$1,$D52)),MAX(I$1:I51)+1)</f>
        <v>0</v>
      </c>
      <c r="J52" s="12" t="b">
        <f>IF(ISNUMBER(SEARCH(X$1,$D52)),MAX(J$1:J51)+1)</f>
        <v>0</v>
      </c>
      <c r="K52" s="12" t="b">
        <f>IF(ISNUMBER(SEARCH(Y$1,$D52)),MAX(K$1:K51)+1)</f>
        <v>0</v>
      </c>
      <c r="L52" s="12" t="b">
        <f>IF(ISNUMBER(SEARCH(Z$1,$D52)),MAX(L$1:L51)+1)</f>
        <v>0</v>
      </c>
      <c r="M52" s="12" t="b">
        <f>IF(ISNUMBER(SEARCH(AA$1,$D52)),MAX(M$1:M51)+1)</f>
        <v>0</v>
      </c>
      <c r="N52" s="12" t="b">
        <f>IF(ISNUMBER(SEARCH(AB$1,$D52)),MAX(N$1:N51)+1)</f>
        <v>0</v>
      </c>
      <c r="O52" s="12" t="b">
        <f>IF(ISNUMBER(SEARCH(AC$1,$D52)),MAX(O$1:O51)+1)</f>
        <v>0</v>
      </c>
      <c r="P52" s="12" t="b">
        <f>IF(ISNUMBER(SEARCH(AD$1,$D52)),MAX(P$1:P51)+1)</f>
        <v>0</v>
      </c>
      <c r="Q52" s="12" t="str">
        <f>'AB Touchpoint System Workbook'!K63</f>
        <v>Client 51</v>
      </c>
      <c r="R52" s="13">
        <f t="shared" si="1"/>
        <v>51</v>
      </c>
      <c r="S52" s="11" t="str">
        <f>IFERROR(VLOOKUP($R52,E:$Q,13,0),"")</f>
        <v/>
      </c>
      <c r="T52" s="11" t="str">
        <f>IFERROR(VLOOKUP($R52,F:$Q,12,0),"")</f>
        <v/>
      </c>
      <c r="U52" s="11" t="str">
        <f>IFERROR(VLOOKUP($R52,G:$Q,11,0),"")</f>
        <v/>
      </c>
      <c r="V52" s="11" t="str">
        <f>IFERROR(VLOOKUP($R52,H:$Q,10,0),"")</f>
        <v/>
      </c>
      <c r="W52" s="11" t="str">
        <f>IFERROR(VLOOKUP($R52,I:$Q,9,0),"")</f>
        <v/>
      </c>
      <c r="X52" s="11" t="str">
        <f>IFERROR(VLOOKUP($R52,J:$Q,8,0),"")</f>
        <v/>
      </c>
      <c r="Y52" s="11" t="str">
        <f>IFERROR(VLOOKUP($R52,K:$Q,7,0),"")</f>
        <v/>
      </c>
      <c r="Z52" s="11" t="str">
        <f>IFERROR(VLOOKUP($R52,L:$Q,6,0),"")</f>
        <v/>
      </c>
      <c r="AA52" s="11" t="str">
        <f>IFERROR(VLOOKUP($R52,M:$Q,5,0),"")</f>
        <v/>
      </c>
      <c r="AB52" s="11" t="str">
        <f>IFERROR(VLOOKUP($R52,N:$Q,4,0),"")</f>
        <v/>
      </c>
      <c r="AC52" s="11" t="str">
        <f>IFERROR(VLOOKUP($R52,O:$Q,3,0),"")</f>
        <v/>
      </c>
      <c r="AD52" s="11" t="str">
        <f>IFERROR(VLOOKUP($R52,P:$Q,2,0),"")</f>
        <v/>
      </c>
    </row>
    <row r="53" spans="1:30" x14ac:dyDescent="0.15">
      <c r="A53" s="9">
        <f>'AB Touchpoint System Workbook'!Z64</f>
        <v>43191</v>
      </c>
      <c r="B53" s="11">
        <f t="shared" si="0"/>
        <v>4</v>
      </c>
      <c r="C53" s="12" t="s">
        <v>23</v>
      </c>
      <c r="D53" s="12" t="e">
        <f>Q53&amp;C53&amp;'AB Touchpoint System Workbook'!#REF!</f>
        <v>#REF!</v>
      </c>
      <c r="E53" s="12" t="b">
        <f>IF(ISNUMBER(SEARCH(S$1,$D53)),MAX(E$1:E52)+1)</f>
        <v>0</v>
      </c>
      <c r="F53" s="12" t="b">
        <f>IF(ISNUMBER(SEARCH(T$1,$D53)),MAX(F$1:F52)+1)</f>
        <v>0</v>
      </c>
      <c r="G53" s="12" t="b">
        <f>IF(ISNUMBER(SEARCH(U$1,$D53)),MAX(G$1:G52)+1)</f>
        <v>0</v>
      </c>
      <c r="H53" s="12" t="b">
        <f>IF(ISNUMBER(SEARCH(V$1,$D53)),MAX(H$1:H52)+1)</f>
        <v>0</v>
      </c>
      <c r="I53" s="12" t="b">
        <f>IF(ISNUMBER(SEARCH(W$1,$D53)),MAX(I$1:I52)+1)</f>
        <v>0</v>
      </c>
      <c r="J53" s="12" t="b">
        <f>IF(ISNUMBER(SEARCH(X$1,$D53)),MAX(J$1:J52)+1)</f>
        <v>0</v>
      </c>
      <c r="K53" s="12" t="b">
        <f>IF(ISNUMBER(SEARCH(Y$1,$D53)),MAX(K$1:K52)+1)</f>
        <v>0</v>
      </c>
      <c r="L53" s="12" t="b">
        <f>IF(ISNUMBER(SEARCH(Z$1,$D53)),MAX(L$1:L52)+1)</f>
        <v>0</v>
      </c>
      <c r="M53" s="12" t="b">
        <f>IF(ISNUMBER(SEARCH(AA$1,$D53)),MAX(M$1:M52)+1)</f>
        <v>0</v>
      </c>
      <c r="N53" s="12" t="b">
        <f>IF(ISNUMBER(SEARCH(AB$1,$D53)),MAX(N$1:N52)+1)</f>
        <v>0</v>
      </c>
      <c r="O53" s="12" t="b">
        <f>IF(ISNUMBER(SEARCH(AC$1,$D53)),MAX(O$1:O52)+1)</f>
        <v>0</v>
      </c>
      <c r="P53" s="12" t="b">
        <f>IF(ISNUMBER(SEARCH(AD$1,$D53)),MAX(P$1:P52)+1)</f>
        <v>0</v>
      </c>
      <c r="Q53" s="12" t="str">
        <f>'AB Touchpoint System Workbook'!K64</f>
        <v>Client 52</v>
      </c>
      <c r="R53" s="13">
        <f t="shared" si="1"/>
        <v>52</v>
      </c>
      <c r="S53" s="11" t="str">
        <f>IFERROR(VLOOKUP($R53,E:$Q,13,0),"")</f>
        <v/>
      </c>
      <c r="T53" s="11" t="str">
        <f>IFERROR(VLOOKUP($R53,F:$Q,12,0),"")</f>
        <v/>
      </c>
      <c r="U53" s="11" t="str">
        <f>IFERROR(VLOOKUP($R53,G:$Q,11,0),"")</f>
        <v/>
      </c>
      <c r="V53" s="11" t="str">
        <f>IFERROR(VLOOKUP($R53,H:$Q,10,0),"")</f>
        <v/>
      </c>
      <c r="W53" s="11" t="str">
        <f>IFERROR(VLOOKUP($R53,I:$Q,9,0),"")</f>
        <v/>
      </c>
      <c r="X53" s="11" t="str">
        <f>IFERROR(VLOOKUP($R53,J:$Q,8,0),"")</f>
        <v/>
      </c>
      <c r="Y53" s="11" t="str">
        <f>IFERROR(VLOOKUP($R53,K:$Q,7,0),"")</f>
        <v/>
      </c>
      <c r="Z53" s="11" t="str">
        <f>IFERROR(VLOOKUP($R53,L:$Q,6,0),"")</f>
        <v/>
      </c>
      <c r="AA53" s="11" t="str">
        <f>IFERROR(VLOOKUP($R53,M:$Q,5,0),"")</f>
        <v/>
      </c>
      <c r="AB53" s="11" t="str">
        <f>IFERROR(VLOOKUP($R53,N:$Q,4,0),"")</f>
        <v/>
      </c>
      <c r="AC53" s="11" t="str">
        <f>IFERROR(VLOOKUP($R53,O:$Q,3,0),"")</f>
        <v/>
      </c>
      <c r="AD53" s="11" t="str">
        <f>IFERROR(VLOOKUP($R53,P:$Q,2,0),"")</f>
        <v/>
      </c>
    </row>
    <row r="54" spans="1:30" x14ac:dyDescent="0.15">
      <c r="A54" s="9">
        <f>'AB Touchpoint System Workbook'!Z65</f>
        <v>43221</v>
      </c>
      <c r="B54" s="11">
        <f t="shared" si="0"/>
        <v>5</v>
      </c>
      <c r="C54" s="12" t="s">
        <v>24</v>
      </c>
      <c r="D54" s="12" t="e">
        <f>Q54&amp;C54&amp;'AB Touchpoint System Workbook'!#REF!</f>
        <v>#REF!</v>
      </c>
      <c r="E54" s="12" t="b">
        <f>IF(ISNUMBER(SEARCH(S$1,$D54)),MAX(E$1:E53)+1)</f>
        <v>0</v>
      </c>
      <c r="F54" s="12" t="b">
        <f>IF(ISNUMBER(SEARCH(T$1,$D54)),MAX(F$1:F53)+1)</f>
        <v>0</v>
      </c>
      <c r="G54" s="12" t="b">
        <f>IF(ISNUMBER(SEARCH(U$1,$D54)),MAX(G$1:G53)+1)</f>
        <v>0</v>
      </c>
      <c r="H54" s="12" t="b">
        <f>IF(ISNUMBER(SEARCH(V$1,$D54)),MAX(H$1:H53)+1)</f>
        <v>0</v>
      </c>
      <c r="I54" s="12" t="b">
        <f>IF(ISNUMBER(SEARCH(W$1,$D54)),MAX(I$1:I53)+1)</f>
        <v>0</v>
      </c>
      <c r="J54" s="12" t="b">
        <f>IF(ISNUMBER(SEARCH(X$1,$D54)),MAX(J$1:J53)+1)</f>
        <v>0</v>
      </c>
      <c r="K54" s="12" t="b">
        <f>IF(ISNUMBER(SEARCH(Y$1,$D54)),MAX(K$1:K53)+1)</f>
        <v>0</v>
      </c>
      <c r="L54" s="12" t="b">
        <f>IF(ISNUMBER(SEARCH(Z$1,$D54)),MAX(L$1:L53)+1)</f>
        <v>0</v>
      </c>
      <c r="M54" s="12" t="b">
        <f>IF(ISNUMBER(SEARCH(AA$1,$D54)),MAX(M$1:M53)+1)</f>
        <v>0</v>
      </c>
      <c r="N54" s="12" t="b">
        <f>IF(ISNUMBER(SEARCH(AB$1,$D54)),MAX(N$1:N53)+1)</f>
        <v>0</v>
      </c>
      <c r="O54" s="12" t="b">
        <f>IF(ISNUMBER(SEARCH(AC$1,$D54)),MAX(O$1:O53)+1)</f>
        <v>0</v>
      </c>
      <c r="P54" s="12" t="b">
        <f>IF(ISNUMBER(SEARCH(AD$1,$D54)),MAX(P$1:P53)+1)</f>
        <v>0</v>
      </c>
      <c r="Q54" s="12" t="str">
        <f>'AB Touchpoint System Workbook'!K65</f>
        <v>Client 53</v>
      </c>
      <c r="R54" s="13">
        <f t="shared" si="1"/>
        <v>53</v>
      </c>
      <c r="S54" s="11" t="str">
        <f>IFERROR(VLOOKUP($R54,E:$Q,13,0),"")</f>
        <v/>
      </c>
      <c r="T54" s="11" t="str">
        <f>IFERROR(VLOOKUP($R54,F:$Q,12,0),"")</f>
        <v/>
      </c>
      <c r="U54" s="11" t="str">
        <f>IFERROR(VLOOKUP($R54,G:$Q,11,0),"")</f>
        <v/>
      </c>
      <c r="V54" s="11" t="str">
        <f>IFERROR(VLOOKUP($R54,H:$Q,10,0),"")</f>
        <v/>
      </c>
      <c r="W54" s="11" t="str">
        <f>IFERROR(VLOOKUP($R54,I:$Q,9,0),"")</f>
        <v/>
      </c>
      <c r="X54" s="11" t="str">
        <f>IFERROR(VLOOKUP($R54,J:$Q,8,0),"")</f>
        <v/>
      </c>
      <c r="Y54" s="11" t="str">
        <f>IFERROR(VLOOKUP($R54,K:$Q,7,0),"")</f>
        <v/>
      </c>
      <c r="Z54" s="11" t="str">
        <f>IFERROR(VLOOKUP($R54,L:$Q,6,0),"")</f>
        <v/>
      </c>
      <c r="AA54" s="11" t="str">
        <f>IFERROR(VLOOKUP($R54,M:$Q,5,0),"")</f>
        <v/>
      </c>
      <c r="AB54" s="11" t="str">
        <f>IFERROR(VLOOKUP($R54,N:$Q,4,0),"")</f>
        <v/>
      </c>
      <c r="AC54" s="11" t="str">
        <f>IFERROR(VLOOKUP($R54,O:$Q,3,0),"")</f>
        <v/>
      </c>
      <c r="AD54" s="11" t="str">
        <f>IFERROR(VLOOKUP($R54,P:$Q,2,0),"")</f>
        <v/>
      </c>
    </row>
    <row r="55" spans="1:30" x14ac:dyDescent="0.15">
      <c r="A55" s="9">
        <f>'AB Touchpoint System Workbook'!Z66</f>
        <v>43252</v>
      </c>
      <c r="B55" s="11">
        <f t="shared" si="0"/>
        <v>6</v>
      </c>
      <c r="C55" s="12" t="s">
        <v>25</v>
      </c>
      <c r="D55" s="12" t="e">
        <f>Q55&amp;C55&amp;'AB Touchpoint System Workbook'!#REF!</f>
        <v>#REF!</v>
      </c>
      <c r="E55" s="12" t="b">
        <f>IF(ISNUMBER(SEARCH(S$1,$D55)),MAX(E$1:E54)+1)</f>
        <v>0</v>
      </c>
      <c r="F55" s="12" t="b">
        <f>IF(ISNUMBER(SEARCH(T$1,$D55)),MAX(F$1:F54)+1)</f>
        <v>0</v>
      </c>
      <c r="G55" s="12" t="b">
        <f>IF(ISNUMBER(SEARCH(U$1,$D55)),MAX(G$1:G54)+1)</f>
        <v>0</v>
      </c>
      <c r="H55" s="12" t="b">
        <f>IF(ISNUMBER(SEARCH(V$1,$D55)),MAX(H$1:H54)+1)</f>
        <v>0</v>
      </c>
      <c r="I55" s="12" t="b">
        <f>IF(ISNUMBER(SEARCH(W$1,$D55)),MAX(I$1:I54)+1)</f>
        <v>0</v>
      </c>
      <c r="J55" s="12" t="b">
        <f>IF(ISNUMBER(SEARCH(X$1,$D55)),MAX(J$1:J54)+1)</f>
        <v>0</v>
      </c>
      <c r="K55" s="12" t="b">
        <f>IF(ISNUMBER(SEARCH(Y$1,$D55)),MAX(K$1:K54)+1)</f>
        <v>0</v>
      </c>
      <c r="L55" s="12" t="b">
        <f>IF(ISNUMBER(SEARCH(Z$1,$D55)),MAX(L$1:L54)+1)</f>
        <v>0</v>
      </c>
      <c r="M55" s="12" t="b">
        <f>IF(ISNUMBER(SEARCH(AA$1,$D55)),MAX(M$1:M54)+1)</f>
        <v>0</v>
      </c>
      <c r="N55" s="12" t="b">
        <f>IF(ISNUMBER(SEARCH(AB$1,$D55)),MAX(N$1:N54)+1)</f>
        <v>0</v>
      </c>
      <c r="O55" s="12" t="b">
        <f>IF(ISNUMBER(SEARCH(AC$1,$D55)),MAX(O$1:O54)+1)</f>
        <v>0</v>
      </c>
      <c r="P55" s="12" t="b">
        <f>IF(ISNUMBER(SEARCH(AD$1,$D55)),MAX(P$1:P54)+1)</f>
        <v>0</v>
      </c>
      <c r="Q55" s="12" t="str">
        <f>'AB Touchpoint System Workbook'!K66</f>
        <v>Client 54</v>
      </c>
      <c r="R55" s="13">
        <f t="shared" si="1"/>
        <v>54</v>
      </c>
      <c r="S55" s="11" t="str">
        <f>IFERROR(VLOOKUP($R55,E:$Q,13,0),"")</f>
        <v/>
      </c>
      <c r="T55" s="11" t="str">
        <f>IFERROR(VLOOKUP($R55,F:$Q,12,0),"")</f>
        <v/>
      </c>
      <c r="U55" s="11" t="str">
        <f>IFERROR(VLOOKUP($R55,G:$Q,11,0),"")</f>
        <v/>
      </c>
      <c r="V55" s="11" t="str">
        <f>IFERROR(VLOOKUP($R55,H:$Q,10,0),"")</f>
        <v/>
      </c>
      <c r="W55" s="11" t="str">
        <f>IFERROR(VLOOKUP($R55,I:$Q,9,0),"")</f>
        <v/>
      </c>
      <c r="X55" s="11" t="str">
        <f>IFERROR(VLOOKUP($R55,J:$Q,8,0),"")</f>
        <v/>
      </c>
      <c r="Y55" s="11" t="str">
        <f>IFERROR(VLOOKUP($R55,K:$Q,7,0),"")</f>
        <v/>
      </c>
      <c r="Z55" s="11" t="str">
        <f>IFERROR(VLOOKUP($R55,L:$Q,6,0),"")</f>
        <v/>
      </c>
      <c r="AA55" s="11" t="str">
        <f>IFERROR(VLOOKUP($R55,M:$Q,5,0),"")</f>
        <v/>
      </c>
      <c r="AB55" s="11" t="str">
        <f>IFERROR(VLOOKUP($R55,N:$Q,4,0),"")</f>
        <v/>
      </c>
      <c r="AC55" s="11" t="str">
        <f>IFERROR(VLOOKUP($R55,O:$Q,3,0),"")</f>
        <v/>
      </c>
      <c r="AD55" s="11" t="str">
        <f>IFERROR(VLOOKUP($R55,P:$Q,2,0),"")</f>
        <v/>
      </c>
    </row>
    <row r="56" spans="1:30" x14ac:dyDescent="0.15">
      <c r="A56" s="9">
        <f>'AB Touchpoint System Workbook'!Z67</f>
        <v>43282</v>
      </c>
      <c r="B56" s="11">
        <f t="shared" si="0"/>
        <v>7</v>
      </c>
      <c r="C56" s="12" t="s">
        <v>26</v>
      </c>
      <c r="D56" s="12" t="e">
        <f>Q56&amp;C56&amp;'AB Touchpoint System Workbook'!#REF!</f>
        <v>#REF!</v>
      </c>
      <c r="E56" s="12" t="b">
        <f>IF(ISNUMBER(SEARCH(S$1,$D56)),MAX(E$1:E55)+1)</f>
        <v>0</v>
      </c>
      <c r="F56" s="12" t="b">
        <f>IF(ISNUMBER(SEARCH(T$1,$D56)),MAX(F$1:F55)+1)</f>
        <v>0</v>
      </c>
      <c r="G56" s="12" t="b">
        <f>IF(ISNUMBER(SEARCH(U$1,$D56)),MAX(G$1:G55)+1)</f>
        <v>0</v>
      </c>
      <c r="H56" s="12" t="b">
        <f>IF(ISNUMBER(SEARCH(V$1,$D56)),MAX(H$1:H55)+1)</f>
        <v>0</v>
      </c>
      <c r="I56" s="12" t="b">
        <f>IF(ISNUMBER(SEARCH(W$1,$D56)),MAX(I$1:I55)+1)</f>
        <v>0</v>
      </c>
      <c r="J56" s="12" t="b">
        <f>IF(ISNUMBER(SEARCH(X$1,$D56)),MAX(J$1:J55)+1)</f>
        <v>0</v>
      </c>
      <c r="K56" s="12" t="b">
        <f>IF(ISNUMBER(SEARCH(Y$1,$D56)),MAX(K$1:K55)+1)</f>
        <v>0</v>
      </c>
      <c r="L56" s="12" t="b">
        <f>IF(ISNUMBER(SEARCH(Z$1,$D56)),MAX(L$1:L55)+1)</f>
        <v>0</v>
      </c>
      <c r="M56" s="12" t="b">
        <f>IF(ISNUMBER(SEARCH(AA$1,$D56)),MAX(M$1:M55)+1)</f>
        <v>0</v>
      </c>
      <c r="N56" s="12" t="b">
        <f>IF(ISNUMBER(SEARCH(AB$1,$D56)),MAX(N$1:N55)+1)</f>
        <v>0</v>
      </c>
      <c r="O56" s="12" t="b">
        <f>IF(ISNUMBER(SEARCH(AC$1,$D56)),MAX(O$1:O55)+1)</f>
        <v>0</v>
      </c>
      <c r="P56" s="12" t="b">
        <f>IF(ISNUMBER(SEARCH(AD$1,$D56)),MAX(P$1:P55)+1)</f>
        <v>0</v>
      </c>
      <c r="Q56" s="12" t="str">
        <f>'AB Touchpoint System Workbook'!K67</f>
        <v>Client 55</v>
      </c>
      <c r="R56" s="13">
        <f t="shared" si="1"/>
        <v>55</v>
      </c>
      <c r="S56" s="11" t="str">
        <f>IFERROR(VLOOKUP($R56,E:$Q,13,0),"")</f>
        <v/>
      </c>
      <c r="T56" s="11" t="str">
        <f>IFERROR(VLOOKUP($R56,F:$Q,12,0),"")</f>
        <v/>
      </c>
      <c r="U56" s="11" t="str">
        <f>IFERROR(VLOOKUP($R56,G:$Q,11,0),"")</f>
        <v/>
      </c>
      <c r="V56" s="11" t="str">
        <f>IFERROR(VLOOKUP($R56,H:$Q,10,0),"")</f>
        <v/>
      </c>
      <c r="W56" s="11" t="str">
        <f>IFERROR(VLOOKUP($R56,I:$Q,9,0),"")</f>
        <v/>
      </c>
      <c r="X56" s="11" t="str">
        <f>IFERROR(VLOOKUP($R56,J:$Q,8,0),"")</f>
        <v/>
      </c>
      <c r="Y56" s="11" t="str">
        <f>IFERROR(VLOOKUP($R56,K:$Q,7,0),"")</f>
        <v/>
      </c>
      <c r="Z56" s="11" t="str">
        <f>IFERROR(VLOOKUP($R56,L:$Q,6,0),"")</f>
        <v/>
      </c>
      <c r="AA56" s="11" t="str">
        <f>IFERROR(VLOOKUP($R56,M:$Q,5,0),"")</f>
        <v/>
      </c>
      <c r="AB56" s="11" t="str">
        <f>IFERROR(VLOOKUP($R56,N:$Q,4,0),"")</f>
        <v/>
      </c>
      <c r="AC56" s="11" t="str">
        <f>IFERROR(VLOOKUP($R56,O:$Q,3,0),"")</f>
        <v/>
      </c>
      <c r="AD56" s="11" t="str">
        <f>IFERROR(VLOOKUP($R56,P:$Q,2,0),"")</f>
        <v/>
      </c>
    </row>
    <row r="57" spans="1:30" x14ac:dyDescent="0.15">
      <c r="A57" s="9">
        <f>'AB Touchpoint System Workbook'!Z68</f>
        <v>43313</v>
      </c>
      <c r="B57" s="11">
        <f t="shared" si="0"/>
        <v>8</v>
      </c>
      <c r="C57" s="12" t="s">
        <v>27</v>
      </c>
      <c r="D57" s="12" t="e">
        <f>Q57&amp;C57&amp;'AB Touchpoint System Workbook'!#REF!</f>
        <v>#REF!</v>
      </c>
      <c r="E57" s="12" t="b">
        <f>IF(ISNUMBER(SEARCH(S$1,$D57)),MAX(E$1:E56)+1)</f>
        <v>0</v>
      </c>
      <c r="F57" s="12" t="b">
        <f>IF(ISNUMBER(SEARCH(T$1,$D57)),MAX(F$1:F56)+1)</f>
        <v>0</v>
      </c>
      <c r="G57" s="12" t="b">
        <f>IF(ISNUMBER(SEARCH(U$1,$D57)),MAX(G$1:G56)+1)</f>
        <v>0</v>
      </c>
      <c r="H57" s="12" t="b">
        <f>IF(ISNUMBER(SEARCH(V$1,$D57)),MAX(H$1:H56)+1)</f>
        <v>0</v>
      </c>
      <c r="I57" s="12" t="b">
        <f>IF(ISNUMBER(SEARCH(W$1,$D57)),MAX(I$1:I56)+1)</f>
        <v>0</v>
      </c>
      <c r="J57" s="12" t="b">
        <f>IF(ISNUMBER(SEARCH(X$1,$D57)),MAX(J$1:J56)+1)</f>
        <v>0</v>
      </c>
      <c r="K57" s="12" t="b">
        <f>IF(ISNUMBER(SEARCH(Y$1,$D57)),MAX(K$1:K56)+1)</f>
        <v>0</v>
      </c>
      <c r="L57" s="12" t="b">
        <f>IF(ISNUMBER(SEARCH(Z$1,$D57)),MAX(L$1:L56)+1)</f>
        <v>0</v>
      </c>
      <c r="M57" s="12" t="b">
        <f>IF(ISNUMBER(SEARCH(AA$1,$D57)),MAX(M$1:M56)+1)</f>
        <v>0</v>
      </c>
      <c r="N57" s="12" t="b">
        <f>IF(ISNUMBER(SEARCH(AB$1,$D57)),MAX(N$1:N56)+1)</f>
        <v>0</v>
      </c>
      <c r="O57" s="12" t="b">
        <f>IF(ISNUMBER(SEARCH(AC$1,$D57)),MAX(O$1:O56)+1)</f>
        <v>0</v>
      </c>
      <c r="P57" s="12" t="b">
        <f>IF(ISNUMBER(SEARCH(AD$1,$D57)),MAX(P$1:P56)+1)</f>
        <v>0</v>
      </c>
      <c r="Q57" s="12" t="str">
        <f>'AB Touchpoint System Workbook'!K68</f>
        <v>Client 56</v>
      </c>
      <c r="R57" s="13">
        <f t="shared" si="1"/>
        <v>56</v>
      </c>
      <c r="S57" s="11" t="str">
        <f>IFERROR(VLOOKUP($R57,E:$Q,13,0),"")</f>
        <v/>
      </c>
      <c r="T57" s="11" t="str">
        <f>IFERROR(VLOOKUP($R57,F:$Q,12,0),"")</f>
        <v/>
      </c>
      <c r="U57" s="11" t="str">
        <f>IFERROR(VLOOKUP($R57,G:$Q,11,0),"")</f>
        <v/>
      </c>
      <c r="V57" s="11" t="str">
        <f>IFERROR(VLOOKUP($R57,H:$Q,10,0),"")</f>
        <v/>
      </c>
      <c r="W57" s="11" t="str">
        <f>IFERROR(VLOOKUP($R57,I:$Q,9,0),"")</f>
        <v/>
      </c>
      <c r="X57" s="11" t="str">
        <f>IFERROR(VLOOKUP($R57,J:$Q,8,0),"")</f>
        <v/>
      </c>
      <c r="Y57" s="11" t="str">
        <f>IFERROR(VLOOKUP($R57,K:$Q,7,0),"")</f>
        <v/>
      </c>
      <c r="Z57" s="11" t="str">
        <f>IFERROR(VLOOKUP($R57,L:$Q,6,0),"")</f>
        <v/>
      </c>
      <c r="AA57" s="11" t="str">
        <f>IFERROR(VLOOKUP($R57,M:$Q,5,0),"")</f>
        <v/>
      </c>
      <c r="AB57" s="11" t="str">
        <f>IFERROR(VLOOKUP($R57,N:$Q,4,0),"")</f>
        <v/>
      </c>
      <c r="AC57" s="11" t="str">
        <f>IFERROR(VLOOKUP($R57,O:$Q,3,0),"")</f>
        <v/>
      </c>
      <c r="AD57" s="11" t="str">
        <f>IFERROR(VLOOKUP($R57,P:$Q,2,0),"")</f>
        <v/>
      </c>
    </row>
    <row r="58" spans="1:30" x14ac:dyDescent="0.15">
      <c r="A58" s="9">
        <f>'AB Touchpoint System Workbook'!Z69</f>
        <v>43344</v>
      </c>
      <c r="B58" s="11">
        <f t="shared" si="0"/>
        <v>9</v>
      </c>
      <c r="C58" s="12" t="s">
        <v>28</v>
      </c>
      <c r="D58" s="12" t="e">
        <f>Q58&amp;C58&amp;'AB Touchpoint System Workbook'!#REF!</f>
        <v>#REF!</v>
      </c>
      <c r="E58" s="12" t="b">
        <f>IF(ISNUMBER(SEARCH(S$1,$D58)),MAX(E$1:E57)+1)</f>
        <v>0</v>
      </c>
      <c r="F58" s="12" t="b">
        <f>IF(ISNUMBER(SEARCH(T$1,$D58)),MAX(F$1:F57)+1)</f>
        <v>0</v>
      </c>
      <c r="G58" s="12" t="b">
        <f>IF(ISNUMBER(SEARCH(U$1,$D58)),MAX(G$1:G57)+1)</f>
        <v>0</v>
      </c>
      <c r="H58" s="12" t="b">
        <f>IF(ISNUMBER(SEARCH(V$1,$D58)),MAX(H$1:H57)+1)</f>
        <v>0</v>
      </c>
      <c r="I58" s="12" t="b">
        <f>IF(ISNUMBER(SEARCH(W$1,$D58)),MAX(I$1:I57)+1)</f>
        <v>0</v>
      </c>
      <c r="J58" s="12" t="b">
        <f>IF(ISNUMBER(SEARCH(X$1,$D58)),MAX(J$1:J57)+1)</f>
        <v>0</v>
      </c>
      <c r="K58" s="12" t="b">
        <f>IF(ISNUMBER(SEARCH(Y$1,$D58)),MAX(K$1:K57)+1)</f>
        <v>0</v>
      </c>
      <c r="L58" s="12" t="b">
        <f>IF(ISNUMBER(SEARCH(Z$1,$D58)),MAX(L$1:L57)+1)</f>
        <v>0</v>
      </c>
      <c r="M58" s="12" t="b">
        <f>IF(ISNUMBER(SEARCH(AA$1,$D58)),MAX(M$1:M57)+1)</f>
        <v>0</v>
      </c>
      <c r="N58" s="12" t="b">
        <f>IF(ISNUMBER(SEARCH(AB$1,$D58)),MAX(N$1:N57)+1)</f>
        <v>0</v>
      </c>
      <c r="O58" s="12" t="b">
        <f>IF(ISNUMBER(SEARCH(AC$1,$D58)),MAX(O$1:O57)+1)</f>
        <v>0</v>
      </c>
      <c r="P58" s="12" t="b">
        <f>IF(ISNUMBER(SEARCH(AD$1,$D58)),MAX(P$1:P57)+1)</f>
        <v>0</v>
      </c>
      <c r="Q58" s="12" t="str">
        <f>'AB Touchpoint System Workbook'!K69</f>
        <v>Client 57</v>
      </c>
      <c r="R58" s="13">
        <f t="shared" si="1"/>
        <v>57</v>
      </c>
      <c r="S58" s="11" t="str">
        <f>IFERROR(VLOOKUP($R58,E:$Q,13,0),"")</f>
        <v/>
      </c>
      <c r="T58" s="11" t="str">
        <f>IFERROR(VLOOKUP($R58,F:$Q,12,0),"")</f>
        <v/>
      </c>
      <c r="U58" s="11" t="str">
        <f>IFERROR(VLOOKUP($R58,G:$Q,11,0),"")</f>
        <v/>
      </c>
      <c r="V58" s="11" t="str">
        <f>IFERROR(VLOOKUP($R58,H:$Q,10,0),"")</f>
        <v/>
      </c>
      <c r="W58" s="11" t="str">
        <f>IFERROR(VLOOKUP($R58,I:$Q,9,0),"")</f>
        <v/>
      </c>
      <c r="X58" s="11" t="str">
        <f>IFERROR(VLOOKUP($R58,J:$Q,8,0),"")</f>
        <v/>
      </c>
      <c r="Y58" s="11" t="str">
        <f>IFERROR(VLOOKUP($R58,K:$Q,7,0),"")</f>
        <v/>
      </c>
      <c r="Z58" s="11" t="str">
        <f>IFERROR(VLOOKUP($R58,L:$Q,6,0),"")</f>
        <v/>
      </c>
      <c r="AA58" s="11" t="str">
        <f>IFERROR(VLOOKUP($R58,M:$Q,5,0),"")</f>
        <v/>
      </c>
      <c r="AB58" s="11" t="str">
        <f>IFERROR(VLOOKUP($R58,N:$Q,4,0),"")</f>
        <v/>
      </c>
      <c r="AC58" s="11" t="str">
        <f>IFERROR(VLOOKUP($R58,O:$Q,3,0),"")</f>
        <v/>
      </c>
      <c r="AD58" s="11" t="str">
        <f>IFERROR(VLOOKUP($R58,P:$Q,2,0),"")</f>
        <v/>
      </c>
    </row>
    <row r="59" spans="1:30" x14ac:dyDescent="0.15">
      <c r="A59" s="9">
        <f>'AB Touchpoint System Workbook'!Z70</f>
        <v>43374</v>
      </c>
      <c r="B59" s="11">
        <f t="shared" si="0"/>
        <v>10</v>
      </c>
      <c r="C59" s="12" t="s">
        <v>1</v>
      </c>
      <c r="D59" s="12" t="e">
        <f>Q59&amp;C59&amp;'AB Touchpoint System Workbook'!#REF!</f>
        <v>#REF!</v>
      </c>
      <c r="E59" s="12" t="b">
        <f>IF(ISNUMBER(SEARCH(S$1,$D59)),MAX(E$1:E58)+1)</f>
        <v>0</v>
      </c>
      <c r="F59" s="12" t="b">
        <f>IF(ISNUMBER(SEARCH(T$1,$D59)),MAX(F$1:F58)+1)</f>
        <v>0</v>
      </c>
      <c r="G59" s="12" t="b">
        <f>IF(ISNUMBER(SEARCH(U$1,$D59)),MAX(G$1:G58)+1)</f>
        <v>0</v>
      </c>
      <c r="H59" s="12" t="b">
        <f>IF(ISNUMBER(SEARCH(V$1,$D59)),MAX(H$1:H58)+1)</f>
        <v>0</v>
      </c>
      <c r="I59" s="12" t="b">
        <f>IF(ISNUMBER(SEARCH(W$1,$D59)),MAX(I$1:I58)+1)</f>
        <v>0</v>
      </c>
      <c r="J59" s="12" t="b">
        <f>IF(ISNUMBER(SEARCH(X$1,$D59)),MAX(J$1:J58)+1)</f>
        <v>0</v>
      </c>
      <c r="K59" s="12" t="b">
        <f>IF(ISNUMBER(SEARCH(Y$1,$D59)),MAX(K$1:K58)+1)</f>
        <v>0</v>
      </c>
      <c r="L59" s="12" t="b">
        <f>IF(ISNUMBER(SEARCH(Z$1,$D59)),MAX(L$1:L58)+1)</f>
        <v>0</v>
      </c>
      <c r="M59" s="12" t="b">
        <f>IF(ISNUMBER(SEARCH(AA$1,$D59)),MAX(M$1:M58)+1)</f>
        <v>0</v>
      </c>
      <c r="N59" s="12" t="b">
        <f>IF(ISNUMBER(SEARCH(AB$1,$D59)),MAX(N$1:N58)+1)</f>
        <v>0</v>
      </c>
      <c r="O59" s="12" t="b">
        <f>IF(ISNUMBER(SEARCH(AC$1,$D59)),MAX(O$1:O58)+1)</f>
        <v>0</v>
      </c>
      <c r="P59" s="12" t="b">
        <f>IF(ISNUMBER(SEARCH(AD$1,$D59)),MAX(P$1:P58)+1)</f>
        <v>0</v>
      </c>
      <c r="Q59" s="12" t="str">
        <f>'AB Touchpoint System Workbook'!K70</f>
        <v>Client 58</v>
      </c>
      <c r="R59" s="13">
        <f t="shared" si="1"/>
        <v>58</v>
      </c>
      <c r="S59" s="11" t="str">
        <f>IFERROR(VLOOKUP($R59,E:$Q,13,0),"")</f>
        <v/>
      </c>
      <c r="T59" s="11" t="str">
        <f>IFERROR(VLOOKUP($R59,F:$Q,12,0),"")</f>
        <v/>
      </c>
      <c r="U59" s="11" t="str">
        <f>IFERROR(VLOOKUP($R59,G:$Q,11,0),"")</f>
        <v/>
      </c>
      <c r="V59" s="11" t="str">
        <f>IFERROR(VLOOKUP($R59,H:$Q,10,0),"")</f>
        <v/>
      </c>
      <c r="W59" s="11" t="str">
        <f>IFERROR(VLOOKUP($R59,I:$Q,9,0),"")</f>
        <v/>
      </c>
      <c r="X59" s="11" t="str">
        <f>IFERROR(VLOOKUP($R59,J:$Q,8,0),"")</f>
        <v/>
      </c>
      <c r="Y59" s="11" t="str">
        <f>IFERROR(VLOOKUP($R59,K:$Q,7,0),"")</f>
        <v/>
      </c>
      <c r="Z59" s="11" t="str">
        <f>IFERROR(VLOOKUP($R59,L:$Q,6,0),"")</f>
        <v/>
      </c>
      <c r="AA59" s="11" t="str">
        <f>IFERROR(VLOOKUP($R59,M:$Q,5,0),"")</f>
        <v/>
      </c>
      <c r="AB59" s="11" t="str">
        <f>IFERROR(VLOOKUP($R59,N:$Q,4,0),"")</f>
        <v/>
      </c>
      <c r="AC59" s="11" t="str">
        <f>IFERROR(VLOOKUP($R59,O:$Q,3,0),"")</f>
        <v/>
      </c>
      <c r="AD59" s="11" t="str">
        <f>IFERROR(VLOOKUP($R59,P:$Q,2,0),"")</f>
        <v/>
      </c>
    </row>
    <row r="60" spans="1:30" x14ac:dyDescent="0.15">
      <c r="A60" s="9">
        <f>'AB Touchpoint System Workbook'!Z71</f>
        <v>43405</v>
      </c>
      <c r="B60" s="11">
        <f t="shared" si="0"/>
        <v>11</v>
      </c>
      <c r="C60" s="12" t="s">
        <v>18</v>
      </c>
      <c r="D60" s="12" t="e">
        <f>Q60&amp;C60&amp;'AB Touchpoint System Workbook'!#REF!</f>
        <v>#REF!</v>
      </c>
      <c r="E60" s="12" t="b">
        <f>IF(ISNUMBER(SEARCH(S$1,$D60)),MAX(E$1:E59)+1)</f>
        <v>0</v>
      </c>
      <c r="F60" s="12" t="b">
        <f>IF(ISNUMBER(SEARCH(T$1,$D60)),MAX(F$1:F59)+1)</f>
        <v>0</v>
      </c>
      <c r="G60" s="12" t="b">
        <f>IF(ISNUMBER(SEARCH(U$1,$D60)),MAX(G$1:G59)+1)</f>
        <v>0</v>
      </c>
      <c r="H60" s="12" t="b">
        <f>IF(ISNUMBER(SEARCH(V$1,$D60)),MAX(H$1:H59)+1)</f>
        <v>0</v>
      </c>
      <c r="I60" s="12" t="b">
        <f>IF(ISNUMBER(SEARCH(W$1,$D60)),MAX(I$1:I59)+1)</f>
        <v>0</v>
      </c>
      <c r="J60" s="12" t="b">
        <f>IF(ISNUMBER(SEARCH(X$1,$D60)),MAX(J$1:J59)+1)</f>
        <v>0</v>
      </c>
      <c r="K60" s="12" t="b">
        <f>IF(ISNUMBER(SEARCH(Y$1,$D60)),MAX(K$1:K59)+1)</f>
        <v>0</v>
      </c>
      <c r="L60" s="12" t="b">
        <f>IF(ISNUMBER(SEARCH(Z$1,$D60)),MAX(L$1:L59)+1)</f>
        <v>0</v>
      </c>
      <c r="M60" s="12" t="b">
        <f>IF(ISNUMBER(SEARCH(AA$1,$D60)),MAX(M$1:M59)+1)</f>
        <v>0</v>
      </c>
      <c r="N60" s="12" t="b">
        <f>IF(ISNUMBER(SEARCH(AB$1,$D60)),MAX(N$1:N59)+1)</f>
        <v>0</v>
      </c>
      <c r="O60" s="12" t="b">
        <f>IF(ISNUMBER(SEARCH(AC$1,$D60)),MAX(O$1:O59)+1)</f>
        <v>0</v>
      </c>
      <c r="P60" s="12" t="b">
        <f>IF(ISNUMBER(SEARCH(AD$1,$D60)),MAX(P$1:P59)+1)</f>
        <v>0</v>
      </c>
      <c r="Q60" s="12" t="str">
        <f>'AB Touchpoint System Workbook'!K71</f>
        <v>Client 59</v>
      </c>
      <c r="R60" s="13">
        <f t="shared" si="1"/>
        <v>59</v>
      </c>
      <c r="S60" s="11" t="str">
        <f>IFERROR(VLOOKUP($R60,E:$Q,13,0),"")</f>
        <v/>
      </c>
      <c r="T60" s="11" t="str">
        <f>IFERROR(VLOOKUP($R60,F:$Q,12,0),"")</f>
        <v/>
      </c>
      <c r="U60" s="11" t="str">
        <f>IFERROR(VLOOKUP($R60,G:$Q,11,0),"")</f>
        <v/>
      </c>
      <c r="V60" s="11" t="str">
        <f>IFERROR(VLOOKUP($R60,H:$Q,10,0),"")</f>
        <v/>
      </c>
      <c r="W60" s="11" t="str">
        <f>IFERROR(VLOOKUP($R60,I:$Q,9,0),"")</f>
        <v/>
      </c>
      <c r="X60" s="11" t="str">
        <f>IFERROR(VLOOKUP($R60,J:$Q,8,0),"")</f>
        <v/>
      </c>
      <c r="Y60" s="11" t="str">
        <f>IFERROR(VLOOKUP($R60,K:$Q,7,0),"")</f>
        <v/>
      </c>
      <c r="Z60" s="11" t="str">
        <f>IFERROR(VLOOKUP($R60,L:$Q,6,0),"")</f>
        <v/>
      </c>
      <c r="AA60" s="11" t="str">
        <f>IFERROR(VLOOKUP($R60,M:$Q,5,0),"")</f>
        <v/>
      </c>
      <c r="AB60" s="11" t="str">
        <f>IFERROR(VLOOKUP($R60,N:$Q,4,0),"")</f>
        <v/>
      </c>
      <c r="AC60" s="11" t="str">
        <f>IFERROR(VLOOKUP($R60,O:$Q,3,0),"")</f>
        <v/>
      </c>
      <c r="AD60" s="11" t="str">
        <f>IFERROR(VLOOKUP($R60,P:$Q,2,0),"")</f>
        <v/>
      </c>
    </row>
    <row r="61" spans="1:30" x14ac:dyDescent="0.15">
      <c r="A61" s="9">
        <f>'AB Touchpoint System Workbook'!Z72</f>
        <v>43435</v>
      </c>
      <c r="B61" s="11">
        <f t="shared" si="0"/>
        <v>12</v>
      </c>
      <c r="C61" s="12" t="s">
        <v>19</v>
      </c>
      <c r="D61" s="12" t="e">
        <f>Q61&amp;C61&amp;'AB Touchpoint System Workbook'!#REF!</f>
        <v>#REF!</v>
      </c>
      <c r="E61" s="12" t="b">
        <f>IF(ISNUMBER(SEARCH(S$1,$D61)),MAX(E$1:E60)+1)</f>
        <v>0</v>
      </c>
      <c r="F61" s="12" t="b">
        <f>IF(ISNUMBER(SEARCH(T$1,$D61)),MAX(F$1:F60)+1)</f>
        <v>0</v>
      </c>
      <c r="G61" s="12" t="b">
        <f>IF(ISNUMBER(SEARCH(U$1,$D61)),MAX(G$1:G60)+1)</f>
        <v>0</v>
      </c>
      <c r="H61" s="12" t="b">
        <f>IF(ISNUMBER(SEARCH(V$1,$D61)),MAX(H$1:H60)+1)</f>
        <v>0</v>
      </c>
      <c r="I61" s="12" t="b">
        <f>IF(ISNUMBER(SEARCH(W$1,$D61)),MAX(I$1:I60)+1)</f>
        <v>0</v>
      </c>
      <c r="J61" s="12" t="b">
        <f>IF(ISNUMBER(SEARCH(X$1,$D61)),MAX(J$1:J60)+1)</f>
        <v>0</v>
      </c>
      <c r="K61" s="12" t="b">
        <f>IF(ISNUMBER(SEARCH(Y$1,$D61)),MAX(K$1:K60)+1)</f>
        <v>0</v>
      </c>
      <c r="L61" s="12" t="b">
        <f>IF(ISNUMBER(SEARCH(Z$1,$D61)),MAX(L$1:L60)+1)</f>
        <v>0</v>
      </c>
      <c r="M61" s="12" t="b">
        <f>IF(ISNUMBER(SEARCH(AA$1,$D61)),MAX(M$1:M60)+1)</f>
        <v>0</v>
      </c>
      <c r="N61" s="12" t="b">
        <f>IF(ISNUMBER(SEARCH(AB$1,$D61)),MAX(N$1:N60)+1)</f>
        <v>0</v>
      </c>
      <c r="O61" s="12" t="b">
        <f>IF(ISNUMBER(SEARCH(AC$1,$D61)),MAX(O$1:O60)+1)</f>
        <v>0</v>
      </c>
      <c r="P61" s="12" t="b">
        <f>IF(ISNUMBER(SEARCH(AD$1,$D61)),MAX(P$1:P60)+1)</f>
        <v>0</v>
      </c>
      <c r="Q61" s="12" t="str">
        <f>'AB Touchpoint System Workbook'!K72</f>
        <v>Client 60</v>
      </c>
      <c r="R61" s="13">
        <f t="shared" si="1"/>
        <v>60</v>
      </c>
      <c r="S61" s="11" t="str">
        <f>IFERROR(VLOOKUP($R61,E:$Q,13,0),"")</f>
        <v/>
      </c>
      <c r="T61" s="11" t="str">
        <f>IFERROR(VLOOKUP($R61,F:$Q,12,0),"")</f>
        <v/>
      </c>
      <c r="U61" s="11" t="str">
        <f>IFERROR(VLOOKUP($R61,G:$Q,11,0),"")</f>
        <v/>
      </c>
      <c r="V61" s="11" t="str">
        <f>IFERROR(VLOOKUP($R61,H:$Q,10,0),"")</f>
        <v/>
      </c>
      <c r="W61" s="11" t="str">
        <f>IFERROR(VLOOKUP($R61,I:$Q,9,0),"")</f>
        <v/>
      </c>
      <c r="X61" s="11" t="str">
        <f>IFERROR(VLOOKUP($R61,J:$Q,8,0),"")</f>
        <v/>
      </c>
      <c r="Y61" s="11" t="str">
        <f>IFERROR(VLOOKUP($R61,K:$Q,7,0),"")</f>
        <v/>
      </c>
      <c r="Z61" s="11" t="str">
        <f>IFERROR(VLOOKUP($R61,L:$Q,6,0),"")</f>
        <v/>
      </c>
      <c r="AA61" s="11" t="str">
        <f>IFERROR(VLOOKUP($R61,M:$Q,5,0),"")</f>
        <v/>
      </c>
      <c r="AB61" s="11" t="str">
        <f>IFERROR(VLOOKUP($R61,N:$Q,4,0),"")</f>
        <v/>
      </c>
      <c r="AC61" s="11" t="str">
        <f>IFERROR(VLOOKUP($R61,O:$Q,3,0),"")</f>
        <v/>
      </c>
      <c r="AD61" s="11" t="str">
        <f>IFERROR(VLOOKUP($R61,P:$Q,2,0),"")</f>
        <v/>
      </c>
    </row>
    <row r="62" spans="1:30" x14ac:dyDescent="0.15">
      <c r="A62" s="9">
        <f>'AB Touchpoint System Workbook'!Z73</f>
        <v>43101</v>
      </c>
      <c r="B62" s="11">
        <f t="shared" si="0"/>
        <v>1</v>
      </c>
      <c r="C62" s="12" t="s">
        <v>20</v>
      </c>
      <c r="D62" s="12" t="e">
        <f>Q62&amp;C62&amp;'AB Touchpoint System Workbook'!#REF!</f>
        <v>#REF!</v>
      </c>
      <c r="E62" s="12" t="b">
        <f>IF(ISNUMBER(SEARCH(S$1,$D62)),MAX(E$1:E61)+1)</f>
        <v>0</v>
      </c>
      <c r="F62" s="12" t="b">
        <f>IF(ISNUMBER(SEARCH(T$1,$D62)),MAX(F$1:F61)+1)</f>
        <v>0</v>
      </c>
      <c r="G62" s="12" t="b">
        <f>IF(ISNUMBER(SEARCH(U$1,$D62)),MAX(G$1:G61)+1)</f>
        <v>0</v>
      </c>
      <c r="H62" s="12" t="b">
        <f>IF(ISNUMBER(SEARCH(V$1,$D62)),MAX(H$1:H61)+1)</f>
        <v>0</v>
      </c>
      <c r="I62" s="12" t="b">
        <f>IF(ISNUMBER(SEARCH(W$1,$D62)),MAX(I$1:I61)+1)</f>
        <v>0</v>
      </c>
      <c r="J62" s="12" t="b">
        <f>IF(ISNUMBER(SEARCH(X$1,$D62)),MAX(J$1:J61)+1)</f>
        <v>0</v>
      </c>
      <c r="K62" s="12" t="b">
        <f>IF(ISNUMBER(SEARCH(Y$1,$D62)),MAX(K$1:K61)+1)</f>
        <v>0</v>
      </c>
      <c r="L62" s="12" t="b">
        <f>IF(ISNUMBER(SEARCH(Z$1,$D62)),MAX(L$1:L61)+1)</f>
        <v>0</v>
      </c>
      <c r="M62" s="12" t="b">
        <f>IF(ISNUMBER(SEARCH(AA$1,$D62)),MAX(M$1:M61)+1)</f>
        <v>0</v>
      </c>
      <c r="N62" s="12" t="b">
        <f>IF(ISNUMBER(SEARCH(AB$1,$D62)),MAX(N$1:N61)+1)</f>
        <v>0</v>
      </c>
      <c r="O62" s="12" t="b">
        <f>IF(ISNUMBER(SEARCH(AC$1,$D62)),MAX(O$1:O61)+1)</f>
        <v>0</v>
      </c>
      <c r="P62" s="12" t="b">
        <f>IF(ISNUMBER(SEARCH(AD$1,$D62)),MAX(P$1:P61)+1)</f>
        <v>0</v>
      </c>
      <c r="Q62" s="12" t="str">
        <f>'AB Touchpoint System Workbook'!K73</f>
        <v>Client 61</v>
      </c>
      <c r="R62" s="13">
        <f t="shared" si="1"/>
        <v>61</v>
      </c>
      <c r="S62" s="11" t="str">
        <f>IFERROR(VLOOKUP($R62,E:$Q,13,0),"")</f>
        <v/>
      </c>
      <c r="T62" s="11" t="str">
        <f>IFERROR(VLOOKUP($R62,F:$Q,12,0),"")</f>
        <v/>
      </c>
      <c r="U62" s="11" t="str">
        <f>IFERROR(VLOOKUP($R62,G:$Q,11,0),"")</f>
        <v/>
      </c>
      <c r="V62" s="11" t="str">
        <f>IFERROR(VLOOKUP($R62,H:$Q,10,0),"")</f>
        <v/>
      </c>
      <c r="W62" s="11" t="str">
        <f>IFERROR(VLOOKUP($R62,I:$Q,9,0),"")</f>
        <v/>
      </c>
      <c r="X62" s="11" t="str">
        <f>IFERROR(VLOOKUP($R62,J:$Q,8,0),"")</f>
        <v/>
      </c>
      <c r="Y62" s="11" t="str">
        <f>IFERROR(VLOOKUP($R62,K:$Q,7,0),"")</f>
        <v/>
      </c>
      <c r="Z62" s="11" t="str">
        <f>IFERROR(VLOOKUP($R62,L:$Q,6,0),"")</f>
        <v/>
      </c>
      <c r="AA62" s="11" t="str">
        <f>IFERROR(VLOOKUP($R62,M:$Q,5,0),"")</f>
        <v/>
      </c>
      <c r="AB62" s="11" t="str">
        <f>IFERROR(VLOOKUP($R62,N:$Q,4,0),"")</f>
        <v/>
      </c>
      <c r="AC62" s="11" t="str">
        <f>IFERROR(VLOOKUP($R62,O:$Q,3,0),"")</f>
        <v/>
      </c>
      <c r="AD62" s="11" t="str">
        <f>IFERROR(VLOOKUP($R62,P:$Q,2,0),"")</f>
        <v/>
      </c>
    </row>
    <row r="63" spans="1:30" x14ac:dyDescent="0.15">
      <c r="A63" s="9">
        <f>'AB Touchpoint System Workbook'!Z74</f>
        <v>43132</v>
      </c>
      <c r="B63" s="11">
        <f t="shared" si="0"/>
        <v>2</v>
      </c>
      <c r="C63" s="12" t="s">
        <v>21</v>
      </c>
      <c r="D63" s="12" t="e">
        <f>Q63&amp;C63&amp;'AB Touchpoint System Workbook'!#REF!</f>
        <v>#REF!</v>
      </c>
      <c r="E63" s="12" t="b">
        <f>IF(ISNUMBER(SEARCH(S$1,$D63)),MAX(E$1:E62)+1)</f>
        <v>0</v>
      </c>
      <c r="F63" s="12" t="b">
        <f>IF(ISNUMBER(SEARCH(T$1,$D63)),MAX(F$1:F62)+1)</f>
        <v>0</v>
      </c>
      <c r="G63" s="12" t="b">
        <f>IF(ISNUMBER(SEARCH(U$1,$D63)),MAX(G$1:G62)+1)</f>
        <v>0</v>
      </c>
      <c r="H63" s="12" t="b">
        <f>IF(ISNUMBER(SEARCH(V$1,$D63)),MAX(H$1:H62)+1)</f>
        <v>0</v>
      </c>
      <c r="I63" s="12" t="b">
        <f>IF(ISNUMBER(SEARCH(W$1,$D63)),MAX(I$1:I62)+1)</f>
        <v>0</v>
      </c>
      <c r="J63" s="12" t="b">
        <f>IF(ISNUMBER(SEARCH(X$1,$D63)),MAX(J$1:J62)+1)</f>
        <v>0</v>
      </c>
      <c r="K63" s="12" t="b">
        <f>IF(ISNUMBER(SEARCH(Y$1,$D63)),MAX(K$1:K62)+1)</f>
        <v>0</v>
      </c>
      <c r="L63" s="12" t="b">
        <f>IF(ISNUMBER(SEARCH(Z$1,$D63)),MAX(L$1:L62)+1)</f>
        <v>0</v>
      </c>
      <c r="M63" s="12" t="b">
        <f>IF(ISNUMBER(SEARCH(AA$1,$D63)),MAX(M$1:M62)+1)</f>
        <v>0</v>
      </c>
      <c r="N63" s="12" t="b">
        <f>IF(ISNUMBER(SEARCH(AB$1,$D63)),MAX(N$1:N62)+1)</f>
        <v>0</v>
      </c>
      <c r="O63" s="12" t="b">
        <f>IF(ISNUMBER(SEARCH(AC$1,$D63)),MAX(O$1:O62)+1)</f>
        <v>0</v>
      </c>
      <c r="P63" s="12" t="b">
        <f>IF(ISNUMBER(SEARCH(AD$1,$D63)),MAX(P$1:P62)+1)</f>
        <v>0</v>
      </c>
      <c r="Q63" s="12" t="str">
        <f>'AB Touchpoint System Workbook'!K74</f>
        <v>Client 62</v>
      </c>
      <c r="R63" s="13">
        <f t="shared" si="1"/>
        <v>62</v>
      </c>
      <c r="S63" s="11" t="str">
        <f>IFERROR(VLOOKUP($R63,E:$Q,13,0),"")</f>
        <v/>
      </c>
      <c r="T63" s="11" t="str">
        <f>IFERROR(VLOOKUP($R63,F:$Q,12,0),"")</f>
        <v/>
      </c>
      <c r="U63" s="11" t="str">
        <f>IFERROR(VLOOKUP($R63,G:$Q,11,0),"")</f>
        <v/>
      </c>
      <c r="V63" s="11" t="str">
        <f>IFERROR(VLOOKUP($R63,H:$Q,10,0),"")</f>
        <v/>
      </c>
      <c r="W63" s="11" t="str">
        <f>IFERROR(VLOOKUP($R63,I:$Q,9,0),"")</f>
        <v/>
      </c>
      <c r="X63" s="11" t="str">
        <f>IFERROR(VLOOKUP($R63,J:$Q,8,0),"")</f>
        <v/>
      </c>
      <c r="Y63" s="11" t="str">
        <f>IFERROR(VLOOKUP($R63,K:$Q,7,0),"")</f>
        <v/>
      </c>
      <c r="Z63" s="11" t="str">
        <f>IFERROR(VLOOKUP($R63,L:$Q,6,0),"")</f>
        <v/>
      </c>
      <c r="AA63" s="11" t="str">
        <f>IFERROR(VLOOKUP($R63,M:$Q,5,0),"")</f>
        <v/>
      </c>
      <c r="AB63" s="11" t="str">
        <f>IFERROR(VLOOKUP($R63,N:$Q,4,0),"")</f>
        <v/>
      </c>
      <c r="AC63" s="11" t="str">
        <f>IFERROR(VLOOKUP($R63,O:$Q,3,0),"")</f>
        <v/>
      </c>
      <c r="AD63" s="11" t="str">
        <f>IFERROR(VLOOKUP($R63,P:$Q,2,0),"")</f>
        <v/>
      </c>
    </row>
    <row r="64" spans="1:30" x14ac:dyDescent="0.15">
      <c r="A64" s="9">
        <f>'AB Touchpoint System Workbook'!Z75</f>
        <v>43160</v>
      </c>
      <c r="B64" s="11">
        <f t="shared" si="0"/>
        <v>3</v>
      </c>
      <c r="C64" s="12" t="s">
        <v>22</v>
      </c>
      <c r="D64" s="12" t="e">
        <f>Q64&amp;C64&amp;'AB Touchpoint System Workbook'!#REF!</f>
        <v>#REF!</v>
      </c>
      <c r="E64" s="12" t="b">
        <f>IF(ISNUMBER(SEARCH(S$1,$D64)),MAX(E$1:E63)+1)</f>
        <v>0</v>
      </c>
      <c r="F64" s="12" t="b">
        <f>IF(ISNUMBER(SEARCH(T$1,$D64)),MAX(F$1:F63)+1)</f>
        <v>0</v>
      </c>
      <c r="G64" s="12" t="b">
        <f>IF(ISNUMBER(SEARCH(U$1,$D64)),MAX(G$1:G63)+1)</f>
        <v>0</v>
      </c>
      <c r="H64" s="12" t="b">
        <f>IF(ISNUMBER(SEARCH(V$1,$D64)),MAX(H$1:H63)+1)</f>
        <v>0</v>
      </c>
      <c r="I64" s="12" t="b">
        <f>IF(ISNUMBER(SEARCH(W$1,$D64)),MAX(I$1:I63)+1)</f>
        <v>0</v>
      </c>
      <c r="J64" s="12" t="b">
        <f>IF(ISNUMBER(SEARCH(X$1,$D64)),MAX(J$1:J63)+1)</f>
        <v>0</v>
      </c>
      <c r="K64" s="12" t="b">
        <f>IF(ISNUMBER(SEARCH(Y$1,$D64)),MAX(K$1:K63)+1)</f>
        <v>0</v>
      </c>
      <c r="L64" s="12" t="b">
        <f>IF(ISNUMBER(SEARCH(Z$1,$D64)),MAX(L$1:L63)+1)</f>
        <v>0</v>
      </c>
      <c r="M64" s="12" t="b">
        <f>IF(ISNUMBER(SEARCH(AA$1,$D64)),MAX(M$1:M63)+1)</f>
        <v>0</v>
      </c>
      <c r="N64" s="12" t="b">
        <f>IF(ISNUMBER(SEARCH(AB$1,$D64)),MAX(N$1:N63)+1)</f>
        <v>0</v>
      </c>
      <c r="O64" s="12" t="b">
        <f>IF(ISNUMBER(SEARCH(AC$1,$D64)),MAX(O$1:O63)+1)</f>
        <v>0</v>
      </c>
      <c r="P64" s="12" t="b">
        <f>IF(ISNUMBER(SEARCH(AD$1,$D64)),MAX(P$1:P63)+1)</f>
        <v>0</v>
      </c>
      <c r="Q64" s="12" t="str">
        <f>'AB Touchpoint System Workbook'!K75</f>
        <v>Client 63</v>
      </c>
      <c r="R64" s="13">
        <f t="shared" si="1"/>
        <v>63</v>
      </c>
      <c r="S64" s="11" t="str">
        <f>IFERROR(VLOOKUP($R64,E:$Q,13,0),"")</f>
        <v/>
      </c>
      <c r="T64" s="11" t="str">
        <f>IFERROR(VLOOKUP($R64,F:$Q,12,0),"")</f>
        <v/>
      </c>
      <c r="U64" s="11" t="str">
        <f>IFERROR(VLOOKUP($R64,G:$Q,11,0),"")</f>
        <v/>
      </c>
      <c r="V64" s="11" t="str">
        <f>IFERROR(VLOOKUP($R64,H:$Q,10,0),"")</f>
        <v/>
      </c>
      <c r="W64" s="11" t="str">
        <f>IFERROR(VLOOKUP($R64,I:$Q,9,0),"")</f>
        <v/>
      </c>
      <c r="X64" s="11" t="str">
        <f>IFERROR(VLOOKUP($R64,J:$Q,8,0),"")</f>
        <v/>
      </c>
      <c r="Y64" s="11" t="str">
        <f>IFERROR(VLOOKUP($R64,K:$Q,7,0),"")</f>
        <v/>
      </c>
      <c r="Z64" s="11" t="str">
        <f>IFERROR(VLOOKUP($R64,L:$Q,6,0),"")</f>
        <v/>
      </c>
      <c r="AA64" s="11" t="str">
        <f>IFERROR(VLOOKUP($R64,M:$Q,5,0),"")</f>
        <v/>
      </c>
      <c r="AB64" s="11" t="str">
        <f>IFERROR(VLOOKUP($R64,N:$Q,4,0),"")</f>
        <v/>
      </c>
      <c r="AC64" s="11" t="str">
        <f>IFERROR(VLOOKUP($R64,O:$Q,3,0),"")</f>
        <v/>
      </c>
      <c r="AD64" s="11" t="str">
        <f>IFERROR(VLOOKUP($R64,P:$Q,2,0),"")</f>
        <v/>
      </c>
    </row>
    <row r="65" spans="1:30" x14ac:dyDescent="0.15">
      <c r="A65" s="9">
        <f>'AB Touchpoint System Workbook'!Z76</f>
        <v>43191</v>
      </c>
      <c r="B65" s="11">
        <f t="shared" si="0"/>
        <v>4</v>
      </c>
      <c r="C65" s="12" t="s">
        <v>23</v>
      </c>
      <c r="D65" s="12" t="e">
        <f>Q65&amp;C65&amp;'AB Touchpoint System Workbook'!#REF!</f>
        <v>#REF!</v>
      </c>
      <c r="E65" s="12" t="b">
        <f>IF(ISNUMBER(SEARCH(S$1,$D65)),MAX(E$1:E64)+1)</f>
        <v>0</v>
      </c>
      <c r="F65" s="12" t="b">
        <f>IF(ISNUMBER(SEARCH(T$1,$D65)),MAX(F$1:F64)+1)</f>
        <v>0</v>
      </c>
      <c r="G65" s="12" t="b">
        <f>IF(ISNUMBER(SEARCH(U$1,$D65)),MAX(G$1:G64)+1)</f>
        <v>0</v>
      </c>
      <c r="H65" s="12" t="b">
        <f>IF(ISNUMBER(SEARCH(V$1,$D65)),MAX(H$1:H64)+1)</f>
        <v>0</v>
      </c>
      <c r="I65" s="12" t="b">
        <f>IF(ISNUMBER(SEARCH(W$1,$D65)),MAX(I$1:I64)+1)</f>
        <v>0</v>
      </c>
      <c r="J65" s="12" t="b">
        <f>IF(ISNUMBER(SEARCH(X$1,$D65)),MAX(J$1:J64)+1)</f>
        <v>0</v>
      </c>
      <c r="K65" s="12" t="b">
        <f>IF(ISNUMBER(SEARCH(Y$1,$D65)),MAX(K$1:K64)+1)</f>
        <v>0</v>
      </c>
      <c r="L65" s="12" t="b">
        <f>IF(ISNUMBER(SEARCH(Z$1,$D65)),MAX(L$1:L64)+1)</f>
        <v>0</v>
      </c>
      <c r="M65" s="12" t="b">
        <f>IF(ISNUMBER(SEARCH(AA$1,$D65)),MAX(M$1:M64)+1)</f>
        <v>0</v>
      </c>
      <c r="N65" s="12" t="b">
        <f>IF(ISNUMBER(SEARCH(AB$1,$D65)),MAX(N$1:N64)+1)</f>
        <v>0</v>
      </c>
      <c r="O65" s="12" t="b">
        <f>IF(ISNUMBER(SEARCH(AC$1,$D65)),MAX(O$1:O64)+1)</f>
        <v>0</v>
      </c>
      <c r="P65" s="12" t="b">
        <f>IF(ISNUMBER(SEARCH(AD$1,$D65)),MAX(P$1:P64)+1)</f>
        <v>0</v>
      </c>
      <c r="Q65" s="12" t="str">
        <f>'AB Touchpoint System Workbook'!K76</f>
        <v>Client 64</v>
      </c>
      <c r="R65" s="13">
        <f t="shared" si="1"/>
        <v>64</v>
      </c>
      <c r="S65" s="11" t="str">
        <f>IFERROR(VLOOKUP($R65,E:$Q,13,0),"")</f>
        <v/>
      </c>
      <c r="T65" s="11" t="str">
        <f>IFERROR(VLOOKUP($R65,F:$Q,12,0),"")</f>
        <v/>
      </c>
      <c r="U65" s="11" t="str">
        <f>IFERROR(VLOOKUP($R65,G:$Q,11,0),"")</f>
        <v/>
      </c>
      <c r="V65" s="11" t="str">
        <f>IFERROR(VLOOKUP($R65,H:$Q,10,0),"")</f>
        <v/>
      </c>
      <c r="W65" s="11" t="str">
        <f>IFERROR(VLOOKUP($R65,I:$Q,9,0),"")</f>
        <v/>
      </c>
      <c r="X65" s="11" t="str">
        <f>IFERROR(VLOOKUP($R65,J:$Q,8,0),"")</f>
        <v/>
      </c>
      <c r="Y65" s="11" t="str">
        <f>IFERROR(VLOOKUP($R65,K:$Q,7,0),"")</f>
        <v/>
      </c>
      <c r="Z65" s="11" t="str">
        <f>IFERROR(VLOOKUP($R65,L:$Q,6,0),"")</f>
        <v/>
      </c>
      <c r="AA65" s="11" t="str">
        <f>IFERROR(VLOOKUP($R65,M:$Q,5,0),"")</f>
        <v/>
      </c>
      <c r="AB65" s="11" t="str">
        <f>IFERROR(VLOOKUP($R65,N:$Q,4,0),"")</f>
        <v/>
      </c>
      <c r="AC65" s="11" t="str">
        <f>IFERROR(VLOOKUP($R65,O:$Q,3,0),"")</f>
        <v/>
      </c>
      <c r="AD65" s="11" t="str">
        <f>IFERROR(VLOOKUP($R65,P:$Q,2,0),"")</f>
        <v/>
      </c>
    </row>
    <row r="66" spans="1:30" x14ac:dyDescent="0.15">
      <c r="A66" s="9">
        <f>'AB Touchpoint System Workbook'!Z77</f>
        <v>43221</v>
      </c>
      <c r="B66" s="11">
        <f t="shared" si="0"/>
        <v>5</v>
      </c>
      <c r="C66" s="12" t="s">
        <v>24</v>
      </c>
      <c r="D66" s="12" t="e">
        <f>Q66&amp;C66&amp;'AB Touchpoint System Workbook'!#REF!</f>
        <v>#REF!</v>
      </c>
      <c r="E66" s="12" t="b">
        <f>IF(ISNUMBER(SEARCH(S$1,$D66)),MAX(E$1:E65)+1)</f>
        <v>0</v>
      </c>
      <c r="F66" s="12" t="b">
        <f>IF(ISNUMBER(SEARCH(T$1,$D66)),MAX(F$1:F65)+1)</f>
        <v>0</v>
      </c>
      <c r="G66" s="12" t="b">
        <f>IF(ISNUMBER(SEARCH(U$1,$D66)),MAX(G$1:G65)+1)</f>
        <v>0</v>
      </c>
      <c r="H66" s="12" t="b">
        <f>IF(ISNUMBER(SEARCH(V$1,$D66)),MAX(H$1:H65)+1)</f>
        <v>0</v>
      </c>
      <c r="I66" s="12" t="b">
        <f>IF(ISNUMBER(SEARCH(W$1,$D66)),MAX(I$1:I65)+1)</f>
        <v>0</v>
      </c>
      <c r="J66" s="12" t="b">
        <f>IF(ISNUMBER(SEARCH(X$1,$D66)),MAX(J$1:J65)+1)</f>
        <v>0</v>
      </c>
      <c r="K66" s="12" t="b">
        <f>IF(ISNUMBER(SEARCH(Y$1,$D66)),MAX(K$1:K65)+1)</f>
        <v>0</v>
      </c>
      <c r="L66" s="12" t="b">
        <f>IF(ISNUMBER(SEARCH(Z$1,$D66)),MAX(L$1:L65)+1)</f>
        <v>0</v>
      </c>
      <c r="M66" s="12" t="b">
        <f>IF(ISNUMBER(SEARCH(AA$1,$D66)),MAX(M$1:M65)+1)</f>
        <v>0</v>
      </c>
      <c r="N66" s="12" t="b">
        <f>IF(ISNUMBER(SEARCH(AB$1,$D66)),MAX(N$1:N65)+1)</f>
        <v>0</v>
      </c>
      <c r="O66" s="12" t="b">
        <f>IF(ISNUMBER(SEARCH(AC$1,$D66)),MAX(O$1:O65)+1)</f>
        <v>0</v>
      </c>
      <c r="P66" s="12" t="b">
        <f>IF(ISNUMBER(SEARCH(AD$1,$D66)),MAX(P$1:P65)+1)</f>
        <v>0</v>
      </c>
      <c r="Q66" s="12" t="str">
        <f>'AB Touchpoint System Workbook'!K77</f>
        <v>Client 65</v>
      </c>
      <c r="R66" s="13">
        <f t="shared" si="1"/>
        <v>65</v>
      </c>
      <c r="S66" s="11" t="str">
        <f>IFERROR(VLOOKUP($R66,E:$Q,13,0),"")</f>
        <v/>
      </c>
      <c r="T66" s="11" t="str">
        <f>IFERROR(VLOOKUP($R66,F:$Q,12,0),"")</f>
        <v/>
      </c>
      <c r="U66" s="11" t="str">
        <f>IFERROR(VLOOKUP($R66,G:$Q,11,0),"")</f>
        <v/>
      </c>
      <c r="V66" s="11" t="str">
        <f>IFERROR(VLOOKUP($R66,H:$Q,10,0),"")</f>
        <v/>
      </c>
      <c r="W66" s="11" t="str">
        <f>IFERROR(VLOOKUP($R66,I:$Q,9,0),"")</f>
        <v/>
      </c>
      <c r="X66" s="11" t="str">
        <f>IFERROR(VLOOKUP($R66,J:$Q,8,0),"")</f>
        <v/>
      </c>
      <c r="Y66" s="11" t="str">
        <f>IFERROR(VLOOKUP($R66,K:$Q,7,0),"")</f>
        <v/>
      </c>
      <c r="Z66" s="11" t="str">
        <f>IFERROR(VLOOKUP($R66,L:$Q,6,0),"")</f>
        <v/>
      </c>
      <c r="AA66" s="11" t="str">
        <f>IFERROR(VLOOKUP($R66,M:$Q,5,0),"")</f>
        <v/>
      </c>
      <c r="AB66" s="11" t="str">
        <f>IFERROR(VLOOKUP($R66,N:$Q,4,0),"")</f>
        <v/>
      </c>
      <c r="AC66" s="11" t="str">
        <f>IFERROR(VLOOKUP($R66,O:$Q,3,0),"")</f>
        <v/>
      </c>
      <c r="AD66" s="11" t="str">
        <f>IFERROR(VLOOKUP($R66,P:$Q,2,0),"")</f>
        <v/>
      </c>
    </row>
    <row r="67" spans="1:30" x14ac:dyDescent="0.15">
      <c r="A67" s="9">
        <f>'AB Touchpoint System Workbook'!Z78</f>
        <v>43252</v>
      </c>
      <c r="B67" s="11">
        <f t="shared" ref="B67:B130" si="2">MONTH(A67)</f>
        <v>6</v>
      </c>
      <c r="C67" s="12" t="s">
        <v>25</v>
      </c>
      <c r="D67" s="12" t="e">
        <f>Q67&amp;C67&amp;'AB Touchpoint System Workbook'!#REF!</f>
        <v>#REF!</v>
      </c>
      <c r="E67" s="12" t="b">
        <f>IF(ISNUMBER(SEARCH(S$1,$D67)),MAX(E$1:E66)+1)</f>
        <v>0</v>
      </c>
      <c r="F67" s="12" t="b">
        <f>IF(ISNUMBER(SEARCH(T$1,$D67)),MAX(F$1:F66)+1)</f>
        <v>0</v>
      </c>
      <c r="G67" s="12" t="b">
        <f>IF(ISNUMBER(SEARCH(U$1,$D67)),MAX(G$1:G66)+1)</f>
        <v>0</v>
      </c>
      <c r="H67" s="12" t="b">
        <f>IF(ISNUMBER(SEARCH(V$1,$D67)),MAX(H$1:H66)+1)</f>
        <v>0</v>
      </c>
      <c r="I67" s="12" t="b">
        <f>IF(ISNUMBER(SEARCH(W$1,$D67)),MAX(I$1:I66)+1)</f>
        <v>0</v>
      </c>
      <c r="J67" s="12" t="b">
        <f>IF(ISNUMBER(SEARCH(X$1,$D67)),MAX(J$1:J66)+1)</f>
        <v>0</v>
      </c>
      <c r="K67" s="12" t="b">
        <f>IF(ISNUMBER(SEARCH(Y$1,$D67)),MAX(K$1:K66)+1)</f>
        <v>0</v>
      </c>
      <c r="L67" s="12" t="b">
        <f>IF(ISNUMBER(SEARCH(Z$1,$D67)),MAX(L$1:L66)+1)</f>
        <v>0</v>
      </c>
      <c r="M67" s="12" t="b">
        <f>IF(ISNUMBER(SEARCH(AA$1,$D67)),MAX(M$1:M66)+1)</f>
        <v>0</v>
      </c>
      <c r="N67" s="12" t="b">
        <f>IF(ISNUMBER(SEARCH(AB$1,$D67)),MAX(N$1:N66)+1)</f>
        <v>0</v>
      </c>
      <c r="O67" s="12" t="b">
        <f>IF(ISNUMBER(SEARCH(AC$1,$D67)),MAX(O$1:O66)+1)</f>
        <v>0</v>
      </c>
      <c r="P67" s="12" t="b">
        <f>IF(ISNUMBER(SEARCH(AD$1,$D67)),MAX(P$1:P66)+1)</f>
        <v>0</v>
      </c>
      <c r="Q67" s="12" t="str">
        <f>'AB Touchpoint System Workbook'!K78</f>
        <v>Client 66</v>
      </c>
      <c r="R67" s="13">
        <f t="shared" si="1"/>
        <v>66</v>
      </c>
      <c r="S67" s="11" t="str">
        <f>IFERROR(VLOOKUP($R67,E:$Q,13,0),"")</f>
        <v/>
      </c>
      <c r="T67" s="11" t="str">
        <f>IFERROR(VLOOKUP($R67,F:$Q,12,0),"")</f>
        <v/>
      </c>
      <c r="U67" s="11" t="str">
        <f>IFERROR(VLOOKUP($R67,G:$Q,11,0),"")</f>
        <v/>
      </c>
      <c r="V67" s="11" t="str">
        <f>IFERROR(VLOOKUP($R67,H:$Q,10,0),"")</f>
        <v/>
      </c>
      <c r="W67" s="11" t="str">
        <f>IFERROR(VLOOKUP($R67,I:$Q,9,0),"")</f>
        <v/>
      </c>
      <c r="X67" s="11" t="str">
        <f>IFERROR(VLOOKUP($R67,J:$Q,8,0),"")</f>
        <v/>
      </c>
      <c r="Y67" s="11" t="str">
        <f>IFERROR(VLOOKUP($R67,K:$Q,7,0),"")</f>
        <v/>
      </c>
      <c r="Z67" s="11" t="str">
        <f>IFERROR(VLOOKUP($R67,L:$Q,6,0),"")</f>
        <v/>
      </c>
      <c r="AA67" s="11" t="str">
        <f>IFERROR(VLOOKUP($R67,M:$Q,5,0),"")</f>
        <v/>
      </c>
      <c r="AB67" s="11" t="str">
        <f>IFERROR(VLOOKUP($R67,N:$Q,4,0),"")</f>
        <v/>
      </c>
      <c r="AC67" s="11" t="str">
        <f>IFERROR(VLOOKUP($R67,O:$Q,3,0),"")</f>
        <v/>
      </c>
      <c r="AD67" s="11" t="str">
        <f>IFERROR(VLOOKUP($R67,P:$Q,2,0),"")</f>
        <v/>
      </c>
    </row>
    <row r="68" spans="1:30" x14ac:dyDescent="0.15">
      <c r="A68" s="9">
        <f>'AB Touchpoint System Workbook'!Z79</f>
        <v>43282</v>
      </c>
      <c r="B68" s="11">
        <f t="shared" si="2"/>
        <v>7</v>
      </c>
      <c r="C68" s="12" t="s">
        <v>26</v>
      </c>
      <c r="D68" s="12" t="e">
        <f>Q68&amp;C68&amp;'AB Touchpoint System Workbook'!#REF!</f>
        <v>#REF!</v>
      </c>
      <c r="E68" s="12" t="b">
        <f>IF(ISNUMBER(SEARCH(S$1,$D68)),MAX(E$1:E67)+1)</f>
        <v>0</v>
      </c>
      <c r="F68" s="12" t="b">
        <f>IF(ISNUMBER(SEARCH(T$1,$D68)),MAX(F$1:F67)+1)</f>
        <v>0</v>
      </c>
      <c r="G68" s="12" t="b">
        <f>IF(ISNUMBER(SEARCH(U$1,$D68)),MAX(G$1:G67)+1)</f>
        <v>0</v>
      </c>
      <c r="H68" s="12" t="b">
        <f>IF(ISNUMBER(SEARCH(V$1,$D68)),MAX(H$1:H67)+1)</f>
        <v>0</v>
      </c>
      <c r="I68" s="12" t="b">
        <f>IF(ISNUMBER(SEARCH(W$1,$D68)),MAX(I$1:I67)+1)</f>
        <v>0</v>
      </c>
      <c r="J68" s="12" t="b">
        <f>IF(ISNUMBER(SEARCH(X$1,$D68)),MAX(J$1:J67)+1)</f>
        <v>0</v>
      </c>
      <c r="K68" s="12" t="b">
        <f>IF(ISNUMBER(SEARCH(Y$1,$D68)),MAX(K$1:K67)+1)</f>
        <v>0</v>
      </c>
      <c r="L68" s="12" t="b">
        <f>IF(ISNUMBER(SEARCH(Z$1,$D68)),MAX(L$1:L67)+1)</f>
        <v>0</v>
      </c>
      <c r="M68" s="12" t="b">
        <f>IF(ISNUMBER(SEARCH(AA$1,$D68)),MAX(M$1:M67)+1)</f>
        <v>0</v>
      </c>
      <c r="N68" s="12" t="b">
        <f>IF(ISNUMBER(SEARCH(AB$1,$D68)),MAX(N$1:N67)+1)</f>
        <v>0</v>
      </c>
      <c r="O68" s="12" t="b">
        <f>IF(ISNUMBER(SEARCH(AC$1,$D68)),MAX(O$1:O67)+1)</f>
        <v>0</v>
      </c>
      <c r="P68" s="12" t="b">
        <f>IF(ISNUMBER(SEARCH(AD$1,$D68)),MAX(P$1:P67)+1)</f>
        <v>0</v>
      </c>
      <c r="Q68" s="12" t="str">
        <f>'AB Touchpoint System Workbook'!K79</f>
        <v>Client 67</v>
      </c>
      <c r="R68" s="13">
        <f t="shared" ref="R68:R131" si="3">R67+1</f>
        <v>67</v>
      </c>
      <c r="S68" s="11" t="str">
        <f>IFERROR(VLOOKUP($R68,E:$Q,13,0),"")</f>
        <v/>
      </c>
      <c r="T68" s="11" t="str">
        <f>IFERROR(VLOOKUP($R68,F:$Q,12,0),"")</f>
        <v/>
      </c>
      <c r="U68" s="11" t="str">
        <f>IFERROR(VLOOKUP($R68,G:$Q,11,0),"")</f>
        <v/>
      </c>
      <c r="V68" s="11" t="str">
        <f>IFERROR(VLOOKUP($R68,H:$Q,10,0),"")</f>
        <v/>
      </c>
      <c r="W68" s="11" t="str">
        <f>IFERROR(VLOOKUP($R68,I:$Q,9,0),"")</f>
        <v/>
      </c>
      <c r="X68" s="11" t="str">
        <f>IFERROR(VLOOKUP($R68,J:$Q,8,0),"")</f>
        <v/>
      </c>
      <c r="Y68" s="11" t="str">
        <f>IFERROR(VLOOKUP($R68,K:$Q,7,0),"")</f>
        <v/>
      </c>
      <c r="Z68" s="11" t="str">
        <f>IFERROR(VLOOKUP($R68,L:$Q,6,0),"")</f>
        <v/>
      </c>
      <c r="AA68" s="11" t="str">
        <f>IFERROR(VLOOKUP($R68,M:$Q,5,0),"")</f>
        <v/>
      </c>
      <c r="AB68" s="11" t="str">
        <f>IFERROR(VLOOKUP($R68,N:$Q,4,0),"")</f>
        <v/>
      </c>
      <c r="AC68" s="11" t="str">
        <f>IFERROR(VLOOKUP($R68,O:$Q,3,0),"")</f>
        <v/>
      </c>
      <c r="AD68" s="11" t="str">
        <f>IFERROR(VLOOKUP($R68,P:$Q,2,0),"")</f>
        <v/>
      </c>
    </row>
    <row r="69" spans="1:30" x14ac:dyDescent="0.15">
      <c r="A69" s="9">
        <f>'AB Touchpoint System Workbook'!Z80</f>
        <v>43313</v>
      </c>
      <c r="B69" s="11">
        <f t="shared" si="2"/>
        <v>8</v>
      </c>
      <c r="C69" s="12" t="s">
        <v>27</v>
      </c>
      <c r="D69" s="12" t="e">
        <f>Q69&amp;C69&amp;'AB Touchpoint System Workbook'!#REF!</f>
        <v>#REF!</v>
      </c>
      <c r="E69" s="12" t="b">
        <f>IF(ISNUMBER(SEARCH(S$1,$D69)),MAX(E$1:E68)+1)</f>
        <v>0</v>
      </c>
      <c r="F69" s="12" t="b">
        <f>IF(ISNUMBER(SEARCH(T$1,$D69)),MAX(F$1:F68)+1)</f>
        <v>0</v>
      </c>
      <c r="G69" s="12" t="b">
        <f>IF(ISNUMBER(SEARCH(U$1,$D69)),MAX(G$1:G68)+1)</f>
        <v>0</v>
      </c>
      <c r="H69" s="12" t="b">
        <f>IF(ISNUMBER(SEARCH(V$1,$D69)),MAX(H$1:H68)+1)</f>
        <v>0</v>
      </c>
      <c r="I69" s="12" t="b">
        <f>IF(ISNUMBER(SEARCH(W$1,$D69)),MAX(I$1:I68)+1)</f>
        <v>0</v>
      </c>
      <c r="J69" s="12" t="b">
        <f>IF(ISNUMBER(SEARCH(X$1,$D69)),MAX(J$1:J68)+1)</f>
        <v>0</v>
      </c>
      <c r="K69" s="12" t="b">
        <f>IF(ISNUMBER(SEARCH(Y$1,$D69)),MAX(K$1:K68)+1)</f>
        <v>0</v>
      </c>
      <c r="L69" s="12" t="b">
        <f>IF(ISNUMBER(SEARCH(Z$1,$D69)),MAX(L$1:L68)+1)</f>
        <v>0</v>
      </c>
      <c r="M69" s="12" t="b">
        <f>IF(ISNUMBER(SEARCH(AA$1,$D69)),MAX(M$1:M68)+1)</f>
        <v>0</v>
      </c>
      <c r="N69" s="12" t="b">
        <f>IF(ISNUMBER(SEARCH(AB$1,$D69)),MAX(N$1:N68)+1)</f>
        <v>0</v>
      </c>
      <c r="O69" s="12" t="b">
        <f>IF(ISNUMBER(SEARCH(AC$1,$D69)),MAX(O$1:O68)+1)</f>
        <v>0</v>
      </c>
      <c r="P69" s="12" t="b">
        <f>IF(ISNUMBER(SEARCH(AD$1,$D69)),MAX(P$1:P68)+1)</f>
        <v>0</v>
      </c>
      <c r="Q69" s="12" t="str">
        <f>'AB Touchpoint System Workbook'!K80</f>
        <v>Client 68</v>
      </c>
      <c r="R69" s="13">
        <f t="shared" si="3"/>
        <v>68</v>
      </c>
      <c r="S69" s="11" t="str">
        <f>IFERROR(VLOOKUP($R69,E:$Q,13,0),"")</f>
        <v/>
      </c>
      <c r="T69" s="11" t="str">
        <f>IFERROR(VLOOKUP($R69,F:$Q,12,0),"")</f>
        <v/>
      </c>
      <c r="U69" s="11" t="str">
        <f>IFERROR(VLOOKUP($R69,G:$Q,11,0),"")</f>
        <v/>
      </c>
      <c r="V69" s="11" t="str">
        <f>IFERROR(VLOOKUP($R69,H:$Q,10,0),"")</f>
        <v/>
      </c>
      <c r="W69" s="11" t="str">
        <f>IFERROR(VLOOKUP($R69,I:$Q,9,0),"")</f>
        <v/>
      </c>
      <c r="X69" s="11" t="str">
        <f>IFERROR(VLOOKUP($R69,J:$Q,8,0),"")</f>
        <v/>
      </c>
      <c r="Y69" s="11" t="str">
        <f>IFERROR(VLOOKUP($R69,K:$Q,7,0),"")</f>
        <v/>
      </c>
      <c r="Z69" s="11" t="str">
        <f>IFERROR(VLOOKUP($R69,L:$Q,6,0),"")</f>
        <v/>
      </c>
      <c r="AA69" s="11" t="str">
        <f>IFERROR(VLOOKUP($R69,M:$Q,5,0),"")</f>
        <v/>
      </c>
      <c r="AB69" s="11" t="str">
        <f>IFERROR(VLOOKUP($R69,N:$Q,4,0),"")</f>
        <v/>
      </c>
      <c r="AC69" s="11" t="str">
        <f>IFERROR(VLOOKUP($R69,O:$Q,3,0),"")</f>
        <v/>
      </c>
      <c r="AD69" s="11" t="str">
        <f>IFERROR(VLOOKUP($R69,P:$Q,2,0),"")</f>
        <v/>
      </c>
    </row>
    <row r="70" spans="1:30" x14ac:dyDescent="0.15">
      <c r="A70" s="9">
        <f>'AB Touchpoint System Workbook'!Z81</f>
        <v>43344</v>
      </c>
      <c r="B70" s="11">
        <f t="shared" si="2"/>
        <v>9</v>
      </c>
      <c r="C70" s="12" t="s">
        <v>28</v>
      </c>
      <c r="D70" s="12" t="e">
        <f>Q70&amp;C70&amp;'AB Touchpoint System Workbook'!#REF!</f>
        <v>#REF!</v>
      </c>
      <c r="E70" s="12" t="b">
        <f>IF(ISNUMBER(SEARCH(S$1,$D70)),MAX(E$1:E69)+1)</f>
        <v>0</v>
      </c>
      <c r="F70" s="12" t="b">
        <f>IF(ISNUMBER(SEARCH(T$1,$D70)),MAX(F$1:F69)+1)</f>
        <v>0</v>
      </c>
      <c r="G70" s="12" t="b">
        <f>IF(ISNUMBER(SEARCH(U$1,$D70)),MAX(G$1:G69)+1)</f>
        <v>0</v>
      </c>
      <c r="H70" s="12" t="b">
        <f>IF(ISNUMBER(SEARCH(V$1,$D70)),MAX(H$1:H69)+1)</f>
        <v>0</v>
      </c>
      <c r="I70" s="12" t="b">
        <f>IF(ISNUMBER(SEARCH(W$1,$D70)),MAX(I$1:I69)+1)</f>
        <v>0</v>
      </c>
      <c r="J70" s="12" t="b">
        <f>IF(ISNUMBER(SEARCH(X$1,$D70)),MAX(J$1:J69)+1)</f>
        <v>0</v>
      </c>
      <c r="K70" s="12" t="b">
        <f>IF(ISNUMBER(SEARCH(Y$1,$D70)),MAX(K$1:K69)+1)</f>
        <v>0</v>
      </c>
      <c r="L70" s="12" t="b">
        <f>IF(ISNUMBER(SEARCH(Z$1,$D70)),MAX(L$1:L69)+1)</f>
        <v>0</v>
      </c>
      <c r="M70" s="12" t="b">
        <f>IF(ISNUMBER(SEARCH(AA$1,$D70)),MAX(M$1:M69)+1)</f>
        <v>0</v>
      </c>
      <c r="N70" s="12" t="b">
        <f>IF(ISNUMBER(SEARCH(AB$1,$D70)),MAX(N$1:N69)+1)</f>
        <v>0</v>
      </c>
      <c r="O70" s="12" t="b">
        <f>IF(ISNUMBER(SEARCH(AC$1,$D70)),MAX(O$1:O69)+1)</f>
        <v>0</v>
      </c>
      <c r="P70" s="12" t="b">
        <f>IF(ISNUMBER(SEARCH(AD$1,$D70)),MAX(P$1:P69)+1)</f>
        <v>0</v>
      </c>
      <c r="Q70" s="12" t="str">
        <f>'AB Touchpoint System Workbook'!K81</f>
        <v>Client 69</v>
      </c>
      <c r="R70" s="13">
        <f t="shared" si="3"/>
        <v>69</v>
      </c>
      <c r="S70" s="11" t="str">
        <f>IFERROR(VLOOKUP($R70,E:$Q,13,0),"")</f>
        <v/>
      </c>
      <c r="T70" s="11" t="str">
        <f>IFERROR(VLOOKUP($R70,F:$Q,12,0),"")</f>
        <v/>
      </c>
      <c r="U70" s="11" t="str">
        <f>IFERROR(VLOOKUP($R70,G:$Q,11,0),"")</f>
        <v/>
      </c>
      <c r="V70" s="11" t="str">
        <f>IFERROR(VLOOKUP($R70,H:$Q,10,0),"")</f>
        <v/>
      </c>
      <c r="W70" s="11" t="str">
        <f>IFERROR(VLOOKUP($R70,I:$Q,9,0),"")</f>
        <v/>
      </c>
      <c r="X70" s="11" t="str">
        <f>IFERROR(VLOOKUP($R70,J:$Q,8,0),"")</f>
        <v/>
      </c>
      <c r="Y70" s="11" t="str">
        <f>IFERROR(VLOOKUP($R70,K:$Q,7,0),"")</f>
        <v/>
      </c>
      <c r="Z70" s="11" t="str">
        <f>IFERROR(VLOOKUP($R70,L:$Q,6,0),"")</f>
        <v/>
      </c>
      <c r="AA70" s="11" t="str">
        <f>IFERROR(VLOOKUP($R70,M:$Q,5,0),"")</f>
        <v/>
      </c>
      <c r="AB70" s="11" t="str">
        <f>IFERROR(VLOOKUP($R70,N:$Q,4,0),"")</f>
        <v/>
      </c>
      <c r="AC70" s="11" t="str">
        <f>IFERROR(VLOOKUP($R70,O:$Q,3,0),"")</f>
        <v/>
      </c>
      <c r="AD70" s="11" t="str">
        <f>IFERROR(VLOOKUP($R70,P:$Q,2,0),"")</f>
        <v/>
      </c>
    </row>
    <row r="71" spans="1:30" x14ac:dyDescent="0.15">
      <c r="A71" s="9">
        <f>'AB Touchpoint System Workbook'!Z82</f>
        <v>43374</v>
      </c>
      <c r="B71" s="11">
        <f t="shared" si="2"/>
        <v>10</v>
      </c>
      <c r="C71" s="12" t="s">
        <v>1</v>
      </c>
      <c r="D71" s="12" t="e">
        <f>Q71&amp;C71&amp;'AB Touchpoint System Workbook'!#REF!</f>
        <v>#REF!</v>
      </c>
      <c r="E71" s="12" t="b">
        <f>IF(ISNUMBER(SEARCH(S$1,$D71)),MAX(E$1:E70)+1)</f>
        <v>0</v>
      </c>
      <c r="F71" s="12" t="b">
        <f>IF(ISNUMBER(SEARCH(T$1,$D71)),MAX(F$1:F70)+1)</f>
        <v>0</v>
      </c>
      <c r="G71" s="12" t="b">
        <f>IF(ISNUMBER(SEARCH(U$1,$D71)),MAX(G$1:G70)+1)</f>
        <v>0</v>
      </c>
      <c r="H71" s="12" t="b">
        <f>IF(ISNUMBER(SEARCH(V$1,$D71)),MAX(H$1:H70)+1)</f>
        <v>0</v>
      </c>
      <c r="I71" s="12" t="b">
        <f>IF(ISNUMBER(SEARCH(W$1,$D71)),MAX(I$1:I70)+1)</f>
        <v>0</v>
      </c>
      <c r="J71" s="12" t="b">
        <f>IF(ISNUMBER(SEARCH(X$1,$D71)),MAX(J$1:J70)+1)</f>
        <v>0</v>
      </c>
      <c r="K71" s="12" t="b">
        <f>IF(ISNUMBER(SEARCH(Y$1,$D71)),MAX(K$1:K70)+1)</f>
        <v>0</v>
      </c>
      <c r="L71" s="12" t="b">
        <f>IF(ISNUMBER(SEARCH(Z$1,$D71)),MAX(L$1:L70)+1)</f>
        <v>0</v>
      </c>
      <c r="M71" s="12" t="b">
        <f>IF(ISNUMBER(SEARCH(AA$1,$D71)),MAX(M$1:M70)+1)</f>
        <v>0</v>
      </c>
      <c r="N71" s="12" t="b">
        <f>IF(ISNUMBER(SEARCH(AB$1,$D71)),MAX(N$1:N70)+1)</f>
        <v>0</v>
      </c>
      <c r="O71" s="12" t="b">
        <f>IF(ISNUMBER(SEARCH(AC$1,$D71)),MAX(O$1:O70)+1)</f>
        <v>0</v>
      </c>
      <c r="P71" s="12" t="b">
        <f>IF(ISNUMBER(SEARCH(AD$1,$D71)),MAX(P$1:P70)+1)</f>
        <v>0</v>
      </c>
      <c r="Q71" s="12" t="str">
        <f>'AB Touchpoint System Workbook'!K82</f>
        <v>Client 70</v>
      </c>
      <c r="R71" s="13">
        <f t="shared" si="3"/>
        <v>70</v>
      </c>
      <c r="S71" s="11" t="str">
        <f>IFERROR(VLOOKUP($R71,E:$Q,13,0),"")</f>
        <v/>
      </c>
      <c r="T71" s="11" t="str">
        <f>IFERROR(VLOOKUP($R71,F:$Q,12,0),"")</f>
        <v/>
      </c>
      <c r="U71" s="11" t="str">
        <f>IFERROR(VLOOKUP($R71,G:$Q,11,0),"")</f>
        <v/>
      </c>
      <c r="V71" s="11" t="str">
        <f>IFERROR(VLOOKUP($R71,H:$Q,10,0),"")</f>
        <v/>
      </c>
      <c r="W71" s="11" t="str">
        <f>IFERROR(VLOOKUP($R71,I:$Q,9,0),"")</f>
        <v/>
      </c>
      <c r="X71" s="11" t="str">
        <f>IFERROR(VLOOKUP($R71,J:$Q,8,0),"")</f>
        <v/>
      </c>
      <c r="Y71" s="11" t="str">
        <f>IFERROR(VLOOKUP($R71,K:$Q,7,0),"")</f>
        <v/>
      </c>
      <c r="Z71" s="11" t="str">
        <f>IFERROR(VLOOKUP($R71,L:$Q,6,0),"")</f>
        <v/>
      </c>
      <c r="AA71" s="11" t="str">
        <f>IFERROR(VLOOKUP($R71,M:$Q,5,0),"")</f>
        <v/>
      </c>
      <c r="AB71" s="11" t="str">
        <f>IFERROR(VLOOKUP($R71,N:$Q,4,0),"")</f>
        <v/>
      </c>
      <c r="AC71" s="11" t="str">
        <f>IFERROR(VLOOKUP($R71,O:$Q,3,0),"")</f>
        <v/>
      </c>
      <c r="AD71" s="11" t="str">
        <f>IFERROR(VLOOKUP($R71,P:$Q,2,0),"")</f>
        <v/>
      </c>
    </row>
    <row r="72" spans="1:30" x14ac:dyDescent="0.15">
      <c r="A72" s="9">
        <f>'AB Touchpoint System Workbook'!Z83</f>
        <v>43405</v>
      </c>
      <c r="B72" s="11">
        <f t="shared" si="2"/>
        <v>11</v>
      </c>
      <c r="C72" s="12" t="s">
        <v>18</v>
      </c>
      <c r="D72" s="12" t="e">
        <f>Q72&amp;C72&amp;'AB Touchpoint System Workbook'!#REF!</f>
        <v>#REF!</v>
      </c>
      <c r="E72" s="12" t="b">
        <f>IF(ISNUMBER(SEARCH(S$1,$D72)),MAX(E$1:E71)+1)</f>
        <v>0</v>
      </c>
      <c r="F72" s="12" t="b">
        <f>IF(ISNUMBER(SEARCH(T$1,$D72)),MAX(F$1:F71)+1)</f>
        <v>0</v>
      </c>
      <c r="G72" s="12" t="b">
        <f>IF(ISNUMBER(SEARCH(U$1,$D72)),MAX(G$1:G71)+1)</f>
        <v>0</v>
      </c>
      <c r="H72" s="12" t="b">
        <f>IF(ISNUMBER(SEARCH(V$1,$D72)),MAX(H$1:H71)+1)</f>
        <v>0</v>
      </c>
      <c r="I72" s="12" t="b">
        <f>IF(ISNUMBER(SEARCH(W$1,$D72)),MAX(I$1:I71)+1)</f>
        <v>0</v>
      </c>
      <c r="J72" s="12" t="b">
        <f>IF(ISNUMBER(SEARCH(X$1,$D72)),MAX(J$1:J71)+1)</f>
        <v>0</v>
      </c>
      <c r="K72" s="12" t="b">
        <f>IF(ISNUMBER(SEARCH(Y$1,$D72)),MAX(K$1:K71)+1)</f>
        <v>0</v>
      </c>
      <c r="L72" s="12" t="b">
        <f>IF(ISNUMBER(SEARCH(Z$1,$D72)),MAX(L$1:L71)+1)</f>
        <v>0</v>
      </c>
      <c r="M72" s="12" t="b">
        <f>IF(ISNUMBER(SEARCH(AA$1,$D72)),MAX(M$1:M71)+1)</f>
        <v>0</v>
      </c>
      <c r="N72" s="12" t="b">
        <f>IF(ISNUMBER(SEARCH(AB$1,$D72)),MAX(N$1:N71)+1)</f>
        <v>0</v>
      </c>
      <c r="O72" s="12" t="b">
        <f>IF(ISNUMBER(SEARCH(AC$1,$D72)),MAX(O$1:O71)+1)</f>
        <v>0</v>
      </c>
      <c r="P72" s="12" t="b">
        <f>IF(ISNUMBER(SEARCH(AD$1,$D72)),MAX(P$1:P71)+1)</f>
        <v>0</v>
      </c>
      <c r="Q72" s="12" t="str">
        <f>'AB Touchpoint System Workbook'!K83</f>
        <v>Client 71</v>
      </c>
      <c r="R72" s="13">
        <f t="shared" si="3"/>
        <v>71</v>
      </c>
      <c r="S72" s="11" t="str">
        <f>IFERROR(VLOOKUP($R72,E:$Q,13,0),"")</f>
        <v/>
      </c>
      <c r="T72" s="11" t="str">
        <f>IFERROR(VLOOKUP($R72,F:$Q,12,0),"")</f>
        <v/>
      </c>
      <c r="U72" s="11" t="str">
        <f>IFERROR(VLOOKUP($R72,G:$Q,11,0),"")</f>
        <v/>
      </c>
      <c r="V72" s="11" t="str">
        <f>IFERROR(VLOOKUP($R72,H:$Q,10,0),"")</f>
        <v/>
      </c>
      <c r="W72" s="11" t="str">
        <f>IFERROR(VLOOKUP($R72,I:$Q,9,0),"")</f>
        <v/>
      </c>
      <c r="X72" s="11" t="str">
        <f>IFERROR(VLOOKUP($R72,J:$Q,8,0),"")</f>
        <v/>
      </c>
      <c r="Y72" s="11" t="str">
        <f>IFERROR(VLOOKUP($R72,K:$Q,7,0),"")</f>
        <v/>
      </c>
      <c r="Z72" s="11" t="str">
        <f>IFERROR(VLOOKUP($R72,L:$Q,6,0),"")</f>
        <v/>
      </c>
      <c r="AA72" s="11" t="str">
        <f>IFERROR(VLOOKUP($R72,M:$Q,5,0),"")</f>
        <v/>
      </c>
      <c r="AB72" s="11" t="str">
        <f>IFERROR(VLOOKUP($R72,N:$Q,4,0),"")</f>
        <v/>
      </c>
      <c r="AC72" s="11" t="str">
        <f>IFERROR(VLOOKUP($R72,O:$Q,3,0),"")</f>
        <v/>
      </c>
      <c r="AD72" s="11" t="str">
        <f>IFERROR(VLOOKUP($R72,P:$Q,2,0),"")</f>
        <v/>
      </c>
    </row>
    <row r="73" spans="1:30" x14ac:dyDescent="0.15">
      <c r="A73" s="9">
        <f>'AB Touchpoint System Workbook'!Z84</f>
        <v>43101</v>
      </c>
      <c r="B73" s="11">
        <f t="shared" si="2"/>
        <v>1</v>
      </c>
      <c r="C73" s="12" t="s">
        <v>19</v>
      </c>
      <c r="D73" s="12" t="e">
        <f>Q73&amp;C73&amp;'AB Touchpoint System Workbook'!#REF!</f>
        <v>#REF!</v>
      </c>
      <c r="E73" s="12" t="b">
        <f>IF(ISNUMBER(SEARCH(S$1,$D73)),MAX(E$1:E72)+1)</f>
        <v>0</v>
      </c>
      <c r="F73" s="12" t="b">
        <f>IF(ISNUMBER(SEARCH(T$1,$D73)),MAX(F$1:F72)+1)</f>
        <v>0</v>
      </c>
      <c r="G73" s="12" t="b">
        <f>IF(ISNUMBER(SEARCH(U$1,$D73)),MAX(G$1:G72)+1)</f>
        <v>0</v>
      </c>
      <c r="H73" s="12" t="b">
        <f>IF(ISNUMBER(SEARCH(V$1,$D73)),MAX(H$1:H72)+1)</f>
        <v>0</v>
      </c>
      <c r="I73" s="12" t="b">
        <f>IF(ISNUMBER(SEARCH(W$1,$D73)),MAX(I$1:I72)+1)</f>
        <v>0</v>
      </c>
      <c r="J73" s="12" t="b">
        <f>IF(ISNUMBER(SEARCH(X$1,$D73)),MAX(J$1:J72)+1)</f>
        <v>0</v>
      </c>
      <c r="K73" s="12" t="b">
        <f>IF(ISNUMBER(SEARCH(Y$1,$D73)),MAX(K$1:K72)+1)</f>
        <v>0</v>
      </c>
      <c r="L73" s="12" t="b">
        <f>IF(ISNUMBER(SEARCH(Z$1,$D73)),MAX(L$1:L72)+1)</f>
        <v>0</v>
      </c>
      <c r="M73" s="12" t="b">
        <f>IF(ISNUMBER(SEARCH(AA$1,$D73)),MAX(M$1:M72)+1)</f>
        <v>0</v>
      </c>
      <c r="N73" s="12" t="b">
        <f>IF(ISNUMBER(SEARCH(AB$1,$D73)),MAX(N$1:N72)+1)</f>
        <v>0</v>
      </c>
      <c r="O73" s="12" t="b">
        <f>IF(ISNUMBER(SEARCH(AC$1,$D73)),MAX(O$1:O72)+1)</f>
        <v>0</v>
      </c>
      <c r="P73" s="12" t="b">
        <f>IF(ISNUMBER(SEARCH(AD$1,$D73)),MAX(P$1:P72)+1)</f>
        <v>0</v>
      </c>
      <c r="Q73" s="12" t="str">
        <f>'AB Touchpoint System Workbook'!K84</f>
        <v>Client 72</v>
      </c>
      <c r="R73" s="13">
        <f t="shared" si="3"/>
        <v>72</v>
      </c>
      <c r="S73" s="11" t="str">
        <f>IFERROR(VLOOKUP($R73,E:$Q,13,0),"")</f>
        <v/>
      </c>
      <c r="T73" s="11" t="str">
        <f>IFERROR(VLOOKUP($R73,F:$Q,12,0),"")</f>
        <v/>
      </c>
      <c r="U73" s="11" t="str">
        <f>IFERROR(VLOOKUP($R73,G:$Q,11,0),"")</f>
        <v/>
      </c>
      <c r="V73" s="11" t="str">
        <f>IFERROR(VLOOKUP($R73,H:$Q,10,0),"")</f>
        <v/>
      </c>
      <c r="W73" s="11" t="str">
        <f>IFERROR(VLOOKUP($R73,I:$Q,9,0),"")</f>
        <v/>
      </c>
      <c r="X73" s="11" t="str">
        <f>IFERROR(VLOOKUP($R73,J:$Q,8,0),"")</f>
        <v/>
      </c>
      <c r="Y73" s="11" t="str">
        <f>IFERROR(VLOOKUP($R73,K:$Q,7,0),"")</f>
        <v/>
      </c>
      <c r="Z73" s="11" t="str">
        <f>IFERROR(VLOOKUP($R73,L:$Q,6,0),"")</f>
        <v/>
      </c>
      <c r="AA73" s="11" t="str">
        <f>IFERROR(VLOOKUP($R73,M:$Q,5,0),"")</f>
        <v/>
      </c>
      <c r="AB73" s="11" t="str">
        <f>IFERROR(VLOOKUP($R73,N:$Q,4,0),"")</f>
        <v/>
      </c>
      <c r="AC73" s="11" t="str">
        <f>IFERROR(VLOOKUP($R73,O:$Q,3,0),"")</f>
        <v/>
      </c>
      <c r="AD73" s="11" t="str">
        <f>IFERROR(VLOOKUP($R73,P:$Q,2,0),"")</f>
        <v/>
      </c>
    </row>
    <row r="74" spans="1:30" x14ac:dyDescent="0.15">
      <c r="A74" s="9">
        <f>'AB Touchpoint System Workbook'!Z85</f>
        <v>43101</v>
      </c>
      <c r="B74" s="11">
        <f t="shared" si="2"/>
        <v>1</v>
      </c>
      <c r="C74" s="12" t="s">
        <v>20</v>
      </c>
      <c r="D74" s="12" t="e">
        <f>Q74&amp;C74&amp;'AB Touchpoint System Workbook'!#REF!</f>
        <v>#REF!</v>
      </c>
      <c r="E74" s="12" t="b">
        <f>IF(ISNUMBER(SEARCH(S$1,$D74)),MAX(E$1:E73)+1)</f>
        <v>0</v>
      </c>
      <c r="F74" s="12" t="b">
        <f>IF(ISNUMBER(SEARCH(T$1,$D74)),MAX(F$1:F73)+1)</f>
        <v>0</v>
      </c>
      <c r="G74" s="12" t="b">
        <f>IF(ISNUMBER(SEARCH(U$1,$D74)),MAX(G$1:G73)+1)</f>
        <v>0</v>
      </c>
      <c r="H74" s="12" t="b">
        <f>IF(ISNUMBER(SEARCH(V$1,$D74)),MAX(H$1:H73)+1)</f>
        <v>0</v>
      </c>
      <c r="I74" s="12" t="b">
        <f>IF(ISNUMBER(SEARCH(W$1,$D74)),MAX(I$1:I73)+1)</f>
        <v>0</v>
      </c>
      <c r="J74" s="12" t="b">
        <f>IF(ISNUMBER(SEARCH(X$1,$D74)),MAX(J$1:J73)+1)</f>
        <v>0</v>
      </c>
      <c r="K74" s="12" t="b">
        <f>IF(ISNUMBER(SEARCH(Y$1,$D74)),MAX(K$1:K73)+1)</f>
        <v>0</v>
      </c>
      <c r="L74" s="12" t="b">
        <f>IF(ISNUMBER(SEARCH(Z$1,$D74)),MAX(L$1:L73)+1)</f>
        <v>0</v>
      </c>
      <c r="M74" s="12" t="b">
        <f>IF(ISNUMBER(SEARCH(AA$1,$D74)),MAX(M$1:M73)+1)</f>
        <v>0</v>
      </c>
      <c r="N74" s="12" t="b">
        <f>IF(ISNUMBER(SEARCH(AB$1,$D74)),MAX(N$1:N73)+1)</f>
        <v>0</v>
      </c>
      <c r="O74" s="12" t="b">
        <f>IF(ISNUMBER(SEARCH(AC$1,$D74)),MAX(O$1:O73)+1)</f>
        <v>0</v>
      </c>
      <c r="P74" s="12" t="b">
        <f>IF(ISNUMBER(SEARCH(AD$1,$D74)),MAX(P$1:P73)+1)</f>
        <v>0</v>
      </c>
      <c r="Q74" s="12" t="str">
        <f>'AB Touchpoint System Workbook'!K85</f>
        <v>Client 73</v>
      </c>
      <c r="R74" s="13">
        <f t="shared" si="3"/>
        <v>73</v>
      </c>
      <c r="S74" s="11" t="str">
        <f>IFERROR(VLOOKUP($R74,E:$Q,13,0),"")</f>
        <v/>
      </c>
      <c r="T74" s="11" t="str">
        <f>IFERROR(VLOOKUP($R74,F:$Q,12,0),"")</f>
        <v/>
      </c>
      <c r="U74" s="11" t="str">
        <f>IFERROR(VLOOKUP($R74,G:$Q,11,0),"")</f>
        <v/>
      </c>
      <c r="V74" s="11" t="str">
        <f>IFERROR(VLOOKUP($R74,H:$Q,10,0),"")</f>
        <v/>
      </c>
      <c r="W74" s="11" t="str">
        <f>IFERROR(VLOOKUP($R74,I:$Q,9,0),"")</f>
        <v/>
      </c>
      <c r="X74" s="11" t="str">
        <f>IFERROR(VLOOKUP($R74,J:$Q,8,0),"")</f>
        <v/>
      </c>
      <c r="Y74" s="11" t="str">
        <f>IFERROR(VLOOKUP($R74,K:$Q,7,0),"")</f>
        <v/>
      </c>
      <c r="Z74" s="11" t="str">
        <f>IFERROR(VLOOKUP($R74,L:$Q,6,0),"")</f>
        <v/>
      </c>
      <c r="AA74" s="11" t="str">
        <f>IFERROR(VLOOKUP($R74,M:$Q,5,0),"")</f>
        <v/>
      </c>
      <c r="AB74" s="11" t="str">
        <f>IFERROR(VLOOKUP($R74,N:$Q,4,0),"")</f>
        <v/>
      </c>
      <c r="AC74" s="11" t="str">
        <f>IFERROR(VLOOKUP($R74,O:$Q,3,0),"")</f>
        <v/>
      </c>
      <c r="AD74" s="11" t="str">
        <f>IFERROR(VLOOKUP($R74,P:$Q,2,0),"")</f>
        <v/>
      </c>
    </row>
    <row r="75" spans="1:30" x14ac:dyDescent="0.15">
      <c r="A75" s="9">
        <f>'AB Touchpoint System Workbook'!Z86</f>
        <v>43132</v>
      </c>
      <c r="B75" s="11">
        <f t="shared" si="2"/>
        <v>2</v>
      </c>
      <c r="C75" s="12" t="s">
        <v>21</v>
      </c>
      <c r="D75" s="12" t="e">
        <f>Q75&amp;C75&amp;'AB Touchpoint System Workbook'!#REF!</f>
        <v>#REF!</v>
      </c>
      <c r="E75" s="12" t="b">
        <f>IF(ISNUMBER(SEARCH(S$1,$D75)),MAX(E$1:E74)+1)</f>
        <v>0</v>
      </c>
      <c r="F75" s="12" t="b">
        <f>IF(ISNUMBER(SEARCH(T$1,$D75)),MAX(F$1:F74)+1)</f>
        <v>0</v>
      </c>
      <c r="G75" s="12" t="b">
        <f>IF(ISNUMBER(SEARCH(U$1,$D75)),MAX(G$1:G74)+1)</f>
        <v>0</v>
      </c>
      <c r="H75" s="12" t="b">
        <f>IF(ISNUMBER(SEARCH(V$1,$D75)),MAX(H$1:H74)+1)</f>
        <v>0</v>
      </c>
      <c r="I75" s="12" t="b">
        <f>IF(ISNUMBER(SEARCH(W$1,$D75)),MAX(I$1:I74)+1)</f>
        <v>0</v>
      </c>
      <c r="J75" s="12" t="b">
        <f>IF(ISNUMBER(SEARCH(X$1,$D75)),MAX(J$1:J74)+1)</f>
        <v>0</v>
      </c>
      <c r="K75" s="12" t="b">
        <f>IF(ISNUMBER(SEARCH(Y$1,$D75)),MAX(K$1:K74)+1)</f>
        <v>0</v>
      </c>
      <c r="L75" s="12" t="b">
        <f>IF(ISNUMBER(SEARCH(Z$1,$D75)),MAX(L$1:L74)+1)</f>
        <v>0</v>
      </c>
      <c r="M75" s="12" t="b">
        <f>IF(ISNUMBER(SEARCH(AA$1,$D75)),MAX(M$1:M74)+1)</f>
        <v>0</v>
      </c>
      <c r="N75" s="12" t="b">
        <f>IF(ISNUMBER(SEARCH(AB$1,$D75)),MAX(N$1:N74)+1)</f>
        <v>0</v>
      </c>
      <c r="O75" s="12" t="b">
        <f>IF(ISNUMBER(SEARCH(AC$1,$D75)),MAX(O$1:O74)+1)</f>
        <v>0</v>
      </c>
      <c r="P75" s="12" t="b">
        <f>IF(ISNUMBER(SEARCH(AD$1,$D75)),MAX(P$1:P74)+1)</f>
        <v>0</v>
      </c>
      <c r="Q75" s="12" t="str">
        <f>'AB Touchpoint System Workbook'!K86</f>
        <v>Client 74</v>
      </c>
      <c r="R75" s="13">
        <f t="shared" si="3"/>
        <v>74</v>
      </c>
      <c r="S75" s="11" t="str">
        <f>IFERROR(VLOOKUP($R75,E:$Q,13,0),"")</f>
        <v/>
      </c>
      <c r="T75" s="11" t="str">
        <f>IFERROR(VLOOKUP($R75,F:$Q,12,0),"")</f>
        <v/>
      </c>
      <c r="U75" s="11" t="str">
        <f>IFERROR(VLOOKUP($R75,G:$Q,11,0),"")</f>
        <v/>
      </c>
      <c r="V75" s="11" t="str">
        <f>IFERROR(VLOOKUP($R75,H:$Q,10,0),"")</f>
        <v/>
      </c>
      <c r="W75" s="11" t="str">
        <f>IFERROR(VLOOKUP($R75,I:$Q,9,0),"")</f>
        <v/>
      </c>
      <c r="X75" s="11" t="str">
        <f>IFERROR(VLOOKUP($R75,J:$Q,8,0),"")</f>
        <v/>
      </c>
      <c r="Y75" s="11" t="str">
        <f>IFERROR(VLOOKUP($R75,K:$Q,7,0),"")</f>
        <v/>
      </c>
      <c r="Z75" s="11" t="str">
        <f>IFERROR(VLOOKUP($R75,L:$Q,6,0),"")</f>
        <v/>
      </c>
      <c r="AA75" s="11" t="str">
        <f>IFERROR(VLOOKUP($R75,M:$Q,5,0),"")</f>
        <v/>
      </c>
      <c r="AB75" s="11" t="str">
        <f>IFERROR(VLOOKUP($R75,N:$Q,4,0),"")</f>
        <v/>
      </c>
      <c r="AC75" s="11" t="str">
        <f>IFERROR(VLOOKUP($R75,O:$Q,3,0),"")</f>
        <v/>
      </c>
      <c r="AD75" s="11" t="str">
        <f>IFERROR(VLOOKUP($R75,P:$Q,2,0),"")</f>
        <v/>
      </c>
    </row>
    <row r="76" spans="1:30" x14ac:dyDescent="0.15">
      <c r="A76" s="9">
        <f>'AB Touchpoint System Workbook'!Z87</f>
        <v>43160</v>
      </c>
      <c r="B76" s="11">
        <f t="shared" si="2"/>
        <v>3</v>
      </c>
      <c r="C76" s="12" t="s">
        <v>22</v>
      </c>
      <c r="D76" s="12" t="e">
        <f>Q76&amp;C76&amp;'AB Touchpoint System Workbook'!#REF!</f>
        <v>#REF!</v>
      </c>
      <c r="E76" s="12" t="b">
        <f>IF(ISNUMBER(SEARCH(S$1,$D76)),MAX(E$1:E75)+1)</f>
        <v>0</v>
      </c>
      <c r="F76" s="12" t="b">
        <f>IF(ISNUMBER(SEARCH(T$1,$D76)),MAX(F$1:F75)+1)</f>
        <v>0</v>
      </c>
      <c r="G76" s="12" t="b">
        <f>IF(ISNUMBER(SEARCH(U$1,$D76)),MAX(G$1:G75)+1)</f>
        <v>0</v>
      </c>
      <c r="H76" s="12" t="b">
        <f>IF(ISNUMBER(SEARCH(V$1,$D76)),MAX(H$1:H75)+1)</f>
        <v>0</v>
      </c>
      <c r="I76" s="12" t="b">
        <f>IF(ISNUMBER(SEARCH(W$1,$D76)),MAX(I$1:I75)+1)</f>
        <v>0</v>
      </c>
      <c r="J76" s="12" t="b">
        <f>IF(ISNUMBER(SEARCH(X$1,$D76)),MAX(J$1:J75)+1)</f>
        <v>0</v>
      </c>
      <c r="K76" s="12" t="b">
        <f>IF(ISNUMBER(SEARCH(Y$1,$D76)),MAX(K$1:K75)+1)</f>
        <v>0</v>
      </c>
      <c r="L76" s="12" t="b">
        <f>IF(ISNUMBER(SEARCH(Z$1,$D76)),MAX(L$1:L75)+1)</f>
        <v>0</v>
      </c>
      <c r="M76" s="12" t="b">
        <f>IF(ISNUMBER(SEARCH(AA$1,$D76)),MAX(M$1:M75)+1)</f>
        <v>0</v>
      </c>
      <c r="N76" s="12" t="b">
        <f>IF(ISNUMBER(SEARCH(AB$1,$D76)),MAX(N$1:N75)+1)</f>
        <v>0</v>
      </c>
      <c r="O76" s="12" t="b">
        <f>IF(ISNUMBER(SEARCH(AC$1,$D76)),MAX(O$1:O75)+1)</f>
        <v>0</v>
      </c>
      <c r="P76" s="12" t="b">
        <f>IF(ISNUMBER(SEARCH(AD$1,$D76)),MAX(P$1:P75)+1)</f>
        <v>0</v>
      </c>
      <c r="Q76" s="12" t="str">
        <f>'AB Touchpoint System Workbook'!K87</f>
        <v>Client 75</v>
      </c>
      <c r="R76" s="13">
        <f t="shared" si="3"/>
        <v>75</v>
      </c>
      <c r="S76" s="11" t="str">
        <f>IFERROR(VLOOKUP($R76,E:$Q,13,0),"")</f>
        <v/>
      </c>
      <c r="T76" s="11" t="str">
        <f>IFERROR(VLOOKUP($R76,F:$Q,12,0),"")</f>
        <v/>
      </c>
      <c r="U76" s="11" t="str">
        <f>IFERROR(VLOOKUP($R76,G:$Q,11,0),"")</f>
        <v/>
      </c>
      <c r="V76" s="11" t="str">
        <f>IFERROR(VLOOKUP($R76,H:$Q,10,0),"")</f>
        <v/>
      </c>
      <c r="W76" s="11" t="str">
        <f>IFERROR(VLOOKUP($R76,I:$Q,9,0),"")</f>
        <v/>
      </c>
      <c r="X76" s="11" t="str">
        <f>IFERROR(VLOOKUP($R76,J:$Q,8,0),"")</f>
        <v/>
      </c>
      <c r="Y76" s="11" t="str">
        <f>IFERROR(VLOOKUP($R76,K:$Q,7,0),"")</f>
        <v/>
      </c>
      <c r="Z76" s="11" t="str">
        <f>IFERROR(VLOOKUP($R76,L:$Q,6,0),"")</f>
        <v/>
      </c>
      <c r="AA76" s="11" t="str">
        <f>IFERROR(VLOOKUP($R76,M:$Q,5,0),"")</f>
        <v/>
      </c>
      <c r="AB76" s="11" t="str">
        <f>IFERROR(VLOOKUP($R76,N:$Q,4,0),"")</f>
        <v/>
      </c>
      <c r="AC76" s="11" t="str">
        <f>IFERROR(VLOOKUP($R76,O:$Q,3,0),"")</f>
        <v/>
      </c>
      <c r="AD76" s="11" t="str">
        <f>IFERROR(VLOOKUP($R76,P:$Q,2,0),"")</f>
        <v/>
      </c>
    </row>
    <row r="77" spans="1:30" x14ac:dyDescent="0.15">
      <c r="A77" s="9">
        <f>'AB Touchpoint System Workbook'!Z88</f>
        <v>43191</v>
      </c>
      <c r="B77" s="11">
        <f t="shared" si="2"/>
        <v>4</v>
      </c>
      <c r="C77" s="12" t="s">
        <v>23</v>
      </c>
      <c r="D77" s="12" t="e">
        <f>Q77&amp;C77&amp;'AB Touchpoint System Workbook'!#REF!</f>
        <v>#REF!</v>
      </c>
      <c r="E77" s="12" t="b">
        <f>IF(ISNUMBER(SEARCH(S$1,$D77)),MAX(E$1:E76)+1)</f>
        <v>0</v>
      </c>
      <c r="F77" s="12" t="b">
        <f>IF(ISNUMBER(SEARCH(T$1,$D77)),MAX(F$1:F76)+1)</f>
        <v>0</v>
      </c>
      <c r="G77" s="12" t="b">
        <f>IF(ISNUMBER(SEARCH(U$1,$D77)),MAX(G$1:G76)+1)</f>
        <v>0</v>
      </c>
      <c r="H77" s="12" t="b">
        <f>IF(ISNUMBER(SEARCH(V$1,$D77)),MAX(H$1:H76)+1)</f>
        <v>0</v>
      </c>
      <c r="I77" s="12" t="b">
        <f>IF(ISNUMBER(SEARCH(W$1,$D77)),MAX(I$1:I76)+1)</f>
        <v>0</v>
      </c>
      <c r="J77" s="12" t="b">
        <f>IF(ISNUMBER(SEARCH(X$1,$D77)),MAX(J$1:J76)+1)</f>
        <v>0</v>
      </c>
      <c r="K77" s="12" t="b">
        <f>IF(ISNUMBER(SEARCH(Y$1,$D77)),MAX(K$1:K76)+1)</f>
        <v>0</v>
      </c>
      <c r="L77" s="12" t="b">
        <f>IF(ISNUMBER(SEARCH(Z$1,$D77)),MAX(L$1:L76)+1)</f>
        <v>0</v>
      </c>
      <c r="M77" s="12" t="b">
        <f>IF(ISNUMBER(SEARCH(AA$1,$D77)),MAX(M$1:M76)+1)</f>
        <v>0</v>
      </c>
      <c r="N77" s="12" t="b">
        <f>IF(ISNUMBER(SEARCH(AB$1,$D77)),MAX(N$1:N76)+1)</f>
        <v>0</v>
      </c>
      <c r="O77" s="12" t="b">
        <f>IF(ISNUMBER(SEARCH(AC$1,$D77)),MAX(O$1:O76)+1)</f>
        <v>0</v>
      </c>
      <c r="P77" s="12" t="b">
        <f>IF(ISNUMBER(SEARCH(AD$1,$D77)),MAX(P$1:P76)+1)</f>
        <v>0</v>
      </c>
      <c r="Q77" s="12" t="str">
        <f>'AB Touchpoint System Workbook'!K88</f>
        <v>Client 76</v>
      </c>
      <c r="R77" s="13">
        <f t="shared" si="3"/>
        <v>76</v>
      </c>
      <c r="S77" s="11" t="str">
        <f>IFERROR(VLOOKUP($R77,E:$Q,13,0),"")</f>
        <v/>
      </c>
      <c r="T77" s="11" t="str">
        <f>IFERROR(VLOOKUP($R77,F:$Q,12,0),"")</f>
        <v/>
      </c>
      <c r="U77" s="11" t="str">
        <f>IFERROR(VLOOKUP($R77,G:$Q,11,0),"")</f>
        <v/>
      </c>
      <c r="V77" s="11" t="str">
        <f>IFERROR(VLOOKUP($R77,H:$Q,10,0),"")</f>
        <v/>
      </c>
      <c r="W77" s="11" t="str">
        <f>IFERROR(VLOOKUP($R77,I:$Q,9,0),"")</f>
        <v/>
      </c>
      <c r="X77" s="11" t="str">
        <f>IFERROR(VLOOKUP($R77,J:$Q,8,0),"")</f>
        <v/>
      </c>
      <c r="Y77" s="11" t="str">
        <f>IFERROR(VLOOKUP($R77,K:$Q,7,0),"")</f>
        <v/>
      </c>
      <c r="Z77" s="11" t="str">
        <f>IFERROR(VLOOKUP($R77,L:$Q,6,0),"")</f>
        <v/>
      </c>
      <c r="AA77" s="11" t="str">
        <f>IFERROR(VLOOKUP($R77,M:$Q,5,0),"")</f>
        <v/>
      </c>
      <c r="AB77" s="11" t="str">
        <f>IFERROR(VLOOKUP($R77,N:$Q,4,0),"")</f>
        <v/>
      </c>
      <c r="AC77" s="11" t="str">
        <f>IFERROR(VLOOKUP($R77,O:$Q,3,0),"")</f>
        <v/>
      </c>
      <c r="AD77" s="11" t="str">
        <f>IFERROR(VLOOKUP($R77,P:$Q,2,0),"")</f>
        <v/>
      </c>
    </row>
    <row r="78" spans="1:30" x14ac:dyDescent="0.15">
      <c r="A78" s="9">
        <f>'AB Touchpoint System Workbook'!Z89</f>
        <v>43221</v>
      </c>
      <c r="B78" s="11">
        <f t="shared" si="2"/>
        <v>5</v>
      </c>
      <c r="C78" s="12" t="s">
        <v>24</v>
      </c>
      <c r="D78" s="12" t="e">
        <f>Q78&amp;C78&amp;'AB Touchpoint System Workbook'!#REF!</f>
        <v>#REF!</v>
      </c>
      <c r="E78" s="12" t="b">
        <f>IF(ISNUMBER(SEARCH(S$1,$D78)),MAX(E$1:E77)+1)</f>
        <v>0</v>
      </c>
      <c r="F78" s="12" t="b">
        <f>IF(ISNUMBER(SEARCH(T$1,$D78)),MAX(F$1:F77)+1)</f>
        <v>0</v>
      </c>
      <c r="G78" s="12" t="b">
        <f>IF(ISNUMBER(SEARCH(U$1,$D78)),MAX(G$1:G77)+1)</f>
        <v>0</v>
      </c>
      <c r="H78" s="12" t="b">
        <f>IF(ISNUMBER(SEARCH(V$1,$D78)),MAX(H$1:H77)+1)</f>
        <v>0</v>
      </c>
      <c r="I78" s="12" t="b">
        <f>IF(ISNUMBER(SEARCH(W$1,$D78)),MAX(I$1:I77)+1)</f>
        <v>0</v>
      </c>
      <c r="J78" s="12" t="b">
        <f>IF(ISNUMBER(SEARCH(X$1,$D78)),MAX(J$1:J77)+1)</f>
        <v>0</v>
      </c>
      <c r="K78" s="12" t="b">
        <f>IF(ISNUMBER(SEARCH(Y$1,$D78)),MAX(K$1:K77)+1)</f>
        <v>0</v>
      </c>
      <c r="L78" s="12" t="b">
        <f>IF(ISNUMBER(SEARCH(Z$1,$D78)),MAX(L$1:L77)+1)</f>
        <v>0</v>
      </c>
      <c r="M78" s="12" t="b">
        <f>IF(ISNUMBER(SEARCH(AA$1,$D78)),MAX(M$1:M77)+1)</f>
        <v>0</v>
      </c>
      <c r="N78" s="12" t="b">
        <f>IF(ISNUMBER(SEARCH(AB$1,$D78)),MAX(N$1:N77)+1)</f>
        <v>0</v>
      </c>
      <c r="O78" s="12" t="b">
        <f>IF(ISNUMBER(SEARCH(AC$1,$D78)),MAX(O$1:O77)+1)</f>
        <v>0</v>
      </c>
      <c r="P78" s="12" t="b">
        <f>IF(ISNUMBER(SEARCH(AD$1,$D78)),MAX(P$1:P77)+1)</f>
        <v>0</v>
      </c>
      <c r="Q78" s="12" t="str">
        <f>'AB Touchpoint System Workbook'!K89</f>
        <v>Client 77</v>
      </c>
      <c r="R78" s="13">
        <f t="shared" si="3"/>
        <v>77</v>
      </c>
      <c r="S78" s="11" t="str">
        <f>IFERROR(VLOOKUP($R78,E:$Q,13,0),"")</f>
        <v/>
      </c>
      <c r="T78" s="11" t="str">
        <f>IFERROR(VLOOKUP($R78,F:$Q,12,0),"")</f>
        <v/>
      </c>
      <c r="U78" s="11" t="str">
        <f>IFERROR(VLOOKUP($R78,G:$Q,11,0),"")</f>
        <v/>
      </c>
      <c r="V78" s="11" t="str">
        <f>IFERROR(VLOOKUP($R78,H:$Q,10,0),"")</f>
        <v/>
      </c>
      <c r="W78" s="11" t="str">
        <f>IFERROR(VLOOKUP($R78,I:$Q,9,0),"")</f>
        <v/>
      </c>
      <c r="X78" s="11" t="str">
        <f>IFERROR(VLOOKUP($R78,J:$Q,8,0),"")</f>
        <v/>
      </c>
      <c r="Y78" s="11" t="str">
        <f>IFERROR(VLOOKUP($R78,K:$Q,7,0),"")</f>
        <v/>
      </c>
      <c r="Z78" s="11" t="str">
        <f>IFERROR(VLOOKUP($R78,L:$Q,6,0),"")</f>
        <v/>
      </c>
      <c r="AA78" s="11" t="str">
        <f>IFERROR(VLOOKUP($R78,M:$Q,5,0),"")</f>
        <v/>
      </c>
      <c r="AB78" s="11" t="str">
        <f>IFERROR(VLOOKUP($R78,N:$Q,4,0),"")</f>
        <v/>
      </c>
      <c r="AC78" s="11" t="str">
        <f>IFERROR(VLOOKUP($R78,O:$Q,3,0),"")</f>
        <v/>
      </c>
      <c r="AD78" s="11" t="str">
        <f>IFERROR(VLOOKUP($R78,P:$Q,2,0),"")</f>
        <v/>
      </c>
    </row>
    <row r="79" spans="1:30" x14ac:dyDescent="0.15">
      <c r="A79" s="9">
        <f>'AB Touchpoint System Workbook'!Z90</f>
        <v>43252</v>
      </c>
      <c r="B79" s="11">
        <f t="shared" si="2"/>
        <v>6</v>
      </c>
      <c r="C79" s="12" t="s">
        <v>25</v>
      </c>
      <c r="D79" s="12" t="e">
        <f>Q79&amp;C79&amp;'AB Touchpoint System Workbook'!#REF!</f>
        <v>#REF!</v>
      </c>
      <c r="E79" s="12" t="b">
        <f>IF(ISNUMBER(SEARCH(S$1,$D79)),MAX(E$1:E78)+1)</f>
        <v>0</v>
      </c>
      <c r="F79" s="12" t="b">
        <f>IF(ISNUMBER(SEARCH(T$1,$D79)),MAX(F$1:F78)+1)</f>
        <v>0</v>
      </c>
      <c r="G79" s="12" t="b">
        <f>IF(ISNUMBER(SEARCH(U$1,$D79)),MAX(G$1:G78)+1)</f>
        <v>0</v>
      </c>
      <c r="H79" s="12" t="b">
        <f>IF(ISNUMBER(SEARCH(V$1,$D79)),MAX(H$1:H78)+1)</f>
        <v>0</v>
      </c>
      <c r="I79" s="12" t="b">
        <f>IF(ISNUMBER(SEARCH(W$1,$D79)),MAX(I$1:I78)+1)</f>
        <v>0</v>
      </c>
      <c r="J79" s="12" t="b">
        <f>IF(ISNUMBER(SEARCH(X$1,$D79)),MAX(J$1:J78)+1)</f>
        <v>0</v>
      </c>
      <c r="K79" s="12" t="b">
        <f>IF(ISNUMBER(SEARCH(Y$1,$D79)),MAX(K$1:K78)+1)</f>
        <v>0</v>
      </c>
      <c r="L79" s="12" t="b">
        <f>IF(ISNUMBER(SEARCH(Z$1,$D79)),MAX(L$1:L78)+1)</f>
        <v>0</v>
      </c>
      <c r="M79" s="12" t="b">
        <f>IF(ISNUMBER(SEARCH(AA$1,$D79)),MAX(M$1:M78)+1)</f>
        <v>0</v>
      </c>
      <c r="N79" s="12" t="b">
        <f>IF(ISNUMBER(SEARCH(AB$1,$D79)),MAX(N$1:N78)+1)</f>
        <v>0</v>
      </c>
      <c r="O79" s="12" t="b">
        <f>IF(ISNUMBER(SEARCH(AC$1,$D79)),MAX(O$1:O78)+1)</f>
        <v>0</v>
      </c>
      <c r="P79" s="12" t="b">
        <f>IF(ISNUMBER(SEARCH(AD$1,$D79)),MAX(P$1:P78)+1)</f>
        <v>0</v>
      </c>
      <c r="Q79" s="12" t="str">
        <f>'AB Touchpoint System Workbook'!K90</f>
        <v>Client 78</v>
      </c>
      <c r="R79" s="13">
        <f t="shared" si="3"/>
        <v>78</v>
      </c>
      <c r="S79" s="11" t="str">
        <f>IFERROR(VLOOKUP($R79,E:$Q,13,0),"")</f>
        <v/>
      </c>
      <c r="T79" s="11" t="str">
        <f>IFERROR(VLOOKUP($R79,F:$Q,12,0),"")</f>
        <v/>
      </c>
      <c r="U79" s="11" t="str">
        <f>IFERROR(VLOOKUP($R79,G:$Q,11,0),"")</f>
        <v/>
      </c>
      <c r="V79" s="11" t="str">
        <f>IFERROR(VLOOKUP($R79,H:$Q,10,0),"")</f>
        <v/>
      </c>
      <c r="W79" s="11" t="str">
        <f>IFERROR(VLOOKUP($R79,I:$Q,9,0),"")</f>
        <v/>
      </c>
      <c r="X79" s="11" t="str">
        <f>IFERROR(VLOOKUP($R79,J:$Q,8,0),"")</f>
        <v/>
      </c>
      <c r="Y79" s="11" t="str">
        <f>IFERROR(VLOOKUP($R79,K:$Q,7,0),"")</f>
        <v/>
      </c>
      <c r="Z79" s="11" t="str">
        <f>IFERROR(VLOOKUP($R79,L:$Q,6,0),"")</f>
        <v/>
      </c>
      <c r="AA79" s="11" t="str">
        <f>IFERROR(VLOOKUP($R79,M:$Q,5,0),"")</f>
        <v/>
      </c>
      <c r="AB79" s="11" t="str">
        <f>IFERROR(VLOOKUP($R79,N:$Q,4,0),"")</f>
        <v/>
      </c>
      <c r="AC79" s="11" t="str">
        <f>IFERROR(VLOOKUP($R79,O:$Q,3,0),"")</f>
        <v/>
      </c>
      <c r="AD79" s="11" t="str">
        <f>IFERROR(VLOOKUP($R79,P:$Q,2,0),"")</f>
        <v/>
      </c>
    </row>
    <row r="80" spans="1:30" x14ac:dyDescent="0.15">
      <c r="A80" s="9">
        <f>'AB Touchpoint System Workbook'!Z91</f>
        <v>43282</v>
      </c>
      <c r="B80" s="11">
        <f t="shared" si="2"/>
        <v>7</v>
      </c>
      <c r="C80" s="12" t="s">
        <v>26</v>
      </c>
      <c r="D80" s="12" t="e">
        <f>Q80&amp;C80&amp;'AB Touchpoint System Workbook'!#REF!</f>
        <v>#REF!</v>
      </c>
      <c r="E80" s="12" t="b">
        <f>IF(ISNUMBER(SEARCH(S$1,$D80)),MAX(E$1:E79)+1)</f>
        <v>0</v>
      </c>
      <c r="F80" s="12" t="b">
        <f>IF(ISNUMBER(SEARCH(T$1,$D80)),MAX(F$1:F79)+1)</f>
        <v>0</v>
      </c>
      <c r="G80" s="12" t="b">
        <f>IF(ISNUMBER(SEARCH(U$1,$D80)),MAX(G$1:G79)+1)</f>
        <v>0</v>
      </c>
      <c r="H80" s="12" t="b">
        <f>IF(ISNUMBER(SEARCH(V$1,$D80)),MAX(H$1:H79)+1)</f>
        <v>0</v>
      </c>
      <c r="I80" s="12" t="b">
        <f>IF(ISNUMBER(SEARCH(W$1,$D80)),MAX(I$1:I79)+1)</f>
        <v>0</v>
      </c>
      <c r="J80" s="12" t="b">
        <f>IF(ISNUMBER(SEARCH(X$1,$D80)),MAX(J$1:J79)+1)</f>
        <v>0</v>
      </c>
      <c r="K80" s="12" t="b">
        <f>IF(ISNUMBER(SEARCH(Y$1,$D80)),MAX(K$1:K79)+1)</f>
        <v>0</v>
      </c>
      <c r="L80" s="12" t="b">
        <f>IF(ISNUMBER(SEARCH(Z$1,$D80)),MAX(L$1:L79)+1)</f>
        <v>0</v>
      </c>
      <c r="M80" s="12" t="b">
        <f>IF(ISNUMBER(SEARCH(AA$1,$D80)),MAX(M$1:M79)+1)</f>
        <v>0</v>
      </c>
      <c r="N80" s="12" t="b">
        <f>IF(ISNUMBER(SEARCH(AB$1,$D80)),MAX(N$1:N79)+1)</f>
        <v>0</v>
      </c>
      <c r="O80" s="12" t="b">
        <f>IF(ISNUMBER(SEARCH(AC$1,$D80)),MAX(O$1:O79)+1)</f>
        <v>0</v>
      </c>
      <c r="P80" s="12" t="b">
        <f>IF(ISNUMBER(SEARCH(AD$1,$D80)),MAX(P$1:P79)+1)</f>
        <v>0</v>
      </c>
      <c r="Q80" s="12" t="str">
        <f>'AB Touchpoint System Workbook'!K91</f>
        <v>Client 79</v>
      </c>
      <c r="R80" s="13">
        <f t="shared" si="3"/>
        <v>79</v>
      </c>
      <c r="S80" s="11" t="str">
        <f>IFERROR(VLOOKUP($R80,E:$Q,13,0),"")</f>
        <v/>
      </c>
      <c r="T80" s="11" t="str">
        <f>IFERROR(VLOOKUP($R80,F:$Q,12,0),"")</f>
        <v/>
      </c>
      <c r="U80" s="11" t="str">
        <f>IFERROR(VLOOKUP($R80,G:$Q,11,0),"")</f>
        <v/>
      </c>
      <c r="V80" s="11" t="str">
        <f>IFERROR(VLOOKUP($R80,H:$Q,10,0),"")</f>
        <v/>
      </c>
      <c r="W80" s="11" t="str">
        <f>IFERROR(VLOOKUP($R80,I:$Q,9,0),"")</f>
        <v/>
      </c>
      <c r="X80" s="11" t="str">
        <f>IFERROR(VLOOKUP($R80,J:$Q,8,0),"")</f>
        <v/>
      </c>
      <c r="Y80" s="11" t="str">
        <f>IFERROR(VLOOKUP($R80,K:$Q,7,0),"")</f>
        <v/>
      </c>
      <c r="Z80" s="11" t="str">
        <f>IFERROR(VLOOKUP($R80,L:$Q,6,0),"")</f>
        <v/>
      </c>
      <c r="AA80" s="11" t="str">
        <f>IFERROR(VLOOKUP($R80,M:$Q,5,0),"")</f>
        <v/>
      </c>
      <c r="AB80" s="11" t="str">
        <f>IFERROR(VLOOKUP($R80,N:$Q,4,0),"")</f>
        <v/>
      </c>
      <c r="AC80" s="11" t="str">
        <f>IFERROR(VLOOKUP($R80,O:$Q,3,0),"")</f>
        <v/>
      </c>
      <c r="AD80" s="11" t="str">
        <f>IFERROR(VLOOKUP($R80,P:$Q,2,0),"")</f>
        <v/>
      </c>
    </row>
    <row r="81" spans="1:30" x14ac:dyDescent="0.15">
      <c r="A81" s="9">
        <f>'AB Touchpoint System Workbook'!Z92</f>
        <v>43313</v>
      </c>
      <c r="B81" s="11">
        <f t="shared" si="2"/>
        <v>8</v>
      </c>
      <c r="C81" s="12" t="s">
        <v>27</v>
      </c>
      <c r="D81" s="12" t="e">
        <f>Q81&amp;C81&amp;'AB Touchpoint System Workbook'!#REF!</f>
        <v>#REF!</v>
      </c>
      <c r="E81" s="12" t="b">
        <f>IF(ISNUMBER(SEARCH(S$1,$D81)),MAX(E$1:E80)+1)</f>
        <v>0</v>
      </c>
      <c r="F81" s="12" t="b">
        <f>IF(ISNUMBER(SEARCH(T$1,$D81)),MAX(F$1:F80)+1)</f>
        <v>0</v>
      </c>
      <c r="G81" s="12" t="b">
        <f>IF(ISNUMBER(SEARCH(U$1,$D81)),MAX(G$1:G80)+1)</f>
        <v>0</v>
      </c>
      <c r="H81" s="12" t="b">
        <f>IF(ISNUMBER(SEARCH(V$1,$D81)),MAX(H$1:H80)+1)</f>
        <v>0</v>
      </c>
      <c r="I81" s="12" t="b">
        <f>IF(ISNUMBER(SEARCH(W$1,$D81)),MAX(I$1:I80)+1)</f>
        <v>0</v>
      </c>
      <c r="J81" s="12" t="b">
        <f>IF(ISNUMBER(SEARCH(X$1,$D81)),MAX(J$1:J80)+1)</f>
        <v>0</v>
      </c>
      <c r="K81" s="12" t="b">
        <f>IF(ISNUMBER(SEARCH(Y$1,$D81)),MAX(K$1:K80)+1)</f>
        <v>0</v>
      </c>
      <c r="L81" s="12" t="b">
        <f>IF(ISNUMBER(SEARCH(Z$1,$D81)),MAX(L$1:L80)+1)</f>
        <v>0</v>
      </c>
      <c r="M81" s="12" t="b">
        <f>IF(ISNUMBER(SEARCH(AA$1,$D81)),MAX(M$1:M80)+1)</f>
        <v>0</v>
      </c>
      <c r="N81" s="12" t="b">
        <f>IF(ISNUMBER(SEARCH(AB$1,$D81)),MAX(N$1:N80)+1)</f>
        <v>0</v>
      </c>
      <c r="O81" s="12" t="b">
        <f>IF(ISNUMBER(SEARCH(AC$1,$D81)),MAX(O$1:O80)+1)</f>
        <v>0</v>
      </c>
      <c r="P81" s="12" t="b">
        <f>IF(ISNUMBER(SEARCH(AD$1,$D81)),MAX(P$1:P80)+1)</f>
        <v>0</v>
      </c>
      <c r="Q81" s="12" t="str">
        <f>'AB Touchpoint System Workbook'!K92</f>
        <v>Client 80</v>
      </c>
      <c r="R81" s="13">
        <f t="shared" si="3"/>
        <v>80</v>
      </c>
      <c r="S81" s="11" t="str">
        <f>IFERROR(VLOOKUP($R81,E:$Q,13,0),"")</f>
        <v/>
      </c>
      <c r="T81" s="11" t="str">
        <f>IFERROR(VLOOKUP($R81,F:$Q,12,0),"")</f>
        <v/>
      </c>
      <c r="U81" s="11" t="str">
        <f>IFERROR(VLOOKUP($R81,G:$Q,11,0),"")</f>
        <v/>
      </c>
      <c r="V81" s="11" t="str">
        <f>IFERROR(VLOOKUP($R81,H:$Q,10,0),"")</f>
        <v/>
      </c>
      <c r="W81" s="11" t="str">
        <f>IFERROR(VLOOKUP($R81,I:$Q,9,0),"")</f>
        <v/>
      </c>
      <c r="X81" s="11" t="str">
        <f>IFERROR(VLOOKUP($R81,J:$Q,8,0),"")</f>
        <v/>
      </c>
      <c r="Y81" s="11" t="str">
        <f>IFERROR(VLOOKUP($R81,K:$Q,7,0),"")</f>
        <v/>
      </c>
      <c r="Z81" s="11" t="str">
        <f>IFERROR(VLOOKUP($R81,L:$Q,6,0),"")</f>
        <v/>
      </c>
      <c r="AA81" s="11" t="str">
        <f>IFERROR(VLOOKUP($R81,M:$Q,5,0),"")</f>
        <v/>
      </c>
      <c r="AB81" s="11" t="str">
        <f>IFERROR(VLOOKUP($R81,N:$Q,4,0),"")</f>
        <v/>
      </c>
      <c r="AC81" s="11" t="str">
        <f>IFERROR(VLOOKUP($R81,O:$Q,3,0),"")</f>
        <v/>
      </c>
      <c r="AD81" s="11" t="str">
        <f>IFERROR(VLOOKUP($R81,P:$Q,2,0),"")</f>
        <v/>
      </c>
    </row>
    <row r="82" spans="1:30" x14ac:dyDescent="0.15">
      <c r="A82" s="9">
        <f>'AB Touchpoint System Workbook'!Z93</f>
        <v>43344</v>
      </c>
      <c r="B82" s="11">
        <f t="shared" si="2"/>
        <v>9</v>
      </c>
      <c r="C82" s="12" t="s">
        <v>28</v>
      </c>
      <c r="D82" s="12" t="e">
        <f>Q82&amp;C82&amp;'AB Touchpoint System Workbook'!#REF!</f>
        <v>#REF!</v>
      </c>
      <c r="E82" s="12" t="b">
        <f>IF(ISNUMBER(SEARCH(S$1,$D82)),MAX(E$1:E81)+1)</f>
        <v>0</v>
      </c>
      <c r="F82" s="12" t="b">
        <f>IF(ISNUMBER(SEARCH(T$1,$D82)),MAX(F$1:F81)+1)</f>
        <v>0</v>
      </c>
      <c r="G82" s="12" t="b">
        <f>IF(ISNUMBER(SEARCH(U$1,$D82)),MAX(G$1:G81)+1)</f>
        <v>0</v>
      </c>
      <c r="H82" s="12" t="b">
        <f>IF(ISNUMBER(SEARCH(V$1,$D82)),MAX(H$1:H81)+1)</f>
        <v>0</v>
      </c>
      <c r="I82" s="12" t="b">
        <f>IF(ISNUMBER(SEARCH(W$1,$D82)),MAX(I$1:I81)+1)</f>
        <v>0</v>
      </c>
      <c r="J82" s="12" t="b">
        <f>IF(ISNUMBER(SEARCH(X$1,$D82)),MAX(J$1:J81)+1)</f>
        <v>0</v>
      </c>
      <c r="K82" s="12" t="b">
        <f>IF(ISNUMBER(SEARCH(Y$1,$D82)),MAX(K$1:K81)+1)</f>
        <v>0</v>
      </c>
      <c r="L82" s="12" t="b">
        <f>IF(ISNUMBER(SEARCH(Z$1,$D82)),MAX(L$1:L81)+1)</f>
        <v>0</v>
      </c>
      <c r="M82" s="12" t="b">
        <f>IF(ISNUMBER(SEARCH(AA$1,$D82)),MAX(M$1:M81)+1)</f>
        <v>0</v>
      </c>
      <c r="N82" s="12" t="b">
        <f>IF(ISNUMBER(SEARCH(AB$1,$D82)),MAX(N$1:N81)+1)</f>
        <v>0</v>
      </c>
      <c r="O82" s="12" t="b">
        <f>IF(ISNUMBER(SEARCH(AC$1,$D82)),MAX(O$1:O81)+1)</f>
        <v>0</v>
      </c>
      <c r="P82" s="12" t="b">
        <f>IF(ISNUMBER(SEARCH(AD$1,$D82)),MAX(P$1:P81)+1)</f>
        <v>0</v>
      </c>
      <c r="Q82" s="12" t="str">
        <f>'AB Touchpoint System Workbook'!K93</f>
        <v>Client 81</v>
      </c>
      <c r="R82" s="13">
        <f t="shared" si="3"/>
        <v>81</v>
      </c>
      <c r="S82" s="11" t="str">
        <f>IFERROR(VLOOKUP($R82,E:$Q,13,0),"")</f>
        <v/>
      </c>
      <c r="T82" s="11" t="str">
        <f>IFERROR(VLOOKUP($R82,F:$Q,12,0),"")</f>
        <v/>
      </c>
      <c r="U82" s="11" t="str">
        <f>IFERROR(VLOOKUP($R82,G:$Q,11,0),"")</f>
        <v/>
      </c>
      <c r="V82" s="11" t="str">
        <f>IFERROR(VLOOKUP($R82,H:$Q,10,0),"")</f>
        <v/>
      </c>
      <c r="W82" s="11" t="str">
        <f>IFERROR(VLOOKUP($R82,I:$Q,9,0),"")</f>
        <v/>
      </c>
      <c r="X82" s="11" t="str">
        <f>IFERROR(VLOOKUP($R82,J:$Q,8,0),"")</f>
        <v/>
      </c>
      <c r="Y82" s="11" t="str">
        <f>IFERROR(VLOOKUP($R82,K:$Q,7,0),"")</f>
        <v/>
      </c>
      <c r="Z82" s="11" t="str">
        <f>IFERROR(VLOOKUP($R82,L:$Q,6,0),"")</f>
        <v/>
      </c>
      <c r="AA82" s="11" t="str">
        <f>IFERROR(VLOOKUP($R82,M:$Q,5,0),"")</f>
        <v/>
      </c>
      <c r="AB82" s="11" t="str">
        <f>IFERROR(VLOOKUP($R82,N:$Q,4,0),"")</f>
        <v/>
      </c>
      <c r="AC82" s="11" t="str">
        <f>IFERROR(VLOOKUP($R82,O:$Q,3,0),"")</f>
        <v/>
      </c>
      <c r="AD82" s="11" t="str">
        <f>IFERROR(VLOOKUP($R82,P:$Q,2,0),"")</f>
        <v/>
      </c>
    </row>
    <row r="83" spans="1:30" x14ac:dyDescent="0.15">
      <c r="A83" s="9">
        <f>'AB Touchpoint System Workbook'!Z94</f>
        <v>43374</v>
      </c>
      <c r="B83" s="11">
        <f t="shared" si="2"/>
        <v>10</v>
      </c>
      <c r="C83" s="12" t="s">
        <v>1</v>
      </c>
      <c r="D83" s="12" t="e">
        <f>Q83&amp;C83&amp;'AB Touchpoint System Workbook'!#REF!</f>
        <v>#REF!</v>
      </c>
      <c r="E83" s="12" t="b">
        <f>IF(ISNUMBER(SEARCH(S$1,$D83)),MAX(E$1:E82)+1)</f>
        <v>0</v>
      </c>
      <c r="F83" s="12" t="b">
        <f>IF(ISNUMBER(SEARCH(T$1,$D83)),MAX(F$1:F82)+1)</f>
        <v>0</v>
      </c>
      <c r="G83" s="12" t="b">
        <f>IF(ISNUMBER(SEARCH(U$1,$D83)),MAX(G$1:G82)+1)</f>
        <v>0</v>
      </c>
      <c r="H83" s="12" t="b">
        <f>IF(ISNUMBER(SEARCH(V$1,$D83)),MAX(H$1:H82)+1)</f>
        <v>0</v>
      </c>
      <c r="I83" s="12" t="b">
        <f>IF(ISNUMBER(SEARCH(W$1,$D83)),MAX(I$1:I82)+1)</f>
        <v>0</v>
      </c>
      <c r="J83" s="12" t="b">
        <f>IF(ISNUMBER(SEARCH(X$1,$D83)),MAX(J$1:J82)+1)</f>
        <v>0</v>
      </c>
      <c r="K83" s="12" t="b">
        <f>IF(ISNUMBER(SEARCH(Y$1,$D83)),MAX(K$1:K82)+1)</f>
        <v>0</v>
      </c>
      <c r="L83" s="12" t="b">
        <f>IF(ISNUMBER(SEARCH(Z$1,$D83)),MAX(L$1:L82)+1)</f>
        <v>0</v>
      </c>
      <c r="M83" s="12" t="b">
        <f>IF(ISNUMBER(SEARCH(AA$1,$D83)),MAX(M$1:M82)+1)</f>
        <v>0</v>
      </c>
      <c r="N83" s="12" t="b">
        <f>IF(ISNUMBER(SEARCH(AB$1,$D83)),MAX(N$1:N82)+1)</f>
        <v>0</v>
      </c>
      <c r="O83" s="12" t="b">
        <f>IF(ISNUMBER(SEARCH(AC$1,$D83)),MAX(O$1:O82)+1)</f>
        <v>0</v>
      </c>
      <c r="P83" s="12" t="b">
        <f>IF(ISNUMBER(SEARCH(AD$1,$D83)),MAX(P$1:P82)+1)</f>
        <v>0</v>
      </c>
      <c r="Q83" s="12" t="str">
        <f>'AB Touchpoint System Workbook'!K94</f>
        <v>Client 82</v>
      </c>
      <c r="R83" s="13">
        <f t="shared" si="3"/>
        <v>82</v>
      </c>
      <c r="S83" s="11" t="str">
        <f>IFERROR(VLOOKUP($R83,E:$Q,13,0),"")</f>
        <v/>
      </c>
      <c r="T83" s="11" t="str">
        <f>IFERROR(VLOOKUP($R83,F:$Q,12,0),"")</f>
        <v/>
      </c>
      <c r="U83" s="11" t="str">
        <f>IFERROR(VLOOKUP($R83,G:$Q,11,0),"")</f>
        <v/>
      </c>
      <c r="V83" s="11" t="str">
        <f>IFERROR(VLOOKUP($R83,H:$Q,10,0),"")</f>
        <v/>
      </c>
      <c r="W83" s="11" t="str">
        <f>IFERROR(VLOOKUP($R83,I:$Q,9,0),"")</f>
        <v/>
      </c>
      <c r="X83" s="11" t="str">
        <f>IFERROR(VLOOKUP($R83,J:$Q,8,0),"")</f>
        <v/>
      </c>
      <c r="Y83" s="11" t="str">
        <f>IFERROR(VLOOKUP($R83,K:$Q,7,0),"")</f>
        <v/>
      </c>
      <c r="Z83" s="11" t="str">
        <f>IFERROR(VLOOKUP($R83,L:$Q,6,0),"")</f>
        <v/>
      </c>
      <c r="AA83" s="11" t="str">
        <f>IFERROR(VLOOKUP($R83,M:$Q,5,0),"")</f>
        <v/>
      </c>
      <c r="AB83" s="11" t="str">
        <f>IFERROR(VLOOKUP($R83,N:$Q,4,0),"")</f>
        <v/>
      </c>
      <c r="AC83" s="11" t="str">
        <f>IFERROR(VLOOKUP($R83,O:$Q,3,0),"")</f>
        <v/>
      </c>
      <c r="AD83" s="11" t="str">
        <f>IFERROR(VLOOKUP($R83,P:$Q,2,0),"")</f>
        <v/>
      </c>
    </row>
    <row r="84" spans="1:30" x14ac:dyDescent="0.15">
      <c r="A84" s="9">
        <f>'AB Touchpoint System Workbook'!Z95</f>
        <v>43405</v>
      </c>
      <c r="B84" s="11">
        <f t="shared" si="2"/>
        <v>11</v>
      </c>
      <c r="C84" s="12" t="s">
        <v>18</v>
      </c>
      <c r="D84" s="12" t="e">
        <f>Q84&amp;C84&amp;'AB Touchpoint System Workbook'!#REF!</f>
        <v>#REF!</v>
      </c>
      <c r="E84" s="12" t="b">
        <f>IF(ISNUMBER(SEARCH(S$1,$D84)),MAX(E$1:E83)+1)</f>
        <v>0</v>
      </c>
      <c r="F84" s="12" t="b">
        <f>IF(ISNUMBER(SEARCH(T$1,$D84)),MAX(F$1:F83)+1)</f>
        <v>0</v>
      </c>
      <c r="G84" s="12" t="b">
        <f>IF(ISNUMBER(SEARCH(U$1,$D84)),MAX(G$1:G83)+1)</f>
        <v>0</v>
      </c>
      <c r="H84" s="12" t="b">
        <f>IF(ISNUMBER(SEARCH(V$1,$D84)),MAX(H$1:H83)+1)</f>
        <v>0</v>
      </c>
      <c r="I84" s="12" t="b">
        <f>IF(ISNUMBER(SEARCH(W$1,$D84)),MAX(I$1:I83)+1)</f>
        <v>0</v>
      </c>
      <c r="J84" s="12" t="b">
        <f>IF(ISNUMBER(SEARCH(X$1,$D84)),MAX(J$1:J83)+1)</f>
        <v>0</v>
      </c>
      <c r="K84" s="12" t="b">
        <f>IF(ISNUMBER(SEARCH(Y$1,$D84)),MAX(K$1:K83)+1)</f>
        <v>0</v>
      </c>
      <c r="L84" s="12" t="b">
        <f>IF(ISNUMBER(SEARCH(Z$1,$D84)),MAX(L$1:L83)+1)</f>
        <v>0</v>
      </c>
      <c r="M84" s="12" t="b">
        <f>IF(ISNUMBER(SEARCH(AA$1,$D84)),MAX(M$1:M83)+1)</f>
        <v>0</v>
      </c>
      <c r="N84" s="12" t="b">
        <f>IF(ISNUMBER(SEARCH(AB$1,$D84)),MAX(N$1:N83)+1)</f>
        <v>0</v>
      </c>
      <c r="O84" s="12" t="b">
        <f>IF(ISNUMBER(SEARCH(AC$1,$D84)),MAX(O$1:O83)+1)</f>
        <v>0</v>
      </c>
      <c r="P84" s="12" t="b">
        <f>IF(ISNUMBER(SEARCH(AD$1,$D84)),MAX(P$1:P83)+1)</f>
        <v>0</v>
      </c>
      <c r="Q84" s="12" t="str">
        <f>'AB Touchpoint System Workbook'!K95</f>
        <v>Client 83</v>
      </c>
      <c r="R84" s="13">
        <f t="shared" si="3"/>
        <v>83</v>
      </c>
      <c r="S84" s="11" t="str">
        <f>IFERROR(VLOOKUP($R84,E:$Q,13,0),"")</f>
        <v/>
      </c>
      <c r="T84" s="11" t="str">
        <f>IFERROR(VLOOKUP($R84,F:$Q,12,0),"")</f>
        <v/>
      </c>
      <c r="U84" s="11" t="str">
        <f>IFERROR(VLOOKUP($R84,G:$Q,11,0),"")</f>
        <v/>
      </c>
      <c r="V84" s="11" t="str">
        <f>IFERROR(VLOOKUP($R84,H:$Q,10,0),"")</f>
        <v/>
      </c>
      <c r="W84" s="11" t="str">
        <f>IFERROR(VLOOKUP($R84,I:$Q,9,0),"")</f>
        <v/>
      </c>
      <c r="X84" s="11" t="str">
        <f>IFERROR(VLOOKUP($R84,J:$Q,8,0),"")</f>
        <v/>
      </c>
      <c r="Y84" s="11" t="str">
        <f>IFERROR(VLOOKUP($R84,K:$Q,7,0),"")</f>
        <v/>
      </c>
      <c r="Z84" s="11" t="str">
        <f>IFERROR(VLOOKUP($R84,L:$Q,6,0),"")</f>
        <v/>
      </c>
      <c r="AA84" s="11" t="str">
        <f>IFERROR(VLOOKUP($R84,M:$Q,5,0),"")</f>
        <v/>
      </c>
      <c r="AB84" s="11" t="str">
        <f>IFERROR(VLOOKUP($R84,N:$Q,4,0),"")</f>
        <v/>
      </c>
      <c r="AC84" s="11" t="str">
        <f>IFERROR(VLOOKUP($R84,O:$Q,3,0),"")</f>
        <v/>
      </c>
      <c r="AD84" s="11" t="str">
        <f>IFERROR(VLOOKUP($R84,P:$Q,2,0),"")</f>
        <v/>
      </c>
    </row>
    <row r="85" spans="1:30" x14ac:dyDescent="0.15">
      <c r="A85" s="9">
        <f>'AB Touchpoint System Workbook'!Z96</f>
        <v>43435</v>
      </c>
      <c r="B85" s="11">
        <f t="shared" si="2"/>
        <v>12</v>
      </c>
      <c r="C85" s="12" t="s">
        <v>19</v>
      </c>
      <c r="D85" s="12" t="e">
        <f>Q85&amp;C85&amp;'AB Touchpoint System Workbook'!#REF!</f>
        <v>#REF!</v>
      </c>
      <c r="E85" s="12" t="b">
        <f>IF(ISNUMBER(SEARCH(S$1,$D85)),MAX(E$1:E84)+1)</f>
        <v>0</v>
      </c>
      <c r="F85" s="12" t="b">
        <f>IF(ISNUMBER(SEARCH(T$1,$D85)),MAX(F$1:F84)+1)</f>
        <v>0</v>
      </c>
      <c r="G85" s="12" t="b">
        <f>IF(ISNUMBER(SEARCH(U$1,$D85)),MAX(G$1:G84)+1)</f>
        <v>0</v>
      </c>
      <c r="H85" s="12" t="b">
        <f>IF(ISNUMBER(SEARCH(V$1,$D85)),MAX(H$1:H84)+1)</f>
        <v>0</v>
      </c>
      <c r="I85" s="12" t="b">
        <f>IF(ISNUMBER(SEARCH(W$1,$D85)),MAX(I$1:I84)+1)</f>
        <v>0</v>
      </c>
      <c r="J85" s="12" t="b">
        <f>IF(ISNUMBER(SEARCH(X$1,$D85)),MAX(J$1:J84)+1)</f>
        <v>0</v>
      </c>
      <c r="K85" s="12" t="b">
        <f>IF(ISNUMBER(SEARCH(Y$1,$D85)),MAX(K$1:K84)+1)</f>
        <v>0</v>
      </c>
      <c r="L85" s="12" t="b">
        <f>IF(ISNUMBER(SEARCH(Z$1,$D85)),MAX(L$1:L84)+1)</f>
        <v>0</v>
      </c>
      <c r="M85" s="12" t="b">
        <f>IF(ISNUMBER(SEARCH(AA$1,$D85)),MAX(M$1:M84)+1)</f>
        <v>0</v>
      </c>
      <c r="N85" s="12" t="b">
        <f>IF(ISNUMBER(SEARCH(AB$1,$D85)),MAX(N$1:N84)+1)</f>
        <v>0</v>
      </c>
      <c r="O85" s="12" t="b">
        <f>IF(ISNUMBER(SEARCH(AC$1,$D85)),MAX(O$1:O84)+1)</f>
        <v>0</v>
      </c>
      <c r="P85" s="12" t="b">
        <f>IF(ISNUMBER(SEARCH(AD$1,$D85)),MAX(P$1:P84)+1)</f>
        <v>0</v>
      </c>
      <c r="Q85" s="12" t="str">
        <f>'AB Touchpoint System Workbook'!K96</f>
        <v>Client 84</v>
      </c>
      <c r="R85" s="13">
        <f t="shared" si="3"/>
        <v>84</v>
      </c>
      <c r="S85" s="11" t="str">
        <f>IFERROR(VLOOKUP($R85,E:$Q,13,0),"")</f>
        <v/>
      </c>
      <c r="T85" s="11" t="str">
        <f>IFERROR(VLOOKUP($R85,F:$Q,12,0),"")</f>
        <v/>
      </c>
      <c r="U85" s="11" t="str">
        <f>IFERROR(VLOOKUP($R85,G:$Q,11,0),"")</f>
        <v/>
      </c>
      <c r="V85" s="11" t="str">
        <f>IFERROR(VLOOKUP($R85,H:$Q,10,0),"")</f>
        <v/>
      </c>
      <c r="W85" s="11" t="str">
        <f>IFERROR(VLOOKUP($R85,I:$Q,9,0),"")</f>
        <v/>
      </c>
      <c r="X85" s="11" t="str">
        <f>IFERROR(VLOOKUP($R85,J:$Q,8,0),"")</f>
        <v/>
      </c>
      <c r="Y85" s="11" t="str">
        <f>IFERROR(VLOOKUP($R85,K:$Q,7,0),"")</f>
        <v/>
      </c>
      <c r="Z85" s="11" t="str">
        <f>IFERROR(VLOOKUP($R85,L:$Q,6,0),"")</f>
        <v/>
      </c>
      <c r="AA85" s="11" t="str">
        <f>IFERROR(VLOOKUP($R85,M:$Q,5,0),"")</f>
        <v/>
      </c>
      <c r="AB85" s="11" t="str">
        <f>IFERROR(VLOOKUP($R85,N:$Q,4,0),"")</f>
        <v/>
      </c>
      <c r="AC85" s="11" t="str">
        <f>IFERROR(VLOOKUP($R85,O:$Q,3,0),"")</f>
        <v/>
      </c>
      <c r="AD85" s="11" t="str">
        <f>IFERROR(VLOOKUP($R85,P:$Q,2,0),"")</f>
        <v/>
      </c>
    </row>
    <row r="86" spans="1:30" x14ac:dyDescent="0.15">
      <c r="A86" s="9">
        <f>'AB Touchpoint System Workbook'!Z97</f>
        <v>43101</v>
      </c>
      <c r="B86" s="11">
        <f t="shared" si="2"/>
        <v>1</v>
      </c>
      <c r="C86" s="12" t="s">
        <v>20</v>
      </c>
      <c r="D86" s="12" t="e">
        <f>Q86&amp;C86&amp;'AB Touchpoint System Workbook'!#REF!</f>
        <v>#REF!</v>
      </c>
      <c r="E86" s="12" t="b">
        <f>IF(ISNUMBER(SEARCH(S$1,$D86)),MAX(E$1:E85)+1)</f>
        <v>0</v>
      </c>
      <c r="F86" s="12" t="b">
        <f>IF(ISNUMBER(SEARCH(T$1,$D86)),MAX(F$1:F85)+1)</f>
        <v>0</v>
      </c>
      <c r="G86" s="12" t="b">
        <f>IF(ISNUMBER(SEARCH(U$1,$D86)),MAX(G$1:G85)+1)</f>
        <v>0</v>
      </c>
      <c r="H86" s="12" t="b">
        <f>IF(ISNUMBER(SEARCH(V$1,$D86)),MAX(H$1:H85)+1)</f>
        <v>0</v>
      </c>
      <c r="I86" s="12" t="b">
        <f>IF(ISNUMBER(SEARCH(W$1,$D86)),MAX(I$1:I85)+1)</f>
        <v>0</v>
      </c>
      <c r="J86" s="12" t="b">
        <f>IF(ISNUMBER(SEARCH(X$1,$D86)),MAX(J$1:J85)+1)</f>
        <v>0</v>
      </c>
      <c r="K86" s="12" t="b">
        <f>IF(ISNUMBER(SEARCH(Y$1,$D86)),MAX(K$1:K85)+1)</f>
        <v>0</v>
      </c>
      <c r="L86" s="12" t="b">
        <f>IF(ISNUMBER(SEARCH(Z$1,$D86)),MAX(L$1:L85)+1)</f>
        <v>0</v>
      </c>
      <c r="M86" s="12" t="b">
        <f>IF(ISNUMBER(SEARCH(AA$1,$D86)),MAX(M$1:M85)+1)</f>
        <v>0</v>
      </c>
      <c r="N86" s="12" t="b">
        <f>IF(ISNUMBER(SEARCH(AB$1,$D86)),MAX(N$1:N85)+1)</f>
        <v>0</v>
      </c>
      <c r="O86" s="12" t="b">
        <f>IF(ISNUMBER(SEARCH(AC$1,$D86)),MAX(O$1:O85)+1)</f>
        <v>0</v>
      </c>
      <c r="P86" s="12" t="b">
        <f>IF(ISNUMBER(SEARCH(AD$1,$D86)),MAX(P$1:P85)+1)</f>
        <v>0</v>
      </c>
      <c r="Q86" s="12" t="str">
        <f>'AB Touchpoint System Workbook'!K97</f>
        <v>Client 85</v>
      </c>
      <c r="R86" s="13">
        <f t="shared" si="3"/>
        <v>85</v>
      </c>
      <c r="S86" s="11" t="str">
        <f>IFERROR(VLOOKUP($R86,E:$Q,13,0),"")</f>
        <v/>
      </c>
      <c r="T86" s="11" t="str">
        <f>IFERROR(VLOOKUP($R86,F:$Q,12,0),"")</f>
        <v/>
      </c>
      <c r="U86" s="11" t="str">
        <f>IFERROR(VLOOKUP($R86,G:$Q,11,0),"")</f>
        <v/>
      </c>
      <c r="V86" s="11" t="str">
        <f>IFERROR(VLOOKUP($R86,H:$Q,10,0),"")</f>
        <v/>
      </c>
      <c r="W86" s="11" t="str">
        <f>IFERROR(VLOOKUP($R86,I:$Q,9,0),"")</f>
        <v/>
      </c>
      <c r="X86" s="11" t="str">
        <f>IFERROR(VLOOKUP($R86,J:$Q,8,0),"")</f>
        <v/>
      </c>
      <c r="Y86" s="11" t="str">
        <f>IFERROR(VLOOKUP($R86,K:$Q,7,0),"")</f>
        <v/>
      </c>
      <c r="Z86" s="11" t="str">
        <f>IFERROR(VLOOKUP($R86,L:$Q,6,0),"")</f>
        <v/>
      </c>
      <c r="AA86" s="11" t="str">
        <f>IFERROR(VLOOKUP($R86,M:$Q,5,0),"")</f>
        <v/>
      </c>
      <c r="AB86" s="11" t="str">
        <f>IFERROR(VLOOKUP($R86,N:$Q,4,0),"")</f>
        <v/>
      </c>
      <c r="AC86" s="11" t="str">
        <f>IFERROR(VLOOKUP($R86,O:$Q,3,0),"")</f>
        <v/>
      </c>
      <c r="AD86" s="11" t="str">
        <f>IFERROR(VLOOKUP($R86,P:$Q,2,0),"")</f>
        <v/>
      </c>
    </row>
    <row r="87" spans="1:30" x14ac:dyDescent="0.15">
      <c r="A87" s="9">
        <f>'AB Touchpoint System Workbook'!Z98</f>
        <v>43132</v>
      </c>
      <c r="B87" s="11">
        <f t="shared" si="2"/>
        <v>2</v>
      </c>
      <c r="C87" s="12" t="s">
        <v>21</v>
      </c>
      <c r="D87" s="12" t="e">
        <f>Q87&amp;C87&amp;'AB Touchpoint System Workbook'!#REF!</f>
        <v>#REF!</v>
      </c>
      <c r="E87" s="12" t="b">
        <f>IF(ISNUMBER(SEARCH(S$1,$D87)),MAX(E$1:E86)+1)</f>
        <v>0</v>
      </c>
      <c r="F87" s="12" t="b">
        <f>IF(ISNUMBER(SEARCH(T$1,$D87)),MAX(F$1:F86)+1)</f>
        <v>0</v>
      </c>
      <c r="G87" s="12" t="b">
        <f>IF(ISNUMBER(SEARCH(U$1,$D87)),MAX(G$1:G86)+1)</f>
        <v>0</v>
      </c>
      <c r="H87" s="12" t="b">
        <f>IF(ISNUMBER(SEARCH(V$1,$D87)),MAX(H$1:H86)+1)</f>
        <v>0</v>
      </c>
      <c r="I87" s="12" t="b">
        <f>IF(ISNUMBER(SEARCH(W$1,$D87)),MAX(I$1:I86)+1)</f>
        <v>0</v>
      </c>
      <c r="J87" s="12" t="b">
        <f>IF(ISNUMBER(SEARCH(X$1,$D87)),MAX(J$1:J86)+1)</f>
        <v>0</v>
      </c>
      <c r="K87" s="12" t="b">
        <f>IF(ISNUMBER(SEARCH(Y$1,$D87)),MAX(K$1:K86)+1)</f>
        <v>0</v>
      </c>
      <c r="L87" s="12" t="b">
        <f>IF(ISNUMBER(SEARCH(Z$1,$D87)),MAX(L$1:L86)+1)</f>
        <v>0</v>
      </c>
      <c r="M87" s="12" t="b">
        <f>IF(ISNUMBER(SEARCH(AA$1,$D87)),MAX(M$1:M86)+1)</f>
        <v>0</v>
      </c>
      <c r="N87" s="12" t="b">
        <f>IF(ISNUMBER(SEARCH(AB$1,$D87)),MAX(N$1:N86)+1)</f>
        <v>0</v>
      </c>
      <c r="O87" s="12" t="b">
        <f>IF(ISNUMBER(SEARCH(AC$1,$D87)),MAX(O$1:O86)+1)</f>
        <v>0</v>
      </c>
      <c r="P87" s="12" t="b">
        <f>IF(ISNUMBER(SEARCH(AD$1,$D87)),MAX(P$1:P86)+1)</f>
        <v>0</v>
      </c>
      <c r="Q87" s="12" t="str">
        <f>'AB Touchpoint System Workbook'!K98</f>
        <v>Client 86</v>
      </c>
      <c r="R87" s="13">
        <f t="shared" si="3"/>
        <v>86</v>
      </c>
      <c r="S87" s="11" t="str">
        <f>IFERROR(VLOOKUP($R87,E:$Q,13,0),"")</f>
        <v/>
      </c>
      <c r="T87" s="11" t="str">
        <f>IFERROR(VLOOKUP($R87,F:$Q,12,0),"")</f>
        <v/>
      </c>
      <c r="U87" s="11" t="str">
        <f>IFERROR(VLOOKUP($R87,G:$Q,11,0),"")</f>
        <v/>
      </c>
      <c r="V87" s="11" t="str">
        <f>IFERROR(VLOOKUP($R87,H:$Q,10,0),"")</f>
        <v/>
      </c>
      <c r="W87" s="11" t="str">
        <f>IFERROR(VLOOKUP($R87,I:$Q,9,0),"")</f>
        <v/>
      </c>
      <c r="X87" s="11" t="str">
        <f>IFERROR(VLOOKUP($R87,J:$Q,8,0),"")</f>
        <v/>
      </c>
      <c r="Y87" s="11" t="str">
        <f>IFERROR(VLOOKUP($R87,K:$Q,7,0),"")</f>
        <v/>
      </c>
      <c r="Z87" s="11" t="str">
        <f>IFERROR(VLOOKUP($R87,L:$Q,6,0),"")</f>
        <v/>
      </c>
      <c r="AA87" s="11" t="str">
        <f>IFERROR(VLOOKUP($R87,M:$Q,5,0),"")</f>
        <v/>
      </c>
      <c r="AB87" s="11" t="str">
        <f>IFERROR(VLOOKUP($R87,N:$Q,4,0),"")</f>
        <v/>
      </c>
      <c r="AC87" s="11" t="str">
        <f>IFERROR(VLOOKUP($R87,O:$Q,3,0),"")</f>
        <v/>
      </c>
      <c r="AD87" s="11" t="str">
        <f>IFERROR(VLOOKUP($R87,P:$Q,2,0),"")</f>
        <v/>
      </c>
    </row>
    <row r="88" spans="1:30" x14ac:dyDescent="0.15">
      <c r="A88" s="9">
        <f>'AB Touchpoint System Workbook'!Z99</f>
        <v>43160</v>
      </c>
      <c r="B88" s="11">
        <f t="shared" si="2"/>
        <v>3</v>
      </c>
      <c r="C88" s="12" t="s">
        <v>22</v>
      </c>
      <c r="D88" s="12" t="e">
        <f>Q88&amp;C88&amp;'AB Touchpoint System Workbook'!#REF!</f>
        <v>#REF!</v>
      </c>
      <c r="E88" s="12" t="b">
        <f>IF(ISNUMBER(SEARCH(S$1,$D88)),MAX(E$1:E87)+1)</f>
        <v>0</v>
      </c>
      <c r="F88" s="12" t="b">
        <f>IF(ISNUMBER(SEARCH(T$1,$D88)),MAX(F$1:F87)+1)</f>
        <v>0</v>
      </c>
      <c r="G88" s="12" t="b">
        <f>IF(ISNUMBER(SEARCH(U$1,$D88)),MAX(G$1:G87)+1)</f>
        <v>0</v>
      </c>
      <c r="H88" s="12" t="b">
        <f>IF(ISNUMBER(SEARCH(V$1,$D88)),MAX(H$1:H87)+1)</f>
        <v>0</v>
      </c>
      <c r="I88" s="12" t="b">
        <f>IF(ISNUMBER(SEARCH(W$1,$D88)),MAX(I$1:I87)+1)</f>
        <v>0</v>
      </c>
      <c r="J88" s="12" t="b">
        <f>IF(ISNUMBER(SEARCH(X$1,$D88)),MAX(J$1:J87)+1)</f>
        <v>0</v>
      </c>
      <c r="K88" s="12" t="b">
        <f>IF(ISNUMBER(SEARCH(Y$1,$D88)),MAX(K$1:K87)+1)</f>
        <v>0</v>
      </c>
      <c r="L88" s="12" t="b">
        <f>IF(ISNUMBER(SEARCH(Z$1,$D88)),MAX(L$1:L87)+1)</f>
        <v>0</v>
      </c>
      <c r="M88" s="12" t="b">
        <f>IF(ISNUMBER(SEARCH(AA$1,$D88)),MAX(M$1:M87)+1)</f>
        <v>0</v>
      </c>
      <c r="N88" s="12" t="b">
        <f>IF(ISNUMBER(SEARCH(AB$1,$D88)),MAX(N$1:N87)+1)</f>
        <v>0</v>
      </c>
      <c r="O88" s="12" t="b">
        <f>IF(ISNUMBER(SEARCH(AC$1,$D88)),MAX(O$1:O87)+1)</f>
        <v>0</v>
      </c>
      <c r="P88" s="12" t="b">
        <f>IF(ISNUMBER(SEARCH(AD$1,$D88)),MAX(P$1:P87)+1)</f>
        <v>0</v>
      </c>
      <c r="Q88" s="12" t="str">
        <f>'AB Touchpoint System Workbook'!K99</f>
        <v>Client 87</v>
      </c>
      <c r="R88" s="13">
        <f t="shared" si="3"/>
        <v>87</v>
      </c>
      <c r="S88" s="11" t="str">
        <f>IFERROR(VLOOKUP($R88,E:$Q,13,0),"")</f>
        <v/>
      </c>
      <c r="T88" s="11" t="str">
        <f>IFERROR(VLOOKUP($R88,F:$Q,12,0),"")</f>
        <v/>
      </c>
      <c r="U88" s="11" t="str">
        <f>IFERROR(VLOOKUP($R88,G:$Q,11,0),"")</f>
        <v/>
      </c>
      <c r="V88" s="11" t="str">
        <f>IFERROR(VLOOKUP($R88,H:$Q,10,0),"")</f>
        <v/>
      </c>
      <c r="W88" s="11" t="str">
        <f>IFERROR(VLOOKUP($R88,I:$Q,9,0),"")</f>
        <v/>
      </c>
      <c r="X88" s="11" t="str">
        <f>IFERROR(VLOOKUP($R88,J:$Q,8,0),"")</f>
        <v/>
      </c>
      <c r="Y88" s="11" t="str">
        <f>IFERROR(VLOOKUP($R88,K:$Q,7,0),"")</f>
        <v/>
      </c>
      <c r="Z88" s="11" t="str">
        <f>IFERROR(VLOOKUP($R88,L:$Q,6,0),"")</f>
        <v/>
      </c>
      <c r="AA88" s="11" t="str">
        <f>IFERROR(VLOOKUP($R88,M:$Q,5,0),"")</f>
        <v/>
      </c>
      <c r="AB88" s="11" t="str">
        <f>IFERROR(VLOOKUP($R88,N:$Q,4,0),"")</f>
        <v/>
      </c>
      <c r="AC88" s="11" t="str">
        <f>IFERROR(VLOOKUP($R88,O:$Q,3,0),"")</f>
        <v/>
      </c>
      <c r="AD88" s="11" t="str">
        <f>IFERROR(VLOOKUP($R88,P:$Q,2,0),"")</f>
        <v/>
      </c>
    </row>
    <row r="89" spans="1:30" x14ac:dyDescent="0.15">
      <c r="A89" s="9">
        <f>'AB Touchpoint System Workbook'!Z100</f>
        <v>43191</v>
      </c>
      <c r="B89" s="11">
        <f t="shared" si="2"/>
        <v>4</v>
      </c>
      <c r="C89" s="12" t="s">
        <v>23</v>
      </c>
      <c r="D89" s="12" t="e">
        <f>Q89&amp;C89&amp;'AB Touchpoint System Workbook'!#REF!</f>
        <v>#REF!</v>
      </c>
      <c r="E89" s="12" t="b">
        <f>IF(ISNUMBER(SEARCH(S$1,$D89)),MAX(E$1:E88)+1)</f>
        <v>0</v>
      </c>
      <c r="F89" s="12" t="b">
        <f>IF(ISNUMBER(SEARCH(T$1,$D89)),MAX(F$1:F88)+1)</f>
        <v>0</v>
      </c>
      <c r="G89" s="12" t="b">
        <f>IF(ISNUMBER(SEARCH(U$1,$D89)),MAX(G$1:G88)+1)</f>
        <v>0</v>
      </c>
      <c r="H89" s="12" t="b">
        <f>IF(ISNUMBER(SEARCH(V$1,$D89)),MAX(H$1:H88)+1)</f>
        <v>0</v>
      </c>
      <c r="I89" s="12" t="b">
        <f>IF(ISNUMBER(SEARCH(W$1,$D89)),MAX(I$1:I88)+1)</f>
        <v>0</v>
      </c>
      <c r="J89" s="12" t="b">
        <f>IF(ISNUMBER(SEARCH(X$1,$D89)),MAX(J$1:J88)+1)</f>
        <v>0</v>
      </c>
      <c r="K89" s="12" t="b">
        <f>IF(ISNUMBER(SEARCH(Y$1,$D89)),MAX(K$1:K88)+1)</f>
        <v>0</v>
      </c>
      <c r="L89" s="12" t="b">
        <f>IF(ISNUMBER(SEARCH(Z$1,$D89)),MAX(L$1:L88)+1)</f>
        <v>0</v>
      </c>
      <c r="M89" s="12" t="b">
        <f>IF(ISNUMBER(SEARCH(AA$1,$D89)),MAX(M$1:M88)+1)</f>
        <v>0</v>
      </c>
      <c r="N89" s="12" t="b">
        <f>IF(ISNUMBER(SEARCH(AB$1,$D89)),MAX(N$1:N88)+1)</f>
        <v>0</v>
      </c>
      <c r="O89" s="12" t="b">
        <f>IF(ISNUMBER(SEARCH(AC$1,$D89)),MAX(O$1:O88)+1)</f>
        <v>0</v>
      </c>
      <c r="P89" s="12" t="b">
        <f>IF(ISNUMBER(SEARCH(AD$1,$D89)),MAX(P$1:P88)+1)</f>
        <v>0</v>
      </c>
      <c r="Q89" s="12" t="str">
        <f>'AB Touchpoint System Workbook'!K100</f>
        <v>Client 88</v>
      </c>
      <c r="R89" s="13">
        <f t="shared" si="3"/>
        <v>88</v>
      </c>
      <c r="S89" s="11" t="str">
        <f>IFERROR(VLOOKUP($R89,E:$Q,13,0),"")</f>
        <v/>
      </c>
      <c r="T89" s="11" t="str">
        <f>IFERROR(VLOOKUP($R89,F:$Q,12,0),"")</f>
        <v/>
      </c>
      <c r="U89" s="11" t="str">
        <f>IFERROR(VLOOKUP($R89,G:$Q,11,0),"")</f>
        <v/>
      </c>
      <c r="V89" s="11" t="str">
        <f>IFERROR(VLOOKUP($R89,H:$Q,10,0),"")</f>
        <v/>
      </c>
      <c r="W89" s="11" t="str">
        <f>IFERROR(VLOOKUP($R89,I:$Q,9,0),"")</f>
        <v/>
      </c>
      <c r="X89" s="11" t="str">
        <f>IFERROR(VLOOKUP($R89,J:$Q,8,0),"")</f>
        <v/>
      </c>
      <c r="Y89" s="11" t="str">
        <f>IFERROR(VLOOKUP($R89,K:$Q,7,0),"")</f>
        <v/>
      </c>
      <c r="Z89" s="11" t="str">
        <f>IFERROR(VLOOKUP($R89,L:$Q,6,0),"")</f>
        <v/>
      </c>
      <c r="AA89" s="11" t="str">
        <f>IFERROR(VLOOKUP($R89,M:$Q,5,0),"")</f>
        <v/>
      </c>
      <c r="AB89" s="11" t="str">
        <f>IFERROR(VLOOKUP($R89,N:$Q,4,0),"")</f>
        <v/>
      </c>
      <c r="AC89" s="11" t="str">
        <f>IFERROR(VLOOKUP($R89,O:$Q,3,0),"")</f>
        <v/>
      </c>
      <c r="AD89" s="11" t="str">
        <f>IFERROR(VLOOKUP($R89,P:$Q,2,0),"")</f>
        <v/>
      </c>
    </row>
    <row r="90" spans="1:30" x14ac:dyDescent="0.15">
      <c r="A90" s="9">
        <f>'AB Touchpoint System Workbook'!Z101</f>
        <v>43221</v>
      </c>
      <c r="B90" s="11">
        <f t="shared" si="2"/>
        <v>5</v>
      </c>
      <c r="C90" s="12" t="s">
        <v>24</v>
      </c>
      <c r="D90" s="12" t="e">
        <f>Q90&amp;C90&amp;'AB Touchpoint System Workbook'!#REF!</f>
        <v>#REF!</v>
      </c>
      <c r="E90" s="12" t="b">
        <f>IF(ISNUMBER(SEARCH(S$1,$D90)),MAX(E$1:E89)+1)</f>
        <v>0</v>
      </c>
      <c r="F90" s="12" t="b">
        <f>IF(ISNUMBER(SEARCH(T$1,$D90)),MAX(F$1:F89)+1)</f>
        <v>0</v>
      </c>
      <c r="G90" s="12" t="b">
        <f>IF(ISNUMBER(SEARCH(U$1,$D90)),MAX(G$1:G89)+1)</f>
        <v>0</v>
      </c>
      <c r="H90" s="12" t="b">
        <f>IF(ISNUMBER(SEARCH(V$1,$D90)),MAX(H$1:H89)+1)</f>
        <v>0</v>
      </c>
      <c r="I90" s="12" t="b">
        <f>IF(ISNUMBER(SEARCH(W$1,$D90)),MAX(I$1:I89)+1)</f>
        <v>0</v>
      </c>
      <c r="J90" s="12" t="b">
        <f>IF(ISNUMBER(SEARCH(X$1,$D90)),MAX(J$1:J89)+1)</f>
        <v>0</v>
      </c>
      <c r="K90" s="12" t="b">
        <f>IF(ISNUMBER(SEARCH(Y$1,$D90)),MAX(K$1:K89)+1)</f>
        <v>0</v>
      </c>
      <c r="L90" s="12" t="b">
        <f>IF(ISNUMBER(SEARCH(Z$1,$D90)),MAX(L$1:L89)+1)</f>
        <v>0</v>
      </c>
      <c r="M90" s="12" t="b">
        <f>IF(ISNUMBER(SEARCH(AA$1,$D90)),MAX(M$1:M89)+1)</f>
        <v>0</v>
      </c>
      <c r="N90" s="12" t="b">
        <f>IF(ISNUMBER(SEARCH(AB$1,$D90)),MAX(N$1:N89)+1)</f>
        <v>0</v>
      </c>
      <c r="O90" s="12" t="b">
        <f>IF(ISNUMBER(SEARCH(AC$1,$D90)),MAX(O$1:O89)+1)</f>
        <v>0</v>
      </c>
      <c r="P90" s="12" t="b">
        <f>IF(ISNUMBER(SEARCH(AD$1,$D90)),MAX(P$1:P89)+1)</f>
        <v>0</v>
      </c>
      <c r="Q90" s="12" t="str">
        <f>'AB Touchpoint System Workbook'!K101</f>
        <v>Client 89</v>
      </c>
      <c r="R90" s="13">
        <f t="shared" si="3"/>
        <v>89</v>
      </c>
      <c r="S90" s="11" t="str">
        <f>IFERROR(VLOOKUP($R90,E:$Q,13,0),"")</f>
        <v/>
      </c>
      <c r="T90" s="11" t="str">
        <f>IFERROR(VLOOKUP($R90,F:$Q,12,0),"")</f>
        <v/>
      </c>
      <c r="U90" s="11" t="str">
        <f>IFERROR(VLOOKUP($R90,G:$Q,11,0),"")</f>
        <v/>
      </c>
      <c r="V90" s="11" t="str">
        <f>IFERROR(VLOOKUP($R90,H:$Q,10,0),"")</f>
        <v/>
      </c>
      <c r="W90" s="11" t="str">
        <f>IFERROR(VLOOKUP($R90,I:$Q,9,0),"")</f>
        <v/>
      </c>
      <c r="X90" s="11" t="str">
        <f>IFERROR(VLOOKUP($R90,J:$Q,8,0),"")</f>
        <v/>
      </c>
      <c r="Y90" s="11" t="str">
        <f>IFERROR(VLOOKUP($R90,K:$Q,7,0),"")</f>
        <v/>
      </c>
      <c r="Z90" s="11" t="str">
        <f>IFERROR(VLOOKUP($R90,L:$Q,6,0),"")</f>
        <v/>
      </c>
      <c r="AA90" s="11" t="str">
        <f>IFERROR(VLOOKUP($R90,M:$Q,5,0),"")</f>
        <v/>
      </c>
      <c r="AB90" s="11" t="str">
        <f>IFERROR(VLOOKUP($R90,N:$Q,4,0),"")</f>
        <v/>
      </c>
      <c r="AC90" s="11" t="str">
        <f>IFERROR(VLOOKUP($R90,O:$Q,3,0),"")</f>
        <v/>
      </c>
      <c r="AD90" s="11" t="str">
        <f>IFERROR(VLOOKUP($R90,P:$Q,2,0),"")</f>
        <v/>
      </c>
    </row>
    <row r="91" spans="1:30" x14ac:dyDescent="0.15">
      <c r="A91" s="9">
        <f>'AB Touchpoint System Workbook'!Z102</f>
        <v>43252</v>
      </c>
      <c r="B91" s="11">
        <f t="shared" si="2"/>
        <v>6</v>
      </c>
      <c r="C91" s="12" t="s">
        <v>25</v>
      </c>
      <c r="D91" s="12" t="e">
        <f>Q91&amp;C91&amp;'AB Touchpoint System Workbook'!#REF!</f>
        <v>#REF!</v>
      </c>
      <c r="E91" s="12" t="b">
        <f>IF(ISNUMBER(SEARCH(S$1,$D91)),MAX(E$1:E90)+1)</f>
        <v>0</v>
      </c>
      <c r="F91" s="12" t="b">
        <f>IF(ISNUMBER(SEARCH(T$1,$D91)),MAX(F$1:F90)+1)</f>
        <v>0</v>
      </c>
      <c r="G91" s="12" t="b">
        <f>IF(ISNUMBER(SEARCH(U$1,$D91)),MAX(G$1:G90)+1)</f>
        <v>0</v>
      </c>
      <c r="H91" s="12" t="b">
        <f>IF(ISNUMBER(SEARCH(V$1,$D91)),MAX(H$1:H90)+1)</f>
        <v>0</v>
      </c>
      <c r="I91" s="12" t="b">
        <f>IF(ISNUMBER(SEARCH(W$1,$D91)),MAX(I$1:I90)+1)</f>
        <v>0</v>
      </c>
      <c r="J91" s="12" t="b">
        <f>IF(ISNUMBER(SEARCH(X$1,$D91)),MAX(J$1:J90)+1)</f>
        <v>0</v>
      </c>
      <c r="K91" s="12" t="b">
        <f>IF(ISNUMBER(SEARCH(Y$1,$D91)),MAX(K$1:K90)+1)</f>
        <v>0</v>
      </c>
      <c r="L91" s="12" t="b">
        <f>IF(ISNUMBER(SEARCH(Z$1,$D91)),MAX(L$1:L90)+1)</f>
        <v>0</v>
      </c>
      <c r="M91" s="12" t="b">
        <f>IF(ISNUMBER(SEARCH(AA$1,$D91)),MAX(M$1:M90)+1)</f>
        <v>0</v>
      </c>
      <c r="N91" s="12" t="b">
        <f>IF(ISNUMBER(SEARCH(AB$1,$D91)),MAX(N$1:N90)+1)</f>
        <v>0</v>
      </c>
      <c r="O91" s="12" t="b">
        <f>IF(ISNUMBER(SEARCH(AC$1,$D91)),MAX(O$1:O90)+1)</f>
        <v>0</v>
      </c>
      <c r="P91" s="12" t="b">
        <f>IF(ISNUMBER(SEARCH(AD$1,$D91)),MAX(P$1:P90)+1)</f>
        <v>0</v>
      </c>
      <c r="Q91" s="12" t="str">
        <f>'AB Touchpoint System Workbook'!K102</f>
        <v>Client 90</v>
      </c>
      <c r="R91" s="13">
        <f t="shared" si="3"/>
        <v>90</v>
      </c>
      <c r="S91" s="11" t="str">
        <f>IFERROR(VLOOKUP($R91,E:$Q,13,0),"")</f>
        <v/>
      </c>
      <c r="T91" s="11" t="str">
        <f>IFERROR(VLOOKUP($R91,F:$Q,12,0),"")</f>
        <v/>
      </c>
      <c r="U91" s="11" t="str">
        <f>IFERROR(VLOOKUP($R91,G:$Q,11,0),"")</f>
        <v/>
      </c>
      <c r="V91" s="11" t="str">
        <f>IFERROR(VLOOKUP($R91,H:$Q,10,0),"")</f>
        <v/>
      </c>
      <c r="W91" s="11" t="str">
        <f>IFERROR(VLOOKUP($R91,I:$Q,9,0),"")</f>
        <v/>
      </c>
      <c r="X91" s="11" t="str">
        <f>IFERROR(VLOOKUP($R91,J:$Q,8,0),"")</f>
        <v/>
      </c>
      <c r="Y91" s="11" t="str">
        <f>IFERROR(VLOOKUP($R91,K:$Q,7,0),"")</f>
        <v/>
      </c>
      <c r="Z91" s="11" t="str">
        <f>IFERROR(VLOOKUP($R91,L:$Q,6,0),"")</f>
        <v/>
      </c>
      <c r="AA91" s="11" t="str">
        <f>IFERROR(VLOOKUP($R91,M:$Q,5,0),"")</f>
        <v/>
      </c>
      <c r="AB91" s="11" t="str">
        <f>IFERROR(VLOOKUP($R91,N:$Q,4,0),"")</f>
        <v/>
      </c>
      <c r="AC91" s="11" t="str">
        <f>IFERROR(VLOOKUP($R91,O:$Q,3,0),"")</f>
        <v/>
      </c>
      <c r="AD91" s="11" t="str">
        <f>IFERROR(VLOOKUP($R91,P:$Q,2,0),"")</f>
        <v/>
      </c>
    </row>
    <row r="92" spans="1:30" x14ac:dyDescent="0.15">
      <c r="A92" s="9">
        <f>'AB Touchpoint System Workbook'!Z103</f>
        <v>43282</v>
      </c>
      <c r="B92" s="11">
        <f t="shared" si="2"/>
        <v>7</v>
      </c>
      <c r="C92" s="12" t="s">
        <v>26</v>
      </c>
      <c r="D92" s="12" t="e">
        <f>Q92&amp;C92&amp;'AB Touchpoint System Workbook'!#REF!</f>
        <v>#REF!</v>
      </c>
      <c r="E92" s="12" t="b">
        <f>IF(ISNUMBER(SEARCH(S$1,$D92)),MAX(E$1:E91)+1)</f>
        <v>0</v>
      </c>
      <c r="F92" s="12" t="b">
        <f>IF(ISNUMBER(SEARCH(T$1,$D92)),MAX(F$1:F91)+1)</f>
        <v>0</v>
      </c>
      <c r="G92" s="12" t="b">
        <f>IF(ISNUMBER(SEARCH(U$1,$D92)),MAX(G$1:G91)+1)</f>
        <v>0</v>
      </c>
      <c r="H92" s="12" t="b">
        <f>IF(ISNUMBER(SEARCH(V$1,$D92)),MAX(H$1:H91)+1)</f>
        <v>0</v>
      </c>
      <c r="I92" s="12" t="b">
        <f>IF(ISNUMBER(SEARCH(W$1,$D92)),MAX(I$1:I91)+1)</f>
        <v>0</v>
      </c>
      <c r="J92" s="12" t="b">
        <f>IF(ISNUMBER(SEARCH(X$1,$D92)),MAX(J$1:J91)+1)</f>
        <v>0</v>
      </c>
      <c r="K92" s="12" t="b">
        <f>IF(ISNUMBER(SEARCH(Y$1,$D92)),MAX(K$1:K91)+1)</f>
        <v>0</v>
      </c>
      <c r="L92" s="12" t="b">
        <f>IF(ISNUMBER(SEARCH(Z$1,$D92)),MAX(L$1:L91)+1)</f>
        <v>0</v>
      </c>
      <c r="M92" s="12" t="b">
        <f>IF(ISNUMBER(SEARCH(AA$1,$D92)),MAX(M$1:M91)+1)</f>
        <v>0</v>
      </c>
      <c r="N92" s="12" t="b">
        <f>IF(ISNUMBER(SEARCH(AB$1,$D92)),MAX(N$1:N91)+1)</f>
        <v>0</v>
      </c>
      <c r="O92" s="12" t="b">
        <f>IF(ISNUMBER(SEARCH(AC$1,$D92)),MAX(O$1:O91)+1)</f>
        <v>0</v>
      </c>
      <c r="P92" s="12" t="b">
        <f>IF(ISNUMBER(SEARCH(AD$1,$D92)),MAX(P$1:P91)+1)</f>
        <v>0</v>
      </c>
      <c r="Q92" s="12" t="str">
        <f>'AB Touchpoint System Workbook'!K103</f>
        <v>Client 91</v>
      </c>
      <c r="R92" s="13">
        <f t="shared" si="3"/>
        <v>91</v>
      </c>
      <c r="S92" s="11" t="str">
        <f>IFERROR(VLOOKUP($R92,E:$Q,13,0),"")</f>
        <v/>
      </c>
      <c r="T92" s="11" t="str">
        <f>IFERROR(VLOOKUP($R92,F:$Q,12,0),"")</f>
        <v/>
      </c>
      <c r="U92" s="11" t="str">
        <f>IFERROR(VLOOKUP($R92,G:$Q,11,0),"")</f>
        <v/>
      </c>
      <c r="V92" s="11" t="str">
        <f>IFERROR(VLOOKUP($R92,H:$Q,10,0),"")</f>
        <v/>
      </c>
      <c r="W92" s="11" t="str">
        <f>IFERROR(VLOOKUP($R92,I:$Q,9,0),"")</f>
        <v/>
      </c>
      <c r="X92" s="11" t="str">
        <f>IFERROR(VLOOKUP($R92,J:$Q,8,0),"")</f>
        <v/>
      </c>
      <c r="Y92" s="11" t="str">
        <f>IFERROR(VLOOKUP($R92,K:$Q,7,0),"")</f>
        <v/>
      </c>
      <c r="Z92" s="11" t="str">
        <f>IFERROR(VLOOKUP($R92,L:$Q,6,0),"")</f>
        <v/>
      </c>
      <c r="AA92" s="11" t="str">
        <f>IFERROR(VLOOKUP($R92,M:$Q,5,0),"")</f>
        <v/>
      </c>
      <c r="AB92" s="11" t="str">
        <f>IFERROR(VLOOKUP($R92,N:$Q,4,0),"")</f>
        <v/>
      </c>
      <c r="AC92" s="11" t="str">
        <f>IFERROR(VLOOKUP($R92,O:$Q,3,0),"")</f>
        <v/>
      </c>
      <c r="AD92" s="11" t="str">
        <f>IFERROR(VLOOKUP($R92,P:$Q,2,0),"")</f>
        <v/>
      </c>
    </row>
    <row r="93" spans="1:30" x14ac:dyDescent="0.15">
      <c r="A93" s="9">
        <f>'AB Touchpoint System Workbook'!Z104</f>
        <v>43313</v>
      </c>
      <c r="B93" s="11">
        <f t="shared" si="2"/>
        <v>8</v>
      </c>
      <c r="C93" s="12" t="s">
        <v>27</v>
      </c>
      <c r="D93" s="12" t="e">
        <f>Q93&amp;C93&amp;'AB Touchpoint System Workbook'!#REF!</f>
        <v>#REF!</v>
      </c>
      <c r="E93" s="12" t="b">
        <f>IF(ISNUMBER(SEARCH(S$1,$D93)),MAX(E$1:E92)+1)</f>
        <v>0</v>
      </c>
      <c r="F93" s="12" t="b">
        <f>IF(ISNUMBER(SEARCH(T$1,$D93)),MAX(F$1:F92)+1)</f>
        <v>0</v>
      </c>
      <c r="G93" s="12" t="b">
        <f>IF(ISNUMBER(SEARCH(U$1,$D93)),MAX(G$1:G92)+1)</f>
        <v>0</v>
      </c>
      <c r="H93" s="12" t="b">
        <f>IF(ISNUMBER(SEARCH(V$1,$D93)),MAX(H$1:H92)+1)</f>
        <v>0</v>
      </c>
      <c r="I93" s="12" t="b">
        <f>IF(ISNUMBER(SEARCH(W$1,$D93)),MAX(I$1:I92)+1)</f>
        <v>0</v>
      </c>
      <c r="J93" s="12" t="b">
        <f>IF(ISNUMBER(SEARCH(X$1,$D93)),MAX(J$1:J92)+1)</f>
        <v>0</v>
      </c>
      <c r="K93" s="12" t="b">
        <f>IF(ISNUMBER(SEARCH(Y$1,$D93)),MAX(K$1:K92)+1)</f>
        <v>0</v>
      </c>
      <c r="L93" s="12" t="b">
        <f>IF(ISNUMBER(SEARCH(Z$1,$D93)),MAX(L$1:L92)+1)</f>
        <v>0</v>
      </c>
      <c r="M93" s="12" t="b">
        <f>IF(ISNUMBER(SEARCH(AA$1,$D93)),MAX(M$1:M92)+1)</f>
        <v>0</v>
      </c>
      <c r="N93" s="12" t="b">
        <f>IF(ISNUMBER(SEARCH(AB$1,$D93)),MAX(N$1:N92)+1)</f>
        <v>0</v>
      </c>
      <c r="O93" s="12" t="b">
        <f>IF(ISNUMBER(SEARCH(AC$1,$D93)),MAX(O$1:O92)+1)</f>
        <v>0</v>
      </c>
      <c r="P93" s="12" t="b">
        <f>IF(ISNUMBER(SEARCH(AD$1,$D93)),MAX(P$1:P92)+1)</f>
        <v>0</v>
      </c>
      <c r="Q93" s="12" t="str">
        <f>'AB Touchpoint System Workbook'!K104</f>
        <v>Client 92</v>
      </c>
      <c r="R93" s="13">
        <f t="shared" si="3"/>
        <v>92</v>
      </c>
      <c r="S93" s="11" t="str">
        <f>IFERROR(VLOOKUP($R93,E:$Q,13,0),"")</f>
        <v/>
      </c>
      <c r="T93" s="11" t="str">
        <f>IFERROR(VLOOKUP($R93,F:$Q,12,0),"")</f>
        <v/>
      </c>
      <c r="U93" s="11" t="str">
        <f>IFERROR(VLOOKUP($R93,G:$Q,11,0),"")</f>
        <v/>
      </c>
      <c r="V93" s="11" t="str">
        <f>IFERROR(VLOOKUP($R93,H:$Q,10,0),"")</f>
        <v/>
      </c>
      <c r="W93" s="11" t="str">
        <f>IFERROR(VLOOKUP($R93,I:$Q,9,0),"")</f>
        <v/>
      </c>
      <c r="X93" s="11" t="str">
        <f>IFERROR(VLOOKUP($R93,J:$Q,8,0),"")</f>
        <v/>
      </c>
      <c r="Y93" s="11" t="str">
        <f>IFERROR(VLOOKUP($R93,K:$Q,7,0),"")</f>
        <v/>
      </c>
      <c r="Z93" s="11" t="str">
        <f>IFERROR(VLOOKUP($R93,L:$Q,6,0),"")</f>
        <v/>
      </c>
      <c r="AA93" s="11" t="str">
        <f>IFERROR(VLOOKUP($R93,M:$Q,5,0),"")</f>
        <v/>
      </c>
      <c r="AB93" s="11" t="str">
        <f>IFERROR(VLOOKUP($R93,N:$Q,4,0),"")</f>
        <v/>
      </c>
      <c r="AC93" s="11" t="str">
        <f>IFERROR(VLOOKUP($R93,O:$Q,3,0),"")</f>
        <v/>
      </c>
      <c r="AD93" s="11" t="str">
        <f>IFERROR(VLOOKUP($R93,P:$Q,2,0),"")</f>
        <v/>
      </c>
    </row>
    <row r="94" spans="1:30" x14ac:dyDescent="0.15">
      <c r="A94" s="9">
        <f>'AB Touchpoint System Workbook'!Z105</f>
        <v>43344</v>
      </c>
      <c r="B94" s="11">
        <f t="shared" si="2"/>
        <v>9</v>
      </c>
      <c r="C94" s="12" t="s">
        <v>28</v>
      </c>
      <c r="D94" s="12" t="e">
        <f>Q94&amp;C94&amp;'AB Touchpoint System Workbook'!#REF!</f>
        <v>#REF!</v>
      </c>
      <c r="E94" s="12" t="b">
        <f>IF(ISNUMBER(SEARCH(S$1,$D94)),MAX(E$1:E93)+1)</f>
        <v>0</v>
      </c>
      <c r="F94" s="12" t="b">
        <f>IF(ISNUMBER(SEARCH(T$1,$D94)),MAX(F$1:F93)+1)</f>
        <v>0</v>
      </c>
      <c r="G94" s="12" t="b">
        <f>IF(ISNUMBER(SEARCH(U$1,$D94)),MAX(G$1:G93)+1)</f>
        <v>0</v>
      </c>
      <c r="H94" s="12" t="b">
        <f>IF(ISNUMBER(SEARCH(V$1,$D94)),MAX(H$1:H93)+1)</f>
        <v>0</v>
      </c>
      <c r="I94" s="12" t="b">
        <f>IF(ISNUMBER(SEARCH(W$1,$D94)),MAX(I$1:I93)+1)</f>
        <v>0</v>
      </c>
      <c r="J94" s="12" t="b">
        <f>IF(ISNUMBER(SEARCH(X$1,$D94)),MAX(J$1:J93)+1)</f>
        <v>0</v>
      </c>
      <c r="K94" s="12" t="b">
        <f>IF(ISNUMBER(SEARCH(Y$1,$D94)),MAX(K$1:K93)+1)</f>
        <v>0</v>
      </c>
      <c r="L94" s="12" t="b">
        <f>IF(ISNUMBER(SEARCH(Z$1,$D94)),MAX(L$1:L93)+1)</f>
        <v>0</v>
      </c>
      <c r="M94" s="12" t="b">
        <f>IF(ISNUMBER(SEARCH(AA$1,$D94)),MAX(M$1:M93)+1)</f>
        <v>0</v>
      </c>
      <c r="N94" s="12" t="b">
        <f>IF(ISNUMBER(SEARCH(AB$1,$D94)),MAX(N$1:N93)+1)</f>
        <v>0</v>
      </c>
      <c r="O94" s="12" t="b">
        <f>IF(ISNUMBER(SEARCH(AC$1,$D94)),MAX(O$1:O93)+1)</f>
        <v>0</v>
      </c>
      <c r="P94" s="12" t="b">
        <f>IF(ISNUMBER(SEARCH(AD$1,$D94)),MAX(P$1:P93)+1)</f>
        <v>0</v>
      </c>
      <c r="Q94" s="12" t="str">
        <f>'AB Touchpoint System Workbook'!K105</f>
        <v>Client 93</v>
      </c>
      <c r="R94" s="13">
        <f t="shared" si="3"/>
        <v>93</v>
      </c>
      <c r="S94" s="11" t="str">
        <f>IFERROR(VLOOKUP($R94,E:$Q,13,0),"")</f>
        <v/>
      </c>
      <c r="T94" s="11" t="str">
        <f>IFERROR(VLOOKUP($R94,F:$Q,12,0),"")</f>
        <v/>
      </c>
      <c r="U94" s="11" t="str">
        <f>IFERROR(VLOOKUP($R94,G:$Q,11,0),"")</f>
        <v/>
      </c>
      <c r="V94" s="11" t="str">
        <f>IFERROR(VLOOKUP($R94,H:$Q,10,0),"")</f>
        <v/>
      </c>
      <c r="W94" s="11" t="str">
        <f>IFERROR(VLOOKUP($R94,I:$Q,9,0),"")</f>
        <v/>
      </c>
      <c r="X94" s="11" t="str">
        <f>IFERROR(VLOOKUP($R94,J:$Q,8,0),"")</f>
        <v/>
      </c>
      <c r="Y94" s="11" t="str">
        <f>IFERROR(VLOOKUP($R94,K:$Q,7,0),"")</f>
        <v/>
      </c>
      <c r="Z94" s="11" t="str">
        <f>IFERROR(VLOOKUP($R94,L:$Q,6,0),"")</f>
        <v/>
      </c>
      <c r="AA94" s="11" t="str">
        <f>IFERROR(VLOOKUP($R94,M:$Q,5,0),"")</f>
        <v/>
      </c>
      <c r="AB94" s="11" t="str">
        <f>IFERROR(VLOOKUP($R94,N:$Q,4,0),"")</f>
        <v/>
      </c>
      <c r="AC94" s="11" t="str">
        <f>IFERROR(VLOOKUP($R94,O:$Q,3,0),"")</f>
        <v/>
      </c>
      <c r="AD94" s="11" t="str">
        <f>IFERROR(VLOOKUP($R94,P:$Q,2,0),"")</f>
        <v/>
      </c>
    </row>
    <row r="95" spans="1:30" x14ac:dyDescent="0.15">
      <c r="A95" s="9">
        <f>'AB Touchpoint System Workbook'!Z106</f>
        <v>43374</v>
      </c>
      <c r="B95" s="11">
        <f t="shared" si="2"/>
        <v>10</v>
      </c>
      <c r="C95" s="12" t="s">
        <v>1</v>
      </c>
      <c r="D95" s="12" t="e">
        <f>Q95&amp;C95&amp;'AB Touchpoint System Workbook'!#REF!</f>
        <v>#REF!</v>
      </c>
      <c r="E95" s="12" t="b">
        <f>IF(ISNUMBER(SEARCH(S$1,$D95)),MAX(E$1:E94)+1)</f>
        <v>0</v>
      </c>
      <c r="F95" s="12" t="b">
        <f>IF(ISNUMBER(SEARCH(T$1,$D95)),MAX(F$1:F94)+1)</f>
        <v>0</v>
      </c>
      <c r="G95" s="12" t="b">
        <f>IF(ISNUMBER(SEARCH(U$1,$D95)),MAX(G$1:G94)+1)</f>
        <v>0</v>
      </c>
      <c r="H95" s="12" t="b">
        <f>IF(ISNUMBER(SEARCH(V$1,$D95)),MAX(H$1:H94)+1)</f>
        <v>0</v>
      </c>
      <c r="I95" s="12" t="b">
        <f>IF(ISNUMBER(SEARCH(W$1,$D95)),MAX(I$1:I94)+1)</f>
        <v>0</v>
      </c>
      <c r="J95" s="12" t="b">
        <f>IF(ISNUMBER(SEARCH(X$1,$D95)),MAX(J$1:J94)+1)</f>
        <v>0</v>
      </c>
      <c r="K95" s="12" t="b">
        <f>IF(ISNUMBER(SEARCH(Y$1,$D95)),MAX(K$1:K94)+1)</f>
        <v>0</v>
      </c>
      <c r="L95" s="12" t="b">
        <f>IF(ISNUMBER(SEARCH(Z$1,$D95)),MAX(L$1:L94)+1)</f>
        <v>0</v>
      </c>
      <c r="M95" s="12" t="b">
        <f>IF(ISNUMBER(SEARCH(AA$1,$D95)),MAX(M$1:M94)+1)</f>
        <v>0</v>
      </c>
      <c r="N95" s="12" t="b">
        <f>IF(ISNUMBER(SEARCH(AB$1,$D95)),MAX(N$1:N94)+1)</f>
        <v>0</v>
      </c>
      <c r="O95" s="12" t="b">
        <f>IF(ISNUMBER(SEARCH(AC$1,$D95)),MAX(O$1:O94)+1)</f>
        <v>0</v>
      </c>
      <c r="P95" s="12" t="b">
        <f>IF(ISNUMBER(SEARCH(AD$1,$D95)),MAX(P$1:P94)+1)</f>
        <v>0</v>
      </c>
      <c r="Q95" s="12" t="str">
        <f>'AB Touchpoint System Workbook'!K106</f>
        <v>Client 94</v>
      </c>
      <c r="R95" s="13">
        <f t="shared" si="3"/>
        <v>94</v>
      </c>
      <c r="S95" s="11" t="str">
        <f>IFERROR(VLOOKUP($R95,E:$Q,13,0),"")</f>
        <v/>
      </c>
      <c r="T95" s="11" t="str">
        <f>IFERROR(VLOOKUP($R95,F:$Q,12,0),"")</f>
        <v/>
      </c>
      <c r="U95" s="11" t="str">
        <f>IFERROR(VLOOKUP($R95,G:$Q,11,0),"")</f>
        <v/>
      </c>
      <c r="V95" s="11" t="str">
        <f>IFERROR(VLOOKUP($R95,H:$Q,10,0),"")</f>
        <v/>
      </c>
      <c r="W95" s="11" t="str">
        <f>IFERROR(VLOOKUP($R95,I:$Q,9,0),"")</f>
        <v/>
      </c>
      <c r="X95" s="11" t="str">
        <f>IFERROR(VLOOKUP($R95,J:$Q,8,0),"")</f>
        <v/>
      </c>
      <c r="Y95" s="11" t="str">
        <f>IFERROR(VLOOKUP($R95,K:$Q,7,0),"")</f>
        <v/>
      </c>
      <c r="Z95" s="11" t="str">
        <f>IFERROR(VLOOKUP($R95,L:$Q,6,0),"")</f>
        <v/>
      </c>
      <c r="AA95" s="11" t="str">
        <f>IFERROR(VLOOKUP($R95,M:$Q,5,0),"")</f>
        <v/>
      </c>
      <c r="AB95" s="11" t="str">
        <f>IFERROR(VLOOKUP($R95,N:$Q,4,0),"")</f>
        <v/>
      </c>
      <c r="AC95" s="11" t="str">
        <f>IFERROR(VLOOKUP($R95,O:$Q,3,0),"")</f>
        <v/>
      </c>
      <c r="AD95" s="11" t="str">
        <f>IFERROR(VLOOKUP($R95,P:$Q,2,0),"")</f>
        <v/>
      </c>
    </row>
    <row r="96" spans="1:30" x14ac:dyDescent="0.15">
      <c r="A96" s="9">
        <f>'AB Touchpoint System Workbook'!Z107</f>
        <v>43405</v>
      </c>
      <c r="B96" s="11">
        <f t="shared" si="2"/>
        <v>11</v>
      </c>
      <c r="C96" s="12" t="s">
        <v>18</v>
      </c>
      <c r="D96" s="12" t="e">
        <f>Q96&amp;C96&amp;'AB Touchpoint System Workbook'!#REF!</f>
        <v>#REF!</v>
      </c>
      <c r="E96" s="12" t="b">
        <f>IF(ISNUMBER(SEARCH(S$1,$D96)),MAX(E$1:E95)+1)</f>
        <v>0</v>
      </c>
      <c r="F96" s="12" t="b">
        <f>IF(ISNUMBER(SEARCH(T$1,$D96)),MAX(F$1:F95)+1)</f>
        <v>0</v>
      </c>
      <c r="G96" s="12" t="b">
        <f>IF(ISNUMBER(SEARCH(U$1,$D96)),MAX(G$1:G95)+1)</f>
        <v>0</v>
      </c>
      <c r="H96" s="12" t="b">
        <f>IF(ISNUMBER(SEARCH(V$1,$D96)),MAX(H$1:H95)+1)</f>
        <v>0</v>
      </c>
      <c r="I96" s="12" t="b">
        <f>IF(ISNUMBER(SEARCH(W$1,$D96)),MAX(I$1:I95)+1)</f>
        <v>0</v>
      </c>
      <c r="J96" s="12" t="b">
        <f>IF(ISNUMBER(SEARCH(X$1,$D96)),MAX(J$1:J95)+1)</f>
        <v>0</v>
      </c>
      <c r="K96" s="12" t="b">
        <f>IF(ISNUMBER(SEARCH(Y$1,$D96)),MAX(K$1:K95)+1)</f>
        <v>0</v>
      </c>
      <c r="L96" s="12" t="b">
        <f>IF(ISNUMBER(SEARCH(Z$1,$D96)),MAX(L$1:L95)+1)</f>
        <v>0</v>
      </c>
      <c r="M96" s="12" t="b">
        <f>IF(ISNUMBER(SEARCH(AA$1,$D96)),MAX(M$1:M95)+1)</f>
        <v>0</v>
      </c>
      <c r="N96" s="12" t="b">
        <f>IF(ISNUMBER(SEARCH(AB$1,$D96)),MAX(N$1:N95)+1)</f>
        <v>0</v>
      </c>
      <c r="O96" s="12" t="b">
        <f>IF(ISNUMBER(SEARCH(AC$1,$D96)),MAX(O$1:O95)+1)</f>
        <v>0</v>
      </c>
      <c r="P96" s="12" t="b">
        <f>IF(ISNUMBER(SEARCH(AD$1,$D96)),MAX(P$1:P95)+1)</f>
        <v>0</v>
      </c>
      <c r="Q96" s="12" t="str">
        <f>'AB Touchpoint System Workbook'!K107</f>
        <v>Client 95</v>
      </c>
      <c r="R96" s="13">
        <f t="shared" si="3"/>
        <v>95</v>
      </c>
      <c r="S96" s="11" t="str">
        <f>IFERROR(VLOOKUP($R96,E:$Q,13,0),"")</f>
        <v/>
      </c>
      <c r="T96" s="11" t="str">
        <f>IFERROR(VLOOKUP($R96,F:$Q,12,0),"")</f>
        <v/>
      </c>
      <c r="U96" s="11" t="str">
        <f>IFERROR(VLOOKUP($R96,G:$Q,11,0),"")</f>
        <v/>
      </c>
      <c r="V96" s="11" t="str">
        <f>IFERROR(VLOOKUP($R96,H:$Q,10,0),"")</f>
        <v/>
      </c>
      <c r="W96" s="11" t="str">
        <f>IFERROR(VLOOKUP($R96,I:$Q,9,0),"")</f>
        <v/>
      </c>
      <c r="X96" s="11" t="str">
        <f>IFERROR(VLOOKUP($R96,J:$Q,8,0),"")</f>
        <v/>
      </c>
      <c r="Y96" s="11" t="str">
        <f>IFERROR(VLOOKUP($R96,K:$Q,7,0),"")</f>
        <v/>
      </c>
      <c r="Z96" s="11" t="str">
        <f>IFERROR(VLOOKUP($R96,L:$Q,6,0),"")</f>
        <v/>
      </c>
      <c r="AA96" s="11" t="str">
        <f>IFERROR(VLOOKUP($R96,M:$Q,5,0),"")</f>
        <v/>
      </c>
      <c r="AB96" s="11" t="str">
        <f>IFERROR(VLOOKUP($R96,N:$Q,4,0),"")</f>
        <v/>
      </c>
      <c r="AC96" s="11" t="str">
        <f>IFERROR(VLOOKUP($R96,O:$Q,3,0),"")</f>
        <v/>
      </c>
      <c r="AD96" s="11" t="str">
        <f>IFERROR(VLOOKUP($R96,P:$Q,2,0),"")</f>
        <v/>
      </c>
    </row>
    <row r="97" spans="1:30" x14ac:dyDescent="0.15">
      <c r="A97" s="9">
        <f>'AB Touchpoint System Workbook'!Z108</f>
        <v>43435</v>
      </c>
      <c r="B97" s="11">
        <f t="shared" si="2"/>
        <v>12</v>
      </c>
      <c r="C97" s="12" t="s">
        <v>19</v>
      </c>
      <c r="D97" s="12" t="e">
        <f>Q97&amp;C97&amp;'AB Touchpoint System Workbook'!#REF!</f>
        <v>#REF!</v>
      </c>
      <c r="E97" s="12" t="b">
        <f>IF(ISNUMBER(SEARCH(S$1,$D97)),MAX(E$1:E96)+1)</f>
        <v>0</v>
      </c>
      <c r="F97" s="12" t="b">
        <f>IF(ISNUMBER(SEARCH(T$1,$D97)),MAX(F$1:F96)+1)</f>
        <v>0</v>
      </c>
      <c r="G97" s="12" t="b">
        <f>IF(ISNUMBER(SEARCH(U$1,$D97)),MAX(G$1:G96)+1)</f>
        <v>0</v>
      </c>
      <c r="H97" s="12" t="b">
        <f>IF(ISNUMBER(SEARCH(V$1,$D97)),MAX(H$1:H96)+1)</f>
        <v>0</v>
      </c>
      <c r="I97" s="12" t="b">
        <f>IF(ISNUMBER(SEARCH(W$1,$D97)),MAX(I$1:I96)+1)</f>
        <v>0</v>
      </c>
      <c r="J97" s="12" t="b">
        <f>IF(ISNUMBER(SEARCH(X$1,$D97)),MAX(J$1:J96)+1)</f>
        <v>0</v>
      </c>
      <c r="K97" s="12" t="b">
        <f>IF(ISNUMBER(SEARCH(Y$1,$D97)),MAX(K$1:K96)+1)</f>
        <v>0</v>
      </c>
      <c r="L97" s="12" t="b">
        <f>IF(ISNUMBER(SEARCH(Z$1,$D97)),MAX(L$1:L96)+1)</f>
        <v>0</v>
      </c>
      <c r="M97" s="12" t="b">
        <f>IF(ISNUMBER(SEARCH(AA$1,$D97)),MAX(M$1:M96)+1)</f>
        <v>0</v>
      </c>
      <c r="N97" s="12" t="b">
        <f>IF(ISNUMBER(SEARCH(AB$1,$D97)),MAX(N$1:N96)+1)</f>
        <v>0</v>
      </c>
      <c r="O97" s="12" t="b">
        <f>IF(ISNUMBER(SEARCH(AC$1,$D97)),MAX(O$1:O96)+1)</f>
        <v>0</v>
      </c>
      <c r="P97" s="12" t="b">
        <f>IF(ISNUMBER(SEARCH(AD$1,$D97)),MAX(P$1:P96)+1)</f>
        <v>0</v>
      </c>
      <c r="Q97" s="12" t="str">
        <f>'AB Touchpoint System Workbook'!K108</f>
        <v>Client 96</v>
      </c>
      <c r="R97" s="13">
        <f t="shared" si="3"/>
        <v>96</v>
      </c>
      <c r="S97" s="11" t="str">
        <f>IFERROR(VLOOKUP($R97,E:$Q,13,0),"")</f>
        <v/>
      </c>
      <c r="T97" s="11" t="str">
        <f>IFERROR(VLOOKUP($R97,F:$Q,12,0),"")</f>
        <v/>
      </c>
      <c r="U97" s="11" t="str">
        <f>IFERROR(VLOOKUP($R97,G:$Q,11,0),"")</f>
        <v/>
      </c>
      <c r="V97" s="11" t="str">
        <f>IFERROR(VLOOKUP($R97,H:$Q,10,0),"")</f>
        <v/>
      </c>
      <c r="W97" s="11" t="str">
        <f>IFERROR(VLOOKUP($R97,I:$Q,9,0),"")</f>
        <v/>
      </c>
      <c r="X97" s="11" t="str">
        <f>IFERROR(VLOOKUP($R97,J:$Q,8,0),"")</f>
        <v/>
      </c>
      <c r="Y97" s="11" t="str">
        <f>IFERROR(VLOOKUP($R97,K:$Q,7,0),"")</f>
        <v/>
      </c>
      <c r="Z97" s="11" t="str">
        <f>IFERROR(VLOOKUP($R97,L:$Q,6,0),"")</f>
        <v/>
      </c>
      <c r="AA97" s="11" t="str">
        <f>IFERROR(VLOOKUP($R97,M:$Q,5,0),"")</f>
        <v/>
      </c>
      <c r="AB97" s="11" t="str">
        <f>IFERROR(VLOOKUP($R97,N:$Q,4,0),"")</f>
        <v/>
      </c>
      <c r="AC97" s="11" t="str">
        <f>IFERROR(VLOOKUP($R97,O:$Q,3,0),"")</f>
        <v/>
      </c>
      <c r="AD97" s="11" t="str">
        <f>IFERROR(VLOOKUP($R97,P:$Q,2,0),"")</f>
        <v/>
      </c>
    </row>
    <row r="98" spans="1:30" x14ac:dyDescent="0.15">
      <c r="A98" s="9">
        <f>'AB Touchpoint System Workbook'!Z109</f>
        <v>43101</v>
      </c>
      <c r="B98" s="11">
        <f t="shared" si="2"/>
        <v>1</v>
      </c>
      <c r="C98" s="12" t="s">
        <v>20</v>
      </c>
      <c r="D98" s="12" t="e">
        <f>Q98&amp;C98&amp;'AB Touchpoint System Workbook'!#REF!</f>
        <v>#REF!</v>
      </c>
      <c r="E98" s="12" t="b">
        <f>IF(ISNUMBER(SEARCH(S$1,$D98)),MAX(E$1:E97)+1)</f>
        <v>0</v>
      </c>
      <c r="F98" s="12" t="b">
        <f>IF(ISNUMBER(SEARCH(T$1,$D98)),MAX(F$1:F97)+1)</f>
        <v>0</v>
      </c>
      <c r="G98" s="12" t="b">
        <f>IF(ISNUMBER(SEARCH(U$1,$D98)),MAX(G$1:G97)+1)</f>
        <v>0</v>
      </c>
      <c r="H98" s="12" t="b">
        <f>IF(ISNUMBER(SEARCH(V$1,$D98)),MAX(H$1:H97)+1)</f>
        <v>0</v>
      </c>
      <c r="I98" s="12" t="b">
        <f>IF(ISNUMBER(SEARCH(W$1,$D98)),MAX(I$1:I97)+1)</f>
        <v>0</v>
      </c>
      <c r="J98" s="12" t="b">
        <f>IF(ISNUMBER(SEARCH(X$1,$D98)),MAX(J$1:J97)+1)</f>
        <v>0</v>
      </c>
      <c r="K98" s="12" t="b">
        <f>IF(ISNUMBER(SEARCH(Y$1,$D98)),MAX(K$1:K97)+1)</f>
        <v>0</v>
      </c>
      <c r="L98" s="12" t="b">
        <f>IF(ISNUMBER(SEARCH(Z$1,$D98)),MAX(L$1:L97)+1)</f>
        <v>0</v>
      </c>
      <c r="M98" s="12" t="b">
        <f>IF(ISNUMBER(SEARCH(AA$1,$D98)),MAX(M$1:M97)+1)</f>
        <v>0</v>
      </c>
      <c r="N98" s="12" t="b">
        <f>IF(ISNUMBER(SEARCH(AB$1,$D98)),MAX(N$1:N97)+1)</f>
        <v>0</v>
      </c>
      <c r="O98" s="12" t="b">
        <f>IF(ISNUMBER(SEARCH(AC$1,$D98)),MAX(O$1:O97)+1)</f>
        <v>0</v>
      </c>
      <c r="P98" s="12" t="b">
        <f>IF(ISNUMBER(SEARCH(AD$1,$D98)),MAX(P$1:P97)+1)</f>
        <v>0</v>
      </c>
      <c r="Q98" s="12" t="str">
        <f>'AB Touchpoint System Workbook'!K109</f>
        <v>Client 97</v>
      </c>
      <c r="R98" s="13">
        <f t="shared" si="3"/>
        <v>97</v>
      </c>
      <c r="S98" s="11" t="str">
        <f>IFERROR(VLOOKUP($R98,E:$Q,13,0),"")</f>
        <v/>
      </c>
      <c r="T98" s="11" t="str">
        <f>IFERROR(VLOOKUP($R98,F:$Q,12,0),"")</f>
        <v/>
      </c>
      <c r="U98" s="11" t="str">
        <f>IFERROR(VLOOKUP($R98,G:$Q,11,0),"")</f>
        <v/>
      </c>
      <c r="V98" s="11" t="str">
        <f>IFERROR(VLOOKUP($R98,H:$Q,10,0),"")</f>
        <v/>
      </c>
      <c r="W98" s="11" t="str">
        <f>IFERROR(VLOOKUP($R98,I:$Q,9,0),"")</f>
        <v/>
      </c>
      <c r="X98" s="11" t="str">
        <f>IFERROR(VLOOKUP($R98,J:$Q,8,0),"")</f>
        <v/>
      </c>
      <c r="Y98" s="11" t="str">
        <f>IFERROR(VLOOKUP($R98,K:$Q,7,0),"")</f>
        <v/>
      </c>
      <c r="Z98" s="11" t="str">
        <f>IFERROR(VLOOKUP($R98,L:$Q,6,0),"")</f>
        <v/>
      </c>
      <c r="AA98" s="11" t="str">
        <f>IFERROR(VLOOKUP($R98,M:$Q,5,0),"")</f>
        <v/>
      </c>
      <c r="AB98" s="11" t="str">
        <f>IFERROR(VLOOKUP($R98,N:$Q,4,0),"")</f>
        <v/>
      </c>
      <c r="AC98" s="11" t="str">
        <f>IFERROR(VLOOKUP($R98,O:$Q,3,0),"")</f>
        <v/>
      </c>
      <c r="AD98" s="11" t="str">
        <f>IFERROR(VLOOKUP($R98,P:$Q,2,0),"")</f>
        <v/>
      </c>
    </row>
    <row r="99" spans="1:30" x14ac:dyDescent="0.15">
      <c r="A99" s="9">
        <f>'AB Touchpoint System Workbook'!Z110</f>
        <v>43132</v>
      </c>
      <c r="B99" s="11">
        <f t="shared" si="2"/>
        <v>2</v>
      </c>
      <c r="C99" s="12" t="s">
        <v>21</v>
      </c>
      <c r="D99" s="12" t="e">
        <f>Q99&amp;C99&amp;'AB Touchpoint System Workbook'!#REF!</f>
        <v>#REF!</v>
      </c>
      <c r="E99" s="12" t="b">
        <f>IF(ISNUMBER(SEARCH(S$1,$D99)),MAX(E$1:E98)+1)</f>
        <v>0</v>
      </c>
      <c r="F99" s="12" t="b">
        <f>IF(ISNUMBER(SEARCH(T$1,$D99)),MAX(F$1:F98)+1)</f>
        <v>0</v>
      </c>
      <c r="G99" s="12" t="b">
        <f>IF(ISNUMBER(SEARCH(U$1,$D99)),MAX(G$1:G98)+1)</f>
        <v>0</v>
      </c>
      <c r="H99" s="12" t="b">
        <f>IF(ISNUMBER(SEARCH(V$1,$D99)),MAX(H$1:H98)+1)</f>
        <v>0</v>
      </c>
      <c r="I99" s="12" t="b">
        <f>IF(ISNUMBER(SEARCH(W$1,$D99)),MAX(I$1:I98)+1)</f>
        <v>0</v>
      </c>
      <c r="J99" s="12" t="b">
        <f>IF(ISNUMBER(SEARCH(X$1,$D99)),MAX(J$1:J98)+1)</f>
        <v>0</v>
      </c>
      <c r="K99" s="12" t="b">
        <f>IF(ISNUMBER(SEARCH(Y$1,$D99)),MAX(K$1:K98)+1)</f>
        <v>0</v>
      </c>
      <c r="L99" s="12" t="b">
        <f>IF(ISNUMBER(SEARCH(Z$1,$D99)),MAX(L$1:L98)+1)</f>
        <v>0</v>
      </c>
      <c r="M99" s="12" t="b">
        <f>IF(ISNUMBER(SEARCH(AA$1,$D99)),MAX(M$1:M98)+1)</f>
        <v>0</v>
      </c>
      <c r="N99" s="12" t="b">
        <f>IF(ISNUMBER(SEARCH(AB$1,$D99)),MAX(N$1:N98)+1)</f>
        <v>0</v>
      </c>
      <c r="O99" s="12" t="b">
        <f>IF(ISNUMBER(SEARCH(AC$1,$D99)),MAX(O$1:O98)+1)</f>
        <v>0</v>
      </c>
      <c r="P99" s="12" t="b">
        <f>IF(ISNUMBER(SEARCH(AD$1,$D99)),MAX(P$1:P98)+1)</f>
        <v>0</v>
      </c>
      <c r="Q99" s="12" t="str">
        <f>'AB Touchpoint System Workbook'!K110</f>
        <v>Client 98</v>
      </c>
      <c r="R99" s="13">
        <f t="shared" si="3"/>
        <v>98</v>
      </c>
      <c r="S99" s="11" t="str">
        <f>IFERROR(VLOOKUP($R99,E:$Q,13,0),"")</f>
        <v/>
      </c>
      <c r="T99" s="11" t="str">
        <f>IFERROR(VLOOKUP($R99,F:$Q,12,0),"")</f>
        <v/>
      </c>
      <c r="U99" s="11" t="str">
        <f>IFERROR(VLOOKUP($R99,G:$Q,11,0),"")</f>
        <v/>
      </c>
      <c r="V99" s="11" t="str">
        <f>IFERROR(VLOOKUP($R99,H:$Q,10,0),"")</f>
        <v/>
      </c>
      <c r="W99" s="11" t="str">
        <f>IFERROR(VLOOKUP($R99,I:$Q,9,0),"")</f>
        <v/>
      </c>
      <c r="X99" s="11" t="str">
        <f>IFERROR(VLOOKUP($R99,J:$Q,8,0),"")</f>
        <v/>
      </c>
      <c r="Y99" s="11" t="str">
        <f>IFERROR(VLOOKUP($R99,K:$Q,7,0),"")</f>
        <v/>
      </c>
      <c r="Z99" s="11" t="str">
        <f>IFERROR(VLOOKUP($R99,L:$Q,6,0),"")</f>
        <v/>
      </c>
      <c r="AA99" s="11" t="str">
        <f>IFERROR(VLOOKUP($R99,M:$Q,5,0),"")</f>
        <v/>
      </c>
      <c r="AB99" s="11" t="str">
        <f>IFERROR(VLOOKUP($R99,N:$Q,4,0),"")</f>
        <v/>
      </c>
      <c r="AC99" s="11" t="str">
        <f>IFERROR(VLOOKUP($R99,O:$Q,3,0),"")</f>
        <v/>
      </c>
      <c r="AD99" s="11" t="str">
        <f>IFERROR(VLOOKUP($R99,P:$Q,2,0),"")</f>
        <v/>
      </c>
    </row>
    <row r="100" spans="1:30" x14ac:dyDescent="0.15">
      <c r="A100" s="9">
        <f>'AB Touchpoint System Workbook'!Z111</f>
        <v>43160</v>
      </c>
      <c r="B100" s="11">
        <f t="shared" si="2"/>
        <v>3</v>
      </c>
      <c r="C100" s="12" t="s">
        <v>22</v>
      </c>
      <c r="D100" s="12" t="e">
        <f>Q100&amp;C100&amp;'AB Touchpoint System Workbook'!#REF!</f>
        <v>#REF!</v>
      </c>
      <c r="E100" s="12" t="b">
        <f>IF(ISNUMBER(SEARCH(S$1,$D100)),MAX(E$1:E99)+1)</f>
        <v>0</v>
      </c>
      <c r="F100" s="12" t="b">
        <f>IF(ISNUMBER(SEARCH(T$1,$D100)),MAX(F$1:F99)+1)</f>
        <v>0</v>
      </c>
      <c r="G100" s="12" t="b">
        <f>IF(ISNUMBER(SEARCH(U$1,$D100)),MAX(G$1:G99)+1)</f>
        <v>0</v>
      </c>
      <c r="H100" s="12" t="b">
        <f>IF(ISNUMBER(SEARCH(V$1,$D100)),MAX(H$1:H99)+1)</f>
        <v>0</v>
      </c>
      <c r="I100" s="12" t="b">
        <f>IF(ISNUMBER(SEARCH(W$1,$D100)),MAX(I$1:I99)+1)</f>
        <v>0</v>
      </c>
      <c r="J100" s="12" t="b">
        <f>IF(ISNUMBER(SEARCH(X$1,$D100)),MAX(J$1:J99)+1)</f>
        <v>0</v>
      </c>
      <c r="K100" s="12" t="b">
        <f>IF(ISNUMBER(SEARCH(Y$1,$D100)),MAX(K$1:K99)+1)</f>
        <v>0</v>
      </c>
      <c r="L100" s="12" t="b">
        <f>IF(ISNUMBER(SEARCH(Z$1,$D100)),MAX(L$1:L99)+1)</f>
        <v>0</v>
      </c>
      <c r="M100" s="12" t="b">
        <f>IF(ISNUMBER(SEARCH(AA$1,$D100)),MAX(M$1:M99)+1)</f>
        <v>0</v>
      </c>
      <c r="N100" s="12" t="b">
        <f>IF(ISNUMBER(SEARCH(AB$1,$D100)),MAX(N$1:N99)+1)</f>
        <v>0</v>
      </c>
      <c r="O100" s="12" t="b">
        <f>IF(ISNUMBER(SEARCH(AC$1,$D100)),MAX(O$1:O99)+1)</f>
        <v>0</v>
      </c>
      <c r="P100" s="12" t="b">
        <f>IF(ISNUMBER(SEARCH(AD$1,$D100)),MAX(P$1:P99)+1)</f>
        <v>0</v>
      </c>
      <c r="Q100" s="12" t="str">
        <f>'AB Touchpoint System Workbook'!K111</f>
        <v>Client 99</v>
      </c>
      <c r="R100" s="13">
        <f t="shared" si="3"/>
        <v>99</v>
      </c>
      <c r="S100" s="11" t="str">
        <f>IFERROR(VLOOKUP($R100,E:$Q,13,0),"")</f>
        <v/>
      </c>
      <c r="T100" s="11" t="str">
        <f>IFERROR(VLOOKUP($R100,F:$Q,12,0),"")</f>
        <v/>
      </c>
      <c r="U100" s="11" t="str">
        <f>IFERROR(VLOOKUP($R100,G:$Q,11,0),"")</f>
        <v/>
      </c>
      <c r="V100" s="11" t="str">
        <f>IFERROR(VLOOKUP($R100,H:$Q,10,0),"")</f>
        <v/>
      </c>
      <c r="W100" s="11" t="str">
        <f>IFERROR(VLOOKUP($R100,I:$Q,9,0),"")</f>
        <v/>
      </c>
      <c r="X100" s="11" t="str">
        <f>IFERROR(VLOOKUP($R100,J:$Q,8,0),"")</f>
        <v/>
      </c>
      <c r="Y100" s="11" t="str">
        <f>IFERROR(VLOOKUP($R100,K:$Q,7,0),"")</f>
        <v/>
      </c>
      <c r="Z100" s="11" t="str">
        <f>IFERROR(VLOOKUP($R100,L:$Q,6,0),"")</f>
        <v/>
      </c>
      <c r="AA100" s="11" t="str">
        <f>IFERROR(VLOOKUP($R100,M:$Q,5,0),"")</f>
        <v/>
      </c>
      <c r="AB100" s="11" t="str">
        <f>IFERROR(VLOOKUP($R100,N:$Q,4,0),"")</f>
        <v/>
      </c>
      <c r="AC100" s="11" t="str">
        <f>IFERROR(VLOOKUP($R100,O:$Q,3,0),"")</f>
        <v/>
      </c>
      <c r="AD100" s="11" t="str">
        <f>IFERROR(VLOOKUP($R100,P:$Q,2,0),"")</f>
        <v/>
      </c>
    </row>
    <row r="101" spans="1:30" x14ac:dyDescent="0.15">
      <c r="A101" s="9">
        <f>'AB Touchpoint System Workbook'!Z112</f>
        <v>43191</v>
      </c>
      <c r="B101" s="11">
        <f t="shared" si="2"/>
        <v>4</v>
      </c>
      <c r="C101" s="12" t="s">
        <v>23</v>
      </c>
      <c r="D101" s="12" t="e">
        <f>Q101&amp;C101&amp;'AB Touchpoint System Workbook'!#REF!</f>
        <v>#REF!</v>
      </c>
      <c r="E101" s="12" t="b">
        <f>IF(ISNUMBER(SEARCH(S$1,$D101)),MAX(E$1:E100)+1)</f>
        <v>0</v>
      </c>
      <c r="F101" s="12" t="b">
        <f>IF(ISNUMBER(SEARCH(T$1,$D101)),MAX(F$1:F100)+1)</f>
        <v>0</v>
      </c>
      <c r="G101" s="12" t="b">
        <f>IF(ISNUMBER(SEARCH(U$1,$D101)),MAX(G$1:G100)+1)</f>
        <v>0</v>
      </c>
      <c r="H101" s="12" t="b">
        <f>IF(ISNUMBER(SEARCH(V$1,$D101)),MAX(H$1:H100)+1)</f>
        <v>0</v>
      </c>
      <c r="I101" s="12" t="b">
        <f>IF(ISNUMBER(SEARCH(W$1,$D101)),MAX(I$1:I100)+1)</f>
        <v>0</v>
      </c>
      <c r="J101" s="12" t="b">
        <f>IF(ISNUMBER(SEARCH(X$1,$D101)),MAX(J$1:J100)+1)</f>
        <v>0</v>
      </c>
      <c r="K101" s="12" t="b">
        <f>IF(ISNUMBER(SEARCH(Y$1,$D101)),MAX(K$1:K100)+1)</f>
        <v>0</v>
      </c>
      <c r="L101" s="12" t="b">
        <f>IF(ISNUMBER(SEARCH(Z$1,$D101)),MAX(L$1:L100)+1)</f>
        <v>0</v>
      </c>
      <c r="M101" s="12" t="b">
        <f>IF(ISNUMBER(SEARCH(AA$1,$D101)),MAX(M$1:M100)+1)</f>
        <v>0</v>
      </c>
      <c r="N101" s="12" t="b">
        <f>IF(ISNUMBER(SEARCH(AB$1,$D101)),MAX(N$1:N100)+1)</f>
        <v>0</v>
      </c>
      <c r="O101" s="12" t="b">
        <f>IF(ISNUMBER(SEARCH(AC$1,$D101)),MAX(O$1:O100)+1)</f>
        <v>0</v>
      </c>
      <c r="P101" s="12" t="b">
        <f>IF(ISNUMBER(SEARCH(AD$1,$D101)),MAX(P$1:P100)+1)</f>
        <v>0</v>
      </c>
      <c r="Q101" s="12" t="str">
        <f>'AB Touchpoint System Workbook'!K112</f>
        <v>Client 100</v>
      </c>
      <c r="R101" s="13">
        <f t="shared" si="3"/>
        <v>100</v>
      </c>
      <c r="S101" s="11" t="str">
        <f>IFERROR(VLOOKUP($R101,E:$Q,13,0),"")</f>
        <v/>
      </c>
      <c r="T101" s="11" t="str">
        <f>IFERROR(VLOOKUP($R101,F:$Q,12,0),"")</f>
        <v/>
      </c>
      <c r="U101" s="11" t="str">
        <f>IFERROR(VLOOKUP($R101,G:$Q,11,0),"")</f>
        <v/>
      </c>
      <c r="V101" s="11" t="str">
        <f>IFERROR(VLOOKUP($R101,H:$Q,10,0),"")</f>
        <v/>
      </c>
      <c r="W101" s="11" t="str">
        <f>IFERROR(VLOOKUP($R101,I:$Q,9,0),"")</f>
        <v/>
      </c>
      <c r="X101" s="11" t="str">
        <f>IFERROR(VLOOKUP($R101,J:$Q,8,0),"")</f>
        <v/>
      </c>
      <c r="Y101" s="11" t="str">
        <f>IFERROR(VLOOKUP($R101,K:$Q,7,0),"")</f>
        <v/>
      </c>
      <c r="Z101" s="11" t="str">
        <f>IFERROR(VLOOKUP($R101,L:$Q,6,0),"")</f>
        <v/>
      </c>
      <c r="AA101" s="11" t="str">
        <f>IFERROR(VLOOKUP($R101,M:$Q,5,0),"")</f>
        <v/>
      </c>
      <c r="AB101" s="11" t="str">
        <f>IFERROR(VLOOKUP($R101,N:$Q,4,0),"")</f>
        <v/>
      </c>
      <c r="AC101" s="11" t="str">
        <f>IFERROR(VLOOKUP($R101,O:$Q,3,0),"")</f>
        <v/>
      </c>
      <c r="AD101" s="11" t="str">
        <f>IFERROR(VLOOKUP($R101,P:$Q,2,0),"")</f>
        <v/>
      </c>
    </row>
    <row r="102" spans="1:30" x14ac:dyDescent="0.15">
      <c r="A102" s="9">
        <f>'AB Touchpoint System Workbook'!Z113</f>
        <v>43221</v>
      </c>
      <c r="B102" s="11">
        <f t="shared" si="2"/>
        <v>5</v>
      </c>
      <c r="C102" s="12" t="s">
        <v>24</v>
      </c>
      <c r="D102" s="12" t="e">
        <f>Q102&amp;C102&amp;'AB Touchpoint System Workbook'!#REF!</f>
        <v>#REF!</v>
      </c>
      <c r="E102" s="12" t="b">
        <f>IF(ISNUMBER(SEARCH(S$1,$D102)),MAX(E$1:E101)+1)</f>
        <v>0</v>
      </c>
      <c r="F102" s="12" t="b">
        <f>IF(ISNUMBER(SEARCH(T$1,$D102)),MAX(F$1:F101)+1)</f>
        <v>0</v>
      </c>
      <c r="G102" s="12" t="b">
        <f>IF(ISNUMBER(SEARCH(U$1,$D102)),MAX(G$1:G101)+1)</f>
        <v>0</v>
      </c>
      <c r="H102" s="12" t="b">
        <f>IF(ISNUMBER(SEARCH(V$1,$D102)),MAX(H$1:H101)+1)</f>
        <v>0</v>
      </c>
      <c r="I102" s="12" t="b">
        <f>IF(ISNUMBER(SEARCH(W$1,$D102)),MAX(I$1:I101)+1)</f>
        <v>0</v>
      </c>
      <c r="J102" s="12" t="b">
        <f>IF(ISNUMBER(SEARCH(X$1,$D102)),MAX(J$1:J101)+1)</f>
        <v>0</v>
      </c>
      <c r="K102" s="12" t="b">
        <f>IF(ISNUMBER(SEARCH(Y$1,$D102)),MAX(K$1:K101)+1)</f>
        <v>0</v>
      </c>
      <c r="L102" s="12" t="b">
        <f>IF(ISNUMBER(SEARCH(Z$1,$D102)),MAX(L$1:L101)+1)</f>
        <v>0</v>
      </c>
      <c r="M102" s="12" t="b">
        <f>IF(ISNUMBER(SEARCH(AA$1,$D102)),MAX(M$1:M101)+1)</f>
        <v>0</v>
      </c>
      <c r="N102" s="12" t="b">
        <f>IF(ISNUMBER(SEARCH(AB$1,$D102)),MAX(N$1:N101)+1)</f>
        <v>0</v>
      </c>
      <c r="O102" s="12" t="b">
        <f>IF(ISNUMBER(SEARCH(AC$1,$D102)),MAX(O$1:O101)+1)</f>
        <v>0</v>
      </c>
      <c r="P102" s="12" t="b">
        <f>IF(ISNUMBER(SEARCH(AD$1,$D102)),MAX(P$1:P101)+1)</f>
        <v>0</v>
      </c>
      <c r="Q102" s="12" t="str">
        <f>'AB Touchpoint System Workbook'!K113</f>
        <v>Client 101</v>
      </c>
      <c r="R102" s="13">
        <f t="shared" si="3"/>
        <v>101</v>
      </c>
      <c r="S102" s="11" t="str">
        <f>IFERROR(VLOOKUP($R102,E:$Q,13,0),"")</f>
        <v/>
      </c>
      <c r="T102" s="11" t="str">
        <f>IFERROR(VLOOKUP($R102,F:$Q,12,0),"")</f>
        <v/>
      </c>
      <c r="U102" s="11" t="str">
        <f>IFERROR(VLOOKUP($R102,G:$Q,11,0),"")</f>
        <v/>
      </c>
      <c r="V102" s="11" t="str">
        <f>IFERROR(VLOOKUP($R102,H:$Q,10,0),"")</f>
        <v/>
      </c>
      <c r="W102" s="11" t="str">
        <f>IFERROR(VLOOKUP($R102,I:$Q,9,0),"")</f>
        <v/>
      </c>
      <c r="X102" s="11" t="str">
        <f>IFERROR(VLOOKUP($R102,J:$Q,8,0),"")</f>
        <v/>
      </c>
      <c r="Y102" s="11" t="str">
        <f>IFERROR(VLOOKUP($R102,K:$Q,7,0),"")</f>
        <v/>
      </c>
      <c r="Z102" s="11" t="str">
        <f>IFERROR(VLOOKUP($R102,L:$Q,6,0),"")</f>
        <v/>
      </c>
      <c r="AA102" s="11" t="str">
        <f>IFERROR(VLOOKUP($R102,M:$Q,5,0),"")</f>
        <v/>
      </c>
      <c r="AB102" s="11" t="str">
        <f>IFERROR(VLOOKUP($R102,N:$Q,4,0),"")</f>
        <v/>
      </c>
      <c r="AC102" s="11" t="str">
        <f>IFERROR(VLOOKUP($R102,O:$Q,3,0),"")</f>
        <v/>
      </c>
      <c r="AD102" s="11" t="str">
        <f>IFERROR(VLOOKUP($R102,P:$Q,2,0),"")</f>
        <v/>
      </c>
    </row>
    <row r="103" spans="1:30" x14ac:dyDescent="0.15">
      <c r="A103" s="9">
        <f>'AB Touchpoint System Workbook'!Z114</f>
        <v>43252</v>
      </c>
      <c r="B103" s="11">
        <f t="shared" si="2"/>
        <v>6</v>
      </c>
      <c r="C103" s="12" t="s">
        <v>25</v>
      </c>
      <c r="D103" s="12" t="e">
        <f>Q103&amp;C103&amp;'AB Touchpoint System Workbook'!#REF!</f>
        <v>#REF!</v>
      </c>
      <c r="E103" s="12" t="b">
        <f>IF(ISNUMBER(SEARCH(S$1,$D103)),MAX(E$1:E102)+1)</f>
        <v>0</v>
      </c>
      <c r="F103" s="12" t="b">
        <f>IF(ISNUMBER(SEARCH(T$1,$D103)),MAX(F$1:F102)+1)</f>
        <v>0</v>
      </c>
      <c r="G103" s="12" t="b">
        <f>IF(ISNUMBER(SEARCH(U$1,$D103)),MAX(G$1:G102)+1)</f>
        <v>0</v>
      </c>
      <c r="H103" s="12" t="b">
        <f>IF(ISNUMBER(SEARCH(V$1,$D103)),MAX(H$1:H102)+1)</f>
        <v>0</v>
      </c>
      <c r="I103" s="12" t="b">
        <f>IF(ISNUMBER(SEARCH(W$1,$D103)),MAX(I$1:I102)+1)</f>
        <v>0</v>
      </c>
      <c r="J103" s="12" t="b">
        <f>IF(ISNUMBER(SEARCH(X$1,$D103)),MAX(J$1:J102)+1)</f>
        <v>0</v>
      </c>
      <c r="K103" s="12" t="b">
        <f>IF(ISNUMBER(SEARCH(Y$1,$D103)),MAX(K$1:K102)+1)</f>
        <v>0</v>
      </c>
      <c r="L103" s="12" t="b">
        <f>IF(ISNUMBER(SEARCH(Z$1,$D103)),MAX(L$1:L102)+1)</f>
        <v>0</v>
      </c>
      <c r="M103" s="12" t="b">
        <f>IF(ISNUMBER(SEARCH(AA$1,$D103)),MAX(M$1:M102)+1)</f>
        <v>0</v>
      </c>
      <c r="N103" s="12" t="b">
        <f>IF(ISNUMBER(SEARCH(AB$1,$D103)),MAX(N$1:N102)+1)</f>
        <v>0</v>
      </c>
      <c r="O103" s="12" t="b">
        <f>IF(ISNUMBER(SEARCH(AC$1,$D103)),MAX(O$1:O102)+1)</f>
        <v>0</v>
      </c>
      <c r="P103" s="12" t="b">
        <f>IF(ISNUMBER(SEARCH(AD$1,$D103)),MAX(P$1:P102)+1)</f>
        <v>0</v>
      </c>
      <c r="Q103" s="12" t="str">
        <f>'AB Touchpoint System Workbook'!K114</f>
        <v>Client 102</v>
      </c>
      <c r="R103" s="13">
        <f t="shared" si="3"/>
        <v>102</v>
      </c>
      <c r="S103" s="11" t="str">
        <f>IFERROR(VLOOKUP($R103,E:$Q,13,0),"")</f>
        <v/>
      </c>
      <c r="T103" s="11" t="str">
        <f>IFERROR(VLOOKUP($R103,F:$Q,12,0),"")</f>
        <v/>
      </c>
      <c r="U103" s="11" t="str">
        <f>IFERROR(VLOOKUP($R103,G:$Q,11,0),"")</f>
        <v/>
      </c>
      <c r="V103" s="11" t="str">
        <f>IFERROR(VLOOKUP($R103,H:$Q,10,0),"")</f>
        <v/>
      </c>
      <c r="W103" s="11" t="str">
        <f>IFERROR(VLOOKUP($R103,I:$Q,9,0),"")</f>
        <v/>
      </c>
      <c r="X103" s="11" t="str">
        <f>IFERROR(VLOOKUP($R103,J:$Q,8,0),"")</f>
        <v/>
      </c>
      <c r="Y103" s="11" t="str">
        <f>IFERROR(VLOOKUP($R103,K:$Q,7,0),"")</f>
        <v/>
      </c>
      <c r="Z103" s="11" t="str">
        <f>IFERROR(VLOOKUP($R103,L:$Q,6,0),"")</f>
        <v/>
      </c>
      <c r="AA103" s="11" t="str">
        <f>IFERROR(VLOOKUP($R103,M:$Q,5,0),"")</f>
        <v/>
      </c>
      <c r="AB103" s="11" t="str">
        <f>IFERROR(VLOOKUP($R103,N:$Q,4,0),"")</f>
        <v/>
      </c>
      <c r="AC103" s="11" t="str">
        <f>IFERROR(VLOOKUP($R103,O:$Q,3,0),"")</f>
        <v/>
      </c>
      <c r="AD103" s="11" t="str">
        <f>IFERROR(VLOOKUP($R103,P:$Q,2,0),"")</f>
        <v/>
      </c>
    </row>
    <row r="104" spans="1:30" x14ac:dyDescent="0.15">
      <c r="A104" s="9">
        <f>'AB Touchpoint System Workbook'!Z115</f>
        <v>43282</v>
      </c>
      <c r="B104" s="11">
        <f t="shared" si="2"/>
        <v>7</v>
      </c>
      <c r="C104" s="12" t="s">
        <v>26</v>
      </c>
      <c r="D104" s="12" t="e">
        <f>Q104&amp;C104&amp;'AB Touchpoint System Workbook'!#REF!</f>
        <v>#REF!</v>
      </c>
      <c r="E104" s="12" t="b">
        <f>IF(ISNUMBER(SEARCH(S$1,$D104)),MAX(E$1:E103)+1)</f>
        <v>0</v>
      </c>
      <c r="F104" s="12" t="b">
        <f>IF(ISNUMBER(SEARCH(T$1,$D104)),MAX(F$1:F103)+1)</f>
        <v>0</v>
      </c>
      <c r="G104" s="12" t="b">
        <f>IF(ISNUMBER(SEARCH(U$1,$D104)),MAX(G$1:G103)+1)</f>
        <v>0</v>
      </c>
      <c r="H104" s="12" t="b">
        <f>IF(ISNUMBER(SEARCH(V$1,$D104)),MAX(H$1:H103)+1)</f>
        <v>0</v>
      </c>
      <c r="I104" s="12" t="b">
        <f>IF(ISNUMBER(SEARCH(W$1,$D104)),MAX(I$1:I103)+1)</f>
        <v>0</v>
      </c>
      <c r="J104" s="12" t="b">
        <f>IF(ISNUMBER(SEARCH(X$1,$D104)),MAX(J$1:J103)+1)</f>
        <v>0</v>
      </c>
      <c r="K104" s="12" t="b">
        <f>IF(ISNUMBER(SEARCH(Y$1,$D104)),MAX(K$1:K103)+1)</f>
        <v>0</v>
      </c>
      <c r="L104" s="12" t="b">
        <f>IF(ISNUMBER(SEARCH(Z$1,$D104)),MAX(L$1:L103)+1)</f>
        <v>0</v>
      </c>
      <c r="M104" s="12" t="b">
        <f>IF(ISNUMBER(SEARCH(AA$1,$D104)),MAX(M$1:M103)+1)</f>
        <v>0</v>
      </c>
      <c r="N104" s="12" t="b">
        <f>IF(ISNUMBER(SEARCH(AB$1,$D104)),MAX(N$1:N103)+1)</f>
        <v>0</v>
      </c>
      <c r="O104" s="12" t="b">
        <f>IF(ISNUMBER(SEARCH(AC$1,$D104)),MAX(O$1:O103)+1)</f>
        <v>0</v>
      </c>
      <c r="P104" s="12" t="b">
        <f>IF(ISNUMBER(SEARCH(AD$1,$D104)),MAX(P$1:P103)+1)</f>
        <v>0</v>
      </c>
      <c r="Q104" s="12" t="str">
        <f>'AB Touchpoint System Workbook'!K115</f>
        <v>Client 103</v>
      </c>
      <c r="R104" s="13">
        <f t="shared" si="3"/>
        <v>103</v>
      </c>
      <c r="S104" s="11" t="str">
        <f>IFERROR(VLOOKUP($R104,E:$Q,13,0),"")</f>
        <v/>
      </c>
      <c r="T104" s="11" t="str">
        <f>IFERROR(VLOOKUP($R104,F:$Q,12,0),"")</f>
        <v/>
      </c>
      <c r="U104" s="11" t="str">
        <f>IFERROR(VLOOKUP($R104,G:$Q,11,0),"")</f>
        <v/>
      </c>
      <c r="V104" s="11" t="str">
        <f>IFERROR(VLOOKUP($R104,H:$Q,10,0),"")</f>
        <v/>
      </c>
      <c r="W104" s="11" t="str">
        <f>IFERROR(VLOOKUP($R104,I:$Q,9,0),"")</f>
        <v/>
      </c>
      <c r="X104" s="11" t="str">
        <f>IFERROR(VLOOKUP($R104,J:$Q,8,0),"")</f>
        <v/>
      </c>
      <c r="Y104" s="11" t="str">
        <f>IFERROR(VLOOKUP($R104,K:$Q,7,0),"")</f>
        <v/>
      </c>
      <c r="Z104" s="11" t="str">
        <f>IFERROR(VLOOKUP($R104,L:$Q,6,0),"")</f>
        <v/>
      </c>
      <c r="AA104" s="11" t="str">
        <f>IFERROR(VLOOKUP($R104,M:$Q,5,0),"")</f>
        <v/>
      </c>
      <c r="AB104" s="11" t="str">
        <f>IFERROR(VLOOKUP($R104,N:$Q,4,0),"")</f>
        <v/>
      </c>
      <c r="AC104" s="11" t="str">
        <f>IFERROR(VLOOKUP($R104,O:$Q,3,0),"")</f>
        <v/>
      </c>
      <c r="AD104" s="11" t="str">
        <f>IFERROR(VLOOKUP($R104,P:$Q,2,0),"")</f>
        <v/>
      </c>
    </row>
    <row r="105" spans="1:30" x14ac:dyDescent="0.15">
      <c r="A105" s="9">
        <f>'AB Touchpoint System Workbook'!Z116</f>
        <v>43313</v>
      </c>
      <c r="B105" s="11">
        <f t="shared" si="2"/>
        <v>8</v>
      </c>
      <c r="C105" s="12" t="s">
        <v>27</v>
      </c>
      <c r="D105" s="12" t="e">
        <f>Q105&amp;C105&amp;'AB Touchpoint System Workbook'!#REF!</f>
        <v>#REF!</v>
      </c>
      <c r="E105" s="12" t="b">
        <f>IF(ISNUMBER(SEARCH(S$1,$D105)),MAX(E$1:E104)+1)</f>
        <v>0</v>
      </c>
      <c r="F105" s="12" t="b">
        <f>IF(ISNUMBER(SEARCH(T$1,$D105)),MAX(F$1:F104)+1)</f>
        <v>0</v>
      </c>
      <c r="G105" s="12" t="b">
        <f>IF(ISNUMBER(SEARCH(U$1,$D105)),MAX(G$1:G104)+1)</f>
        <v>0</v>
      </c>
      <c r="H105" s="12" t="b">
        <f>IF(ISNUMBER(SEARCH(V$1,$D105)),MAX(H$1:H104)+1)</f>
        <v>0</v>
      </c>
      <c r="I105" s="12" t="b">
        <f>IF(ISNUMBER(SEARCH(W$1,$D105)),MAX(I$1:I104)+1)</f>
        <v>0</v>
      </c>
      <c r="J105" s="12" t="b">
        <f>IF(ISNUMBER(SEARCH(X$1,$D105)),MAX(J$1:J104)+1)</f>
        <v>0</v>
      </c>
      <c r="K105" s="12" t="b">
        <f>IF(ISNUMBER(SEARCH(Y$1,$D105)),MAX(K$1:K104)+1)</f>
        <v>0</v>
      </c>
      <c r="L105" s="12" t="b">
        <f>IF(ISNUMBER(SEARCH(Z$1,$D105)),MAX(L$1:L104)+1)</f>
        <v>0</v>
      </c>
      <c r="M105" s="12" t="b">
        <f>IF(ISNUMBER(SEARCH(AA$1,$D105)),MAX(M$1:M104)+1)</f>
        <v>0</v>
      </c>
      <c r="N105" s="12" t="b">
        <f>IF(ISNUMBER(SEARCH(AB$1,$D105)),MAX(N$1:N104)+1)</f>
        <v>0</v>
      </c>
      <c r="O105" s="12" t="b">
        <f>IF(ISNUMBER(SEARCH(AC$1,$D105)),MAX(O$1:O104)+1)</f>
        <v>0</v>
      </c>
      <c r="P105" s="12" t="b">
        <f>IF(ISNUMBER(SEARCH(AD$1,$D105)),MAX(P$1:P104)+1)</f>
        <v>0</v>
      </c>
      <c r="Q105" s="12" t="str">
        <f>'AB Touchpoint System Workbook'!K116</f>
        <v>Client 104</v>
      </c>
      <c r="R105" s="13">
        <f t="shared" si="3"/>
        <v>104</v>
      </c>
      <c r="S105" s="11" t="str">
        <f>IFERROR(VLOOKUP($R105,E:$Q,13,0),"")</f>
        <v/>
      </c>
      <c r="T105" s="11" t="str">
        <f>IFERROR(VLOOKUP($R105,F:$Q,12,0),"")</f>
        <v/>
      </c>
      <c r="U105" s="11" t="str">
        <f>IFERROR(VLOOKUP($R105,G:$Q,11,0),"")</f>
        <v/>
      </c>
      <c r="V105" s="11" t="str">
        <f>IFERROR(VLOOKUP($R105,H:$Q,10,0),"")</f>
        <v/>
      </c>
      <c r="W105" s="11" t="str">
        <f>IFERROR(VLOOKUP($R105,I:$Q,9,0),"")</f>
        <v/>
      </c>
      <c r="X105" s="11" t="str">
        <f>IFERROR(VLOOKUP($R105,J:$Q,8,0),"")</f>
        <v/>
      </c>
      <c r="Y105" s="11" t="str">
        <f>IFERROR(VLOOKUP($R105,K:$Q,7,0),"")</f>
        <v/>
      </c>
      <c r="Z105" s="11" t="str">
        <f>IFERROR(VLOOKUP($R105,L:$Q,6,0),"")</f>
        <v/>
      </c>
      <c r="AA105" s="11" t="str">
        <f>IFERROR(VLOOKUP($R105,M:$Q,5,0),"")</f>
        <v/>
      </c>
      <c r="AB105" s="11" t="str">
        <f>IFERROR(VLOOKUP($R105,N:$Q,4,0),"")</f>
        <v/>
      </c>
      <c r="AC105" s="11" t="str">
        <f>IFERROR(VLOOKUP($R105,O:$Q,3,0),"")</f>
        <v/>
      </c>
      <c r="AD105" s="11" t="str">
        <f>IFERROR(VLOOKUP($R105,P:$Q,2,0),"")</f>
        <v/>
      </c>
    </row>
    <row r="106" spans="1:30" x14ac:dyDescent="0.15">
      <c r="A106" s="9">
        <f>'AB Touchpoint System Workbook'!Z117</f>
        <v>43344</v>
      </c>
      <c r="B106" s="11">
        <f t="shared" si="2"/>
        <v>9</v>
      </c>
      <c r="C106" s="12" t="s">
        <v>28</v>
      </c>
      <c r="D106" s="12" t="e">
        <f>Q106&amp;C106&amp;'AB Touchpoint System Workbook'!#REF!</f>
        <v>#REF!</v>
      </c>
      <c r="E106" s="12" t="b">
        <f>IF(ISNUMBER(SEARCH(S$1,$D106)),MAX(E$1:E105)+1)</f>
        <v>0</v>
      </c>
      <c r="F106" s="12" t="b">
        <f>IF(ISNUMBER(SEARCH(T$1,$D106)),MAX(F$1:F105)+1)</f>
        <v>0</v>
      </c>
      <c r="G106" s="12" t="b">
        <f>IF(ISNUMBER(SEARCH(U$1,$D106)),MAX(G$1:G105)+1)</f>
        <v>0</v>
      </c>
      <c r="H106" s="12" t="b">
        <f>IF(ISNUMBER(SEARCH(V$1,$D106)),MAX(H$1:H105)+1)</f>
        <v>0</v>
      </c>
      <c r="I106" s="12" t="b">
        <f>IF(ISNUMBER(SEARCH(W$1,$D106)),MAX(I$1:I105)+1)</f>
        <v>0</v>
      </c>
      <c r="J106" s="12" t="b">
        <f>IF(ISNUMBER(SEARCH(X$1,$D106)),MAX(J$1:J105)+1)</f>
        <v>0</v>
      </c>
      <c r="K106" s="12" t="b">
        <f>IF(ISNUMBER(SEARCH(Y$1,$D106)),MAX(K$1:K105)+1)</f>
        <v>0</v>
      </c>
      <c r="L106" s="12" t="b">
        <f>IF(ISNUMBER(SEARCH(Z$1,$D106)),MAX(L$1:L105)+1)</f>
        <v>0</v>
      </c>
      <c r="M106" s="12" t="b">
        <f>IF(ISNUMBER(SEARCH(AA$1,$D106)),MAX(M$1:M105)+1)</f>
        <v>0</v>
      </c>
      <c r="N106" s="12" t="b">
        <f>IF(ISNUMBER(SEARCH(AB$1,$D106)),MAX(N$1:N105)+1)</f>
        <v>0</v>
      </c>
      <c r="O106" s="12" t="b">
        <f>IF(ISNUMBER(SEARCH(AC$1,$D106)),MAX(O$1:O105)+1)</f>
        <v>0</v>
      </c>
      <c r="P106" s="12" t="b">
        <f>IF(ISNUMBER(SEARCH(AD$1,$D106)),MAX(P$1:P105)+1)</f>
        <v>0</v>
      </c>
      <c r="Q106" s="12" t="str">
        <f>'AB Touchpoint System Workbook'!K117</f>
        <v>Client 105</v>
      </c>
      <c r="R106" s="13">
        <f t="shared" si="3"/>
        <v>105</v>
      </c>
      <c r="S106" s="11" t="str">
        <f>IFERROR(VLOOKUP($R106,E:$Q,13,0),"")</f>
        <v/>
      </c>
      <c r="T106" s="11" t="str">
        <f>IFERROR(VLOOKUP($R106,F:$Q,12,0),"")</f>
        <v/>
      </c>
      <c r="U106" s="11" t="str">
        <f>IFERROR(VLOOKUP($R106,G:$Q,11,0),"")</f>
        <v/>
      </c>
      <c r="V106" s="11" t="str">
        <f>IFERROR(VLOOKUP($R106,H:$Q,10,0),"")</f>
        <v/>
      </c>
      <c r="W106" s="11" t="str">
        <f>IFERROR(VLOOKUP($R106,I:$Q,9,0),"")</f>
        <v/>
      </c>
      <c r="X106" s="11" t="str">
        <f>IFERROR(VLOOKUP($R106,J:$Q,8,0),"")</f>
        <v/>
      </c>
      <c r="Y106" s="11" t="str">
        <f>IFERROR(VLOOKUP($R106,K:$Q,7,0),"")</f>
        <v/>
      </c>
      <c r="Z106" s="11" t="str">
        <f>IFERROR(VLOOKUP($R106,L:$Q,6,0),"")</f>
        <v/>
      </c>
      <c r="AA106" s="11" t="str">
        <f>IFERROR(VLOOKUP($R106,M:$Q,5,0),"")</f>
        <v/>
      </c>
      <c r="AB106" s="11" t="str">
        <f>IFERROR(VLOOKUP($R106,N:$Q,4,0),"")</f>
        <v/>
      </c>
      <c r="AC106" s="11" t="str">
        <f>IFERROR(VLOOKUP($R106,O:$Q,3,0),"")</f>
        <v/>
      </c>
      <c r="AD106" s="11" t="str">
        <f>IFERROR(VLOOKUP($R106,P:$Q,2,0),"")</f>
        <v/>
      </c>
    </row>
    <row r="107" spans="1:30" x14ac:dyDescent="0.15">
      <c r="A107" s="9">
        <f>'AB Touchpoint System Workbook'!Z118</f>
        <v>43374</v>
      </c>
      <c r="B107" s="11">
        <f t="shared" si="2"/>
        <v>10</v>
      </c>
      <c r="C107" s="12" t="s">
        <v>1</v>
      </c>
      <c r="D107" s="12" t="e">
        <f>Q107&amp;C107&amp;'AB Touchpoint System Workbook'!#REF!</f>
        <v>#REF!</v>
      </c>
      <c r="E107" s="12" t="b">
        <f>IF(ISNUMBER(SEARCH(S$1,$D107)),MAX(E$1:E106)+1)</f>
        <v>0</v>
      </c>
      <c r="F107" s="12" t="b">
        <f>IF(ISNUMBER(SEARCH(T$1,$D107)),MAX(F$1:F106)+1)</f>
        <v>0</v>
      </c>
      <c r="G107" s="12" t="b">
        <f>IF(ISNUMBER(SEARCH(U$1,$D107)),MAX(G$1:G106)+1)</f>
        <v>0</v>
      </c>
      <c r="H107" s="12" t="b">
        <f>IF(ISNUMBER(SEARCH(V$1,$D107)),MAX(H$1:H106)+1)</f>
        <v>0</v>
      </c>
      <c r="I107" s="12" t="b">
        <f>IF(ISNUMBER(SEARCH(W$1,$D107)),MAX(I$1:I106)+1)</f>
        <v>0</v>
      </c>
      <c r="J107" s="12" t="b">
        <f>IF(ISNUMBER(SEARCH(X$1,$D107)),MAX(J$1:J106)+1)</f>
        <v>0</v>
      </c>
      <c r="K107" s="12" t="b">
        <f>IF(ISNUMBER(SEARCH(Y$1,$D107)),MAX(K$1:K106)+1)</f>
        <v>0</v>
      </c>
      <c r="L107" s="12" t="b">
        <f>IF(ISNUMBER(SEARCH(Z$1,$D107)),MAX(L$1:L106)+1)</f>
        <v>0</v>
      </c>
      <c r="M107" s="12" t="b">
        <f>IF(ISNUMBER(SEARCH(AA$1,$D107)),MAX(M$1:M106)+1)</f>
        <v>0</v>
      </c>
      <c r="N107" s="12" t="b">
        <f>IF(ISNUMBER(SEARCH(AB$1,$D107)),MAX(N$1:N106)+1)</f>
        <v>0</v>
      </c>
      <c r="O107" s="12" t="b">
        <f>IF(ISNUMBER(SEARCH(AC$1,$D107)),MAX(O$1:O106)+1)</f>
        <v>0</v>
      </c>
      <c r="P107" s="12" t="b">
        <f>IF(ISNUMBER(SEARCH(AD$1,$D107)),MAX(P$1:P106)+1)</f>
        <v>0</v>
      </c>
      <c r="Q107" s="12" t="str">
        <f>'AB Touchpoint System Workbook'!K118</f>
        <v>Client 106</v>
      </c>
      <c r="R107" s="13">
        <f t="shared" si="3"/>
        <v>106</v>
      </c>
      <c r="S107" s="11" t="str">
        <f>IFERROR(VLOOKUP($R107,E:$Q,13,0),"")</f>
        <v/>
      </c>
      <c r="T107" s="11" t="str">
        <f>IFERROR(VLOOKUP($R107,F:$Q,12,0),"")</f>
        <v/>
      </c>
      <c r="U107" s="11" t="str">
        <f>IFERROR(VLOOKUP($R107,G:$Q,11,0),"")</f>
        <v/>
      </c>
      <c r="V107" s="11" t="str">
        <f>IFERROR(VLOOKUP($R107,H:$Q,10,0),"")</f>
        <v/>
      </c>
      <c r="W107" s="11" t="str">
        <f>IFERROR(VLOOKUP($R107,I:$Q,9,0),"")</f>
        <v/>
      </c>
      <c r="X107" s="11" t="str">
        <f>IFERROR(VLOOKUP($R107,J:$Q,8,0),"")</f>
        <v/>
      </c>
      <c r="Y107" s="11" t="str">
        <f>IFERROR(VLOOKUP($R107,K:$Q,7,0),"")</f>
        <v/>
      </c>
      <c r="Z107" s="11" t="str">
        <f>IFERROR(VLOOKUP($R107,L:$Q,6,0),"")</f>
        <v/>
      </c>
      <c r="AA107" s="11" t="str">
        <f>IFERROR(VLOOKUP($R107,M:$Q,5,0),"")</f>
        <v/>
      </c>
      <c r="AB107" s="11" t="str">
        <f>IFERROR(VLOOKUP($R107,N:$Q,4,0),"")</f>
        <v/>
      </c>
      <c r="AC107" s="11" t="str">
        <f>IFERROR(VLOOKUP($R107,O:$Q,3,0),"")</f>
        <v/>
      </c>
      <c r="AD107" s="11" t="str">
        <f>IFERROR(VLOOKUP($R107,P:$Q,2,0),"")</f>
        <v/>
      </c>
    </row>
    <row r="108" spans="1:30" x14ac:dyDescent="0.15">
      <c r="A108" s="9">
        <f>'AB Touchpoint System Workbook'!Z119</f>
        <v>43405</v>
      </c>
      <c r="B108" s="11">
        <f t="shared" si="2"/>
        <v>11</v>
      </c>
      <c r="C108" s="12" t="s">
        <v>18</v>
      </c>
      <c r="D108" s="12" t="e">
        <f>Q108&amp;C108&amp;'AB Touchpoint System Workbook'!#REF!</f>
        <v>#REF!</v>
      </c>
      <c r="E108" s="12" t="b">
        <f>IF(ISNUMBER(SEARCH(S$1,$D108)),MAX(E$1:E107)+1)</f>
        <v>0</v>
      </c>
      <c r="F108" s="12" t="b">
        <f>IF(ISNUMBER(SEARCH(T$1,$D108)),MAX(F$1:F107)+1)</f>
        <v>0</v>
      </c>
      <c r="G108" s="12" t="b">
        <f>IF(ISNUMBER(SEARCH(U$1,$D108)),MAX(G$1:G107)+1)</f>
        <v>0</v>
      </c>
      <c r="H108" s="12" t="b">
        <f>IF(ISNUMBER(SEARCH(V$1,$D108)),MAX(H$1:H107)+1)</f>
        <v>0</v>
      </c>
      <c r="I108" s="12" t="b">
        <f>IF(ISNUMBER(SEARCH(W$1,$D108)),MAX(I$1:I107)+1)</f>
        <v>0</v>
      </c>
      <c r="J108" s="12" t="b">
        <f>IF(ISNUMBER(SEARCH(X$1,$D108)),MAX(J$1:J107)+1)</f>
        <v>0</v>
      </c>
      <c r="K108" s="12" t="b">
        <f>IF(ISNUMBER(SEARCH(Y$1,$D108)),MAX(K$1:K107)+1)</f>
        <v>0</v>
      </c>
      <c r="L108" s="12" t="b">
        <f>IF(ISNUMBER(SEARCH(Z$1,$D108)),MAX(L$1:L107)+1)</f>
        <v>0</v>
      </c>
      <c r="M108" s="12" t="b">
        <f>IF(ISNUMBER(SEARCH(AA$1,$D108)),MAX(M$1:M107)+1)</f>
        <v>0</v>
      </c>
      <c r="N108" s="12" t="b">
        <f>IF(ISNUMBER(SEARCH(AB$1,$D108)),MAX(N$1:N107)+1)</f>
        <v>0</v>
      </c>
      <c r="O108" s="12" t="b">
        <f>IF(ISNUMBER(SEARCH(AC$1,$D108)),MAX(O$1:O107)+1)</f>
        <v>0</v>
      </c>
      <c r="P108" s="12" t="b">
        <f>IF(ISNUMBER(SEARCH(AD$1,$D108)),MAX(P$1:P107)+1)</f>
        <v>0</v>
      </c>
      <c r="Q108" s="12" t="str">
        <f>'AB Touchpoint System Workbook'!K119</f>
        <v>Client 107</v>
      </c>
      <c r="R108" s="13">
        <f t="shared" si="3"/>
        <v>107</v>
      </c>
      <c r="S108" s="11" t="str">
        <f>IFERROR(VLOOKUP($R108,E:$Q,13,0),"")</f>
        <v/>
      </c>
      <c r="T108" s="11" t="str">
        <f>IFERROR(VLOOKUP($R108,F:$Q,12,0),"")</f>
        <v/>
      </c>
      <c r="U108" s="11" t="str">
        <f>IFERROR(VLOOKUP($R108,G:$Q,11,0),"")</f>
        <v/>
      </c>
      <c r="V108" s="11" t="str">
        <f>IFERROR(VLOOKUP($R108,H:$Q,10,0),"")</f>
        <v/>
      </c>
      <c r="W108" s="11" t="str">
        <f>IFERROR(VLOOKUP($R108,I:$Q,9,0),"")</f>
        <v/>
      </c>
      <c r="X108" s="11" t="str">
        <f>IFERROR(VLOOKUP($R108,J:$Q,8,0),"")</f>
        <v/>
      </c>
      <c r="Y108" s="11" t="str">
        <f>IFERROR(VLOOKUP($R108,K:$Q,7,0),"")</f>
        <v/>
      </c>
      <c r="Z108" s="11" t="str">
        <f>IFERROR(VLOOKUP($R108,L:$Q,6,0),"")</f>
        <v/>
      </c>
      <c r="AA108" s="11" t="str">
        <f>IFERROR(VLOOKUP($R108,M:$Q,5,0),"")</f>
        <v/>
      </c>
      <c r="AB108" s="11" t="str">
        <f>IFERROR(VLOOKUP($R108,N:$Q,4,0),"")</f>
        <v/>
      </c>
      <c r="AC108" s="11" t="str">
        <f>IFERROR(VLOOKUP($R108,O:$Q,3,0),"")</f>
        <v/>
      </c>
      <c r="AD108" s="11" t="str">
        <f>IFERROR(VLOOKUP($R108,P:$Q,2,0),"")</f>
        <v/>
      </c>
    </row>
    <row r="109" spans="1:30" x14ac:dyDescent="0.15">
      <c r="A109" s="9">
        <f>'AB Touchpoint System Workbook'!Z120</f>
        <v>43435</v>
      </c>
      <c r="B109" s="11">
        <f t="shared" si="2"/>
        <v>12</v>
      </c>
      <c r="C109" s="12" t="s">
        <v>19</v>
      </c>
      <c r="D109" s="12" t="e">
        <f>Q109&amp;C109&amp;'AB Touchpoint System Workbook'!#REF!</f>
        <v>#REF!</v>
      </c>
      <c r="E109" s="12" t="b">
        <f>IF(ISNUMBER(SEARCH(S$1,$D109)),MAX(E$1:E108)+1)</f>
        <v>0</v>
      </c>
      <c r="F109" s="12" t="b">
        <f>IF(ISNUMBER(SEARCH(T$1,$D109)),MAX(F$1:F108)+1)</f>
        <v>0</v>
      </c>
      <c r="G109" s="12" t="b">
        <f>IF(ISNUMBER(SEARCH(U$1,$D109)),MAX(G$1:G108)+1)</f>
        <v>0</v>
      </c>
      <c r="H109" s="12" t="b">
        <f>IF(ISNUMBER(SEARCH(V$1,$D109)),MAX(H$1:H108)+1)</f>
        <v>0</v>
      </c>
      <c r="I109" s="12" t="b">
        <f>IF(ISNUMBER(SEARCH(W$1,$D109)),MAX(I$1:I108)+1)</f>
        <v>0</v>
      </c>
      <c r="J109" s="12" t="b">
        <f>IF(ISNUMBER(SEARCH(X$1,$D109)),MAX(J$1:J108)+1)</f>
        <v>0</v>
      </c>
      <c r="K109" s="12" t="b">
        <f>IF(ISNUMBER(SEARCH(Y$1,$D109)),MAX(K$1:K108)+1)</f>
        <v>0</v>
      </c>
      <c r="L109" s="12" t="b">
        <f>IF(ISNUMBER(SEARCH(Z$1,$D109)),MAX(L$1:L108)+1)</f>
        <v>0</v>
      </c>
      <c r="M109" s="12" t="b">
        <f>IF(ISNUMBER(SEARCH(AA$1,$D109)),MAX(M$1:M108)+1)</f>
        <v>0</v>
      </c>
      <c r="N109" s="12" t="b">
        <f>IF(ISNUMBER(SEARCH(AB$1,$D109)),MAX(N$1:N108)+1)</f>
        <v>0</v>
      </c>
      <c r="O109" s="12" t="b">
        <f>IF(ISNUMBER(SEARCH(AC$1,$D109)),MAX(O$1:O108)+1)</f>
        <v>0</v>
      </c>
      <c r="P109" s="12" t="b">
        <f>IF(ISNUMBER(SEARCH(AD$1,$D109)),MAX(P$1:P108)+1)</f>
        <v>0</v>
      </c>
      <c r="Q109" s="12" t="str">
        <f>'AB Touchpoint System Workbook'!K120</f>
        <v>Client 108</v>
      </c>
      <c r="R109" s="13">
        <f t="shared" si="3"/>
        <v>108</v>
      </c>
      <c r="S109" s="11" t="str">
        <f>IFERROR(VLOOKUP($R109,E:$Q,13,0),"")</f>
        <v/>
      </c>
      <c r="T109" s="11" t="str">
        <f>IFERROR(VLOOKUP($R109,F:$Q,12,0),"")</f>
        <v/>
      </c>
      <c r="U109" s="11" t="str">
        <f>IFERROR(VLOOKUP($R109,G:$Q,11,0),"")</f>
        <v/>
      </c>
      <c r="V109" s="11" t="str">
        <f>IFERROR(VLOOKUP($R109,H:$Q,10,0),"")</f>
        <v/>
      </c>
      <c r="W109" s="11" t="str">
        <f>IFERROR(VLOOKUP($R109,I:$Q,9,0),"")</f>
        <v/>
      </c>
      <c r="X109" s="11" t="str">
        <f>IFERROR(VLOOKUP($R109,J:$Q,8,0),"")</f>
        <v/>
      </c>
      <c r="Y109" s="11" t="str">
        <f>IFERROR(VLOOKUP($R109,K:$Q,7,0),"")</f>
        <v/>
      </c>
      <c r="Z109" s="11" t="str">
        <f>IFERROR(VLOOKUP($R109,L:$Q,6,0),"")</f>
        <v/>
      </c>
      <c r="AA109" s="11" t="str">
        <f>IFERROR(VLOOKUP($R109,M:$Q,5,0),"")</f>
        <v/>
      </c>
      <c r="AB109" s="11" t="str">
        <f>IFERROR(VLOOKUP($R109,N:$Q,4,0),"")</f>
        <v/>
      </c>
      <c r="AC109" s="11" t="str">
        <f>IFERROR(VLOOKUP($R109,O:$Q,3,0),"")</f>
        <v/>
      </c>
      <c r="AD109" s="11" t="str">
        <f>IFERROR(VLOOKUP($R109,P:$Q,2,0),"")</f>
        <v/>
      </c>
    </row>
    <row r="110" spans="1:30" x14ac:dyDescent="0.15">
      <c r="A110" s="9">
        <f>'AB Touchpoint System Workbook'!Z121</f>
        <v>43101</v>
      </c>
      <c r="B110" s="11">
        <f t="shared" si="2"/>
        <v>1</v>
      </c>
      <c r="C110" s="12" t="s">
        <v>20</v>
      </c>
      <c r="D110" s="12" t="e">
        <f>Q110&amp;C110&amp;'AB Touchpoint System Workbook'!#REF!</f>
        <v>#REF!</v>
      </c>
      <c r="E110" s="12" t="b">
        <f>IF(ISNUMBER(SEARCH(S$1,$D110)),MAX(E$1:E109)+1)</f>
        <v>0</v>
      </c>
      <c r="F110" s="12" t="b">
        <f>IF(ISNUMBER(SEARCH(T$1,$D110)),MAX(F$1:F109)+1)</f>
        <v>0</v>
      </c>
      <c r="G110" s="12" t="b">
        <f>IF(ISNUMBER(SEARCH(U$1,$D110)),MAX(G$1:G109)+1)</f>
        <v>0</v>
      </c>
      <c r="H110" s="12" t="b">
        <f>IF(ISNUMBER(SEARCH(V$1,$D110)),MAX(H$1:H109)+1)</f>
        <v>0</v>
      </c>
      <c r="I110" s="12" t="b">
        <f>IF(ISNUMBER(SEARCH(W$1,$D110)),MAX(I$1:I109)+1)</f>
        <v>0</v>
      </c>
      <c r="J110" s="12" t="b">
        <f>IF(ISNUMBER(SEARCH(X$1,$D110)),MAX(J$1:J109)+1)</f>
        <v>0</v>
      </c>
      <c r="K110" s="12" t="b">
        <f>IF(ISNUMBER(SEARCH(Y$1,$D110)),MAX(K$1:K109)+1)</f>
        <v>0</v>
      </c>
      <c r="L110" s="12" t="b">
        <f>IF(ISNUMBER(SEARCH(Z$1,$D110)),MAX(L$1:L109)+1)</f>
        <v>0</v>
      </c>
      <c r="M110" s="12" t="b">
        <f>IF(ISNUMBER(SEARCH(AA$1,$D110)),MAX(M$1:M109)+1)</f>
        <v>0</v>
      </c>
      <c r="N110" s="12" t="b">
        <f>IF(ISNUMBER(SEARCH(AB$1,$D110)),MAX(N$1:N109)+1)</f>
        <v>0</v>
      </c>
      <c r="O110" s="12" t="b">
        <f>IF(ISNUMBER(SEARCH(AC$1,$D110)),MAX(O$1:O109)+1)</f>
        <v>0</v>
      </c>
      <c r="P110" s="12" t="b">
        <f>IF(ISNUMBER(SEARCH(AD$1,$D110)),MAX(P$1:P109)+1)</f>
        <v>0</v>
      </c>
      <c r="Q110" s="12" t="str">
        <f>'AB Touchpoint System Workbook'!K121</f>
        <v>Client 109</v>
      </c>
      <c r="R110" s="13">
        <f t="shared" si="3"/>
        <v>109</v>
      </c>
      <c r="S110" s="11" t="str">
        <f>IFERROR(VLOOKUP($R110,E:$Q,13,0),"")</f>
        <v/>
      </c>
      <c r="T110" s="11" t="str">
        <f>IFERROR(VLOOKUP($R110,F:$Q,12,0),"")</f>
        <v/>
      </c>
      <c r="U110" s="11" t="str">
        <f>IFERROR(VLOOKUP($R110,G:$Q,11,0),"")</f>
        <v/>
      </c>
      <c r="V110" s="11" t="str">
        <f>IFERROR(VLOOKUP($R110,H:$Q,10,0),"")</f>
        <v/>
      </c>
      <c r="W110" s="11" t="str">
        <f>IFERROR(VLOOKUP($R110,I:$Q,9,0),"")</f>
        <v/>
      </c>
      <c r="X110" s="11" t="str">
        <f>IFERROR(VLOOKUP($R110,J:$Q,8,0),"")</f>
        <v/>
      </c>
      <c r="Y110" s="11" t="str">
        <f>IFERROR(VLOOKUP($R110,K:$Q,7,0),"")</f>
        <v/>
      </c>
      <c r="Z110" s="11" t="str">
        <f>IFERROR(VLOOKUP($R110,L:$Q,6,0),"")</f>
        <v/>
      </c>
      <c r="AA110" s="11" t="str">
        <f>IFERROR(VLOOKUP($R110,M:$Q,5,0),"")</f>
        <v/>
      </c>
      <c r="AB110" s="11" t="str">
        <f>IFERROR(VLOOKUP($R110,N:$Q,4,0),"")</f>
        <v/>
      </c>
      <c r="AC110" s="11" t="str">
        <f>IFERROR(VLOOKUP($R110,O:$Q,3,0),"")</f>
        <v/>
      </c>
      <c r="AD110" s="11" t="str">
        <f>IFERROR(VLOOKUP($R110,P:$Q,2,0),"")</f>
        <v/>
      </c>
    </row>
    <row r="111" spans="1:30" x14ac:dyDescent="0.15">
      <c r="A111" s="9">
        <f>'AB Touchpoint System Workbook'!Z122</f>
        <v>43132</v>
      </c>
      <c r="B111" s="11">
        <f t="shared" si="2"/>
        <v>2</v>
      </c>
      <c r="C111" s="12" t="s">
        <v>21</v>
      </c>
      <c r="D111" s="12" t="e">
        <f>Q111&amp;C111&amp;'AB Touchpoint System Workbook'!#REF!</f>
        <v>#REF!</v>
      </c>
      <c r="E111" s="12" t="b">
        <f>IF(ISNUMBER(SEARCH(S$1,$D111)),MAX(E$1:E110)+1)</f>
        <v>0</v>
      </c>
      <c r="F111" s="12" t="b">
        <f>IF(ISNUMBER(SEARCH(T$1,$D111)),MAX(F$1:F110)+1)</f>
        <v>0</v>
      </c>
      <c r="G111" s="12" t="b">
        <f>IF(ISNUMBER(SEARCH(U$1,$D111)),MAX(G$1:G110)+1)</f>
        <v>0</v>
      </c>
      <c r="H111" s="12" t="b">
        <f>IF(ISNUMBER(SEARCH(V$1,$D111)),MAX(H$1:H110)+1)</f>
        <v>0</v>
      </c>
      <c r="I111" s="12" t="b">
        <f>IF(ISNUMBER(SEARCH(W$1,$D111)),MAX(I$1:I110)+1)</f>
        <v>0</v>
      </c>
      <c r="J111" s="12" t="b">
        <f>IF(ISNUMBER(SEARCH(X$1,$D111)),MAX(J$1:J110)+1)</f>
        <v>0</v>
      </c>
      <c r="K111" s="12" t="b">
        <f>IF(ISNUMBER(SEARCH(Y$1,$D111)),MAX(K$1:K110)+1)</f>
        <v>0</v>
      </c>
      <c r="L111" s="12" t="b">
        <f>IF(ISNUMBER(SEARCH(Z$1,$D111)),MAX(L$1:L110)+1)</f>
        <v>0</v>
      </c>
      <c r="M111" s="12" t="b">
        <f>IF(ISNUMBER(SEARCH(AA$1,$D111)),MAX(M$1:M110)+1)</f>
        <v>0</v>
      </c>
      <c r="N111" s="12" t="b">
        <f>IF(ISNUMBER(SEARCH(AB$1,$D111)),MAX(N$1:N110)+1)</f>
        <v>0</v>
      </c>
      <c r="O111" s="12" t="b">
        <f>IF(ISNUMBER(SEARCH(AC$1,$D111)),MAX(O$1:O110)+1)</f>
        <v>0</v>
      </c>
      <c r="P111" s="12" t="b">
        <f>IF(ISNUMBER(SEARCH(AD$1,$D111)),MAX(P$1:P110)+1)</f>
        <v>0</v>
      </c>
      <c r="Q111" s="12" t="str">
        <f>'AB Touchpoint System Workbook'!K122</f>
        <v>Client 110</v>
      </c>
      <c r="R111" s="13">
        <f t="shared" si="3"/>
        <v>110</v>
      </c>
      <c r="S111" s="11" t="str">
        <f>IFERROR(VLOOKUP($R111,E:$Q,13,0),"")</f>
        <v/>
      </c>
      <c r="T111" s="11" t="str">
        <f>IFERROR(VLOOKUP($R111,F:$Q,12,0),"")</f>
        <v/>
      </c>
      <c r="U111" s="11" t="str">
        <f>IFERROR(VLOOKUP($R111,G:$Q,11,0),"")</f>
        <v/>
      </c>
      <c r="V111" s="11" t="str">
        <f>IFERROR(VLOOKUP($R111,H:$Q,10,0),"")</f>
        <v/>
      </c>
      <c r="W111" s="11" t="str">
        <f>IFERROR(VLOOKUP($R111,I:$Q,9,0),"")</f>
        <v/>
      </c>
      <c r="X111" s="11" t="str">
        <f>IFERROR(VLOOKUP($R111,J:$Q,8,0),"")</f>
        <v/>
      </c>
      <c r="Y111" s="11" t="str">
        <f>IFERROR(VLOOKUP($R111,K:$Q,7,0),"")</f>
        <v/>
      </c>
      <c r="Z111" s="11" t="str">
        <f>IFERROR(VLOOKUP($R111,L:$Q,6,0),"")</f>
        <v/>
      </c>
      <c r="AA111" s="11" t="str">
        <f>IFERROR(VLOOKUP($R111,M:$Q,5,0),"")</f>
        <v/>
      </c>
      <c r="AB111" s="11" t="str">
        <f>IFERROR(VLOOKUP($R111,N:$Q,4,0),"")</f>
        <v/>
      </c>
      <c r="AC111" s="11" t="str">
        <f>IFERROR(VLOOKUP($R111,O:$Q,3,0),"")</f>
        <v/>
      </c>
      <c r="AD111" s="11" t="str">
        <f>IFERROR(VLOOKUP($R111,P:$Q,2,0),"")</f>
        <v/>
      </c>
    </row>
    <row r="112" spans="1:30" x14ac:dyDescent="0.15">
      <c r="A112" s="9">
        <f>'AB Touchpoint System Workbook'!Z123</f>
        <v>43160</v>
      </c>
      <c r="B112" s="11">
        <f t="shared" si="2"/>
        <v>3</v>
      </c>
      <c r="C112" s="12" t="s">
        <v>22</v>
      </c>
      <c r="D112" s="12" t="e">
        <f>Q112&amp;C112&amp;'AB Touchpoint System Workbook'!#REF!</f>
        <v>#REF!</v>
      </c>
      <c r="E112" s="12" t="b">
        <f>IF(ISNUMBER(SEARCH(S$1,$D112)),MAX(E$1:E111)+1)</f>
        <v>0</v>
      </c>
      <c r="F112" s="12" t="b">
        <f>IF(ISNUMBER(SEARCH(T$1,$D112)),MAX(F$1:F111)+1)</f>
        <v>0</v>
      </c>
      <c r="G112" s="12" t="b">
        <f>IF(ISNUMBER(SEARCH(U$1,$D112)),MAX(G$1:G111)+1)</f>
        <v>0</v>
      </c>
      <c r="H112" s="12" t="b">
        <f>IF(ISNUMBER(SEARCH(V$1,$D112)),MAX(H$1:H111)+1)</f>
        <v>0</v>
      </c>
      <c r="I112" s="12" t="b">
        <f>IF(ISNUMBER(SEARCH(W$1,$D112)),MAX(I$1:I111)+1)</f>
        <v>0</v>
      </c>
      <c r="J112" s="12" t="b">
        <f>IF(ISNUMBER(SEARCH(X$1,$D112)),MAX(J$1:J111)+1)</f>
        <v>0</v>
      </c>
      <c r="K112" s="12" t="b">
        <f>IF(ISNUMBER(SEARCH(Y$1,$D112)),MAX(K$1:K111)+1)</f>
        <v>0</v>
      </c>
      <c r="L112" s="12" t="b">
        <f>IF(ISNUMBER(SEARCH(Z$1,$D112)),MAX(L$1:L111)+1)</f>
        <v>0</v>
      </c>
      <c r="M112" s="12" t="b">
        <f>IF(ISNUMBER(SEARCH(AA$1,$D112)),MAX(M$1:M111)+1)</f>
        <v>0</v>
      </c>
      <c r="N112" s="12" t="b">
        <f>IF(ISNUMBER(SEARCH(AB$1,$D112)),MAX(N$1:N111)+1)</f>
        <v>0</v>
      </c>
      <c r="O112" s="12" t="b">
        <f>IF(ISNUMBER(SEARCH(AC$1,$D112)),MAX(O$1:O111)+1)</f>
        <v>0</v>
      </c>
      <c r="P112" s="12" t="b">
        <f>IF(ISNUMBER(SEARCH(AD$1,$D112)),MAX(P$1:P111)+1)</f>
        <v>0</v>
      </c>
      <c r="Q112" s="12" t="str">
        <f>'AB Touchpoint System Workbook'!K123</f>
        <v>Client 111</v>
      </c>
      <c r="R112" s="13">
        <f t="shared" si="3"/>
        <v>111</v>
      </c>
      <c r="S112" s="11" t="str">
        <f>IFERROR(VLOOKUP($R112,E:$Q,13,0),"")</f>
        <v/>
      </c>
      <c r="T112" s="11" t="str">
        <f>IFERROR(VLOOKUP($R112,F:$Q,12,0),"")</f>
        <v/>
      </c>
      <c r="U112" s="11" t="str">
        <f>IFERROR(VLOOKUP($R112,G:$Q,11,0),"")</f>
        <v/>
      </c>
      <c r="V112" s="11" t="str">
        <f>IFERROR(VLOOKUP($R112,H:$Q,10,0),"")</f>
        <v/>
      </c>
      <c r="W112" s="11" t="str">
        <f>IFERROR(VLOOKUP($R112,I:$Q,9,0),"")</f>
        <v/>
      </c>
      <c r="X112" s="11" t="str">
        <f>IFERROR(VLOOKUP($R112,J:$Q,8,0),"")</f>
        <v/>
      </c>
      <c r="Y112" s="11" t="str">
        <f>IFERROR(VLOOKUP($R112,K:$Q,7,0),"")</f>
        <v/>
      </c>
      <c r="Z112" s="11" t="str">
        <f>IFERROR(VLOOKUP($R112,L:$Q,6,0),"")</f>
        <v/>
      </c>
      <c r="AA112" s="11" t="str">
        <f>IFERROR(VLOOKUP($R112,M:$Q,5,0),"")</f>
        <v/>
      </c>
      <c r="AB112" s="11" t="str">
        <f>IFERROR(VLOOKUP($R112,N:$Q,4,0),"")</f>
        <v/>
      </c>
      <c r="AC112" s="11" t="str">
        <f>IFERROR(VLOOKUP($R112,O:$Q,3,0),"")</f>
        <v/>
      </c>
      <c r="AD112" s="11" t="str">
        <f>IFERROR(VLOOKUP($R112,P:$Q,2,0),"")</f>
        <v/>
      </c>
    </row>
    <row r="113" spans="1:30" x14ac:dyDescent="0.15">
      <c r="A113" s="9">
        <f>'AB Touchpoint System Workbook'!Z124</f>
        <v>43191</v>
      </c>
      <c r="B113" s="11">
        <f t="shared" si="2"/>
        <v>4</v>
      </c>
      <c r="C113" s="12" t="s">
        <v>23</v>
      </c>
      <c r="D113" s="12" t="e">
        <f>Q113&amp;C113&amp;'AB Touchpoint System Workbook'!#REF!</f>
        <v>#REF!</v>
      </c>
      <c r="E113" s="12" t="b">
        <f>IF(ISNUMBER(SEARCH(S$1,$D113)),MAX(E$1:E112)+1)</f>
        <v>0</v>
      </c>
      <c r="F113" s="12" t="b">
        <f>IF(ISNUMBER(SEARCH(T$1,$D113)),MAX(F$1:F112)+1)</f>
        <v>0</v>
      </c>
      <c r="G113" s="12" t="b">
        <f>IF(ISNUMBER(SEARCH(U$1,$D113)),MAX(G$1:G112)+1)</f>
        <v>0</v>
      </c>
      <c r="H113" s="12" t="b">
        <f>IF(ISNUMBER(SEARCH(V$1,$D113)),MAX(H$1:H112)+1)</f>
        <v>0</v>
      </c>
      <c r="I113" s="12" t="b">
        <f>IF(ISNUMBER(SEARCH(W$1,$D113)),MAX(I$1:I112)+1)</f>
        <v>0</v>
      </c>
      <c r="J113" s="12" t="b">
        <f>IF(ISNUMBER(SEARCH(X$1,$D113)),MAX(J$1:J112)+1)</f>
        <v>0</v>
      </c>
      <c r="K113" s="12" t="b">
        <f>IF(ISNUMBER(SEARCH(Y$1,$D113)),MAX(K$1:K112)+1)</f>
        <v>0</v>
      </c>
      <c r="L113" s="12" t="b">
        <f>IF(ISNUMBER(SEARCH(Z$1,$D113)),MAX(L$1:L112)+1)</f>
        <v>0</v>
      </c>
      <c r="M113" s="12" t="b">
        <f>IF(ISNUMBER(SEARCH(AA$1,$D113)),MAX(M$1:M112)+1)</f>
        <v>0</v>
      </c>
      <c r="N113" s="12" t="b">
        <f>IF(ISNUMBER(SEARCH(AB$1,$D113)),MAX(N$1:N112)+1)</f>
        <v>0</v>
      </c>
      <c r="O113" s="12" t="b">
        <f>IF(ISNUMBER(SEARCH(AC$1,$D113)),MAX(O$1:O112)+1)</f>
        <v>0</v>
      </c>
      <c r="P113" s="12" t="b">
        <f>IF(ISNUMBER(SEARCH(AD$1,$D113)),MAX(P$1:P112)+1)</f>
        <v>0</v>
      </c>
      <c r="Q113" s="12" t="str">
        <f>'AB Touchpoint System Workbook'!K124</f>
        <v>Client 112</v>
      </c>
      <c r="R113" s="13">
        <f t="shared" si="3"/>
        <v>112</v>
      </c>
      <c r="S113" s="11" t="str">
        <f>IFERROR(VLOOKUP($R113,E:$Q,13,0),"")</f>
        <v/>
      </c>
      <c r="T113" s="11" t="str">
        <f>IFERROR(VLOOKUP($R113,F:$Q,12,0),"")</f>
        <v/>
      </c>
      <c r="U113" s="11" t="str">
        <f>IFERROR(VLOOKUP($R113,G:$Q,11,0),"")</f>
        <v/>
      </c>
      <c r="V113" s="11" t="str">
        <f>IFERROR(VLOOKUP($R113,H:$Q,10,0),"")</f>
        <v/>
      </c>
      <c r="W113" s="11" t="str">
        <f>IFERROR(VLOOKUP($R113,I:$Q,9,0),"")</f>
        <v/>
      </c>
      <c r="X113" s="11" t="str">
        <f>IFERROR(VLOOKUP($R113,J:$Q,8,0),"")</f>
        <v/>
      </c>
      <c r="Y113" s="11" t="str">
        <f>IFERROR(VLOOKUP($R113,K:$Q,7,0),"")</f>
        <v/>
      </c>
      <c r="Z113" s="11" t="str">
        <f>IFERROR(VLOOKUP($R113,L:$Q,6,0),"")</f>
        <v/>
      </c>
      <c r="AA113" s="11" t="str">
        <f>IFERROR(VLOOKUP($R113,M:$Q,5,0),"")</f>
        <v/>
      </c>
      <c r="AB113" s="11" t="str">
        <f>IFERROR(VLOOKUP($R113,N:$Q,4,0),"")</f>
        <v/>
      </c>
      <c r="AC113" s="11" t="str">
        <f>IFERROR(VLOOKUP($R113,O:$Q,3,0),"")</f>
        <v/>
      </c>
      <c r="AD113" s="11" t="str">
        <f>IFERROR(VLOOKUP($R113,P:$Q,2,0),"")</f>
        <v/>
      </c>
    </row>
    <row r="114" spans="1:30" x14ac:dyDescent="0.15">
      <c r="A114" s="9">
        <f>'AB Touchpoint System Workbook'!Z125</f>
        <v>43221</v>
      </c>
      <c r="B114" s="11">
        <f t="shared" si="2"/>
        <v>5</v>
      </c>
      <c r="C114" s="12" t="s">
        <v>24</v>
      </c>
      <c r="D114" s="12" t="e">
        <f>Q114&amp;C114&amp;'AB Touchpoint System Workbook'!#REF!</f>
        <v>#REF!</v>
      </c>
      <c r="E114" s="12" t="b">
        <f>IF(ISNUMBER(SEARCH(S$1,$D114)),MAX(E$1:E113)+1)</f>
        <v>0</v>
      </c>
      <c r="F114" s="12" t="b">
        <f>IF(ISNUMBER(SEARCH(T$1,$D114)),MAX(F$1:F113)+1)</f>
        <v>0</v>
      </c>
      <c r="G114" s="12" t="b">
        <f>IF(ISNUMBER(SEARCH(U$1,$D114)),MAX(G$1:G113)+1)</f>
        <v>0</v>
      </c>
      <c r="H114" s="12" t="b">
        <f>IF(ISNUMBER(SEARCH(V$1,$D114)),MAX(H$1:H113)+1)</f>
        <v>0</v>
      </c>
      <c r="I114" s="12" t="b">
        <f>IF(ISNUMBER(SEARCH(W$1,$D114)),MAX(I$1:I113)+1)</f>
        <v>0</v>
      </c>
      <c r="J114" s="12" t="b">
        <f>IF(ISNUMBER(SEARCH(X$1,$D114)),MAX(J$1:J113)+1)</f>
        <v>0</v>
      </c>
      <c r="K114" s="12" t="b">
        <f>IF(ISNUMBER(SEARCH(Y$1,$D114)),MAX(K$1:K113)+1)</f>
        <v>0</v>
      </c>
      <c r="L114" s="12" t="b">
        <f>IF(ISNUMBER(SEARCH(Z$1,$D114)),MAX(L$1:L113)+1)</f>
        <v>0</v>
      </c>
      <c r="M114" s="12" t="b">
        <f>IF(ISNUMBER(SEARCH(AA$1,$D114)),MAX(M$1:M113)+1)</f>
        <v>0</v>
      </c>
      <c r="N114" s="12" t="b">
        <f>IF(ISNUMBER(SEARCH(AB$1,$D114)),MAX(N$1:N113)+1)</f>
        <v>0</v>
      </c>
      <c r="O114" s="12" t="b">
        <f>IF(ISNUMBER(SEARCH(AC$1,$D114)),MAX(O$1:O113)+1)</f>
        <v>0</v>
      </c>
      <c r="P114" s="12" t="b">
        <f>IF(ISNUMBER(SEARCH(AD$1,$D114)),MAX(P$1:P113)+1)</f>
        <v>0</v>
      </c>
      <c r="Q114" s="12" t="str">
        <f>'AB Touchpoint System Workbook'!K125</f>
        <v>Client 113</v>
      </c>
      <c r="R114" s="13">
        <f t="shared" si="3"/>
        <v>113</v>
      </c>
      <c r="S114" s="11" t="str">
        <f>IFERROR(VLOOKUP($R114,E:$Q,13,0),"")</f>
        <v/>
      </c>
      <c r="T114" s="11" t="str">
        <f>IFERROR(VLOOKUP($R114,F:$Q,12,0),"")</f>
        <v/>
      </c>
      <c r="U114" s="11" t="str">
        <f>IFERROR(VLOOKUP($R114,G:$Q,11,0),"")</f>
        <v/>
      </c>
      <c r="V114" s="11" t="str">
        <f>IFERROR(VLOOKUP($R114,H:$Q,10,0),"")</f>
        <v/>
      </c>
      <c r="W114" s="11" t="str">
        <f>IFERROR(VLOOKUP($R114,I:$Q,9,0),"")</f>
        <v/>
      </c>
      <c r="X114" s="11" t="str">
        <f>IFERROR(VLOOKUP($R114,J:$Q,8,0),"")</f>
        <v/>
      </c>
      <c r="Y114" s="11" t="str">
        <f>IFERROR(VLOOKUP($R114,K:$Q,7,0),"")</f>
        <v/>
      </c>
      <c r="Z114" s="11" t="str">
        <f>IFERROR(VLOOKUP($R114,L:$Q,6,0),"")</f>
        <v/>
      </c>
      <c r="AA114" s="11" t="str">
        <f>IFERROR(VLOOKUP($R114,M:$Q,5,0),"")</f>
        <v/>
      </c>
      <c r="AB114" s="11" t="str">
        <f>IFERROR(VLOOKUP($R114,N:$Q,4,0),"")</f>
        <v/>
      </c>
      <c r="AC114" s="11" t="str">
        <f>IFERROR(VLOOKUP($R114,O:$Q,3,0),"")</f>
        <v/>
      </c>
      <c r="AD114" s="11" t="str">
        <f>IFERROR(VLOOKUP($R114,P:$Q,2,0),"")</f>
        <v/>
      </c>
    </row>
    <row r="115" spans="1:30" x14ac:dyDescent="0.15">
      <c r="A115" s="9">
        <f>'AB Touchpoint System Workbook'!Z126</f>
        <v>43252</v>
      </c>
      <c r="B115" s="11">
        <f t="shared" si="2"/>
        <v>6</v>
      </c>
      <c r="C115" s="12" t="s">
        <v>25</v>
      </c>
      <c r="D115" s="12" t="e">
        <f>Q115&amp;C115&amp;'AB Touchpoint System Workbook'!#REF!</f>
        <v>#REF!</v>
      </c>
      <c r="E115" s="12" t="b">
        <f>IF(ISNUMBER(SEARCH(S$1,$D115)),MAX(E$1:E114)+1)</f>
        <v>0</v>
      </c>
      <c r="F115" s="12" t="b">
        <f>IF(ISNUMBER(SEARCH(T$1,$D115)),MAX(F$1:F114)+1)</f>
        <v>0</v>
      </c>
      <c r="G115" s="12" t="b">
        <f>IF(ISNUMBER(SEARCH(U$1,$D115)),MAX(G$1:G114)+1)</f>
        <v>0</v>
      </c>
      <c r="H115" s="12" t="b">
        <f>IF(ISNUMBER(SEARCH(V$1,$D115)),MAX(H$1:H114)+1)</f>
        <v>0</v>
      </c>
      <c r="I115" s="12" t="b">
        <f>IF(ISNUMBER(SEARCH(W$1,$D115)),MAX(I$1:I114)+1)</f>
        <v>0</v>
      </c>
      <c r="J115" s="12" t="b">
        <f>IF(ISNUMBER(SEARCH(X$1,$D115)),MAX(J$1:J114)+1)</f>
        <v>0</v>
      </c>
      <c r="K115" s="12" t="b">
        <f>IF(ISNUMBER(SEARCH(Y$1,$D115)),MAX(K$1:K114)+1)</f>
        <v>0</v>
      </c>
      <c r="L115" s="12" t="b">
        <f>IF(ISNUMBER(SEARCH(Z$1,$D115)),MAX(L$1:L114)+1)</f>
        <v>0</v>
      </c>
      <c r="M115" s="12" t="b">
        <f>IF(ISNUMBER(SEARCH(AA$1,$D115)),MAX(M$1:M114)+1)</f>
        <v>0</v>
      </c>
      <c r="N115" s="12" t="b">
        <f>IF(ISNUMBER(SEARCH(AB$1,$D115)),MAX(N$1:N114)+1)</f>
        <v>0</v>
      </c>
      <c r="O115" s="12" t="b">
        <f>IF(ISNUMBER(SEARCH(AC$1,$D115)),MAX(O$1:O114)+1)</f>
        <v>0</v>
      </c>
      <c r="P115" s="12" t="b">
        <f>IF(ISNUMBER(SEARCH(AD$1,$D115)),MAX(P$1:P114)+1)</f>
        <v>0</v>
      </c>
      <c r="Q115" s="12" t="str">
        <f>'AB Touchpoint System Workbook'!K126</f>
        <v>Client 114</v>
      </c>
      <c r="R115" s="13">
        <f t="shared" si="3"/>
        <v>114</v>
      </c>
      <c r="S115" s="11" t="str">
        <f>IFERROR(VLOOKUP($R115,E:$Q,13,0),"")</f>
        <v/>
      </c>
      <c r="T115" s="11" t="str">
        <f>IFERROR(VLOOKUP($R115,F:$Q,12,0),"")</f>
        <v/>
      </c>
      <c r="U115" s="11" t="str">
        <f>IFERROR(VLOOKUP($R115,G:$Q,11,0),"")</f>
        <v/>
      </c>
      <c r="V115" s="11" t="str">
        <f>IFERROR(VLOOKUP($R115,H:$Q,10,0),"")</f>
        <v/>
      </c>
      <c r="W115" s="11" t="str">
        <f>IFERROR(VLOOKUP($R115,I:$Q,9,0),"")</f>
        <v/>
      </c>
      <c r="X115" s="11" t="str">
        <f>IFERROR(VLOOKUP($R115,J:$Q,8,0),"")</f>
        <v/>
      </c>
      <c r="Y115" s="11" t="str">
        <f>IFERROR(VLOOKUP($R115,K:$Q,7,0),"")</f>
        <v/>
      </c>
      <c r="Z115" s="11" t="str">
        <f>IFERROR(VLOOKUP($R115,L:$Q,6,0),"")</f>
        <v/>
      </c>
      <c r="AA115" s="11" t="str">
        <f>IFERROR(VLOOKUP($R115,M:$Q,5,0),"")</f>
        <v/>
      </c>
      <c r="AB115" s="11" t="str">
        <f>IFERROR(VLOOKUP($R115,N:$Q,4,0),"")</f>
        <v/>
      </c>
      <c r="AC115" s="11" t="str">
        <f>IFERROR(VLOOKUP($R115,O:$Q,3,0),"")</f>
        <v/>
      </c>
      <c r="AD115" s="11" t="str">
        <f>IFERROR(VLOOKUP($R115,P:$Q,2,0),"")</f>
        <v/>
      </c>
    </row>
    <row r="116" spans="1:30" x14ac:dyDescent="0.15">
      <c r="A116" s="9">
        <f>'AB Touchpoint System Workbook'!Z127</f>
        <v>43282</v>
      </c>
      <c r="B116" s="11">
        <f t="shared" si="2"/>
        <v>7</v>
      </c>
      <c r="C116" s="12" t="s">
        <v>26</v>
      </c>
      <c r="D116" s="12" t="e">
        <f>Q116&amp;C116&amp;'AB Touchpoint System Workbook'!#REF!</f>
        <v>#REF!</v>
      </c>
      <c r="E116" s="12" t="b">
        <f>IF(ISNUMBER(SEARCH(S$1,$D116)),MAX(E$1:E115)+1)</f>
        <v>0</v>
      </c>
      <c r="F116" s="12" t="b">
        <f>IF(ISNUMBER(SEARCH(T$1,$D116)),MAX(F$1:F115)+1)</f>
        <v>0</v>
      </c>
      <c r="G116" s="12" t="b">
        <f>IF(ISNUMBER(SEARCH(U$1,$D116)),MAX(G$1:G115)+1)</f>
        <v>0</v>
      </c>
      <c r="H116" s="12" t="b">
        <f>IF(ISNUMBER(SEARCH(V$1,$D116)),MAX(H$1:H115)+1)</f>
        <v>0</v>
      </c>
      <c r="I116" s="12" t="b">
        <f>IF(ISNUMBER(SEARCH(W$1,$D116)),MAX(I$1:I115)+1)</f>
        <v>0</v>
      </c>
      <c r="J116" s="12" t="b">
        <f>IF(ISNUMBER(SEARCH(X$1,$D116)),MAX(J$1:J115)+1)</f>
        <v>0</v>
      </c>
      <c r="K116" s="12" t="b">
        <f>IF(ISNUMBER(SEARCH(Y$1,$D116)),MAX(K$1:K115)+1)</f>
        <v>0</v>
      </c>
      <c r="L116" s="12" t="b">
        <f>IF(ISNUMBER(SEARCH(Z$1,$D116)),MAX(L$1:L115)+1)</f>
        <v>0</v>
      </c>
      <c r="M116" s="12" t="b">
        <f>IF(ISNUMBER(SEARCH(AA$1,$D116)),MAX(M$1:M115)+1)</f>
        <v>0</v>
      </c>
      <c r="N116" s="12" t="b">
        <f>IF(ISNUMBER(SEARCH(AB$1,$D116)),MAX(N$1:N115)+1)</f>
        <v>0</v>
      </c>
      <c r="O116" s="12" t="b">
        <f>IF(ISNUMBER(SEARCH(AC$1,$D116)),MAX(O$1:O115)+1)</f>
        <v>0</v>
      </c>
      <c r="P116" s="12" t="b">
        <f>IF(ISNUMBER(SEARCH(AD$1,$D116)),MAX(P$1:P115)+1)</f>
        <v>0</v>
      </c>
      <c r="Q116" s="12" t="str">
        <f>'AB Touchpoint System Workbook'!K127</f>
        <v>Client 115</v>
      </c>
      <c r="R116" s="13">
        <f t="shared" si="3"/>
        <v>115</v>
      </c>
      <c r="S116" s="11" t="str">
        <f>IFERROR(VLOOKUP($R116,E:$Q,13,0),"")</f>
        <v/>
      </c>
      <c r="T116" s="11" t="str">
        <f>IFERROR(VLOOKUP($R116,F:$Q,12,0),"")</f>
        <v/>
      </c>
      <c r="U116" s="11" t="str">
        <f>IFERROR(VLOOKUP($R116,G:$Q,11,0),"")</f>
        <v/>
      </c>
      <c r="V116" s="11" t="str">
        <f>IFERROR(VLOOKUP($R116,H:$Q,10,0),"")</f>
        <v/>
      </c>
      <c r="W116" s="11" t="str">
        <f>IFERROR(VLOOKUP($R116,I:$Q,9,0),"")</f>
        <v/>
      </c>
      <c r="X116" s="11" t="str">
        <f>IFERROR(VLOOKUP($R116,J:$Q,8,0),"")</f>
        <v/>
      </c>
      <c r="Y116" s="11" t="str">
        <f>IFERROR(VLOOKUP($R116,K:$Q,7,0),"")</f>
        <v/>
      </c>
      <c r="Z116" s="11" t="str">
        <f>IFERROR(VLOOKUP($R116,L:$Q,6,0),"")</f>
        <v/>
      </c>
      <c r="AA116" s="11" t="str">
        <f>IFERROR(VLOOKUP($R116,M:$Q,5,0),"")</f>
        <v/>
      </c>
      <c r="AB116" s="11" t="str">
        <f>IFERROR(VLOOKUP($R116,N:$Q,4,0),"")</f>
        <v/>
      </c>
      <c r="AC116" s="11" t="str">
        <f>IFERROR(VLOOKUP($R116,O:$Q,3,0),"")</f>
        <v/>
      </c>
      <c r="AD116" s="11" t="str">
        <f>IFERROR(VLOOKUP($R116,P:$Q,2,0),"")</f>
        <v/>
      </c>
    </row>
    <row r="117" spans="1:30" x14ac:dyDescent="0.15">
      <c r="A117" s="9">
        <f>'AB Touchpoint System Workbook'!Z128</f>
        <v>43313</v>
      </c>
      <c r="B117" s="11">
        <f t="shared" si="2"/>
        <v>8</v>
      </c>
      <c r="C117" s="12" t="s">
        <v>27</v>
      </c>
      <c r="D117" s="12" t="e">
        <f>Q117&amp;C117&amp;'AB Touchpoint System Workbook'!#REF!</f>
        <v>#REF!</v>
      </c>
      <c r="E117" s="12" t="b">
        <f>IF(ISNUMBER(SEARCH(S$1,$D117)),MAX(E$1:E116)+1)</f>
        <v>0</v>
      </c>
      <c r="F117" s="12" t="b">
        <f>IF(ISNUMBER(SEARCH(T$1,$D117)),MAX(F$1:F116)+1)</f>
        <v>0</v>
      </c>
      <c r="G117" s="12" t="b">
        <f>IF(ISNUMBER(SEARCH(U$1,$D117)),MAX(G$1:G116)+1)</f>
        <v>0</v>
      </c>
      <c r="H117" s="12" t="b">
        <f>IF(ISNUMBER(SEARCH(V$1,$D117)),MAX(H$1:H116)+1)</f>
        <v>0</v>
      </c>
      <c r="I117" s="12" t="b">
        <f>IF(ISNUMBER(SEARCH(W$1,$D117)),MAX(I$1:I116)+1)</f>
        <v>0</v>
      </c>
      <c r="J117" s="12" t="b">
        <f>IF(ISNUMBER(SEARCH(X$1,$D117)),MAX(J$1:J116)+1)</f>
        <v>0</v>
      </c>
      <c r="K117" s="12" t="b">
        <f>IF(ISNUMBER(SEARCH(Y$1,$D117)),MAX(K$1:K116)+1)</f>
        <v>0</v>
      </c>
      <c r="L117" s="12" t="b">
        <f>IF(ISNUMBER(SEARCH(Z$1,$D117)),MAX(L$1:L116)+1)</f>
        <v>0</v>
      </c>
      <c r="M117" s="12" t="b">
        <f>IF(ISNUMBER(SEARCH(AA$1,$D117)),MAX(M$1:M116)+1)</f>
        <v>0</v>
      </c>
      <c r="N117" s="12" t="b">
        <f>IF(ISNUMBER(SEARCH(AB$1,$D117)),MAX(N$1:N116)+1)</f>
        <v>0</v>
      </c>
      <c r="O117" s="12" t="b">
        <f>IF(ISNUMBER(SEARCH(AC$1,$D117)),MAX(O$1:O116)+1)</f>
        <v>0</v>
      </c>
      <c r="P117" s="12" t="b">
        <f>IF(ISNUMBER(SEARCH(AD$1,$D117)),MAX(P$1:P116)+1)</f>
        <v>0</v>
      </c>
      <c r="Q117" s="12" t="str">
        <f>'AB Touchpoint System Workbook'!K128</f>
        <v>Client 116</v>
      </c>
      <c r="R117" s="13">
        <f t="shared" si="3"/>
        <v>116</v>
      </c>
      <c r="S117" s="11" t="str">
        <f>IFERROR(VLOOKUP($R117,E:$Q,13,0),"")</f>
        <v/>
      </c>
      <c r="T117" s="11" t="str">
        <f>IFERROR(VLOOKUP($R117,F:$Q,12,0),"")</f>
        <v/>
      </c>
      <c r="U117" s="11" t="str">
        <f>IFERROR(VLOOKUP($R117,G:$Q,11,0),"")</f>
        <v/>
      </c>
      <c r="V117" s="11" t="str">
        <f>IFERROR(VLOOKUP($R117,H:$Q,10,0),"")</f>
        <v/>
      </c>
      <c r="W117" s="11" t="str">
        <f>IFERROR(VLOOKUP($R117,I:$Q,9,0),"")</f>
        <v/>
      </c>
      <c r="X117" s="11" t="str">
        <f>IFERROR(VLOOKUP($R117,J:$Q,8,0),"")</f>
        <v/>
      </c>
      <c r="Y117" s="11" t="str">
        <f>IFERROR(VLOOKUP($R117,K:$Q,7,0),"")</f>
        <v/>
      </c>
      <c r="Z117" s="11" t="str">
        <f>IFERROR(VLOOKUP($R117,L:$Q,6,0),"")</f>
        <v/>
      </c>
      <c r="AA117" s="11" t="str">
        <f>IFERROR(VLOOKUP($R117,M:$Q,5,0),"")</f>
        <v/>
      </c>
      <c r="AB117" s="11" t="str">
        <f>IFERROR(VLOOKUP($R117,N:$Q,4,0),"")</f>
        <v/>
      </c>
      <c r="AC117" s="11" t="str">
        <f>IFERROR(VLOOKUP($R117,O:$Q,3,0),"")</f>
        <v/>
      </c>
      <c r="AD117" s="11" t="str">
        <f>IFERROR(VLOOKUP($R117,P:$Q,2,0),"")</f>
        <v/>
      </c>
    </row>
    <row r="118" spans="1:30" x14ac:dyDescent="0.15">
      <c r="A118" s="9">
        <f>'AB Touchpoint System Workbook'!Z129</f>
        <v>43344</v>
      </c>
      <c r="B118" s="11">
        <f t="shared" si="2"/>
        <v>9</v>
      </c>
      <c r="C118" s="12" t="s">
        <v>28</v>
      </c>
      <c r="D118" s="12" t="e">
        <f>Q118&amp;C118&amp;'AB Touchpoint System Workbook'!#REF!</f>
        <v>#REF!</v>
      </c>
      <c r="E118" s="12" t="b">
        <f>IF(ISNUMBER(SEARCH(S$1,$D118)),MAX(E$1:E117)+1)</f>
        <v>0</v>
      </c>
      <c r="F118" s="12" t="b">
        <f>IF(ISNUMBER(SEARCH(T$1,$D118)),MAX(F$1:F117)+1)</f>
        <v>0</v>
      </c>
      <c r="G118" s="12" t="b">
        <f>IF(ISNUMBER(SEARCH(U$1,$D118)),MAX(G$1:G117)+1)</f>
        <v>0</v>
      </c>
      <c r="H118" s="12" t="b">
        <f>IF(ISNUMBER(SEARCH(V$1,$D118)),MAX(H$1:H117)+1)</f>
        <v>0</v>
      </c>
      <c r="I118" s="12" t="b">
        <f>IF(ISNUMBER(SEARCH(W$1,$D118)),MAX(I$1:I117)+1)</f>
        <v>0</v>
      </c>
      <c r="J118" s="12" t="b">
        <f>IF(ISNUMBER(SEARCH(X$1,$D118)),MAX(J$1:J117)+1)</f>
        <v>0</v>
      </c>
      <c r="K118" s="12" t="b">
        <f>IF(ISNUMBER(SEARCH(Y$1,$D118)),MAX(K$1:K117)+1)</f>
        <v>0</v>
      </c>
      <c r="L118" s="12" t="b">
        <f>IF(ISNUMBER(SEARCH(Z$1,$D118)),MAX(L$1:L117)+1)</f>
        <v>0</v>
      </c>
      <c r="M118" s="12" t="b">
        <f>IF(ISNUMBER(SEARCH(AA$1,$D118)),MAX(M$1:M117)+1)</f>
        <v>0</v>
      </c>
      <c r="N118" s="12" t="b">
        <f>IF(ISNUMBER(SEARCH(AB$1,$D118)),MAX(N$1:N117)+1)</f>
        <v>0</v>
      </c>
      <c r="O118" s="12" t="b">
        <f>IF(ISNUMBER(SEARCH(AC$1,$D118)),MAX(O$1:O117)+1)</f>
        <v>0</v>
      </c>
      <c r="P118" s="12" t="b">
        <f>IF(ISNUMBER(SEARCH(AD$1,$D118)),MAX(P$1:P117)+1)</f>
        <v>0</v>
      </c>
      <c r="Q118" s="12" t="str">
        <f>'AB Touchpoint System Workbook'!K129</f>
        <v>Client 117</v>
      </c>
      <c r="R118" s="13">
        <f t="shared" si="3"/>
        <v>117</v>
      </c>
      <c r="S118" s="11" t="str">
        <f>IFERROR(VLOOKUP($R118,E:$Q,13,0),"")</f>
        <v/>
      </c>
      <c r="T118" s="11" t="str">
        <f>IFERROR(VLOOKUP($R118,F:$Q,12,0),"")</f>
        <v/>
      </c>
      <c r="U118" s="11" t="str">
        <f>IFERROR(VLOOKUP($R118,G:$Q,11,0),"")</f>
        <v/>
      </c>
      <c r="V118" s="11" t="str">
        <f>IFERROR(VLOOKUP($R118,H:$Q,10,0),"")</f>
        <v/>
      </c>
      <c r="W118" s="11" t="str">
        <f>IFERROR(VLOOKUP($R118,I:$Q,9,0),"")</f>
        <v/>
      </c>
      <c r="X118" s="11" t="str">
        <f>IFERROR(VLOOKUP($R118,J:$Q,8,0),"")</f>
        <v/>
      </c>
      <c r="Y118" s="11" t="str">
        <f>IFERROR(VLOOKUP($R118,K:$Q,7,0),"")</f>
        <v/>
      </c>
      <c r="Z118" s="11" t="str">
        <f>IFERROR(VLOOKUP($R118,L:$Q,6,0),"")</f>
        <v/>
      </c>
      <c r="AA118" s="11" t="str">
        <f>IFERROR(VLOOKUP($R118,M:$Q,5,0),"")</f>
        <v/>
      </c>
      <c r="AB118" s="11" t="str">
        <f>IFERROR(VLOOKUP($R118,N:$Q,4,0),"")</f>
        <v/>
      </c>
      <c r="AC118" s="11" t="str">
        <f>IFERROR(VLOOKUP($R118,O:$Q,3,0),"")</f>
        <v/>
      </c>
      <c r="AD118" s="11" t="str">
        <f>IFERROR(VLOOKUP($R118,P:$Q,2,0),"")</f>
        <v/>
      </c>
    </row>
    <row r="119" spans="1:30" x14ac:dyDescent="0.15">
      <c r="A119" s="9">
        <f>'AB Touchpoint System Workbook'!Z130</f>
        <v>43374</v>
      </c>
      <c r="B119" s="11">
        <f t="shared" si="2"/>
        <v>10</v>
      </c>
      <c r="C119" s="12" t="s">
        <v>1</v>
      </c>
      <c r="D119" s="12" t="e">
        <f>Q119&amp;C119&amp;'AB Touchpoint System Workbook'!#REF!</f>
        <v>#REF!</v>
      </c>
      <c r="E119" s="12" t="b">
        <f>IF(ISNUMBER(SEARCH(S$1,$D119)),MAX(E$1:E118)+1)</f>
        <v>0</v>
      </c>
      <c r="F119" s="12" t="b">
        <f>IF(ISNUMBER(SEARCH(T$1,$D119)),MAX(F$1:F118)+1)</f>
        <v>0</v>
      </c>
      <c r="G119" s="12" t="b">
        <f>IF(ISNUMBER(SEARCH(U$1,$D119)),MAX(G$1:G118)+1)</f>
        <v>0</v>
      </c>
      <c r="H119" s="12" t="b">
        <f>IF(ISNUMBER(SEARCH(V$1,$D119)),MAX(H$1:H118)+1)</f>
        <v>0</v>
      </c>
      <c r="I119" s="12" t="b">
        <f>IF(ISNUMBER(SEARCH(W$1,$D119)),MAX(I$1:I118)+1)</f>
        <v>0</v>
      </c>
      <c r="J119" s="12" t="b">
        <f>IF(ISNUMBER(SEARCH(X$1,$D119)),MAX(J$1:J118)+1)</f>
        <v>0</v>
      </c>
      <c r="K119" s="12" t="b">
        <f>IF(ISNUMBER(SEARCH(Y$1,$D119)),MAX(K$1:K118)+1)</f>
        <v>0</v>
      </c>
      <c r="L119" s="12" t="b">
        <f>IF(ISNUMBER(SEARCH(Z$1,$D119)),MAX(L$1:L118)+1)</f>
        <v>0</v>
      </c>
      <c r="M119" s="12" t="b">
        <f>IF(ISNUMBER(SEARCH(AA$1,$D119)),MAX(M$1:M118)+1)</f>
        <v>0</v>
      </c>
      <c r="N119" s="12" t="b">
        <f>IF(ISNUMBER(SEARCH(AB$1,$D119)),MAX(N$1:N118)+1)</f>
        <v>0</v>
      </c>
      <c r="O119" s="12" t="b">
        <f>IF(ISNUMBER(SEARCH(AC$1,$D119)),MAX(O$1:O118)+1)</f>
        <v>0</v>
      </c>
      <c r="P119" s="12" t="b">
        <f>IF(ISNUMBER(SEARCH(AD$1,$D119)),MAX(P$1:P118)+1)</f>
        <v>0</v>
      </c>
      <c r="Q119" s="12" t="str">
        <f>'AB Touchpoint System Workbook'!K130</f>
        <v>Client 118</v>
      </c>
      <c r="R119" s="13">
        <f t="shared" si="3"/>
        <v>118</v>
      </c>
      <c r="S119" s="11" t="str">
        <f>IFERROR(VLOOKUP($R119,E:$Q,13,0),"")</f>
        <v/>
      </c>
      <c r="T119" s="11" t="str">
        <f>IFERROR(VLOOKUP($R119,F:$Q,12,0),"")</f>
        <v/>
      </c>
      <c r="U119" s="11" t="str">
        <f>IFERROR(VLOOKUP($R119,G:$Q,11,0),"")</f>
        <v/>
      </c>
      <c r="V119" s="11" t="str">
        <f>IFERROR(VLOOKUP($R119,H:$Q,10,0),"")</f>
        <v/>
      </c>
      <c r="W119" s="11" t="str">
        <f>IFERROR(VLOOKUP($R119,I:$Q,9,0),"")</f>
        <v/>
      </c>
      <c r="X119" s="11" t="str">
        <f>IFERROR(VLOOKUP($R119,J:$Q,8,0),"")</f>
        <v/>
      </c>
      <c r="Y119" s="11" t="str">
        <f>IFERROR(VLOOKUP($R119,K:$Q,7,0),"")</f>
        <v/>
      </c>
      <c r="Z119" s="11" t="str">
        <f>IFERROR(VLOOKUP($R119,L:$Q,6,0),"")</f>
        <v/>
      </c>
      <c r="AA119" s="11" t="str">
        <f>IFERROR(VLOOKUP($R119,M:$Q,5,0),"")</f>
        <v/>
      </c>
      <c r="AB119" s="11" t="str">
        <f>IFERROR(VLOOKUP($R119,N:$Q,4,0),"")</f>
        <v/>
      </c>
      <c r="AC119" s="11" t="str">
        <f>IFERROR(VLOOKUP($R119,O:$Q,3,0),"")</f>
        <v/>
      </c>
      <c r="AD119" s="11" t="str">
        <f>IFERROR(VLOOKUP($R119,P:$Q,2,0),"")</f>
        <v/>
      </c>
    </row>
    <row r="120" spans="1:30" x14ac:dyDescent="0.15">
      <c r="A120" s="9">
        <f>'AB Touchpoint System Workbook'!Z131</f>
        <v>43405</v>
      </c>
      <c r="B120" s="11">
        <f t="shared" si="2"/>
        <v>11</v>
      </c>
      <c r="C120" s="12" t="s">
        <v>18</v>
      </c>
      <c r="D120" s="12" t="e">
        <f>Q120&amp;C120&amp;'AB Touchpoint System Workbook'!#REF!</f>
        <v>#REF!</v>
      </c>
      <c r="E120" s="12" t="b">
        <f>IF(ISNUMBER(SEARCH(S$1,$D120)),MAX(E$1:E119)+1)</f>
        <v>0</v>
      </c>
      <c r="F120" s="12" t="b">
        <f>IF(ISNUMBER(SEARCH(T$1,$D120)),MAX(F$1:F119)+1)</f>
        <v>0</v>
      </c>
      <c r="G120" s="12" t="b">
        <f>IF(ISNUMBER(SEARCH(U$1,$D120)),MAX(G$1:G119)+1)</f>
        <v>0</v>
      </c>
      <c r="H120" s="12" t="b">
        <f>IF(ISNUMBER(SEARCH(V$1,$D120)),MAX(H$1:H119)+1)</f>
        <v>0</v>
      </c>
      <c r="I120" s="12" t="b">
        <f>IF(ISNUMBER(SEARCH(W$1,$D120)),MAX(I$1:I119)+1)</f>
        <v>0</v>
      </c>
      <c r="J120" s="12" t="b">
        <f>IF(ISNUMBER(SEARCH(X$1,$D120)),MAX(J$1:J119)+1)</f>
        <v>0</v>
      </c>
      <c r="K120" s="12" t="b">
        <f>IF(ISNUMBER(SEARCH(Y$1,$D120)),MAX(K$1:K119)+1)</f>
        <v>0</v>
      </c>
      <c r="L120" s="12" t="b">
        <f>IF(ISNUMBER(SEARCH(Z$1,$D120)),MAX(L$1:L119)+1)</f>
        <v>0</v>
      </c>
      <c r="M120" s="12" t="b">
        <f>IF(ISNUMBER(SEARCH(AA$1,$D120)),MAX(M$1:M119)+1)</f>
        <v>0</v>
      </c>
      <c r="N120" s="12" t="b">
        <f>IF(ISNUMBER(SEARCH(AB$1,$D120)),MAX(N$1:N119)+1)</f>
        <v>0</v>
      </c>
      <c r="O120" s="12" t="b">
        <f>IF(ISNUMBER(SEARCH(AC$1,$D120)),MAX(O$1:O119)+1)</f>
        <v>0</v>
      </c>
      <c r="P120" s="12" t="b">
        <f>IF(ISNUMBER(SEARCH(AD$1,$D120)),MAX(P$1:P119)+1)</f>
        <v>0</v>
      </c>
      <c r="Q120" s="12" t="str">
        <f>'AB Touchpoint System Workbook'!K131</f>
        <v>Client 119</v>
      </c>
      <c r="R120" s="13">
        <f t="shared" si="3"/>
        <v>119</v>
      </c>
      <c r="S120" s="11" t="str">
        <f>IFERROR(VLOOKUP($R120,E:$Q,13,0),"")</f>
        <v/>
      </c>
      <c r="T120" s="11" t="str">
        <f>IFERROR(VLOOKUP($R120,F:$Q,12,0),"")</f>
        <v/>
      </c>
      <c r="U120" s="11" t="str">
        <f>IFERROR(VLOOKUP($R120,G:$Q,11,0),"")</f>
        <v/>
      </c>
      <c r="V120" s="11" t="str">
        <f>IFERROR(VLOOKUP($R120,H:$Q,10,0),"")</f>
        <v/>
      </c>
      <c r="W120" s="11" t="str">
        <f>IFERROR(VLOOKUP($R120,I:$Q,9,0),"")</f>
        <v/>
      </c>
      <c r="X120" s="11" t="str">
        <f>IFERROR(VLOOKUP($R120,J:$Q,8,0),"")</f>
        <v/>
      </c>
      <c r="Y120" s="11" t="str">
        <f>IFERROR(VLOOKUP($R120,K:$Q,7,0),"")</f>
        <v/>
      </c>
      <c r="Z120" s="11" t="str">
        <f>IFERROR(VLOOKUP($R120,L:$Q,6,0),"")</f>
        <v/>
      </c>
      <c r="AA120" s="11" t="str">
        <f>IFERROR(VLOOKUP($R120,M:$Q,5,0),"")</f>
        <v/>
      </c>
      <c r="AB120" s="11" t="str">
        <f>IFERROR(VLOOKUP($R120,N:$Q,4,0),"")</f>
        <v/>
      </c>
      <c r="AC120" s="11" t="str">
        <f>IFERROR(VLOOKUP($R120,O:$Q,3,0),"")</f>
        <v/>
      </c>
      <c r="AD120" s="11" t="str">
        <f>IFERROR(VLOOKUP($R120,P:$Q,2,0),"")</f>
        <v/>
      </c>
    </row>
    <row r="121" spans="1:30" x14ac:dyDescent="0.15">
      <c r="A121" s="9">
        <f>'AB Touchpoint System Workbook'!Z132</f>
        <v>43435</v>
      </c>
      <c r="B121" s="11">
        <f t="shared" si="2"/>
        <v>12</v>
      </c>
      <c r="C121" s="12" t="s">
        <v>19</v>
      </c>
      <c r="D121" s="12" t="e">
        <f>Q121&amp;C121&amp;'AB Touchpoint System Workbook'!#REF!</f>
        <v>#REF!</v>
      </c>
      <c r="E121" s="12" t="b">
        <f>IF(ISNUMBER(SEARCH(S$1,$D121)),MAX(E$1:E120)+1)</f>
        <v>0</v>
      </c>
      <c r="F121" s="12" t="b">
        <f>IF(ISNUMBER(SEARCH(T$1,$D121)),MAX(F$1:F120)+1)</f>
        <v>0</v>
      </c>
      <c r="G121" s="12" t="b">
        <f>IF(ISNUMBER(SEARCH(U$1,$D121)),MAX(G$1:G120)+1)</f>
        <v>0</v>
      </c>
      <c r="H121" s="12" t="b">
        <f>IF(ISNUMBER(SEARCH(V$1,$D121)),MAX(H$1:H120)+1)</f>
        <v>0</v>
      </c>
      <c r="I121" s="12" t="b">
        <f>IF(ISNUMBER(SEARCH(W$1,$D121)),MAX(I$1:I120)+1)</f>
        <v>0</v>
      </c>
      <c r="J121" s="12" t="b">
        <f>IF(ISNUMBER(SEARCH(X$1,$D121)),MAX(J$1:J120)+1)</f>
        <v>0</v>
      </c>
      <c r="K121" s="12" t="b">
        <f>IF(ISNUMBER(SEARCH(Y$1,$D121)),MAX(K$1:K120)+1)</f>
        <v>0</v>
      </c>
      <c r="L121" s="12" t="b">
        <f>IF(ISNUMBER(SEARCH(Z$1,$D121)),MAX(L$1:L120)+1)</f>
        <v>0</v>
      </c>
      <c r="M121" s="12" t="b">
        <f>IF(ISNUMBER(SEARCH(AA$1,$D121)),MAX(M$1:M120)+1)</f>
        <v>0</v>
      </c>
      <c r="N121" s="12" t="b">
        <f>IF(ISNUMBER(SEARCH(AB$1,$D121)),MAX(N$1:N120)+1)</f>
        <v>0</v>
      </c>
      <c r="O121" s="12" t="b">
        <f>IF(ISNUMBER(SEARCH(AC$1,$D121)),MAX(O$1:O120)+1)</f>
        <v>0</v>
      </c>
      <c r="P121" s="12" t="b">
        <f>IF(ISNUMBER(SEARCH(AD$1,$D121)),MAX(P$1:P120)+1)</f>
        <v>0</v>
      </c>
      <c r="Q121" s="12" t="str">
        <f>'AB Touchpoint System Workbook'!K132</f>
        <v>Client 120</v>
      </c>
      <c r="R121" s="13">
        <f t="shared" si="3"/>
        <v>120</v>
      </c>
      <c r="S121" s="11" t="str">
        <f>IFERROR(VLOOKUP($R121,E:$Q,13,0),"")</f>
        <v/>
      </c>
      <c r="T121" s="11" t="str">
        <f>IFERROR(VLOOKUP($R121,F:$Q,12,0),"")</f>
        <v/>
      </c>
      <c r="U121" s="11" t="str">
        <f>IFERROR(VLOOKUP($R121,G:$Q,11,0),"")</f>
        <v/>
      </c>
      <c r="V121" s="11" t="str">
        <f>IFERROR(VLOOKUP($R121,H:$Q,10,0),"")</f>
        <v/>
      </c>
      <c r="W121" s="11" t="str">
        <f>IFERROR(VLOOKUP($R121,I:$Q,9,0),"")</f>
        <v/>
      </c>
      <c r="X121" s="11" t="str">
        <f>IFERROR(VLOOKUP($R121,J:$Q,8,0),"")</f>
        <v/>
      </c>
      <c r="Y121" s="11" t="str">
        <f>IFERROR(VLOOKUP($R121,K:$Q,7,0),"")</f>
        <v/>
      </c>
      <c r="Z121" s="11" t="str">
        <f>IFERROR(VLOOKUP($R121,L:$Q,6,0),"")</f>
        <v/>
      </c>
      <c r="AA121" s="11" t="str">
        <f>IFERROR(VLOOKUP($R121,M:$Q,5,0),"")</f>
        <v/>
      </c>
      <c r="AB121" s="11" t="str">
        <f>IFERROR(VLOOKUP($R121,N:$Q,4,0),"")</f>
        <v/>
      </c>
      <c r="AC121" s="11" t="str">
        <f>IFERROR(VLOOKUP($R121,O:$Q,3,0),"")</f>
        <v/>
      </c>
      <c r="AD121" s="11" t="str">
        <f>IFERROR(VLOOKUP($R121,P:$Q,2,0),"")</f>
        <v/>
      </c>
    </row>
    <row r="122" spans="1:30" x14ac:dyDescent="0.15">
      <c r="A122" s="9">
        <f>'AB Touchpoint System Workbook'!Z133</f>
        <v>43101</v>
      </c>
      <c r="B122" s="11">
        <f t="shared" si="2"/>
        <v>1</v>
      </c>
      <c r="C122" s="12" t="s">
        <v>20</v>
      </c>
      <c r="D122" s="12" t="e">
        <f>Q122&amp;C122&amp;'AB Touchpoint System Workbook'!#REF!</f>
        <v>#REF!</v>
      </c>
      <c r="E122" s="12" t="b">
        <f>IF(ISNUMBER(SEARCH(S$1,$D122)),MAX(E$1:E121)+1)</f>
        <v>0</v>
      </c>
      <c r="F122" s="12" t="b">
        <f>IF(ISNUMBER(SEARCH(T$1,$D122)),MAX(F$1:F121)+1)</f>
        <v>0</v>
      </c>
      <c r="G122" s="12" t="b">
        <f>IF(ISNUMBER(SEARCH(U$1,$D122)),MAX(G$1:G121)+1)</f>
        <v>0</v>
      </c>
      <c r="H122" s="12" t="b">
        <f>IF(ISNUMBER(SEARCH(V$1,$D122)),MAX(H$1:H121)+1)</f>
        <v>0</v>
      </c>
      <c r="I122" s="12" t="b">
        <f>IF(ISNUMBER(SEARCH(W$1,$D122)),MAX(I$1:I121)+1)</f>
        <v>0</v>
      </c>
      <c r="J122" s="12" t="b">
        <f>IF(ISNUMBER(SEARCH(X$1,$D122)),MAX(J$1:J121)+1)</f>
        <v>0</v>
      </c>
      <c r="K122" s="12" t="b">
        <f>IF(ISNUMBER(SEARCH(Y$1,$D122)),MAX(K$1:K121)+1)</f>
        <v>0</v>
      </c>
      <c r="L122" s="12" t="b">
        <f>IF(ISNUMBER(SEARCH(Z$1,$D122)),MAX(L$1:L121)+1)</f>
        <v>0</v>
      </c>
      <c r="M122" s="12" t="b">
        <f>IF(ISNUMBER(SEARCH(AA$1,$D122)),MAX(M$1:M121)+1)</f>
        <v>0</v>
      </c>
      <c r="N122" s="12" t="b">
        <f>IF(ISNUMBER(SEARCH(AB$1,$D122)),MAX(N$1:N121)+1)</f>
        <v>0</v>
      </c>
      <c r="O122" s="12" t="b">
        <f>IF(ISNUMBER(SEARCH(AC$1,$D122)),MAX(O$1:O121)+1)</f>
        <v>0</v>
      </c>
      <c r="P122" s="12" t="b">
        <f>IF(ISNUMBER(SEARCH(AD$1,$D122)),MAX(P$1:P121)+1)</f>
        <v>0</v>
      </c>
      <c r="Q122" s="12" t="str">
        <f>'AB Touchpoint System Workbook'!K133</f>
        <v>Client 121</v>
      </c>
      <c r="R122" s="13">
        <f t="shared" si="3"/>
        <v>121</v>
      </c>
      <c r="S122" s="11" t="str">
        <f>IFERROR(VLOOKUP($R122,E:$Q,13,0),"")</f>
        <v/>
      </c>
      <c r="T122" s="11" t="str">
        <f>IFERROR(VLOOKUP($R122,F:$Q,12,0),"")</f>
        <v/>
      </c>
      <c r="U122" s="11" t="str">
        <f>IFERROR(VLOOKUP($R122,G:$Q,11,0),"")</f>
        <v/>
      </c>
      <c r="V122" s="11" t="str">
        <f>IFERROR(VLOOKUP($R122,H:$Q,10,0),"")</f>
        <v/>
      </c>
      <c r="W122" s="11" t="str">
        <f>IFERROR(VLOOKUP($R122,I:$Q,9,0),"")</f>
        <v/>
      </c>
      <c r="X122" s="11" t="str">
        <f>IFERROR(VLOOKUP($R122,J:$Q,8,0),"")</f>
        <v/>
      </c>
      <c r="Y122" s="11" t="str">
        <f>IFERROR(VLOOKUP($R122,K:$Q,7,0),"")</f>
        <v/>
      </c>
      <c r="Z122" s="11" t="str">
        <f>IFERROR(VLOOKUP($R122,L:$Q,6,0),"")</f>
        <v/>
      </c>
      <c r="AA122" s="11" t="str">
        <f>IFERROR(VLOOKUP($R122,M:$Q,5,0),"")</f>
        <v/>
      </c>
      <c r="AB122" s="11" t="str">
        <f>IFERROR(VLOOKUP($R122,N:$Q,4,0),"")</f>
        <v/>
      </c>
      <c r="AC122" s="11" t="str">
        <f>IFERROR(VLOOKUP($R122,O:$Q,3,0),"")</f>
        <v/>
      </c>
      <c r="AD122" s="11" t="str">
        <f>IFERROR(VLOOKUP($R122,P:$Q,2,0),"")</f>
        <v/>
      </c>
    </row>
    <row r="123" spans="1:30" x14ac:dyDescent="0.15">
      <c r="A123" s="9">
        <f>'AB Touchpoint System Workbook'!Z134</f>
        <v>43132</v>
      </c>
      <c r="B123" s="11">
        <f t="shared" si="2"/>
        <v>2</v>
      </c>
      <c r="C123" s="12" t="s">
        <v>21</v>
      </c>
      <c r="D123" s="12" t="e">
        <f>Q123&amp;C123&amp;'AB Touchpoint System Workbook'!#REF!</f>
        <v>#REF!</v>
      </c>
      <c r="E123" s="12" t="b">
        <f>IF(ISNUMBER(SEARCH(S$1,$D123)),MAX(E$1:E122)+1)</f>
        <v>0</v>
      </c>
      <c r="F123" s="12" t="b">
        <f>IF(ISNUMBER(SEARCH(T$1,$D123)),MAX(F$1:F122)+1)</f>
        <v>0</v>
      </c>
      <c r="G123" s="12" t="b">
        <f>IF(ISNUMBER(SEARCH(U$1,$D123)),MAX(G$1:G122)+1)</f>
        <v>0</v>
      </c>
      <c r="H123" s="12" t="b">
        <f>IF(ISNUMBER(SEARCH(V$1,$D123)),MAX(H$1:H122)+1)</f>
        <v>0</v>
      </c>
      <c r="I123" s="12" t="b">
        <f>IF(ISNUMBER(SEARCH(W$1,$D123)),MAX(I$1:I122)+1)</f>
        <v>0</v>
      </c>
      <c r="J123" s="12" t="b">
        <f>IF(ISNUMBER(SEARCH(X$1,$D123)),MAX(J$1:J122)+1)</f>
        <v>0</v>
      </c>
      <c r="K123" s="12" t="b">
        <f>IF(ISNUMBER(SEARCH(Y$1,$D123)),MAX(K$1:K122)+1)</f>
        <v>0</v>
      </c>
      <c r="L123" s="12" t="b">
        <f>IF(ISNUMBER(SEARCH(Z$1,$D123)),MAX(L$1:L122)+1)</f>
        <v>0</v>
      </c>
      <c r="M123" s="12" t="b">
        <f>IF(ISNUMBER(SEARCH(AA$1,$D123)),MAX(M$1:M122)+1)</f>
        <v>0</v>
      </c>
      <c r="N123" s="12" t="b">
        <f>IF(ISNUMBER(SEARCH(AB$1,$D123)),MAX(N$1:N122)+1)</f>
        <v>0</v>
      </c>
      <c r="O123" s="12" t="b">
        <f>IF(ISNUMBER(SEARCH(AC$1,$D123)),MAX(O$1:O122)+1)</f>
        <v>0</v>
      </c>
      <c r="P123" s="12" t="b">
        <f>IF(ISNUMBER(SEARCH(AD$1,$D123)),MAX(P$1:P122)+1)</f>
        <v>0</v>
      </c>
      <c r="Q123" s="12" t="str">
        <f>'AB Touchpoint System Workbook'!K134</f>
        <v>Client 122</v>
      </c>
      <c r="R123" s="13">
        <f t="shared" si="3"/>
        <v>122</v>
      </c>
      <c r="S123" s="11" t="str">
        <f>IFERROR(VLOOKUP($R123,E:$Q,13,0),"")</f>
        <v/>
      </c>
      <c r="T123" s="11" t="str">
        <f>IFERROR(VLOOKUP($R123,F:$Q,12,0),"")</f>
        <v/>
      </c>
      <c r="U123" s="11" t="str">
        <f>IFERROR(VLOOKUP($R123,G:$Q,11,0),"")</f>
        <v/>
      </c>
      <c r="V123" s="11" t="str">
        <f>IFERROR(VLOOKUP($R123,H:$Q,10,0),"")</f>
        <v/>
      </c>
      <c r="W123" s="11" t="str">
        <f>IFERROR(VLOOKUP($R123,I:$Q,9,0),"")</f>
        <v/>
      </c>
      <c r="X123" s="11" t="str">
        <f>IFERROR(VLOOKUP($R123,J:$Q,8,0),"")</f>
        <v/>
      </c>
      <c r="Y123" s="11" t="str">
        <f>IFERROR(VLOOKUP($R123,K:$Q,7,0),"")</f>
        <v/>
      </c>
      <c r="Z123" s="11" t="str">
        <f>IFERROR(VLOOKUP($R123,L:$Q,6,0),"")</f>
        <v/>
      </c>
      <c r="AA123" s="11" t="str">
        <f>IFERROR(VLOOKUP($R123,M:$Q,5,0),"")</f>
        <v/>
      </c>
      <c r="AB123" s="11" t="str">
        <f>IFERROR(VLOOKUP($R123,N:$Q,4,0),"")</f>
        <v/>
      </c>
      <c r="AC123" s="11" t="str">
        <f>IFERROR(VLOOKUP($R123,O:$Q,3,0),"")</f>
        <v/>
      </c>
      <c r="AD123" s="11" t="str">
        <f>IFERROR(VLOOKUP($R123,P:$Q,2,0),"")</f>
        <v/>
      </c>
    </row>
    <row r="124" spans="1:30" x14ac:dyDescent="0.15">
      <c r="A124" s="9">
        <f>'AB Touchpoint System Workbook'!Z135</f>
        <v>43160</v>
      </c>
      <c r="B124" s="11">
        <f t="shared" si="2"/>
        <v>3</v>
      </c>
      <c r="C124" s="12" t="s">
        <v>22</v>
      </c>
      <c r="D124" s="12" t="e">
        <f>Q124&amp;C124&amp;'AB Touchpoint System Workbook'!#REF!</f>
        <v>#REF!</v>
      </c>
      <c r="E124" s="12" t="b">
        <f>IF(ISNUMBER(SEARCH(S$1,$D124)),MAX(E$1:E123)+1)</f>
        <v>0</v>
      </c>
      <c r="F124" s="12" t="b">
        <f>IF(ISNUMBER(SEARCH(T$1,$D124)),MAX(F$1:F123)+1)</f>
        <v>0</v>
      </c>
      <c r="G124" s="12" t="b">
        <f>IF(ISNUMBER(SEARCH(U$1,$D124)),MAX(G$1:G123)+1)</f>
        <v>0</v>
      </c>
      <c r="H124" s="12" t="b">
        <f>IF(ISNUMBER(SEARCH(V$1,$D124)),MAX(H$1:H123)+1)</f>
        <v>0</v>
      </c>
      <c r="I124" s="12" t="b">
        <f>IF(ISNUMBER(SEARCH(W$1,$D124)),MAX(I$1:I123)+1)</f>
        <v>0</v>
      </c>
      <c r="J124" s="12" t="b">
        <f>IF(ISNUMBER(SEARCH(X$1,$D124)),MAX(J$1:J123)+1)</f>
        <v>0</v>
      </c>
      <c r="K124" s="12" t="b">
        <f>IF(ISNUMBER(SEARCH(Y$1,$D124)),MAX(K$1:K123)+1)</f>
        <v>0</v>
      </c>
      <c r="L124" s="12" t="b">
        <f>IF(ISNUMBER(SEARCH(Z$1,$D124)),MAX(L$1:L123)+1)</f>
        <v>0</v>
      </c>
      <c r="M124" s="12" t="b">
        <f>IF(ISNUMBER(SEARCH(AA$1,$D124)),MAX(M$1:M123)+1)</f>
        <v>0</v>
      </c>
      <c r="N124" s="12" t="b">
        <f>IF(ISNUMBER(SEARCH(AB$1,$D124)),MAX(N$1:N123)+1)</f>
        <v>0</v>
      </c>
      <c r="O124" s="12" t="b">
        <f>IF(ISNUMBER(SEARCH(AC$1,$D124)),MAX(O$1:O123)+1)</f>
        <v>0</v>
      </c>
      <c r="P124" s="12" t="b">
        <f>IF(ISNUMBER(SEARCH(AD$1,$D124)),MAX(P$1:P123)+1)</f>
        <v>0</v>
      </c>
      <c r="Q124" s="12" t="str">
        <f>'AB Touchpoint System Workbook'!K135</f>
        <v>Client 123</v>
      </c>
      <c r="R124" s="13">
        <f t="shared" si="3"/>
        <v>123</v>
      </c>
      <c r="S124" s="11" t="str">
        <f>IFERROR(VLOOKUP($R124,E:$Q,13,0),"")</f>
        <v/>
      </c>
      <c r="T124" s="11" t="str">
        <f>IFERROR(VLOOKUP($R124,F:$Q,12,0),"")</f>
        <v/>
      </c>
      <c r="U124" s="11" t="str">
        <f>IFERROR(VLOOKUP($R124,G:$Q,11,0),"")</f>
        <v/>
      </c>
      <c r="V124" s="11" t="str">
        <f>IFERROR(VLOOKUP($R124,H:$Q,10,0),"")</f>
        <v/>
      </c>
      <c r="W124" s="11" t="str">
        <f>IFERROR(VLOOKUP($R124,I:$Q,9,0),"")</f>
        <v/>
      </c>
      <c r="X124" s="11" t="str">
        <f>IFERROR(VLOOKUP($R124,J:$Q,8,0),"")</f>
        <v/>
      </c>
      <c r="Y124" s="11" t="str">
        <f>IFERROR(VLOOKUP($R124,K:$Q,7,0),"")</f>
        <v/>
      </c>
      <c r="Z124" s="11" t="str">
        <f>IFERROR(VLOOKUP($R124,L:$Q,6,0),"")</f>
        <v/>
      </c>
      <c r="AA124" s="11" t="str">
        <f>IFERROR(VLOOKUP($R124,M:$Q,5,0),"")</f>
        <v/>
      </c>
      <c r="AB124" s="11" t="str">
        <f>IFERROR(VLOOKUP($R124,N:$Q,4,0),"")</f>
        <v/>
      </c>
      <c r="AC124" s="11" t="str">
        <f>IFERROR(VLOOKUP($R124,O:$Q,3,0),"")</f>
        <v/>
      </c>
      <c r="AD124" s="11" t="str">
        <f>IFERROR(VLOOKUP($R124,P:$Q,2,0),"")</f>
        <v/>
      </c>
    </row>
    <row r="125" spans="1:30" x14ac:dyDescent="0.15">
      <c r="A125" s="9">
        <f>'AB Touchpoint System Workbook'!Z136</f>
        <v>43191</v>
      </c>
      <c r="B125" s="11">
        <f t="shared" si="2"/>
        <v>4</v>
      </c>
      <c r="C125" s="12" t="s">
        <v>23</v>
      </c>
      <c r="D125" s="12" t="e">
        <f>Q125&amp;C125&amp;'AB Touchpoint System Workbook'!#REF!</f>
        <v>#REF!</v>
      </c>
      <c r="E125" s="12" t="b">
        <f>IF(ISNUMBER(SEARCH(S$1,$D125)),MAX(E$1:E124)+1)</f>
        <v>0</v>
      </c>
      <c r="F125" s="12" t="b">
        <f>IF(ISNUMBER(SEARCH(T$1,$D125)),MAX(F$1:F124)+1)</f>
        <v>0</v>
      </c>
      <c r="G125" s="12" t="b">
        <f>IF(ISNUMBER(SEARCH(U$1,$D125)),MAX(G$1:G124)+1)</f>
        <v>0</v>
      </c>
      <c r="H125" s="12" t="b">
        <f>IF(ISNUMBER(SEARCH(V$1,$D125)),MAX(H$1:H124)+1)</f>
        <v>0</v>
      </c>
      <c r="I125" s="12" t="b">
        <f>IF(ISNUMBER(SEARCH(W$1,$D125)),MAX(I$1:I124)+1)</f>
        <v>0</v>
      </c>
      <c r="J125" s="12" t="b">
        <f>IF(ISNUMBER(SEARCH(X$1,$D125)),MAX(J$1:J124)+1)</f>
        <v>0</v>
      </c>
      <c r="K125" s="12" t="b">
        <f>IF(ISNUMBER(SEARCH(Y$1,$D125)),MAX(K$1:K124)+1)</f>
        <v>0</v>
      </c>
      <c r="L125" s="12" t="b">
        <f>IF(ISNUMBER(SEARCH(Z$1,$D125)),MAX(L$1:L124)+1)</f>
        <v>0</v>
      </c>
      <c r="M125" s="12" t="b">
        <f>IF(ISNUMBER(SEARCH(AA$1,$D125)),MAX(M$1:M124)+1)</f>
        <v>0</v>
      </c>
      <c r="N125" s="12" t="b">
        <f>IF(ISNUMBER(SEARCH(AB$1,$D125)),MAX(N$1:N124)+1)</f>
        <v>0</v>
      </c>
      <c r="O125" s="12" t="b">
        <f>IF(ISNUMBER(SEARCH(AC$1,$D125)),MAX(O$1:O124)+1)</f>
        <v>0</v>
      </c>
      <c r="P125" s="12" t="b">
        <f>IF(ISNUMBER(SEARCH(AD$1,$D125)),MAX(P$1:P124)+1)</f>
        <v>0</v>
      </c>
      <c r="Q125" s="12" t="str">
        <f>'AB Touchpoint System Workbook'!K136</f>
        <v>Client 124</v>
      </c>
      <c r="R125" s="13">
        <f t="shared" si="3"/>
        <v>124</v>
      </c>
      <c r="S125" s="11" t="str">
        <f>IFERROR(VLOOKUP($R125,E:$Q,13,0),"")</f>
        <v/>
      </c>
      <c r="T125" s="11" t="str">
        <f>IFERROR(VLOOKUP($R125,F:$Q,12,0),"")</f>
        <v/>
      </c>
      <c r="U125" s="11" t="str">
        <f>IFERROR(VLOOKUP($R125,G:$Q,11,0),"")</f>
        <v/>
      </c>
      <c r="V125" s="11" t="str">
        <f>IFERROR(VLOOKUP($R125,H:$Q,10,0),"")</f>
        <v/>
      </c>
      <c r="W125" s="11" t="str">
        <f>IFERROR(VLOOKUP($R125,I:$Q,9,0),"")</f>
        <v/>
      </c>
      <c r="X125" s="11" t="str">
        <f>IFERROR(VLOOKUP($R125,J:$Q,8,0),"")</f>
        <v/>
      </c>
      <c r="Y125" s="11" t="str">
        <f>IFERROR(VLOOKUP($R125,K:$Q,7,0),"")</f>
        <v/>
      </c>
      <c r="Z125" s="11" t="str">
        <f>IFERROR(VLOOKUP($R125,L:$Q,6,0),"")</f>
        <v/>
      </c>
      <c r="AA125" s="11" t="str">
        <f>IFERROR(VLOOKUP($R125,M:$Q,5,0),"")</f>
        <v/>
      </c>
      <c r="AB125" s="11" t="str">
        <f>IFERROR(VLOOKUP($R125,N:$Q,4,0),"")</f>
        <v/>
      </c>
      <c r="AC125" s="11" t="str">
        <f>IFERROR(VLOOKUP($R125,O:$Q,3,0),"")</f>
        <v/>
      </c>
      <c r="AD125" s="11" t="str">
        <f>IFERROR(VLOOKUP($R125,P:$Q,2,0),"")</f>
        <v/>
      </c>
    </row>
    <row r="126" spans="1:30" x14ac:dyDescent="0.15">
      <c r="A126" s="9">
        <f>'AB Touchpoint System Workbook'!Z137</f>
        <v>43221</v>
      </c>
      <c r="B126" s="11">
        <f t="shared" si="2"/>
        <v>5</v>
      </c>
      <c r="C126" s="12" t="s">
        <v>24</v>
      </c>
      <c r="D126" s="12" t="e">
        <f>Q126&amp;C126&amp;'AB Touchpoint System Workbook'!#REF!</f>
        <v>#REF!</v>
      </c>
      <c r="E126" s="12" t="b">
        <f>IF(ISNUMBER(SEARCH(S$1,$D126)),MAX(E$1:E125)+1)</f>
        <v>0</v>
      </c>
      <c r="F126" s="12" t="b">
        <f>IF(ISNUMBER(SEARCH(T$1,$D126)),MAX(F$1:F125)+1)</f>
        <v>0</v>
      </c>
      <c r="G126" s="12" t="b">
        <f>IF(ISNUMBER(SEARCH(U$1,$D126)),MAX(G$1:G125)+1)</f>
        <v>0</v>
      </c>
      <c r="H126" s="12" t="b">
        <f>IF(ISNUMBER(SEARCH(V$1,$D126)),MAX(H$1:H125)+1)</f>
        <v>0</v>
      </c>
      <c r="I126" s="12" t="b">
        <f>IF(ISNUMBER(SEARCH(W$1,$D126)),MAX(I$1:I125)+1)</f>
        <v>0</v>
      </c>
      <c r="J126" s="12" t="b">
        <f>IF(ISNUMBER(SEARCH(X$1,$D126)),MAX(J$1:J125)+1)</f>
        <v>0</v>
      </c>
      <c r="K126" s="12" t="b">
        <f>IF(ISNUMBER(SEARCH(Y$1,$D126)),MAX(K$1:K125)+1)</f>
        <v>0</v>
      </c>
      <c r="L126" s="12" t="b">
        <f>IF(ISNUMBER(SEARCH(Z$1,$D126)),MAX(L$1:L125)+1)</f>
        <v>0</v>
      </c>
      <c r="M126" s="12" t="b">
        <f>IF(ISNUMBER(SEARCH(AA$1,$D126)),MAX(M$1:M125)+1)</f>
        <v>0</v>
      </c>
      <c r="N126" s="12" t="b">
        <f>IF(ISNUMBER(SEARCH(AB$1,$D126)),MAX(N$1:N125)+1)</f>
        <v>0</v>
      </c>
      <c r="O126" s="12" t="b">
        <f>IF(ISNUMBER(SEARCH(AC$1,$D126)),MAX(O$1:O125)+1)</f>
        <v>0</v>
      </c>
      <c r="P126" s="12" t="b">
        <f>IF(ISNUMBER(SEARCH(AD$1,$D126)),MAX(P$1:P125)+1)</f>
        <v>0</v>
      </c>
      <c r="Q126" s="12" t="str">
        <f>'AB Touchpoint System Workbook'!K137</f>
        <v>Client 125</v>
      </c>
      <c r="R126" s="13">
        <f t="shared" si="3"/>
        <v>125</v>
      </c>
      <c r="S126" s="11" t="str">
        <f>IFERROR(VLOOKUP($R126,E:$Q,13,0),"")</f>
        <v/>
      </c>
      <c r="T126" s="11" t="str">
        <f>IFERROR(VLOOKUP($R126,F:$Q,12,0),"")</f>
        <v/>
      </c>
      <c r="U126" s="11" t="str">
        <f>IFERROR(VLOOKUP($R126,G:$Q,11,0),"")</f>
        <v/>
      </c>
      <c r="V126" s="11" t="str">
        <f>IFERROR(VLOOKUP($R126,H:$Q,10,0),"")</f>
        <v/>
      </c>
      <c r="W126" s="11" t="str">
        <f>IFERROR(VLOOKUP($R126,I:$Q,9,0),"")</f>
        <v/>
      </c>
      <c r="X126" s="11" t="str">
        <f>IFERROR(VLOOKUP($R126,J:$Q,8,0),"")</f>
        <v/>
      </c>
      <c r="Y126" s="11" t="str">
        <f>IFERROR(VLOOKUP($R126,K:$Q,7,0),"")</f>
        <v/>
      </c>
      <c r="Z126" s="11" t="str">
        <f>IFERROR(VLOOKUP($R126,L:$Q,6,0),"")</f>
        <v/>
      </c>
      <c r="AA126" s="11" t="str">
        <f>IFERROR(VLOOKUP($R126,M:$Q,5,0),"")</f>
        <v/>
      </c>
      <c r="AB126" s="11" t="str">
        <f>IFERROR(VLOOKUP($R126,N:$Q,4,0),"")</f>
        <v/>
      </c>
      <c r="AC126" s="11" t="str">
        <f>IFERROR(VLOOKUP($R126,O:$Q,3,0),"")</f>
        <v/>
      </c>
      <c r="AD126" s="11" t="str">
        <f>IFERROR(VLOOKUP($R126,P:$Q,2,0),"")</f>
        <v/>
      </c>
    </row>
    <row r="127" spans="1:30" x14ac:dyDescent="0.15">
      <c r="A127" s="9">
        <f>'AB Touchpoint System Workbook'!Z138</f>
        <v>43252</v>
      </c>
      <c r="B127" s="11">
        <f t="shared" si="2"/>
        <v>6</v>
      </c>
      <c r="C127" s="12" t="s">
        <v>25</v>
      </c>
      <c r="D127" s="12" t="e">
        <f>Q127&amp;C127&amp;'AB Touchpoint System Workbook'!#REF!</f>
        <v>#REF!</v>
      </c>
      <c r="E127" s="12" t="b">
        <f>IF(ISNUMBER(SEARCH(S$1,$D127)),MAX(E$1:E126)+1)</f>
        <v>0</v>
      </c>
      <c r="F127" s="12" t="b">
        <f>IF(ISNUMBER(SEARCH(T$1,$D127)),MAX(F$1:F126)+1)</f>
        <v>0</v>
      </c>
      <c r="G127" s="12" t="b">
        <f>IF(ISNUMBER(SEARCH(U$1,$D127)),MAX(G$1:G126)+1)</f>
        <v>0</v>
      </c>
      <c r="H127" s="12" t="b">
        <f>IF(ISNUMBER(SEARCH(V$1,$D127)),MAX(H$1:H126)+1)</f>
        <v>0</v>
      </c>
      <c r="I127" s="12" t="b">
        <f>IF(ISNUMBER(SEARCH(W$1,$D127)),MAX(I$1:I126)+1)</f>
        <v>0</v>
      </c>
      <c r="J127" s="12" t="b">
        <f>IF(ISNUMBER(SEARCH(X$1,$D127)),MAX(J$1:J126)+1)</f>
        <v>0</v>
      </c>
      <c r="K127" s="12" t="b">
        <f>IF(ISNUMBER(SEARCH(Y$1,$D127)),MAX(K$1:K126)+1)</f>
        <v>0</v>
      </c>
      <c r="L127" s="12" t="b">
        <f>IF(ISNUMBER(SEARCH(Z$1,$D127)),MAX(L$1:L126)+1)</f>
        <v>0</v>
      </c>
      <c r="M127" s="12" t="b">
        <f>IF(ISNUMBER(SEARCH(AA$1,$D127)),MAX(M$1:M126)+1)</f>
        <v>0</v>
      </c>
      <c r="N127" s="12" t="b">
        <f>IF(ISNUMBER(SEARCH(AB$1,$D127)),MAX(N$1:N126)+1)</f>
        <v>0</v>
      </c>
      <c r="O127" s="12" t="b">
        <f>IF(ISNUMBER(SEARCH(AC$1,$D127)),MAX(O$1:O126)+1)</f>
        <v>0</v>
      </c>
      <c r="P127" s="12" t="b">
        <f>IF(ISNUMBER(SEARCH(AD$1,$D127)),MAX(P$1:P126)+1)</f>
        <v>0</v>
      </c>
      <c r="Q127" s="12" t="str">
        <f>'AB Touchpoint System Workbook'!K138</f>
        <v>Client 126</v>
      </c>
      <c r="R127" s="13">
        <f t="shared" si="3"/>
        <v>126</v>
      </c>
      <c r="S127" s="11" t="str">
        <f>IFERROR(VLOOKUP($R127,E:$Q,13,0),"")</f>
        <v/>
      </c>
      <c r="T127" s="11" t="str">
        <f>IFERROR(VLOOKUP($R127,F:$Q,12,0),"")</f>
        <v/>
      </c>
      <c r="U127" s="11" t="str">
        <f>IFERROR(VLOOKUP($R127,G:$Q,11,0),"")</f>
        <v/>
      </c>
      <c r="V127" s="11" t="str">
        <f>IFERROR(VLOOKUP($R127,H:$Q,10,0),"")</f>
        <v/>
      </c>
      <c r="W127" s="11" t="str">
        <f>IFERROR(VLOOKUP($R127,I:$Q,9,0),"")</f>
        <v/>
      </c>
      <c r="X127" s="11" t="str">
        <f>IFERROR(VLOOKUP($R127,J:$Q,8,0),"")</f>
        <v/>
      </c>
      <c r="Y127" s="11" t="str">
        <f>IFERROR(VLOOKUP($R127,K:$Q,7,0),"")</f>
        <v/>
      </c>
      <c r="Z127" s="11" t="str">
        <f>IFERROR(VLOOKUP($R127,L:$Q,6,0),"")</f>
        <v/>
      </c>
      <c r="AA127" s="11" t="str">
        <f>IFERROR(VLOOKUP($R127,M:$Q,5,0),"")</f>
        <v/>
      </c>
      <c r="AB127" s="11" t="str">
        <f>IFERROR(VLOOKUP($R127,N:$Q,4,0),"")</f>
        <v/>
      </c>
      <c r="AC127" s="11" t="str">
        <f>IFERROR(VLOOKUP($R127,O:$Q,3,0),"")</f>
        <v/>
      </c>
      <c r="AD127" s="11" t="str">
        <f>IFERROR(VLOOKUP($R127,P:$Q,2,0),"")</f>
        <v/>
      </c>
    </row>
    <row r="128" spans="1:30" x14ac:dyDescent="0.15">
      <c r="A128" s="9">
        <f>'AB Touchpoint System Workbook'!Z139</f>
        <v>43282</v>
      </c>
      <c r="B128" s="11">
        <f t="shared" si="2"/>
        <v>7</v>
      </c>
      <c r="C128" s="12" t="s">
        <v>26</v>
      </c>
      <c r="D128" s="12" t="e">
        <f>Q128&amp;C128&amp;'AB Touchpoint System Workbook'!#REF!</f>
        <v>#REF!</v>
      </c>
      <c r="E128" s="12" t="b">
        <f>IF(ISNUMBER(SEARCH(S$1,$D128)),MAX(E$1:E127)+1)</f>
        <v>0</v>
      </c>
      <c r="F128" s="12" t="b">
        <f>IF(ISNUMBER(SEARCH(T$1,$D128)),MAX(F$1:F127)+1)</f>
        <v>0</v>
      </c>
      <c r="G128" s="12" t="b">
        <f>IF(ISNUMBER(SEARCH(U$1,$D128)),MAX(G$1:G127)+1)</f>
        <v>0</v>
      </c>
      <c r="H128" s="12" t="b">
        <f>IF(ISNUMBER(SEARCH(V$1,$D128)),MAX(H$1:H127)+1)</f>
        <v>0</v>
      </c>
      <c r="I128" s="12" t="b">
        <f>IF(ISNUMBER(SEARCH(W$1,$D128)),MAX(I$1:I127)+1)</f>
        <v>0</v>
      </c>
      <c r="J128" s="12" t="b">
        <f>IF(ISNUMBER(SEARCH(X$1,$D128)),MAX(J$1:J127)+1)</f>
        <v>0</v>
      </c>
      <c r="K128" s="12" t="b">
        <f>IF(ISNUMBER(SEARCH(Y$1,$D128)),MAX(K$1:K127)+1)</f>
        <v>0</v>
      </c>
      <c r="L128" s="12" t="b">
        <f>IF(ISNUMBER(SEARCH(Z$1,$D128)),MAX(L$1:L127)+1)</f>
        <v>0</v>
      </c>
      <c r="M128" s="12" t="b">
        <f>IF(ISNUMBER(SEARCH(AA$1,$D128)),MAX(M$1:M127)+1)</f>
        <v>0</v>
      </c>
      <c r="N128" s="12" t="b">
        <f>IF(ISNUMBER(SEARCH(AB$1,$D128)),MAX(N$1:N127)+1)</f>
        <v>0</v>
      </c>
      <c r="O128" s="12" t="b">
        <f>IF(ISNUMBER(SEARCH(AC$1,$D128)),MAX(O$1:O127)+1)</f>
        <v>0</v>
      </c>
      <c r="P128" s="12" t="b">
        <f>IF(ISNUMBER(SEARCH(AD$1,$D128)),MAX(P$1:P127)+1)</f>
        <v>0</v>
      </c>
      <c r="Q128" s="12" t="str">
        <f>'AB Touchpoint System Workbook'!K139</f>
        <v>Client 127</v>
      </c>
      <c r="R128" s="13">
        <f t="shared" si="3"/>
        <v>127</v>
      </c>
      <c r="S128" s="11" t="str">
        <f>IFERROR(VLOOKUP($R128,E:$Q,13,0),"")</f>
        <v/>
      </c>
      <c r="T128" s="11" t="str">
        <f>IFERROR(VLOOKUP($R128,F:$Q,12,0),"")</f>
        <v/>
      </c>
      <c r="U128" s="11" t="str">
        <f>IFERROR(VLOOKUP($R128,G:$Q,11,0),"")</f>
        <v/>
      </c>
      <c r="V128" s="11" t="str">
        <f>IFERROR(VLOOKUP($R128,H:$Q,10,0),"")</f>
        <v/>
      </c>
      <c r="W128" s="11" t="str">
        <f>IFERROR(VLOOKUP($R128,I:$Q,9,0),"")</f>
        <v/>
      </c>
      <c r="X128" s="11" t="str">
        <f>IFERROR(VLOOKUP($R128,J:$Q,8,0),"")</f>
        <v/>
      </c>
      <c r="Y128" s="11" t="str">
        <f>IFERROR(VLOOKUP($R128,K:$Q,7,0),"")</f>
        <v/>
      </c>
      <c r="Z128" s="11" t="str">
        <f>IFERROR(VLOOKUP($R128,L:$Q,6,0),"")</f>
        <v/>
      </c>
      <c r="AA128" s="11" t="str">
        <f>IFERROR(VLOOKUP($R128,M:$Q,5,0),"")</f>
        <v/>
      </c>
      <c r="AB128" s="11" t="str">
        <f>IFERROR(VLOOKUP($R128,N:$Q,4,0),"")</f>
        <v/>
      </c>
      <c r="AC128" s="11" t="str">
        <f>IFERROR(VLOOKUP($R128,O:$Q,3,0),"")</f>
        <v/>
      </c>
      <c r="AD128" s="11" t="str">
        <f>IFERROR(VLOOKUP($R128,P:$Q,2,0),"")</f>
        <v/>
      </c>
    </row>
    <row r="129" spans="1:30" x14ac:dyDescent="0.15">
      <c r="A129" s="9">
        <f>'AB Touchpoint System Workbook'!Z140</f>
        <v>43313</v>
      </c>
      <c r="B129" s="11">
        <f t="shared" si="2"/>
        <v>8</v>
      </c>
      <c r="C129" s="12" t="s">
        <v>27</v>
      </c>
      <c r="D129" s="12" t="e">
        <f>Q129&amp;C129&amp;'AB Touchpoint System Workbook'!#REF!</f>
        <v>#REF!</v>
      </c>
      <c r="E129" s="12" t="b">
        <f>IF(ISNUMBER(SEARCH(S$1,$D129)),MAX(E$1:E128)+1)</f>
        <v>0</v>
      </c>
      <c r="F129" s="12" t="b">
        <f>IF(ISNUMBER(SEARCH(T$1,$D129)),MAX(F$1:F128)+1)</f>
        <v>0</v>
      </c>
      <c r="G129" s="12" t="b">
        <f>IF(ISNUMBER(SEARCH(U$1,$D129)),MAX(G$1:G128)+1)</f>
        <v>0</v>
      </c>
      <c r="H129" s="12" t="b">
        <f>IF(ISNUMBER(SEARCH(V$1,$D129)),MAX(H$1:H128)+1)</f>
        <v>0</v>
      </c>
      <c r="I129" s="12" t="b">
        <f>IF(ISNUMBER(SEARCH(W$1,$D129)),MAX(I$1:I128)+1)</f>
        <v>0</v>
      </c>
      <c r="J129" s="12" t="b">
        <f>IF(ISNUMBER(SEARCH(X$1,$D129)),MAX(J$1:J128)+1)</f>
        <v>0</v>
      </c>
      <c r="K129" s="12" t="b">
        <f>IF(ISNUMBER(SEARCH(Y$1,$D129)),MAX(K$1:K128)+1)</f>
        <v>0</v>
      </c>
      <c r="L129" s="12" t="b">
        <f>IF(ISNUMBER(SEARCH(Z$1,$D129)),MAX(L$1:L128)+1)</f>
        <v>0</v>
      </c>
      <c r="M129" s="12" t="b">
        <f>IF(ISNUMBER(SEARCH(AA$1,$D129)),MAX(M$1:M128)+1)</f>
        <v>0</v>
      </c>
      <c r="N129" s="12" t="b">
        <f>IF(ISNUMBER(SEARCH(AB$1,$D129)),MAX(N$1:N128)+1)</f>
        <v>0</v>
      </c>
      <c r="O129" s="12" t="b">
        <f>IF(ISNUMBER(SEARCH(AC$1,$D129)),MAX(O$1:O128)+1)</f>
        <v>0</v>
      </c>
      <c r="P129" s="12" t="b">
        <f>IF(ISNUMBER(SEARCH(AD$1,$D129)),MAX(P$1:P128)+1)</f>
        <v>0</v>
      </c>
      <c r="Q129" s="12" t="str">
        <f>'AB Touchpoint System Workbook'!K140</f>
        <v>Client 128</v>
      </c>
      <c r="R129" s="13">
        <f t="shared" si="3"/>
        <v>128</v>
      </c>
      <c r="S129" s="11" t="str">
        <f>IFERROR(VLOOKUP($R129,E:$Q,13,0),"")</f>
        <v/>
      </c>
      <c r="T129" s="11" t="str">
        <f>IFERROR(VLOOKUP($R129,F:$Q,12,0),"")</f>
        <v/>
      </c>
      <c r="U129" s="11" t="str">
        <f>IFERROR(VLOOKUP($R129,G:$Q,11,0),"")</f>
        <v/>
      </c>
      <c r="V129" s="11" t="str">
        <f>IFERROR(VLOOKUP($R129,H:$Q,10,0),"")</f>
        <v/>
      </c>
      <c r="W129" s="11" t="str">
        <f>IFERROR(VLOOKUP($R129,I:$Q,9,0),"")</f>
        <v/>
      </c>
      <c r="X129" s="11" t="str">
        <f>IFERROR(VLOOKUP($R129,J:$Q,8,0),"")</f>
        <v/>
      </c>
      <c r="Y129" s="11" t="str">
        <f>IFERROR(VLOOKUP($R129,K:$Q,7,0),"")</f>
        <v/>
      </c>
      <c r="Z129" s="11" t="str">
        <f>IFERROR(VLOOKUP($R129,L:$Q,6,0),"")</f>
        <v/>
      </c>
      <c r="AA129" s="11" t="str">
        <f>IFERROR(VLOOKUP($R129,M:$Q,5,0),"")</f>
        <v/>
      </c>
      <c r="AB129" s="11" t="str">
        <f>IFERROR(VLOOKUP($R129,N:$Q,4,0),"")</f>
        <v/>
      </c>
      <c r="AC129" s="11" t="str">
        <f>IFERROR(VLOOKUP($R129,O:$Q,3,0),"")</f>
        <v/>
      </c>
      <c r="AD129" s="11" t="str">
        <f>IFERROR(VLOOKUP($R129,P:$Q,2,0),"")</f>
        <v/>
      </c>
    </row>
    <row r="130" spans="1:30" x14ac:dyDescent="0.15">
      <c r="A130" s="9">
        <f>'AB Touchpoint System Workbook'!Z141</f>
        <v>43344</v>
      </c>
      <c r="B130" s="11">
        <f t="shared" si="2"/>
        <v>9</v>
      </c>
      <c r="C130" s="12" t="s">
        <v>28</v>
      </c>
      <c r="D130" s="12" t="e">
        <f>Q130&amp;C130&amp;'AB Touchpoint System Workbook'!#REF!</f>
        <v>#REF!</v>
      </c>
      <c r="E130" s="12" t="b">
        <f>IF(ISNUMBER(SEARCH(S$1,$D130)),MAX(E$1:E129)+1)</f>
        <v>0</v>
      </c>
      <c r="F130" s="12" t="b">
        <f>IF(ISNUMBER(SEARCH(T$1,$D130)),MAX(F$1:F129)+1)</f>
        <v>0</v>
      </c>
      <c r="G130" s="12" t="b">
        <f>IF(ISNUMBER(SEARCH(U$1,$D130)),MAX(G$1:G129)+1)</f>
        <v>0</v>
      </c>
      <c r="H130" s="12" t="b">
        <f>IF(ISNUMBER(SEARCH(V$1,$D130)),MAX(H$1:H129)+1)</f>
        <v>0</v>
      </c>
      <c r="I130" s="12" t="b">
        <f>IF(ISNUMBER(SEARCH(W$1,$D130)),MAX(I$1:I129)+1)</f>
        <v>0</v>
      </c>
      <c r="J130" s="12" t="b">
        <f>IF(ISNUMBER(SEARCH(X$1,$D130)),MAX(J$1:J129)+1)</f>
        <v>0</v>
      </c>
      <c r="K130" s="12" t="b">
        <f>IF(ISNUMBER(SEARCH(Y$1,$D130)),MAX(K$1:K129)+1)</f>
        <v>0</v>
      </c>
      <c r="L130" s="12" t="b">
        <f>IF(ISNUMBER(SEARCH(Z$1,$D130)),MAX(L$1:L129)+1)</f>
        <v>0</v>
      </c>
      <c r="M130" s="12" t="b">
        <f>IF(ISNUMBER(SEARCH(AA$1,$D130)),MAX(M$1:M129)+1)</f>
        <v>0</v>
      </c>
      <c r="N130" s="12" t="b">
        <f>IF(ISNUMBER(SEARCH(AB$1,$D130)),MAX(N$1:N129)+1)</f>
        <v>0</v>
      </c>
      <c r="O130" s="12" t="b">
        <f>IF(ISNUMBER(SEARCH(AC$1,$D130)),MAX(O$1:O129)+1)</f>
        <v>0</v>
      </c>
      <c r="P130" s="12" t="b">
        <f>IF(ISNUMBER(SEARCH(AD$1,$D130)),MAX(P$1:P129)+1)</f>
        <v>0</v>
      </c>
      <c r="Q130" s="12" t="str">
        <f>'AB Touchpoint System Workbook'!K141</f>
        <v>Client 129</v>
      </c>
      <c r="R130" s="13">
        <f t="shared" si="3"/>
        <v>129</v>
      </c>
      <c r="S130" s="11" t="str">
        <f>IFERROR(VLOOKUP($R130,E:$Q,13,0),"")</f>
        <v/>
      </c>
      <c r="T130" s="11" t="str">
        <f>IFERROR(VLOOKUP($R130,F:$Q,12,0),"")</f>
        <v/>
      </c>
      <c r="U130" s="11" t="str">
        <f>IFERROR(VLOOKUP($R130,G:$Q,11,0),"")</f>
        <v/>
      </c>
      <c r="V130" s="11" t="str">
        <f>IFERROR(VLOOKUP($R130,H:$Q,10,0),"")</f>
        <v/>
      </c>
      <c r="W130" s="11" t="str">
        <f>IFERROR(VLOOKUP($R130,I:$Q,9,0),"")</f>
        <v/>
      </c>
      <c r="X130" s="11" t="str">
        <f>IFERROR(VLOOKUP($R130,J:$Q,8,0),"")</f>
        <v/>
      </c>
      <c r="Y130" s="11" t="str">
        <f>IFERROR(VLOOKUP($R130,K:$Q,7,0),"")</f>
        <v/>
      </c>
      <c r="Z130" s="11" t="str">
        <f>IFERROR(VLOOKUP($R130,L:$Q,6,0),"")</f>
        <v/>
      </c>
      <c r="AA130" s="11" t="str">
        <f>IFERROR(VLOOKUP($R130,M:$Q,5,0),"")</f>
        <v/>
      </c>
      <c r="AB130" s="11" t="str">
        <f>IFERROR(VLOOKUP($R130,N:$Q,4,0),"")</f>
        <v/>
      </c>
      <c r="AC130" s="11" t="str">
        <f>IFERROR(VLOOKUP($R130,O:$Q,3,0),"")</f>
        <v/>
      </c>
      <c r="AD130" s="11" t="str">
        <f>IFERROR(VLOOKUP($R130,P:$Q,2,0),"")</f>
        <v/>
      </c>
    </row>
    <row r="131" spans="1:30" x14ac:dyDescent="0.15">
      <c r="A131" s="9">
        <f>'AB Touchpoint System Workbook'!Z142</f>
        <v>43374</v>
      </c>
      <c r="B131" s="11">
        <f t="shared" ref="B131:B194" si="4">MONTH(A131)</f>
        <v>10</v>
      </c>
      <c r="C131" s="12" t="s">
        <v>1</v>
      </c>
      <c r="D131" s="12" t="e">
        <f>Q131&amp;C131&amp;'AB Touchpoint System Workbook'!#REF!</f>
        <v>#REF!</v>
      </c>
      <c r="E131" s="12" t="b">
        <f>IF(ISNUMBER(SEARCH(S$1,$D131)),MAX(E$1:E130)+1)</f>
        <v>0</v>
      </c>
      <c r="F131" s="12" t="b">
        <f>IF(ISNUMBER(SEARCH(T$1,$D131)),MAX(F$1:F130)+1)</f>
        <v>0</v>
      </c>
      <c r="G131" s="12" t="b">
        <f>IF(ISNUMBER(SEARCH(U$1,$D131)),MAX(G$1:G130)+1)</f>
        <v>0</v>
      </c>
      <c r="H131" s="12" t="b">
        <f>IF(ISNUMBER(SEARCH(V$1,$D131)),MAX(H$1:H130)+1)</f>
        <v>0</v>
      </c>
      <c r="I131" s="12" t="b">
        <f>IF(ISNUMBER(SEARCH(W$1,$D131)),MAX(I$1:I130)+1)</f>
        <v>0</v>
      </c>
      <c r="J131" s="12" t="b">
        <f>IF(ISNUMBER(SEARCH(X$1,$D131)),MAX(J$1:J130)+1)</f>
        <v>0</v>
      </c>
      <c r="K131" s="12" t="b">
        <f>IF(ISNUMBER(SEARCH(Y$1,$D131)),MAX(K$1:K130)+1)</f>
        <v>0</v>
      </c>
      <c r="L131" s="12" t="b">
        <f>IF(ISNUMBER(SEARCH(Z$1,$D131)),MAX(L$1:L130)+1)</f>
        <v>0</v>
      </c>
      <c r="M131" s="12" t="b">
        <f>IF(ISNUMBER(SEARCH(AA$1,$D131)),MAX(M$1:M130)+1)</f>
        <v>0</v>
      </c>
      <c r="N131" s="12" t="b">
        <f>IF(ISNUMBER(SEARCH(AB$1,$D131)),MAX(N$1:N130)+1)</f>
        <v>0</v>
      </c>
      <c r="O131" s="12" t="b">
        <f>IF(ISNUMBER(SEARCH(AC$1,$D131)),MAX(O$1:O130)+1)</f>
        <v>0</v>
      </c>
      <c r="P131" s="12" t="b">
        <f>IF(ISNUMBER(SEARCH(AD$1,$D131)),MAX(P$1:P130)+1)</f>
        <v>0</v>
      </c>
      <c r="Q131" s="12" t="str">
        <f>'AB Touchpoint System Workbook'!K142</f>
        <v>Client 130</v>
      </c>
      <c r="R131" s="13">
        <f t="shared" si="3"/>
        <v>130</v>
      </c>
      <c r="S131" s="11" t="str">
        <f>IFERROR(VLOOKUP($R131,E:$Q,13,0),"")</f>
        <v/>
      </c>
      <c r="T131" s="11" t="str">
        <f>IFERROR(VLOOKUP($R131,F:$Q,12,0),"")</f>
        <v/>
      </c>
      <c r="U131" s="11" t="str">
        <f>IFERROR(VLOOKUP($R131,G:$Q,11,0),"")</f>
        <v/>
      </c>
      <c r="V131" s="11" t="str">
        <f>IFERROR(VLOOKUP($R131,H:$Q,10,0),"")</f>
        <v/>
      </c>
      <c r="W131" s="11" t="str">
        <f>IFERROR(VLOOKUP($R131,I:$Q,9,0),"")</f>
        <v/>
      </c>
      <c r="X131" s="11" t="str">
        <f>IFERROR(VLOOKUP($R131,J:$Q,8,0),"")</f>
        <v/>
      </c>
      <c r="Y131" s="11" t="str">
        <f>IFERROR(VLOOKUP($R131,K:$Q,7,0),"")</f>
        <v/>
      </c>
      <c r="Z131" s="11" t="str">
        <f>IFERROR(VLOOKUP($R131,L:$Q,6,0),"")</f>
        <v/>
      </c>
      <c r="AA131" s="11" t="str">
        <f>IFERROR(VLOOKUP($R131,M:$Q,5,0),"")</f>
        <v/>
      </c>
      <c r="AB131" s="11" t="str">
        <f>IFERROR(VLOOKUP($R131,N:$Q,4,0),"")</f>
        <v/>
      </c>
      <c r="AC131" s="11" t="str">
        <f>IFERROR(VLOOKUP($R131,O:$Q,3,0),"")</f>
        <v/>
      </c>
      <c r="AD131" s="11" t="str">
        <f>IFERROR(VLOOKUP($R131,P:$Q,2,0),"")</f>
        <v/>
      </c>
    </row>
    <row r="132" spans="1:30" x14ac:dyDescent="0.15">
      <c r="A132" s="9">
        <f>'AB Touchpoint System Workbook'!Z143</f>
        <v>43405</v>
      </c>
      <c r="B132" s="11">
        <f t="shared" si="4"/>
        <v>11</v>
      </c>
      <c r="C132" s="12" t="s">
        <v>18</v>
      </c>
      <c r="D132" s="12" t="e">
        <f>Q132&amp;C132&amp;'AB Touchpoint System Workbook'!#REF!</f>
        <v>#REF!</v>
      </c>
      <c r="E132" s="12" t="b">
        <f>IF(ISNUMBER(SEARCH(S$1,$D132)),MAX(E$1:E131)+1)</f>
        <v>0</v>
      </c>
      <c r="F132" s="12" t="b">
        <f>IF(ISNUMBER(SEARCH(T$1,$D132)),MAX(F$1:F131)+1)</f>
        <v>0</v>
      </c>
      <c r="G132" s="12" t="b">
        <f>IF(ISNUMBER(SEARCH(U$1,$D132)),MAX(G$1:G131)+1)</f>
        <v>0</v>
      </c>
      <c r="H132" s="12" t="b">
        <f>IF(ISNUMBER(SEARCH(V$1,$D132)),MAX(H$1:H131)+1)</f>
        <v>0</v>
      </c>
      <c r="I132" s="12" t="b">
        <f>IF(ISNUMBER(SEARCH(W$1,$D132)),MAX(I$1:I131)+1)</f>
        <v>0</v>
      </c>
      <c r="J132" s="12" t="b">
        <f>IF(ISNUMBER(SEARCH(X$1,$D132)),MAX(J$1:J131)+1)</f>
        <v>0</v>
      </c>
      <c r="K132" s="12" t="b">
        <f>IF(ISNUMBER(SEARCH(Y$1,$D132)),MAX(K$1:K131)+1)</f>
        <v>0</v>
      </c>
      <c r="L132" s="12" t="b">
        <f>IF(ISNUMBER(SEARCH(Z$1,$D132)),MAX(L$1:L131)+1)</f>
        <v>0</v>
      </c>
      <c r="M132" s="12" t="b">
        <f>IF(ISNUMBER(SEARCH(AA$1,$D132)),MAX(M$1:M131)+1)</f>
        <v>0</v>
      </c>
      <c r="N132" s="12" t="b">
        <f>IF(ISNUMBER(SEARCH(AB$1,$D132)),MAX(N$1:N131)+1)</f>
        <v>0</v>
      </c>
      <c r="O132" s="12" t="b">
        <f>IF(ISNUMBER(SEARCH(AC$1,$D132)),MAX(O$1:O131)+1)</f>
        <v>0</v>
      </c>
      <c r="P132" s="12" t="b">
        <f>IF(ISNUMBER(SEARCH(AD$1,$D132)),MAX(P$1:P131)+1)</f>
        <v>0</v>
      </c>
      <c r="Q132" s="12" t="str">
        <f>'AB Touchpoint System Workbook'!K143</f>
        <v>Client 131</v>
      </c>
      <c r="R132" s="13">
        <f t="shared" ref="R132:R195" si="5">R131+1</f>
        <v>131</v>
      </c>
      <c r="S132" s="11" t="str">
        <f>IFERROR(VLOOKUP($R132,E:$Q,13,0),"")</f>
        <v/>
      </c>
      <c r="T132" s="11" t="str">
        <f>IFERROR(VLOOKUP($R132,F:$Q,12,0),"")</f>
        <v/>
      </c>
      <c r="U132" s="11" t="str">
        <f>IFERROR(VLOOKUP($R132,G:$Q,11,0),"")</f>
        <v/>
      </c>
      <c r="V132" s="11" t="str">
        <f>IFERROR(VLOOKUP($R132,H:$Q,10,0),"")</f>
        <v/>
      </c>
      <c r="W132" s="11" t="str">
        <f>IFERROR(VLOOKUP($R132,I:$Q,9,0),"")</f>
        <v/>
      </c>
      <c r="X132" s="11" t="str">
        <f>IFERROR(VLOOKUP($R132,J:$Q,8,0),"")</f>
        <v/>
      </c>
      <c r="Y132" s="11" t="str">
        <f>IFERROR(VLOOKUP($R132,K:$Q,7,0),"")</f>
        <v/>
      </c>
      <c r="Z132" s="11" t="str">
        <f>IFERROR(VLOOKUP($R132,L:$Q,6,0),"")</f>
        <v/>
      </c>
      <c r="AA132" s="11" t="str">
        <f>IFERROR(VLOOKUP($R132,M:$Q,5,0),"")</f>
        <v/>
      </c>
      <c r="AB132" s="11" t="str">
        <f>IFERROR(VLOOKUP($R132,N:$Q,4,0),"")</f>
        <v/>
      </c>
      <c r="AC132" s="11" t="str">
        <f>IFERROR(VLOOKUP($R132,O:$Q,3,0),"")</f>
        <v/>
      </c>
      <c r="AD132" s="11" t="str">
        <f>IFERROR(VLOOKUP($R132,P:$Q,2,0),"")</f>
        <v/>
      </c>
    </row>
    <row r="133" spans="1:30" x14ac:dyDescent="0.15">
      <c r="A133" s="9">
        <f>'AB Touchpoint System Workbook'!Z144</f>
        <v>43435</v>
      </c>
      <c r="B133" s="11">
        <f t="shared" si="4"/>
        <v>12</v>
      </c>
      <c r="C133" s="12" t="s">
        <v>19</v>
      </c>
      <c r="D133" s="12" t="e">
        <f>Q133&amp;C133&amp;'AB Touchpoint System Workbook'!#REF!</f>
        <v>#REF!</v>
      </c>
      <c r="E133" s="12" t="b">
        <f>IF(ISNUMBER(SEARCH(S$1,$D133)),MAX(E$1:E132)+1)</f>
        <v>0</v>
      </c>
      <c r="F133" s="12" t="b">
        <f>IF(ISNUMBER(SEARCH(T$1,$D133)),MAX(F$1:F132)+1)</f>
        <v>0</v>
      </c>
      <c r="G133" s="12" t="b">
        <f>IF(ISNUMBER(SEARCH(U$1,$D133)),MAX(G$1:G132)+1)</f>
        <v>0</v>
      </c>
      <c r="H133" s="12" t="b">
        <f>IF(ISNUMBER(SEARCH(V$1,$D133)),MAX(H$1:H132)+1)</f>
        <v>0</v>
      </c>
      <c r="I133" s="12" t="b">
        <f>IF(ISNUMBER(SEARCH(W$1,$D133)),MAX(I$1:I132)+1)</f>
        <v>0</v>
      </c>
      <c r="J133" s="12" t="b">
        <f>IF(ISNUMBER(SEARCH(X$1,$D133)),MAX(J$1:J132)+1)</f>
        <v>0</v>
      </c>
      <c r="K133" s="12" t="b">
        <f>IF(ISNUMBER(SEARCH(Y$1,$D133)),MAX(K$1:K132)+1)</f>
        <v>0</v>
      </c>
      <c r="L133" s="12" t="b">
        <f>IF(ISNUMBER(SEARCH(Z$1,$D133)),MAX(L$1:L132)+1)</f>
        <v>0</v>
      </c>
      <c r="M133" s="12" t="b">
        <f>IF(ISNUMBER(SEARCH(AA$1,$D133)),MAX(M$1:M132)+1)</f>
        <v>0</v>
      </c>
      <c r="N133" s="12" t="b">
        <f>IF(ISNUMBER(SEARCH(AB$1,$D133)),MAX(N$1:N132)+1)</f>
        <v>0</v>
      </c>
      <c r="O133" s="12" t="b">
        <f>IF(ISNUMBER(SEARCH(AC$1,$D133)),MAX(O$1:O132)+1)</f>
        <v>0</v>
      </c>
      <c r="P133" s="12" t="b">
        <f>IF(ISNUMBER(SEARCH(AD$1,$D133)),MAX(P$1:P132)+1)</f>
        <v>0</v>
      </c>
      <c r="Q133" s="12" t="str">
        <f>'AB Touchpoint System Workbook'!K144</f>
        <v>Client 132</v>
      </c>
      <c r="R133" s="13">
        <f t="shared" si="5"/>
        <v>132</v>
      </c>
      <c r="S133" s="11" t="str">
        <f>IFERROR(VLOOKUP($R133,E:$Q,13,0),"")</f>
        <v/>
      </c>
      <c r="T133" s="11" t="str">
        <f>IFERROR(VLOOKUP($R133,F:$Q,12,0),"")</f>
        <v/>
      </c>
      <c r="U133" s="11" t="str">
        <f>IFERROR(VLOOKUP($R133,G:$Q,11,0),"")</f>
        <v/>
      </c>
      <c r="V133" s="11" t="str">
        <f>IFERROR(VLOOKUP($R133,H:$Q,10,0),"")</f>
        <v/>
      </c>
      <c r="W133" s="11" t="str">
        <f>IFERROR(VLOOKUP($R133,I:$Q,9,0),"")</f>
        <v/>
      </c>
      <c r="X133" s="11" t="str">
        <f>IFERROR(VLOOKUP($R133,J:$Q,8,0),"")</f>
        <v/>
      </c>
      <c r="Y133" s="11" t="str">
        <f>IFERROR(VLOOKUP($R133,K:$Q,7,0),"")</f>
        <v/>
      </c>
      <c r="Z133" s="11" t="str">
        <f>IFERROR(VLOOKUP($R133,L:$Q,6,0),"")</f>
        <v/>
      </c>
      <c r="AA133" s="11" t="str">
        <f>IFERROR(VLOOKUP($R133,M:$Q,5,0),"")</f>
        <v/>
      </c>
      <c r="AB133" s="11" t="str">
        <f>IFERROR(VLOOKUP($R133,N:$Q,4,0),"")</f>
        <v/>
      </c>
      <c r="AC133" s="11" t="str">
        <f>IFERROR(VLOOKUP($R133,O:$Q,3,0),"")</f>
        <v/>
      </c>
      <c r="AD133" s="11" t="str">
        <f>IFERROR(VLOOKUP($R133,P:$Q,2,0),"")</f>
        <v/>
      </c>
    </row>
    <row r="134" spans="1:30" x14ac:dyDescent="0.15">
      <c r="A134" s="9">
        <f>'AB Touchpoint System Workbook'!Z145</f>
        <v>43101</v>
      </c>
      <c r="B134" s="11">
        <f t="shared" si="4"/>
        <v>1</v>
      </c>
      <c r="C134" s="12" t="s">
        <v>20</v>
      </c>
      <c r="D134" s="12" t="e">
        <f>Q134&amp;C134&amp;'AB Touchpoint System Workbook'!#REF!</f>
        <v>#REF!</v>
      </c>
      <c r="E134" s="12" t="b">
        <f>IF(ISNUMBER(SEARCH(S$1,$D134)),MAX(E$1:E133)+1)</f>
        <v>0</v>
      </c>
      <c r="F134" s="12" t="b">
        <f>IF(ISNUMBER(SEARCH(T$1,$D134)),MAX(F$1:F133)+1)</f>
        <v>0</v>
      </c>
      <c r="G134" s="12" t="b">
        <f>IF(ISNUMBER(SEARCH(U$1,$D134)),MAX(G$1:G133)+1)</f>
        <v>0</v>
      </c>
      <c r="H134" s="12" t="b">
        <f>IF(ISNUMBER(SEARCH(V$1,$D134)),MAX(H$1:H133)+1)</f>
        <v>0</v>
      </c>
      <c r="I134" s="12" t="b">
        <f>IF(ISNUMBER(SEARCH(W$1,$D134)),MAX(I$1:I133)+1)</f>
        <v>0</v>
      </c>
      <c r="J134" s="12" t="b">
        <f>IF(ISNUMBER(SEARCH(X$1,$D134)),MAX(J$1:J133)+1)</f>
        <v>0</v>
      </c>
      <c r="K134" s="12" t="b">
        <f>IF(ISNUMBER(SEARCH(Y$1,$D134)),MAX(K$1:K133)+1)</f>
        <v>0</v>
      </c>
      <c r="L134" s="12" t="b">
        <f>IF(ISNUMBER(SEARCH(Z$1,$D134)),MAX(L$1:L133)+1)</f>
        <v>0</v>
      </c>
      <c r="M134" s="12" t="b">
        <f>IF(ISNUMBER(SEARCH(AA$1,$D134)),MAX(M$1:M133)+1)</f>
        <v>0</v>
      </c>
      <c r="N134" s="12" t="b">
        <f>IF(ISNUMBER(SEARCH(AB$1,$D134)),MAX(N$1:N133)+1)</f>
        <v>0</v>
      </c>
      <c r="O134" s="12" t="b">
        <f>IF(ISNUMBER(SEARCH(AC$1,$D134)),MAX(O$1:O133)+1)</f>
        <v>0</v>
      </c>
      <c r="P134" s="12" t="b">
        <f>IF(ISNUMBER(SEARCH(AD$1,$D134)),MAX(P$1:P133)+1)</f>
        <v>0</v>
      </c>
      <c r="Q134" s="12" t="str">
        <f>'AB Touchpoint System Workbook'!K145</f>
        <v>Client 133</v>
      </c>
      <c r="R134" s="13">
        <f t="shared" si="5"/>
        <v>133</v>
      </c>
      <c r="S134" s="11" t="str">
        <f>IFERROR(VLOOKUP($R134,E:$Q,13,0),"")</f>
        <v/>
      </c>
      <c r="T134" s="11" t="str">
        <f>IFERROR(VLOOKUP($R134,F:$Q,12,0),"")</f>
        <v/>
      </c>
      <c r="U134" s="11" t="str">
        <f>IFERROR(VLOOKUP($R134,G:$Q,11,0),"")</f>
        <v/>
      </c>
      <c r="V134" s="11" t="str">
        <f>IFERROR(VLOOKUP($R134,H:$Q,10,0),"")</f>
        <v/>
      </c>
      <c r="W134" s="11" t="str">
        <f>IFERROR(VLOOKUP($R134,I:$Q,9,0),"")</f>
        <v/>
      </c>
      <c r="X134" s="11" t="str">
        <f>IFERROR(VLOOKUP($R134,J:$Q,8,0),"")</f>
        <v/>
      </c>
      <c r="Y134" s="11" t="str">
        <f>IFERROR(VLOOKUP($R134,K:$Q,7,0),"")</f>
        <v/>
      </c>
      <c r="Z134" s="11" t="str">
        <f>IFERROR(VLOOKUP($R134,L:$Q,6,0),"")</f>
        <v/>
      </c>
      <c r="AA134" s="11" t="str">
        <f>IFERROR(VLOOKUP($R134,M:$Q,5,0),"")</f>
        <v/>
      </c>
      <c r="AB134" s="11" t="str">
        <f>IFERROR(VLOOKUP($R134,N:$Q,4,0),"")</f>
        <v/>
      </c>
      <c r="AC134" s="11" t="str">
        <f>IFERROR(VLOOKUP($R134,O:$Q,3,0),"")</f>
        <v/>
      </c>
      <c r="AD134" s="11" t="str">
        <f>IFERROR(VLOOKUP($R134,P:$Q,2,0),"")</f>
        <v/>
      </c>
    </row>
    <row r="135" spans="1:30" x14ac:dyDescent="0.15">
      <c r="A135" s="9">
        <f>'AB Touchpoint System Workbook'!Z146</f>
        <v>43132</v>
      </c>
      <c r="B135" s="11">
        <f t="shared" si="4"/>
        <v>2</v>
      </c>
      <c r="C135" s="12" t="s">
        <v>21</v>
      </c>
      <c r="D135" s="12" t="e">
        <f>Q135&amp;C135&amp;'AB Touchpoint System Workbook'!#REF!</f>
        <v>#REF!</v>
      </c>
      <c r="E135" s="12" t="b">
        <f>IF(ISNUMBER(SEARCH(S$1,$D135)),MAX(E$1:E134)+1)</f>
        <v>0</v>
      </c>
      <c r="F135" s="12" t="b">
        <f>IF(ISNUMBER(SEARCH(T$1,$D135)),MAX(F$1:F134)+1)</f>
        <v>0</v>
      </c>
      <c r="G135" s="12" t="b">
        <f>IF(ISNUMBER(SEARCH(U$1,$D135)),MAX(G$1:G134)+1)</f>
        <v>0</v>
      </c>
      <c r="H135" s="12" t="b">
        <f>IF(ISNUMBER(SEARCH(V$1,$D135)),MAX(H$1:H134)+1)</f>
        <v>0</v>
      </c>
      <c r="I135" s="12" t="b">
        <f>IF(ISNUMBER(SEARCH(W$1,$D135)),MAX(I$1:I134)+1)</f>
        <v>0</v>
      </c>
      <c r="J135" s="12" t="b">
        <f>IF(ISNUMBER(SEARCH(X$1,$D135)),MAX(J$1:J134)+1)</f>
        <v>0</v>
      </c>
      <c r="K135" s="12" t="b">
        <f>IF(ISNUMBER(SEARCH(Y$1,$D135)),MAX(K$1:K134)+1)</f>
        <v>0</v>
      </c>
      <c r="L135" s="12" t="b">
        <f>IF(ISNUMBER(SEARCH(Z$1,$D135)),MAX(L$1:L134)+1)</f>
        <v>0</v>
      </c>
      <c r="M135" s="12" t="b">
        <f>IF(ISNUMBER(SEARCH(AA$1,$D135)),MAX(M$1:M134)+1)</f>
        <v>0</v>
      </c>
      <c r="N135" s="12" t="b">
        <f>IF(ISNUMBER(SEARCH(AB$1,$D135)),MAX(N$1:N134)+1)</f>
        <v>0</v>
      </c>
      <c r="O135" s="12" t="b">
        <f>IF(ISNUMBER(SEARCH(AC$1,$D135)),MAX(O$1:O134)+1)</f>
        <v>0</v>
      </c>
      <c r="P135" s="12" t="b">
        <f>IF(ISNUMBER(SEARCH(AD$1,$D135)),MAX(P$1:P134)+1)</f>
        <v>0</v>
      </c>
      <c r="Q135" s="12" t="str">
        <f>'AB Touchpoint System Workbook'!K146</f>
        <v>Client 134</v>
      </c>
      <c r="R135" s="13">
        <f t="shared" si="5"/>
        <v>134</v>
      </c>
      <c r="S135" s="11" t="str">
        <f>IFERROR(VLOOKUP($R135,E:$Q,13,0),"")</f>
        <v/>
      </c>
      <c r="T135" s="11" t="str">
        <f>IFERROR(VLOOKUP($R135,F:$Q,12,0),"")</f>
        <v/>
      </c>
      <c r="U135" s="11" t="str">
        <f>IFERROR(VLOOKUP($R135,G:$Q,11,0),"")</f>
        <v/>
      </c>
      <c r="V135" s="11" t="str">
        <f>IFERROR(VLOOKUP($R135,H:$Q,10,0),"")</f>
        <v/>
      </c>
      <c r="W135" s="11" t="str">
        <f>IFERROR(VLOOKUP($R135,I:$Q,9,0),"")</f>
        <v/>
      </c>
      <c r="X135" s="11" t="str">
        <f>IFERROR(VLOOKUP($R135,J:$Q,8,0),"")</f>
        <v/>
      </c>
      <c r="Y135" s="11" t="str">
        <f>IFERROR(VLOOKUP($R135,K:$Q,7,0),"")</f>
        <v/>
      </c>
      <c r="Z135" s="11" t="str">
        <f>IFERROR(VLOOKUP($R135,L:$Q,6,0),"")</f>
        <v/>
      </c>
      <c r="AA135" s="11" t="str">
        <f>IFERROR(VLOOKUP($R135,M:$Q,5,0),"")</f>
        <v/>
      </c>
      <c r="AB135" s="11" t="str">
        <f>IFERROR(VLOOKUP($R135,N:$Q,4,0),"")</f>
        <v/>
      </c>
      <c r="AC135" s="11" t="str">
        <f>IFERROR(VLOOKUP($R135,O:$Q,3,0),"")</f>
        <v/>
      </c>
      <c r="AD135" s="11" t="str">
        <f>IFERROR(VLOOKUP($R135,P:$Q,2,0),"")</f>
        <v/>
      </c>
    </row>
    <row r="136" spans="1:30" x14ac:dyDescent="0.15">
      <c r="A136" s="9">
        <f>'AB Touchpoint System Workbook'!Z147</f>
        <v>43160</v>
      </c>
      <c r="B136" s="11">
        <f t="shared" si="4"/>
        <v>3</v>
      </c>
      <c r="C136" s="12" t="s">
        <v>22</v>
      </c>
      <c r="D136" s="12" t="e">
        <f>Q136&amp;C136&amp;'AB Touchpoint System Workbook'!#REF!</f>
        <v>#REF!</v>
      </c>
      <c r="E136" s="12" t="b">
        <f>IF(ISNUMBER(SEARCH(S$1,$D136)),MAX(E$1:E135)+1)</f>
        <v>0</v>
      </c>
      <c r="F136" s="12" t="b">
        <f>IF(ISNUMBER(SEARCH(T$1,$D136)),MAX(F$1:F135)+1)</f>
        <v>0</v>
      </c>
      <c r="G136" s="12" t="b">
        <f>IF(ISNUMBER(SEARCH(U$1,$D136)),MAX(G$1:G135)+1)</f>
        <v>0</v>
      </c>
      <c r="H136" s="12" t="b">
        <f>IF(ISNUMBER(SEARCH(V$1,$D136)),MAX(H$1:H135)+1)</f>
        <v>0</v>
      </c>
      <c r="I136" s="12" t="b">
        <f>IF(ISNUMBER(SEARCH(W$1,$D136)),MAX(I$1:I135)+1)</f>
        <v>0</v>
      </c>
      <c r="J136" s="12" t="b">
        <f>IF(ISNUMBER(SEARCH(X$1,$D136)),MAX(J$1:J135)+1)</f>
        <v>0</v>
      </c>
      <c r="K136" s="12" t="b">
        <f>IF(ISNUMBER(SEARCH(Y$1,$D136)),MAX(K$1:K135)+1)</f>
        <v>0</v>
      </c>
      <c r="L136" s="12" t="b">
        <f>IF(ISNUMBER(SEARCH(Z$1,$D136)),MAX(L$1:L135)+1)</f>
        <v>0</v>
      </c>
      <c r="M136" s="12" t="b">
        <f>IF(ISNUMBER(SEARCH(AA$1,$D136)),MAX(M$1:M135)+1)</f>
        <v>0</v>
      </c>
      <c r="N136" s="12" t="b">
        <f>IF(ISNUMBER(SEARCH(AB$1,$D136)),MAX(N$1:N135)+1)</f>
        <v>0</v>
      </c>
      <c r="O136" s="12" t="b">
        <f>IF(ISNUMBER(SEARCH(AC$1,$D136)),MAX(O$1:O135)+1)</f>
        <v>0</v>
      </c>
      <c r="P136" s="12" t="b">
        <f>IF(ISNUMBER(SEARCH(AD$1,$D136)),MAX(P$1:P135)+1)</f>
        <v>0</v>
      </c>
      <c r="Q136" s="12" t="str">
        <f>'AB Touchpoint System Workbook'!K147</f>
        <v>Client 135</v>
      </c>
      <c r="R136" s="13">
        <f t="shared" si="5"/>
        <v>135</v>
      </c>
      <c r="S136" s="11" t="str">
        <f>IFERROR(VLOOKUP($R136,E:$Q,13,0),"")</f>
        <v/>
      </c>
      <c r="T136" s="11" t="str">
        <f>IFERROR(VLOOKUP($R136,F:$Q,12,0),"")</f>
        <v/>
      </c>
      <c r="U136" s="11" t="str">
        <f>IFERROR(VLOOKUP($R136,G:$Q,11,0),"")</f>
        <v/>
      </c>
      <c r="V136" s="11" t="str">
        <f>IFERROR(VLOOKUP($R136,H:$Q,10,0),"")</f>
        <v/>
      </c>
      <c r="W136" s="11" t="str">
        <f>IFERROR(VLOOKUP($R136,I:$Q,9,0),"")</f>
        <v/>
      </c>
      <c r="X136" s="11" t="str">
        <f>IFERROR(VLOOKUP($R136,J:$Q,8,0),"")</f>
        <v/>
      </c>
      <c r="Y136" s="11" t="str">
        <f>IFERROR(VLOOKUP($R136,K:$Q,7,0),"")</f>
        <v/>
      </c>
      <c r="Z136" s="11" t="str">
        <f>IFERROR(VLOOKUP($R136,L:$Q,6,0),"")</f>
        <v/>
      </c>
      <c r="AA136" s="11" t="str">
        <f>IFERROR(VLOOKUP($R136,M:$Q,5,0),"")</f>
        <v/>
      </c>
      <c r="AB136" s="11" t="str">
        <f>IFERROR(VLOOKUP($R136,N:$Q,4,0),"")</f>
        <v/>
      </c>
      <c r="AC136" s="11" t="str">
        <f>IFERROR(VLOOKUP($R136,O:$Q,3,0),"")</f>
        <v/>
      </c>
      <c r="AD136" s="11" t="str">
        <f>IFERROR(VLOOKUP($R136,P:$Q,2,0),"")</f>
        <v/>
      </c>
    </row>
    <row r="137" spans="1:30" x14ac:dyDescent="0.15">
      <c r="A137" s="9">
        <f>'AB Touchpoint System Workbook'!Z148</f>
        <v>43191</v>
      </c>
      <c r="B137" s="11">
        <f t="shared" si="4"/>
        <v>4</v>
      </c>
      <c r="C137" s="12" t="s">
        <v>23</v>
      </c>
      <c r="D137" s="12" t="e">
        <f>Q137&amp;C137&amp;'AB Touchpoint System Workbook'!#REF!</f>
        <v>#REF!</v>
      </c>
      <c r="E137" s="12" t="b">
        <f>IF(ISNUMBER(SEARCH(S$1,$D137)),MAX(E$1:E136)+1)</f>
        <v>0</v>
      </c>
      <c r="F137" s="12" t="b">
        <f>IF(ISNUMBER(SEARCH(T$1,$D137)),MAX(F$1:F136)+1)</f>
        <v>0</v>
      </c>
      <c r="G137" s="12" t="b">
        <f>IF(ISNUMBER(SEARCH(U$1,$D137)),MAX(G$1:G136)+1)</f>
        <v>0</v>
      </c>
      <c r="H137" s="12" t="b">
        <f>IF(ISNUMBER(SEARCH(V$1,$D137)),MAX(H$1:H136)+1)</f>
        <v>0</v>
      </c>
      <c r="I137" s="12" t="b">
        <f>IF(ISNUMBER(SEARCH(W$1,$D137)),MAX(I$1:I136)+1)</f>
        <v>0</v>
      </c>
      <c r="J137" s="12" t="b">
        <f>IF(ISNUMBER(SEARCH(X$1,$D137)),MAX(J$1:J136)+1)</f>
        <v>0</v>
      </c>
      <c r="K137" s="12" t="b">
        <f>IF(ISNUMBER(SEARCH(Y$1,$D137)),MAX(K$1:K136)+1)</f>
        <v>0</v>
      </c>
      <c r="L137" s="12" t="b">
        <f>IF(ISNUMBER(SEARCH(Z$1,$D137)),MAX(L$1:L136)+1)</f>
        <v>0</v>
      </c>
      <c r="M137" s="12" t="b">
        <f>IF(ISNUMBER(SEARCH(AA$1,$D137)),MAX(M$1:M136)+1)</f>
        <v>0</v>
      </c>
      <c r="N137" s="12" t="b">
        <f>IF(ISNUMBER(SEARCH(AB$1,$D137)),MAX(N$1:N136)+1)</f>
        <v>0</v>
      </c>
      <c r="O137" s="12" t="b">
        <f>IF(ISNUMBER(SEARCH(AC$1,$D137)),MAX(O$1:O136)+1)</f>
        <v>0</v>
      </c>
      <c r="P137" s="12" t="b">
        <f>IF(ISNUMBER(SEARCH(AD$1,$D137)),MAX(P$1:P136)+1)</f>
        <v>0</v>
      </c>
      <c r="Q137" s="12" t="str">
        <f>'AB Touchpoint System Workbook'!K148</f>
        <v>Client 136</v>
      </c>
      <c r="R137" s="13">
        <f t="shared" si="5"/>
        <v>136</v>
      </c>
      <c r="S137" s="11" t="str">
        <f>IFERROR(VLOOKUP($R137,E:$Q,13,0),"")</f>
        <v/>
      </c>
      <c r="T137" s="11" t="str">
        <f>IFERROR(VLOOKUP($R137,F:$Q,12,0),"")</f>
        <v/>
      </c>
      <c r="U137" s="11" t="str">
        <f>IFERROR(VLOOKUP($R137,G:$Q,11,0),"")</f>
        <v/>
      </c>
      <c r="V137" s="11" t="str">
        <f>IFERROR(VLOOKUP($R137,H:$Q,10,0),"")</f>
        <v/>
      </c>
      <c r="W137" s="11" t="str">
        <f>IFERROR(VLOOKUP($R137,I:$Q,9,0),"")</f>
        <v/>
      </c>
      <c r="X137" s="11" t="str">
        <f>IFERROR(VLOOKUP($R137,J:$Q,8,0),"")</f>
        <v/>
      </c>
      <c r="Y137" s="11" t="str">
        <f>IFERROR(VLOOKUP($R137,K:$Q,7,0),"")</f>
        <v/>
      </c>
      <c r="Z137" s="11" t="str">
        <f>IFERROR(VLOOKUP($R137,L:$Q,6,0),"")</f>
        <v/>
      </c>
      <c r="AA137" s="11" t="str">
        <f>IFERROR(VLOOKUP($R137,M:$Q,5,0),"")</f>
        <v/>
      </c>
      <c r="AB137" s="11" t="str">
        <f>IFERROR(VLOOKUP($R137,N:$Q,4,0),"")</f>
        <v/>
      </c>
      <c r="AC137" s="11" t="str">
        <f>IFERROR(VLOOKUP($R137,O:$Q,3,0),"")</f>
        <v/>
      </c>
      <c r="AD137" s="11" t="str">
        <f>IFERROR(VLOOKUP($R137,P:$Q,2,0),"")</f>
        <v/>
      </c>
    </row>
    <row r="138" spans="1:30" x14ac:dyDescent="0.15">
      <c r="A138" s="9">
        <f>'AB Touchpoint System Workbook'!Z149</f>
        <v>43221</v>
      </c>
      <c r="B138" s="11">
        <f t="shared" si="4"/>
        <v>5</v>
      </c>
      <c r="C138" s="12" t="s">
        <v>24</v>
      </c>
      <c r="D138" s="12" t="e">
        <f>Q138&amp;C138&amp;'AB Touchpoint System Workbook'!#REF!</f>
        <v>#REF!</v>
      </c>
      <c r="E138" s="12" t="b">
        <f>IF(ISNUMBER(SEARCH(S$1,$D138)),MAX(E$1:E137)+1)</f>
        <v>0</v>
      </c>
      <c r="F138" s="12" t="b">
        <f>IF(ISNUMBER(SEARCH(T$1,$D138)),MAX(F$1:F137)+1)</f>
        <v>0</v>
      </c>
      <c r="G138" s="12" t="b">
        <f>IF(ISNUMBER(SEARCH(U$1,$D138)),MAX(G$1:G137)+1)</f>
        <v>0</v>
      </c>
      <c r="H138" s="12" t="b">
        <f>IF(ISNUMBER(SEARCH(V$1,$D138)),MAX(H$1:H137)+1)</f>
        <v>0</v>
      </c>
      <c r="I138" s="12" t="b">
        <f>IF(ISNUMBER(SEARCH(W$1,$D138)),MAX(I$1:I137)+1)</f>
        <v>0</v>
      </c>
      <c r="J138" s="12" t="b">
        <f>IF(ISNUMBER(SEARCH(X$1,$D138)),MAX(J$1:J137)+1)</f>
        <v>0</v>
      </c>
      <c r="K138" s="12" t="b">
        <f>IF(ISNUMBER(SEARCH(Y$1,$D138)),MAX(K$1:K137)+1)</f>
        <v>0</v>
      </c>
      <c r="L138" s="12" t="b">
        <f>IF(ISNUMBER(SEARCH(Z$1,$D138)),MAX(L$1:L137)+1)</f>
        <v>0</v>
      </c>
      <c r="M138" s="12" t="b">
        <f>IF(ISNUMBER(SEARCH(AA$1,$D138)),MAX(M$1:M137)+1)</f>
        <v>0</v>
      </c>
      <c r="N138" s="12" t="b">
        <f>IF(ISNUMBER(SEARCH(AB$1,$D138)),MAX(N$1:N137)+1)</f>
        <v>0</v>
      </c>
      <c r="O138" s="12" t="b">
        <f>IF(ISNUMBER(SEARCH(AC$1,$D138)),MAX(O$1:O137)+1)</f>
        <v>0</v>
      </c>
      <c r="P138" s="12" t="b">
        <f>IF(ISNUMBER(SEARCH(AD$1,$D138)),MAX(P$1:P137)+1)</f>
        <v>0</v>
      </c>
      <c r="Q138" s="12" t="str">
        <f>'AB Touchpoint System Workbook'!K149</f>
        <v>Client 137</v>
      </c>
      <c r="R138" s="13">
        <f t="shared" si="5"/>
        <v>137</v>
      </c>
      <c r="S138" s="11" t="str">
        <f>IFERROR(VLOOKUP($R138,E:$Q,13,0),"")</f>
        <v/>
      </c>
      <c r="T138" s="11" t="str">
        <f>IFERROR(VLOOKUP($R138,F:$Q,12,0),"")</f>
        <v/>
      </c>
      <c r="U138" s="11" t="str">
        <f>IFERROR(VLOOKUP($R138,G:$Q,11,0),"")</f>
        <v/>
      </c>
      <c r="V138" s="11" t="str">
        <f>IFERROR(VLOOKUP($R138,H:$Q,10,0),"")</f>
        <v/>
      </c>
      <c r="W138" s="11" t="str">
        <f>IFERROR(VLOOKUP($R138,I:$Q,9,0),"")</f>
        <v/>
      </c>
      <c r="X138" s="11" t="str">
        <f>IFERROR(VLOOKUP($R138,J:$Q,8,0),"")</f>
        <v/>
      </c>
      <c r="Y138" s="11" t="str">
        <f>IFERROR(VLOOKUP($R138,K:$Q,7,0),"")</f>
        <v/>
      </c>
      <c r="Z138" s="11" t="str">
        <f>IFERROR(VLOOKUP($R138,L:$Q,6,0),"")</f>
        <v/>
      </c>
      <c r="AA138" s="11" t="str">
        <f>IFERROR(VLOOKUP($R138,M:$Q,5,0),"")</f>
        <v/>
      </c>
      <c r="AB138" s="11" t="str">
        <f>IFERROR(VLOOKUP($R138,N:$Q,4,0),"")</f>
        <v/>
      </c>
      <c r="AC138" s="11" t="str">
        <f>IFERROR(VLOOKUP($R138,O:$Q,3,0),"")</f>
        <v/>
      </c>
      <c r="AD138" s="11" t="str">
        <f>IFERROR(VLOOKUP($R138,P:$Q,2,0),"")</f>
        <v/>
      </c>
    </row>
    <row r="139" spans="1:30" x14ac:dyDescent="0.15">
      <c r="A139" s="9">
        <f>'AB Touchpoint System Workbook'!Z150</f>
        <v>43252</v>
      </c>
      <c r="B139" s="11">
        <f t="shared" si="4"/>
        <v>6</v>
      </c>
      <c r="C139" s="12" t="s">
        <v>25</v>
      </c>
      <c r="D139" s="12" t="e">
        <f>Q139&amp;C139&amp;'AB Touchpoint System Workbook'!#REF!</f>
        <v>#REF!</v>
      </c>
      <c r="E139" s="12" t="b">
        <f>IF(ISNUMBER(SEARCH(S$1,$D139)),MAX(E$1:E138)+1)</f>
        <v>0</v>
      </c>
      <c r="F139" s="12" t="b">
        <f>IF(ISNUMBER(SEARCH(T$1,$D139)),MAX(F$1:F138)+1)</f>
        <v>0</v>
      </c>
      <c r="G139" s="12" t="b">
        <f>IF(ISNUMBER(SEARCH(U$1,$D139)),MAX(G$1:G138)+1)</f>
        <v>0</v>
      </c>
      <c r="H139" s="12" t="b">
        <f>IF(ISNUMBER(SEARCH(V$1,$D139)),MAX(H$1:H138)+1)</f>
        <v>0</v>
      </c>
      <c r="I139" s="12" t="b">
        <f>IF(ISNUMBER(SEARCH(W$1,$D139)),MAX(I$1:I138)+1)</f>
        <v>0</v>
      </c>
      <c r="J139" s="12" t="b">
        <f>IF(ISNUMBER(SEARCH(X$1,$D139)),MAX(J$1:J138)+1)</f>
        <v>0</v>
      </c>
      <c r="K139" s="12" t="b">
        <f>IF(ISNUMBER(SEARCH(Y$1,$D139)),MAX(K$1:K138)+1)</f>
        <v>0</v>
      </c>
      <c r="L139" s="12" t="b">
        <f>IF(ISNUMBER(SEARCH(Z$1,$D139)),MAX(L$1:L138)+1)</f>
        <v>0</v>
      </c>
      <c r="M139" s="12" t="b">
        <f>IF(ISNUMBER(SEARCH(AA$1,$D139)),MAX(M$1:M138)+1)</f>
        <v>0</v>
      </c>
      <c r="N139" s="12" t="b">
        <f>IF(ISNUMBER(SEARCH(AB$1,$D139)),MAX(N$1:N138)+1)</f>
        <v>0</v>
      </c>
      <c r="O139" s="12" t="b">
        <f>IF(ISNUMBER(SEARCH(AC$1,$D139)),MAX(O$1:O138)+1)</f>
        <v>0</v>
      </c>
      <c r="P139" s="12" t="b">
        <f>IF(ISNUMBER(SEARCH(AD$1,$D139)),MAX(P$1:P138)+1)</f>
        <v>0</v>
      </c>
      <c r="Q139" s="12" t="str">
        <f>'AB Touchpoint System Workbook'!K150</f>
        <v>Client 138</v>
      </c>
      <c r="R139" s="13">
        <f t="shared" si="5"/>
        <v>138</v>
      </c>
      <c r="S139" s="11" t="str">
        <f>IFERROR(VLOOKUP($R139,E:$Q,13,0),"")</f>
        <v/>
      </c>
      <c r="T139" s="11" t="str">
        <f>IFERROR(VLOOKUP($R139,F:$Q,12,0),"")</f>
        <v/>
      </c>
      <c r="U139" s="11" t="str">
        <f>IFERROR(VLOOKUP($R139,G:$Q,11,0),"")</f>
        <v/>
      </c>
      <c r="V139" s="11" t="str">
        <f>IFERROR(VLOOKUP($R139,H:$Q,10,0),"")</f>
        <v/>
      </c>
      <c r="W139" s="11" t="str">
        <f>IFERROR(VLOOKUP($R139,I:$Q,9,0),"")</f>
        <v/>
      </c>
      <c r="X139" s="11" t="str">
        <f>IFERROR(VLOOKUP($R139,J:$Q,8,0),"")</f>
        <v/>
      </c>
      <c r="Y139" s="11" t="str">
        <f>IFERROR(VLOOKUP($R139,K:$Q,7,0),"")</f>
        <v/>
      </c>
      <c r="Z139" s="11" t="str">
        <f>IFERROR(VLOOKUP($R139,L:$Q,6,0),"")</f>
        <v/>
      </c>
      <c r="AA139" s="11" t="str">
        <f>IFERROR(VLOOKUP($R139,M:$Q,5,0),"")</f>
        <v/>
      </c>
      <c r="AB139" s="11" t="str">
        <f>IFERROR(VLOOKUP($R139,N:$Q,4,0),"")</f>
        <v/>
      </c>
      <c r="AC139" s="11" t="str">
        <f>IFERROR(VLOOKUP($R139,O:$Q,3,0),"")</f>
        <v/>
      </c>
      <c r="AD139" s="11" t="str">
        <f>IFERROR(VLOOKUP($R139,P:$Q,2,0),"")</f>
        <v/>
      </c>
    </row>
    <row r="140" spans="1:30" x14ac:dyDescent="0.15">
      <c r="A140" s="9">
        <f>'AB Touchpoint System Workbook'!Z151</f>
        <v>43282</v>
      </c>
      <c r="B140" s="11">
        <f t="shared" si="4"/>
        <v>7</v>
      </c>
      <c r="C140" s="12" t="s">
        <v>26</v>
      </c>
      <c r="D140" s="12" t="e">
        <f>Q140&amp;C140&amp;'AB Touchpoint System Workbook'!#REF!</f>
        <v>#REF!</v>
      </c>
      <c r="E140" s="12" t="b">
        <f>IF(ISNUMBER(SEARCH(S$1,$D140)),MAX(E$1:E139)+1)</f>
        <v>0</v>
      </c>
      <c r="F140" s="12" t="b">
        <f>IF(ISNUMBER(SEARCH(T$1,$D140)),MAX(F$1:F139)+1)</f>
        <v>0</v>
      </c>
      <c r="G140" s="12" t="b">
        <f>IF(ISNUMBER(SEARCH(U$1,$D140)),MAX(G$1:G139)+1)</f>
        <v>0</v>
      </c>
      <c r="H140" s="12" t="b">
        <f>IF(ISNUMBER(SEARCH(V$1,$D140)),MAX(H$1:H139)+1)</f>
        <v>0</v>
      </c>
      <c r="I140" s="12" t="b">
        <f>IF(ISNUMBER(SEARCH(W$1,$D140)),MAX(I$1:I139)+1)</f>
        <v>0</v>
      </c>
      <c r="J140" s="12" t="b">
        <f>IF(ISNUMBER(SEARCH(X$1,$D140)),MAX(J$1:J139)+1)</f>
        <v>0</v>
      </c>
      <c r="K140" s="12" t="b">
        <f>IF(ISNUMBER(SEARCH(Y$1,$D140)),MAX(K$1:K139)+1)</f>
        <v>0</v>
      </c>
      <c r="L140" s="12" t="b">
        <f>IF(ISNUMBER(SEARCH(Z$1,$D140)),MAX(L$1:L139)+1)</f>
        <v>0</v>
      </c>
      <c r="M140" s="12" t="b">
        <f>IF(ISNUMBER(SEARCH(AA$1,$D140)),MAX(M$1:M139)+1)</f>
        <v>0</v>
      </c>
      <c r="N140" s="12" t="b">
        <f>IF(ISNUMBER(SEARCH(AB$1,$D140)),MAX(N$1:N139)+1)</f>
        <v>0</v>
      </c>
      <c r="O140" s="12" t="b">
        <f>IF(ISNUMBER(SEARCH(AC$1,$D140)),MAX(O$1:O139)+1)</f>
        <v>0</v>
      </c>
      <c r="P140" s="12" t="b">
        <f>IF(ISNUMBER(SEARCH(AD$1,$D140)),MAX(P$1:P139)+1)</f>
        <v>0</v>
      </c>
      <c r="Q140" s="12" t="str">
        <f>'AB Touchpoint System Workbook'!K151</f>
        <v>Client 139</v>
      </c>
      <c r="R140" s="13">
        <f t="shared" si="5"/>
        <v>139</v>
      </c>
      <c r="S140" s="11" t="str">
        <f>IFERROR(VLOOKUP($R140,E:$Q,13,0),"")</f>
        <v/>
      </c>
      <c r="T140" s="11" t="str">
        <f>IFERROR(VLOOKUP($R140,F:$Q,12,0),"")</f>
        <v/>
      </c>
      <c r="U140" s="11" t="str">
        <f>IFERROR(VLOOKUP($R140,G:$Q,11,0),"")</f>
        <v/>
      </c>
      <c r="V140" s="11" t="str">
        <f>IFERROR(VLOOKUP($R140,H:$Q,10,0),"")</f>
        <v/>
      </c>
      <c r="W140" s="11" t="str">
        <f>IFERROR(VLOOKUP($R140,I:$Q,9,0),"")</f>
        <v/>
      </c>
      <c r="X140" s="11" t="str">
        <f>IFERROR(VLOOKUP($R140,J:$Q,8,0),"")</f>
        <v/>
      </c>
      <c r="Y140" s="11" t="str">
        <f>IFERROR(VLOOKUP($R140,K:$Q,7,0),"")</f>
        <v/>
      </c>
      <c r="Z140" s="11" t="str">
        <f>IFERROR(VLOOKUP($R140,L:$Q,6,0),"")</f>
        <v/>
      </c>
      <c r="AA140" s="11" t="str">
        <f>IFERROR(VLOOKUP($R140,M:$Q,5,0),"")</f>
        <v/>
      </c>
      <c r="AB140" s="11" t="str">
        <f>IFERROR(VLOOKUP($R140,N:$Q,4,0),"")</f>
        <v/>
      </c>
      <c r="AC140" s="11" t="str">
        <f>IFERROR(VLOOKUP($R140,O:$Q,3,0),"")</f>
        <v/>
      </c>
      <c r="AD140" s="11" t="str">
        <f>IFERROR(VLOOKUP($R140,P:$Q,2,0),"")</f>
        <v/>
      </c>
    </row>
    <row r="141" spans="1:30" x14ac:dyDescent="0.15">
      <c r="A141" s="9">
        <f>'AB Touchpoint System Workbook'!Z152</f>
        <v>43313</v>
      </c>
      <c r="B141" s="11">
        <f t="shared" si="4"/>
        <v>8</v>
      </c>
      <c r="C141" s="12" t="s">
        <v>27</v>
      </c>
      <c r="D141" s="12" t="e">
        <f>Q141&amp;C141&amp;'AB Touchpoint System Workbook'!#REF!</f>
        <v>#REF!</v>
      </c>
      <c r="E141" s="12" t="b">
        <f>IF(ISNUMBER(SEARCH(S$1,$D141)),MAX(E$1:E140)+1)</f>
        <v>0</v>
      </c>
      <c r="F141" s="12" t="b">
        <f>IF(ISNUMBER(SEARCH(T$1,$D141)),MAX(F$1:F140)+1)</f>
        <v>0</v>
      </c>
      <c r="G141" s="12" t="b">
        <f>IF(ISNUMBER(SEARCH(U$1,$D141)),MAX(G$1:G140)+1)</f>
        <v>0</v>
      </c>
      <c r="H141" s="12" t="b">
        <f>IF(ISNUMBER(SEARCH(V$1,$D141)),MAX(H$1:H140)+1)</f>
        <v>0</v>
      </c>
      <c r="I141" s="12" t="b">
        <f>IF(ISNUMBER(SEARCH(W$1,$D141)),MAX(I$1:I140)+1)</f>
        <v>0</v>
      </c>
      <c r="J141" s="12" t="b">
        <f>IF(ISNUMBER(SEARCH(X$1,$D141)),MAX(J$1:J140)+1)</f>
        <v>0</v>
      </c>
      <c r="K141" s="12" t="b">
        <f>IF(ISNUMBER(SEARCH(Y$1,$D141)),MAX(K$1:K140)+1)</f>
        <v>0</v>
      </c>
      <c r="L141" s="12" t="b">
        <f>IF(ISNUMBER(SEARCH(Z$1,$D141)),MAX(L$1:L140)+1)</f>
        <v>0</v>
      </c>
      <c r="M141" s="12" t="b">
        <f>IF(ISNUMBER(SEARCH(AA$1,$D141)),MAX(M$1:M140)+1)</f>
        <v>0</v>
      </c>
      <c r="N141" s="12" t="b">
        <f>IF(ISNUMBER(SEARCH(AB$1,$D141)),MAX(N$1:N140)+1)</f>
        <v>0</v>
      </c>
      <c r="O141" s="12" t="b">
        <f>IF(ISNUMBER(SEARCH(AC$1,$D141)),MAX(O$1:O140)+1)</f>
        <v>0</v>
      </c>
      <c r="P141" s="12" t="b">
        <f>IF(ISNUMBER(SEARCH(AD$1,$D141)),MAX(P$1:P140)+1)</f>
        <v>0</v>
      </c>
      <c r="Q141" s="12" t="str">
        <f>'AB Touchpoint System Workbook'!K152</f>
        <v>Client 140</v>
      </c>
      <c r="R141" s="13">
        <f t="shared" si="5"/>
        <v>140</v>
      </c>
      <c r="S141" s="11" t="str">
        <f>IFERROR(VLOOKUP($R141,E:$Q,13,0),"")</f>
        <v/>
      </c>
      <c r="T141" s="11" t="str">
        <f>IFERROR(VLOOKUP($R141,F:$Q,12,0),"")</f>
        <v/>
      </c>
      <c r="U141" s="11" t="str">
        <f>IFERROR(VLOOKUP($R141,G:$Q,11,0),"")</f>
        <v/>
      </c>
      <c r="V141" s="11" t="str">
        <f>IFERROR(VLOOKUP($R141,H:$Q,10,0),"")</f>
        <v/>
      </c>
      <c r="W141" s="11" t="str">
        <f>IFERROR(VLOOKUP($R141,I:$Q,9,0),"")</f>
        <v/>
      </c>
      <c r="X141" s="11" t="str">
        <f>IFERROR(VLOOKUP($R141,J:$Q,8,0),"")</f>
        <v/>
      </c>
      <c r="Y141" s="11" t="str">
        <f>IFERROR(VLOOKUP($R141,K:$Q,7,0),"")</f>
        <v/>
      </c>
      <c r="Z141" s="11" t="str">
        <f>IFERROR(VLOOKUP($R141,L:$Q,6,0),"")</f>
        <v/>
      </c>
      <c r="AA141" s="11" t="str">
        <f>IFERROR(VLOOKUP($R141,M:$Q,5,0),"")</f>
        <v/>
      </c>
      <c r="AB141" s="11" t="str">
        <f>IFERROR(VLOOKUP($R141,N:$Q,4,0),"")</f>
        <v/>
      </c>
      <c r="AC141" s="11" t="str">
        <f>IFERROR(VLOOKUP($R141,O:$Q,3,0),"")</f>
        <v/>
      </c>
      <c r="AD141" s="11" t="str">
        <f>IFERROR(VLOOKUP($R141,P:$Q,2,0),"")</f>
        <v/>
      </c>
    </row>
    <row r="142" spans="1:30" x14ac:dyDescent="0.15">
      <c r="A142" s="9">
        <f>'AB Touchpoint System Workbook'!Z153</f>
        <v>43344</v>
      </c>
      <c r="B142" s="11">
        <f t="shared" si="4"/>
        <v>9</v>
      </c>
      <c r="C142" s="12" t="s">
        <v>28</v>
      </c>
      <c r="D142" s="12" t="e">
        <f>Q142&amp;C142&amp;'AB Touchpoint System Workbook'!#REF!</f>
        <v>#REF!</v>
      </c>
      <c r="E142" s="12" t="b">
        <f>IF(ISNUMBER(SEARCH(S$1,$D142)),MAX(E$1:E141)+1)</f>
        <v>0</v>
      </c>
      <c r="F142" s="12" t="b">
        <f>IF(ISNUMBER(SEARCH(T$1,$D142)),MAX(F$1:F141)+1)</f>
        <v>0</v>
      </c>
      <c r="G142" s="12" t="b">
        <f>IF(ISNUMBER(SEARCH(U$1,$D142)),MAX(G$1:G141)+1)</f>
        <v>0</v>
      </c>
      <c r="H142" s="12" t="b">
        <f>IF(ISNUMBER(SEARCH(V$1,$D142)),MAX(H$1:H141)+1)</f>
        <v>0</v>
      </c>
      <c r="I142" s="12" t="b">
        <f>IF(ISNUMBER(SEARCH(W$1,$D142)),MAX(I$1:I141)+1)</f>
        <v>0</v>
      </c>
      <c r="J142" s="12" t="b">
        <f>IF(ISNUMBER(SEARCH(X$1,$D142)),MAX(J$1:J141)+1)</f>
        <v>0</v>
      </c>
      <c r="K142" s="12" t="b">
        <f>IF(ISNUMBER(SEARCH(Y$1,$D142)),MAX(K$1:K141)+1)</f>
        <v>0</v>
      </c>
      <c r="L142" s="12" t="b">
        <f>IF(ISNUMBER(SEARCH(Z$1,$D142)),MAX(L$1:L141)+1)</f>
        <v>0</v>
      </c>
      <c r="M142" s="12" t="b">
        <f>IF(ISNUMBER(SEARCH(AA$1,$D142)),MAX(M$1:M141)+1)</f>
        <v>0</v>
      </c>
      <c r="N142" s="12" t="b">
        <f>IF(ISNUMBER(SEARCH(AB$1,$D142)),MAX(N$1:N141)+1)</f>
        <v>0</v>
      </c>
      <c r="O142" s="12" t="b">
        <f>IF(ISNUMBER(SEARCH(AC$1,$D142)),MAX(O$1:O141)+1)</f>
        <v>0</v>
      </c>
      <c r="P142" s="12" t="b">
        <f>IF(ISNUMBER(SEARCH(AD$1,$D142)),MAX(P$1:P141)+1)</f>
        <v>0</v>
      </c>
      <c r="Q142" s="12" t="str">
        <f>'AB Touchpoint System Workbook'!K153</f>
        <v>Client 141</v>
      </c>
      <c r="R142" s="13">
        <f t="shared" si="5"/>
        <v>141</v>
      </c>
      <c r="S142" s="11" t="str">
        <f>IFERROR(VLOOKUP($R142,E:$Q,13,0),"")</f>
        <v/>
      </c>
      <c r="T142" s="11" t="str">
        <f>IFERROR(VLOOKUP($R142,F:$Q,12,0),"")</f>
        <v/>
      </c>
      <c r="U142" s="11" t="str">
        <f>IFERROR(VLOOKUP($R142,G:$Q,11,0),"")</f>
        <v/>
      </c>
      <c r="V142" s="11" t="str">
        <f>IFERROR(VLOOKUP($R142,H:$Q,10,0),"")</f>
        <v/>
      </c>
      <c r="W142" s="11" t="str">
        <f>IFERROR(VLOOKUP($R142,I:$Q,9,0),"")</f>
        <v/>
      </c>
      <c r="X142" s="11" t="str">
        <f>IFERROR(VLOOKUP($R142,J:$Q,8,0),"")</f>
        <v/>
      </c>
      <c r="Y142" s="11" t="str">
        <f>IFERROR(VLOOKUP($R142,K:$Q,7,0),"")</f>
        <v/>
      </c>
      <c r="Z142" s="11" t="str">
        <f>IFERROR(VLOOKUP($R142,L:$Q,6,0),"")</f>
        <v/>
      </c>
      <c r="AA142" s="11" t="str">
        <f>IFERROR(VLOOKUP($R142,M:$Q,5,0),"")</f>
        <v/>
      </c>
      <c r="AB142" s="11" t="str">
        <f>IFERROR(VLOOKUP($R142,N:$Q,4,0),"")</f>
        <v/>
      </c>
      <c r="AC142" s="11" t="str">
        <f>IFERROR(VLOOKUP($R142,O:$Q,3,0),"")</f>
        <v/>
      </c>
      <c r="AD142" s="11" t="str">
        <f>IFERROR(VLOOKUP($R142,P:$Q,2,0),"")</f>
        <v/>
      </c>
    </row>
    <row r="143" spans="1:30" x14ac:dyDescent="0.15">
      <c r="A143" s="9">
        <f>'AB Touchpoint System Workbook'!Z154</f>
        <v>43374</v>
      </c>
      <c r="B143" s="11">
        <f t="shared" si="4"/>
        <v>10</v>
      </c>
      <c r="C143" s="12" t="s">
        <v>1</v>
      </c>
      <c r="D143" s="12" t="e">
        <f>Q143&amp;C143&amp;'AB Touchpoint System Workbook'!#REF!</f>
        <v>#REF!</v>
      </c>
      <c r="E143" s="12" t="b">
        <f>IF(ISNUMBER(SEARCH(S$1,$D143)),MAX(E$1:E142)+1)</f>
        <v>0</v>
      </c>
      <c r="F143" s="12" t="b">
        <f>IF(ISNUMBER(SEARCH(T$1,$D143)),MAX(F$1:F142)+1)</f>
        <v>0</v>
      </c>
      <c r="G143" s="12" t="b">
        <f>IF(ISNUMBER(SEARCH(U$1,$D143)),MAX(G$1:G142)+1)</f>
        <v>0</v>
      </c>
      <c r="H143" s="12" t="b">
        <f>IF(ISNUMBER(SEARCH(V$1,$D143)),MAX(H$1:H142)+1)</f>
        <v>0</v>
      </c>
      <c r="I143" s="12" t="b">
        <f>IF(ISNUMBER(SEARCH(W$1,$D143)),MAX(I$1:I142)+1)</f>
        <v>0</v>
      </c>
      <c r="J143" s="12" t="b">
        <f>IF(ISNUMBER(SEARCH(X$1,$D143)),MAX(J$1:J142)+1)</f>
        <v>0</v>
      </c>
      <c r="K143" s="12" t="b">
        <f>IF(ISNUMBER(SEARCH(Y$1,$D143)),MAX(K$1:K142)+1)</f>
        <v>0</v>
      </c>
      <c r="L143" s="12" t="b">
        <f>IF(ISNUMBER(SEARCH(Z$1,$D143)),MAX(L$1:L142)+1)</f>
        <v>0</v>
      </c>
      <c r="M143" s="12" t="b">
        <f>IF(ISNUMBER(SEARCH(AA$1,$D143)),MAX(M$1:M142)+1)</f>
        <v>0</v>
      </c>
      <c r="N143" s="12" t="b">
        <f>IF(ISNUMBER(SEARCH(AB$1,$D143)),MAX(N$1:N142)+1)</f>
        <v>0</v>
      </c>
      <c r="O143" s="12" t="b">
        <f>IF(ISNUMBER(SEARCH(AC$1,$D143)),MAX(O$1:O142)+1)</f>
        <v>0</v>
      </c>
      <c r="P143" s="12" t="b">
        <f>IF(ISNUMBER(SEARCH(AD$1,$D143)),MAX(P$1:P142)+1)</f>
        <v>0</v>
      </c>
      <c r="Q143" s="12" t="str">
        <f>'AB Touchpoint System Workbook'!K154</f>
        <v>Client 142</v>
      </c>
      <c r="R143" s="13">
        <f t="shared" si="5"/>
        <v>142</v>
      </c>
      <c r="S143" s="11" t="str">
        <f>IFERROR(VLOOKUP($R143,E:$Q,13,0),"")</f>
        <v/>
      </c>
      <c r="T143" s="11" t="str">
        <f>IFERROR(VLOOKUP($R143,F:$Q,12,0),"")</f>
        <v/>
      </c>
      <c r="U143" s="11" t="str">
        <f>IFERROR(VLOOKUP($R143,G:$Q,11,0),"")</f>
        <v/>
      </c>
      <c r="V143" s="11" t="str">
        <f>IFERROR(VLOOKUP($R143,H:$Q,10,0),"")</f>
        <v/>
      </c>
      <c r="W143" s="11" t="str">
        <f>IFERROR(VLOOKUP($R143,I:$Q,9,0),"")</f>
        <v/>
      </c>
      <c r="X143" s="11" t="str">
        <f>IFERROR(VLOOKUP($R143,J:$Q,8,0),"")</f>
        <v/>
      </c>
      <c r="Y143" s="11" t="str">
        <f>IFERROR(VLOOKUP($R143,K:$Q,7,0),"")</f>
        <v/>
      </c>
      <c r="Z143" s="11" t="str">
        <f>IFERROR(VLOOKUP($R143,L:$Q,6,0),"")</f>
        <v/>
      </c>
      <c r="AA143" s="11" t="str">
        <f>IFERROR(VLOOKUP($R143,M:$Q,5,0),"")</f>
        <v/>
      </c>
      <c r="AB143" s="11" t="str">
        <f>IFERROR(VLOOKUP($R143,N:$Q,4,0),"")</f>
        <v/>
      </c>
      <c r="AC143" s="11" t="str">
        <f>IFERROR(VLOOKUP($R143,O:$Q,3,0),"")</f>
        <v/>
      </c>
      <c r="AD143" s="11" t="str">
        <f>IFERROR(VLOOKUP($R143,P:$Q,2,0),"")</f>
        <v/>
      </c>
    </row>
    <row r="144" spans="1:30" x14ac:dyDescent="0.15">
      <c r="A144" s="9">
        <f>'AB Touchpoint System Workbook'!Z155</f>
        <v>43405</v>
      </c>
      <c r="B144" s="11">
        <f t="shared" si="4"/>
        <v>11</v>
      </c>
      <c r="C144" s="12" t="s">
        <v>18</v>
      </c>
      <c r="D144" s="12" t="e">
        <f>Q144&amp;C144&amp;'AB Touchpoint System Workbook'!#REF!</f>
        <v>#REF!</v>
      </c>
      <c r="E144" s="12" t="b">
        <f>IF(ISNUMBER(SEARCH(S$1,$D144)),MAX(E$1:E143)+1)</f>
        <v>0</v>
      </c>
      <c r="F144" s="12" t="b">
        <f>IF(ISNUMBER(SEARCH(T$1,$D144)),MAX(F$1:F143)+1)</f>
        <v>0</v>
      </c>
      <c r="G144" s="12" t="b">
        <f>IF(ISNUMBER(SEARCH(U$1,$D144)),MAX(G$1:G143)+1)</f>
        <v>0</v>
      </c>
      <c r="H144" s="12" t="b">
        <f>IF(ISNUMBER(SEARCH(V$1,$D144)),MAX(H$1:H143)+1)</f>
        <v>0</v>
      </c>
      <c r="I144" s="12" t="b">
        <f>IF(ISNUMBER(SEARCH(W$1,$D144)),MAX(I$1:I143)+1)</f>
        <v>0</v>
      </c>
      <c r="J144" s="12" t="b">
        <f>IF(ISNUMBER(SEARCH(X$1,$D144)),MAX(J$1:J143)+1)</f>
        <v>0</v>
      </c>
      <c r="K144" s="12" t="b">
        <f>IF(ISNUMBER(SEARCH(Y$1,$D144)),MAX(K$1:K143)+1)</f>
        <v>0</v>
      </c>
      <c r="L144" s="12" t="b">
        <f>IF(ISNUMBER(SEARCH(Z$1,$D144)),MAX(L$1:L143)+1)</f>
        <v>0</v>
      </c>
      <c r="M144" s="12" t="b">
        <f>IF(ISNUMBER(SEARCH(AA$1,$D144)),MAX(M$1:M143)+1)</f>
        <v>0</v>
      </c>
      <c r="N144" s="12" t="b">
        <f>IF(ISNUMBER(SEARCH(AB$1,$D144)),MAX(N$1:N143)+1)</f>
        <v>0</v>
      </c>
      <c r="O144" s="12" t="b">
        <f>IF(ISNUMBER(SEARCH(AC$1,$D144)),MAX(O$1:O143)+1)</f>
        <v>0</v>
      </c>
      <c r="P144" s="12" t="b">
        <f>IF(ISNUMBER(SEARCH(AD$1,$D144)),MAX(P$1:P143)+1)</f>
        <v>0</v>
      </c>
      <c r="Q144" s="12" t="str">
        <f>'AB Touchpoint System Workbook'!K155</f>
        <v>Client 143</v>
      </c>
      <c r="R144" s="13">
        <f t="shared" si="5"/>
        <v>143</v>
      </c>
      <c r="S144" s="11" t="str">
        <f>IFERROR(VLOOKUP($R144,E:$Q,13,0),"")</f>
        <v/>
      </c>
      <c r="T144" s="11" t="str">
        <f>IFERROR(VLOOKUP($R144,F:$Q,12,0),"")</f>
        <v/>
      </c>
      <c r="U144" s="11" t="str">
        <f>IFERROR(VLOOKUP($R144,G:$Q,11,0),"")</f>
        <v/>
      </c>
      <c r="V144" s="11" t="str">
        <f>IFERROR(VLOOKUP($R144,H:$Q,10,0),"")</f>
        <v/>
      </c>
      <c r="W144" s="11" t="str">
        <f>IFERROR(VLOOKUP($R144,I:$Q,9,0),"")</f>
        <v/>
      </c>
      <c r="X144" s="11" t="str">
        <f>IFERROR(VLOOKUP($R144,J:$Q,8,0),"")</f>
        <v/>
      </c>
      <c r="Y144" s="11" t="str">
        <f>IFERROR(VLOOKUP($R144,K:$Q,7,0),"")</f>
        <v/>
      </c>
      <c r="Z144" s="11" t="str">
        <f>IFERROR(VLOOKUP($R144,L:$Q,6,0),"")</f>
        <v/>
      </c>
      <c r="AA144" s="11" t="str">
        <f>IFERROR(VLOOKUP($R144,M:$Q,5,0),"")</f>
        <v/>
      </c>
      <c r="AB144" s="11" t="str">
        <f>IFERROR(VLOOKUP($R144,N:$Q,4,0),"")</f>
        <v/>
      </c>
      <c r="AC144" s="11" t="str">
        <f>IFERROR(VLOOKUP($R144,O:$Q,3,0),"")</f>
        <v/>
      </c>
      <c r="AD144" s="11" t="str">
        <f>IFERROR(VLOOKUP($R144,P:$Q,2,0),"")</f>
        <v/>
      </c>
    </row>
    <row r="145" spans="1:30" x14ac:dyDescent="0.15">
      <c r="A145" s="9">
        <f>'AB Touchpoint System Workbook'!Z156</f>
        <v>43435</v>
      </c>
      <c r="B145" s="11">
        <f t="shared" si="4"/>
        <v>12</v>
      </c>
      <c r="C145" s="12" t="s">
        <v>19</v>
      </c>
      <c r="D145" s="12" t="e">
        <f>Q145&amp;C145&amp;'AB Touchpoint System Workbook'!#REF!</f>
        <v>#REF!</v>
      </c>
      <c r="E145" s="12" t="b">
        <f>IF(ISNUMBER(SEARCH(S$1,$D145)),MAX(E$1:E144)+1)</f>
        <v>0</v>
      </c>
      <c r="F145" s="12" t="b">
        <f>IF(ISNUMBER(SEARCH(T$1,$D145)),MAX(F$1:F144)+1)</f>
        <v>0</v>
      </c>
      <c r="G145" s="12" t="b">
        <f>IF(ISNUMBER(SEARCH(U$1,$D145)),MAX(G$1:G144)+1)</f>
        <v>0</v>
      </c>
      <c r="H145" s="12" t="b">
        <f>IF(ISNUMBER(SEARCH(V$1,$D145)),MAX(H$1:H144)+1)</f>
        <v>0</v>
      </c>
      <c r="I145" s="12" t="b">
        <f>IF(ISNUMBER(SEARCH(W$1,$D145)),MAX(I$1:I144)+1)</f>
        <v>0</v>
      </c>
      <c r="J145" s="12" t="b">
        <f>IF(ISNUMBER(SEARCH(X$1,$D145)),MAX(J$1:J144)+1)</f>
        <v>0</v>
      </c>
      <c r="K145" s="12" t="b">
        <f>IF(ISNUMBER(SEARCH(Y$1,$D145)),MAX(K$1:K144)+1)</f>
        <v>0</v>
      </c>
      <c r="L145" s="12" t="b">
        <f>IF(ISNUMBER(SEARCH(Z$1,$D145)),MAX(L$1:L144)+1)</f>
        <v>0</v>
      </c>
      <c r="M145" s="12" t="b">
        <f>IF(ISNUMBER(SEARCH(AA$1,$D145)),MAX(M$1:M144)+1)</f>
        <v>0</v>
      </c>
      <c r="N145" s="12" t="b">
        <f>IF(ISNUMBER(SEARCH(AB$1,$D145)),MAX(N$1:N144)+1)</f>
        <v>0</v>
      </c>
      <c r="O145" s="12" t="b">
        <f>IF(ISNUMBER(SEARCH(AC$1,$D145)),MAX(O$1:O144)+1)</f>
        <v>0</v>
      </c>
      <c r="P145" s="12" t="b">
        <f>IF(ISNUMBER(SEARCH(AD$1,$D145)),MAX(P$1:P144)+1)</f>
        <v>0</v>
      </c>
      <c r="Q145" s="12" t="str">
        <f>'AB Touchpoint System Workbook'!K156</f>
        <v>Client 144</v>
      </c>
      <c r="R145" s="13">
        <f t="shared" si="5"/>
        <v>144</v>
      </c>
      <c r="S145" s="11" t="str">
        <f>IFERROR(VLOOKUP($R145,E:$Q,13,0),"")</f>
        <v/>
      </c>
      <c r="T145" s="11" t="str">
        <f>IFERROR(VLOOKUP($R145,F:$Q,12,0),"")</f>
        <v/>
      </c>
      <c r="U145" s="11" t="str">
        <f>IFERROR(VLOOKUP($R145,G:$Q,11,0),"")</f>
        <v/>
      </c>
      <c r="V145" s="11" t="str">
        <f>IFERROR(VLOOKUP($R145,H:$Q,10,0),"")</f>
        <v/>
      </c>
      <c r="W145" s="11" t="str">
        <f>IFERROR(VLOOKUP($R145,I:$Q,9,0),"")</f>
        <v/>
      </c>
      <c r="X145" s="11" t="str">
        <f>IFERROR(VLOOKUP($R145,J:$Q,8,0),"")</f>
        <v/>
      </c>
      <c r="Y145" s="11" t="str">
        <f>IFERROR(VLOOKUP($R145,K:$Q,7,0),"")</f>
        <v/>
      </c>
      <c r="Z145" s="11" t="str">
        <f>IFERROR(VLOOKUP($R145,L:$Q,6,0),"")</f>
        <v/>
      </c>
      <c r="AA145" s="11" t="str">
        <f>IFERROR(VLOOKUP($R145,M:$Q,5,0),"")</f>
        <v/>
      </c>
      <c r="AB145" s="11" t="str">
        <f>IFERROR(VLOOKUP($R145,N:$Q,4,0),"")</f>
        <v/>
      </c>
      <c r="AC145" s="11" t="str">
        <f>IFERROR(VLOOKUP($R145,O:$Q,3,0),"")</f>
        <v/>
      </c>
      <c r="AD145" s="11" t="str">
        <f>IFERROR(VLOOKUP($R145,P:$Q,2,0),"")</f>
        <v/>
      </c>
    </row>
    <row r="146" spans="1:30" x14ac:dyDescent="0.15">
      <c r="A146" s="9">
        <f>'AB Touchpoint System Workbook'!Z157</f>
        <v>43101</v>
      </c>
      <c r="B146" s="11">
        <f t="shared" si="4"/>
        <v>1</v>
      </c>
      <c r="C146" s="12" t="s">
        <v>20</v>
      </c>
      <c r="D146" s="12" t="e">
        <f>Q146&amp;C146&amp;'AB Touchpoint System Workbook'!#REF!</f>
        <v>#REF!</v>
      </c>
      <c r="E146" s="12" t="b">
        <f>IF(ISNUMBER(SEARCH(S$1,$D146)),MAX(E$1:E145)+1)</f>
        <v>0</v>
      </c>
      <c r="F146" s="12" t="b">
        <f>IF(ISNUMBER(SEARCH(T$1,$D146)),MAX(F$1:F145)+1)</f>
        <v>0</v>
      </c>
      <c r="G146" s="12" t="b">
        <f>IF(ISNUMBER(SEARCH(U$1,$D146)),MAX(G$1:G145)+1)</f>
        <v>0</v>
      </c>
      <c r="H146" s="12" t="b">
        <f>IF(ISNUMBER(SEARCH(V$1,$D146)),MAX(H$1:H145)+1)</f>
        <v>0</v>
      </c>
      <c r="I146" s="12" t="b">
        <f>IF(ISNUMBER(SEARCH(W$1,$D146)),MAX(I$1:I145)+1)</f>
        <v>0</v>
      </c>
      <c r="J146" s="12" t="b">
        <f>IF(ISNUMBER(SEARCH(X$1,$D146)),MAX(J$1:J145)+1)</f>
        <v>0</v>
      </c>
      <c r="K146" s="12" t="b">
        <f>IF(ISNUMBER(SEARCH(Y$1,$D146)),MAX(K$1:K145)+1)</f>
        <v>0</v>
      </c>
      <c r="L146" s="12" t="b">
        <f>IF(ISNUMBER(SEARCH(Z$1,$D146)),MAX(L$1:L145)+1)</f>
        <v>0</v>
      </c>
      <c r="M146" s="12" t="b">
        <f>IF(ISNUMBER(SEARCH(AA$1,$D146)),MAX(M$1:M145)+1)</f>
        <v>0</v>
      </c>
      <c r="N146" s="12" t="b">
        <f>IF(ISNUMBER(SEARCH(AB$1,$D146)),MAX(N$1:N145)+1)</f>
        <v>0</v>
      </c>
      <c r="O146" s="12" t="b">
        <f>IF(ISNUMBER(SEARCH(AC$1,$D146)),MAX(O$1:O145)+1)</f>
        <v>0</v>
      </c>
      <c r="P146" s="12" t="b">
        <f>IF(ISNUMBER(SEARCH(AD$1,$D146)),MAX(P$1:P145)+1)</f>
        <v>0</v>
      </c>
      <c r="Q146" s="12" t="str">
        <f>'AB Touchpoint System Workbook'!K157</f>
        <v>Client 145</v>
      </c>
      <c r="R146" s="13">
        <f t="shared" si="5"/>
        <v>145</v>
      </c>
      <c r="S146" s="11" t="str">
        <f>IFERROR(VLOOKUP($R146,E:$Q,13,0),"")</f>
        <v/>
      </c>
      <c r="T146" s="11" t="str">
        <f>IFERROR(VLOOKUP($R146,F:$Q,12,0),"")</f>
        <v/>
      </c>
      <c r="U146" s="11" t="str">
        <f>IFERROR(VLOOKUP($R146,G:$Q,11,0),"")</f>
        <v/>
      </c>
      <c r="V146" s="11" t="str">
        <f>IFERROR(VLOOKUP($R146,H:$Q,10,0),"")</f>
        <v/>
      </c>
      <c r="W146" s="11" t="str">
        <f>IFERROR(VLOOKUP($R146,I:$Q,9,0),"")</f>
        <v/>
      </c>
      <c r="X146" s="11" t="str">
        <f>IFERROR(VLOOKUP($R146,J:$Q,8,0),"")</f>
        <v/>
      </c>
      <c r="Y146" s="11" t="str">
        <f>IFERROR(VLOOKUP($R146,K:$Q,7,0),"")</f>
        <v/>
      </c>
      <c r="Z146" s="11" t="str">
        <f>IFERROR(VLOOKUP($R146,L:$Q,6,0),"")</f>
        <v/>
      </c>
      <c r="AA146" s="11" t="str">
        <f>IFERROR(VLOOKUP($R146,M:$Q,5,0),"")</f>
        <v/>
      </c>
      <c r="AB146" s="11" t="str">
        <f>IFERROR(VLOOKUP($R146,N:$Q,4,0),"")</f>
        <v/>
      </c>
      <c r="AC146" s="11" t="str">
        <f>IFERROR(VLOOKUP($R146,O:$Q,3,0),"")</f>
        <v/>
      </c>
      <c r="AD146" s="11" t="str">
        <f>IFERROR(VLOOKUP($R146,P:$Q,2,0),"")</f>
        <v/>
      </c>
    </row>
    <row r="147" spans="1:30" x14ac:dyDescent="0.15">
      <c r="A147" s="9">
        <f>'AB Touchpoint System Workbook'!Z158</f>
        <v>43132</v>
      </c>
      <c r="B147" s="11">
        <f t="shared" si="4"/>
        <v>2</v>
      </c>
      <c r="C147" s="12" t="s">
        <v>21</v>
      </c>
      <c r="D147" s="12" t="e">
        <f>Q147&amp;C147&amp;'AB Touchpoint System Workbook'!#REF!</f>
        <v>#REF!</v>
      </c>
      <c r="E147" s="12" t="b">
        <f>IF(ISNUMBER(SEARCH(S$1,$D147)),MAX(E$1:E146)+1)</f>
        <v>0</v>
      </c>
      <c r="F147" s="12" t="b">
        <f>IF(ISNUMBER(SEARCH(T$1,$D147)),MAX(F$1:F146)+1)</f>
        <v>0</v>
      </c>
      <c r="G147" s="12" t="b">
        <f>IF(ISNUMBER(SEARCH(U$1,$D147)),MAX(G$1:G146)+1)</f>
        <v>0</v>
      </c>
      <c r="H147" s="12" t="b">
        <f>IF(ISNUMBER(SEARCH(V$1,$D147)),MAX(H$1:H146)+1)</f>
        <v>0</v>
      </c>
      <c r="I147" s="12" t="b">
        <f>IF(ISNUMBER(SEARCH(W$1,$D147)),MAX(I$1:I146)+1)</f>
        <v>0</v>
      </c>
      <c r="J147" s="12" t="b">
        <f>IF(ISNUMBER(SEARCH(X$1,$D147)),MAX(J$1:J146)+1)</f>
        <v>0</v>
      </c>
      <c r="K147" s="12" t="b">
        <f>IF(ISNUMBER(SEARCH(Y$1,$D147)),MAX(K$1:K146)+1)</f>
        <v>0</v>
      </c>
      <c r="L147" s="12" t="b">
        <f>IF(ISNUMBER(SEARCH(Z$1,$D147)),MAX(L$1:L146)+1)</f>
        <v>0</v>
      </c>
      <c r="M147" s="12" t="b">
        <f>IF(ISNUMBER(SEARCH(AA$1,$D147)),MAX(M$1:M146)+1)</f>
        <v>0</v>
      </c>
      <c r="N147" s="12" t="b">
        <f>IF(ISNUMBER(SEARCH(AB$1,$D147)),MAX(N$1:N146)+1)</f>
        <v>0</v>
      </c>
      <c r="O147" s="12" t="b">
        <f>IF(ISNUMBER(SEARCH(AC$1,$D147)),MAX(O$1:O146)+1)</f>
        <v>0</v>
      </c>
      <c r="P147" s="12" t="b">
        <f>IF(ISNUMBER(SEARCH(AD$1,$D147)),MAX(P$1:P146)+1)</f>
        <v>0</v>
      </c>
      <c r="Q147" s="12" t="str">
        <f>'AB Touchpoint System Workbook'!K158</f>
        <v>Client 146</v>
      </c>
      <c r="R147" s="13">
        <f t="shared" si="5"/>
        <v>146</v>
      </c>
      <c r="S147" s="11" t="str">
        <f>IFERROR(VLOOKUP($R147,E:$Q,13,0),"")</f>
        <v/>
      </c>
      <c r="T147" s="11" t="str">
        <f>IFERROR(VLOOKUP($R147,F:$Q,12,0),"")</f>
        <v/>
      </c>
      <c r="U147" s="11" t="str">
        <f>IFERROR(VLOOKUP($R147,G:$Q,11,0),"")</f>
        <v/>
      </c>
      <c r="V147" s="11" t="str">
        <f>IFERROR(VLOOKUP($R147,H:$Q,10,0),"")</f>
        <v/>
      </c>
      <c r="W147" s="11" t="str">
        <f>IFERROR(VLOOKUP($R147,I:$Q,9,0),"")</f>
        <v/>
      </c>
      <c r="X147" s="11" t="str">
        <f>IFERROR(VLOOKUP($R147,J:$Q,8,0),"")</f>
        <v/>
      </c>
      <c r="Y147" s="11" t="str">
        <f>IFERROR(VLOOKUP($R147,K:$Q,7,0),"")</f>
        <v/>
      </c>
      <c r="Z147" s="11" t="str">
        <f>IFERROR(VLOOKUP($R147,L:$Q,6,0),"")</f>
        <v/>
      </c>
      <c r="AA147" s="11" t="str">
        <f>IFERROR(VLOOKUP($R147,M:$Q,5,0),"")</f>
        <v/>
      </c>
      <c r="AB147" s="11" t="str">
        <f>IFERROR(VLOOKUP($R147,N:$Q,4,0),"")</f>
        <v/>
      </c>
      <c r="AC147" s="11" t="str">
        <f>IFERROR(VLOOKUP($R147,O:$Q,3,0),"")</f>
        <v/>
      </c>
      <c r="AD147" s="11" t="str">
        <f>IFERROR(VLOOKUP($R147,P:$Q,2,0),"")</f>
        <v/>
      </c>
    </row>
    <row r="148" spans="1:30" x14ac:dyDescent="0.15">
      <c r="A148" s="9">
        <f>'AB Touchpoint System Workbook'!Z159</f>
        <v>43160</v>
      </c>
      <c r="B148" s="11">
        <f t="shared" si="4"/>
        <v>3</v>
      </c>
      <c r="C148" s="12" t="s">
        <v>22</v>
      </c>
      <c r="D148" s="12" t="e">
        <f>Q148&amp;C148&amp;'AB Touchpoint System Workbook'!#REF!</f>
        <v>#REF!</v>
      </c>
      <c r="E148" s="12" t="b">
        <f>IF(ISNUMBER(SEARCH(S$1,$D148)),MAX(E$1:E147)+1)</f>
        <v>0</v>
      </c>
      <c r="F148" s="12" t="b">
        <f>IF(ISNUMBER(SEARCH(T$1,$D148)),MAX(F$1:F147)+1)</f>
        <v>0</v>
      </c>
      <c r="G148" s="12" t="b">
        <f>IF(ISNUMBER(SEARCH(U$1,$D148)),MAX(G$1:G147)+1)</f>
        <v>0</v>
      </c>
      <c r="H148" s="12" t="b">
        <f>IF(ISNUMBER(SEARCH(V$1,$D148)),MAX(H$1:H147)+1)</f>
        <v>0</v>
      </c>
      <c r="I148" s="12" t="b">
        <f>IF(ISNUMBER(SEARCH(W$1,$D148)),MAX(I$1:I147)+1)</f>
        <v>0</v>
      </c>
      <c r="J148" s="12" t="b">
        <f>IF(ISNUMBER(SEARCH(X$1,$D148)),MAX(J$1:J147)+1)</f>
        <v>0</v>
      </c>
      <c r="K148" s="12" t="b">
        <f>IF(ISNUMBER(SEARCH(Y$1,$D148)),MAX(K$1:K147)+1)</f>
        <v>0</v>
      </c>
      <c r="L148" s="12" t="b">
        <f>IF(ISNUMBER(SEARCH(Z$1,$D148)),MAX(L$1:L147)+1)</f>
        <v>0</v>
      </c>
      <c r="M148" s="12" t="b">
        <f>IF(ISNUMBER(SEARCH(AA$1,$D148)),MAX(M$1:M147)+1)</f>
        <v>0</v>
      </c>
      <c r="N148" s="12" t="b">
        <f>IF(ISNUMBER(SEARCH(AB$1,$D148)),MAX(N$1:N147)+1)</f>
        <v>0</v>
      </c>
      <c r="O148" s="12" t="b">
        <f>IF(ISNUMBER(SEARCH(AC$1,$D148)),MAX(O$1:O147)+1)</f>
        <v>0</v>
      </c>
      <c r="P148" s="12" t="b">
        <f>IF(ISNUMBER(SEARCH(AD$1,$D148)),MAX(P$1:P147)+1)</f>
        <v>0</v>
      </c>
      <c r="Q148" s="12" t="str">
        <f>'AB Touchpoint System Workbook'!K159</f>
        <v>Client 147</v>
      </c>
      <c r="R148" s="13">
        <f t="shared" si="5"/>
        <v>147</v>
      </c>
      <c r="S148" s="11" t="str">
        <f>IFERROR(VLOOKUP($R148,E:$Q,13,0),"")</f>
        <v/>
      </c>
      <c r="T148" s="11" t="str">
        <f>IFERROR(VLOOKUP($R148,F:$Q,12,0),"")</f>
        <v/>
      </c>
      <c r="U148" s="11" t="str">
        <f>IFERROR(VLOOKUP($R148,G:$Q,11,0),"")</f>
        <v/>
      </c>
      <c r="V148" s="11" t="str">
        <f>IFERROR(VLOOKUP($R148,H:$Q,10,0),"")</f>
        <v/>
      </c>
      <c r="W148" s="11" t="str">
        <f>IFERROR(VLOOKUP($R148,I:$Q,9,0),"")</f>
        <v/>
      </c>
      <c r="X148" s="11" t="str">
        <f>IFERROR(VLOOKUP($R148,J:$Q,8,0),"")</f>
        <v/>
      </c>
      <c r="Y148" s="11" t="str">
        <f>IFERROR(VLOOKUP($R148,K:$Q,7,0),"")</f>
        <v/>
      </c>
      <c r="Z148" s="11" t="str">
        <f>IFERROR(VLOOKUP($R148,L:$Q,6,0),"")</f>
        <v/>
      </c>
      <c r="AA148" s="11" t="str">
        <f>IFERROR(VLOOKUP($R148,M:$Q,5,0),"")</f>
        <v/>
      </c>
      <c r="AB148" s="11" t="str">
        <f>IFERROR(VLOOKUP($R148,N:$Q,4,0),"")</f>
        <v/>
      </c>
      <c r="AC148" s="11" t="str">
        <f>IFERROR(VLOOKUP($R148,O:$Q,3,0),"")</f>
        <v/>
      </c>
      <c r="AD148" s="11" t="str">
        <f>IFERROR(VLOOKUP($R148,P:$Q,2,0),"")</f>
        <v/>
      </c>
    </row>
    <row r="149" spans="1:30" x14ac:dyDescent="0.15">
      <c r="A149" s="9">
        <f>'AB Touchpoint System Workbook'!Z160</f>
        <v>43191</v>
      </c>
      <c r="B149" s="11">
        <f t="shared" si="4"/>
        <v>4</v>
      </c>
      <c r="C149" s="12" t="s">
        <v>23</v>
      </c>
      <c r="D149" s="12" t="e">
        <f>Q149&amp;C149&amp;'AB Touchpoint System Workbook'!#REF!</f>
        <v>#REF!</v>
      </c>
      <c r="E149" s="12" t="b">
        <f>IF(ISNUMBER(SEARCH(S$1,$D149)),MAX(E$1:E148)+1)</f>
        <v>0</v>
      </c>
      <c r="F149" s="12" t="b">
        <f>IF(ISNUMBER(SEARCH(T$1,$D149)),MAX(F$1:F148)+1)</f>
        <v>0</v>
      </c>
      <c r="G149" s="12" t="b">
        <f>IF(ISNUMBER(SEARCH(U$1,$D149)),MAX(G$1:G148)+1)</f>
        <v>0</v>
      </c>
      <c r="H149" s="12" t="b">
        <f>IF(ISNUMBER(SEARCH(V$1,$D149)),MAX(H$1:H148)+1)</f>
        <v>0</v>
      </c>
      <c r="I149" s="12" t="b">
        <f>IF(ISNUMBER(SEARCH(W$1,$D149)),MAX(I$1:I148)+1)</f>
        <v>0</v>
      </c>
      <c r="J149" s="12" t="b">
        <f>IF(ISNUMBER(SEARCH(X$1,$D149)),MAX(J$1:J148)+1)</f>
        <v>0</v>
      </c>
      <c r="K149" s="12" t="b">
        <f>IF(ISNUMBER(SEARCH(Y$1,$D149)),MAX(K$1:K148)+1)</f>
        <v>0</v>
      </c>
      <c r="L149" s="12" t="b">
        <f>IF(ISNUMBER(SEARCH(Z$1,$D149)),MAX(L$1:L148)+1)</f>
        <v>0</v>
      </c>
      <c r="M149" s="12" t="b">
        <f>IF(ISNUMBER(SEARCH(AA$1,$D149)),MAX(M$1:M148)+1)</f>
        <v>0</v>
      </c>
      <c r="N149" s="12" t="b">
        <f>IF(ISNUMBER(SEARCH(AB$1,$D149)),MAX(N$1:N148)+1)</f>
        <v>0</v>
      </c>
      <c r="O149" s="12" t="b">
        <f>IF(ISNUMBER(SEARCH(AC$1,$D149)),MAX(O$1:O148)+1)</f>
        <v>0</v>
      </c>
      <c r="P149" s="12" t="b">
        <f>IF(ISNUMBER(SEARCH(AD$1,$D149)),MAX(P$1:P148)+1)</f>
        <v>0</v>
      </c>
      <c r="Q149" s="12" t="str">
        <f>'AB Touchpoint System Workbook'!K160</f>
        <v>Client 148</v>
      </c>
      <c r="R149" s="13">
        <f t="shared" si="5"/>
        <v>148</v>
      </c>
      <c r="S149" s="11" t="str">
        <f>IFERROR(VLOOKUP($R149,E:$Q,13,0),"")</f>
        <v/>
      </c>
      <c r="T149" s="11" t="str">
        <f>IFERROR(VLOOKUP($R149,F:$Q,12,0),"")</f>
        <v/>
      </c>
      <c r="U149" s="11" t="str">
        <f>IFERROR(VLOOKUP($R149,G:$Q,11,0),"")</f>
        <v/>
      </c>
      <c r="V149" s="11" t="str">
        <f>IFERROR(VLOOKUP($R149,H:$Q,10,0),"")</f>
        <v/>
      </c>
      <c r="W149" s="11" t="str">
        <f>IFERROR(VLOOKUP($R149,I:$Q,9,0),"")</f>
        <v/>
      </c>
      <c r="X149" s="11" t="str">
        <f>IFERROR(VLOOKUP($R149,J:$Q,8,0),"")</f>
        <v/>
      </c>
      <c r="Y149" s="11" t="str">
        <f>IFERROR(VLOOKUP($R149,K:$Q,7,0),"")</f>
        <v/>
      </c>
      <c r="Z149" s="11" t="str">
        <f>IFERROR(VLOOKUP($R149,L:$Q,6,0),"")</f>
        <v/>
      </c>
      <c r="AA149" s="11" t="str">
        <f>IFERROR(VLOOKUP($R149,M:$Q,5,0),"")</f>
        <v/>
      </c>
      <c r="AB149" s="11" t="str">
        <f>IFERROR(VLOOKUP($R149,N:$Q,4,0),"")</f>
        <v/>
      </c>
      <c r="AC149" s="11" t="str">
        <f>IFERROR(VLOOKUP($R149,O:$Q,3,0),"")</f>
        <v/>
      </c>
      <c r="AD149" s="11" t="str">
        <f>IFERROR(VLOOKUP($R149,P:$Q,2,0),"")</f>
        <v/>
      </c>
    </row>
    <row r="150" spans="1:30" x14ac:dyDescent="0.15">
      <c r="A150" s="9">
        <f>'AB Touchpoint System Workbook'!Z161</f>
        <v>43221</v>
      </c>
      <c r="B150" s="11">
        <f t="shared" si="4"/>
        <v>5</v>
      </c>
      <c r="C150" s="12" t="s">
        <v>24</v>
      </c>
      <c r="D150" s="12" t="e">
        <f>Q150&amp;C150&amp;'AB Touchpoint System Workbook'!#REF!</f>
        <v>#REF!</v>
      </c>
      <c r="E150" s="12" t="b">
        <f>IF(ISNUMBER(SEARCH(S$1,$D150)),MAX(E$1:E149)+1)</f>
        <v>0</v>
      </c>
      <c r="F150" s="12" t="b">
        <f>IF(ISNUMBER(SEARCH(T$1,$D150)),MAX(F$1:F149)+1)</f>
        <v>0</v>
      </c>
      <c r="G150" s="12" t="b">
        <f>IF(ISNUMBER(SEARCH(U$1,$D150)),MAX(G$1:G149)+1)</f>
        <v>0</v>
      </c>
      <c r="H150" s="12" t="b">
        <f>IF(ISNUMBER(SEARCH(V$1,$D150)),MAX(H$1:H149)+1)</f>
        <v>0</v>
      </c>
      <c r="I150" s="12" t="b">
        <f>IF(ISNUMBER(SEARCH(W$1,$D150)),MAX(I$1:I149)+1)</f>
        <v>0</v>
      </c>
      <c r="J150" s="12" t="b">
        <f>IF(ISNUMBER(SEARCH(X$1,$D150)),MAX(J$1:J149)+1)</f>
        <v>0</v>
      </c>
      <c r="K150" s="12" t="b">
        <f>IF(ISNUMBER(SEARCH(Y$1,$D150)),MAX(K$1:K149)+1)</f>
        <v>0</v>
      </c>
      <c r="L150" s="12" t="b">
        <f>IF(ISNUMBER(SEARCH(Z$1,$D150)),MAX(L$1:L149)+1)</f>
        <v>0</v>
      </c>
      <c r="M150" s="12" t="b">
        <f>IF(ISNUMBER(SEARCH(AA$1,$D150)),MAX(M$1:M149)+1)</f>
        <v>0</v>
      </c>
      <c r="N150" s="12" t="b">
        <f>IF(ISNUMBER(SEARCH(AB$1,$D150)),MAX(N$1:N149)+1)</f>
        <v>0</v>
      </c>
      <c r="O150" s="12" t="b">
        <f>IF(ISNUMBER(SEARCH(AC$1,$D150)),MAX(O$1:O149)+1)</f>
        <v>0</v>
      </c>
      <c r="P150" s="12" t="b">
        <f>IF(ISNUMBER(SEARCH(AD$1,$D150)),MAX(P$1:P149)+1)</f>
        <v>0</v>
      </c>
      <c r="Q150" s="12" t="str">
        <f>'AB Touchpoint System Workbook'!K161</f>
        <v>Client 149</v>
      </c>
      <c r="R150" s="13">
        <f t="shared" si="5"/>
        <v>149</v>
      </c>
      <c r="S150" s="11" t="str">
        <f>IFERROR(VLOOKUP($R150,E:$Q,13,0),"")</f>
        <v/>
      </c>
      <c r="T150" s="11" t="str">
        <f>IFERROR(VLOOKUP($R150,F:$Q,12,0),"")</f>
        <v/>
      </c>
      <c r="U150" s="11" t="str">
        <f>IFERROR(VLOOKUP($R150,G:$Q,11,0),"")</f>
        <v/>
      </c>
      <c r="V150" s="11" t="str">
        <f>IFERROR(VLOOKUP($R150,H:$Q,10,0),"")</f>
        <v/>
      </c>
      <c r="W150" s="11" t="str">
        <f>IFERROR(VLOOKUP($R150,I:$Q,9,0),"")</f>
        <v/>
      </c>
      <c r="X150" s="11" t="str">
        <f>IFERROR(VLOOKUP($R150,J:$Q,8,0),"")</f>
        <v/>
      </c>
      <c r="Y150" s="11" t="str">
        <f>IFERROR(VLOOKUP($R150,K:$Q,7,0),"")</f>
        <v/>
      </c>
      <c r="Z150" s="11" t="str">
        <f>IFERROR(VLOOKUP($R150,L:$Q,6,0),"")</f>
        <v/>
      </c>
      <c r="AA150" s="11" t="str">
        <f>IFERROR(VLOOKUP($R150,M:$Q,5,0),"")</f>
        <v/>
      </c>
      <c r="AB150" s="11" t="str">
        <f>IFERROR(VLOOKUP($R150,N:$Q,4,0),"")</f>
        <v/>
      </c>
      <c r="AC150" s="11" t="str">
        <f>IFERROR(VLOOKUP($R150,O:$Q,3,0),"")</f>
        <v/>
      </c>
      <c r="AD150" s="11" t="str">
        <f>IFERROR(VLOOKUP($R150,P:$Q,2,0),"")</f>
        <v/>
      </c>
    </row>
    <row r="151" spans="1:30" x14ac:dyDescent="0.15">
      <c r="A151" s="9">
        <f>'AB Touchpoint System Workbook'!Z162</f>
        <v>43252</v>
      </c>
      <c r="B151" s="11">
        <f t="shared" si="4"/>
        <v>6</v>
      </c>
      <c r="C151" s="12" t="s">
        <v>25</v>
      </c>
      <c r="D151" s="12" t="e">
        <f>Q151&amp;C151&amp;'AB Touchpoint System Workbook'!#REF!</f>
        <v>#REF!</v>
      </c>
      <c r="E151" s="12" t="b">
        <f>IF(ISNUMBER(SEARCH(S$1,$D151)),MAX(E$1:E150)+1)</f>
        <v>0</v>
      </c>
      <c r="F151" s="12" t="b">
        <f>IF(ISNUMBER(SEARCH(T$1,$D151)),MAX(F$1:F150)+1)</f>
        <v>0</v>
      </c>
      <c r="G151" s="12" t="b">
        <f>IF(ISNUMBER(SEARCH(U$1,$D151)),MAX(G$1:G150)+1)</f>
        <v>0</v>
      </c>
      <c r="H151" s="12" t="b">
        <f>IF(ISNUMBER(SEARCH(V$1,$D151)),MAX(H$1:H150)+1)</f>
        <v>0</v>
      </c>
      <c r="I151" s="12" t="b">
        <f>IF(ISNUMBER(SEARCH(W$1,$D151)),MAX(I$1:I150)+1)</f>
        <v>0</v>
      </c>
      <c r="J151" s="12" t="b">
        <f>IF(ISNUMBER(SEARCH(X$1,$D151)),MAX(J$1:J150)+1)</f>
        <v>0</v>
      </c>
      <c r="K151" s="12" t="b">
        <f>IF(ISNUMBER(SEARCH(Y$1,$D151)),MAX(K$1:K150)+1)</f>
        <v>0</v>
      </c>
      <c r="L151" s="12" t="b">
        <f>IF(ISNUMBER(SEARCH(Z$1,$D151)),MAX(L$1:L150)+1)</f>
        <v>0</v>
      </c>
      <c r="M151" s="12" t="b">
        <f>IF(ISNUMBER(SEARCH(AA$1,$D151)),MAX(M$1:M150)+1)</f>
        <v>0</v>
      </c>
      <c r="N151" s="12" t="b">
        <f>IF(ISNUMBER(SEARCH(AB$1,$D151)),MAX(N$1:N150)+1)</f>
        <v>0</v>
      </c>
      <c r="O151" s="12" t="b">
        <f>IF(ISNUMBER(SEARCH(AC$1,$D151)),MAX(O$1:O150)+1)</f>
        <v>0</v>
      </c>
      <c r="P151" s="12" t="b">
        <f>IF(ISNUMBER(SEARCH(AD$1,$D151)),MAX(P$1:P150)+1)</f>
        <v>0</v>
      </c>
      <c r="Q151" s="12" t="str">
        <f>'AB Touchpoint System Workbook'!K162</f>
        <v>Client 150</v>
      </c>
      <c r="R151" s="13">
        <f t="shared" si="5"/>
        <v>150</v>
      </c>
      <c r="S151" s="11" t="str">
        <f>IFERROR(VLOOKUP($R151,E:$Q,13,0),"")</f>
        <v/>
      </c>
      <c r="T151" s="11" t="str">
        <f>IFERROR(VLOOKUP($R151,F:$Q,12,0),"")</f>
        <v/>
      </c>
      <c r="U151" s="11" t="str">
        <f>IFERROR(VLOOKUP($R151,G:$Q,11,0),"")</f>
        <v/>
      </c>
      <c r="V151" s="11" t="str">
        <f>IFERROR(VLOOKUP($R151,H:$Q,10,0),"")</f>
        <v/>
      </c>
      <c r="W151" s="11" t="str">
        <f>IFERROR(VLOOKUP($R151,I:$Q,9,0),"")</f>
        <v/>
      </c>
      <c r="X151" s="11" t="str">
        <f>IFERROR(VLOOKUP($R151,J:$Q,8,0),"")</f>
        <v/>
      </c>
      <c r="Y151" s="11" t="str">
        <f>IFERROR(VLOOKUP($R151,K:$Q,7,0),"")</f>
        <v/>
      </c>
      <c r="Z151" s="11" t="str">
        <f>IFERROR(VLOOKUP($R151,L:$Q,6,0),"")</f>
        <v/>
      </c>
      <c r="AA151" s="11" t="str">
        <f>IFERROR(VLOOKUP($R151,M:$Q,5,0),"")</f>
        <v/>
      </c>
      <c r="AB151" s="11" t="str">
        <f>IFERROR(VLOOKUP($R151,N:$Q,4,0),"")</f>
        <v/>
      </c>
      <c r="AC151" s="11" t="str">
        <f>IFERROR(VLOOKUP($R151,O:$Q,3,0),"")</f>
        <v/>
      </c>
      <c r="AD151" s="11" t="str">
        <f>IFERROR(VLOOKUP($R151,P:$Q,2,0),"")</f>
        <v/>
      </c>
    </row>
    <row r="152" spans="1:30" x14ac:dyDescent="0.15">
      <c r="A152" s="9">
        <f>'AB Touchpoint System Workbook'!Z163</f>
        <v>43282</v>
      </c>
      <c r="B152" s="11">
        <f t="shared" si="4"/>
        <v>7</v>
      </c>
      <c r="C152" s="12" t="s">
        <v>26</v>
      </c>
      <c r="D152" s="12" t="e">
        <f>Q152&amp;C152&amp;'AB Touchpoint System Workbook'!#REF!</f>
        <v>#REF!</v>
      </c>
      <c r="E152" s="12" t="b">
        <f>IF(ISNUMBER(SEARCH(S$1,$D152)),MAX(E$1:E151)+1)</f>
        <v>0</v>
      </c>
      <c r="F152" s="12" t="b">
        <f>IF(ISNUMBER(SEARCH(T$1,$D152)),MAX(F$1:F151)+1)</f>
        <v>0</v>
      </c>
      <c r="G152" s="12" t="b">
        <f>IF(ISNUMBER(SEARCH(U$1,$D152)),MAX(G$1:G151)+1)</f>
        <v>0</v>
      </c>
      <c r="H152" s="12" t="b">
        <f>IF(ISNUMBER(SEARCH(V$1,$D152)),MAX(H$1:H151)+1)</f>
        <v>0</v>
      </c>
      <c r="I152" s="12" t="b">
        <f>IF(ISNUMBER(SEARCH(W$1,$D152)),MAX(I$1:I151)+1)</f>
        <v>0</v>
      </c>
      <c r="J152" s="12" t="b">
        <f>IF(ISNUMBER(SEARCH(X$1,$D152)),MAX(J$1:J151)+1)</f>
        <v>0</v>
      </c>
      <c r="K152" s="12" t="b">
        <f>IF(ISNUMBER(SEARCH(Y$1,$D152)),MAX(K$1:K151)+1)</f>
        <v>0</v>
      </c>
      <c r="L152" s="12" t="b">
        <f>IF(ISNUMBER(SEARCH(Z$1,$D152)),MAX(L$1:L151)+1)</f>
        <v>0</v>
      </c>
      <c r="M152" s="12" t="b">
        <f>IF(ISNUMBER(SEARCH(AA$1,$D152)),MAX(M$1:M151)+1)</f>
        <v>0</v>
      </c>
      <c r="N152" s="12" t="b">
        <f>IF(ISNUMBER(SEARCH(AB$1,$D152)),MAX(N$1:N151)+1)</f>
        <v>0</v>
      </c>
      <c r="O152" s="12" t="b">
        <f>IF(ISNUMBER(SEARCH(AC$1,$D152)),MAX(O$1:O151)+1)</f>
        <v>0</v>
      </c>
      <c r="P152" s="12" t="b">
        <f>IF(ISNUMBER(SEARCH(AD$1,$D152)),MAX(P$1:P151)+1)</f>
        <v>0</v>
      </c>
      <c r="Q152" s="12" t="str">
        <f>'AB Touchpoint System Workbook'!K163</f>
        <v>Client 151</v>
      </c>
      <c r="R152" s="13">
        <f t="shared" si="5"/>
        <v>151</v>
      </c>
      <c r="S152" s="11" t="str">
        <f>IFERROR(VLOOKUP($R152,E:$Q,13,0),"")</f>
        <v/>
      </c>
      <c r="T152" s="11" t="str">
        <f>IFERROR(VLOOKUP($R152,F:$Q,12,0),"")</f>
        <v/>
      </c>
      <c r="U152" s="11" t="str">
        <f>IFERROR(VLOOKUP($R152,G:$Q,11,0),"")</f>
        <v/>
      </c>
      <c r="V152" s="11" t="str">
        <f>IFERROR(VLOOKUP($R152,H:$Q,10,0),"")</f>
        <v/>
      </c>
      <c r="W152" s="11" t="str">
        <f>IFERROR(VLOOKUP($R152,I:$Q,9,0),"")</f>
        <v/>
      </c>
      <c r="X152" s="11" t="str">
        <f>IFERROR(VLOOKUP($R152,J:$Q,8,0),"")</f>
        <v/>
      </c>
      <c r="Y152" s="11" t="str">
        <f>IFERROR(VLOOKUP($R152,K:$Q,7,0),"")</f>
        <v/>
      </c>
      <c r="Z152" s="11" t="str">
        <f>IFERROR(VLOOKUP($R152,L:$Q,6,0),"")</f>
        <v/>
      </c>
      <c r="AA152" s="11" t="str">
        <f>IFERROR(VLOOKUP($R152,M:$Q,5,0),"")</f>
        <v/>
      </c>
      <c r="AB152" s="11" t="str">
        <f>IFERROR(VLOOKUP($R152,N:$Q,4,0),"")</f>
        <v/>
      </c>
      <c r="AC152" s="11" t="str">
        <f>IFERROR(VLOOKUP($R152,O:$Q,3,0),"")</f>
        <v/>
      </c>
      <c r="AD152" s="11" t="str">
        <f>IFERROR(VLOOKUP($R152,P:$Q,2,0),"")</f>
        <v/>
      </c>
    </row>
    <row r="153" spans="1:30" x14ac:dyDescent="0.15">
      <c r="A153" s="9">
        <f>'AB Touchpoint System Workbook'!Z164</f>
        <v>43313</v>
      </c>
      <c r="B153" s="11">
        <f t="shared" si="4"/>
        <v>8</v>
      </c>
      <c r="C153" s="12" t="s">
        <v>27</v>
      </c>
      <c r="D153" s="12" t="e">
        <f>Q153&amp;C153&amp;'AB Touchpoint System Workbook'!#REF!</f>
        <v>#REF!</v>
      </c>
      <c r="E153" s="12" t="b">
        <f>IF(ISNUMBER(SEARCH(S$1,$D153)),MAX(E$1:E152)+1)</f>
        <v>0</v>
      </c>
      <c r="F153" s="12" t="b">
        <f>IF(ISNUMBER(SEARCH(T$1,$D153)),MAX(F$1:F152)+1)</f>
        <v>0</v>
      </c>
      <c r="G153" s="12" t="b">
        <f>IF(ISNUMBER(SEARCH(U$1,$D153)),MAX(G$1:G152)+1)</f>
        <v>0</v>
      </c>
      <c r="H153" s="12" t="b">
        <f>IF(ISNUMBER(SEARCH(V$1,$D153)),MAX(H$1:H152)+1)</f>
        <v>0</v>
      </c>
      <c r="I153" s="12" t="b">
        <f>IF(ISNUMBER(SEARCH(W$1,$D153)),MAX(I$1:I152)+1)</f>
        <v>0</v>
      </c>
      <c r="J153" s="12" t="b">
        <f>IF(ISNUMBER(SEARCH(X$1,$D153)),MAX(J$1:J152)+1)</f>
        <v>0</v>
      </c>
      <c r="K153" s="12" t="b">
        <f>IF(ISNUMBER(SEARCH(Y$1,$D153)),MAX(K$1:K152)+1)</f>
        <v>0</v>
      </c>
      <c r="L153" s="12" t="b">
        <f>IF(ISNUMBER(SEARCH(Z$1,$D153)),MAX(L$1:L152)+1)</f>
        <v>0</v>
      </c>
      <c r="M153" s="12" t="b">
        <f>IF(ISNUMBER(SEARCH(AA$1,$D153)),MAX(M$1:M152)+1)</f>
        <v>0</v>
      </c>
      <c r="N153" s="12" t="b">
        <f>IF(ISNUMBER(SEARCH(AB$1,$D153)),MAX(N$1:N152)+1)</f>
        <v>0</v>
      </c>
      <c r="O153" s="12" t="b">
        <f>IF(ISNUMBER(SEARCH(AC$1,$D153)),MAX(O$1:O152)+1)</f>
        <v>0</v>
      </c>
      <c r="P153" s="12" t="b">
        <f>IF(ISNUMBER(SEARCH(AD$1,$D153)),MAX(P$1:P152)+1)</f>
        <v>0</v>
      </c>
      <c r="Q153" s="12" t="str">
        <f>'AB Touchpoint System Workbook'!K164</f>
        <v>Client 152</v>
      </c>
      <c r="R153" s="13">
        <f t="shared" si="5"/>
        <v>152</v>
      </c>
      <c r="S153" s="11" t="str">
        <f>IFERROR(VLOOKUP($R153,E:$Q,13,0),"")</f>
        <v/>
      </c>
      <c r="T153" s="11" t="str">
        <f>IFERROR(VLOOKUP($R153,F:$Q,12,0),"")</f>
        <v/>
      </c>
      <c r="U153" s="11" t="str">
        <f>IFERROR(VLOOKUP($R153,G:$Q,11,0),"")</f>
        <v/>
      </c>
      <c r="V153" s="11" t="str">
        <f>IFERROR(VLOOKUP($R153,H:$Q,10,0),"")</f>
        <v/>
      </c>
      <c r="W153" s="11" t="str">
        <f>IFERROR(VLOOKUP($R153,I:$Q,9,0),"")</f>
        <v/>
      </c>
      <c r="X153" s="11" t="str">
        <f>IFERROR(VLOOKUP($R153,J:$Q,8,0),"")</f>
        <v/>
      </c>
      <c r="Y153" s="11" t="str">
        <f>IFERROR(VLOOKUP($R153,K:$Q,7,0),"")</f>
        <v/>
      </c>
      <c r="Z153" s="11" t="str">
        <f>IFERROR(VLOOKUP($R153,L:$Q,6,0),"")</f>
        <v/>
      </c>
      <c r="AA153" s="11" t="str">
        <f>IFERROR(VLOOKUP($R153,M:$Q,5,0),"")</f>
        <v/>
      </c>
      <c r="AB153" s="11" t="str">
        <f>IFERROR(VLOOKUP($R153,N:$Q,4,0),"")</f>
        <v/>
      </c>
      <c r="AC153" s="11" t="str">
        <f>IFERROR(VLOOKUP($R153,O:$Q,3,0),"")</f>
        <v/>
      </c>
      <c r="AD153" s="11" t="str">
        <f>IFERROR(VLOOKUP($R153,P:$Q,2,0),"")</f>
        <v/>
      </c>
    </row>
    <row r="154" spans="1:30" x14ac:dyDescent="0.15">
      <c r="A154" s="9">
        <f>'AB Touchpoint System Workbook'!Z165</f>
        <v>43344</v>
      </c>
      <c r="B154" s="11">
        <f t="shared" si="4"/>
        <v>9</v>
      </c>
      <c r="C154" s="12" t="s">
        <v>28</v>
      </c>
      <c r="D154" s="12" t="e">
        <f>Q154&amp;C154&amp;'AB Touchpoint System Workbook'!#REF!</f>
        <v>#REF!</v>
      </c>
      <c r="E154" s="12" t="b">
        <f>IF(ISNUMBER(SEARCH(S$1,$D154)),MAX(E$1:E153)+1)</f>
        <v>0</v>
      </c>
      <c r="F154" s="12" t="b">
        <f>IF(ISNUMBER(SEARCH(T$1,$D154)),MAX(F$1:F153)+1)</f>
        <v>0</v>
      </c>
      <c r="G154" s="12" t="b">
        <f>IF(ISNUMBER(SEARCH(U$1,$D154)),MAX(G$1:G153)+1)</f>
        <v>0</v>
      </c>
      <c r="H154" s="12" t="b">
        <f>IF(ISNUMBER(SEARCH(V$1,$D154)),MAX(H$1:H153)+1)</f>
        <v>0</v>
      </c>
      <c r="I154" s="12" t="b">
        <f>IF(ISNUMBER(SEARCH(W$1,$D154)),MAX(I$1:I153)+1)</f>
        <v>0</v>
      </c>
      <c r="J154" s="12" t="b">
        <f>IF(ISNUMBER(SEARCH(X$1,$D154)),MAX(J$1:J153)+1)</f>
        <v>0</v>
      </c>
      <c r="K154" s="12" t="b">
        <f>IF(ISNUMBER(SEARCH(Y$1,$D154)),MAX(K$1:K153)+1)</f>
        <v>0</v>
      </c>
      <c r="L154" s="12" t="b">
        <f>IF(ISNUMBER(SEARCH(Z$1,$D154)),MAX(L$1:L153)+1)</f>
        <v>0</v>
      </c>
      <c r="M154" s="12" t="b">
        <f>IF(ISNUMBER(SEARCH(AA$1,$D154)),MAX(M$1:M153)+1)</f>
        <v>0</v>
      </c>
      <c r="N154" s="12" t="b">
        <f>IF(ISNUMBER(SEARCH(AB$1,$D154)),MAX(N$1:N153)+1)</f>
        <v>0</v>
      </c>
      <c r="O154" s="12" t="b">
        <f>IF(ISNUMBER(SEARCH(AC$1,$D154)),MAX(O$1:O153)+1)</f>
        <v>0</v>
      </c>
      <c r="P154" s="12" t="b">
        <f>IF(ISNUMBER(SEARCH(AD$1,$D154)),MAX(P$1:P153)+1)</f>
        <v>0</v>
      </c>
      <c r="Q154" s="12" t="str">
        <f>'AB Touchpoint System Workbook'!K165</f>
        <v>Client 153</v>
      </c>
      <c r="R154" s="13">
        <f t="shared" si="5"/>
        <v>153</v>
      </c>
      <c r="S154" s="11" t="str">
        <f>IFERROR(VLOOKUP($R154,E:$Q,13,0),"")</f>
        <v/>
      </c>
      <c r="T154" s="11" t="str">
        <f>IFERROR(VLOOKUP($R154,F:$Q,12,0),"")</f>
        <v/>
      </c>
      <c r="U154" s="11" t="str">
        <f>IFERROR(VLOOKUP($R154,G:$Q,11,0),"")</f>
        <v/>
      </c>
      <c r="V154" s="11" t="str">
        <f>IFERROR(VLOOKUP($R154,H:$Q,10,0),"")</f>
        <v/>
      </c>
      <c r="W154" s="11" t="str">
        <f>IFERROR(VLOOKUP($R154,I:$Q,9,0),"")</f>
        <v/>
      </c>
      <c r="X154" s="11" t="str">
        <f>IFERROR(VLOOKUP($R154,J:$Q,8,0),"")</f>
        <v/>
      </c>
      <c r="Y154" s="11" t="str">
        <f>IFERROR(VLOOKUP($R154,K:$Q,7,0),"")</f>
        <v/>
      </c>
      <c r="Z154" s="11" t="str">
        <f>IFERROR(VLOOKUP($R154,L:$Q,6,0),"")</f>
        <v/>
      </c>
      <c r="AA154" s="11" t="str">
        <f>IFERROR(VLOOKUP($R154,M:$Q,5,0),"")</f>
        <v/>
      </c>
      <c r="AB154" s="11" t="str">
        <f>IFERROR(VLOOKUP($R154,N:$Q,4,0),"")</f>
        <v/>
      </c>
      <c r="AC154" s="11" t="str">
        <f>IFERROR(VLOOKUP($R154,O:$Q,3,0),"")</f>
        <v/>
      </c>
      <c r="AD154" s="11" t="str">
        <f>IFERROR(VLOOKUP($R154,P:$Q,2,0),"")</f>
        <v/>
      </c>
    </row>
    <row r="155" spans="1:30" x14ac:dyDescent="0.15">
      <c r="A155" s="9">
        <f>'AB Touchpoint System Workbook'!Z166</f>
        <v>43374</v>
      </c>
      <c r="B155" s="11">
        <f t="shared" si="4"/>
        <v>10</v>
      </c>
      <c r="C155" s="12" t="s">
        <v>1</v>
      </c>
      <c r="D155" s="12" t="e">
        <f>Q155&amp;C155&amp;'AB Touchpoint System Workbook'!#REF!</f>
        <v>#REF!</v>
      </c>
      <c r="E155" s="12" t="b">
        <f>IF(ISNUMBER(SEARCH(S$1,$D155)),MAX(E$1:E154)+1)</f>
        <v>0</v>
      </c>
      <c r="F155" s="12" t="b">
        <f>IF(ISNUMBER(SEARCH(T$1,$D155)),MAX(F$1:F154)+1)</f>
        <v>0</v>
      </c>
      <c r="G155" s="12" t="b">
        <f>IF(ISNUMBER(SEARCH(U$1,$D155)),MAX(G$1:G154)+1)</f>
        <v>0</v>
      </c>
      <c r="H155" s="12" t="b">
        <f>IF(ISNUMBER(SEARCH(V$1,$D155)),MAX(H$1:H154)+1)</f>
        <v>0</v>
      </c>
      <c r="I155" s="12" t="b">
        <f>IF(ISNUMBER(SEARCH(W$1,$D155)),MAX(I$1:I154)+1)</f>
        <v>0</v>
      </c>
      <c r="J155" s="12" t="b">
        <f>IF(ISNUMBER(SEARCH(X$1,$D155)),MAX(J$1:J154)+1)</f>
        <v>0</v>
      </c>
      <c r="K155" s="12" t="b">
        <f>IF(ISNUMBER(SEARCH(Y$1,$D155)),MAX(K$1:K154)+1)</f>
        <v>0</v>
      </c>
      <c r="L155" s="12" t="b">
        <f>IF(ISNUMBER(SEARCH(Z$1,$D155)),MAX(L$1:L154)+1)</f>
        <v>0</v>
      </c>
      <c r="M155" s="12" t="b">
        <f>IF(ISNUMBER(SEARCH(AA$1,$D155)),MAX(M$1:M154)+1)</f>
        <v>0</v>
      </c>
      <c r="N155" s="12" t="b">
        <f>IF(ISNUMBER(SEARCH(AB$1,$D155)),MAX(N$1:N154)+1)</f>
        <v>0</v>
      </c>
      <c r="O155" s="12" t="b">
        <f>IF(ISNUMBER(SEARCH(AC$1,$D155)),MAX(O$1:O154)+1)</f>
        <v>0</v>
      </c>
      <c r="P155" s="12" t="b">
        <f>IF(ISNUMBER(SEARCH(AD$1,$D155)),MAX(P$1:P154)+1)</f>
        <v>0</v>
      </c>
      <c r="Q155" s="12" t="str">
        <f>'AB Touchpoint System Workbook'!K166</f>
        <v>Client 154</v>
      </c>
      <c r="R155" s="13">
        <f t="shared" si="5"/>
        <v>154</v>
      </c>
      <c r="S155" s="11" t="str">
        <f>IFERROR(VLOOKUP($R155,E:$Q,13,0),"")</f>
        <v/>
      </c>
      <c r="T155" s="11" t="str">
        <f>IFERROR(VLOOKUP($R155,F:$Q,12,0),"")</f>
        <v/>
      </c>
      <c r="U155" s="11" t="str">
        <f>IFERROR(VLOOKUP($R155,G:$Q,11,0),"")</f>
        <v/>
      </c>
      <c r="V155" s="11" t="str">
        <f>IFERROR(VLOOKUP($R155,H:$Q,10,0),"")</f>
        <v/>
      </c>
      <c r="W155" s="11" t="str">
        <f>IFERROR(VLOOKUP($R155,I:$Q,9,0),"")</f>
        <v/>
      </c>
      <c r="X155" s="11" t="str">
        <f>IFERROR(VLOOKUP($R155,J:$Q,8,0),"")</f>
        <v/>
      </c>
      <c r="Y155" s="11" t="str">
        <f>IFERROR(VLOOKUP($R155,K:$Q,7,0),"")</f>
        <v/>
      </c>
      <c r="Z155" s="11" t="str">
        <f>IFERROR(VLOOKUP($R155,L:$Q,6,0),"")</f>
        <v/>
      </c>
      <c r="AA155" s="11" t="str">
        <f>IFERROR(VLOOKUP($R155,M:$Q,5,0),"")</f>
        <v/>
      </c>
      <c r="AB155" s="11" t="str">
        <f>IFERROR(VLOOKUP($R155,N:$Q,4,0),"")</f>
        <v/>
      </c>
      <c r="AC155" s="11" t="str">
        <f>IFERROR(VLOOKUP($R155,O:$Q,3,0),"")</f>
        <v/>
      </c>
      <c r="AD155" s="11" t="str">
        <f>IFERROR(VLOOKUP($R155,P:$Q,2,0),"")</f>
        <v/>
      </c>
    </row>
    <row r="156" spans="1:30" x14ac:dyDescent="0.15">
      <c r="A156" s="9">
        <f>'AB Touchpoint System Workbook'!Z167</f>
        <v>43405</v>
      </c>
      <c r="B156" s="11">
        <f t="shared" si="4"/>
        <v>11</v>
      </c>
      <c r="C156" s="12" t="s">
        <v>18</v>
      </c>
      <c r="D156" s="12" t="e">
        <f>Q156&amp;C156&amp;'AB Touchpoint System Workbook'!#REF!</f>
        <v>#REF!</v>
      </c>
      <c r="E156" s="12" t="b">
        <f>IF(ISNUMBER(SEARCH(S$1,$D156)),MAX(E$1:E155)+1)</f>
        <v>0</v>
      </c>
      <c r="F156" s="12" t="b">
        <f>IF(ISNUMBER(SEARCH(T$1,$D156)),MAX(F$1:F155)+1)</f>
        <v>0</v>
      </c>
      <c r="G156" s="12" t="b">
        <f>IF(ISNUMBER(SEARCH(U$1,$D156)),MAX(G$1:G155)+1)</f>
        <v>0</v>
      </c>
      <c r="H156" s="12" t="b">
        <f>IF(ISNUMBER(SEARCH(V$1,$D156)),MAX(H$1:H155)+1)</f>
        <v>0</v>
      </c>
      <c r="I156" s="12" t="b">
        <f>IF(ISNUMBER(SEARCH(W$1,$D156)),MAX(I$1:I155)+1)</f>
        <v>0</v>
      </c>
      <c r="J156" s="12" t="b">
        <f>IF(ISNUMBER(SEARCH(X$1,$D156)),MAX(J$1:J155)+1)</f>
        <v>0</v>
      </c>
      <c r="K156" s="12" t="b">
        <f>IF(ISNUMBER(SEARCH(Y$1,$D156)),MAX(K$1:K155)+1)</f>
        <v>0</v>
      </c>
      <c r="L156" s="12" t="b">
        <f>IF(ISNUMBER(SEARCH(Z$1,$D156)),MAX(L$1:L155)+1)</f>
        <v>0</v>
      </c>
      <c r="M156" s="12" t="b">
        <f>IF(ISNUMBER(SEARCH(AA$1,$D156)),MAX(M$1:M155)+1)</f>
        <v>0</v>
      </c>
      <c r="N156" s="12" t="b">
        <f>IF(ISNUMBER(SEARCH(AB$1,$D156)),MAX(N$1:N155)+1)</f>
        <v>0</v>
      </c>
      <c r="O156" s="12" t="b">
        <f>IF(ISNUMBER(SEARCH(AC$1,$D156)),MAX(O$1:O155)+1)</f>
        <v>0</v>
      </c>
      <c r="P156" s="12" t="b">
        <f>IF(ISNUMBER(SEARCH(AD$1,$D156)),MAX(P$1:P155)+1)</f>
        <v>0</v>
      </c>
      <c r="Q156" s="12" t="str">
        <f>'AB Touchpoint System Workbook'!K167</f>
        <v>Client 155</v>
      </c>
      <c r="R156" s="13">
        <f t="shared" si="5"/>
        <v>155</v>
      </c>
      <c r="S156" s="11" t="str">
        <f>IFERROR(VLOOKUP($R156,E:$Q,13,0),"")</f>
        <v/>
      </c>
      <c r="T156" s="11" t="str">
        <f>IFERROR(VLOOKUP($R156,F:$Q,12,0),"")</f>
        <v/>
      </c>
      <c r="U156" s="11" t="str">
        <f>IFERROR(VLOOKUP($R156,G:$Q,11,0),"")</f>
        <v/>
      </c>
      <c r="V156" s="11" t="str">
        <f>IFERROR(VLOOKUP($R156,H:$Q,10,0),"")</f>
        <v/>
      </c>
      <c r="W156" s="11" t="str">
        <f>IFERROR(VLOOKUP($R156,I:$Q,9,0),"")</f>
        <v/>
      </c>
      <c r="X156" s="11" t="str">
        <f>IFERROR(VLOOKUP($R156,J:$Q,8,0),"")</f>
        <v/>
      </c>
      <c r="Y156" s="11" t="str">
        <f>IFERROR(VLOOKUP($R156,K:$Q,7,0),"")</f>
        <v/>
      </c>
      <c r="Z156" s="11" t="str">
        <f>IFERROR(VLOOKUP($R156,L:$Q,6,0),"")</f>
        <v/>
      </c>
      <c r="AA156" s="11" t="str">
        <f>IFERROR(VLOOKUP($R156,M:$Q,5,0),"")</f>
        <v/>
      </c>
      <c r="AB156" s="11" t="str">
        <f>IFERROR(VLOOKUP($R156,N:$Q,4,0),"")</f>
        <v/>
      </c>
      <c r="AC156" s="11" t="str">
        <f>IFERROR(VLOOKUP($R156,O:$Q,3,0),"")</f>
        <v/>
      </c>
      <c r="AD156" s="11" t="str">
        <f>IFERROR(VLOOKUP($R156,P:$Q,2,0),"")</f>
        <v/>
      </c>
    </row>
    <row r="157" spans="1:30" x14ac:dyDescent="0.15">
      <c r="A157" s="9">
        <f>'AB Touchpoint System Workbook'!Z168</f>
        <v>43435</v>
      </c>
      <c r="B157" s="11">
        <f t="shared" si="4"/>
        <v>12</v>
      </c>
      <c r="C157" s="12" t="s">
        <v>19</v>
      </c>
      <c r="D157" s="12" t="e">
        <f>Q157&amp;C157&amp;'AB Touchpoint System Workbook'!#REF!</f>
        <v>#REF!</v>
      </c>
      <c r="E157" s="12" t="b">
        <f>IF(ISNUMBER(SEARCH(S$1,$D157)),MAX(E$1:E156)+1)</f>
        <v>0</v>
      </c>
      <c r="F157" s="12" t="b">
        <f>IF(ISNUMBER(SEARCH(T$1,$D157)),MAX(F$1:F156)+1)</f>
        <v>0</v>
      </c>
      <c r="G157" s="12" t="b">
        <f>IF(ISNUMBER(SEARCH(U$1,$D157)),MAX(G$1:G156)+1)</f>
        <v>0</v>
      </c>
      <c r="H157" s="12" t="b">
        <f>IF(ISNUMBER(SEARCH(V$1,$D157)),MAX(H$1:H156)+1)</f>
        <v>0</v>
      </c>
      <c r="I157" s="12" t="b">
        <f>IF(ISNUMBER(SEARCH(W$1,$D157)),MAX(I$1:I156)+1)</f>
        <v>0</v>
      </c>
      <c r="J157" s="12" t="b">
        <f>IF(ISNUMBER(SEARCH(X$1,$D157)),MAX(J$1:J156)+1)</f>
        <v>0</v>
      </c>
      <c r="K157" s="12" t="b">
        <f>IF(ISNUMBER(SEARCH(Y$1,$D157)),MAX(K$1:K156)+1)</f>
        <v>0</v>
      </c>
      <c r="L157" s="12" t="b">
        <f>IF(ISNUMBER(SEARCH(Z$1,$D157)),MAX(L$1:L156)+1)</f>
        <v>0</v>
      </c>
      <c r="M157" s="12" t="b">
        <f>IF(ISNUMBER(SEARCH(AA$1,$D157)),MAX(M$1:M156)+1)</f>
        <v>0</v>
      </c>
      <c r="N157" s="12" t="b">
        <f>IF(ISNUMBER(SEARCH(AB$1,$D157)),MAX(N$1:N156)+1)</f>
        <v>0</v>
      </c>
      <c r="O157" s="12" t="b">
        <f>IF(ISNUMBER(SEARCH(AC$1,$D157)),MAX(O$1:O156)+1)</f>
        <v>0</v>
      </c>
      <c r="P157" s="12" t="b">
        <f>IF(ISNUMBER(SEARCH(AD$1,$D157)),MAX(P$1:P156)+1)</f>
        <v>0</v>
      </c>
      <c r="Q157" s="12" t="str">
        <f>'AB Touchpoint System Workbook'!K168</f>
        <v>Client 156</v>
      </c>
      <c r="R157" s="13">
        <f t="shared" si="5"/>
        <v>156</v>
      </c>
      <c r="S157" s="11" t="str">
        <f>IFERROR(VLOOKUP($R157,E:$Q,13,0),"")</f>
        <v/>
      </c>
      <c r="T157" s="11" t="str">
        <f>IFERROR(VLOOKUP($R157,F:$Q,12,0),"")</f>
        <v/>
      </c>
      <c r="U157" s="11" t="str">
        <f>IFERROR(VLOOKUP($R157,G:$Q,11,0),"")</f>
        <v/>
      </c>
      <c r="V157" s="11" t="str">
        <f>IFERROR(VLOOKUP($R157,H:$Q,10,0),"")</f>
        <v/>
      </c>
      <c r="W157" s="11" t="str">
        <f>IFERROR(VLOOKUP($R157,I:$Q,9,0),"")</f>
        <v/>
      </c>
      <c r="X157" s="11" t="str">
        <f>IFERROR(VLOOKUP($R157,J:$Q,8,0),"")</f>
        <v/>
      </c>
      <c r="Y157" s="11" t="str">
        <f>IFERROR(VLOOKUP($R157,K:$Q,7,0),"")</f>
        <v/>
      </c>
      <c r="Z157" s="11" t="str">
        <f>IFERROR(VLOOKUP($R157,L:$Q,6,0),"")</f>
        <v/>
      </c>
      <c r="AA157" s="11" t="str">
        <f>IFERROR(VLOOKUP($R157,M:$Q,5,0),"")</f>
        <v/>
      </c>
      <c r="AB157" s="11" t="str">
        <f>IFERROR(VLOOKUP($R157,N:$Q,4,0),"")</f>
        <v/>
      </c>
      <c r="AC157" s="11" t="str">
        <f>IFERROR(VLOOKUP($R157,O:$Q,3,0),"")</f>
        <v/>
      </c>
      <c r="AD157" s="11" t="str">
        <f>IFERROR(VLOOKUP($R157,P:$Q,2,0),"")</f>
        <v/>
      </c>
    </row>
    <row r="158" spans="1:30" x14ac:dyDescent="0.15">
      <c r="A158" s="9">
        <f>'AB Touchpoint System Workbook'!Z169</f>
        <v>43101</v>
      </c>
      <c r="B158" s="11">
        <f t="shared" si="4"/>
        <v>1</v>
      </c>
      <c r="C158" s="12" t="s">
        <v>20</v>
      </c>
      <c r="D158" s="12" t="e">
        <f>Q158&amp;C158&amp;'AB Touchpoint System Workbook'!#REF!</f>
        <v>#REF!</v>
      </c>
      <c r="E158" s="12" t="b">
        <f>IF(ISNUMBER(SEARCH(S$1,$D158)),MAX(E$1:E157)+1)</f>
        <v>0</v>
      </c>
      <c r="F158" s="12" t="b">
        <f>IF(ISNUMBER(SEARCH(T$1,$D158)),MAX(F$1:F157)+1)</f>
        <v>0</v>
      </c>
      <c r="G158" s="12" t="b">
        <f>IF(ISNUMBER(SEARCH(U$1,$D158)),MAX(G$1:G157)+1)</f>
        <v>0</v>
      </c>
      <c r="H158" s="12" t="b">
        <f>IF(ISNUMBER(SEARCH(V$1,$D158)),MAX(H$1:H157)+1)</f>
        <v>0</v>
      </c>
      <c r="I158" s="12" t="b">
        <f>IF(ISNUMBER(SEARCH(W$1,$D158)),MAX(I$1:I157)+1)</f>
        <v>0</v>
      </c>
      <c r="J158" s="12" t="b">
        <f>IF(ISNUMBER(SEARCH(X$1,$D158)),MAX(J$1:J157)+1)</f>
        <v>0</v>
      </c>
      <c r="K158" s="12" t="b">
        <f>IF(ISNUMBER(SEARCH(Y$1,$D158)),MAX(K$1:K157)+1)</f>
        <v>0</v>
      </c>
      <c r="L158" s="12" t="b">
        <f>IF(ISNUMBER(SEARCH(Z$1,$D158)),MAX(L$1:L157)+1)</f>
        <v>0</v>
      </c>
      <c r="M158" s="12" t="b">
        <f>IF(ISNUMBER(SEARCH(AA$1,$D158)),MAX(M$1:M157)+1)</f>
        <v>0</v>
      </c>
      <c r="N158" s="12" t="b">
        <f>IF(ISNUMBER(SEARCH(AB$1,$D158)),MAX(N$1:N157)+1)</f>
        <v>0</v>
      </c>
      <c r="O158" s="12" t="b">
        <f>IF(ISNUMBER(SEARCH(AC$1,$D158)),MAX(O$1:O157)+1)</f>
        <v>0</v>
      </c>
      <c r="P158" s="12" t="b">
        <f>IF(ISNUMBER(SEARCH(AD$1,$D158)),MAX(P$1:P157)+1)</f>
        <v>0</v>
      </c>
      <c r="Q158" s="12" t="str">
        <f>'AB Touchpoint System Workbook'!K169</f>
        <v>Client 157</v>
      </c>
      <c r="R158" s="13">
        <f t="shared" si="5"/>
        <v>157</v>
      </c>
      <c r="S158" s="11" t="str">
        <f>IFERROR(VLOOKUP($R158,E:$Q,13,0),"")</f>
        <v/>
      </c>
      <c r="T158" s="11" t="str">
        <f>IFERROR(VLOOKUP($R158,F:$Q,12,0),"")</f>
        <v/>
      </c>
      <c r="U158" s="11" t="str">
        <f>IFERROR(VLOOKUP($R158,G:$Q,11,0),"")</f>
        <v/>
      </c>
      <c r="V158" s="11" t="str">
        <f>IFERROR(VLOOKUP($R158,H:$Q,10,0),"")</f>
        <v/>
      </c>
      <c r="W158" s="11" t="str">
        <f>IFERROR(VLOOKUP($R158,I:$Q,9,0),"")</f>
        <v/>
      </c>
      <c r="X158" s="11" t="str">
        <f>IFERROR(VLOOKUP($R158,J:$Q,8,0),"")</f>
        <v/>
      </c>
      <c r="Y158" s="11" t="str">
        <f>IFERROR(VLOOKUP($R158,K:$Q,7,0),"")</f>
        <v/>
      </c>
      <c r="Z158" s="11" t="str">
        <f>IFERROR(VLOOKUP($R158,L:$Q,6,0),"")</f>
        <v/>
      </c>
      <c r="AA158" s="11" t="str">
        <f>IFERROR(VLOOKUP($R158,M:$Q,5,0),"")</f>
        <v/>
      </c>
      <c r="AB158" s="11" t="str">
        <f>IFERROR(VLOOKUP($R158,N:$Q,4,0),"")</f>
        <v/>
      </c>
      <c r="AC158" s="11" t="str">
        <f>IFERROR(VLOOKUP($R158,O:$Q,3,0),"")</f>
        <v/>
      </c>
      <c r="AD158" s="11" t="str">
        <f>IFERROR(VLOOKUP($R158,P:$Q,2,0),"")</f>
        <v/>
      </c>
    </row>
    <row r="159" spans="1:30" x14ac:dyDescent="0.15">
      <c r="A159" s="9">
        <f>'AB Touchpoint System Workbook'!Z170</f>
        <v>43132</v>
      </c>
      <c r="B159" s="11">
        <f t="shared" si="4"/>
        <v>2</v>
      </c>
      <c r="C159" s="12" t="s">
        <v>21</v>
      </c>
      <c r="D159" s="12" t="e">
        <f>Q159&amp;C159&amp;'AB Touchpoint System Workbook'!#REF!</f>
        <v>#REF!</v>
      </c>
      <c r="E159" s="12" t="b">
        <f>IF(ISNUMBER(SEARCH(S$1,$D159)),MAX(E$1:E158)+1)</f>
        <v>0</v>
      </c>
      <c r="F159" s="12" t="b">
        <f>IF(ISNUMBER(SEARCH(T$1,$D159)),MAX(F$1:F158)+1)</f>
        <v>0</v>
      </c>
      <c r="G159" s="12" t="b">
        <f>IF(ISNUMBER(SEARCH(U$1,$D159)),MAX(G$1:G158)+1)</f>
        <v>0</v>
      </c>
      <c r="H159" s="12" t="b">
        <f>IF(ISNUMBER(SEARCH(V$1,$D159)),MAX(H$1:H158)+1)</f>
        <v>0</v>
      </c>
      <c r="I159" s="12" t="b">
        <f>IF(ISNUMBER(SEARCH(W$1,$D159)),MAX(I$1:I158)+1)</f>
        <v>0</v>
      </c>
      <c r="J159" s="12" t="b">
        <f>IF(ISNUMBER(SEARCH(X$1,$D159)),MAX(J$1:J158)+1)</f>
        <v>0</v>
      </c>
      <c r="K159" s="12" t="b">
        <f>IF(ISNUMBER(SEARCH(Y$1,$D159)),MAX(K$1:K158)+1)</f>
        <v>0</v>
      </c>
      <c r="L159" s="12" t="b">
        <f>IF(ISNUMBER(SEARCH(Z$1,$D159)),MAX(L$1:L158)+1)</f>
        <v>0</v>
      </c>
      <c r="M159" s="12" t="b">
        <f>IF(ISNUMBER(SEARCH(AA$1,$D159)),MAX(M$1:M158)+1)</f>
        <v>0</v>
      </c>
      <c r="N159" s="12" t="b">
        <f>IF(ISNUMBER(SEARCH(AB$1,$D159)),MAX(N$1:N158)+1)</f>
        <v>0</v>
      </c>
      <c r="O159" s="12" t="b">
        <f>IF(ISNUMBER(SEARCH(AC$1,$D159)),MAX(O$1:O158)+1)</f>
        <v>0</v>
      </c>
      <c r="P159" s="12" t="b">
        <f>IF(ISNUMBER(SEARCH(AD$1,$D159)),MAX(P$1:P158)+1)</f>
        <v>0</v>
      </c>
      <c r="Q159" s="12" t="str">
        <f>'AB Touchpoint System Workbook'!K170</f>
        <v>Client 158</v>
      </c>
      <c r="R159" s="13">
        <f t="shared" si="5"/>
        <v>158</v>
      </c>
      <c r="S159" s="11" t="str">
        <f>IFERROR(VLOOKUP($R159,E:$Q,13,0),"")</f>
        <v/>
      </c>
      <c r="T159" s="11" t="str">
        <f>IFERROR(VLOOKUP($R159,F:$Q,12,0),"")</f>
        <v/>
      </c>
      <c r="U159" s="11" t="str">
        <f>IFERROR(VLOOKUP($R159,G:$Q,11,0),"")</f>
        <v/>
      </c>
      <c r="V159" s="11" t="str">
        <f>IFERROR(VLOOKUP($R159,H:$Q,10,0),"")</f>
        <v/>
      </c>
      <c r="W159" s="11" t="str">
        <f>IFERROR(VLOOKUP($R159,I:$Q,9,0),"")</f>
        <v/>
      </c>
      <c r="X159" s="11" t="str">
        <f>IFERROR(VLOOKUP($R159,J:$Q,8,0),"")</f>
        <v/>
      </c>
      <c r="Y159" s="11" t="str">
        <f>IFERROR(VLOOKUP($R159,K:$Q,7,0),"")</f>
        <v/>
      </c>
      <c r="Z159" s="11" t="str">
        <f>IFERROR(VLOOKUP($R159,L:$Q,6,0),"")</f>
        <v/>
      </c>
      <c r="AA159" s="11" t="str">
        <f>IFERROR(VLOOKUP($R159,M:$Q,5,0),"")</f>
        <v/>
      </c>
      <c r="AB159" s="11" t="str">
        <f>IFERROR(VLOOKUP($R159,N:$Q,4,0),"")</f>
        <v/>
      </c>
      <c r="AC159" s="11" t="str">
        <f>IFERROR(VLOOKUP($R159,O:$Q,3,0),"")</f>
        <v/>
      </c>
      <c r="AD159" s="11" t="str">
        <f>IFERROR(VLOOKUP($R159,P:$Q,2,0),"")</f>
        <v/>
      </c>
    </row>
    <row r="160" spans="1:30" x14ac:dyDescent="0.15">
      <c r="A160" s="9">
        <f>'AB Touchpoint System Workbook'!Z171</f>
        <v>43160</v>
      </c>
      <c r="B160" s="11">
        <f t="shared" si="4"/>
        <v>3</v>
      </c>
      <c r="C160" s="12" t="s">
        <v>22</v>
      </c>
      <c r="D160" s="12" t="e">
        <f>Q160&amp;C160&amp;'AB Touchpoint System Workbook'!#REF!</f>
        <v>#REF!</v>
      </c>
      <c r="E160" s="12" t="b">
        <f>IF(ISNUMBER(SEARCH(S$1,$D160)),MAX(E$1:E159)+1)</f>
        <v>0</v>
      </c>
      <c r="F160" s="12" t="b">
        <f>IF(ISNUMBER(SEARCH(T$1,$D160)),MAX(F$1:F159)+1)</f>
        <v>0</v>
      </c>
      <c r="G160" s="12" t="b">
        <f>IF(ISNUMBER(SEARCH(U$1,$D160)),MAX(G$1:G159)+1)</f>
        <v>0</v>
      </c>
      <c r="H160" s="12" t="b">
        <f>IF(ISNUMBER(SEARCH(V$1,$D160)),MAX(H$1:H159)+1)</f>
        <v>0</v>
      </c>
      <c r="I160" s="12" t="b">
        <f>IF(ISNUMBER(SEARCH(W$1,$D160)),MAX(I$1:I159)+1)</f>
        <v>0</v>
      </c>
      <c r="J160" s="12" t="b">
        <f>IF(ISNUMBER(SEARCH(X$1,$D160)),MAX(J$1:J159)+1)</f>
        <v>0</v>
      </c>
      <c r="K160" s="12" t="b">
        <f>IF(ISNUMBER(SEARCH(Y$1,$D160)),MAX(K$1:K159)+1)</f>
        <v>0</v>
      </c>
      <c r="L160" s="12" t="b">
        <f>IF(ISNUMBER(SEARCH(Z$1,$D160)),MAX(L$1:L159)+1)</f>
        <v>0</v>
      </c>
      <c r="M160" s="12" t="b">
        <f>IF(ISNUMBER(SEARCH(AA$1,$D160)),MAX(M$1:M159)+1)</f>
        <v>0</v>
      </c>
      <c r="N160" s="12" t="b">
        <f>IF(ISNUMBER(SEARCH(AB$1,$D160)),MAX(N$1:N159)+1)</f>
        <v>0</v>
      </c>
      <c r="O160" s="12" t="b">
        <f>IF(ISNUMBER(SEARCH(AC$1,$D160)),MAX(O$1:O159)+1)</f>
        <v>0</v>
      </c>
      <c r="P160" s="12" t="b">
        <f>IF(ISNUMBER(SEARCH(AD$1,$D160)),MAX(P$1:P159)+1)</f>
        <v>0</v>
      </c>
      <c r="Q160" s="12" t="str">
        <f>'AB Touchpoint System Workbook'!K171</f>
        <v>Client 159</v>
      </c>
      <c r="R160" s="13">
        <f t="shared" si="5"/>
        <v>159</v>
      </c>
      <c r="S160" s="11" t="str">
        <f>IFERROR(VLOOKUP($R160,E:$Q,13,0),"")</f>
        <v/>
      </c>
      <c r="T160" s="11" t="str">
        <f>IFERROR(VLOOKUP($R160,F:$Q,12,0),"")</f>
        <v/>
      </c>
      <c r="U160" s="11" t="str">
        <f>IFERROR(VLOOKUP($R160,G:$Q,11,0),"")</f>
        <v/>
      </c>
      <c r="V160" s="11" t="str">
        <f>IFERROR(VLOOKUP($R160,H:$Q,10,0),"")</f>
        <v/>
      </c>
      <c r="W160" s="11" t="str">
        <f>IFERROR(VLOOKUP($R160,I:$Q,9,0),"")</f>
        <v/>
      </c>
      <c r="X160" s="11" t="str">
        <f>IFERROR(VLOOKUP($R160,J:$Q,8,0),"")</f>
        <v/>
      </c>
      <c r="Y160" s="11" t="str">
        <f>IFERROR(VLOOKUP($R160,K:$Q,7,0),"")</f>
        <v/>
      </c>
      <c r="Z160" s="11" t="str">
        <f>IFERROR(VLOOKUP($R160,L:$Q,6,0),"")</f>
        <v/>
      </c>
      <c r="AA160" s="11" t="str">
        <f>IFERROR(VLOOKUP($R160,M:$Q,5,0),"")</f>
        <v/>
      </c>
      <c r="AB160" s="11" t="str">
        <f>IFERROR(VLOOKUP($R160,N:$Q,4,0),"")</f>
        <v/>
      </c>
      <c r="AC160" s="11" t="str">
        <f>IFERROR(VLOOKUP($R160,O:$Q,3,0),"")</f>
        <v/>
      </c>
      <c r="AD160" s="11" t="str">
        <f>IFERROR(VLOOKUP($R160,P:$Q,2,0),"")</f>
        <v/>
      </c>
    </row>
    <row r="161" spans="1:30" x14ac:dyDescent="0.15">
      <c r="A161" s="9">
        <f>'AB Touchpoint System Workbook'!Z172</f>
        <v>43191</v>
      </c>
      <c r="B161" s="11">
        <f t="shared" si="4"/>
        <v>4</v>
      </c>
      <c r="C161" s="12" t="s">
        <v>23</v>
      </c>
      <c r="D161" s="12" t="e">
        <f>Q161&amp;C161&amp;'AB Touchpoint System Workbook'!#REF!</f>
        <v>#REF!</v>
      </c>
      <c r="E161" s="12" t="b">
        <f>IF(ISNUMBER(SEARCH(S$1,$D161)),MAX(E$1:E160)+1)</f>
        <v>0</v>
      </c>
      <c r="F161" s="12" t="b">
        <f>IF(ISNUMBER(SEARCH(T$1,$D161)),MAX(F$1:F160)+1)</f>
        <v>0</v>
      </c>
      <c r="G161" s="12" t="b">
        <f>IF(ISNUMBER(SEARCH(U$1,$D161)),MAX(G$1:G160)+1)</f>
        <v>0</v>
      </c>
      <c r="H161" s="12" t="b">
        <f>IF(ISNUMBER(SEARCH(V$1,$D161)),MAX(H$1:H160)+1)</f>
        <v>0</v>
      </c>
      <c r="I161" s="12" t="b">
        <f>IF(ISNUMBER(SEARCH(W$1,$D161)),MAX(I$1:I160)+1)</f>
        <v>0</v>
      </c>
      <c r="J161" s="12" t="b">
        <f>IF(ISNUMBER(SEARCH(X$1,$D161)),MAX(J$1:J160)+1)</f>
        <v>0</v>
      </c>
      <c r="K161" s="12" t="b">
        <f>IF(ISNUMBER(SEARCH(Y$1,$D161)),MAX(K$1:K160)+1)</f>
        <v>0</v>
      </c>
      <c r="L161" s="12" t="b">
        <f>IF(ISNUMBER(SEARCH(Z$1,$D161)),MAX(L$1:L160)+1)</f>
        <v>0</v>
      </c>
      <c r="M161" s="12" t="b">
        <f>IF(ISNUMBER(SEARCH(AA$1,$D161)),MAX(M$1:M160)+1)</f>
        <v>0</v>
      </c>
      <c r="N161" s="12" t="b">
        <f>IF(ISNUMBER(SEARCH(AB$1,$D161)),MAX(N$1:N160)+1)</f>
        <v>0</v>
      </c>
      <c r="O161" s="12" t="b">
        <f>IF(ISNUMBER(SEARCH(AC$1,$D161)),MAX(O$1:O160)+1)</f>
        <v>0</v>
      </c>
      <c r="P161" s="12" t="b">
        <f>IF(ISNUMBER(SEARCH(AD$1,$D161)),MAX(P$1:P160)+1)</f>
        <v>0</v>
      </c>
      <c r="Q161" s="12" t="str">
        <f>'AB Touchpoint System Workbook'!K172</f>
        <v>Client 160</v>
      </c>
      <c r="R161" s="13">
        <f t="shared" si="5"/>
        <v>160</v>
      </c>
      <c r="S161" s="11" t="str">
        <f>IFERROR(VLOOKUP($R161,E:$Q,13,0),"")</f>
        <v/>
      </c>
      <c r="T161" s="11" t="str">
        <f>IFERROR(VLOOKUP($R161,F:$Q,12,0),"")</f>
        <v/>
      </c>
      <c r="U161" s="11" t="str">
        <f>IFERROR(VLOOKUP($R161,G:$Q,11,0),"")</f>
        <v/>
      </c>
      <c r="V161" s="11" t="str">
        <f>IFERROR(VLOOKUP($R161,H:$Q,10,0),"")</f>
        <v/>
      </c>
      <c r="W161" s="11" t="str">
        <f>IFERROR(VLOOKUP($R161,I:$Q,9,0),"")</f>
        <v/>
      </c>
      <c r="X161" s="11" t="str">
        <f>IFERROR(VLOOKUP($R161,J:$Q,8,0),"")</f>
        <v/>
      </c>
      <c r="Y161" s="11" t="str">
        <f>IFERROR(VLOOKUP($R161,K:$Q,7,0),"")</f>
        <v/>
      </c>
      <c r="Z161" s="11" t="str">
        <f>IFERROR(VLOOKUP($R161,L:$Q,6,0),"")</f>
        <v/>
      </c>
      <c r="AA161" s="11" t="str">
        <f>IFERROR(VLOOKUP($R161,M:$Q,5,0),"")</f>
        <v/>
      </c>
      <c r="AB161" s="11" t="str">
        <f>IFERROR(VLOOKUP($R161,N:$Q,4,0),"")</f>
        <v/>
      </c>
      <c r="AC161" s="11" t="str">
        <f>IFERROR(VLOOKUP($R161,O:$Q,3,0),"")</f>
        <v/>
      </c>
      <c r="AD161" s="11" t="str">
        <f>IFERROR(VLOOKUP($R161,P:$Q,2,0),"")</f>
        <v/>
      </c>
    </row>
    <row r="162" spans="1:30" x14ac:dyDescent="0.15">
      <c r="A162" s="9">
        <f>'AB Touchpoint System Workbook'!Z173</f>
        <v>43221</v>
      </c>
      <c r="B162" s="11">
        <f t="shared" si="4"/>
        <v>5</v>
      </c>
      <c r="C162" s="12" t="s">
        <v>24</v>
      </c>
      <c r="D162" s="12" t="e">
        <f>Q162&amp;C162&amp;'AB Touchpoint System Workbook'!#REF!</f>
        <v>#REF!</v>
      </c>
      <c r="E162" s="12" t="b">
        <f>IF(ISNUMBER(SEARCH(S$1,$D162)),MAX(E$1:E161)+1)</f>
        <v>0</v>
      </c>
      <c r="F162" s="12" t="b">
        <f>IF(ISNUMBER(SEARCH(T$1,$D162)),MAX(F$1:F161)+1)</f>
        <v>0</v>
      </c>
      <c r="G162" s="12" t="b">
        <f>IF(ISNUMBER(SEARCH(U$1,$D162)),MAX(G$1:G161)+1)</f>
        <v>0</v>
      </c>
      <c r="H162" s="12" t="b">
        <f>IF(ISNUMBER(SEARCH(V$1,$D162)),MAX(H$1:H161)+1)</f>
        <v>0</v>
      </c>
      <c r="I162" s="12" t="b">
        <f>IF(ISNUMBER(SEARCH(W$1,$D162)),MAX(I$1:I161)+1)</f>
        <v>0</v>
      </c>
      <c r="J162" s="12" t="b">
        <f>IF(ISNUMBER(SEARCH(X$1,$D162)),MAX(J$1:J161)+1)</f>
        <v>0</v>
      </c>
      <c r="K162" s="12" t="b">
        <f>IF(ISNUMBER(SEARCH(Y$1,$D162)),MAX(K$1:K161)+1)</f>
        <v>0</v>
      </c>
      <c r="L162" s="12" t="b">
        <f>IF(ISNUMBER(SEARCH(Z$1,$D162)),MAX(L$1:L161)+1)</f>
        <v>0</v>
      </c>
      <c r="M162" s="12" t="b">
        <f>IF(ISNUMBER(SEARCH(AA$1,$D162)),MAX(M$1:M161)+1)</f>
        <v>0</v>
      </c>
      <c r="N162" s="12" t="b">
        <f>IF(ISNUMBER(SEARCH(AB$1,$D162)),MAX(N$1:N161)+1)</f>
        <v>0</v>
      </c>
      <c r="O162" s="12" t="b">
        <f>IF(ISNUMBER(SEARCH(AC$1,$D162)),MAX(O$1:O161)+1)</f>
        <v>0</v>
      </c>
      <c r="P162" s="12" t="b">
        <f>IF(ISNUMBER(SEARCH(AD$1,$D162)),MAX(P$1:P161)+1)</f>
        <v>0</v>
      </c>
      <c r="Q162" s="12" t="str">
        <f>'AB Touchpoint System Workbook'!K173</f>
        <v>Client 161</v>
      </c>
      <c r="R162" s="13">
        <f t="shared" si="5"/>
        <v>161</v>
      </c>
      <c r="S162" s="11" t="str">
        <f>IFERROR(VLOOKUP($R162,E:$Q,13,0),"")</f>
        <v/>
      </c>
      <c r="T162" s="11" t="str">
        <f>IFERROR(VLOOKUP($R162,F:$Q,12,0),"")</f>
        <v/>
      </c>
      <c r="U162" s="11" t="str">
        <f>IFERROR(VLOOKUP($R162,G:$Q,11,0),"")</f>
        <v/>
      </c>
      <c r="V162" s="11" t="str">
        <f>IFERROR(VLOOKUP($R162,H:$Q,10,0),"")</f>
        <v/>
      </c>
      <c r="W162" s="11" t="str">
        <f>IFERROR(VLOOKUP($R162,I:$Q,9,0),"")</f>
        <v/>
      </c>
      <c r="X162" s="11" t="str">
        <f>IFERROR(VLOOKUP($R162,J:$Q,8,0),"")</f>
        <v/>
      </c>
      <c r="Y162" s="11" t="str">
        <f>IFERROR(VLOOKUP($R162,K:$Q,7,0),"")</f>
        <v/>
      </c>
      <c r="Z162" s="11" t="str">
        <f>IFERROR(VLOOKUP($R162,L:$Q,6,0),"")</f>
        <v/>
      </c>
      <c r="AA162" s="11" t="str">
        <f>IFERROR(VLOOKUP($R162,M:$Q,5,0),"")</f>
        <v/>
      </c>
      <c r="AB162" s="11" t="str">
        <f>IFERROR(VLOOKUP($R162,N:$Q,4,0),"")</f>
        <v/>
      </c>
      <c r="AC162" s="11" t="str">
        <f>IFERROR(VLOOKUP($R162,O:$Q,3,0),"")</f>
        <v/>
      </c>
      <c r="AD162" s="11" t="str">
        <f>IFERROR(VLOOKUP($R162,P:$Q,2,0),"")</f>
        <v/>
      </c>
    </row>
    <row r="163" spans="1:30" x14ac:dyDescent="0.15">
      <c r="A163" s="9">
        <f>'AB Touchpoint System Workbook'!Z174</f>
        <v>43252</v>
      </c>
      <c r="B163" s="11">
        <f t="shared" si="4"/>
        <v>6</v>
      </c>
      <c r="C163" s="12" t="s">
        <v>25</v>
      </c>
      <c r="D163" s="12" t="e">
        <f>Q163&amp;C163&amp;'AB Touchpoint System Workbook'!#REF!</f>
        <v>#REF!</v>
      </c>
      <c r="E163" s="12" t="b">
        <f>IF(ISNUMBER(SEARCH(S$1,$D163)),MAX(E$1:E162)+1)</f>
        <v>0</v>
      </c>
      <c r="F163" s="12" t="b">
        <f>IF(ISNUMBER(SEARCH(T$1,$D163)),MAX(F$1:F162)+1)</f>
        <v>0</v>
      </c>
      <c r="G163" s="12" t="b">
        <f>IF(ISNUMBER(SEARCH(U$1,$D163)),MAX(G$1:G162)+1)</f>
        <v>0</v>
      </c>
      <c r="H163" s="12" t="b">
        <f>IF(ISNUMBER(SEARCH(V$1,$D163)),MAX(H$1:H162)+1)</f>
        <v>0</v>
      </c>
      <c r="I163" s="12" t="b">
        <f>IF(ISNUMBER(SEARCH(W$1,$D163)),MAX(I$1:I162)+1)</f>
        <v>0</v>
      </c>
      <c r="J163" s="12" t="b">
        <f>IF(ISNUMBER(SEARCH(X$1,$D163)),MAX(J$1:J162)+1)</f>
        <v>0</v>
      </c>
      <c r="K163" s="12" t="b">
        <f>IF(ISNUMBER(SEARCH(Y$1,$D163)),MAX(K$1:K162)+1)</f>
        <v>0</v>
      </c>
      <c r="L163" s="12" t="b">
        <f>IF(ISNUMBER(SEARCH(Z$1,$D163)),MAX(L$1:L162)+1)</f>
        <v>0</v>
      </c>
      <c r="M163" s="12" t="b">
        <f>IF(ISNUMBER(SEARCH(AA$1,$D163)),MAX(M$1:M162)+1)</f>
        <v>0</v>
      </c>
      <c r="N163" s="12" t="b">
        <f>IF(ISNUMBER(SEARCH(AB$1,$D163)),MAX(N$1:N162)+1)</f>
        <v>0</v>
      </c>
      <c r="O163" s="12" t="b">
        <f>IF(ISNUMBER(SEARCH(AC$1,$D163)),MAX(O$1:O162)+1)</f>
        <v>0</v>
      </c>
      <c r="P163" s="12" t="b">
        <f>IF(ISNUMBER(SEARCH(AD$1,$D163)),MAX(P$1:P162)+1)</f>
        <v>0</v>
      </c>
      <c r="Q163" s="12" t="str">
        <f>'AB Touchpoint System Workbook'!K174</f>
        <v>Client 162</v>
      </c>
      <c r="R163" s="13">
        <f t="shared" si="5"/>
        <v>162</v>
      </c>
      <c r="S163" s="11" t="str">
        <f>IFERROR(VLOOKUP($R163,E:$Q,13,0),"")</f>
        <v/>
      </c>
      <c r="T163" s="11" t="str">
        <f>IFERROR(VLOOKUP($R163,F:$Q,12,0),"")</f>
        <v/>
      </c>
      <c r="U163" s="11" t="str">
        <f>IFERROR(VLOOKUP($R163,G:$Q,11,0),"")</f>
        <v/>
      </c>
      <c r="V163" s="11" t="str">
        <f>IFERROR(VLOOKUP($R163,H:$Q,10,0),"")</f>
        <v/>
      </c>
      <c r="W163" s="11" t="str">
        <f>IFERROR(VLOOKUP($R163,I:$Q,9,0),"")</f>
        <v/>
      </c>
      <c r="X163" s="11" t="str">
        <f>IFERROR(VLOOKUP($R163,J:$Q,8,0),"")</f>
        <v/>
      </c>
      <c r="Y163" s="11" t="str">
        <f>IFERROR(VLOOKUP($R163,K:$Q,7,0),"")</f>
        <v/>
      </c>
      <c r="Z163" s="11" t="str">
        <f>IFERROR(VLOOKUP($R163,L:$Q,6,0),"")</f>
        <v/>
      </c>
      <c r="AA163" s="11" t="str">
        <f>IFERROR(VLOOKUP($R163,M:$Q,5,0),"")</f>
        <v/>
      </c>
      <c r="AB163" s="11" t="str">
        <f>IFERROR(VLOOKUP($R163,N:$Q,4,0),"")</f>
        <v/>
      </c>
      <c r="AC163" s="11" t="str">
        <f>IFERROR(VLOOKUP($R163,O:$Q,3,0),"")</f>
        <v/>
      </c>
      <c r="AD163" s="11" t="str">
        <f>IFERROR(VLOOKUP($R163,P:$Q,2,0),"")</f>
        <v/>
      </c>
    </row>
    <row r="164" spans="1:30" x14ac:dyDescent="0.15">
      <c r="A164" s="9">
        <f>'AB Touchpoint System Workbook'!Z175</f>
        <v>43282</v>
      </c>
      <c r="B164" s="11">
        <f t="shared" si="4"/>
        <v>7</v>
      </c>
      <c r="C164" s="12" t="s">
        <v>26</v>
      </c>
      <c r="D164" s="12" t="e">
        <f>Q164&amp;C164&amp;'AB Touchpoint System Workbook'!#REF!</f>
        <v>#REF!</v>
      </c>
      <c r="E164" s="12" t="b">
        <f>IF(ISNUMBER(SEARCH(S$1,$D164)),MAX(E$1:E163)+1)</f>
        <v>0</v>
      </c>
      <c r="F164" s="12" t="b">
        <f>IF(ISNUMBER(SEARCH(T$1,$D164)),MAX(F$1:F163)+1)</f>
        <v>0</v>
      </c>
      <c r="G164" s="12" t="b">
        <f>IF(ISNUMBER(SEARCH(U$1,$D164)),MAX(G$1:G163)+1)</f>
        <v>0</v>
      </c>
      <c r="H164" s="12" t="b">
        <f>IF(ISNUMBER(SEARCH(V$1,$D164)),MAX(H$1:H163)+1)</f>
        <v>0</v>
      </c>
      <c r="I164" s="12" t="b">
        <f>IF(ISNUMBER(SEARCH(W$1,$D164)),MAX(I$1:I163)+1)</f>
        <v>0</v>
      </c>
      <c r="J164" s="12" t="b">
        <f>IF(ISNUMBER(SEARCH(X$1,$D164)),MAX(J$1:J163)+1)</f>
        <v>0</v>
      </c>
      <c r="K164" s="12" t="b">
        <f>IF(ISNUMBER(SEARCH(Y$1,$D164)),MAX(K$1:K163)+1)</f>
        <v>0</v>
      </c>
      <c r="L164" s="12" t="b">
        <f>IF(ISNUMBER(SEARCH(Z$1,$D164)),MAX(L$1:L163)+1)</f>
        <v>0</v>
      </c>
      <c r="M164" s="12" t="b">
        <f>IF(ISNUMBER(SEARCH(AA$1,$D164)),MAX(M$1:M163)+1)</f>
        <v>0</v>
      </c>
      <c r="N164" s="12" t="b">
        <f>IF(ISNUMBER(SEARCH(AB$1,$D164)),MAX(N$1:N163)+1)</f>
        <v>0</v>
      </c>
      <c r="O164" s="12" t="b">
        <f>IF(ISNUMBER(SEARCH(AC$1,$D164)),MAX(O$1:O163)+1)</f>
        <v>0</v>
      </c>
      <c r="P164" s="12" t="b">
        <f>IF(ISNUMBER(SEARCH(AD$1,$D164)),MAX(P$1:P163)+1)</f>
        <v>0</v>
      </c>
      <c r="Q164" s="12" t="str">
        <f>'AB Touchpoint System Workbook'!K175</f>
        <v>Client 163</v>
      </c>
      <c r="R164" s="13">
        <f t="shared" si="5"/>
        <v>163</v>
      </c>
      <c r="S164" s="11" t="str">
        <f>IFERROR(VLOOKUP($R164,E:$Q,13,0),"")</f>
        <v/>
      </c>
      <c r="T164" s="11" t="str">
        <f>IFERROR(VLOOKUP($R164,F:$Q,12,0),"")</f>
        <v/>
      </c>
      <c r="U164" s="11" t="str">
        <f>IFERROR(VLOOKUP($R164,G:$Q,11,0),"")</f>
        <v/>
      </c>
      <c r="V164" s="11" t="str">
        <f>IFERROR(VLOOKUP($R164,H:$Q,10,0),"")</f>
        <v/>
      </c>
      <c r="W164" s="11" t="str">
        <f>IFERROR(VLOOKUP($R164,I:$Q,9,0),"")</f>
        <v/>
      </c>
      <c r="X164" s="11" t="str">
        <f>IFERROR(VLOOKUP($R164,J:$Q,8,0),"")</f>
        <v/>
      </c>
      <c r="Y164" s="11" t="str">
        <f>IFERROR(VLOOKUP($R164,K:$Q,7,0),"")</f>
        <v/>
      </c>
      <c r="Z164" s="11" t="str">
        <f>IFERROR(VLOOKUP($R164,L:$Q,6,0),"")</f>
        <v/>
      </c>
      <c r="AA164" s="11" t="str">
        <f>IFERROR(VLOOKUP($R164,M:$Q,5,0),"")</f>
        <v/>
      </c>
      <c r="AB164" s="11" t="str">
        <f>IFERROR(VLOOKUP($R164,N:$Q,4,0),"")</f>
        <v/>
      </c>
      <c r="AC164" s="11" t="str">
        <f>IFERROR(VLOOKUP($R164,O:$Q,3,0),"")</f>
        <v/>
      </c>
      <c r="AD164" s="11" t="str">
        <f>IFERROR(VLOOKUP($R164,P:$Q,2,0),"")</f>
        <v/>
      </c>
    </row>
    <row r="165" spans="1:30" x14ac:dyDescent="0.15">
      <c r="A165" s="9">
        <f>'AB Touchpoint System Workbook'!Z176</f>
        <v>43313</v>
      </c>
      <c r="B165" s="11">
        <f t="shared" si="4"/>
        <v>8</v>
      </c>
      <c r="C165" s="12" t="s">
        <v>27</v>
      </c>
      <c r="D165" s="12" t="e">
        <f>Q165&amp;C165&amp;'AB Touchpoint System Workbook'!#REF!</f>
        <v>#REF!</v>
      </c>
      <c r="E165" s="12" t="b">
        <f>IF(ISNUMBER(SEARCH(S$1,$D165)),MAX(E$1:E164)+1)</f>
        <v>0</v>
      </c>
      <c r="F165" s="12" t="b">
        <f>IF(ISNUMBER(SEARCH(T$1,$D165)),MAX(F$1:F164)+1)</f>
        <v>0</v>
      </c>
      <c r="G165" s="12" t="b">
        <f>IF(ISNUMBER(SEARCH(U$1,$D165)),MAX(G$1:G164)+1)</f>
        <v>0</v>
      </c>
      <c r="H165" s="12" t="b">
        <f>IF(ISNUMBER(SEARCH(V$1,$D165)),MAX(H$1:H164)+1)</f>
        <v>0</v>
      </c>
      <c r="I165" s="12" t="b">
        <f>IF(ISNUMBER(SEARCH(W$1,$D165)),MAX(I$1:I164)+1)</f>
        <v>0</v>
      </c>
      <c r="J165" s="12" t="b">
        <f>IF(ISNUMBER(SEARCH(X$1,$D165)),MAX(J$1:J164)+1)</f>
        <v>0</v>
      </c>
      <c r="K165" s="12" t="b">
        <f>IF(ISNUMBER(SEARCH(Y$1,$D165)),MAX(K$1:K164)+1)</f>
        <v>0</v>
      </c>
      <c r="L165" s="12" t="b">
        <f>IF(ISNUMBER(SEARCH(Z$1,$D165)),MAX(L$1:L164)+1)</f>
        <v>0</v>
      </c>
      <c r="M165" s="12" t="b">
        <f>IF(ISNUMBER(SEARCH(AA$1,$D165)),MAX(M$1:M164)+1)</f>
        <v>0</v>
      </c>
      <c r="N165" s="12" t="b">
        <f>IF(ISNUMBER(SEARCH(AB$1,$D165)),MAX(N$1:N164)+1)</f>
        <v>0</v>
      </c>
      <c r="O165" s="12" t="b">
        <f>IF(ISNUMBER(SEARCH(AC$1,$D165)),MAX(O$1:O164)+1)</f>
        <v>0</v>
      </c>
      <c r="P165" s="12" t="b">
        <f>IF(ISNUMBER(SEARCH(AD$1,$D165)),MAX(P$1:P164)+1)</f>
        <v>0</v>
      </c>
      <c r="Q165" s="12" t="str">
        <f>'AB Touchpoint System Workbook'!K176</f>
        <v>Client 164</v>
      </c>
      <c r="R165" s="13">
        <f t="shared" si="5"/>
        <v>164</v>
      </c>
      <c r="S165" s="11" t="str">
        <f>IFERROR(VLOOKUP($R165,E:$Q,13,0),"")</f>
        <v/>
      </c>
      <c r="T165" s="11" t="str">
        <f>IFERROR(VLOOKUP($R165,F:$Q,12,0),"")</f>
        <v/>
      </c>
      <c r="U165" s="11" t="str">
        <f>IFERROR(VLOOKUP($R165,G:$Q,11,0),"")</f>
        <v/>
      </c>
      <c r="V165" s="11" t="str">
        <f>IFERROR(VLOOKUP($R165,H:$Q,10,0),"")</f>
        <v/>
      </c>
      <c r="W165" s="11" t="str">
        <f>IFERROR(VLOOKUP($R165,I:$Q,9,0),"")</f>
        <v/>
      </c>
      <c r="X165" s="11" t="str">
        <f>IFERROR(VLOOKUP($R165,J:$Q,8,0),"")</f>
        <v/>
      </c>
      <c r="Y165" s="11" t="str">
        <f>IFERROR(VLOOKUP($R165,K:$Q,7,0),"")</f>
        <v/>
      </c>
      <c r="Z165" s="11" t="str">
        <f>IFERROR(VLOOKUP($R165,L:$Q,6,0),"")</f>
        <v/>
      </c>
      <c r="AA165" s="11" t="str">
        <f>IFERROR(VLOOKUP($R165,M:$Q,5,0),"")</f>
        <v/>
      </c>
      <c r="AB165" s="11" t="str">
        <f>IFERROR(VLOOKUP($R165,N:$Q,4,0),"")</f>
        <v/>
      </c>
      <c r="AC165" s="11" t="str">
        <f>IFERROR(VLOOKUP($R165,O:$Q,3,0),"")</f>
        <v/>
      </c>
      <c r="AD165" s="11" t="str">
        <f>IFERROR(VLOOKUP($R165,P:$Q,2,0),"")</f>
        <v/>
      </c>
    </row>
    <row r="166" spans="1:30" x14ac:dyDescent="0.15">
      <c r="A166" s="9">
        <f>'AB Touchpoint System Workbook'!Z177</f>
        <v>43344</v>
      </c>
      <c r="B166" s="11">
        <f t="shared" si="4"/>
        <v>9</v>
      </c>
      <c r="C166" s="12" t="s">
        <v>28</v>
      </c>
      <c r="D166" s="12" t="e">
        <f>Q166&amp;C166&amp;'AB Touchpoint System Workbook'!#REF!</f>
        <v>#REF!</v>
      </c>
      <c r="E166" s="12" t="b">
        <f>IF(ISNUMBER(SEARCH(S$1,$D166)),MAX(E$1:E165)+1)</f>
        <v>0</v>
      </c>
      <c r="F166" s="12" t="b">
        <f>IF(ISNUMBER(SEARCH(T$1,$D166)),MAX(F$1:F165)+1)</f>
        <v>0</v>
      </c>
      <c r="G166" s="12" t="b">
        <f>IF(ISNUMBER(SEARCH(U$1,$D166)),MAX(G$1:G165)+1)</f>
        <v>0</v>
      </c>
      <c r="H166" s="12" t="b">
        <f>IF(ISNUMBER(SEARCH(V$1,$D166)),MAX(H$1:H165)+1)</f>
        <v>0</v>
      </c>
      <c r="I166" s="12" t="b">
        <f>IF(ISNUMBER(SEARCH(W$1,$D166)),MAX(I$1:I165)+1)</f>
        <v>0</v>
      </c>
      <c r="J166" s="12" t="b">
        <f>IF(ISNUMBER(SEARCH(X$1,$D166)),MAX(J$1:J165)+1)</f>
        <v>0</v>
      </c>
      <c r="K166" s="12" t="b">
        <f>IF(ISNUMBER(SEARCH(Y$1,$D166)),MAX(K$1:K165)+1)</f>
        <v>0</v>
      </c>
      <c r="L166" s="12" t="b">
        <f>IF(ISNUMBER(SEARCH(Z$1,$D166)),MAX(L$1:L165)+1)</f>
        <v>0</v>
      </c>
      <c r="M166" s="12" t="b">
        <f>IF(ISNUMBER(SEARCH(AA$1,$D166)),MAX(M$1:M165)+1)</f>
        <v>0</v>
      </c>
      <c r="N166" s="12" t="b">
        <f>IF(ISNUMBER(SEARCH(AB$1,$D166)),MAX(N$1:N165)+1)</f>
        <v>0</v>
      </c>
      <c r="O166" s="12" t="b">
        <f>IF(ISNUMBER(SEARCH(AC$1,$D166)),MAX(O$1:O165)+1)</f>
        <v>0</v>
      </c>
      <c r="P166" s="12" t="b">
        <f>IF(ISNUMBER(SEARCH(AD$1,$D166)),MAX(P$1:P165)+1)</f>
        <v>0</v>
      </c>
      <c r="Q166" s="12" t="str">
        <f>'AB Touchpoint System Workbook'!K177</f>
        <v>Client 165</v>
      </c>
      <c r="R166" s="13">
        <f t="shared" si="5"/>
        <v>165</v>
      </c>
      <c r="S166" s="11" t="str">
        <f>IFERROR(VLOOKUP($R166,E:$Q,13,0),"")</f>
        <v/>
      </c>
      <c r="T166" s="11" t="str">
        <f>IFERROR(VLOOKUP($R166,F:$Q,12,0),"")</f>
        <v/>
      </c>
      <c r="U166" s="11" t="str">
        <f>IFERROR(VLOOKUP($R166,G:$Q,11,0),"")</f>
        <v/>
      </c>
      <c r="V166" s="11" t="str">
        <f>IFERROR(VLOOKUP($R166,H:$Q,10,0),"")</f>
        <v/>
      </c>
      <c r="W166" s="11" t="str">
        <f>IFERROR(VLOOKUP($R166,I:$Q,9,0),"")</f>
        <v/>
      </c>
      <c r="X166" s="11" t="str">
        <f>IFERROR(VLOOKUP($R166,J:$Q,8,0),"")</f>
        <v/>
      </c>
      <c r="Y166" s="11" t="str">
        <f>IFERROR(VLOOKUP($R166,K:$Q,7,0),"")</f>
        <v/>
      </c>
      <c r="Z166" s="11" t="str">
        <f>IFERROR(VLOOKUP($R166,L:$Q,6,0),"")</f>
        <v/>
      </c>
      <c r="AA166" s="11" t="str">
        <f>IFERROR(VLOOKUP($R166,M:$Q,5,0),"")</f>
        <v/>
      </c>
      <c r="AB166" s="11" t="str">
        <f>IFERROR(VLOOKUP($R166,N:$Q,4,0),"")</f>
        <v/>
      </c>
      <c r="AC166" s="11" t="str">
        <f>IFERROR(VLOOKUP($R166,O:$Q,3,0),"")</f>
        <v/>
      </c>
      <c r="AD166" s="11" t="str">
        <f>IFERROR(VLOOKUP($R166,P:$Q,2,0),"")</f>
        <v/>
      </c>
    </row>
    <row r="167" spans="1:30" x14ac:dyDescent="0.15">
      <c r="A167" s="9">
        <f>'AB Touchpoint System Workbook'!Z178</f>
        <v>43374</v>
      </c>
      <c r="B167" s="11">
        <f t="shared" si="4"/>
        <v>10</v>
      </c>
      <c r="C167" s="12" t="s">
        <v>1</v>
      </c>
      <c r="D167" s="12" t="e">
        <f>Q167&amp;C167&amp;'AB Touchpoint System Workbook'!#REF!</f>
        <v>#REF!</v>
      </c>
      <c r="E167" s="12" t="b">
        <f>IF(ISNUMBER(SEARCH(S$1,$D167)),MAX(E$1:E166)+1)</f>
        <v>0</v>
      </c>
      <c r="F167" s="12" t="b">
        <f>IF(ISNUMBER(SEARCH(T$1,$D167)),MAX(F$1:F166)+1)</f>
        <v>0</v>
      </c>
      <c r="G167" s="12" t="b">
        <f>IF(ISNUMBER(SEARCH(U$1,$D167)),MAX(G$1:G166)+1)</f>
        <v>0</v>
      </c>
      <c r="H167" s="12" t="b">
        <f>IF(ISNUMBER(SEARCH(V$1,$D167)),MAX(H$1:H166)+1)</f>
        <v>0</v>
      </c>
      <c r="I167" s="12" t="b">
        <f>IF(ISNUMBER(SEARCH(W$1,$D167)),MAX(I$1:I166)+1)</f>
        <v>0</v>
      </c>
      <c r="J167" s="12" t="b">
        <f>IF(ISNUMBER(SEARCH(X$1,$D167)),MAX(J$1:J166)+1)</f>
        <v>0</v>
      </c>
      <c r="K167" s="12" t="b">
        <f>IF(ISNUMBER(SEARCH(Y$1,$D167)),MAX(K$1:K166)+1)</f>
        <v>0</v>
      </c>
      <c r="L167" s="12" t="b">
        <f>IF(ISNUMBER(SEARCH(Z$1,$D167)),MAX(L$1:L166)+1)</f>
        <v>0</v>
      </c>
      <c r="M167" s="12" t="b">
        <f>IF(ISNUMBER(SEARCH(AA$1,$D167)),MAX(M$1:M166)+1)</f>
        <v>0</v>
      </c>
      <c r="N167" s="12" t="b">
        <f>IF(ISNUMBER(SEARCH(AB$1,$D167)),MAX(N$1:N166)+1)</f>
        <v>0</v>
      </c>
      <c r="O167" s="12" t="b">
        <f>IF(ISNUMBER(SEARCH(AC$1,$D167)),MAX(O$1:O166)+1)</f>
        <v>0</v>
      </c>
      <c r="P167" s="12" t="b">
        <f>IF(ISNUMBER(SEARCH(AD$1,$D167)),MAX(P$1:P166)+1)</f>
        <v>0</v>
      </c>
      <c r="Q167" s="12" t="str">
        <f>'AB Touchpoint System Workbook'!K178</f>
        <v>Client 166</v>
      </c>
      <c r="R167" s="13">
        <f t="shared" si="5"/>
        <v>166</v>
      </c>
      <c r="S167" s="11" t="str">
        <f>IFERROR(VLOOKUP($R167,E:$Q,13,0),"")</f>
        <v/>
      </c>
      <c r="T167" s="11" t="str">
        <f>IFERROR(VLOOKUP($R167,F:$Q,12,0),"")</f>
        <v/>
      </c>
      <c r="U167" s="11" t="str">
        <f>IFERROR(VLOOKUP($R167,G:$Q,11,0),"")</f>
        <v/>
      </c>
      <c r="V167" s="11" t="str">
        <f>IFERROR(VLOOKUP($R167,H:$Q,10,0),"")</f>
        <v/>
      </c>
      <c r="W167" s="11" t="str">
        <f>IFERROR(VLOOKUP($R167,I:$Q,9,0),"")</f>
        <v/>
      </c>
      <c r="X167" s="11" t="str">
        <f>IFERROR(VLOOKUP($R167,J:$Q,8,0),"")</f>
        <v/>
      </c>
      <c r="Y167" s="11" t="str">
        <f>IFERROR(VLOOKUP($R167,K:$Q,7,0),"")</f>
        <v/>
      </c>
      <c r="Z167" s="11" t="str">
        <f>IFERROR(VLOOKUP($R167,L:$Q,6,0),"")</f>
        <v/>
      </c>
      <c r="AA167" s="11" t="str">
        <f>IFERROR(VLOOKUP($R167,M:$Q,5,0),"")</f>
        <v/>
      </c>
      <c r="AB167" s="11" t="str">
        <f>IFERROR(VLOOKUP($R167,N:$Q,4,0),"")</f>
        <v/>
      </c>
      <c r="AC167" s="11" t="str">
        <f>IFERROR(VLOOKUP($R167,O:$Q,3,0),"")</f>
        <v/>
      </c>
      <c r="AD167" s="11" t="str">
        <f>IFERROR(VLOOKUP($R167,P:$Q,2,0),"")</f>
        <v/>
      </c>
    </row>
    <row r="168" spans="1:30" x14ac:dyDescent="0.15">
      <c r="A168" s="9">
        <f>'AB Touchpoint System Workbook'!Z179</f>
        <v>43405</v>
      </c>
      <c r="B168" s="11">
        <f t="shared" si="4"/>
        <v>11</v>
      </c>
      <c r="C168" s="12" t="s">
        <v>18</v>
      </c>
      <c r="D168" s="12" t="e">
        <f>Q168&amp;C168&amp;'AB Touchpoint System Workbook'!#REF!</f>
        <v>#REF!</v>
      </c>
      <c r="E168" s="12" t="b">
        <f>IF(ISNUMBER(SEARCH(S$1,$D168)),MAX(E$1:E167)+1)</f>
        <v>0</v>
      </c>
      <c r="F168" s="12" t="b">
        <f>IF(ISNUMBER(SEARCH(T$1,$D168)),MAX(F$1:F167)+1)</f>
        <v>0</v>
      </c>
      <c r="G168" s="12" t="b">
        <f>IF(ISNUMBER(SEARCH(U$1,$D168)),MAX(G$1:G167)+1)</f>
        <v>0</v>
      </c>
      <c r="H168" s="12" t="b">
        <f>IF(ISNUMBER(SEARCH(V$1,$D168)),MAX(H$1:H167)+1)</f>
        <v>0</v>
      </c>
      <c r="I168" s="12" t="b">
        <f>IF(ISNUMBER(SEARCH(W$1,$D168)),MAX(I$1:I167)+1)</f>
        <v>0</v>
      </c>
      <c r="J168" s="12" t="b">
        <f>IF(ISNUMBER(SEARCH(X$1,$D168)),MAX(J$1:J167)+1)</f>
        <v>0</v>
      </c>
      <c r="K168" s="12" t="b">
        <f>IF(ISNUMBER(SEARCH(Y$1,$D168)),MAX(K$1:K167)+1)</f>
        <v>0</v>
      </c>
      <c r="L168" s="12" t="b">
        <f>IF(ISNUMBER(SEARCH(Z$1,$D168)),MAX(L$1:L167)+1)</f>
        <v>0</v>
      </c>
      <c r="M168" s="12" t="b">
        <f>IF(ISNUMBER(SEARCH(AA$1,$D168)),MAX(M$1:M167)+1)</f>
        <v>0</v>
      </c>
      <c r="N168" s="12" t="b">
        <f>IF(ISNUMBER(SEARCH(AB$1,$D168)),MAX(N$1:N167)+1)</f>
        <v>0</v>
      </c>
      <c r="O168" s="12" t="b">
        <f>IF(ISNUMBER(SEARCH(AC$1,$D168)),MAX(O$1:O167)+1)</f>
        <v>0</v>
      </c>
      <c r="P168" s="12" t="b">
        <f>IF(ISNUMBER(SEARCH(AD$1,$D168)),MAX(P$1:P167)+1)</f>
        <v>0</v>
      </c>
      <c r="Q168" s="12" t="str">
        <f>'AB Touchpoint System Workbook'!K179</f>
        <v>Client 167</v>
      </c>
      <c r="R168" s="13">
        <f t="shared" si="5"/>
        <v>167</v>
      </c>
      <c r="S168" s="11" t="str">
        <f>IFERROR(VLOOKUP($R168,E:$Q,13,0),"")</f>
        <v/>
      </c>
      <c r="T168" s="11" t="str">
        <f>IFERROR(VLOOKUP($R168,F:$Q,12,0),"")</f>
        <v/>
      </c>
      <c r="U168" s="11" t="str">
        <f>IFERROR(VLOOKUP($R168,G:$Q,11,0),"")</f>
        <v/>
      </c>
      <c r="V168" s="11" t="str">
        <f>IFERROR(VLOOKUP($R168,H:$Q,10,0),"")</f>
        <v/>
      </c>
      <c r="W168" s="11" t="str">
        <f>IFERROR(VLOOKUP($R168,I:$Q,9,0),"")</f>
        <v/>
      </c>
      <c r="X168" s="11" t="str">
        <f>IFERROR(VLOOKUP($R168,J:$Q,8,0),"")</f>
        <v/>
      </c>
      <c r="Y168" s="11" t="str">
        <f>IFERROR(VLOOKUP($R168,K:$Q,7,0),"")</f>
        <v/>
      </c>
      <c r="Z168" s="11" t="str">
        <f>IFERROR(VLOOKUP($R168,L:$Q,6,0),"")</f>
        <v/>
      </c>
      <c r="AA168" s="11" t="str">
        <f>IFERROR(VLOOKUP($R168,M:$Q,5,0),"")</f>
        <v/>
      </c>
      <c r="AB168" s="11" t="str">
        <f>IFERROR(VLOOKUP($R168,N:$Q,4,0),"")</f>
        <v/>
      </c>
      <c r="AC168" s="11" t="str">
        <f>IFERROR(VLOOKUP($R168,O:$Q,3,0),"")</f>
        <v/>
      </c>
      <c r="AD168" s="11" t="str">
        <f>IFERROR(VLOOKUP($R168,P:$Q,2,0),"")</f>
        <v/>
      </c>
    </row>
    <row r="169" spans="1:30" x14ac:dyDescent="0.15">
      <c r="A169" s="9">
        <f>'AB Touchpoint System Workbook'!Z180</f>
        <v>43435</v>
      </c>
      <c r="B169" s="11">
        <f t="shared" si="4"/>
        <v>12</v>
      </c>
      <c r="C169" s="12" t="s">
        <v>19</v>
      </c>
      <c r="D169" s="12" t="e">
        <f>Q169&amp;C169&amp;'AB Touchpoint System Workbook'!#REF!</f>
        <v>#REF!</v>
      </c>
      <c r="E169" s="12" t="b">
        <f>IF(ISNUMBER(SEARCH(S$1,$D169)),MAX(E$1:E168)+1)</f>
        <v>0</v>
      </c>
      <c r="F169" s="12" t="b">
        <f>IF(ISNUMBER(SEARCH(T$1,$D169)),MAX(F$1:F168)+1)</f>
        <v>0</v>
      </c>
      <c r="G169" s="12" t="b">
        <f>IF(ISNUMBER(SEARCH(U$1,$D169)),MAX(G$1:G168)+1)</f>
        <v>0</v>
      </c>
      <c r="H169" s="12" t="b">
        <f>IF(ISNUMBER(SEARCH(V$1,$D169)),MAX(H$1:H168)+1)</f>
        <v>0</v>
      </c>
      <c r="I169" s="12" t="b">
        <f>IF(ISNUMBER(SEARCH(W$1,$D169)),MAX(I$1:I168)+1)</f>
        <v>0</v>
      </c>
      <c r="J169" s="12" t="b">
        <f>IF(ISNUMBER(SEARCH(X$1,$D169)),MAX(J$1:J168)+1)</f>
        <v>0</v>
      </c>
      <c r="K169" s="12" t="b">
        <f>IF(ISNUMBER(SEARCH(Y$1,$D169)),MAX(K$1:K168)+1)</f>
        <v>0</v>
      </c>
      <c r="L169" s="12" t="b">
        <f>IF(ISNUMBER(SEARCH(Z$1,$D169)),MAX(L$1:L168)+1)</f>
        <v>0</v>
      </c>
      <c r="M169" s="12" t="b">
        <f>IF(ISNUMBER(SEARCH(AA$1,$D169)),MAX(M$1:M168)+1)</f>
        <v>0</v>
      </c>
      <c r="N169" s="12" t="b">
        <f>IF(ISNUMBER(SEARCH(AB$1,$D169)),MAX(N$1:N168)+1)</f>
        <v>0</v>
      </c>
      <c r="O169" s="12" t="b">
        <f>IF(ISNUMBER(SEARCH(AC$1,$D169)),MAX(O$1:O168)+1)</f>
        <v>0</v>
      </c>
      <c r="P169" s="12" t="b">
        <f>IF(ISNUMBER(SEARCH(AD$1,$D169)),MAX(P$1:P168)+1)</f>
        <v>0</v>
      </c>
      <c r="Q169" s="12" t="str">
        <f>'AB Touchpoint System Workbook'!K180</f>
        <v>Client 168</v>
      </c>
      <c r="R169" s="13">
        <f t="shared" si="5"/>
        <v>168</v>
      </c>
      <c r="S169" s="11" t="str">
        <f>IFERROR(VLOOKUP($R169,E:$Q,13,0),"")</f>
        <v/>
      </c>
      <c r="T169" s="11" t="str">
        <f>IFERROR(VLOOKUP($R169,F:$Q,12,0),"")</f>
        <v/>
      </c>
      <c r="U169" s="11" t="str">
        <f>IFERROR(VLOOKUP($R169,G:$Q,11,0),"")</f>
        <v/>
      </c>
      <c r="V169" s="11" t="str">
        <f>IFERROR(VLOOKUP($R169,H:$Q,10,0),"")</f>
        <v/>
      </c>
      <c r="W169" s="11" t="str">
        <f>IFERROR(VLOOKUP($R169,I:$Q,9,0),"")</f>
        <v/>
      </c>
      <c r="X169" s="11" t="str">
        <f>IFERROR(VLOOKUP($R169,J:$Q,8,0),"")</f>
        <v/>
      </c>
      <c r="Y169" s="11" t="str">
        <f>IFERROR(VLOOKUP($R169,K:$Q,7,0),"")</f>
        <v/>
      </c>
      <c r="Z169" s="11" t="str">
        <f>IFERROR(VLOOKUP($R169,L:$Q,6,0),"")</f>
        <v/>
      </c>
      <c r="AA169" s="11" t="str">
        <f>IFERROR(VLOOKUP($R169,M:$Q,5,0),"")</f>
        <v/>
      </c>
      <c r="AB169" s="11" t="str">
        <f>IFERROR(VLOOKUP($R169,N:$Q,4,0),"")</f>
        <v/>
      </c>
      <c r="AC169" s="11" t="str">
        <f>IFERROR(VLOOKUP($R169,O:$Q,3,0),"")</f>
        <v/>
      </c>
      <c r="AD169" s="11" t="str">
        <f>IFERROR(VLOOKUP($R169,P:$Q,2,0),"")</f>
        <v/>
      </c>
    </row>
    <row r="170" spans="1:30" x14ac:dyDescent="0.15">
      <c r="A170" s="9">
        <f>'AB Touchpoint System Workbook'!Z181</f>
        <v>43101</v>
      </c>
      <c r="B170" s="11">
        <f t="shared" si="4"/>
        <v>1</v>
      </c>
      <c r="C170" s="12" t="s">
        <v>20</v>
      </c>
      <c r="D170" s="12" t="e">
        <f>Q170&amp;C170&amp;'AB Touchpoint System Workbook'!#REF!</f>
        <v>#REF!</v>
      </c>
      <c r="E170" s="12" t="b">
        <f>IF(ISNUMBER(SEARCH(S$1,$D170)),MAX(E$1:E169)+1)</f>
        <v>0</v>
      </c>
      <c r="F170" s="12" t="b">
        <f>IF(ISNUMBER(SEARCH(T$1,$D170)),MAX(F$1:F169)+1)</f>
        <v>0</v>
      </c>
      <c r="G170" s="12" t="b">
        <f>IF(ISNUMBER(SEARCH(U$1,$D170)),MAX(G$1:G169)+1)</f>
        <v>0</v>
      </c>
      <c r="H170" s="12" t="b">
        <f>IF(ISNUMBER(SEARCH(V$1,$D170)),MAX(H$1:H169)+1)</f>
        <v>0</v>
      </c>
      <c r="I170" s="12" t="b">
        <f>IF(ISNUMBER(SEARCH(W$1,$D170)),MAX(I$1:I169)+1)</f>
        <v>0</v>
      </c>
      <c r="J170" s="12" t="b">
        <f>IF(ISNUMBER(SEARCH(X$1,$D170)),MAX(J$1:J169)+1)</f>
        <v>0</v>
      </c>
      <c r="K170" s="12" t="b">
        <f>IF(ISNUMBER(SEARCH(Y$1,$D170)),MAX(K$1:K169)+1)</f>
        <v>0</v>
      </c>
      <c r="L170" s="12" t="b">
        <f>IF(ISNUMBER(SEARCH(Z$1,$D170)),MAX(L$1:L169)+1)</f>
        <v>0</v>
      </c>
      <c r="M170" s="12" t="b">
        <f>IF(ISNUMBER(SEARCH(AA$1,$D170)),MAX(M$1:M169)+1)</f>
        <v>0</v>
      </c>
      <c r="N170" s="12" t="b">
        <f>IF(ISNUMBER(SEARCH(AB$1,$D170)),MAX(N$1:N169)+1)</f>
        <v>0</v>
      </c>
      <c r="O170" s="12" t="b">
        <f>IF(ISNUMBER(SEARCH(AC$1,$D170)),MAX(O$1:O169)+1)</f>
        <v>0</v>
      </c>
      <c r="P170" s="12" t="b">
        <f>IF(ISNUMBER(SEARCH(AD$1,$D170)),MAX(P$1:P169)+1)</f>
        <v>0</v>
      </c>
      <c r="Q170" s="12" t="str">
        <f>'AB Touchpoint System Workbook'!K181</f>
        <v>Client 169</v>
      </c>
      <c r="R170" s="13">
        <f t="shared" si="5"/>
        <v>169</v>
      </c>
      <c r="S170" s="11" t="str">
        <f>IFERROR(VLOOKUP($R170,E:$Q,13,0),"")</f>
        <v/>
      </c>
      <c r="T170" s="11" t="str">
        <f>IFERROR(VLOOKUP($R170,F:$Q,12,0),"")</f>
        <v/>
      </c>
      <c r="U170" s="11" t="str">
        <f>IFERROR(VLOOKUP($R170,G:$Q,11,0),"")</f>
        <v/>
      </c>
      <c r="V170" s="11" t="str">
        <f>IFERROR(VLOOKUP($R170,H:$Q,10,0),"")</f>
        <v/>
      </c>
      <c r="W170" s="11" t="str">
        <f>IFERROR(VLOOKUP($R170,I:$Q,9,0),"")</f>
        <v/>
      </c>
      <c r="X170" s="11" t="str">
        <f>IFERROR(VLOOKUP($R170,J:$Q,8,0),"")</f>
        <v/>
      </c>
      <c r="Y170" s="11" t="str">
        <f>IFERROR(VLOOKUP($R170,K:$Q,7,0),"")</f>
        <v/>
      </c>
      <c r="Z170" s="11" t="str">
        <f>IFERROR(VLOOKUP($R170,L:$Q,6,0),"")</f>
        <v/>
      </c>
      <c r="AA170" s="11" t="str">
        <f>IFERROR(VLOOKUP($R170,M:$Q,5,0),"")</f>
        <v/>
      </c>
      <c r="AB170" s="11" t="str">
        <f>IFERROR(VLOOKUP($R170,N:$Q,4,0),"")</f>
        <v/>
      </c>
      <c r="AC170" s="11" t="str">
        <f>IFERROR(VLOOKUP($R170,O:$Q,3,0),"")</f>
        <v/>
      </c>
      <c r="AD170" s="11" t="str">
        <f>IFERROR(VLOOKUP($R170,P:$Q,2,0),"")</f>
        <v/>
      </c>
    </row>
    <row r="171" spans="1:30" x14ac:dyDescent="0.15">
      <c r="A171" s="9">
        <f>'AB Touchpoint System Workbook'!Z182</f>
        <v>43132</v>
      </c>
      <c r="B171" s="11">
        <f t="shared" si="4"/>
        <v>2</v>
      </c>
      <c r="C171" s="12" t="s">
        <v>21</v>
      </c>
      <c r="D171" s="12" t="e">
        <f>Q171&amp;C171&amp;'AB Touchpoint System Workbook'!#REF!</f>
        <v>#REF!</v>
      </c>
      <c r="E171" s="12" t="b">
        <f>IF(ISNUMBER(SEARCH(S$1,$D171)),MAX(E$1:E170)+1)</f>
        <v>0</v>
      </c>
      <c r="F171" s="12" t="b">
        <f>IF(ISNUMBER(SEARCH(T$1,$D171)),MAX(F$1:F170)+1)</f>
        <v>0</v>
      </c>
      <c r="G171" s="12" t="b">
        <f>IF(ISNUMBER(SEARCH(U$1,$D171)),MAX(G$1:G170)+1)</f>
        <v>0</v>
      </c>
      <c r="H171" s="12" t="b">
        <f>IF(ISNUMBER(SEARCH(V$1,$D171)),MAX(H$1:H170)+1)</f>
        <v>0</v>
      </c>
      <c r="I171" s="12" t="b">
        <f>IF(ISNUMBER(SEARCH(W$1,$D171)),MAX(I$1:I170)+1)</f>
        <v>0</v>
      </c>
      <c r="J171" s="12" t="b">
        <f>IF(ISNUMBER(SEARCH(X$1,$D171)),MAX(J$1:J170)+1)</f>
        <v>0</v>
      </c>
      <c r="K171" s="12" t="b">
        <f>IF(ISNUMBER(SEARCH(Y$1,$D171)),MAX(K$1:K170)+1)</f>
        <v>0</v>
      </c>
      <c r="L171" s="12" t="b">
        <f>IF(ISNUMBER(SEARCH(Z$1,$D171)),MAX(L$1:L170)+1)</f>
        <v>0</v>
      </c>
      <c r="M171" s="12" t="b">
        <f>IF(ISNUMBER(SEARCH(AA$1,$D171)),MAX(M$1:M170)+1)</f>
        <v>0</v>
      </c>
      <c r="N171" s="12" t="b">
        <f>IF(ISNUMBER(SEARCH(AB$1,$D171)),MAX(N$1:N170)+1)</f>
        <v>0</v>
      </c>
      <c r="O171" s="12" t="b">
        <f>IF(ISNUMBER(SEARCH(AC$1,$D171)),MAX(O$1:O170)+1)</f>
        <v>0</v>
      </c>
      <c r="P171" s="12" t="b">
        <f>IF(ISNUMBER(SEARCH(AD$1,$D171)),MAX(P$1:P170)+1)</f>
        <v>0</v>
      </c>
      <c r="Q171" s="12" t="str">
        <f>'AB Touchpoint System Workbook'!K182</f>
        <v>Client 170</v>
      </c>
      <c r="R171" s="13">
        <f t="shared" si="5"/>
        <v>170</v>
      </c>
      <c r="S171" s="11" t="str">
        <f>IFERROR(VLOOKUP($R171,E:$Q,13,0),"")</f>
        <v/>
      </c>
      <c r="T171" s="11" t="str">
        <f>IFERROR(VLOOKUP($R171,F:$Q,12,0),"")</f>
        <v/>
      </c>
      <c r="U171" s="11" t="str">
        <f>IFERROR(VLOOKUP($R171,G:$Q,11,0),"")</f>
        <v/>
      </c>
      <c r="V171" s="11" t="str">
        <f>IFERROR(VLOOKUP($R171,H:$Q,10,0),"")</f>
        <v/>
      </c>
      <c r="W171" s="11" t="str">
        <f>IFERROR(VLOOKUP($R171,I:$Q,9,0),"")</f>
        <v/>
      </c>
      <c r="X171" s="11" t="str">
        <f>IFERROR(VLOOKUP($R171,J:$Q,8,0),"")</f>
        <v/>
      </c>
      <c r="Y171" s="11" t="str">
        <f>IFERROR(VLOOKUP($R171,K:$Q,7,0),"")</f>
        <v/>
      </c>
      <c r="Z171" s="11" t="str">
        <f>IFERROR(VLOOKUP($R171,L:$Q,6,0),"")</f>
        <v/>
      </c>
      <c r="AA171" s="11" t="str">
        <f>IFERROR(VLOOKUP($R171,M:$Q,5,0),"")</f>
        <v/>
      </c>
      <c r="AB171" s="11" t="str">
        <f>IFERROR(VLOOKUP($R171,N:$Q,4,0),"")</f>
        <v/>
      </c>
      <c r="AC171" s="11" t="str">
        <f>IFERROR(VLOOKUP($R171,O:$Q,3,0),"")</f>
        <v/>
      </c>
      <c r="AD171" s="11" t="str">
        <f>IFERROR(VLOOKUP($R171,P:$Q,2,0),"")</f>
        <v/>
      </c>
    </row>
    <row r="172" spans="1:30" x14ac:dyDescent="0.15">
      <c r="A172" s="9">
        <f>'AB Touchpoint System Workbook'!Z183</f>
        <v>43160</v>
      </c>
      <c r="B172" s="11">
        <f t="shared" si="4"/>
        <v>3</v>
      </c>
      <c r="C172" s="12" t="s">
        <v>22</v>
      </c>
      <c r="D172" s="12" t="e">
        <f>Q172&amp;C172&amp;'AB Touchpoint System Workbook'!#REF!</f>
        <v>#REF!</v>
      </c>
      <c r="E172" s="12" t="b">
        <f>IF(ISNUMBER(SEARCH(S$1,$D172)),MAX(E$1:E171)+1)</f>
        <v>0</v>
      </c>
      <c r="F172" s="12" t="b">
        <f>IF(ISNUMBER(SEARCH(T$1,$D172)),MAX(F$1:F171)+1)</f>
        <v>0</v>
      </c>
      <c r="G172" s="12" t="b">
        <f>IF(ISNUMBER(SEARCH(U$1,$D172)),MAX(G$1:G171)+1)</f>
        <v>0</v>
      </c>
      <c r="H172" s="12" t="b">
        <f>IF(ISNUMBER(SEARCH(V$1,$D172)),MAX(H$1:H171)+1)</f>
        <v>0</v>
      </c>
      <c r="I172" s="12" t="b">
        <f>IF(ISNUMBER(SEARCH(W$1,$D172)),MAX(I$1:I171)+1)</f>
        <v>0</v>
      </c>
      <c r="J172" s="12" t="b">
        <f>IF(ISNUMBER(SEARCH(X$1,$D172)),MAX(J$1:J171)+1)</f>
        <v>0</v>
      </c>
      <c r="K172" s="12" t="b">
        <f>IF(ISNUMBER(SEARCH(Y$1,$D172)),MAX(K$1:K171)+1)</f>
        <v>0</v>
      </c>
      <c r="L172" s="12" t="b">
        <f>IF(ISNUMBER(SEARCH(Z$1,$D172)),MAX(L$1:L171)+1)</f>
        <v>0</v>
      </c>
      <c r="M172" s="12" t="b">
        <f>IF(ISNUMBER(SEARCH(AA$1,$D172)),MAX(M$1:M171)+1)</f>
        <v>0</v>
      </c>
      <c r="N172" s="12" t="b">
        <f>IF(ISNUMBER(SEARCH(AB$1,$D172)),MAX(N$1:N171)+1)</f>
        <v>0</v>
      </c>
      <c r="O172" s="12" t="b">
        <f>IF(ISNUMBER(SEARCH(AC$1,$D172)),MAX(O$1:O171)+1)</f>
        <v>0</v>
      </c>
      <c r="P172" s="12" t="b">
        <f>IF(ISNUMBER(SEARCH(AD$1,$D172)),MAX(P$1:P171)+1)</f>
        <v>0</v>
      </c>
      <c r="Q172" s="12" t="str">
        <f>'AB Touchpoint System Workbook'!K183</f>
        <v>Client 171</v>
      </c>
      <c r="R172" s="13">
        <f t="shared" si="5"/>
        <v>171</v>
      </c>
      <c r="S172" s="11" t="str">
        <f>IFERROR(VLOOKUP($R172,E:$Q,13,0),"")</f>
        <v/>
      </c>
      <c r="T172" s="11" t="str">
        <f>IFERROR(VLOOKUP($R172,F:$Q,12,0),"")</f>
        <v/>
      </c>
      <c r="U172" s="11" t="str">
        <f>IFERROR(VLOOKUP($R172,G:$Q,11,0),"")</f>
        <v/>
      </c>
      <c r="V172" s="11" t="str">
        <f>IFERROR(VLOOKUP($R172,H:$Q,10,0),"")</f>
        <v/>
      </c>
      <c r="W172" s="11" t="str">
        <f>IFERROR(VLOOKUP($R172,I:$Q,9,0),"")</f>
        <v/>
      </c>
      <c r="X172" s="11" t="str">
        <f>IFERROR(VLOOKUP($R172,J:$Q,8,0),"")</f>
        <v/>
      </c>
      <c r="Y172" s="11" t="str">
        <f>IFERROR(VLOOKUP($R172,K:$Q,7,0),"")</f>
        <v/>
      </c>
      <c r="Z172" s="11" t="str">
        <f>IFERROR(VLOOKUP($R172,L:$Q,6,0),"")</f>
        <v/>
      </c>
      <c r="AA172" s="11" t="str">
        <f>IFERROR(VLOOKUP($R172,M:$Q,5,0),"")</f>
        <v/>
      </c>
      <c r="AB172" s="11" t="str">
        <f>IFERROR(VLOOKUP($R172,N:$Q,4,0),"")</f>
        <v/>
      </c>
      <c r="AC172" s="11" t="str">
        <f>IFERROR(VLOOKUP($R172,O:$Q,3,0),"")</f>
        <v/>
      </c>
      <c r="AD172" s="11" t="str">
        <f>IFERROR(VLOOKUP($R172,P:$Q,2,0),"")</f>
        <v/>
      </c>
    </row>
    <row r="173" spans="1:30" x14ac:dyDescent="0.15">
      <c r="A173" s="9">
        <f>'AB Touchpoint System Workbook'!Z184</f>
        <v>43191</v>
      </c>
      <c r="B173" s="11">
        <f t="shared" si="4"/>
        <v>4</v>
      </c>
      <c r="C173" s="12" t="s">
        <v>23</v>
      </c>
      <c r="D173" s="12" t="e">
        <f>Q173&amp;C173&amp;'AB Touchpoint System Workbook'!#REF!</f>
        <v>#REF!</v>
      </c>
      <c r="E173" s="12" t="b">
        <f>IF(ISNUMBER(SEARCH(S$1,$D173)),MAX(E$1:E172)+1)</f>
        <v>0</v>
      </c>
      <c r="F173" s="12" t="b">
        <f>IF(ISNUMBER(SEARCH(T$1,$D173)),MAX(F$1:F172)+1)</f>
        <v>0</v>
      </c>
      <c r="G173" s="12" t="b">
        <f>IF(ISNUMBER(SEARCH(U$1,$D173)),MAX(G$1:G172)+1)</f>
        <v>0</v>
      </c>
      <c r="H173" s="12" t="b">
        <f>IF(ISNUMBER(SEARCH(V$1,$D173)),MAX(H$1:H172)+1)</f>
        <v>0</v>
      </c>
      <c r="I173" s="12" t="b">
        <f>IF(ISNUMBER(SEARCH(W$1,$D173)),MAX(I$1:I172)+1)</f>
        <v>0</v>
      </c>
      <c r="J173" s="12" t="b">
        <f>IF(ISNUMBER(SEARCH(X$1,$D173)),MAX(J$1:J172)+1)</f>
        <v>0</v>
      </c>
      <c r="K173" s="12" t="b">
        <f>IF(ISNUMBER(SEARCH(Y$1,$D173)),MAX(K$1:K172)+1)</f>
        <v>0</v>
      </c>
      <c r="L173" s="12" t="b">
        <f>IF(ISNUMBER(SEARCH(Z$1,$D173)),MAX(L$1:L172)+1)</f>
        <v>0</v>
      </c>
      <c r="M173" s="12" t="b">
        <f>IF(ISNUMBER(SEARCH(AA$1,$D173)),MAX(M$1:M172)+1)</f>
        <v>0</v>
      </c>
      <c r="N173" s="12" t="b">
        <f>IF(ISNUMBER(SEARCH(AB$1,$D173)),MAX(N$1:N172)+1)</f>
        <v>0</v>
      </c>
      <c r="O173" s="12" t="b">
        <f>IF(ISNUMBER(SEARCH(AC$1,$D173)),MAX(O$1:O172)+1)</f>
        <v>0</v>
      </c>
      <c r="P173" s="12" t="b">
        <f>IF(ISNUMBER(SEARCH(AD$1,$D173)),MAX(P$1:P172)+1)</f>
        <v>0</v>
      </c>
      <c r="Q173" s="12" t="str">
        <f>'AB Touchpoint System Workbook'!K184</f>
        <v>Client 172</v>
      </c>
      <c r="R173" s="13">
        <f t="shared" si="5"/>
        <v>172</v>
      </c>
      <c r="S173" s="11" t="str">
        <f>IFERROR(VLOOKUP($R173,E:$Q,13,0),"")</f>
        <v/>
      </c>
      <c r="T173" s="11" t="str">
        <f>IFERROR(VLOOKUP($R173,F:$Q,12,0),"")</f>
        <v/>
      </c>
      <c r="U173" s="11" t="str">
        <f>IFERROR(VLOOKUP($R173,G:$Q,11,0),"")</f>
        <v/>
      </c>
      <c r="V173" s="11" t="str">
        <f>IFERROR(VLOOKUP($R173,H:$Q,10,0),"")</f>
        <v/>
      </c>
      <c r="W173" s="11" t="str">
        <f>IFERROR(VLOOKUP($R173,I:$Q,9,0),"")</f>
        <v/>
      </c>
      <c r="X173" s="11" t="str">
        <f>IFERROR(VLOOKUP($R173,J:$Q,8,0),"")</f>
        <v/>
      </c>
      <c r="Y173" s="11" t="str">
        <f>IFERROR(VLOOKUP($R173,K:$Q,7,0),"")</f>
        <v/>
      </c>
      <c r="Z173" s="11" t="str">
        <f>IFERROR(VLOOKUP($R173,L:$Q,6,0),"")</f>
        <v/>
      </c>
      <c r="AA173" s="11" t="str">
        <f>IFERROR(VLOOKUP($R173,M:$Q,5,0),"")</f>
        <v/>
      </c>
      <c r="AB173" s="11" t="str">
        <f>IFERROR(VLOOKUP($R173,N:$Q,4,0),"")</f>
        <v/>
      </c>
      <c r="AC173" s="11" t="str">
        <f>IFERROR(VLOOKUP($R173,O:$Q,3,0),"")</f>
        <v/>
      </c>
      <c r="AD173" s="11" t="str">
        <f>IFERROR(VLOOKUP($R173,P:$Q,2,0),"")</f>
        <v/>
      </c>
    </row>
    <row r="174" spans="1:30" x14ac:dyDescent="0.15">
      <c r="A174" s="9">
        <f>'AB Touchpoint System Workbook'!Z185</f>
        <v>43221</v>
      </c>
      <c r="B174" s="11">
        <f t="shared" si="4"/>
        <v>5</v>
      </c>
      <c r="C174" s="12" t="s">
        <v>24</v>
      </c>
      <c r="D174" s="12" t="e">
        <f>Q174&amp;C174&amp;'AB Touchpoint System Workbook'!#REF!</f>
        <v>#REF!</v>
      </c>
      <c r="E174" s="12" t="b">
        <f>IF(ISNUMBER(SEARCH(S$1,$D174)),MAX(E$1:E173)+1)</f>
        <v>0</v>
      </c>
      <c r="F174" s="12" t="b">
        <f>IF(ISNUMBER(SEARCH(T$1,$D174)),MAX(F$1:F173)+1)</f>
        <v>0</v>
      </c>
      <c r="G174" s="12" t="b">
        <f>IF(ISNUMBER(SEARCH(U$1,$D174)),MAX(G$1:G173)+1)</f>
        <v>0</v>
      </c>
      <c r="H174" s="12" t="b">
        <f>IF(ISNUMBER(SEARCH(V$1,$D174)),MAX(H$1:H173)+1)</f>
        <v>0</v>
      </c>
      <c r="I174" s="12" t="b">
        <f>IF(ISNUMBER(SEARCH(W$1,$D174)),MAX(I$1:I173)+1)</f>
        <v>0</v>
      </c>
      <c r="J174" s="12" t="b">
        <f>IF(ISNUMBER(SEARCH(X$1,$D174)),MAX(J$1:J173)+1)</f>
        <v>0</v>
      </c>
      <c r="K174" s="12" t="b">
        <f>IF(ISNUMBER(SEARCH(Y$1,$D174)),MAX(K$1:K173)+1)</f>
        <v>0</v>
      </c>
      <c r="L174" s="12" t="b">
        <f>IF(ISNUMBER(SEARCH(Z$1,$D174)),MAX(L$1:L173)+1)</f>
        <v>0</v>
      </c>
      <c r="M174" s="12" t="b">
        <f>IF(ISNUMBER(SEARCH(AA$1,$D174)),MAX(M$1:M173)+1)</f>
        <v>0</v>
      </c>
      <c r="N174" s="12" t="b">
        <f>IF(ISNUMBER(SEARCH(AB$1,$D174)),MAX(N$1:N173)+1)</f>
        <v>0</v>
      </c>
      <c r="O174" s="12" t="b">
        <f>IF(ISNUMBER(SEARCH(AC$1,$D174)),MAX(O$1:O173)+1)</f>
        <v>0</v>
      </c>
      <c r="P174" s="12" t="b">
        <f>IF(ISNUMBER(SEARCH(AD$1,$D174)),MAX(P$1:P173)+1)</f>
        <v>0</v>
      </c>
      <c r="Q174" s="12" t="str">
        <f>'AB Touchpoint System Workbook'!K185</f>
        <v>Client 173</v>
      </c>
      <c r="R174" s="13">
        <f t="shared" si="5"/>
        <v>173</v>
      </c>
      <c r="S174" s="11" t="str">
        <f>IFERROR(VLOOKUP($R174,E:$Q,13,0),"")</f>
        <v/>
      </c>
      <c r="T174" s="11" t="str">
        <f>IFERROR(VLOOKUP($R174,F:$Q,12,0),"")</f>
        <v/>
      </c>
      <c r="U174" s="11" t="str">
        <f>IFERROR(VLOOKUP($R174,G:$Q,11,0),"")</f>
        <v/>
      </c>
      <c r="V174" s="11" t="str">
        <f>IFERROR(VLOOKUP($R174,H:$Q,10,0),"")</f>
        <v/>
      </c>
      <c r="W174" s="11" t="str">
        <f>IFERROR(VLOOKUP($R174,I:$Q,9,0),"")</f>
        <v/>
      </c>
      <c r="X174" s="11" t="str">
        <f>IFERROR(VLOOKUP($R174,J:$Q,8,0),"")</f>
        <v/>
      </c>
      <c r="Y174" s="11" t="str">
        <f>IFERROR(VLOOKUP($R174,K:$Q,7,0),"")</f>
        <v/>
      </c>
      <c r="Z174" s="11" t="str">
        <f>IFERROR(VLOOKUP($R174,L:$Q,6,0),"")</f>
        <v/>
      </c>
      <c r="AA174" s="11" t="str">
        <f>IFERROR(VLOOKUP($R174,M:$Q,5,0),"")</f>
        <v/>
      </c>
      <c r="AB174" s="11" t="str">
        <f>IFERROR(VLOOKUP($R174,N:$Q,4,0),"")</f>
        <v/>
      </c>
      <c r="AC174" s="11" t="str">
        <f>IFERROR(VLOOKUP($R174,O:$Q,3,0),"")</f>
        <v/>
      </c>
      <c r="AD174" s="11" t="str">
        <f>IFERROR(VLOOKUP($R174,P:$Q,2,0),"")</f>
        <v/>
      </c>
    </row>
    <row r="175" spans="1:30" x14ac:dyDescent="0.15">
      <c r="A175" s="9">
        <f>'AB Touchpoint System Workbook'!Z186</f>
        <v>43252</v>
      </c>
      <c r="B175" s="11">
        <f t="shared" si="4"/>
        <v>6</v>
      </c>
      <c r="C175" s="12" t="s">
        <v>25</v>
      </c>
      <c r="D175" s="12" t="e">
        <f>Q175&amp;C175&amp;'AB Touchpoint System Workbook'!#REF!</f>
        <v>#REF!</v>
      </c>
      <c r="E175" s="12" t="b">
        <f>IF(ISNUMBER(SEARCH(S$1,$D175)),MAX(E$1:E174)+1)</f>
        <v>0</v>
      </c>
      <c r="F175" s="12" t="b">
        <f>IF(ISNUMBER(SEARCH(T$1,$D175)),MAX(F$1:F174)+1)</f>
        <v>0</v>
      </c>
      <c r="G175" s="12" t="b">
        <f>IF(ISNUMBER(SEARCH(U$1,$D175)),MAX(G$1:G174)+1)</f>
        <v>0</v>
      </c>
      <c r="H175" s="12" t="b">
        <f>IF(ISNUMBER(SEARCH(V$1,$D175)),MAX(H$1:H174)+1)</f>
        <v>0</v>
      </c>
      <c r="I175" s="12" t="b">
        <f>IF(ISNUMBER(SEARCH(W$1,$D175)),MAX(I$1:I174)+1)</f>
        <v>0</v>
      </c>
      <c r="J175" s="12" t="b">
        <f>IF(ISNUMBER(SEARCH(X$1,$D175)),MAX(J$1:J174)+1)</f>
        <v>0</v>
      </c>
      <c r="K175" s="12" t="b">
        <f>IF(ISNUMBER(SEARCH(Y$1,$D175)),MAX(K$1:K174)+1)</f>
        <v>0</v>
      </c>
      <c r="L175" s="12" t="b">
        <f>IF(ISNUMBER(SEARCH(Z$1,$D175)),MAX(L$1:L174)+1)</f>
        <v>0</v>
      </c>
      <c r="M175" s="12" t="b">
        <f>IF(ISNUMBER(SEARCH(AA$1,$D175)),MAX(M$1:M174)+1)</f>
        <v>0</v>
      </c>
      <c r="N175" s="12" t="b">
        <f>IF(ISNUMBER(SEARCH(AB$1,$D175)),MAX(N$1:N174)+1)</f>
        <v>0</v>
      </c>
      <c r="O175" s="12" t="b">
        <f>IF(ISNUMBER(SEARCH(AC$1,$D175)),MAX(O$1:O174)+1)</f>
        <v>0</v>
      </c>
      <c r="P175" s="12" t="b">
        <f>IF(ISNUMBER(SEARCH(AD$1,$D175)),MAX(P$1:P174)+1)</f>
        <v>0</v>
      </c>
      <c r="Q175" s="12" t="str">
        <f>'AB Touchpoint System Workbook'!K186</f>
        <v>Client 174</v>
      </c>
      <c r="R175" s="13">
        <f t="shared" si="5"/>
        <v>174</v>
      </c>
      <c r="S175" s="11" t="str">
        <f>IFERROR(VLOOKUP($R175,E:$Q,13,0),"")</f>
        <v/>
      </c>
      <c r="T175" s="11" t="str">
        <f>IFERROR(VLOOKUP($R175,F:$Q,12,0),"")</f>
        <v/>
      </c>
      <c r="U175" s="11" t="str">
        <f>IFERROR(VLOOKUP($R175,G:$Q,11,0),"")</f>
        <v/>
      </c>
      <c r="V175" s="11" t="str">
        <f>IFERROR(VLOOKUP($R175,H:$Q,10,0),"")</f>
        <v/>
      </c>
      <c r="W175" s="11" t="str">
        <f>IFERROR(VLOOKUP($R175,I:$Q,9,0),"")</f>
        <v/>
      </c>
      <c r="X175" s="11" t="str">
        <f>IFERROR(VLOOKUP($R175,J:$Q,8,0),"")</f>
        <v/>
      </c>
      <c r="Y175" s="11" t="str">
        <f>IFERROR(VLOOKUP($R175,K:$Q,7,0),"")</f>
        <v/>
      </c>
      <c r="Z175" s="11" t="str">
        <f>IFERROR(VLOOKUP($R175,L:$Q,6,0),"")</f>
        <v/>
      </c>
      <c r="AA175" s="11" t="str">
        <f>IFERROR(VLOOKUP($R175,M:$Q,5,0),"")</f>
        <v/>
      </c>
      <c r="AB175" s="11" t="str">
        <f>IFERROR(VLOOKUP($R175,N:$Q,4,0),"")</f>
        <v/>
      </c>
      <c r="AC175" s="11" t="str">
        <f>IFERROR(VLOOKUP($R175,O:$Q,3,0),"")</f>
        <v/>
      </c>
      <c r="AD175" s="11" t="str">
        <f>IFERROR(VLOOKUP($R175,P:$Q,2,0),"")</f>
        <v/>
      </c>
    </row>
    <row r="176" spans="1:30" x14ac:dyDescent="0.15">
      <c r="A176" s="9">
        <f>'AB Touchpoint System Workbook'!Z187</f>
        <v>43282</v>
      </c>
      <c r="B176" s="11">
        <f t="shared" si="4"/>
        <v>7</v>
      </c>
      <c r="C176" s="12" t="s">
        <v>26</v>
      </c>
      <c r="D176" s="12" t="e">
        <f>Q176&amp;C176&amp;'AB Touchpoint System Workbook'!#REF!</f>
        <v>#REF!</v>
      </c>
      <c r="E176" s="12" t="b">
        <f>IF(ISNUMBER(SEARCH(S$1,$D176)),MAX(E$1:E175)+1)</f>
        <v>0</v>
      </c>
      <c r="F176" s="12" t="b">
        <f>IF(ISNUMBER(SEARCH(T$1,$D176)),MAX(F$1:F175)+1)</f>
        <v>0</v>
      </c>
      <c r="G176" s="12" t="b">
        <f>IF(ISNUMBER(SEARCH(U$1,$D176)),MAX(G$1:G175)+1)</f>
        <v>0</v>
      </c>
      <c r="H176" s="12" t="b">
        <f>IF(ISNUMBER(SEARCH(V$1,$D176)),MAX(H$1:H175)+1)</f>
        <v>0</v>
      </c>
      <c r="I176" s="12" t="b">
        <f>IF(ISNUMBER(SEARCH(W$1,$D176)),MAX(I$1:I175)+1)</f>
        <v>0</v>
      </c>
      <c r="J176" s="12" t="b">
        <f>IF(ISNUMBER(SEARCH(X$1,$D176)),MAX(J$1:J175)+1)</f>
        <v>0</v>
      </c>
      <c r="K176" s="12" t="b">
        <f>IF(ISNUMBER(SEARCH(Y$1,$D176)),MAX(K$1:K175)+1)</f>
        <v>0</v>
      </c>
      <c r="L176" s="12" t="b">
        <f>IF(ISNUMBER(SEARCH(Z$1,$D176)),MAX(L$1:L175)+1)</f>
        <v>0</v>
      </c>
      <c r="M176" s="12" t="b">
        <f>IF(ISNUMBER(SEARCH(AA$1,$D176)),MAX(M$1:M175)+1)</f>
        <v>0</v>
      </c>
      <c r="N176" s="12" t="b">
        <f>IF(ISNUMBER(SEARCH(AB$1,$D176)),MAX(N$1:N175)+1)</f>
        <v>0</v>
      </c>
      <c r="O176" s="12" t="b">
        <f>IF(ISNUMBER(SEARCH(AC$1,$D176)),MAX(O$1:O175)+1)</f>
        <v>0</v>
      </c>
      <c r="P176" s="12" t="b">
        <f>IF(ISNUMBER(SEARCH(AD$1,$D176)),MAX(P$1:P175)+1)</f>
        <v>0</v>
      </c>
      <c r="Q176" s="12" t="str">
        <f>'AB Touchpoint System Workbook'!K187</f>
        <v>Client 175</v>
      </c>
      <c r="R176" s="13">
        <f t="shared" si="5"/>
        <v>175</v>
      </c>
      <c r="S176" s="11" t="str">
        <f>IFERROR(VLOOKUP($R176,E:$Q,13,0),"")</f>
        <v/>
      </c>
      <c r="T176" s="11" t="str">
        <f>IFERROR(VLOOKUP($R176,F:$Q,12,0),"")</f>
        <v/>
      </c>
      <c r="U176" s="11" t="str">
        <f>IFERROR(VLOOKUP($R176,G:$Q,11,0),"")</f>
        <v/>
      </c>
      <c r="V176" s="11" t="str">
        <f>IFERROR(VLOOKUP($R176,H:$Q,10,0),"")</f>
        <v/>
      </c>
      <c r="W176" s="11" t="str">
        <f>IFERROR(VLOOKUP($R176,I:$Q,9,0),"")</f>
        <v/>
      </c>
      <c r="X176" s="11" t="str">
        <f>IFERROR(VLOOKUP($R176,J:$Q,8,0),"")</f>
        <v/>
      </c>
      <c r="Y176" s="11" t="str">
        <f>IFERROR(VLOOKUP($R176,K:$Q,7,0),"")</f>
        <v/>
      </c>
      <c r="Z176" s="11" t="str">
        <f>IFERROR(VLOOKUP($R176,L:$Q,6,0),"")</f>
        <v/>
      </c>
      <c r="AA176" s="11" t="str">
        <f>IFERROR(VLOOKUP($R176,M:$Q,5,0),"")</f>
        <v/>
      </c>
      <c r="AB176" s="11" t="str">
        <f>IFERROR(VLOOKUP($R176,N:$Q,4,0),"")</f>
        <v/>
      </c>
      <c r="AC176" s="11" t="str">
        <f>IFERROR(VLOOKUP($R176,O:$Q,3,0),"")</f>
        <v/>
      </c>
      <c r="AD176" s="11" t="str">
        <f>IFERROR(VLOOKUP($R176,P:$Q,2,0),"")</f>
        <v/>
      </c>
    </row>
    <row r="177" spans="1:30" x14ac:dyDescent="0.15">
      <c r="A177" s="9">
        <f>'AB Touchpoint System Workbook'!Z188</f>
        <v>43313</v>
      </c>
      <c r="B177" s="11">
        <f t="shared" si="4"/>
        <v>8</v>
      </c>
      <c r="C177" s="12" t="s">
        <v>27</v>
      </c>
      <c r="D177" s="12" t="e">
        <f>Q177&amp;C177&amp;'AB Touchpoint System Workbook'!#REF!</f>
        <v>#REF!</v>
      </c>
      <c r="E177" s="12" t="b">
        <f>IF(ISNUMBER(SEARCH(S$1,$D177)),MAX(E$1:E176)+1)</f>
        <v>0</v>
      </c>
      <c r="F177" s="12" t="b">
        <f>IF(ISNUMBER(SEARCH(T$1,$D177)),MAX(F$1:F176)+1)</f>
        <v>0</v>
      </c>
      <c r="G177" s="12" t="b">
        <f>IF(ISNUMBER(SEARCH(U$1,$D177)),MAX(G$1:G176)+1)</f>
        <v>0</v>
      </c>
      <c r="H177" s="12" t="b">
        <f>IF(ISNUMBER(SEARCH(V$1,$D177)),MAX(H$1:H176)+1)</f>
        <v>0</v>
      </c>
      <c r="I177" s="12" t="b">
        <f>IF(ISNUMBER(SEARCH(W$1,$D177)),MAX(I$1:I176)+1)</f>
        <v>0</v>
      </c>
      <c r="J177" s="12" t="b">
        <f>IF(ISNUMBER(SEARCH(X$1,$D177)),MAX(J$1:J176)+1)</f>
        <v>0</v>
      </c>
      <c r="K177" s="12" t="b">
        <f>IF(ISNUMBER(SEARCH(Y$1,$D177)),MAX(K$1:K176)+1)</f>
        <v>0</v>
      </c>
      <c r="L177" s="12" t="b">
        <f>IF(ISNUMBER(SEARCH(Z$1,$D177)),MAX(L$1:L176)+1)</f>
        <v>0</v>
      </c>
      <c r="M177" s="12" t="b">
        <f>IF(ISNUMBER(SEARCH(AA$1,$D177)),MAX(M$1:M176)+1)</f>
        <v>0</v>
      </c>
      <c r="N177" s="12" t="b">
        <f>IF(ISNUMBER(SEARCH(AB$1,$D177)),MAX(N$1:N176)+1)</f>
        <v>0</v>
      </c>
      <c r="O177" s="12" t="b">
        <f>IF(ISNUMBER(SEARCH(AC$1,$D177)),MAX(O$1:O176)+1)</f>
        <v>0</v>
      </c>
      <c r="P177" s="12" t="b">
        <f>IF(ISNUMBER(SEARCH(AD$1,$D177)),MAX(P$1:P176)+1)</f>
        <v>0</v>
      </c>
      <c r="Q177" s="12" t="str">
        <f>'AB Touchpoint System Workbook'!K188</f>
        <v>Client 176</v>
      </c>
      <c r="R177" s="13">
        <f t="shared" si="5"/>
        <v>176</v>
      </c>
      <c r="S177" s="11" t="str">
        <f>IFERROR(VLOOKUP($R177,E:$Q,13,0),"")</f>
        <v/>
      </c>
      <c r="T177" s="11" t="str">
        <f>IFERROR(VLOOKUP($R177,F:$Q,12,0),"")</f>
        <v/>
      </c>
      <c r="U177" s="11" t="str">
        <f>IFERROR(VLOOKUP($R177,G:$Q,11,0),"")</f>
        <v/>
      </c>
      <c r="V177" s="11" t="str">
        <f>IFERROR(VLOOKUP($R177,H:$Q,10,0),"")</f>
        <v/>
      </c>
      <c r="W177" s="11" t="str">
        <f>IFERROR(VLOOKUP($R177,I:$Q,9,0),"")</f>
        <v/>
      </c>
      <c r="X177" s="11" t="str">
        <f>IFERROR(VLOOKUP($R177,J:$Q,8,0),"")</f>
        <v/>
      </c>
      <c r="Y177" s="11" t="str">
        <f>IFERROR(VLOOKUP($R177,K:$Q,7,0),"")</f>
        <v/>
      </c>
      <c r="Z177" s="11" t="str">
        <f>IFERROR(VLOOKUP($R177,L:$Q,6,0),"")</f>
        <v/>
      </c>
      <c r="AA177" s="11" t="str">
        <f>IFERROR(VLOOKUP($R177,M:$Q,5,0),"")</f>
        <v/>
      </c>
      <c r="AB177" s="11" t="str">
        <f>IFERROR(VLOOKUP($R177,N:$Q,4,0),"")</f>
        <v/>
      </c>
      <c r="AC177" s="11" t="str">
        <f>IFERROR(VLOOKUP($R177,O:$Q,3,0),"")</f>
        <v/>
      </c>
      <c r="AD177" s="11" t="str">
        <f>IFERROR(VLOOKUP($R177,P:$Q,2,0),"")</f>
        <v/>
      </c>
    </row>
    <row r="178" spans="1:30" x14ac:dyDescent="0.15">
      <c r="A178" s="9">
        <f>'AB Touchpoint System Workbook'!Z189</f>
        <v>43344</v>
      </c>
      <c r="B178" s="11">
        <f t="shared" si="4"/>
        <v>9</v>
      </c>
      <c r="C178" s="12" t="s">
        <v>28</v>
      </c>
      <c r="D178" s="12" t="e">
        <f>Q178&amp;C178&amp;'AB Touchpoint System Workbook'!#REF!</f>
        <v>#REF!</v>
      </c>
      <c r="E178" s="12" t="b">
        <f>IF(ISNUMBER(SEARCH(S$1,$D178)),MAX(E$1:E177)+1)</f>
        <v>0</v>
      </c>
      <c r="F178" s="12" t="b">
        <f>IF(ISNUMBER(SEARCH(T$1,$D178)),MAX(F$1:F177)+1)</f>
        <v>0</v>
      </c>
      <c r="G178" s="12" t="b">
        <f>IF(ISNUMBER(SEARCH(U$1,$D178)),MAX(G$1:G177)+1)</f>
        <v>0</v>
      </c>
      <c r="H178" s="12" t="b">
        <f>IF(ISNUMBER(SEARCH(V$1,$D178)),MAX(H$1:H177)+1)</f>
        <v>0</v>
      </c>
      <c r="I178" s="12" t="b">
        <f>IF(ISNUMBER(SEARCH(W$1,$D178)),MAX(I$1:I177)+1)</f>
        <v>0</v>
      </c>
      <c r="J178" s="12" t="b">
        <f>IF(ISNUMBER(SEARCH(X$1,$D178)),MAX(J$1:J177)+1)</f>
        <v>0</v>
      </c>
      <c r="K178" s="12" t="b">
        <f>IF(ISNUMBER(SEARCH(Y$1,$D178)),MAX(K$1:K177)+1)</f>
        <v>0</v>
      </c>
      <c r="L178" s="12" t="b">
        <f>IF(ISNUMBER(SEARCH(Z$1,$D178)),MAX(L$1:L177)+1)</f>
        <v>0</v>
      </c>
      <c r="M178" s="12" t="b">
        <f>IF(ISNUMBER(SEARCH(AA$1,$D178)),MAX(M$1:M177)+1)</f>
        <v>0</v>
      </c>
      <c r="N178" s="12" t="b">
        <f>IF(ISNUMBER(SEARCH(AB$1,$D178)),MAX(N$1:N177)+1)</f>
        <v>0</v>
      </c>
      <c r="O178" s="12" t="b">
        <f>IF(ISNUMBER(SEARCH(AC$1,$D178)),MAX(O$1:O177)+1)</f>
        <v>0</v>
      </c>
      <c r="P178" s="12" t="b">
        <f>IF(ISNUMBER(SEARCH(AD$1,$D178)),MAX(P$1:P177)+1)</f>
        <v>0</v>
      </c>
      <c r="Q178" s="12" t="str">
        <f>'AB Touchpoint System Workbook'!K189</f>
        <v>Client 177</v>
      </c>
      <c r="R178" s="13">
        <f t="shared" si="5"/>
        <v>177</v>
      </c>
      <c r="S178" s="11" t="str">
        <f>IFERROR(VLOOKUP($R178,E:$Q,13,0),"")</f>
        <v/>
      </c>
      <c r="T178" s="11" t="str">
        <f>IFERROR(VLOOKUP($R178,F:$Q,12,0),"")</f>
        <v/>
      </c>
      <c r="U178" s="11" t="str">
        <f>IFERROR(VLOOKUP($R178,G:$Q,11,0),"")</f>
        <v/>
      </c>
      <c r="V178" s="11" t="str">
        <f>IFERROR(VLOOKUP($R178,H:$Q,10,0),"")</f>
        <v/>
      </c>
      <c r="W178" s="11" t="str">
        <f>IFERROR(VLOOKUP($R178,I:$Q,9,0),"")</f>
        <v/>
      </c>
      <c r="X178" s="11" t="str">
        <f>IFERROR(VLOOKUP($R178,J:$Q,8,0),"")</f>
        <v/>
      </c>
      <c r="Y178" s="11" t="str">
        <f>IFERROR(VLOOKUP($R178,K:$Q,7,0),"")</f>
        <v/>
      </c>
      <c r="Z178" s="11" t="str">
        <f>IFERROR(VLOOKUP($R178,L:$Q,6,0),"")</f>
        <v/>
      </c>
      <c r="AA178" s="11" t="str">
        <f>IFERROR(VLOOKUP($R178,M:$Q,5,0),"")</f>
        <v/>
      </c>
      <c r="AB178" s="11" t="str">
        <f>IFERROR(VLOOKUP($R178,N:$Q,4,0),"")</f>
        <v/>
      </c>
      <c r="AC178" s="11" t="str">
        <f>IFERROR(VLOOKUP($R178,O:$Q,3,0),"")</f>
        <v/>
      </c>
      <c r="AD178" s="11" t="str">
        <f>IFERROR(VLOOKUP($R178,P:$Q,2,0),"")</f>
        <v/>
      </c>
    </row>
    <row r="179" spans="1:30" x14ac:dyDescent="0.15">
      <c r="A179" s="9">
        <f>'AB Touchpoint System Workbook'!Z190</f>
        <v>43374</v>
      </c>
      <c r="B179" s="11">
        <f t="shared" si="4"/>
        <v>10</v>
      </c>
      <c r="C179" s="12" t="s">
        <v>1</v>
      </c>
      <c r="D179" s="12" t="e">
        <f>Q179&amp;C179&amp;'AB Touchpoint System Workbook'!#REF!</f>
        <v>#REF!</v>
      </c>
      <c r="E179" s="12" t="b">
        <f>IF(ISNUMBER(SEARCH(S$1,$D179)),MAX(E$1:E178)+1)</f>
        <v>0</v>
      </c>
      <c r="F179" s="12" t="b">
        <f>IF(ISNUMBER(SEARCH(T$1,$D179)),MAX(F$1:F178)+1)</f>
        <v>0</v>
      </c>
      <c r="G179" s="12" t="b">
        <f>IF(ISNUMBER(SEARCH(U$1,$D179)),MAX(G$1:G178)+1)</f>
        <v>0</v>
      </c>
      <c r="H179" s="12" t="b">
        <f>IF(ISNUMBER(SEARCH(V$1,$D179)),MAX(H$1:H178)+1)</f>
        <v>0</v>
      </c>
      <c r="I179" s="12" t="b">
        <f>IF(ISNUMBER(SEARCH(W$1,$D179)),MAX(I$1:I178)+1)</f>
        <v>0</v>
      </c>
      <c r="J179" s="12" t="b">
        <f>IF(ISNUMBER(SEARCH(X$1,$D179)),MAX(J$1:J178)+1)</f>
        <v>0</v>
      </c>
      <c r="K179" s="12" t="b">
        <f>IF(ISNUMBER(SEARCH(Y$1,$D179)),MAX(K$1:K178)+1)</f>
        <v>0</v>
      </c>
      <c r="L179" s="12" t="b">
        <f>IF(ISNUMBER(SEARCH(Z$1,$D179)),MAX(L$1:L178)+1)</f>
        <v>0</v>
      </c>
      <c r="M179" s="12" t="b">
        <f>IF(ISNUMBER(SEARCH(AA$1,$D179)),MAX(M$1:M178)+1)</f>
        <v>0</v>
      </c>
      <c r="N179" s="12" t="b">
        <f>IF(ISNUMBER(SEARCH(AB$1,$D179)),MAX(N$1:N178)+1)</f>
        <v>0</v>
      </c>
      <c r="O179" s="12" t="b">
        <f>IF(ISNUMBER(SEARCH(AC$1,$D179)),MAX(O$1:O178)+1)</f>
        <v>0</v>
      </c>
      <c r="P179" s="12" t="b">
        <f>IF(ISNUMBER(SEARCH(AD$1,$D179)),MAX(P$1:P178)+1)</f>
        <v>0</v>
      </c>
      <c r="Q179" s="12" t="str">
        <f>'AB Touchpoint System Workbook'!K190</f>
        <v>Client 178</v>
      </c>
      <c r="R179" s="13">
        <f t="shared" si="5"/>
        <v>178</v>
      </c>
      <c r="S179" s="11" t="str">
        <f>IFERROR(VLOOKUP($R179,E:$Q,13,0),"")</f>
        <v/>
      </c>
      <c r="T179" s="11" t="str">
        <f>IFERROR(VLOOKUP($R179,F:$Q,12,0),"")</f>
        <v/>
      </c>
      <c r="U179" s="11" t="str">
        <f>IFERROR(VLOOKUP($R179,G:$Q,11,0),"")</f>
        <v/>
      </c>
      <c r="V179" s="11" t="str">
        <f>IFERROR(VLOOKUP($R179,H:$Q,10,0),"")</f>
        <v/>
      </c>
      <c r="W179" s="11" t="str">
        <f>IFERROR(VLOOKUP($R179,I:$Q,9,0),"")</f>
        <v/>
      </c>
      <c r="X179" s="11" t="str">
        <f>IFERROR(VLOOKUP($R179,J:$Q,8,0),"")</f>
        <v/>
      </c>
      <c r="Y179" s="11" t="str">
        <f>IFERROR(VLOOKUP($R179,K:$Q,7,0),"")</f>
        <v/>
      </c>
      <c r="Z179" s="11" t="str">
        <f>IFERROR(VLOOKUP($R179,L:$Q,6,0),"")</f>
        <v/>
      </c>
      <c r="AA179" s="11" t="str">
        <f>IFERROR(VLOOKUP($R179,M:$Q,5,0),"")</f>
        <v/>
      </c>
      <c r="AB179" s="11" t="str">
        <f>IFERROR(VLOOKUP($R179,N:$Q,4,0),"")</f>
        <v/>
      </c>
      <c r="AC179" s="11" t="str">
        <f>IFERROR(VLOOKUP($R179,O:$Q,3,0),"")</f>
        <v/>
      </c>
      <c r="AD179" s="11" t="str">
        <f>IFERROR(VLOOKUP($R179,P:$Q,2,0),"")</f>
        <v/>
      </c>
    </row>
    <row r="180" spans="1:30" x14ac:dyDescent="0.15">
      <c r="A180" s="9">
        <f>'AB Touchpoint System Workbook'!Z191</f>
        <v>43405</v>
      </c>
      <c r="B180" s="11">
        <f t="shared" si="4"/>
        <v>11</v>
      </c>
      <c r="C180" s="12" t="s">
        <v>18</v>
      </c>
      <c r="D180" s="12" t="e">
        <f>Q180&amp;C180&amp;'AB Touchpoint System Workbook'!#REF!</f>
        <v>#REF!</v>
      </c>
      <c r="E180" s="12" t="b">
        <f>IF(ISNUMBER(SEARCH(S$1,$D180)),MAX(E$1:E179)+1)</f>
        <v>0</v>
      </c>
      <c r="F180" s="12" t="b">
        <f>IF(ISNUMBER(SEARCH(T$1,$D180)),MAX(F$1:F179)+1)</f>
        <v>0</v>
      </c>
      <c r="G180" s="12" t="b">
        <f>IF(ISNUMBER(SEARCH(U$1,$D180)),MAX(G$1:G179)+1)</f>
        <v>0</v>
      </c>
      <c r="H180" s="12" t="b">
        <f>IF(ISNUMBER(SEARCH(V$1,$D180)),MAX(H$1:H179)+1)</f>
        <v>0</v>
      </c>
      <c r="I180" s="12" t="b">
        <f>IF(ISNUMBER(SEARCH(W$1,$D180)),MAX(I$1:I179)+1)</f>
        <v>0</v>
      </c>
      <c r="J180" s="12" t="b">
        <f>IF(ISNUMBER(SEARCH(X$1,$D180)),MAX(J$1:J179)+1)</f>
        <v>0</v>
      </c>
      <c r="K180" s="12" t="b">
        <f>IF(ISNUMBER(SEARCH(Y$1,$D180)),MAX(K$1:K179)+1)</f>
        <v>0</v>
      </c>
      <c r="L180" s="12" t="b">
        <f>IF(ISNUMBER(SEARCH(Z$1,$D180)),MAX(L$1:L179)+1)</f>
        <v>0</v>
      </c>
      <c r="M180" s="12" t="b">
        <f>IF(ISNUMBER(SEARCH(AA$1,$D180)),MAX(M$1:M179)+1)</f>
        <v>0</v>
      </c>
      <c r="N180" s="12" t="b">
        <f>IF(ISNUMBER(SEARCH(AB$1,$D180)),MAX(N$1:N179)+1)</f>
        <v>0</v>
      </c>
      <c r="O180" s="12" t="b">
        <f>IF(ISNUMBER(SEARCH(AC$1,$D180)),MAX(O$1:O179)+1)</f>
        <v>0</v>
      </c>
      <c r="P180" s="12" t="b">
        <f>IF(ISNUMBER(SEARCH(AD$1,$D180)),MAX(P$1:P179)+1)</f>
        <v>0</v>
      </c>
      <c r="Q180" s="12" t="str">
        <f>'AB Touchpoint System Workbook'!K191</f>
        <v>Client 179</v>
      </c>
      <c r="R180" s="13">
        <f t="shared" si="5"/>
        <v>179</v>
      </c>
      <c r="S180" s="11" t="str">
        <f>IFERROR(VLOOKUP($R180,E:$Q,13,0),"")</f>
        <v/>
      </c>
      <c r="T180" s="11" t="str">
        <f>IFERROR(VLOOKUP($R180,F:$Q,12,0),"")</f>
        <v/>
      </c>
      <c r="U180" s="11" t="str">
        <f>IFERROR(VLOOKUP($R180,G:$Q,11,0),"")</f>
        <v/>
      </c>
      <c r="V180" s="11" t="str">
        <f>IFERROR(VLOOKUP($R180,H:$Q,10,0),"")</f>
        <v/>
      </c>
      <c r="W180" s="11" t="str">
        <f>IFERROR(VLOOKUP($R180,I:$Q,9,0),"")</f>
        <v/>
      </c>
      <c r="X180" s="11" t="str">
        <f>IFERROR(VLOOKUP($R180,J:$Q,8,0),"")</f>
        <v/>
      </c>
      <c r="Y180" s="11" t="str">
        <f>IFERROR(VLOOKUP($R180,K:$Q,7,0),"")</f>
        <v/>
      </c>
      <c r="Z180" s="11" t="str">
        <f>IFERROR(VLOOKUP($R180,L:$Q,6,0),"")</f>
        <v/>
      </c>
      <c r="AA180" s="11" t="str">
        <f>IFERROR(VLOOKUP($R180,M:$Q,5,0),"")</f>
        <v/>
      </c>
      <c r="AB180" s="11" t="str">
        <f>IFERROR(VLOOKUP($R180,N:$Q,4,0),"")</f>
        <v/>
      </c>
      <c r="AC180" s="11" t="str">
        <f>IFERROR(VLOOKUP($R180,O:$Q,3,0),"")</f>
        <v/>
      </c>
      <c r="AD180" s="11" t="str">
        <f>IFERROR(VLOOKUP($R180,P:$Q,2,0),"")</f>
        <v/>
      </c>
    </row>
    <row r="181" spans="1:30" x14ac:dyDescent="0.15">
      <c r="A181" s="9">
        <f>'AB Touchpoint System Workbook'!Z192</f>
        <v>43435</v>
      </c>
      <c r="B181" s="11">
        <f t="shared" si="4"/>
        <v>12</v>
      </c>
      <c r="C181" s="12" t="s">
        <v>19</v>
      </c>
      <c r="D181" s="12" t="e">
        <f>Q181&amp;C181&amp;'AB Touchpoint System Workbook'!#REF!</f>
        <v>#REF!</v>
      </c>
      <c r="E181" s="12" t="b">
        <f>IF(ISNUMBER(SEARCH(S$1,$D181)),MAX(E$1:E180)+1)</f>
        <v>0</v>
      </c>
      <c r="F181" s="12" t="b">
        <f>IF(ISNUMBER(SEARCH(T$1,$D181)),MAX(F$1:F180)+1)</f>
        <v>0</v>
      </c>
      <c r="G181" s="12" t="b">
        <f>IF(ISNUMBER(SEARCH(U$1,$D181)),MAX(G$1:G180)+1)</f>
        <v>0</v>
      </c>
      <c r="H181" s="12" t="b">
        <f>IF(ISNUMBER(SEARCH(V$1,$D181)),MAX(H$1:H180)+1)</f>
        <v>0</v>
      </c>
      <c r="I181" s="12" t="b">
        <f>IF(ISNUMBER(SEARCH(W$1,$D181)),MAX(I$1:I180)+1)</f>
        <v>0</v>
      </c>
      <c r="J181" s="12" t="b">
        <f>IF(ISNUMBER(SEARCH(X$1,$D181)),MAX(J$1:J180)+1)</f>
        <v>0</v>
      </c>
      <c r="K181" s="12" t="b">
        <f>IF(ISNUMBER(SEARCH(Y$1,$D181)),MAX(K$1:K180)+1)</f>
        <v>0</v>
      </c>
      <c r="L181" s="12" t="b">
        <f>IF(ISNUMBER(SEARCH(Z$1,$D181)),MAX(L$1:L180)+1)</f>
        <v>0</v>
      </c>
      <c r="M181" s="12" t="b">
        <f>IF(ISNUMBER(SEARCH(AA$1,$D181)),MAX(M$1:M180)+1)</f>
        <v>0</v>
      </c>
      <c r="N181" s="12" t="b">
        <f>IF(ISNUMBER(SEARCH(AB$1,$D181)),MAX(N$1:N180)+1)</f>
        <v>0</v>
      </c>
      <c r="O181" s="12" t="b">
        <f>IF(ISNUMBER(SEARCH(AC$1,$D181)),MAX(O$1:O180)+1)</f>
        <v>0</v>
      </c>
      <c r="P181" s="12" t="b">
        <f>IF(ISNUMBER(SEARCH(AD$1,$D181)),MAX(P$1:P180)+1)</f>
        <v>0</v>
      </c>
      <c r="Q181" s="12" t="str">
        <f>'AB Touchpoint System Workbook'!K192</f>
        <v>Client 180</v>
      </c>
      <c r="R181" s="13">
        <f t="shared" si="5"/>
        <v>180</v>
      </c>
      <c r="S181" s="11" t="str">
        <f>IFERROR(VLOOKUP($R181,E:$Q,13,0),"")</f>
        <v/>
      </c>
      <c r="T181" s="11" t="str">
        <f>IFERROR(VLOOKUP($R181,F:$Q,12,0),"")</f>
        <v/>
      </c>
      <c r="U181" s="11" t="str">
        <f>IFERROR(VLOOKUP($R181,G:$Q,11,0),"")</f>
        <v/>
      </c>
      <c r="V181" s="11" t="str">
        <f>IFERROR(VLOOKUP($R181,H:$Q,10,0),"")</f>
        <v/>
      </c>
      <c r="W181" s="11" t="str">
        <f>IFERROR(VLOOKUP($R181,I:$Q,9,0),"")</f>
        <v/>
      </c>
      <c r="X181" s="11" t="str">
        <f>IFERROR(VLOOKUP($R181,J:$Q,8,0),"")</f>
        <v/>
      </c>
      <c r="Y181" s="11" t="str">
        <f>IFERROR(VLOOKUP($R181,K:$Q,7,0),"")</f>
        <v/>
      </c>
      <c r="Z181" s="11" t="str">
        <f>IFERROR(VLOOKUP($R181,L:$Q,6,0),"")</f>
        <v/>
      </c>
      <c r="AA181" s="11" t="str">
        <f>IFERROR(VLOOKUP($R181,M:$Q,5,0),"")</f>
        <v/>
      </c>
      <c r="AB181" s="11" t="str">
        <f>IFERROR(VLOOKUP($R181,N:$Q,4,0),"")</f>
        <v/>
      </c>
      <c r="AC181" s="11" t="str">
        <f>IFERROR(VLOOKUP($R181,O:$Q,3,0),"")</f>
        <v/>
      </c>
      <c r="AD181" s="11" t="str">
        <f>IFERROR(VLOOKUP($R181,P:$Q,2,0),"")</f>
        <v/>
      </c>
    </row>
    <row r="182" spans="1:30" x14ac:dyDescent="0.15">
      <c r="A182" s="9">
        <f>'AB Touchpoint System Workbook'!Z193</f>
        <v>43101</v>
      </c>
      <c r="B182" s="11">
        <f t="shared" si="4"/>
        <v>1</v>
      </c>
      <c r="C182" s="12" t="s">
        <v>20</v>
      </c>
      <c r="D182" s="12" t="e">
        <f>Q182&amp;C182&amp;'AB Touchpoint System Workbook'!#REF!</f>
        <v>#REF!</v>
      </c>
      <c r="E182" s="12" t="b">
        <f>IF(ISNUMBER(SEARCH(S$1,$D182)),MAX(E$1:E181)+1)</f>
        <v>0</v>
      </c>
      <c r="F182" s="12" t="b">
        <f>IF(ISNUMBER(SEARCH(T$1,$D182)),MAX(F$1:F181)+1)</f>
        <v>0</v>
      </c>
      <c r="G182" s="12" t="b">
        <f>IF(ISNUMBER(SEARCH(U$1,$D182)),MAX(G$1:G181)+1)</f>
        <v>0</v>
      </c>
      <c r="H182" s="12" t="b">
        <f>IF(ISNUMBER(SEARCH(V$1,$D182)),MAX(H$1:H181)+1)</f>
        <v>0</v>
      </c>
      <c r="I182" s="12" t="b">
        <f>IF(ISNUMBER(SEARCH(W$1,$D182)),MAX(I$1:I181)+1)</f>
        <v>0</v>
      </c>
      <c r="J182" s="12" t="b">
        <f>IF(ISNUMBER(SEARCH(X$1,$D182)),MAX(J$1:J181)+1)</f>
        <v>0</v>
      </c>
      <c r="K182" s="12" t="b">
        <f>IF(ISNUMBER(SEARCH(Y$1,$D182)),MAX(K$1:K181)+1)</f>
        <v>0</v>
      </c>
      <c r="L182" s="12" t="b">
        <f>IF(ISNUMBER(SEARCH(Z$1,$D182)),MAX(L$1:L181)+1)</f>
        <v>0</v>
      </c>
      <c r="M182" s="12" t="b">
        <f>IF(ISNUMBER(SEARCH(AA$1,$D182)),MAX(M$1:M181)+1)</f>
        <v>0</v>
      </c>
      <c r="N182" s="12" t="b">
        <f>IF(ISNUMBER(SEARCH(AB$1,$D182)),MAX(N$1:N181)+1)</f>
        <v>0</v>
      </c>
      <c r="O182" s="12" t="b">
        <f>IF(ISNUMBER(SEARCH(AC$1,$D182)),MAX(O$1:O181)+1)</f>
        <v>0</v>
      </c>
      <c r="P182" s="12" t="b">
        <f>IF(ISNUMBER(SEARCH(AD$1,$D182)),MAX(P$1:P181)+1)</f>
        <v>0</v>
      </c>
      <c r="Q182" s="12" t="str">
        <f>'AB Touchpoint System Workbook'!K193</f>
        <v>Client 181</v>
      </c>
      <c r="R182" s="13">
        <f t="shared" si="5"/>
        <v>181</v>
      </c>
      <c r="S182" s="11" t="str">
        <f>IFERROR(VLOOKUP($R182,E:$Q,13,0),"")</f>
        <v/>
      </c>
      <c r="T182" s="11" t="str">
        <f>IFERROR(VLOOKUP($R182,F:$Q,12,0),"")</f>
        <v/>
      </c>
      <c r="U182" s="11" t="str">
        <f>IFERROR(VLOOKUP($R182,G:$Q,11,0),"")</f>
        <v/>
      </c>
      <c r="V182" s="11" t="str">
        <f>IFERROR(VLOOKUP($R182,H:$Q,10,0),"")</f>
        <v/>
      </c>
      <c r="W182" s="11" t="str">
        <f>IFERROR(VLOOKUP($R182,I:$Q,9,0),"")</f>
        <v/>
      </c>
      <c r="X182" s="11" t="str">
        <f>IFERROR(VLOOKUP($R182,J:$Q,8,0),"")</f>
        <v/>
      </c>
      <c r="Y182" s="11" t="str">
        <f>IFERROR(VLOOKUP($R182,K:$Q,7,0),"")</f>
        <v/>
      </c>
      <c r="Z182" s="11" t="str">
        <f>IFERROR(VLOOKUP($R182,L:$Q,6,0),"")</f>
        <v/>
      </c>
      <c r="AA182" s="11" t="str">
        <f>IFERROR(VLOOKUP($R182,M:$Q,5,0),"")</f>
        <v/>
      </c>
      <c r="AB182" s="11" t="str">
        <f>IFERROR(VLOOKUP($R182,N:$Q,4,0),"")</f>
        <v/>
      </c>
      <c r="AC182" s="11" t="str">
        <f>IFERROR(VLOOKUP($R182,O:$Q,3,0),"")</f>
        <v/>
      </c>
      <c r="AD182" s="11" t="str">
        <f>IFERROR(VLOOKUP($R182,P:$Q,2,0),"")</f>
        <v/>
      </c>
    </row>
    <row r="183" spans="1:30" x14ac:dyDescent="0.15">
      <c r="A183" s="9">
        <f>'AB Touchpoint System Workbook'!Z194</f>
        <v>43132</v>
      </c>
      <c r="B183" s="11">
        <f t="shared" si="4"/>
        <v>2</v>
      </c>
      <c r="C183" s="12" t="s">
        <v>21</v>
      </c>
      <c r="D183" s="12" t="e">
        <f>Q183&amp;C183&amp;'AB Touchpoint System Workbook'!#REF!</f>
        <v>#REF!</v>
      </c>
      <c r="E183" s="12" t="b">
        <f>IF(ISNUMBER(SEARCH(S$1,$D183)),MAX(E$1:E182)+1)</f>
        <v>0</v>
      </c>
      <c r="F183" s="12" t="b">
        <f>IF(ISNUMBER(SEARCH(T$1,$D183)),MAX(F$1:F182)+1)</f>
        <v>0</v>
      </c>
      <c r="G183" s="12" t="b">
        <f>IF(ISNUMBER(SEARCH(U$1,$D183)),MAX(G$1:G182)+1)</f>
        <v>0</v>
      </c>
      <c r="H183" s="12" t="b">
        <f>IF(ISNUMBER(SEARCH(V$1,$D183)),MAX(H$1:H182)+1)</f>
        <v>0</v>
      </c>
      <c r="I183" s="12" t="b">
        <f>IF(ISNUMBER(SEARCH(W$1,$D183)),MAX(I$1:I182)+1)</f>
        <v>0</v>
      </c>
      <c r="J183" s="12" t="b">
        <f>IF(ISNUMBER(SEARCH(X$1,$D183)),MAX(J$1:J182)+1)</f>
        <v>0</v>
      </c>
      <c r="K183" s="12" t="b">
        <f>IF(ISNUMBER(SEARCH(Y$1,$D183)),MAX(K$1:K182)+1)</f>
        <v>0</v>
      </c>
      <c r="L183" s="12" t="b">
        <f>IF(ISNUMBER(SEARCH(Z$1,$D183)),MAX(L$1:L182)+1)</f>
        <v>0</v>
      </c>
      <c r="M183" s="12" t="b">
        <f>IF(ISNUMBER(SEARCH(AA$1,$D183)),MAX(M$1:M182)+1)</f>
        <v>0</v>
      </c>
      <c r="N183" s="12" t="b">
        <f>IF(ISNUMBER(SEARCH(AB$1,$D183)),MAX(N$1:N182)+1)</f>
        <v>0</v>
      </c>
      <c r="O183" s="12" t="b">
        <f>IF(ISNUMBER(SEARCH(AC$1,$D183)),MAX(O$1:O182)+1)</f>
        <v>0</v>
      </c>
      <c r="P183" s="12" t="b">
        <f>IF(ISNUMBER(SEARCH(AD$1,$D183)),MAX(P$1:P182)+1)</f>
        <v>0</v>
      </c>
      <c r="Q183" s="12" t="str">
        <f>'AB Touchpoint System Workbook'!K194</f>
        <v>Client 182</v>
      </c>
      <c r="R183" s="13">
        <f t="shared" si="5"/>
        <v>182</v>
      </c>
      <c r="S183" s="11" t="str">
        <f>IFERROR(VLOOKUP($R183,E:$Q,13,0),"")</f>
        <v/>
      </c>
      <c r="T183" s="11" t="str">
        <f>IFERROR(VLOOKUP($R183,F:$Q,12,0),"")</f>
        <v/>
      </c>
      <c r="U183" s="11" t="str">
        <f>IFERROR(VLOOKUP($R183,G:$Q,11,0),"")</f>
        <v/>
      </c>
      <c r="V183" s="11" t="str">
        <f>IFERROR(VLOOKUP($R183,H:$Q,10,0),"")</f>
        <v/>
      </c>
      <c r="W183" s="11" t="str">
        <f>IFERROR(VLOOKUP($R183,I:$Q,9,0),"")</f>
        <v/>
      </c>
      <c r="X183" s="11" t="str">
        <f>IFERROR(VLOOKUP($R183,J:$Q,8,0),"")</f>
        <v/>
      </c>
      <c r="Y183" s="11" t="str">
        <f>IFERROR(VLOOKUP($R183,K:$Q,7,0),"")</f>
        <v/>
      </c>
      <c r="Z183" s="11" t="str">
        <f>IFERROR(VLOOKUP($R183,L:$Q,6,0),"")</f>
        <v/>
      </c>
      <c r="AA183" s="11" t="str">
        <f>IFERROR(VLOOKUP($R183,M:$Q,5,0),"")</f>
        <v/>
      </c>
      <c r="AB183" s="11" t="str">
        <f>IFERROR(VLOOKUP($R183,N:$Q,4,0),"")</f>
        <v/>
      </c>
      <c r="AC183" s="11" t="str">
        <f>IFERROR(VLOOKUP($R183,O:$Q,3,0),"")</f>
        <v/>
      </c>
      <c r="AD183" s="11" t="str">
        <f>IFERROR(VLOOKUP($R183,P:$Q,2,0),"")</f>
        <v/>
      </c>
    </row>
    <row r="184" spans="1:30" x14ac:dyDescent="0.15">
      <c r="A184" s="9">
        <f>'AB Touchpoint System Workbook'!Z195</f>
        <v>43160</v>
      </c>
      <c r="B184" s="11">
        <f t="shared" si="4"/>
        <v>3</v>
      </c>
      <c r="C184" s="12" t="s">
        <v>22</v>
      </c>
      <c r="D184" s="12" t="e">
        <f>Q184&amp;C184&amp;'AB Touchpoint System Workbook'!#REF!</f>
        <v>#REF!</v>
      </c>
      <c r="E184" s="12" t="b">
        <f>IF(ISNUMBER(SEARCH(S$1,$D184)),MAX(E$1:E183)+1)</f>
        <v>0</v>
      </c>
      <c r="F184" s="12" t="b">
        <f>IF(ISNUMBER(SEARCH(T$1,$D184)),MAX(F$1:F183)+1)</f>
        <v>0</v>
      </c>
      <c r="G184" s="12" t="b">
        <f>IF(ISNUMBER(SEARCH(U$1,$D184)),MAX(G$1:G183)+1)</f>
        <v>0</v>
      </c>
      <c r="H184" s="12" t="b">
        <f>IF(ISNUMBER(SEARCH(V$1,$D184)),MAX(H$1:H183)+1)</f>
        <v>0</v>
      </c>
      <c r="I184" s="12" t="b">
        <f>IF(ISNUMBER(SEARCH(W$1,$D184)),MAX(I$1:I183)+1)</f>
        <v>0</v>
      </c>
      <c r="J184" s="12" t="b">
        <f>IF(ISNUMBER(SEARCH(X$1,$D184)),MAX(J$1:J183)+1)</f>
        <v>0</v>
      </c>
      <c r="K184" s="12" t="b">
        <f>IF(ISNUMBER(SEARCH(Y$1,$D184)),MAX(K$1:K183)+1)</f>
        <v>0</v>
      </c>
      <c r="L184" s="12" t="b">
        <f>IF(ISNUMBER(SEARCH(Z$1,$D184)),MAX(L$1:L183)+1)</f>
        <v>0</v>
      </c>
      <c r="M184" s="12" t="b">
        <f>IF(ISNUMBER(SEARCH(AA$1,$D184)),MAX(M$1:M183)+1)</f>
        <v>0</v>
      </c>
      <c r="N184" s="12" t="b">
        <f>IF(ISNUMBER(SEARCH(AB$1,$D184)),MAX(N$1:N183)+1)</f>
        <v>0</v>
      </c>
      <c r="O184" s="12" t="b">
        <f>IF(ISNUMBER(SEARCH(AC$1,$D184)),MAX(O$1:O183)+1)</f>
        <v>0</v>
      </c>
      <c r="P184" s="12" t="b">
        <f>IF(ISNUMBER(SEARCH(AD$1,$D184)),MAX(P$1:P183)+1)</f>
        <v>0</v>
      </c>
      <c r="Q184" s="12" t="str">
        <f>'AB Touchpoint System Workbook'!K195</f>
        <v>Client 183</v>
      </c>
      <c r="R184" s="13">
        <f t="shared" si="5"/>
        <v>183</v>
      </c>
      <c r="S184" s="11" t="str">
        <f>IFERROR(VLOOKUP($R184,E:$Q,13,0),"")</f>
        <v/>
      </c>
      <c r="T184" s="11" t="str">
        <f>IFERROR(VLOOKUP($R184,F:$Q,12,0),"")</f>
        <v/>
      </c>
      <c r="U184" s="11" t="str">
        <f>IFERROR(VLOOKUP($R184,G:$Q,11,0),"")</f>
        <v/>
      </c>
      <c r="V184" s="11" t="str">
        <f>IFERROR(VLOOKUP($R184,H:$Q,10,0),"")</f>
        <v/>
      </c>
      <c r="W184" s="11" t="str">
        <f>IFERROR(VLOOKUP($R184,I:$Q,9,0),"")</f>
        <v/>
      </c>
      <c r="X184" s="11" t="str">
        <f>IFERROR(VLOOKUP($R184,J:$Q,8,0),"")</f>
        <v/>
      </c>
      <c r="Y184" s="11" t="str">
        <f>IFERROR(VLOOKUP($R184,K:$Q,7,0),"")</f>
        <v/>
      </c>
      <c r="Z184" s="11" t="str">
        <f>IFERROR(VLOOKUP($R184,L:$Q,6,0),"")</f>
        <v/>
      </c>
      <c r="AA184" s="11" t="str">
        <f>IFERROR(VLOOKUP($R184,M:$Q,5,0),"")</f>
        <v/>
      </c>
      <c r="AB184" s="11" t="str">
        <f>IFERROR(VLOOKUP($R184,N:$Q,4,0),"")</f>
        <v/>
      </c>
      <c r="AC184" s="11" t="str">
        <f>IFERROR(VLOOKUP($R184,O:$Q,3,0),"")</f>
        <v/>
      </c>
      <c r="AD184" s="11" t="str">
        <f>IFERROR(VLOOKUP($R184,P:$Q,2,0),"")</f>
        <v/>
      </c>
    </row>
    <row r="185" spans="1:30" x14ac:dyDescent="0.15">
      <c r="A185" s="9">
        <f>'AB Touchpoint System Workbook'!Z196</f>
        <v>43191</v>
      </c>
      <c r="B185" s="11">
        <f t="shared" si="4"/>
        <v>4</v>
      </c>
      <c r="C185" s="12" t="s">
        <v>23</v>
      </c>
      <c r="D185" s="12" t="e">
        <f>Q185&amp;C185&amp;'AB Touchpoint System Workbook'!#REF!</f>
        <v>#REF!</v>
      </c>
      <c r="E185" s="12" t="b">
        <f>IF(ISNUMBER(SEARCH(S$1,$D185)),MAX(E$1:E184)+1)</f>
        <v>0</v>
      </c>
      <c r="F185" s="12" t="b">
        <f>IF(ISNUMBER(SEARCH(T$1,$D185)),MAX(F$1:F184)+1)</f>
        <v>0</v>
      </c>
      <c r="G185" s="12" t="b">
        <f>IF(ISNUMBER(SEARCH(U$1,$D185)),MAX(G$1:G184)+1)</f>
        <v>0</v>
      </c>
      <c r="H185" s="12" t="b">
        <f>IF(ISNUMBER(SEARCH(V$1,$D185)),MAX(H$1:H184)+1)</f>
        <v>0</v>
      </c>
      <c r="I185" s="12" t="b">
        <f>IF(ISNUMBER(SEARCH(W$1,$D185)),MAX(I$1:I184)+1)</f>
        <v>0</v>
      </c>
      <c r="J185" s="12" t="b">
        <f>IF(ISNUMBER(SEARCH(X$1,$D185)),MAX(J$1:J184)+1)</f>
        <v>0</v>
      </c>
      <c r="K185" s="12" t="b">
        <f>IF(ISNUMBER(SEARCH(Y$1,$D185)),MAX(K$1:K184)+1)</f>
        <v>0</v>
      </c>
      <c r="L185" s="12" t="b">
        <f>IF(ISNUMBER(SEARCH(Z$1,$D185)),MAX(L$1:L184)+1)</f>
        <v>0</v>
      </c>
      <c r="M185" s="12" t="b">
        <f>IF(ISNUMBER(SEARCH(AA$1,$D185)),MAX(M$1:M184)+1)</f>
        <v>0</v>
      </c>
      <c r="N185" s="12" t="b">
        <f>IF(ISNUMBER(SEARCH(AB$1,$D185)),MAX(N$1:N184)+1)</f>
        <v>0</v>
      </c>
      <c r="O185" s="12" t="b">
        <f>IF(ISNUMBER(SEARCH(AC$1,$D185)),MAX(O$1:O184)+1)</f>
        <v>0</v>
      </c>
      <c r="P185" s="12" t="b">
        <f>IF(ISNUMBER(SEARCH(AD$1,$D185)),MAX(P$1:P184)+1)</f>
        <v>0</v>
      </c>
      <c r="Q185" s="12" t="str">
        <f>'AB Touchpoint System Workbook'!K196</f>
        <v>Client 184</v>
      </c>
      <c r="R185" s="13">
        <f t="shared" si="5"/>
        <v>184</v>
      </c>
      <c r="S185" s="11" t="str">
        <f>IFERROR(VLOOKUP($R185,E:$Q,13,0),"")</f>
        <v/>
      </c>
      <c r="T185" s="11" t="str">
        <f>IFERROR(VLOOKUP($R185,F:$Q,12,0),"")</f>
        <v/>
      </c>
      <c r="U185" s="11" t="str">
        <f>IFERROR(VLOOKUP($R185,G:$Q,11,0),"")</f>
        <v/>
      </c>
      <c r="V185" s="11" t="str">
        <f>IFERROR(VLOOKUP($R185,H:$Q,10,0),"")</f>
        <v/>
      </c>
      <c r="W185" s="11" t="str">
        <f>IFERROR(VLOOKUP($R185,I:$Q,9,0),"")</f>
        <v/>
      </c>
      <c r="X185" s="11" t="str">
        <f>IFERROR(VLOOKUP($R185,J:$Q,8,0),"")</f>
        <v/>
      </c>
      <c r="Y185" s="11" t="str">
        <f>IFERROR(VLOOKUP($R185,K:$Q,7,0),"")</f>
        <v/>
      </c>
      <c r="Z185" s="11" t="str">
        <f>IFERROR(VLOOKUP($R185,L:$Q,6,0),"")</f>
        <v/>
      </c>
      <c r="AA185" s="11" t="str">
        <f>IFERROR(VLOOKUP($R185,M:$Q,5,0),"")</f>
        <v/>
      </c>
      <c r="AB185" s="11" t="str">
        <f>IFERROR(VLOOKUP($R185,N:$Q,4,0),"")</f>
        <v/>
      </c>
      <c r="AC185" s="11" t="str">
        <f>IFERROR(VLOOKUP($R185,O:$Q,3,0),"")</f>
        <v/>
      </c>
      <c r="AD185" s="11" t="str">
        <f>IFERROR(VLOOKUP($R185,P:$Q,2,0),"")</f>
        <v/>
      </c>
    </row>
    <row r="186" spans="1:30" x14ac:dyDescent="0.15">
      <c r="A186" s="9">
        <f>'AB Touchpoint System Workbook'!Z197</f>
        <v>43221</v>
      </c>
      <c r="B186" s="11">
        <f t="shared" si="4"/>
        <v>5</v>
      </c>
      <c r="C186" s="12" t="s">
        <v>24</v>
      </c>
      <c r="D186" s="12" t="e">
        <f>Q186&amp;C186&amp;'AB Touchpoint System Workbook'!#REF!</f>
        <v>#REF!</v>
      </c>
      <c r="E186" s="12" t="b">
        <f>IF(ISNUMBER(SEARCH(S$1,$D186)),MAX(E$1:E185)+1)</f>
        <v>0</v>
      </c>
      <c r="F186" s="12" t="b">
        <f>IF(ISNUMBER(SEARCH(T$1,$D186)),MAX(F$1:F185)+1)</f>
        <v>0</v>
      </c>
      <c r="G186" s="12" t="b">
        <f>IF(ISNUMBER(SEARCH(U$1,$D186)),MAX(G$1:G185)+1)</f>
        <v>0</v>
      </c>
      <c r="H186" s="12" t="b">
        <f>IF(ISNUMBER(SEARCH(V$1,$D186)),MAX(H$1:H185)+1)</f>
        <v>0</v>
      </c>
      <c r="I186" s="12" t="b">
        <f>IF(ISNUMBER(SEARCH(W$1,$D186)),MAX(I$1:I185)+1)</f>
        <v>0</v>
      </c>
      <c r="J186" s="12" t="b">
        <f>IF(ISNUMBER(SEARCH(X$1,$D186)),MAX(J$1:J185)+1)</f>
        <v>0</v>
      </c>
      <c r="K186" s="12" t="b">
        <f>IF(ISNUMBER(SEARCH(Y$1,$D186)),MAX(K$1:K185)+1)</f>
        <v>0</v>
      </c>
      <c r="L186" s="12" t="b">
        <f>IF(ISNUMBER(SEARCH(Z$1,$D186)),MAX(L$1:L185)+1)</f>
        <v>0</v>
      </c>
      <c r="M186" s="12" t="b">
        <f>IF(ISNUMBER(SEARCH(AA$1,$D186)),MAX(M$1:M185)+1)</f>
        <v>0</v>
      </c>
      <c r="N186" s="12" t="b">
        <f>IF(ISNUMBER(SEARCH(AB$1,$D186)),MAX(N$1:N185)+1)</f>
        <v>0</v>
      </c>
      <c r="O186" s="12" t="b">
        <f>IF(ISNUMBER(SEARCH(AC$1,$D186)),MAX(O$1:O185)+1)</f>
        <v>0</v>
      </c>
      <c r="P186" s="12" t="b">
        <f>IF(ISNUMBER(SEARCH(AD$1,$D186)),MAX(P$1:P185)+1)</f>
        <v>0</v>
      </c>
      <c r="Q186" s="12" t="str">
        <f>'AB Touchpoint System Workbook'!K197</f>
        <v>Client 185</v>
      </c>
      <c r="R186" s="13">
        <f t="shared" si="5"/>
        <v>185</v>
      </c>
      <c r="S186" s="11" t="str">
        <f>IFERROR(VLOOKUP($R186,E:$Q,13,0),"")</f>
        <v/>
      </c>
      <c r="T186" s="11" t="str">
        <f>IFERROR(VLOOKUP($R186,F:$Q,12,0),"")</f>
        <v/>
      </c>
      <c r="U186" s="11" t="str">
        <f>IFERROR(VLOOKUP($R186,G:$Q,11,0),"")</f>
        <v/>
      </c>
      <c r="V186" s="11" t="str">
        <f>IFERROR(VLOOKUP($R186,H:$Q,10,0),"")</f>
        <v/>
      </c>
      <c r="W186" s="11" t="str">
        <f>IFERROR(VLOOKUP($R186,I:$Q,9,0),"")</f>
        <v/>
      </c>
      <c r="X186" s="11" t="str">
        <f>IFERROR(VLOOKUP($R186,J:$Q,8,0),"")</f>
        <v/>
      </c>
      <c r="Y186" s="11" t="str">
        <f>IFERROR(VLOOKUP($R186,K:$Q,7,0),"")</f>
        <v/>
      </c>
      <c r="Z186" s="11" t="str">
        <f>IFERROR(VLOOKUP($R186,L:$Q,6,0),"")</f>
        <v/>
      </c>
      <c r="AA186" s="11" t="str">
        <f>IFERROR(VLOOKUP($R186,M:$Q,5,0),"")</f>
        <v/>
      </c>
      <c r="AB186" s="11" t="str">
        <f>IFERROR(VLOOKUP($R186,N:$Q,4,0),"")</f>
        <v/>
      </c>
      <c r="AC186" s="11" t="str">
        <f>IFERROR(VLOOKUP($R186,O:$Q,3,0),"")</f>
        <v/>
      </c>
      <c r="AD186" s="11" t="str">
        <f>IFERROR(VLOOKUP($R186,P:$Q,2,0),"")</f>
        <v/>
      </c>
    </row>
    <row r="187" spans="1:30" x14ac:dyDescent="0.15">
      <c r="A187" s="9">
        <f>'AB Touchpoint System Workbook'!Z198</f>
        <v>43252</v>
      </c>
      <c r="B187" s="11">
        <f t="shared" si="4"/>
        <v>6</v>
      </c>
      <c r="C187" s="12" t="s">
        <v>25</v>
      </c>
      <c r="D187" s="12" t="e">
        <f>Q187&amp;C187&amp;'AB Touchpoint System Workbook'!#REF!</f>
        <v>#REF!</v>
      </c>
      <c r="E187" s="12" t="b">
        <f>IF(ISNUMBER(SEARCH(S$1,$D187)),MAX(E$1:E186)+1)</f>
        <v>0</v>
      </c>
      <c r="F187" s="12" t="b">
        <f>IF(ISNUMBER(SEARCH(T$1,$D187)),MAX(F$1:F186)+1)</f>
        <v>0</v>
      </c>
      <c r="G187" s="12" t="b">
        <f>IF(ISNUMBER(SEARCH(U$1,$D187)),MAX(G$1:G186)+1)</f>
        <v>0</v>
      </c>
      <c r="H187" s="12" t="b">
        <f>IF(ISNUMBER(SEARCH(V$1,$D187)),MAX(H$1:H186)+1)</f>
        <v>0</v>
      </c>
      <c r="I187" s="12" t="b">
        <f>IF(ISNUMBER(SEARCH(W$1,$D187)),MAX(I$1:I186)+1)</f>
        <v>0</v>
      </c>
      <c r="J187" s="12" t="b">
        <f>IF(ISNUMBER(SEARCH(X$1,$D187)),MAX(J$1:J186)+1)</f>
        <v>0</v>
      </c>
      <c r="K187" s="12" t="b">
        <f>IF(ISNUMBER(SEARCH(Y$1,$D187)),MAX(K$1:K186)+1)</f>
        <v>0</v>
      </c>
      <c r="L187" s="12" t="b">
        <f>IF(ISNUMBER(SEARCH(Z$1,$D187)),MAX(L$1:L186)+1)</f>
        <v>0</v>
      </c>
      <c r="M187" s="12" t="b">
        <f>IF(ISNUMBER(SEARCH(AA$1,$D187)),MAX(M$1:M186)+1)</f>
        <v>0</v>
      </c>
      <c r="N187" s="12" t="b">
        <f>IF(ISNUMBER(SEARCH(AB$1,$D187)),MAX(N$1:N186)+1)</f>
        <v>0</v>
      </c>
      <c r="O187" s="12" t="b">
        <f>IF(ISNUMBER(SEARCH(AC$1,$D187)),MAX(O$1:O186)+1)</f>
        <v>0</v>
      </c>
      <c r="P187" s="12" t="b">
        <f>IF(ISNUMBER(SEARCH(AD$1,$D187)),MAX(P$1:P186)+1)</f>
        <v>0</v>
      </c>
      <c r="Q187" s="12" t="str">
        <f>'AB Touchpoint System Workbook'!K198</f>
        <v>Client 186</v>
      </c>
      <c r="R187" s="13">
        <f t="shared" si="5"/>
        <v>186</v>
      </c>
      <c r="S187" s="11" t="str">
        <f>IFERROR(VLOOKUP($R187,E:$Q,13,0),"")</f>
        <v/>
      </c>
      <c r="T187" s="11" t="str">
        <f>IFERROR(VLOOKUP($R187,F:$Q,12,0),"")</f>
        <v/>
      </c>
      <c r="U187" s="11" t="str">
        <f>IFERROR(VLOOKUP($R187,G:$Q,11,0),"")</f>
        <v/>
      </c>
      <c r="V187" s="11" t="str">
        <f>IFERROR(VLOOKUP($R187,H:$Q,10,0),"")</f>
        <v/>
      </c>
      <c r="W187" s="11" t="str">
        <f>IFERROR(VLOOKUP($R187,I:$Q,9,0),"")</f>
        <v/>
      </c>
      <c r="X187" s="11" t="str">
        <f>IFERROR(VLOOKUP($R187,J:$Q,8,0),"")</f>
        <v/>
      </c>
      <c r="Y187" s="11" t="str">
        <f>IFERROR(VLOOKUP($R187,K:$Q,7,0),"")</f>
        <v/>
      </c>
      <c r="Z187" s="11" t="str">
        <f>IFERROR(VLOOKUP($R187,L:$Q,6,0),"")</f>
        <v/>
      </c>
      <c r="AA187" s="11" t="str">
        <f>IFERROR(VLOOKUP($R187,M:$Q,5,0),"")</f>
        <v/>
      </c>
      <c r="AB187" s="11" t="str">
        <f>IFERROR(VLOOKUP($R187,N:$Q,4,0),"")</f>
        <v/>
      </c>
      <c r="AC187" s="11" t="str">
        <f>IFERROR(VLOOKUP($R187,O:$Q,3,0),"")</f>
        <v/>
      </c>
      <c r="AD187" s="11" t="str">
        <f>IFERROR(VLOOKUP($R187,P:$Q,2,0),"")</f>
        <v/>
      </c>
    </row>
    <row r="188" spans="1:30" x14ac:dyDescent="0.15">
      <c r="A188" s="9">
        <f>'AB Touchpoint System Workbook'!Z199</f>
        <v>43282</v>
      </c>
      <c r="B188" s="11">
        <f t="shared" si="4"/>
        <v>7</v>
      </c>
      <c r="C188" s="12" t="s">
        <v>26</v>
      </c>
      <c r="D188" s="12" t="e">
        <f>Q188&amp;C188&amp;'AB Touchpoint System Workbook'!#REF!</f>
        <v>#REF!</v>
      </c>
      <c r="E188" s="12" t="b">
        <f>IF(ISNUMBER(SEARCH(S$1,$D188)),MAX(E$1:E187)+1)</f>
        <v>0</v>
      </c>
      <c r="F188" s="12" t="b">
        <f>IF(ISNUMBER(SEARCH(T$1,$D188)),MAX(F$1:F187)+1)</f>
        <v>0</v>
      </c>
      <c r="G188" s="12" t="b">
        <f>IF(ISNUMBER(SEARCH(U$1,$D188)),MAX(G$1:G187)+1)</f>
        <v>0</v>
      </c>
      <c r="H188" s="12" t="b">
        <f>IF(ISNUMBER(SEARCH(V$1,$D188)),MAX(H$1:H187)+1)</f>
        <v>0</v>
      </c>
      <c r="I188" s="12" t="b">
        <f>IF(ISNUMBER(SEARCH(W$1,$D188)),MAX(I$1:I187)+1)</f>
        <v>0</v>
      </c>
      <c r="J188" s="12" t="b">
        <f>IF(ISNUMBER(SEARCH(X$1,$D188)),MAX(J$1:J187)+1)</f>
        <v>0</v>
      </c>
      <c r="K188" s="12" t="b">
        <f>IF(ISNUMBER(SEARCH(Y$1,$D188)),MAX(K$1:K187)+1)</f>
        <v>0</v>
      </c>
      <c r="L188" s="12" t="b">
        <f>IF(ISNUMBER(SEARCH(Z$1,$D188)),MAX(L$1:L187)+1)</f>
        <v>0</v>
      </c>
      <c r="M188" s="12" t="b">
        <f>IF(ISNUMBER(SEARCH(AA$1,$D188)),MAX(M$1:M187)+1)</f>
        <v>0</v>
      </c>
      <c r="N188" s="12" t="b">
        <f>IF(ISNUMBER(SEARCH(AB$1,$D188)),MAX(N$1:N187)+1)</f>
        <v>0</v>
      </c>
      <c r="O188" s="12" t="b">
        <f>IF(ISNUMBER(SEARCH(AC$1,$D188)),MAX(O$1:O187)+1)</f>
        <v>0</v>
      </c>
      <c r="P188" s="12" t="b">
        <f>IF(ISNUMBER(SEARCH(AD$1,$D188)),MAX(P$1:P187)+1)</f>
        <v>0</v>
      </c>
      <c r="Q188" s="12" t="str">
        <f>'AB Touchpoint System Workbook'!K199</f>
        <v>Client 187</v>
      </c>
      <c r="R188" s="13">
        <f t="shared" si="5"/>
        <v>187</v>
      </c>
      <c r="S188" s="11" t="str">
        <f>IFERROR(VLOOKUP($R188,E:$Q,13,0),"")</f>
        <v/>
      </c>
      <c r="T188" s="11" t="str">
        <f>IFERROR(VLOOKUP($R188,F:$Q,12,0),"")</f>
        <v/>
      </c>
      <c r="U188" s="11" t="str">
        <f>IFERROR(VLOOKUP($R188,G:$Q,11,0),"")</f>
        <v/>
      </c>
      <c r="V188" s="11" t="str">
        <f>IFERROR(VLOOKUP($R188,H:$Q,10,0),"")</f>
        <v/>
      </c>
      <c r="W188" s="11" t="str">
        <f>IFERROR(VLOOKUP($R188,I:$Q,9,0),"")</f>
        <v/>
      </c>
      <c r="X188" s="11" t="str">
        <f>IFERROR(VLOOKUP($R188,J:$Q,8,0),"")</f>
        <v/>
      </c>
      <c r="Y188" s="11" t="str">
        <f>IFERROR(VLOOKUP($R188,K:$Q,7,0),"")</f>
        <v/>
      </c>
      <c r="Z188" s="11" t="str">
        <f>IFERROR(VLOOKUP($R188,L:$Q,6,0),"")</f>
        <v/>
      </c>
      <c r="AA188" s="11" t="str">
        <f>IFERROR(VLOOKUP($R188,M:$Q,5,0),"")</f>
        <v/>
      </c>
      <c r="AB188" s="11" t="str">
        <f>IFERROR(VLOOKUP($R188,N:$Q,4,0),"")</f>
        <v/>
      </c>
      <c r="AC188" s="11" t="str">
        <f>IFERROR(VLOOKUP($R188,O:$Q,3,0),"")</f>
        <v/>
      </c>
      <c r="AD188" s="11" t="str">
        <f>IFERROR(VLOOKUP($R188,P:$Q,2,0),"")</f>
        <v/>
      </c>
    </row>
    <row r="189" spans="1:30" x14ac:dyDescent="0.15">
      <c r="A189" s="9">
        <f>'AB Touchpoint System Workbook'!Z200</f>
        <v>43313</v>
      </c>
      <c r="B189" s="11">
        <f t="shared" si="4"/>
        <v>8</v>
      </c>
      <c r="C189" s="12" t="s">
        <v>27</v>
      </c>
      <c r="D189" s="12" t="e">
        <f>Q189&amp;C189&amp;'AB Touchpoint System Workbook'!#REF!</f>
        <v>#REF!</v>
      </c>
      <c r="E189" s="12" t="b">
        <f>IF(ISNUMBER(SEARCH(S$1,$D189)),MAX(E$1:E188)+1)</f>
        <v>0</v>
      </c>
      <c r="F189" s="12" t="b">
        <f>IF(ISNUMBER(SEARCH(T$1,$D189)),MAX(F$1:F188)+1)</f>
        <v>0</v>
      </c>
      <c r="G189" s="12" t="b">
        <f>IF(ISNUMBER(SEARCH(U$1,$D189)),MAX(G$1:G188)+1)</f>
        <v>0</v>
      </c>
      <c r="H189" s="12" t="b">
        <f>IF(ISNUMBER(SEARCH(V$1,$D189)),MAX(H$1:H188)+1)</f>
        <v>0</v>
      </c>
      <c r="I189" s="12" t="b">
        <f>IF(ISNUMBER(SEARCH(W$1,$D189)),MAX(I$1:I188)+1)</f>
        <v>0</v>
      </c>
      <c r="J189" s="12" t="b">
        <f>IF(ISNUMBER(SEARCH(X$1,$D189)),MAX(J$1:J188)+1)</f>
        <v>0</v>
      </c>
      <c r="K189" s="12" t="b">
        <f>IF(ISNUMBER(SEARCH(Y$1,$D189)),MAX(K$1:K188)+1)</f>
        <v>0</v>
      </c>
      <c r="L189" s="12" t="b">
        <f>IF(ISNUMBER(SEARCH(Z$1,$D189)),MAX(L$1:L188)+1)</f>
        <v>0</v>
      </c>
      <c r="M189" s="12" t="b">
        <f>IF(ISNUMBER(SEARCH(AA$1,$D189)),MAX(M$1:M188)+1)</f>
        <v>0</v>
      </c>
      <c r="N189" s="12" t="b">
        <f>IF(ISNUMBER(SEARCH(AB$1,$D189)),MAX(N$1:N188)+1)</f>
        <v>0</v>
      </c>
      <c r="O189" s="12" t="b">
        <f>IF(ISNUMBER(SEARCH(AC$1,$D189)),MAX(O$1:O188)+1)</f>
        <v>0</v>
      </c>
      <c r="P189" s="12" t="b">
        <f>IF(ISNUMBER(SEARCH(AD$1,$D189)),MAX(P$1:P188)+1)</f>
        <v>0</v>
      </c>
      <c r="Q189" s="12" t="str">
        <f>'AB Touchpoint System Workbook'!K200</f>
        <v>Client 188</v>
      </c>
      <c r="R189" s="13">
        <f t="shared" si="5"/>
        <v>188</v>
      </c>
      <c r="S189" s="11" t="str">
        <f>IFERROR(VLOOKUP($R189,E:$Q,13,0),"")</f>
        <v/>
      </c>
      <c r="T189" s="11" t="str">
        <f>IFERROR(VLOOKUP($R189,F:$Q,12,0),"")</f>
        <v/>
      </c>
      <c r="U189" s="11" t="str">
        <f>IFERROR(VLOOKUP($R189,G:$Q,11,0),"")</f>
        <v/>
      </c>
      <c r="V189" s="11" t="str">
        <f>IFERROR(VLOOKUP($R189,H:$Q,10,0),"")</f>
        <v/>
      </c>
      <c r="W189" s="11" t="str">
        <f>IFERROR(VLOOKUP($R189,I:$Q,9,0),"")</f>
        <v/>
      </c>
      <c r="X189" s="11" t="str">
        <f>IFERROR(VLOOKUP($R189,J:$Q,8,0),"")</f>
        <v/>
      </c>
      <c r="Y189" s="11" t="str">
        <f>IFERROR(VLOOKUP($R189,K:$Q,7,0),"")</f>
        <v/>
      </c>
      <c r="Z189" s="11" t="str">
        <f>IFERROR(VLOOKUP($R189,L:$Q,6,0),"")</f>
        <v/>
      </c>
      <c r="AA189" s="11" t="str">
        <f>IFERROR(VLOOKUP($R189,M:$Q,5,0),"")</f>
        <v/>
      </c>
      <c r="AB189" s="11" t="str">
        <f>IFERROR(VLOOKUP($R189,N:$Q,4,0),"")</f>
        <v/>
      </c>
      <c r="AC189" s="11" t="str">
        <f>IFERROR(VLOOKUP($R189,O:$Q,3,0),"")</f>
        <v/>
      </c>
      <c r="AD189" s="11" t="str">
        <f>IFERROR(VLOOKUP($R189,P:$Q,2,0),"")</f>
        <v/>
      </c>
    </row>
    <row r="190" spans="1:30" x14ac:dyDescent="0.15">
      <c r="A190" s="9">
        <f>'AB Touchpoint System Workbook'!Z201</f>
        <v>43344</v>
      </c>
      <c r="B190" s="11">
        <f t="shared" si="4"/>
        <v>9</v>
      </c>
      <c r="C190" s="12" t="s">
        <v>28</v>
      </c>
      <c r="D190" s="12" t="e">
        <f>Q190&amp;C190&amp;'AB Touchpoint System Workbook'!#REF!</f>
        <v>#REF!</v>
      </c>
      <c r="E190" s="12" t="b">
        <f>IF(ISNUMBER(SEARCH(S$1,$D190)),MAX(E$1:E189)+1)</f>
        <v>0</v>
      </c>
      <c r="F190" s="12" t="b">
        <f>IF(ISNUMBER(SEARCH(T$1,$D190)),MAX(F$1:F189)+1)</f>
        <v>0</v>
      </c>
      <c r="G190" s="12" t="b">
        <f>IF(ISNUMBER(SEARCH(U$1,$D190)),MAX(G$1:G189)+1)</f>
        <v>0</v>
      </c>
      <c r="H190" s="12" t="b">
        <f>IF(ISNUMBER(SEARCH(V$1,$D190)),MAX(H$1:H189)+1)</f>
        <v>0</v>
      </c>
      <c r="I190" s="12" t="b">
        <f>IF(ISNUMBER(SEARCH(W$1,$D190)),MAX(I$1:I189)+1)</f>
        <v>0</v>
      </c>
      <c r="J190" s="12" t="b">
        <f>IF(ISNUMBER(SEARCH(X$1,$D190)),MAX(J$1:J189)+1)</f>
        <v>0</v>
      </c>
      <c r="K190" s="12" t="b">
        <f>IF(ISNUMBER(SEARCH(Y$1,$D190)),MAX(K$1:K189)+1)</f>
        <v>0</v>
      </c>
      <c r="L190" s="12" t="b">
        <f>IF(ISNUMBER(SEARCH(Z$1,$D190)),MAX(L$1:L189)+1)</f>
        <v>0</v>
      </c>
      <c r="M190" s="12" t="b">
        <f>IF(ISNUMBER(SEARCH(AA$1,$D190)),MAX(M$1:M189)+1)</f>
        <v>0</v>
      </c>
      <c r="N190" s="12" t="b">
        <f>IF(ISNUMBER(SEARCH(AB$1,$D190)),MAX(N$1:N189)+1)</f>
        <v>0</v>
      </c>
      <c r="O190" s="12" t="b">
        <f>IF(ISNUMBER(SEARCH(AC$1,$D190)),MAX(O$1:O189)+1)</f>
        <v>0</v>
      </c>
      <c r="P190" s="12" t="b">
        <f>IF(ISNUMBER(SEARCH(AD$1,$D190)),MAX(P$1:P189)+1)</f>
        <v>0</v>
      </c>
      <c r="Q190" s="12" t="str">
        <f>'AB Touchpoint System Workbook'!K201</f>
        <v>Client 189</v>
      </c>
      <c r="R190" s="13">
        <f t="shared" si="5"/>
        <v>189</v>
      </c>
      <c r="S190" s="11" t="str">
        <f>IFERROR(VLOOKUP($R190,E:$Q,13,0),"")</f>
        <v/>
      </c>
      <c r="T190" s="11" t="str">
        <f>IFERROR(VLOOKUP($R190,F:$Q,12,0),"")</f>
        <v/>
      </c>
      <c r="U190" s="11" t="str">
        <f>IFERROR(VLOOKUP($R190,G:$Q,11,0),"")</f>
        <v/>
      </c>
      <c r="V190" s="11" t="str">
        <f>IFERROR(VLOOKUP($R190,H:$Q,10,0),"")</f>
        <v/>
      </c>
      <c r="W190" s="11" t="str">
        <f>IFERROR(VLOOKUP($R190,I:$Q,9,0),"")</f>
        <v/>
      </c>
      <c r="X190" s="11" t="str">
        <f>IFERROR(VLOOKUP($R190,J:$Q,8,0),"")</f>
        <v/>
      </c>
      <c r="Y190" s="11" t="str">
        <f>IFERROR(VLOOKUP($R190,K:$Q,7,0),"")</f>
        <v/>
      </c>
      <c r="Z190" s="11" t="str">
        <f>IFERROR(VLOOKUP($R190,L:$Q,6,0),"")</f>
        <v/>
      </c>
      <c r="AA190" s="11" t="str">
        <f>IFERROR(VLOOKUP($R190,M:$Q,5,0),"")</f>
        <v/>
      </c>
      <c r="AB190" s="11" t="str">
        <f>IFERROR(VLOOKUP($R190,N:$Q,4,0),"")</f>
        <v/>
      </c>
      <c r="AC190" s="11" t="str">
        <f>IFERROR(VLOOKUP($R190,O:$Q,3,0),"")</f>
        <v/>
      </c>
      <c r="AD190" s="11" t="str">
        <f>IFERROR(VLOOKUP($R190,P:$Q,2,0),"")</f>
        <v/>
      </c>
    </row>
    <row r="191" spans="1:30" x14ac:dyDescent="0.15">
      <c r="A191" s="9">
        <f>'AB Touchpoint System Workbook'!Z202</f>
        <v>43374</v>
      </c>
      <c r="B191" s="11">
        <f t="shared" si="4"/>
        <v>10</v>
      </c>
      <c r="C191" s="12" t="s">
        <v>1</v>
      </c>
      <c r="D191" s="12" t="e">
        <f>Q191&amp;C191&amp;'AB Touchpoint System Workbook'!#REF!</f>
        <v>#REF!</v>
      </c>
      <c r="E191" s="12" t="b">
        <f>IF(ISNUMBER(SEARCH(S$1,$D191)),MAX(E$1:E190)+1)</f>
        <v>0</v>
      </c>
      <c r="F191" s="12" t="b">
        <f>IF(ISNUMBER(SEARCH(T$1,$D191)),MAX(F$1:F190)+1)</f>
        <v>0</v>
      </c>
      <c r="G191" s="12" t="b">
        <f>IF(ISNUMBER(SEARCH(U$1,$D191)),MAX(G$1:G190)+1)</f>
        <v>0</v>
      </c>
      <c r="H191" s="12" t="b">
        <f>IF(ISNUMBER(SEARCH(V$1,$D191)),MAX(H$1:H190)+1)</f>
        <v>0</v>
      </c>
      <c r="I191" s="12" t="b">
        <f>IF(ISNUMBER(SEARCH(W$1,$D191)),MAX(I$1:I190)+1)</f>
        <v>0</v>
      </c>
      <c r="J191" s="12" t="b">
        <f>IF(ISNUMBER(SEARCH(X$1,$D191)),MAX(J$1:J190)+1)</f>
        <v>0</v>
      </c>
      <c r="K191" s="12" t="b">
        <f>IF(ISNUMBER(SEARCH(Y$1,$D191)),MAX(K$1:K190)+1)</f>
        <v>0</v>
      </c>
      <c r="L191" s="12" t="b">
        <f>IF(ISNUMBER(SEARCH(Z$1,$D191)),MAX(L$1:L190)+1)</f>
        <v>0</v>
      </c>
      <c r="M191" s="12" t="b">
        <f>IF(ISNUMBER(SEARCH(AA$1,$D191)),MAX(M$1:M190)+1)</f>
        <v>0</v>
      </c>
      <c r="N191" s="12" t="b">
        <f>IF(ISNUMBER(SEARCH(AB$1,$D191)),MAX(N$1:N190)+1)</f>
        <v>0</v>
      </c>
      <c r="O191" s="12" t="b">
        <f>IF(ISNUMBER(SEARCH(AC$1,$D191)),MAX(O$1:O190)+1)</f>
        <v>0</v>
      </c>
      <c r="P191" s="12" t="b">
        <f>IF(ISNUMBER(SEARCH(AD$1,$D191)),MAX(P$1:P190)+1)</f>
        <v>0</v>
      </c>
      <c r="Q191" s="12" t="str">
        <f>'AB Touchpoint System Workbook'!K202</f>
        <v>Client 190</v>
      </c>
      <c r="R191" s="13">
        <f t="shared" si="5"/>
        <v>190</v>
      </c>
      <c r="S191" s="11" t="str">
        <f>IFERROR(VLOOKUP($R191,E:$Q,13,0),"")</f>
        <v/>
      </c>
      <c r="T191" s="11" t="str">
        <f>IFERROR(VLOOKUP($R191,F:$Q,12,0),"")</f>
        <v/>
      </c>
      <c r="U191" s="11" t="str">
        <f>IFERROR(VLOOKUP($R191,G:$Q,11,0),"")</f>
        <v/>
      </c>
      <c r="V191" s="11" t="str">
        <f>IFERROR(VLOOKUP($R191,H:$Q,10,0),"")</f>
        <v/>
      </c>
      <c r="W191" s="11" t="str">
        <f>IFERROR(VLOOKUP($R191,I:$Q,9,0),"")</f>
        <v/>
      </c>
      <c r="X191" s="11" t="str">
        <f>IFERROR(VLOOKUP($R191,J:$Q,8,0),"")</f>
        <v/>
      </c>
      <c r="Y191" s="11" t="str">
        <f>IFERROR(VLOOKUP($R191,K:$Q,7,0),"")</f>
        <v/>
      </c>
      <c r="Z191" s="11" t="str">
        <f>IFERROR(VLOOKUP($R191,L:$Q,6,0),"")</f>
        <v/>
      </c>
      <c r="AA191" s="11" t="str">
        <f>IFERROR(VLOOKUP($R191,M:$Q,5,0),"")</f>
        <v/>
      </c>
      <c r="AB191" s="11" t="str">
        <f>IFERROR(VLOOKUP($R191,N:$Q,4,0),"")</f>
        <v/>
      </c>
      <c r="AC191" s="11" t="str">
        <f>IFERROR(VLOOKUP($R191,O:$Q,3,0),"")</f>
        <v/>
      </c>
      <c r="AD191" s="11" t="str">
        <f>IFERROR(VLOOKUP($R191,P:$Q,2,0),"")</f>
        <v/>
      </c>
    </row>
    <row r="192" spans="1:30" x14ac:dyDescent="0.15">
      <c r="A192" s="9">
        <f>'AB Touchpoint System Workbook'!Z203</f>
        <v>43405</v>
      </c>
      <c r="B192" s="11">
        <f t="shared" si="4"/>
        <v>11</v>
      </c>
      <c r="C192" s="12" t="s">
        <v>18</v>
      </c>
      <c r="D192" s="12" t="e">
        <f>Q192&amp;C192&amp;'AB Touchpoint System Workbook'!#REF!</f>
        <v>#REF!</v>
      </c>
      <c r="E192" s="12" t="b">
        <f>IF(ISNUMBER(SEARCH(S$1,$D192)),MAX(E$1:E191)+1)</f>
        <v>0</v>
      </c>
      <c r="F192" s="12" t="b">
        <f>IF(ISNUMBER(SEARCH(T$1,$D192)),MAX(F$1:F191)+1)</f>
        <v>0</v>
      </c>
      <c r="G192" s="12" t="b">
        <f>IF(ISNUMBER(SEARCH(U$1,$D192)),MAX(G$1:G191)+1)</f>
        <v>0</v>
      </c>
      <c r="H192" s="12" t="b">
        <f>IF(ISNUMBER(SEARCH(V$1,$D192)),MAX(H$1:H191)+1)</f>
        <v>0</v>
      </c>
      <c r="I192" s="12" t="b">
        <f>IF(ISNUMBER(SEARCH(W$1,$D192)),MAX(I$1:I191)+1)</f>
        <v>0</v>
      </c>
      <c r="J192" s="12" t="b">
        <f>IF(ISNUMBER(SEARCH(X$1,$D192)),MAX(J$1:J191)+1)</f>
        <v>0</v>
      </c>
      <c r="K192" s="12" t="b">
        <f>IF(ISNUMBER(SEARCH(Y$1,$D192)),MAX(K$1:K191)+1)</f>
        <v>0</v>
      </c>
      <c r="L192" s="12" t="b">
        <f>IF(ISNUMBER(SEARCH(Z$1,$D192)),MAX(L$1:L191)+1)</f>
        <v>0</v>
      </c>
      <c r="M192" s="12" t="b">
        <f>IF(ISNUMBER(SEARCH(AA$1,$D192)),MAX(M$1:M191)+1)</f>
        <v>0</v>
      </c>
      <c r="N192" s="12" t="b">
        <f>IF(ISNUMBER(SEARCH(AB$1,$D192)),MAX(N$1:N191)+1)</f>
        <v>0</v>
      </c>
      <c r="O192" s="12" t="b">
        <f>IF(ISNUMBER(SEARCH(AC$1,$D192)),MAX(O$1:O191)+1)</f>
        <v>0</v>
      </c>
      <c r="P192" s="12" t="b">
        <f>IF(ISNUMBER(SEARCH(AD$1,$D192)),MAX(P$1:P191)+1)</f>
        <v>0</v>
      </c>
      <c r="Q192" s="12" t="str">
        <f>'AB Touchpoint System Workbook'!K203</f>
        <v>Client 191</v>
      </c>
      <c r="R192" s="13">
        <f t="shared" si="5"/>
        <v>191</v>
      </c>
      <c r="S192" s="11" t="str">
        <f>IFERROR(VLOOKUP($R192,E:$Q,13,0),"")</f>
        <v/>
      </c>
      <c r="T192" s="11" t="str">
        <f>IFERROR(VLOOKUP($R192,F:$Q,12,0),"")</f>
        <v/>
      </c>
      <c r="U192" s="11" t="str">
        <f>IFERROR(VLOOKUP($R192,G:$Q,11,0),"")</f>
        <v/>
      </c>
      <c r="V192" s="11" t="str">
        <f>IFERROR(VLOOKUP($R192,H:$Q,10,0),"")</f>
        <v/>
      </c>
      <c r="W192" s="11" t="str">
        <f>IFERROR(VLOOKUP($R192,I:$Q,9,0),"")</f>
        <v/>
      </c>
      <c r="X192" s="11" t="str">
        <f>IFERROR(VLOOKUP($R192,J:$Q,8,0),"")</f>
        <v/>
      </c>
      <c r="Y192" s="11" t="str">
        <f>IFERROR(VLOOKUP($R192,K:$Q,7,0),"")</f>
        <v/>
      </c>
      <c r="Z192" s="11" t="str">
        <f>IFERROR(VLOOKUP($R192,L:$Q,6,0),"")</f>
        <v/>
      </c>
      <c r="AA192" s="11" t="str">
        <f>IFERROR(VLOOKUP($R192,M:$Q,5,0),"")</f>
        <v/>
      </c>
      <c r="AB192" s="11" t="str">
        <f>IFERROR(VLOOKUP($R192,N:$Q,4,0),"")</f>
        <v/>
      </c>
      <c r="AC192" s="11" t="str">
        <f>IFERROR(VLOOKUP($R192,O:$Q,3,0),"")</f>
        <v/>
      </c>
      <c r="AD192" s="11" t="str">
        <f>IFERROR(VLOOKUP($R192,P:$Q,2,0),"")</f>
        <v/>
      </c>
    </row>
    <row r="193" spans="1:30" x14ac:dyDescent="0.15">
      <c r="A193" s="9">
        <f>'AB Touchpoint System Workbook'!Z204</f>
        <v>43435</v>
      </c>
      <c r="B193" s="11">
        <f t="shared" si="4"/>
        <v>12</v>
      </c>
      <c r="C193" s="12" t="s">
        <v>19</v>
      </c>
      <c r="D193" s="12" t="e">
        <f>Q193&amp;C193&amp;'AB Touchpoint System Workbook'!#REF!</f>
        <v>#REF!</v>
      </c>
      <c r="E193" s="12" t="b">
        <f>IF(ISNUMBER(SEARCH(S$1,$D193)),MAX(E$1:E192)+1)</f>
        <v>0</v>
      </c>
      <c r="F193" s="12" t="b">
        <f>IF(ISNUMBER(SEARCH(T$1,$D193)),MAX(F$1:F192)+1)</f>
        <v>0</v>
      </c>
      <c r="G193" s="12" t="b">
        <f>IF(ISNUMBER(SEARCH(U$1,$D193)),MAX(G$1:G192)+1)</f>
        <v>0</v>
      </c>
      <c r="H193" s="12" t="b">
        <f>IF(ISNUMBER(SEARCH(V$1,$D193)),MAX(H$1:H192)+1)</f>
        <v>0</v>
      </c>
      <c r="I193" s="12" t="b">
        <f>IF(ISNUMBER(SEARCH(W$1,$D193)),MAX(I$1:I192)+1)</f>
        <v>0</v>
      </c>
      <c r="J193" s="12" t="b">
        <f>IF(ISNUMBER(SEARCH(X$1,$D193)),MAX(J$1:J192)+1)</f>
        <v>0</v>
      </c>
      <c r="K193" s="12" t="b">
        <f>IF(ISNUMBER(SEARCH(Y$1,$D193)),MAX(K$1:K192)+1)</f>
        <v>0</v>
      </c>
      <c r="L193" s="12" t="b">
        <f>IF(ISNUMBER(SEARCH(Z$1,$D193)),MAX(L$1:L192)+1)</f>
        <v>0</v>
      </c>
      <c r="M193" s="12" t="b">
        <f>IF(ISNUMBER(SEARCH(AA$1,$D193)),MAX(M$1:M192)+1)</f>
        <v>0</v>
      </c>
      <c r="N193" s="12" t="b">
        <f>IF(ISNUMBER(SEARCH(AB$1,$D193)),MAX(N$1:N192)+1)</f>
        <v>0</v>
      </c>
      <c r="O193" s="12" t="b">
        <f>IF(ISNUMBER(SEARCH(AC$1,$D193)),MAX(O$1:O192)+1)</f>
        <v>0</v>
      </c>
      <c r="P193" s="12" t="b">
        <f>IF(ISNUMBER(SEARCH(AD$1,$D193)),MAX(P$1:P192)+1)</f>
        <v>0</v>
      </c>
      <c r="Q193" s="12" t="str">
        <f>'AB Touchpoint System Workbook'!K204</f>
        <v>Client 192</v>
      </c>
      <c r="R193" s="13">
        <f t="shared" si="5"/>
        <v>192</v>
      </c>
      <c r="S193" s="11" t="str">
        <f>IFERROR(VLOOKUP($R193,E:$Q,13,0),"")</f>
        <v/>
      </c>
      <c r="T193" s="11" t="str">
        <f>IFERROR(VLOOKUP($R193,F:$Q,12,0),"")</f>
        <v/>
      </c>
      <c r="U193" s="11" t="str">
        <f>IFERROR(VLOOKUP($R193,G:$Q,11,0),"")</f>
        <v/>
      </c>
      <c r="V193" s="11" t="str">
        <f>IFERROR(VLOOKUP($R193,H:$Q,10,0),"")</f>
        <v/>
      </c>
      <c r="W193" s="11" t="str">
        <f>IFERROR(VLOOKUP($R193,I:$Q,9,0),"")</f>
        <v/>
      </c>
      <c r="X193" s="11" t="str">
        <f>IFERROR(VLOOKUP($R193,J:$Q,8,0),"")</f>
        <v/>
      </c>
      <c r="Y193" s="11" t="str">
        <f>IFERROR(VLOOKUP($R193,K:$Q,7,0),"")</f>
        <v/>
      </c>
      <c r="Z193" s="11" t="str">
        <f>IFERROR(VLOOKUP($R193,L:$Q,6,0),"")</f>
        <v/>
      </c>
      <c r="AA193" s="11" t="str">
        <f>IFERROR(VLOOKUP($R193,M:$Q,5,0),"")</f>
        <v/>
      </c>
      <c r="AB193" s="11" t="str">
        <f>IFERROR(VLOOKUP($R193,N:$Q,4,0),"")</f>
        <v/>
      </c>
      <c r="AC193" s="11" t="str">
        <f>IFERROR(VLOOKUP($R193,O:$Q,3,0),"")</f>
        <v/>
      </c>
      <c r="AD193" s="11" t="str">
        <f>IFERROR(VLOOKUP($R193,P:$Q,2,0),"")</f>
        <v/>
      </c>
    </row>
    <row r="194" spans="1:30" x14ac:dyDescent="0.15">
      <c r="A194" s="9">
        <f>'AB Touchpoint System Workbook'!Z205</f>
        <v>43101</v>
      </c>
      <c r="B194" s="11">
        <f t="shared" si="4"/>
        <v>1</v>
      </c>
      <c r="C194" s="12" t="s">
        <v>20</v>
      </c>
      <c r="D194" s="12" t="e">
        <f>Q194&amp;C194&amp;'AB Touchpoint System Workbook'!#REF!</f>
        <v>#REF!</v>
      </c>
      <c r="E194" s="12" t="b">
        <f>IF(ISNUMBER(SEARCH(S$1,$D194)),MAX(E$1:E193)+1)</f>
        <v>0</v>
      </c>
      <c r="F194" s="12" t="b">
        <f>IF(ISNUMBER(SEARCH(T$1,$D194)),MAX(F$1:F193)+1)</f>
        <v>0</v>
      </c>
      <c r="G194" s="12" t="b">
        <f>IF(ISNUMBER(SEARCH(U$1,$D194)),MAX(G$1:G193)+1)</f>
        <v>0</v>
      </c>
      <c r="H194" s="12" t="b">
        <f>IF(ISNUMBER(SEARCH(V$1,$D194)),MAX(H$1:H193)+1)</f>
        <v>0</v>
      </c>
      <c r="I194" s="12" t="b">
        <f>IF(ISNUMBER(SEARCH(W$1,$D194)),MAX(I$1:I193)+1)</f>
        <v>0</v>
      </c>
      <c r="J194" s="12" t="b">
        <f>IF(ISNUMBER(SEARCH(X$1,$D194)),MAX(J$1:J193)+1)</f>
        <v>0</v>
      </c>
      <c r="K194" s="12" t="b">
        <f>IF(ISNUMBER(SEARCH(Y$1,$D194)),MAX(K$1:K193)+1)</f>
        <v>0</v>
      </c>
      <c r="L194" s="12" t="b">
        <f>IF(ISNUMBER(SEARCH(Z$1,$D194)),MAX(L$1:L193)+1)</f>
        <v>0</v>
      </c>
      <c r="M194" s="12" t="b">
        <f>IF(ISNUMBER(SEARCH(AA$1,$D194)),MAX(M$1:M193)+1)</f>
        <v>0</v>
      </c>
      <c r="N194" s="12" t="b">
        <f>IF(ISNUMBER(SEARCH(AB$1,$D194)),MAX(N$1:N193)+1)</f>
        <v>0</v>
      </c>
      <c r="O194" s="12" t="b">
        <f>IF(ISNUMBER(SEARCH(AC$1,$D194)),MAX(O$1:O193)+1)</f>
        <v>0</v>
      </c>
      <c r="P194" s="12" t="b">
        <f>IF(ISNUMBER(SEARCH(AD$1,$D194)),MAX(P$1:P193)+1)</f>
        <v>0</v>
      </c>
      <c r="Q194" s="12" t="str">
        <f>'AB Touchpoint System Workbook'!K205</f>
        <v>Client 193</v>
      </c>
      <c r="R194" s="13">
        <f t="shared" si="5"/>
        <v>193</v>
      </c>
      <c r="S194" s="11" t="str">
        <f>IFERROR(VLOOKUP($R194,E:$Q,13,0),"")</f>
        <v/>
      </c>
      <c r="T194" s="11" t="str">
        <f>IFERROR(VLOOKUP($R194,F:$Q,12,0),"")</f>
        <v/>
      </c>
      <c r="U194" s="11" t="str">
        <f>IFERROR(VLOOKUP($R194,G:$Q,11,0),"")</f>
        <v/>
      </c>
      <c r="V194" s="11" t="str">
        <f>IFERROR(VLOOKUP($R194,H:$Q,10,0),"")</f>
        <v/>
      </c>
      <c r="W194" s="11" t="str">
        <f>IFERROR(VLOOKUP($R194,I:$Q,9,0),"")</f>
        <v/>
      </c>
      <c r="X194" s="11" t="str">
        <f>IFERROR(VLOOKUP($R194,J:$Q,8,0),"")</f>
        <v/>
      </c>
      <c r="Y194" s="11" t="str">
        <f>IFERROR(VLOOKUP($R194,K:$Q,7,0),"")</f>
        <v/>
      </c>
      <c r="Z194" s="11" t="str">
        <f>IFERROR(VLOOKUP($R194,L:$Q,6,0),"")</f>
        <v/>
      </c>
      <c r="AA194" s="11" t="str">
        <f>IFERROR(VLOOKUP($R194,M:$Q,5,0),"")</f>
        <v/>
      </c>
      <c r="AB194" s="11" t="str">
        <f>IFERROR(VLOOKUP($R194,N:$Q,4,0),"")</f>
        <v/>
      </c>
      <c r="AC194" s="11" t="str">
        <f>IFERROR(VLOOKUP($R194,O:$Q,3,0),"")</f>
        <v/>
      </c>
      <c r="AD194" s="11" t="str">
        <f>IFERROR(VLOOKUP($R194,P:$Q,2,0),"")</f>
        <v/>
      </c>
    </row>
    <row r="195" spans="1:30" x14ac:dyDescent="0.15">
      <c r="A195" s="9">
        <f>'AB Touchpoint System Workbook'!Z206</f>
        <v>43132</v>
      </c>
      <c r="B195" s="11">
        <f t="shared" ref="B195:B258" si="6">MONTH(A195)</f>
        <v>2</v>
      </c>
      <c r="C195" s="12" t="s">
        <v>21</v>
      </c>
      <c r="D195" s="12" t="e">
        <f>Q195&amp;C195&amp;'AB Touchpoint System Workbook'!#REF!</f>
        <v>#REF!</v>
      </c>
      <c r="E195" s="12" t="b">
        <f>IF(ISNUMBER(SEARCH(S$1,$D195)),MAX(E$1:E194)+1)</f>
        <v>0</v>
      </c>
      <c r="F195" s="12" t="b">
        <f>IF(ISNUMBER(SEARCH(T$1,$D195)),MAX(F$1:F194)+1)</f>
        <v>0</v>
      </c>
      <c r="G195" s="12" t="b">
        <f>IF(ISNUMBER(SEARCH(U$1,$D195)),MAX(G$1:G194)+1)</f>
        <v>0</v>
      </c>
      <c r="H195" s="12" t="b">
        <f>IF(ISNUMBER(SEARCH(V$1,$D195)),MAX(H$1:H194)+1)</f>
        <v>0</v>
      </c>
      <c r="I195" s="12" t="b">
        <f>IF(ISNUMBER(SEARCH(W$1,$D195)),MAX(I$1:I194)+1)</f>
        <v>0</v>
      </c>
      <c r="J195" s="12" t="b">
        <f>IF(ISNUMBER(SEARCH(X$1,$D195)),MAX(J$1:J194)+1)</f>
        <v>0</v>
      </c>
      <c r="K195" s="12" t="b">
        <f>IF(ISNUMBER(SEARCH(Y$1,$D195)),MAX(K$1:K194)+1)</f>
        <v>0</v>
      </c>
      <c r="L195" s="12" t="b">
        <f>IF(ISNUMBER(SEARCH(Z$1,$D195)),MAX(L$1:L194)+1)</f>
        <v>0</v>
      </c>
      <c r="M195" s="12" t="b">
        <f>IF(ISNUMBER(SEARCH(AA$1,$D195)),MAX(M$1:M194)+1)</f>
        <v>0</v>
      </c>
      <c r="N195" s="12" t="b">
        <f>IF(ISNUMBER(SEARCH(AB$1,$D195)),MAX(N$1:N194)+1)</f>
        <v>0</v>
      </c>
      <c r="O195" s="12" t="b">
        <f>IF(ISNUMBER(SEARCH(AC$1,$D195)),MAX(O$1:O194)+1)</f>
        <v>0</v>
      </c>
      <c r="P195" s="12" t="b">
        <f>IF(ISNUMBER(SEARCH(AD$1,$D195)),MAX(P$1:P194)+1)</f>
        <v>0</v>
      </c>
      <c r="Q195" s="12" t="str">
        <f>'AB Touchpoint System Workbook'!K206</f>
        <v>Client 194</v>
      </c>
      <c r="R195" s="13">
        <f t="shared" si="5"/>
        <v>194</v>
      </c>
      <c r="S195" s="11" t="str">
        <f>IFERROR(VLOOKUP($R195,E:$Q,13,0),"")</f>
        <v/>
      </c>
      <c r="T195" s="11" t="str">
        <f>IFERROR(VLOOKUP($R195,F:$Q,12,0),"")</f>
        <v/>
      </c>
      <c r="U195" s="11" t="str">
        <f>IFERROR(VLOOKUP($R195,G:$Q,11,0),"")</f>
        <v/>
      </c>
      <c r="V195" s="11" t="str">
        <f>IFERROR(VLOOKUP($R195,H:$Q,10,0),"")</f>
        <v/>
      </c>
      <c r="W195" s="11" t="str">
        <f>IFERROR(VLOOKUP($R195,I:$Q,9,0),"")</f>
        <v/>
      </c>
      <c r="X195" s="11" t="str">
        <f>IFERROR(VLOOKUP($R195,J:$Q,8,0),"")</f>
        <v/>
      </c>
      <c r="Y195" s="11" t="str">
        <f>IFERROR(VLOOKUP($R195,K:$Q,7,0),"")</f>
        <v/>
      </c>
      <c r="Z195" s="11" t="str">
        <f>IFERROR(VLOOKUP($R195,L:$Q,6,0),"")</f>
        <v/>
      </c>
      <c r="AA195" s="11" t="str">
        <f>IFERROR(VLOOKUP($R195,M:$Q,5,0),"")</f>
        <v/>
      </c>
      <c r="AB195" s="11" t="str">
        <f>IFERROR(VLOOKUP($R195,N:$Q,4,0),"")</f>
        <v/>
      </c>
      <c r="AC195" s="11" t="str">
        <f>IFERROR(VLOOKUP($R195,O:$Q,3,0),"")</f>
        <v/>
      </c>
      <c r="AD195" s="11" t="str">
        <f>IFERROR(VLOOKUP($R195,P:$Q,2,0),"")</f>
        <v/>
      </c>
    </row>
    <row r="196" spans="1:30" x14ac:dyDescent="0.15">
      <c r="A196" s="9">
        <f>'AB Touchpoint System Workbook'!Z207</f>
        <v>43160</v>
      </c>
      <c r="B196" s="11">
        <f t="shared" si="6"/>
        <v>3</v>
      </c>
      <c r="C196" s="12" t="s">
        <v>22</v>
      </c>
      <c r="D196" s="12" t="e">
        <f>Q196&amp;C196&amp;'AB Touchpoint System Workbook'!#REF!</f>
        <v>#REF!</v>
      </c>
      <c r="E196" s="12" t="b">
        <f>IF(ISNUMBER(SEARCH(S$1,$D196)),MAX(E$1:E195)+1)</f>
        <v>0</v>
      </c>
      <c r="F196" s="12" t="b">
        <f>IF(ISNUMBER(SEARCH(T$1,$D196)),MAX(F$1:F195)+1)</f>
        <v>0</v>
      </c>
      <c r="G196" s="12" t="b">
        <f>IF(ISNUMBER(SEARCH(U$1,$D196)),MAX(G$1:G195)+1)</f>
        <v>0</v>
      </c>
      <c r="H196" s="12" t="b">
        <f>IF(ISNUMBER(SEARCH(V$1,$D196)),MAX(H$1:H195)+1)</f>
        <v>0</v>
      </c>
      <c r="I196" s="12" t="b">
        <f>IF(ISNUMBER(SEARCH(W$1,$D196)),MAX(I$1:I195)+1)</f>
        <v>0</v>
      </c>
      <c r="J196" s="12" t="b">
        <f>IF(ISNUMBER(SEARCH(X$1,$D196)),MAX(J$1:J195)+1)</f>
        <v>0</v>
      </c>
      <c r="K196" s="12" t="b">
        <f>IF(ISNUMBER(SEARCH(Y$1,$D196)),MAX(K$1:K195)+1)</f>
        <v>0</v>
      </c>
      <c r="L196" s="12" t="b">
        <f>IF(ISNUMBER(SEARCH(Z$1,$D196)),MAX(L$1:L195)+1)</f>
        <v>0</v>
      </c>
      <c r="M196" s="12" t="b">
        <f>IF(ISNUMBER(SEARCH(AA$1,$D196)),MAX(M$1:M195)+1)</f>
        <v>0</v>
      </c>
      <c r="N196" s="12" t="b">
        <f>IF(ISNUMBER(SEARCH(AB$1,$D196)),MAX(N$1:N195)+1)</f>
        <v>0</v>
      </c>
      <c r="O196" s="12" t="b">
        <f>IF(ISNUMBER(SEARCH(AC$1,$D196)),MAX(O$1:O195)+1)</f>
        <v>0</v>
      </c>
      <c r="P196" s="12" t="b">
        <f>IF(ISNUMBER(SEARCH(AD$1,$D196)),MAX(P$1:P195)+1)</f>
        <v>0</v>
      </c>
      <c r="Q196" s="12" t="str">
        <f>'AB Touchpoint System Workbook'!K207</f>
        <v>Client 195</v>
      </c>
      <c r="R196" s="13">
        <f t="shared" ref="R196:R259" si="7">R195+1</f>
        <v>195</v>
      </c>
      <c r="S196" s="11" t="str">
        <f>IFERROR(VLOOKUP($R196,E:$Q,13,0),"")</f>
        <v/>
      </c>
      <c r="T196" s="11" t="str">
        <f>IFERROR(VLOOKUP($R196,F:$Q,12,0),"")</f>
        <v/>
      </c>
      <c r="U196" s="11" t="str">
        <f>IFERROR(VLOOKUP($R196,G:$Q,11,0),"")</f>
        <v/>
      </c>
      <c r="V196" s="11" t="str">
        <f>IFERROR(VLOOKUP($R196,H:$Q,10,0),"")</f>
        <v/>
      </c>
      <c r="W196" s="11" t="str">
        <f>IFERROR(VLOOKUP($R196,I:$Q,9,0),"")</f>
        <v/>
      </c>
      <c r="X196" s="11" t="str">
        <f>IFERROR(VLOOKUP($R196,J:$Q,8,0),"")</f>
        <v/>
      </c>
      <c r="Y196" s="11" t="str">
        <f>IFERROR(VLOOKUP($R196,K:$Q,7,0),"")</f>
        <v/>
      </c>
      <c r="Z196" s="11" t="str">
        <f>IFERROR(VLOOKUP($R196,L:$Q,6,0),"")</f>
        <v/>
      </c>
      <c r="AA196" s="11" t="str">
        <f>IFERROR(VLOOKUP($R196,M:$Q,5,0),"")</f>
        <v/>
      </c>
      <c r="AB196" s="11" t="str">
        <f>IFERROR(VLOOKUP($R196,N:$Q,4,0),"")</f>
        <v/>
      </c>
      <c r="AC196" s="11" t="str">
        <f>IFERROR(VLOOKUP($R196,O:$Q,3,0),"")</f>
        <v/>
      </c>
      <c r="AD196" s="11" t="str">
        <f>IFERROR(VLOOKUP($R196,P:$Q,2,0),"")</f>
        <v/>
      </c>
    </row>
    <row r="197" spans="1:30" x14ac:dyDescent="0.15">
      <c r="A197" s="9">
        <f>'AB Touchpoint System Workbook'!Z208</f>
        <v>43191</v>
      </c>
      <c r="B197" s="11">
        <f t="shared" si="6"/>
        <v>4</v>
      </c>
      <c r="C197" s="12" t="s">
        <v>23</v>
      </c>
      <c r="D197" s="12" t="e">
        <f>Q197&amp;C197&amp;'AB Touchpoint System Workbook'!#REF!</f>
        <v>#REF!</v>
      </c>
      <c r="E197" s="12" t="b">
        <f>IF(ISNUMBER(SEARCH(S$1,$D197)),MAX(E$1:E196)+1)</f>
        <v>0</v>
      </c>
      <c r="F197" s="12" t="b">
        <f>IF(ISNUMBER(SEARCH(T$1,$D197)),MAX(F$1:F196)+1)</f>
        <v>0</v>
      </c>
      <c r="G197" s="12" t="b">
        <f>IF(ISNUMBER(SEARCH(U$1,$D197)),MAX(G$1:G196)+1)</f>
        <v>0</v>
      </c>
      <c r="H197" s="12" t="b">
        <f>IF(ISNUMBER(SEARCH(V$1,$D197)),MAX(H$1:H196)+1)</f>
        <v>0</v>
      </c>
      <c r="I197" s="12" t="b">
        <f>IF(ISNUMBER(SEARCH(W$1,$D197)),MAX(I$1:I196)+1)</f>
        <v>0</v>
      </c>
      <c r="J197" s="12" t="b">
        <f>IF(ISNUMBER(SEARCH(X$1,$D197)),MAX(J$1:J196)+1)</f>
        <v>0</v>
      </c>
      <c r="K197" s="12" t="b">
        <f>IF(ISNUMBER(SEARCH(Y$1,$D197)),MAX(K$1:K196)+1)</f>
        <v>0</v>
      </c>
      <c r="L197" s="12" t="b">
        <f>IF(ISNUMBER(SEARCH(Z$1,$D197)),MAX(L$1:L196)+1)</f>
        <v>0</v>
      </c>
      <c r="M197" s="12" t="b">
        <f>IF(ISNUMBER(SEARCH(AA$1,$D197)),MAX(M$1:M196)+1)</f>
        <v>0</v>
      </c>
      <c r="N197" s="12" t="b">
        <f>IF(ISNUMBER(SEARCH(AB$1,$D197)),MAX(N$1:N196)+1)</f>
        <v>0</v>
      </c>
      <c r="O197" s="12" t="b">
        <f>IF(ISNUMBER(SEARCH(AC$1,$D197)),MAX(O$1:O196)+1)</f>
        <v>0</v>
      </c>
      <c r="P197" s="12" t="b">
        <f>IF(ISNUMBER(SEARCH(AD$1,$D197)),MAX(P$1:P196)+1)</f>
        <v>0</v>
      </c>
      <c r="Q197" s="12" t="str">
        <f>'AB Touchpoint System Workbook'!K208</f>
        <v>Client 196</v>
      </c>
      <c r="R197" s="13">
        <f t="shared" si="7"/>
        <v>196</v>
      </c>
      <c r="S197" s="11" t="str">
        <f>IFERROR(VLOOKUP($R197,E:$Q,13,0),"")</f>
        <v/>
      </c>
      <c r="T197" s="11" t="str">
        <f>IFERROR(VLOOKUP($R197,F:$Q,12,0),"")</f>
        <v/>
      </c>
      <c r="U197" s="11" t="str">
        <f>IFERROR(VLOOKUP($R197,G:$Q,11,0),"")</f>
        <v/>
      </c>
      <c r="V197" s="11" t="str">
        <f>IFERROR(VLOOKUP($R197,H:$Q,10,0),"")</f>
        <v/>
      </c>
      <c r="W197" s="11" t="str">
        <f>IFERROR(VLOOKUP($R197,I:$Q,9,0),"")</f>
        <v/>
      </c>
      <c r="X197" s="11" t="str">
        <f>IFERROR(VLOOKUP($R197,J:$Q,8,0),"")</f>
        <v/>
      </c>
      <c r="Y197" s="11" t="str">
        <f>IFERROR(VLOOKUP($R197,K:$Q,7,0),"")</f>
        <v/>
      </c>
      <c r="Z197" s="11" t="str">
        <f>IFERROR(VLOOKUP($R197,L:$Q,6,0),"")</f>
        <v/>
      </c>
      <c r="AA197" s="11" t="str">
        <f>IFERROR(VLOOKUP($R197,M:$Q,5,0),"")</f>
        <v/>
      </c>
      <c r="AB197" s="11" t="str">
        <f>IFERROR(VLOOKUP($R197,N:$Q,4,0),"")</f>
        <v/>
      </c>
      <c r="AC197" s="11" t="str">
        <f>IFERROR(VLOOKUP($R197,O:$Q,3,0),"")</f>
        <v/>
      </c>
      <c r="AD197" s="11" t="str">
        <f>IFERROR(VLOOKUP($R197,P:$Q,2,0),"")</f>
        <v/>
      </c>
    </row>
    <row r="198" spans="1:30" x14ac:dyDescent="0.15">
      <c r="A198" s="9">
        <f>'AB Touchpoint System Workbook'!Z209</f>
        <v>43221</v>
      </c>
      <c r="B198" s="11">
        <f t="shared" si="6"/>
        <v>5</v>
      </c>
      <c r="C198" s="12" t="s">
        <v>24</v>
      </c>
      <c r="D198" s="12" t="e">
        <f>Q198&amp;C198&amp;'AB Touchpoint System Workbook'!#REF!</f>
        <v>#REF!</v>
      </c>
      <c r="E198" s="12" t="b">
        <f>IF(ISNUMBER(SEARCH(S$1,$D198)),MAX(E$1:E197)+1)</f>
        <v>0</v>
      </c>
      <c r="F198" s="12" t="b">
        <f>IF(ISNUMBER(SEARCH(T$1,$D198)),MAX(F$1:F197)+1)</f>
        <v>0</v>
      </c>
      <c r="G198" s="12" t="b">
        <f>IF(ISNUMBER(SEARCH(U$1,$D198)),MAX(G$1:G197)+1)</f>
        <v>0</v>
      </c>
      <c r="H198" s="12" t="b">
        <f>IF(ISNUMBER(SEARCH(V$1,$D198)),MAX(H$1:H197)+1)</f>
        <v>0</v>
      </c>
      <c r="I198" s="12" t="b">
        <f>IF(ISNUMBER(SEARCH(W$1,$D198)),MAX(I$1:I197)+1)</f>
        <v>0</v>
      </c>
      <c r="J198" s="12" t="b">
        <f>IF(ISNUMBER(SEARCH(X$1,$D198)),MAX(J$1:J197)+1)</f>
        <v>0</v>
      </c>
      <c r="K198" s="12" t="b">
        <f>IF(ISNUMBER(SEARCH(Y$1,$D198)),MAX(K$1:K197)+1)</f>
        <v>0</v>
      </c>
      <c r="L198" s="12" t="b">
        <f>IF(ISNUMBER(SEARCH(Z$1,$D198)),MAX(L$1:L197)+1)</f>
        <v>0</v>
      </c>
      <c r="M198" s="12" t="b">
        <f>IF(ISNUMBER(SEARCH(AA$1,$D198)),MAX(M$1:M197)+1)</f>
        <v>0</v>
      </c>
      <c r="N198" s="12" t="b">
        <f>IF(ISNUMBER(SEARCH(AB$1,$D198)),MAX(N$1:N197)+1)</f>
        <v>0</v>
      </c>
      <c r="O198" s="12" t="b">
        <f>IF(ISNUMBER(SEARCH(AC$1,$D198)),MAX(O$1:O197)+1)</f>
        <v>0</v>
      </c>
      <c r="P198" s="12" t="b">
        <f>IF(ISNUMBER(SEARCH(AD$1,$D198)),MAX(P$1:P197)+1)</f>
        <v>0</v>
      </c>
      <c r="Q198" s="12" t="str">
        <f>'AB Touchpoint System Workbook'!K209</f>
        <v>Client 197</v>
      </c>
      <c r="R198" s="13">
        <f t="shared" si="7"/>
        <v>197</v>
      </c>
      <c r="S198" s="11" t="str">
        <f>IFERROR(VLOOKUP($R198,E:$Q,13,0),"")</f>
        <v/>
      </c>
      <c r="T198" s="11" t="str">
        <f>IFERROR(VLOOKUP($R198,F:$Q,12,0),"")</f>
        <v/>
      </c>
      <c r="U198" s="11" t="str">
        <f>IFERROR(VLOOKUP($R198,G:$Q,11,0),"")</f>
        <v/>
      </c>
      <c r="V198" s="11" t="str">
        <f>IFERROR(VLOOKUP($R198,H:$Q,10,0),"")</f>
        <v/>
      </c>
      <c r="W198" s="11" t="str">
        <f>IFERROR(VLOOKUP($R198,I:$Q,9,0),"")</f>
        <v/>
      </c>
      <c r="X198" s="11" t="str">
        <f>IFERROR(VLOOKUP($R198,J:$Q,8,0),"")</f>
        <v/>
      </c>
      <c r="Y198" s="11" t="str">
        <f>IFERROR(VLOOKUP($R198,K:$Q,7,0),"")</f>
        <v/>
      </c>
      <c r="Z198" s="11" t="str">
        <f>IFERROR(VLOOKUP($R198,L:$Q,6,0),"")</f>
        <v/>
      </c>
      <c r="AA198" s="11" t="str">
        <f>IFERROR(VLOOKUP($R198,M:$Q,5,0),"")</f>
        <v/>
      </c>
      <c r="AB198" s="11" t="str">
        <f>IFERROR(VLOOKUP($R198,N:$Q,4,0),"")</f>
        <v/>
      </c>
      <c r="AC198" s="11" t="str">
        <f>IFERROR(VLOOKUP($R198,O:$Q,3,0),"")</f>
        <v/>
      </c>
      <c r="AD198" s="11" t="str">
        <f>IFERROR(VLOOKUP($R198,P:$Q,2,0),"")</f>
        <v/>
      </c>
    </row>
    <row r="199" spans="1:30" x14ac:dyDescent="0.15">
      <c r="A199" s="9">
        <f>'AB Touchpoint System Workbook'!Z210</f>
        <v>43252</v>
      </c>
      <c r="B199" s="11">
        <f t="shared" si="6"/>
        <v>6</v>
      </c>
      <c r="C199" s="12" t="s">
        <v>25</v>
      </c>
      <c r="D199" s="12" t="e">
        <f>Q199&amp;C199&amp;'AB Touchpoint System Workbook'!#REF!</f>
        <v>#REF!</v>
      </c>
      <c r="E199" s="12" t="b">
        <f>IF(ISNUMBER(SEARCH(S$1,$D199)),MAX(E$1:E198)+1)</f>
        <v>0</v>
      </c>
      <c r="F199" s="12" t="b">
        <f>IF(ISNUMBER(SEARCH(T$1,$D199)),MAX(F$1:F198)+1)</f>
        <v>0</v>
      </c>
      <c r="G199" s="12" t="b">
        <f>IF(ISNUMBER(SEARCH(U$1,$D199)),MAX(G$1:G198)+1)</f>
        <v>0</v>
      </c>
      <c r="H199" s="12" t="b">
        <f>IF(ISNUMBER(SEARCH(V$1,$D199)),MAX(H$1:H198)+1)</f>
        <v>0</v>
      </c>
      <c r="I199" s="12" t="b">
        <f>IF(ISNUMBER(SEARCH(W$1,$D199)),MAX(I$1:I198)+1)</f>
        <v>0</v>
      </c>
      <c r="J199" s="12" t="b">
        <f>IF(ISNUMBER(SEARCH(X$1,$D199)),MAX(J$1:J198)+1)</f>
        <v>0</v>
      </c>
      <c r="K199" s="12" t="b">
        <f>IF(ISNUMBER(SEARCH(Y$1,$D199)),MAX(K$1:K198)+1)</f>
        <v>0</v>
      </c>
      <c r="L199" s="12" t="b">
        <f>IF(ISNUMBER(SEARCH(Z$1,$D199)),MAX(L$1:L198)+1)</f>
        <v>0</v>
      </c>
      <c r="M199" s="12" t="b">
        <f>IF(ISNUMBER(SEARCH(AA$1,$D199)),MAX(M$1:M198)+1)</f>
        <v>0</v>
      </c>
      <c r="N199" s="12" t="b">
        <f>IF(ISNUMBER(SEARCH(AB$1,$D199)),MAX(N$1:N198)+1)</f>
        <v>0</v>
      </c>
      <c r="O199" s="12" t="b">
        <f>IF(ISNUMBER(SEARCH(AC$1,$D199)),MAX(O$1:O198)+1)</f>
        <v>0</v>
      </c>
      <c r="P199" s="12" t="b">
        <f>IF(ISNUMBER(SEARCH(AD$1,$D199)),MAX(P$1:P198)+1)</f>
        <v>0</v>
      </c>
      <c r="Q199" s="12" t="str">
        <f>'AB Touchpoint System Workbook'!K210</f>
        <v>Client 198</v>
      </c>
      <c r="R199" s="13">
        <f t="shared" si="7"/>
        <v>198</v>
      </c>
      <c r="S199" s="11" t="str">
        <f>IFERROR(VLOOKUP($R199,E:$Q,13,0),"")</f>
        <v/>
      </c>
      <c r="T199" s="11" t="str">
        <f>IFERROR(VLOOKUP($R199,F:$Q,12,0),"")</f>
        <v/>
      </c>
      <c r="U199" s="11" t="str">
        <f>IFERROR(VLOOKUP($R199,G:$Q,11,0),"")</f>
        <v/>
      </c>
      <c r="V199" s="11" t="str">
        <f>IFERROR(VLOOKUP($R199,H:$Q,10,0),"")</f>
        <v/>
      </c>
      <c r="W199" s="11" t="str">
        <f>IFERROR(VLOOKUP($R199,I:$Q,9,0),"")</f>
        <v/>
      </c>
      <c r="X199" s="11" t="str">
        <f>IFERROR(VLOOKUP($R199,J:$Q,8,0),"")</f>
        <v/>
      </c>
      <c r="Y199" s="11" t="str">
        <f>IFERROR(VLOOKUP($R199,K:$Q,7,0),"")</f>
        <v/>
      </c>
      <c r="Z199" s="11" t="str">
        <f>IFERROR(VLOOKUP($R199,L:$Q,6,0),"")</f>
        <v/>
      </c>
      <c r="AA199" s="11" t="str">
        <f>IFERROR(VLOOKUP($R199,M:$Q,5,0),"")</f>
        <v/>
      </c>
      <c r="AB199" s="11" t="str">
        <f>IFERROR(VLOOKUP($R199,N:$Q,4,0),"")</f>
        <v/>
      </c>
      <c r="AC199" s="11" t="str">
        <f>IFERROR(VLOOKUP($R199,O:$Q,3,0),"")</f>
        <v/>
      </c>
      <c r="AD199" s="11" t="str">
        <f>IFERROR(VLOOKUP($R199,P:$Q,2,0),"")</f>
        <v/>
      </c>
    </row>
    <row r="200" spans="1:30" x14ac:dyDescent="0.15">
      <c r="A200" s="9">
        <f>'AB Touchpoint System Workbook'!Z211</f>
        <v>43282</v>
      </c>
      <c r="B200" s="11">
        <f t="shared" si="6"/>
        <v>7</v>
      </c>
      <c r="C200" s="12" t="s">
        <v>26</v>
      </c>
      <c r="D200" s="12" t="e">
        <f>Q200&amp;C200&amp;'AB Touchpoint System Workbook'!#REF!</f>
        <v>#REF!</v>
      </c>
      <c r="E200" s="12" t="b">
        <f>IF(ISNUMBER(SEARCH(S$1,$D200)),MAX(E$1:E199)+1)</f>
        <v>0</v>
      </c>
      <c r="F200" s="12" t="b">
        <f>IF(ISNUMBER(SEARCH(T$1,$D200)),MAX(F$1:F199)+1)</f>
        <v>0</v>
      </c>
      <c r="G200" s="12" t="b">
        <f>IF(ISNUMBER(SEARCH(U$1,$D200)),MAX(G$1:G199)+1)</f>
        <v>0</v>
      </c>
      <c r="H200" s="12" t="b">
        <f>IF(ISNUMBER(SEARCH(V$1,$D200)),MAX(H$1:H199)+1)</f>
        <v>0</v>
      </c>
      <c r="I200" s="12" t="b">
        <f>IF(ISNUMBER(SEARCH(W$1,$D200)),MAX(I$1:I199)+1)</f>
        <v>0</v>
      </c>
      <c r="J200" s="12" t="b">
        <f>IF(ISNUMBER(SEARCH(X$1,$D200)),MAX(J$1:J199)+1)</f>
        <v>0</v>
      </c>
      <c r="K200" s="12" t="b">
        <f>IF(ISNUMBER(SEARCH(Y$1,$D200)),MAX(K$1:K199)+1)</f>
        <v>0</v>
      </c>
      <c r="L200" s="12" t="b">
        <f>IF(ISNUMBER(SEARCH(Z$1,$D200)),MAX(L$1:L199)+1)</f>
        <v>0</v>
      </c>
      <c r="M200" s="12" t="b">
        <f>IF(ISNUMBER(SEARCH(AA$1,$D200)),MAX(M$1:M199)+1)</f>
        <v>0</v>
      </c>
      <c r="N200" s="12" t="b">
        <f>IF(ISNUMBER(SEARCH(AB$1,$D200)),MAX(N$1:N199)+1)</f>
        <v>0</v>
      </c>
      <c r="O200" s="12" t="b">
        <f>IF(ISNUMBER(SEARCH(AC$1,$D200)),MAX(O$1:O199)+1)</f>
        <v>0</v>
      </c>
      <c r="P200" s="12" t="b">
        <f>IF(ISNUMBER(SEARCH(AD$1,$D200)),MAX(P$1:P199)+1)</f>
        <v>0</v>
      </c>
      <c r="Q200" s="12" t="str">
        <f>'AB Touchpoint System Workbook'!K211</f>
        <v>Client 199</v>
      </c>
      <c r="R200" s="13">
        <f t="shared" si="7"/>
        <v>199</v>
      </c>
      <c r="S200" s="11" t="str">
        <f>IFERROR(VLOOKUP($R200,E:$Q,13,0),"")</f>
        <v/>
      </c>
      <c r="T200" s="11" t="str">
        <f>IFERROR(VLOOKUP($R200,F:$Q,12,0),"")</f>
        <v/>
      </c>
      <c r="U200" s="11" t="str">
        <f>IFERROR(VLOOKUP($R200,G:$Q,11,0),"")</f>
        <v/>
      </c>
      <c r="V200" s="11" t="str">
        <f>IFERROR(VLOOKUP($R200,H:$Q,10,0),"")</f>
        <v/>
      </c>
      <c r="W200" s="11" t="str">
        <f>IFERROR(VLOOKUP($R200,I:$Q,9,0),"")</f>
        <v/>
      </c>
      <c r="X200" s="11" t="str">
        <f>IFERROR(VLOOKUP($R200,J:$Q,8,0),"")</f>
        <v/>
      </c>
      <c r="Y200" s="11" t="str">
        <f>IFERROR(VLOOKUP($R200,K:$Q,7,0),"")</f>
        <v/>
      </c>
      <c r="Z200" s="11" t="str">
        <f>IFERROR(VLOOKUP($R200,L:$Q,6,0),"")</f>
        <v/>
      </c>
      <c r="AA200" s="11" t="str">
        <f>IFERROR(VLOOKUP($R200,M:$Q,5,0),"")</f>
        <v/>
      </c>
      <c r="AB200" s="11" t="str">
        <f>IFERROR(VLOOKUP($R200,N:$Q,4,0),"")</f>
        <v/>
      </c>
      <c r="AC200" s="11" t="str">
        <f>IFERROR(VLOOKUP($R200,O:$Q,3,0),"")</f>
        <v/>
      </c>
      <c r="AD200" s="11" t="str">
        <f>IFERROR(VLOOKUP($R200,P:$Q,2,0),"")</f>
        <v/>
      </c>
    </row>
    <row r="201" spans="1:30" x14ac:dyDescent="0.15">
      <c r="A201" s="9">
        <f>'AB Touchpoint System Workbook'!Z212</f>
        <v>43313</v>
      </c>
      <c r="B201" s="11">
        <f t="shared" si="6"/>
        <v>8</v>
      </c>
      <c r="C201" s="12" t="s">
        <v>27</v>
      </c>
      <c r="D201" s="12" t="e">
        <f>Q201&amp;C201&amp;'AB Touchpoint System Workbook'!#REF!</f>
        <v>#REF!</v>
      </c>
      <c r="E201" s="12" t="b">
        <f>IF(ISNUMBER(SEARCH(S$1,$D201)),MAX(E$1:E200)+1)</f>
        <v>0</v>
      </c>
      <c r="F201" s="12" t="b">
        <f>IF(ISNUMBER(SEARCH(T$1,$D201)),MAX(F$1:F200)+1)</f>
        <v>0</v>
      </c>
      <c r="G201" s="12" t="b">
        <f>IF(ISNUMBER(SEARCH(U$1,$D201)),MAX(G$1:G200)+1)</f>
        <v>0</v>
      </c>
      <c r="H201" s="12" t="b">
        <f>IF(ISNUMBER(SEARCH(V$1,$D201)),MAX(H$1:H200)+1)</f>
        <v>0</v>
      </c>
      <c r="I201" s="12" t="b">
        <f>IF(ISNUMBER(SEARCH(W$1,$D201)),MAX(I$1:I200)+1)</f>
        <v>0</v>
      </c>
      <c r="J201" s="12" t="b">
        <f>IF(ISNUMBER(SEARCH(X$1,$D201)),MAX(J$1:J200)+1)</f>
        <v>0</v>
      </c>
      <c r="K201" s="12" t="b">
        <f>IF(ISNUMBER(SEARCH(Y$1,$D201)),MAX(K$1:K200)+1)</f>
        <v>0</v>
      </c>
      <c r="L201" s="12" t="b">
        <f>IF(ISNUMBER(SEARCH(Z$1,$D201)),MAX(L$1:L200)+1)</f>
        <v>0</v>
      </c>
      <c r="M201" s="12" t="b">
        <f>IF(ISNUMBER(SEARCH(AA$1,$D201)),MAX(M$1:M200)+1)</f>
        <v>0</v>
      </c>
      <c r="N201" s="12" t="b">
        <f>IF(ISNUMBER(SEARCH(AB$1,$D201)),MAX(N$1:N200)+1)</f>
        <v>0</v>
      </c>
      <c r="O201" s="12" t="b">
        <f>IF(ISNUMBER(SEARCH(AC$1,$D201)),MAX(O$1:O200)+1)</f>
        <v>0</v>
      </c>
      <c r="P201" s="12" t="b">
        <f>IF(ISNUMBER(SEARCH(AD$1,$D201)),MAX(P$1:P200)+1)</f>
        <v>0</v>
      </c>
      <c r="Q201" s="12" t="str">
        <f>'AB Touchpoint System Workbook'!K212</f>
        <v>Client 200</v>
      </c>
      <c r="R201" s="13">
        <f t="shared" si="7"/>
        <v>200</v>
      </c>
      <c r="S201" s="11" t="str">
        <f>IFERROR(VLOOKUP($R201,E:$Q,13,0),"")</f>
        <v/>
      </c>
      <c r="T201" s="11" t="str">
        <f>IFERROR(VLOOKUP($R201,F:$Q,12,0),"")</f>
        <v/>
      </c>
      <c r="U201" s="11" t="str">
        <f>IFERROR(VLOOKUP($R201,G:$Q,11,0),"")</f>
        <v/>
      </c>
      <c r="V201" s="11" t="str">
        <f>IFERROR(VLOOKUP($R201,H:$Q,10,0),"")</f>
        <v/>
      </c>
      <c r="W201" s="11" t="str">
        <f>IFERROR(VLOOKUP($R201,I:$Q,9,0),"")</f>
        <v/>
      </c>
      <c r="X201" s="11" t="str">
        <f>IFERROR(VLOOKUP($R201,J:$Q,8,0),"")</f>
        <v/>
      </c>
      <c r="Y201" s="11" t="str">
        <f>IFERROR(VLOOKUP($R201,K:$Q,7,0),"")</f>
        <v/>
      </c>
      <c r="Z201" s="11" t="str">
        <f>IFERROR(VLOOKUP($R201,L:$Q,6,0),"")</f>
        <v/>
      </c>
      <c r="AA201" s="11" t="str">
        <f>IFERROR(VLOOKUP($R201,M:$Q,5,0),"")</f>
        <v/>
      </c>
      <c r="AB201" s="11" t="str">
        <f>IFERROR(VLOOKUP($R201,N:$Q,4,0),"")</f>
        <v/>
      </c>
      <c r="AC201" s="11" t="str">
        <f>IFERROR(VLOOKUP($R201,O:$Q,3,0),"")</f>
        <v/>
      </c>
      <c r="AD201" s="11" t="str">
        <f>IFERROR(VLOOKUP($R201,P:$Q,2,0),"")</f>
        <v/>
      </c>
    </row>
    <row r="202" spans="1:30" x14ac:dyDescent="0.15">
      <c r="A202" s="9">
        <f>'AB Touchpoint System Workbook'!Z213</f>
        <v>43344</v>
      </c>
      <c r="B202" s="11">
        <f t="shared" si="6"/>
        <v>9</v>
      </c>
      <c r="C202" s="12" t="s">
        <v>28</v>
      </c>
      <c r="D202" s="12" t="e">
        <f>Q202&amp;C202&amp;'AB Touchpoint System Workbook'!#REF!</f>
        <v>#REF!</v>
      </c>
      <c r="E202" s="12" t="b">
        <f>IF(ISNUMBER(SEARCH(S$1,$D202)),MAX(E$1:E201)+1)</f>
        <v>0</v>
      </c>
      <c r="F202" s="12" t="b">
        <f>IF(ISNUMBER(SEARCH(T$1,$D202)),MAX(F$1:F201)+1)</f>
        <v>0</v>
      </c>
      <c r="G202" s="12" t="b">
        <f>IF(ISNUMBER(SEARCH(U$1,$D202)),MAX(G$1:G201)+1)</f>
        <v>0</v>
      </c>
      <c r="H202" s="12" t="b">
        <f>IF(ISNUMBER(SEARCH(V$1,$D202)),MAX(H$1:H201)+1)</f>
        <v>0</v>
      </c>
      <c r="I202" s="12" t="b">
        <f>IF(ISNUMBER(SEARCH(W$1,$D202)),MAX(I$1:I201)+1)</f>
        <v>0</v>
      </c>
      <c r="J202" s="12" t="b">
        <f>IF(ISNUMBER(SEARCH(X$1,$D202)),MAX(J$1:J201)+1)</f>
        <v>0</v>
      </c>
      <c r="K202" s="12" t="b">
        <f>IF(ISNUMBER(SEARCH(Y$1,$D202)),MAX(K$1:K201)+1)</f>
        <v>0</v>
      </c>
      <c r="L202" s="12" t="b">
        <f>IF(ISNUMBER(SEARCH(Z$1,$D202)),MAX(L$1:L201)+1)</f>
        <v>0</v>
      </c>
      <c r="M202" s="12" t="b">
        <f>IF(ISNUMBER(SEARCH(AA$1,$D202)),MAX(M$1:M201)+1)</f>
        <v>0</v>
      </c>
      <c r="N202" s="12" t="b">
        <f>IF(ISNUMBER(SEARCH(AB$1,$D202)),MAX(N$1:N201)+1)</f>
        <v>0</v>
      </c>
      <c r="O202" s="12" t="b">
        <f>IF(ISNUMBER(SEARCH(AC$1,$D202)),MAX(O$1:O201)+1)</f>
        <v>0</v>
      </c>
      <c r="P202" s="12" t="b">
        <f>IF(ISNUMBER(SEARCH(AD$1,$D202)),MAX(P$1:P201)+1)</f>
        <v>0</v>
      </c>
      <c r="Q202" s="12" t="str">
        <f>'AB Touchpoint System Workbook'!K213</f>
        <v>Client 201</v>
      </c>
      <c r="R202" s="13">
        <f t="shared" si="7"/>
        <v>201</v>
      </c>
      <c r="S202" s="11" t="str">
        <f>IFERROR(VLOOKUP($R202,E:$Q,13,0),"")</f>
        <v/>
      </c>
      <c r="T202" s="11" t="str">
        <f>IFERROR(VLOOKUP($R202,F:$Q,12,0),"")</f>
        <v/>
      </c>
      <c r="U202" s="11" t="str">
        <f>IFERROR(VLOOKUP($R202,G:$Q,11,0),"")</f>
        <v/>
      </c>
      <c r="V202" s="11" t="str">
        <f>IFERROR(VLOOKUP($R202,H:$Q,10,0),"")</f>
        <v/>
      </c>
      <c r="W202" s="11" t="str">
        <f>IFERROR(VLOOKUP($R202,I:$Q,9,0),"")</f>
        <v/>
      </c>
      <c r="X202" s="11" t="str">
        <f>IFERROR(VLOOKUP($R202,J:$Q,8,0),"")</f>
        <v/>
      </c>
      <c r="Y202" s="11" t="str">
        <f>IFERROR(VLOOKUP($R202,K:$Q,7,0),"")</f>
        <v/>
      </c>
      <c r="Z202" s="11" t="str">
        <f>IFERROR(VLOOKUP($R202,L:$Q,6,0),"")</f>
        <v/>
      </c>
      <c r="AA202" s="11" t="str">
        <f>IFERROR(VLOOKUP($R202,M:$Q,5,0),"")</f>
        <v/>
      </c>
      <c r="AB202" s="11" t="str">
        <f>IFERROR(VLOOKUP($R202,N:$Q,4,0),"")</f>
        <v/>
      </c>
      <c r="AC202" s="11" t="str">
        <f>IFERROR(VLOOKUP($R202,O:$Q,3,0),"")</f>
        <v/>
      </c>
      <c r="AD202" s="11" t="str">
        <f>IFERROR(VLOOKUP($R202,P:$Q,2,0),"")</f>
        <v/>
      </c>
    </row>
    <row r="203" spans="1:30" x14ac:dyDescent="0.15">
      <c r="A203" s="9">
        <f>'AB Touchpoint System Workbook'!Z214</f>
        <v>43374</v>
      </c>
      <c r="B203" s="11">
        <f t="shared" si="6"/>
        <v>10</v>
      </c>
      <c r="C203" s="12" t="s">
        <v>1</v>
      </c>
      <c r="D203" s="12" t="e">
        <f>Q203&amp;C203&amp;'AB Touchpoint System Workbook'!#REF!</f>
        <v>#REF!</v>
      </c>
      <c r="E203" s="12" t="b">
        <f>IF(ISNUMBER(SEARCH(S$1,$D203)),MAX(E$1:E202)+1)</f>
        <v>0</v>
      </c>
      <c r="F203" s="12" t="b">
        <f>IF(ISNUMBER(SEARCH(T$1,$D203)),MAX(F$1:F202)+1)</f>
        <v>0</v>
      </c>
      <c r="G203" s="12" t="b">
        <f>IF(ISNUMBER(SEARCH(U$1,$D203)),MAX(G$1:G202)+1)</f>
        <v>0</v>
      </c>
      <c r="H203" s="12" t="b">
        <f>IF(ISNUMBER(SEARCH(V$1,$D203)),MAX(H$1:H202)+1)</f>
        <v>0</v>
      </c>
      <c r="I203" s="12" t="b">
        <f>IF(ISNUMBER(SEARCH(W$1,$D203)),MAX(I$1:I202)+1)</f>
        <v>0</v>
      </c>
      <c r="J203" s="12" t="b">
        <f>IF(ISNUMBER(SEARCH(X$1,$D203)),MAX(J$1:J202)+1)</f>
        <v>0</v>
      </c>
      <c r="K203" s="12" t="b">
        <f>IF(ISNUMBER(SEARCH(Y$1,$D203)),MAX(K$1:K202)+1)</f>
        <v>0</v>
      </c>
      <c r="L203" s="12" t="b">
        <f>IF(ISNUMBER(SEARCH(Z$1,$D203)),MAX(L$1:L202)+1)</f>
        <v>0</v>
      </c>
      <c r="M203" s="12" t="b">
        <f>IF(ISNUMBER(SEARCH(AA$1,$D203)),MAX(M$1:M202)+1)</f>
        <v>0</v>
      </c>
      <c r="N203" s="12" t="b">
        <f>IF(ISNUMBER(SEARCH(AB$1,$D203)),MAX(N$1:N202)+1)</f>
        <v>0</v>
      </c>
      <c r="O203" s="12" t="b">
        <f>IF(ISNUMBER(SEARCH(AC$1,$D203)),MAX(O$1:O202)+1)</f>
        <v>0</v>
      </c>
      <c r="P203" s="12" t="b">
        <f>IF(ISNUMBER(SEARCH(AD$1,$D203)),MAX(P$1:P202)+1)</f>
        <v>0</v>
      </c>
      <c r="Q203" s="12" t="str">
        <f>'AB Touchpoint System Workbook'!K214</f>
        <v>Client 202</v>
      </c>
      <c r="R203" s="13">
        <f t="shared" si="7"/>
        <v>202</v>
      </c>
      <c r="S203" s="11" t="str">
        <f>IFERROR(VLOOKUP($R203,E:$Q,13,0),"")</f>
        <v/>
      </c>
      <c r="T203" s="11" t="str">
        <f>IFERROR(VLOOKUP($R203,F:$Q,12,0),"")</f>
        <v/>
      </c>
      <c r="U203" s="11" t="str">
        <f>IFERROR(VLOOKUP($R203,G:$Q,11,0),"")</f>
        <v/>
      </c>
      <c r="V203" s="11" t="str">
        <f>IFERROR(VLOOKUP($R203,H:$Q,10,0),"")</f>
        <v/>
      </c>
      <c r="W203" s="11" t="str">
        <f>IFERROR(VLOOKUP($R203,I:$Q,9,0),"")</f>
        <v/>
      </c>
      <c r="X203" s="11" t="str">
        <f>IFERROR(VLOOKUP($R203,J:$Q,8,0),"")</f>
        <v/>
      </c>
      <c r="Y203" s="11" t="str">
        <f>IFERROR(VLOOKUP($R203,K:$Q,7,0),"")</f>
        <v/>
      </c>
      <c r="Z203" s="11" t="str">
        <f>IFERROR(VLOOKUP($R203,L:$Q,6,0),"")</f>
        <v/>
      </c>
      <c r="AA203" s="11" t="str">
        <f>IFERROR(VLOOKUP($R203,M:$Q,5,0),"")</f>
        <v/>
      </c>
      <c r="AB203" s="11" t="str">
        <f>IFERROR(VLOOKUP($R203,N:$Q,4,0),"")</f>
        <v/>
      </c>
      <c r="AC203" s="11" t="str">
        <f>IFERROR(VLOOKUP($R203,O:$Q,3,0),"")</f>
        <v/>
      </c>
      <c r="AD203" s="11" t="str">
        <f>IFERROR(VLOOKUP($R203,P:$Q,2,0),"")</f>
        <v/>
      </c>
    </row>
    <row r="204" spans="1:30" x14ac:dyDescent="0.15">
      <c r="A204" s="9">
        <f>'AB Touchpoint System Workbook'!Z215</f>
        <v>43405</v>
      </c>
      <c r="B204" s="11">
        <f t="shared" si="6"/>
        <v>11</v>
      </c>
      <c r="C204" s="12" t="s">
        <v>18</v>
      </c>
      <c r="D204" s="12" t="e">
        <f>Q204&amp;C204&amp;'AB Touchpoint System Workbook'!#REF!</f>
        <v>#REF!</v>
      </c>
      <c r="E204" s="12" t="b">
        <f>IF(ISNUMBER(SEARCH(S$1,$D204)),MAX(E$1:E203)+1)</f>
        <v>0</v>
      </c>
      <c r="F204" s="12" t="b">
        <f>IF(ISNUMBER(SEARCH(T$1,$D204)),MAX(F$1:F203)+1)</f>
        <v>0</v>
      </c>
      <c r="G204" s="12" t="b">
        <f>IF(ISNUMBER(SEARCH(U$1,$D204)),MAX(G$1:G203)+1)</f>
        <v>0</v>
      </c>
      <c r="H204" s="12" t="b">
        <f>IF(ISNUMBER(SEARCH(V$1,$D204)),MAX(H$1:H203)+1)</f>
        <v>0</v>
      </c>
      <c r="I204" s="12" t="b">
        <f>IF(ISNUMBER(SEARCH(W$1,$D204)),MAX(I$1:I203)+1)</f>
        <v>0</v>
      </c>
      <c r="J204" s="12" t="b">
        <f>IF(ISNUMBER(SEARCH(X$1,$D204)),MAX(J$1:J203)+1)</f>
        <v>0</v>
      </c>
      <c r="K204" s="12" t="b">
        <f>IF(ISNUMBER(SEARCH(Y$1,$D204)),MAX(K$1:K203)+1)</f>
        <v>0</v>
      </c>
      <c r="L204" s="12" t="b">
        <f>IF(ISNUMBER(SEARCH(Z$1,$D204)),MAX(L$1:L203)+1)</f>
        <v>0</v>
      </c>
      <c r="M204" s="12" t="b">
        <f>IF(ISNUMBER(SEARCH(AA$1,$D204)),MAX(M$1:M203)+1)</f>
        <v>0</v>
      </c>
      <c r="N204" s="12" t="b">
        <f>IF(ISNUMBER(SEARCH(AB$1,$D204)),MAX(N$1:N203)+1)</f>
        <v>0</v>
      </c>
      <c r="O204" s="12" t="b">
        <f>IF(ISNUMBER(SEARCH(AC$1,$D204)),MAX(O$1:O203)+1)</f>
        <v>0</v>
      </c>
      <c r="P204" s="12" t="b">
        <f>IF(ISNUMBER(SEARCH(AD$1,$D204)),MAX(P$1:P203)+1)</f>
        <v>0</v>
      </c>
      <c r="Q204" s="12" t="str">
        <f>'AB Touchpoint System Workbook'!K215</f>
        <v>Client 203</v>
      </c>
      <c r="R204" s="13">
        <f t="shared" si="7"/>
        <v>203</v>
      </c>
      <c r="S204" s="11" t="str">
        <f>IFERROR(VLOOKUP($R204,E:$Q,13,0),"")</f>
        <v/>
      </c>
      <c r="T204" s="11" t="str">
        <f>IFERROR(VLOOKUP($R204,F:$Q,12,0),"")</f>
        <v/>
      </c>
      <c r="U204" s="11" t="str">
        <f>IFERROR(VLOOKUP($R204,G:$Q,11,0),"")</f>
        <v/>
      </c>
      <c r="V204" s="11" t="str">
        <f>IFERROR(VLOOKUP($R204,H:$Q,10,0),"")</f>
        <v/>
      </c>
      <c r="W204" s="11" t="str">
        <f>IFERROR(VLOOKUP($R204,I:$Q,9,0),"")</f>
        <v/>
      </c>
      <c r="X204" s="11" t="str">
        <f>IFERROR(VLOOKUP($R204,J:$Q,8,0),"")</f>
        <v/>
      </c>
      <c r="Y204" s="11" t="str">
        <f>IFERROR(VLOOKUP($R204,K:$Q,7,0),"")</f>
        <v/>
      </c>
      <c r="Z204" s="11" t="str">
        <f>IFERROR(VLOOKUP($R204,L:$Q,6,0),"")</f>
        <v/>
      </c>
      <c r="AA204" s="11" t="str">
        <f>IFERROR(VLOOKUP($R204,M:$Q,5,0),"")</f>
        <v/>
      </c>
      <c r="AB204" s="11" t="str">
        <f>IFERROR(VLOOKUP($R204,N:$Q,4,0),"")</f>
        <v/>
      </c>
      <c r="AC204" s="11" t="str">
        <f>IFERROR(VLOOKUP($R204,O:$Q,3,0),"")</f>
        <v/>
      </c>
      <c r="AD204" s="11" t="str">
        <f>IFERROR(VLOOKUP($R204,P:$Q,2,0),"")</f>
        <v/>
      </c>
    </row>
    <row r="205" spans="1:30" x14ac:dyDescent="0.15">
      <c r="A205" s="9">
        <f>'AB Touchpoint System Workbook'!Z216</f>
        <v>43435</v>
      </c>
      <c r="B205" s="11">
        <f t="shared" si="6"/>
        <v>12</v>
      </c>
      <c r="C205" s="12" t="s">
        <v>19</v>
      </c>
      <c r="D205" s="12" t="e">
        <f>Q205&amp;C205&amp;'AB Touchpoint System Workbook'!#REF!</f>
        <v>#REF!</v>
      </c>
      <c r="E205" s="12" t="b">
        <f>IF(ISNUMBER(SEARCH(S$1,$D205)),MAX(E$1:E204)+1)</f>
        <v>0</v>
      </c>
      <c r="F205" s="12" t="b">
        <f>IF(ISNUMBER(SEARCH(T$1,$D205)),MAX(F$1:F204)+1)</f>
        <v>0</v>
      </c>
      <c r="G205" s="12" t="b">
        <f>IF(ISNUMBER(SEARCH(U$1,$D205)),MAX(G$1:G204)+1)</f>
        <v>0</v>
      </c>
      <c r="H205" s="12" t="b">
        <f>IF(ISNUMBER(SEARCH(V$1,$D205)),MAX(H$1:H204)+1)</f>
        <v>0</v>
      </c>
      <c r="I205" s="12" t="b">
        <f>IF(ISNUMBER(SEARCH(W$1,$D205)),MAX(I$1:I204)+1)</f>
        <v>0</v>
      </c>
      <c r="J205" s="12" t="b">
        <f>IF(ISNUMBER(SEARCH(X$1,$D205)),MAX(J$1:J204)+1)</f>
        <v>0</v>
      </c>
      <c r="K205" s="12" t="b">
        <f>IF(ISNUMBER(SEARCH(Y$1,$D205)),MAX(K$1:K204)+1)</f>
        <v>0</v>
      </c>
      <c r="L205" s="12" t="b">
        <f>IF(ISNUMBER(SEARCH(Z$1,$D205)),MAX(L$1:L204)+1)</f>
        <v>0</v>
      </c>
      <c r="M205" s="12" t="b">
        <f>IF(ISNUMBER(SEARCH(AA$1,$D205)),MAX(M$1:M204)+1)</f>
        <v>0</v>
      </c>
      <c r="N205" s="12" t="b">
        <f>IF(ISNUMBER(SEARCH(AB$1,$D205)),MAX(N$1:N204)+1)</f>
        <v>0</v>
      </c>
      <c r="O205" s="12" t="b">
        <f>IF(ISNUMBER(SEARCH(AC$1,$D205)),MAX(O$1:O204)+1)</f>
        <v>0</v>
      </c>
      <c r="P205" s="12" t="b">
        <f>IF(ISNUMBER(SEARCH(AD$1,$D205)),MAX(P$1:P204)+1)</f>
        <v>0</v>
      </c>
      <c r="Q205" s="12" t="str">
        <f>'AB Touchpoint System Workbook'!K216</f>
        <v>Client 204</v>
      </c>
      <c r="R205" s="13">
        <f t="shared" si="7"/>
        <v>204</v>
      </c>
      <c r="S205" s="11" t="str">
        <f>IFERROR(VLOOKUP($R205,E:$Q,13,0),"")</f>
        <v/>
      </c>
      <c r="T205" s="11" t="str">
        <f>IFERROR(VLOOKUP($R205,F:$Q,12,0),"")</f>
        <v/>
      </c>
      <c r="U205" s="11" t="str">
        <f>IFERROR(VLOOKUP($R205,G:$Q,11,0),"")</f>
        <v/>
      </c>
      <c r="V205" s="11" t="str">
        <f>IFERROR(VLOOKUP($R205,H:$Q,10,0),"")</f>
        <v/>
      </c>
      <c r="W205" s="11" t="str">
        <f>IFERROR(VLOOKUP($R205,I:$Q,9,0),"")</f>
        <v/>
      </c>
      <c r="X205" s="11" t="str">
        <f>IFERROR(VLOOKUP($R205,J:$Q,8,0),"")</f>
        <v/>
      </c>
      <c r="Y205" s="11" t="str">
        <f>IFERROR(VLOOKUP($R205,K:$Q,7,0),"")</f>
        <v/>
      </c>
      <c r="Z205" s="11" t="str">
        <f>IFERROR(VLOOKUP($R205,L:$Q,6,0),"")</f>
        <v/>
      </c>
      <c r="AA205" s="11" t="str">
        <f>IFERROR(VLOOKUP($R205,M:$Q,5,0),"")</f>
        <v/>
      </c>
      <c r="AB205" s="11" t="str">
        <f>IFERROR(VLOOKUP($R205,N:$Q,4,0),"")</f>
        <v/>
      </c>
      <c r="AC205" s="11" t="str">
        <f>IFERROR(VLOOKUP($R205,O:$Q,3,0),"")</f>
        <v/>
      </c>
      <c r="AD205" s="11" t="str">
        <f>IFERROR(VLOOKUP($R205,P:$Q,2,0),"")</f>
        <v/>
      </c>
    </row>
    <row r="206" spans="1:30" x14ac:dyDescent="0.15">
      <c r="A206" s="9">
        <f>'AB Touchpoint System Workbook'!Z217</f>
        <v>43101</v>
      </c>
      <c r="B206" s="11">
        <f t="shared" si="6"/>
        <v>1</v>
      </c>
      <c r="C206" s="12" t="s">
        <v>20</v>
      </c>
      <c r="D206" s="12" t="e">
        <f>Q206&amp;C206&amp;'AB Touchpoint System Workbook'!#REF!</f>
        <v>#REF!</v>
      </c>
      <c r="E206" s="12" t="b">
        <f>IF(ISNUMBER(SEARCH(S$1,$D206)),MAX(E$1:E205)+1)</f>
        <v>0</v>
      </c>
      <c r="F206" s="12" t="b">
        <f>IF(ISNUMBER(SEARCH(T$1,$D206)),MAX(F$1:F205)+1)</f>
        <v>0</v>
      </c>
      <c r="G206" s="12" t="b">
        <f>IF(ISNUMBER(SEARCH(U$1,$D206)),MAX(G$1:G205)+1)</f>
        <v>0</v>
      </c>
      <c r="H206" s="12" t="b">
        <f>IF(ISNUMBER(SEARCH(V$1,$D206)),MAX(H$1:H205)+1)</f>
        <v>0</v>
      </c>
      <c r="I206" s="12" t="b">
        <f>IF(ISNUMBER(SEARCH(W$1,$D206)),MAX(I$1:I205)+1)</f>
        <v>0</v>
      </c>
      <c r="J206" s="12" t="b">
        <f>IF(ISNUMBER(SEARCH(X$1,$D206)),MAX(J$1:J205)+1)</f>
        <v>0</v>
      </c>
      <c r="K206" s="12" t="b">
        <f>IF(ISNUMBER(SEARCH(Y$1,$D206)),MAX(K$1:K205)+1)</f>
        <v>0</v>
      </c>
      <c r="L206" s="12" t="b">
        <f>IF(ISNUMBER(SEARCH(Z$1,$D206)),MAX(L$1:L205)+1)</f>
        <v>0</v>
      </c>
      <c r="M206" s="12" t="b">
        <f>IF(ISNUMBER(SEARCH(AA$1,$D206)),MAX(M$1:M205)+1)</f>
        <v>0</v>
      </c>
      <c r="N206" s="12" t="b">
        <f>IF(ISNUMBER(SEARCH(AB$1,$D206)),MAX(N$1:N205)+1)</f>
        <v>0</v>
      </c>
      <c r="O206" s="12" t="b">
        <f>IF(ISNUMBER(SEARCH(AC$1,$D206)),MAX(O$1:O205)+1)</f>
        <v>0</v>
      </c>
      <c r="P206" s="12" t="b">
        <f>IF(ISNUMBER(SEARCH(AD$1,$D206)),MAX(P$1:P205)+1)</f>
        <v>0</v>
      </c>
      <c r="Q206" s="12" t="str">
        <f>'AB Touchpoint System Workbook'!K217</f>
        <v>Client 205</v>
      </c>
      <c r="R206" s="13">
        <f t="shared" si="7"/>
        <v>205</v>
      </c>
      <c r="S206" s="11" t="str">
        <f>IFERROR(VLOOKUP($R206,E:$Q,13,0),"")</f>
        <v/>
      </c>
      <c r="T206" s="11" t="str">
        <f>IFERROR(VLOOKUP($R206,F:$Q,12,0),"")</f>
        <v/>
      </c>
      <c r="U206" s="11" t="str">
        <f>IFERROR(VLOOKUP($R206,G:$Q,11,0),"")</f>
        <v/>
      </c>
      <c r="V206" s="11" t="str">
        <f>IFERROR(VLOOKUP($R206,H:$Q,10,0),"")</f>
        <v/>
      </c>
      <c r="W206" s="11" t="str">
        <f>IFERROR(VLOOKUP($R206,I:$Q,9,0),"")</f>
        <v/>
      </c>
      <c r="X206" s="11" t="str">
        <f>IFERROR(VLOOKUP($R206,J:$Q,8,0),"")</f>
        <v/>
      </c>
      <c r="Y206" s="11" t="str">
        <f>IFERROR(VLOOKUP($R206,K:$Q,7,0),"")</f>
        <v/>
      </c>
      <c r="Z206" s="11" t="str">
        <f>IFERROR(VLOOKUP($R206,L:$Q,6,0),"")</f>
        <v/>
      </c>
      <c r="AA206" s="11" t="str">
        <f>IFERROR(VLOOKUP($R206,M:$Q,5,0),"")</f>
        <v/>
      </c>
      <c r="AB206" s="11" t="str">
        <f>IFERROR(VLOOKUP($R206,N:$Q,4,0),"")</f>
        <v/>
      </c>
      <c r="AC206" s="11" t="str">
        <f>IFERROR(VLOOKUP($R206,O:$Q,3,0),"")</f>
        <v/>
      </c>
      <c r="AD206" s="11" t="str">
        <f>IFERROR(VLOOKUP($R206,P:$Q,2,0),"")</f>
        <v/>
      </c>
    </row>
    <row r="207" spans="1:30" x14ac:dyDescent="0.15">
      <c r="A207" s="9">
        <f>'AB Touchpoint System Workbook'!Z218</f>
        <v>43132</v>
      </c>
      <c r="B207" s="11">
        <f t="shared" si="6"/>
        <v>2</v>
      </c>
      <c r="C207" s="12" t="s">
        <v>21</v>
      </c>
      <c r="D207" s="12" t="e">
        <f>Q207&amp;C207&amp;'AB Touchpoint System Workbook'!#REF!</f>
        <v>#REF!</v>
      </c>
      <c r="E207" s="12" t="b">
        <f>IF(ISNUMBER(SEARCH(S$1,$D207)),MAX(E$1:E206)+1)</f>
        <v>0</v>
      </c>
      <c r="F207" s="12" t="b">
        <f>IF(ISNUMBER(SEARCH(T$1,$D207)),MAX(F$1:F206)+1)</f>
        <v>0</v>
      </c>
      <c r="G207" s="12" t="b">
        <f>IF(ISNUMBER(SEARCH(U$1,$D207)),MAX(G$1:G206)+1)</f>
        <v>0</v>
      </c>
      <c r="H207" s="12" t="b">
        <f>IF(ISNUMBER(SEARCH(V$1,$D207)),MAX(H$1:H206)+1)</f>
        <v>0</v>
      </c>
      <c r="I207" s="12" t="b">
        <f>IF(ISNUMBER(SEARCH(W$1,$D207)),MAX(I$1:I206)+1)</f>
        <v>0</v>
      </c>
      <c r="J207" s="12" t="b">
        <f>IF(ISNUMBER(SEARCH(X$1,$D207)),MAX(J$1:J206)+1)</f>
        <v>0</v>
      </c>
      <c r="K207" s="12" t="b">
        <f>IF(ISNUMBER(SEARCH(Y$1,$D207)),MAX(K$1:K206)+1)</f>
        <v>0</v>
      </c>
      <c r="L207" s="12" t="b">
        <f>IF(ISNUMBER(SEARCH(Z$1,$D207)),MAX(L$1:L206)+1)</f>
        <v>0</v>
      </c>
      <c r="M207" s="12" t="b">
        <f>IF(ISNUMBER(SEARCH(AA$1,$D207)),MAX(M$1:M206)+1)</f>
        <v>0</v>
      </c>
      <c r="N207" s="12" t="b">
        <f>IF(ISNUMBER(SEARCH(AB$1,$D207)),MAX(N$1:N206)+1)</f>
        <v>0</v>
      </c>
      <c r="O207" s="12" t="b">
        <f>IF(ISNUMBER(SEARCH(AC$1,$D207)),MAX(O$1:O206)+1)</f>
        <v>0</v>
      </c>
      <c r="P207" s="12" t="b">
        <f>IF(ISNUMBER(SEARCH(AD$1,$D207)),MAX(P$1:P206)+1)</f>
        <v>0</v>
      </c>
      <c r="Q207" s="12" t="str">
        <f>'AB Touchpoint System Workbook'!K218</f>
        <v>Client 206</v>
      </c>
      <c r="R207" s="13">
        <f t="shared" si="7"/>
        <v>206</v>
      </c>
      <c r="S207" s="11" t="str">
        <f>IFERROR(VLOOKUP($R207,E:$Q,13,0),"")</f>
        <v/>
      </c>
      <c r="T207" s="11" t="str">
        <f>IFERROR(VLOOKUP($R207,F:$Q,12,0),"")</f>
        <v/>
      </c>
      <c r="U207" s="11" t="str">
        <f>IFERROR(VLOOKUP($R207,G:$Q,11,0),"")</f>
        <v/>
      </c>
      <c r="V207" s="11" t="str">
        <f>IFERROR(VLOOKUP($R207,H:$Q,10,0),"")</f>
        <v/>
      </c>
      <c r="W207" s="11" t="str">
        <f>IFERROR(VLOOKUP($R207,I:$Q,9,0),"")</f>
        <v/>
      </c>
      <c r="X207" s="11" t="str">
        <f>IFERROR(VLOOKUP($R207,J:$Q,8,0),"")</f>
        <v/>
      </c>
      <c r="Y207" s="11" t="str">
        <f>IFERROR(VLOOKUP($R207,K:$Q,7,0),"")</f>
        <v/>
      </c>
      <c r="Z207" s="11" t="str">
        <f>IFERROR(VLOOKUP($R207,L:$Q,6,0),"")</f>
        <v/>
      </c>
      <c r="AA207" s="11" t="str">
        <f>IFERROR(VLOOKUP($R207,M:$Q,5,0),"")</f>
        <v/>
      </c>
      <c r="AB207" s="11" t="str">
        <f>IFERROR(VLOOKUP($R207,N:$Q,4,0),"")</f>
        <v/>
      </c>
      <c r="AC207" s="11" t="str">
        <f>IFERROR(VLOOKUP($R207,O:$Q,3,0),"")</f>
        <v/>
      </c>
      <c r="AD207" s="11" t="str">
        <f>IFERROR(VLOOKUP($R207,P:$Q,2,0),"")</f>
        <v/>
      </c>
    </row>
    <row r="208" spans="1:30" x14ac:dyDescent="0.15">
      <c r="A208" s="9">
        <f>'AB Touchpoint System Workbook'!Z219</f>
        <v>43160</v>
      </c>
      <c r="B208" s="11">
        <f t="shared" si="6"/>
        <v>3</v>
      </c>
      <c r="C208" s="12" t="s">
        <v>22</v>
      </c>
      <c r="D208" s="12" t="e">
        <f>Q208&amp;C208&amp;'AB Touchpoint System Workbook'!#REF!</f>
        <v>#REF!</v>
      </c>
      <c r="E208" s="12" t="b">
        <f>IF(ISNUMBER(SEARCH(S$1,$D208)),MAX(E$1:E207)+1)</f>
        <v>0</v>
      </c>
      <c r="F208" s="12" t="b">
        <f>IF(ISNUMBER(SEARCH(T$1,$D208)),MAX(F$1:F207)+1)</f>
        <v>0</v>
      </c>
      <c r="G208" s="12" t="b">
        <f>IF(ISNUMBER(SEARCH(U$1,$D208)),MAX(G$1:G207)+1)</f>
        <v>0</v>
      </c>
      <c r="H208" s="12" t="b">
        <f>IF(ISNUMBER(SEARCH(V$1,$D208)),MAX(H$1:H207)+1)</f>
        <v>0</v>
      </c>
      <c r="I208" s="12" t="b">
        <f>IF(ISNUMBER(SEARCH(W$1,$D208)),MAX(I$1:I207)+1)</f>
        <v>0</v>
      </c>
      <c r="J208" s="12" t="b">
        <f>IF(ISNUMBER(SEARCH(X$1,$D208)),MAX(J$1:J207)+1)</f>
        <v>0</v>
      </c>
      <c r="K208" s="12" t="b">
        <f>IF(ISNUMBER(SEARCH(Y$1,$D208)),MAX(K$1:K207)+1)</f>
        <v>0</v>
      </c>
      <c r="L208" s="12" t="b">
        <f>IF(ISNUMBER(SEARCH(Z$1,$D208)),MAX(L$1:L207)+1)</f>
        <v>0</v>
      </c>
      <c r="M208" s="12" t="b">
        <f>IF(ISNUMBER(SEARCH(AA$1,$D208)),MAX(M$1:M207)+1)</f>
        <v>0</v>
      </c>
      <c r="N208" s="12" t="b">
        <f>IF(ISNUMBER(SEARCH(AB$1,$D208)),MAX(N$1:N207)+1)</f>
        <v>0</v>
      </c>
      <c r="O208" s="12" t="b">
        <f>IF(ISNUMBER(SEARCH(AC$1,$D208)),MAX(O$1:O207)+1)</f>
        <v>0</v>
      </c>
      <c r="P208" s="12" t="b">
        <f>IF(ISNUMBER(SEARCH(AD$1,$D208)),MAX(P$1:P207)+1)</f>
        <v>0</v>
      </c>
      <c r="Q208" s="12" t="str">
        <f>'AB Touchpoint System Workbook'!K219</f>
        <v>Client 207</v>
      </c>
      <c r="R208" s="13">
        <f t="shared" si="7"/>
        <v>207</v>
      </c>
      <c r="S208" s="11" t="str">
        <f>IFERROR(VLOOKUP($R208,E:$Q,13,0),"")</f>
        <v/>
      </c>
      <c r="T208" s="11" t="str">
        <f>IFERROR(VLOOKUP($R208,F:$Q,12,0),"")</f>
        <v/>
      </c>
      <c r="U208" s="11" t="str">
        <f>IFERROR(VLOOKUP($R208,G:$Q,11,0),"")</f>
        <v/>
      </c>
      <c r="V208" s="11" t="str">
        <f>IFERROR(VLOOKUP($R208,H:$Q,10,0),"")</f>
        <v/>
      </c>
      <c r="W208" s="11" t="str">
        <f>IFERROR(VLOOKUP($R208,I:$Q,9,0),"")</f>
        <v/>
      </c>
      <c r="X208" s="11" t="str">
        <f>IFERROR(VLOOKUP($R208,J:$Q,8,0),"")</f>
        <v/>
      </c>
      <c r="Y208" s="11" t="str">
        <f>IFERROR(VLOOKUP($R208,K:$Q,7,0),"")</f>
        <v/>
      </c>
      <c r="Z208" s="11" t="str">
        <f>IFERROR(VLOOKUP($R208,L:$Q,6,0),"")</f>
        <v/>
      </c>
      <c r="AA208" s="11" t="str">
        <f>IFERROR(VLOOKUP($R208,M:$Q,5,0),"")</f>
        <v/>
      </c>
      <c r="AB208" s="11" t="str">
        <f>IFERROR(VLOOKUP($R208,N:$Q,4,0),"")</f>
        <v/>
      </c>
      <c r="AC208" s="11" t="str">
        <f>IFERROR(VLOOKUP($R208,O:$Q,3,0),"")</f>
        <v/>
      </c>
      <c r="AD208" s="11" t="str">
        <f>IFERROR(VLOOKUP($R208,P:$Q,2,0),"")</f>
        <v/>
      </c>
    </row>
    <row r="209" spans="1:30" x14ac:dyDescent="0.15">
      <c r="A209" s="9">
        <f>'AB Touchpoint System Workbook'!Z220</f>
        <v>43191</v>
      </c>
      <c r="B209" s="11">
        <f t="shared" si="6"/>
        <v>4</v>
      </c>
      <c r="C209" s="12" t="s">
        <v>23</v>
      </c>
      <c r="D209" s="12" t="e">
        <f>Q209&amp;C209&amp;'AB Touchpoint System Workbook'!#REF!</f>
        <v>#REF!</v>
      </c>
      <c r="E209" s="12" t="b">
        <f>IF(ISNUMBER(SEARCH(S$1,$D209)),MAX(E$1:E208)+1)</f>
        <v>0</v>
      </c>
      <c r="F209" s="12" t="b">
        <f>IF(ISNUMBER(SEARCH(T$1,$D209)),MAX(F$1:F208)+1)</f>
        <v>0</v>
      </c>
      <c r="G209" s="12" t="b">
        <f>IF(ISNUMBER(SEARCH(U$1,$D209)),MAX(G$1:G208)+1)</f>
        <v>0</v>
      </c>
      <c r="H209" s="12" t="b">
        <f>IF(ISNUMBER(SEARCH(V$1,$D209)),MAX(H$1:H208)+1)</f>
        <v>0</v>
      </c>
      <c r="I209" s="12" t="b">
        <f>IF(ISNUMBER(SEARCH(W$1,$D209)),MAX(I$1:I208)+1)</f>
        <v>0</v>
      </c>
      <c r="J209" s="12" t="b">
        <f>IF(ISNUMBER(SEARCH(X$1,$D209)),MAX(J$1:J208)+1)</f>
        <v>0</v>
      </c>
      <c r="K209" s="12" t="b">
        <f>IF(ISNUMBER(SEARCH(Y$1,$D209)),MAX(K$1:K208)+1)</f>
        <v>0</v>
      </c>
      <c r="L209" s="12" t="b">
        <f>IF(ISNUMBER(SEARCH(Z$1,$D209)),MAX(L$1:L208)+1)</f>
        <v>0</v>
      </c>
      <c r="M209" s="12" t="b">
        <f>IF(ISNUMBER(SEARCH(AA$1,$D209)),MAX(M$1:M208)+1)</f>
        <v>0</v>
      </c>
      <c r="N209" s="12" t="b">
        <f>IF(ISNUMBER(SEARCH(AB$1,$D209)),MAX(N$1:N208)+1)</f>
        <v>0</v>
      </c>
      <c r="O209" s="12" t="b">
        <f>IF(ISNUMBER(SEARCH(AC$1,$D209)),MAX(O$1:O208)+1)</f>
        <v>0</v>
      </c>
      <c r="P209" s="12" t="b">
        <f>IF(ISNUMBER(SEARCH(AD$1,$D209)),MAX(P$1:P208)+1)</f>
        <v>0</v>
      </c>
      <c r="Q209" s="12" t="str">
        <f>'AB Touchpoint System Workbook'!K220</f>
        <v>Client 208</v>
      </c>
      <c r="R209" s="13">
        <f t="shared" si="7"/>
        <v>208</v>
      </c>
      <c r="S209" s="11" t="str">
        <f>IFERROR(VLOOKUP($R209,E:$Q,13,0),"")</f>
        <v/>
      </c>
      <c r="T209" s="11" t="str">
        <f>IFERROR(VLOOKUP($R209,F:$Q,12,0),"")</f>
        <v/>
      </c>
      <c r="U209" s="11" t="str">
        <f>IFERROR(VLOOKUP($R209,G:$Q,11,0),"")</f>
        <v/>
      </c>
      <c r="V209" s="11" t="str">
        <f>IFERROR(VLOOKUP($R209,H:$Q,10,0),"")</f>
        <v/>
      </c>
      <c r="W209" s="11" t="str">
        <f>IFERROR(VLOOKUP($R209,I:$Q,9,0),"")</f>
        <v/>
      </c>
      <c r="X209" s="11" t="str">
        <f>IFERROR(VLOOKUP($R209,J:$Q,8,0),"")</f>
        <v/>
      </c>
      <c r="Y209" s="11" t="str">
        <f>IFERROR(VLOOKUP($R209,K:$Q,7,0),"")</f>
        <v/>
      </c>
      <c r="Z209" s="11" t="str">
        <f>IFERROR(VLOOKUP($R209,L:$Q,6,0),"")</f>
        <v/>
      </c>
      <c r="AA209" s="11" t="str">
        <f>IFERROR(VLOOKUP($R209,M:$Q,5,0),"")</f>
        <v/>
      </c>
      <c r="AB209" s="11" t="str">
        <f>IFERROR(VLOOKUP($R209,N:$Q,4,0),"")</f>
        <v/>
      </c>
      <c r="AC209" s="11" t="str">
        <f>IFERROR(VLOOKUP($R209,O:$Q,3,0),"")</f>
        <v/>
      </c>
      <c r="AD209" s="11" t="str">
        <f>IFERROR(VLOOKUP($R209,P:$Q,2,0),"")</f>
        <v/>
      </c>
    </row>
    <row r="210" spans="1:30" x14ac:dyDescent="0.15">
      <c r="A210" s="9">
        <f>'AB Touchpoint System Workbook'!Z221</f>
        <v>43221</v>
      </c>
      <c r="B210" s="11">
        <f t="shared" si="6"/>
        <v>5</v>
      </c>
      <c r="C210" s="12" t="s">
        <v>24</v>
      </c>
      <c r="D210" s="12" t="e">
        <f>Q210&amp;C210&amp;'AB Touchpoint System Workbook'!#REF!</f>
        <v>#REF!</v>
      </c>
      <c r="E210" s="12" t="b">
        <f>IF(ISNUMBER(SEARCH(S$1,$D210)),MAX(E$1:E209)+1)</f>
        <v>0</v>
      </c>
      <c r="F210" s="12" t="b">
        <f>IF(ISNUMBER(SEARCH(T$1,$D210)),MAX(F$1:F209)+1)</f>
        <v>0</v>
      </c>
      <c r="G210" s="12" t="b">
        <f>IF(ISNUMBER(SEARCH(U$1,$D210)),MAX(G$1:G209)+1)</f>
        <v>0</v>
      </c>
      <c r="H210" s="12" t="b">
        <f>IF(ISNUMBER(SEARCH(V$1,$D210)),MAX(H$1:H209)+1)</f>
        <v>0</v>
      </c>
      <c r="I210" s="12" t="b">
        <f>IF(ISNUMBER(SEARCH(W$1,$D210)),MAX(I$1:I209)+1)</f>
        <v>0</v>
      </c>
      <c r="J210" s="12" t="b">
        <f>IF(ISNUMBER(SEARCH(X$1,$D210)),MAX(J$1:J209)+1)</f>
        <v>0</v>
      </c>
      <c r="K210" s="12" t="b">
        <f>IF(ISNUMBER(SEARCH(Y$1,$D210)),MAX(K$1:K209)+1)</f>
        <v>0</v>
      </c>
      <c r="L210" s="12" t="b">
        <f>IF(ISNUMBER(SEARCH(Z$1,$D210)),MAX(L$1:L209)+1)</f>
        <v>0</v>
      </c>
      <c r="M210" s="12" t="b">
        <f>IF(ISNUMBER(SEARCH(AA$1,$D210)),MAX(M$1:M209)+1)</f>
        <v>0</v>
      </c>
      <c r="N210" s="12" t="b">
        <f>IF(ISNUMBER(SEARCH(AB$1,$D210)),MAX(N$1:N209)+1)</f>
        <v>0</v>
      </c>
      <c r="O210" s="12" t="b">
        <f>IF(ISNUMBER(SEARCH(AC$1,$D210)),MAX(O$1:O209)+1)</f>
        <v>0</v>
      </c>
      <c r="P210" s="12" t="b">
        <f>IF(ISNUMBER(SEARCH(AD$1,$D210)),MAX(P$1:P209)+1)</f>
        <v>0</v>
      </c>
      <c r="Q210" s="12" t="str">
        <f>'AB Touchpoint System Workbook'!K221</f>
        <v>Client 209</v>
      </c>
      <c r="R210" s="13">
        <f t="shared" si="7"/>
        <v>209</v>
      </c>
      <c r="S210" s="11" t="str">
        <f>IFERROR(VLOOKUP($R210,E:$Q,13,0),"")</f>
        <v/>
      </c>
      <c r="T210" s="11" t="str">
        <f>IFERROR(VLOOKUP($R210,F:$Q,12,0),"")</f>
        <v/>
      </c>
      <c r="U210" s="11" t="str">
        <f>IFERROR(VLOOKUP($R210,G:$Q,11,0),"")</f>
        <v/>
      </c>
      <c r="V210" s="11" t="str">
        <f>IFERROR(VLOOKUP($R210,H:$Q,10,0),"")</f>
        <v/>
      </c>
      <c r="W210" s="11" t="str">
        <f>IFERROR(VLOOKUP($R210,I:$Q,9,0),"")</f>
        <v/>
      </c>
      <c r="X210" s="11" t="str">
        <f>IFERROR(VLOOKUP($R210,J:$Q,8,0),"")</f>
        <v/>
      </c>
      <c r="Y210" s="11" t="str">
        <f>IFERROR(VLOOKUP($R210,K:$Q,7,0),"")</f>
        <v/>
      </c>
      <c r="Z210" s="11" t="str">
        <f>IFERROR(VLOOKUP($R210,L:$Q,6,0),"")</f>
        <v/>
      </c>
      <c r="AA210" s="11" t="str">
        <f>IFERROR(VLOOKUP($R210,M:$Q,5,0),"")</f>
        <v/>
      </c>
      <c r="AB210" s="11" t="str">
        <f>IFERROR(VLOOKUP($R210,N:$Q,4,0),"")</f>
        <v/>
      </c>
      <c r="AC210" s="11" t="str">
        <f>IFERROR(VLOOKUP($R210,O:$Q,3,0),"")</f>
        <v/>
      </c>
      <c r="AD210" s="11" t="str">
        <f>IFERROR(VLOOKUP($R210,P:$Q,2,0),"")</f>
        <v/>
      </c>
    </row>
    <row r="211" spans="1:30" x14ac:dyDescent="0.15">
      <c r="A211" s="9">
        <f>'AB Touchpoint System Workbook'!Z222</f>
        <v>43252</v>
      </c>
      <c r="B211" s="11">
        <f t="shared" si="6"/>
        <v>6</v>
      </c>
      <c r="C211" s="12" t="s">
        <v>25</v>
      </c>
      <c r="D211" s="12" t="e">
        <f>Q211&amp;C211&amp;'AB Touchpoint System Workbook'!#REF!</f>
        <v>#REF!</v>
      </c>
      <c r="E211" s="12" t="b">
        <f>IF(ISNUMBER(SEARCH(S$1,$D211)),MAX(E$1:E210)+1)</f>
        <v>0</v>
      </c>
      <c r="F211" s="12" t="b">
        <f>IF(ISNUMBER(SEARCH(T$1,$D211)),MAX(F$1:F210)+1)</f>
        <v>0</v>
      </c>
      <c r="G211" s="12" t="b">
        <f>IF(ISNUMBER(SEARCH(U$1,$D211)),MAX(G$1:G210)+1)</f>
        <v>0</v>
      </c>
      <c r="H211" s="12" t="b">
        <f>IF(ISNUMBER(SEARCH(V$1,$D211)),MAX(H$1:H210)+1)</f>
        <v>0</v>
      </c>
      <c r="I211" s="12" t="b">
        <f>IF(ISNUMBER(SEARCH(W$1,$D211)),MAX(I$1:I210)+1)</f>
        <v>0</v>
      </c>
      <c r="J211" s="12" t="b">
        <f>IF(ISNUMBER(SEARCH(X$1,$D211)),MAX(J$1:J210)+1)</f>
        <v>0</v>
      </c>
      <c r="K211" s="12" t="b">
        <f>IF(ISNUMBER(SEARCH(Y$1,$D211)),MAX(K$1:K210)+1)</f>
        <v>0</v>
      </c>
      <c r="L211" s="12" t="b">
        <f>IF(ISNUMBER(SEARCH(Z$1,$D211)),MAX(L$1:L210)+1)</f>
        <v>0</v>
      </c>
      <c r="M211" s="12" t="b">
        <f>IF(ISNUMBER(SEARCH(AA$1,$D211)),MAX(M$1:M210)+1)</f>
        <v>0</v>
      </c>
      <c r="N211" s="12" t="b">
        <f>IF(ISNUMBER(SEARCH(AB$1,$D211)),MAX(N$1:N210)+1)</f>
        <v>0</v>
      </c>
      <c r="O211" s="12" t="b">
        <f>IF(ISNUMBER(SEARCH(AC$1,$D211)),MAX(O$1:O210)+1)</f>
        <v>0</v>
      </c>
      <c r="P211" s="12" t="b">
        <f>IF(ISNUMBER(SEARCH(AD$1,$D211)),MAX(P$1:P210)+1)</f>
        <v>0</v>
      </c>
      <c r="Q211" s="12" t="str">
        <f>'AB Touchpoint System Workbook'!K222</f>
        <v>Client 210</v>
      </c>
      <c r="R211" s="13">
        <f t="shared" si="7"/>
        <v>210</v>
      </c>
      <c r="S211" s="11" t="str">
        <f>IFERROR(VLOOKUP($R211,E:$Q,13,0),"")</f>
        <v/>
      </c>
      <c r="T211" s="11" t="str">
        <f>IFERROR(VLOOKUP($R211,F:$Q,12,0),"")</f>
        <v/>
      </c>
      <c r="U211" s="11" t="str">
        <f>IFERROR(VLOOKUP($R211,G:$Q,11,0),"")</f>
        <v/>
      </c>
      <c r="V211" s="11" t="str">
        <f>IFERROR(VLOOKUP($R211,H:$Q,10,0),"")</f>
        <v/>
      </c>
      <c r="W211" s="11" t="str">
        <f>IFERROR(VLOOKUP($R211,I:$Q,9,0),"")</f>
        <v/>
      </c>
      <c r="X211" s="11" t="str">
        <f>IFERROR(VLOOKUP($R211,J:$Q,8,0),"")</f>
        <v/>
      </c>
      <c r="Y211" s="11" t="str">
        <f>IFERROR(VLOOKUP($R211,K:$Q,7,0),"")</f>
        <v/>
      </c>
      <c r="Z211" s="11" t="str">
        <f>IFERROR(VLOOKUP($R211,L:$Q,6,0),"")</f>
        <v/>
      </c>
      <c r="AA211" s="11" t="str">
        <f>IFERROR(VLOOKUP($R211,M:$Q,5,0),"")</f>
        <v/>
      </c>
      <c r="AB211" s="11" t="str">
        <f>IFERROR(VLOOKUP($R211,N:$Q,4,0),"")</f>
        <v/>
      </c>
      <c r="AC211" s="11" t="str">
        <f>IFERROR(VLOOKUP($R211,O:$Q,3,0),"")</f>
        <v/>
      </c>
      <c r="AD211" s="11" t="str">
        <f>IFERROR(VLOOKUP($R211,P:$Q,2,0),"")</f>
        <v/>
      </c>
    </row>
    <row r="212" spans="1:30" x14ac:dyDescent="0.15">
      <c r="A212" s="9">
        <f>'AB Touchpoint System Workbook'!Z223</f>
        <v>43282</v>
      </c>
      <c r="B212" s="11">
        <f t="shared" si="6"/>
        <v>7</v>
      </c>
      <c r="C212" s="12" t="s">
        <v>26</v>
      </c>
      <c r="D212" s="12" t="e">
        <f>Q212&amp;C212&amp;'AB Touchpoint System Workbook'!#REF!</f>
        <v>#REF!</v>
      </c>
      <c r="E212" s="12" t="b">
        <f>IF(ISNUMBER(SEARCH(S$1,$D212)),MAX(E$1:E211)+1)</f>
        <v>0</v>
      </c>
      <c r="F212" s="12" t="b">
        <f>IF(ISNUMBER(SEARCH(T$1,$D212)),MAX(F$1:F211)+1)</f>
        <v>0</v>
      </c>
      <c r="G212" s="12" t="b">
        <f>IF(ISNUMBER(SEARCH(U$1,$D212)),MAX(G$1:G211)+1)</f>
        <v>0</v>
      </c>
      <c r="H212" s="12" t="b">
        <f>IF(ISNUMBER(SEARCH(V$1,$D212)),MAX(H$1:H211)+1)</f>
        <v>0</v>
      </c>
      <c r="I212" s="12" t="b">
        <f>IF(ISNUMBER(SEARCH(W$1,$D212)),MAX(I$1:I211)+1)</f>
        <v>0</v>
      </c>
      <c r="J212" s="12" t="b">
        <f>IF(ISNUMBER(SEARCH(X$1,$D212)),MAX(J$1:J211)+1)</f>
        <v>0</v>
      </c>
      <c r="K212" s="12" t="b">
        <f>IF(ISNUMBER(SEARCH(Y$1,$D212)),MAX(K$1:K211)+1)</f>
        <v>0</v>
      </c>
      <c r="L212" s="12" t="b">
        <f>IF(ISNUMBER(SEARCH(Z$1,$D212)),MAX(L$1:L211)+1)</f>
        <v>0</v>
      </c>
      <c r="M212" s="12" t="b">
        <f>IF(ISNUMBER(SEARCH(AA$1,$D212)),MAX(M$1:M211)+1)</f>
        <v>0</v>
      </c>
      <c r="N212" s="12" t="b">
        <f>IF(ISNUMBER(SEARCH(AB$1,$D212)),MAX(N$1:N211)+1)</f>
        <v>0</v>
      </c>
      <c r="O212" s="12" t="b">
        <f>IF(ISNUMBER(SEARCH(AC$1,$D212)),MAX(O$1:O211)+1)</f>
        <v>0</v>
      </c>
      <c r="P212" s="12" t="b">
        <f>IF(ISNUMBER(SEARCH(AD$1,$D212)),MAX(P$1:P211)+1)</f>
        <v>0</v>
      </c>
      <c r="Q212" s="12" t="str">
        <f>'AB Touchpoint System Workbook'!K223</f>
        <v>Client 211</v>
      </c>
      <c r="R212" s="13">
        <f t="shared" si="7"/>
        <v>211</v>
      </c>
      <c r="S212" s="11" t="str">
        <f>IFERROR(VLOOKUP($R212,E:$Q,13,0),"")</f>
        <v/>
      </c>
      <c r="T212" s="11" t="str">
        <f>IFERROR(VLOOKUP($R212,F:$Q,12,0),"")</f>
        <v/>
      </c>
      <c r="U212" s="11" t="str">
        <f>IFERROR(VLOOKUP($R212,G:$Q,11,0),"")</f>
        <v/>
      </c>
      <c r="V212" s="11" t="str">
        <f>IFERROR(VLOOKUP($R212,H:$Q,10,0),"")</f>
        <v/>
      </c>
      <c r="W212" s="11" t="str">
        <f>IFERROR(VLOOKUP($R212,I:$Q,9,0),"")</f>
        <v/>
      </c>
      <c r="X212" s="11" t="str">
        <f>IFERROR(VLOOKUP($R212,J:$Q,8,0),"")</f>
        <v/>
      </c>
      <c r="Y212" s="11" t="str">
        <f>IFERROR(VLOOKUP($R212,K:$Q,7,0),"")</f>
        <v/>
      </c>
      <c r="Z212" s="11" t="str">
        <f>IFERROR(VLOOKUP($R212,L:$Q,6,0),"")</f>
        <v/>
      </c>
      <c r="AA212" s="11" t="str">
        <f>IFERROR(VLOOKUP($R212,M:$Q,5,0),"")</f>
        <v/>
      </c>
      <c r="AB212" s="11" t="str">
        <f>IFERROR(VLOOKUP($R212,N:$Q,4,0),"")</f>
        <v/>
      </c>
      <c r="AC212" s="11" t="str">
        <f>IFERROR(VLOOKUP($R212,O:$Q,3,0),"")</f>
        <v/>
      </c>
      <c r="AD212" s="11" t="str">
        <f>IFERROR(VLOOKUP($R212,P:$Q,2,0),"")</f>
        <v/>
      </c>
    </row>
    <row r="213" spans="1:30" x14ac:dyDescent="0.15">
      <c r="A213" s="9">
        <f>'AB Touchpoint System Workbook'!Z224</f>
        <v>43313</v>
      </c>
      <c r="B213" s="11">
        <f t="shared" si="6"/>
        <v>8</v>
      </c>
      <c r="C213" s="12" t="s">
        <v>27</v>
      </c>
      <c r="D213" s="12" t="e">
        <f>Q213&amp;C213&amp;'AB Touchpoint System Workbook'!#REF!</f>
        <v>#REF!</v>
      </c>
      <c r="E213" s="12" t="b">
        <f>IF(ISNUMBER(SEARCH(S$1,$D213)),MAX(E$1:E212)+1)</f>
        <v>0</v>
      </c>
      <c r="F213" s="12" t="b">
        <f>IF(ISNUMBER(SEARCH(T$1,$D213)),MAX(F$1:F212)+1)</f>
        <v>0</v>
      </c>
      <c r="G213" s="12" t="b">
        <f>IF(ISNUMBER(SEARCH(U$1,$D213)),MAX(G$1:G212)+1)</f>
        <v>0</v>
      </c>
      <c r="H213" s="12" t="b">
        <f>IF(ISNUMBER(SEARCH(V$1,$D213)),MAX(H$1:H212)+1)</f>
        <v>0</v>
      </c>
      <c r="I213" s="12" t="b">
        <f>IF(ISNUMBER(SEARCH(W$1,$D213)),MAX(I$1:I212)+1)</f>
        <v>0</v>
      </c>
      <c r="J213" s="12" t="b">
        <f>IF(ISNUMBER(SEARCH(X$1,$D213)),MAX(J$1:J212)+1)</f>
        <v>0</v>
      </c>
      <c r="K213" s="12" t="b">
        <f>IF(ISNUMBER(SEARCH(Y$1,$D213)),MAX(K$1:K212)+1)</f>
        <v>0</v>
      </c>
      <c r="L213" s="12" t="b">
        <f>IF(ISNUMBER(SEARCH(Z$1,$D213)),MAX(L$1:L212)+1)</f>
        <v>0</v>
      </c>
      <c r="M213" s="12" t="b">
        <f>IF(ISNUMBER(SEARCH(AA$1,$D213)),MAX(M$1:M212)+1)</f>
        <v>0</v>
      </c>
      <c r="N213" s="12" t="b">
        <f>IF(ISNUMBER(SEARCH(AB$1,$D213)),MAX(N$1:N212)+1)</f>
        <v>0</v>
      </c>
      <c r="O213" s="12" t="b">
        <f>IF(ISNUMBER(SEARCH(AC$1,$D213)),MAX(O$1:O212)+1)</f>
        <v>0</v>
      </c>
      <c r="P213" s="12" t="b">
        <f>IF(ISNUMBER(SEARCH(AD$1,$D213)),MAX(P$1:P212)+1)</f>
        <v>0</v>
      </c>
      <c r="Q213" s="12" t="str">
        <f>'AB Touchpoint System Workbook'!K224</f>
        <v>Client 212</v>
      </c>
      <c r="R213" s="13">
        <f t="shared" si="7"/>
        <v>212</v>
      </c>
      <c r="S213" s="11" t="str">
        <f>IFERROR(VLOOKUP($R213,E:$Q,13,0),"")</f>
        <v/>
      </c>
      <c r="T213" s="11" t="str">
        <f>IFERROR(VLOOKUP($R213,F:$Q,12,0),"")</f>
        <v/>
      </c>
      <c r="U213" s="11" t="str">
        <f>IFERROR(VLOOKUP($R213,G:$Q,11,0),"")</f>
        <v/>
      </c>
      <c r="V213" s="11" t="str">
        <f>IFERROR(VLOOKUP($R213,H:$Q,10,0),"")</f>
        <v/>
      </c>
      <c r="W213" s="11" t="str">
        <f>IFERROR(VLOOKUP($R213,I:$Q,9,0),"")</f>
        <v/>
      </c>
      <c r="X213" s="11" t="str">
        <f>IFERROR(VLOOKUP($R213,J:$Q,8,0),"")</f>
        <v/>
      </c>
      <c r="Y213" s="11" t="str">
        <f>IFERROR(VLOOKUP($R213,K:$Q,7,0),"")</f>
        <v/>
      </c>
      <c r="Z213" s="11" t="str">
        <f>IFERROR(VLOOKUP($R213,L:$Q,6,0),"")</f>
        <v/>
      </c>
      <c r="AA213" s="11" t="str">
        <f>IFERROR(VLOOKUP($R213,M:$Q,5,0),"")</f>
        <v/>
      </c>
      <c r="AB213" s="11" t="str">
        <f>IFERROR(VLOOKUP($R213,N:$Q,4,0),"")</f>
        <v/>
      </c>
      <c r="AC213" s="11" t="str">
        <f>IFERROR(VLOOKUP($R213,O:$Q,3,0),"")</f>
        <v/>
      </c>
      <c r="AD213" s="11" t="str">
        <f>IFERROR(VLOOKUP($R213,P:$Q,2,0),"")</f>
        <v/>
      </c>
    </row>
    <row r="214" spans="1:30" x14ac:dyDescent="0.15">
      <c r="A214" s="9">
        <f>'AB Touchpoint System Workbook'!Z225</f>
        <v>43344</v>
      </c>
      <c r="B214" s="11">
        <f t="shared" si="6"/>
        <v>9</v>
      </c>
      <c r="C214" s="12" t="s">
        <v>28</v>
      </c>
      <c r="D214" s="12" t="e">
        <f>Q214&amp;C214&amp;'AB Touchpoint System Workbook'!#REF!</f>
        <v>#REF!</v>
      </c>
      <c r="E214" s="12" t="b">
        <f>IF(ISNUMBER(SEARCH(S$1,$D214)),MAX(E$1:E213)+1)</f>
        <v>0</v>
      </c>
      <c r="F214" s="12" t="b">
        <f>IF(ISNUMBER(SEARCH(T$1,$D214)),MAX(F$1:F213)+1)</f>
        <v>0</v>
      </c>
      <c r="G214" s="12" t="b">
        <f>IF(ISNUMBER(SEARCH(U$1,$D214)),MAX(G$1:G213)+1)</f>
        <v>0</v>
      </c>
      <c r="H214" s="12" t="b">
        <f>IF(ISNUMBER(SEARCH(V$1,$D214)),MAX(H$1:H213)+1)</f>
        <v>0</v>
      </c>
      <c r="I214" s="12" t="b">
        <f>IF(ISNUMBER(SEARCH(W$1,$D214)),MAX(I$1:I213)+1)</f>
        <v>0</v>
      </c>
      <c r="J214" s="12" t="b">
        <f>IF(ISNUMBER(SEARCH(X$1,$D214)),MAX(J$1:J213)+1)</f>
        <v>0</v>
      </c>
      <c r="K214" s="12" t="b">
        <f>IF(ISNUMBER(SEARCH(Y$1,$D214)),MAX(K$1:K213)+1)</f>
        <v>0</v>
      </c>
      <c r="L214" s="12" t="b">
        <f>IF(ISNUMBER(SEARCH(Z$1,$D214)),MAX(L$1:L213)+1)</f>
        <v>0</v>
      </c>
      <c r="M214" s="12" t="b">
        <f>IF(ISNUMBER(SEARCH(AA$1,$D214)),MAX(M$1:M213)+1)</f>
        <v>0</v>
      </c>
      <c r="N214" s="12" t="b">
        <f>IF(ISNUMBER(SEARCH(AB$1,$D214)),MAX(N$1:N213)+1)</f>
        <v>0</v>
      </c>
      <c r="O214" s="12" t="b">
        <f>IF(ISNUMBER(SEARCH(AC$1,$D214)),MAX(O$1:O213)+1)</f>
        <v>0</v>
      </c>
      <c r="P214" s="12" t="b">
        <f>IF(ISNUMBER(SEARCH(AD$1,$D214)),MAX(P$1:P213)+1)</f>
        <v>0</v>
      </c>
      <c r="Q214" s="12" t="str">
        <f>'AB Touchpoint System Workbook'!K225</f>
        <v>Client 213</v>
      </c>
      <c r="R214" s="13">
        <f t="shared" si="7"/>
        <v>213</v>
      </c>
      <c r="S214" s="11" t="str">
        <f>IFERROR(VLOOKUP($R214,E:$Q,13,0),"")</f>
        <v/>
      </c>
      <c r="T214" s="11" t="str">
        <f>IFERROR(VLOOKUP($R214,F:$Q,12,0),"")</f>
        <v/>
      </c>
      <c r="U214" s="11" t="str">
        <f>IFERROR(VLOOKUP($R214,G:$Q,11,0),"")</f>
        <v/>
      </c>
      <c r="V214" s="11" t="str">
        <f>IFERROR(VLOOKUP($R214,H:$Q,10,0),"")</f>
        <v/>
      </c>
      <c r="W214" s="11" t="str">
        <f>IFERROR(VLOOKUP($R214,I:$Q,9,0),"")</f>
        <v/>
      </c>
      <c r="X214" s="11" t="str">
        <f>IFERROR(VLOOKUP($R214,J:$Q,8,0),"")</f>
        <v/>
      </c>
      <c r="Y214" s="11" t="str">
        <f>IFERROR(VLOOKUP($R214,K:$Q,7,0),"")</f>
        <v/>
      </c>
      <c r="Z214" s="11" t="str">
        <f>IFERROR(VLOOKUP($R214,L:$Q,6,0),"")</f>
        <v/>
      </c>
      <c r="AA214" s="11" t="str">
        <f>IFERROR(VLOOKUP($R214,M:$Q,5,0),"")</f>
        <v/>
      </c>
      <c r="AB214" s="11" t="str">
        <f>IFERROR(VLOOKUP($R214,N:$Q,4,0),"")</f>
        <v/>
      </c>
      <c r="AC214" s="11" t="str">
        <f>IFERROR(VLOOKUP($R214,O:$Q,3,0),"")</f>
        <v/>
      </c>
      <c r="AD214" s="11" t="str">
        <f>IFERROR(VLOOKUP($R214,P:$Q,2,0),"")</f>
        <v/>
      </c>
    </row>
    <row r="215" spans="1:30" x14ac:dyDescent="0.15">
      <c r="A215" s="9">
        <f>'AB Touchpoint System Workbook'!Z226</f>
        <v>43374</v>
      </c>
      <c r="B215" s="11">
        <f t="shared" si="6"/>
        <v>10</v>
      </c>
      <c r="C215" s="12" t="s">
        <v>1</v>
      </c>
      <c r="D215" s="12" t="e">
        <f>Q215&amp;C215&amp;'AB Touchpoint System Workbook'!#REF!</f>
        <v>#REF!</v>
      </c>
      <c r="E215" s="12" t="b">
        <f>IF(ISNUMBER(SEARCH(S$1,$D215)),MAX(E$1:E214)+1)</f>
        <v>0</v>
      </c>
      <c r="F215" s="12" t="b">
        <f>IF(ISNUMBER(SEARCH(T$1,$D215)),MAX(F$1:F214)+1)</f>
        <v>0</v>
      </c>
      <c r="G215" s="12" t="b">
        <f>IF(ISNUMBER(SEARCH(U$1,$D215)),MAX(G$1:G214)+1)</f>
        <v>0</v>
      </c>
      <c r="H215" s="12" t="b">
        <f>IF(ISNUMBER(SEARCH(V$1,$D215)),MAX(H$1:H214)+1)</f>
        <v>0</v>
      </c>
      <c r="I215" s="12" t="b">
        <f>IF(ISNUMBER(SEARCH(W$1,$D215)),MAX(I$1:I214)+1)</f>
        <v>0</v>
      </c>
      <c r="J215" s="12" t="b">
        <f>IF(ISNUMBER(SEARCH(X$1,$D215)),MAX(J$1:J214)+1)</f>
        <v>0</v>
      </c>
      <c r="K215" s="12" t="b">
        <f>IF(ISNUMBER(SEARCH(Y$1,$D215)),MAX(K$1:K214)+1)</f>
        <v>0</v>
      </c>
      <c r="L215" s="12" t="b">
        <f>IF(ISNUMBER(SEARCH(Z$1,$D215)),MAX(L$1:L214)+1)</f>
        <v>0</v>
      </c>
      <c r="M215" s="12" t="b">
        <f>IF(ISNUMBER(SEARCH(AA$1,$D215)),MAX(M$1:M214)+1)</f>
        <v>0</v>
      </c>
      <c r="N215" s="12" t="b">
        <f>IF(ISNUMBER(SEARCH(AB$1,$D215)),MAX(N$1:N214)+1)</f>
        <v>0</v>
      </c>
      <c r="O215" s="12" t="b">
        <f>IF(ISNUMBER(SEARCH(AC$1,$D215)),MAX(O$1:O214)+1)</f>
        <v>0</v>
      </c>
      <c r="P215" s="12" t="b">
        <f>IF(ISNUMBER(SEARCH(AD$1,$D215)),MAX(P$1:P214)+1)</f>
        <v>0</v>
      </c>
      <c r="Q215" s="12" t="str">
        <f>'AB Touchpoint System Workbook'!K226</f>
        <v>Client 214</v>
      </c>
      <c r="R215" s="13">
        <f t="shared" si="7"/>
        <v>214</v>
      </c>
      <c r="S215" s="11" t="str">
        <f>IFERROR(VLOOKUP($R215,E:$Q,13,0),"")</f>
        <v/>
      </c>
      <c r="T215" s="11" t="str">
        <f>IFERROR(VLOOKUP($R215,F:$Q,12,0),"")</f>
        <v/>
      </c>
      <c r="U215" s="11" t="str">
        <f>IFERROR(VLOOKUP($R215,G:$Q,11,0),"")</f>
        <v/>
      </c>
      <c r="V215" s="11" t="str">
        <f>IFERROR(VLOOKUP($R215,H:$Q,10,0),"")</f>
        <v/>
      </c>
      <c r="W215" s="11" t="str">
        <f>IFERROR(VLOOKUP($R215,I:$Q,9,0),"")</f>
        <v/>
      </c>
      <c r="X215" s="11" t="str">
        <f>IFERROR(VLOOKUP($R215,J:$Q,8,0),"")</f>
        <v/>
      </c>
      <c r="Y215" s="11" t="str">
        <f>IFERROR(VLOOKUP($R215,K:$Q,7,0),"")</f>
        <v/>
      </c>
      <c r="Z215" s="11" t="str">
        <f>IFERROR(VLOOKUP($R215,L:$Q,6,0),"")</f>
        <v/>
      </c>
      <c r="AA215" s="11" t="str">
        <f>IFERROR(VLOOKUP($R215,M:$Q,5,0),"")</f>
        <v/>
      </c>
      <c r="AB215" s="11" t="str">
        <f>IFERROR(VLOOKUP($R215,N:$Q,4,0),"")</f>
        <v/>
      </c>
      <c r="AC215" s="11" t="str">
        <f>IFERROR(VLOOKUP($R215,O:$Q,3,0),"")</f>
        <v/>
      </c>
      <c r="AD215" s="11" t="str">
        <f>IFERROR(VLOOKUP($R215,P:$Q,2,0),"")</f>
        <v/>
      </c>
    </row>
    <row r="216" spans="1:30" x14ac:dyDescent="0.15">
      <c r="A216" s="9">
        <f>'AB Touchpoint System Workbook'!Z227</f>
        <v>43405</v>
      </c>
      <c r="B216" s="11">
        <f t="shared" si="6"/>
        <v>11</v>
      </c>
      <c r="C216" s="12" t="s">
        <v>18</v>
      </c>
      <c r="D216" s="12" t="e">
        <f>Q216&amp;C216&amp;'AB Touchpoint System Workbook'!#REF!</f>
        <v>#REF!</v>
      </c>
      <c r="E216" s="12" t="b">
        <f>IF(ISNUMBER(SEARCH(S$1,$D216)),MAX(E$1:E215)+1)</f>
        <v>0</v>
      </c>
      <c r="F216" s="12" t="b">
        <f>IF(ISNUMBER(SEARCH(T$1,$D216)),MAX(F$1:F215)+1)</f>
        <v>0</v>
      </c>
      <c r="G216" s="12" t="b">
        <f>IF(ISNUMBER(SEARCH(U$1,$D216)),MAX(G$1:G215)+1)</f>
        <v>0</v>
      </c>
      <c r="H216" s="12" t="b">
        <f>IF(ISNUMBER(SEARCH(V$1,$D216)),MAX(H$1:H215)+1)</f>
        <v>0</v>
      </c>
      <c r="I216" s="12" t="b">
        <f>IF(ISNUMBER(SEARCH(W$1,$D216)),MAX(I$1:I215)+1)</f>
        <v>0</v>
      </c>
      <c r="J216" s="12" t="b">
        <f>IF(ISNUMBER(SEARCH(X$1,$D216)),MAX(J$1:J215)+1)</f>
        <v>0</v>
      </c>
      <c r="K216" s="12" t="b">
        <f>IF(ISNUMBER(SEARCH(Y$1,$D216)),MAX(K$1:K215)+1)</f>
        <v>0</v>
      </c>
      <c r="L216" s="12" t="b">
        <f>IF(ISNUMBER(SEARCH(Z$1,$D216)),MAX(L$1:L215)+1)</f>
        <v>0</v>
      </c>
      <c r="M216" s="12" t="b">
        <f>IF(ISNUMBER(SEARCH(AA$1,$D216)),MAX(M$1:M215)+1)</f>
        <v>0</v>
      </c>
      <c r="N216" s="12" t="b">
        <f>IF(ISNUMBER(SEARCH(AB$1,$D216)),MAX(N$1:N215)+1)</f>
        <v>0</v>
      </c>
      <c r="O216" s="12" t="b">
        <f>IF(ISNUMBER(SEARCH(AC$1,$D216)),MAX(O$1:O215)+1)</f>
        <v>0</v>
      </c>
      <c r="P216" s="12" t="b">
        <f>IF(ISNUMBER(SEARCH(AD$1,$D216)),MAX(P$1:P215)+1)</f>
        <v>0</v>
      </c>
      <c r="Q216" s="12" t="str">
        <f>'AB Touchpoint System Workbook'!K227</f>
        <v>Client 215</v>
      </c>
      <c r="R216" s="13">
        <f t="shared" si="7"/>
        <v>215</v>
      </c>
      <c r="S216" s="11" t="str">
        <f>IFERROR(VLOOKUP($R216,E:$Q,13,0),"")</f>
        <v/>
      </c>
      <c r="T216" s="11" t="str">
        <f>IFERROR(VLOOKUP($R216,F:$Q,12,0),"")</f>
        <v/>
      </c>
      <c r="U216" s="11" t="str">
        <f>IFERROR(VLOOKUP($R216,G:$Q,11,0),"")</f>
        <v/>
      </c>
      <c r="V216" s="11" t="str">
        <f>IFERROR(VLOOKUP($R216,H:$Q,10,0),"")</f>
        <v/>
      </c>
      <c r="W216" s="11" t="str">
        <f>IFERROR(VLOOKUP($R216,I:$Q,9,0),"")</f>
        <v/>
      </c>
      <c r="X216" s="11" t="str">
        <f>IFERROR(VLOOKUP($R216,J:$Q,8,0),"")</f>
        <v/>
      </c>
      <c r="Y216" s="11" t="str">
        <f>IFERROR(VLOOKUP($R216,K:$Q,7,0),"")</f>
        <v/>
      </c>
      <c r="Z216" s="11" t="str">
        <f>IFERROR(VLOOKUP($R216,L:$Q,6,0),"")</f>
        <v/>
      </c>
      <c r="AA216" s="11" t="str">
        <f>IFERROR(VLOOKUP($R216,M:$Q,5,0),"")</f>
        <v/>
      </c>
      <c r="AB216" s="11" t="str">
        <f>IFERROR(VLOOKUP($R216,N:$Q,4,0),"")</f>
        <v/>
      </c>
      <c r="AC216" s="11" t="str">
        <f>IFERROR(VLOOKUP($R216,O:$Q,3,0),"")</f>
        <v/>
      </c>
      <c r="AD216" s="11" t="str">
        <f>IFERROR(VLOOKUP($R216,P:$Q,2,0),"")</f>
        <v/>
      </c>
    </row>
    <row r="217" spans="1:30" x14ac:dyDescent="0.15">
      <c r="A217" s="9">
        <f>'AB Touchpoint System Workbook'!Z228</f>
        <v>43435</v>
      </c>
      <c r="B217" s="11">
        <f t="shared" si="6"/>
        <v>12</v>
      </c>
      <c r="C217" s="12" t="s">
        <v>19</v>
      </c>
      <c r="D217" s="12" t="e">
        <f>Q217&amp;C217&amp;'AB Touchpoint System Workbook'!#REF!</f>
        <v>#REF!</v>
      </c>
      <c r="E217" s="12" t="b">
        <f>IF(ISNUMBER(SEARCH(S$1,$D217)),MAX(E$1:E216)+1)</f>
        <v>0</v>
      </c>
      <c r="F217" s="12" t="b">
        <f>IF(ISNUMBER(SEARCH(T$1,$D217)),MAX(F$1:F216)+1)</f>
        <v>0</v>
      </c>
      <c r="G217" s="12" t="b">
        <f>IF(ISNUMBER(SEARCH(U$1,$D217)),MAX(G$1:G216)+1)</f>
        <v>0</v>
      </c>
      <c r="H217" s="12" t="b">
        <f>IF(ISNUMBER(SEARCH(V$1,$D217)),MAX(H$1:H216)+1)</f>
        <v>0</v>
      </c>
      <c r="I217" s="12" t="b">
        <f>IF(ISNUMBER(SEARCH(W$1,$D217)),MAX(I$1:I216)+1)</f>
        <v>0</v>
      </c>
      <c r="J217" s="12" t="b">
        <f>IF(ISNUMBER(SEARCH(X$1,$D217)),MAX(J$1:J216)+1)</f>
        <v>0</v>
      </c>
      <c r="K217" s="12" t="b">
        <f>IF(ISNUMBER(SEARCH(Y$1,$D217)),MAX(K$1:K216)+1)</f>
        <v>0</v>
      </c>
      <c r="L217" s="12" t="b">
        <f>IF(ISNUMBER(SEARCH(Z$1,$D217)),MAX(L$1:L216)+1)</f>
        <v>0</v>
      </c>
      <c r="M217" s="12" t="b">
        <f>IF(ISNUMBER(SEARCH(AA$1,$D217)),MAX(M$1:M216)+1)</f>
        <v>0</v>
      </c>
      <c r="N217" s="12" t="b">
        <f>IF(ISNUMBER(SEARCH(AB$1,$D217)),MAX(N$1:N216)+1)</f>
        <v>0</v>
      </c>
      <c r="O217" s="12" t="b">
        <f>IF(ISNUMBER(SEARCH(AC$1,$D217)),MAX(O$1:O216)+1)</f>
        <v>0</v>
      </c>
      <c r="P217" s="12" t="b">
        <f>IF(ISNUMBER(SEARCH(AD$1,$D217)),MAX(P$1:P216)+1)</f>
        <v>0</v>
      </c>
      <c r="Q217" s="12" t="str">
        <f>'AB Touchpoint System Workbook'!K228</f>
        <v>Client 216</v>
      </c>
      <c r="R217" s="13">
        <f t="shared" si="7"/>
        <v>216</v>
      </c>
      <c r="S217" s="11" t="str">
        <f>IFERROR(VLOOKUP($R217,E:$Q,13,0),"")</f>
        <v/>
      </c>
      <c r="T217" s="11" t="str">
        <f>IFERROR(VLOOKUP($R217,F:$Q,12,0),"")</f>
        <v/>
      </c>
      <c r="U217" s="11" t="str">
        <f>IFERROR(VLOOKUP($R217,G:$Q,11,0),"")</f>
        <v/>
      </c>
      <c r="V217" s="11" t="str">
        <f>IFERROR(VLOOKUP($R217,H:$Q,10,0),"")</f>
        <v/>
      </c>
      <c r="W217" s="11" t="str">
        <f>IFERROR(VLOOKUP($R217,I:$Q,9,0),"")</f>
        <v/>
      </c>
      <c r="X217" s="11" t="str">
        <f>IFERROR(VLOOKUP($R217,J:$Q,8,0),"")</f>
        <v/>
      </c>
      <c r="Y217" s="11" t="str">
        <f>IFERROR(VLOOKUP($R217,K:$Q,7,0),"")</f>
        <v/>
      </c>
      <c r="Z217" s="11" t="str">
        <f>IFERROR(VLOOKUP($R217,L:$Q,6,0),"")</f>
        <v/>
      </c>
      <c r="AA217" s="11" t="str">
        <f>IFERROR(VLOOKUP($R217,M:$Q,5,0),"")</f>
        <v/>
      </c>
      <c r="AB217" s="11" t="str">
        <f>IFERROR(VLOOKUP($R217,N:$Q,4,0),"")</f>
        <v/>
      </c>
      <c r="AC217" s="11" t="str">
        <f>IFERROR(VLOOKUP($R217,O:$Q,3,0),"")</f>
        <v/>
      </c>
      <c r="AD217" s="11" t="str">
        <f>IFERROR(VLOOKUP($R217,P:$Q,2,0),"")</f>
        <v/>
      </c>
    </row>
    <row r="218" spans="1:30" x14ac:dyDescent="0.15">
      <c r="A218" s="9">
        <f>'AB Touchpoint System Workbook'!Z229</f>
        <v>43101</v>
      </c>
      <c r="B218" s="11">
        <f t="shared" si="6"/>
        <v>1</v>
      </c>
      <c r="C218" s="12" t="s">
        <v>20</v>
      </c>
      <c r="D218" s="12" t="e">
        <f>Q218&amp;C218&amp;'AB Touchpoint System Workbook'!#REF!</f>
        <v>#REF!</v>
      </c>
      <c r="E218" s="12" t="b">
        <f>IF(ISNUMBER(SEARCH(S$1,$D218)),MAX(E$1:E217)+1)</f>
        <v>0</v>
      </c>
      <c r="F218" s="12" t="b">
        <f>IF(ISNUMBER(SEARCH(T$1,$D218)),MAX(F$1:F217)+1)</f>
        <v>0</v>
      </c>
      <c r="G218" s="12" t="b">
        <f>IF(ISNUMBER(SEARCH(U$1,$D218)),MAX(G$1:G217)+1)</f>
        <v>0</v>
      </c>
      <c r="H218" s="12" t="b">
        <f>IF(ISNUMBER(SEARCH(V$1,$D218)),MAX(H$1:H217)+1)</f>
        <v>0</v>
      </c>
      <c r="I218" s="12" t="b">
        <f>IF(ISNUMBER(SEARCH(W$1,$D218)),MAX(I$1:I217)+1)</f>
        <v>0</v>
      </c>
      <c r="J218" s="12" t="b">
        <f>IF(ISNUMBER(SEARCH(X$1,$D218)),MAX(J$1:J217)+1)</f>
        <v>0</v>
      </c>
      <c r="K218" s="12" t="b">
        <f>IF(ISNUMBER(SEARCH(Y$1,$D218)),MAX(K$1:K217)+1)</f>
        <v>0</v>
      </c>
      <c r="L218" s="12" t="b">
        <f>IF(ISNUMBER(SEARCH(Z$1,$D218)),MAX(L$1:L217)+1)</f>
        <v>0</v>
      </c>
      <c r="M218" s="12" t="b">
        <f>IF(ISNUMBER(SEARCH(AA$1,$D218)),MAX(M$1:M217)+1)</f>
        <v>0</v>
      </c>
      <c r="N218" s="12" t="b">
        <f>IF(ISNUMBER(SEARCH(AB$1,$D218)),MAX(N$1:N217)+1)</f>
        <v>0</v>
      </c>
      <c r="O218" s="12" t="b">
        <f>IF(ISNUMBER(SEARCH(AC$1,$D218)),MAX(O$1:O217)+1)</f>
        <v>0</v>
      </c>
      <c r="P218" s="12" t="b">
        <f>IF(ISNUMBER(SEARCH(AD$1,$D218)),MAX(P$1:P217)+1)</f>
        <v>0</v>
      </c>
      <c r="Q218" s="12" t="str">
        <f>'AB Touchpoint System Workbook'!K229</f>
        <v>Client 217</v>
      </c>
      <c r="R218" s="13">
        <f t="shared" si="7"/>
        <v>217</v>
      </c>
      <c r="S218" s="11" t="str">
        <f>IFERROR(VLOOKUP($R218,E:$Q,13,0),"")</f>
        <v/>
      </c>
      <c r="T218" s="11" t="str">
        <f>IFERROR(VLOOKUP($R218,F:$Q,12,0),"")</f>
        <v/>
      </c>
      <c r="U218" s="11" t="str">
        <f>IFERROR(VLOOKUP($R218,G:$Q,11,0),"")</f>
        <v/>
      </c>
      <c r="V218" s="11" t="str">
        <f>IFERROR(VLOOKUP($R218,H:$Q,10,0),"")</f>
        <v/>
      </c>
      <c r="W218" s="11" t="str">
        <f>IFERROR(VLOOKUP($R218,I:$Q,9,0),"")</f>
        <v/>
      </c>
      <c r="X218" s="11" t="str">
        <f>IFERROR(VLOOKUP($R218,J:$Q,8,0),"")</f>
        <v/>
      </c>
      <c r="Y218" s="11" t="str">
        <f>IFERROR(VLOOKUP($R218,K:$Q,7,0),"")</f>
        <v/>
      </c>
      <c r="Z218" s="11" t="str">
        <f>IFERROR(VLOOKUP($R218,L:$Q,6,0),"")</f>
        <v/>
      </c>
      <c r="AA218" s="11" t="str">
        <f>IFERROR(VLOOKUP($R218,M:$Q,5,0),"")</f>
        <v/>
      </c>
      <c r="AB218" s="11" t="str">
        <f>IFERROR(VLOOKUP($R218,N:$Q,4,0),"")</f>
        <v/>
      </c>
      <c r="AC218" s="11" t="str">
        <f>IFERROR(VLOOKUP($R218,O:$Q,3,0),"")</f>
        <v/>
      </c>
      <c r="AD218" s="11" t="str">
        <f>IFERROR(VLOOKUP($R218,P:$Q,2,0),"")</f>
        <v/>
      </c>
    </row>
    <row r="219" spans="1:30" x14ac:dyDescent="0.15">
      <c r="A219" s="9">
        <f>'AB Touchpoint System Workbook'!Z230</f>
        <v>43132</v>
      </c>
      <c r="B219" s="11">
        <f t="shared" si="6"/>
        <v>2</v>
      </c>
      <c r="C219" s="12" t="s">
        <v>21</v>
      </c>
      <c r="D219" s="12" t="e">
        <f>Q219&amp;C219&amp;'AB Touchpoint System Workbook'!#REF!</f>
        <v>#REF!</v>
      </c>
      <c r="E219" s="12" t="b">
        <f>IF(ISNUMBER(SEARCH(S$1,$D219)),MAX(E$1:E218)+1)</f>
        <v>0</v>
      </c>
      <c r="F219" s="12" t="b">
        <f>IF(ISNUMBER(SEARCH(T$1,$D219)),MAX(F$1:F218)+1)</f>
        <v>0</v>
      </c>
      <c r="G219" s="12" t="b">
        <f>IF(ISNUMBER(SEARCH(U$1,$D219)),MAX(G$1:G218)+1)</f>
        <v>0</v>
      </c>
      <c r="H219" s="12" t="b">
        <f>IF(ISNUMBER(SEARCH(V$1,$D219)),MAX(H$1:H218)+1)</f>
        <v>0</v>
      </c>
      <c r="I219" s="12" t="b">
        <f>IF(ISNUMBER(SEARCH(W$1,$D219)),MAX(I$1:I218)+1)</f>
        <v>0</v>
      </c>
      <c r="J219" s="12" t="b">
        <f>IF(ISNUMBER(SEARCH(X$1,$D219)),MAX(J$1:J218)+1)</f>
        <v>0</v>
      </c>
      <c r="K219" s="12" t="b">
        <f>IF(ISNUMBER(SEARCH(Y$1,$D219)),MAX(K$1:K218)+1)</f>
        <v>0</v>
      </c>
      <c r="L219" s="12" t="b">
        <f>IF(ISNUMBER(SEARCH(Z$1,$D219)),MAX(L$1:L218)+1)</f>
        <v>0</v>
      </c>
      <c r="M219" s="12" t="b">
        <f>IF(ISNUMBER(SEARCH(AA$1,$D219)),MAX(M$1:M218)+1)</f>
        <v>0</v>
      </c>
      <c r="N219" s="12" t="b">
        <f>IF(ISNUMBER(SEARCH(AB$1,$D219)),MAX(N$1:N218)+1)</f>
        <v>0</v>
      </c>
      <c r="O219" s="12" t="b">
        <f>IF(ISNUMBER(SEARCH(AC$1,$D219)),MAX(O$1:O218)+1)</f>
        <v>0</v>
      </c>
      <c r="P219" s="12" t="b">
        <f>IF(ISNUMBER(SEARCH(AD$1,$D219)),MAX(P$1:P218)+1)</f>
        <v>0</v>
      </c>
      <c r="Q219" s="12" t="str">
        <f>'AB Touchpoint System Workbook'!K230</f>
        <v>Client 218</v>
      </c>
      <c r="R219" s="13">
        <f t="shared" si="7"/>
        <v>218</v>
      </c>
      <c r="S219" s="11" t="str">
        <f>IFERROR(VLOOKUP($R219,E:$Q,13,0),"")</f>
        <v/>
      </c>
      <c r="T219" s="11" t="str">
        <f>IFERROR(VLOOKUP($R219,F:$Q,12,0),"")</f>
        <v/>
      </c>
      <c r="U219" s="11" t="str">
        <f>IFERROR(VLOOKUP($R219,G:$Q,11,0),"")</f>
        <v/>
      </c>
      <c r="V219" s="11" t="str">
        <f>IFERROR(VLOOKUP($R219,H:$Q,10,0),"")</f>
        <v/>
      </c>
      <c r="W219" s="11" t="str">
        <f>IFERROR(VLOOKUP($R219,I:$Q,9,0),"")</f>
        <v/>
      </c>
      <c r="X219" s="11" t="str">
        <f>IFERROR(VLOOKUP($R219,J:$Q,8,0),"")</f>
        <v/>
      </c>
      <c r="Y219" s="11" t="str">
        <f>IFERROR(VLOOKUP($R219,K:$Q,7,0),"")</f>
        <v/>
      </c>
      <c r="Z219" s="11" t="str">
        <f>IFERROR(VLOOKUP($R219,L:$Q,6,0),"")</f>
        <v/>
      </c>
      <c r="AA219" s="11" t="str">
        <f>IFERROR(VLOOKUP($R219,M:$Q,5,0),"")</f>
        <v/>
      </c>
      <c r="AB219" s="11" t="str">
        <f>IFERROR(VLOOKUP($R219,N:$Q,4,0),"")</f>
        <v/>
      </c>
      <c r="AC219" s="11" t="str">
        <f>IFERROR(VLOOKUP($R219,O:$Q,3,0),"")</f>
        <v/>
      </c>
      <c r="AD219" s="11" t="str">
        <f>IFERROR(VLOOKUP($R219,P:$Q,2,0),"")</f>
        <v/>
      </c>
    </row>
    <row r="220" spans="1:30" x14ac:dyDescent="0.15">
      <c r="A220" s="9">
        <f>'AB Touchpoint System Workbook'!Z231</f>
        <v>43160</v>
      </c>
      <c r="B220" s="11">
        <f t="shared" si="6"/>
        <v>3</v>
      </c>
      <c r="C220" s="12" t="s">
        <v>22</v>
      </c>
      <c r="D220" s="12" t="e">
        <f>Q220&amp;C220&amp;'AB Touchpoint System Workbook'!#REF!</f>
        <v>#REF!</v>
      </c>
      <c r="E220" s="12" t="b">
        <f>IF(ISNUMBER(SEARCH(S$1,$D220)),MAX(E$1:E219)+1)</f>
        <v>0</v>
      </c>
      <c r="F220" s="12" t="b">
        <f>IF(ISNUMBER(SEARCH(T$1,$D220)),MAX(F$1:F219)+1)</f>
        <v>0</v>
      </c>
      <c r="G220" s="12" t="b">
        <f>IF(ISNUMBER(SEARCH(U$1,$D220)),MAX(G$1:G219)+1)</f>
        <v>0</v>
      </c>
      <c r="H220" s="12" t="b">
        <f>IF(ISNUMBER(SEARCH(V$1,$D220)),MAX(H$1:H219)+1)</f>
        <v>0</v>
      </c>
      <c r="I220" s="12" t="b">
        <f>IF(ISNUMBER(SEARCH(W$1,$D220)),MAX(I$1:I219)+1)</f>
        <v>0</v>
      </c>
      <c r="J220" s="12" t="b">
        <f>IF(ISNUMBER(SEARCH(X$1,$D220)),MAX(J$1:J219)+1)</f>
        <v>0</v>
      </c>
      <c r="K220" s="12" t="b">
        <f>IF(ISNUMBER(SEARCH(Y$1,$D220)),MAX(K$1:K219)+1)</f>
        <v>0</v>
      </c>
      <c r="L220" s="12" t="b">
        <f>IF(ISNUMBER(SEARCH(Z$1,$D220)),MAX(L$1:L219)+1)</f>
        <v>0</v>
      </c>
      <c r="M220" s="12" t="b">
        <f>IF(ISNUMBER(SEARCH(AA$1,$D220)),MAX(M$1:M219)+1)</f>
        <v>0</v>
      </c>
      <c r="N220" s="12" t="b">
        <f>IF(ISNUMBER(SEARCH(AB$1,$D220)),MAX(N$1:N219)+1)</f>
        <v>0</v>
      </c>
      <c r="O220" s="12" t="b">
        <f>IF(ISNUMBER(SEARCH(AC$1,$D220)),MAX(O$1:O219)+1)</f>
        <v>0</v>
      </c>
      <c r="P220" s="12" t="b">
        <f>IF(ISNUMBER(SEARCH(AD$1,$D220)),MAX(P$1:P219)+1)</f>
        <v>0</v>
      </c>
      <c r="Q220" s="12" t="str">
        <f>'AB Touchpoint System Workbook'!K231</f>
        <v>Client 219</v>
      </c>
      <c r="R220" s="13">
        <f t="shared" si="7"/>
        <v>219</v>
      </c>
      <c r="S220" s="11" t="str">
        <f>IFERROR(VLOOKUP($R220,E:$Q,13,0),"")</f>
        <v/>
      </c>
      <c r="T220" s="11" t="str">
        <f>IFERROR(VLOOKUP($R220,F:$Q,12,0),"")</f>
        <v/>
      </c>
      <c r="U220" s="11" t="str">
        <f>IFERROR(VLOOKUP($R220,G:$Q,11,0),"")</f>
        <v/>
      </c>
      <c r="V220" s="11" t="str">
        <f>IFERROR(VLOOKUP($R220,H:$Q,10,0),"")</f>
        <v/>
      </c>
      <c r="W220" s="11" t="str">
        <f>IFERROR(VLOOKUP($R220,I:$Q,9,0),"")</f>
        <v/>
      </c>
      <c r="X220" s="11" t="str">
        <f>IFERROR(VLOOKUP($R220,J:$Q,8,0),"")</f>
        <v/>
      </c>
      <c r="Y220" s="11" t="str">
        <f>IFERROR(VLOOKUP($R220,K:$Q,7,0),"")</f>
        <v/>
      </c>
      <c r="Z220" s="11" t="str">
        <f>IFERROR(VLOOKUP($R220,L:$Q,6,0),"")</f>
        <v/>
      </c>
      <c r="AA220" s="11" t="str">
        <f>IFERROR(VLOOKUP($R220,M:$Q,5,0),"")</f>
        <v/>
      </c>
      <c r="AB220" s="11" t="str">
        <f>IFERROR(VLOOKUP($R220,N:$Q,4,0),"")</f>
        <v/>
      </c>
      <c r="AC220" s="11" t="str">
        <f>IFERROR(VLOOKUP($R220,O:$Q,3,0),"")</f>
        <v/>
      </c>
      <c r="AD220" s="11" t="str">
        <f>IFERROR(VLOOKUP($R220,P:$Q,2,0),"")</f>
        <v/>
      </c>
    </row>
    <row r="221" spans="1:30" x14ac:dyDescent="0.15">
      <c r="A221" s="9">
        <f>'AB Touchpoint System Workbook'!Z232</f>
        <v>43191</v>
      </c>
      <c r="B221" s="11">
        <f t="shared" si="6"/>
        <v>4</v>
      </c>
      <c r="C221" s="12" t="s">
        <v>23</v>
      </c>
      <c r="D221" s="12" t="e">
        <f>Q221&amp;C221&amp;'AB Touchpoint System Workbook'!#REF!</f>
        <v>#REF!</v>
      </c>
      <c r="E221" s="12" t="b">
        <f>IF(ISNUMBER(SEARCH(S$1,$D221)),MAX(E$1:E220)+1)</f>
        <v>0</v>
      </c>
      <c r="F221" s="12" t="b">
        <f>IF(ISNUMBER(SEARCH(T$1,$D221)),MAX(F$1:F220)+1)</f>
        <v>0</v>
      </c>
      <c r="G221" s="12" t="b">
        <f>IF(ISNUMBER(SEARCH(U$1,$D221)),MAX(G$1:G220)+1)</f>
        <v>0</v>
      </c>
      <c r="H221" s="12" t="b">
        <f>IF(ISNUMBER(SEARCH(V$1,$D221)),MAX(H$1:H220)+1)</f>
        <v>0</v>
      </c>
      <c r="I221" s="12" t="b">
        <f>IF(ISNUMBER(SEARCH(W$1,$D221)),MAX(I$1:I220)+1)</f>
        <v>0</v>
      </c>
      <c r="J221" s="12" t="b">
        <f>IF(ISNUMBER(SEARCH(X$1,$D221)),MAX(J$1:J220)+1)</f>
        <v>0</v>
      </c>
      <c r="K221" s="12" t="b">
        <f>IF(ISNUMBER(SEARCH(Y$1,$D221)),MAX(K$1:K220)+1)</f>
        <v>0</v>
      </c>
      <c r="L221" s="12" t="b">
        <f>IF(ISNUMBER(SEARCH(Z$1,$D221)),MAX(L$1:L220)+1)</f>
        <v>0</v>
      </c>
      <c r="M221" s="12" t="b">
        <f>IF(ISNUMBER(SEARCH(AA$1,$D221)),MAX(M$1:M220)+1)</f>
        <v>0</v>
      </c>
      <c r="N221" s="12" t="b">
        <f>IF(ISNUMBER(SEARCH(AB$1,$D221)),MAX(N$1:N220)+1)</f>
        <v>0</v>
      </c>
      <c r="O221" s="12" t="b">
        <f>IF(ISNUMBER(SEARCH(AC$1,$D221)),MAX(O$1:O220)+1)</f>
        <v>0</v>
      </c>
      <c r="P221" s="12" t="b">
        <f>IF(ISNUMBER(SEARCH(AD$1,$D221)),MAX(P$1:P220)+1)</f>
        <v>0</v>
      </c>
      <c r="Q221" s="12" t="str">
        <f>'AB Touchpoint System Workbook'!K232</f>
        <v>Client 220</v>
      </c>
      <c r="R221" s="13">
        <f t="shared" si="7"/>
        <v>220</v>
      </c>
      <c r="S221" s="11" t="str">
        <f>IFERROR(VLOOKUP($R221,E:$Q,13,0),"")</f>
        <v/>
      </c>
      <c r="T221" s="11" t="str">
        <f>IFERROR(VLOOKUP($R221,F:$Q,12,0),"")</f>
        <v/>
      </c>
      <c r="U221" s="11" t="str">
        <f>IFERROR(VLOOKUP($R221,G:$Q,11,0),"")</f>
        <v/>
      </c>
      <c r="V221" s="11" t="str">
        <f>IFERROR(VLOOKUP($R221,H:$Q,10,0),"")</f>
        <v/>
      </c>
      <c r="W221" s="11" t="str">
        <f>IFERROR(VLOOKUP($R221,I:$Q,9,0),"")</f>
        <v/>
      </c>
      <c r="X221" s="11" t="str">
        <f>IFERROR(VLOOKUP($R221,J:$Q,8,0),"")</f>
        <v/>
      </c>
      <c r="Y221" s="11" t="str">
        <f>IFERROR(VLOOKUP($R221,K:$Q,7,0),"")</f>
        <v/>
      </c>
      <c r="Z221" s="11" t="str">
        <f>IFERROR(VLOOKUP($R221,L:$Q,6,0),"")</f>
        <v/>
      </c>
      <c r="AA221" s="11" t="str">
        <f>IFERROR(VLOOKUP($R221,M:$Q,5,0),"")</f>
        <v/>
      </c>
      <c r="AB221" s="11" t="str">
        <f>IFERROR(VLOOKUP($R221,N:$Q,4,0),"")</f>
        <v/>
      </c>
      <c r="AC221" s="11" t="str">
        <f>IFERROR(VLOOKUP($R221,O:$Q,3,0),"")</f>
        <v/>
      </c>
      <c r="AD221" s="11" t="str">
        <f>IFERROR(VLOOKUP($R221,P:$Q,2,0),"")</f>
        <v/>
      </c>
    </row>
    <row r="222" spans="1:30" x14ac:dyDescent="0.15">
      <c r="A222" s="9">
        <f>'AB Touchpoint System Workbook'!Z233</f>
        <v>43221</v>
      </c>
      <c r="B222" s="11">
        <f t="shared" si="6"/>
        <v>5</v>
      </c>
      <c r="C222" s="12" t="s">
        <v>24</v>
      </c>
      <c r="D222" s="12" t="e">
        <f>Q222&amp;C222&amp;'AB Touchpoint System Workbook'!#REF!</f>
        <v>#REF!</v>
      </c>
      <c r="E222" s="12" t="b">
        <f>IF(ISNUMBER(SEARCH(S$1,$D222)),MAX(E$1:E221)+1)</f>
        <v>0</v>
      </c>
      <c r="F222" s="12" t="b">
        <f>IF(ISNUMBER(SEARCH(T$1,$D222)),MAX(F$1:F221)+1)</f>
        <v>0</v>
      </c>
      <c r="G222" s="12" t="b">
        <f>IF(ISNUMBER(SEARCH(U$1,$D222)),MAX(G$1:G221)+1)</f>
        <v>0</v>
      </c>
      <c r="H222" s="12" t="b">
        <f>IF(ISNUMBER(SEARCH(V$1,$D222)),MAX(H$1:H221)+1)</f>
        <v>0</v>
      </c>
      <c r="I222" s="12" t="b">
        <f>IF(ISNUMBER(SEARCH(W$1,$D222)),MAX(I$1:I221)+1)</f>
        <v>0</v>
      </c>
      <c r="J222" s="12" t="b">
        <f>IF(ISNUMBER(SEARCH(X$1,$D222)),MAX(J$1:J221)+1)</f>
        <v>0</v>
      </c>
      <c r="K222" s="12" t="b">
        <f>IF(ISNUMBER(SEARCH(Y$1,$D222)),MAX(K$1:K221)+1)</f>
        <v>0</v>
      </c>
      <c r="L222" s="12" t="b">
        <f>IF(ISNUMBER(SEARCH(Z$1,$D222)),MAX(L$1:L221)+1)</f>
        <v>0</v>
      </c>
      <c r="M222" s="12" t="b">
        <f>IF(ISNUMBER(SEARCH(AA$1,$D222)),MAX(M$1:M221)+1)</f>
        <v>0</v>
      </c>
      <c r="N222" s="12" t="b">
        <f>IF(ISNUMBER(SEARCH(AB$1,$D222)),MAX(N$1:N221)+1)</f>
        <v>0</v>
      </c>
      <c r="O222" s="12" t="b">
        <f>IF(ISNUMBER(SEARCH(AC$1,$D222)),MAX(O$1:O221)+1)</f>
        <v>0</v>
      </c>
      <c r="P222" s="12" t="b">
        <f>IF(ISNUMBER(SEARCH(AD$1,$D222)),MAX(P$1:P221)+1)</f>
        <v>0</v>
      </c>
      <c r="Q222" s="12" t="str">
        <f>'AB Touchpoint System Workbook'!K233</f>
        <v>Client 221</v>
      </c>
      <c r="R222" s="13">
        <f t="shared" si="7"/>
        <v>221</v>
      </c>
      <c r="S222" s="11" t="str">
        <f>IFERROR(VLOOKUP($R222,E:$Q,13,0),"")</f>
        <v/>
      </c>
      <c r="T222" s="11" t="str">
        <f>IFERROR(VLOOKUP($R222,F:$Q,12,0),"")</f>
        <v/>
      </c>
      <c r="U222" s="11" t="str">
        <f>IFERROR(VLOOKUP($R222,G:$Q,11,0),"")</f>
        <v/>
      </c>
      <c r="V222" s="11" t="str">
        <f>IFERROR(VLOOKUP($R222,H:$Q,10,0),"")</f>
        <v/>
      </c>
      <c r="W222" s="11" t="str">
        <f>IFERROR(VLOOKUP($R222,I:$Q,9,0),"")</f>
        <v/>
      </c>
      <c r="X222" s="11" t="str">
        <f>IFERROR(VLOOKUP($R222,J:$Q,8,0),"")</f>
        <v/>
      </c>
      <c r="Y222" s="11" t="str">
        <f>IFERROR(VLOOKUP($R222,K:$Q,7,0),"")</f>
        <v/>
      </c>
      <c r="Z222" s="11" t="str">
        <f>IFERROR(VLOOKUP($R222,L:$Q,6,0),"")</f>
        <v/>
      </c>
      <c r="AA222" s="11" t="str">
        <f>IFERROR(VLOOKUP($R222,M:$Q,5,0),"")</f>
        <v/>
      </c>
      <c r="AB222" s="11" t="str">
        <f>IFERROR(VLOOKUP($R222,N:$Q,4,0),"")</f>
        <v/>
      </c>
      <c r="AC222" s="11" t="str">
        <f>IFERROR(VLOOKUP($R222,O:$Q,3,0),"")</f>
        <v/>
      </c>
      <c r="AD222" s="11" t="str">
        <f>IFERROR(VLOOKUP($R222,P:$Q,2,0),"")</f>
        <v/>
      </c>
    </row>
    <row r="223" spans="1:30" x14ac:dyDescent="0.15">
      <c r="A223" s="9">
        <f>'AB Touchpoint System Workbook'!Z234</f>
        <v>43252</v>
      </c>
      <c r="B223" s="11">
        <f t="shared" si="6"/>
        <v>6</v>
      </c>
      <c r="C223" s="12" t="s">
        <v>25</v>
      </c>
      <c r="D223" s="12" t="e">
        <f>Q223&amp;C223&amp;'AB Touchpoint System Workbook'!#REF!</f>
        <v>#REF!</v>
      </c>
      <c r="E223" s="12" t="b">
        <f>IF(ISNUMBER(SEARCH(S$1,$D223)),MAX(E$1:E222)+1)</f>
        <v>0</v>
      </c>
      <c r="F223" s="12" t="b">
        <f>IF(ISNUMBER(SEARCH(T$1,$D223)),MAX(F$1:F222)+1)</f>
        <v>0</v>
      </c>
      <c r="G223" s="12" t="b">
        <f>IF(ISNUMBER(SEARCH(U$1,$D223)),MAX(G$1:G222)+1)</f>
        <v>0</v>
      </c>
      <c r="H223" s="12" t="b">
        <f>IF(ISNUMBER(SEARCH(V$1,$D223)),MAX(H$1:H222)+1)</f>
        <v>0</v>
      </c>
      <c r="I223" s="12" t="b">
        <f>IF(ISNUMBER(SEARCH(W$1,$D223)),MAX(I$1:I222)+1)</f>
        <v>0</v>
      </c>
      <c r="J223" s="12" t="b">
        <f>IF(ISNUMBER(SEARCH(X$1,$D223)),MAX(J$1:J222)+1)</f>
        <v>0</v>
      </c>
      <c r="K223" s="12" t="b">
        <f>IF(ISNUMBER(SEARCH(Y$1,$D223)),MAX(K$1:K222)+1)</f>
        <v>0</v>
      </c>
      <c r="L223" s="12" t="b">
        <f>IF(ISNUMBER(SEARCH(Z$1,$D223)),MAX(L$1:L222)+1)</f>
        <v>0</v>
      </c>
      <c r="M223" s="12" t="b">
        <f>IF(ISNUMBER(SEARCH(AA$1,$D223)),MAX(M$1:M222)+1)</f>
        <v>0</v>
      </c>
      <c r="N223" s="12" t="b">
        <f>IF(ISNUMBER(SEARCH(AB$1,$D223)),MAX(N$1:N222)+1)</f>
        <v>0</v>
      </c>
      <c r="O223" s="12" t="b">
        <f>IF(ISNUMBER(SEARCH(AC$1,$D223)),MAX(O$1:O222)+1)</f>
        <v>0</v>
      </c>
      <c r="P223" s="12" t="b">
        <f>IF(ISNUMBER(SEARCH(AD$1,$D223)),MAX(P$1:P222)+1)</f>
        <v>0</v>
      </c>
      <c r="Q223" s="12" t="str">
        <f>'AB Touchpoint System Workbook'!K234</f>
        <v>Client 222</v>
      </c>
      <c r="R223" s="13">
        <f t="shared" si="7"/>
        <v>222</v>
      </c>
      <c r="S223" s="11" t="str">
        <f>IFERROR(VLOOKUP($R223,E:$Q,13,0),"")</f>
        <v/>
      </c>
      <c r="T223" s="11" t="str">
        <f>IFERROR(VLOOKUP($R223,F:$Q,12,0),"")</f>
        <v/>
      </c>
      <c r="U223" s="11" t="str">
        <f>IFERROR(VLOOKUP($R223,G:$Q,11,0),"")</f>
        <v/>
      </c>
      <c r="V223" s="11" t="str">
        <f>IFERROR(VLOOKUP($R223,H:$Q,10,0),"")</f>
        <v/>
      </c>
      <c r="W223" s="11" t="str">
        <f>IFERROR(VLOOKUP($R223,I:$Q,9,0),"")</f>
        <v/>
      </c>
      <c r="X223" s="11" t="str">
        <f>IFERROR(VLOOKUP($R223,J:$Q,8,0),"")</f>
        <v/>
      </c>
      <c r="Y223" s="11" t="str">
        <f>IFERROR(VLOOKUP($R223,K:$Q,7,0),"")</f>
        <v/>
      </c>
      <c r="Z223" s="11" t="str">
        <f>IFERROR(VLOOKUP($R223,L:$Q,6,0),"")</f>
        <v/>
      </c>
      <c r="AA223" s="11" t="str">
        <f>IFERROR(VLOOKUP($R223,M:$Q,5,0),"")</f>
        <v/>
      </c>
      <c r="AB223" s="11" t="str">
        <f>IFERROR(VLOOKUP($R223,N:$Q,4,0),"")</f>
        <v/>
      </c>
      <c r="AC223" s="11" t="str">
        <f>IFERROR(VLOOKUP($R223,O:$Q,3,0),"")</f>
        <v/>
      </c>
      <c r="AD223" s="11" t="str">
        <f>IFERROR(VLOOKUP($R223,P:$Q,2,0),"")</f>
        <v/>
      </c>
    </row>
    <row r="224" spans="1:30" x14ac:dyDescent="0.15">
      <c r="A224" s="9">
        <f>'AB Touchpoint System Workbook'!Z235</f>
        <v>43282</v>
      </c>
      <c r="B224" s="11">
        <f t="shared" si="6"/>
        <v>7</v>
      </c>
      <c r="C224" s="12" t="s">
        <v>26</v>
      </c>
      <c r="D224" s="12" t="e">
        <f>Q224&amp;C224&amp;'AB Touchpoint System Workbook'!#REF!</f>
        <v>#REF!</v>
      </c>
      <c r="E224" s="12" t="b">
        <f>IF(ISNUMBER(SEARCH(S$1,$D224)),MAX(E$1:E223)+1)</f>
        <v>0</v>
      </c>
      <c r="F224" s="12" t="b">
        <f>IF(ISNUMBER(SEARCH(T$1,$D224)),MAX(F$1:F223)+1)</f>
        <v>0</v>
      </c>
      <c r="G224" s="12" t="b">
        <f>IF(ISNUMBER(SEARCH(U$1,$D224)),MAX(G$1:G223)+1)</f>
        <v>0</v>
      </c>
      <c r="H224" s="12" t="b">
        <f>IF(ISNUMBER(SEARCH(V$1,$D224)),MAX(H$1:H223)+1)</f>
        <v>0</v>
      </c>
      <c r="I224" s="12" t="b">
        <f>IF(ISNUMBER(SEARCH(W$1,$D224)),MAX(I$1:I223)+1)</f>
        <v>0</v>
      </c>
      <c r="J224" s="12" t="b">
        <f>IF(ISNUMBER(SEARCH(X$1,$D224)),MAX(J$1:J223)+1)</f>
        <v>0</v>
      </c>
      <c r="K224" s="12" t="b">
        <f>IF(ISNUMBER(SEARCH(Y$1,$D224)),MAX(K$1:K223)+1)</f>
        <v>0</v>
      </c>
      <c r="L224" s="12" t="b">
        <f>IF(ISNUMBER(SEARCH(Z$1,$D224)),MAX(L$1:L223)+1)</f>
        <v>0</v>
      </c>
      <c r="M224" s="12" t="b">
        <f>IF(ISNUMBER(SEARCH(AA$1,$D224)),MAX(M$1:M223)+1)</f>
        <v>0</v>
      </c>
      <c r="N224" s="12" t="b">
        <f>IF(ISNUMBER(SEARCH(AB$1,$D224)),MAX(N$1:N223)+1)</f>
        <v>0</v>
      </c>
      <c r="O224" s="12" t="b">
        <f>IF(ISNUMBER(SEARCH(AC$1,$D224)),MAX(O$1:O223)+1)</f>
        <v>0</v>
      </c>
      <c r="P224" s="12" t="b">
        <f>IF(ISNUMBER(SEARCH(AD$1,$D224)),MAX(P$1:P223)+1)</f>
        <v>0</v>
      </c>
      <c r="Q224" s="12" t="str">
        <f>'AB Touchpoint System Workbook'!K235</f>
        <v>Client 223</v>
      </c>
      <c r="R224" s="13">
        <f t="shared" si="7"/>
        <v>223</v>
      </c>
      <c r="S224" s="11" t="str">
        <f>IFERROR(VLOOKUP($R224,E:$Q,13,0),"")</f>
        <v/>
      </c>
      <c r="T224" s="11" t="str">
        <f>IFERROR(VLOOKUP($R224,F:$Q,12,0),"")</f>
        <v/>
      </c>
      <c r="U224" s="11" t="str">
        <f>IFERROR(VLOOKUP($R224,G:$Q,11,0),"")</f>
        <v/>
      </c>
      <c r="V224" s="11" t="str">
        <f>IFERROR(VLOOKUP($R224,H:$Q,10,0),"")</f>
        <v/>
      </c>
      <c r="W224" s="11" t="str">
        <f>IFERROR(VLOOKUP($R224,I:$Q,9,0),"")</f>
        <v/>
      </c>
      <c r="X224" s="11" t="str">
        <f>IFERROR(VLOOKUP($R224,J:$Q,8,0),"")</f>
        <v/>
      </c>
      <c r="Y224" s="11" t="str">
        <f>IFERROR(VLOOKUP($R224,K:$Q,7,0),"")</f>
        <v/>
      </c>
      <c r="Z224" s="11" t="str">
        <f>IFERROR(VLOOKUP($R224,L:$Q,6,0),"")</f>
        <v/>
      </c>
      <c r="AA224" s="11" t="str">
        <f>IFERROR(VLOOKUP($R224,M:$Q,5,0),"")</f>
        <v/>
      </c>
      <c r="AB224" s="11" t="str">
        <f>IFERROR(VLOOKUP($R224,N:$Q,4,0),"")</f>
        <v/>
      </c>
      <c r="AC224" s="11" t="str">
        <f>IFERROR(VLOOKUP($R224,O:$Q,3,0),"")</f>
        <v/>
      </c>
      <c r="AD224" s="11" t="str">
        <f>IFERROR(VLOOKUP($R224,P:$Q,2,0),"")</f>
        <v/>
      </c>
    </row>
    <row r="225" spans="1:30" x14ac:dyDescent="0.15">
      <c r="A225" s="9">
        <f>'AB Touchpoint System Workbook'!Z236</f>
        <v>43313</v>
      </c>
      <c r="B225" s="11">
        <f t="shared" si="6"/>
        <v>8</v>
      </c>
      <c r="C225" s="12" t="s">
        <v>27</v>
      </c>
      <c r="D225" s="12" t="e">
        <f>Q225&amp;C225&amp;'AB Touchpoint System Workbook'!#REF!</f>
        <v>#REF!</v>
      </c>
      <c r="E225" s="12" t="b">
        <f>IF(ISNUMBER(SEARCH(S$1,$D225)),MAX(E$1:E224)+1)</f>
        <v>0</v>
      </c>
      <c r="F225" s="12" t="b">
        <f>IF(ISNUMBER(SEARCH(T$1,$D225)),MAX(F$1:F224)+1)</f>
        <v>0</v>
      </c>
      <c r="G225" s="12" t="b">
        <f>IF(ISNUMBER(SEARCH(U$1,$D225)),MAX(G$1:G224)+1)</f>
        <v>0</v>
      </c>
      <c r="H225" s="12" t="b">
        <f>IF(ISNUMBER(SEARCH(V$1,$D225)),MAX(H$1:H224)+1)</f>
        <v>0</v>
      </c>
      <c r="I225" s="12" t="b">
        <f>IF(ISNUMBER(SEARCH(W$1,$D225)),MAX(I$1:I224)+1)</f>
        <v>0</v>
      </c>
      <c r="J225" s="12" t="b">
        <f>IF(ISNUMBER(SEARCH(X$1,$D225)),MAX(J$1:J224)+1)</f>
        <v>0</v>
      </c>
      <c r="K225" s="12" t="b">
        <f>IF(ISNUMBER(SEARCH(Y$1,$D225)),MAX(K$1:K224)+1)</f>
        <v>0</v>
      </c>
      <c r="L225" s="12" t="b">
        <f>IF(ISNUMBER(SEARCH(Z$1,$D225)),MAX(L$1:L224)+1)</f>
        <v>0</v>
      </c>
      <c r="M225" s="12" t="b">
        <f>IF(ISNUMBER(SEARCH(AA$1,$D225)),MAX(M$1:M224)+1)</f>
        <v>0</v>
      </c>
      <c r="N225" s="12" t="b">
        <f>IF(ISNUMBER(SEARCH(AB$1,$D225)),MAX(N$1:N224)+1)</f>
        <v>0</v>
      </c>
      <c r="O225" s="12" t="b">
        <f>IF(ISNUMBER(SEARCH(AC$1,$D225)),MAX(O$1:O224)+1)</f>
        <v>0</v>
      </c>
      <c r="P225" s="12" t="b">
        <f>IF(ISNUMBER(SEARCH(AD$1,$D225)),MAX(P$1:P224)+1)</f>
        <v>0</v>
      </c>
      <c r="Q225" s="12" t="str">
        <f>'AB Touchpoint System Workbook'!K236</f>
        <v>Client 224</v>
      </c>
      <c r="R225" s="13">
        <f t="shared" si="7"/>
        <v>224</v>
      </c>
      <c r="S225" s="11" t="str">
        <f>IFERROR(VLOOKUP($R225,E:$Q,13,0),"")</f>
        <v/>
      </c>
      <c r="T225" s="11" t="str">
        <f>IFERROR(VLOOKUP($R225,F:$Q,12,0),"")</f>
        <v/>
      </c>
      <c r="U225" s="11" t="str">
        <f>IFERROR(VLOOKUP($R225,G:$Q,11,0),"")</f>
        <v/>
      </c>
      <c r="V225" s="11" t="str">
        <f>IFERROR(VLOOKUP($R225,H:$Q,10,0),"")</f>
        <v/>
      </c>
      <c r="W225" s="11" t="str">
        <f>IFERROR(VLOOKUP($R225,I:$Q,9,0),"")</f>
        <v/>
      </c>
      <c r="X225" s="11" t="str">
        <f>IFERROR(VLOOKUP($R225,J:$Q,8,0),"")</f>
        <v/>
      </c>
      <c r="Y225" s="11" t="str">
        <f>IFERROR(VLOOKUP($R225,K:$Q,7,0),"")</f>
        <v/>
      </c>
      <c r="Z225" s="11" t="str">
        <f>IFERROR(VLOOKUP($R225,L:$Q,6,0),"")</f>
        <v/>
      </c>
      <c r="AA225" s="11" t="str">
        <f>IFERROR(VLOOKUP($R225,M:$Q,5,0),"")</f>
        <v/>
      </c>
      <c r="AB225" s="11" t="str">
        <f>IFERROR(VLOOKUP($R225,N:$Q,4,0),"")</f>
        <v/>
      </c>
      <c r="AC225" s="11" t="str">
        <f>IFERROR(VLOOKUP($R225,O:$Q,3,0),"")</f>
        <v/>
      </c>
      <c r="AD225" s="11" t="str">
        <f>IFERROR(VLOOKUP($R225,P:$Q,2,0),"")</f>
        <v/>
      </c>
    </row>
    <row r="226" spans="1:30" x14ac:dyDescent="0.15">
      <c r="A226" s="9">
        <f>'AB Touchpoint System Workbook'!Z237</f>
        <v>43344</v>
      </c>
      <c r="B226" s="11">
        <f t="shared" si="6"/>
        <v>9</v>
      </c>
      <c r="C226" s="12" t="s">
        <v>28</v>
      </c>
      <c r="D226" s="12" t="e">
        <f>Q226&amp;C226&amp;'AB Touchpoint System Workbook'!#REF!</f>
        <v>#REF!</v>
      </c>
      <c r="E226" s="12" t="b">
        <f>IF(ISNUMBER(SEARCH(S$1,$D226)),MAX(E$1:E225)+1)</f>
        <v>0</v>
      </c>
      <c r="F226" s="12" t="b">
        <f>IF(ISNUMBER(SEARCH(T$1,$D226)),MAX(F$1:F225)+1)</f>
        <v>0</v>
      </c>
      <c r="G226" s="12" t="b">
        <f>IF(ISNUMBER(SEARCH(U$1,$D226)),MAX(G$1:G225)+1)</f>
        <v>0</v>
      </c>
      <c r="H226" s="12" t="b">
        <f>IF(ISNUMBER(SEARCH(V$1,$D226)),MAX(H$1:H225)+1)</f>
        <v>0</v>
      </c>
      <c r="I226" s="12" t="b">
        <f>IF(ISNUMBER(SEARCH(W$1,$D226)),MAX(I$1:I225)+1)</f>
        <v>0</v>
      </c>
      <c r="J226" s="12" t="b">
        <f>IF(ISNUMBER(SEARCH(X$1,$D226)),MAX(J$1:J225)+1)</f>
        <v>0</v>
      </c>
      <c r="K226" s="12" t="b">
        <f>IF(ISNUMBER(SEARCH(Y$1,$D226)),MAX(K$1:K225)+1)</f>
        <v>0</v>
      </c>
      <c r="L226" s="12" t="b">
        <f>IF(ISNUMBER(SEARCH(Z$1,$D226)),MAX(L$1:L225)+1)</f>
        <v>0</v>
      </c>
      <c r="M226" s="12" t="b">
        <f>IF(ISNUMBER(SEARCH(AA$1,$D226)),MAX(M$1:M225)+1)</f>
        <v>0</v>
      </c>
      <c r="N226" s="12" t="b">
        <f>IF(ISNUMBER(SEARCH(AB$1,$D226)),MAX(N$1:N225)+1)</f>
        <v>0</v>
      </c>
      <c r="O226" s="12" t="b">
        <f>IF(ISNUMBER(SEARCH(AC$1,$D226)),MAX(O$1:O225)+1)</f>
        <v>0</v>
      </c>
      <c r="P226" s="12" t="b">
        <f>IF(ISNUMBER(SEARCH(AD$1,$D226)),MAX(P$1:P225)+1)</f>
        <v>0</v>
      </c>
      <c r="Q226" s="12" t="str">
        <f>'AB Touchpoint System Workbook'!K237</f>
        <v>Client 225</v>
      </c>
      <c r="R226" s="13">
        <f t="shared" si="7"/>
        <v>225</v>
      </c>
      <c r="S226" s="11" t="str">
        <f>IFERROR(VLOOKUP($R226,E:$Q,13,0),"")</f>
        <v/>
      </c>
      <c r="T226" s="11" t="str">
        <f>IFERROR(VLOOKUP($R226,F:$Q,12,0),"")</f>
        <v/>
      </c>
      <c r="U226" s="11" t="str">
        <f>IFERROR(VLOOKUP($R226,G:$Q,11,0),"")</f>
        <v/>
      </c>
      <c r="V226" s="11" t="str">
        <f>IFERROR(VLOOKUP($R226,H:$Q,10,0),"")</f>
        <v/>
      </c>
      <c r="W226" s="11" t="str">
        <f>IFERROR(VLOOKUP($R226,I:$Q,9,0),"")</f>
        <v/>
      </c>
      <c r="X226" s="11" t="str">
        <f>IFERROR(VLOOKUP($R226,J:$Q,8,0),"")</f>
        <v/>
      </c>
      <c r="Y226" s="11" t="str">
        <f>IFERROR(VLOOKUP($R226,K:$Q,7,0),"")</f>
        <v/>
      </c>
      <c r="Z226" s="11" t="str">
        <f>IFERROR(VLOOKUP($R226,L:$Q,6,0),"")</f>
        <v/>
      </c>
      <c r="AA226" s="11" t="str">
        <f>IFERROR(VLOOKUP($R226,M:$Q,5,0),"")</f>
        <v/>
      </c>
      <c r="AB226" s="11" t="str">
        <f>IFERROR(VLOOKUP($R226,N:$Q,4,0),"")</f>
        <v/>
      </c>
      <c r="AC226" s="11" t="str">
        <f>IFERROR(VLOOKUP($R226,O:$Q,3,0),"")</f>
        <v/>
      </c>
      <c r="AD226" s="11" t="str">
        <f>IFERROR(VLOOKUP($R226,P:$Q,2,0),"")</f>
        <v/>
      </c>
    </row>
    <row r="227" spans="1:30" x14ac:dyDescent="0.15">
      <c r="A227" s="9">
        <f>'AB Touchpoint System Workbook'!Z238</f>
        <v>43374</v>
      </c>
      <c r="B227" s="11">
        <f t="shared" si="6"/>
        <v>10</v>
      </c>
      <c r="C227" s="12" t="s">
        <v>1</v>
      </c>
      <c r="D227" s="12" t="e">
        <f>Q227&amp;C227&amp;'AB Touchpoint System Workbook'!#REF!</f>
        <v>#REF!</v>
      </c>
      <c r="E227" s="12" t="b">
        <f>IF(ISNUMBER(SEARCH(S$1,$D227)),MAX(E$1:E226)+1)</f>
        <v>0</v>
      </c>
      <c r="F227" s="12" t="b">
        <f>IF(ISNUMBER(SEARCH(T$1,$D227)),MAX(F$1:F226)+1)</f>
        <v>0</v>
      </c>
      <c r="G227" s="12" t="b">
        <f>IF(ISNUMBER(SEARCH(U$1,$D227)),MAX(G$1:G226)+1)</f>
        <v>0</v>
      </c>
      <c r="H227" s="12" t="b">
        <f>IF(ISNUMBER(SEARCH(V$1,$D227)),MAX(H$1:H226)+1)</f>
        <v>0</v>
      </c>
      <c r="I227" s="12" t="b">
        <f>IF(ISNUMBER(SEARCH(W$1,$D227)),MAX(I$1:I226)+1)</f>
        <v>0</v>
      </c>
      <c r="J227" s="12" t="b">
        <f>IF(ISNUMBER(SEARCH(X$1,$D227)),MAX(J$1:J226)+1)</f>
        <v>0</v>
      </c>
      <c r="K227" s="12" t="b">
        <f>IF(ISNUMBER(SEARCH(Y$1,$D227)),MAX(K$1:K226)+1)</f>
        <v>0</v>
      </c>
      <c r="L227" s="12" t="b">
        <f>IF(ISNUMBER(SEARCH(Z$1,$D227)),MAX(L$1:L226)+1)</f>
        <v>0</v>
      </c>
      <c r="M227" s="12" t="b">
        <f>IF(ISNUMBER(SEARCH(AA$1,$D227)),MAX(M$1:M226)+1)</f>
        <v>0</v>
      </c>
      <c r="N227" s="12" t="b">
        <f>IF(ISNUMBER(SEARCH(AB$1,$D227)),MAX(N$1:N226)+1)</f>
        <v>0</v>
      </c>
      <c r="O227" s="12" t="b">
        <f>IF(ISNUMBER(SEARCH(AC$1,$D227)),MAX(O$1:O226)+1)</f>
        <v>0</v>
      </c>
      <c r="P227" s="12" t="b">
        <f>IF(ISNUMBER(SEARCH(AD$1,$D227)),MAX(P$1:P226)+1)</f>
        <v>0</v>
      </c>
      <c r="Q227" s="12" t="str">
        <f>'AB Touchpoint System Workbook'!K238</f>
        <v>Client 226</v>
      </c>
      <c r="R227" s="13">
        <f t="shared" si="7"/>
        <v>226</v>
      </c>
      <c r="S227" s="11" t="str">
        <f>IFERROR(VLOOKUP($R227,E:$Q,13,0),"")</f>
        <v/>
      </c>
      <c r="T227" s="11" t="str">
        <f>IFERROR(VLOOKUP($R227,F:$Q,12,0),"")</f>
        <v/>
      </c>
      <c r="U227" s="11" t="str">
        <f>IFERROR(VLOOKUP($R227,G:$Q,11,0),"")</f>
        <v/>
      </c>
      <c r="V227" s="11" t="str">
        <f>IFERROR(VLOOKUP($R227,H:$Q,10,0),"")</f>
        <v/>
      </c>
      <c r="W227" s="11" t="str">
        <f>IFERROR(VLOOKUP($R227,I:$Q,9,0),"")</f>
        <v/>
      </c>
      <c r="X227" s="11" t="str">
        <f>IFERROR(VLOOKUP($R227,J:$Q,8,0),"")</f>
        <v/>
      </c>
      <c r="Y227" s="11" t="str">
        <f>IFERROR(VLOOKUP($R227,K:$Q,7,0),"")</f>
        <v/>
      </c>
      <c r="Z227" s="11" t="str">
        <f>IFERROR(VLOOKUP($R227,L:$Q,6,0),"")</f>
        <v/>
      </c>
      <c r="AA227" s="11" t="str">
        <f>IFERROR(VLOOKUP($R227,M:$Q,5,0),"")</f>
        <v/>
      </c>
      <c r="AB227" s="11" t="str">
        <f>IFERROR(VLOOKUP($R227,N:$Q,4,0),"")</f>
        <v/>
      </c>
      <c r="AC227" s="11" t="str">
        <f>IFERROR(VLOOKUP($R227,O:$Q,3,0),"")</f>
        <v/>
      </c>
      <c r="AD227" s="11" t="str">
        <f>IFERROR(VLOOKUP($R227,P:$Q,2,0),"")</f>
        <v/>
      </c>
    </row>
    <row r="228" spans="1:30" x14ac:dyDescent="0.15">
      <c r="A228" s="9">
        <f>'AB Touchpoint System Workbook'!Z239</f>
        <v>43405</v>
      </c>
      <c r="B228" s="11">
        <f t="shared" si="6"/>
        <v>11</v>
      </c>
      <c r="C228" s="12" t="s">
        <v>18</v>
      </c>
      <c r="D228" s="12" t="e">
        <f>Q228&amp;C228&amp;'AB Touchpoint System Workbook'!#REF!</f>
        <v>#REF!</v>
      </c>
      <c r="E228" s="12" t="b">
        <f>IF(ISNUMBER(SEARCH(S$1,$D228)),MAX(E$1:E227)+1)</f>
        <v>0</v>
      </c>
      <c r="F228" s="12" t="b">
        <f>IF(ISNUMBER(SEARCH(T$1,$D228)),MAX(F$1:F227)+1)</f>
        <v>0</v>
      </c>
      <c r="G228" s="12" t="b">
        <f>IF(ISNUMBER(SEARCH(U$1,$D228)),MAX(G$1:G227)+1)</f>
        <v>0</v>
      </c>
      <c r="H228" s="12" t="b">
        <f>IF(ISNUMBER(SEARCH(V$1,$D228)),MAX(H$1:H227)+1)</f>
        <v>0</v>
      </c>
      <c r="I228" s="12" t="b">
        <f>IF(ISNUMBER(SEARCH(W$1,$D228)),MAX(I$1:I227)+1)</f>
        <v>0</v>
      </c>
      <c r="J228" s="12" t="b">
        <f>IF(ISNUMBER(SEARCH(X$1,$D228)),MAX(J$1:J227)+1)</f>
        <v>0</v>
      </c>
      <c r="K228" s="12" t="b">
        <f>IF(ISNUMBER(SEARCH(Y$1,$D228)),MAX(K$1:K227)+1)</f>
        <v>0</v>
      </c>
      <c r="L228" s="12" t="b">
        <f>IF(ISNUMBER(SEARCH(Z$1,$D228)),MAX(L$1:L227)+1)</f>
        <v>0</v>
      </c>
      <c r="M228" s="12" t="b">
        <f>IF(ISNUMBER(SEARCH(AA$1,$D228)),MAX(M$1:M227)+1)</f>
        <v>0</v>
      </c>
      <c r="N228" s="12" t="b">
        <f>IF(ISNUMBER(SEARCH(AB$1,$D228)),MAX(N$1:N227)+1)</f>
        <v>0</v>
      </c>
      <c r="O228" s="12" t="b">
        <f>IF(ISNUMBER(SEARCH(AC$1,$D228)),MAX(O$1:O227)+1)</f>
        <v>0</v>
      </c>
      <c r="P228" s="12" t="b">
        <f>IF(ISNUMBER(SEARCH(AD$1,$D228)),MAX(P$1:P227)+1)</f>
        <v>0</v>
      </c>
      <c r="Q228" s="12" t="str">
        <f>'AB Touchpoint System Workbook'!K239</f>
        <v>Client 227</v>
      </c>
      <c r="R228" s="13">
        <f t="shared" si="7"/>
        <v>227</v>
      </c>
      <c r="S228" s="11" t="str">
        <f>IFERROR(VLOOKUP($R228,E:$Q,13,0),"")</f>
        <v/>
      </c>
      <c r="T228" s="11" t="str">
        <f>IFERROR(VLOOKUP($R228,F:$Q,12,0),"")</f>
        <v/>
      </c>
      <c r="U228" s="11" t="str">
        <f>IFERROR(VLOOKUP($R228,G:$Q,11,0),"")</f>
        <v/>
      </c>
      <c r="V228" s="11" t="str">
        <f>IFERROR(VLOOKUP($R228,H:$Q,10,0),"")</f>
        <v/>
      </c>
      <c r="W228" s="11" t="str">
        <f>IFERROR(VLOOKUP($R228,I:$Q,9,0),"")</f>
        <v/>
      </c>
      <c r="X228" s="11" t="str">
        <f>IFERROR(VLOOKUP($R228,J:$Q,8,0),"")</f>
        <v/>
      </c>
      <c r="Y228" s="11" t="str">
        <f>IFERROR(VLOOKUP($R228,K:$Q,7,0),"")</f>
        <v/>
      </c>
      <c r="Z228" s="11" t="str">
        <f>IFERROR(VLOOKUP($R228,L:$Q,6,0),"")</f>
        <v/>
      </c>
      <c r="AA228" s="11" t="str">
        <f>IFERROR(VLOOKUP($R228,M:$Q,5,0),"")</f>
        <v/>
      </c>
      <c r="AB228" s="11" t="str">
        <f>IFERROR(VLOOKUP($R228,N:$Q,4,0),"")</f>
        <v/>
      </c>
      <c r="AC228" s="11" t="str">
        <f>IFERROR(VLOOKUP($R228,O:$Q,3,0),"")</f>
        <v/>
      </c>
      <c r="AD228" s="11" t="str">
        <f>IFERROR(VLOOKUP($R228,P:$Q,2,0),"")</f>
        <v/>
      </c>
    </row>
    <row r="229" spans="1:30" x14ac:dyDescent="0.15">
      <c r="A229" s="9">
        <f>'AB Touchpoint System Workbook'!Z240</f>
        <v>43435</v>
      </c>
      <c r="B229" s="11">
        <f t="shared" si="6"/>
        <v>12</v>
      </c>
      <c r="C229" s="12" t="s">
        <v>19</v>
      </c>
      <c r="D229" s="12" t="e">
        <f>Q229&amp;C229&amp;'AB Touchpoint System Workbook'!#REF!</f>
        <v>#REF!</v>
      </c>
      <c r="E229" s="12" t="b">
        <f>IF(ISNUMBER(SEARCH(S$1,$D229)),MAX(E$1:E228)+1)</f>
        <v>0</v>
      </c>
      <c r="F229" s="12" t="b">
        <f>IF(ISNUMBER(SEARCH(T$1,$D229)),MAX(F$1:F228)+1)</f>
        <v>0</v>
      </c>
      <c r="G229" s="12" t="b">
        <f>IF(ISNUMBER(SEARCH(U$1,$D229)),MAX(G$1:G228)+1)</f>
        <v>0</v>
      </c>
      <c r="H229" s="12" t="b">
        <f>IF(ISNUMBER(SEARCH(V$1,$D229)),MAX(H$1:H228)+1)</f>
        <v>0</v>
      </c>
      <c r="I229" s="12" t="b">
        <f>IF(ISNUMBER(SEARCH(W$1,$D229)),MAX(I$1:I228)+1)</f>
        <v>0</v>
      </c>
      <c r="J229" s="12" t="b">
        <f>IF(ISNUMBER(SEARCH(X$1,$D229)),MAX(J$1:J228)+1)</f>
        <v>0</v>
      </c>
      <c r="K229" s="12" t="b">
        <f>IF(ISNUMBER(SEARCH(Y$1,$D229)),MAX(K$1:K228)+1)</f>
        <v>0</v>
      </c>
      <c r="L229" s="12" t="b">
        <f>IF(ISNUMBER(SEARCH(Z$1,$D229)),MAX(L$1:L228)+1)</f>
        <v>0</v>
      </c>
      <c r="M229" s="12" t="b">
        <f>IF(ISNUMBER(SEARCH(AA$1,$D229)),MAX(M$1:M228)+1)</f>
        <v>0</v>
      </c>
      <c r="N229" s="12" t="b">
        <f>IF(ISNUMBER(SEARCH(AB$1,$D229)),MAX(N$1:N228)+1)</f>
        <v>0</v>
      </c>
      <c r="O229" s="12" t="b">
        <f>IF(ISNUMBER(SEARCH(AC$1,$D229)),MAX(O$1:O228)+1)</f>
        <v>0</v>
      </c>
      <c r="P229" s="12" t="b">
        <f>IF(ISNUMBER(SEARCH(AD$1,$D229)),MAX(P$1:P228)+1)</f>
        <v>0</v>
      </c>
      <c r="Q229" s="12" t="str">
        <f>'AB Touchpoint System Workbook'!K240</f>
        <v>Client 228</v>
      </c>
      <c r="R229" s="13">
        <f t="shared" si="7"/>
        <v>228</v>
      </c>
      <c r="S229" s="11" t="str">
        <f>IFERROR(VLOOKUP($R229,E:$Q,13,0),"")</f>
        <v/>
      </c>
      <c r="T229" s="11" t="str">
        <f>IFERROR(VLOOKUP($R229,F:$Q,12,0),"")</f>
        <v/>
      </c>
      <c r="U229" s="11" t="str">
        <f>IFERROR(VLOOKUP($R229,G:$Q,11,0),"")</f>
        <v/>
      </c>
      <c r="V229" s="11" t="str">
        <f>IFERROR(VLOOKUP($R229,H:$Q,10,0),"")</f>
        <v/>
      </c>
      <c r="W229" s="11" t="str">
        <f>IFERROR(VLOOKUP($R229,I:$Q,9,0),"")</f>
        <v/>
      </c>
      <c r="X229" s="11" t="str">
        <f>IFERROR(VLOOKUP($R229,J:$Q,8,0),"")</f>
        <v/>
      </c>
      <c r="Y229" s="11" t="str">
        <f>IFERROR(VLOOKUP($R229,K:$Q,7,0),"")</f>
        <v/>
      </c>
      <c r="Z229" s="11" t="str">
        <f>IFERROR(VLOOKUP($R229,L:$Q,6,0),"")</f>
        <v/>
      </c>
      <c r="AA229" s="11" t="str">
        <f>IFERROR(VLOOKUP($R229,M:$Q,5,0),"")</f>
        <v/>
      </c>
      <c r="AB229" s="11" t="str">
        <f>IFERROR(VLOOKUP($R229,N:$Q,4,0),"")</f>
        <v/>
      </c>
      <c r="AC229" s="11" t="str">
        <f>IFERROR(VLOOKUP($R229,O:$Q,3,0),"")</f>
        <v/>
      </c>
      <c r="AD229" s="11" t="str">
        <f>IFERROR(VLOOKUP($R229,P:$Q,2,0),"")</f>
        <v/>
      </c>
    </row>
    <row r="230" spans="1:30" x14ac:dyDescent="0.15">
      <c r="A230" s="9">
        <f>'AB Touchpoint System Workbook'!Z241</f>
        <v>43101</v>
      </c>
      <c r="B230" s="11">
        <f t="shared" si="6"/>
        <v>1</v>
      </c>
      <c r="C230" s="12" t="s">
        <v>20</v>
      </c>
      <c r="D230" s="12" t="e">
        <f>Q230&amp;C230&amp;'AB Touchpoint System Workbook'!#REF!</f>
        <v>#REF!</v>
      </c>
      <c r="E230" s="12" t="b">
        <f>IF(ISNUMBER(SEARCH(S$1,$D230)),MAX(E$1:E229)+1)</f>
        <v>0</v>
      </c>
      <c r="F230" s="12" t="b">
        <f>IF(ISNUMBER(SEARCH(T$1,$D230)),MAX(F$1:F229)+1)</f>
        <v>0</v>
      </c>
      <c r="G230" s="12" t="b">
        <f>IF(ISNUMBER(SEARCH(U$1,$D230)),MAX(G$1:G229)+1)</f>
        <v>0</v>
      </c>
      <c r="H230" s="12" t="b">
        <f>IF(ISNUMBER(SEARCH(V$1,$D230)),MAX(H$1:H229)+1)</f>
        <v>0</v>
      </c>
      <c r="I230" s="12" t="b">
        <f>IF(ISNUMBER(SEARCH(W$1,$D230)),MAX(I$1:I229)+1)</f>
        <v>0</v>
      </c>
      <c r="J230" s="12" t="b">
        <f>IF(ISNUMBER(SEARCH(X$1,$D230)),MAX(J$1:J229)+1)</f>
        <v>0</v>
      </c>
      <c r="K230" s="12" t="b">
        <f>IF(ISNUMBER(SEARCH(Y$1,$D230)),MAX(K$1:K229)+1)</f>
        <v>0</v>
      </c>
      <c r="L230" s="12" t="b">
        <f>IF(ISNUMBER(SEARCH(Z$1,$D230)),MAX(L$1:L229)+1)</f>
        <v>0</v>
      </c>
      <c r="M230" s="12" t="b">
        <f>IF(ISNUMBER(SEARCH(AA$1,$D230)),MAX(M$1:M229)+1)</f>
        <v>0</v>
      </c>
      <c r="N230" s="12" t="b">
        <f>IF(ISNUMBER(SEARCH(AB$1,$D230)),MAX(N$1:N229)+1)</f>
        <v>0</v>
      </c>
      <c r="O230" s="12" t="b">
        <f>IF(ISNUMBER(SEARCH(AC$1,$D230)),MAX(O$1:O229)+1)</f>
        <v>0</v>
      </c>
      <c r="P230" s="12" t="b">
        <f>IF(ISNUMBER(SEARCH(AD$1,$D230)),MAX(P$1:P229)+1)</f>
        <v>0</v>
      </c>
      <c r="Q230" s="12" t="str">
        <f>'AB Touchpoint System Workbook'!K241</f>
        <v>Client 229</v>
      </c>
      <c r="R230" s="13">
        <f t="shared" si="7"/>
        <v>229</v>
      </c>
      <c r="S230" s="11" t="str">
        <f>IFERROR(VLOOKUP($R230,E:$Q,13,0),"")</f>
        <v/>
      </c>
      <c r="T230" s="11" t="str">
        <f>IFERROR(VLOOKUP($R230,F:$Q,12,0),"")</f>
        <v/>
      </c>
      <c r="U230" s="11" t="str">
        <f>IFERROR(VLOOKUP($R230,G:$Q,11,0),"")</f>
        <v/>
      </c>
      <c r="V230" s="11" t="str">
        <f>IFERROR(VLOOKUP($R230,H:$Q,10,0),"")</f>
        <v/>
      </c>
      <c r="W230" s="11" t="str">
        <f>IFERROR(VLOOKUP($R230,I:$Q,9,0),"")</f>
        <v/>
      </c>
      <c r="X230" s="11" t="str">
        <f>IFERROR(VLOOKUP($R230,J:$Q,8,0),"")</f>
        <v/>
      </c>
      <c r="Y230" s="11" t="str">
        <f>IFERROR(VLOOKUP($R230,K:$Q,7,0),"")</f>
        <v/>
      </c>
      <c r="Z230" s="11" t="str">
        <f>IFERROR(VLOOKUP($R230,L:$Q,6,0),"")</f>
        <v/>
      </c>
      <c r="AA230" s="11" t="str">
        <f>IFERROR(VLOOKUP($R230,M:$Q,5,0),"")</f>
        <v/>
      </c>
      <c r="AB230" s="11" t="str">
        <f>IFERROR(VLOOKUP($R230,N:$Q,4,0),"")</f>
        <v/>
      </c>
      <c r="AC230" s="11" t="str">
        <f>IFERROR(VLOOKUP($R230,O:$Q,3,0),"")</f>
        <v/>
      </c>
      <c r="AD230" s="11" t="str">
        <f>IFERROR(VLOOKUP($R230,P:$Q,2,0),"")</f>
        <v/>
      </c>
    </row>
    <row r="231" spans="1:30" x14ac:dyDescent="0.15">
      <c r="A231" s="9">
        <f>'AB Touchpoint System Workbook'!Z242</f>
        <v>43132</v>
      </c>
      <c r="B231" s="11">
        <f t="shared" si="6"/>
        <v>2</v>
      </c>
      <c r="C231" s="12" t="s">
        <v>21</v>
      </c>
      <c r="D231" s="12" t="e">
        <f>Q231&amp;C231&amp;'AB Touchpoint System Workbook'!#REF!</f>
        <v>#REF!</v>
      </c>
      <c r="E231" s="12" t="b">
        <f>IF(ISNUMBER(SEARCH(S$1,$D231)),MAX(E$1:E230)+1)</f>
        <v>0</v>
      </c>
      <c r="F231" s="12" t="b">
        <f>IF(ISNUMBER(SEARCH(T$1,$D231)),MAX(F$1:F230)+1)</f>
        <v>0</v>
      </c>
      <c r="G231" s="12" t="b">
        <f>IF(ISNUMBER(SEARCH(U$1,$D231)),MAX(G$1:G230)+1)</f>
        <v>0</v>
      </c>
      <c r="H231" s="12" t="b">
        <f>IF(ISNUMBER(SEARCH(V$1,$D231)),MAX(H$1:H230)+1)</f>
        <v>0</v>
      </c>
      <c r="I231" s="12" t="b">
        <f>IF(ISNUMBER(SEARCH(W$1,$D231)),MAX(I$1:I230)+1)</f>
        <v>0</v>
      </c>
      <c r="J231" s="12" t="b">
        <f>IF(ISNUMBER(SEARCH(X$1,$D231)),MAX(J$1:J230)+1)</f>
        <v>0</v>
      </c>
      <c r="K231" s="12" t="b">
        <f>IF(ISNUMBER(SEARCH(Y$1,$D231)),MAX(K$1:K230)+1)</f>
        <v>0</v>
      </c>
      <c r="L231" s="12" t="b">
        <f>IF(ISNUMBER(SEARCH(Z$1,$D231)),MAX(L$1:L230)+1)</f>
        <v>0</v>
      </c>
      <c r="M231" s="12" t="b">
        <f>IF(ISNUMBER(SEARCH(AA$1,$D231)),MAX(M$1:M230)+1)</f>
        <v>0</v>
      </c>
      <c r="N231" s="12" t="b">
        <f>IF(ISNUMBER(SEARCH(AB$1,$D231)),MAX(N$1:N230)+1)</f>
        <v>0</v>
      </c>
      <c r="O231" s="12" t="b">
        <f>IF(ISNUMBER(SEARCH(AC$1,$D231)),MAX(O$1:O230)+1)</f>
        <v>0</v>
      </c>
      <c r="P231" s="12" t="b">
        <f>IF(ISNUMBER(SEARCH(AD$1,$D231)),MAX(P$1:P230)+1)</f>
        <v>0</v>
      </c>
      <c r="Q231" s="12" t="str">
        <f>'AB Touchpoint System Workbook'!K242</f>
        <v>Client 230</v>
      </c>
      <c r="R231" s="13">
        <f t="shared" si="7"/>
        <v>230</v>
      </c>
      <c r="S231" s="11" t="str">
        <f>IFERROR(VLOOKUP($R231,E:$Q,13,0),"")</f>
        <v/>
      </c>
      <c r="T231" s="11" t="str">
        <f>IFERROR(VLOOKUP($R231,F:$Q,12,0),"")</f>
        <v/>
      </c>
      <c r="U231" s="11" t="str">
        <f>IFERROR(VLOOKUP($R231,G:$Q,11,0),"")</f>
        <v/>
      </c>
      <c r="V231" s="11" t="str">
        <f>IFERROR(VLOOKUP($R231,H:$Q,10,0),"")</f>
        <v/>
      </c>
      <c r="W231" s="11" t="str">
        <f>IFERROR(VLOOKUP($R231,I:$Q,9,0),"")</f>
        <v/>
      </c>
      <c r="X231" s="11" t="str">
        <f>IFERROR(VLOOKUP($R231,J:$Q,8,0),"")</f>
        <v/>
      </c>
      <c r="Y231" s="11" t="str">
        <f>IFERROR(VLOOKUP($R231,K:$Q,7,0),"")</f>
        <v/>
      </c>
      <c r="Z231" s="11" t="str">
        <f>IFERROR(VLOOKUP($R231,L:$Q,6,0),"")</f>
        <v/>
      </c>
      <c r="AA231" s="11" t="str">
        <f>IFERROR(VLOOKUP($R231,M:$Q,5,0),"")</f>
        <v/>
      </c>
      <c r="AB231" s="11" t="str">
        <f>IFERROR(VLOOKUP($R231,N:$Q,4,0),"")</f>
        <v/>
      </c>
      <c r="AC231" s="11" t="str">
        <f>IFERROR(VLOOKUP($R231,O:$Q,3,0),"")</f>
        <v/>
      </c>
      <c r="AD231" s="11" t="str">
        <f>IFERROR(VLOOKUP($R231,P:$Q,2,0),"")</f>
        <v/>
      </c>
    </row>
    <row r="232" spans="1:30" x14ac:dyDescent="0.15">
      <c r="A232" s="9">
        <f>'AB Touchpoint System Workbook'!Z243</f>
        <v>43160</v>
      </c>
      <c r="B232" s="11">
        <f t="shared" si="6"/>
        <v>3</v>
      </c>
      <c r="C232" s="12" t="s">
        <v>22</v>
      </c>
      <c r="D232" s="12" t="e">
        <f>Q232&amp;C232&amp;'AB Touchpoint System Workbook'!#REF!</f>
        <v>#REF!</v>
      </c>
      <c r="E232" s="12" t="b">
        <f>IF(ISNUMBER(SEARCH(S$1,$D232)),MAX(E$1:E231)+1)</f>
        <v>0</v>
      </c>
      <c r="F232" s="12" t="b">
        <f>IF(ISNUMBER(SEARCH(T$1,$D232)),MAX(F$1:F231)+1)</f>
        <v>0</v>
      </c>
      <c r="G232" s="12" t="b">
        <f>IF(ISNUMBER(SEARCH(U$1,$D232)),MAX(G$1:G231)+1)</f>
        <v>0</v>
      </c>
      <c r="H232" s="12" t="b">
        <f>IF(ISNUMBER(SEARCH(V$1,$D232)),MAX(H$1:H231)+1)</f>
        <v>0</v>
      </c>
      <c r="I232" s="12" t="b">
        <f>IF(ISNUMBER(SEARCH(W$1,$D232)),MAX(I$1:I231)+1)</f>
        <v>0</v>
      </c>
      <c r="J232" s="12" t="b">
        <f>IF(ISNUMBER(SEARCH(X$1,$D232)),MAX(J$1:J231)+1)</f>
        <v>0</v>
      </c>
      <c r="K232" s="12" t="b">
        <f>IF(ISNUMBER(SEARCH(Y$1,$D232)),MAX(K$1:K231)+1)</f>
        <v>0</v>
      </c>
      <c r="L232" s="12" t="b">
        <f>IF(ISNUMBER(SEARCH(Z$1,$D232)),MAX(L$1:L231)+1)</f>
        <v>0</v>
      </c>
      <c r="M232" s="12" t="b">
        <f>IF(ISNUMBER(SEARCH(AA$1,$D232)),MAX(M$1:M231)+1)</f>
        <v>0</v>
      </c>
      <c r="N232" s="12" t="b">
        <f>IF(ISNUMBER(SEARCH(AB$1,$D232)),MAX(N$1:N231)+1)</f>
        <v>0</v>
      </c>
      <c r="O232" s="12" t="b">
        <f>IF(ISNUMBER(SEARCH(AC$1,$D232)),MAX(O$1:O231)+1)</f>
        <v>0</v>
      </c>
      <c r="P232" s="12" t="b">
        <f>IF(ISNUMBER(SEARCH(AD$1,$D232)),MAX(P$1:P231)+1)</f>
        <v>0</v>
      </c>
      <c r="Q232" s="12" t="str">
        <f>'AB Touchpoint System Workbook'!K243</f>
        <v>Client 231</v>
      </c>
      <c r="R232" s="13">
        <f t="shared" si="7"/>
        <v>231</v>
      </c>
      <c r="S232" s="11" t="str">
        <f>IFERROR(VLOOKUP($R232,E:$Q,13,0),"")</f>
        <v/>
      </c>
      <c r="T232" s="11" t="str">
        <f>IFERROR(VLOOKUP($R232,F:$Q,12,0),"")</f>
        <v/>
      </c>
      <c r="U232" s="11" t="str">
        <f>IFERROR(VLOOKUP($R232,G:$Q,11,0),"")</f>
        <v/>
      </c>
      <c r="V232" s="11" t="str">
        <f>IFERROR(VLOOKUP($R232,H:$Q,10,0),"")</f>
        <v/>
      </c>
      <c r="W232" s="11" t="str">
        <f>IFERROR(VLOOKUP($R232,I:$Q,9,0),"")</f>
        <v/>
      </c>
      <c r="X232" s="11" t="str">
        <f>IFERROR(VLOOKUP($R232,J:$Q,8,0),"")</f>
        <v/>
      </c>
      <c r="Y232" s="11" t="str">
        <f>IFERROR(VLOOKUP($R232,K:$Q,7,0),"")</f>
        <v/>
      </c>
      <c r="Z232" s="11" t="str">
        <f>IFERROR(VLOOKUP($R232,L:$Q,6,0),"")</f>
        <v/>
      </c>
      <c r="AA232" s="11" t="str">
        <f>IFERROR(VLOOKUP($R232,M:$Q,5,0),"")</f>
        <v/>
      </c>
      <c r="AB232" s="11" t="str">
        <f>IFERROR(VLOOKUP($R232,N:$Q,4,0),"")</f>
        <v/>
      </c>
      <c r="AC232" s="11" t="str">
        <f>IFERROR(VLOOKUP($R232,O:$Q,3,0),"")</f>
        <v/>
      </c>
      <c r="AD232" s="11" t="str">
        <f>IFERROR(VLOOKUP($R232,P:$Q,2,0),"")</f>
        <v/>
      </c>
    </row>
    <row r="233" spans="1:30" x14ac:dyDescent="0.15">
      <c r="A233" s="9">
        <f>'AB Touchpoint System Workbook'!Z244</f>
        <v>43191</v>
      </c>
      <c r="B233" s="11">
        <f t="shared" si="6"/>
        <v>4</v>
      </c>
      <c r="C233" s="12" t="s">
        <v>23</v>
      </c>
      <c r="D233" s="12" t="e">
        <f>Q233&amp;C233&amp;'AB Touchpoint System Workbook'!#REF!</f>
        <v>#REF!</v>
      </c>
      <c r="E233" s="12" t="b">
        <f>IF(ISNUMBER(SEARCH(S$1,$D233)),MAX(E$1:E232)+1)</f>
        <v>0</v>
      </c>
      <c r="F233" s="12" t="b">
        <f>IF(ISNUMBER(SEARCH(T$1,$D233)),MAX(F$1:F232)+1)</f>
        <v>0</v>
      </c>
      <c r="G233" s="12" t="b">
        <f>IF(ISNUMBER(SEARCH(U$1,$D233)),MAX(G$1:G232)+1)</f>
        <v>0</v>
      </c>
      <c r="H233" s="12" t="b">
        <f>IF(ISNUMBER(SEARCH(V$1,$D233)),MAX(H$1:H232)+1)</f>
        <v>0</v>
      </c>
      <c r="I233" s="12" t="b">
        <f>IF(ISNUMBER(SEARCH(W$1,$D233)),MAX(I$1:I232)+1)</f>
        <v>0</v>
      </c>
      <c r="J233" s="12" t="b">
        <f>IF(ISNUMBER(SEARCH(X$1,$D233)),MAX(J$1:J232)+1)</f>
        <v>0</v>
      </c>
      <c r="K233" s="12" t="b">
        <f>IF(ISNUMBER(SEARCH(Y$1,$D233)),MAX(K$1:K232)+1)</f>
        <v>0</v>
      </c>
      <c r="L233" s="12" t="b">
        <f>IF(ISNUMBER(SEARCH(Z$1,$D233)),MAX(L$1:L232)+1)</f>
        <v>0</v>
      </c>
      <c r="M233" s="12" t="b">
        <f>IF(ISNUMBER(SEARCH(AA$1,$D233)),MAX(M$1:M232)+1)</f>
        <v>0</v>
      </c>
      <c r="N233" s="12" t="b">
        <f>IF(ISNUMBER(SEARCH(AB$1,$D233)),MAX(N$1:N232)+1)</f>
        <v>0</v>
      </c>
      <c r="O233" s="12" t="b">
        <f>IF(ISNUMBER(SEARCH(AC$1,$D233)),MAX(O$1:O232)+1)</f>
        <v>0</v>
      </c>
      <c r="P233" s="12" t="b">
        <f>IF(ISNUMBER(SEARCH(AD$1,$D233)),MAX(P$1:P232)+1)</f>
        <v>0</v>
      </c>
      <c r="Q233" s="12" t="str">
        <f>'AB Touchpoint System Workbook'!K244</f>
        <v>Client 232</v>
      </c>
      <c r="R233" s="13">
        <f t="shared" si="7"/>
        <v>232</v>
      </c>
      <c r="S233" s="11" t="str">
        <f>IFERROR(VLOOKUP($R233,E:$Q,13,0),"")</f>
        <v/>
      </c>
      <c r="T233" s="11" t="str">
        <f>IFERROR(VLOOKUP($R233,F:$Q,12,0),"")</f>
        <v/>
      </c>
      <c r="U233" s="11" t="str">
        <f>IFERROR(VLOOKUP($R233,G:$Q,11,0),"")</f>
        <v/>
      </c>
      <c r="V233" s="11" t="str">
        <f>IFERROR(VLOOKUP($R233,H:$Q,10,0),"")</f>
        <v/>
      </c>
      <c r="W233" s="11" t="str">
        <f>IFERROR(VLOOKUP($R233,I:$Q,9,0),"")</f>
        <v/>
      </c>
      <c r="X233" s="11" t="str">
        <f>IFERROR(VLOOKUP($R233,J:$Q,8,0),"")</f>
        <v/>
      </c>
      <c r="Y233" s="11" t="str">
        <f>IFERROR(VLOOKUP($R233,K:$Q,7,0),"")</f>
        <v/>
      </c>
      <c r="Z233" s="11" t="str">
        <f>IFERROR(VLOOKUP($R233,L:$Q,6,0),"")</f>
        <v/>
      </c>
      <c r="AA233" s="11" t="str">
        <f>IFERROR(VLOOKUP($R233,M:$Q,5,0),"")</f>
        <v/>
      </c>
      <c r="AB233" s="11" t="str">
        <f>IFERROR(VLOOKUP($R233,N:$Q,4,0),"")</f>
        <v/>
      </c>
      <c r="AC233" s="11" t="str">
        <f>IFERROR(VLOOKUP($R233,O:$Q,3,0),"")</f>
        <v/>
      </c>
      <c r="AD233" s="11" t="str">
        <f>IFERROR(VLOOKUP($R233,P:$Q,2,0),"")</f>
        <v/>
      </c>
    </row>
    <row r="234" spans="1:30" x14ac:dyDescent="0.15">
      <c r="A234" s="9">
        <f>'AB Touchpoint System Workbook'!Z245</f>
        <v>43221</v>
      </c>
      <c r="B234" s="11">
        <f t="shared" si="6"/>
        <v>5</v>
      </c>
      <c r="C234" s="12" t="s">
        <v>24</v>
      </c>
      <c r="D234" s="12" t="e">
        <f>Q234&amp;C234&amp;'AB Touchpoint System Workbook'!#REF!</f>
        <v>#REF!</v>
      </c>
      <c r="E234" s="12" t="b">
        <f>IF(ISNUMBER(SEARCH(S$1,$D234)),MAX(E$1:E233)+1)</f>
        <v>0</v>
      </c>
      <c r="F234" s="12" t="b">
        <f>IF(ISNUMBER(SEARCH(T$1,$D234)),MAX(F$1:F233)+1)</f>
        <v>0</v>
      </c>
      <c r="G234" s="12" t="b">
        <f>IF(ISNUMBER(SEARCH(U$1,$D234)),MAX(G$1:G233)+1)</f>
        <v>0</v>
      </c>
      <c r="H234" s="12" t="b">
        <f>IF(ISNUMBER(SEARCH(V$1,$D234)),MAX(H$1:H233)+1)</f>
        <v>0</v>
      </c>
      <c r="I234" s="12" t="b">
        <f>IF(ISNUMBER(SEARCH(W$1,$D234)),MAX(I$1:I233)+1)</f>
        <v>0</v>
      </c>
      <c r="J234" s="12" t="b">
        <f>IF(ISNUMBER(SEARCH(X$1,$D234)),MAX(J$1:J233)+1)</f>
        <v>0</v>
      </c>
      <c r="K234" s="12" t="b">
        <f>IF(ISNUMBER(SEARCH(Y$1,$D234)),MAX(K$1:K233)+1)</f>
        <v>0</v>
      </c>
      <c r="L234" s="12" t="b">
        <f>IF(ISNUMBER(SEARCH(Z$1,$D234)),MAX(L$1:L233)+1)</f>
        <v>0</v>
      </c>
      <c r="M234" s="12" t="b">
        <f>IF(ISNUMBER(SEARCH(AA$1,$D234)),MAX(M$1:M233)+1)</f>
        <v>0</v>
      </c>
      <c r="N234" s="12" t="b">
        <f>IF(ISNUMBER(SEARCH(AB$1,$D234)),MAX(N$1:N233)+1)</f>
        <v>0</v>
      </c>
      <c r="O234" s="12" t="b">
        <f>IF(ISNUMBER(SEARCH(AC$1,$D234)),MAX(O$1:O233)+1)</f>
        <v>0</v>
      </c>
      <c r="P234" s="12" t="b">
        <f>IF(ISNUMBER(SEARCH(AD$1,$D234)),MAX(P$1:P233)+1)</f>
        <v>0</v>
      </c>
      <c r="Q234" s="12" t="str">
        <f>'AB Touchpoint System Workbook'!K245</f>
        <v>Client 233</v>
      </c>
      <c r="R234" s="13">
        <f t="shared" si="7"/>
        <v>233</v>
      </c>
      <c r="S234" s="11" t="str">
        <f>IFERROR(VLOOKUP($R234,E:$Q,13,0),"")</f>
        <v/>
      </c>
      <c r="T234" s="11" t="str">
        <f>IFERROR(VLOOKUP($R234,F:$Q,12,0),"")</f>
        <v/>
      </c>
      <c r="U234" s="11" t="str">
        <f>IFERROR(VLOOKUP($R234,G:$Q,11,0),"")</f>
        <v/>
      </c>
      <c r="V234" s="11" t="str">
        <f>IFERROR(VLOOKUP($R234,H:$Q,10,0),"")</f>
        <v/>
      </c>
      <c r="W234" s="11" t="str">
        <f>IFERROR(VLOOKUP($R234,I:$Q,9,0),"")</f>
        <v/>
      </c>
      <c r="X234" s="11" t="str">
        <f>IFERROR(VLOOKUP($R234,J:$Q,8,0),"")</f>
        <v/>
      </c>
      <c r="Y234" s="11" t="str">
        <f>IFERROR(VLOOKUP($R234,K:$Q,7,0),"")</f>
        <v/>
      </c>
      <c r="Z234" s="11" t="str">
        <f>IFERROR(VLOOKUP($R234,L:$Q,6,0),"")</f>
        <v/>
      </c>
      <c r="AA234" s="11" t="str">
        <f>IFERROR(VLOOKUP($R234,M:$Q,5,0),"")</f>
        <v/>
      </c>
      <c r="AB234" s="11" t="str">
        <f>IFERROR(VLOOKUP($R234,N:$Q,4,0),"")</f>
        <v/>
      </c>
      <c r="AC234" s="11" t="str">
        <f>IFERROR(VLOOKUP($R234,O:$Q,3,0),"")</f>
        <v/>
      </c>
      <c r="AD234" s="11" t="str">
        <f>IFERROR(VLOOKUP($R234,P:$Q,2,0),"")</f>
        <v/>
      </c>
    </row>
    <row r="235" spans="1:30" x14ac:dyDescent="0.15">
      <c r="A235" s="9">
        <f>'AB Touchpoint System Workbook'!Z246</f>
        <v>43252</v>
      </c>
      <c r="B235" s="11">
        <f t="shared" si="6"/>
        <v>6</v>
      </c>
      <c r="C235" s="12" t="s">
        <v>25</v>
      </c>
      <c r="D235" s="12" t="e">
        <f>Q235&amp;C235&amp;'AB Touchpoint System Workbook'!#REF!</f>
        <v>#REF!</v>
      </c>
      <c r="E235" s="12" t="b">
        <f>IF(ISNUMBER(SEARCH(S$1,$D235)),MAX(E$1:E234)+1)</f>
        <v>0</v>
      </c>
      <c r="F235" s="12" t="b">
        <f>IF(ISNUMBER(SEARCH(T$1,$D235)),MAX(F$1:F234)+1)</f>
        <v>0</v>
      </c>
      <c r="G235" s="12" t="b">
        <f>IF(ISNUMBER(SEARCH(U$1,$D235)),MAX(G$1:G234)+1)</f>
        <v>0</v>
      </c>
      <c r="H235" s="12" t="b">
        <f>IF(ISNUMBER(SEARCH(V$1,$D235)),MAX(H$1:H234)+1)</f>
        <v>0</v>
      </c>
      <c r="I235" s="12" t="b">
        <f>IF(ISNUMBER(SEARCH(W$1,$D235)),MAX(I$1:I234)+1)</f>
        <v>0</v>
      </c>
      <c r="J235" s="12" t="b">
        <f>IF(ISNUMBER(SEARCH(X$1,$D235)),MAX(J$1:J234)+1)</f>
        <v>0</v>
      </c>
      <c r="K235" s="12" t="b">
        <f>IF(ISNUMBER(SEARCH(Y$1,$D235)),MAX(K$1:K234)+1)</f>
        <v>0</v>
      </c>
      <c r="L235" s="12" t="b">
        <f>IF(ISNUMBER(SEARCH(Z$1,$D235)),MAX(L$1:L234)+1)</f>
        <v>0</v>
      </c>
      <c r="M235" s="12" t="b">
        <f>IF(ISNUMBER(SEARCH(AA$1,$D235)),MAX(M$1:M234)+1)</f>
        <v>0</v>
      </c>
      <c r="N235" s="12" t="b">
        <f>IF(ISNUMBER(SEARCH(AB$1,$D235)),MAX(N$1:N234)+1)</f>
        <v>0</v>
      </c>
      <c r="O235" s="12" t="b">
        <f>IF(ISNUMBER(SEARCH(AC$1,$D235)),MAX(O$1:O234)+1)</f>
        <v>0</v>
      </c>
      <c r="P235" s="12" t="b">
        <f>IF(ISNUMBER(SEARCH(AD$1,$D235)),MAX(P$1:P234)+1)</f>
        <v>0</v>
      </c>
      <c r="Q235" s="12" t="str">
        <f>'AB Touchpoint System Workbook'!K246</f>
        <v>Client 234</v>
      </c>
      <c r="R235" s="13">
        <f t="shared" si="7"/>
        <v>234</v>
      </c>
      <c r="S235" s="11" t="str">
        <f>IFERROR(VLOOKUP($R235,E:$Q,13,0),"")</f>
        <v/>
      </c>
      <c r="T235" s="11" t="str">
        <f>IFERROR(VLOOKUP($R235,F:$Q,12,0),"")</f>
        <v/>
      </c>
      <c r="U235" s="11" t="str">
        <f>IFERROR(VLOOKUP($R235,G:$Q,11,0),"")</f>
        <v/>
      </c>
      <c r="V235" s="11" t="str">
        <f>IFERROR(VLOOKUP($R235,H:$Q,10,0),"")</f>
        <v/>
      </c>
      <c r="W235" s="11" t="str">
        <f>IFERROR(VLOOKUP($R235,I:$Q,9,0),"")</f>
        <v/>
      </c>
      <c r="X235" s="11" t="str">
        <f>IFERROR(VLOOKUP($R235,J:$Q,8,0),"")</f>
        <v/>
      </c>
      <c r="Y235" s="11" t="str">
        <f>IFERROR(VLOOKUP($R235,K:$Q,7,0),"")</f>
        <v/>
      </c>
      <c r="Z235" s="11" t="str">
        <f>IFERROR(VLOOKUP($R235,L:$Q,6,0),"")</f>
        <v/>
      </c>
      <c r="AA235" s="11" t="str">
        <f>IFERROR(VLOOKUP($R235,M:$Q,5,0),"")</f>
        <v/>
      </c>
      <c r="AB235" s="11" t="str">
        <f>IFERROR(VLOOKUP($R235,N:$Q,4,0),"")</f>
        <v/>
      </c>
      <c r="AC235" s="11" t="str">
        <f>IFERROR(VLOOKUP($R235,O:$Q,3,0),"")</f>
        <v/>
      </c>
      <c r="AD235" s="11" t="str">
        <f>IFERROR(VLOOKUP($R235,P:$Q,2,0),"")</f>
        <v/>
      </c>
    </row>
    <row r="236" spans="1:30" x14ac:dyDescent="0.15">
      <c r="A236" s="9">
        <f>'AB Touchpoint System Workbook'!Z247</f>
        <v>43282</v>
      </c>
      <c r="B236" s="11">
        <f t="shared" si="6"/>
        <v>7</v>
      </c>
      <c r="C236" s="12" t="s">
        <v>26</v>
      </c>
      <c r="D236" s="12" t="e">
        <f>Q236&amp;C236&amp;'AB Touchpoint System Workbook'!#REF!</f>
        <v>#REF!</v>
      </c>
      <c r="E236" s="12" t="b">
        <f>IF(ISNUMBER(SEARCH(S$1,$D236)),MAX(E$1:E235)+1)</f>
        <v>0</v>
      </c>
      <c r="F236" s="12" t="b">
        <f>IF(ISNUMBER(SEARCH(T$1,$D236)),MAX(F$1:F235)+1)</f>
        <v>0</v>
      </c>
      <c r="G236" s="12" t="b">
        <f>IF(ISNUMBER(SEARCH(U$1,$D236)),MAX(G$1:G235)+1)</f>
        <v>0</v>
      </c>
      <c r="H236" s="12" t="b">
        <f>IF(ISNUMBER(SEARCH(V$1,$D236)),MAX(H$1:H235)+1)</f>
        <v>0</v>
      </c>
      <c r="I236" s="12" t="b">
        <f>IF(ISNUMBER(SEARCH(W$1,$D236)),MAX(I$1:I235)+1)</f>
        <v>0</v>
      </c>
      <c r="J236" s="12" t="b">
        <f>IF(ISNUMBER(SEARCH(X$1,$D236)),MAX(J$1:J235)+1)</f>
        <v>0</v>
      </c>
      <c r="K236" s="12" t="b">
        <f>IF(ISNUMBER(SEARCH(Y$1,$D236)),MAX(K$1:K235)+1)</f>
        <v>0</v>
      </c>
      <c r="L236" s="12" t="b">
        <f>IF(ISNUMBER(SEARCH(Z$1,$D236)),MAX(L$1:L235)+1)</f>
        <v>0</v>
      </c>
      <c r="M236" s="12" t="b">
        <f>IF(ISNUMBER(SEARCH(AA$1,$D236)),MAX(M$1:M235)+1)</f>
        <v>0</v>
      </c>
      <c r="N236" s="12" t="b">
        <f>IF(ISNUMBER(SEARCH(AB$1,$D236)),MAX(N$1:N235)+1)</f>
        <v>0</v>
      </c>
      <c r="O236" s="12" t="b">
        <f>IF(ISNUMBER(SEARCH(AC$1,$D236)),MAX(O$1:O235)+1)</f>
        <v>0</v>
      </c>
      <c r="P236" s="12" t="b">
        <f>IF(ISNUMBER(SEARCH(AD$1,$D236)),MAX(P$1:P235)+1)</f>
        <v>0</v>
      </c>
      <c r="Q236" s="12" t="str">
        <f>'AB Touchpoint System Workbook'!K247</f>
        <v>Client 235</v>
      </c>
      <c r="R236" s="13">
        <f t="shared" si="7"/>
        <v>235</v>
      </c>
      <c r="S236" s="11" t="str">
        <f>IFERROR(VLOOKUP($R236,E:$Q,13,0),"")</f>
        <v/>
      </c>
      <c r="T236" s="11" t="str">
        <f>IFERROR(VLOOKUP($R236,F:$Q,12,0),"")</f>
        <v/>
      </c>
      <c r="U236" s="11" t="str">
        <f>IFERROR(VLOOKUP($R236,G:$Q,11,0),"")</f>
        <v/>
      </c>
      <c r="V236" s="11" t="str">
        <f>IFERROR(VLOOKUP($R236,H:$Q,10,0),"")</f>
        <v/>
      </c>
      <c r="W236" s="11" t="str">
        <f>IFERROR(VLOOKUP($R236,I:$Q,9,0),"")</f>
        <v/>
      </c>
      <c r="X236" s="11" t="str">
        <f>IFERROR(VLOOKUP($R236,J:$Q,8,0),"")</f>
        <v/>
      </c>
      <c r="Y236" s="11" t="str">
        <f>IFERROR(VLOOKUP($R236,K:$Q,7,0),"")</f>
        <v/>
      </c>
      <c r="Z236" s="11" t="str">
        <f>IFERROR(VLOOKUP($R236,L:$Q,6,0),"")</f>
        <v/>
      </c>
      <c r="AA236" s="11" t="str">
        <f>IFERROR(VLOOKUP($R236,M:$Q,5,0),"")</f>
        <v/>
      </c>
      <c r="AB236" s="11" t="str">
        <f>IFERROR(VLOOKUP($R236,N:$Q,4,0),"")</f>
        <v/>
      </c>
      <c r="AC236" s="11" t="str">
        <f>IFERROR(VLOOKUP($R236,O:$Q,3,0),"")</f>
        <v/>
      </c>
      <c r="AD236" s="11" t="str">
        <f>IFERROR(VLOOKUP($R236,P:$Q,2,0),"")</f>
        <v/>
      </c>
    </row>
    <row r="237" spans="1:30" x14ac:dyDescent="0.15">
      <c r="A237" s="9">
        <f>'AB Touchpoint System Workbook'!Z248</f>
        <v>43313</v>
      </c>
      <c r="B237" s="11">
        <f t="shared" si="6"/>
        <v>8</v>
      </c>
      <c r="C237" s="12" t="s">
        <v>27</v>
      </c>
      <c r="D237" s="12" t="e">
        <f>Q237&amp;C237&amp;'AB Touchpoint System Workbook'!#REF!</f>
        <v>#REF!</v>
      </c>
      <c r="E237" s="12" t="b">
        <f>IF(ISNUMBER(SEARCH(S$1,$D237)),MAX(E$1:E236)+1)</f>
        <v>0</v>
      </c>
      <c r="F237" s="12" t="b">
        <f>IF(ISNUMBER(SEARCH(T$1,$D237)),MAX(F$1:F236)+1)</f>
        <v>0</v>
      </c>
      <c r="G237" s="12" t="b">
        <f>IF(ISNUMBER(SEARCH(U$1,$D237)),MAX(G$1:G236)+1)</f>
        <v>0</v>
      </c>
      <c r="H237" s="12" t="b">
        <f>IF(ISNUMBER(SEARCH(V$1,$D237)),MAX(H$1:H236)+1)</f>
        <v>0</v>
      </c>
      <c r="I237" s="12" t="b">
        <f>IF(ISNUMBER(SEARCH(W$1,$D237)),MAX(I$1:I236)+1)</f>
        <v>0</v>
      </c>
      <c r="J237" s="12" t="b">
        <f>IF(ISNUMBER(SEARCH(X$1,$D237)),MAX(J$1:J236)+1)</f>
        <v>0</v>
      </c>
      <c r="K237" s="12" t="b">
        <f>IF(ISNUMBER(SEARCH(Y$1,$D237)),MAX(K$1:K236)+1)</f>
        <v>0</v>
      </c>
      <c r="L237" s="12" t="b">
        <f>IF(ISNUMBER(SEARCH(Z$1,$D237)),MAX(L$1:L236)+1)</f>
        <v>0</v>
      </c>
      <c r="M237" s="12" t="b">
        <f>IF(ISNUMBER(SEARCH(AA$1,$D237)),MAX(M$1:M236)+1)</f>
        <v>0</v>
      </c>
      <c r="N237" s="12" t="b">
        <f>IF(ISNUMBER(SEARCH(AB$1,$D237)),MAX(N$1:N236)+1)</f>
        <v>0</v>
      </c>
      <c r="O237" s="12" t="b">
        <f>IF(ISNUMBER(SEARCH(AC$1,$D237)),MAX(O$1:O236)+1)</f>
        <v>0</v>
      </c>
      <c r="P237" s="12" t="b">
        <f>IF(ISNUMBER(SEARCH(AD$1,$D237)),MAX(P$1:P236)+1)</f>
        <v>0</v>
      </c>
      <c r="Q237" s="12" t="str">
        <f>'AB Touchpoint System Workbook'!K248</f>
        <v>Client 236</v>
      </c>
      <c r="R237" s="13">
        <f t="shared" si="7"/>
        <v>236</v>
      </c>
      <c r="S237" s="11" t="str">
        <f>IFERROR(VLOOKUP($R237,E:$Q,13,0),"")</f>
        <v/>
      </c>
      <c r="T237" s="11" t="str">
        <f>IFERROR(VLOOKUP($R237,F:$Q,12,0),"")</f>
        <v/>
      </c>
      <c r="U237" s="11" t="str">
        <f>IFERROR(VLOOKUP($R237,G:$Q,11,0),"")</f>
        <v/>
      </c>
      <c r="V237" s="11" t="str">
        <f>IFERROR(VLOOKUP($R237,H:$Q,10,0),"")</f>
        <v/>
      </c>
      <c r="W237" s="11" t="str">
        <f>IFERROR(VLOOKUP($R237,I:$Q,9,0),"")</f>
        <v/>
      </c>
      <c r="X237" s="11" t="str">
        <f>IFERROR(VLOOKUP($R237,J:$Q,8,0),"")</f>
        <v/>
      </c>
      <c r="Y237" s="11" t="str">
        <f>IFERROR(VLOOKUP($R237,K:$Q,7,0),"")</f>
        <v/>
      </c>
      <c r="Z237" s="11" t="str">
        <f>IFERROR(VLOOKUP($R237,L:$Q,6,0),"")</f>
        <v/>
      </c>
      <c r="AA237" s="11" t="str">
        <f>IFERROR(VLOOKUP($R237,M:$Q,5,0),"")</f>
        <v/>
      </c>
      <c r="AB237" s="11" t="str">
        <f>IFERROR(VLOOKUP($R237,N:$Q,4,0),"")</f>
        <v/>
      </c>
      <c r="AC237" s="11" t="str">
        <f>IFERROR(VLOOKUP($R237,O:$Q,3,0),"")</f>
        <v/>
      </c>
      <c r="AD237" s="11" t="str">
        <f>IFERROR(VLOOKUP($R237,P:$Q,2,0),"")</f>
        <v/>
      </c>
    </row>
    <row r="238" spans="1:30" x14ac:dyDescent="0.15">
      <c r="A238" s="9">
        <f>'AB Touchpoint System Workbook'!Z249</f>
        <v>43344</v>
      </c>
      <c r="B238" s="11">
        <f t="shared" si="6"/>
        <v>9</v>
      </c>
      <c r="C238" s="12" t="s">
        <v>28</v>
      </c>
      <c r="D238" s="12" t="e">
        <f>Q238&amp;C238&amp;'AB Touchpoint System Workbook'!#REF!</f>
        <v>#REF!</v>
      </c>
      <c r="E238" s="12" t="b">
        <f>IF(ISNUMBER(SEARCH(S$1,$D238)),MAX(E$1:E237)+1)</f>
        <v>0</v>
      </c>
      <c r="F238" s="12" t="b">
        <f>IF(ISNUMBER(SEARCH(T$1,$D238)),MAX(F$1:F237)+1)</f>
        <v>0</v>
      </c>
      <c r="G238" s="12" t="b">
        <f>IF(ISNUMBER(SEARCH(U$1,$D238)),MAX(G$1:G237)+1)</f>
        <v>0</v>
      </c>
      <c r="H238" s="12" t="b">
        <f>IF(ISNUMBER(SEARCH(V$1,$D238)),MAX(H$1:H237)+1)</f>
        <v>0</v>
      </c>
      <c r="I238" s="12" t="b">
        <f>IF(ISNUMBER(SEARCH(W$1,$D238)),MAX(I$1:I237)+1)</f>
        <v>0</v>
      </c>
      <c r="J238" s="12" t="b">
        <f>IF(ISNUMBER(SEARCH(X$1,$D238)),MAX(J$1:J237)+1)</f>
        <v>0</v>
      </c>
      <c r="K238" s="12" t="b">
        <f>IF(ISNUMBER(SEARCH(Y$1,$D238)),MAX(K$1:K237)+1)</f>
        <v>0</v>
      </c>
      <c r="L238" s="12" t="b">
        <f>IF(ISNUMBER(SEARCH(Z$1,$D238)),MAX(L$1:L237)+1)</f>
        <v>0</v>
      </c>
      <c r="M238" s="12" t="b">
        <f>IF(ISNUMBER(SEARCH(AA$1,$D238)),MAX(M$1:M237)+1)</f>
        <v>0</v>
      </c>
      <c r="N238" s="12" t="b">
        <f>IF(ISNUMBER(SEARCH(AB$1,$D238)),MAX(N$1:N237)+1)</f>
        <v>0</v>
      </c>
      <c r="O238" s="12" t="b">
        <f>IF(ISNUMBER(SEARCH(AC$1,$D238)),MAX(O$1:O237)+1)</f>
        <v>0</v>
      </c>
      <c r="P238" s="12" t="b">
        <f>IF(ISNUMBER(SEARCH(AD$1,$D238)),MAX(P$1:P237)+1)</f>
        <v>0</v>
      </c>
      <c r="Q238" s="12" t="str">
        <f>'AB Touchpoint System Workbook'!K249</f>
        <v>Client 237</v>
      </c>
      <c r="R238" s="13">
        <f t="shared" si="7"/>
        <v>237</v>
      </c>
      <c r="S238" s="11" t="str">
        <f>IFERROR(VLOOKUP($R238,E:$Q,13,0),"")</f>
        <v/>
      </c>
      <c r="T238" s="11" t="str">
        <f>IFERROR(VLOOKUP($R238,F:$Q,12,0),"")</f>
        <v/>
      </c>
      <c r="U238" s="11" t="str">
        <f>IFERROR(VLOOKUP($R238,G:$Q,11,0),"")</f>
        <v/>
      </c>
      <c r="V238" s="11" t="str">
        <f>IFERROR(VLOOKUP($R238,H:$Q,10,0),"")</f>
        <v/>
      </c>
      <c r="W238" s="11" t="str">
        <f>IFERROR(VLOOKUP($R238,I:$Q,9,0),"")</f>
        <v/>
      </c>
      <c r="X238" s="11" t="str">
        <f>IFERROR(VLOOKUP($R238,J:$Q,8,0),"")</f>
        <v/>
      </c>
      <c r="Y238" s="11" t="str">
        <f>IFERROR(VLOOKUP($R238,K:$Q,7,0),"")</f>
        <v/>
      </c>
      <c r="Z238" s="11" t="str">
        <f>IFERROR(VLOOKUP($R238,L:$Q,6,0),"")</f>
        <v/>
      </c>
      <c r="AA238" s="11" t="str">
        <f>IFERROR(VLOOKUP($R238,M:$Q,5,0),"")</f>
        <v/>
      </c>
      <c r="AB238" s="11" t="str">
        <f>IFERROR(VLOOKUP($R238,N:$Q,4,0),"")</f>
        <v/>
      </c>
      <c r="AC238" s="11" t="str">
        <f>IFERROR(VLOOKUP($R238,O:$Q,3,0),"")</f>
        <v/>
      </c>
      <c r="AD238" s="11" t="str">
        <f>IFERROR(VLOOKUP($R238,P:$Q,2,0),"")</f>
        <v/>
      </c>
    </row>
    <row r="239" spans="1:30" x14ac:dyDescent="0.15">
      <c r="A239" s="9">
        <f>'AB Touchpoint System Workbook'!Z250</f>
        <v>43374</v>
      </c>
      <c r="B239" s="11">
        <f t="shared" si="6"/>
        <v>10</v>
      </c>
      <c r="C239" s="12" t="s">
        <v>1</v>
      </c>
      <c r="D239" s="12" t="e">
        <f>Q239&amp;C239&amp;'AB Touchpoint System Workbook'!#REF!</f>
        <v>#REF!</v>
      </c>
      <c r="E239" s="12" t="b">
        <f>IF(ISNUMBER(SEARCH(S$1,$D239)),MAX(E$1:E238)+1)</f>
        <v>0</v>
      </c>
      <c r="F239" s="12" t="b">
        <f>IF(ISNUMBER(SEARCH(T$1,$D239)),MAX(F$1:F238)+1)</f>
        <v>0</v>
      </c>
      <c r="G239" s="12" t="b">
        <f>IF(ISNUMBER(SEARCH(U$1,$D239)),MAX(G$1:G238)+1)</f>
        <v>0</v>
      </c>
      <c r="H239" s="12" t="b">
        <f>IF(ISNUMBER(SEARCH(V$1,$D239)),MAX(H$1:H238)+1)</f>
        <v>0</v>
      </c>
      <c r="I239" s="12" t="b">
        <f>IF(ISNUMBER(SEARCH(W$1,$D239)),MAX(I$1:I238)+1)</f>
        <v>0</v>
      </c>
      <c r="J239" s="12" t="b">
        <f>IF(ISNUMBER(SEARCH(X$1,$D239)),MAX(J$1:J238)+1)</f>
        <v>0</v>
      </c>
      <c r="K239" s="12" t="b">
        <f>IF(ISNUMBER(SEARCH(Y$1,$D239)),MAX(K$1:K238)+1)</f>
        <v>0</v>
      </c>
      <c r="L239" s="12" t="b">
        <f>IF(ISNUMBER(SEARCH(Z$1,$D239)),MAX(L$1:L238)+1)</f>
        <v>0</v>
      </c>
      <c r="M239" s="12" t="b">
        <f>IF(ISNUMBER(SEARCH(AA$1,$D239)),MAX(M$1:M238)+1)</f>
        <v>0</v>
      </c>
      <c r="N239" s="12" t="b">
        <f>IF(ISNUMBER(SEARCH(AB$1,$D239)),MAX(N$1:N238)+1)</f>
        <v>0</v>
      </c>
      <c r="O239" s="12" t="b">
        <f>IF(ISNUMBER(SEARCH(AC$1,$D239)),MAX(O$1:O238)+1)</f>
        <v>0</v>
      </c>
      <c r="P239" s="12" t="b">
        <f>IF(ISNUMBER(SEARCH(AD$1,$D239)),MAX(P$1:P238)+1)</f>
        <v>0</v>
      </c>
      <c r="Q239" s="12" t="str">
        <f>'AB Touchpoint System Workbook'!K250</f>
        <v>Client 238</v>
      </c>
      <c r="R239" s="13">
        <f t="shared" si="7"/>
        <v>238</v>
      </c>
      <c r="S239" s="11" t="str">
        <f>IFERROR(VLOOKUP($R239,E:$Q,13,0),"")</f>
        <v/>
      </c>
      <c r="T239" s="11" t="str">
        <f>IFERROR(VLOOKUP($R239,F:$Q,12,0),"")</f>
        <v/>
      </c>
      <c r="U239" s="11" t="str">
        <f>IFERROR(VLOOKUP($R239,G:$Q,11,0),"")</f>
        <v/>
      </c>
      <c r="V239" s="11" t="str">
        <f>IFERROR(VLOOKUP($R239,H:$Q,10,0),"")</f>
        <v/>
      </c>
      <c r="W239" s="11" t="str">
        <f>IFERROR(VLOOKUP($R239,I:$Q,9,0),"")</f>
        <v/>
      </c>
      <c r="X239" s="11" t="str">
        <f>IFERROR(VLOOKUP($R239,J:$Q,8,0),"")</f>
        <v/>
      </c>
      <c r="Y239" s="11" t="str">
        <f>IFERROR(VLOOKUP($R239,K:$Q,7,0),"")</f>
        <v/>
      </c>
      <c r="Z239" s="11" t="str">
        <f>IFERROR(VLOOKUP($R239,L:$Q,6,0),"")</f>
        <v/>
      </c>
      <c r="AA239" s="11" t="str">
        <f>IFERROR(VLOOKUP($R239,M:$Q,5,0),"")</f>
        <v/>
      </c>
      <c r="AB239" s="11" t="str">
        <f>IFERROR(VLOOKUP($R239,N:$Q,4,0),"")</f>
        <v/>
      </c>
      <c r="AC239" s="11" t="str">
        <f>IFERROR(VLOOKUP($R239,O:$Q,3,0),"")</f>
        <v/>
      </c>
      <c r="AD239" s="11" t="str">
        <f>IFERROR(VLOOKUP($R239,P:$Q,2,0),"")</f>
        <v/>
      </c>
    </row>
    <row r="240" spans="1:30" x14ac:dyDescent="0.15">
      <c r="A240" s="9">
        <f>'AB Touchpoint System Workbook'!Z251</f>
        <v>43405</v>
      </c>
      <c r="B240" s="11">
        <f t="shared" si="6"/>
        <v>11</v>
      </c>
      <c r="C240" s="12" t="s">
        <v>18</v>
      </c>
      <c r="D240" s="12" t="e">
        <f>Q240&amp;C240&amp;'AB Touchpoint System Workbook'!#REF!</f>
        <v>#REF!</v>
      </c>
      <c r="E240" s="12" t="b">
        <f>IF(ISNUMBER(SEARCH(S$1,$D240)),MAX(E$1:E239)+1)</f>
        <v>0</v>
      </c>
      <c r="F240" s="12" t="b">
        <f>IF(ISNUMBER(SEARCH(T$1,$D240)),MAX(F$1:F239)+1)</f>
        <v>0</v>
      </c>
      <c r="G240" s="12" t="b">
        <f>IF(ISNUMBER(SEARCH(U$1,$D240)),MAX(G$1:G239)+1)</f>
        <v>0</v>
      </c>
      <c r="H240" s="12" t="b">
        <f>IF(ISNUMBER(SEARCH(V$1,$D240)),MAX(H$1:H239)+1)</f>
        <v>0</v>
      </c>
      <c r="I240" s="12" t="b">
        <f>IF(ISNUMBER(SEARCH(W$1,$D240)),MAX(I$1:I239)+1)</f>
        <v>0</v>
      </c>
      <c r="J240" s="12" t="b">
        <f>IF(ISNUMBER(SEARCH(X$1,$D240)),MAX(J$1:J239)+1)</f>
        <v>0</v>
      </c>
      <c r="K240" s="12" t="b">
        <f>IF(ISNUMBER(SEARCH(Y$1,$D240)),MAX(K$1:K239)+1)</f>
        <v>0</v>
      </c>
      <c r="L240" s="12" t="b">
        <f>IF(ISNUMBER(SEARCH(Z$1,$D240)),MAX(L$1:L239)+1)</f>
        <v>0</v>
      </c>
      <c r="M240" s="12" t="b">
        <f>IF(ISNUMBER(SEARCH(AA$1,$D240)),MAX(M$1:M239)+1)</f>
        <v>0</v>
      </c>
      <c r="N240" s="12" t="b">
        <f>IF(ISNUMBER(SEARCH(AB$1,$D240)),MAX(N$1:N239)+1)</f>
        <v>0</v>
      </c>
      <c r="O240" s="12" t="b">
        <f>IF(ISNUMBER(SEARCH(AC$1,$D240)),MAX(O$1:O239)+1)</f>
        <v>0</v>
      </c>
      <c r="P240" s="12" t="b">
        <f>IF(ISNUMBER(SEARCH(AD$1,$D240)),MAX(P$1:P239)+1)</f>
        <v>0</v>
      </c>
      <c r="Q240" s="12" t="str">
        <f>'AB Touchpoint System Workbook'!K251</f>
        <v>Client 239</v>
      </c>
      <c r="R240" s="13">
        <f t="shared" si="7"/>
        <v>239</v>
      </c>
      <c r="S240" s="11" t="str">
        <f>IFERROR(VLOOKUP($R240,E:$Q,13,0),"")</f>
        <v/>
      </c>
      <c r="T240" s="11" t="str">
        <f>IFERROR(VLOOKUP($R240,F:$Q,12,0),"")</f>
        <v/>
      </c>
      <c r="U240" s="11" t="str">
        <f>IFERROR(VLOOKUP($R240,G:$Q,11,0),"")</f>
        <v/>
      </c>
      <c r="V240" s="11" t="str">
        <f>IFERROR(VLOOKUP($R240,H:$Q,10,0),"")</f>
        <v/>
      </c>
      <c r="W240" s="11" t="str">
        <f>IFERROR(VLOOKUP($R240,I:$Q,9,0),"")</f>
        <v/>
      </c>
      <c r="X240" s="11" t="str">
        <f>IFERROR(VLOOKUP($R240,J:$Q,8,0),"")</f>
        <v/>
      </c>
      <c r="Y240" s="11" t="str">
        <f>IFERROR(VLOOKUP($R240,K:$Q,7,0),"")</f>
        <v/>
      </c>
      <c r="Z240" s="11" t="str">
        <f>IFERROR(VLOOKUP($R240,L:$Q,6,0),"")</f>
        <v/>
      </c>
      <c r="AA240" s="11" t="str">
        <f>IFERROR(VLOOKUP($R240,M:$Q,5,0),"")</f>
        <v/>
      </c>
      <c r="AB240" s="11" t="str">
        <f>IFERROR(VLOOKUP($R240,N:$Q,4,0),"")</f>
        <v/>
      </c>
      <c r="AC240" s="11" t="str">
        <f>IFERROR(VLOOKUP($R240,O:$Q,3,0),"")</f>
        <v/>
      </c>
      <c r="AD240" s="11" t="str">
        <f>IFERROR(VLOOKUP($R240,P:$Q,2,0),"")</f>
        <v/>
      </c>
    </row>
    <row r="241" spans="1:30" x14ac:dyDescent="0.15">
      <c r="A241" s="9">
        <f>'AB Touchpoint System Workbook'!Z252</f>
        <v>43435</v>
      </c>
      <c r="B241" s="11">
        <f t="shared" si="6"/>
        <v>12</v>
      </c>
      <c r="C241" s="12" t="s">
        <v>19</v>
      </c>
      <c r="D241" s="12" t="e">
        <f>Q241&amp;C241&amp;'AB Touchpoint System Workbook'!#REF!</f>
        <v>#REF!</v>
      </c>
      <c r="E241" s="12" t="b">
        <f>IF(ISNUMBER(SEARCH(S$1,$D241)),MAX(E$1:E240)+1)</f>
        <v>0</v>
      </c>
      <c r="F241" s="12" t="b">
        <f>IF(ISNUMBER(SEARCH(T$1,$D241)),MAX(F$1:F240)+1)</f>
        <v>0</v>
      </c>
      <c r="G241" s="12" t="b">
        <f>IF(ISNUMBER(SEARCH(U$1,$D241)),MAX(G$1:G240)+1)</f>
        <v>0</v>
      </c>
      <c r="H241" s="12" t="b">
        <f>IF(ISNUMBER(SEARCH(V$1,$D241)),MAX(H$1:H240)+1)</f>
        <v>0</v>
      </c>
      <c r="I241" s="12" t="b">
        <f>IF(ISNUMBER(SEARCH(W$1,$D241)),MAX(I$1:I240)+1)</f>
        <v>0</v>
      </c>
      <c r="J241" s="12" t="b">
        <f>IF(ISNUMBER(SEARCH(X$1,$D241)),MAX(J$1:J240)+1)</f>
        <v>0</v>
      </c>
      <c r="K241" s="12" t="b">
        <f>IF(ISNUMBER(SEARCH(Y$1,$D241)),MAX(K$1:K240)+1)</f>
        <v>0</v>
      </c>
      <c r="L241" s="12" t="b">
        <f>IF(ISNUMBER(SEARCH(Z$1,$D241)),MAX(L$1:L240)+1)</f>
        <v>0</v>
      </c>
      <c r="M241" s="12" t="b">
        <f>IF(ISNUMBER(SEARCH(AA$1,$D241)),MAX(M$1:M240)+1)</f>
        <v>0</v>
      </c>
      <c r="N241" s="12" t="b">
        <f>IF(ISNUMBER(SEARCH(AB$1,$D241)),MAX(N$1:N240)+1)</f>
        <v>0</v>
      </c>
      <c r="O241" s="12" t="b">
        <f>IF(ISNUMBER(SEARCH(AC$1,$D241)),MAX(O$1:O240)+1)</f>
        <v>0</v>
      </c>
      <c r="P241" s="12" t="b">
        <f>IF(ISNUMBER(SEARCH(AD$1,$D241)),MAX(P$1:P240)+1)</f>
        <v>0</v>
      </c>
      <c r="Q241" s="12" t="str">
        <f>'AB Touchpoint System Workbook'!K252</f>
        <v>Client 240</v>
      </c>
      <c r="R241" s="13">
        <f t="shared" si="7"/>
        <v>240</v>
      </c>
      <c r="S241" s="11" t="str">
        <f>IFERROR(VLOOKUP($R241,E:$Q,13,0),"")</f>
        <v/>
      </c>
      <c r="T241" s="11" t="str">
        <f>IFERROR(VLOOKUP($R241,F:$Q,12,0),"")</f>
        <v/>
      </c>
      <c r="U241" s="11" t="str">
        <f>IFERROR(VLOOKUP($R241,G:$Q,11,0),"")</f>
        <v/>
      </c>
      <c r="V241" s="11" t="str">
        <f>IFERROR(VLOOKUP($R241,H:$Q,10,0),"")</f>
        <v/>
      </c>
      <c r="W241" s="11" t="str">
        <f>IFERROR(VLOOKUP($R241,I:$Q,9,0),"")</f>
        <v/>
      </c>
      <c r="X241" s="11" t="str">
        <f>IFERROR(VLOOKUP($R241,J:$Q,8,0),"")</f>
        <v/>
      </c>
      <c r="Y241" s="11" t="str">
        <f>IFERROR(VLOOKUP($R241,K:$Q,7,0),"")</f>
        <v/>
      </c>
      <c r="Z241" s="11" t="str">
        <f>IFERROR(VLOOKUP($R241,L:$Q,6,0),"")</f>
        <v/>
      </c>
      <c r="AA241" s="11" t="str">
        <f>IFERROR(VLOOKUP($R241,M:$Q,5,0),"")</f>
        <v/>
      </c>
      <c r="AB241" s="11" t="str">
        <f>IFERROR(VLOOKUP($R241,N:$Q,4,0),"")</f>
        <v/>
      </c>
      <c r="AC241" s="11" t="str">
        <f>IFERROR(VLOOKUP($R241,O:$Q,3,0),"")</f>
        <v/>
      </c>
      <c r="AD241" s="11" t="str">
        <f>IFERROR(VLOOKUP($R241,P:$Q,2,0),"")</f>
        <v/>
      </c>
    </row>
    <row r="242" spans="1:30" x14ac:dyDescent="0.15">
      <c r="A242" s="9">
        <f>'AB Touchpoint System Workbook'!Z253</f>
        <v>43101</v>
      </c>
      <c r="B242" s="11">
        <f t="shared" si="6"/>
        <v>1</v>
      </c>
      <c r="C242" s="12" t="s">
        <v>20</v>
      </c>
      <c r="D242" s="12" t="e">
        <f>Q242&amp;C242&amp;'AB Touchpoint System Workbook'!#REF!</f>
        <v>#REF!</v>
      </c>
      <c r="E242" s="12" t="b">
        <f>IF(ISNUMBER(SEARCH(S$1,$D242)),MAX(E$1:E241)+1)</f>
        <v>0</v>
      </c>
      <c r="F242" s="12" t="b">
        <f>IF(ISNUMBER(SEARCH(T$1,$D242)),MAX(F$1:F241)+1)</f>
        <v>0</v>
      </c>
      <c r="G242" s="12" t="b">
        <f>IF(ISNUMBER(SEARCH(U$1,$D242)),MAX(G$1:G241)+1)</f>
        <v>0</v>
      </c>
      <c r="H242" s="12" t="b">
        <f>IF(ISNUMBER(SEARCH(V$1,$D242)),MAX(H$1:H241)+1)</f>
        <v>0</v>
      </c>
      <c r="I242" s="12" t="b">
        <f>IF(ISNUMBER(SEARCH(W$1,$D242)),MAX(I$1:I241)+1)</f>
        <v>0</v>
      </c>
      <c r="J242" s="12" t="b">
        <f>IF(ISNUMBER(SEARCH(X$1,$D242)),MAX(J$1:J241)+1)</f>
        <v>0</v>
      </c>
      <c r="K242" s="12" t="b">
        <f>IF(ISNUMBER(SEARCH(Y$1,$D242)),MAX(K$1:K241)+1)</f>
        <v>0</v>
      </c>
      <c r="L242" s="12" t="b">
        <f>IF(ISNUMBER(SEARCH(Z$1,$D242)),MAX(L$1:L241)+1)</f>
        <v>0</v>
      </c>
      <c r="M242" s="12" t="b">
        <f>IF(ISNUMBER(SEARCH(AA$1,$D242)),MAX(M$1:M241)+1)</f>
        <v>0</v>
      </c>
      <c r="N242" s="12" t="b">
        <f>IF(ISNUMBER(SEARCH(AB$1,$D242)),MAX(N$1:N241)+1)</f>
        <v>0</v>
      </c>
      <c r="O242" s="12" t="b">
        <f>IF(ISNUMBER(SEARCH(AC$1,$D242)),MAX(O$1:O241)+1)</f>
        <v>0</v>
      </c>
      <c r="P242" s="12" t="b">
        <f>IF(ISNUMBER(SEARCH(AD$1,$D242)),MAX(P$1:P241)+1)</f>
        <v>0</v>
      </c>
      <c r="Q242" s="12" t="str">
        <f>'AB Touchpoint System Workbook'!K253</f>
        <v>Client 241</v>
      </c>
      <c r="R242" s="13">
        <f t="shared" si="7"/>
        <v>241</v>
      </c>
      <c r="S242" s="11" t="str">
        <f>IFERROR(VLOOKUP($R242,E:$Q,13,0),"")</f>
        <v/>
      </c>
      <c r="T242" s="11" t="str">
        <f>IFERROR(VLOOKUP($R242,F:$Q,12,0),"")</f>
        <v/>
      </c>
      <c r="U242" s="11" t="str">
        <f>IFERROR(VLOOKUP($R242,G:$Q,11,0),"")</f>
        <v/>
      </c>
      <c r="V242" s="11" t="str">
        <f>IFERROR(VLOOKUP($R242,H:$Q,10,0),"")</f>
        <v/>
      </c>
      <c r="W242" s="11" t="str">
        <f>IFERROR(VLOOKUP($R242,I:$Q,9,0),"")</f>
        <v/>
      </c>
      <c r="X242" s="11" t="str">
        <f>IFERROR(VLOOKUP($R242,J:$Q,8,0),"")</f>
        <v/>
      </c>
      <c r="Y242" s="11" t="str">
        <f>IFERROR(VLOOKUP($R242,K:$Q,7,0),"")</f>
        <v/>
      </c>
      <c r="Z242" s="11" t="str">
        <f>IFERROR(VLOOKUP($R242,L:$Q,6,0),"")</f>
        <v/>
      </c>
      <c r="AA242" s="11" t="str">
        <f>IFERROR(VLOOKUP($R242,M:$Q,5,0),"")</f>
        <v/>
      </c>
      <c r="AB242" s="11" t="str">
        <f>IFERROR(VLOOKUP($R242,N:$Q,4,0),"")</f>
        <v/>
      </c>
      <c r="AC242" s="11" t="str">
        <f>IFERROR(VLOOKUP($R242,O:$Q,3,0),"")</f>
        <v/>
      </c>
      <c r="AD242" s="11" t="str">
        <f>IFERROR(VLOOKUP($R242,P:$Q,2,0),"")</f>
        <v/>
      </c>
    </row>
    <row r="243" spans="1:30" x14ac:dyDescent="0.15">
      <c r="A243" s="9">
        <f>'AB Touchpoint System Workbook'!Z254</f>
        <v>43132</v>
      </c>
      <c r="B243" s="11">
        <f t="shared" si="6"/>
        <v>2</v>
      </c>
      <c r="C243" s="12" t="s">
        <v>21</v>
      </c>
      <c r="D243" s="12" t="e">
        <f>Q243&amp;C243&amp;'AB Touchpoint System Workbook'!#REF!</f>
        <v>#REF!</v>
      </c>
      <c r="E243" s="12" t="b">
        <f>IF(ISNUMBER(SEARCH(S$1,$D243)),MAX(E$1:E242)+1)</f>
        <v>0</v>
      </c>
      <c r="F243" s="12" t="b">
        <f>IF(ISNUMBER(SEARCH(T$1,$D243)),MAX(F$1:F242)+1)</f>
        <v>0</v>
      </c>
      <c r="G243" s="12" t="b">
        <f>IF(ISNUMBER(SEARCH(U$1,$D243)),MAX(G$1:G242)+1)</f>
        <v>0</v>
      </c>
      <c r="H243" s="12" t="b">
        <f>IF(ISNUMBER(SEARCH(V$1,$D243)),MAX(H$1:H242)+1)</f>
        <v>0</v>
      </c>
      <c r="I243" s="12" t="b">
        <f>IF(ISNUMBER(SEARCH(W$1,$D243)),MAX(I$1:I242)+1)</f>
        <v>0</v>
      </c>
      <c r="J243" s="12" t="b">
        <f>IF(ISNUMBER(SEARCH(X$1,$D243)),MAX(J$1:J242)+1)</f>
        <v>0</v>
      </c>
      <c r="K243" s="12" t="b">
        <f>IF(ISNUMBER(SEARCH(Y$1,$D243)),MAX(K$1:K242)+1)</f>
        <v>0</v>
      </c>
      <c r="L243" s="12" t="b">
        <f>IF(ISNUMBER(SEARCH(Z$1,$D243)),MAX(L$1:L242)+1)</f>
        <v>0</v>
      </c>
      <c r="M243" s="12" t="b">
        <f>IF(ISNUMBER(SEARCH(AA$1,$D243)),MAX(M$1:M242)+1)</f>
        <v>0</v>
      </c>
      <c r="N243" s="12" t="b">
        <f>IF(ISNUMBER(SEARCH(AB$1,$D243)),MAX(N$1:N242)+1)</f>
        <v>0</v>
      </c>
      <c r="O243" s="12" t="b">
        <f>IF(ISNUMBER(SEARCH(AC$1,$D243)),MAX(O$1:O242)+1)</f>
        <v>0</v>
      </c>
      <c r="P243" s="12" t="b">
        <f>IF(ISNUMBER(SEARCH(AD$1,$D243)),MAX(P$1:P242)+1)</f>
        <v>0</v>
      </c>
      <c r="Q243" s="12" t="str">
        <f>'AB Touchpoint System Workbook'!K254</f>
        <v>Client 242</v>
      </c>
      <c r="R243" s="13">
        <f t="shared" si="7"/>
        <v>242</v>
      </c>
      <c r="S243" s="11" t="str">
        <f>IFERROR(VLOOKUP($R243,E:$Q,13,0),"")</f>
        <v/>
      </c>
      <c r="T243" s="11" t="str">
        <f>IFERROR(VLOOKUP($R243,F:$Q,12,0),"")</f>
        <v/>
      </c>
      <c r="U243" s="11" t="str">
        <f>IFERROR(VLOOKUP($R243,G:$Q,11,0),"")</f>
        <v/>
      </c>
      <c r="V243" s="11" t="str">
        <f>IFERROR(VLOOKUP($R243,H:$Q,10,0),"")</f>
        <v/>
      </c>
      <c r="W243" s="11" t="str">
        <f>IFERROR(VLOOKUP($R243,I:$Q,9,0),"")</f>
        <v/>
      </c>
      <c r="X243" s="11" t="str">
        <f>IFERROR(VLOOKUP($R243,J:$Q,8,0),"")</f>
        <v/>
      </c>
      <c r="Y243" s="11" t="str">
        <f>IFERROR(VLOOKUP($R243,K:$Q,7,0),"")</f>
        <v/>
      </c>
      <c r="Z243" s="11" t="str">
        <f>IFERROR(VLOOKUP($R243,L:$Q,6,0),"")</f>
        <v/>
      </c>
      <c r="AA243" s="11" t="str">
        <f>IFERROR(VLOOKUP($R243,M:$Q,5,0),"")</f>
        <v/>
      </c>
      <c r="AB243" s="11" t="str">
        <f>IFERROR(VLOOKUP($R243,N:$Q,4,0),"")</f>
        <v/>
      </c>
      <c r="AC243" s="11" t="str">
        <f>IFERROR(VLOOKUP($R243,O:$Q,3,0),"")</f>
        <v/>
      </c>
      <c r="AD243" s="11" t="str">
        <f>IFERROR(VLOOKUP($R243,P:$Q,2,0),"")</f>
        <v/>
      </c>
    </row>
    <row r="244" spans="1:30" x14ac:dyDescent="0.15">
      <c r="A244" s="9">
        <f>'AB Touchpoint System Workbook'!Z255</f>
        <v>43160</v>
      </c>
      <c r="B244" s="11">
        <f t="shared" si="6"/>
        <v>3</v>
      </c>
      <c r="C244" s="12" t="s">
        <v>22</v>
      </c>
      <c r="D244" s="12" t="e">
        <f>Q244&amp;C244&amp;'AB Touchpoint System Workbook'!#REF!</f>
        <v>#REF!</v>
      </c>
      <c r="E244" s="12" t="b">
        <f>IF(ISNUMBER(SEARCH(S$1,$D244)),MAX(E$1:E243)+1)</f>
        <v>0</v>
      </c>
      <c r="F244" s="12" t="b">
        <f>IF(ISNUMBER(SEARCH(T$1,$D244)),MAX(F$1:F243)+1)</f>
        <v>0</v>
      </c>
      <c r="G244" s="12" t="b">
        <f>IF(ISNUMBER(SEARCH(U$1,$D244)),MAX(G$1:G243)+1)</f>
        <v>0</v>
      </c>
      <c r="H244" s="12" t="b">
        <f>IF(ISNUMBER(SEARCH(V$1,$D244)),MAX(H$1:H243)+1)</f>
        <v>0</v>
      </c>
      <c r="I244" s="12" t="b">
        <f>IF(ISNUMBER(SEARCH(W$1,$D244)),MAX(I$1:I243)+1)</f>
        <v>0</v>
      </c>
      <c r="J244" s="12" t="b">
        <f>IF(ISNUMBER(SEARCH(X$1,$D244)),MAX(J$1:J243)+1)</f>
        <v>0</v>
      </c>
      <c r="K244" s="12" t="b">
        <f>IF(ISNUMBER(SEARCH(Y$1,$D244)),MAX(K$1:K243)+1)</f>
        <v>0</v>
      </c>
      <c r="L244" s="12" t="b">
        <f>IF(ISNUMBER(SEARCH(Z$1,$D244)),MAX(L$1:L243)+1)</f>
        <v>0</v>
      </c>
      <c r="M244" s="12" t="b">
        <f>IF(ISNUMBER(SEARCH(AA$1,$D244)),MAX(M$1:M243)+1)</f>
        <v>0</v>
      </c>
      <c r="N244" s="12" t="b">
        <f>IF(ISNUMBER(SEARCH(AB$1,$D244)),MAX(N$1:N243)+1)</f>
        <v>0</v>
      </c>
      <c r="O244" s="12" t="b">
        <f>IF(ISNUMBER(SEARCH(AC$1,$D244)),MAX(O$1:O243)+1)</f>
        <v>0</v>
      </c>
      <c r="P244" s="12" t="b">
        <f>IF(ISNUMBER(SEARCH(AD$1,$D244)),MAX(P$1:P243)+1)</f>
        <v>0</v>
      </c>
      <c r="Q244" s="12" t="str">
        <f>'AB Touchpoint System Workbook'!K255</f>
        <v>Client 243</v>
      </c>
      <c r="R244" s="13">
        <f t="shared" si="7"/>
        <v>243</v>
      </c>
      <c r="S244" s="11" t="str">
        <f>IFERROR(VLOOKUP($R244,E:$Q,13,0),"")</f>
        <v/>
      </c>
      <c r="T244" s="11" t="str">
        <f>IFERROR(VLOOKUP($R244,F:$Q,12,0),"")</f>
        <v/>
      </c>
      <c r="U244" s="11" t="str">
        <f>IFERROR(VLOOKUP($R244,G:$Q,11,0),"")</f>
        <v/>
      </c>
      <c r="V244" s="11" t="str">
        <f>IFERROR(VLOOKUP($R244,H:$Q,10,0),"")</f>
        <v/>
      </c>
      <c r="W244" s="11" t="str">
        <f>IFERROR(VLOOKUP($R244,I:$Q,9,0),"")</f>
        <v/>
      </c>
      <c r="X244" s="11" t="str">
        <f>IFERROR(VLOOKUP($R244,J:$Q,8,0),"")</f>
        <v/>
      </c>
      <c r="Y244" s="11" t="str">
        <f>IFERROR(VLOOKUP($R244,K:$Q,7,0),"")</f>
        <v/>
      </c>
      <c r="Z244" s="11" t="str">
        <f>IFERROR(VLOOKUP($R244,L:$Q,6,0),"")</f>
        <v/>
      </c>
      <c r="AA244" s="11" t="str">
        <f>IFERROR(VLOOKUP($R244,M:$Q,5,0),"")</f>
        <v/>
      </c>
      <c r="AB244" s="11" t="str">
        <f>IFERROR(VLOOKUP($R244,N:$Q,4,0),"")</f>
        <v/>
      </c>
      <c r="AC244" s="11" t="str">
        <f>IFERROR(VLOOKUP($R244,O:$Q,3,0),"")</f>
        <v/>
      </c>
      <c r="AD244" s="11" t="str">
        <f>IFERROR(VLOOKUP($R244,P:$Q,2,0),"")</f>
        <v/>
      </c>
    </row>
    <row r="245" spans="1:30" x14ac:dyDescent="0.15">
      <c r="A245" s="9">
        <f>'AB Touchpoint System Workbook'!Z256</f>
        <v>43191</v>
      </c>
      <c r="B245" s="11">
        <f t="shared" si="6"/>
        <v>4</v>
      </c>
      <c r="C245" s="12" t="s">
        <v>23</v>
      </c>
      <c r="D245" s="12" t="e">
        <f>Q245&amp;C245&amp;'AB Touchpoint System Workbook'!#REF!</f>
        <v>#REF!</v>
      </c>
      <c r="E245" s="12" t="b">
        <f>IF(ISNUMBER(SEARCH(S$1,$D245)),MAX(E$1:E244)+1)</f>
        <v>0</v>
      </c>
      <c r="F245" s="12" t="b">
        <f>IF(ISNUMBER(SEARCH(T$1,$D245)),MAX(F$1:F244)+1)</f>
        <v>0</v>
      </c>
      <c r="G245" s="12" t="b">
        <f>IF(ISNUMBER(SEARCH(U$1,$D245)),MAX(G$1:G244)+1)</f>
        <v>0</v>
      </c>
      <c r="H245" s="12" t="b">
        <f>IF(ISNUMBER(SEARCH(V$1,$D245)),MAX(H$1:H244)+1)</f>
        <v>0</v>
      </c>
      <c r="I245" s="12" t="b">
        <f>IF(ISNUMBER(SEARCH(W$1,$D245)),MAX(I$1:I244)+1)</f>
        <v>0</v>
      </c>
      <c r="J245" s="12" t="b">
        <f>IF(ISNUMBER(SEARCH(X$1,$D245)),MAX(J$1:J244)+1)</f>
        <v>0</v>
      </c>
      <c r="K245" s="12" t="b">
        <f>IF(ISNUMBER(SEARCH(Y$1,$D245)),MAX(K$1:K244)+1)</f>
        <v>0</v>
      </c>
      <c r="L245" s="12" t="b">
        <f>IF(ISNUMBER(SEARCH(Z$1,$D245)),MAX(L$1:L244)+1)</f>
        <v>0</v>
      </c>
      <c r="M245" s="12" t="b">
        <f>IF(ISNUMBER(SEARCH(AA$1,$D245)),MAX(M$1:M244)+1)</f>
        <v>0</v>
      </c>
      <c r="N245" s="12" t="b">
        <f>IF(ISNUMBER(SEARCH(AB$1,$D245)),MAX(N$1:N244)+1)</f>
        <v>0</v>
      </c>
      <c r="O245" s="12" t="b">
        <f>IF(ISNUMBER(SEARCH(AC$1,$D245)),MAX(O$1:O244)+1)</f>
        <v>0</v>
      </c>
      <c r="P245" s="12" t="b">
        <f>IF(ISNUMBER(SEARCH(AD$1,$D245)),MAX(P$1:P244)+1)</f>
        <v>0</v>
      </c>
      <c r="Q245" s="12" t="str">
        <f>'AB Touchpoint System Workbook'!K256</f>
        <v>Client 244</v>
      </c>
      <c r="R245" s="13">
        <f t="shared" si="7"/>
        <v>244</v>
      </c>
      <c r="S245" s="11" t="str">
        <f>IFERROR(VLOOKUP($R245,E:$Q,13,0),"")</f>
        <v/>
      </c>
      <c r="T245" s="11" t="str">
        <f>IFERROR(VLOOKUP($R245,F:$Q,12,0),"")</f>
        <v/>
      </c>
      <c r="U245" s="11" t="str">
        <f>IFERROR(VLOOKUP($R245,G:$Q,11,0),"")</f>
        <v/>
      </c>
      <c r="V245" s="11" t="str">
        <f>IFERROR(VLOOKUP($R245,H:$Q,10,0),"")</f>
        <v/>
      </c>
      <c r="W245" s="11" t="str">
        <f>IFERROR(VLOOKUP($R245,I:$Q,9,0),"")</f>
        <v/>
      </c>
      <c r="X245" s="11" t="str">
        <f>IFERROR(VLOOKUP($R245,J:$Q,8,0),"")</f>
        <v/>
      </c>
      <c r="Y245" s="11" t="str">
        <f>IFERROR(VLOOKUP($R245,K:$Q,7,0),"")</f>
        <v/>
      </c>
      <c r="Z245" s="11" t="str">
        <f>IFERROR(VLOOKUP($R245,L:$Q,6,0),"")</f>
        <v/>
      </c>
      <c r="AA245" s="11" t="str">
        <f>IFERROR(VLOOKUP($R245,M:$Q,5,0),"")</f>
        <v/>
      </c>
      <c r="AB245" s="11" t="str">
        <f>IFERROR(VLOOKUP($R245,N:$Q,4,0),"")</f>
        <v/>
      </c>
      <c r="AC245" s="11" t="str">
        <f>IFERROR(VLOOKUP($R245,O:$Q,3,0),"")</f>
        <v/>
      </c>
      <c r="AD245" s="11" t="str">
        <f>IFERROR(VLOOKUP($R245,P:$Q,2,0),"")</f>
        <v/>
      </c>
    </row>
    <row r="246" spans="1:30" x14ac:dyDescent="0.15">
      <c r="A246" s="9">
        <f>'AB Touchpoint System Workbook'!Z257</f>
        <v>43221</v>
      </c>
      <c r="B246" s="11">
        <f t="shared" si="6"/>
        <v>5</v>
      </c>
      <c r="C246" s="12" t="s">
        <v>24</v>
      </c>
      <c r="D246" s="12" t="e">
        <f>Q246&amp;C246&amp;'AB Touchpoint System Workbook'!#REF!</f>
        <v>#REF!</v>
      </c>
      <c r="E246" s="12" t="b">
        <f>IF(ISNUMBER(SEARCH(S$1,$D246)),MAX(E$1:E245)+1)</f>
        <v>0</v>
      </c>
      <c r="F246" s="12" t="b">
        <f>IF(ISNUMBER(SEARCH(T$1,$D246)),MAX(F$1:F245)+1)</f>
        <v>0</v>
      </c>
      <c r="G246" s="12" t="b">
        <f>IF(ISNUMBER(SEARCH(U$1,$D246)),MAX(G$1:G245)+1)</f>
        <v>0</v>
      </c>
      <c r="H246" s="12" t="b">
        <f>IF(ISNUMBER(SEARCH(V$1,$D246)),MAX(H$1:H245)+1)</f>
        <v>0</v>
      </c>
      <c r="I246" s="12" t="b">
        <f>IF(ISNUMBER(SEARCH(W$1,$D246)),MAX(I$1:I245)+1)</f>
        <v>0</v>
      </c>
      <c r="J246" s="12" t="b">
        <f>IF(ISNUMBER(SEARCH(X$1,$D246)),MAX(J$1:J245)+1)</f>
        <v>0</v>
      </c>
      <c r="K246" s="12" t="b">
        <f>IF(ISNUMBER(SEARCH(Y$1,$D246)),MAX(K$1:K245)+1)</f>
        <v>0</v>
      </c>
      <c r="L246" s="12" t="b">
        <f>IF(ISNUMBER(SEARCH(Z$1,$D246)),MAX(L$1:L245)+1)</f>
        <v>0</v>
      </c>
      <c r="M246" s="12" t="b">
        <f>IF(ISNUMBER(SEARCH(AA$1,$D246)),MAX(M$1:M245)+1)</f>
        <v>0</v>
      </c>
      <c r="N246" s="12" t="b">
        <f>IF(ISNUMBER(SEARCH(AB$1,$D246)),MAX(N$1:N245)+1)</f>
        <v>0</v>
      </c>
      <c r="O246" s="12" t="b">
        <f>IF(ISNUMBER(SEARCH(AC$1,$D246)),MAX(O$1:O245)+1)</f>
        <v>0</v>
      </c>
      <c r="P246" s="12" t="b">
        <f>IF(ISNUMBER(SEARCH(AD$1,$D246)),MAX(P$1:P245)+1)</f>
        <v>0</v>
      </c>
      <c r="Q246" s="12" t="str">
        <f>'AB Touchpoint System Workbook'!K257</f>
        <v>Client 245</v>
      </c>
      <c r="R246" s="13">
        <f t="shared" si="7"/>
        <v>245</v>
      </c>
      <c r="S246" s="11" t="str">
        <f>IFERROR(VLOOKUP($R246,E:$Q,13,0),"")</f>
        <v/>
      </c>
      <c r="T246" s="11" t="str">
        <f>IFERROR(VLOOKUP($R246,F:$Q,12,0),"")</f>
        <v/>
      </c>
      <c r="U246" s="11" t="str">
        <f>IFERROR(VLOOKUP($R246,G:$Q,11,0),"")</f>
        <v/>
      </c>
      <c r="V246" s="11" t="str">
        <f>IFERROR(VLOOKUP($R246,H:$Q,10,0),"")</f>
        <v/>
      </c>
      <c r="W246" s="11" t="str">
        <f>IFERROR(VLOOKUP($R246,I:$Q,9,0),"")</f>
        <v/>
      </c>
      <c r="X246" s="11" t="str">
        <f>IFERROR(VLOOKUP($R246,J:$Q,8,0),"")</f>
        <v/>
      </c>
      <c r="Y246" s="11" t="str">
        <f>IFERROR(VLOOKUP($R246,K:$Q,7,0),"")</f>
        <v/>
      </c>
      <c r="Z246" s="11" t="str">
        <f>IFERROR(VLOOKUP($R246,L:$Q,6,0),"")</f>
        <v/>
      </c>
      <c r="AA246" s="11" t="str">
        <f>IFERROR(VLOOKUP($R246,M:$Q,5,0),"")</f>
        <v/>
      </c>
      <c r="AB246" s="11" t="str">
        <f>IFERROR(VLOOKUP($R246,N:$Q,4,0),"")</f>
        <v/>
      </c>
      <c r="AC246" s="11" t="str">
        <f>IFERROR(VLOOKUP($R246,O:$Q,3,0),"")</f>
        <v/>
      </c>
      <c r="AD246" s="11" t="str">
        <f>IFERROR(VLOOKUP($R246,P:$Q,2,0),"")</f>
        <v/>
      </c>
    </row>
    <row r="247" spans="1:30" x14ac:dyDescent="0.15">
      <c r="A247" s="9">
        <f>'AB Touchpoint System Workbook'!Z258</f>
        <v>43252</v>
      </c>
      <c r="B247" s="11">
        <f t="shared" si="6"/>
        <v>6</v>
      </c>
      <c r="C247" s="12" t="s">
        <v>25</v>
      </c>
      <c r="D247" s="12" t="e">
        <f>Q247&amp;C247&amp;'AB Touchpoint System Workbook'!#REF!</f>
        <v>#REF!</v>
      </c>
      <c r="E247" s="12" t="b">
        <f>IF(ISNUMBER(SEARCH(S$1,$D247)),MAX(E$1:E246)+1)</f>
        <v>0</v>
      </c>
      <c r="F247" s="12" t="b">
        <f>IF(ISNUMBER(SEARCH(T$1,$D247)),MAX(F$1:F246)+1)</f>
        <v>0</v>
      </c>
      <c r="G247" s="12" t="b">
        <f>IF(ISNUMBER(SEARCH(U$1,$D247)),MAX(G$1:G246)+1)</f>
        <v>0</v>
      </c>
      <c r="H247" s="12" t="b">
        <f>IF(ISNUMBER(SEARCH(V$1,$D247)),MAX(H$1:H246)+1)</f>
        <v>0</v>
      </c>
      <c r="I247" s="12" t="b">
        <f>IF(ISNUMBER(SEARCH(W$1,$D247)),MAX(I$1:I246)+1)</f>
        <v>0</v>
      </c>
      <c r="J247" s="12" t="b">
        <f>IF(ISNUMBER(SEARCH(X$1,$D247)),MAX(J$1:J246)+1)</f>
        <v>0</v>
      </c>
      <c r="K247" s="12" t="b">
        <f>IF(ISNUMBER(SEARCH(Y$1,$D247)),MAX(K$1:K246)+1)</f>
        <v>0</v>
      </c>
      <c r="L247" s="12" t="b">
        <f>IF(ISNUMBER(SEARCH(Z$1,$D247)),MAX(L$1:L246)+1)</f>
        <v>0</v>
      </c>
      <c r="M247" s="12" t="b">
        <f>IF(ISNUMBER(SEARCH(AA$1,$D247)),MAX(M$1:M246)+1)</f>
        <v>0</v>
      </c>
      <c r="N247" s="12" t="b">
        <f>IF(ISNUMBER(SEARCH(AB$1,$D247)),MAX(N$1:N246)+1)</f>
        <v>0</v>
      </c>
      <c r="O247" s="12" t="b">
        <f>IF(ISNUMBER(SEARCH(AC$1,$D247)),MAX(O$1:O246)+1)</f>
        <v>0</v>
      </c>
      <c r="P247" s="12" t="b">
        <f>IF(ISNUMBER(SEARCH(AD$1,$D247)),MAX(P$1:P246)+1)</f>
        <v>0</v>
      </c>
      <c r="Q247" s="12" t="str">
        <f>'AB Touchpoint System Workbook'!K258</f>
        <v>Client 246</v>
      </c>
      <c r="R247" s="13">
        <f t="shared" si="7"/>
        <v>246</v>
      </c>
      <c r="S247" s="11" t="str">
        <f>IFERROR(VLOOKUP($R247,E:$Q,13,0),"")</f>
        <v/>
      </c>
      <c r="T247" s="11" t="str">
        <f>IFERROR(VLOOKUP($R247,F:$Q,12,0),"")</f>
        <v/>
      </c>
      <c r="U247" s="11" t="str">
        <f>IFERROR(VLOOKUP($R247,G:$Q,11,0),"")</f>
        <v/>
      </c>
      <c r="V247" s="11" t="str">
        <f>IFERROR(VLOOKUP($R247,H:$Q,10,0),"")</f>
        <v/>
      </c>
      <c r="W247" s="11" t="str">
        <f>IFERROR(VLOOKUP($R247,I:$Q,9,0),"")</f>
        <v/>
      </c>
      <c r="X247" s="11" t="str">
        <f>IFERROR(VLOOKUP($R247,J:$Q,8,0),"")</f>
        <v/>
      </c>
      <c r="Y247" s="11" t="str">
        <f>IFERROR(VLOOKUP($R247,K:$Q,7,0),"")</f>
        <v/>
      </c>
      <c r="Z247" s="11" t="str">
        <f>IFERROR(VLOOKUP($R247,L:$Q,6,0),"")</f>
        <v/>
      </c>
      <c r="AA247" s="11" t="str">
        <f>IFERROR(VLOOKUP($R247,M:$Q,5,0),"")</f>
        <v/>
      </c>
      <c r="AB247" s="11" t="str">
        <f>IFERROR(VLOOKUP($R247,N:$Q,4,0),"")</f>
        <v/>
      </c>
      <c r="AC247" s="11" t="str">
        <f>IFERROR(VLOOKUP($R247,O:$Q,3,0),"")</f>
        <v/>
      </c>
      <c r="AD247" s="11" t="str">
        <f>IFERROR(VLOOKUP($R247,P:$Q,2,0),"")</f>
        <v/>
      </c>
    </row>
    <row r="248" spans="1:30" x14ac:dyDescent="0.15">
      <c r="A248" s="9">
        <f>'AB Touchpoint System Workbook'!Z259</f>
        <v>43282</v>
      </c>
      <c r="B248" s="11">
        <f t="shared" si="6"/>
        <v>7</v>
      </c>
      <c r="C248" s="12" t="s">
        <v>26</v>
      </c>
      <c r="D248" s="12" t="e">
        <f>Q248&amp;C248&amp;'AB Touchpoint System Workbook'!#REF!</f>
        <v>#REF!</v>
      </c>
      <c r="E248" s="12" t="b">
        <f>IF(ISNUMBER(SEARCH(S$1,$D248)),MAX(E$1:E247)+1)</f>
        <v>0</v>
      </c>
      <c r="F248" s="12" t="b">
        <f>IF(ISNUMBER(SEARCH(T$1,$D248)),MAX(F$1:F247)+1)</f>
        <v>0</v>
      </c>
      <c r="G248" s="12" t="b">
        <f>IF(ISNUMBER(SEARCH(U$1,$D248)),MAX(G$1:G247)+1)</f>
        <v>0</v>
      </c>
      <c r="H248" s="12" t="b">
        <f>IF(ISNUMBER(SEARCH(V$1,$D248)),MAX(H$1:H247)+1)</f>
        <v>0</v>
      </c>
      <c r="I248" s="12" t="b">
        <f>IF(ISNUMBER(SEARCH(W$1,$D248)),MAX(I$1:I247)+1)</f>
        <v>0</v>
      </c>
      <c r="J248" s="12" t="b">
        <f>IF(ISNUMBER(SEARCH(X$1,$D248)),MAX(J$1:J247)+1)</f>
        <v>0</v>
      </c>
      <c r="K248" s="12" t="b">
        <f>IF(ISNUMBER(SEARCH(Y$1,$D248)),MAX(K$1:K247)+1)</f>
        <v>0</v>
      </c>
      <c r="L248" s="12" t="b">
        <f>IF(ISNUMBER(SEARCH(Z$1,$D248)),MAX(L$1:L247)+1)</f>
        <v>0</v>
      </c>
      <c r="M248" s="12" t="b">
        <f>IF(ISNUMBER(SEARCH(AA$1,$D248)),MAX(M$1:M247)+1)</f>
        <v>0</v>
      </c>
      <c r="N248" s="12" t="b">
        <f>IF(ISNUMBER(SEARCH(AB$1,$D248)),MAX(N$1:N247)+1)</f>
        <v>0</v>
      </c>
      <c r="O248" s="12" t="b">
        <f>IF(ISNUMBER(SEARCH(AC$1,$D248)),MAX(O$1:O247)+1)</f>
        <v>0</v>
      </c>
      <c r="P248" s="12" t="b">
        <f>IF(ISNUMBER(SEARCH(AD$1,$D248)),MAX(P$1:P247)+1)</f>
        <v>0</v>
      </c>
      <c r="Q248" s="12" t="str">
        <f>'AB Touchpoint System Workbook'!K259</f>
        <v>Client 247</v>
      </c>
      <c r="R248" s="13">
        <f t="shared" si="7"/>
        <v>247</v>
      </c>
      <c r="S248" s="11" t="str">
        <f>IFERROR(VLOOKUP($R248,E:$Q,13,0),"")</f>
        <v/>
      </c>
      <c r="T248" s="11" t="str">
        <f>IFERROR(VLOOKUP($R248,F:$Q,12,0),"")</f>
        <v/>
      </c>
      <c r="U248" s="11" t="str">
        <f>IFERROR(VLOOKUP($R248,G:$Q,11,0),"")</f>
        <v/>
      </c>
      <c r="V248" s="11" t="str">
        <f>IFERROR(VLOOKUP($R248,H:$Q,10,0),"")</f>
        <v/>
      </c>
      <c r="W248" s="11" t="str">
        <f>IFERROR(VLOOKUP($R248,I:$Q,9,0),"")</f>
        <v/>
      </c>
      <c r="X248" s="11" t="str">
        <f>IFERROR(VLOOKUP($R248,J:$Q,8,0),"")</f>
        <v/>
      </c>
      <c r="Y248" s="11" t="str">
        <f>IFERROR(VLOOKUP($R248,K:$Q,7,0),"")</f>
        <v/>
      </c>
      <c r="Z248" s="11" t="str">
        <f>IFERROR(VLOOKUP($R248,L:$Q,6,0),"")</f>
        <v/>
      </c>
      <c r="AA248" s="11" t="str">
        <f>IFERROR(VLOOKUP($R248,M:$Q,5,0),"")</f>
        <v/>
      </c>
      <c r="AB248" s="11" t="str">
        <f>IFERROR(VLOOKUP($R248,N:$Q,4,0),"")</f>
        <v/>
      </c>
      <c r="AC248" s="11" t="str">
        <f>IFERROR(VLOOKUP($R248,O:$Q,3,0),"")</f>
        <v/>
      </c>
      <c r="AD248" s="11" t="str">
        <f>IFERROR(VLOOKUP($R248,P:$Q,2,0),"")</f>
        <v/>
      </c>
    </row>
    <row r="249" spans="1:30" x14ac:dyDescent="0.15">
      <c r="A249" s="9">
        <f>'AB Touchpoint System Workbook'!Z260</f>
        <v>43313</v>
      </c>
      <c r="B249" s="11">
        <f t="shared" si="6"/>
        <v>8</v>
      </c>
      <c r="C249" s="12" t="s">
        <v>27</v>
      </c>
      <c r="D249" s="12" t="e">
        <f>Q249&amp;C249&amp;'AB Touchpoint System Workbook'!#REF!</f>
        <v>#REF!</v>
      </c>
      <c r="E249" s="12" t="b">
        <f>IF(ISNUMBER(SEARCH(S$1,$D249)),MAX(E$1:E248)+1)</f>
        <v>0</v>
      </c>
      <c r="F249" s="12" t="b">
        <f>IF(ISNUMBER(SEARCH(T$1,$D249)),MAX(F$1:F248)+1)</f>
        <v>0</v>
      </c>
      <c r="G249" s="12" t="b">
        <f>IF(ISNUMBER(SEARCH(U$1,$D249)),MAX(G$1:G248)+1)</f>
        <v>0</v>
      </c>
      <c r="H249" s="12" t="b">
        <f>IF(ISNUMBER(SEARCH(V$1,$D249)),MAX(H$1:H248)+1)</f>
        <v>0</v>
      </c>
      <c r="I249" s="12" t="b">
        <f>IF(ISNUMBER(SEARCH(W$1,$D249)),MAX(I$1:I248)+1)</f>
        <v>0</v>
      </c>
      <c r="J249" s="12" t="b">
        <f>IF(ISNUMBER(SEARCH(X$1,$D249)),MAX(J$1:J248)+1)</f>
        <v>0</v>
      </c>
      <c r="K249" s="12" t="b">
        <f>IF(ISNUMBER(SEARCH(Y$1,$D249)),MAX(K$1:K248)+1)</f>
        <v>0</v>
      </c>
      <c r="L249" s="12" t="b">
        <f>IF(ISNUMBER(SEARCH(Z$1,$D249)),MAX(L$1:L248)+1)</f>
        <v>0</v>
      </c>
      <c r="M249" s="12" t="b">
        <f>IF(ISNUMBER(SEARCH(AA$1,$D249)),MAX(M$1:M248)+1)</f>
        <v>0</v>
      </c>
      <c r="N249" s="12" t="b">
        <f>IF(ISNUMBER(SEARCH(AB$1,$D249)),MAX(N$1:N248)+1)</f>
        <v>0</v>
      </c>
      <c r="O249" s="12" t="b">
        <f>IF(ISNUMBER(SEARCH(AC$1,$D249)),MAX(O$1:O248)+1)</f>
        <v>0</v>
      </c>
      <c r="P249" s="12" t="b">
        <f>IF(ISNUMBER(SEARCH(AD$1,$D249)),MAX(P$1:P248)+1)</f>
        <v>0</v>
      </c>
      <c r="Q249" s="12" t="str">
        <f>'AB Touchpoint System Workbook'!K260</f>
        <v>Client 248</v>
      </c>
      <c r="R249" s="13">
        <f t="shared" si="7"/>
        <v>248</v>
      </c>
      <c r="S249" s="11" t="str">
        <f>IFERROR(VLOOKUP($R249,E:$Q,13,0),"")</f>
        <v/>
      </c>
      <c r="T249" s="11" t="str">
        <f>IFERROR(VLOOKUP($R249,F:$Q,12,0),"")</f>
        <v/>
      </c>
      <c r="U249" s="11" t="str">
        <f>IFERROR(VLOOKUP($R249,G:$Q,11,0),"")</f>
        <v/>
      </c>
      <c r="V249" s="11" t="str">
        <f>IFERROR(VLOOKUP($R249,H:$Q,10,0),"")</f>
        <v/>
      </c>
      <c r="W249" s="11" t="str">
        <f>IFERROR(VLOOKUP($R249,I:$Q,9,0),"")</f>
        <v/>
      </c>
      <c r="X249" s="11" t="str">
        <f>IFERROR(VLOOKUP($R249,J:$Q,8,0),"")</f>
        <v/>
      </c>
      <c r="Y249" s="11" t="str">
        <f>IFERROR(VLOOKUP($R249,K:$Q,7,0),"")</f>
        <v/>
      </c>
      <c r="Z249" s="11" t="str">
        <f>IFERROR(VLOOKUP($R249,L:$Q,6,0),"")</f>
        <v/>
      </c>
      <c r="AA249" s="11" t="str">
        <f>IFERROR(VLOOKUP($R249,M:$Q,5,0),"")</f>
        <v/>
      </c>
      <c r="AB249" s="11" t="str">
        <f>IFERROR(VLOOKUP($R249,N:$Q,4,0),"")</f>
        <v/>
      </c>
      <c r="AC249" s="11" t="str">
        <f>IFERROR(VLOOKUP($R249,O:$Q,3,0),"")</f>
        <v/>
      </c>
      <c r="AD249" s="11" t="str">
        <f>IFERROR(VLOOKUP($R249,P:$Q,2,0),"")</f>
        <v/>
      </c>
    </row>
    <row r="250" spans="1:30" x14ac:dyDescent="0.15">
      <c r="A250" s="9">
        <f>'AB Touchpoint System Workbook'!Z261</f>
        <v>43344</v>
      </c>
      <c r="B250" s="11">
        <f t="shared" si="6"/>
        <v>9</v>
      </c>
      <c r="C250" s="12" t="s">
        <v>28</v>
      </c>
      <c r="D250" s="12" t="e">
        <f>Q250&amp;C250&amp;'AB Touchpoint System Workbook'!#REF!</f>
        <v>#REF!</v>
      </c>
      <c r="E250" s="12" t="b">
        <f>IF(ISNUMBER(SEARCH(S$1,$D250)),MAX(E$1:E249)+1)</f>
        <v>0</v>
      </c>
      <c r="F250" s="12" t="b">
        <f>IF(ISNUMBER(SEARCH(T$1,$D250)),MAX(F$1:F249)+1)</f>
        <v>0</v>
      </c>
      <c r="G250" s="12" t="b">
        <f>IF(ISNUMBER(SEARCH(U$1,$D250)),MAX(G$1:G249)+1)</f>
        <v>0</v>
      </c>
      <c r="H250" s="12" t="b">
        <f>IF(ISNUMBER(SEARCH(V$1,$D250)),MAX(H$1:H249)+1)</f>
        <v>0</v>
      </c>
      <c r="I250" s="12" t="b">
        <f>IF(ISNUMBER(SEARCH(W$1,$D250)),MAX(I$1:I249)+1)</f>
        <v>0</v>
      </c>
      <c r="J250" s="12" t="b">
        <f>IF(ISNUMBER(SEARCH(X$1,$D250)),MAX(J$1:J249)+1)</f>
        <v>0</v>
      </c>
      <c r="K250" s="12" t="b">
        <f>IF(ISNUMBER(SEARCH(Y$1,$D250)),MAX(K$1:K249)+1)</f>
        <v>0</v>
      </c>
      <c r="L250" s="12" t="b">
        <f>IF(ISNUMBER(SEARCH(Z$1,$D250)),MAX(L$1:L249)+1)</f>
        <v>0</v>
      </c>
      <c r="M250" s="12" t="b">
        <f>IF(ISNUMBER(SEARCH(AA$1,$D250)),MAX(M$1:M249)+1)</f>
        <v>0</v>
      </c>
      <c r="N250" s="12" t="b">
        <f>IF(ISNUMBER(SEARCH(AB$1,$D250)),MAX(N$1:N249)+1)</f>
        <v>0</v>
      </c>
      <c r="O250" s="12" t="b">
        <f>IF(ISNUMBER(SEARCH(AC$1,$D250)),MAX(O$1:O249)+1)</f>
        <v>0</v>
      </c>
      <c r="P250" s="12" t="b">
        <f>IF(ISNUMBER(SEARCH(AD$1,$D250)),MAX(P$1:P249)+1)</f>
        <v>0</v>
      </c>
      <c r="Q250" s="12" t="str">
        <f>'AB Touchpoint System Workbook'!K261</f>
        <v>Client 249</v>
      </c>
      <c r="R250" s="13">
        <f t="shared" si="7"/>
        <v>249</v>
      </c>
      <c r="S250" s="11" t="str">
        <f>IFERROR(VLOOKUP($R250,E:$Q,13,0),"")</f>
        <v/>
      </c>
      <c r="T250" s="11" t="str">
        <f>IFERROR(VLOOKUP($R250,F:$Q,12,0),"")</f>
        <v/>
      </c>
      <c r="U250" s="11" t="str">
        <f>IFERROR(VLOOKUP($R250,G:$Q,11,0),"")</f>
        <v/>
      </c>
      <c r="V250" s="11" t="str">
        <f>IFERROR(VLOOKUP($R250,H:$Q,10,0),"")</f>
        <v/>
      </c>
      <c r="W250" s="11" t="str">
        <f>IFERROR(VLOOKUP($R250,I:$Q,9,0),"")</f>
        <v/>
      </c>
      <c r="X250" s="11" t="str">
        <f>IFERROR(VLOOKUP($R250,J:$Q,8,0),"")</f>
        <v/>
      </c>
      <c r="Y250" s="11" t="str">
        <f>IFERROR(VLOOKUP($R250,K:$Q,7,0),"")</f>
        <v/>
      </c>
      <c r="Z250" s="11" t="str">
        <f>IFERROR(VLOOKUP($R250,L:$Q,6,0),"")</f>
        <v/>
      </c>
      <c r="AA250" s="11" t="str">
        <f>IFERROR(VLOOKUP($R250,M:$Q,5,0),"")</f>
        <v/>
      </c>
      <c r="AB250" s="11" t="str">
        <f>IFERROR(VLOOKUP($R250,N:$Q,4,0),"")</f>
        <v/>
      </c>
      <c r="AC250" s="11" t="str">
        <f>IFERROR(VLOOKUP($R250,O:$Q,3,0),"")</f>
        <v/>
      </c>
      <c r="AD250" s="11" t="str">
        <f>IFERROR(VLOOKUP($R250,P:$Q,2,0),"")</f>
        <v/>
      </c>
    </row>
    <row r="251" spans="1:30" x14ac:dyDescent="0.15">
      <c r="A251" s="9">
        <f>'AB Touchpoint System Workbook'!Z262</f>
        <v>43374</v>
      </c>
      <c r="B251" s="11">
        <f t="shared" si="6"/>
        <v>10</v>
      </c>
      <c r="C251" s="12" t="s">
        <v>1</v>
      </c>
      <c r="D251" s="12" t="e">
        <f>Q251&amp;C251&amp;'AB Touchpoint System Workbook'!#REF!</f>
        <v>#REF!</v>
      </c>
      <c r="E251" s="12" t="b">
        <f>IF(ISNUMBER(SEARCH(S$1,$D251)),MAX(E$1:E250)+1)</f>
        <v>0</v>
      </c>
      <c r="F251" s="12" t="b">
        <f>IF(ISNUMBER(SEARCH(T$1,$D251)),MAX(F$1:F250)+1)</f>
        <v>0</v>
      </c>
      <c r="G251" s="12" t="b">
        <f>IF(ISNUMBER(SEARCH(U$1,$D251)),MAX(G$1:G250)+1)</f>
        <v>0</v>
      </c>
      <c r="H251" s="12" t="b">
        <f>IF(ISNUMBER(SEARCH(V$1,$D251)),MAX(H$1:H250)+1)</f>
        <v>0</v>
      </c>
      <c r="I251" s="12" t="b">
        <f>IF(ISNUMBER(SEARCH(W$1,$D251)),MAX(I$1:I250)+1)</f>
        <v>0</v>
      </c>
      <c r="J251" s="12" t="b">
        <f>IF(ISNUMBER(SEARCH(X$1,$D251)),MAX(J$1:J250)+1)</f>
        <v>0</v>
      </c>
      <c r="K251" s="12" t="b">
        <f>IF(ISNUMBER(SEARCH(Y$1,$D251)),MAX(K$1:K250)+1)</f>
        <v>0</v>
      </c>
      <c r="L251" s="12" t="b">
        <f>IF(ISNUMBER(SEARCH(Z$1,$D251)),MAX(L$1:L250)+1)</f>
        <v>0</v>
      </c>
      <c r="M251" s="12" t="b">
        <f>IF(ISNUMBER(SEARCH(AA$1,$D251)),MAX(M$1:M250)+1)</f>
        <v>0</v>
      </c>
      <c r="N251" s="12" t="b">
        <f>IF(ISNUMBER(SEARCH(AB$1,$D251)),MAX(N$1:N250)+1)</f>
        <v>0</v>
      </c>
      <c r="O251" s="12" t="b">
        <f>IF(ISNUMBER(SEARCH(AC$1,$D251)),MAX(O$1:O250)+1)</f>
        <v>0</v>
      </c>
      <c r="P251" s="12" t="b">
        <f>IF(ISNUMBER(SEARCH(AD$1,$D251)),MAX(P$1:P250)+1)</f>
        <v>0</v>
      </c>
      <c r="Q251" s="12" t="str">
        <f>'AB Touchpoint System Workbook'!K262</f>
        <v>Client 250</v>
      </c>
      <c r="R251" s="13">
        <f t="shared" si="7"/>
        <v>250</v>
      </c>
      <c r="S251" s="11" t="str">
        <f>IFERROR(VLOOKUP($R251,E:$Q,13,0),"")</f>
        <v/>
      </c>
      <c r="T251" s="11" t="str">
        <f>IFERROR(VLOOKUP($R251,F:$Q,12,0),"")</f>
        <v/>
      </c>
      <c r="U251" s="11" t="str">
        <f>IFERROR(VLOOKUP($R251,G:$Q,11,0),"")</f>
        <v/>
      </c>
      <c r="V251" s="11" t="str">
        <f>IFERROR(VLOOKUP($R251,H:$Q,10,0),"")</f>
        <v/>
      </c>
      <c r="W251" s="11" t="str">
        <f>IFERROR(VLOOKUP($R251,I:$Q,9,0),"")</f>
        <v/>
      </c>
      <c r="X251" s="11" t="str">
        <f>IFERROR(VLOOKUP($R251,J:$Q,8,0),"")</f>
        <v/>
      </c>
      <c r="Y251" s="11" t="str">
        <f>IFERROR(VLOOKUP($R251,K:$Q,7,0),"")</f>
        <v/>
      </c>
      <c r="Z251" s="11" t="str">
        <f>IFERROR(VLOOKUP($R251,L:$Q,6,0),"")</f>
        <v/>
      </c>
      <c r="AA251" s="11" t="str">
        <f>IFERROR(VLOOKUP($R251,M:$Q,5,0),"")</f>
        <v/>
      </c>
      <c r="AB251" s="11" t="str">
        <f>IFERROR(VLOOKUP($R251,N:$Q,4,0),"")</f>
        <v/>
      </c>
      <c r="AC251" s="11" t="str">
        <f>IFERROR(VLOOKUP($R251,O:$Q,3,0),"")</f>
        <v/>
      </c>
      <c r="AD251" s="11" t="str">
        <f>IFERROR(VLOOKUP($R251,P:$Q,2,0),"")</f>
        <v/>
      </c>
    </row>
    <row r="252" spans="1:30" x14ac:dyDescent="0.15">
      <c r="A252" s="9">
        <f>'AB Touchpoint System Workbook'!Z263</f>
        <v>43405</v>
      </c>
      <c r="B252" s="11">
        <f t="shared" si="6"/>
        <v>11</v>
      </c>
      <c r="C252" s="12" t="s">
        <v>18</v>
      </c>
      <c r="D252" s="12" t="e">
        <f>Q252&amp;C252&amp;'AB Touchpoint System Workbook'!#REF!</f>
        <v>#REF!</v>
      </c>
      <c r="E252" s="12" t="b">
        <f>IF(ISNUMBER(SEARCH(S$1,$D252)),MAX(E$1:E251)+1)</f>
        <v>0</v>
      </c>
      <c r="F252" s="12" t="b">
        <f>IF(ISNUMBER(SEARCH(T$1,$D252)),MAX(F$1:F251)+1)</f>
        <v>0</v>
      </c>
      <c r="G252" s="12" t="b">
        <f>IF(ISNUMBER(SEARCH(U$1,$D252)),MAX(G$1:G251)+1)</f>
        <v>0</v>
      </c>
      <c r="H252" s="12" t="b">
        <f>IF(ISNUMBER(SEARCH(V$1,$D252)),MAX(H$1:H251)+1)</f>
        <v>0</v>
      </c>
      <c r="I252" s="12" t="b">
        <f>IF(ISNUMBER(SEARCH(W$1,$D252)),MAX(I$1:I251)+1)</f>
        <v>0</v>
      </c>
      <c r="J252" s="12" t="b">
        <f>IF(ISNUMBER(SEARCH(X$1,$D252)),MAX(J$1:J251)+1)</f>
        <v>0</v>
      </c>
      <c r="K252" s="12" t="b">
        <f>IF(ISNUMBER(SEARCH(Y$1,$D252)),MAX(K$1:K251)+1)</f>
        <v>0</v>
      </c>
      <c r="L252" s="12" t="b">
        <f>IF(ISNUMBER(SEARCH(Z$1,$D252)),MAX(L$1:L251)+1)</f>
        <v>0</v>
      </c>
      <c r="M252" s="12" t="b">
        <f>IF(ISNUMBER(SEARCH(AA$1,$D252)),MAX(M$1:M251)+1)</f>
        <v>0</v>
      </c>
      <c r="N252" s="12" t="b">
        <f>IF(ISNUMBER(SEARCH(AB$1,$D252)),MAX(N$1:N251)+1)</f>
        <v>0</v>
      </c>
      <c r="O252" s="12" t="b">
        <f>IF(ISNUMBER(SEARCH(AC$1,$D252)),MAX(O$1:O251)+1)</f>
        <v>0</v>
      </c>
      <c r="P252" s="12" t="b">
        <f>IF(ISNUMBER(SEARCH(AD$1,$D252)),MAX(P$1:P251)+1)</f>
        <v>0</v>
      </c>
      <c r="Q252" s="12" t="str">
        <f>'AB Touchpoint System Workbook'!K263</f>
        <v>Client 251</v>
      </c>
      <c r="R252" s="13">
        <f t="shared" si="7"/>
        <v>251</v>
      </c>
      <c r="S252" s="11" t="str">
        <f>IFERROR(VLOOKUP($R252,E:$Q,13,0),"")</f>
        <v/>
      </c>
      <c r="T252" s="11" t="str">
        <f>IFERROR(VLOOKUP($R252,F:$Q,12,0),"")</f>
        <v/>
      </c>
      <c r="U252" s="11" t="str">
        <f>IFERROR(VLOOKUP($R252,G:$Q,11,0),"")</f>
        <v/>
      </c>
      <c r="V252" s="11" t="str">
        <f>IFERROR(VLOOKUP($R252,H:$Q,10,0),"")</f>
        <v/>
      </c>
      <c r="W252" s="11" t="str">
        <f>IFERROR(VLOOKUP($R252,I:$Q,9,0),"")</f>
        <v/>
      </c>
      <c r="X252" s="11" t="str">
        <f>IFERROR(VLOOKUP($R252,J:$Q,8,0),"")</f>
        <v/>
      </c>
      <c r="Y252" s="11" t="str">
        <f>IFERROR(VLOOKUP($R252,K:$Q,7,0),"")</f>
        <v/>
      </c>
      <c r="Z252" s="11" t="str">
        <f>IFERROR(VLOOKUP($R252,L:$Q,6,0),"")</f>
        <v/>
      </c>
      <c r="AA252" s="11" t="str">
        <f>IFERROR(VLOOKUP($R252,M:$Q,5,0),"")</f>
        <v/>
      </c>
      <c r="AB252" s="11" t="str">
        <f>IFERROR(VLOOKUP($R252,N:$Q,4,0),"")</f>
        <v/>
      </c>
      <c r="AC252" s="11" t="str">
        <f>IFERROR(VLOOKUP($R252,O:$Q,3,0),"")</f>
        <v/>
      </c>
      <c r="AD252" s="11" t="str">
        <f>IFERROR(VLOOKUP($R252,P:$Q,2,0),"")</f>
        <v/>
      </c>
    </row>
    <row r="253" spans="1:30" x14ac:dyDescent="0.15">
      <c r="A253" s="9">
        <f>'AB Touchpoint System Workbook'!Z264</f>
        <v>43435</v>
      </c>
      <c r="B253" s="11">
        <f t="shared" si="6"/>
        <v>12</v>
      </c>
      <c r="C253" s="12" t="s">
        <v>19</v>
      </c>
      <c r="D253" s="12" t="e">
        <f>Q253&amp;C253&amp;'AB Touchpoint System Workbook'!#REF!</f>
        <v>#REF!</v>
      </c>
      <c r="E253" s="12" t="b">
        <f>IF(ISNUMBER(SEARCH(S$1,$D253)),MAX(E$1:E252)+1)</f>
        <v>0</v>
      </c>
      <c r="F253" s="12" t="b">
        <f>IF(ISNUMBER(SEARCH(T$1,$D253)),MAX(F$1:F252)+1)</f>
        <v>0</v>
      </c>
      <c r="G253" s="12" t="b">
        <f>IF(ISNUMBER(SEARCH(U$1,$D253)),MAX(G$1:G252)+1)</f>
        <v>0</v>
      </c>
      <c r="H253" s="12" t="b">
        <f>IF(ISNUMBER(SEARCH(V$1,$D253)),MAX(H$1:H252)+1)</f>
        <v>0</v>
      </c>
      <c r="I253" s="12" t="b">
        <f>IF(ISNUMBER(SEARCH(W$1,$D253)),MAX(I$1:I252)+1)</f>
        <v>0</v>
      </c>
      <c r="J253" s="12" t="b">
        <f>IF(ISNUMBER(SEARCH(X$1,$D253)),MAX(J$1:J252)+1)</f>
        <v>0</v>
      </c>
      <c r="K253" s="12" t="b">
        <f>IF(ISNUMBER(SEARCH(Y$1,$D253)),MAX(K$1:K252)+1)</f>
        <v>0</v>
      </c>
      <c r="L253" s="12" t="b">
        <f>IF(ISNUMBER(SEARCH(Z$1,$D253)),MAX(L$1:L252)+1)</f>
        <v>0</v>
      </c>
      <c r="M253" s="12" t="b">
        <f>IF(ISNUMBER(SEARCH(AA$1,$D253)),MAX(M$1:M252)+1)</f>
        <v>0</v>
      </c>
      <c r="N253" s="12" t="b">
        <f>IF(ISNUMBER(SEARCH(AB$1,$D253)),MAX(N$1:N252)+1)</f>
        <v>0</v>
      </c>
      <c r="O253" s="12" t="b">
        <f>IF(ISNUMBER(SEARCH(AC$1,$D253)),MAX(O$1:O252)+1)</f>
        <v>0</v>
      </c>
      <c r="P253" s="12" t="b">
        <f>IF(ISNUMBER(SEARCH(AD$1,$D253)),MAX(P$1:P252)+1)</f>
        <v>0</v>
      </c>
      <c r="Q253" s="12" t="str">
        <f>'AB Touchpoint System Workbook'!K264</f>
        <v>Client 252</v>
      </c>
      <c r="R253" s="13">
        <f t="shared" si="7"/>
        <v>252</v>
      </c>
      <c r="S253" s="11" t="str">
        <f>IFERROR(VLOOKUP($R253,E:$Q,13,0),"")</f>
        <v/>
      </c>
      <c r="T253" s="11" t="str">
        <f>IFERROR(VLOOKUP($R253,F:$Q,12,0),"")</f>
        <v/>
      </c>
      <c r="U253" s="11" t="str">
        <f>IFERROR(VLOOKUP($R253,G:$Q,11,0),"")</f>
        <v/>
      </c>
      <c r="V253" s="11" t="str">
        <f>IFERROR(VLOOKUP($R253,H:$Q,10,0),"")</f>
        <v/>
      </c>
      <c r="W253" s="11" t="str">
        <f>IFERROR(VLOOKUP($R253,I:$Q,9,0),"")</f>
        <v/>
      </c>
      <c r="X253" s="11" t="str">
        <f>IFERROR(VLOOKUP($R253,J:$Q,8,0),"")</f>
        <v/>
      </c>
      <c r="Y253" s="11" t="str">
        <f>IFERROR(VLOOKUP($R253,K:$Q,7,0),"")</f>
        <v/>
      </c>
      <c r="Z253" s="11" t="str">
        <f>IFERROR(VLOOKUP($R253,L:$Q,6,0),"")</f>
        <v/>
      </c>
      <c r="AA253" s="11" t="str">
        <f>IFERROR(VLOOKUP($R253,M:$Q,5,0),"")</f>
        <v/>
      </c>
      <c r="AB253" s="11" t="str">
        <f>IFERROR(VLOOKUP($R253,N:$Q,4,0),"")</f>
        <v/>
      </c>
      <c r="AC253" s="11" t="str">
        <f>IFERROR(VLOOKUP($R253,O:$Q,3,0),"")</f>
        <v/>
      </c>
      <c r="AD253" s="11" t="str">
        <f>IFERROR(VLOOKUP($R253,P:$Q,2,0),"")</f>
        <v/>
      </c>
    </row>
    <row r="254" spans="1:30" x14ac:dyDescent="0.15">
      <c r="A254" s="9">
        <f>'AB Touchpoint System Workbook'!Z265</f>
        <v>43101</v>
      </c>
      <c r="B254" s="11">
        <f t="shared" si="6"/>
        <v>1</v>
      </c>
      <c r="C254" s="12" t="s">
        <v>20</v>
      </c>
      <c r="D254" s="12" t="e">
        <f>Q254&amp;C254&amp;'AB Touchpoint System Workbook'!#REF!</f>
        <v>#REF!</v>
      </c>
      <c r="E254" s="12" t="b">
        <f>IF(ISNUMBER(SEARCH(S$1,$D254)),MAX(E$1:E253)+1)</f>
        <v>0</v>
      </c>
      <c r="F254" s="12" t="b">
        <f>IF(ISNUMBER(SEARCH(T$1,$D254)),MAX(F$1:F253)+1)</f>
        <v>0</v>
      </c>
      <c r="G254" s="12" t="b">
        <f>IF(ISNUMBER(SEARCH(U$1,$D254)),MAX(G$1:G253)+1)</f>
        <v>0</v>
      </c>
      <c r="H254" s="12" t="b">
        <f>IF(ISNUMBER(SEARCH(V$1,$D254)),MAX(H$1:H253)+1)</f>
        <v>0</v>
      </c>
      <c r="I254" s="12" t="b">
        <f>IF(ISNUMBER(SEARCH(W$1,$D254)),MAX(I$1:I253)+1)</f>
        <v>0</v>
      </c>
      <c r="J254" s="12" t="b">
        <f>IF(ISNUMBER(SEARCH(X$1,$D254)),MAX(J$1:J253)+1)</f>
        <v>0</v>
      </c>
      <c r="K254" s="12" t="b">
        <f>IF(ISNUMBER(SEARCH(Y$1,$D254)),MAX(K$1:K253)+1)</f>
        <v>0</v>
      </c>
      <c r="L254" s="12" t="b">
        <f>IF(ISNUMBER(SEARCH(Z$1,$D254)),MAX(L$1:L253)+1)</f>
        <v>0</v>
      </c>
      <c r="M254" s="12" t="b">
        <f>IF(ISNUMBER(SEARCH(AA$1,$D254)),MAX(M$1:M253)+1)</f>
        <v>0</v>
      </c>
      <c r="N254" s="12" t="b">
        <f>IF(ISNUMBER(SEARCH(AB$1,$D254)),MAX(N$1:N253)+1)</f>
        <v>0</v>
      </c>
      <c r="O254" s="12" t="b">
        <f>IF(ISNUMBER(SEARCH(AC$1,$D254)),MAX(O$1:O253)+1)</f>
        <v>0</v>
      </c>
      <c r="P254" s="12" t="b">
        <f>IF(ISNUMBER(SEARCH(AD$1,$D254)),MAX(P$1:P253)+1)</f>
        <v>0</v>
      </c>
      <c r="Q254" s="12" t="str">
        <f>'AB Touchpoint System Workbook'!K265</f>
        <v>Client 253</v>
      </c>
      <c r="R254" s="13">
        <f t="shared" si="7"/>
        <v>253</v>
      </c>
      <c r="S254" s="11" t="str">
        <f>IFERROR(VLOOKUP($R254,E:$Q,13,0),"")</f>
        <v/>
      </c>
      <c r="T254" s="11" t="str">
        <f>IFERROR(VLOOKUP($R254,F:$Q,12,0),"")</f>
        <v/>
      </c>
      <c r="U254" s="11" t="str">
        <f>IFERROR(VLOOKUP($R254,G:$Q,11,0),"")</f>
        <v/>
      </c>
      <c r="V254" s="11" t="str">
        <f>IFERROR(VLOOKUP($R254,H:$Q,10,0),"")</f>
        <v/>
      </c>
      <c r="W254" s="11" t="str">
        <f>IFERROR(VLOOKUP($R254,I:$Q,9,0),"")</f>
        <v/>
      </c>
      <c r="X254" s="11" t="str">
        <f>IFERROR(VLOOKUP($R254,J:$Q,8,0),"")</f>
        <v/>
      </c>
      <c r="Y254" s="11" t="str">
        <f>IFERROR(VLOOKUP($R254,K:$Q,7,0),"")</f>
        <v/>
      </c>
      <c r="Z254" s="11" t="str">
        <f>IFERROR(VLOOKUP($R254,L:$Q,6,0),"")</f>
        <v/>
      </c>
      <c r="AA254" s="11" t="str">
        <f>IFERROR(VLOOKUP($R254,M:$Q,5,0),"")</f>
        <v/>
      </c>
      <c r="AB254" s="11" t="str">
        <f>IFERROR(VLOOKUP($R254,N:$Q,4,0),"")</f>
        <v/>
      </c>
      <c r="AC254" s="11" t="str">
        <f>IFERROR(VLOOKUP($R254,O:$Q,3,0),"")</f>
        <v/>
      </c>
      <c r="AD254" s="11" t="str">
        <f>IFERROR(VLOOKUP($R254,P:$Q,2,0),"")</f>
        <v/>
      </c>
    </row>
    <row r="255" spans="1:30" x14ac:dyDescent="0.15">
      <c r="A255" s="9">
        <f>'AB Touchpoint System Workbook'!Z266</f>
        <v>43132</v>
      </c>
      <c r="B255" s="11">
        <f t="shared" si="6"/>
        <v>2</v>
      </c>
      <c r="C255" s="12" t="s">
        <v>21</v>
      </c>
      <c r="D255" s="12" t="e">
        <f>Q255&amp;C255&amp;'AB Touchpoint System Workbook'!#REF!</f>
        <v>#REF!</v>
      </c>
      <c r="E255" s="12" t="b">
        <f>IF(ISNUMBER(SEARCH(S$1,$D255)),MAX(E$1:E254)+1)</f>
        <v>0</v>
      </c>
      <c r="F255" s="12" t="b">
        <f>IF(ISNUMBER(SEARCH(T$1,$D255)),MAX(F$1:F254)+1)</f>
        <v>0</v>
      </c>
      <c r="G255" s="12" t="b">
        <f>IF(ISNUMBER(SEARCH(U$1,$D255)),MAX(G$1:G254)+1)</f>
        <v>0</v>
      </c>
      <c r="H255" s="12" t="b">
        <f>IF(ISNUMBER(SEARCH(V$1,$D255)),MAX(H$1:H254)+1)</f>
        <v>0</v>
      </c>
      <c r="I255" s="12" t="b">
        <f>IF(ISNUMBER(SEARCH(W$1,$D255)),MAX(I$1:I254)+1)</f>
        <v>0</v>
      </c>
      <c r="J255" s="12" t="b">
        <f>IF(ISNUMBER(SEARCH(X$1,$D255)),MAX(J$1:J254)+1)</f>
        <v>0</v>
      </c>
      <c r="K255" s="12" t="b">
        <f>IF(ISNUMBER(SEARCH(Y$1,$D255)),MAX(K$1:K254)+1)</f>
        <v>0</v>
      </c>
      <c r="L255" s="12" t="b">
        <f>IF(ISNUMBER(SEARCH(Z$1,$D255)),MAX(L$1:L254)+1)</f>
        <v>0</v>
      </c>
      <c r="M255" s="12" t="b">
        <f>IF(ISNUMBER(SEARCH(AA$1,$D255)),MAX(M$1:M254)+1)</f>
        <v>0</v>
      </c>
      <c r="N255" s="12" t="b">
        <f>IF(ISNUMBER(SEARCH(AB$1,$D255)),MAX(N$1:N254)+1)</f>
        <v>0</v>
      </c>
      <c r="O255" s="12" t="b">
        <f>IF(ISNUMBER(SEARCH(AC$1,$D255)),MAX(O$1:O254)+1)</f>
        <v>0</v>
      </c>
      <c r="P255" s="12" t="b">
        <f>IF(ISNUMBER(SEARCH(AD$1,$D255)),MAX(P$1:P254)+1)</f>
        <v>0</v>
      </c>
      <c r="Q255" s="12" t="str">
        <f>'AB Touchpoint System Workbook'!K266</f>
        <v>Client 254</v>
      </c>
      <c r="R255" s="13">
        <f t="shared" si="7"/>
        <v>254</v>
      </c>
      <c r="S255" s="11" t="str">
        <f>IFERROR(VLOOKUP($R255,E:$Q,13,0),"")</f>
        <v/>
      </c>
      <c r="T255" s="11" t="str">
        <f>IFERROR(VLOOKUP($R255,F:$Q,12,0),"")</f>
        <v/>
      </c>
      <c r="U255" s="11" t="str">
        <f>IFERROR(VLOOKUP($R255,G:$Q,11,0),"")</f>
        <v/>
      </c>
      <c r="V255" s="11" t="str">
        <f>IFERROR(VLOOKUP($R255,H:$Q,10,0),"")</f>
        <v/>
      </c>
      <c r="W255" s="11" t="str">
        <f>IFERROR(VLOOKUP($R255,I:$Q,9,0),"")</f>
        <v/>
      </c>
      <c r="X255" s="11" t="str">
        <f>IFERROR(VLOOKUP($R255,J:$Q,8,0),"")</f>
        <v/>
      </c>
      <c r="Y255" s="11" t="str">
        <f>IFERROR(VLOOKUP($R255,K:$Q,7,0),"")</f>
        <v/>
      </c>
      <c r="Z255" s="11" t="str">
        <f>IFERROR(VLOOKUP($R255,L:$Q,6,0),"")</f>
        <v/>
      </c>
      <c r="AA255" s="11" t="str">
        <f>IFERROR(VLOOKUP($R255,M:$Q,5,0),"")</f>
        <v/>
      </c>
      <c r="AB255" s="11" t="str">
        <f>IFERROR(VLOOKUP($R255,N:$Q,4,0),"")</f>
        <v/>
      </c>
      <c r="AC255" s="11" t="str">
        <f>IFERROR(VLOOKUP($R255,O:$Q,3,0),"")</f>
        <v/>
      </c>
      <c r="AD255" s="11" t="str">
        <f>IFERROR(VLOOKUP($R255,P:$Q,2,0),"")</f>
        <v/>
      </c>
    </row>
    <row r="256" spans="1:30" x14ac:dyDescent="0.15">
      <c r="A256" s="9">
        <f>'AB Touchpoint System Workbook'!Z267</f>
        <v>43160</v>
      </c>
      <c r="B256" s="11">
        <f t="shared" si="6"/>
        <v>3</v>
      </c>
      <c r="C256" s="12" t="s">
        <v>22</v>
      </c>
      <c r="D256" s="12" t="e">
        <f>Q256&amp;C256&amp;'AB Touchpoint System Workbook'!#REF!</f>
        <v>#REF!</v>
      </c>
      <c r="E256" s="12" t="b">
        <f>IF(ISNUMBER(SEARCH(S$1,$D256)),MAX(E$1:E255)+1)</f>
        <v>0</v>
      </c>
      <c r="F256" s="12" t="b">
        <f>IF(ISNUMBER(SEARCH(T$1,$D256)),MAX(F$1:F255)+1)</f>
        <v>0</v>
      </c>
      <c r="G256" s="12" t="b">
        <f>IF(ISNUMBER(SEARCH(U$1,$D256)),MAX(G$1:G255)+1)</f>
        <v>0</v>
      </c>
      <c r="H256" s="12" t="b">
        <f>IF(ISNUMBER(SEARCH(V$1,$D256)),MAX(H$1:H255)+1)</f>
        <v>0</v>
      </c>
      <c r="I256" s="12" t="b">
        <f>IF(ISNUMBER(SEARCH(W$1,$D256)),MAX(I$1:I255)+1)</f>
        <v>0</v>
      </c>
      <c r="J256" s="12" t="b">
        <f>IF(ISNUMBER(SEARCH(X$1,$D256)),MAX(J$1:J255)+1)</f>
        <v>0</v>
      </c>
      <c r="K256" s="12" t="b">
        <f>IF(ISNUMBER(SEARCH(Y$1,$D256)),MAX(K$1:K255)+1)</f>
        <v>0</v>
      </c>
      <c r="L256" s="12" t="b">
        <f>IF(ISNUMBER(SEARCH(Z$1,$D256)),MAX(L$1:L255)+1)</f>
        <v>0</v>
      </c>
      <c r="M256" s="12" t="b">
        <f>IF(ISNUMBER(SEARCH(AA$1,$D256)),MAX(M$1:M255)+1)</f>
        <v>0</v>
      </c>
      <c r="N256" s="12" t="b">
        <f>IF(ISNUMBER(SEARCH(AB$1,$D256)),MAX(N$1:N255)+1)</f>
        <v>0</v>
      </c>
      <c r="O256" s="12" t="b">
        <f>IF(ISNUMBER(SEARCH(AC$1,$D256)),MAX(O$1:O255)+1)</f>
        <v>0</v>
      </c>
      <c r="P256" s="12" t="b">
        <f>IF(ISNUMBER(SEARCH(AD$1,$D256)),MAX(P$1:P255)+1)</f>
        <v>0</v>
      </c>
      <c r="Q256" s="12" t="str">
        <f>'AB Touchpoint System Workbook'!K267</f>
        <v>Client 255</v>
      </c>
      <c r="R256" s="13">
        <f t="shared" si="7"/>
        <v>255</v>
      </c>
      <c r="S256" s="11" t="str">
        <f>IFERROR(VLOOKUP($R256,E:$Q,13,0),"")</f>
        <v/>
      </c>
      <c r="T256" s="11" t="str">
        <f>IFERROR(VLOOKUP($R256,F:$Q,12,0),"")</f>
        <v/>
      </c>
      <c r="U256" s="11" t="str">
        <f>IFERROR(VLOOKUP($R256,G:$Q,11,0),"")</f>
        <v/>
      </c>
      <c r="V256" s="11" t="str">
        <f>IFERROR(VLOOKUP($R256,H:$Q,10,0),"")</f>
        <v/>
      </c>
      <c r="W256" s="11" t="str">
        <f>IFERROR(VLOOKUP($R256,I:$Q,9,0),"")</f>
        <v/>
      </c>
      <c r="X256" s="11" t="str">
        <f>IFERROR(VLOOKUP($R256,J:$Q,8,0),"")</f>
        <v/>
      </c>
      <c r="Y256" s="11" t="str">
        <f>IFERROR(VLOOKUP($R256,K:$Q,7,0),"")</f>
        <v/>
      </c>
      <c r="Z256" s="11" t="str">
        <f>IFERROR(VLOOKUP($R256,L:$Q,6,0),"")</f>
        <v/>
      </c>
      <c r="AA256" s="11" t="str">
        <f>IFERROR(VLOOKUP($R256,M:$Q,5,0),"")</f>
        <v/>
      </c>
      <c r="AB256" s="11" t="str">
        <f>IFERROR(VLOOKUP($R256,N:$Q,4,0),"")</f>
        <v/>
      </c>
      <c r="AC256" s="11" t="str">
        <f>IFERROR(VLOOKUP($R256,O:$Q,3,0),"")</f>
        <v/>
      </c>
      <c r="AD256" s="11" t="str">
        <f>IFERROR(VLOOKUP($R256,P:$Q,2,0),"")</f>
        <v/>
      </c>
    </row>
    <row r="257" spans="1:30" x14ac:dyDescent="0.15">
      <c r="A257" s="9">
        <f>'AB Touchpoint System Workbook'!Z268</f>
        <v>43191</v>
      </c>
      <c r="B257" s="11">
        <f t="shared" si="6"/>
        <v>4</v>
      </c>
      <c r="C257" s="12" t="s">
        <v>23</v>
      </c>
      <c r="D257" s="12" t="e">
        <f>Q257&amp;C257&amp;'AB Touchpoint System Workbook'!#REF!</f>
        <v>#REF!</v>
      </c>
      <c r="E257" s="12" t="b">
        <f>IF(ISNUMBER(SEARCH(S$1,$D257)),MAX(E$1:E256)+1)</f>
        <v>0</v>
      </c>
      <c r="F257" s="12" t="b">
        <f>IF(ISNUMBER(SEARCH(T$1,$D257)),MAX(F$1:F256)+1)</f>
        <v>0</v>
      </c>
      <c r="G257" s="12" t="b">
        <f>IF(ISNUMBER(SEARCH(U$1,$D257)),MAX(G$1:G256)+1)</f>
        <v>0</v>
      </c>
      <c r="H257" s="12" t="b">
        <f>IF(ISNUMBER(SEARCH(V$1,$D257)),MAX(H$1:H256)+1)</f>
        <v>0</v>
      </c>
      <c r="I257" s="12" t="b">
        <f>IF(ISNUMBER(SEARCH(W$1,$D257)),MAX(I$1:I256)+1)</f>
        <v>0</v>
      </c>
      <c r="J257" s="12" t="b">
        <f>IF(ISNUMBER(SEARCH(X$1,$D257)),MAX(J$1:J256)+1)</f>
        <v>0</v>
      </c>
      <c r="K257" s="12" t="b">
        <f>IF(ISNUMBER(SEARCH(Y$1,$D257)),MAX(K$1:K256)+1)</f>
        <v>0</v>
      </c>
      <c r="L257" s="12" t="b">
        <f>IF(ISNUMBER(SEARCH(Z$1,$D257)),MAX(L$1:L256)+1)</f>
        <v>0</v>
      </c>
      <c r="M257" s="12" t="b">
        <f>IF(ISNUMBER(SEARCH(AA$1,$D257)),MAX(M$1:M256)+1)</f>
        <v>0</v>
      </c>
      <c r="N257" s="12" t="b">
        <f>IF(ISNUMBER(SEARCH(AB$1,$D257)),MAX(N$1:N256)+1)</f>
        <v>0</v>
      </c>
      <c r="O257" s="12" t="b">
        <f>IF(ISNUMBER(SEARCH(AC$1,$D257)),MAX(O$1:O256)+1)</f>
        <v>0</v>
      </c>
      <c r="P257" s="12" t="b">
        <f>IF(ISNUMBER(SEARCH(AD$1,$D257)),MAX(P$1:P256)+1)</f>
        <v>0</v>
      </c>
      <c r="Q257" s="12" t="str">
        <f>'AB Touchpoint System Workbook'!K268</f>
        <v>Client 256</v>
      </c>
      <c r="R257" s="13">
        <f t="shared" si="7"/>
        <v>256</v>
      </c>
      <c r="S257" s="11" t="str">
        <f>IFERROR(VLOOKUP($R257,E:$Q,13,0),"")</f>
        <v/>
      </c>
      <c r="T257" s="11" t="str">
        <f>IFERROR(VLOOKUP($R257,F:$Q,12,0),"")</f>
        <v/>
      </c>
      <c r="U257" s="11" t="str">
        <f>IFERROR(VLOOKUP($R257,G:$Q,11,0),"")</f>
        <v/>
      </c>
      <c r="V257" s="11" t="str">
        <f>IFERROR(VLOOKUP($R257,H:$Q,10,0),"")</f>
        <v/>
      </c>
      <c r="W257" s="11" t="str">
        <f>IFERROR(VLOOKUP($R257,I:$Q,9,0),"")</f>
        <v/>
      </c>
      <c r="X257" s="11" t="str">
        <f>IFERROR(VLOOKUP($R257,J:$Q,8,0),"")</f>
        <v/>
      </c>
      <c r="Y257" s="11" t="str">
        <f>IFERROR(VLOOKUP($R257,K:$Q,7,0),"")</f>
        <v/>
      </c>
      <c r="Z257" s="11" t="str">
        <f>IFERROR(VLOOKUP($R257,L:$Q,6,0),"")</f>
        <v/>
      </c>
      <c r="AA257" s="11" t="str">
        <f>IFERROR(VLOOKUP($R257,M:$Q,5,0),"")</f>
        <v/>
      </c>
      <c r="AB257" s="11" t="str">
        <f>IFERROR(VLOOKUP($R257,N:$Q,4,0),"")</f>
        <v/>
      </c>
      <c r="AC257" s="11" t="str">
        <f>IFERROR(VLOOKUP($R257,O:$Q,3,0),"")</f>
        <v/>
      </c>
      <c r="AD257" s="11" t="str">
        <f>IFERROR(VLOOKUP($R257,P:$Q,2,0),"")</f>
        <v/>
      </c>
    </row>
    <row r="258" spans="1:30" x14ac:dyDescent="0.15">
      <c r="A258" s="9">
        <f>'AB Touchpoint System Workbook'!Z269</f>
        <v>43221</v>
      </c>
      <c r="B258" s="11">
        <f t="shared" si="6"/>
        <v>5</v>
      </c>
      <c r="C258" s="12" t="s">
        <v>24</v>
      </c>
      <c r="D258" s="12" t="e">
        <f>Q258&amp;C258&amp;'AB Touchpoint System Workbook'!#REF!</f>
        <v>#REF!</v>
      </c>
      <c r="E258" s="12" t="b">
        <f>IF(ISNUMBER(SEARCH(S$1,$D258)),MAX(E$1:E257)+1)</f>
        <v>0</v>
      </c>
      <c r="F258" s="12" t="b">
        <f>IF(ISNUMBER(SEARCH(T$1,$D258)),MAX(F$1:F257)+1)</f>
        <v>0</v>
      </c>
      <c r="G258" s="12" t="b">
        <f>IF(ISNUMBER(SEARCH(U$1,$D258)),MAX(G$1:G257)+1)</f>
        <v>0</v>
      </c>
      <c r="H258" s="12" t="b">
        <f>IF(ISNUMBER(SEARCH(V$1,$D258)),MAX(H$1:H257)+1)</f>
        <v>0</v>
      </c>
      <c r="I258" s="12" t="b">
        <f>IF(ISNUMBER(SEARCH(W$1,$D258)),MAX(I$1:I257)+1)</f>
        <v>0</v>
      </c>
      <c r="J258" s="12" t="b">
        <f>IF(ISNUMBER(SEARCH(X$1,$D258)),MAX(J$1:J257)+1)</f>
        <v>0</v>
      </c>
      <c r="K258" s="12" t="b">
        <f>IF(ISNUMBER(SEARCH(Y$1,$D258)),MAX(K$1:K257)+1)</f>
        <v>0</v>
      </c>
      <c r="L258" s="12" t="b">
        <f>IF(ISNUMBER(SEARCH(Z$1,$D258)),MAX(L$1:L257)+1)</f>
        <v>0</v>
      </c>
      <c r="M258" s="12" t="b">
        <f>IF(ISNUMBER(SEARCH(AA$1,$D258)),MAX(M$1:M257)+1)</f>
        <v>0</v>
      </c>
      <c r="N258" s="12" t="b">
        <f>IF(ISNUMBER(SEARCH(AB$1,$D258)),MAX(N$1:N257)+1)</f>
        <v>0</v>
      </c>
      <c r="O258" s="12" t="b">
        <f>IF(ISNUMBER(SEARCH(AC$1,$D258)),MAX(O$1:O257)+1)</f>
        <v>0</v>
      </c>
      <c r="P258" s="12" t="b">
        <f>IF(ISNUMBER(SEARCH(AD$1,$D258)),MAX(P$1:P257)+1)</f>
        <v>0</v>
      </c>
      <c r="Q258" s="12" t="str">
        <f>'AB Touchpoint System Workbook'!K269</f>
        <v>Client 257</v>
      </c>
      <c r="R258" s="13">
        <f t="shared" si="7"/>
        <v>257</v>
      </c>
      <c r="S258" s="11" t="str">
        <f>IFERROR(VLOOKUP($R258,E:$Q,13,0),"")</f>
        <v/>
      </c>
      <c r="T258" s="11" t="str">
        <f>IFERROR(VLOOKUP($R258,F:$Q,12,0),"")</f>
        <v/>
      </c>
      <c r="U258" s="11" t="str">
        <f>IFERROR(VLOOKUP($R258,G:$Q,11,0),"")</f>
        <v/>
      </c>
      <c r="V258" s="11" t="str">
        <f>IFERROR(VLOOKUP($R258,H:$Q,10,0),"")</f>
        <v/>
      </c>
      <c r="W258" s="11" t="str">
        <f>IFERROR(VLOOKUP($R258,I:$Q,9,0),"")</f>
        <v/>
      </c>
      <c r="X258" s="11" t="str">
        <f>IFERROR(VLOOKUP($R258,J:$Q,8,0),"")</f>
        <v/>
      </c>
      <c r="Y258" s="11" t="str">
        <f>IFERROR(VLOOKUP($R258,K:$Q,7,0),"")</f>
        <v/>
      </c>
      <c r="Z258" s="11" t="str">
        <f>IFERROR(VLOOKUP($R258,L:$Q,6,0),"")</f>
        <v/>
      </c>
      <c r="AA258" s="11" t="str">
        <f>IFERROR(VLOOKUP($R258,M:$Q,5,0),"")</f>
        <v/>
      </c>
      <c r="AB258" s="11" t="str">
        <f>IFERROR(VLOOKUP($R258,N:$Q,4,0),"")</f>
        <v/>
      </c>
      <c r="AC258" s="11" t="str">
        <f>IFERROR(VLOOKUP($R258,O:$Q,3,0),"")</f>
        <v/>
      </c>
      <c r="AD258" s="11" t="str">
        <f>IFERROR(VLOOKUP($R258,P:$Q,2,0),"")</f>
        <v/>
      </c>
    </row>
    <row r="259" spans="1:30" x14ac:dyDescent="0.15">
      <c r="A259" s="9">
        <f>'AB Touchpoint System Workbook'!Z270</f>
        <v>43252</v>
      </c>
      <c r="B259" s="11">
        <f t="shared" ref="B259:B279" si="8">MONTH(A259)</f>
        <v>6</v>
      </c>
      <c r="C259" s="12" t="s">
        <v>25</v>
      </c>
      <c r="D259" s="12" t="e">
        <f>Q259&amp;C259&amp;'AB Touchpoint System Workbook'!#REF!</f>
        <v>#REF!</v>
      </c>
      <c r="E259" s="12" t="b">
        <f>IF(ISNUMBER(SEARCH(S$1,$D259)),MAX(E$1:E258)+1)</f>
        <v>0</v>
      </c>
      <c r="F259" s="12" t="b">
        <f>IF(ISNUMBER(SEARCH(T$1,$D259)),MAX(F$1:F258)+1)</f>
        <v>0</v>
      </c>
      <c r="G259" s="12" t="b">
        <f>IF(ISNUMBER(SEARCH(U$1,$D259)),MAX(G$1:G258)+1)</f>
        <v>0</v>
      </c>
      <c r="H259" s="12" t="b">
        <f>IF(ISNUMBER(SEARCH(V$1,$D259)),MAX(H$1:H258)+1)</f>
        <v>0</v>
      </c>
      <c r="I259" s="12" t="b">
        <f>IF(ISNUMBER(SEARCH(W$1,$D259)),MAX(I$1:I258)+1)</f>
        <v>0</v>
      </c>
      <c r="J259" s="12" t="b">
        <f>IF(ISNUMBER(SEARCH(X$1,$D259)),MAX(J$1:J258)+1)</f>
        <v>0</v>
      </c>
      <c r="K259" s="12" t="b">
        <f>IF(ISNUMBER(SEARCH(Y$1,$D259)),MAX(K$1:K258)+1)</f>
        <v>0</v>
      </c>
      <c r="L259" s="12" t="b">
        <f>IF(ISNUMBER(SEARCH(Z$1,$D259)),MAX(L$1:L258)+1)</f>
        <v>0</v>
      </c>
      <c r="M259" s="12" t="b">
        <f>IF(ISNUMBER(SEARCH(AA$1,$D259)),MAX(M$1:M258)+1)</f>
        <v>0</v>
      </c>
      <c r="N259" s="12" t="b">
        <f>IF(ISNUMBER(SEARCH(AB$1,$D259)),MAX(N$1:N258)+1)</f>
        <v>0</v>
      </c>
      <c r="O259" s="12" t="b">
        <f>IF(ISNUMBER(SEARCH(AC$1,$D259)),MAX(O$1:O258)+1)</f>
        <v>0</v>
      </c>
      <c r="P259" s="12" t="b">
        <f>IF(ISNUMBER(SEARCH(AD$1,$D259)),MAX(P$1:P258)+1)</f>
        <v>0</v>
      </c>
      <c r="Q259" s="12" t="str">
        <f>'AB Touchpoint System Workbook'!K270</f>
        <v>Client 258</v>
      </c>
      <c r="R259" s="13">
        <f t="shared" si="7"/>
        <v>258</v>
      </c>
      <c r="S259" s="11" t="str">
        <f>IFERROR(VLOOKUP($R259,E:$Q,13,0),"")</f>
        <v/>
      </c>
      <c r="T259" s="11" t="str">
        <f>IFERROR(VLOOKUP($R259,F:$Q,12,0),"")</f>
        <v/>
      </c>
      <c r="U259" s="11" t="str">
        <f>IFERROR(VLOOKUP($R259,G:$Q,11,0),"")</f>
        <v/>
      </c>
      <c r="V259" s="11" t="str">
        <f>IFERROR(VLOOKUP($R259,H:$Q,10,0),"")</f>
        <v/>
      </c>
      <c r="W259" s="11" t="str">
        <f>IFERROR(VLOOKUP($R259,I:$Q,9,0),"")</f>
        <v/>
      </c>
      <c r="X259" s="11" t="str">
        <f>IFERROR(VLOOKUP($R259,J:$Q,8,0),"")</f>
        <v/>
      </c>
      <c r="Y259" s="11" t="str">
        <f>IFERROR(VLOOKUP($R259,K:$Q,7,0),"")</f>
        <v/>
      </c>
      <c r="Z259" s="11" t="str">
        <f>IFERROR(VLOOKUP($R259,L:$Q,6,0),"")</f>
        <v/>
      </c>
      <c r="AA259" s="11" t="str">
        <f>IFERROR(VLOOKUP($R259,M:$Q,5,0),"")</f>
        <v/>
      </c>
      <c r="AB259" s="11" t="str">
        <f>IFERROR(VLOOKUP($R259,N:$Q,4,0),"")</f>
        <v/>
      </c>
      <c r="AC259" s="11" t="str">
        <f>IFERROR(VLOOKUP($R259,O:$Q,3,0),"")</f>
        <v/>
      </c>
      <c r="AD259" s="11" t="str">
        <f>IFERROR(VLOOKUP($R259,P:$Q,2,0),"")</f>
        <v/>
      </c>
    </row>
    <row r="260" spans="1:30" x14ac:dyDescent="0.15">
      <c r="A260" s="9">
        <f>'AB Touchpoint System Workbook'!Z271</f>
        <v>43282</v>
      </c>
      <c r="B260" s="11">
        <f t="shared" si="8"/>
        <v>7</v>
      </c>
      <c r="C260" s="12" t="s">
        <v>26</v>
      </c>
      <c r="D260" s="12" t="e">
        <f>Q260&amp;C260&amp;'AB Touchpoint System Workbook'!#REF!</f>
        <v>#REF!</v>
      </c>
      <c r="E260" s="12" t="b">
        <f>IF(ISNUMBER(SEARCH(S$1,$D260)),MAX(E$1:E259)+1)</f>
        <v>0</v>
      </c>
      <c r="F260" s="12" t="b">
        <f>IF(ISNUMBER(SEARCH(T$1,$D260)),MAX(F$1:F259)+1)</f>
        <v>0</v>
      </c>
      <c r="G260" s="12" t="b">
        <f>IF(ISNUMBER(SEARCH(U$1,$D260)),MAX(G$1:G259)+1)</f>
        <v>0</v>
      </c>
      <c r="H260" s="12" t="b">
        <f>IF(ISNUMBER(SEARCH(V$1,$D260)),MAX(H$1:H259)+1)</f>
        <v>0</v>
      </c>
      <c r="I260" s="12" t="b">
        <f>IF(ISNUMBER(SEARCH(W$1,$D260)),MAX(I$1:I259)+1)</f>
        <v>0</v>
      </c>
      <c r="J260" s="12" t="b">
        <f>IF(ISNUMBER(SEARCH(X$1,$D260)),MAX(J$1:J259)+1)</f>
        <v>0</v>
      </c>
      <c r="K260" s="12" t="b">
        <f>IF(ISNUMBER(SEARCH(Y$1,$D260)),MAX(K$1:K259)+1)</f>
        <v>0</v>
      </c>
      <c r="L260" s="12" t="b">
        <f>IF(ISNUMBER(SEARCH(Z$1,$D260)),MAX(L$1:L259)+1)</f>
        <v>0</v>
      </c>
      <c r="M260" s="12" t="b">
        <f>IF(ISNUMBER(SEARCH(AA$1,$D260)),MAX(M$1:M259)+1)</f>
        <v>0</v>
      </c>
      <c r="N260" s="12" t="b">
        <f>IF(ISNUMBER(SEARCH(AB$1,$D260)),MAX(N$1:N259)+1)</f>
        <v>0</v>
      </c>
      <c r="O260" s="12" t="b">
        <f>IF(ISNUMBER(SEARCH(AC$1,$D260)),MAX(O$1:O259)+1)</f>
        <v>0</v>
      </c>
      <c r="P260" s="12" t="b">
        <f>IF(ISNUMBER(SEARCH(AD$1,$D260)),MAX(P$1:P259)+1)</f>
        <v>0</v>
      </c>
      <c r="Q260" s="12" t="str">
        <f>'AB Touchpoint System Workbook'!K271</f>
        <v>Client 259</v>
      </c>
      <c r="R260" s="13">
        <f t="shared" ref="R260:R279" si="9">R259+1</f>
        <v>259</v>
      </c>
      <c r="S260" s="11" t="str">
        <f>IFERROR(VLOOKUP($R260,E:$Q,13,0),"")</f>
        <v/>
      </c>
      <c r="T260" s="11" t="str">
        <f>IFERROR(VLOOKUP($R260,F:$Q,12,0),"")</f>
        <v/>
      </c>
      <c r="U260" s="11" t="str">
        <f>IFERROR(VLOOKUP($R260,G:$Q,11,0),"")</f>
        <v/>
      </c>
      <c r="V260" s="11" t="str">
        <f>IFERROR(VLOOKUP($R260,H:$Q,10,0),"")</f>
        <v/>
      </c>
      <c r="W260" s="11" t="str">
        <f>IFERROR(VLOOKUP($R260,I:$Q,9,0),"")</f>
        <v/>
      </c>
      <c r="X260" s="11" t="str">
        <f>IFERROR(VLOOKUP($R260,J:$Q,8,0),"")</f>
        <v/>
      </c>
      <c r="Y260" s="11" t="str">
        <f>IFERROR(VLOOKUP($R260,K:$Q,7,0),"")</f>
        <v/>
      </c>
      <c r="Z260" s="11" t="str">
        <f>IFERROR(VLOOKUP($R260,L:$Q,6,0),"")</f>
        <v/>
      </c>
      <c r="AA260" s="11" t="str">
        <f>IFERROR(VLOOKUP($R260,M:$Q,5,0),"")</f>
        <v/>
      </c>
      <c r="AB260" s="11" t="str">
        <f>IFERROR(VLOOKUP($R260,N:$Q,4,0),"")</f>
        <v/>
      </c>
      <c r="AC260" s="11" t="str">
        <f>IFERROR(VLOOKUP($R260,O:$Q,3,0),"")</f>
        <v/>
      </c>
      <c r="AD260" s="11" t="str">
        <f>IFERROR(VLOOKUP($R260,P:$Q,2,0),"")</f>
        <v/>
      </c>
    </row>
    <row r="261" spans="1:30" x14ac:dyDescent="0.15">
      <c r="A261" s="9">
        <f>'AB Touchpoint System Workbook'!Z272</f>
        <v>43313</v>
      </c>
      <c r="B261" s="11">
        <f t="shared" si="8"/>
        <v>8</v>
      </c>
      <c r="C261" s="12" t="s">
        <v>27</v>
      </c>
      <c r="D261" s="12" t="e">
        <f>Q261&amp;C261&amp;'AB Touchpoint System Workbook'!#REF!</f>
        <v>#REF!</v>
      </c>
      <c r="E261" s="12" t="b">
        <f>IF(ISNUMBER(SEARCH(S$1,$D261)),MAX(E$1:E260)+1)</f>
        <v>0</v>
      </c>
      <c r="F261" s="12" t="b">
        <f>IF(ISNUMBER(SEARCH(T$1,$D261)),MAX(F$1:F260)+1)</f>
        <v>0</v>
      </c>
      <c r="G261" s="12" t="b">
        <f>IF(ISNUMBER(SEARCH(U$1,$D261)),MAX(G$1:G260)+1)</f>
        <v>0</v>
      </c>
      <c r="H261" s="12" t="b">
        <f>IF(ISNUMBER(SEARCH(V$1,$D261)),MAX(H$1:H260)+1)</f>
        <v>0</v>
      </c>
      <c r="I261" s="12" t="b">
        <f>IF(ISNUMBER(SEARCH(W$1,$D261)),MAX(I$1:I260)+1)</f>
        <v>0</v>
      </c>
      <c r="J261" s="12" t="b">
        <f>IF(ISNUMBER(SEARCH(X$1,$D261)),MAX(J$1:J260)+1)</f>
        <v>0</v>
      </c>
      <c r="K261" s="12" t="b">
        <f>IF(ISNUMBER(SEARCH(Y$1,$D261)),MAX(K$1:K260)+1)</f>
        <v>0</v>
      </c>
      <c r="L261" s="12" t="b">
        <f>IF(ISNUMBER(SEARCH(Z$1,$D261)),MAX(L$1:L260)+1)</f>
        <v>0</v>
      </c>
      <c r="M261" s="12" t="b">
        <f>IF(ISNUMBER(SEARCH(AA$1,$D261)),MAX(M$1:M260)+1)</f>
        <v>0</v>
      </c>
      <c r="N261" s="12" t="b">
        <f>IF(ISNUMBER(SEARCH(AB$1,$D261)),MAX(N$1:N260)+1)</f>
        <v>0</v>
      </c>
      <c r="O261" s="12" t="b">
        <f>IF(ISNUMBER(SEARCH(AC$1,$D261)),MAX(O$1:O260)+1)</f>
        <v>0</v>
      </c>
      <c r="P261" s="12" t="b">
        <f>IF(ISNUMBER(SEARCH(AD$1,$D261)),MAX(P$1:P260)+1)</f>
        <v>0</v>
      </c>
      <c r="Q261" s="12" t="str">
        <f>'AB Touchpoint System Workbook'!K272</f>
        <v>Client 260</v>
      </c>
      <c r="R261" s="13">
        <f t="shared" si="9"/>
        <v>260</v>
      </c>
      <c r="S261" s="11" t="str">
        <f>IFERROR(VLOOKUP($R261,E:$Q,13,0),"")</f>
        <v/>
      </c>
      <c r="T261" s="11" t="str">
        <f>IFERROR(VLOOKUP($R261,F:$Q,12,0),"")</f>
        <v/>
      </c>
      <c r="U261" s="11" t="str">
        <f>IFERROR(VLOOKUP($R261,G:$Q,11,0),"")</f>
        <v/>
      </c>
      <c r="V261" s="11" t="str">
        <f>IFERROR(VLOOKUP($R261,H:$Q,10,0),"")</f>
        <v/>
      </c>
      <c r="W261" s="11" t="str">
        <f>IFERROR(VLOOKUP($R261,I:$Q,9,0),"")</f>
        <v/>
      </c>
      <c r="X261" s="11" t="str">
        <f>IFERROR(VLOOKUP($R261,J:$Q,8,0),"")</f>
        <v/>
      </c>
      <c r="Y261" s="11" t="str">
        <f>IFERROR(VLOOKUP($R261,K:$Q,7,0),"")</f>
        <v/>
      </c>
      <c r="Z261" s="11" t="str">
        <f>IFERROR(VLOOKUP($R261,L:$Q,6,0),"")</f>
        <v/>
      </c>
      <c r="AA261" s="11" t="str">
        <f>IFERROR(VLOOKUP($R261,M:$Q,5,0),"")</f>
        <v/>
      </c>
      <c r="AB261" s="11" t="str">
        <f>IFERROR(VLOOKUP($R261,N:$Q,4,0),"")</f>
        <v/>
      </c>
      <c r="AC261" s="11" t="str">
        <f>IFERROR(VLOOKUP($R261,O:$Q,3,0),"")</f>
        <v/>
      </c>
      <c r="AD261" s="11" t="str">
        <f>IFERROR(VLOOKUP($R261,P:$Q,2,0),"")</f>
        <v/>
      </c>
    </row>
    <row r="262" spans="1:30" x14ac:dyDescent="0.15">
      <c r="A262" s="9">
        <f>'AB Touchpoint System Workbook'!Z273</f>
        <v>43344</v>
      </c>
      <c r="B262" s="11">
        <f t="shared" si="8"/>
        <v>9</v>
      </c>
      <c r="C262" s="12" t="s">
        <v>28</v>
      </c>
      <c r="D262" s="12" t="e">
        <f>Q262&amp;C262&amp;'AB Touchpoint System Workbook'!#REF!</f>
        <v>#REF!</v>
      </c>
      <c r="E262" s="12" t="b">
        <f>IF(ISNUMBER(SEARCH(S$1,$D262)),MAX(E$1:E261)+1)</f>
        <v>0</v>
      </c>
      <c r="F262" s="12" t="b">
        <f>IF(ISNUMBER(SEARCH(T$1,$D262)),MAX(F$1:F261)+1)</f>
        <v>0</v>
      </c>
      <c r="G262" s="12" t="b">
        <f>IF(ISNUMBER(SEARCH(U$1,$D262)),MAX(G$1:G261)+1)</f>
        <v>0</v>
      </c>
      <c r="H262" s="12" t="b">
        <f>IF(ISNUMBER(SEARCH(V$1,$D262)),MAX(H$1:H261)+1)</f>
        <v>0</v>
      </c>
      <c r="I262" s="12" t="b">
        <f>IF(ISNUMBER(SEARCH(W$1,$D262)),MAX(I$1:I261)+1)</f>
        <v>0</v>
      </c>
      <c r="J262" s="12" t="b">
        <f>IF(ISNUMBER(SEARCH(X$1,$D262)),MAX(J$1:J261)+1)</f>
        <v>0</v>
      </c>
      <c r="K262" s="12" t="b">
        <f>IF(ISNUMBER(SEARCH(Y$1,$D262)),MAX(K$1:K261)+1)</f>
        <v>0</v>
      </c>
      <c r="L262" s="12" t="b">
        <f>IF(ISNUMBER(SEARCH(Z$1,$D262)),MAX(L$1:L261)+1)</f>
        <v>0</v>
      </c>
      <c r="M262" s="12" t="b">
        <f>IF(ISNUMBER(SEARCH(AA$1,$D262)),MAX(M$1:M261)+1)</f>
        <v>0</v>
      </c>
      <c r="N262" s="12" t="b">
        <f>IF(ISNUMBER(SEARCH(AB$1,$D262)),MAX(N$1:N261)+1)</f>
        <v>0</v>
      </c>
      <c r="O262" s="12" t="b">
        <f>IF(ISNUMBER(SEARCH(AC$1,$D262)),MAX(O$1:O261)+1)</f>
        <v>0</v>
      </c>
      <c r="P262" s="12" t="b">
        <f>IF(ISNUMBER(SEARCH(AD$1,$D262)),MAX(P$1:P261)+1)</f>
        <v>0</v>
      </c>
      <c r="Q262" s="12" t="str">
        <f>'AB Touchpoint System Workbook'!K273</f>
        <v>Client 261</v>
      </c>
      <c r="R262" s="13">
        <f t="shared" si="9"/>
        <v>261</v>
      </c>
      <c r="S262" s="11" t="str">
        <f>IFERROR(VLOOKUP($R262,E:$Q,13,0),"")</f>
        <v/>
      </c>
      <c r="T262" s="11" t="str">
        <f>IFERROR(VLOOKUP($R262,F:$Q,12,0),"")</f>
        <v/>
      </c>
      <c r="U262" s="11" t="str">
        <f>IFERROR(VLOOKUP($R262,G:$Q,11,0),"")</f>
        <v/>
      </c>
      <c r="V262" s="11" t="str">
        <f>IFERROR(VLOOKUP($R262,H:$Q,10,0),"")</f>
        <v/>
      </c>
      <c r="W262" s="11" t="str">
        <f>IFERROR(VLOOKUP($R262,I:$Q,9,0),"")</f>
        <v/>
      </c>
      <c r="X262" s="11" t="str">
        <f>IFERROR(VLOOKUP($R262,J:$Q,8,0),"")</f>
        <v/>
      </c>
      <c r="Y262" s="11" t="str">
        <f>IFERROR(VLOOKUP($R262,K:$Q,7,0),"")</f>
        <v/>
      </c>
      <c r="Z262" s="11" t="str">
        <f>IFERROR(VLOOKUP($R262,L:$Q,6,0),"")</f>
        <v/>
      </c>
      <c r="AA262" s="11" t="str">
        <f>IFERROR(VLOOKUP($R262,M:$Q,5,0),"")</f>
        <v/>
      </c>
      <c r="AB262" s="11" t="str">
        <f>IFERROR(VLOOKUP($R262,N:$Q,4,0),"")</f>
        <v/>
      </c>
      <c r="AC262" s="11" t="str">
        <f>IFERROR(VLOOKUP($R262,O:$Q,3,0),"")</f>
        <v/>
      </c>
      <c r="AD262" s="11" t="str">
        <f>IFERROR(VLOOKUP($R262,P:$Q,2,0),"")</f>
        <v/>
      </c>
    </row>
    <row r="263" spans="1:30" x14ac:dyDescent="0.15">
      <c r="A263" s="9">
        <f>'AB Touchpoint System Workbook'!Z274</f>
        <v>43374</v>
      </c>
      <c r="B263" s="11">
        <f t="shared" si="8"/>
        <v>10</v>
      </c>
      <c r="C263" s="12" t="s">
        <v>1</v>
      </c>
      <c r="D263" s="12" t="e">
        <f>Q263&amp;C263&amp;'AB Touchpoint System Workbook'!#REF!</f>
        <v>#REF!</v>
      </c>
      <c r="E263" s="12" t="b">
        <f>IF(ISNUMBER(SEARCH(S$1,$D263)),MAX(E$1:E262)+1)</f>
        <v>0</v>
      </c>
      <c r="F263" s="12" t="b">
        <f>IF(ISNUMBER(SEARCH(T$1,$D263)),MAX(F$1:F262)+1)</f>
        <v>0</v>
      </c>
      <c r="G263" s="12" t="b">
        <f>IF(ISNUMBER(SEARCH(U$1,$D263)),MAX(G$1:G262)+1)</f>
        <v>0</v>
      </c>
      <c r="H263" s="12" t="b">
        <f>IF(ISNUMBER(SEARCH(V$1,$D263)),MAX(H$1:H262)+1)</f>
        <v>0</v>
      </c>
      <c r="I263" s="12" t="b">
        <f>IF(ISNUMBER(SEARCH(W$1,$D263)),MAX(I$1:I262)+1)</f>
        <v>0</v>
      </c>
      <c r="J263" s="12" t="b">
        <f>IF(ISNUMBER(SEARCH(X$1,$D263)),MAX(J$1:J262)+1)</f>
        <v>0</v>
      </c>
      <c r="K263" s="12" t="b">
        <f>IF(ISNUMBER(SEARCH(Y$1,$D263)),MAX(K$1:K262)+1)</f>
        <v>0</v>
      </c>
      <c r="L263" s="12" t="b">
        <f>IF(ISNUMBER(SEARCH(Z$1,$D263)),MAX(L$1:L262)+1)</f>
        <v>0</v>
      </c>
      <c r="M263" s="12" t="b">
        <f>IF(ISNUMBER(SEARCH(AA$1,$D263)),MAX(M$1:M262)+1)</f>
        <v>0</v>
      </c>
      <c r="N263" s="12" t="b">
        <f>IF(ISNUMBER(SEARCH(AB$1,$D263)),MAX(N$1:N262)+1)</f>
        <v>0</v>
      </c>
      <c r="O263" s="12" t="b">
        <f>IF(ISNUMBER(SEARCH(AC$1,$D263)),MAX(O$1:O262)+1)</f>
        <v>0</v>
      </c>
      <c r="P263" s="12" t="b">
        <f>IF(ISNUMBER(SEARCH(AD$1,$D263)),MAX(P$1:P262)+1)</f>
        <v>0</v>
      </c>
      <c r="Q263" s="12" t="str">
        <f>'AB Touchpoint System Workbook'!K274</f>
        <v>Client 262</v>
      </c>
      <c r="R263" s="13">
        <f t="shared" si="9"/>
        <v>262</v>
      </c>
      <c r="S263" s="11" t="str">
        <f>IFERROR(VLOOKUP($R263,E:$Q,13,0),"")</f>
        <v/>
      </c>
      <c r="T263" s="11" t="str">
        <f>IFERROR(VLOOKUP($R263,F:$Q,12,0),"")</f>
        <v/>
      </c>
      <c r="U263" s="11" t="str">
        <f>IFERROR(VLOOKUP($R263,G:$Q,11,0),"")</f>
        <v/>
      </c>
      <c r="V263" s="11" t="str">
        <f>IFERROR(VLOOKUP($R263,H:$Q,10,0),"")</f>
        <v/>
      </c>
      <c r="W263" s="11" t="str">
        <f>IFERROR(VLOOKUP($R263,I:$Q,9,0),"")</f>
        <v/>
      </c>
      <c r="X263" s="11" t="str">
        <f>IFERROR(VLOOKUP($R263,J:$Q,8,0),"")</f>
        <v/>
      </c>
      <c r="Y263" s="11" t="str">
        <f>IFERROR(VLOOKUP($R263,K:$Q,7,0),"")</f>
        <v/>
      </c>
      <c r="Z263" s="11" t="str">
        <f>IFERROR(VLOOKUP($R263,L:$Q,6,0),"")</f>
        <v/>
      </c>
      <c r="AA263" s="11" t="str">
        <f>IFERROR(VLOOKUP($R263,M:$Q,5,0),"")</f>
        <v/>
      </c>
      <c r="AB263" s="11" t="str">
        <f>IFERROR(VLOOKUP($R263,N:$Q,4,0),"")</f>
        <v/>
      </c>
      <c r="AC263" s="11" t="str">
        <f>IFERROR(VLOOKUP($R263,O:$Q,3,0),"")</f>
        <v/>
      </c>
      <c r="AD263" s="11" t="str">
        <f>IFERROR(VLOOKUP($R263,P:$Q,2,0),"")</f>
        <v/>
      </c>
    </row>
    <row r="264" spans="1:30" x14ac:dyDescent="0.15">
      <c r="A264" s="9">
        <f>'AB Touchpoint System Workbook'!Z275</f>
        <v>43405</v>
      </c>
      <c r="B264" s="11">
        <f t="shared" si="8"/>
        <v>11</v>
      </c>
      <c r="C264" s="12" t="s">
        <v>18</v>
      </c>
      <c r="D264" s="12" t="e">
        <f>Q264&amp;C264&amp;'AB Touchpoint System Workbook'!#REF!</f>
        <v>#REF!</v>
      </c>
      <c r="E264" s="12" t="b">
        <f>IF(ISNUMBER(SEARCH(S$1,$D264)),MAX(E$1:E263)+1)</f>
        <v>0</v>
      </c>
      <c r="F264" s="12" t="b">
        <f>IF(ISNUMBER(SEARCH(T$1,$D264)),MAX(F$1:F263)+1)</f>
        <v>0</v>
      </c>
      <c r="G264" s="12" t="b">
        <f>IF(ISNUMBER(SEARCH(U$1,$D264)),MAX(G$1:G263)+1)</f>
        <v>0</v>
      </c>
      <c r="H264" s="12" t="b">
        <f>IF(ISNUMBER(SEARCH(V$1,$D264)),MAX(H$1:H263)+1)</f>
        <v>0</v>
      </c>
      <c r="I264" s="12" t="b">
        <f>IF(ISNUMBER(SEARCH(W$1,$D264)),MAX(I$1:I263)+1)</f>
        <v>0</v>
      </c>
      <c r="J264" s="12" t="b">
        <f>IF(ISNUMBER(SEARCH(X$1,$D264)),MAX(J$1:J263)+1)</f>
        <v>0</v>
      </c>
      <c r="K264" s="12" t="b">
        <f>IF(ISNUMBER(SEARCH(Y$1,$D264)),MAX(K$1:K263)+1)</f>
        <v>0</v>
      </c>
      <c r="L264" s="12" t="b">
        <f>IF(ISNUMBER(SEARCH(Z$1,$D264)),MAX(L$1:L263)+1)</f>
        <v>0</v>
      </c>
      <c r="M264" s="12" t="b">
        <f>IF(ISNUMBER(SEARCH(AA$1,$D264)),MAX(M$1:M263)+1)</f>
        <v>0</v>
      </c>
      <c r="N264" s="12" t="b">
        <f>IF(ISNUMBER(SEARCH(AB$1,$D264)),MAX(N$1:N263)+1)</f>
        <v>0</v>
      </c>
      <c r="O264" s="12" t="b">
        <f>IF(ISNUMBER(SEARCH(AC$1,$D264)),MAX(O$1:O263)+1)</f>
        <v>0</v>
      </c>
      <c r="P264" s="12" t="b">
        <f>IF(ISNUMBER(SEARCH(AD$1,$D264)),MAX(P$1:P263)+1)</f>
        <v>0</v>
      </c>
      <c r="Q264" s="12" t="str">
        <f>'AB Touchpoint System Workbook'!K275</f>
        <v>Client 263</v>
      </c>
      <c r="R264" s="13">
        <f t="shared" si="9"/>
        <v>263</v>
      </c>
      <c r="S264" s="11" t="str">
        <f>IFERROR(VLOOKUP($R264,E:$Q,13,0),"")</f>
        <v/>
      </c>
      <c r="T264" s="11" t="str">
        <f>IFERROR(VLOOKUP($R264,F:$Q,12,0),"")</f>
        <v/>
      </c>
      <c r="U264" s="11" t="str">
        <f>IFERROR(VLOOKUP($R264,G:$Q,11,0),"")</f>
        <v/>
      </c>
      <c r="V264" s="11" t="str">
        <f>IFERROR(VLOOKUP($R264,H:$Q,10,0),"")</f>
        <v/>
      </c>
      <c r="W264" s="11" t="str">
        <f>IFERROR(VLOOKUP($R264,I:$Q,9,0),"")</f>
        <v/>
      </c>
      <c r="X264" s="11" t="str">
        <f>IFERROR(VLOOKUP($R264,J:$Q,8,0),"")</f>
        <v/>
      </c>
      <c r="Y264" s="11" t="str">
        <f>IFERROR(VLOOKUP($R264,K:$Q,7,0),"")</f>
        <v/>
      </c>
      <c r="Z264" s="11" t="str">
        <f>IFERROR(VLOOKUP($R264,L:$Q,6,0),"")</f>
        <v/>
      </c>
      <c r="AA264" s="11" t="str">
        <f>IFERROR(VLOOKUP($R264,M:$Q,5,0),"")</f>
        <v/>
      </c>
      <c r="AB264" s="11" t="str">
        <f>IFERROR(VLOOKUP($R264,N:$Q,4,0),"")</f>
        <v/>
      </c>
      <c r="AC264" s="11" t="str">
        <f>IFERROR(VLOOKUP($R264,O:$Q,3,0),"")</f>
        <v/>
      </c>
      <c r="AD264" s="11" t="str">
        <f>IFERROR(VLOOKUP($R264,P:$Q,2,0),"")</f>
        <v/>
      </c>
    </row>
    <row r="265" spans="1:30" x14ac:dyDescent="0.15">
      <c r="A265" s="9">
        <f>'AB Touchpoint System Workbook'!Z276</f>
        <v>43435</v>
      </c>
      <c r="B265" s="11">
        <f t="shared" si="8"/>
        <v>12</v>
      </c>
      <c r="C265" s="12" t="s">
        <v>19</v>
      </c>
      <c r="D265" s="12" t="e">
        <f>Q265&amp;C265&amp;'AB Touchpoint System Workbook'!#REF!</f>
        <v>#REF!</v>
      </c>
      <c r="E265" s="12" t="b">
        <f>IF(ISNUMBER(SEARCH(S$1,$D265)),MAX(E$1:E264)+1)</f>
        <v>0</v>
      </c>
      <c r="F265" s="12" t="b">
        <f>IF(ISNUMBER(SEARCH(T$1,$D265)),MAX(F$1:F264)+1)</f>
        <v>0</v>
      </c>
      <c r="G265" s="12" t="b">
        <f>IF(ISNUMBER(SEARCH(U$1,$D265)),MAX(G$1:G264)+1)</f>
        <v>0</v>
      </c>
      <c r="H265" s="12" t="b">
        <f>IF(ISNUMBER(SEARCH(V$1,$D265)),MAX(H$1:H264)+1)</f>
        <v>0</v>
      </c>
      <c r="I265" s="12" t="b">
        <f>IF(ISNUMBER(SEARCH(W$1,$D265)),MAX(I$1:I264)+1)</f>
        <v>0</v>
      </c>
      <c r="J265" s="12" t="b">
        <f>IF(ISNUMBER(SEARCH(X$1,$D265)),MAX(J$1:J264)+1)</f>
        <v>0</v>
      </c>
      <c r="K265" s="12" t="b">
        <f>IF(ISNUMBER(SEARCH(Y$1,$D265)),MAX(K$1:K264)+1)</f>
        <v>0</v>
      </c>
      <c r="L265" s="12" t="b">
        <f>IF(ISNUMBER(SEARCH(Z$1,$D265)),MAX(L$1:L264)+1)</f>
        <v>0</v>
      </c>
      <c r="M265" s="12" t="b">
        <f>IF(ISNUMBER(SEARCH(AA$1,$D265)),MAX(M$1:M264)+1)</f>
        <v>0</v>
      </c>
      <c r="N265" s="12" t="b">
        <f>IF(ISNUMBER(SEARCH(AB$1,$D265)),MAX(N$1:N264)+1)</f>
        <v>0</v>
      </c>
      <c r="O265" s="12" t="b">
        <f>IF(ISNUMBER(SEARCH(AC$1,$D265)),MAX(O$1:O264)+1)</f>
        <v>0</v>
      </c>
      <c r="P265" s="12" t="b">
        <f>IF(ISNUMBER(SEARCH(AD$1,$D265)),MAX(P$1:P264)+1)</f>
        <v>0</v>
      </c>
      <c r="Q265" s="12" t="str">
        <f>'AB Touchpoint System Workbook'!K276</f>
        <v>Client 264</v>
      </c>
      <c r="R265" s="13">
        <f t="shared" si="9"/>
        <v>264</v>
      </c>
      <c r="S265" s="11" t="str">
        <f>IFERROR(VLOOKUP($R265,E:$Q,13,0),"")</f>
        <v/>
      </c>
      <c r="T265" s="11" t="str">
        <f>IFERROR(VLOOKUP($R265,F:$Q,12,0),"")</f>
        <v/>
      </c>
      <c r="U265" s="11" t="str">
        <f>IFERROR(VLOOKUP($R265,G:$Q,11,0),"")</f>
        <v/>
      </c>
      <c r="V265" s="11" t="str">
        <f>IFERROR(VLOOKUP($R265,H:$Q,10,0),"")</f>
        <v/>
      </c>
      <c r="W265" s="11" t="str">
        <f>IFERROR(VLOOKUP($R265,I:$Q,9,0),"")</f>
        <v/>
      </c>
      <c r="X265" s="11" t="str">
        <f>IFERROR(VLOOKUP($R265,J:$Q,8,0),"")</f>
        <v/>
      </c>
      <c r="Y265" s="11" t="str">
        <f>IFERROR(VLOOKUP($R265,K:$Q,7,0),"")</f>
        <v/>
      </c>
      <c r="Z265" s="11" t="str">
        <f>IFERROR(VLOOKUP($R265,L:$Q,6,0),"")</f>
        <v/>
      </c>
      <c r="AA265" s="11" t="str">
        <f>IFERROR(VLOOKUP($R265,M:$Q,5,0),"")</f>
        <v/>
      </c>
      <c r="AB265" s="11" t="str">
        <f>IFERROR(VLOOKUP($R265,N:$Q,4,0),"")</f>
        <v/>
      </c>
      <c r="AC265" s="11" t="str">
        <f>IFERROR(VLOOKUP($R265,O:$Q,3,0),"")</f>
        <v/>
      </c>
      <c r="AD265" s="11" t="str">
        <f>IFERROR(VLOOKUP($R265,P:$Q,2,0),"")</f>
        <v/>
      </c>
    </row>
    <row r="266" spans="1:30" x14ac:dyDescent="0.15">
      <c r="A266" s="9">
        <f>'AB Touchpoint System Workbook'!Z277</f>
        <v>43101</v>
      </c>
      <c r="B266" s="11">
        <f t="shared" si="8"/>
        <v>1</v>
      </c>
      <c r="C266" s="12" t="s">
        <v>20</v>
      </c>
      <c r="D266" s="12" t="e">
        <f>Q266&amp;C266&amp;'AB Touchpoint System Workbook'!#REF!</f>
        <v>#REF!</v>
      </c>
      <c r="E266" s="12" t="b">
        <f>IF(ISNUMBER(SEARCH(S$1,$D266)),MAX(E$1:E265)+1)</f>
        <v>0</v>
      </c>
      <c r="F266" s="12" t="b">
        <f>IF(ISNUMBER(SEARCH(T$1,$D266)),MAX(F$1:F265)+1)</f>
        <v>0</v>
      </c>
      <c r="G266" s="12" t="b">
        <f>IF(ISNUMBER(SEARCH(U$1,$D266)),MAX(G$1:G265)+1)</f>
        <v>0</v>
      </c>
      <c r="H266" s="12" t="b">
        <f>IF(ISNUMBER(SEARCH(V$1,$D266)),MAX(H$1:H265)+1)</f>
        <v>0</v>
      </c>
      <c r="I266" s="12" t="b">
        <f>IF(ISNUMBER(SEARCH(W$1,$D266)),MAX(I$1:I265)+1)</f>
        <v>0</v>
      </c>
      <c r="J266" s="12" t="b">
        <f>IF(ISNUMBER(SEARCH(X$1,$D266)),MAX(J$1:J265)+1)</f>
        <v>0</v>
      </c>
      <c r="K266" s="12" t="b">
        <f>IF(ISNUMBER(SEARCH(Y$1,$D266)),MAX(K$1:K265)+1)</f>
        <v>0</v>
      </c>
      <c r="L266" s="12" t="b">
        <f>IF(ISNUMBER(SEARCH(Z$1,$D266)),MAX(L$1:L265)+1)</f>
        <v>0</v>
      </c>
      <c r="M266" s="12" t="b">
        <f>IF(ISNUMBER(SEARCH(AA$1,$D266)),MAX(M$1:M265)+1)</f>
        <v>0</v>
      </c>
      <c r="N266" s="12" t="b">
        <f>IF(ISNUMBER(SEARCH(AB$1,$D266)),MAX(N$1:N265)+1)</f>
        <v>0</v>
      </c>
      <c r="O266" s="12" t="b">
        <f>IF(ISNUMBER(SEARCH(AC$1,$D266)),MAX(O$1:O265)+1)</f>
        <v>0</v>
      </c>
      <c r="P266" s="12" t="b">
        <f>IF(ISNUMBER(SEARCH(AD$1,$D266)),MAX(P$1:P265)+1)</f>
        <v>0</v>
      </c>
      <c r="Q266" s="12" t="str">
        <f>'AB Touchpoint System Workbook'!K277</f>
        <v>Client 265</v>
      </c>
      <c r="R266" s="13">
        <f t="shared" si="9"/>
        <v>265</v>
      </c>
      <c r="S266" s="11" t="str">
        <f>IFERROR(VLOOKUP($R266,E:$Q,13,0),"")</f>
        <v/>
      </c>
      <c r="T266" s="11" t="str">
        <f>IFERROR(VLOOKUP($R266,F:$Q,12,0),"")</f>
        <v/>
      </c>
      <c r="U266" s="11" t="str">
        <f>IFERROR(VLOOKUP($R266,G:$Q,11,0),"")</f>
        <v/>
      </c>
      <c r="V266" s="11" t="str">
        <f>IFERROR(VLOOKUP($R266,H:$Q,10,0),"")</f>
        <v/>
      </c>
      <c r="W266" s="11" t="str">
        <f>IFERROR(VLOOKUP($R266,I:$Q,9,0),"")</f>
        <v/>
      </c>
      <c r="X266" s="11" t="str">
        <f>IFERROR(VLOOKUP($R266,J:$Q,8,0),"")</f>
        <v/>
      </c>
      <c r="Y266" s="11" t="str">
        <f>IFERROR(VLOOKUP($R266,K:$Q,7,0),"")</f>
        <v/>
      </c>
      <c r="Z266" s="11" t="str">
        <f>IFERROR(VLOOKUP($R266,L:$Q,6,0),"")</f>
        <v/>
      </c>
      <c r="AA266" s="11" t="str">
        <f>IFERROR(VLOOKUP($R266,M:$Q,5,0),"")</f>
        <v/>
      </c>
      <c r="AB266" s="11" t="str">
        <f>IFERROR(VLOOKUP($R266,N:$Q,4,0),"")</f>
        <v/>
      </c>
      <c r="AC266" s="11" t="str">
        <f>IFERROR(VLOOKUP($R266,O:$Q,3,0),"")</f>
        <v/>
      </c>
      <c r="AD266" s="11" t="str">
        <f>IFERROR(VLOOKUP($R266,P:$Q,2,0),"")</f>
        <v/>
      </c>
    </row>
    <row r="267" spans="1:30" x14ac:dyDescent="0.15">
      <c r="A267" s="9">
        <f>'AB Touchpoint System Workbook'!Z278</f>
        <v>43132</v>
      </c>
      <c r="B267" s="11">
        <f t="shared" si="8"/>
        <v>2</v>
      </c>
      <c r="C267" s="12" t="s">
        <v>21</v>
      </c>
      <c r="D267" s="12" t="e">
        <f>Q267&amp;C267&amp;'AB Touchpoint System Workbook'!#REF!</f>
        <v>#REF!</v>
      </c>
      <c r="E267" s="12" t="b">
        <f>IF(ISNUMBER(SEARCH(S$1,$D267)),MAX(E$1:E266)+1)</f>
        <v>0</v>
      </c>
      <c r="F267" s="12" t="b">
        <f>IF(ISNUMBER(SEARCH(T$1,$D267)),MAX(F$1:F266)+1)</f>
        <v>0</v>
      </c>
      <c r="G267" s="12" t="b">
        <f>IF(ISNUMBER(SEARCH(U$1,$D267)),MAX(G$1:G266)+1)</f>
        <v>0</v>
      </c>
      <c r="H267" s="12" t="b">
        <f>IF(ISNUMBER(SEARCH(V$1,$D267)),MAX(H$1:H266)+1)</f>
        <v>0</v>
      </c>
      <c r="I267" s="12" t="b">
        <f>IF(ISNUMBER(SEARCH(W$1,$D267)),MAX(I$1:I266)+1)</f>
        <v>0</v>
      </c>
      <c r="J267" s="12" t="b">
        <f>IF(ISNUMBER(SEARCH(X$1,$D267)),MAX(J$1:J266)+1)</f>
        <v>0</v>
      </c>
      <c r="K267" s="12" t="b">
        <f>IF(ISNUMBER(SEARCH(Y$1,$D267)),MAX(K$1:K266)+1)</f>
        <v>0</v>
      </c>
      <c r="L267" s="12" t="b">
        <f>IF(ISNUMBER(SEARCH(Z$1,$D267)),MAX(L$1:L266)+1)</f>
        <v>0</v>
      </c>
      <c r="M267" s="12" t="b">
        <f>IF(ISNUMBER(SEARCH(AA$1,$D267)),MAX(M$1:M266)+1)</f>
        <v>0</v>
      </c>
      <c r="N267" s="12" t="b">
        <f>IF(ISNUMBER(SEARCH(AB$1,$D267)),MAX(N$1:N266)+1)</f>
        <v>0</v>
      </c>
      <c r="O267" s="12" t="b">
        <f>IF(ISNUMBER(SEARCH(AC$1,$D267)),MAX(O$1:O266)+1)</f>
        <v>0</v>
      </c>
      <c r="P267" s="12" t="b">
        <f>IF(ISNUMBER(SEARCH(AD$1,$D267)),MAX(P$1:P266)+1)</f>
        <v>0</v>
      </c>
      <c r="Q267" s="12" t="str">
        <f>'AB Touchpoint System Workbook'!K278</f>
        <v>Client 266</v>
      </c>
      <c r="R267" s="13">
        <f t="shared" si="9"/>
        <v>266</v>
      </c>
      <c r="S267" s="11" t="str">
        <f>IFERROR(VLOOKUP($R267,E:$Q,13,0),"")</f>
        <v/>
      </c>
      <c r="T267" s="11" t="str">
        <f>IFERROR(VLOOKUP($R267,F:$Q,12,0),"")</f>
        <v/>
      </c>
      <c r="U267" s="11" t="str">
        <f>IFERROR(VLOOKUP($R267,G:$Q,11,0),"")</f>
        <v/>
      </c>
      <c r="V267" s="11" t="str">
        <f>IFERROR(VLOOKUP($R267,H:$Q,10,0),"")</f>
        <v/>
      </c>
      <c r="W267" s="11" t="str">
        <f>IFERROR(VLOOKUP($R267,I:$Q,9,0),"")</f>
        <v/>
      </c>
      <c r="X267" s="11" t="str">
        <f>IFERROR(VLOOKUP($R267,J:$Q,8,0),"")</f>
        <v/>
      </c>
      <c r="Y267" s="11" t="str">
        <f>IFERROR(VLOOKUP($R267,K:$Q,7,0),"")</f>
        <v/>
      </c>
      <c r="Z267" s="11" t="str">
        <f>IFERROR(VLOOKUP($R267,L:$Q,6,0),"")</f>
        <v/>
      </c>
      <c r="AA267" s="11" t="str">
        <f>IFERROR(VLOOKUP($R267,M:$Q,5,0),"")</f>
        <v/>
      </c>
      <c r="AB267" s="11" t="str">
        <f>IFERROR(VLOOKUP($R267,N:$Q,4,0),"")</f>
        <v/>
      </c>
      <c r="AC267" s="11" t="str">
        <f>IFERROR(VLOOKUP($R267,O:$Q,3,0),"")</f>
        <v/>
      </c>
      <c r="AD267" s="11" t="str">
        <f>IFERROR(VLOOKUP($R267,P:$Q,2,0),"")</f>
        <v/>
      </c>
    </row>
    <row r="268" spans="1:30" x14ac:dyDescent="0.15">
      <c r="A268" s="9">
        <f>'AB Touchpoint System Workbook'!Z279</f>
        <v>43160</v>
      </c>
      <c r="B268" s="11">
        <f t="shared" si="8"/>
        <v>3</v>
      </c>
      <c r="C268" s="12" t="s">
        <v>22</v>
      </c>
      <c r="D268" s="12" t="e">
        <f>Q268&amp;C268&amp;'AB Touchpoint System Workbook'!#REF!</f>
        <v>#REF!</v>
      </c>
      <c r="E268" s="12" t="b">
        <f>IF(ISNUMBER(SEARCH(S$1,$D268)),MAX(E$1:E267)+1)</f>
        <v>0</v>
      </c>
      <c r="F268" s="12" t="b">
        <f>IF(ISNUMBER(SEARCH(T$1,$D268)),MAX(F$1:F267)+1)</f>
        <v>0</v>
      </c>
      <c r="G268" s="12" t="b">
        <f>IF(ISNUMBER(SEARCH(U$1,$D268)),MAX(G$1:G267)+1)</f>
        <v>0</v>
      </c>
      <c r="H268" s="12" t="b">
        <f>IF(ISNUMBER(SEARCH(V$1,$D268)),MAX(H$1:H267)+1)</f>
        <v>0</v>
      </c>
      <c r="I268" s="12" t="b">
        <f>IF(ISNUMBER(SEARCH(W$1,$D268)),MAX(I$1:I267)+1)</f>
        <v>0</v>
      </c>
      <c r="J268" s="12" t="b">
        <f>IF(ISNUMBER(SEARCH(X$1,$D268)),MAX(J$1:J267)+1)</f>
        <v>0</v>
      </c>
      <c r="K268" s="12" t="b">
        <f>IF(ISNUMBER(SEARCH(Y$1,$D268)),MAX(K$1:K267)+1)</f>
        <v>0</v>
      </c>
      <c r="L268" s="12" t="b">
        <f>IF(ISNUMBER(SEARCH(Z$1,$D268)),MAX(L$1:L267)+1)</f>
        <v>0</v>
      </c>
      <c r="M268" s="12" t="b">
        <f>IF(ISNUMBER(SEARCH(AA$1,$D268)),MAX(M$1:M267)+1)</f>
        <v>0</v>
      </c>
      <c r="N268" s="12" t="b">
        <f>IF(ISNUMBER(SEARCH(AB$1,$D268)),MAX(N$1:N267)+1)</f>
        <v>0</v>
      </c>
      <c r="O268" s="12" t="b">
        <f>IF(ISNUMBER(SEARCH(AC$1,$D268)),MAX(O$1:O267)+1)</f>
        <v>0</v>
      </c>
      <c r="P268" s="12" t="b">
        <f>IF(ISNUMBER(SEARCH(AD$1,$D268)),MAX(P$1:P267)+1)</f>
        <v>0</v>
      </c>
      <c r="Q268" s="12" t="str">
        <f>'AB Touchpoint System Workbook'!K279</f>
        <v>Client 267</v>
      </c>
      <c r="R268" s="13">
        <f t="shared" si="9"/>
        <v>267</v>
      </c>
      <c r="S268" s="11" t="str">
        <f>IFERROR(VLOOKUP($R268,E:$Q,13,0),"")</f>
        <v/>
      </c>
      <c r="T268" s="11" t="str">
        <f>IFERROR(VLOOKUP($R268,F:$Q,12,0),"")</f>
        <v/>
      </c>
      <c r="U268" s="11" t="str">
        <f>IFERROR(VLOOKUP($R268,G:$Q,11,0),"")</f>
        <v/>
      </c>
      <c r="V268" s="11" t="str">
        <f>IFERROR(VLOOKUP($R268,H:$Q,10,0),"")</f>
        <v/>
      </c>
      <c r="W268" s="11" t="str">
        <f>IFERROR(VLOOKUP($R268,I:$Q,9,0),"")</f>
        <v/>
      </c>
      <c r="X268" s="11" t="str">
        <f>IFERROR(VLOOKUP($R268,J:$Q,8,0),"")</f>
        <v/>
      </c>
      <c r="Y268" s="11" t="str">
        <f>IFERROR(VLOOKUP($R268,K:$Q,7,0),"")</f>
        <v/>
      </c>
      <c r="Z268" s="11" t="str">
        <f>IFERROR(VLOOKUP($R268,L:$Q,6,0),"")</f>
        <v/>
      </c>
      <c r="AA268" s="11" t="str">
        <f>IFERROR(VLOOKUP($R268,M:$Q,5,0),"")</f>
        <v/>
      </c>
      <c r="AB268" s="11" t="str">
        <f>IFERROR(VLOOKUP($R268,N:$Q,4,0),"")</f>
        <v/>
      </c>
      <c r="AC268" s="11" t="str">
        <f>IFERROR(VLOOKUP($R268,O:$Q,3,0),"")</f>
        <v/>
      </c>
      <c r="AD268" s="11" t="str">
        <f>IFERROR(VLOOKUP($R268,P:$Q,2,0),"")</f>
        <v/>
      </c>
    </row>
    <row r="269" spans="1:30" x14ac:dyDescent="0.15">
      <c r="A269" s="9">
        <f>'AB Touchpoint System Workbook'!Z280</f>
        <v>43191</v>
      </c>
      <c r="B269" s="11">
        <f t="shared" si="8"/>
        <v>4</v>
      </c>
      <c r="C269" s="12" t="s">
        <v>23</v>
      </c>
      <c r="D269" s="12" t="e">
        <f>Q269&amp;C269&amp;'AB Touchpoint System Workbook'!#REF!</f>
        <v>#REF!</v>
      </c>
      <c r="E269" s="12" t="b">
        <f>IF(ISNUMBER(SEARCH(S$1,$D269)),MAX(E$1:E268)+1)</f>
        <v>0</v>
      </c>
      <c r="F269" s="12" t="b">
        <f>IF(ISNUMBER(SEARCH(T$1,$D269)),MAX(F$1:F268)+1)</f>
        <v>0</v>
      </c>
      <c r="G269" s="12" t="b">
        <f>IF(ISNUMBER(SEARCH(U$1,$D269)),MAX(G$1:G268)+1)</f>
        <v>0</v>
      </c>
      <c r="H269" s="12" t="b">
        <f>IF(ISNUMBER(SEARCH(V$1,$D269)),MAX(H$1:H268)+1)</f>
        <v>0</v>
      </c>
      <c r="I269" s="12" t="b">
        <f>IF(ISNUMBER(SEARCH(W$1,$D269)),MAX(I$1:I268)+1)</f>
        <v>0</v>
      </c>
      <c r="J269" s="12" t="b">
        <f>IF(ISNUMBER(SEARCH(X$1,$D269)),MAX(J$1:J268)+1)</f>
        <v>0</v>
      </c>
      <c r="K269" s="12" t="b">
        <f>IF(ISNUMBER(SEARCH(Y$1,$D269)),MAX(K$1:K268)+1)</f>
        <v>0</v>
      </c>
      <c r="L269" s="12" t="b">
        <f>IF(ISNUMBER(SEARCH(Z$1,$D269)),MAX(L$1:L268)+1)</f>
        <v>0</v>
      </c>
      <c r="M269" s="12" t="b">
        <f>IF(ISNUMBER(SEARCH(AA$1,$D269)),MAX(M$1:M268)+1)</f>
        <v>0</v>
      </c>
      <c r="N269" s="12" t="b">
        <f>IF(ISNUMBER(SEARCH(AB$1,$D269)),MAX(N$1:N268)+1)</f>
        <v>0</v>
      </c>
      <c r="O269" s="12" t="b">
        <f>IF(ISNUMBER(SEARCH(AC$1,$D269)),MAX(O$1:O268)+1)</f>
        <v>0</v>
      </c>
      <c r="P269" s="12" t="b">
        <f>IF(ISNUMBER(SEARCH(AD$1,$D269)),MAX(P$1:P268)+1)</f>
        <v>0</v>
      </c>
      <c r="Q269" s="12" t="str">
        <f>'AB Touchpoint System Workbook'!K280</f>
        <v>Client 268</v>
      </c>
      <c r="R269" s="13">
        <f t="shared" si="9"/>
        <v>268</v>
      </c>
      <c r="S269" s="11" t="str">
        <f>IFERROR(VLOOKUP($R269,E:$Q,13,0),"")</f>
        <v/>
      </c>
      <c r="T269" s="11" t="str">
        <f>IFERROR(VLOOKUP($R269,F:$Q,12,0),"")</f>
        <v/>
      </c>
      <c r="U269" s="11" t="str">
        <f>IFERROR(VLOOKUP($R269,G:$Q,11,0),"")</f>
        <v/>
      </c>
      <c r="V269" s="11" t="str">
        <f>IFERROR(VLOOKUP($R269,H:$Q,10,0),"")</f>
        <v/>
      </c>
      <c r="W269" s="11" t="str">
        <f>IFERROR(VLOOKUP($R269,I:$Q,9,0),"")</f>
        <v/>
      </c>
      <c r="X269" s="11" t="str">
        <f>IFERROR(VLOOKUP($R269,J:$Q,8,0),"")</f>
        <v/>
      </c>
      <c r="Y269" s="11" t="str">
        <f>IFERROR(VLOOKUP($R269,K:$Q,7,0),"")</f>
        <v/>
      </c>
      <c r="Z269" s="11" t="str">
        <f>IFERROR(VLOOKUP($R269,L:$Q,6,0),"")</f>
        <v/>
      </c>
      <c r="AA269" s="11" t="str">
        <f>IFERROR(VLOOKUP($R269,M:$Q,5,0),"")</f>
        <v/>
      </c>
      <c r="AB269" s="11" t="str">
        <f>IFERROR(VLOOKUP($R269,N:$Q,4,0),"")</f>
        <v/>
      </c>
      <c r="AC269" s="11" t="str">
        <f>IFERROR(VLOOKUP($R269,O:$Q,3,0),"")</f>
        <v/>
      </c>
      <c r="AD269" s="11" t="str">
        <f>IFERROR(VLOOKUP($R269,P:$Q,2,0),"")</f>
        <v/>
      </c>
    </row>
    <row r="270" spans="1:30" x14ac:dyDescent="0.15">
      <c r="A270" s="9">
        <f>'AB Touchpoint System Workbook'!Z281</f>
        <v>43221</v>
      </c>
      <c r="B270" s="11">
        <f t="shared" si="8"/>
        <v>5</v>
      </c>
      <c r="C270" s="12" t="s">
        <v>24</v>
      </c>
      <c r="D270" s="12" t="e">
        <f>Q270&amp;C270&amp;'AB Touchpoint System Workbook'!#REF!</f>
        <v>#REF!</v>
      </c>
      <c r="E270" s="12" t="b">
        <f>IF(ISNUMBER(SEARCH(S$1,$D270)),MAX(E$1:E269)+1)</f>
        <v>0</v>
      </c>
      <c r="F270" s="12" t="b">
        <f>IF(ISNUMBER(SEARCH(T$1,$D270)),MAX(F$1:F269)+1)</f>
        <v>0</v>
      </c>
      <c r="G270" s="12" t="b">
        <f>IF(ISNUMBER(SEARCH(U$1,$D270)),MAX(G$1:G269)+1)</f>
        <v>0</v>
      </c>
      <c r="H270" s="12" t="b">
        <f>IF(ISNUMBER(SEARCH(V$1,$D270)),MAX(H$1:H269)+1)</f>
        <v>0</v>
      </c>
      <c r="I270" s="12" t="b">
        <f>IF(ISNUMBER(SEARCH(W$1,$D270)),MAX(I$1:I269)+1)</f>
        <v>0</v>
      </c>
      <c r="J270" s="12" t="b">
        <f>IF(ISNUMBER(SEARCH(X$1,$D270)),MAX(J$1:J269)+1)</f>
        <v>0</v>
      </c>
      <c r="K270" s="12" t="b">
        <f>IF(ISNUMBER(SEARCH(Y$1,$D270)),MAX(K$1:K269)+1)</f>
        <v>0</v>
      </c>
      <c r="L270" s="12" t="b">
        <f>IF(ISNUMBER(SEARCH(Z$1,$D270)),MAX(L$1:L269)+1)</f>
        <v>0</v>
      </c>
      <c r="M270" s="12" t="b">
        <f>IF(ISNUMBER(SEARCH(AA$1,$D270)),MAX(M$1:M269)+1)</f>
        <v>0</v>
      </c>
      <c r="N270" s="12" t="b">
        <f>IF(ISNUMBER(SEARCH(AB$1,$D270)),MAX(N$1:N269)+1)</f>
        <v>0</v>
      </c>
      <c r="O270" s="12" t="b">
        <f>IF(ISNUMBER(SEARCH(AC$1,$D270)),MAX(O$1:O269)+1)</f>
        <v>0</v>
      </c>
      <c r="P270" s="12" t="b">
        <f>IF(ISNUMBER(SEARCH(AD$1,$D270)),MAX(P$1:P269)+1)</f>
        <v>0</v>
      </c>
      <c r="Q270" s="12" t="str">
        <f>'AB Touchpoint System Workbook'!K281</f>
        <v>Client 269</v>
      </c>
      <c r="R270" s="13">
        <f t="shared" si="9"/>
        <v>269</v>
      </c>
      <c r="S270" s="11" t="str">
        <f>IFERROR(VLOOKUP($R270,E:$Q,13,0),"")</f>
        <v/>
      </c>
      <c r="T270" s="11" t="str">
        <f>IFERROR(VLOOKUP($R270,F:$Q,12,0),"")</f>
        <v/>
      </c>
      <c r="U270" s="11" t="str">
        <f>IFERROR(VLOOKUP($R270,G:$Q,11,0),"")</f>
        <v/>
      </c>
      <c r="V270" s="11" t="str">
        <f>IFERROR(VLOOKUP($R270,H:$Q,10,0),"")</f>
        <v/>
      </c>
      <c r="W270" s="11" t="str">
        <f>IFERROR(VLOOKUP($R270,I:$Q,9,0),"")</f>
        <v/>
      </c>
      <c r="X270" s="11" t="str">
        <f>IFERROR(VLOOKUP($R270,J:$Q,8,0),"")</f>
        <v/>
      </c>
      <c r="Y270" s="11" t="str">
        <f>IFERROR(VLOOKUP($R270,K:$Q,7,0),"")</f>
        <v/>
      </c>
      <c r="Z270" s="11" t="str">
        <f>IFERROR(VLOOKUP($R270,L:$Q,6,0),"")</f>
        <v/>
      </c>
      <c r="AA270" s="11" t="str">
        <f>IFERROR(VLOOKUP($R270,M:$Q,5,0),"")</f>
        <v/>
      </c>
      <c r="AB270" s="11" t="str">
        <f>IFERROR(VLOOKUP($R270,N:$Q,4,0),"")</f>
        <v/>
      </c>
      <c r="AC270" s="11" t="str">
        <f>IFERROR(VLOOKUP($R270,O:$Q,3,0),"")</f>
        <v/>
      </c>
      <c r="AD270" s="11" t="str">
        <f>IFERROR(VLOOKUP($R270,P:$Q,2,0),"")</f>
        <v/>
      </c>
    </row>
    <row r="271" spans="1:30" x14ac:dyDescent="0.15">
      <c r="A271" s="9">
        <f>'AB Touchpoint System Workbook'!Z282</f>
        <v>43252</v>
      </c>
      <c r="B271" s="11">
        <f t="shared" si="8"/>
        <v>6</v>
      </c>
      <c r="C271" s="12" t="s">
        <v>25</v>
      </c>
      <c r="D271" s="12" t="e">
        <f>Q271&amp;C271&amp;'AB Touchpoint System Workbook'!#REF!</f>
        <v>#REF!</v>
      </c>
      <c r="E271" s="12" t="b">
        <f>IF(ISNUMBER(SEARCH(S$1,$D271)),MAX(E$1:E270)+1)</f>
        <v>0</v>
      </c>
      <c r="F271" s="12" t="b">
        <f>IF(ISNUMBER(SEARCH(T$1,$D271)),MAX(F$1:F270)+1)</f>
        <v>0</v>
      </c>
      <c r="G271" s="12" t="b">
        <f>IF(ISNUMBER(SEARCH(U$1,$D271)),MAX(G$1:G270)+1)</f>
        <v>0</v>
      </c>
      <c r="H271" s="12" t="b">
        <f>IF(ISNUMBER(SEARCH(V$1,$D271)),MAX(H$1:H270)+1)</f>
        <v>0</v>
      </c>
      <c r="I271" s="12" t="b">
        <f>IF(ISNUMBER(SEARCH(W$1,$D271)),MAX(I$1:I270)+1)</f>
        <v>0</v>
      </c>
      <c r="J271" s="12" t="b">
        <f>IF(ISNUMBER(SEARCH(X$1,$D271)),MAX(J$1:J270)+1)</f>
        <v>0</v>
      </c>
      <c r="K271" s="12" t="b">
        <f>IF(ISNUMBER(SEARCH(Y$1,$D271)),MAX(K$1:K270)+1)</f>
        <v>0</v>
      </c>
      <c r="L271" s="12" t="b">
        <f>IF(ISNUMBER(SEARCH(Z$1,$D271)),MAX(L$1:L270)+1)</f>
        <v>0</v>
      </c>
      <c r="M271" s="12" t="b">
        <f>IF(ISNUMBER(SEARCH(AA$1,$D271)),MAX(M$1:M270)+1)</f>
        <v>0</v>
      </c>
      <c r="N271" s="12" t="b">
        <f>IF(ISNUMBER(SEARCH(AB$1,$D271)),MAX(N$1:N270)+1)</f>
        <v>0</v>
      </c>
      <c r="O271" s="12" t="b">
        <f>IF(ISNUMBER(SEARCH(AC$1,$D271)),MAX(O$1:O270)+1)</f>
        <v>0</v>
      </c>
      <c r="P271" s="12" t="b">
        <f>IF(ISNUMBER(SEARCH(AD$1,$D271)),MAX(P$1:P270)+1)</f>
        <v>0</v>
      </c>
      <c r="Q271" s="12" t="str">
        <f>'AB Touchpoint System Workbook'!K282</f>
        <v>Client 270</v>
      </c>
      <c r="R271" s="13">
        <f t="shared" si="9"/>
        <v>270</v>
      </c>
      <c r="S271" s="11" t="str">
        <f>IFERROR(VLOOKUP($R271,E:$Q,13,0),"")</f>
        <v/>
      </c>
      <c r="T271" s="11" t="str">
        <f>IFERROR(VLOOKUP($R271,F:$Q,12,0),"")</f>
        <v/>
      </c>
      <c r="U271" s="11" t="str">
        <f>IFERROR(VLOOKUP($R271,G:$Q,11,0),"")</f>
        <v/>
      </c>
      <c r="V271" s="11" t="str">
        <f>IFERROR(VLOOKUP($R271,H:$Q,10,0),"")</f>
        <v/>
      </c>
      <c r="W271" s="11" t="str">
        <f>IFERROR(VLOOKUP($R271,I:$Q,9,0),"")</f>
        <v/>
      </c>
      <c r="X271" s="11" t="str">
        <f>IFERROR(VLOOKUP($R271,J:$Q,8,0),"")</f>
        <v/>
      </c>
      <c r="Y271" s="11" t="str">
        <f>IFERROR(VLOOKUP($R271,K:$Q,7,0),"")</f>
        <v/>
      </c>
      <c r="Z271" s="11" t="str">
        <f>IFERROR(VLOOKUP($R271,L:$Q,6,0),"")</f>
        <v/>
      </c>
      <c r="AA271" s="11" t="str">
        <f>IFERROR(VLOOKUP($R271,M:$Q,5,0),"")</f>
        <v/>
      </c>
      <c r="AB271" s="11" t="str">
        <f>IFERROR(VLOOKUP($R271,N:$Q,4,0),"")</f>
        <v/>
      </c>
      <c r="AC271" s="11" t="str">
        <f>IFERROR(VLOOKUP($R271,O:$Q,3,0),"")</f>
        <v/>
      </c>
      <c r="AD271" s="11" t="str">
        <f>IFERROR(VLOOKUP($R271,P:$Q,2,0),"")</f>
        <v/>
      </c>
    </row>
    <row r="272" spans="1:30" x14ac:dyDescent="0.15">
      <c r="A272" s="9">
        <f>'AB Touchpoint System Workbook'!Z283</f>
        <v>43282</v>
      </c>
      <c r="B272" s="11">
        <f t="shared" si="8"/>
        <v>7</v>
      </c>
      <c r="C272" s="12" t="s">
        <v>26</v>
      </c>
      <c r="D272" s="12" t="e">
        <f>Q272&amp;C272&amp;'AB Touchpoint System Workbook'!#REF!</f>
        <v>#REF!</v>
      </c>
      <c r="E272" s="12" t="b">
        <f>IF(ISNUMBER(SEARCH(S$1,$D272)),MAX(E$1:E271)+1)</f>
        <v>0</v>
      </c>
      <c r="F272" s="12" t="b">
        <f>IF(ISNUMBER(SEARCH(T$1,$D272)),MAX(F$1:F271)+1)</f>
        <v>0</v>
      </c>
      <c r="G272" s="12" t="b">
        <f>IF(ISNUMBER(SEARCH(U$1,$D272)),MAX(G$1:G271)+1)</f>
        <v>0</v>
      </c>
      <c r="H272" s="12" t="b">
        <f>IF(ISNUMBER(SEARCH(V$1,$D272)),MAX(H$1:H271)+1)</f>
        <v>0</v>
      </c>
      <c r="I272" s="12" t="b">
        <f>IF(ISNUMBER(SEARCH(W$1,$D272)),MAX(I$1:I271)+1)</f>
        <v>0</v>
      </c>
      <c r="J272" s="12" t="b">
        <f>IF(ISNUMBER(SEARCH(X$1,$D272)),MAX(J$1:J271)+1)</f>
        <v>0</v>
      </c>
      <c r="K272" s="12" t="b">
        <f>IF(ISNUMBER(SEARCH(Y$1,$D272)),MAX(K$1:K271)+1)</f>
        <v>0</v>
      </c>
      <c r="L272" s="12" t="b">
        <f>IF(ISNUMBER(SEARCH(Z$1,$D272)),MAX(L$1:L271)+1)</f>
        <v>0</v>
      </c>
      <c r="M272" s="12" t="b">
        <f>IF(ISNUMBER(SEARCH(AA$1,$D272)),MAX(M$1:M271)+1)</f>
        <v>0</v>
      </c>
      <c r="N272" s="12" t="b">
        <f>IF(ISNUMBER(SEARCH(AB$1,$D272)),MAX(N$1:N271)+1)</f>
        <v>0</v>
      </c>
      <c r="O272" s="12" t="b">
        <f>IF(ISNUMBER(SEARCH(AC$1,$D272)),MAX(O$1:O271)+1)</f>
        <v>0</v>
      </c>
      <c r="P272" s="12" t="b">
        <f>IF(ISNUMBER(SEARCH(AD$1,$D272)),MAX(P$1:P271)+1)</f>
        <v>0</v>
      </c>
      <c r="Q272" s="12" t="str">
        <f>'AB Touchpoint System Workbook'!K283</f>
        <v>Client 271</v>
      </c>
      <c r="R272" s="13">
        <f t="shared" si="9"/>
        <v>271</v>
      </c>
      <c r="S272" s="11" t="str">
        <f>IFERROR(VLOOKUP($R272,E:$Q,13,0),"")</f>
        <v/>
      </c>
      <c r="T272" s="11" t="str">
        <f>IFERROR(VLOOKUP($R272,F:$Q,12,0),"")</f>
        <v/>
      </c>
      <c r="U272" s="11" t="str">
        <f>IFERROR(VLOOKUP($R272,G:$Q,11,0),"")</f>
        <v/>
      </c>
      <c r="V272" s="11" t="str">
        <f>IFERROR(VLOOKUP($R272,H:$Q,10,0),"")</f>
        <v/>
      </c>
      <c r="W272" s="11" t="str">
        <f>IFERROR(VLOOKUP($R272,I:$Q,9,0),"")</f>
        <v/>
      </c>
      <c r="X272" s="11" t="str">
        <f>IFERROR(VLOOKUP($R272,J:$Q,8,0),"")</f>
        <v/>
      </c>
      <c r="Y272" s="11" t="str">
        <f>IFERROR(VLOOKUP($R272,K:$Q,7,0),"")</f>
        <v/>
      </c>
      <c r="Z272" s="11" t="str">
        <f>IFERROR(VLOOKUP($R272,L:$Q,6,0),"")</f>
        <v/>
      </c>
      <c r="AA272" s="11" t="str">
        <f>IFERROR(VLOOKUP($R272,M:$Q,5,0),"")</f>
        <v/>
      </c>
      <c r="AB272" s="11" t="str">
        <f>IFERROR(VLOOKUP($R272,N:$Q,4,0),"")</f>
        <v/>
      </c>
      <c r="AC272" s="11" t="str">
        <f>IFERROR(VLOOKUP($R272,O:$Q,3,0),"")</f>
        <v/>
      </c>
      <c r="AD272" s="11" t="str">
        <f>IFERROR(VLOOKUP($R272,P:$Q,2,0),"")</f>
        <v/>
      </c>
    </row>
    <row r="273" spans="1:30" x14ac:dyDescent="0.15">
      <c r="A273" s="9">
        <f>'AB Touchpoint System Workbook'!Z284</f>
        <v>43313</v>
      </c>
      <c r="B273" s="11">
        <f t="shared" si="8"/>
        <v>8</v>
      </c>
      <c r="C273" s="12" t="s">
        <v>27</v>
      </c>
      <c r="D273" s="12" t="e">
        <f>Q273&amp;C273&amp;'AB Touchpoint System Workbook'!#REF!</f>
        <v>#REF!</v>
      </c>
      <c r="E273" s="12" t="b">
        <f>IF(ISNUMBER(SEARCH(S$1,$D273)),MAX(E$1:E272)+1)</f>
        <v>0</v>
      </c>
      <c r="F273" s="12" t="b">
        <f>IF(ISNUMBER(SEARCH(T$1,$D273)),MAX(F$1:F272)+1)</f>
        <v>0</v>
      </c>
      <c r="G273" s="12" t="b">
        <f>IF(ISNUMBER(SEARCH(U$1,$D273)),MAX(G$1:G272)+1)</f>
        <v>0</v>
      </c>
      <c r="H273" s="12" t="b">
        <f>IF(ISNUMBER(SEARCH(V$1,$D273)),MAX(H$1:H272)+1)</f>
        <v>0</v>
      </c>
      <c r="I273" s="12" t="b">
        <f>IF(ISNUMBER(SEARCH(W$1,$D273)),MAX(I$1:I272)+1)</f>
        <v>0</v>
      </c>
      <c r="J273" s="12" t="b">
        <f>IF(ISNUMBER(SEARCH(X$1,$D273)),MAX(J$1:J272)+1)</f>
        <v>0</v>
      </c>
      <c r="K273" s="12" t="b">
        <f>IF(ISNUMBER(SEARCH(Y$1,$D273)),MAX(K$1:K272)+1)</f>
        <v>0</v>
      </c>
      <c r="L273" s="12" t="b">
        <f>IF(ISNUMBER(SEARCH(Z$1,$D273)),MAX(L$1:L272)+1)</f>
        <v>0</v>
      </c>
      <c r="M273" s="12" t="b">
        <f>IF(ISNUMBER(SEARCH(AA$1,$D273)),MAX(M$1:M272)+1)</f>
        <v>0</v>
      </c>
      <c r="N273" s="12" t="b">
        <f>IF(ISNUMBER(SEARCH(AB$1,$D273)),MAX(N$1:N272)+1)</f>
        <v>0</v>
      </c>
      <c r="O273" s="12" t="b">
        <f>IF(ISNUMBER(SEARCH(AC$1,$D273)),MAX(O$1:O272)+1)</f>
        <v>0</v>
      </c>
      <c r="P273" s="12" t="b">
        <f>IF(ISNUMBER(SEARCH(AD$1,$D273)),MAX(P$1:P272)+1)</f>
        <v>0</v>
      </c>
      <c r="Q273" s="12" t="str">
        <f>'AB Touchpoint System Workbook'!K284</f>
        <v>Client 272</v>
      </c>
      <c r="R273" s="13">
        <f t="shared" si="9"/>
        <v>272</v>
      </c>
      <c r="S273" s="11" t="str">
        <f>IFERROR(VLOOKUP($R273,E:$Q,13,0),"")</f>
        <v/>
      </c>
      <c r="T273" s="11" t="str">
        <f>IFERROR(VLOOKUP($R273,F:$Q,12,0),"")</f>
        <v/>
      </c>
      <c r="U273" s="11" t="str">
        <f>IFERROR(VLOOKUP($R273,G:$Q,11,0),"")</f>
        <v/>
      </c>
      <c r="V273" s="11" t="str">
        <f>IFERROR(VLOOKUP($R273,H:$Q,10,0),"")</f>
        <v/>
      </c>
      <c r="W273" s="11" t="str">
        <f>IFERROR(VLOOKUP($R273,I:$Q,9,0),"")</f>
        <v/>
      </c>
      <c r="X273" s="11" t="str">
        <f>IFERROR(VLOOKUP($R273,J:$Q,8,0),"")</f>
        <v/>
      </c>
      <c r="Y273" s="11" t="str">
        <f>IFERROR(VLOOKUP($R273,K:$Q,7,0),"")</f>
        <v/>
      </c>
      <c r="Z273" s="11" t="str">
        <f>IFERROR(VLOOKUP($R273,L:$Q,6,0),"")</f>
        <v/>
      </c>
      <c r="AA273" s="11" t="str">
        <f>IFERROR(VLOOKUP($R273,M:$Q,5,0),"")</f>
        <v/>
      </c>
      <c r="AB273" s="11" t="str">
        <f>IFERROR(VLOOKUP($R273,N:$Q,4,0),"")</f>
        <v/>
      </c>
      <c r="AC273" s="11" t="str">
        <f>IFERROR(VLOOKUP($R273,O:$Q,3,0),"")</f>
        <v/>
      </c>
      <c r="AD273" s="11" t="str">
        <f>IFERROR(VLOOKUP($R273,P:$Q,2,0),"")</f>
        <v/>
      </c>
    </row>
    <row r="274" spans="1:30" x14ac:dyDescent="0.15">
      <c r="A274" s="9">
        <f>'AB Touchpoint System Workbook'!Z285</f>
        <v>43344</v>
      </c>
      <c r="B274" s="11">
        <f t="shared" si="8"/>
        <v>9</v>
      </c>
      <c r="C274" s="12" t="s">
        <v>28</v>
      </c>
      <c r="D274" s="12" t="e">
        <f>Q274&amp;C274&amp;'AB Touchpoint System Workbook'!#REF!</f>
        <v>#REF!</v>
      </c>
      <c r="E274" s="12" t="b">
        <f>IF(ISNUMBER(SEARCH(S$1,$D274)),MAX(E$1:E273)+1)</f>
        <v>0</v>
      </c>
      <c r="F274" s="12" t="b">
        <f>IF(ISNUMBER(SEARCH(T$1,$D274)),MAX(F$1:F273)+1)</f>
        <v>0</v>
      </c>
      <c r="G274" s="12" t="b">
        <f>IF(ISNUMBER(SEARCH(U$1,$D274)),MAX(G$1:G273)+1)</f>
        <v>0</v>
      </c>
      <c r="H274" s="12" t="b">
        <f>IF(ISNUMBER(SEARCH(V$1,$D274)),MAX(H$1:H273)+1)</f>
        <v>0</v>
      </c>
      <c r="I274" s="12" t="b">
        <f>IF(ISNUMBER(SEARCH(W$1,$D274)),MAX(I$1:I273)+1)</f>
        <v>0</v>
      </c>
      <c r="J274" s="12" t="b">
        <f>IF(ISNUMBER(SEARCH(X$1,$D274)),MAX(J$1:J273)+1)</f>
        <v>0</v>
      </c>
      <c r="K274" s="12" t="b">
        <f>IF(ISNUMBER(SEARCH(Y$1,$D274)),MAX(K$1:K273)+1)</f>
        <v>0</v>
      </c>
      <c r="L274" s="12" t="b">
        <f>IF(ISNUMBER(SEARCH(Z$1,$D274)),MAX(L$1:L273)+1)</f>
        <v>0</v>
      </c>
      <c r="M274" s="12" t="b">
        <f>IF(ISNUMBER(SEARCH(AA$1,$D274)),MAX(M$1:M273)+1)</f>
        <v>0</v>
      </c>
      <c r="N274" s="12" t="b">
        <f>IF(ISNUMBER(SEARCH(AB$1,$D274)),MAX(N$1:N273)+1)</f>
        <v>0</v>
      </c>
      <c r="O274" s="12" t="b">
        <f>IF(ISNUMBER(SEARCH(AC$1,$D274)),MAX(O$1:O273)+1)</f>
        <v>0</v>
      </c>
      <c r="P274" s="12" t="b">
        <f>IF(ISNUMBER(SEARCH(AD$1,$D274)),MAX(P$1:P273)+1)</f>
        <v>0</v>
      </c>
      <c r="Q274" s="12">
        <f>'AB Touchpoint System Workbook'!K285</f>
        <v>0</v>
      </c>
      <c r="R274" s="13">
        <f t="shared" si="9"/>
        <v>273</v>
      </c>
      <c r="S274" s="11" t="str">
        <f>IFERROR(VLOOKUP($R274,E:$Q,13,0),"")</f>
        <v/>
      </c>
      <c r="T274" s="11" t="str">
        <f>IFERROR(VLOOKUP($R274,F:$Q,12,0),"")</f>
        <v/>
      </c>
      <c r="U274" s="11" t="str">
        <f>IFERROR(VLOOKUP($R274,G:$Q,11,0),"")</f>
        <v/>
      </c>
      <c r="V274" s="11" t="str">
        <f>IFERROR(VLOOKUP($R274,H:$Q,10,0),"")</f>
        <v/>
      </c>
      <c r="W274" s="11" t="str">
        <f>IFERROR(VLOOKUP($R274,I:$Q,9,0),"")</f>
        <v/>
      </c>
      <c r="X274" s="11" t="str">
        <f>IFERROR(VLOOKUP($R274,J:$Q,8,0),"")</f>
        <v/>
      </c>
      <c r="Y274" s="11" t="str">
        <f>IFERROR(VLOOKUP($R274,K:$Q,7,0),"")</f>
        <v/>
      </c>
      <c r="Z274" s="11" t="str">
        <f>IFERROR(VLOOKUP($R274,L:$Q,6,0),"")</f>
        <v/>
      </c>
      <c r="AA274" s="11" t="str">
        <f>IFERROR(VLOOKUP($R274,M:$Q,5,0),"")</f>
        <v/>
      </c>
      <c r="AB274" s="11" t="str">
        <f>IFERROR(VLOOKUP($R274,N:$Q,4,0),"")</f>
        <v/>
      </c>
      <c r="AC274" s="11" t="str">
        <f>IFERROR(VLOOKUP($R274,O:$Q,3,0),"")</f>
        <v/>
      </c>
      <c r="AD274" s="11" t="str">
        <f>IFERROR(VLOOKUP($R274,P:$Q,2,0),"")</f>
        <v/>
      </c>
    </row>
    <row r="275" spans="1:30" x14ac:dyDescent="0.15">
      <c r="A275" s="9">
        <f>'AB Touchpoint System Workbook'!Z286</f>
        <v>43374</v>
      </c>
      <c r="B275" s="11">
        <f t="shared" si="8"/>
        <v>10</v>
      </c>
      <c r="C275" s="12" t="s">
        <v>1</v>
      </c>
      <c r="D275" s="12" t="e">
        <f>Q275&amp;C275&amp;'AB Touchpoint System Workbook'!#REF!</f>
        <v>#REF!</v>
      </c>
      <c r="E275" s="12" t="b">
        <f>IF(ISNUMBER(SEARCH(S$1,$D275)),MAX(E$1:E274)+1)</f>
        <v>0</v>
      </c>
      <c r="F275" s="12" t="b">
        <f>IF(ISNUMBER(SEARCH(T$1,$D275)),MAX(F$1:F274)+1)</f>
        <v>0</v>
      </c>
      <c r="G275" s="12" t="b">
        <f>IF(ISNUMBER(SEARCH(U$1,$D275)),MAX(G$1:G274)+1)</f>
        <v>0</v>
      </c>
      <c r="H275" s="12" t="b">
        <f>IF(ISNUMBER(SEARCH(V$1,$D275)),MAX(H$1:H274)+1)</f>
        <v>0</v>
      </c>
      <c r="I275" s="12" t="b">
        <f>IF(ISNUMBER(SEARCH(W$1,$D275)),MAX(I$1:I274)+1)</f>
        <v>0</v>
      </c>
      <c r="J275" s="12" t="b">
        <f>IF(ISNUMBER(SEARCH(X$1,$D275)),MAX(J$1:J274)+1)</f>
        <v>0</v>
      </c>
      <c r="K275" s="12" t="b">
        <f>IF(ISNUMBER(SEARCH(Y$1,$D275)),MAX(K$1:K274)+1)</f>
        <v>0</v>
      </c>
      <c r="L275" s="12" t="b">
        <f>IF(ISNUMBER(SEARCH(Z$1,$D275)),MAX(L$1:L274)+1)</f>
        <v>0</v>
      </c>
      <c r="M275" s="12" t="b">
        <f>IF(ISNUMBER(SEARCH(AA$1,$D275)),MAX(M$1:M274)+1)</f>
        <v>0</v>
      </c>
      <c r="N275" s="12" t="b">
        <f>IF(ISNUMBER(SEARCH(AB$1,$D275)),MAX(N$1:N274)+1)</f>
        <v>0</v>
      </c>
      <c r="O275" s="12" t="b">
        <f>IF(ISNUMBER(SEARCH(AC$1,$D275)),MAX(O$1:O274)+1)</f>
        <v>0</v>
      </c>
      <c r="P275" s="12" t="b">
        <f>IF(ISNUMBER(SEARCH(AD$1,$D275)),MAX(P$1:P274)+1)</f>
        <v>0</v>
      </c>
      <c r="Q275" s="12">
        <f>'AB Touchpoint System Workbook'!K286</f>
        <v>0</v>
      </c>
      <c r="R275" s="13">
        <f t="shared" si="9"/>
        <v>274</v>
      </c>
      <c r="S275" s="11" t="str">
        <f>IFERROR(VLOOKUP($R275,E:$Q,13,0),"")</f>
        <v/>
      </c>
      <c r="T275" s="11" t="str">
        <f>IFERROR(VLOOKUP($R275,F:$Q,12,0),"")</f>
        <v/>
      </c>
      <c r="U275" s="11" t="str">
        <f>IFERROR(VLOOKUP($R275,G:$Q,11,0),"")</f>
        <v/>
      </c>
      <c r="V275" s="11" t="str">
        <f>IFERROR(VLOOKUP($R275,H:$Q,10,0),"")</f>
        <v/>
      </c>
      <c r="W275" s="11" t="str">
        <f>IFERROR(VLOOKUP($R275,I:$Q,9,0),"")</f>
        <v/>
      </c>
      <c r="X275" s="11" t="str">
        <f>IFERROR(VLOOKUP($R275,J:$Q,8,0),"")</f>
        <v/>
      </c>
      <c r="Y275" s="11" t="str">
        <f>IFERROR(VLOOKUP($R275,K:$Q,7,0),"")</f>
        <v/>
      </c>
      <c r="Z275" s="11" t="str">
        <f>IFERROR(VLOOKUP($R275,L:$Q,6,0),"")</f>
        <v/>
      </c>
      <c r="AA275" s="11" t="str">
        <f>IFERROR(VLOOKUP($R275,M:$Q,5,0),"")</f>
        <v/>
      </c>
      <c r="AB275" s="11" t="str">
        <f>IFERROR(VLOOKUP($R275,N:$Q,4,0),"")</f>
        <v/>
      </c>
      <c r="AC275" s="11" t="str">
        <f>IFERROR(VLOOKUP($R275,O:$Q,3,0),"")</f>
        <v/>
      </c>
      <c r="AD275" s="11" t="str">
        <f>IFERROR(VLOOKUP($R275,P:$Q,2,0),"")</f>
        <v/>
      </c>
    </row>
    <row r="276" spans="1:30" x14ac:dyDescent="0.15">
      <c r="A276" s="9">
        <f>'AB Touchpoint System Workbook'!Z287</f>
        <v>43405</v>
      </c>
      <c r="B276" s="11">
        <f t="shared" si="8"/>
        <v>11</v>
      </c>
      <c r="C276" s="12" t="s">
        <v>18</v>
      </c>
      <c r="D276" s="12" t="e">
        <f>Q276&amp;C276&amp;'AB Touchpoint System Workbook'!#REF!</f>
        <v>#REF!</v>
      </c>
      <c r="E276" s="12" t="b">
        <f>IF(ISNUMBER(SEARCH(S$1,$D276)),MAX(E$1:E275)+1)</f>
        <v>0</v>
      </c>
      <c r="F276" s="12" t="b">
        <f>IF(ISNUMBER(SEARCH(T$1,$D276)),MAX(F$1:F275)+1)</f>
        <v>0</v>
      </c>
      <c r="G276" s="12" t="b">
        <f>IF(ISNUMBER(SEARCH(U$1,$D276)),MAX(G$1:G275)+1)</f>
        <v>0</v>
      </c>
      <c r="H276" s="12" t="b">
        <f>IF(ISNUMBER(SEARCH(V$1,$D276)),MAX(H$1:H275)+1)</f>
        <v>0</v>
      </c>
      <c r="I276" s="12" t="b">
        <f>IF(ISNUMBER(SEARCH(W$1,$D276)),MAX(I$1:I275)+1)</f>
        <v>0</v>
      </c>
      <c r="J276" s="12" t="b">
        <f>IF(ISNUMBER(SEARCH(X$1,$D276)),MAX(J$1:J275)+1)</f>
        <v>0</v>
      </c>
      <c r="K276" s="12" t="b">
        <f>IF(ISNUMBER(SEARCH(Y$1,$D276)),MAX(K$1:K275)+1)</f>
        <v>0</v>
      </c>
      <c r="L276" s="12" t="b">
        <f>IF(ISNUMBER(SEARCH(Z$1,$D276)),MAX(L$1:L275)+1)</f>
        <v>0</v>
      </c>
      <c r="M276" s="12" t="b">
        <f>IF(ISNUMBER(SEARCH(AA$1,$D276)),MAX(M$1:M275)+1)</f>
        <v>0</v>
      </c>
      <c r="N276" s="12" t="b">
        <f>IF(ISNUMBER(SEARCH(AB$1,$D276)),MAX(N$1:N275)+1)</f>
        <v>0</v>
      </c>
      <c r="O276" s="12" t="b">
        <f>IF(ISNUMBER(SEARCH(AC$1,$D276)),MAX(O$1:O275)+1)</f>
        <v>0</v>
      </c>
      <c r="P276" s="12" t="b">
        <f>IF(ISNUMBER(SEARCH(AD$1,$D276)),MAX(P$1:P275)+1)</f>
        <v>0</v>
      </c>
      <c r="Q276" s="12">
        <f>'AB Touchpoint System Workbook'!K287</f>
        <v>0</v>
      </c>
      <c r="R276" s="13">
        <f t="shared" si="9"/>
        <v>275</v>
      </c>
      <c r="S276" s="11" t="str">
        <f>IFERROR(VLOOKUP($R276,E:$Q,13,0),"")</f>
        <v/>
      </c>
      <c r="T276" s="11" t="str">
        <f>IFERROR(VLOOKUP($R276,F:$Q,12,0),"")</f>
        <v/>
      </c>
      <c r="U276" s="11" t="str">
        <f>IFERROR(VLOOKUP($R276,G:$Q,11,0),"")</f>
        <v/>
      </c>
      <c r="V276" s="11" t="str">
        <f>IFERROR(VLOOKUP($R276,H:$Q,10,0),"")</f>
        <v/>
      </c>
      <c r="W276" s="11" t="str">
        <f>IFERROR(VLOOKUP($R276,I:$Q,9,0),"")</f>
        <v/>
      </c>
      <c r="X276" s="11" t="str">
        <f>IFERROR(VLOOKUP($R276,J:$Q,8,0),"")</f>
        <v/>
      </c>
      <c r="Y276" s="11" t="str">
        <f>IFERROR(VLOOKUP($R276,K:$Q,7,0),"")</f>
        <v/>
      </c>
      <c r="Z276" s="11" t="str">
        <f>IFERROR(VLOOKUP($R276,L:$Q,6,0),"")</f>
        <v/>
      </c>
      <c r="AA276" s="11" t="str">
        <f>IFERROR(VLOOKUP($R276,M:$Q,5,0),"")</f>
        <v/>
      </c>
      <c r="AB276" s="11" t="str">
        <f>IFERROR(VLOOKUP($R276,N:$Q,4,0),"")</f>
        <v/>
      </c>
      <c r="AC276" s="11" t="str">
        <f>IFERROR(VLOOKUP($R276,O:$Q,3,0),"")</f>
        <v/>
      </c>
      <c r="AD276" s="11" t="str">
        <f>IFERROR(VLOOKUP($R276,P:$Q,2,0),"")</f>
        <v/>
      </c>
    </row>
    <row r="277" spans="1:30" x14ac:dyDescent="0.15">
      <c r="A277" s="9">
        <f>'AB Touchpoint System Workbook'!Z288</f>
        <v>43435</v>
      </c>
      <c r="B277" s="11">
        <f t="shared" si="8"/>
        <v>12</v>
      </c>
      <c r="C277" s="12" t="s">
        <v>19</v>
      </c>
      <c r="D277" s="12" t="e">
        <f>Q277&amp;C277&amp;'AB Touchpoint System Workbook'!#REF!</f>
        <v>#REF!</v>
      </c>
      <c r="E277" s="12" t="b">
        <f>IF(ISNUMBER(SEARCH(S$1,$D277)),MAX(E$1:E276)+1)</f>
        <v>0</v>
      </c>
      <c r="F277" s="12" t="b">
        <f>IF(ISNUMBER(SEARCH(T$1,$D277)),MAX(F$1:F276)+1)</f>
        <v>0</v>
      </c>
      <c r="G277" s="12" t="b">
        <f>IF(ISNUMBER(SEARCH(U$1,$D277)),MAX(G$1:G276)+1)</f>
        <v>0</v>
      </c>
      <c r="H277" s="12" t="b">
        <f>IF(ISNUMBER(SEARCH(V$1,$D277)),MAX(H$1:H276)+1)</f>
        <v>0</v>
      </c>
      <c r="I277" s="12" t="b">
        <f>IF(ISNUMBER(SEARCH(W$1,$D277)),MAX(I$1:I276)+1)</f>
        <v>0</v>
      </c>
      <c r="J277" s="12" t="b">
        <f>IF(ISNUMBER(SEARCH(X$1,$D277)),MAX(J$1:J276)+1)</f>
        <v>0</v>
      </c>
      <c r="K277" s="12" t="b">
        <f>IF(ISNUMBER(SEARCH(Y$1,$D277)),MAX(K$1:K276)+1)</f>
        <v>0</v>
      </c>
      <c r="L277" s="12" t="b">
        <f>IF(ISNUMBER(SEARCH(Z$1,$D277)),MAX(L$1:L276)+1)</f>
        <v>0</v>
      </c>
      <c r="M277" s="12" t="b">
        <f>IF(ISNUMBER(SEARCH(AA$1,$D277)),MAX(M$1:M276)+1)</f>
        <v>0</v>
      </c>
      <c r="N277" s="12" t="b">
        <f>IF(ISNUMBER(SEARCH(AB$1,$D277)),MAX(N$1:N276)+1)</f>
        <v>0</v>
      </c>
      <c r="O277" s="12" t="b">
        <f>IF(ISNUMBER(SEARCH(AC$1,$D277)),MAX(O$1:O276)+1)</f>
        <v>0</v>
      </c>
      <c r="P277" s="12" t="b">
        <f>IF(ISNUMBER(SEARCH(AD$1,$D277)),MAX(P$1:P276)+1)</f>
        <v>0</v>
      </c>
      <c r="Q277" s="12">
        <f>'AB Touchpoint System Workbook'!K288</f>
        <v>0</v>
      </c>
      <c r="R277" s="13">
        <f t="shared" si="9"/>
        <v>276</v>
      </c>
      <c r="S277" s="11" t="str">
        <f>IFERROR(VLOOKUP($R277,E:$Q,13,0),"")</f>
        <v/>
      </c>
      <c r="T277" s="11" t="str">
        <f>IFERROR(VLOOKUP($R277,F:$Q,12,0),"")</f>
        <v/>
      </c>
      <c r="U277" s="11" t="str">
        <f>IFERROR(VLOOKUP($R277,G:$Q,11,0),"")</f>
        <v/>
      </c>
      <c r="V277" s="11" t="str">
        <f>IFERROR(VLOOKUP($R277,H:$Q,10,0),"")</f>
        <v/>
      </c>
      <c r="W277" s="11" t="str">
        <f>IFERROR(VLOOKUP($R277,I:$Q,9,0),"")</f>
        <v/>
      </c>
      <c r="X277" s="11" t="str">
        <f>IFERROR(VLOOKUP($R277,J:$Q,8,0),"")</f>
        <v/>
      </c>
      <c r="Y277" s="11" t="str">
        <f>IFERROR(VLOOKUP($R277,K:$Q,7,0),"")</f>
        <v/>
      </c>
      <c r="Z277" s="11" t="str">
        <f>IFERROR(VLOOKUP($R277,L:$Q,6,0),"")</f>
        <v/>
      </c>
      <c r="AA277" s="11" t="str">
        <f>IFERROR(VLOOKUP($R277,M:$Q,5,0),"")</f>
        <v/>
      </c>
      <c r="AB277" s="11" t="str">
        <f>IFERROR(VLOOKUP($R277,N:$Q,4,0),"")</f>
        <v/>
      </c>
      <c r="AC277" s="11" t="str">
        <f>IFERROR(VLOOKUP($R277,O:$Q,3,0),"")</f>
        <v/>
      </c>
      <c r="AD277" s="11" t="str">
        <f>IFERROR(VLOOKUP($R277,P:$Q,2,0),"")</f>
        <v/>
      </c>
    </row>
    <row r="278" spans="1:30" x14ac:dyDescent="0.15">
      <c r="A278" s="9">
        <f>'AB Touchpoint System Workbook'!Z289</f>
        <v>43101</v>
      </c>
      <c r="B278" s="11">
        <f t="shared" si="8"/>
        <v>1</v>
      </c>
      <c r="C278" s="12" t="s">
        <v>20</v>
      </c>
      <c r="D278" s="12" t="e">
        <f>Q278&amp;C278&amp;'AB Touchpoint System Workbook'!#REF!</f>
        <v>#REF!</v>
      </c>
      <c r="E278" s="12" t="b">
        <f>IF(ISNUMBER(SEARCH(S$1,$D278)),MAX(E$1:E277)+1)</f>
        <v>0</v>
      </c>
      <c r="F278" s="12" t="b">
        <f>IF(ISNUMBER(SEARCH(T$1,$D278)),MAX(F$1:F277)+1)</f>
        <v>0</v>
      </c>
      <c r="G278" s="12" t="b">
        <f>IF(ISNUMBER(SEARCH(U$1,$D278)),MAX(G$1:G277)+1)</f>
        <v>0</v>
      </c>
      <c r="H278" s="12" t="b">
        <f>IF(ISNUMBER(SEARCH(V$1,$D278)),MAX(H$1:H277)+1)</f>
        <v>0</v>
      </c>
      <c r="I278" s="12" t="b">
        <f>IF(ISNUMBER(SEARCH(W$1,$D278)),MAX(I$1:I277)+1)</f>
        <v>0</v>
      </c>
      <c r="J278" s="12" t="b">
        <f>IF(ISNUMBER(SEARCH(X$1,$D278)),MAX(J$1:J277)+1)</f>
        <v>0</v>
      </c>
      <c r="K278" s="12" t="b">
        <f>IF(ISNUMBER(SEARCH(Y$1,$D278)),MAX(K$1:K277)+1)</f>
        <v>0</v>
      </c>
      <c r="L278" s="12" t="b">
        <f>IF(ISNUMBER(SEARCH(Z$1,$D278)),MAX(L$1:L277)+1)</f>
        <v>0</v>
      </c>
      <c r="M278" s="12" t="b">
        <f>IF(ISNUMBER(SEARCH(AA$1,$D278)),MAX(M$1:M277)+1)</f>
        <v>0</v>
      </c>
      <c r="N278" s="12" t="b">
        <f>IF(ISNUMBER(SEARCH(AB$1,$D278)),MAX(N$1:N277)+1)</f>
        <v>0</v>
      </c>
      <c r="O278" s="12" t="b">
        <f>IF(ISNUMBER(SEARCH(AC$1,$D278)),MAX(O$1:O277)+1)</f>
        <v>0</v>
      </c>
      <c r="P278" s="12" t="b">
        <f>IF(ISNUMBER(SEARCH(AD$1,$D278)),MAX(P$1:P277)+1)</f>
        <v>0</v>
      </c>
      <c r="Q278" s="12">
        <f>'AB Touchpoint System Workbook'!K289</f>
        <v>0</v>
      </c>
      <c r="R278" s="13">
        <f t="shared" si="9"/>
        <v>277</v>
      </c>
      <c r="S278" s="11" t="str">
        <f>IFERROR(VLOOKUP($R278,E:$Q,13,0),"")</f>
        <v/>
      </c>
      <c r="T278" s="11" t="str">
        <f>IFERROR(VLOOKUP($R278,F:$Q,12,0),"")</f>
        <v/>
      </c>
      <c r="U278" s="11" t="str">
        <f>IFERROR(VLOOKUP($R278,G:$Q,11,0),"")</f>
        <v/>
      </c>
      <c r="V278" s="11" t="str">
        <f>IFERROR(VLOOKUP($R278,H:$Q,10,0),"")</f>
        <v/>
      </c>
      <c r="W278" s="11" t="str">
        <f>IFERROR(VLOOKUP($R278,I:$Q,9,0),"")</f>
        <v/>
      </c>
      <c r="X278" s="11" t="str">
        <f>IFERROR(VLOOKUP($R278,J:$Q,8,0),"")</f>
        <v/>
      </c>
      <c r="Y278" s="11" t="str">
        <f>IFERROR(VLOOKUP($R278,K:$Q,7,0),"")</f>
        <v/>
      </c>
      <c r="Z278" s="11" t="str">
        <f>IFERROR(VLOOKUP($R278,L:$Q,6,0),"")</f>
        <v/>
      </c>
      <c r="AA278" s="11" t="str">
        <f>IFERROR(VLOOKUP($R278,M:$Q,5,0),"")</f>
        <v/>
      </c>
      <c r="AB278" s="11" t="str">
        <f>IFERROR(VLOOKUP($R278,N:$Q,4,0),"")</f>
        <v/>
      </c>
      <c r="AC278" s="11" t="str">
        <f>IFERROR(VLOOKUP($R278,O:$Q,3,0),"")</f>
        <v/>
      </c>
      <c r="AD278" s="11" t="str">
        <f>IFERROR(VLOOKUP($R278,P:$Q,2,0),"")</f>
        <v/>
      </c>
    </row>
    <row r="279" spans="1:30" x14ac:dyDescent="0.15">
      <c r="A279" s="9">
        <f>'AB Touchpoint System Workbook'!Z290</f>
        <v>43132</v>
      </c>
      <c r="B279" s="11">
        <f t="shared" si="8"/>
        <v>2</v>
      </c>
      <c r="C279" s="12" t="s">
        <v>21</v>
      </c>
      <c r="D279" s="12" t="e">
        <f>Q279&amp;C279&amp;'AB Touchpoint System Workbook'!#REF!</f>
        <v>#REF!</v>
      </c>
      <c r="E279" s="12" t="b">
        <f>IF(ISNUMBER(SEARCH(S$1,$D279)),MAX(E$1:E278)+1)</f>
        <v>0</v>
      </c>
      <c r="F279" s="12" t="b">
        <f>IF(ISNUMBER(SEARCH(T$1,$D279)),MAX(F$1:F278)+1)</f>
        <v>0</v>
      </c>
      <c r="G279" s="12" t="b">
        <f>IF(ISNUMBER(SEARCH(U$1,$D279)),MAX(G$1:G278)+1)</f>
        <v>0</v>
      </c>
      <c r="H279" s="12" t="b">
        <f>IF(ISNUMBER(SEARCH(V$1,$D279)),MAX(H$1:H278)+1)</f>
        <v>0</v>
      </c>
      <c r="I279" s="12" t="b">
        <f>IF(ISNUMBER(SEARCH(W$1,$D279)),MAX(I$1:I278)+1)</f>
        <v>0</v>
      </c>
      <c r="J279" s="12" t="b">
        <f>IF(ISNUMBER(SEARCH(X$1,$D279)),MAX(J$1:J278)+1)</f>
        <v>0</v>
      </c>
      <c r="K279" s="12" t="b">
        <f>IF(ISNUMBER(SEARCH(Y$1,$D279)),MAX(K$1:K278)+1)</f>
        <v>0</v>
      </c>
      <c r="L279" s="12" t="b">
        <f>IF(ISNUMBER(SEARCH(Z$1,$D279)),MAX(L$1:L278)+1)</f>
        <v>0</v>
      </c>
      <c r="M279" s="12" t="b">
        <f>IF(ISNUMBER(SEARCH(AA$1,$D279)),MAX(M$1:M278)+1)</f>
        <v>0</v>
      </c>
      <c r="N279" s="12" t="b">
        <f>IF(ISNUMBER(SEARCH(AB$1,$D279)),MAX(N$1:N278)+1)</f>
        <v>0</v>
      </c>
      <c r="O279" s="12" t="b">
        <f>IF(ISNUMBER(SEARCH(AC$1,$D279)),MAX(O$1:O278)+1)</f>
        <v>0</v>
      </c>
      <c r="P279" s="12" t="b">
        <f>IF(ISNUMBER(SEARCH(AD$1,$D279)),MAX(P$1:P278)+1)</f>
        <v>0</v>
      </c>
      <c r="Q279" s="12">
        <f>'AB Touchpoint System Workbook'!K290</f>
        <v>0</v>
      </c>
      <c r="R279" s="13">
        <f t="shared" si="9"/>
        <v>278</v>
      </c>
      <c r="S279" s="11" t="str">
        <f>IFERROR(VLOOKUP($R279,E:$Q,13,0),"")</f>
        <v/>
      </c>
      <c r="T279" s="11" t="str">
        <f>IFERROR(VLOOKUP($R279,F:$Q,12,0),"")</f>
        <v/>
      </c>
      <c r="U279" s="11" t="str">
        <f>IFERROR(VLOOKUP($R279,G:$Q,11,0),"")</f>
        <v/>
      </c>
      <c r="V279" s="11" t="str">
        <f>IFERROR(VLOOKUP($R279,H:$Q,10,0),"")</f>
        <v/>
      </c>
      <c r="W279" s="11" t="str">
        <f>IFERROR(VLOOKUP($R279,I:$Q,9,0),"")</f>
        <v/>
      </c>
      <c r="X279" s="11" t="str">
        <f>IFERROR(VLOOKUP($R279,J:$Q,8,0),"")</f>
        <v/>
      </c>
      <c r="Y279" s="11" t="str">
        <f>IFERROR(VLOOKUP($R279,K:$Q,7,0),"")</f>
        <v/>
      </c>
      <c r="Z279" s="11" t="str">
        <f>IFERROR(VLOOKUP($R279,L:$Q,6,0),"")</f>
        <v/>
      </c>
      <c r="AA279" s="11" t="str">
        <f>IFERROR(VLOOKUP($R279,M:$Q,5,0),"")</f>
        <v/>
      </c>
      <c r="AB279" s="11" t="str">
        <f>IFERROR(VLOOKUP($R279,N:$Q,4,0),"")</f>
        <v/>
      </c>
      <c r="AC279" s="11" t="str">
        <f>IFERROR(VLOOKUP($R279,O:$Q,3,0),"")</f>
        <v/>
      </c>
      <c r="AD279" s="11" t="str">
        <f>IFERROR(VLOOKUP($R279,P:$Q,2,0),"")</f>
        <v/>
      </c>
    </row>
  </sheetData>
  <conditionalFormatting sqref="S1:AD1">
    <cfRule type="containsText" dxfId="2" priority="1" operator="containsText" text="Social Touchpoint">
      <formula>NOT(ISERROR(SEARCH(("Social Touchpoint"),(S1))))</formula>
    </cfRule>
  </conditionalFormatting>
  <conditionalFormatting sqref="S1:AD1">
    <cfRule type="containsText" dxfId="1" priority="2" operator="containsText" text="Social Touchpoint">
      <formula>NOT(ISERROR(SEARCH(("Social Touchpoint"),(S1))))</formula>
    </cfRule>
  </conditionalFormatting>
  <conditionalFormatting sqref="S1:AD1">
    <cfRule type="containsText" dxfId="0" priority="3" operator="containsText" text="Business Touchpoint">
      <formula>NOT(ISERROR(SEARCH(("Business Touchpoint"),(S1))))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D6F59-D92C-4BB8-8265-660081287809}">
  <dimension ref="A1:AD1101"/>
  <sheetViews>
    <sheetView workbookViewId="0">
      <pane ySplit="1" topLeftCell="A2" activePane="bottomLeft" state="frozen"/>
      <selection pane="bottomLeft" activeCell="S2" sqref="S2"/>
    </sheetView>
  </sheetViews>
  <sheetFormatPr baseColWidth="10" defaultColWidth="8.83203125" defaultRowHeight="13" x14ac:dyDescent="0.15"/>
  <cols>
    <col min="3" max="3" width="9.1640625" style="12"/>
    <col min="4" max="4" width="17" style="12" bestFit="1" customWidth="1"/>
    <col min="5" max="16" width="8" style="12" customWidth="1"/>
    <col min="17" max="17" width="9.1640625" style="12"/>
    <col min="18" max="18" width="8.5" style="12" bestFit="1" customWidth="1"/>
    <col min="19" max="19" width="9.5" bestFit="1" customWidth="1"/>
  </cols>
  <sheetData>
    <row r="1" spans="1:30" ht="15" x14ac:dyDescent="0.2">
      <c r="D1" s="13" t="s">
        <v>240</v>
      </c>
      <c r="E1" s="13" t="s">
        <v>228</v>
      </c>
      <c r="F1" s="13" t="s">
        <v>229</v>
      </c>
      <c r="G1" s="13" t="s">
        <v>237</v>
      </c>
      <c r="H1" s="13" t="s">
        <v>230</v>
      </c>
      <c r="I1" s="13" t="s">
        <v>21</v>
      </c>
      <c r="J1" s="13" t="s">
        <v>231</v>
      </c>
      <c r="K1" s="13" t="s">
        <v>232</v>
      </c>
      <c r="L1" s="13" t="s">
        <v>233</v>
      </c>
      <c r="M1" s="13" t="s">
        <v>238</v>
      </c>
      <c r="N1" s="13" t="s">
        <v>234</v>
      </c>
      <c r="O1" s="13" t="s">
        <v>235</v>
      </c>
      <c r="P1" s="13" t="s">
        <v>236</v>
      </c>
      <c r="Q1" s="13" t="s">
        <v>43</v>
      </c>
      <c r="R1" s="13" t="s">
        <v>241</v>
      </c>
      <c r="S1" s="1" t="s">
        <v>1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</row>
    <row r="2" spans="1:30" x14ac:dyDescent="0.15">
      <c r="A2" s="9">
        <f>'AB Touchpoint System Workbook'!Z13</f>
        <v>43374</v>
      </c>
      <c r="B2">
        <f>MONTH(A2)</f>
        <v>10</v>
      </c>
      <c r="C2" s="12" t="str">
        <f>IF('AB Touchpoint System Workbook'!J13="A",VLOOKUP($B2,Reference!$A$93:B$104,2,0),IF('AB Touchpoint System Workbook'!J13="b",VLOOKUP($B2,Reference!$A$93:C$104,3,0),""))</f>
        <v>OctoberJanuaryAprilJuly</v>
      </c>
      <c r="D2" s="12" t="str">
        <f>IF('AB Touchpoint System Workbook'!J13="A",Q2&amp;C2,IF('AB Touchpoint System Workbook'!J13="b",Q2&amp;C2,""))</f>
        <v>Client 1OctoberJanuaryAprilJuly</v>
      </c>
      <c r="E2" s="12">
        <f>IF(ISNUMBER(SEARCH(S$1,$D2)),MAX(E$1:E1)+1)</f>
        <v>1</v>
      </c>
      <c r="F2" s="12" t="b">
        <f>IF(ISNUMBER(SEARCH(T$1,$D2)),MAX(F$1:F1)+1)</f>
        <v>0</v>
      </c>
      <c r="G2" s="12" t="b">
        <f>IF(ISNUMBER(SEARCH(U$1,$D2)),MAX(G$1:G1)+1)</f>
        <v>0</v>
      </c>
      <c r="H2" s="12">
        <f>IF(ISNUMBER(SEARCH(V$1,$D2)),MAX(H$1:H1)+1)</f>
        <v>1</v>
      </c>
      <c r="I2" s="12" t="b">
        <f>IF(ISNUMBER(SEARCH(W$1,$D2)),MAX(I$1:I1)+1)</f>
        <v>0</v>
      </c>
      <c r="J2" s="12" t="b">
        <f>IF(ISNUMBER(SEARCH(X$1,$D2)),MAX(J$1:J1)+1)</f>
        <v>0</v>
      </c>
      <c r="K2" s="12">
        <f>IF(ISNUMBER(SEARCH(Y$1,$D2)),MAX(K$1:K1)+1)</f>
        <v>1</v>
      </c>
      <c r="L2" s="12" t="b">
        <f>IF(ISNUMBER(SEARCH(Z$1,$D2)),MAX(L$1:L1)+1)</f>
        <v>0</v>
      </c>
      <c r="M2" s="12" t="b">
        <f>IF(ISNUMBER(SEARCH(AA$1,$D2)),MAX(M$1:M1)+1)</f>
        <v>0</v>
      </c>
      <c r="N2" s="12">
        <f>IF(ISNUMBER(SEARCH(AB$1,$D2)),MAX(N$1:N1)+1)</f>
        <v>1</v>
      </c>
      <c r="O2" s="12" t="b">
        <f>IF(ISNUMBER(SEARCH(AC$1,$D2)),MAX(O$1:O1)+1)</f>
        <v>0</v>
      </c>
      <c r="P2" s="12" t="b">
        <f>IF(ISNUMBER(SEARCH(AD$1,$D2)),MAX(P$1:P1)+1)</f>
        <v>0</v>
      </c>
      <c r="Q2" s="12" t="str">
        <f>'AB Touchpoint System Workbook'!K13</f>
        <v>Client 1</v>
      </c>
      <c r="R2" s="12">
        <v>1</v>
      </c>
      <c r="S2" t="str">
        <f>IFERROR(VLOOKUP($R2,E:$Q,13,0),"")</f>
        <v>Client 1</v>
      </c>
      <c r="T2" t="str">
        <f>IFERROR(VLOOKUP($R2,F:$Q,12,0),"")</f>
        <v>Client 2</v>
      </c>
      <c r="U2" t="str">
        <f>IFERROR(VLOOKUP($R2,G:$Q,11,0),"")</f>
        <v>Client 3</v>
      </c>
      <c r="V2" t="str">
        <f>IFERROR(VLOOKUP($R2,H:$Q,10,0),"")</f>
        <v>Client 1</v>
      </c>
      <c r="W2" t="str">
        <f>IFERROR(VLOOKUP($R2,I:$Q,9,0),"")</f>
        <v>Client 2</v>
      </c>
      <c r="X2" t="str">
        <f>IFERROR(VLOOKUP($R2,J:$Q,8,0),"")</f>
        <v>Client 3</v>
      </c>
      <c r="Y2" t="str">
        <f>IFERROR(VLOOKUP($R2,K:$Q,7,0),"")</f>
        <v>Client 1</v>
      </c>
      <c r="Z2" t="str">
        <f>IFERROR(VLOOKUP($R2,L:$Q,6,0),"")</f>
        <v>Client 2</v>
      </c>
      <c r="AA2" t="str">
        <f>IFERROR(VLOOKUP($R2,M:$Q,5,0),"")</f>
        <v>Client 3</v>
      </c>
      <c r="AB2" t="str">
        <f>IFERROR(VLOOKUP($R2,N:$Q,4,0),"")</f>
        <v>Client 1</v>
      </c>
      <c r="AC2" t="str">
        <f>IFERROR(VLOOKUP($R2,O:$Q,3,0),"")</f>
        <v>Client 2</v>
      </c>
      <c r="AD2" t="str">
        <f>IFERROR(VLOOKUP($R2,P:$Q,2,0),"")</f>
        <v>Client 3</v>
      </c>
    </row>
    <row r="3" spans="1:30" x14ac:dyDescent="0.15">
      <c r="A3" s="9">
        <f>'AB Touchpoint System Workbook'!Z14</f>
        <v>43132</v>
      </c>
      <c r="B3" s="7">
        <f t="shared" ref="B3:B66" si="0">MONTH(A3)</f>
        <v>2</v>
      </c>
      <c r="C3" s="12" t="str">
        <f>IF('AB Touchpoint System Workbook'!J14="A",VLOOKUP($B3,Reference!$A$93:B$104,2,0),IF('AB Touchpoint System Workbook'!J14="b",VLOOKUP($B3,Reference!$A$93:C$104,3,0),""))</f>
        <v>FebruaryMayAugustNovember</v>
      </c>
      <c r="D3" s="12" t="str">
        <f>IF('AB Touchpoint System Workbook'!J14="A",Q3&amp;C3,IF('AB Touchpoint System Workbook'!J14="b",Q3&amp;C3,""))</f>
        <v>Client 2FebruaryMayAugustNovember</v>
      </c>
      <c r="E3" s="12" t="b">
        <f>IF(ISNUMBER(SEARCH(S$1,$D3)),MAX(E$1:E2)+1)</f>
        <v>0</v>
      </c>
      <c r="F3" s="12">
        <f>IF(ISNUMBER(SEARCH(T$1,$D3)),MAX(F$1:F2)+1)</f>
        <v>1</v>
      </c>
      <c r="G3" s="12" t="b">
        <f>IF(ISNUMBER(SEARCH(U$1,$D3)),MAX(G$1:G2)+1)</f>
        <v>0</v>
      </c>
      <c r="H3" s="12" t="b">
        <f>IF(ISNUMBER(SEARCH(V$1,$D3)),MAX(H$1:H2)+1)</f>
        <v>0</v>
      </c>
      <c r="I3" s="12">
        <f>IF(ISNUMBER(SEARCH(W$1,$D3)),MAX(I$1:I2)+1)</f>
        <v>1</v>
      </c>
      <c r="J3" s="12" t="b">
        <f>IF(ISNUMBER(SEARCH(X$1,$D3)),MAX(J$1:J2)+1)</f>
        <v>0</v>
      </c>
      <c r="K3" s="12" t="b">
        <f>IF(ISNUMBER(SEARCH(Y$1,$D3)),MAX(K$1:K2)+1)</f>
        <v>0</v>
      </c>
      <c r="L3" s="12">
        <f>IF(ISNUMBER(SEARCH(Z$1,$D3)),MAX(L$1:L2)+1)</f>
        <v>1</v>
      </c>
      <c r="M3" s="12" t="b">
        <f>IF(ISNUMBER(SEARCH(AA$1,$D3)),MAX(M$1:M2)+1)</f>
        <v>0</v>
      </c>
      <c r="N3" s="12" t="b">
        <f>IF(ISNUMBER(SEARCH(AB$1,$D3)),MAX(N$1:N2)+1)</f>
        <v>0</v>
      </c>
      <c r="O3" s="12">
        <f>IF(ISNUMBER(SEARCH(AC$1,$D3)),MAX(O$1:O2)+1)</f>
        <v>1</v>
      </c>
      <c r="P3" s="12" t="b">
        <f>IF(ISNUMBER(SEARCH(AD$1,$D3)),MAX(P$1:P2)+1)</f>
        <v>0</v>
      </c>
      <c r="Q3" s="12" t="str">
        <f>'AB Touchpoint System Workbook'!K14</f>
        <v>Client 2</v>
      </c>
      <c r="R3" s="13">
        <f>R2+1</f>
        <v>2</v>
      </c>
      <c r="S3" t="str">
        <f>IFERROR(VLOOKUP($R3,E:$Q,13,0),"")</f>
        <v>Client 4</v>
      </c>
      <c r="T3" t="str">
        <f>IFERROR(VLOOKUP($R3,F:$Q,12,0),"")</f>
        <v>Client 6</v>
      </c>
      <c r="U3" t="str">
        <f>IFERROR(VLOOKUP($R3,G:$Q,11,0),"")</f>
        <v>Client 5</v>
      </c>
      <c r="V3" t="str">
        <f>IFERROR(VLOOKUP($R3,H:$Q,10,0),"")</f>
        <v>Client 4</v>
      </c>
      <c r="W3" t="str">
        <f>IFERROR(VLOOKUP($R3,I:$Q,9,0),"")</f>
        <v>Client 6</v>
      </c>
      <c r="X3" t="str">
        <f>IFERROR(VLOOKUP($R3,J:$Q,8,0),"")</f>
        <v>Client 5</v>
      </c>
      <c r="Y3" t="str">
        <f>IFERROR(VLOOKUP($R3,K:$Q,7,0),"")</f>
        <v>Client 4</v>
      </c>
      <c r="Z3" t="str">
        <f>IFERROR(VLOOKUP($R3,L:$Q,6,0),"")</f>
        <v>Client 6</v>
      </c>
      <c r="AA3" t="str">
        <f>IFERROR(VLOOKUP($R3,M:$Q,5,0),"")</f>
        <v>Client 5</v>
      </c>
      <c r="AB3" t="str">
        <f>IFERROR(VLOOKUP($R3,N:$Q,4,0),"")</f>
        <v>Client 4</v>
      </c>
      <c r="AC3" t="str">
        <f>IFERROR(VLOOKUP($R3,O:$Q,3,0),"")</f>
        <v>Client 6</v>
      </c>
      <c r="AD3" t="str">
        <f>IFERROR(VLOOKUP($R3,P:$Q,2,0),"")</f>
        <v>Client 5</v>
      </c>
    </row>
    <row r="4" spans="1:30" x14ac:dyDescent="0.15">
      <c r="A4" s="9">
        <f>'AB Touchpoint System Workbook'!Z15</f>
        <v>43160</v>
      </c>
      <c r="B4" s="7">
        <f t="shared" si="0"/>
        <v>3</v>
      </c>
      <c r="C4" s="12" t="str">
        <f>IF('AB Touchpoint System Workbook'!J15="A",VLOOKUP($B4,Reference!$A$93:B$104,2,0),IF('AB Touchpoint System Workbook'!J15="b",VLOOKUP($B4,Reference!$A$93:C$104,3,0),""))</f>
        <v>MarchJuneSeptemberDecember</v>
      </c>
      <c r="D4" s="12" t="str">
        <f>IF('AB Touchpoint System Workbook'!J15="A",Q4&amp;C4,IF('AB Touchpoint System Workbook'!J15="b",Q4&amp;C4,""))</f>
        <v>Client 3MarchJuneSeptemberDecember</v>
      </c>
      <c r="E4" s="12" t="b">
        <f>IF(ISNUMBER(SEARCH(S$1,$D4)),MAX(E$1:E3)+1)</f>
        <v>0</v>
      </c>
      <c r="F4" s="12" t="b">
        <f>IF(ISNUMBER(SEARCH(T$1,$D4)),MAX(F$1:F3)+1)</f>
        <v>0</v>
      </c>
      <c r="G4" s="12">
        <f>IF(ISNUMBER(SEARCH(U$1,$D4)),MAX(G$1:G3)+1)</f>
        <v>1</v>
      </c>
      <c r="H4" s="12" t="b">
        <f>IF(ISNUMBER(SEARCH(V$1,$D4)),MAX(H$1:H3)+1)</f>
        <v>0</v>
      </c>
      <c r="I4" s="12" t="b">
        <f>IF(ISNUMBER(SEARCH(W$1,$D4)),MAX(I$1:I3)+1)</f>
        <v>0</v>
      </c>
      <c r="J4" s="12">
        <f>IF(ISNUMBER(SEARCH(X$1,$D4)),MAX(J$1:J3)+1)</f>
        <v>1</v>
      </c>
      <c r="K4" s="12" t="b">
        <f>IF(ISNUMBER(SEARCH(Y$1,$D4)),MAX(K$1:K3)+1)</f>
        <v>0</v>
      </c>
      <c r="L4" s="12" t="b">
        <f>IF(ISNUMBER(SEARCH(Z$1,$D4)),MAX(L$1:L3)+1)</f>
        <v>0</v>
      </c>
      <c r="M4" s="12">
        <f>IF(ISNUMBER(SEARCH(AA$1,$D4)),MAX(M$1:M3)+1)</f>
        <v>1</v>
      </c>
      <c r="N4" s="12" t="b">
        <f>IF(ISNUMBER(SEARCH(AB$1,$D4)),MAX(N$1:N3)+1)</f>
        <v>0</v>
      </c>
      <c r="O4" s="12" t="b">
        <f>IF(ISNUMBER(SEARCH(AC$1,$D4)),MAX(O$1:O3)+1)</f>
        <v>0</v>
      </c>
      <c r="P4" s="12">
        <f>IF(ISNUMBER(SEARCH(AD$1,$D4)),MAX(P$1:P3)+1)</f>
        <v>1</v>
      </c>
      <c r="Q4" s="12" t="str">
        <f>'AB Touchpoint System Workbook'!K15</f>
        <v>Client 3</v>
      </c>
      <c r="R4" s="13">
        <f t="shared" ref="R4:R67" si="1">R3+1</f>
        <v>3</v>
      </c>
      <c r="S4" t="str">
        <f>IFERROR(VLOOKUP($R4,E:$Q,13,0),"")</f>
        <v>Client 7</v>
      </c>
      <c r="T4" t="str">
        <f>IFERROR(VLOOKUP($R4,F:$Q,12,0),"")</f>
        <v>Client 8</v>
      </c>
      <c r="U4" t="str">
        <f>IFERROR(VLOOKUP($R4,G:$Q,11,0),"")</f>
        <v>Client 9</v>
      </c>
      <c r="V4" t="str">
        <f>IFERROR(VLOOKUP($R4,H:$Q,10,0),"")</f>
        <v>Client 7</v>
      </c>
      <c r="W4" t="str">
        <f>IFERROR(VLOOKUP($R4,I:$Q,9,0),"")</f>
        <v>Client 8</v>
      </c>
      <c r="X4" t="str">
        <f>IFERROR(VLOOKUP($R4,J:$Q,8,0),"")</f>
        <v>Client 9</v>
      </c>
      <c r="Y4" t="str">
        <f>IFERROR(VLOOKUP($R4,K:$Q,7,0),"")</f>
        <v>Client 7</v>
      </c>
      <c r="Z4" t="str">
        <f>IFERROR(VLOOKUP($R4,L:$Q,6,0),"")</f>
        <v>Client 8</v>
      </c>
      <c r="AA4" t="str">
        <f>IFERROR(VLOOKUP($R4,M:$Q,5,0),"")</f>
        <v>Client 9</v>
      </c>
      <c r="AB4" t="str">
        <f>IFERROR(VLOOKUP($R4,N:$Q,4,0),"")</f>
        <v>Client 7</v>
      </c>
      <c r="AC4" t="str">
        <f>IFERROR(VLOOKUP($R4,O:$Q,3,0),"")</f>
        <v>Client 8</v>
      </c>
      <c r="AD4" t="str">
        <f>IFERROR(VLOOKUP($R4,P:$Q,2,0),"")</f>
        <v>Client 9</v>
      </c>
    </row>
    <row r="5" spans="1:30" x14ac:dyDescent="0.15">
      <c r="A5" s="9">
        <f>'AB Touchpoint System Workbook'!Z16</f>
        <v>43191</v>
      </c>
      <c r="B5" s="7">
        <f t="shared" si="0"/>
        <v>4</v>
      </c>
      <c r="C5" s="12" t="str">
        <f>IF('AB Touchpoint System Workbook'!J16="A",VLOOKUP($B5,Reference!$A$93:B$104,2,0),IF('AB Touchpoint System Workbook'!J16="b",VLOOKUP($B5,Reference!$A$93:C$104,3,0),""))</f>
        <v>AprilJulyOctoberJanuary</v>
      </c>
      <c r="D5" s="12" t="str">
        <f>IF('AB Touchpoint System Workbook'!J16="A",Q5&amp;C5,IF('AB Touchpoint System Workbook'!J16="b",Q5&amp;C5,""))</f>
        <v>Client 4AprilJulyOctoberJanuary</v>
      </c>
      <c r="E5" s="12">
        <f>IF(ISNUMBER(SEARCH(S$1,$D5)),MAX(E$1:E4)+1)</f>
        <v>2</v>
      </c>
      <c r="F5" s="12" t="b">
        <f>IF(ISNUMBER(SEARCH(T$1,$D5)),MAX(F$1:F4)+1)</f>
        <v>0</v>
      </c>
      <c r="G5" s="12" t="b">
        <f>IF(ISNUMBER(SEARCH(U$1,$D5)),MAX(G$1:G4)+1)</f>
        <v>0</v>
      </c>
      <c r="H5" s="12">
        <f>IF(ISNUMBER(SEARCH(V$1,$D5)),MAX(H$1:H4)+1)</f>
        <v>2</v>
      </c>
      <c r="I5" s="12" t="b">
        <f>IF(ISNUMBER(SEARCH(W$1,$D5)),MAX(I$1:I4)+1)</f>
        <v>0</v>
      </c>
      <c r="J5" s="12" t="b">
        <f>IF(ISNUMBER(SEARCH(X$1,$D5)),MAX(J$1:J4)+1)</f>
        <v>0</v>
      </c>
      <c r="K5" s="12">
        <f>IF(ISNUMBER(SEARCH(Y$1,$D5)),MAX(K$1:K4)+1)</f>
        <v>2</v>
      </c>
      <c r="L5" s="12" t="b">
        <f>IF(ISNUMBER(SEARCH(Z$1,$D5)),MAX(L$1:L4)+1)</f>
        <v>0</v>
      </c>
      <c r="M5" s="12" t="b">
        <f>IF(ISNUMBER(SEARCH(AA$1,$D5)),MAX(M$1:M4)+1)</f>
        <v>0</v>
      </c>
      <c r="N5" s="12">
        <f>IF(ISNUMBER(SEARCH(AB$1,$D5)),MAX(N$1:N4)+1)</f>
        <v>2</v>
      </c>
      <c r="O5" s="12" t="b">
        <f>IF(ISNUMBER(SEARCH(AC$1,$D5)),MAX(O$1:O4)+1)</f>
        <v>0</v>
      </c>
      <c r="P5" s="12" t="b">
        <f>IF(ISNUMBER(SEARCH(AD$1,$D5)),MAX(P$1:P4)+1)</f>
        <v>0</v>
      </c>
      <c r="Q5" s="12" t="str">
        <f>'AB Touchpoint System Workbook'!K16</f>
        <v>Client 4</v>
      </c>
      <c r="R5" s="13">
        <f t="shared" si="1"/>
        <v>4</v>
      </c>
      <c r="S5" t="str">
        <f>IFERROR(VLOOKUP($R5,E:$Q,13,0),"")</f>
        <v>Client 10</v>
      </c>
      <c r="T5" t="str">
        <f>IFERROR(VLOOKUP($R5,F:$Q,12,0),"")</f>
        <v>Client 11</v>
      </c>
      <c r="U5" t="str">
        <f>IFERROR(VLOOKUP($R5,G:$Q,11,0),"")</f>
        <v>Client 12</v>
      </c>
      <c r="V5" t="str">
        <f>IFERROR(VLOOKUP($R5,H:$Q,10,0),"")</f>
        <v>Client 10</v>
      </c>
      <c r="W5" t="str">
        <f>IFERROR(VLOOKUP($R5,I:$Q,9,0),"")</f>
        <v>Client 11</v>
      </c>
      <c r="X5" t="str">
        <f>IFERROR(VLOOKUP($R5,J:$Q,8,0),"")</f>
        <v>Client 12</v>
      </c>
      <c r="Y5" t="str">
        <f>IFERROR(VLOOKUP($R5,K:$Q,7,0),"")</f>
        <v>Client 10</v>
      </c>
      <c r="Z5" t="str">
        <f>IFERROR(VLOOKUP($R5,L:$Q,6,0),"")</f>
        <v>Client 11</v>
      </c>
      <c r="AA5" t="str">
        <f>IFERROR(VLOOKUP($R5,M:$Q,5,0),"")</f>
        <v>Client 12</v>
      </c>
      <c r="AB5" t="str">
        <f>IFERROR(VLOOKUP($R5,N:$Q,4,0),"")</f>
        <v>Client 10</v>
      </c>
      <c r="AC5" t="str">
        <f>IFERROR(VLOOKUP($R5,O:$Q,3,0),"")</f>
        <v>Client 11</v>
      </c>
      <c r="AD5" t="str">
        <f>IFERROR(VLOOKUP($R5,P:$Q,2,0),"")</f>
        <v>Client 12</v>
      </c>
    </row>
    <row r="6" spans="1:30" x14ac:dyDescent="0.15">
      <c r="A6" s="9">
        <f>'AB Touchpoint System Workbook'!Z17</f>
        <v>43252</v>
      </c>
      <c r="B6" s="7">
        <f t="shared" si="0"/>
        <v>6</v>
      </c>
      <c r="C6" s="12" t="str">
        <f>IF('AB Touchpoint System Workbook'!J17="A",VLOOKUP($B6,Reference!$A$93:B$104,2,0),IF('AB Touchpoint System Workbook'!J17="b",VLOOKUP($B6,Reference!$A$93:C$104,3,0),""))</f>
        <v>JuneSeptemberDecemberMarch</v>
      </c>
      <c r="D6" s="12" t="str">
        <f>IF('AB Touchpoint System Workbook'!J17="A",Q6&amp;C6,IF('AB Touchpoint System Workbook'!J17="b",Q6&amp;C6,""))</f>
        <v>Client 5JuneSeptemberDecemberMarch</v>
      </c>
      <c r="E6" s="12" t="b">
        <f>IF(ISNUMBER(SEARCH(S$1,$D6)),MAX(E$1:E5)+1)</f>
        <v>0</v>
      </c>
      <c r="F6" s="12" t="b">
        <f>IF(ISNUMBER(SEARCH(T$1,$D6)),MAX(F$1:F5)+1)</f>
        <v>0</v>
      </c>
      <c r="G6" s="12">
        <f>IF(ISNUMBER(SEARCH(U$1,$D6)),MAX(G$1:G5)+1)</f>
        <v>2</v>
      </c>
      <c r="H6" s="12" t="b">
        <f>IF(ISNUMBER(SEARCH(V$1,$D6)),MAX(H$1:H5)+1)</f>
        <v>0</v>
      </c>
      <c r="I6" s="12" t="b">
        <f>IF(ISNUMBER(SEARCH(W$1,$D6)),MAX(I$1:I5)+1)</f>
        <v>0</v>
      </c>
      <c r="J6" s="12">
        <f>IF(ISNUMBER(SEARCH(X$1,$D6)),MAX(J$1:J5)+1)</f>
        <v>2</v>
      </c>
      <c r="K6" s="12" t="b">
        <f>IF(ISNUMBER(SEARCH(Y$1,$D6)),MAX(K$1:K5)+1)</f>
        <v>0</v>
      </c>
      <c r="L6" s="12" t="b">
        <f>IF(ISNUMBER(SEARCH(Z$1,$D6)),MAX(L$1:L5)+1)</f>
        <v>0</v>
      </c>
      <c r="M6" s="12">
        <f>IF(ISNUMBER(SEARCH(AA$1,$D6)),MAX(M$1:M5)+1)</f>
        <v>2</v>
      </c>
      <c r="N6" s="12" t="b">
        <f>IF(ISNUMBER(SEARCH(AB$1,$D6)),MAX(N$1:N5)+1)</f>
        <v>0</v>
      </c>
      <c r="O6" s="12" t="b">
        <f>IF(ISNUMBER(SEARCH(AC$1,$D6)),MAX(O$1:O5)+1)</f>
        <v>0</v>
      </c>
      <c r="P6" s="12">
        <f>IF(ISNUMBER(SEARCH(AD$1,$D6)),MAX(P$1:P5)+1)</f>
        <v>2</v>
      </c>
      <c r="Q6" s="12" t="str">
        <f>'AB Touchpoint System Workbook'!K17</f>
        <v>Client 5</v>
      </c>
      <c r="R6" s="13">
        <f t="shared" si="1"/>
        <v>5</v>
      </c>
      <c r="S6" t="str">
        <f>IFERROR(VLOOKUP($R6,E:$Q,13,0),"")</f>
        <v>Client 13</v>
      </c>
      <c r="T6" t="str">
        <f>IFERROR(VLOOKUP($R6,F:$Q,12,0),"")</f>
        <v>Client 14</v>
      </c>
      <c r="U6" t="str">
        <f>IFERROR(VLOOKUP($R6,G:$Q,11,0),"")</f>
        <v>Client 15</v>
      </c>
      <c r="V6" t="str">
        <f>IFERROR(VLOOKUP($R6,H:$Q,10,0),"")</f>
        <v>Client 13</v>
      </c>
      <c r="W6" t="str">
        <f>IFERROR(VLOOKUP($R6,I:$Q,9,0),"")</f>
        <v>Client 14</v>
      </c>
      <c r="X6" t="str">
        <f>IFERROR(VLOOKUP($R6,J:$Q,8,0),"")</f>
        <v>Client 15</v>
      </c>
      <c r="Y6" t="str">
        <f>IFERROR(VLOOKUP($R6,K:$Q,7,0),"")</f>
        <v>Client 13</v>
      </c>
      <c r="Z6" t="str">
        <f>IFERROR(VLOOKUP($R6,L:$Q,6,0),"")</f>
        <v>Client 14</v>
      </c>
      <c r="AA6" t="str">
        <f>IFERROR(VLOOKUP($R6,M:$Q,5,0),"")</f>
        <v>Client 15</v>
      </c>
      <c r="AB6" t="str">
        <f>IFERROR(VLOOKUP($R6,N:$Q,4,0),"")</f>
        <v>Client 13</v>
      </c>
      <c r="AC6" t="str">
        <f>IFERROR(VLOOKUP($R6,O:$Q,3,0),"")</f>
        <v>Client 14</v>
      </c>
      <c r="AD6" t="str">
        <f>IFERROR(VLOOKUP($R6,P:$Q,2,0),"")</f>
        <v>Client 15</v>
      </c>
    </row>
    <row r="7" spans="1:30" x14ac:dyDescent="0.15">
      <c r="A7" s="9">
        <f>'AB Touchpoint System Workbook'!Z18</f>
        <v>43221</v>
      </c>
      <c r="B7" s="7">
        <f t="shared" si="0"/>
        <v>5</v>
      </c>
      <c r="C7" s="12" t="str">
        <f>IF('AB Touchpoint System Workbook'!J18="A",VLOOKUP($B7,Reference!$A$93:B$104,2,0),IF('AB Touchpoint System Workbook'!J18="b",VLOOKUP($B7,Reference!$A$93:C$104,3,0),""))</f>
        <v>MayAugustNovemberFebruary</v>
      </c>
      <c r="D7" s="12" t="str">
        <f>IF('AB Touchpoint System Workbook'!J18="A",Q7&amp;C7,IF('AB Touchpoint System Workbook'!J18="b",Q7&amp;C7,""))</f>
        <v>Client 6MayAugustNovemberFebruary</v>
      </c>
      <c r="E7" s="12" t="b">
        <f>IF(ISNUMBER(SEARCH(S$1,$D7)),MAX(E$1:E6)+1)</f>
        <v>0</v>
      </c>
      <c r="F7" s="12">
        <f>IF(ISNUMBER(SEARCH(T$1,$D7)),MAX(F$1:F6)+1)</f>
        <v>2</v>
      </c>
      <c r="G7" s="12" t="b">
        <f>IF(ISNUMBER(SEARCH(U$1,$D7)),MAX(G$1:G6)+1)</f>
        <v>0</v>
      </c>
      <c r="H7" s="12" t="b">
        <f>IF(ISNUMBER(SEARCH(V$1,$D7)),MAX(H$1:H6)+1)</f>
        <v>0</v>
      </c>
      <c r="I7" s="12">
        <f>IF(ISNUMBER(SEARCH(W$1,$D7)),MAX(I$1:I6)+1)</f>
        <v>2</v>
      </c>
      <c r="J7" s="12" t="b">
        <f>IF(ISNUMBER(SEARCH(X$1,$D7)),MAX(J$1:J6)+1)</f>
        <v>0</v>
      </c>
      <c r="K7" s="12" t="b">
        <f>IF(ISNUMBER(SEARCH(Y$1,$D7)),MAX(K$1:K6)+1)</f>
        <v>0</v>
      </c>
      <c r="L7" s="12">
        <f>IF(ISNUMBER(SEARCH(Z$1,$D7)),MAX(L$1:L6)+1)</f>
        <v>2</v>
      </c>
      <c r="M7" s="12" t="b">
        <f>IF(ISNUMBER(SEARCH(AA$1,$D7)),MAX(M$1:M6)+1)</f>
        <v>0</v>
      </c>
      <c r="N7" s="12" t="b">
        <f>IF(ISNUMBER(SEARCH(AB$1,$D7)),MAX(N$1:N6)+1)</f>
        <v>0</v>
      </c>
      <c r="O7" s="12">
        <f>IF(ISNUMBER(SEARCH(AC$1,$D7)),MAX(O$1:O6)+1)</f>
        <v>2</v>
      </c>
      <c r="P7" s="12" t="b">
        <f>IF(ISNUMBER(SEARCH(AD$1,$D7)),MAX(P$1:P6)+1)</f>
        <v>0</v>
      </c>
      <c r="Q7" s="12" t="str">
        <f>'AB Touchpoint System Workbook'!K18</f>
        <v>Client 6</v>
      </c>
      <c r="R7" s="13">
        <f t="shared" si="1"/>
        <v>6</v>
      </c>
      <c r="S7" t="str">
        <f>IFERROR(VLOOKUP($R7,E:$Q,13,0),"")</f>
        <v>Client 16</v>
      </c>
      <c r="T7" t="str">
        <f>IFERROR(VLOOKUP($R7,F:$Q,12,0),"")</f>
        <v>Client 17</v>
      </c>
      <c r="U7" t="str">
        <f>IFERROR(VLOOKUP($R7,G:$Q,11,0),"")</f>
        <v>Client 18</v>
      </c>
      <c r="V7" t="str">
        <f>IFERROR(VLOOKUP($R7,H:$Q,10,0),"")</f>
        <v>Client 16</v>
      </c>
      <c r="W7" t="str">
        <f>IFERROR(VLOOKUP($R7,I:$Q,9,0),"")</f>
        <v>Client 17</v>
      </c>
      <c r="X7" t="str">
        <f>IFERROR(VLOOKUP($R7,J:$Q,8,0),"")</f>
        <v>Client 18</v>
      </c>
      <c r="Y7" t="str">
        <f>IFERROR(VLOOKUP($R7,K:$Q,7,0),"")</f>
        <v>Client 16</v>
      </c>
      <c r="Z7" t="str">
        <f>IFERROR(VLOOKUP($R7,L:$Q,6,0),"")</f>
        <v>Client 17</v>
      </c>
      <c r="AA7" t="str">
        <f>IFERROR(VLOOKUP($R7,M:$Q,5,0),"")</f>
        <v>Client 18</v>
      </c>
      <c r="AB7" t="str">
        <f>IFERROR(VLOOKUP($R7,N:$Q,4,0),"")</f>
        <v>Client 16</v>
      </c>
      <c r="AC7" t="str">
        <f>IFERROR(VLOOKUP($R7,O:$Q,3,0),"")</f>
        <v>Client 17</v>
      </c>
      <c r="AD7" t="str">
        <f>IFERROR(VLOOKUP($R7,P:$Q,2,0),"")</f>
        <v>Client 18</v>
      </c>
    </row>
    <row r="8" spans="1:30" x14ac:dyDescent="0.15">
      <c r="A8" s="9">
        <f>'AB Touchpoint System Workbook'!Z19</f>
        <v>43282</v>
      </c>
      <c r="B8" s="7">
        <f t="shared" si="0"/>
        <v>7</v>
      </c>
      <c r="C8" s="12" t="str">
        <f>IF('AB Touchpoint System Workbook'!J19="A",VLOOKUP($B8,Reference!$A$93:B$104,2,0),IF('AB Touchpoint System Workbook'!J19="b",VLOOKUP($B8,Reference!$A$93:C$104,3,0),""))</f>
        <v>JulyOctoberJanuaryApril</v>
      </c>
      <c r="D8" s="12" t="str">
        <f>IF('AB Touchpoint System Workbook'!J19="A",Q8&amp;C8,IF('AB Touchpoint System Workbook'!J19="b",Q8&amp;C8,""))</f>
        <v>Client 7JulyOctoberJanuaryApril</v>
      </c>
      <c r="E8" s="12">
        <f>IF(ISNUMBER(SEARCH(S$1,$D8)),MAX(E$1:E7)+1)</f>
        <v>3</v>
      </c>
      <c r="F8" s="12" t="b">
        <f>IF(ISNUMBER(SEARCH(T$1,$D8)),MAX(F$1:F7)+1)</f>
        <v>0</v>
      </c>
      <c r="G8" s="12" t="b">
        <f>IF(ISNUMBER(SEARCH(U$1,$D8)),MAX(G$1:G7)+1)</f>
        <v>0</v>
      </c>
      <c r="H8" s="12">
        <f>IF(ISNUMBER(SEARCH(V$1,$D8)),MAX(H$1:H7)+1)</f>
        <v>3</v>
      </c>
      <c r="I8" s="12" t="b">
        <f>IF(ISNUMBER(SEARCH(W$1,$D8)),MAX(I$1:I7)+1)</f>
        <v>0</v>
      </c>
      <c r="J8" s="12" t="b">
        <f>IF(ISNUMBER(SEARCH(X$1,$D8)),MAX(J$1:J7)+1)</f>
        <v>0</v>
      </c>
      <c r="K8" s="12">
        <f>IF(ISNUMBER(SEARCH(Y$1,$D8)),MAX(K$1:K7)+1)</f>
        <v>3</v>
      </c>
      <c r="L8" s="12" t="b">
        <f>IF(ISNUMBER(SEARCH(Z$1,$D8)),MAX(L$1:L7)+1)</f>
        <v>0</v>
      </c>
      <c r="M8" s="12" t="b">
        <f>IF(ISNUMBER(SEARCH(AA$1,$D8)),MAX(M$1:M7)+1)</f>
        <v>0</v>
      </c>
      <c r="N8" s="12">
        <f>IF(ISNUMBER(SEARCH(AB$1,$D8)),MAX(N$1:N7)+1)</f>
        <v>3</v>
      </c>
      <c r="O8" s="12" t="b">
        <f>IF(ISNUMBER(SEARCH(AC$1,$D8)),MAX(O$1:O7)+1)</f>
        <v>0</v>
      </c>
      <c r="P8" s="12" t="b">
        <f>IF(ISNUMBER(SEARCH(AD$1,$D8)),MAX(P$1:P7)+1)</f>
        <v>0</v>
      </c>
      <c r="Q8" s="12" t="str">
        <f>'AB Touchpoint System Workbook'!K19</f>
        <v>Client 7</v>
      </c>
      <c r="R8" s="13">
        <f t="shared" si="1"/>
        <v>7</v>
      </c>
      <c r="S8" t="str">
        <f>IFERROR(VLOOKUP($R8,E:$Q,13,0),"")</f>
        <v>Client 19</v>
      </c>
      <c r="T8" t="str">
        <f>IFERROR(VLOOKUP($R8,F:$Q,12,0),"")</f>
        <v>Client 20</v>
      </c>
      <c r="U8" t="str">
        <f>IFERROR(VLOOKUP($R8,G:$Q,11,0),"")</f>
        <v>Client 21</v>
      </c>
      <c r="V8" t="str">
        <f>IFERROR(VLOOKUP($R8,H:$Q,10,0),"")</f>
        <v>Client 19</v>
      </c>
      <c r="W8" t="str">
        <f>IFERROR(VLOOKUP($R8,I:$Q,9,0),"")</f>
        <v>Client 23</v>
      </c>
      <c r="X8" t="str">
        <f>IFERROR(VLOOKUP($R8,J:$Q,8,0),"")</f>
        <v>Client 24</v>
      </c>
      <c r="Y8" t="str">
        <f>IFERROR(VLOOKUP($R8,K:$Q,7,0),"")</f>
        <v>Client 19</v>
      </c>
      <c r="Z8" t="str">
        <f>IFERROR(VLOOKUP($R8,L:$Q,6,0),"")</f>
        <v>Client 20</v>
      </c>
      <c r="AA8" t="str">
        <f>IFERROR(VLOOKUP($R8,M:$Q,5,0),"")</f>
        <v>Client 21</v>
      </c>
      <c r="AB8" t="str">
        <f>IFERROR(VLOOKUP($R8,N:$Q,4,0),"")</f>
        <v>Client 19</v>
      </c>
      <c r="AC8" t="str">
        <f>IFERROR(VLOOKUP($R8,O:$Q,3,0),"")</f>
        <v>Client 23</v>
      </c>
      <c r="AD8" t="str">
        <f>IFERROR(VLOOKUP($R8,P:$Q,2,0),"")</f>
        <v>Client 24</v>
      </c>
    </row>
    <row r="9" spans="1:30" x14ac:dyDescent="0.15">
      <c r="A9" s="9">
        <f>'AB Touchpoint System Workbook'!Z20</f>
        <v>43313</v>
      </c>
      <c r="B9" s="7">
        <f t="shared" si="0"/>
        <v>8</v>
      </c>
      <c r="C9" s="12" t="str">
        <f>IF('AB Touchpoint System Workbook'!J20="A",VLOOKUP($B9,Reference!$A$93:B$104,2,0),IF('AB Touchpoint System Workbook'!J20="b",VLOOKUP($B9,Reference!$A$93:C$104,3,0),""))</f>
        <v>AugustNovemberFebruaryMay</v>
      </c>
      <c r="D9" s="12" t="str">
        <f>IF('AB Touchpoint System Workbook'!J20="A",Q9&amp;C9,IF('AB Touchpoint System Workbook'!J20="b",Q9&amp;C9,""))</f>
        <v>Client 8AugustNovemberFebruaryMay</v>
      </c>
      <c r="E9" s="12" t="b">
        <f>IF(ISNUMBER(SEARCH(S$1,$D9)),MAX(E$1:E8)+1)</f>
        <v>0</v>
      </c>
      <c r="F9" s="12">
        <f>IF(ISNUMBER(SEARCH(T$1,$D9)),MAX(F$1:F8)+1)</f>
        <v>3</v>
      </c>
      <c r="G9" s="12" t="b">
        <f>IF(ISNUMBER(SEARCH(U$1,$D9)),MAX(G$1:G8)+1)</f>
        <v>0</v>
      </c>
      <c r="H9" s="12" t="b">
        <f>IF(ISNUMBER(SEARCH(V$1,$D9)),MAX(H$1:H8)+1)</f>
        <v>0</v>
      </c>
      <c r="I9" s="12">
        <f>IF(ISNUMBER(SEARCH(W$1,$D9)),MAX(I$1:I8)+1)</f>
        <v>3</v>
      </c>
      <c r="J9" s="12" t="b">
        <f>IF(ISNUMBER(SEARCH(X$1,$D9)),MAX(J$1:J8)+1)</f>
        <v>0</v>
      </c>
      <c r="K9" s="12" t="b">
        <f>IF(ISNUMBER(SEARCH(Y$1,$D9)),MAX(K$1:K8)+1)</f>
        <v>0</v>
      </c>
      <c r="L9" s="12">
        <f>IF(ISNUMBER(SEARCH(Z$1,$D9)),MAX(L$1:L8)+1)</f>
        <v>3</v>
      </c>
      <c r="M9" s="12" t="b">
        <f>IF(ISNUMBER(SEARCH(AA$1,$D9)),MAX(M$1:M8)+1)</f>
        <v>0</v>
      </c>
      <c r="N9" s="12" t="b">
        <f>IF(ISNUMBER(SEARCH(AB$1,$D9)),MAX(N$1:N8)+1)</f>
        <v>0</v>
      </c>
      <c r="O9" s="12">
        <f>IF(ISNUMBER(SEARCH(AC$1,$D9)),MAX(O$1:O8)+1)</f>
        <v>3</v>
      </c>
      <c r="P9" s="12" t="b">
        <f>IF(ISNUMBER(SEARCH(AD$1,$D9)),MAX(P$1:P8)+1)</f>
        <v>0</v>
      </c>
      <c r="Q9" s="12" t="str">
        <f>'AB Touchpoint System Workbook'!K20</f>
        <v>Client 8</v>
      </c>
      <c r="R9" s="13">
        <f t="shared" si="1"/>
        <v>8</v>
      </c>
      <c r="S9" t="str">
        <f>IFERROR(VLOOKUP($R9,E:$Q,13,0),"")</f>
        <v>Client 31</v>
      </c>
      <c r="T9" t="str">
        <f>IFERROR(VLOOKUP($R9,F:$Q,12,0),"")</f>
        <v>Client 26</v>
      </c>
      <c r="U9" t="str">
        <f>IFERROR(VLOOKUP($R9,G:$Q,11,0),"")</f>
        <v>Client 25</v>
      </c>
      <c r="V9" t="str">
        <f>IFERROR(VLOOKUP($R9,H:$Q,10,0),"")</f>
        <v>Client 22</v>
      </c>
      <c r="W9" t="str">
        <f>IFERROR(VLOOKUP($R9,I:$Q,9,0),"")</f>
        <v>Client 29</v>
      </c>
      <c r="X9" t="str">
        <f>IFERROR(VLOOKUP($R9,J:$Q,8,0),"")</f>
        <v>Client 30</v>
      </c>
      <c r="Y9" t="str">
        <f>IFERROR(VLOOKUP($R9,K:$Q,7,0),"")</f>
        <v>Client 31</v>
      </c>
      <c r="Z9" t="str">
        <f>IFERROR(VLOOKUP($R9,L:$Q,6,0),"")</f>
        <v>Client 26</v>
      </c>
      <c r="AA9" t="str">
        <f>IFERROR(VLOOKUP($R9,M:$Q,5,0),"")</f>
        <v>Client 25</v>
      </c>
      <c r="AB9" t="str">
        <f>IFERROR(VLOOKUP($R9,N:$Q,4,0),"")</f>
        <v>Client 22</v>
      </c>
      <c r="AC9" t="str">
        <f>IFERROR(VLOOKUP($R9,O:$Q,3,0),"")</f>
        <v>Client 29</v>
      </c>
      <c r="AD9" t="str">
        <f>IFERROR(VLOOKUP($R9,P:$Q,2,0),"")</f>
        <v>Client 30</v>
      </c>
    </row>
    <row r="10" spans="1:30" x14ac:dyDescent="0.15">
      <c r="A10" s="9">
        <f>'AB Touchpoint System Workbook'!Z21</f>
        <v>43344</v>
      </c>
      <c r="B10" s="7">
        <f t="shared" si="0"/>
        <v>9</v>
      </c>
      <c r="C10" s="12" t="str">
        <f>IF('AB Touchpoint System Workbook'!J21="A",VLOOKUP($B10,Reference!$A$93:B$104,2,0),IF('AB Touchpoint System Workbook'!J21="b",VLOOKUP($B10,Reference!$A$93:C$104,3,0),""))</f>
        <v>SeptemberDecemberMarchJune</v>
      </c>
      <c r="D10" s="12" t="str">
        <f>IF('AB Touchpoint System Workbook'!J21="A",Q10&amp;C10,IF('AB Touchpoint System Workbook'!J21="b",Q10&amp;C10,""))</f>
        <v>Client 9SeptemberDecemberMarchJune</v>
      </c>
      <c r="E10" s="12" t="b">
        <f>IF(ISNUMBER(SEARCH(S$1,$D10)),MAX(E$1:E9)+1)</f>
        <v>0</v>
      </c>
      <c r="F10" s="12" t="b">
        <f>IF(ISNUMBER(SEARCH(T$1,$D10)),MAX(F$1:F9)+1)</f>
        <v>0</v>
      </c>
      <c r="G10" s="12">
        <f>IF(ISNUMBER(SEARCH(U$1,$D10)),MAX(G$1:G9)+1)</f>
        <v>3</v>
      </c>
      <c r="H10" s="12" t="b">
        <f>IF(ISNUMBER(SEARCH(V$1,$D10)),MAX(H$1:H9)+1)</f>
        <v>0</v>
      </c>
      <c r="I10" s="12" t="b">
        <f>IF(ISNUMBER(SEARCH(W$1,$D10)),MAX(I$1:I9)+1)</f>
        <v>0</v>
      </c>
      <c r="J10" s="12">
        <f>IF(ISNUMBER(SEARCH(X$1,$D10)),MAX(J$1:J9)+1)</f>
        <v>3</v>
      </c>
      <c r="K10" s="12" t="b">
        <f>IF(ISNUMBER(SEARCH(Y$1,$D10)),MAX(K$1:K9)+1)</f>
        <v>0</v>
      </c>
      <c r="L10" s="12" t="b">
        <f>IF(ISNUMBER(SEARCH(Z$1,$D10)),MAX(L$1:L9)+1)</f>
        <v>0</v>
      </c>
      <c r="M10" s="12">
        <f>IF(ISNUMBER(SEARCH(AA$1,$D10)),MAX(M$1:M9)+1)</f>
        <v>3</v>
      </c>
      <c r="N10" s="12" t="b">
        <f>IF(ISNUMBER(SEARCH(AB$1,$D10)),MAX(N$1:N9)+1)</f>
        <v>0</v>
      </c>
      <c r="O10" s="12" t="b">
        <f>IF(ISNUMBER(SEARCH(AC$1,$D10)),MAX(O$1:O9)+1)</f>
        <v>0</v>
      </c>
      <c r="P10" s="12">
        <f>IF(ISNUMBER(SEARCH(AD$1,$D10)),MAX(P$1:P9)+1)</f>
        <v>3</v>
      </c>
      <c r="Q10" s="12" t="str">
        <f>'AB Touchpoint System Workbook'!K21</f>
        <v>Client 9</v>
      </c>
      <c r="R10" s="13">
        <f t="shared" si="1"/>
        <v>9</v>
      </c>
      <c r="S10" t="str">
        <f>IFERROR(VLOOKUP($R10,E:$Q,13,0),"")</f>
        <v>Client 37</v>
      </c>
      <c r="T10" t="str">
        <f>IFERROR(VLOOKUP($R10,F:$Q,12,0),"")</f>
        <v>Client 27</v>
      </c>
      <c r="U10" t="str">
        <f>IFERROR(VLOOKUP($R10,G:$Q,11,0),"")</f>
        <v>Client 33</v>
      </c>
      <c r="V10" t="str">
        <f>IFERROR(VLOOKUP($R10,H:$Q,10,0),"")</f>
        <v>Client 28</v>
      </c>
      <c r="W10" t="str">
        <f>IFERROR(VLOOKUP($R10,I:$Q,9,0),"")</f>
        <v>Client 35</v>
      </c>
      <c r="X10" t="str">
        <f>IFERROR(VLOOKUP($R10,J:$Q,8,0),"")</f>
        <v>Client 36</v>
      </c>
      <c r="Y10" t="str">
        <f>IFERROR(VLOOKUP($R10,K:$Q,7,0),"")</f>
        <v>Client 37</v>
      </c>
      <c r="Z10" t="str">
        <f>IFERROR(VLOOKUP($R10,L:$Q,6,0),"")</f>
        <v>Client 27</v>
      </c>
      <c r="AA10" t="str">
        <f>IFERROR(VLOOKUP($R10,M:$Q,5,0),"")</f>
        <v>Client 33</v>
      </c>
      <c r="AB10" t="str">
        <f>IFERROR(VLOOKUP($R10,N:$Q,4,0),"")</f>
        <v>Client 28</v>
      </c>
      <c r="AC10" t="str">
        <f>IFERROR(VLOOKUP($R10,O:$Q,3,0),"")</f>
        <v>Client 35</v>
      </c>
      <c r="AD10" t="str">
        <f>IFERROR(VLOOKUP($R10,P:$Q,2,0),"")</f>
        <v>Client 36</v>
      </c>
    </row>
    <row r="11" spans="1:30" x14ac:dyDescent="0.15">
      <c r="A11" s="9">
        <f>'AB Touchpoint System Workbook'!Z22</f>
        <v>43374</v>
      </c>
      <c r="B11" s="7">
        <f t="shared" si="0"/>
        <v>10</v>
      </c>
      <c r="C11" s="12" t="str">
        <f>IF('AB Touchpoint System Workbook'!J22="A",VLOOKUP($B11,Reference!$A$93:B$104,2,0),IF('AB Touchpoint System Workbook'!J22="b",VLOOKUP($B11,Reference!$A$93:C$104,3,0),""))</f>
        <v>OctoberJanuaryAprilJuly</v>
      </c>
      <c r="D11" s="12" t="str">
        <f>IF('AB Touchpoint System Workbook'!J22="A",Q11&amp;C11,IF('AB Touchpoint System Workbook'!J22="b",Q11&amp;C11,""))</f>
        <v>Client 10OctoberJanuaryAprilJuly</v>
      </c>
      <c r="E11" s="12">
        <f>IF(ISNUMBER(SEARCH(S$1,$D11)),MAX(E$1:E10)+1)</f>
        <v>4</v>
      </c>
      <c r="F11" s="12" t="b">
        <f>IF(ISNUMBER(SEARCH(T$1,$D11)),MAX(F$1:F10)+1)</f>
        <v>0</v>
      </c>
      <c r="G11" s="12" t="b">
        <f>IF(ISNUMBER(SEARCH(U$1,$D11)),MAX(G$1:G10)+1)</f>
        <v>0</v>
      </c>
      <c r="H11" s="12">
        <f>IF(ISNUMBER(SEARCH(V$1,$D11)),MAX(H$1:H10)+1)</f>
        <v>4</v>
      </c>
      <c r="I11" s="12" t="b">
        <f>IF(ISNUMBER(SEARCH(W$1,$D11)),MAX(I$1:I10)+1)</f>
        <v>0</v>
      </c>
      <c r="J11" s="12" t="b">
        <f>IF(ISNUMBER(SEARCH(X$1,$D11)),MAX(J$1:J10)+1)</f>
        <v>0</v>
      </c>
      <c r="K11" s="12">
        <f>IF(ISNUMBER(SEARCH(Y$1,$D11)),MAX(K$1:K10)+1)</f>
        <v>4</v>
      </c>
      <c r="L11" s="12" t="b">
        <f>IF(ISNUMBER(SEARCH(Z$1,$D11)),MAX(L$1:L10)+1)</f>
        <v>0</v>
      </c>
      <c r="M11" s="12" t="b">
        <f>IF(ISNUMBER(SEARCH(AA$1,$D11)),MAX(M$1:M10)+1)</f>
        <v>0</v>
      </c>
      <c r="N11" s="12">
        <f>IF(ISNUMBER(SEARCH(AB$1,$D11)),MAX(N$1:N10)+1)</f>
        <v>4</v>
      </c>
      <c r="O11" s="12" t="b">
        <f>IF(ISNUMBER(SEARCH(AC$1,$D11)),MAX(O$1:O10)+1)</f>
        <v>0</v>
      </c>
      <c r="P11" s="12" t="b">
        <f>IF(ISNUMBER(SEARCH(AD$1,$D11)),MAX(P$1:P10)+1)</f>
        <v>0</v>
      </c>
      <c r="Q11" s="12" t="str">
        <f>'AB Touchpoint System Workbook'!K22</f>
        <v>Client 10</v>
      </c>
      <c r="R11" s="13">
        <f t="shared" si="1"/>
        <v>10</v>
      </c>
      <c r="S11" t="str">
        <f>IFERROR(VLOOKUP($R11,E:$Q,13,0),"")</f>
        <v>Client 43</v>
      </c>
      <c r="T11" t="str">
        <f>IFERROR(VLOOKUP($R11,F:$Q,12,0),"")</f>
        <v>Client 32</v>
      </c>
      <c r="U11" t="str">
        <f>IFERROR(VLOOKUP($R11,G:$Q,11,0),"")</f>
        <v>Client 39</v>
      </c>
      <c r="V11" t="str">
        <f>IFERROR(VLOOKUP($R11,H:$Q,10,0),"")</f>
        <v>Client 34</v>
      </c>
      <c r="W11" t="str">
        <f>IFERROR(VLOOKUP($R11,I:$Q,9,0),"")</f>
        <v>Client 41</v>
      </c>
      <c r="X11" t="str">
        <f>IFERROR(VLOOKUP($R11,J:$Q,8,0),"")</f>
        <v>Client 42</v>
      </c>
      <c r="Y11" t="str">
        <f>IFERROR(VLOOKUP($R11,K:$Q,7,0),"")</f>
        <v>Client 43</v>
      </c>
      <c r="Z11" t="str">
        <f>IFERROR(VLOOKUP($R11,L:$Q,6,0),"")</f>
        <v>Client 32</v>
      </c>
      <c r="AA11" t="str">
        <f>IFERROR(VLOOKUP($R11,M:$Q,5,0),"")</f>
        <v>Client 39</v>
      </c>
      <c r="AB11" t="str">
        <f>IFERROR(VLOOKUP($R11,N:$Q,4,0),"")</f>
        <v>Client 34</v>
      </c>
      <c r="AC11" t="str">
        <f>IFERROR(VLOOKUP($R11,O:$Q,3,0),"")</f>
        <v>Client 41</v>
      </c>
      <c r="AD11" t="str">
        <f>IFERROR(VLOOKUP($R11,P:$Q,2,0),"")</f>
        <v>Client 42</v>
      </c>
    </row>
    <row r="12" spans="1:30" x14ac:dyDescent="0.15">
      <c r="A12" s="9">
        <f>'AB Touchpoint System Workbook'!Z23</f>
        <v>43405</v>
      </c>
      <c r="B12" s="7">
        <f t="shared" si="0"/>
        <v>11</v>
      </c>
      <c r="C12" s="12" t="str">
        <f>IF('AB Touchpoint System Workbook'!J23="A",VLOOKUP($B12,Reference!$A$93:B$104,2,0),IF('AB Touchpoint System Workbook'!J23="b",VLOOKUP($B12,Reference!$A$93:C$104,3,0),""))</f>
        <v>NovemberFebruaryMayAugust</v>
      </c>
      <c r="D12" s="12" t="str">
        <f>IF('AB Touchpoint System Workbook'!J23="A",Q12&amp;C12,IF('AB Touchpoint System Workbook'!J23="b",Q12&amp;C12,""))</f>
        <v>Client 11NovemberFebruaryMayAugust</v>
      </c>
      <c r="E12" s="12" t="b">
        <f>IF(ISNUMBER(SEARCH(S$1,$D12)),MAX(E$1:E11)+1)</f>
        <v>0</v>
      </c>
      <c r="F12" s="12">
        <f>IF(ISNUMBER(SEARCH(T$1,$D12)),MAX(F$1:F11)+1)</f>
        <v>4</v>
      </c>
      <c r="G12" s="12" t="b">
        <f>IF(ISNUMBER(SEARCH(U$1,$D12)),MAX(G$1:G11)+1)</f>
        <v>0</v>
      </c>
      <c r="H12" s="12" t="b">
        <f>IF(ISNUMBER(SEARCH(V$1,$D12)),MAX(H$1:H11)+1)</f>
        <v>0</v>
      </c>
      <c r="I12" s="12">
        <f>IF(ISNUMBER(SEARCH(W$1,$D12)),MAX(I$1:I11)+1)</f>
        <v>4</v>
      </c>
      <c r="J12" s="12" t="b">
        <f>IF(ISNUMBER(SEARCH(X$1,$D12)),MAX(J$1:J11)+1)</f>
        <v>0</v>
      </c>
      <c r="K12" s="12" t="b">
        <f>IF(ISNUMBER(SEARCH(Y$1,$D12)),MAX(K$1:K11)+1)</f>
        <v>0</v>
      </c>
      <c r="L12" s="12">
        <f>IF(ISNUMBER(SEARCH(Z$1,$D12)),MAX(L$1:L11)+1)</f>
        <v>4</v>
      </c>
      <c r="M12" s="12" t="b">
        <f>IF(ISNUMBER(SEARCH(AA$1,$D12)),MAX(M$1:M11)+1)</f>
        <v>0</v>
      </c>
      <c r="N12" s="12" t="b">
        <f>IF(ISNUMBER(SEARCH(AB$1,$D12)),MAX(N$1:N11)+1)</f>
        <v>0</v>
      </c>
      <c r="O12" s="12">
        <f>IF(ISNUMBER(SEARCH(AC$1,$D12)),MAX(O$1:O11)+1)</f>
        <v>4</v>
      </c>
      <c r="P12" s="12" t="b">
        <f>IF(ISNUMBER(SEARCH(AD$1,$D12)),MAX(P$1:P11)+1)</f>
        <v>0</v>
      </c>
      <c r="Q12" s="12" t="str">
        <f>'AB Touchpoint System Workbook'!K23</f>
        <v>Client 11</v>
      </c>
      <c r="R12" s="13">
        <f t="shared" si="1"/>
        <v>11</v>
      </c>
      <c r="S12" t="str">
        <f>IFERROR(VLOOKUP($R12,E:$Q,13,0),"")</f>
        <v>Client 49</v>
      </c>
      <c r="T12" t="str">
        <f>IFERROR(VLOOKUP($R12,F:$Q,12,0),"")</f>
        <v>Client 38</v>
      </c>
      <c r="U12" t="str">
        <f>IFERROR(VLOOKUP($R12,G:$Q,11,0),"")</f>
        <v>Client 45</v>
      </c>
      <c r="V12" t="str">
        <f>IFERROR(VLOOKUP($R12,H:$Q,10,0),"")</f>
        <v>Client 40</v>
      </c>
      <c r="W12" t="str">
        <f>IFERROR(VLOOKUP($R12,I:$Q,9,0),"")</f>
        <v>Client 47</v>
      </c>
      <c r="X12" t="str">
        <f>IFERROR(VLOOKUP($R12,J:$Q,8,0),"")</f>
        <v>Client 48</v>
      </c>
      <c r="Y12" t="str">
        <f>IFERROR(VLOOKUP($R12,K:$Q,7,0),"")</f>
        <v>Client 49</v>
      </c>
      <c r="Z12" t="str">
        <f>IFERROR(VLOOKUP($R12,L:$Q,6,0),"")</f>
        <v>Client 38</v>
      </c>
      <c r="AA12" t="str">
        <f>IFERROR(VLOOKUP($R12,M:$Q,5,0),"")</f>
        <v>Client 45</v>
      </c>
      <c r="AB12" t="str">
        <f>IFERROR(VLOOKUP($R12,N:$Q,4,0),"")</f>
        <v>Client 40</v>
      </c>
      <c r="AC12" t="str">
        <f>IFERROR(VLOOKUP($R12,O:$Q,3,0),"")</f>
        <v>Client 47</v>
      </c>
      <c r="AD12" t="str">
        <f>IFERROR(VLOOKUP($R12,P:$Q,2,0),"")</f>
        <v>Client 48</v>
      </c>
    </row>
    <row r="13" spans="1:30" x14ac:dyDescent="0.15">
      <c r="A13" s="9">
        <f>'AB Touchpoint System Workbook'!Z24</f>
        <v>43435</v>
      </c>
      <c r="B13" s="7">
        <f t="shared" si="0"/>
        <v>12</v>
      </c>
      <c r="C13" s="12" t="str">
        <f>IF('AB Touchpoint System Workbook'!J24="A",VLOOKUP($B13,Reference!$A$93:B$104,2,0),IF('AB Touchpoint System Workbook'!J24="b",VLOOKUP($B13,Reference!$A$93:C$104,3,0),""))</f>
        <v>DecemberMarchJuneSeptember</v>
      </c>
      <c r="D13" s="12" t="str">
        <f>IF('AB Touchpoint System Workbook'!J24="A",Q13&amp;C13,IF('AB Touchpoint System Workbook'!J24="b",Q13&amp;C13,""))</f>
        <v>Client 12DecemberMarchJuneSeptember</v>
      </c>
      <c r="E13" s="12" t="b">
        <f>IF(ISNUMBER(SEARCH(S$1,$D13)),MAX(E$1:E12)+1)</f>
        <v>0</v>
      </c>
      <c r="F13" s="12" t="b">
        <f>IF(ISNUMBER(SEARCH(T$1,$D13)),MAX(F$1:F12)+1)</f>
        <v>0</v>
      </c>
      <c r="G13" s="12">
        <f>IF(ISNUMBER(SEARCH(U$1,$D13)),MAX(G$1:G12)+1)</f>
        <v>4</v>
      </c>
      <c r="H13" s="12" t="b">
        <f>IF(ISNUMBER(SEARCH(V$1,$D13)),MAX(H$1:H12)+1)</f>
        <v>0</v>
      </c>
      <c r="I13" s="12" t="b">
        <f>IF(ISNUMBER(SEARCH(W$1,$D13)),MAX(I$1:I12)+1)</f>
        <v>0</v>
      </c>
      <c r="J13" s="12">
        <f>IF(ISNUMBER(SEARCH(X$1,$D13)),MAX(J$1:J12)+1)</f>
        <v>4</v>
      </c>
      <c r="K13" s="12" t="b">
        <f>IF(ISNUMBER(SEARCH(Y$1,$D13)),MAX(K$1:K12)+1)</f>
        <v>0</v>
      </c>
      <c r="L13" s="12" t="b">
        <f>IF(ISNUMBER(SEARCH(Z$1,$D13)),MAX(L$1:L12)+1)</f>
        <v>0</v>
      </c>
      <c r="M13" s="12">
        <f>IF(ISNUMBER(SEARCH(AA$1,$D13)),MAX(M$1:M12)+1)</f>
        <v>4</v>
      </c>
      <c r="N13" s="12" t="b">
        <f>IF(ISNUMBER(SEARCH(AB$1,$D13)),MAX(N$1:N12)+1)</f>
        <v>0</v>
      </c>
      <c r="O13" s="12" t="b">
        <f>IF(ISNUMBER(SEARCH(AC$1,$D13)),MAX(O$1:O12)+1)</f>
        <v>0</v>
      </c>
      <c r="P13" s="12">
        <f>IF(ISNUMBER(SEARCH(AD$1,$D13)),MAX(P$1:P12)+1)</f>
        <v>4</v>
      </c>
      <c r="Q13" s="12" t="str">
        <f>'AB Touchpoint System Workbook'!K24</f>
        <v>Client 12</v>
      </c>
      <c r="R13" s="13">
        <f t="shared" si="1"/>
        <v>12</v>
      </c>
      <c r="S13" t="str">
        <f>IFERROR(VLOOKUP($R13,E:$Q,13,0),"")</f>
        <v>Client 55</v>
      </c>
      <c r="T13" t="str">
        <f>IFERROR(VLOOKUP($R13,F:$Q,12,0),"")</f>
        <v>Client 44</v>
      </c>
      <c r="U13" t="str">
        <f>IFERROR(VLOOKUP($R13,G:$Q,11,0),"")</f>
        <v>Client 51</v>
      </c>
      <c r="V13" t="str">
        <f>IFERROR(VLOOKUP($R13,H:$Q,10,0),"")</f>
        <v>Client 46</v>
      </c>
      <c r="W13" t="str">
        <f>IFERROR(VLOOKUP($R13,I:$Q,9,0),"")</f>
        <v>Client 53</v>
      </c>
      <c r="X13" t="str">
        <f>IFERROR(VLOOKUP($R13,J:$Q,8,0),"")</f>
        <v>Client 54</v>
      </c>
      <c r="Y13" t="str">
        <f>IFERROR(VLOOKUP($R13,K:$Q,7,0),"")</f>
        <v>Client 55</v>
      </c>
      <c r="Z13" t="str">
        <f>IFERROR(VLOOKUP($R13,L:$Q,6,0),"")</f>
        <v>Client 44</v>
      </c>
      <c r="AA13" t="str">
        <f>IFERROR(VLOOKUP($R13,M:$Q,5,0),"")</f>
        <v>Client 51</v>
      </c>
      <c r="AB13" t="str">
        <f>IFERROR(VLOOKUP($R13,N:$Q,4,0),"")</f>
        <v>Client 46</v>
      </c>
      <c r="AC13" t="str">
        <f>IFERROR(VLOOKUP($R13,O:$Q,3,0),"")</f>
        <v>Client 53</v>
      </c>
      <c r="AD13" t="str">
        <f>IFERROR(VLOOKUP($R13,P:$Q,2,0),"")</f>
        <v>Client 54</v>
      </c>
    </row>
    <row r="14" spans="1:30" x14ac:dyDescent="0.15">
      <c r="A14" s="9">
        <f>'AB Touchpoint System Workbook'!Z25</f>
        <v>43101</v>
      </c>
      <c r="B14" s="7">
        <f t="shared" si="0"/>
        <v>1</v>
      </c>
      <c r="C14" s="12" t="str">
        <f>IF('AB Touchpoint System Workbook'!J25="A",VLOOKUP($B14,Reference!$A$93:B$104,2,0),IF('AB Touchpoint System Workbook'!J25="b",VLOOKUP($B14,Reference!$A$93:C$104,3,0),""))</f>
        <v>JanuaryAprilJulyOctober</v>
      </c>
      <c r="D14" s="12" t="str">
        <f>IF('AB Touchpoint System Workbook'!J25="A",Q14&amp;C14,IF('AB Touchpoint System Workbook'!J25="b",Q14&amp;C14,""))</f>
        <v>Client 13JanuaryAprilJulyOctober</v>
      </c>
      <c r="E14" s="12">
        <f>IF(ISNUMBER(SEARCH(S$1,$D14)),MAX(E$1:E13)+1)</f>
        <v>5</v>
      </c>
      <c r="F14" s="12" t="b">
        <f>IF(ISNUMBER(SEARCH(T$1,$D14)),MAX(F$1:F13)+1)</f>
        <v>0</v>
      </c>
      <c r="G14" s="12" t="b">
        <f>IF(ISNUMBER(SEARCH(U$1,$D14)),MAX(G$1:G13)+1)</f>
        <v>0</v>
      </c>
      <c r="H14" s="12">
        <f>IF(ISNUMBER(SEARCH(V$1,$D14)),MAX(H$1:H13)+1)</f>
        <v>5</v>
      </c>
      <c r="I14" s="12" t="b">
        <f>IF(ISNUMBER(SEARCH(W$1,$D14)),MAX(I$1:I13)+1)</f>
        <v>0</v>
      </c>
      <c r="J14" s="12" t="b">
        <f>IF(ISNUMBER(SEARCH(X$1,$D14)),MAX(J$1:J13)+1)</f>
        <v>0</v>
      </c>
      <c r="K14" s="12">
        <f>IF(ISNUMBER(SEARCH(Y$1,$D14)),MAX(K$1:K13)+1)</f>
        <v>5</v>
      </c>
      <c r="L14" s="12" t="b">
        <f>IF(ISNUMBER(SEARCH(Z$1,$D14)),MAX(L$1:L13)+1)</f>
        <v>0</v>
      </c>
      <c r="M14" s="12" t="b">
        <f>IF(ISNUMBER(SEARCH(AA$1,$D14)),MAX(M$1:M13)+1)</f>
        <v>0</v>
      </c>
      <c r="N14" s="12">
        <f>IF(ISNUMBER(SEARCH(AB$1,$D14)),MAX(N$1:N13)+1)</f>
        <v>5</v>
      </c>
      <c r="O14" s="12" t="b">
        <f>IF(ISNUMBER(SEARCH(AC$1,$D14)),MAX(O$1:O13)+1)</f>
        <v>0</v>
      </c>
      <c r="P14" s="12" t="b">
        <f>IF(ISNUMBER(SEARCH(AD$1,$D14)),MAX(P$1:P13)+1)</f>
        <v>0</v>
      </c>
      <c r="Q14" s="12" t="str">
        <f>'AB Touchpoint System Workbook'!K25</f>
        <v>Client 13</v>
      </c>
      <c r="R14" s="13">
        <f t="shared" si="1"/>
        <v>13</v>
      </c>
      <c r="S14" t="str">
        <f>IFERROR(VLOOKUP($R14,E:$Q,13,0),"")</f>
        <v>Client 61</v>
      </c>
      <c r="T14" t="str">
        <f>IFERROR(VLOOKUP($R14,F:$Q,12,0),"")</f>
        <v>Client 50</v>
      </c>
      <c r="U14" t="str">
        <f>IFERROR(VLOOKUP($R14,G:$Q,11,0),"")</f>
        <v>Client 57</v>
      </c>
      <c r="V14" t="str">
        <f>IFERROR(VLOOKUP($R14,H:$Q,10,0),"")</f>
        <v>Client 52</v>
      </c>
      <c r="W14" t="str">
        <f>IFERROR(VLOOKUP($R14,I:$Q,9,0),"")</f>
        <v>Client 59</v>
      </c>
      <c r="X14" t="str">
        <f>IFERROR(VLOOKUP($R14,J:$Q,8,0),"")</f>
        <v>Client 60</v>
      </c>
      <c r="Y14" t="str">
        <f>IFERROR(VLOOKUP($R14,K:$Q,7,0),"")</f>
        <v>Client 61</v>
      </c>
      <c r="Z14" t="str">
        <f>IFERROR(VLOOKUP($R14,L:$Q,6,0),"")</f>
        <v>Client 50</v>
      </c>
      <c r="AA14" t="str">
        <f>IFERROR(VLOOKUP($R14,M:$Q,5,0),"")</f>
        <v>Client 57</v>
      </c>
      <c r="AB14" t="str">
        <f>IFERROR(VLOOKUP($R14,N:$Q,4,0),"")</f>
        <v>Client 52</v>
      </c>
      <c r="AC14" t="str">
        <f>IFERROR(VLOOKUP($R14,O:$Q,3,0),"")</f>
        <v>Client 59</v>
      </c>
      <c r="AD14" t="str">
        <f>IFERROR(VLOOKUP($R14,P:$Q,2,0),"")</f>
        <v>Client 60</v>
      </c>
    </row>
    <row r="15" spans="1:30" x14ac:dyDescent="0.15">
      <c r="A15" s="9">
        <f>'AB Touchpoint System Workbook'!Z26</f>
        <v>43132</v>
      </c>
      <c r="B15" s="7">
        <f t="shared" si="0"/>
        <v>2</v>
      </c>
      <c r="C15" s="12" t="str">
        <f>IF('AB Touchpoint System Workbook'!J26="A",VLOOKUP($B15,Reference!$A$93:B$104,2,0),IF('AB Touchpoint System Workbook'!J26="b",VLOOKUP($B15,Reference!$A$93:C$104,3,0),""))</f>
        <v>FebruaryMayAugustNovember</v>
      </c>
      <c r="D15" s="12" t="str">
        <f>IF('AB Touchpoint System Workbook'!J26="A",Q15&amp;C15,IF('AB Touchpoint System Workbook'!J26="b",Q15&amp;C15,""))</f>
        <v>Client 14FebruaryMayAugustNovember</v>
      </c>
      <c r="E15" s="12" t="b">
        <f>IF(ISNUMBER(SEARCH(S$1,$D15)),MAX(E$1:E14)+1)</f>
        <v>0</v>
      </c>
      <c r="F15" s="12">
        <f>IF(ISNUMBER(SEARCH(T$1,$D15)),MAX(F$1:F14)+1)</f>
        <v>5</v>
      </c>
      <c r="G15" s="12" t="b">
        <f>IF(ISNUMBER(SEARCH(U$1,$D15)),MAX(G$1:G14)+1)</f>
        <v>0</v>
      </c>
      <c r="H15" s="12" t="b">
        <f>IF(ISNUMBER(SEARCH(V$1,$D15)),MAX(H$1:H14)+1)</f>
        <v>0</v>
      </c>
      <c r="I15" s="12">
        <f>IF(ISNUMBER(SEARCH(W$1,$D15)),MAX(I$1:I14)+1)</f>
        <v>5</v>
      </c>
      <c r="J15" s="12" t="b">
        <f>IF(ISNUMBER(SEARCH(X$1,$D15)),MAX(J$1:J14)+1)</f>
        <v>0</v>
      </c>
      <c r="K15" s="12" t="b">
        <f>IF(ISNUMBER(SEARCH(Y$1,$D15)),MAX(K$1:K14)+1)</f>
        <v>0</v>
      </c>
      <c r="L15" s="12">
        <f>IF(ISNUMBER(SEARCH(Z$1,$D15)),MAX(L$1:L14)+1)</f>
        <v>5</v>
      </c>
      <c r="M15" s="12" t="b">
        <f>IF(ISNUMBER(SEARCH(AA$1,$D15)),MAX(M$1:M14)+1)</f>
        <v>0</v>
      </c>
      <c r="N15" s="12" t="b">
        <f>IF(ISNUMBER(SEARCH(AB$1,$D15)),MAX(N$1:N14)+1)</f>
        <v>0</v>
      </c>
      <c r="O15" s="12">
        <f>IF(ISNUMBER(SEARCH(AC$1,$D15)),MAX(O$1:O14)+1)</f>
        <v>5</v>
      </c>
      <c r="P15" s="12" t="b">
        <f>IF(ISNUMBER(SEARCH(AD$1,$D15)),MAX(P$1:P14)+1)</f>
        <v>0</v>
      </c>
      <c r="Q15" s="12" t="str">
        <f>'AB Touchpoint System Workbook'!K26</f>
        <v>Client 14</v>
      </c>
      <c r="R15" s="13">
        <f t="shared" si="1"/>
        <v>14</v>
      </c>
      <c r="S15" t="str">
        <f>IFERROR(VLOOKUP($R15,E:$Q,13,0),"")</f>
        <v>Client 67</v>
      </c>
      <c r="T15" t="str">
        <f>IFERROR(VLOOKUP($R15,F:$Q,12,0),"")</f>
        <v>Client 56</v>
      </c>
      <c r="U15" t="str">
        <f>IFERROR(VLOOKUP($R15,G:$Q,11,0),"")</f>
        <v>Client 63</v>
      </c>
      <c r="V15" t="str">
        <f>IFERROR(VLOOKUP($R15,H:$Q,10,0),"")</f>
        <v>Client 58</v>
      </c>
      <c r="W15" t="str">
        <f>IFERROR(VLOOKUP($R15,I:$Q,9,0),"")</f>
        <v>Client 65</v>
      </c>
      <c r="X15" t="str">
        <f>IFERROR(VLOOKUP($R15,J:$Q,8,0),"")</f>
        <v>Client 66</v>
      </c>
      <c r="Y15" t="str">
        <f>IFERROR(VLOOKUP($R15,K:$Q,7,0),"")</f>
        <v>Client 67</v>
      </c>
      <c r="Z15" t="str">
        <f>IFERROR(VLOOKUP($R15,L:$Q,6,0),"")</f>
        <v>Client 56</v>
      </c>
      <c r="AA15" t="str">
        <f>IFERROR(VLOOKUP($R15,M:$Q,5,0),"")</f>
        <v>Client 63</v>
      </c>
      <c r="AB15" t="str">
        <f>IFERROR(VLOOKUP($R15,N:$Q,4,0),"")</f>
        <v>Client 58</v>
      </c>
      <c r="AC15" t="str">
        <f>IFERROR(VLOOKUP($R15,O:$Q,3,0),"")</f>
        <v>Client 65</v>
      </c>
      <c r="AD15" t="str">
        <f>IFERROR(VLOOKUP($R15,P:$Q,2,0),"")</f>
        <v>Client 66</v>
      </c>
    </row>
    <row r="16" spans="1:30" x14ac:dyDescent="0.15">
      <c r="A16" s="9">
        <f>'AB Touchpoint System Workbook'!Z27</f>
        <v>43160</v>
      </c>
      <c r="B16" s="7">
        <f t="shared" si="0"/>
        <v>3</v>
      </c>
      <c r="C16" s="12" t="str">
        <f>IF('AB Touchpoint System Workbook'!J27="A",VLOOKUP($B16,Reference!$A$93:B$104,2,0),IF('AB Touchpoint System Workbook'!J27="b",VLOOKUP($B16,Reference!$A$93:C$104,3,0),""))</f>
        <v>MarchJuneSeptemberDecember</v>
      </c>
      <c r="D16" s="12" t="str">
        <f>IF('AB Touchpoint System Workbook'!J27="A",Q16&amp;C16,IF('AB Touchpoint System Workbook'!J27="b",Q16&amp;C16,""))</f>
        <v>Client 15MarchJuneSeptemberDecember</v>
      </c>
      <c r="E16" s="12" t="b">
        <f>IF(ISNUMBER(SEARCH(S$1,$D16)),MAX(E$1:E15)+1)</f>
        <v>0</v>
      </c>
      <c r="F16" s="12" t="b">
        <f>IF(ISNUMBER(SEARCH(T$1,$D16)),MAX(F$1:F15)+1)</f>
        <v>0</v>
      </c>
      <c r="G16" s="12">
        <f>IF(ISNUMBER(SEARCH(U$1,$D16)),MAX(G$1:G15)+1)</f>
        <v>5</v>
      </c>
      <c r="H16" s="12" t="b">
        <f>IF(ISNUMBER(SEARCH(V$1,$D16)),MAX(H$1:H15)+1)</f>
        <v>0</v>
      </c>
      <c r="I16" s="12" t="b">
        <f>IF(ISNUMBER(SEARCH(W$1,$D16)),MAX(I$1:I15)+1)</f>
        <v>0</v>
      </c>
      <c r="J16" s="12">
        <f>IF(ISNUMBER(SEARCH(X$1,$D16)),MAX(J$1:J15)+1)</f>
        <v>5</v>
      </c>
      <c r="K16" s="12" t="b">
        <f>IF(ISNUMBER(SEARCH(Y$1,$D16)),MAX(K$1:K15)+1)</f>
        <v>0</v>
      </c>
      <c r="L16" s="12" t="b">
        <f>IF(ISNUMBER(SEARCH(Z$1,$D16)),MAX(L$1:L15)+1)</f>
        <v>0</v>
      </c>
      <c r="M16" s="12">
        <f>IF(ISNUMBER(SEARCH(AA$1,$D16)),MAX(M$1:M15)+1)</f>
        <v>5</v>
      </c>
      <c r="N16" s="12" t="b">
        <f>IF(ISNUMBER(SEARCH(AB$1,$D16)),MAX(N$1:N15)+1)</f>
        <v>0</v>
      </c>
      <c r="O16" s="12" t="b">
        <f>IF(ISNUMBER(SEARCH(AC$1,$D16)),MAX(O$1:O15)+1)</f>
        <v>0</v>
      </c>
      <c r="P16" s="12">
        <f>IF(ISNUMBER(SEARCH(AD$1,$D16)),MAX(P$1:P15)+1)</f>
        <v>5</v>
      </c>
      <c r="Q16" s="12" t="str">
        <f>'AB Touchpoint System Workbook'!K27</f>
        <v>Client 15</v>
      </c>
      <c r="R16" s="13">
        <f t="shared" si="1"/>
        <v>15</v>
      </c>
      <c r="S16" t="str">
        <f>IFERROR(VLOOKUP($R16,E:$Q,13,0),"")</f>
        <v/>
      </c>
      <c r="T16" t="str">
        <f>IFERROR(VLOOKUP($R16,F:$Q,12,0),"")</f>
        <v>Client 62</v>
      </c>
      <c r="U16" t="str">
        <f>IFERROR(VLOOKUP($R16,G:$Q,11,0),"")</f>
        <v>Client 69</v>
      </c>
      <c r="V16" t="str">
        <f>IFERROR(VLOOKUP($R16,H:$Q,10,0),"")</f>
        <v>Client 64</v>
      </c>
      <c r="W16" t="str">
        <f>IFERROR(VLOOKUP($R16,I:$Q,9,0),"")</f>
        <v>Client 71</v>
      </c>
      <c r="X16" t="str">
        <f>IFERROR(VLOOKUP($R16,J:$Q,8,0),"")</f>
        <v/>
      </c>
      <c r="Y16" t="str">
        <f>IFERROR(VLOOKUP($R16,K:$Q,7,0),"")</f>
        <v/>
      </c>
      <c r="Z16" t="str">
        <f>IFERROR(VLOOKUP($R16,L:$Q,6,0),"")</f>
        <v>Client 62</v>
      </c>
      <c r="AA16" t="str">
        <f>IFERROR(VLOOKUP($R16,M:$Q,5,0),"")</f>
        <v>Client 69</v>
      </c>
      <c r="AB16" t="str">
        <f>IFERROR(VLOOKUP($R16,N:$Q,4,0),"")</f>
        <v>Client 64</v>
      </c>
      <c r="AC16" t="str">
        <f>IFERROR(VLOOKUP($R16,O:$Q,3,0),"")</f>
        <v>Client 71</v>
      </c>
      <c r="AD16" t="str">
        <f>IFERROR(VLOOKUP($R16,P:$Q,2,0),"")</f>
        <v/>
      </c>
    </row>
    <row r="17" spans="1:30" x14ac:dyDescent="0.15">
      <c r="A17" s="9">
        <f>'AB Touchpoint System Workbook'!Z28</f>
        <v>43191</v>
      </c>
      <c r="B17" s="7">
        <f t="shared" si="0"/>
        <v>4</v>
      </c>
      <c r="C17" s="12" t="str">
        <f>IF('AB Touchpoint System Workbook'!J28="A",VLOOKUP($B17,Reference!$A$93:B$104,2,0),IF('AB Touchpoint System Workbook'!J28="b",VLOOKUP($B17,Reference!$A$93:C$104,3,0),""))</f>
        <v>AprilJulyOctoberJanuary</v>
      </c>
      <c r="D17" s="12" t="str">
        <f>IF('AB Touchpoint System Workbook'!J28="A",Q17&amp;C17,IF('AB Touchpoint System Workbook'!J28="b",Q17&amp;C17,""))</f>
        <v>Client 16AprilJulyOctoberJanuary</v>
      </c>
      <c r="E17" s="12">
        <f>IF(ISNUMBER(SEARCH(S$1,$D17)),MAX(E$1:E16)+1)</f>
        <v>6</v>
      </c>
      <c r="F17" s="12" t="b">
        <f>IF(ISNUMBER(SEARCH(T$1,$D17)),MAX(F$1:F16)+1)</f>
        <v>0</v>
      </c>
      <c r="G17" s="12" t="b">
        <f>IF(ISNUMBER(SEARCH(U$1,$D17)),MAX(G$1:G16)+1)</f>
        <v>0</v>
      </c>
      <c r="H17" s="12">
        <f>IF(ISNUMBER(SEARCH(V$1,$D17)),MAX(H$1:H16)+1)</f>
        <v>6</v>
      </c>
      <c r="I17" s="12" t="b">
        <f>IF(ISNUMBER(SEARCH(W$1,$D17)),MAX(I$1:I16)+1)</f>
        <v>0</v>
      </c>
      <c r="J17" s="12" t="b">
        <f>IF(ISNUMBER(SEARCH(X$1,$D17)),MAX(J$1:J16)+1)</f>
        <v>0</v>
      </c>
      <c r="K17" s="12">
        <f>IF(ISNUMBER(SEARCH(Y$1,$D17)),MAX(K$1:K16)+1)</f>
        <v>6</v>
      </c>
      <c r="L17" s="12" t="b">
        <f>IF(ISNUMBER(SEARCH(Z$1,$D17)),MAX(L$1:L16)+1)</f>
        <v>0</v>
      </c>
      <c r="M17" s="12" t="b">
        <f>IF(ISNUMBER(SEARCH(AA$1,$D17)),MAX(M$1:M16)+1)</f>
        <v>0</v>
      </c>
      <c r="N17" s="12">
        <f>IF(ISNUMBER(SEARCH(AB$1,$D17)),MAX(N$1:N16)+1)</f>
        <v>6</v>
      </c>
      <c r="O17" s="12" t="b">
        <f>IF(ISNUMBER(SEARCH(AC$1,$D17)),MAX(O$1:O16)+1)</f>
        <v>0</v>
      </c>
      <c r="P17" s="12" t="b">
        <f>IF(ISNUMBER(SEARCH(AD$1,$D17)),MAX(P$1:P16)+1)</f>
        <v>0</v>
      </c>
      <c r="Q17" s="12" t="str">
        <f>'AB Touchpoint System Workbook'!K28</f>
        <v>Client 16</v>
      </c>
      <c r="R17" s="13">
        <f t="shared" si="1"/>
        <v>16</v>
      </c>
      <c r="S17" t="str">
        <f>IFERROR(VLOOKUP($R17,E:$Q,13,0),"")</f>
        <v/>
      </c>
      <c r="T17" t="str">
        <f>IFERROR(VLOOKUP($R17,F:$Q,12,0),"")</f>
        <v>Client 68</v>
      </c>
      <c r="U17" t="str">
        <f>IFERROR(VLOOKUP($R17,G:$Q,11,0),"")</f>
        <v/>
      </c>
      <c r="V17" t="str">
        <f>IFERROR(VLOOKUP($R17,H:$Q,10,0),"")</f>
        <v>Client 70</v>
      </c>
      <c r="W17" t="str">
        <f>IFERROR(VLOOKUP($R17,I:$Q,9,0),"")</f>
        <v/>
      </c>
      <c r="X17" t="str">
        <f>IFERROR(VLOOKUP($R17,J:$Q,8,0),"")</f>
        <v/>
      </c>
      <c r="Y17" t="str">
        <f>IFERROR(VLOOKUP($R17,K:$Q,7,0),"")</f>
        <v/>
      </c>
      <c r="Z17" t="str">
        <f>IFERROR(VLOOKUP($R17,L:$Q,6,0),"")</f>
        <v>Client 68</v>
      </c>
      <c r="AA17" t="str">
        <f>IFERROR(VLOOKUP($R17,M:$Q,5,0),"")</f>
        <v/>
      </c>
      <c r="AB17" t="str">
        <f>IFERROR(VLOOKUP($R17,N:$Q,4,0),"")</f>
        <v>Client 70</v>
      </c>
      <c r="AC17" t="str">
        <f>IFERROR(VLOOKUP($R17,O:$Q,3,0),"")</f>
        <v/>
      </c>
      <c r="AD17" t="str">
        <f>IFERROR(VLOOKUP($R17,P:$Q,2,0),"")</f>
        <v/>
      </c>
    </row>
    <row r="18" spans="1:30" x14ac:dyDescent="0.15">
      <c r="A18" s="9">
        <f>'AB Touchpoint System Workbook'!Z29</f>
        <v>43221</v>
      </c>
      <c r="B18" s="7">
        <f t="shared" si="0"/>
        <v>5</v>
      </c>
      <c r="C18" s="12" t="str">
        <f>IF('AB Touchpoint System Workbook'!J29="A",VLOOKUP($B18,Reference!$A$93:B$104,2,0),IF('AB Touchpoint System Workbook'!J29="b",VLOOKUP($B18,Reference!$A$93:C$104,3,0),""))</f>
        <v>MayAugustNovemberFebruary</v>
      </c>
      <c r="D18" s="12" t="str">
        <f>IF('AB Touchpoint System Workbook'!J29="A",Q18&amp;C18,IF('AB Touchpoint System Workbook'!J29="b",Q18&amp;C18,""))</f>
        <v>Client 17MayAugustNovemberFebruary</v>
      </c>
      <c r="E18" s="12" t="b">
        <f>IF(ISNUMBER(SEARCH(S$1,$D18)),MAX(E$1:E17)+1)</f>
        <v>0</v>
      </c>
      <c r="F18" s="12">
        <f>IF(ISNUMBER(SEARCH(T$1,$D18)),MAX(F$1:F17)+1)</f>
        <v>6</v>
      </c>
      <c r="G18" s="12" t="b">
        <f>IF(ISNUMBER(SEARCH(U$1,$D18)),MAX(G$1:G17)+1)</f>
        <v>0</v>
      </c>
      <c r="H18" s="12" t="b">
        <f>IF(ISNUMBER(SEARCH(V$1,$D18)),MAX(H$1:H17)+1)</f>
        <v>0</v>
      </c>
      <c r="I18" s="12">
        <f>IF(ISNUMBER(SEARCH(W$1,$D18)),MAX(I$1:I17)+1)</f>
        <v>6</v>
      </c>
      <c r="J18" s="12" t="b">
        <f>IF(ISNUMBER(SEARCH(X$1,$D18)),MAX(J$1:J17)+1)</f>
        <v>0</v>
      </c>
      <c r="K18" s="12" t="b">
        <f>IF(ISNUMBER(SEARCH(Y$1,$D18)),MAX(K$1:K17)+1)</f>
        <v>0</v>
      </c>
      <c r="L18" s="12">
        <f>IF(ISNUMBER(SEARCH(Z$1,$D18)),MAX(L$1:L17)+1)</f>
        <v>6</v>
      </c>
      <c r="M18" s="12" t="b">
        <f>IF(ISNUMBER(SEARCH(AA$1,$D18)),MAX(M$1:M17)+1)</f>
        <v>0</v>
      </c>
      <c r="N18" s="12" t="b">
        <f>IF(ISNUMBER(SEARCH(AB$1,$D18)),MAX(N$1:N17)+1)</f>
        <v>0</v>
      </c>
      <c r="O18" s="12">
        <f>IF(ISNUMBER(SEARCH(AC$1,$D18)),MAX(O$1:O17)+1)</f>
        <v>6</v>
      </c>
      <c r="P18" s="12" t="b">
        <f>IF(ISNUMBER(SEARCH(AD$1,$D18)),MAX(P$1:P17)+1)</f>
        <v>0</v>
      </c>
      <c r="Q18" s="12" t="str">
        <f>'AB Touchpoint System Workbook'!K29</f>
        <v>Client 17</v>
      </c>
      <c r="R18" s="13">
        <f t="shared" si="1"/>
        <v>17</v>
      </c>
      <c r="S18" t="str">
        <f>IFERROR(VLOOKUP($R18,E:$Q,13,0),"")</f>
        <v/>
      </c>
      <c r="T18" t="str">
        <f>IFERROR(VLOOKUP($R18,F:$Q,12,0),"")</f>
        <v/>
      </c>
      <c r="U18" t="str">
        <f>IFERROR(VLOOKUP($R18,G:$Q,11,0),"")</f>
        <v/>
      </c>
      <c r="V18" t="str">
        <f>IFERROR(VLOOKUP($R18,H:$Q,10,0),"")</f>
        <v/>
      </c>
      <c r="W18" t="str">
        <f>IFERROR(VLOOKUP($R18,I:$Q,9,0),"")</f>
        <v/>
      </c>
      <c r="X18" t="str">
        <f>IFERROR(VLOOKUP($R18,J:$Q,8,0),"")</f>
        <v/>
      </c>
      <c r="Y18" t="str">
        <f>IFERROR(VLOOKUP($R18,K:$Q,7,0),"")</f>
        <v/>
      </c>
      <c r="Z18" t="str">
        <f>IFERROR(VLOOKUP($R18,L:$Q,6,0),"")</f>
        <v/>
      </c>
      <c r="AA18" t="str">
        <f>IFERROR(VLOOKUP($R18,M:$Q,5,0),"")</f>
        <v/>
      </c>
      <c r="AB18" t="str">
        <f>IFERROR(VLOOKUP($R18,N:$Q,4,0),"")</f>
        <v/>
      </c>
      <c r="AC18" t="str">
        <f>IFERROR(VLOOKUP($R18,O:$Q,3,0),"")</f>
        <v/>
      </c>
      <c r="AD18" t="str">
        <f>IFERROR(VLOOKUP($R18,P:$Q,2,0),"")</f>
        <v/>
      </c>
    </row>
    <row r="19" spans="1:30" x14ac:dyDescent="0.15">
      <c r="A19" s="9">
        <f>'AB Touchpoint System Workbook'!Z30</f>
        <v>43252</v>
      </c>
      <c r="B19" s="7">
        <f t="shared" si="0"/>
        <v>6</v>
      </c>
      <c r="C19" s="12" t="str">
        <f>IF('AB Touchpoint System Workbook'!J30="A",VLOOKUP($B19,Reference!$A$93:B$104,2,0),IF('AB Touchpoint System Workbook'!J30="b",VLOOKUP($B19,Reference!$A$93:C$104,3,0),""))</f>
        <v>JuneSeptemberDecemberMarch</v>
      </c>
      <c r="D19" s="12" t="str">
        <f>IF('AB Touchpoint System Workbook'!J30="A",Q19&amp;C19,IF('AB Touchpoint System Workbook'!J30="b",Q19&amp;C19,""))</f>
        <v>Client 18JuneSeptemberDecemberMarch</v>
      </c>
      <c r="E19" s="12" t="b">
        <f>IF(ISNUMBER(SEARCH(S$1,$D19)),MAX(E$1:E18)+1)</f>
        <v>0</v>
      </c>
      <c r="F19" s="12" t="b">
        <f>IF(ISNUMBER(SEARCH(T$1,$D19)),MAX(F$1:F18)+1)</f>
        <v>0</v>
      </c>
      <c r="G19" s="12">
        <f>IF(ISNUMBER(SEARCH(U$1,$D19)),MAX(G$1:G18)+1)</f>
        <v>6</v>
      </c>
      <c r="H19" s="12" t="b">
        <f>IF(ISNUMBER(SEARCH(V$1,$D19)),MAX(H$1:H18)+1)</f>
        <v>0</v>
      </c>
      <c r="I19" s="12" t="b">
        <f>IF(ISNUMBER(SEARCH(W$1,$D19)),MAX(I$1:I18)+1)</f>
        <v>0</v>
      </c>
      <c r="J19" s="12">
        <f>IF(ISNUMBER(SEARCH(X$1,$D19)),MAX(J$1:J18)+1)</f>
        <v>6</v>
      </c>
      <c r="K19" s="12" t="b">
        <f>IF(ISNUMBER(SEARCH(Y$1,$D19)),MAX(K$1:K18)+1)</f>
        <v>0</v>
      </c>
      <c r="L19" s="12" t="b">
        <f>IF(ISNUMBER(SEARCH(Z$1,$D19)),MAX(L$1:L18)+1)</f>
        <v>0</v>
      </c>
      <c r="M19" s="12">
        <f>IF(ISNUMBER(SEARCH(AA$1,$D19)),MAX(M$1:M18)+1)</f>
        <v>6</v>
      </c>
      <c r="N19" s="12" t="b">
        <f>IF(ISNUMBER(SEARCH(AB$1,$D19)),MAX(N$1:N18)+1)</f>
        <v>0</v>
      </c>
      <c r="O19" s="12" t="b">
        <f>IF(ISNUMBER(SEARCH(AC$1,$D19)),MAX(O$1:O18)+1)</f>
        <v>0</v>
      </c>
      <c r="P19" s="12">
        <f>IF(ISNUMBER(SEARCH(AD$1,$D19)),MAX(P$1:P18)+1)</f>
        <v>6</v>
      </c>
      <c r="Q19" s="12" t="str">
        <f>'AB Touchpoint System Workbook'!K30</f>
        <v>Client 18</v>
      </c>
      <c r="R19" s="13">
        <f t="shared" si="1"/>
        <v>18</v>
      </c>
      <c r="S19" t="str">
        <f>IFERROR(VLOOKUP($R19,E:$Q,13,0),"")</f>
        <v/>
      </c>
      <c r="T19" t="str">
        <f>IFERROR(VLOOKUP($R19,F:$Q,12,0),"")</f>
        <v/>
      </c>
      <c r="U19" t="str">
        <f>IFERROR(VLOOKUP($R19,G:$Q,11,0),"")</f>
        <v/>
      </c>
      <c r="V19" t="str">
        <f>IFERROR(VLOOKUP($R19,H:$Q,10,0),"")</f>
        <v/>
      </c>
      <c r="W19" t="str">
        <f>IFERROR(VLOOKUP($R19,I:$Q,9,0),"")</f>
        <v/>
      </c>
      <c r="X19" t="str">
        <f>IFERROR(VLOOKUP($R19,J:$Q,8,0),"")</f>
        <v/>
      </c>
      <c r="Y19" t="str">
        <f>IFERROR(VLOOKUP($R19,K:$Q,7,0),"")</f>
        <v/>
      </c>
      <c r="Z19" t="str">
        <f>IFERROR(VLOOKUP($R19,L:$Q,6,0),"")</f>
        <v/>
      </c>
      <c r="AA19" t="str">
        <f>IFERROR(VLOOKUP($R19,M:$Q,5,0),"")</f>
        <v/>
      </c>
      <c r="AB19" t="str">
        <f>IFERROR(VLOOKUP($R19,N:$Q,4,0),"")</f>
        <v/>
      </c>
      <c r="AC19" t="str">
        <f>IFERROR(VLOOKUP($R19,O:$Q,3,0),"")</f>
        <v/>
      </c>
      <c r="AD19" t="str">
        <f>IFERROR(VLOOKUP($R19,P:$Q,2,0),"")</f>
        <v/>
      </c>
    </row>
    <row r="20" spans="1:30" x14ac:dyDescent="0.15">
      <c r="A20" s="9">
        <f>'AB Touchpoint System Workbook'!Z31</f>
        <v>43282</v>
      </c>
      <c r="B20" s="7">
        <f t="shared" si="0"/>
        <v>7</v>
      </c>
      <c r="C20" s="12" t="str">
        <f>IF('AB Touchpoint System Workbook'!J31="A",VLOOKUP($B20,Reference!$A$93:B$104,2,0),IF('AB Touchpoint System Workbook'!J31="b",VLOOKUP($B20,Reference!$A$93:C$104,3,0),""))</f>
        <v>JulyOctoberJanuaryApril</v>
      </c>
      <c r="D20" s="12" t="str">
        <f>IF('AB Touchpoint System Workbook'!J31="A",Q20&amp;C20,IF('AB Touchpoint System Workbook'!J31="b",Q20&amp;C20,""))</f>
        <v>Client 19JulyOctoberJanuaryApril</v>
      </c>
      <c r="E20" s="12">
        <f>IF(ISNUMBER(SEARCH(S$1,$D20)),MAX(E$1:E19)+1)</f>
        <v>7</v>
      </c>
      <c r="F20" s="12" t="b">
        <f>IF(ISNUMBER(SEARCH(T$1,$D20)),MAX(F$1:F19)+1)</f>
        <v>0</v>
      </c>
      <c r="G20" s="12" t="b">
        <f>IF(ISNUMBER(SEARCH(U$1,$D20)),MAX(G$1:G19)+1)</f>
        <v>0</v>
      </c>
      <c r="H20" s="12">
        <f>IF(ISNUMBER(SEARCH(V$1,$D20)),MAX(H$1:H19)+1)</f>
        <v>7</v>
      </c>
      <c r="I20" s="12" t="b">
        <f>IF(ISNUMBER(SEARCH(W$1,$D20)),MAX(I$1:I19)+1)</f>
        <v>0</v>
      </c>
      <c r="J20" s="12" t="b">
        <f>IF(ISNUMBER(SEARCH(X$1,$D20)),MAX(J$1:J19)+1)</f>
        <v>0</v>
      </c>
      <c r="K20" s="12">
        <f>IF(ISNUMBER(SEARCH(Y$1,$D20)),MAX(K$1:K19)+1)</f>
        <v>7</v>
      </c>
      <c r="L20" s="12" t="b">
        <f>IF(ISNUMBER(SEARCH(Z$1,$D20)),MAX(L$1:L19)+1)</f>
        <v>0</v>
      </c>
      <c r="M20" s="12" t="b">
        <f>IF(ISNUMBER(SEARCH(AA$1,$D20)),MAX(M$1:M19)+1)</f>
        <v>0</v>
      </c>
      <c r="N20" s="12">
        <f>IF(ISNUMBER(SEARCH(AB$1,$D20)),MAX(N$1:N19)+1)</f>
        <v>7</v>
      </c>
      <c r="O20" s="12" t="b">
        <f>IF(ISNUMBER(SEARCH(AC$1,$D20)),MAX(O$1:O19)+1)</f>
        <v>0</v>
      </c>
      <c r="P20" s="12" t="b">
        <f>IF(ISNUMBER(SEARCH(AD$1,$D20)),MAX(P$1:P19)+1)</f>
        <v>0</v>
      </c>
      <c r="Q20" s="12" t="str">
        <f>'AB Touchpoint System Workbook'!K31</f>
        <v>Client 19</v>
      </c>
      <c r="R20" s="13">
        <f t="shared" si="1"/>
        <v>19</v>
      </c>
      <c r="S20" t="str">
        <f>IFERROR(VLOOKUP($R20,E:$Q,13,0),"")</f>
        <v/>
      </c>
      <c r="T20" t="str">
        <f>IFERROR(VLOOKUP($R20,F:$Q,12,0),"")</f>
        <v/>
      </c>
      <c r="U20" t="str">
        <f>IFERROR(VLOOKUP($R20,G:$Q,11,0),"")</f>
        <v/>
      </c>
      <c r="V20" t="str">
        <f>IFERROR(VLOOKUP($R20,H:$Q,10,0),"")</f>
        <v/>
      </c>
      <c r="W20" t="str">
        <f>IFERROR(VLOOKUP($R20,I:$Q,9,0),"")</f>
        <v/>
      </c>
      <c r="X20" t="str">
        <f>IFERROR(VLOOKUP($R20,J:$Q,8,0),"")</f>
        <v/>
      </c>
      <c r="Y20" t="str">
        <f>IFERROR(VLOOKUP($R20,K:$Q,7,0),"")</f>
        <v/>
      </c>
      <c r="Z20" t="str">
        <f>IFERROR(VLOOKUP($R20,L:$Q,6,0),"")</f>
        <v/>
      </c>
      <c r="AA20" t="str">
        <f>IFERROR(VLOOKUP($R20,M:$Q,5,0),"")</f>
        <v/>
      </c>
      <c r="AB20" t="str">
        <f>IFERROR(VLOOKUP($R20,N:$Q,4,0),"")</f>
        <v/>
      </c>
      <c r="AC20" t="str">
        <f>IFERROR(VLOOKUP($R20,O:$Q,3,0),"")</f>
        <v/>
      </c>
      <c r="AD20" t="str">
        <f>IFERROR(VLOOKUP($R20,P:$Q,2,0),"")</f>
        <v/>
      </c>
    </row>
    <row r="21" spans="1:30" x14ac:dyDescent="0.15">
      <c r="A21" s="9">
        <f>'AB Touchpoint System Workbook'!Z32</f>
        <v>43313</v>
      </c>
      <c r="B21" s="7">
        <f t="shared" si="0"/>
        <v>8</v>
      </c>
      <c r="C21" s="12" t="str">
        <f>IF('AB Touchpoint System Workbook'!J32="A",VLOOKUP($B21,Reference!$A$93:B$104,2,0),IF('AB Touchpoint System Workbook'!J32="b",VLOOKUP($B21,Reference!$A$93:C$104,3,0),""))</f>
        <v>AugustFebruary</v>
      </c>
      <c r="D21" s="12" t="str">
        <f>IF('AB Touchpoint System Workbook'!J32="A",Q21&amp;C21,IF('AB Touchpoint System Workbook'!J32="b",Q21&amp;C21,""))</f>
        <v>Client 20AugustFebruary</v>
      </c>
      <c r="E21" s="12" t="b">
        <f>IF(ISNUMBER(SEARCH(S$1,$D21)),MAX(E$1:E20)+1)</f>
        <v>0</v>
      </c>
      <c r="F21" s="12">
        <f>IF(ISNUMBER(SEARCH(T$1,$D21)),MAX(F$1:F20)+1)</f>
        <v>7</v>
      </c>
      <c r="G21" s="12" t="b">
        <f>IF(ISNUMBER(SEARCH(U$1,$D21)),MAX(G$1:G20)+1)</f>
        <v>0</v>
      </c>
      <c r="H21" s="12" t="b">
        <f>IF(ISNUMBER(SEARCH(V$1,$D21)),MAX(H$1:H20)+1)</f>
        <v>0</v>
      </c>
      <c r="I21" s="12" t="b">
        <f>IF(ISNUMBER(SEARCH(W$1,$D21)),MAX(I$1:I20)+1)</f>
        <v>0</v>
      </c>
      <c r="J21" s="12" t="b">
        <f>IF(ISNUMBER(SEARCH(X$1,$D21)),MAX(J$1:J20)+1)</f>
        <v>0</v>
      </c>
      <c r="K21" s="12" t="b">
        <f>IF(ISNUMBER(SEARCH(Y$1,$D21)),MAX(K$1:K20)+1)</f>
        <v>0</v>
      </c>
      <c r="L21" s="12">
        <f>IF(ISNUMBER(SEARCH(Z$1,$D21)),MAX(L$1:L20)+1)</f>
        <v>7</v>
      </c>
      <c r="M21" s="12" t="b">
        <f>IF(ISNUMBER(SEARCH(AA$1,$D21)),MAX(M$1:M20)+1)</f>
        <v>0</v>
      </c>
      <c r="N21" s="12" t="b">
        <f>IF(ISNUMBER(SEARCH(AB$1,$D21)),MAX(N$1:N20)+1)</f>
        <v>0</v>
      </c>
      <c r="O21" s="12" t="b">
        <f>IF(ISNUMBER(SEARCH(AC$1,$D21)),MAX(O$1:O20)+1)</f>
        <v>0</v>
      </c>
      <c r="P21" s="12" t="b">
        <f>IF(ISNUMBER(SEARCH(AD$1,$D21)),MAX(P$1:P20)+1)</f>
        <v>0</v>
      </c>
      <c r="Q21" s="12" t="str">
        <f>'AB Touchpoint System Workbook'!K32</f>
        <v>Client 20</v>
      </c>
      <c r="R21" s="13">
        <f t="shared" si="1"/>
        <v>20</v>
      </c>
      <c r="S21" t="str">
        <f>IFERROR(VLOOKUP($R21,E:$Q,13,0),"")</f>
        <v/>
      </c>
      <c r="T21" t="str">
        <f>IFERROR(VLOOKUP($R21,F:$Q,12,0),"")</f>
        <v/>
      </c>
      <c r="U21" t="str">
        <f>IFERROR(VLOOKUP($R21,G:$Q,11,0),"")</f>
        <v/>
      </c>
      <c r="V21" t="str">
        <f>IFERROR(VLOOKUP($R21,H:$Q,10,0),"")</f>
        <v/>
      </c>
      <c r="W21" t="str">
        <f>IFERROR(VLOOKUP($R21,I:$Q,9,0),"")</f>
        <v/>
      </c>
      <c r="X21" t="str">
        <f>IFERROR(VLOOKUP($R21,J:$Q,8,0),"")</f>
        <v/>
      </c>
      <c r="Y21" t="str">
        <f>IFERROR(VLOOKUP($R21,K:$Q,7,0),"")</f>
        <v/>
      </c>
      <c r="Z21" t="str">
        <f>IFERROR(VLOOKUP($R21,L:$Q,6,0),"")</f>
        <v/>
      </c>
      <c r="AA21" t="str">
        <f>IFERROR(VLOOKUP($R21,M:$Q,5,0),"")</f>
        <v/>
      </c>
      <c r="AB21" t="str">
        <f>IFERROR(VLOOKUP($R21,N:$Q,4,0),"")</f>
        <v/>
      </c>
      <c r="AC21" t="str">
        <f>IFERROR(VLOOKUP($R21,O:$Q,3,0),"")</f>
        <v/>
      </c>
      <c r="AD21" t="str">
        <f>IFERROR(VLOOKUP($R21,P:$Q,2,0),"")</f>
        <v/>
      </c>
    </row>
    <row r="22" spans="1:30" x14ac:dyDescent="0.15">
      <c r="A22" s="9">
        <f>'AB Touchpoint System Workbook'!Z33</f>
        <v>43344</v>
      </c>
      <c r="B22" s="7">
        <f t="shared" si="0"/>
        <v>9</v>
      </c>
      <c r="C22" s="12" t="str">
        <f>IF('AB Touchpoint System Workbook'!J33="A",VLOOKUP($B22,Reference!$A$93:B$104,2,0),IF('AB Touchpoint System Workbook'!J33="b",VLOOKUP($B22,Reference!$A$93:C$104,3,0),""))</f>
        <v>SeptemberMarch</v>
      </c>
      <c r="D22" s="12" t="str">
        <f>IF('AB Touchpoint System Workbook'!J33="A",Q22&amp;C22,IF('AB Touchpoint System Workbook'!J33="b",Q22&amp;C22,""))</f>
        <v>Client 21SeptemberMarch</v>
      </c>
      <c r="E22" s="12" t="b">
        <f>IF(ISNUMBER(SEARCH(S$1,$D22)),MAX(E$1:E21)+1)</f>
        <v>0</v>
      </c>
      <c r="F22" s="12" t="b">
        <f>IF(ISNUMBER(SEARCH(T$1,$D22)),MAX(F$1:F21)+1)</f>
        <v>0</v>
      </c>
      <c r="G22" s="12">
        <f>IF(ISNUMBER(SEARCH(U$1,$D22)),MAX(G$1:G21)+1)</f>
        <v>7</v>
      </c>
      <c r="H22" s="12" t="b">
        <f>IF(ISNUMBER(SEARCH(V$1,$D22)),MAX(H$1:H21)+1)</f>
        <v>0</v>
      </c>
      <c r="I22" s="12" t="b">
        <f>IF(ISNUMBER(SEARCH(W$1,$D22)),MAX(I$1:I21)+1)</f>
        <v>0</v>
      </c>
      <c r="J22" s="12" t="b">
        <f>IF(ISNUMBER(SEARCH(X$1,$D22)),MAX(J$1:J21)+1)</f>
        <v>0</v>
      </c>
      <c r="K22" s="12" t="b">
        <f>IF(ISNUMBER(SEARCH(Y$1,$D22)),MAX(K$1:K21)+1)</f>
        <v>0</v>
      </c>
      <c r="L22" s="12" t="b">
        <f>IF(ISNUMBER(SEARCH(Z$1,$D22)),MAX(L$1:L21)+1)</f>
        <v>0</v>
      </c>
      <c r="M22" s="12">
        <f>IF(ISNUMBER(SEARCH(AA$1,$D22)),MAX(M$1:M21)+1)</f>
        <v>7</v>
      </c>
      <c r="N22" s="12" t="b">
        <f>IF(ISNUMBER(SEARCH(AB$1,$D22)),MAX(N$1:N21)+1)</f>
        <v>0</v>
      </c>
      <c r="O22" s="12" t="b">
        <f>IF(ISNUMBER(SEARCH(AC$1,$D22)),MAX(O$1:O21)+1)</f>
        <v>0</v>
      </c>
      <c r="P22" s="12" t="b">
        <f>IF(ISNUMBER(SEARCH(AD$1,$D22)),MAX(P$1:P21)+1)</f>
        <v>0</v>
      </c>
      <c r="Q22" s="12" t="str">
        <f>'AB Touchpoint System Workbook'!K33</f>
        <v>Client 21</v>
      </c>
      <c r="R22" s="13">
        <f t="shared" si="1"/>
        <v>21</v>
      </c>
      <c r="S22" t="str">
        <f>IFERROR(VLOOKUP($R22,E:$Q,13,0),"")</f>
        <v/>
      </c>
      <c r="T22" t="str">
        <f>IFERROR(VLOOKUP($R22,F:$Q,12,0),"")</f>
        <v/>
      </c>
      <c r="U22" t="str">
        <f>IFERROR(VLOOKUP($R22,G:$Q,11,0),"")</f>
        <v/>
      </c>
      <c r="V22" t="str">
        <f>IFERROR(VLOOKUP($R22,H:$Q,10,0),"")</f>
        <v/>
      </c>
      <c r="W22" t="str">
        <f>IFERROR(VLOOKUP($R22,I:$Q,9,0),"")</f>
        <v/>
      </c>
      <c r="X22" t="str">
        <f>IFERROR(VLOOKUP($R22,J:$Q,8,0),"")</f>
        <v/>
      </c>
      <c r="Y22" t="str">
        <f>IFERROR(VLOOKUP($R22,K:$Q,7,0),"")</f>
        <v/>
      </c>
      <c r="Z22" t="str">
        <f>IFERROR(VLOOKUP($R22,L:$Q,6,0),"")</f>
        <v/>
      </c>
      <c r="AA22" t="str">
        <f>IFERROR(VLOOKUP($R22,M:$Q,5,0),"")</f>
        <v/>
      </c>
      <c r="AB22" t="str">
        <f>IFERROR(VLOOKUP($R22,N:$Q,4,0),"")</f>
        <v/>
      </c>
      <c r="AC22" t="str">
        <f>IFERROR(VLOOKUP($R22,O:$Q,3,0),"")</f>
        <v/>
      </c>
      <c r="AD22" t="str">
        <f>IFERROR(VLOOKUP($R22,P:$Q,2,0),"")</f>
        <v/>
      </c>
    </row>
    <row r="23" spans="1:30" x14ac:dyDescent="0.15">
      <c r="A23" s="9">
        <f>'AB Touchpoint System Workbook'!Z34</f>
        <v>43374</v>
      </c>
      <c r="B23" s="7">
        <f t="shared" si="0"/>
        <v>10</v>
      </c>
      <c r="C23" s="12" t="str">
        <f>IF('AB Touchpoint System Workbook'!J34="A",VLOOKUP($B23,Reference!$A$93:B$104,2,0),IF('AB Touchpoint System Workbook'!J34="b",VLOOKUP($B23,Reference!$A$93:C$104,3,0),""))</f>
        <v>OctoberApril</v>
      </c>
      <c r="D23" s="12" t="str">
        <f>IF('AB Touchpoint System Workbook'!J34="A",Q23&amp;C23,IF('AB Touchpoint System Workbook'!J34="b",Q23&amp;C23,""))</f>
        <v>Client 22OctoberApril</v>
      </c>
      <c r="E23" s="12" t="b">
        <f>IF(ISNUMBER(SEARCH(S$1,$D23)),MAX(E$1:E22)+1)</f>
        <v>0</v>
      </c>
      <c r="F23" s="12" t="b">
        <f>IF(ISNUMBER(SEARCH(T$1,$D23)),MAX(F$1:F22)+1)</f>
        <v>0</v>
      </c>
      <c r="G23" s="12" t="b">
        <f>IF(ISNUMBER(SEARCH(U$1,$D23)),MAX(G$1:G22)+1)</f>
        <v>0</v>
      </c>
      <c r="H23" s="12">
        <f>IF(ISNUMBER(SEARCH(V$1,$D23)),MAX(H$1:H22)+1)</f>
        <v>8</v>
      </c>
      <c r="I23" s="12" t="b">
        <f>IF(ISNUMBER(SEARCH(W$1,$D23)),MAX(I$1:I22)+1)</f>
        <v>0</v>
      </c>
      <c r="J23" s="12" t="b">
        <f>IF(ISNUMBER(SEARCH(X$1,$D23)),MAX(J$1:J22)+1)</f>
        <v>0</v>
      </c>
      <c r="K23" s="12" t="b">
        <f>IF(ISNUMBER(SEARCH(Y$1,$D23)),MAX(K$1:K22)+1)</f>
        <v>0</v>
      </c>
      <c r="L23" s="12" t="b">
        <f>IF(ISNUMBER(SEARCH(Z$1,$D23)),MAX(L$1:L22)+1)</f>
        <v>0</v>
      </c>
      <c r="M23" s="12" t="b">
        <f>IF(ISNUMBER(SEARCH(AA$1,$D23)),MAX(M$1:M22)+1)</f>
        <v>0</v>
      </c>
      <c r="N23" s="12">
        <f>IF(ISNUMBER(SEARCH(AB$1,$D23)),MAX(N$1:N22)+1)</f>
        <v>8</v>
      </c>
      <c r="O23" s="12" t="b">
        <f>IF(ISNUMBER(SEARCH(AC$1,$D23)),MAX(O$1:O22)+1)</f>
        <v>0</v>
      </c>
      <c r="P23" s="12" t="b">
        <f>IF(ISNUMBER(SEARCH(AD$1,$D23)),MAX(P$1:P22)+1)</f>
        <v>0</v>
      </c>
      <c r="Q23" s="12" t="str">
        <f>'AB Touchpoint System Workbook'!K34</f>
        <v>Client 22</v>
      </c>
      <c r="R23" s="13">
        <f t="shared" si="1"/>
        <v>22</v>
      </c>
      <c r="S23" t="str">
        <f>IFERROR(VLOOKUP($R23,E:$Q,13,0),"")</f>
        <v/>
      </c>
      <c r="T23" t="str">
        <f>IFERROR(VLOOKUP($R23,F:$Q,12,0),"")</f>
        <v/>
      </c>
      <c r="U23" t="str">
        <f>IFERROR(VLOOKUP($R23,G:$Q,11,0),"")</f>
        <v/>
      </c>
      <c r="V23" t="str">
        <f>IFERROR(VLOOKUP($R23,H:$Q,10,0),"")</f>
        <v/>
      </c>
      <c r="W23" t="str">
        <f>IFERROR(VLOOKUP($R23,I:$Q,9,0),"")</f>
        <v/>
      </c>
      <c r="X23" t="str">
        <f>IFERROR(VLOOKUP($R23,J:$Q,8,0),"")</f>
        <v/>
      </c>
      <c r="Y23" t="str">
        <f>IFERROR(VLOOKUP($R23,K:$Q,7,0),"")</f>
        <v/>
      </c>
      <c r="Z23" t="str">
        <f>IFERROR(VLOOKUP($R23,L:$Q,6,0),"")</f>
        <v/>
      </c>
      <c r="AA23" t="str">
        <f>IFERROR(VLOOKUP($R23,M:$Q,5,0),"")</f>
        <v/>
      </c>
      <c r="AB23" t="str">
        <f>IFERROR(VLOOKUP($R23,N:$Q,4,0),"")</f>
        <v/>
      </c>
      <c r="AC23" t="str">
        <f>IFERROR(VLOOKUP($R23,O:$Q,3,0),"")</f>
        <v/>
      </c>
      <c r="AD23" t="str">
        <f>IFERROR(VLOOKUP($R23,P:$Q,2,0),"")</f>
        <v/>
      </c>
    </row>
    <row r="24" spans="1:30" x14ac:dyDescent="0.15">
      <c r="A24" s="9">
        <f>'AB Touchpoint System Workbook'!Z35</f>
        <v>43405</v>
      </c>
      <c r="B24" s="7">
        <f t="shared" si="0"/>
        <v>11</v>
      </c>
      <c r="C24" s="12" t="str">
        <f>IF('AB Touchpoint System Workbook'!J35="A",VLOOKUP($B24,Reference!$A$93:B$104,2,0),IF('AB Touchpoint System Workbook'!J35="b",VLOOKUP($B24,Reference!$A$93:C$104,3,0),""))</f>
        <v>NovemberMay</v>
      </c>
      <c r="D24" s="12" t="str">
        <f>IF('AB Touchpoint System Workbook'!J35="A",Q24&amp;C24,IF('AB Touchpoint System Workbook'!J35="b",Q24&amp;C24,""))</f>
        <v>Client 23NovemberMay</v>
      </c>
      <c r="E24" s="12" t="b">
        <f>IF(ISNUMBER(SEARCH(S$1,$D24)),MAX(E$1:E23)+1)</f>
        <v>0</v>
      </c>
      <c r="F24" s="12" t="b">
        <f>IF(ISNUMBER(SEARCH(T$1,$D24)),MAX(F$1:F23)+1)</f>
        <v>0</v>
      </c>
      <c r="G24" s="12" t="b">
        <f>IF(ISNUMBER(SEARCH(U$1,$D24)),MAX(G$1:G23)+1)</f>
        <v>0</v>
      </c>
      <c r="H24" s="12" t="b">
        <f>IF(ISNUMBER(SEARCH(V$1,$D24)),MAX(H$1:H23)+1)</f>
        <v>0</v>
      </c>
      <c r="I24" s="12">
        <f>IF(ISNUMBER(SEARCH(W$1,$D24)),MAX(I$1:I23)+1)</f>
        <v>7</v>
      </c>
      <c r="J24" s="12" t="b">
        <f>IF(ISNUMBER(SEARCH(X$1,$D24)),MAX(J$1:J23)+1)</f>
        <v>0</v>
      </c>
      <c r="K24" s="12" t="b">
        <f>IF(ISNUMBER(SEARCH(Y$1,$D24)),MAX(K$1:K23)+1)</f>
        <v>0</v>
      </c>
      <c r="L24" s="12" t="b">
        <f>IF(ISNUMBER(SEARCH(Z$1,$D24)),MAX(L$1:L23)+1)</f>
        <v>0</v>
      </c>
      <c r="M24" s="12" t="b">
        <f>IF(ISNUMBER(SEARCH(AA$1,$D24)),MAX(M$1:M23)+1)</f>
        <v>0</v>
      </c>
      <c r="N24" s="12" t="b">
        <f>IF(ISNUMBER(SEARCH(AB$1,$D24)),MAX(N$1:N23)+1)</f>
        <v>0</v>
      </c>
      <c r="O24" s="12">
        <f>IF(ISNUMBER(SEARCH(AC$1,$D24)),MAX(O$1:O23)+1)</f>
        <v>7</v>
      </c>
      <c r="P24" s="12" t="b">
        <f>IF(ISNUMBER(SEARCH(AD$1,$D24)),MAX(P$1:P23)+1)</f>
        <v>0</v>
      </c>
      <c r="Q24" s="12" t="str">
        <f>'AB Touchpoint System Workbook'!K35</f>
        <v>Client 23</v>
      </c>
      <c r="R24" s="13">
        <f t="shared" si="1"/>
        <v>23</v>
      </c>
      <c r="S24" t="str">
        <f>IFERROR(VLOOKUP($R24,E:$Q,13,0),"")</f>
        <v/>
      </c>
      <c r="T24" t="str">
        <f>IFERROR(VLOOKUP($R24,F:$Q,12,0),"")</f>
        <v/>
      </c>
      <c r="U24" t="str">
        <f>IFERROR(VLOOKUP($R24,G:$Q,11,0),"")</f>
        <v/>
      </c>
      <c r="V24" t="str">
        <f>IFERROR(VLOOKUP($R24,H:$Q,10,0),"")</f>
        <v/>
      </c>
      <c r="W24" t="str">
        <f>IFERROR(VLOOKUP($R24,I:$Q,9,0),"")</f>
        <v/>
      </c>
      <c r="X24" t="str">
        <f>IFERROR(VLOOKUP($R24,J:$Q,8,0),"")</f>
        <v/>
      </c>
      <c r="Y24" t="str">
        <f>IFERROR(VLOOKUP($R24,K:$Q,7,0),"")</f>
        <v/>
      </c>
      <c r="Z24" t="str">
        <f>IFERROR(VLOOKUP($R24,L:$Q,6,0),"")</f>
        <v/>
      </c>
      <c r="AA24" t="str">
        <f>IFERROR(VLOOKUP($R24,M:$Q,5,0),"")</f>
        <v/>
      </c>
      <c r="AB24" t="str">
        <f>IFERROR(VLOOKUP($R24,N:$Q,4,0),"")</f>
        <v/>
      </c>
      <c r="AC24" t="str">
        <f>IFERROR(VLOOKUP($R24,O:$Q,3,0),"")</f>
        <v/>
      </c>
      <c r="AD24" t="str">
        <f>IFERROR(VLOOKUP($R24,P:$Q,2,0),"")</f>
        <v/>
      </c>
    </row>
    <row r="25" spans="1:30" x14ac:dyDescent="0.15">
      <c r="A25" s="9">
        <f>'AB Touchpoint System Workbook'!Z36</f>
        <v>43435</v>
      </c>
      <c r="B25" s="7">
        <f t="shared" si="0"/>
        <v>12</v>
      </c>
      <c r="C25" s="12" t="str">
        <f>IF('AB Touchpoint System Workbook'!J36="A",VLOOKUP($B25,Reference!$A$93:B$104,2,0),IF('AB Touchpoint System Workbook'!J36="b",VLOOKUP($B25,Reference!$A$93:C$104,3,0),""))</f>
        <v>DecemberJune</v>
      </c>
      <c r="D25" s="12" t="str">
        <f>IF('AB Touchpoint System Workbook'!J36="A",Q25&amp;C25,IF('AB Touchpoint System Workbook'!J36="b",Q25&amp;C25,""))</f>
        <v>Client 24DecemberJune</v>
      </c>
      <c r="E25" s="12" t="b">
        <f>IF(ISNUMBER(SEARCH(S$1,$D25)),MAX(E$1:E24)+1)</f>
        <v>0</v>
      </c>
      <c r="F25" s="12" t="b">
        <f>IF(ISNUMBER(SEARCH(T$1,$D25)),MAX(F$1:F24)+1)</f>
        <v>0</v>
      </c>
      <c r="G25" s="12" t="b">
        <f>IF(ISNUMBER(SEARCH(U$1,$D25)),MAX(G$1:G24)+1)</f>
        <v>0</v>
      </c>
      <c r="H25" s="12" t="b">
        <f>IF(ISNUMBER(SEARCH(V$1,$D25)),MAX(H$1:H24)+1)</f>
        <v>0</v>
      </c>
      <c r="I25" s="12" t="b">
        <f>IF(ISNUMBER(SEARCH(W$1,$D25)),MAX(I$1:I24)+1)</f>
        <v>0</v>
      </c>
      <c r="J25" s="12">
        <f>IF(ISNUMBER(SEARCH(X$1,$D25)),MAX(J$1:J24)+1)</f>
        <v>7</v>
      </c>
      <c r="K25" s="12" t="b">
        <f>IF(ISNUMBER(SEARCH(Y$1,$D25)),MAX(K$1:K24)+1)</f>
        <v>0</v>
      </c>
      <c r="L25" s="12" t="b">
        <f>IF(ISNUMBER(SEARCH(Z$1,$D25)),MAX(L$1:L24)+1)</f>
        <v>0</v>
      </c>
      <c r="M25" s="12" t="b">
        <f>IF(ISNUMBER(SEARCH(AA$1,$D25)),MAX(M$1:M24)+1)</f>
        <v>0</v>
      </c>
      <c r="N25" s="12" t="b">
        <f>IF(ISNUMBER(SEARCH(AB$1,$D25)),MAX(N$1:N24)+1)</f>
        <v>0</v>
      </c>
      <c r="O25" s="12" t="b">
        <f>IF(ISNUMBER(SEARCH(AC$1,$D25)),MAX(O$1:O24)+1)</f>
        <v>0</v>
      </c>
      <c r="P25" s="12">
        <f>IF(ISNUMBER(SEARCH(AD$1,$D25)),MAX(P$1:P24)+1)</f>
        <v>7</v>
      </c>
      <c r="Q25" s="12" t="str">
        <f>'AB Touchpoint System Workbook'!K36</f>
        <v>Client 24</v>
      </c>
      <c r="R25" s="13">
        <f t="shared" si="1"/>
        <v>24</v>
      </c>
      <c r="S25" s="7" t="str">
        <f>IFERROR(VLOOKUP($R25,E:$Q,13,0),"")</f>
        <v/>
      </c>
      <c r="T25" s="7" t="str">
        <f>IFERROR(VLOOKUP($R25,F:$Q,12,0),"")</f>
        <v/>
      </c>
      <c r="U25" s="7" t="str">
        <f>IFERROR(VLOOKUP($R25,G:$Q,11,0),"")</f>
        <v/>
      </c>
      <c r="V25" s="7" t="str">
        <f>IFERROR(VLOOKUP($R25,H:$Q,10,0),"")</f>
        <v/>
      </c>
      <c r="W25" s="7" t="str">
        <f>IFERROR(VLOOKUP($R25,I:$Q,9,0),"")</f>
        <v/>
      </c>
      <c r="X25" s="7" t="str">
        <f>IFERROR(VLOOKUP($R25,J:$Q,8,0),"")</f>
        <v/>
      </c>
      <c r="Y25" s="7" t="str">
        <f>IFERROR(VLOOKUP($R25,K:$Q,7,0),"")</f>
        <v/>
      </c>
      <c r="Z25" s="7" t="str">
        <f>IFERROR(VLOOKUP($R25,L:$Q,6,0),"")</f>
        <v/>
      </c>
      <c r="AA25" s="7" t="str">
        <f>IFERROR(VLOOKUP($R25,M:$Q,5,0),"")</f>
        <v/>
      </c>
      <c r="AB25" s="7" t="str">
        <f>IFERROR(VLOOKUP($R25,N:$Q,4,0),"")</f>
        <v/>
      </c>
      <c r="AC25" s="7" t="str">
        <f>IFERROR(VLOOKUP($R25,O:$Q,3,0),"")</f>
        <v/>
      </c>
      <c r="AD25" s="7" t="str">
        <f>IFERROR(VLOOKUP($R25,P:$Q,2,0),"")</f>
        <v/>
      </c>
    </row>
    <row r="26" spans="1:30" x14ac:dyDescent="0.15">
      <c r="A26" s="9">
        <f>'AB Touchpoint System Workbook'!Z37</f>
        <v>43160</v>
      </c>
      <c r="B26" s="7">
        <f t="shared" si="0"/>
        <v>3</v>
      </c>
      <c r="C26" s="12" t="str">
        <f>IF('AB Touchpoint System Workbook'!J37="A",VLOOKUP($B26,Reference!$A$93:B$104,2,0),IF('AB Touchpoint System Workbook'!J37="b",VLOOKUP($B26,Reference!$A$93:C$104,3,0),""))</f>
        <v>MarchSeptember</v>
      </c>
      <c r="D26" s="12" t="str">
        <f>IF('AB Touchpoint System Workbook'!J37="A",Q26&amp;C26,IF('AB Touchpoint System Workbook'!J37="b",Q26&amp;C26,""))</f>
        <v>Client 25MarchSeptember</v>
      </c>
      <c r="E26" s="12" t="b">
        <f>IF(ISNUMBER(SEARCH(S$1,$D26)),MAX(E$1:E25)+1)</f>
        <v>0</v>
      </c>
      <c r="F26" s="12" t="b">
        <f>IF(ISNUMBER(SEARCH(T$1,$D26)),MAX(F$1:F25)+1)</f>
        <v>0</v>
      </c>
      <c r="G26" s="12">
        <f>IF(ISNUMBER(SEARCH(U$1,$D26)),MAX(G$1:G25)+1)</f>
        <v>8</v>
      </c>
      <c r="H26" s="12" t="b">
        <f>IF(ISNUMBER(SEARCH(V$1,$D26)),MAX(H$1:H25)+1)</f>
        <v>0</v>
      </c>
      <c r="I26" s="12" t="b">
        <f>IF(ISNUMBER(SEARCH(W$1,$D26)),MAX(I$1:I25)+1)</f>
        <v>0</v>
      </c>
      <c r="J26" s="12" t="b">
        <f>IF(ISNUMBER(SEARCH(X$1,$D26)),MAX(J$1:J25)+1)</f>
        <v>0</v>
      </c>
      <c r="K26" s="12" t="b">
        <f>IF(ISNUMBER(SEARCH(Y$1,$D26)),MAX(K$1:K25)+1)</f>
        <v>0</v>
      </c>
      <c r="L26" s="12" t="b">
        <f>IF(ISNUMBER(SEARCH(Z$1,$D26)),MAX(L$1:L25)+1)</f>
        <v>0</v>
      </c>
      <c r="M26" s="12">
        <f>IF(ISNUMBER(SEARCH(AA$1,$D26)),MAX(M$1:M25)+1)</f>
        <v>8</v>
      </c>
      <c r="N26" s="12" t="b">
        <f>IF(ISNUMBER(SEARCH(AB$1,$D26)),MAX(N$1:N25)+1)</f>
        <v>0</v>
      </c>
      <c r="O26" s="12" t="b">
        <f>IF(ISNUMBER(SEARCH(AC$1,$D26)),MAX(O$1:O25)+1)</f>
        <v>0</v>
      </c>
      <c r="P26" s="12" t="b">
        <f>IF(ISNUMBER(SEARCH(AD$1,$D26)),MAX(P$1:P25)+1)</f>
        <v>0</v>
      </c>
      <c r="Q26" s="12" t="str">
        <f>'AB Touchpoint System Workbook'!K37</f>
        <v>Client 25</v>
      </c>
      <c r="R26" s="13">
        <f t="shared" si="1"/>
        <v>25</v>
      </c>
      <c r="S26" s="7" t="str">
        <f>IFERROR(VLOOKUP($R26,E:$Q,13,0),"")</f>
        <v/>
      </c>
      <c r="T26" s="7" t="str">
        <f>IFERROR(VLOOKUP($R26,F:$Q,12,0),"")</f>
        <v/>
      </c>
      <c r="U26" s="7" t="str">
        <f>IFERROR(VLOOKUP($R26,G:$Q,11,0),"")</f>
        <v/>
      </c>
      <c r="V26" s="7" t="str">
        <f>IFERROR(VLOOKUP($R26,H:$Q,10,0),"")</f>
        <v/>
      </c>
      <c r="W26" s="7" t="str">
        <f>IFERROR(VLOOKUP($R26,I:$Q,9,0),"")</f>
        <v/>
      </c>
      <c r="X26" s="7" t="str">
        <f>IFERROR(VLOOKUP($R26,J:$Q,8,0),"")</f>
        <v/>
      </c>
      <c r="Y26" s="7" t="str">
        <f>IFERROR(VLOOKUP($R26,K:$Q,7,0),"")</f>
        <v/>
      </c>
      <c r="Z26" s="7" t="str">
        <f>IFERROR(VLOOKUP($R26,L:$Q,6,0),"")</f>
        <v/>
      </c>
      <c r="AA26" s="7" t="str">
        <f>IFERROR(VLOOKUP($R26,M:$Q,5,0),"")</f>
        <v/>
      </c>
      <c r="AB26" s="7" t="str">
        <f>IFERROR(VLOOKUP($R26,N:$Q,4,0),"")</f>
        <v/>
      </c>
      <c r="AC26" s="7" t="str">
        <f>IFERROR(VLOOKUP($R26,O:$Q,3,0),"")</f>
        <v/>
      </c>
      <c r="AD26" s="7" t="str">
        <f>IFERROR(VLOOKUP($R26,P:$Q,2,0),"")</f>
        <v/>
      </c>
    </row>
    <row r="27" spans="1:30" x14ac:dyDescent="0.15">
      <c r="A27" s="9">
        <f>'AB Touchpoint System Workbook'!Z38</f>
        <v>43132</v>
      </c>
      <c r="B27" s="7">
        <f t="shared" si="0"/>
        <v>2</v>
      </c>
      <c r="C27" s="12" t="str">
        <f>IF('AB Touchpoint System Workbook'!J38="A",VLOOKUP($B27,Reference!$A$93:B$104,2,0),IF('AB Touchpoint System Workbook'!J38="b",VLOOKUP($B27,Reference!$A$93:C$104,3,0),""))</f>
        <v>FebruaryAugust</v>
      </c>
      <c r="D27" s="12" t="str">
        <f>IF('AB Touchpoint System Workbook'!J38="A",Q27&amp;C27,IF('AB Touchpoint System Workbook'!J38="b",Q27&amp;C27,""))</f>
        <v>Client 26FebruaryAugust</v>
      </c>
      <c r="E27" s="12" t="b">
        <f>IF(ISNUMBER(SEARCH(S$1,$D27)),MAX(E$1:E26)+1)</f>
        <v>0</v>
      </c>
      <c r="F27" s="12">
        <f>IF(ISNUMBER(SEARCH(T$1,$D27)),MAX(F$1:F26)+1)</f>
        <v>8</v>
      </c>
      <c r="G27" s="12" t="b">
        <f>IF(ISNUMBER(SEARCH(U$1,$D27)),MAX(G$1:G26)+1)</f>
        <v>0</v>
      </c>
      <c r="H27" s="12" t="b">
        <f>IF(ISNUMBER(SEARCH(V$1,$D27)),MAX(H$1:H26)+1)</f>
        <v>0</v>
      </c>
      <c r="I27" s="12" t="b">
        <f>IF(ISNUMBER(SEARCH(W$1,$D27)),MAX(I$1:I26)+1)</f>
        <v>0</v>
      </c>
      <c r="J27" s="12" t="b">
        <f>IF(ISNUMBER(SEARCH(X$1,$D27)),MAX(J$1:J26)+1)</f>
        <v>0</v>
      </c>
      <c r="K27" s="12" t="b">
        <f>IF(ISNUMBER(SEARCH(Y$1,$D27)),MAX(K$1:K26)+1)</f>
        <v>0</v>
      </c>
      <c r="L27" s="12">
        <f>IF(ISNUMBER(SEARCH(Z$1,$D27)),MAX(L$1:L26)+1)</f>
        <v>8</v>
      </c>
      <c r="M27" s="12" t="b">
        <f>IF(ISNUMBER(SEARCH(AA$1,$D27)),MAX(M$1:M26)+1)</f>
        <v>0</v>
      </c>
      <c r="N27" s="12" t="b">
        <f>IF(ISNUMBER(SEARCH(AB$1,$D27)),MAX(N$1:N26)+1)</f>
        <v>0</v>
      </c>
      <c r="O27" s="12" t="b">
        <f>IF(ISNUMBER(SEARCH(AC$1,$D27)),MAX(O$1:O26)+1)</f>
        <v>0</v>
      </c>
      <c r="P27" s="12" t="b">
        <f>IF(ISNUMBER(SEARCH(AD$1,$D27)),MAX(P$1:P26)+1)</f>
        <v>0</v>
      </c>
      <c r="Q27" s="12" t="str">
        <f>'AB Touchpoint System Workbook'!K38</f>
        <v>Client 26</v>
      </c>
      <c r="R27" s="13">
        <f t="shared" si="1"/>
        <v>26</v>
      </c>
      <c r="S27" s="7" t="str">
        <f>IFERROR(VLOOKUP($R27,E:$Q,13,0),"")</f>
        <v/>
      </c>
      <c r="T27" s="7" t="str">
        <f>IFERROR(VLOOKUP($R27,F:$Q,12,0),"")</f>
        <v/>
      </c>
      <c r="U27" s="7" t="str">
        <f>IFERROR(VLOOKUP($R27,G:$Q,11,0),"")</f>
        <v/>
      </c>
      <c r="V27" s="7" t="str">
        <f>IFERROR(VLOOKUP($R27,H:$Q,10,0),"")</f>
        <v/>
      </c>
      <c r="W27" s="7" t="str">
        <f>IFERROR(VLOOKUP($R27,I:$Q,9,0),"")</f>
        <v/>
      </c>
      <c r="X27" s="7" t="str">
        <f>IFERROR(VLOOKUP($R27,J:$Q,8,0),"")</f>
        <v/>
      </c>
      <c r="Y27" s="7" t="str">
        <f>IFERROR(VLOOKUP($R27,K:$Q,7,0),"")</f>
        <v/>
      </c>
      <c r="Z27" s="7" t="str">
        <f>IFERROR(VLOOKUP($R27,L:$Q,6,0),"")</f>
        <v/>
      </c>
      <c r="AA27" s="7" t="str">
        <f>IFERROR(VLOOKUP($R27,M:$Q,5,0),"")</f>
        <v/>
      </c>
      <c r="AB27" s="7" t="str">
        <f>IFERROR(VLOOKUP($R27,N:$Q,4,0),"")</f>
        <v/>
      </c>
      <c r="AC27" s="7" t="str">
        <f>IFERROR(VLOOKUP($R27,O:$Q,3,0),"")</f>
        <v/>
      </c>
      <c r="AD27" s="7" t="str">
        <f>IFERROR(VLOOKUP($R27,P:$Q,2,0),"")</f>
        <v/>
      </c>
    </row>
    <row r="28" spans="1:30" x14ac:dyDescent="0.15">
      <c r="A28" s="9">
        <f>'AB Touchpoint System Workbook'!Z39</f>
        <v>43313</v>
      </c>
      <c r="B28" s="7">
        <f t="shared" si="0"/>
        <v>8</v>
      </c>
      <c r="C28" s="12" t="str">
        <f>IF('AB Touchpoint System Workbook'!J39="A",VLOOKUP($B28,Reference!$A$93:B$104,2,0),IF('AB Touchpoint System Workbook'!J39="b",VLOOKUP($B28,Reference!$A$93:C$104,3,0),""))</f>
        <v>AugustFebruary</v>
      </c>
      <c r="D28" s="12" t="str">
        <f>IF('AB Touchpoint System Workbook'!J39="A",Q28&amp;C28,IF('AB Touchpoint System Workbook'!J39="b",Q28&amp;C28,""))</f>
        <v>Client 27AugustFebruary</v>
      </c>
      <c r="E28" s="12" t="b">
        <f>IF(ISNUMBER(SEARCH(S$1,$D28)),MAX(E$1:E27)+1)</f>
        <v>0</v>
      </c>
      <c r="F28" s="12">
        <f>IF(ISNUMBER(SEARCH(T$1,$D28)),MAX(F$1:F27)+1)</f>
        <v>9</v>
      </c>
      <c r="G28" s="12" t="b">
        <f>IF(ISNUMBER(SEARCH(U$1,$D28)),MAX(G$1:G27)+1)</f>
        <v>0</v>
      </c>
      <c r="H28" s="12" t="b">
        <f>IF(ISNUMBER(SEARCH(V$1,$D28)),MAX(H$1:H27)+1)</f>
        <v>0</v>
      </c>
      <c r="I28" s="12" t="b">
        <f>IF(ISNUMBER(SEARCH(W$1,$D28)),MAX(I$1:I27)+1)</f>
        <v>0</v>
      </c>
      <c r="J28" s="12" t="b">
        <f>IF(ISNUMBER(SEARCH(X$1,$D28)),MAX(J$1:J27)+1)</f>
        <v>0</v>
      </c>
      <c r="K28" s="12" t="b">
        <f>IF(ISNUMBER(SEARCH(Y$1,$D28)),MAX(K$1:K27)+1)</f>
        <v>0</v>
      </c>
      <c r="L28" s="12">
        <f>IF(ISNUMBER(SEARCH(Z$1,$D28)),MAX(L$1:L27)+1)</f>
        <v>9</v>
      </c>
      <c r="M28" s="12" t="b">
        <f>IF(ISNUMBER(SEARCH(AA$1,$D28)),MAX(M$1:M27)+1)</f>
        <v>0</v>
      </c>
      <c r="N28" s="12" t="b">
        <f>IF(ISNUMBER(SEARCH(AB$1,$D28)),MAX(N$1:N27)+1)</f>
        <v>0</v>
      </c>
      <c r="O28" s="12" t="b">
        <f>IF(ISNUMBER(SEARCH(AC$1,$D28)),MAX(O$1:O27)+1)</f>
        <v>0</v>
      </c>
      <c r="P28" s="12" t="b">
        <f>IF(ISNUMBER(SEARCH(AD$1,$D28)),MAX(P$1:P27)+1)</f>
        <v>0</v>
      </c>
      <c r="Q28" s="12" t="str">
        <f>'AB Touchpoint System Workbook'!K39</f>
        <v>Client 27</v>
      </c>
      <c r="R28" s="13">
        <f t="shared" si="1"/>
        <v>27</v>
      </c>
      <c r="S28" s="7" t="str">
        <f>IFERROR(VLOOKUP($R28,E:$Q,13,0),"")</f>
        <v/>
      </c>
      <c r="T28" s="7" t="str">
        <f>IFERROR(VLOOKUP($R28,F:$Q,12,0),"")</f>
        <v/>
      </c>
      <c r="U28" s="7" t="str">
        <f>IFERROR(VLOOKUP($R28,G:$Q,11,0),"")</f>
        <v/>
      </c>
      <c r="V28" s="7" t="str">
        <f>IFERROR(VLOOKUP($R28,H:$Q,10,0),"")</f>
        <v/>
      </c>
      <c r="W28" s="7" t="str">
        <f>IFERROR(VLOOKUP($R28,I:$Q,9,0),"")</f>
        <v/>
      </c>
      <c r="X28" s="7" t="str">
        <f>IFERROR(VLOOKUP($R28,J:$Q,8,0),"")</f>
        <v/>
      </c>
      <c r="Y28" s="7" t="str">
        <f>IFERROR(VLOOKUP($R28,K:$Q,7,0),"")</f>
        <v/>
      </c>
      <c r="Z28" s="7" t="str">
        <f>IFERROR(VLOOKUP($R28,L:$Q,6,0),"")</f>
        <v/>
      </c>
      <c r="AA28" s="7" t="str">
        <f>IFERROR(VLOOKUP($R28,M:$Q,5,0),"")</f>
        <v/>
      </c>
      <c r="AB28" s="7" t="str">
        <f>IFERROR(VLOOKUP($R28,N:$Q,4,0),"")</f>
        <v/>
      </c>
      <c r="AC28" s="7" t="str">
        <f>IFERROR(VLOOKUP($R28,O:$Q,3,0),"")</f>
        <v/>
      </c>
      <c r="AD28" s="7" t="str">
        <f>IFERROR(VLOOKUP($R28,P:$Q,2,0),"")</f>
        <v/>
      </c>
    </row>
    <row r="29" spans="1:30" x14ac:dyDescent="0.15">
      <c r="A29" s="9">
        <f>'AB Touchpoint System Workbook'!Z40</f>
        <v>43191</v>
      </c>
      <c r="B29" s="7">
        <f t="shared" si="0"/>
        <v>4</v>
      </c>
      <c r="C29" s="12" t="str">
        <f>IF('AB Touchpoint System Workbook'!J40="A",VLOOKUP($B29,Reference!$A$93:B$104,2,0),IF('AB Touchpoint System Workbook'!J40="b",VLOOKUP($B29,Reference!$A$93:C$104,3,0),""))</f>
        <v>AprilOctober</v>
      </c>
      <c r="D29" s="12" t="str">
        <f>IF('AB Touchpoint System Workbook'!J40="A",Q29&amp;C29,IF('AB Touchpoint System Workbook'!J40="b",Q29&amp;C29,""))</f>
        <v>Client 28AprilOctober</v>
      </c>
      <c r="E29" s="12" t="b">
        <f>IF(ISNUMBER(SEARCH(S$1,$D29)),MAX(E$1:E28)+1)</f>
        <v>0</v>
      </c>
      <c r="F29" s="12" t="b">
        <f>IF(ISNUMBER(SEARCH(T$1,$D29)),MAX(F$1:F28)+1)</f>
        <v>0</v>
      </c>
      <c r="G29" s="12" t="b">
        <f>IF(ISNUMBER(SEARCH(U$1,$D29)),MAX(G$1:G28)+1)</f>
        <v>0</v>
      </c>
      <c r="H29" s="12">
        <f>IF(ISNUMBER(SEARCH(V$1,$D29)),MAX(H$1:H28)+1)</f>
        <v>9</v>
      </c>
      <c r="I29" s="12" t="b">
        <f>IF(ISNUMBER(SEARCH(W$1,$D29)),MAX(I$1:I28)+1)</f>
        <v>0</v>
      </c>
      <c r="J29" s="12" t="b">
        <f>IF(ISNUMBER(SEARCH(X$1,$D29)),MAX(J$1:J28)+1)</f>
        <v>0</v>
      </c>
      <c r="K29" s="12" t="b">
        <f>IF(ISNUMBER(SEARCH(Y$1,$D29)),MAX(K$1:K28)+1)</f>
        <v>0</v>
      </c>
      <c r="L29" s="12" t="b">
        <f>IF(ISNUMBER(SEARCH(Z$1,$D29)),MAX(L$1:L28)+1)</f>
        <v>0</v>
      </c>
      <c r="M29" s="12" t="b">
        <f>IF(ISNUMBER(SEARCH(AA$1,$D29)),MAX(M$1:M28)+1)</f>
        <v>0</v>
      </c>
      <c r="N29" s="12">
        <f>IF(ISNUMBER(SEARCH(AB$1,$D29)),MAX(N$1:N28)+1)</f>
        <v>9</v>
      </c>
      <c r="O29" s="12" t="b">
        <f>IF(ISNUMBER(SEARCH(AC$1,$D29)),MAX(O$1:O28)+1)</f>
        <v>0</v>
      </c>
      <c r="P29" s="12" t="b">
        <f>IF(ISNUMBER(SEARCH(AD$1,$D29)),MAX(P$1:P28)+1)</f>
        <v>0</v>
      </c>
      <c r="Q29" s="12" t="str">
        <f>'AB Touchpoint System Workbook'!K40</f>
        <v>Client 28</v>
      </c>
      <c r="R29" s="13">
        <f t="shared" si="1"/>
        <v>28</v>
      </c>
      <c r="S29" s="7" t="str">
        <f>IFERROR(VLOOKUP($R29,E:$Q,13,0),"")</f>
        <v/>
      </c>
      <c r="T29" s="7" t="str">
        <f>IFERROR(VLOOKUP($R29,F:$Q,12,0),"")</f>
        <v/>
      </c>
      <c r="U29" s="7" t="str">
        <f>IFERROR(VLOOKUP($R29,G:$Q,11,0),"")</f>
        <v/>
      </c>
      <c r="V29" s="7" t="str">
        <f>IFERROR(VLOOKUP($R29,H:$Q,10,0),"")</f>
        <v/>
      </c>
      <c r="W29" s="7" t="str">
        <f>IFERROR(VLOOKUP($R29,I:$Q,9,0),"")</f>
        <v/>
      </c>
      <c r="X29" s="7" t="str">
        <f>IFERROR(VLOOKUP($R29,J:$Q,8,0),"")</f>
        <v/>
      </c>
      <c r="Y29" s="7" t="str">
        <f>IFERROR(VLOOKUP($R29,K:$Q,7,0),"")</f>
        <v/>
      </c>
      <c r="Z29" s="7" t="str">
        <f>IFERROR(VLOOKUP($R29,L:$Q,6,0),"")</f>
        <v/>
      </c>
      <c r="AA29" s="7" t="str">
        <f>IFERROR(VLOOKUP($R29,M:$Q,5,0),"")</f>
        <v/>
      </c>
      <c r="AB29" s="7" t="str">
        <f>IFERROR(VLOOKUP($R29,N:$Q,4,0),"")</f>
        <v/>
      </c>
      <c r="AC29" s="7" t="str">
        <f>IFERROR(VLOOKUP($R29,O:$Q,3,0),"")</f>
        <v/>
      </c>
      <c r="AD29" s="7" t="str">
        <f>IFERROR(VLOOKUP($R29,P:$Q,2,0),"")</f>
        <v/>
      </c>
    </row>
    <row r="30" spans="1:30" x14ac:dyDescent="0.15">
      <c r="A30" s="9">
        <f>'AB Touchpoint System Workbook'!Z41</f>
        <v>43221</v>
      </c>
      <c r="B30" s="7">
        <f t="shared" si="0"/>
        <v>5</v>
      </c>
      <c r="C30" s="12" t="str">
        <f>IF('AB Touchpoint System Workbook'!J41="A",VLOOKUP($B30,Reference!$A$93:B$104,2,0),IF('AB Touchpoint System Workbook'!J41="b",VLOOKUP($B30,Reference!$A$93:C$104,3,0),""))</f>
        <v>MayNovember</v>
      </c>
      <c r="D30" s="12" t="str">
        <f>IF('AB Touchpoint System Workbook'!J41="A",Q30&amp;C30,IF('AB Touchpoint System Workbook'!J41="b",Q30&amp;C30,""))</f>
        <v>Client 29MayNovember</v>
      </c>
      <c r="E30" s="12" t="b">
        <f>IF(ISNUMBER(SEARCH(S$1,$D30)),MAX(E$1:E29)+1)</f>
        <v>0</v>
      </c>
      <c r="F30" s="12" t="b">
        <f>IF(ISNUMBER(SEARCH(T$1,$D30)),MAX(F$1:F29)+1)</f>
        <v>0</v>
      </c>
      <c r="G30" s="12" t="b">
        <f>IF(ISNUMBER(SEARCH(U$1,$D30)),MAX(G$1:G29)+1)</f>
        <v>0</v>
      </c>
      <c r="H30" s="12" t="b">
        <f>IF(ISNUMBER(SEARCH(V$1,$D30)),MAX(H$1:H29)+1)</f>
        <v>0</v>
      </c>
      <c r="I30" s="12">
        <f>IF(ISNUMBER(SEARCH(W$1,$D30)),MAX(I$1:I29)+1)</f>
        <v>8</v>
      </c>
      <c r="J30" s="12" t="b">
        <f>IF(ISNUMBER(SEARCH(X$1,$D30)),MAX(J$1:J29)+1)</f>
        <v>0</v>
      </c>
      <c r="K30" s="12" t="b">
        <f>IF(ISNUMBER(SEARCH(Y$1,$D30)),MAX(K$1:K29)+1)</f>
        <v>0</v>
      </c>
      <c r="L30" s="12" t="b">
        <f>IF(ISNUMBER(SEARCH(Z$1,$D30)),MAX(L$1:L29)+1)</f>
        <v>0</v>
      </c>
      <c r="M30" s="12" t="b">
        <f>IF(ISNUMBER(SEARCH(AA$1,$D30)),MAX(M$1:M29)+1)</f>
        <v>0</v>
      </c>
      <c r="N30" s="12" t="b">
        <f>IF(ISNUMBER(SEARCH(AB$1,$D30)),MAX(N$1:N29)+1)</f>
        <v>0</v>
      </c>
      <c r="O30" s="12">
        <f>IF(ISNUMBER(SEARCH(AC$1,$D30)),MAX(O$1:O29)+1)</f>
        <v>8</v>
      </c>
      <c r="P30" s="12" t="b">
        <f>IF(ISNUMBER(SEARCH(AD$1,$D30)),MAX(P$1:P29)+1)</f>
        <v>0</v>
      </c>
      <c r="Q30" s="12" t="str">
        <f>'AB Touchpoint System Workbook'!K41</f>
        <v>Client 29</v>
      </c>
      <c r="R30" s="13">
        <f t="shared" si="1"/>
        <v>29</v>
      </c>
      <c r="S30" s="7" t="str">
        <f>IFERROR(VLOOKUP($R30,E:$Q,13,0),"")</f>
        <v/>
      </c>
      <c r="T30" s="7" t="str">
        <f>IFERROR(VLOOKUP($R30,F:$Q,12,0),"")</f>
        <v/>
      </c>
      <c r="U30" s="7" t="str">
        <f>IFERROR(VLOOKUP($R30,G:$Q,11,0),"")</f>
        <v/>
      </c>
      <c r="V30" s="7" t="str">
        <f>IFERROR(VLOOKUP($R30,H:$Q,10,0),"")</f>
        <v/>
      </c>
      <c r="W30" s="7" t="str">
        <f>IFERROR(VLOOKUP($R30,I:$Q,9,0),"")</f>
        <v/>
      </c>
      <c r="X30" s="7" t="str">
        <f>IFERROR(VLOOKUP($R30,J:$Q,8,0),"")</f>
        <v/>
      </c>
      <c r="Y30" s="7" t="str">
        <f>IFERROR(VLOOKUP($R30,K:$Q,7,0),"")</f>
        <v/>
      </c>
      <c r="Z30" s="7" t="str">
        <f>IFERROR(VLOOKUP($R30,L:$Q,6,0),"")</f>
        <v/>
      </c>
      <c r="AA30" s="7" t="str">
        <f>IFERROR(VLOOKUP($R30,M:$Q,5,0),"")</f>
        <v/>
      </c>
      <c r="AB30" s="7" t="str">
        <f>IFERROR(VLOOKUP($R30,N:$Q,4,0),"")</f>
        <v/>
      </c>
      <c r="AC30" s="7" t="str">
        <f>IFERROR(VLOOKUP($R30,O:$Q,3,0),"")</f>
        <v/>
      </c>
      <c r="AD30" s="7" t="str">
        <f>IFERROR(VLOOKUP($R30,P:$Q,2,0),"")</f>
        <v/>
      </c>
    </row>
    <row r="31" spans="1:30" x14ac:dyDescent="0.15">
      <c r="A31" s="9">
        <f>'AB Touchpoint System Workbook'!Z42</f>
        <v>43252</v>
      </c>
      <c r="B31" s="7">
        <f t="shared" si="0"/>
        <v>6</v>
      </c>
      <c r="C31" s="12" t="str">
        <f>IF('AB Touchpoint System Workbook'!J42="A",VLOOKUP($B31,Reference!$A$93:B$104,2,0),IF('AB Touchpoint System Workbook'!J42="b",VLOOKUP($B31,Reference!$A$93:C$104,3,0),""))</f>
        <v>JuneDecember</v>
      </c>
      <c r="D31" s="12" t="str">
        <f>IF('AB Touchpoint System Workbook'!J42="A",Q31&amp;C31,IF('AB Touchpoint System Workbook'!J42="b",Q31&amp;C31,""))</f>
        <v>Client 30JuneDecember</v>
      </c>
      <c r="E31" s="12" t="b">
        <f>IF(ISNUMBER(SEARCH(S$1,$D31)),MAX(E$1:E30)+1)</f>
        <v>0</v>
      </c>
      <c r="F31" s="12" t="b">
        <f>IF(ISNUMBER(SEARCH(T$1,$D31)),MAX(F$1:F30)+1)</f>
        <v>0</v>
      </c>
      <c r="G31" s="12" t="b">
        <f>IF(ISNUMBER(SEARCH(U$1,$D31)),MAX(G$1:G30)+1)</f>
        <v>0</v>
      </c>
      <c r="H31" s="12" t="b">
        <f>IF(ISNUMBER(SEARCH(V$1,$D31)),MAX(H$1:H30)+1)</f>
        <v>0</v>
      </c>
      <c r="I31" s="12" t="b">
        <f>IF(ISNUMBER(SEARCH(W$1,$D31)),MAX(I$1:I30)+1)</f>
        <v>0</v>
      </c>
      <c r="J31" s="12">
        <f>IF(ISNUMBER(SEARCH(X$1,$D31)),MAX(J$1:J30)+1)</f>
        <v>8</v>
      </c>
      <c r="K31" s="12" t="b">
        <f>IF(ISNUMBER(SEARCH(Y$1,$D31)),MAX(K$1:K30)+1)</f>
        <v>0</v>
      </c>
      <c r="L31" s="12" t="b">
        <f>IF(ISNUMBER(SEARCH(Z$1,$D31)),MAX(L$1:L30)+1)</f>
        <v>0</v>
      </c>
      <c r="M31" s="12" t="b">
        <f>IF(ISNUMBER(SEARCH(AA$1,$D31)),MAX(M$1:M30)+1)</f>
        <v>0</v>
      </c>
      <c r="N31" s="12" t="b">
        <f>IF(ISNUMBER(SEARCH(AB$1,$D31)),MAX(N$1:N30)+1)</f>
        <v>0</v>
      </c>
      <c r="O31" s="12" t="b">
        <f>IF(ISNUMBER(SEARCH(AC$1,$D31)),MAX(O$1:O30)+1)</f>
        <v>0</v>
      </c>
      <c r="P31" s="12">
        <f>IF(ISNUMBER(SEARCH(AD$1,$D31)),MAX(P$1:P30)+1)</f>
        <v>8</v>
      </c>
      <c r="Q31" s="12" t="str">
        <f>'AB Touchpoint System Workbook'!K42</f>
        <v>Client 30</v>
      </c>
      <c r="R31" s="13">
        <f t="shared" si="1"/>
        <v>30</v>
      </c>
      <c r="S31" s="7" t="str">
        <f>IFERROR(VLOOKUP($R31,E:$Q,13,0),"")</f>
        <v/>
      </c>
      <c r="T31" s="7" t="str">
        <f>IFERROR(VLOOKUP($R31,F:$Q,12,0),"")</f>
        <v/>
      </c>
      <c r="U31" s="7" t="str">
        <f>IFERROR(VLOOKUP($R31,G:$Q,11,0),"")</f>
        <v/>
      </c>
      <c r="V31" s="7" t="str">
        <f>IFERROR(VLOOKUP($R31,H:$Q,10,0),"")</f>
        <v/>
      </c>
      <c r="W31" s="7" t="str">
        <f>IFERROR(VLOOKUP($R31,I:$Q,9,0),"")</f>
        <v/>
      </c>
      <c r="X31" s="7" t="str">
        <f>IFERROR(VLOOKUP($R31,J:$Q,8,0),"")</f>
        <v/>
      </c>
      <c r="Y31" s="7" t="str">
        <f>IFERROR(VLOOKUP($R31,K:$Q,7,0),"")</f>
        <v/>
      </c>
      <c r="Z31" s="7" t="str">
        <f>IFERROR(VLOOKUP($R31,L:$Q,6,0),"")</f>
        <v/>
      </c>
      <c r="AA31" s="7" t="str">
        <f>IFERROR(VLOOKUP($R31,M:$Q,5,0),"")</f>
        <v/>
      </c>
      <c r="AB31" s="7" t="str">
        <f>IFERROR(VLOOKUP($R31,N:$Q,4,0),"")</f>
        <v/>
      </c>
      <c r="AC31" s="7" t="str">
        <f>IFERROR(VLOOKUP($R31,O:$Q,3,0),"")</f>
        <v/>
      </c>
      <c r="AD31" s="7" t="str">
        <f>IFERROR(VLOOKUP($R31,P:$Q,2,0),"")</f>
        <v/>
      </c>
    </row>
    <row r="32" spans="1:30" x14ac:dyDescent="0.15">
      <c r="A32" s="9">
        <f>'AB Touchpoint System Workbook'!Z43</f>
        <v>43282</v>
      </c>
      <c r="B32" s="7">
        <f t="shared" si="0"/>
        <v>7</v>
      </c>
      <c r="C32" s="12" t="str">
        <f>IF('AB Touchpoint System Workbook'!J43="A",VLOOKUP($B32,Reference!$A$93:B$104,2,0),IF('AB Touchpoint System Workbook'!J43="b",VLOOKUP($B32,Reference!$A$93:C$104,3,0),""))</f>
        <v>JulyJanuary</v>
      </c>
      <c r="D32" s="12" t="str">
        <f>IF('AB Touchpoint System Workbook'!J43="A",Q32&amp;C32,IF('AB Touchpoint System Workbook'!J43="b",Q32&amp;C32,""))</f>
        <v>Client 31JulyJanuary</v>
      </c>
      <c r="E32" s="12">
        <f>IF(ISNUMBER(SEARCH(S$1,$D32)),MAX(E$1:E31)+1)</f>
        <v>8</v>
      </c>
      <c r="F32" s="12" t="b">
        <f>IF(ISNUMBER(SEARCH(T$1,$D32)),MAX(F$1:F31)+1)</f>
        <v>0</v>
      </c>
      <c r="G32" s="12" t="b">
        <f>IF(ISNUMBER(SEARCH(U$1,$D32)),MAX(G$1:G31)+1)</f>
        <v>0</v>
      </c>
      <c r="H32" s="12" t="b">
        <f>IF(ISNUMBER(SEARCH(V$1,$D32)),MAX(H$1:H31)+1)</f>
        <v>0</v>
      </c>
      <c r="I32" s="12" t="b">
        <f>IF(ISNUMBER(SEARCH(W$1,$D32)),MAX(I$1:I31)+1)</f>
        <v>0</v>
      </c>
      <c r="J32" s="12" t="b">
        <f>IF(ISNUMBER(SEARCH(X$1,$D32)),MAX(J$1:J31)+1)</f>
        <v>0</v>
      </c>
      <c r="K32" s="12">
        <f>IF(ISNUMBER(SEARCH(Y$1,$D32)),MAX(K$1:K31)+1)</f>
        <v>8</v>
      </c>
      <c r="L32" s="12" t="b">
        <f>IF(ISNUMBER(SEARCH(Z$1,$D32)),MAX(L$1:L31)+1)</f>
        <v>0</v>
      </c>
      <c r="M32" s="12" t="b">
        <f>IF(ISNUMBER(SEARCH(AA$1,$D32)),MAX(M$1:M31)+1)</f>
        <v>0</v>
      </c>
      <c r="N32" s="12" t="b">
        <f>IF(ISNUMBER(SEARCH(AB$1,$D32)),MAX(N$1:N31)+1)</f>
        <v>0</v>
      </c>
      <c r="O32" s="12" t="b">
        <f>IF(ISNUMBER(SEARCH(AC$1,$D32)),MAX(O$1:O31)+1)</f>
        <v>0</v>
      </c>
      <c r="P32" s="12" t="b">
        <f>IF(ISNUMBER(SEARCH(AD$1,$D32)),MAX(P$1:P31)+1)</f>
        <v>0</v>
      </c>
      <c r="Q32" s="12" t="str">
        <f>'AB Touchpoint System Workbook'!K43</f>
        <v>Client 31</v>
      </c>
      <c r="R32" s="13">
        <f t="shared" si="1"/>
        <v>31</v>
      </c>
      <c r="S32" s="7" t="str">
        <f>IFERROR(VLOOKUP($R32,E:$Q,13,0),"")</f>
        <v/>
      </c>
      <c r="T32" s="7" t="str">
        <f>IFERROR(VLOOKUP($R32,F:$Q,12,0),"")</f>
        <v/>
      </c>
      <c r="U32" s="7" t="str">
        <f>IFERROR(VLOOKUP($R32,G:$Q,11,0),"")</f>
        <v/>
      </c>
      <c r="V32" s="7" t="str">
        <f>IFERROR(VLOOKUP($R32,H:$Q,10,0),"")</f>
        <v/>
      </c>
      <c r="W32" s="7" t="str">
        <f>IFERROR(VLOOKUP($R32,I:$Q,9,0),"")</f>
        <v/>
      </c>
      <c r="X32" s="7" t="str">
        <f>IFERROR(VLOOKUP($R32,J:$Q,8,0),"")</f>
        <v/>
      </c>
      <c r="Y32" s="7" t="str">
        <f>IFERROR(VLOOKUP($R32,K:$Q,7,0),"")</f>
        <v/>
      </c>
      <c r="Z32" s="7" t="str">
        <f>IFERROR(VLOOKUP($R32,L:$Q,6,0),"")</f>
        <v/>
      </c>
      <c r="AA32" s="7" t="str">
        <f>IFERROR(VLOOKUP($R32,M:$Q,5,0),"")</f>
        <v/>
      </c>
      <c r="AB32" s="7" t="str">
        <f>IFERROR(VLOOKUP($R32,N:$Q,4,0),"")</f>
        <v/>
      </c>
      <c r="AC32" s="7" t="str">
        <f>IFERROR(VLOOKUP($R32,O:$Q,3,0),"")</f>
        <v/>
      </c>
      <c r="AD32" s="7" t="str">
        <f>IFERROR(VLOOKUP($R32,P:$Q,2,0),"")</f>
        <v/>
      </c>
    </row>
    <row r="33" spans="1:30" x14ac:dyDescent="0.15">
      <c r="A33" s="9">
        <f>'AB Touchpoint System Workbook'!Z44</f>
        <v>43313</v>
      </c>
      <c r="B33" s="7">
        <f t="shared" si="0"/>
        <v>8</v>
      </c>
      <c r="C33" s="12" t="str">
        <f>IF('AB Touchpoint System Workbook'!J44="A",VLOOKUP($B33,Reference!$A$93:B$104,2,0),IF('AB Touchpoint System Workbook'!J44="b",VLOOKUP($B33,Reference!$A$93:C$104,3,0),""))</f>
        <v>AugustFebruary</v>
      </c>
      <c r="D33" s="12" t="str">
        <f>IF('AB Touchpoint System Workbook'!J44="A",Q33&amp;C33,IF('AB Touchpoint System Workbook'!J44="b",Q33&amp;C33,""))</f>
        <v>Client 32AugustFebruary</v>
      </c>
      <c r="E33" s="12" t="b">
        <f>IF(ISNUMBER(SEARCH(S$1,$D33)),MAX(E$1:E32)+1)</f>
        <v>0</v>
      </c>
      <c r="F33" s="12">
        <f>IF(ISNUMBER(SEARCH(T$1,$D33)),MAX(F$1:F32)+1)</f>
        <v>10</v>
      </c>
      <c r="G33" s="12" t="b">
        <f>IF(ISNUMBER(SEARCH(U$1,$D33)),MAX(G$1:G32)+1)</f>
        <v>0</v>
      </c>
      <c r="H33" s="12" t="b">
        <f>IF(ISNUMBER(SEARCH(V$1,$D33)),MAX(H$1:H32)+1)</f>
        <v>0</v>
      </c>
      <c r="I33" s="12" t="b">
        <f>IF(ISNUMBER(SEARCH(W$1,$D33)),MAX(I$1:I32)+1)</f>
        <v>0</v>
      </c>
      <c r="J33" s="12" t="b">
        <f>IF(ISNUMBER(SEARCH(X$1,$D33)),MAX(J$1:J32)+1)</f>
        <v>0</v>
      </c>
      <c r="K33" s="12" t="b">
        <f>IF(ISNUMBER(SEARCH(Y$1,$D33)),MAX(K$1:K32)+1)</f>
        <v>0</v>
      </c>
      <c r="L33" s="12">
        <f>IF(ISNUMBER(SEARCH(Z$1,$D33)),MAX(L$1:L32)+1)</f>
        <v>10</v>
      </c>
      <c r="M33" s="12" t="b">
        <f>IF(ISNUMBER(SEARCH(AA$1,$D33)),MAX(M$1:M32)+1)</f>
        <v>0</v>
      </c>
      <c r="N33" s="12" t="b">
        <f>IF(ISNUMBER(SEARCH(AB$1,$D33)),MAX(N$1:N32)+1)</f>
        <v>0</v>
      </c>
      <c r="O33" s="12" t="b">
        <f>IF(ISNUMBER(SEARCH(AC$1,$D33)),MAX(O$1:O32)+1)</f>
        <v>0</v>
      </c>
      <c r="P33" s="12" t="b">
        <f>IF(ISNUMBER(SEARCH(AD$1,$D33)),MAX(P$1:P32)+1)</f>
        <v>0</v>
      </c>
      <c r="Q33" s="12" t="str">
        <f>'AB Touchpoint System Workbook'!K44</f>
        <v>Client 32</v>
      </c>
      <c r="R33" s="13">
        <f t="shared" si="1"/>
        <v>32</v>
      </c>
      <c r="S33" s="7" t="str">
        <f>IFERROR(VLOOKUP($R33,E:$Q,13,0),"")</f>
        <v/>
      </c>
      <c r="T33" s="7" t="str">
        <f>IFERROR(VLOOKUP($R33,F:$Q,12,0),"")</f>
        <v/>
      </c>
      <c r="U33" s="7" t="str">
        <f>IFERROR(VLOOKUP($R33,G:$Q,11,0),"")</f>
        <v/>
      </c>
      <c r="V33" s="7" t="str">
        <f>IFERROR(VLOOKUP($R33,H:$Q,10,0),"")</f>
        <v/>
      </c>
      <c r="W33" s="7" t="str">
        <f>IFERROR(VLOOKUP($R33,I:$Q,9,0),"")</f>
        <v/>
      </c>
      <c r="X33" s="7" t="str">
        <f>IFERROR(VLOOKUP($R33,J:$Q,8,0),"")</f>
        <v/>
      </c>
      <c r="Y33" s="7" t="str">
        <f>IFERROR(VLOOKUP($R33,K:$Q,7,0),"")</f>
        <v/>
      </c>
      <c r="Z33" s="7" t="str">
        <f>IFERROR(VLOOKUP($R33,L:$Q,6,0),"")</f>
        <v/>
      </c>
      <c r="AA33" s="7" t="str">
        <f>IFERROR(VLOOKUP($R33,M:$Q,5,0),"")</f>
        <v/>
      </c>
      <c r="AB33" s="7" t="str">
        <f>IFERROR(VLOOKUP($R33,N:$Q,4,0),"")</f>
        <v/>
      </c>
      <c r="AC33" s="7" t="str">
        <f>IFERROR(VLOOKUP($R33,O:$Q,3,0),"")</f>
        <v/>
      </c>
      <c r="AD33" s="7" t="str">
        <f>IFERROR(VLOOKUP($R33,P:$Q,2,0),"")</f>
        <v/>
      </c>
    </row>
    <row r="34" spans="1:30" x14ac:dyDescent="0.15">
      <c r="A34" s="9">
        <f>'AB Touchpoint System Workbook'!Z45</f>
        <v>43344</v>
      </c>
      <c r="B34" s="7">
        <f t="shared" si="0"/>
        <v>9</v>
      </c>
      <c r="C34" s="12" t="str">
        <f>IF('AB Touchpoint System Workbook'!J45="A",VLOOKUP($B34,Reference!$A$93:B$104,2,0),IF('AB Touchpoint System Workbook'!J45="b",VLOOKUP($B34,Reference!$A$93:C$104,3,0),""))</f>
        <v>SeptemberMarch</v>
      </c>
      <c r="D34" s="12" t="str">
        <f>IF('AB Touchpoint System Workbook'!J45="A",Q34&amp;C34,IF('AB Touchpoint System Workbook'!J45="b",Q34&amp;C34,""))</f>
        <v>Client 33SeptemberMarch</v>
      </c>
      <c r="E34" s="12" t="b">
        <f>IF(ISNUMBER(SEARCH(S$1,$D34)),MAX(E$1:E33)+1)</f>
        <v>0</v>
      </c>
      <c r="F34" s="12" t="b">
        <f>IF(ISNUMBER(SEARCH(T$1,$D34)),MAX(F$1:F33)+1)</f>
        <v>0</v>
      </c>
      <c r="G34" s="12">
        <f>IF(ISNUMBER(SEARCH(U$1,$D34)),MAX(G$1:G33)+1)</f>
        <v>9</v>
      </c>
      <c r="H34" s="12" t="b">
        <f>IF(ISNUMBER(SEARCH(V$1,$D34)),MAX(H$1:H33)+1)</f>
        <v>0</v>
      </c>
      <c r="I34" s="12" t="b">
        <f>IF(ISNUMBER(SEARCH(W$1,$D34)),MAX(I$1:I33)+1)</f>
        <v>0</v>
      </c>
      <c r="J34" s="12" t="b">
        <f>IF(ISNUMBER(SEARCH(X$1,$D34)),MAX(J$1:J33)+1)</f>
        <v>0</v>
      </c>
      <c r="K34" s="12" t="b">
        <f>IF(ISNUMBER(SEARCH(Y$1,$D34)),MAX(K$1:K33)+1)</f>
        <v>0</v>
      </c>
      <c r="L34" s="12" t="b">
        <f>IF(ISNUMBER(SEARCH(Z$1,$D34)),MAX(L$1:L33)+1)</f>
        <v>0</v>
      </c>
      <c r="M34" s="12">
        <f>IF(ISNUMBER(SEARCH(AA$1,$D34)),MAX(M$1:M33)+1)</f>
        <v>9</v>
      </c>
      <c r="N34" s="12" t="b">
        <f>IF(ISNUMBER(SEARCH(AB$1,$D34)),MAX(N$1:N33)+1)</f>
        <v>0</v>
      </c>
      <c r="O34" s="12" t="b">
        <f>IF(ISNUMBER(SEARCH(AC$1,$D34)),MAX(O$1:O33)+1)</f>
        <v>0</v>
      </c>
      <c r="P34" s="12" t="b">
        <f>IF(ISNUMBER(SEARCH(AD$1,$D34)),MAX(P$1:P33)+1)</f>
        <v>0</v>
      </c>
      <c r="Q34" s="12" t="str">
        <f>'AB Touchpoint System Workbook'!K45</f>
        <v>Client 33</v>
      </c>
      <c r="R34" s="13">
        <f t="shared" si="1"/>
        <v>33</v>
      </c>
      <c r="S34" s="7" t="str">
        <f>IFERROR(VLOOKUP($R34,E:$Q,13,0),"")</f>
        <v/>
      </c>
      <c r="T34" s="7" t="str">
        <f>IFERROR(VLOOKUP($R34,F:$Q,12,0),"")</f>
        <v/>
      </c>
      <c r="U34" s="7" t="str">
        <f>IFERROR(VLOOKUP($R34,G:$Q,11,0),"")</f>
        <v/>
      </c>
      <c r="V34" s="7" t="str">
        <f>IFERROR(VLOOKUP($R34,H:$Q,10,0),"")</f>
        <v/>
      </c>
      <c r="W34" s="7" t="str">
        <f>IFERROR(VLOOKUP($R34,I:$Q,9,0),"")</f>
        <v/>
      </c>
      <c r="X34" s="7" t="str">
        <f>IFERROR(VLOOKUP($R34,J:$Q,8,0),"")</f>
        <v/>
      </c>
      <c r="Y34" s="7" t="str">
        <f>IFERROR(VLOOKUP($R34,K:$Q,7,0),"")</f>
        <v/>
      </c>
      <c r="Z34" s="7" t="str">
        <f>IFERROR(VLOOKUP($R34,L:$Q,6,0),"")</f>
        <v/>
      </c>
      <c r="AA34" s="7" t="str">
        <f>IFERROR(VLOOKUP($R34,M:$Q,5,0),"")</f>
        <v/>
      </c>
      <c r="AB34" s="7" t="str">
        <f>IFERROR(VLOOKUP($R34,N:$Q,4,0),"")</f>
        <v/>
      </c>
      <c r="AC34" s="7" t="str">
        <f>IFERROR(VLOOKUP($R34,O:$Q,3,0),"")</f>
        <v/>
      </c>
      <c r="AD34" s="7" t="str">
        <f>IFERROR(VLOOKUP($R34,P:$Q,2,0),"")</f>
        <v/>
      </c>
    </row>
    <row r="35" spans="1:30" x14ac:dyDescent="0.15">
      <c r="A35" s="9">
        <f>'AB Touchpoint System Workbook'!Z46</f>
        <v>43374</v>
      </c>
      <c r="B35" s="7">
        <f t="shared" si="0"/>
        <v>10</v>
      </c>
      <c r="C35" s="12" t="str">
        <f>IF('AB Touchpoint System Workbook'!J46="A",VLOOKUP($B35,Reference!$A$93:B$104,2,0),IF('AB Touchpoint System Workbook'!J46="b",VLOOKUP($B35,Reference!$A$93:C$104,3,0),""))</f>
        <v>OctoberApril</v>
      </c>
      <c r="D35" s="12" t="str">
        <f>IF('AB Touchpoint System Workbook'!J46="A",Q35&amp;C35,IF('AB Touchpoint System Workbook'!J46="b",Q35&amp;C35,""))</f>
        <v>Client 34OctoberApril</v>
      </c>
      <c r="E35" s="12" t="b">
        <f>IF(ISNUMBER(SEARCH(S$1,$D35)),MAX(E$1:E34)+1)</f>
        <v>0</v>
      </c>
      <c r="F35" s="12" t="b">
        <f>IF(ISNUMBER(SEARCH(T$1,$D35)),MAX(F$1:F34)+1)</f>
        <v>0</v>
      </c>
      <c r="G35" s="12" t="b">
        <f>IF(ISNUMBER(SEARCH(U$1,$D35)),MAX(G$1:G34)+1)</f>
        <v>0</v>
      </c>
      <c r="H35" s="12">
        <f>IF(ISNUMBER(SEARCH(V$1,$D35)),MAX(H$1:H34)+1)</f>
        <v>10</v>
      </c>
      <c r="I35" s="12" t="b">
        <f>IF(ISNUMBER(SEARCH(W$1,$D35)),MAX(I$1:I34)+1)</f>
        <v>0</v>
      </c>
      <c r="J35" s="12" t="b">
        <f>IF(ISNUMBER(SEARCH(X$1,$D35)),MAX(J$1:J34)+1)</f>
        <v>0</v>
      </c>
      <c r="K35" s="12" t="b">
        <f>IF(ISNUMBER(SEARCH(Y$1,$D35)),MAX(K$1:K34)+1)</f>
        <v>0</v>
      </c>
      <c r="L35" s="12" t="b">
        <f>IF(ISNUMBER(SEARCH(Z$1,$D35)),MAX(L$1:L34)+1)</f>
        <v>0</v>
      </c>
      <c r="M35" s="12" t="b">
        <f>IF(ISNUMBER(SEARCH(AA$1,$D35)),MAX(M$1:M34)+1)</f>
        <v>0</v>
      </c>
      <c r="N35" s="12">
        <f>IF(ISNUMBER(SEARCH(AB$1,$D35)),MAX(N$1:N34)+1)</f>
        <v>10</v>
      </c>
      <c r="O35" s="12" t="b">
        <f>IF(ISNUMBER(SEARCH(AC$1,$D35)),MAX(O$1:O34)+1)</f>
        <v>0</v>
      </c>
      <c r="P35" s="12" t="b">
        <f>IF(ISNUMBER(SEARCH(AD$1,$D35)),MAX(P$1:P34)+1)</f>
        <v>0</v>
      </c>
      <c r="Q35" s="12" t="str">
        <f>'AB Touchpoint System Workbook'!K46</f>
        <v>Client 34</v>
      </c>
      <c r="R35" s="13">
        <f t="shared" si="1"/>
        <v>34</v>
      </c>
      <c r="S35" s="7" t="str">
        <f>IFERROR(VLOOKUP($R35,E:$Q,13,0),"")</f>
        <v/>
      </c>
      <c r="T35" s="7" t="str">
        <f>IFERROR(VLOOKUP($R35,F:$Q,12,0),"")</f>
        <v/>
      </c>
      <c r="U35" s="7" t="str">
        <f>IFERROR(VLOOKUP($R35,G:$Q,11,0),"")</f>
        <v/>
      </c>
      <c r="V35" s="7" t="str">
        <f>IFERROR(VLOOKUP($R35,H:$Q,10,0),"")</f>
        <v/>
      </c>
      <c r="W35" s="7" t="str">
        <f>IFERROR(VLOOKUP($R35,I:$Q,9,0),"")</f>
        <v/>
      </c>
      <c r="X35" s="7" t="str">
        <f>IFERROR(VLOOKUP($R35,J:$Q,8,0),"")</f>
        <v/>
      </c>
      <c r="Y35" s="7" t="str">
        <f>IFERROR(VLOOKUP($R35,K:$Q,7,0),"")</f>
        <v/>
      </c>
      <c r="Z35" s="7" t="str">
        <f>IFERROR(VLOOKUP($R35,L:$Q,6,0),"")</f>
        <v/>
      </c>
      <c r="AA35" s="7" t="str">
        <f>IFERROR(VLOOKUP($R35,M:$Q,5,0),"")</f>
        <v/>
      </c>
      <c r="AB35" s="7" t="str">
        <f>IFERROR(VLOOKUP($R35,N:$Q,4,0),"")</f>
        <v/>
      </c>
      <c r="AC35" s="7" t="str">
        <f>IFERROR(VLOOKUP($R35,O:$Q,3,0),"")</f>
        <v/>
      </c>
      <c r="AD35" s="7" t="str">
        <f>IFERROR(VLOOKUP($R35,P:$Q,2,0),"")</f>
        <v/>
      </c>
    </row>
    <row r="36" spans="1:30" x14ac:dyDescent="0.15">
      <c r="A36" s="9">
        <f>'AB Touchpoint System Workbook'!Z47</f>
        <v>43405</v>
      </c>
      <c r="B36" s="7">
        <f t="shared" si="0"/>
        <v>11</v>
      </c>
      <c r="C36" s="12" t="str">
        <f>IF('AB Touchpoint System Workbook'!J47="A",VLOOKUP($B36,Reference!$A$93:B$104,2,0),IF('AB Touchpoint System Workbook'!J47="b",VLOOKUP($B36,Reference!$A$93:C$104,3,0),""))</f>
        <v>NovemberMay</v>
      </c>
      <c r="D36" s="12" t="str">
        <f>IF('AB Touchpoint System Workbook'!J47="A",Q36&amp;C36,IF('AB Touchpoint System Workbook'!J47="b",Q36&amp;C36,""))</f>
        <v>Client 35NovemberMay</v>
      </c>
      <c r="E36" s="12" t="b">
        <f>IF(ISNUMBER(SEARCH(S$1,$D36)),MAX(E$1:E35)+1)</f>
        <v>0</v>
      </c>
      <c r="F36" s="12" t="b">
        <f>IF(ISNUMBER(SEARCH(T$1,$D36)),MAX(F$1:F35)+1)</f>
        <v>0</v>
      </c>
      <c r="G36" s="12" t="b">
        <f>IF(ISNUMBER(SEARCH(U$1,$D36)),MAX(G$1:G35)+1)</f>
        <v>0</v>
      </c>
      <c r="H36" s="12" t="b">
        <f>IF(ISNUMBER(SEARCH(V$1,$D36)),MAX(H$1:H35)+1)</f>
        <v>0</v>
      </c>
      <c r="I36" s="12">
        <f>IF(ISNUMBER(SEARCH(W$1,$D36)),MAX(I$1:I35)+1)</f>
        <v>9</v>
      </c>
      <c r="J36" s="12" t="b">
        <f>IF(ISNUMBER(SEARCH(X$1,$D36)),MAX(J$1:J35)+1)</f>
        <v>0</v>
      </c>
      <c r="K36" s="12" t="b">
        <f>IF(ISNUMBER(SEARCH(Y$1,$D36)),MAX(K$1:K35)+1)</f>
        <v>0</v>
      </c>
      <c r="L36" s="12" t="b">
        <f>IF(ISNUMBER(SEARCH(Z$1,$D36)),MAX(L$1:L35)+1)</f>
        <v>0</v>
      </c>
      <c r="M36" s="12" t="b">
        <f>IF(ISNUMBER(SEARCH(AA$1,$D36)),MAX(M$1:M35)+1)</f>
        <v>0</v>
      </c>
      <c r="N36" s="12" t="b">
        <f>IF(ISNUMBER(SEARCH(AB$1,$D36)),MAX(N$1:N35)+1)</f>
        <v>0</v>
      </c>
      <c r="O36" s="12">
        <f>IF(ISNUMBER(SEARCH(AC$1,$D36)),MAX(O$1:O35)+1)</f>
        <v>9</v>
      </c>
      <c r="P36" s="12" t="b">
        <f>IF(ISNUMBER(SEARCH(AD$1,$D36)),MAX(P$1:P35)+1)</f>
        <v>0</v>
      </c>
      <c r="Q36" s="12" t="str">
        <f>'AB Touchpoint System Workbook'!K47</f>
        <v>Client 35</v>
      </c>
      <c r="R36" s="13">
        <f t="shared" si="1"/>
        <v>35</v>
      </c>
      <c r="S36" s="7" t="str">
        <f>IFERROR(VLOOKUP($R36,E:$Q,13,0),"")</f>
        <v/>
      </c>
      <c r="T36" s="7" t="str">
        <f>IFERROR(VLOOKUP($R36,F:$Q,12,0),"")</f>
        <v/>
      </c>
      <c r="U36" s="7" t="str">
        <f>IFERROR(VLOOKUP($R36,G:$Q,11,0),"")</f>
        <v/>
      </c>
      <c r="V36" s="7" t="str">
        <f>IFERROR(VLOOKUP($R36,H:$Q,10,0),"")</f>
        <v/>
      </c>
      <c r="W36" s="7" t="str">
        <f>IFERROR(VLOOKUP($R36,I:$Q,9,0),"")</f>
        <v/>
      </c>
      <c r="X36" s="7" t="str">
        <f>IFERROR(VLOOKUP($R36,J:$Q,8,0),"")</f>
        <v/>
      </c>
      <c r="Y36" s="7" t="str">
        <f>IFERROR(VLOOKUP($R36,K:$Q,7,0),"")</f>
        <v/>
      </c>
      <c r="Z36" s="7" t="str">
        <f>IFERROR(VLOOKUP($R36,L:$Q,6,0),"")</f>
        <v/>
      </c>
      <c r="AA36" s="7" t="str">
        <f>IFERROR(VLOOKUP($R36,M:$Q,5,0),"")</f>
        <v/>
      </c>
      <c r="AB36" s="7" t="str">
        <f>IFERROR(VLOOKUP($R36,N:$Q,4,0),"")</f>
        <v/>
      </c>
      <c r="AC36" s="7" t="str">
        <f>IFERROR(VLOOKUP($R36,O:$Q,3,0),"")</f>
        <v/>
      </c>
      <c r="AD36" s="7" t="str">
        <f>IFERROR(VLOOKUP($R36,P:$Q,2,0),"")</f>
        <v/>
      </c>
    </row>
    <row r="37" spans="1:30" x14ac:dyDescent="0.15">
      <c r="A37" s="9">
        <f>'AB Touchpoint System Workbook'!Z48</f>
        <v>43435</v>
      </c>
      <c r="B37" s="7">
        <f t="shared" si="0"/>
        <v>12</v>
      </c>
      <c r="C37" s="12" t="str">
        <f>IF('AB Touchpoint System Workbook'!J48="A",VLOOKUP($B37,Reference!$A$93:B$104,2,0),IF('AB Touchpoint System Workbook'!J48="b",VLOOKUP($B37,Reference!$A$93:C$104,3,0),""))</f>
        <v>DecemberJune</v>
      </c>
      <c r="D37" s="12" t="str">
        <f>IF('AB Touchpoint System Workbook'!J48="A",Q37&amp;C37,IF('AB Touchpoint System Workbook'!J48="b",Q37&amp;C37,""))</f>
        <v>Client 36DecemberJune</v>
      </c>
      <c r="E37" s="12" t="b">
        <f>IF(ISNUMBER(SEARCH(S$1,$D37)),MAX(E$1:E36)+1)</f>
        <v>0</v>
      </c>
      <c r="F37" s="12" t="b">
        <f>IF(ISNUMBER(SEARCH(T$1,$D37)),MAX(F$1:F36)+1)</f>
        <v>0</v>
      </c>
      <c r="G37" s="12" t="b">
        <f>IF(ISNUMBER(SEARCH(U$1,$D37)),MAX(G$1:G36)+1)</f>
        <v>0</v>
      </c>
      <c r="H37" s="12" t="b">
        <f>IF(ISNUMBER(SEARCH(V$1,$D37)),MAX(H$1:H36)+1)</f>
        <v>0</v>
      </c>
      <c r="I37" s="12" t="b">
        <f>IF(ISNUMBER(SEARCH(W$1,$D37)),MAX(I$1:I36)+1)</f>
        <v>0</v>
      </c>
      <c r="J37" s="12">
        <f>IF(ISNUMBER(SEARCH(X$1,$D37)),MAX(J$1:J36)+1)</f>
        <v>9</v>
      </c>
      <c r="K37" s="12" t="b">
        <f>IF(ISNUMBER(SEARCH(Y$1,$D37)),MAX(K$1:K36)+1)</f>
        <v>0</v>
      </c>
      <c r="L37" s="12" t="b">
        <f>IF(ISNUMBER(SEARCH(Z$1,$D37)),MAX(L$1:L36)+1)</f>
        <v>0</v>
      </c>
      <c r="M37" s="12" t="b">
        <f>IF(ISNUMBER(SEARCH(AA$1,$D37)),MAX(M$1:M36)+1)</f>
        <v>0</v>
      </c>
      <c r="N37" s="12" t="b">
        <f>IF(ISNUMBER(SEARCH(AB$1,$D37)),MAX(N$1:N36)+1)</f>
        <v>0</v>
      </c>
      <c r="O37" s="12" t="b">
        <f>IF(ISNUMBER(SEARCH(AC$1,$D37)),MAX(O$1:O36)+1)</f>
        <v>0</v>
      </c>
      <c r="P37" s="12">
        <f>IF(ISNUMBER(SEARCH(AD$1,$D37)),MAX(P$1:P36)+1)</f>
        <v>9</v>
      </c>
      <c r="Q37" s="12" t="str">
        <f>'AB Touchpoint System Workbook'!K48</f>
        <v>Client 36</v>
      </c>
      <c r="R37" s="13">
        <f t="shared" si="1"/>
        <v>36</v>
      </c>
      <c r="S37" s="7" t="str">
        <f>IFERROR(VLOOKUP($R37,E:$Q,13,0),"")</f>
        <v/>
      </c>
      <c r="T37" s="7" t="str">
        <f>IFERROR(VLOOKUP($R37,F:$Q,12,0),"")</f>
        <v/>
      </c>
      <c r="U37" s="7" t="str">
        <f>IFERROR(VLOOKUP($R37,G:$Q,11,0),"")</f>
        <v/>
      </c>
      <c r="V37" s="7" t="str">
        <f>IFERROR(VLOOKUP($R37,H:$Q,10,0),"")</f>
        <v/>
      </c>
      <c r="W37" s="7" t="str">
        <f>IFERROR(VLOOKUP($R37,I:$Q,9,0),"")</f>
        <v/>
      </c>
      <c r="X37" s="7" t="str">
        <f>IFERROR(VLOOKUP($R37,J:$Q,8,0),"")</f>
        <v/>
      </c>
      <c r="Y37" s="7" t="str">
        <f>IFERROR(VLOOKUP($R37,K:$Q,7,0),"")</f>
        <v/>
      </c>
      <c r="Z37" s="7" t="str">
        <f>IFERROR(VLOOKUP($R37,L:$Q,6,0),"")</f>
        <v/>
      </c>
      <c r="AA37" s="7" t="str">
        <f>IFERROR(VLOOKUP($R37,M:$Q,5,0),"")</f>
        <v/>
      </c>
      <c r="AB37" s="7" t="str">
        <f>IFERROR(VLOOKUP($R37,N:$Q,4,0),"")</f>
        <v/>
      </c>
      <c r="AC37" s="7" t="str">
        <f>IFERROR(VLOOKUP($R37,O:$Q,3,0),"")</f>
        <v/>
      </c>
      <c r="AD37" s="7" t="str">
        <f>IFERROR(VLOOKUP($R37,P:$Q,2,0),"")</f>
        <v/>
      </c>
    </row>
    <row r="38" spans="1:30" x14ac:dyDescent="0.15">
      <c r="A38" s="9">
        <f>'AB Touchpoint System Workbook'!Z49</f>
        <v>43101</v>
      </c>
      <c r="B38" s="7">
        <f t="shared" si="0"/>
        <v>1</v>
      </c>
      <c r="C38" s="12" t="str">
        <f>IF('AB Touchpoint System Workbook'!J49="A",VLOOKUP($B38,Reference!$A$93:B$104,2,0),IF('AB Touchpoint System Workbook'!J49="b",VLOOKUP($B38,Reference!$A$93:C$104,3,0),""))</f>
        <v>JanuaryJuly</v>
      </c>
      <c r="D38" s="12" t="str">
        <f>IF('AB Touchpoint System Workbook'!J49="A",Q38&amp;C38,IF('AB Touchpoint System Workbook'!J49="b",Q38&amp;C38,""))</f>
        <v>Client 37JanuaryJuly</v>
      </c>
      <c r="E38" s="12">
        <f>IF(ISNUMBER(SEARCH(S$1,$D38)),MAX(E$1:E37)+1)</f>
        <v>9</v>
      </c>
      <c r="F38" s="12" t="b">
        <f>IF(ISNUMBER(SEARCH(T$1,$D38)),MAX(F$1:F37)+1)</f>
        <v>0</v>
      </c>
      <c r="G38" s="12" t="b">
        <f>IF(ISNUMBER(SEARCH(U$1,$D38)),MAX(G$1:G37)+1)</f>
        <v>0</v>
      </c>
      <c r="H38" s="12" t="b">
        <f>IF(ISNUMBER(SEARCH(V$1,$D38)),MAX(H$1:H37)+1)</f>
        <v>0</v>
      </c>
      <c r="I38" s="12" t="b">
        <f>IF(ISNUMBER(SEARCH(W$1,$D38)),MAX(I$1:I37)+1)</f>
        <v>0</v>
      </c>
      <c r="J38" s="12" t="b">
        <f>IF(ISNUMBER(SEARCH(X$1,$D38)),MAX(J$1:J37)+1)</f>
        <v>0</v>
      </c>
      <c r="K38" s="12">
        <f>IF(ISNUMBER(SEARCH(Y$1,$D38)),MAX(K$1:K37)+1)</f>
        <v>9</v>
      </c>
      <c r="L38" s="12" t="b">
        <f>IF(ISNUMBER(SEARCH(Z$1,$D38)),MAX(L$1:L37)+1)</f>
        <v>0</v>
      </c>
      <c r="M38" s="12" t="b">
        <f>IF(ISNUMBER(SEARCH(AA$1,$D38)),MAX(M$1:M37)+1)</f>
        <v>0</v>
      </c>
      <c r="N38" s="12" t="b">
        <f>IF(ISNUMBER(SEARCH(AB$1,$D38)),MAX(N$1:N37)+1)</f>
        <v>0</v>
      </c>
      <c r="O38" s="12" t="b">
        <f>IF(ISNUMBER(SEARCH(AC$1,$D38)),MAX(O$1:O37)+1)</f>
        <v>0</v>
      </c>
      <c r="P38" s="12" t="b">
        <f>IF(ISNUMBER(SEARCH(AD$1,$D38)),MAX(P$1:P37)+1)</f>
        <v>0</v>
      </c>
      <c r="Q38" s="12" t="str">
        <f>'AB Touchpoint System Workbook'!K49</f>
        <v>Client 37</v>
      </c>
      <c r="R38" s="13">
        <f t="shared" si="1"/>
        <v>37</v>
      </c>
      <c r="S38" s="7" t="str">
        <f>IFERROR(VLOOKUP($R38,E:$Q,13,0),"")</f>
        <v/>
      </c>
      <c r="T38" s="7" t="str">
        <f>IFERROR(VLOOKUP($R38,F:$Q,12,0),"")</f>
        <v/>
      </c>
      <c r="U38" s="7" t="str">
        <f>IFERROR(VLOOKUP($R38,G:$Q,11,0),"")</f>
        <v/>
      </c>
      <c r="V38" s="7" t="str">
        <f>IFERROR(VLOOKUP($R38,H:$Q,10,0),"")</f>
        <v/>
      </c>
      <c r="W38" s="7" t="str">
        <f>IFERROR(VLOOKUP($R38,I:$Q,9,0),"")</f>
        <v/>
      </c>
      <c r="X38" s="7" t="str">
        <f>IFERROR(VLOOKUP($R38,J:$Q,8,0),"")</f>
        <v/>
      </c>
      <c r="Y38" s="7" t="str">
        <f>IFERROR(VLOOKUP($R38,K:$Q,7,0),"")</f>
        <v/>
      </c>
      <c r="Z38" s="7" t="str">
        <f>IFERROR(VLOOKUP($R38,L:$Q,6,0),"")</f>
        <v/>
      </c>
      <c r="AA38" s="7" t="str">
        <f>IFERROR(VLOOKUP($R38,M:$Q,5,0),"")</f>
        <v/>
      </c>
      <c r="AB38" s="7" t="str">
        <f>IFERROR(VLOOKUP($R38,N:$Q,4,0),"")</f>
        <v/>
      </c>
      <c r="AC38" s="7" t="str">
        <f>IFERROR(VLOOKUP($R38,O:$Q,3,0),"")</f>
        <v/>
      </c>
      <c r="AD38" s="7" t="str">
        <f>IFERROR(VLOOKUP($R38,P:$Q,2,0),"")</f>
        <v/>
      </c>
    </row>
    <row r="39" spans="1:30" x14ac:dyDescent="0.15">
      <c r="A39" s="9">
        <f>'AB Touchpoint System Workbook'!Z50</f>
        <v>43132</v>
      </c>
      <c r="B39" s="7">
        <f t="shared" si="0"/>
        <v>2</v>
      </c>
      <c r="C39" s="12" t="str">
        <f>IF('AB Touchpoint System Workbook'!J50="A",VLOOKUP($B39,Reference!$A$93:B$104,2,0),IF('AB Touchpoint System Workbook'!J50="b",VLOOKUP($B39,Reference!$A$93:C$104,3,0),""))</f>
        <v>FebruaryAugust</v>
      </c>
      <c r="D39" s="12" t="str">
        <f>IF('AB Touchpoint System Workbook'!J50="A",Q39&amp;C39,IF('AB Touchpoint System Workbook'!J50="b",Q39&amp;C39,""))</f>
        <v>Client 38FebruaryAugust</v>
      </c>
      <c r="E39" s="12" t="b">
        <f>IF(ISNUMBER(SEARCH(S$1,$D39)),MAX(E$1:E38)+1)</f>
        <v>0</v>
      </c>
      <c r="F39" s="12">
        <f>IF(ISNUMBER(SEARCH(T$1,$D39)),MAX(F$1:F38)+1)</f>
        <v>11</v>
      </c>
      <c r="G39" s="12" t="b">
        <f>IF(ISNUMBER(SEARCH(U$1,$D39)),MAX(G$1:G38)+1)</f>
        <v>0</v>
      </c>
      <c r="H39" s="12" t="b">
        <f>IF(ISNUMBER(SEARCH(V$1,$D39)),MAX(H$1:H38)+1)</f>
        <v>0</v>
      </c>
      <c r="I39" s="12" t="b">
        <f>IF(ISNUMBER(SEARCH(W$1,$D39)),MAX(I$1:I38)+1)</f>
        <v>0</v>
      </c>
      <c r="J39" s="12" t="b">
        <f>IF(ISNUMBER(SEARCH(X$1,$D39)),MAX(J$1:J38)+1)</f>
        <v>0</v>
      </c>
      <c r="K39" s="12" t="b">
        <f>IF(ISNUMBER(SEARCH(Y$1,$D39)),MAX(K$1:K38)+1)</f>
        <v>0</v>
      </c>
      <c r="L39" s="12">
        <f>IF(ISNUMBER(SEARCH(Z$1,$D39)),MAX(L$1:L38)+1)</f>
        <v>11</v>
      </c>
      <c r="M39" s="12" t="b">
        <f>IF(ISNUMBER(SEARCH(AA$1,$D39)),MAX(M$1:M38)+1)</f>
        <v>0</v>
      </c>
      <c r="N39" s="12" t="b">
        <f>IF(ISNUMBER(SEARCH(AB$1,$D39)),MAX(N$1:N38)+1)</f>
        <v>0</v>
      </c>
      <c r="O39" s="12" t="b">
        <f>IF(ISNUMBER(SEARCH(AC$1,$D39)),MAX(O$1:O38)+1)</f>
        <v>0</v>
      </c>
      <c r="P39" s="12" t="b">
        <f>IF(ISNUMBER(SEARCH(AD$1,$D39)),MAX(P$1:P38)+1)</f>
        <v>0</v>
      </c>
      <c r="Q39" s="12" t="str">
        <f>'AB Touchpoint System Workbook'!K50</f>
        <v>Client 38</v>
      </c>
      <c r="R39" s="13">
        <f t="shared" si="1"/>
        <v>38</v>
      </c>
      <c r="S39" s="7" t="str">
        <f>IFERROR(VLOOKUP($R39,E:$Q,13,0),"")</f>
        <v/>
      </c>
      <c r="T39" s="7" t="str">
        <f>IFERROR(VLOOKUP($R39,F:$Q,12,0),"")</f>
        <v/>
      </c>
      <c r="U39" s="7" t="str">
        <f>IFERROR(VLOOKUP($R39,G:$Q,11,0),"")</f>
        <v/>
      </c>
      <c r="V39" s="7" t="str">
        <f>IFERROR(VLOOKUP($R39,H:$Q,10,0),"")</f>
        <v/>
      </c>
      <c r="W39" s="7" t="str">
        <f>IFERROR(VLOOKUP($R39,I:$Q,9,0),"")</f>
        <v/>
      </c>
      <c r="X39" s="7" t="str">
        <f>IFERROR(VLOOKUP($R39,J:$Q,8,0),"")</f>
        <v/>
      </c>
      <c r="Y39" s="7" t="str">
        <f>IFERROR(VLOOKUP($R39,K:$Q,7,0),"")</f>
        <v/>
      </c>
      <c r="Z39" s="7" t="str">
        <f>IFERROR(VLOOKUP($R39,L:$Q,6,0),"")</f>
        <v/>
      </c>
      <c r="AA39" s="7" t="str">
        <f>IFERROR(VLOOKUP($R39,M:$Q,5,0),"")</f>
        <v/>
      </c>
      <c r="AB39" s="7" t="str">
        <f>IFERROR(VLOOKUP($R39,N:$Q,4,0),"")</f>
        <v/>
      </c>
      <c r="AC39" s="7" t="str">
        <f>IFERROR(VLOOKUP($R39,O:$Q,3,0),"")</f>
        <v/>
      </c>
      <c r="AD39" s="7" t="str">
        <f>IFERROR(VLOOKUP($R39,P:$Q,2,0),"")</f>
        <v/>
      </c>
    </row>
    <row r="40" spans="1:30" x14ac:dyDescent="0.15">
      <c r="A40" s="9">
        <f>'AB Touchpoint System Workbook'!Z51</f>
        <v>43160</v>
      </c>
      <c r="B40" s="7">
        <f t="shared" si="0"/>
        <v>3</v>
      </c>
      <c r="C40" s="12" t="str">
        <f>IF('AB Touchpoint System Workbook'!J51="A",VLOOKUP($B40,Reference!$A$93:B$104,2,0),IF('AB Touchpoint System Workbook'!J51="b",VLOOKUP($B40,Reference!$A$93:C$104,3,0),""))</f>
        <v>MarchSeptember</v>
      </c>
      <c r="D40" s="12" t="str">
        <f>IF('AB Touchpoint System Workbook'!J51="A",Q40&amp;C40,IF('AB Touchpoint System Workbook'!J51="b",Q40&amp;C40,""))</f>
        <v>Client 39MarchSeptember</v>
      </c>
      <c r="E40" s="12" t="b">
        <f>IF(ISNUMBER(SEARCH(S$1,$D40)),MAX(E$1:E39)+1)</f>
        <v>0</v>
      </c>
      <c r="F40" s="12" t="b">
        <f>IF(ISNUMBER(SEARCH(T$1,$D40)),MAX(F$1:F39)+1)</f>
        <v>0</v>
      </c>
      <c r="G40" s="12">
        <f>IF(ISNUMBER(SEARCH(U$1,$D40)),MAX(G$1:G39)+1)</f>
        <v>10</v>
      </c>
      <c r="H40" s="12" t="b">
        <f>IF(ISNUMBER(SEARCH(V$1,$D40)),MAX(H$1:H39)+1)</f>
        <v>0</v>
      </c>
      <c r="I40" s="12" t="b">
        <f>IF(ISNUMBER(SEARCH(W$1,$D40)),MAX(I$1:I39)+1)</f>
        <v>0</v>
      </c>
      <c r="J40" s="12" t="b">
        <f>IF(ISNUMBER(SEARCH(X$1,$D40)),MAX(J$1:J39)+1)</f>
        <v>0</v>
      </c>
      <c r="K40" s="12" t="b">
        <f>IF(ISNUMBER(SEARCH(Y$1,$D40)),MAX(K$1:K39)+1)</f>
        <v>0</v>
      </c>
      <c r="L40" s="12" t="b">
        <f>IF(ISNUMBER(SEARCH(Z$1,$D40)),MAX(L$1:L39)+1)</f>
        <v>0</v>
      </c>
      <c r="M40" s="12">
        <f>IF(ISNUMBER(SEARCH(AA$1,$D40)),MAX(M$1:M39)+1)</f>
        <v>10</v>
      </c>
      <c r="N40" s="12" t="b">
        <f>IF(ISNUMBER(SEARCH(AB$1,$D40)),MAX(N$1:N39)+1)</f>
        <v>0</v>
      </c>
      <c r="O40" s="12" t="b">
        <f>IF(ISNUMBER(SEARCH(AC$1,$D40)),MAX(O$1:O39)+1)</f>
        <v>0</v>
      </c>
      <c r="P40" s="12" t="b">
        <f>IF(ISNUMBER(SEARCH(AD$1,$D40)),MAX(P$1:P39)+1)</f>
        <v>0</v>
      </c>
      <c r="Q40" s="12" t="str">
        <f>'AB Touchpoint System Workbook'!K51</f>
        <v>Client 39</v>
      </c>
      <c r="R40" s="13">
        <f t="shared" si="1"/>
        <v>39</v>
      </c>
      <c r="S40" s="7" t="str">
        <f>IFERROR(VLOOKUP($R40,E:$Q,13,0),"")</f>
        <v/>
      </c>
      <c r="T40" s="7" t="str">
        <f>IFERROR(VLOOKUP($R40,F:$Q,12,0),"")</f>
        <v/>
      </c>
      <c r="U40" s="7" t="str">
        <f>IFERROR(VLOOKUP($R40,G:$Q,11,0),"")</f>
        <v/>
      </c>
      <c r="V40" s="7" t="str">
        <f>IFERROR(VLOOKUP($R40,H:$Q,10,0),"")</f>
        <v/>
      </c>
      <c r="W40" s="7" t="str">
        <f>IFERROR(VLOOKUP($R40,I:$Q,9,0),"")</f>
        <v/>
      </c>
      <c r="X40" s="7" t="str">
        <f>IFERROR(VLOOKUP($R40,J:$Q,8,0),"")</f>
        <v/>
      </c>
      <c r="Y40" s="7" t="str">
        <f>IFERROR(VLOOKUP($R40,K:$Q,7,0),"")</f>
        <v/>
      </c>
      <c r="Z40" s="7" t="str">
        <f>IFERROR(VLOOKUP($R40,L:$Q,6,0),"")</f>
        <v/>
      </c>
      <c r="AA40" s="7" t="str">
        <f>IFERROR(VLOOKUP($R40,M:$Q,5,0),"")</f>
        <v/>
      </c>
      <c r="AB40" s="7" t="str">
        <f>IFERROR(VLOOKUP($R40,N:$Q,4,0),"")</f>
        <v/>
      </c>
      <c r="AC40" s="7" t="str">
        <f>IFERROR(VLOOKUP($R40,O:$Q,3,0),"")</f>
        <v/>
      </c>
      <c r="AD40" s="7" t="str">
        <f>IFERROR(VLOOKUP($R40,P:$Q,2,0),"")</f>
        <v/>
      </c>
    </row>
    <row r="41" spans="1:30" x14ac:dyDescent="0.15">
      <c r="A41" s="9">
        <f>'AB Touchpoint System Workbook'!Z52</f>
        <v>43191</v>
      </c>
      <c r="B41" s="7">
        <f t="shared" si="0"/>
        <v>4</v>
      </c>
      <c r="C41" s="12" t="str">
        <f>IF('AB Touchpoint System Workbook'!J52="A",VLOOKUP($B41,Reference!$A$93:B$104,2,0),IF('AB Touchpoint System Workbook'!J52="b",VLOOKUP($B41,Reference!$A$93:C$104,3,0),""))</f>
        <v>AprilOctober</v>
      </c>
      <c r="D41" s="12" t="str">
        <f>IF('AB Touchpoint System Workbook'!J52="A",Q41&amp;C41,IF('AB Touchpoint System Workbook'!J52="b",Q41&amp;C41,""))</f>
        <v>Client 40AprilOctober</v>
      </c>
      <c r="E41" s="12" t="b">
        <f>IF(ISNUMBER(SEARCH(S$1,$D41)),MAX(E$1:E40)+1)</f>
        <v>0</v>
      </c>
      <c r="F41" s="12" t="b">
        <f>IF(ISNUMBER(SEARCH(T$1,$D41)),MAX(F$1:F40)+1)</f>
        <v>0</v>
      </c>
      <c r="G41" s="12" t="b">
        <f>IF(ISNUMBER(SEARCH(U$1,$D41)),MAX(G$1:G40)+1)</f>
        <v>0</v>
      </c>
      <c r="H41" s="12">
        <f>IF(ISNUMBER(SEARCH(V$1,$D41)),MAX(H$1:H40)+1)</f>
        <v>11</v>
      </c>
      <c r="I41" s="12" t="b">
        <f>IF(ISNUMBER(SEARCH(W$1,$D41)),MAX(I$1:I40)+1)</f>
        <v>0</v>
      </c>
      <c r="J41" s="12" t="b">
        <f>IF(ISNUMBER(SEARCH(X$1,$D41)),MAX(J$1:J40)+1)</f>
        <v>0</v>
      </c>
      <c r="K41" s="12" t="b">
        <f>IF(ISNUMBER(SEARCH(Y$1,$D41)),MAX(K$1:K40)+1)</f>
        <v>0</v>
      </c>
      <c r="L41" s="12" t="b">
        <f>IF(ISNUMBER(SEARCH(Z$1,$D41)),MAX(L$1:L40)+1)</f>
        <v>0</v>
      </c>
      <c r="M41" s="12" t="b">
        <f>IF(ISNUMBER(SEARCH(AA$1,$D41)),MAX(M$1:M40)+1)</f>
        <v>0</v>
      </c>
      <c r="N41" s="12">
        <f>IF(ISNUMBER(SEARCH(AB$1,$D41)),MAX(N$1:N40)+1)</f>
        <v>11</v>
      </c>
      <c r="O41" s="12" t="b">
        <f>IF(ISNUMBER(SEARCH(AC$1,$D41)),MAX(O$1:O40)+1)</f>
        <v>0</v>
      </c>
      <c r="P41" s="12" t="b">
        <f>IF(ISNUMBER(SEARCH(AD$1,$D41)),MAX(P$1:P40)+1)</f>
        <v>0</v>
      </c>
      <c r="Q41" s="12" t="str">
        <f>'AB Touchpoint System Workbook'!K52</f>
        <v>Client 40</v>
      </c>
      <c r="R41" s="13">
        <f t="shared" si="1"/>
        <v>40</v>
      </c>
      <c r="S41" s="7" t="str">
        <f>IFERROR(VLOOKUP($R41,E:$Q,13,0),"")</f>
        <v/>
      </c>
      <c r="T41" s="7" t="str">
        <f>IFERROR(VLOOKUP($R41,F:$Q,12,0),"")</f>
        <v/>
      </c>
      <c r="U41" s="7" t="str">
        <f>IFERROR(VLOOKUP($R41,G:$Q,11,0),"")</f>
        <v/>
      </c>
      <c r="V41" s="7" t="str">
        <f>IFERROR(VLOOKUP($R41,H:$Q,10,0),"")</f>
        <v/>
      </c>
      <c r="W41" s="7" t="str">
        <f>IFERROR(VLOOKUP($R41,I:$Q,9,0),"")</f>
        <v/>
      </c>
      <c r="X41" s="7" t="str">
        <f>IFERROR(VLOOKUP($R41,J:$Q,8,0),"")</f>
        <v/>
      </c>
      <c r="Y41" s="7" t="str">
        <f>IFERROR(VLOOKUP($R41,K:$Q,7,0),"")</f>
        <v/>
      </c>
      <c r="Z41" s="7" t="str">
        <f>IFERROR(VLOOKUP($R41,L:$Q,6,0),"")</f>
        <v/>
      </c>
      <c r="AA41" s="7" t="str">
        <f>IFERROR(VLOOKUP($R41,M:$Q,5,0),"")</f>
        <v/>
      </c>
      <c r="AB41" s="7" t="str">
        <f>IFERROR(VLOOKUP($R41,N:$Q,4,0),"")</f>
        <v/>
      </c>
      <c r="AC41" s="7" t="str">
        <f>IFERROR(VLOOKUP($R41,O:$Q,3,0),"")</f>
        <v/>
      </c>
      <c r="AD41" s="7" t="str">
        <f>IFERROR(VLOOKUP($R41,P:$Q,2,0),"")</f>
        <v/>
      </c>
    </row>
    <row r="42" spans="1:30" x14ac:dyDescent="0.15">
      <c r="A42" s="9">
        <f>'AB Touchpoint System Workbook'!Z53</f>
        <v>43221</v>
      </c>
      <c r="B42" s="7">
        <f t="shared" si="0"/>
        <v>5</v>
      </c>
      <c r="C42" s="12" t="str">
        <f>IF('AB Touchpoint System Workbook'!J53="A",VLOOKUP($B42,Reference!$A$93:B$104,2,0),IF('AB Touchpoint System Workbook'!J53="b",VLOOKUP($B42,Reference!$A$93:C$104,3,0),""))</f>
        <v>MayNovember</v>
      </c>
      <c r="D42" s="12" t="str">
        <f>IF('AB Touchpoint System Workbook'!J53="A",Q42&amp;C42,IF('AB Touchpoint System Workbook'!J53="b",Q42&amp;C42,""))</f>
        <v>Client 41MayNovember</v>
      </c>
      <c r="E42" s="12" t="b">
        <f>IF(ISNUMBER(SEARCH(S$1,$D42)),MAX(E$1:E41)+1)</f>
        <v>0</v>
      </c>
      <c r="F42" s="12" t="b">
        <f>IF(ISNUMBER(SEARCH(T$1,$D42)),MAX(F$1:F41)+1)</f>
        <v>0</v>
      </c>
      <c r="G42" s="12" t="b">
        <f>IF(ISNUMBER(SEARCH(U$1,$D42)),MAX(G$1:G41)+1)</f>
        <v>0</v>
      </c>
      <c r="H42" s="12" t="b">
        <f>IF(ISNUMBER(SEARCH(V$1,$D42)),MAX(H$1:H41)+1)</f>
        <v>0</v>
      </c>
      <c r="I42" s="12">
        <f>IF(ISNUMBER(SEARCH(W$1,$D42)),MAX(I$1:I41)+1)</f>
        <v>10</v>
      </c>
      <c r="J42" s="12" t="b">
        <f>IF(ISNUMBER(SEARCH(X$1,$D42)),MAX(J$1:J41)+1)</f>
        <v>0</v>
      </c>
      <c r="K42" s="12" t="b">
        <f>IF(ISNUMBER(SEARCH(Y$1,$D42)),MAX(K$1:K41)+1)</f>
        <v>0</v>
      </c>
      <c r="L42" s="12" t="b">
        <f>IF(ISNUMBER(SEARCH(Z$1,$D42)),MAX(L$1:L41)+1)</f>
        <v>0</v>
      </c>
      <c r="M42" s="12" t="b">
        <f>IF(ISNUMBER(SEARCH(AA$1,$D42)),MAX(M$1:M41)+1)</f>
        <v>0</v>
      </c>
      <c r="N42" s="12" t="b">
        <f>IF(ISNUMBER(SEARCH(AB$1,$D42)),MAX(N$1:N41)+1)</f>
        <v>0</v>
      </c>
      <c r="O42" s="12">
        <f>IF(ISNUMBER(SEARCH(AC$1,$D42)),MAX(O$1:O41)+1)</f>
        <v>10</v>
      </c>
      <c r="P42" s="12" t="b">
        <f>IF(ISNUMBER(SEARCH(AD$1,$D42)),MAX(P$1:P41)+1)</f>
        <v>0</v>
      </c>
      <c r="Q42" s="12" t="str">
        <f>'AB Touchpoint System Workbook'!K53</f>
        <v>Client 41</v>
      </c>
      <c r="R42" s="13">
        <f t="shared" si="1"/>
        <v>41</v>
      </c>
      <c r="S42" s="7" t="str">
        <f>IFERROR(VLOOKUP($R42,E:$Q,13,0),"")</f>
        <v/>
      </c>
      <c r="T42" s="7" t="str">
        <f>IFERROR(VLOOKUP($R42,F:$Q,12,0),"")</f>
        <v/>
      </c>
      <c r="U42" s="7" t="str">
        <f>IFERROR(VLOOKUP($R42,G:$Q,11,0),"")</f>
        <v/>
      </c>
      <c r="V42" s="7" t="str">
        <f>IFERROR(VLOOKUP($R42,H:$Q,10,0),"")</f>
        <v/>
      </c>
      <c r="W42" s="7" t="str">
        <f>IFERROR(VLOOKUP($R42,I:$Q,9,0),"")</f>
        <v/>
      </c>
      <c r="X42" s="7" t="str">
        <f>IFERROR(VLOOKUP($R42,J:$Q,8,0),"")</f>
        <v/>
      </c>
      <c r="Y42" s="7" t="str">
        <f>IFERROR(VLOOKUP($R42,K:$Q,7,0),"")</f>
        <v/>
      </c>
      <c r="Z42" s="7" t="str">
        <f>IFERROR(VLOOKUP($R42,L:$Q,6,0),"")</f>
        <v/>
      </c>
      <c r="AA42" s="7" t="str">
        <f>IFERROR(VLOOKUP($R42,M:$Q,5,0),"")</f>
        <v/>
      </c>
      <c r="AB42" s="7" t="str">
        <f>IFERROR(VLOOKUP($R42,N:$Q,4,0),"")</f>
        <v/>
      </c>
      <c r="AC42" s="7" t="str">
        <f>IFERROR(VLOOKUP($R42,O:$Q,3,0),"")</f>
        <v/>
      </c>
      <c r="AD42" s="7" t="str">
        <f>IFERROR(VLOOKUP($R42,P:$Q,2,0),"")</f>
        <v/>
      </c>
    </row>
    <row r="43" spans="1:30" x14ac:dyDescent="0.15">
      <c r="A43" s="9">
        <f>'AB Touchpoint System Workbook'!Z54</f>
        <v>43252</v>
      </c>
      <c r="B43" s="7">
        <f t="shared" si="0"/>
        <v>6</v>
      </c>
      <c r="C43" s="12" t="str">
        <f>IF('AB Touchpoint System Workbook'!J54="A",VLOOKUP($B43,Reference!$A$93:B$104,2,0),IF('AB Touchpoint System Workbook'!J54="b",VLOOKUP($B43,Reference!$A$93:C$104,3,0),""))</f>
        <v>JuneDecember</v>
      </c>
      <c r="D43" s="12" t="str">
        <f>IF('AB Touchpoint System Workbook'!J54="A",Q43&amp;C43,IF('AB Touchpoint System Workbook'!J54="b",Q43&amp;C43,""))</f>
        <v>Client 42JuneDecember</v>
      </c>
      <c r="E43" s="12" t="b">
        <f>IF(ISNUMBER(SEARCH(S$1,$D43)),MAX(E$1:E42)+1)</f>
        <v>0</v>
      </c>
      <c r="F43" s="12" t="b">
        <f>IF(ISNUMBER(SEARCH(T$1,$D43)),MAX(F$1:F42)+1)</f>
        <v>0</v>
      </c>
      <c r="G43" s="12" t="b">
        <f>IF(ISNUMBER(SEARCH(U$1,$D43)),MAX(G$1:G42)+1)</f>
        <v>0</v>
      </c>
      <c r="H43" s="12" t="b">
        <f>IF(ISNUMBER(SEARCH(V$1,$D43)),MAX(H$1:H42)+1)</f>
        <v>0</v>
      </c>
      <c r="I43" s="12" t="b">
        <f>IF(ISNUMBER(SEARCH(W$1,$D43)),MAX(I$1:I42)+1)</f>
        <v>0</v>
      </c>
      <c r="J43" s="12">
        <f>IF(ISNUMBER(SEARCH(X$1,$D43)),MAX(J$1:J42)+1)</f>
        <v>10</v>
      </c>
      <c r="K43" s="12" t="b">
        <f>IF(ISNUMBER(SEARCH(Y$1,$D43)),MAX(K$1:K42)+1)</f>
        <v>0</v>
      </c>
      <c r="L43" s="12" t="b">
        <f>IF(ISNUMBER(SEARCH(Z$1,$D43)),MAX(L$1:L42)+1)</f>
        <v>0</v>
      </c>
      <c r="M43" s="12" t="b">
        <f>IF(ISNUMBER(SEARCH(AA$1,$D43)),MAX(M$1:M42)+1)</f>
        <v>0</v>
      </c>
      <c r="N43" s="12" t="b">
        <f>IF(ISNUMBER(SEARCH(AB$1,$D43)),MAX(N$1:N42)+1)</f>
        <v>0</v>
      </c>
      <c r="O43" s="12" t="b">
        <f>IF(ISNUMBER(SEARCH(AC$1,$D43)),MAX(O$1:O42)+1)</f>
        <v>0</v>
      </c>
      <c r="P43" s="12">
        <f>IF(ISNUMBER(SEARCH(AD$1,$D43)),MAX(P$1:P42)+1)</f>
        <v>10</v>
      </c>
      <c r="Q43" s="12" t="str">
        <f>'AB Touchpoint System Workbook'!K54</f>
        <v>Client 42</v>
      </c>
      <c r="R43" s="13">
        <f t="shared" si="1"/>
        <v>42</v>
      </c>
      <c r="S43" s="7" t="str">
        <f>IFERROR(VLOOKUP($R43,E:$Q,13,0),"")</f>
        <v/>
      </c>
      <c r="T43" s="7" t="str">
        <f>IFERROR(VLOOKUP($R43,F:$Q,12,0),"")</f>
        <v/>
      </c>
      <c r="U43" s="7" t="str">
        <f>IFERROR(VLOOKUP($R43,G:$Q,11,0),"")</f>
        <v/>
      </c>
      <c r="V43" s="7" t="str">
        <f>IFERROR(VLOOKUP($R43,H:$Q,10,0),"")</f>
        <v/>
      </c>
      <c r="W43" s="7" t="str">
        <f>IFERROR(VLOOKUP($R43,I:$Q,9,0),"")</f>
        <v/>
      </c>
      <c r="X43" s="7" t="str">
        <f>IFERROR(VLOOKUP($R43,J:$Q,8,0),"")</f>
        <v/>
      </c>
      <c r="Y43" s="7" t="str">
        <f>IFERROR(VLOOKUP($R43,K:$Q,7,0),"")</f>
        <v/>
      </c>
      <c r="Z43" s="7" t="str">
        <f>IFERROR(VLOOKUP($R43,L:$Q,6,0),"")</f>
        <v/>
      </c>
      <c r="AA43" s="7" t="str">
        <f>IFERROR(VLOOKUP($R43,M:$Q,5,0),"")</f>
        <v/>
      </c>
      <c r="AB43" s="7" t="str">
        <f>IFERROR(VLOOKUP($R43,N:$Q,4,0),"")</f>
        <v/>
      </c>
      <c r="AC43" s="7" t="str">
        <f>IFERROR(VLOOKUP($R43,O:$Q,3,0),"")</f>
        <v/>
      </c>
      <c r="AD43" s="7" t="str">
        <f>IFERROR(VLOOKUP($R43,P:$Q,2,0),"")</f>
        <v/>
      </c>
    </row>
    <row r="44" spans="1:30" x14ac:dyDescent="0.15">
      <c r="A44" s="9">
        <f>'AB Touchpoint System Workbook'!Z55</f>
        <v>43282</v>
      </c>
      <c r="B44" s="7">
        <f t="shared" si="0"/>
        <v>7</v>
      </c>
      <c r="C44" s="12" t="str">
        <f>IF('AB Touchpoint System Workbook'!J55="A",VLOOKUP($B44,Reference!$A$93:B$104,2,0),IF('AB Touchpoint System Workbook'!J55="b",VLOOKUP($B44,Reference!$A$93:C$104,3,0),""))</f>
        <v>JulyJanuary</v>
      </c>
      <c r="D44" s="12" t="str">
        <f>IF('AB Touchpoint System Workbook'!J55="A",Q44&amp;C44,IF('AB Touchpoint System Workbook'!J55="b",Q44&amp;C44,""))</f>
        <v>Client 43JulyJanuary</v>
      </c>
      <c r="E44" s="12">
        <f>IF(ISNUMBER(SEARCH(S$1,$D44)),MAX(E$1:E43)+1)</f>
        <v>10</v>
      </c>
      <c r="F44" s="12" t="b">
        <f>IF(ISNUMBER(SEARCH(T$1,$D44)),MAX(F$1:F43)+1)</f>
        <v>0</v>
      </c>
      <c r="G44" s="12" t="b">
        <f>IF(ISNUMBER(SEARCH(U$1,$D44)),MAX(G$1:G43)+1)</f>
        <v>0</v>
      </c>
      <c r="H44" s="12" t="b">
        <f>IF(ISNUMBER(SEARCH(V$1,$D44)),MAX(H$1:H43)+1)</f>
        <v>0</v>
      </c>
      <c r="I44" s="12" t="b">
        <f>IF(ISNUMBER(SEARCH(W$1,$D44)),MAX(I$1:I43)+1)</f>
        <v>0</v>
      </c>
      <c r="J44" s="12" t="b">
        <f>IF(ISNUMBER(SEARCH(X$1,$D44)),MAX(J$1:J43)+1)</f>
        <v>0</v>
      </c>
      <c r="K44" s="12">
        <f>IF(ISNUMBER(SEARCH(Y$1,$D44)),MAX(K$1:K43)+1)</f>
        <v>10</v>
      </c>
      <c r="L44" s="12" t="b">
        <f>IF(ISNUMBER(SEARCH(Z$1,$D44)),MAX(L$1:L43)+1)</f>
        <v>0</v>
      </c>
      <c r="M44" s="12" t="b">
        <f>IF(ISNUMBER(SEARCH(AA$1,$D44)),MAX(M$1:M43)+1)</f>
        <v>0</v>
      </c>
      <c r="N44" s="12" t="b">
        <f>IF(ISNUMBER(SEARCH(AB$1,$D44)),MAX(N$1:N43)+1)</f>
        <v>0</v>
      </c>
      <c r="O44" s="12" t="b">
        <f>IF(ISNUMBER(SEARCH(AC$1,$D44)),MAX(O$1:O43)+1)</f>
        <v>0</v>
      </c>
      <c r="P44" s="12" t="b">
        <f>IF(ISNUMBER(SEARCH(AD$1,$D44)),MAX(P$1:P43)+1)</f>
        <v>0</v>
      </c>
      <c r="Q44" s="12" t="str">
        <f>'AB Touchpoint System Workbook'!K55</f>
        <v>Client 43</v>
      </c>
      <c r="R44" s="13">
        <f t="shared" si="1"/>
        <v>43</v>
      </c>
      <c r="S44" s="7" t="str">
        <f>IFERROR(VLOOKUP($R44,E:$Q,13,0),"")</f>
        <v/>
      </c>
      <c r="T44" s="7" t="str">
        <f>IFERROR(VLOOKUP($R44,F:$Q,12,0),"")</f>
        <v/>
      </c>
      <c r="U44" s="7" t="str">
        <f>IFERROR(VLOOKUP($R44,G:$Q,11,0),"")</f>
        <v/>
      </c>
      <c r="V44" s="7" t="str">
        <f>IFERROR(VLOOKUP($R44,H:$Q,10,0),"")</f>
        <v/>
      </c>
      <c r="W44" s="7" t="str">
        <f>IFERROR(VLOOKUP($R44,I:$Q,9,0),"")</f>
        <v/>
      </c>
      <c r="X44" s="7" t="str">
        <f>IFERROR(VLOOKUP($R44,J:$Q,8,0),"")</f>
        <v/>
      </c>
      <c r="Y44" s="7" t="str">
        <f>IFERROR(VLOOKUP($R44,K:$Q,7,0),"")</f>
        <v/>
      </c>
      <c r="Z44" s="7" t="str">
        <f>IFERROR(VLOOKUP($R44,L:$Q,6,0),"")</f>
        <v/>
      </c>
      <c r="AA44" s="7" t="str">
        <f>IFERROR(VLOOKUP($R44,M:$Q,5,0),"")</f>
        <v/>
      </c>
      <c r="AB44" s="7" t="str">
        <f>IFERROR(VLOOKUP($R44,N:$Q,4,0),"")</f>
        <v/>
      </c>
      <c r="AC44" s="7" t="str">
        <f>IFERROR(VLOOKUP($R44,O:$Q,3,0),"")</f>
        <v/>
      </c>
      <c r="AD44" s="7" t="str">
        <f>IFERROR(VLOOKUP($R44,P:$Q,2,0),"")</f>
        <v/>
      </c>
    </row>
    <row r="45" spans="1:30" x14ac:dyDescent="0.15">
      <c r="A45" s="9">
        <f>'AB Touchpoint System Workbook'!Z56</f>
        <v>43313</v>
      </c>
      <c r="B45" s="7">
        <f t="shared" si="0"/>
        <v>8</v>
      </c>
      <c r="C45" s="12" t="str">
        <f>IF('AB Touchpoint System Workbook'!J56="A",VLOOKUP($B45,Reference!$A$93:B$104,2,0),IF('AB Touchpoint System Workbook'!J56="b",VLOOKUP($B45,Reference!$A$93:C$104,3,0),""))</f>
        <v>AugustFebruary</v>
      </c>
      <c r="D45" s="12" t="str">
        <f>IF('AB Touchpoint System Workbook'!J56="A",Q45&amp;C45,IF('AB Touchpoint System Workbook'!J56="b",Q45&amp;C45,""))</f>
        <v>Client 44AugustFebruary</v>
      </c>
      <c r="E45" s="12" t="b">
        <f>IF(ISNUMBER(SEARCH(S$1,$D45)),MAX(E$1:E44)+1)</f>
        <v>0</v>
      </c>
      <c r="F45" s="12">
        <f>IF(ISNUMBER(SEARCH(T$1,$D45)),MAX(F$1:F44)+1)</f>
        <v>12</v>
      </c>
      <c r="G45" s="12" t="b">
        <f>IF(ISNUMBER(SEARCH(U$1,$D45)),MAX(G$1:G44)+1)</f>
        <v>0</v>
      </c>
      <c r="H45" s="12" t="b">
        <f>IF(ISNUMBER(SEARCH(V$1,$D45)),MAX(H$1:H44)+1)</f>
        <v>0</v>
      </c>
      <c r="I45" s="12" t="b">
        <f>IF(ISNUMBER(SEARCH(W$1,$D45)),MAX(I$1:I44)+1)</f>
        <v>0</v>
      </c>
      <c r="J45" s="12" t="b">
        <f>IF(ISNUMBER(SEARCH(X$1,$D45)),MAX(J$1:J44)+1)</f>
        <v>0</v>
      </c>
      <c r="K45" s="12" t="b">
        <f>IF(ISNUMBER(SEARCH(Y$1,$D45)),MAX(K$1:K44)+1)</f>
        <v>0</v>
      </c>
      <c r="L45" s="12">
        <f>IF(ISNUMBER(SEARCH(Z$1,$D45)),MAX(L$1:L44)+1)</f>
        <v>12</v>
      </c>
      <c r="M45" s="12" t="b">
        <f>IF(ISNUMBER(SEARCH(AA$1,$D45)),MAX(M$1:M44)+1)</f>
        <v>0</v>
      </c>
      <c r="N45" s="12" t="b">
        <f>IF(ISNUMBER(SEARCH(AB$1,$D45)),MAX(N$1:N44)+1)</f>
        <v>0</v>
      </c>
      <c r="O45" s="12" t="b">
        <f>IF(ISNUMBER(SEARCH(AC$1,$D45)),MAX(O$1:O44)+1)</f>
        <v>0</v>
      </c>
      <c r="P45" s="12" t="b">
        <f>IF(ISNUMBER(SEARCH(AD$1,$D45)),MAX(P$1:P44)+1)</f>
        <v>0</v>
      </c>
      <c r="Q45" s="12" t="str">
        <f>'AB Touchpoint System Workbook'!K56</f>
        <v>Client 44</v>
      </c>
      <c r="R45" s="13">
        <f t="shared" si="1"/>
        <v>44</v>
      </c>
      <c r="S45" s="7" t="str">
        <f>IFERROR(VLOOKUP($R45,E:$Q,13,0),"")</f>
        <v/>
      </c>
      <c r="T45" s="7" t="str">
        <f>IFERROR(VLOOKUP($R45,F:$Q,12,0),"")</f>
        <v/>
      </c>
      <c r="U45" s="7" t="str">
        <f>IFERROR(VLOOKUP($R45,G:$Q,11,0),"")</f>
        <v/>
      </c>
      <c r="V45" s="7" t="str">
        <f>IFERROR(VLOOKUP($R45,H:$Q,10,0),"")</f>
        <v/>
      </c>
      <c r="W45" s="7" t="str">
        <f>IFERROR(VLOOKUP($R45,I:$Q,9,0),"")</f>
        <v/>
      </c>
      <c r="X45" s="7" t="str">
        <f>IFERROR(VLOOKUP($R45,J:$Q,8,0),"")</f>
        <v/>
      </c>
      <c r="Y45" s="7" t="str">
        <f>IFERROR(VLOOKUP($R45,K:$Q,7,0),"")</f>
        <v/>
      </c>
      <c r="Z45" s="7" t="str">
        <f>IFERROR(VLOOKUP($R45,L:$Q,6,0),"")</f>
        <v/>
      </c>
      <c r="AA45" s="7" t="str">
        <f>IFERROR(VLOOKUP($R45,M:$Q,5,0),"")</f>
        <v/>
      </c>
      <c r="AB45" s="7" t="str">
        <f>IFERROR(VLOOKUP($R45,N:$Q,4,0),"")</f>
        <v/>
      </c>
      <c r="AC45" s="7" t="str">
        <f>IFERROR(VLOOKUP($R45,O:$Q,3,0),"")</f>
        <v/>
      </c>
      <c r="AD45" s="7" t="str">
        <f>IFERROR(VLOOKUP($R45,P:$Q,2,0),"")</f>
        <v/>
      </c>
    </row>
    <row r="46" spans="1:30" x14ac:dyDescent="0.15">
      <c r="A46" s="9">
        <f>'AB Touchpoint System Workbook'!Z57</f>
        <v>43344</v>
      </c>
      <c r="B46" s="7">
        <f t="shared" si="0"/>
        <v>9</v>
      </c>
      <c r="C46" s="12" t="str">
        <f>IF('AB Touchpoint System Workbook'!J57="A",VLOOKUP($B46,Reference!$A$93:B$104,2,0),IF('AB Touchpoint System Workbook'!J57="b",VLOOKUP($B46,Reference!$A$93:C$104,3,0),""))</f>
        <v>SeptemberMarch</v>
      </c>
      <c r="D46" s="12" t="str">
        <f>IF('AB Touchpoint System Workbook'!J57="A",Q46&amp;C46,IF('AB Touchpoint System Workbook'!J57="b",Q46&amp;C46,""))</f>
        <v>Client 45SeptemberMarch</v>
      </c>
      <c r="E46" s="12" t="b">
        <f>IF(ISNUMBER(SEARCH(S$1,$D46)),MAX(E$1:E45)+1)</f>
        <v>0</v>
      </c>
      <c r="F46" s="12" t="b">
        <f>IF(ISNUMBER(SEARCH(T$1,$D46)),MAX(F$1:F45)+1)</f>
        <v>0</v>
      </c>
      <c r="G46" s="12">
        <f>IF(ISNUMBER(SEARCH(U$1,$D46)),MAX(G$1:G45)+1)</f>
        <v>11</v>
      </c>
      <c r="H46" s="12" t="b">
        <f>IF(ISNUMBER(SEARCH(V$1,$D46)),MAX(H$1:H45)+1)</f>
        <v>0</v>
      </c>
      <c r="I46" s="12" t="b">
        <f>IF(ISNUMBER(SEARCH(W$1,$D46)),MAX(I$1:I45)+1)</f>
        <v>0</v>
      </c>
      <c r="J46" s="12" t="b">
        <f>IF(ISNUMBER(SEARCH(X$1,$D46)),MAX(J$1:J45)+1)</f>
        <v>0</v>
      </c>
      <c r="K46" s="12" t="b">
        <f>IF(ISNUMBER(SEARCH(Y$1,$D46)),MAX(K$1:K45)+1)</f>
        <v>0</v>
      </c>
      <c r="L46" s="12" t="b">
        <f>IF(ISNUMBER(SEARCH(Z$1,$D46)),MAX(L$1:L45)+1)</f>
        <v>0</v>
      </c>
      <c r="M46" s="12">
        <f>IF(ISNUMBER(SEARCH(AA$1,$D46)),MAX(M$1:M45)+1)</f>
        <v>11</v>
      </c>
      <c r="N46" s="12" t="b">
        <f>IF(ISNUMBER(SEARCH(AB$1,$D46)),MAX(N$1:N45)+1)</f>
        <v>0</v>
      </c>
      <c r="O46" s="12" t="b">
        <f>IF(ISNUMBER(SEARCH(AC$1,$D46)),MAX(O$1:O45)+1)</f>
        <v>0</v>
      </c>
      <c r="P46" s="12" t="b">
        <f>IF(ISNUMBER(SEARCH(AD$1,$D46)),MAX(P$1:P45)+1)</f>
        <v>0</v>
      </c>
      <c r="Q46" s="12" t="str">
        <f>'AB Touchpoint System Workbook'!K57</f>
        <v>Client 45</v>
      </c>
      <c r="R46" s="13">
        <f t="shared" si="1"/>
        <v>45</v>
      </c>
      <c r="S46" s="7" t="str">
        <f>IFERROR(VLOOKUP($R46,E:$Q,13,0),"")</f>
        <v/>
      </c>
      <c r="T46" s="7" t="str">
        <f>IFERROR(VLOOKUP($R46,F:$Q,12,0),"")</f>
        <v/>
      </c>
      <c r="U46" s="7" t="str">
        <f>IFERROR(VLOOKUP($R46,G:$Q,11,0),"")</f>
        <v/>
      </c>
      <c r="V46" s="7" t="str">
        <f>IFERROR(VLOOKUP($R46,H:$Q,10,0),"")</f>
        <v/>
      </c>
      <c r="W46" s="7" t="str">
        <f>IFERROR(VLOOKUP($R46,I:$Q,9,0),"")</f>
        <v/>
      </c>
      <c r="X46" s="7" t="str">
        <f>IFERROR(VLOOKUP($R46,J:$Q,8,0),"")</f>
        <v/>
      </c>
      <c r="Y46" s="7" t="str">
        <f>IFERROR(VLOOKUP($R46,K:$Q,7,0),"")</f>
        <v/>
      </c>
      <c r="Z46" s="7" t="str">
        <f>IFERROR(VLOOKUP($R46,L:$Q,6,0),"")</f>
        <v/>
      </c>
      <c r="AA46" s="7" t="str">
        <f>IFERROR(VLOOKUP($R46,M:$Q,5,0),"")</f>
        <v/>
      </c>
      <c r="AB46" s="7" t="str">
        <f>IFERROR(VLOOKUP($R46,N:$Q,4,0),"")</f>
        <v/>
      </c>
      <c r="AC46" s="7" t="str">
        <f>IFERROR(VLOOKUP($R46,O:$Q,3,0),"")</f>
        <v/>
      </c>
      <c r="AD46" s="7" t="str">
        <f>IFERROR(VLOOKUP($R46,P:$Q,2,0),"")</f>
        <v/>
      </c>
    </row>
    <row r="47" spans="1:30" x14ac:dyDescent="0.15">
      <c r="A47" s="9">
        <f>'AB Touchpoint System Workbook'!Z58</f>
        <v>43374</v>
      </c>
      <c r="B47" s="7">
        <f t="shared" si="0"/>
        <v>10</v>
      </c>
      <c r="C47" s="12" t="str">
        <f>IF('AB Touchpoint System Workbook'!J58="A",VLOOKUP($B47,Reference!$A$93:B$104,2,0),IF('AB Touchpoint System Workbook'!J58="b",VLOOKUP($B47,Reference!$A$93:C$104,3,0),""))</f>
        <v>OctoberApril</v>
      </c>
      <c r="D47" s="12" t="str">
        <f>IF('AB Touchpoint System Workbook'!J58="A",Q47&amp;C47,IF('AB Touchpoint System Workbook'!J58="b",Q47&amp;C47,""))</f>
        <v>Client 46OctoberApril</v>
      </c>
      <c r="E47" s="12" t="b">
        <f>IF(ISNUMBER(SEARCH(S$1,$D47)),MAX(E$1:E46)+1)</f>
        <v>0</v>
      </c>
      <c r="F47" s="12" t="b">
        <f>IF(ISNUMBER(SEARCH(T$1,$D47)),MAX(F$1:F46)+1)</f>
        <v>0</v>
      </c>
      <c r="G47" s="12" t="b">
        <f>IF(ISNUMBER(SEARCH(U$1,$D47)),MAX(G$1:G46)+1)</f>
        <v>0</v>
      </c>
      <c r="H47" s="12">
        <f>IF(ISNUMBER(SEARCH(V$1,$D47)),MAX(H$1:H46)+1)</f>
        <v>12</v>
      </c>
      <c r="I47" s="12" t="b">
        <f>IF(ISNUMBER(SEARCH(W$1,$D47)),MAX(I$1:I46)+1)</f>
        <v>0</v>
      </c>
      <c r="J47" s="12" t="b">
        <f>IF(ISNUMBER(SEARCH(X$1,$D47)),MAX(J$1:J46)+1)</f>
        <v>0</v>
      </c>
      <c r="K47" s="12" t="b">
        <f>IF(ISNUMBER(SEARCH(Y$1,$D47)),MAX(K$1:K46)+1)</f>
        <v>0</v>
      </c>
      <c r="L47" s="12" t="b">
        <f>IF(ISNUMBER(SEARCH(Z$1,$D47)),MAX(L$1:L46)+1)</f>
        <v>0</v>
      </c>
      <c r="M47" s="12" t="b">
        <f>IF(ISNUMBER(SEARCH(AA$1,$D47)),MAX(M$1:M46)+1)</f>
        <v>0</v>
      </c>
      <c r="N47" s="12">
        <f>IF(ISNUMBER(SEARCH(AB$1,$D47)),MAX(N$1:N46)+1)</f>
        <v>12</v>
      </c>
      <c r="O47" s="12" t="b">
        <f>IF(ISNUMBER(SEARCH(AC$1,$D47)),MAX(O$1:O46)+1)</f>
        <v>0</v>
      </c>
      <c r="P47" s="12" t="b">
        <f>IF(ISNUMBER(SEARCH(AD$1,$D47)),MAX(P$1:P46)+1)</f>
        <v>0</v>
      </c>
      <c r="Q47" s="12" t="str">
        <f>'AB Touchpoint System Workbook'!K58</f>
        <v>Client 46</v>
      </c>
      <c r="R47" s="13">
        <f t="shared" si="1"/>
        <v>46</v>
      </c>
      <c r="S47" s="7" t="str">
        <f>IFERROR(VLOOKUP($R47,E:$Q,13,0),"")</f>
        <v/>
      </c>
      <c r="T47" s="7" t="str">
        <f>IFERROR(VLOOKUP($R47,F:$Q,12,0),"")</f>
        <v/>
      </c>
      <c r="U47" s="7" t="str">
        <f>IFERROR(VLOOKUP($R47,G:$Q,11,0),"")</f>
        <v/>
      </c>
      <c r="V47" s="7" t="str">
        <f>IFERROR(VLOOKUP($R47,H:$Q,10,0),"")</f>
        <v/>
      </c>
      <c r="W47" s="7" t="str">
        <f>IFERROR(VLOOKUP($R47,I:$Q,9,0),"")</f>
        <v/>
      </c>
      <c r="X47" s="7" t="str">
        <f>IFERROR(VLOOKUP($R47,J:$Q,8,0),"")</f>
        <v/>
      </c>
      <c r="Y47" s="7" t="str">
        <f>IFERROR(VLOOKUP($R47,K:$Q,7,0),"")</f>
        <v/>
      </c>
      <c r="Z47" s="7" t="str">
        <f>IFERROR(VLOOKUP($R47,L:$Q,6,0),"")</f>
        <v/>
      </c>
      <c r="AA47" s="7" t="str">
        <f>IFERROR(VLOOKUP($R47,M:$Q,5,0),"")</f>
        <v/>
      </c>
      <c r="AB47" s="7" t="str">
        <f>IFERROR(VLOOKUP($R47,N:$Q,4,0),"")</f>
        <v/>
      </c>
      <c r="AC47" s="7" t="str">
        <f>IFERROR(VLOOKUP($R47,O:$Q,3,0),"")</f>
        <v/>
      </c>
      <c r="AD47" s="7" t="str">
        <f>IFERROR(VLOOKUP($R47,P:$Q,2,0),"")</f>
        <v/>
      </c>
    </row>
    <row r="48" spans="1:30" x14ac:dyDescent="0.15">
      <c r="A48" s="9">
        <f>'AB Touchpoint System Workbook'!Z59</f>
        <v>43405</v>
      </c>
      <c r="B48" s="7">
        <f t="shared" si="0"/>
        <v>11</v>
      </c>
      <c r="C48" s="12" t="str">
        <f>IF('AB Touchpoint System Workbook'!J59="A",VLOOKUP($B48,Reference!$A$93:B$104,2,0),IF('AB Touchpoint System Workbook'!J59="b",VLOOKUP($B48,Reference!$A$93:C$104,3,0),""))</f>
        <v>NovemberMay</v>
      </c>
      <c r="D48" s="12" t="str">
        <f>IF('AB Touchpoint System Workbook'!J59="A",Q48&amp;C48,IF('AB Touchpoint System Workbook'!J59="b",Q48&amp;C48,""))</f>
        <v>Client 47NovemberMay</v>
      </c>
      <c r="E48" s="12" t="b">
        <f>IF(ISNUMBER(SEARCH(S$1,$D48)),MAX(E$1:E47)+1)</f>
        <v>0</v>
      </c>
      <c r="F48" s="12" t="b">
        <f>IF(ISNUMBER(SEARCH(T$1,$D48)),MAX(F$1:F47)+1)</f>
        <v>0</v>
      </c>
      <c r="G48" s="12" t="b">
        <f>IF(ISNUMBER(SEARCH(U$1,$D48)),MAX(G$1:G47)+1)</f>
        <v>0</v>
      </c>
      <c r="H48" s="12" t="b">
        <f>IF(ISNUMBER(SEARCH(V$1,$D48)),MAX(H$1:H47)+1)</f>
        <v>0</v>
      </c>
      <c r="I48" s="12">
        <f>IF(ISNUMBER(SEARCH(W$1,$D48)),MAX(I$1:I47)+1)</f>
        <v>11</v>
      </c>
      <c r="J48" s="12" t="b">
        <f>IF(ISNUMBER(SEARCH(X$1,$D48)),MAX(J$1:J47)+1)</f>
        <v>0</v>
      </c>
      <c r="K48" s="12" t="b">
        <f>IF(ISNUMBER(SEARCH(Y$1,$D48)),MAX(K$1:K47)+1)</f>
        <v>0</v>
      </c>
      <c r="L48" s="12" t="b">
        <f>IF(ISNUMBER(SEARCH(Z$1,$D48)),MAX(L$1:L47)+1)</f>
        <v>0</v>
      </c>
      <c r="M48" s="12" t="b">
        <f>IF(ISNUMBER(SEARCH(AA$1,$D48)),MAX(M$1:M47)+1)</f>
        <v>0</v>
      </c>
      <c r="N48" s="12" t="b">
        <f>IF(ISNUMBER(SEARCH(AB$1,$D48)),MAX(N$1:N47)+1)</f>
        <v>0</v>
      </c>
      <c r="O48" s="12">
        <f>IF(ISNUMBER(SEARCH(AC$1,$D48)),MAX(O$1:O47)+1)</f>
        <v>11</v>
      </c>
      <c r="P48" s="12" t="b">
        <f>IF(ISNUMBER(SEARCH(AD$1,$D48)),MAX(P$1:P47)+1)</f>
        <v>0</v>
      </c>
      <c r="Q48" s="12" t="str">
        <f>'AB Touchpoint System Workbook'!K59</f>
        <v>Client 47</v>
      </c>
      <c r="R48" s="13">
        <f t="shared" si="1"/>
        <v>47</v>
      </c>
      <c r="S48" s="7" t="str">
        <f>IFERROR(VLOOKUP($R48,E:$Q,13,0),"")</f>
        <v/>
      </c>
      <c r="T48" s="7" t="str">
        <f>IFERROR(VLOOKUP($R48,F:$Q,12,0),"")</f>
        <v/>
      </c>
      <c r="U48" s="7" t="str">
        <f>IFERROR(VLOOKUP($R48,G:$Q,11,0),"")</f>
        <v/>
      </c>
      <c r="V48" s="7" t="str">
        <f>IFERROR(VLOOKUP($R48,H:$Q,10,0),"")</f>
        <v/>
      </c>
      <c r="W48" s="7" t="str">
        <f>IFERROR(VLOOKUP($R48,I:$Q,9,0),"")</f>
        <v/>
      </c>
      <c r="X48" s="7" t="str">
        <f>IFERROR(VLOOKUP($R48,J:$Q,8,0),"")</f>
        <v/>
      </c>
      <c r="Y48" s="7" t="str">
        <f>IFERROR(VLOOKUP($R48,K:$Q,7,0),"")</f>
        <v/>
      </c>
      <c r="Z48" s="7" t="str">
        <f>IFERROR(VLOOKUP($R48,L:$Q,6,0),"")</f>
        <v/>
      </c>
      <c r="AA48" s="7" t="str">
        <f>IFERROR(VLOOKUP($R48,M:$Q,5,0),"")</f>
        <v/>
      </c>
      <c r="AB48" s="7" t="str">
        <f>IFERROR(VLOOKUP($R48,N:$Q,4,0),"")</f>
        <v/>
      </c>
      <c r="AC48" s="7" t="str">
        <f>IFERROR(VLOOKUP($R48,O:$Q,3,0),"")</f>
        <v/>
      </c>
      <c r="AD48" s="7" t="str">
        <f>IFERROR(VLOOKUP($R48,P:$Q,2,0),"")</f>
        <v/>
      </c>
    </row>
    <row r="49" spans="1:30" x14ac:dyDescent="0.15">
      <c r="A49" s="9">
        <f>'AB Touchpoint System Workbook'!Z60</f>
        <v>43435</v>
      </c>
      <c r="B49" s="7">
        <f t="shared" si="0"/>
        <v>12</v>
      </c>
      <c r="C49" s="12" t="str">
        <f>IF('AB Touchpoint System Workbook'!J60="A",VLOOKUP($B49,Reference!$A$93:B$104,2,0),IF('AB Touchpoint System Workbook'!J60="b",VLOOKUP($B49,Reference!$A$93:C$104,3,0),""))</f>
        <v>DecemberJune</v>
      </c>
      <c r="D49" s="12" t="str">
        <f>IF('AB Touchpoint System Workbook'!J60="A",Q49&amp;C49,IF('AB Touchpoint System Workbook'!J60="b",Q49&amp;C49,""))</f>
        <v>Client 48DecemberJune</v>
      </c>
      <c r="E49" s="12" t="b">
        <f>IF(ISNUMBER(SEARCH(S$1,$D49)),MAX(E$1:E48)+1)</f>
        <v>0</v>
      </c>
      <c r="F49" s="12" t="b">
        <f>IF(ISNUMBER(SEARCH(T$1,$D49)),MAX(F$1:F48)+1)</f>
        <v>0</v>
      </c>
      <c r="G49" s="12" t="b">
        <f>IF(ISNUMBER(SEARCH(U$1,$D49)),MAX(G$1:G48)+1)</f>
        <v>0</v>
      </c>
      <c r="H49" s="12" t="b">
        <f>IF(ISNUMBER(SEARCH(V$1,$D49)),MAX(H$1:H48)+1)</f>
        <v>0</v>
      </c>
      <c r="I49" s="12" t="b">
        <f>IF(ISNUMBER(SEARCH(W$1,$D49)),MAX(I$1:I48)+1)</f>
        <v>0</v>
      </c>
      <c r="J49" s="12">
        <f>IF(ISNUMBER(SEARCH(X$1,$D49)),MAX(J$1:J48)+1)</f>
        <v>11</v>
      </c>
      <c r="K49" s="12" t="b">
        <f>IF(ISNUMBER(SEARCH(Y$1,$D49)),MAX(K$1:K48)+1)</f>
        <v>0</v>
      </c>
      <c r="L49" s="12" t="b">
        <f>IF(ISNUMBER(SEARCH(Z$1,$D49)),MAX(L$1:L48)+1)</f>
        <v>0</v>
      </c>
      <c r="M49" s="12" t="b">
        <f>IF(ISNUMBER(SEARCH(AA$1,$D49)),MAX(M$1:M48)+1)</f>
        <v>0</v>
      </c>
      <c r="N49" s="12" t="b">
        <f>IF(ISNUMBER(SEARCH(AB$1,$D49)),MAX(N$1:N48)+1)</f>
        <v>0</v>
      </c>
      <c r="O49" s="12" t="b">
        <f>IF(ISNUMBER(SEARCH(AC$1,$D49)),MAX(O$1:O48)+1)</f>
        <v>0</v>
      </c>
      <c r="P49" s="12">
        <f>IF(ISNUMBER(SEARCH(AD$1,$D49)),MAX(P$1:P48)+1)</f>
        <v>11</v>
      </c>
      <c r="Q49" s="12" t="str">
        <f>'AB Touchpoint System Workbook'!K60</f>
        <v>Client 48</v>
      </c>
      <c r="R49" s="13">
        <f t="shared" si="1"/>
        <v>48</v>
      </c>
      <c r="S49" s="7" t="str">
        <f>IFERROR(VLOOKUP($R49,E:$Q,13,0),"")</f>
        <v/>
      </c>
      <c r="T49" s="7" t="str">
        <f>IFERROR(VLOOKUP($R49,F:$Q,12,0),"")</f>
        <v/>
      </c>
      <c r="U49" s="7" t="str">
        <f>IFERROR(VLOOKUP($R49,G:$Q,11,0),"")</f>
        <v/>
      </c>
      <c r="V49" s="7" t="str">
        <f>IFERROR(VLOOKUP($R49,H:$Q,10,0),"")</f>
        <v/>
      </c>
      <c r="W49" s="7" t="str">
        <f>IFERROR(VLOOKUP($R49,I:$Q,9,0),"")</f>
        <v/>
      </c>
      <c r="X49" s="7" t="str">
        <f>IFERROR(VLOOKUP($R49,J:$Q,8,0),"")</f>
        <v/>
      </c>
      <c r="Y49" s="7" t="str">
        <f>IFERROR(VLOOKUP($R49,K:$Q,7,0),"")</f>
        <v/>
      </c>
      <c r="Z49" s="7" t="str">
        <f>IFERROR(VLOOKUP($R49,L:$Q,6,0),"")</f>
        <v/>
      </c>
      <c r="AA49" s="7" t="str">
        <f>IFERROR(VLOOKUP($R49,M:$Q,5,0),"")</f>
        <v/>
      </c>
      <c r="AB49" s="7" t="str">
        <f>IFERROR(VLOOKUP($R49,N:$Q,4,0),"")</f>
        <v/>
      </c>
      <c r="AC49" s="7" t="str">
        <f>IFERROR(VLOOKUP($R49,O:$Q,3,0),"")</f>
        <v/>
      </c>
      <c r="AD49" s="7" t="str">
        <f>IFERROR(VLOOKUP($R49,P:$Q,2,0),"")</f>
        <v/>
      </c>
    </row>
    <row r="50" spans="1:30" x14ac:dyDescent="0.15">
      <c r="A50" s="9">
        <f>'AB Touchpoint System Workbook'!Z61</f>
        <v>43101</v>
      </c>
      <c r="B50" s="7">
        <f t="shared" si="0"/>
        <v>1</v>
      </c>
      <c r="C50" s="12" t="str">
        <f>IF('AB Touchpoint System Workbook'!J61="A",VLOOKUP($B50,Reference!$A$93:B$104,2,0),IF('AB Touchpoint System Workbook'!J61="b",VLOOKUP($B50,Reference!$A$93:C$104,3,0),""))</f>
        <v>JanuaryJuly</v>
      </c>
      <c r="D50" s="12" t="str">
        <f>IF('AB Touchpoint System Workbook'!J61="A",Q50&amp;C50,IF('AB Touchpoint System Workbook'!J61="b",Q50&amp;C50,""))</f>
        <v>Client 49JanuaryJuly</v>
      </c>
      <c r="E50" s="12">
        <f>IF(ISNUMBER(SEARCH(S$1,$D50)),MAX(E$1:E49)+1)</f>
        <v>11</v>
      </c>
      <c r="F50" s="12" t="b">
        <f>IF(ISNUMBER(SEARCH(T$1,$D50)),MAX(F$1:F49)+1)</f>
        <v>0</v>
      </c>
      <c r="G50" s="12" t="b">
        <f>IF(ISNUMBER(SEARCH(U$1,$D50)),MAX(G$1:G49)+1)</f>
        <v>0</v>
      </c>
      <c r="H50" s="12" t="b">
        <f>IF(ISNUMBER(SEARCH(V$1,$D50)),MAX(H$1:H49)+1)</f>
        <v>0</v>
      </c>
      <c r="I50" s="12" t="b">
        <f>IF(ISNUMBER(SEARCH(W$1,$D50)),MAX(I$1:I49)+1)</f>
        <v>0</v>
      </c>
      <c r="J50" s="12" t="b">
        <f>IF(ISNUMBER(SEARCH(X$1,$D50)),MAX(J$1:J49)+1)</f>
        <v>0</v>
      </c>
      <c r="K50" s="12">
        <f>IF(ISNUMBER(SEARCH(Y$1,$D50)),MAX(K$1:K49)+1)</f>
        <v>11</v>
      </c>
      <c r="L50" s="12" t="b">
        <f>IF(ISNUMBER(SEARCH(Z$1,$D50)),MAX(L$1:L49)+1)</f>
        <v>0</v>
      </c>
      <c r="M50" s="12" t="b">
        <f>IF(ISNUMBER(SEARCH(AA$1,$D50)),MAX(M$1:M49)+1)</f>
        <v>0</v>
      </c>
      <c r="N50" s="12" t="b">
        <f>IF(ISNUMBER(SEARCH(AB$1,$D50)),MAX(N$1:N49)+1)</f>
        <v>0</v>
      </c>
      <c r="O50" s="12" t="b">
        <f>IF(ISNUMBER(SEARCH(AC$1,$D50)),MAX(O$1:O49)+1)</f>
        <v>0</v>
      </c>
      <c r="P50" s="12" t="b">
        <f>IF(ISNUMBER(SEARCH(AD$1,$D50)),MAX(P$1:P49)+1)</f>
        <v>0</v>
      </c>
      <c r="Q50" s="12" t="str">
        <f>'AB Touchpoint System Workbook'!K61</f>
        <v>Client 49</v>
      </c>
      <c r="R50" s="13">
        <f t="shared" si="1"/>
        <v>49</v>
      </c>
      <c r="S50" s="7" t="str">
        <f>IFERROR(VLOOKUP($R50,E:$Q,13,0),"")</f>
        <v/>
      </c>
      <c r="T50" s="7" t="str">
        <f>IFERROR(VLOOKUP($R50,F:$Q,12,0),"")</f>
        <v/>
      </c>
      <c r="U50" s="7" t="str">
        <f>IFERROR(VLOOKUP($R50,G:$Q,11,0),"")</f>
        <v/>
      </c>
      <c r="V50" s="7" t="str">
        <f>IFERROR(VLOOKUP($R50,H:$Q,10,0),"")</f>
        <v/>
      </c>
      <c r="W50" s="7" t="str">
        <f>IFERROR(VLOOKUP($R50,I:$Q,9,0),"")</f>
        <v/>
      </c>
      <c r="X50" s="7" t="str">
        <f>IFERROR(VLOOKUP($R50,J:$Q,8,0),"")</f>
        <v/>
      </c>
      <c r="Y50" s="7" t="str">
        <f>IFERROR(VLOOKUP($R50,K:$Q,7,0),"")</f>
        <v/>
      </c>
      <c r="Z50" s="7" t="str">
        <f>IFERROR(VLOOKUP($R50,L:$Q,6,0),"")</f>
        <v/>
      </c>
      <c r="AA50" s="7" t="str">
        <f>IFERROR(VLOOKUP($R50,M:$Q,5,0),"")</f>
        <v/>
      </c>
      <c r="AB50" s="7" t="str">
        <f>IFERROR(VLOOKUP($R50,N:$Q,4,0),"")</f>
        <v/>
      </c>
      <c r="AC50" s="7" t="str">
        <f>IFERROR(VLOOKUP($R50,O:$Q,3,0),"")</f>
        <v/>
      </c>
      <c r="AD50" s="7" t="str">
        <f>IFERROR(VLOOKUP($R50,P:$Q,2,0),"")</f>
        <v/>
      </c>
    </row>
    <row r="51" spans="1:30" x14ac:dyDescent="0.15">
      <c r="A51" s="9">
        <f>'AB Touchpoint System Workbook'!Z62</f>
        <v>43132</v>
      </c>
      <c r="B51" s="7">
        <f t="shared" si="0"/>
        <v>2</v>
      </c>
      <c r="C51" s="12" t="str">
        <f>IF('AB Touchpoint System Workbook'!J62="A",VLOOKUP($B51,Reference!$A$93:B$104,2,0),IF('AB Touchpoint System Workbook'!J62="b",VLOOKUP($B51,Reference!$A$93:C$104,3,0),""))</f>
        <v>FebruaryAugust</v>
      </c>
      <c r="D51" s="12" t="str">
        <f>IF('AB Touchpoint System Workbook'!J62="A",Q51&amp;C51,IF('AB Touchpoint System Workbook'!J62="b",Q51&amp;C51,""))</f>
        <v>Client 50FebruaryAugust</v>
      </c>
      <c r="E51" s="12" t="b">
        <f>IF(ISNUMBER(SEARCH(S$1,$D51)),MAX(E$1:E50)+1)</f>
        <v>0</v>
      </c>
      <c r="F51" s="12">
        <f>IF(ISNUMBER(SEARCH(T$1,$D51)),MAX(F$1:F50)+1)</f>
        <v>13</v>
      </c>
      <c r="G51" s="12" t="b">
        <f>IF(ISNUMBER(SEARCH(U$1,$D51)),MAX(G$1:G50)+1)</f>
        <v>0</v>
      </c>
      <c r="H51" s="12" t="b">
        <f>IF(ISNUMBER(SEARCH(V$1,$D51)),MAX(H$1:H50)+1)</f>
        <v>0</v>
      </c>
      <c r="I51" s="12" t="b">
        <f>IF(ISNUMBER(SEARCH(W$1,$D51)),MAX(I$1:I50)+1)</f>
        <v>0</v>
      </c>
      <c r="J51" s="12" t="b">
        <f>IF(ISNUMBER(SEARCH(X$1,$D51)),MAX(J$1:J50)+1)</f>
        <v>0</v>
      </c>
      <c r="K51" s="12" t="b">
        <f>IF(ISNUMBER(SEARCH(Y$1,$D51)),MAX(K$1:K50)+1)</f>
        <v>0</v>
      </c>
      <c r="L51" s="12">
        <f>IF(ISNUMBER(SEARCH(Z$1,$D51)),MAX(L$1:L50)+1)</f>
        <v>13</v>
      </c>
      <c r="M51" s="12" t="b">
        <f>IF(ISNUMBER(SEARCH(AA$1,$D51)),MAX(M$1:M50)+1)</f>
        <v>0</v>
      </c>
      <c r="N51" s="12" t="b">
        <f>IF(ISNUMBER(SEARCH(AB$1,$D51)),MAX(N$1:N50)+1)</f>
        <v>0</v>
      </c>
      <c r="O51" s="12" t="b">
        <f>IF(ISNUMBER(SEARCH(AC$1,$D51)),MAX(O$1:O50)+1)</f>
        <v>0</v>
      </c>
      <c r="P51" s="12" t="b">
        <f>IF(ISNUMBER(SEARCH(AD$1,$D51)),MAX(P$1:P50)+1)</f>
        <v>0</v>
      </c>
      <c r="Q51" s="12" t="str">
        <f>'AB Touchpoint System Workbook'!K62</f>
        <v>Client 50</v>
      </c>
      <c r="R51" s="13">
        <f t="shared" si="1"/>
        <v>50</v>
      </c>
      <c r="S51" s="7" t="str">
        <f>IFERROR(VLOOKUP($R51,E:$Q,13,0),"")</f>
        <v/>
      </c>
      <c r="T51" s="7" t="str">
        <f>IFERROR(VLOOKUP($R51,F:$Q,12,0),"")</f>
        <v/>
      </c>
      <c r="U51" s="7" t="str">
        <f>IFERROR(VLOOKUP($R51,G:$Q,11,0),"")</f>
        <v/>
      </c>
      <c r="V51" s="7" t="str">
        <f>IFERROR(VLOOKUP($R51,H:$Q,10,0),"")</f>
        <v/>
      </c>
      <c r="W51" s="7" t="str">
        <f>IFERROR(VLOOKUP($R51,I:$Q,9,0),"")</f>
        <v/>
      </c>
      <c r="X51" s="7" t="str">
        <f>IFERROR(VLOOKUP($R51,J:$Q,8,0),"")</f>
        <v/>
      </c>
      <c r="Y51" s="7" t="str">
        <f>IFERROR(VLOOKUP($R51,K:$Q,7,0),"")</f>
        <v/>
      </c>
      <c r="Z51" s="7" t="str">
        <f>IFERROR(VLOOKUP($R51,L:$Q,6,0),"")</f>
        <v/>
      </c>
      <c r="AA51" s="7" t="str">
        <f>IFERROR(VLOOKUP($R51,M:$Q,5,0),"")</f>
        <v/>
      </c>
      <c r="AB51" s="7" t="str">
        <f>IFERROR(VLOOKUP($R51,N:$Q,4,0),"")</f>
        <v/>
      </c>
      <c r="AC51" s="7" t="str">
        <f>IFERROR(VLOOKUP($R51,O:$Q,3,0),"")</f>
        <v/>
      </c>
      <c r="AD51" s="7" t="str">
        <f>IFERROR(VLOOKUP($R51,P:$Q,2,0),"")</f>
        <v/>
      </c>
    </row>
    <row r="52" spans="1:30" x14ac:dyDescent="0.15">
      <c r="A52" s="9">
        <f>'AB Touchpoint System Workbook'!Z63</f>
        <v>43160</v>
      </c>
      <c r="B52" s="7">
        <f t="shared" si="0"/>
        <v>3</v>
      </c>
      <c r="C52" s="12" t="str">
        <f>IF('AB Touchpoint System Workbook'!J63="A",VLOOKUP($B52,Reference!$A$93:B$104,2,0),IF('AB Touchpoint System Workbook'!J63="b",VLOOKUP($B52,Reference!$A$93:C$104,3,0),""))</f>
        <v>MarchSeptember</v>
      </c>
      <c r="D52" s="12" t="str">
        <f>IF('AB Touchpoint System Workbook'!J63="A",Q52&amp;C52,IF('AB Touchpoint System Workbook'!J63="b",Q52&amp;C52,""))</f>
        <v>Client 51MarchSeptember</v>
      </c>
      <c r="E52" s="12" t="b">
        <f>IF(ISNUMBER(SEARCH(S$1,$D52)),MAX(E$1:E51)+1)</f>
        <v>0</v>
      </c>
      <c r="F52" s="12" t="b">
        <f>IF(ISNUMBER(SEARCH(T$1,$D52)),MAX(F$1:F51)+1)</f>
        <v>0</v>
      </c>
      <c r="G52" s="12">
        <f>IF(ISNUMBER(SEARCH(U$1,$D52)),MAX(G$1:G51)+1)</f>
        <v>12</v>
      </c>
      <c r="H52" s="12" t="b">
        <f>IF(ISNUMBER(SEARCH(V$1,$D52)),MAX(H$1:H51)+1)</f>
        <v>0</v>
      </c>
      <c r="I52" s="12" t="b">
        <f>IF(ISNUMBER(SEARCH(W$1,$D52)),MAX(I$1:I51)+1)</f>
        <v>0</v>
      </c>
      <c r="J52" s="12" t="b">
        <f>IF(ISNUMBER(SEARCH(X$1,$D52)),MAX(J$1:J51)+1)</f>
        <v>0</v>
      </c>
      <c r="K52" s="12" t="b">
        <f>IF(ISNUMBER(SEARCH(Y$1,$D52)),MAX(K$1:K51)+1)</f>
        <v>0</v>
      </c>
      <c r="L52" s="12" t="b">
        <f>IF(ISNUMBER(SEARCH(Z$1,$D52)),MAX(L$1:L51)+1)</f>
        <v>0</v>
      </c>
      <c r="M52" s="12">
        <f>IF(ISNUMBER(SEARCH(AA$1,$D52)),MAX(M$1:M51)+1)</f>
        <v>12</v>
      </c>
      <c r="N52" s="12" t="b">
        <f>IF(ISNUMBER(SEARCH(AB$1,$D52)),MAX(N$1:N51)+1)</f>
        <v>0</v>
      </c>
      <c r="O52" s="12" t="b">
        <f>IF(ISNUMBER(SEARCH(AC$1,$D52)),MAX(O$1:O51)+1)</f>
        <v>0</v>
      </c>
      <c r="P52" s="12" t="b">
        <f>IF(ISNUMBER(SEARCH(AD$1,$D52)),MAX(P$1:P51)+1)</f>
        <v>0</v>
      </c>
      <c r="Q52" s="12" t="str">
        <f>'AB Touchpoint System Workbook'!K63</f>
        <v>Client 51</v>
      </c>
      <c r="R52" s="13">
        <f t="shared" si="1"/>
        <v>51</v>
      </c>
      <c r="S52" s="7" t="str">
        <f>IFERROR(VLOOKUP($R52,E:$Q,13,0),"")</f>
        <v/>
      </c>
      <c r="T52" s="7" t="str">
        <f>IFERROR(VLOOKUP($R52,F:$Q,12,0),"")</f>
        <v/>
      </c>
      <c r="U52" s="7" t="str">
        <f>IFERROR(VLOOKUP($R52,G:$Q,11,0),"")</f>
        <v/>
      </c>
      <c r="V52" s="7" t="str">
        <f>IFERROR(VLOOKUP($R52,H:$Q,10,0),"")</f>
        <v/>
      </c>
      <c r="W52" s="7" t="str">
        <f>IFERROR(VLOOKUP($R52,I:$Q,9,0),"")</f>
        <v/>
      </c>
      <c r="X52" s="7" t="str">
        <f>IFERROR(VLOOKUP($R52,J:$Q,8,0),"")</f>
        <v/>
      </c>
      <c r="Y52" s="7" t="str">
        <f>IFERROR(VLOOKUP($R52,K:$Q,7,0),"")</f>
        <v/>
      </c>
      <c r="Z52" s="7" t="str">
        <f>IFERROR(VLOOKUP($R52,L:$Q,6,0),"")</f>
        <v/>
      </c>
      <c r="AA52" s="7" t="str">
        <f>IFERROR(VLOOKUP($R52,M:$Q,5,0),"")</f>
        <v/>
      </c>
      <c r="AB52" s="7" t="str">
        <f>IFERROR(VLOOKUP($R52,N:$Q,4,0),"")</f>
        <v/>
      </c>
      <c r="AC52" s="7" t="str">
        <f>IFERROR(VLOOKUP($R52,O:$Q,3,0),"")</f>
        <v/>
      </c>
      <c r="AD52" s="7" t="str">
        <f>IFERROR(VLOOKUP($R52,P:$Q,2,0),"")</f>
        <v/>
      </c>
    </row>
    <row r="53" spans="1:30" x14ac:dyDescent="0.15">
      <c r="A53" s="9">
        <f>'AB Touchpoint System Workbook'!Z64</f>
        <v>43191</v>
      </c>
      <c r="B53" s="7">
        <f t="shared" si="0"/>
        <v>4</v>
      </c>
      <c r="C53" s="12" t="str">
        <f>IF('AB Touchpoint System Workbook'!J64="A",VLOOKUP($B53,Reference!$A$93:B$104,2,0),IF('AB Touchpoint System Workbook'!J64="b",VLOOKUP($B53,Reference!$A$93:C$104,3,0),""))</f>
        <v>AprilOctober</v>
      </c>
      <c r="D53" s="12" t="str">
        <f>IF('AB Touchpoint System Workbook'!J64="A",Q53&amp;C53,IF('AB Touchpoint System Workbook'!J64="b",Q53&amp;C53,""))</f>
        <v>Client 52AprilOctober</v>
      </c>
      <c r="E53" s="12" t="b">
        <f>IF(ISNUMBER(SEARCH(S$1,$D53)),MAX(E$1:E52)+1)</f>
        <v>0</v>
      </c>
      <c r="F53" s="12" t="b">
        <f>IF(ISNUMBER(SEARCH(T$1,$D53)),MAX(F$1:F52)+1)</f>
        <v>0</v>
      </c>
      <c r="G53" s="12" t="b">
        <f>IF(ISNUMBER(SEARCH(U$1,$D53)),MAX(G$1:G52)+1)</f>
        <v>0</v>
      </c>
      <c r="H53" s="12">
        <f>IF(ISNUMBER(SEARCH(V$1,$D53)),MAX(H$1:H52)+1)</f>
        <v>13</v>
      </c>
      <c r="I53" s="12" t="b">
        <f>IF(ISNUMBER(SEARCH(W$1,$D53)),MAX(I$1:I52)+1)</f>
        <v>0</v>
      </c>
      <c r="J53" s="12" t="b">
        <f>IF(ISNUMBER(SEARCH(X$1,$D53)),MAX(J$1:J52)+1)</f>
        <v>0</v>
      </c>
      <c r="K53" s="12" t="b">
        <f>IF(ISNUMBER(SEARCH(Y$1,$D53)),MAX(K$1:K52)+1)</f>
        <v>0</v>
      </c>
      <c r="L53" s="12" t="b">
        <f>IF(ISNUMBER(SEARCH(Z$1,$D53)),MAX(L$1:L52)+1)</f>
        <v>0</v>
      </c>
      <c r="M53" s="12" t="b">
        <f>IF(ISNUMBER(SEARCH(AA$1,$D53)),MAX(M$1:M52)+1)</f>
        <v>0</v>
      </c>
      <c r="N53" s="12">
        <f>IF(ISNUMBER(SEARCH(AB$1,$D53)),MAX(N$1:N52)+1)</f>
        <v>13</v>
      </c>
      <c r="O53" s="12" t="b">
        <f>IF(ISNUMBER(SEARCH(AC$1,$D53)),MAX(O$1:O52)+1)</f>
        <v>0</v>
      </c>
      <c r="P53" s="12" t="b">
        <f>IF(ISNUMBER(SEARCH(AD$1,$D53)),MAX(P$1:P52)+1)</f>
        <v>0</v>
      </c>
      <c r="Q53" s="12" t="str">
        <f>'AB Touchpoint System Workbook'!K64</f>
        <v>Client 52</v>
      </c>
      <c r="R53" s="13">
        <f t="shared" si="1"/>
        <v>52</v>
      </c>
      <c r="S53" s="7" t="str">
        <f>IFERROR(VLOOKUP($R53,E:$Q,13,0),"")</f>
        <v/>
      </c>
      <c r="T53" s="7" t="str">
        <f>IFERROR(VLOOKUP($R53,F:$Q,12,0),"")</f>
        <v/>
      </c>
      <c r="U53" s="7" t="str">
        <f>IFERROR(VLOOKUP($R53,G:$Q,11,0),"")</f>
        <v/>
      </c>
      <c r="V53" s="7" t="str">
        <f>IFERROR(VLOOKUP($R53,H:$Q,10,0),"")</f>
        <v/>
      </c>
      <c r="W53" s="7" t="str">
        <f>IFERROR(VLOOKUP($R53,I:$Q,9,0),"")</f>
        <v/>
      </c>
      <c r="X53" s="7" t="str">
        <f>IFERROR(VLOOKUP($R53,J:$Q,8,0),"")</f>
        <v/>
      </c>
      <c r="Y53" s="7" t="str">
        <f>IFERROR(VLOOKUP($R53,K:$Q,7,0),"")</f>
        <v/>
      </c>
      <c r="Z53" s="7" t="str">
        <f>IFERROR(VLOOKUP($R53,L:$Q,6,0),"")</f>
        <v/>
      </c>
      <c r="AA53" s="7" t="str">
        <f>IFERROR(VLOOKUP($R53,M:$Q,5,0),"")</f>
        <v/>
      </c>
      <c r="AB53" s="7" t="str">
        <f>IFERROR(VLOOKUP($R53,N:$Q,4,0),"")</f>
        <v/>
      </c>
      <c r="AC53" s="7" t="str">
        <f>IFERROR(VLOOKUP($R53,O:$Q,3,0),"")</f>
        <v/>
      </c>
      <c r="AD53" s="7" t="str">
        <f>IFERROR(VLOOKUP($R53,P:$Q,2,0),"")</f>
        <v/>
      </c>
    </row>
    <row r="54" spans="1:30" x14ac:dyDescent="0.15">
      <c r="A54" s="9">
        <f>'AB Touchpoint System Workbook'!Z65</f>
        <v>43221</v>
      </c>
      <c r="B54" s="7">
        <f t="shared" si="0"/>
        <v>5</v>
      </c>
      <c r="C54" s="12" t="str">
        <f>IF('AB Touchpoint System Workbook'!J65="A",VLOOKUP($B54,Reference!$A$93:B$104,2,0),IF('AB Touchpoint System Workbook'!J65="b",VLOOKUP($B54,Reference!$A$93:C$104,3,0),""))</f>
        <v>MayNovember</v>
      </c>
      <c r="D54" s="12" t="str">
        <f>IF('AB Touchpoint System Workbook'!J65="A",Q54&amp;C54,IF('AB Touchpoint System Workbook'!J65="b",Q54&amp;C54,""))</f>
        <v>Client 53MayNovember</v>
      </c>
      <c r="E54" s="12" t="b">
        <f>IF(ISNUMBER(SEARCH(S$1,$D54)),MAX(E$1:E53)+1)</f>
        <v>0</v>
      </c>
      <c r="F54" s="12" t="b">
        <f>IF(ISNUMBER(SEARCH(T$1,$D54)),MAX(F$1:F53)+1)</f>
        <v>0</v>
      </c>
      <c r="G54" s="12" t="b">
        <f>IF(ISNUMBER(SEARCH(U$1,$D54)),MAX(G$1:G53)+1)</f>
        <v>0</v>
      </c>
      <c r="H54" s="12" t="b">
        <f>IF(ISNUMBER(SEARCH(V$1,$D54)),MAX(H$1:H53)+1)</f>
        <v>0</v>
      </c>
      <c r="I54" s="12">
        <f>IF(ISNUMBER(SEARCH(W$1,$D54)),MAX(I$1:I53)+1)</f>
        <v>12</v>
      </c>
      <c r="J54" s="12" t="b">
        <f>IF(ISNUMBER(SEARCH(X$1,$D54)),MAX(J$1:J53)+1)</f>
        <v>0</v>
      </c>
      <c r="K54" s="12" t="b">
        <f>IF(ISNUMBER(SEARCH(Y$1,$D54)),MAX(K$1:K53)+1)</f>
        <v>0</v>
      </c>
      <c r="L54" s="12" t="b">
        <f>IF(ISNUMBER(SEARCH(Z$1,$D54)),MAX(L$1:L53)+1)</f>
        <v>0</v>
      </c>
      <c r="M54" s="12" t="b">
        <f>IF(ISNUMBER(SEARCH(AA$1,$D54)),MAX(M$1:M53)+1)</f>
        <v>0</v>
      </c>
      <c r="N54" s="12" t="b">
        <f>IF(ISNUMBER(SEARCH(AB$1,$D54)),MAX(N$1:N53)+1)</f>
        <v>0</v>
      </c>
      <c r="O54" s="12">
        <f>IF(ISNUMBER(SEARCH(AC$1,$D54)),MAX(O$1:O53)+1)</f>
        <v>12</v>
      </c>
      <c r="P54" s="12" t="b">
        <f>IF(ISNUMBER(SEARCH(AD$1,$D54)),MAX(P$1:P53)+1)</f>
        <v>0</v>
      </c>
      <c r="Q54" s="12" t="str">
        <f>'AB Touchpoint System Workbook'!K65</f>
        <v>Client 53</v>
      </c>
      <c r="R54" s="13">
        <f t="shared" si="1"/>
        <v>53</v>
      </c>
      <c r="S54" s="7" t="str">
        <f>IFERROR(VLOOKUP($R54,E:$Q,13,0),"")</f>
        <v/>
      </c>
      <c r="T54" s="7" t="str">
        <f>IFERROR(VLOOKUP($R54,F:$Q,12,0),"")</f>
        <v/>
      </c>
      <c r="U54" s="7" t="str">
        <f>IFERROR(VLOOKUP($R54,G:$Q,11,0),"")</f>
        <v/>
      </c>
      <c r="V54" s="7" t="str">
        <f>IFERROR(VLOOKUP($R54,H:$Q,10,0),"")</f>
        <v/>
      </c>
      <c r="W54" s="7" t="str">
        <f>IFERROR(VLOOKUP($R54,I:$Q,9,0),"")</f>
        <v/>
      </c>
      <c r="X54" s="7" t="str">
        <f>IFERROR(VLOOKUP($R54,J:$Q,8,0),"")</f>
        <v/>
      </c>
      <c r="Y54" s="7" t="str">
        <f>IFERROR(VLOOKUP($R54,K:$Q,7,0),"")</f>
        <v/>
      </c>
      <c r="Z54" s="7" t="str">
        <f>IFERROR(VLOOKUP($R54,L:$Q,6,0),"")</f>
        <v/>
      </c>
      <c r="AA54" s="7" t="str">
        <f>IFERROR(VLOOKUP($R54,M:$Q,5,0),"")</f>
        <v/>
      </c>
      <c r="AB54" s="7" t="str">
        <f>IFERROR(VLOOKUP($R54,N:$Q,4,0),"")</f>
        <v/>
      </c>
      <c r="AC54" s="7" t="str">
        <f>IFERROR(VLOOKUP($R54,O:$Q,3,0),"")</f>
        <v/>
      </c>
      <c r="AD54" s="7" t="str">
        <f>IFERROR(VLOOKUP($R54,P:$Q,2,0),"")</f>
        <v/>
      </c>
    </row>
    <row r="55" spans="1:30" x14ac:dyDescent="0.15">
      <c r="A55" s="9">
        <f>'AB Touchpoint System Workbook'!Z66</f>
        <v>43252</v>
      </c>
      <c r="B55" s="7">
        <f t="shared" si="0"/>
        <v>6</v>
      </c>
      <c r="C55" s="12" t="str">
        <f>IF('AB Touchpoint System Workbook'!J66="A",VLOOKUP($B55,Reference!$A$93:B$104,2,0),IF('AB Touchpoint System Workbook'!J66="b",VLOOKUP($B55,Reference!$A$93:C$104,3,0),""))</f>
        <v>JuneDecember</v>
      </c>
      <c r="D55" s="12" t="str">
        <f>IF('AB Touchpoint System Workbook'!J66="A",Q55&amp;C55,IF('AB Touchpoint System Workbook'!J66="b",Q55&amp;C55,""))</f>
        <v>Client 54JuneDecember</v>
      </c>
      <c r="E55" s="12" t="b">
        <f>IF(ISNUMBER(SEARCH(S$1,$D55)),MAX(E$1:E54)+1)</f>
        <v>0</v>
      </c>
      <c r="F55" s="12" t="b">
        <f>IF(ISNUMBER(SEARCH(T$1,$D55)),MAX(F$1:F54)+1)</f>
        <v>0</v>
      </c>
      <c r="G55" s="12" t="b">
        <f>IF(ISNUMBER(SEARCH(U$1,$D55)),MAX(G$1:G54)+1)</f>
        <v>0</v>
      </c>
      <c r="H55" s="12" t="b">
        <f>IF(ISNUMBER(SEARCH(V$1,$D55)),MAX(H$1:H54)+1)</f>
        <v>0</v>
      </c>
      <c r="I55" s="12" t="b">
        <f>IF(ISNUMBER(SEARCH(W$1,$D55)),MAX(I$1:I54)+1)</f>
        <v>0</v>
      </c>
      <c r="J55" s="12">
        <f>IF(ISNUMBER(SEARCH(X$1,$D55)),MAX(J$1:J54)+1)</f>
        <v>12</v>
      </c>
      <c r="K55" s="12" t="b">
        <f>IF(ISNUMBER(SEARCH(Y$1,$D55)),MAX(K$1:K54)+1)</f>
        <v>0</v>
      </c>
      <c r="L55" s="12" t="b">
        <f>IF(ISNUMBER(SEARCH(Z$1,$D55)),MAX(L$1:L54)+1)</f>
        <v>0</v>
      </c>
      <c r="M55" s="12" t="b">
        <f>IF(ISNUMBER(SEARCH(AA$1,$D55)),MAX(M$1:M54)+1)</f>
        <v>0</v>
      </c>
      <c r="N55" s="12" t="b">
        <f>IF(ISNUMBER(SEARCH(AB$1,$D55)),MAX(N$1:N54)+1)</f>
        <v>0</v>
      </c>
      <c r="O55" s="12" t="b">
        <f>IF(ISNUMBER(SEARCH(AC$1,$D55)),MAX(O$1:O54)+1)</f>
        <v>0</v>
      </c>
      <c r="P55" s="12">
        <f>IF(ISNUMBER(SEARCH(AD$1,$D55)),MAX(P$1:P54)+1)</f>
        <v>12</v>
      </c>
      <c r="Q55" s="12" t="str">
        <f>'AB Touchpoint System Workbook'!K66</f>
        <v>Client 54</v>
      </c>
      <c r="R55" s="13">
        <f t="shared" si="1"/>
        <v>54</v>
      </c>
      <c r="S55" s="7" t="str">
        <f>IFERROR(VLOOKUP($R55,E:$Q,13,0),"")</f>
        <v/>
      </c>
      <c r="T55" s="7" t="str">
        <f>IFERROR(VLOOKUP($R55,F:$Q,12,0),"")</f>
        <v/>
      </c>
      <c r="U55" s="7" t="str">
        <f>IFERROR(VLOOKUP($R55,G:$Q,11,0),"")</f>
        <v/>
      </c>
      <c r="V55" s="7" t="str">
        <f>IFERROR(VLOOKUP($R55,H:$Q,10,0),"")</f>
        <v/>
      </c>
      <c r="W55" s="7" t="str">
        <f>IFERROR(VLOOKUP($R55,I:$Q,9,0),"")</f>
        <v/>
      </c>
      <c r="X55" s="7" t="str">
        <f>IFERROR(VLOOKUP($R55,J:$Q,8,0),"")</f>
        <v/>
      </c>
      <c r="Y55" s="7" t="str">
        <f>IFERROR(VLOOKUP($R55,K:$Q,7,0),"")</f>
        <v/>
      </c>
      <c r="Z55" s="7" t="str">
        <f>IFERROR(VLOOKUP($R55,L:$Q,6,0),"")</f>
        <v/>
      </c>
      <c r="AA55" s="7" t="str">
        <f>IFERROR(VLOOKUP($R55,M:$Q,5,0),"")</f>
        <v/>
      </c>
      <c r="AB55" s="7" t="str">
        <f>IFERROR(VLOOKUP($R55,N:$Q,4,0),"")</f>
        <v/>
      </c>
      <c r="AC55" s="7" t="str">
        <f>IFERROR(VLOOKUP($R55,O:$Q,3,0),"")</f>
        <v/>
      </c>
      <c r="AD55" s="7" t="str">
        <f>IFERROR(VLOOKUP($R55,P:$Q,2,0),"")</f>
        <v/>
      </c>
    </row>
    <row r="56" spans="1:30" x14ac:dyDescent="0.15">
      <c r="A56" s="9">
        <f>'AB Touchpoint System Workbook'!Z67</f>
        <v>43282</v>
      </c>
      <c r="B56" s="7">
        <f t="shared" si="0"/>
        <v>7</v>
      </c>
      <c r="C56" s="12" t="str">
        <f>IF('AB Touchpoint System Workbook'!J67="A",VLOOKUP($B56,Reference!$A$93:B$104,2,0),IF('AB Touchpoint System Workbook'!J67="b",VLOOKUP($B56,Reference!$A$93:C$104,3,0),""))</f>
        <v>JulyJanuary</v>
      </c>
      <c r="D56" s="12" t="str">
        <f>IF('AB Touchpoint System Workbook'!J67="A",Q56&amp;C56,IF('AB Touchpoint System Workbook'!J67="b",Q56&amp;C56,""))</f>
        <v>Client 55JulyJanuary</v>
      </c>
      <c r="E56" s="12">
        <f>IF(ISNUMBER(SEARCH(S$1,$D56)),MAX(E$1:E55)+1)</f>
        <v>12</v>
      </c>
      <c r="F56" s="12" t="b">
        <f>IF(ISNUMBER(SEARCH(T$1,$D56)),MAX(F$1:F55)+1)</f>
        <v>0</v>
      </c>
      <c r="G56" s="12" t="b">
        <f>IF(ISNUMBER(SEARCH(U$1,$D56)),MAX(G$1:G55)+1)</f>
        <v>0</v>
      </c>
      <c r="H56" s="12" t="b">
        <f>IF(ISNUMBER(SEARCH(V$1,$D56)),MAX(H$1:H55)+1)</f>
        <v>0</v>
      </c>
      <c r="I56" s="12" t="b">
        <f>IF(ISNUMBER(SEARCH(W$1,$D56)),MAX(I$1:I55)+1)</f>
        <v>0</v>
      </c>
      <c r="J56" s="12" t="b">
        <f>IF(ISNUMBER(SEARCH(X$1,$D56)),MAX(J$1:J55)+1)</f>
        <v>0</v>
      </c>
      <c r="K56" s="12">
        <f>IF(ISNUMBER(SEARCH(Y$1,$D56)),MAX(K$1:K55)+1)</f>
        <v>12</v>
      </c>
      <c r="L56" s="12" t="b">
        <f>IF(ISNUMBER(SEARCH(Z$1,$D56)),MAX(L$1:L55)+1)</f>
        <v>0</v>
      </c>
      <c r="M56" s="12" t="b">
        <f>IF(ISNUMBER(SEARCH(AA$1,$D56)),MAX(M$1:M55)+1)</f>
        <v>0</v>
      </c>
      <c r="N56" s="12" t="b">
        <f>IF(ISNUMBER(SEARCH(AB$1,$D56)),MAX(N$1:N55)+1)</f>
        <v>0</v>
      </c>
      <c r="O56" s="12" t="b">
        <f>IF(ISNUMBER(SEARCH(AC$1,$D56)),MAX(O$1:O55)+1)</f>
        <v>0</v>
      </c>
      <c r="P56" s="12" t="b">
        <f>IF(ISNUMBER(SEARCH(AD$1,$D56)),MAX(P$1:P55)+1)</f>
        <v>0</v>
      </c>
      <c r="Q56" s="12" t="str">
        <f>'AB Touchpoint System Workbook'!K67</f>
        <v>Client 55</v>
      </c>
      <c r="R56" s="13">
        <f t="shared" si="1"/>
        <v>55</v>
      </c>
      <c r="S56" s="7" t="str">
        <f>IFERROR(VLOOKUP($R56,E:$Q,13,0),"")</f>
        <v/>
      </c>
      <c r="T56" s="7" t="str">
        <f>IFERROR(VLOOKUP($R56,F:$Q,12,0),"")</f>
        <v/>
      </c>
      <c r="U56" s="7" t="str">
        <f>IFERROR(VLOOKUP($R56,G:$Q,11,0),"")</f>
        <v/>
      </c>
      <c r="V56" s="7" t="str">
        <f>IFERROR(VLOOKUP($R56,H:$Q,10,0),"")</f>
        <v/>
      </c>
      <c r="W56" s="7" t="str">
        <f>IFERROR(VLOOKUP($R56,I:$Q,9,0),"")</f>
        <v/>
      </c>
      <c r="X56" s="7" t="str">
        <f>IFERROR(VLOOKUP($R56,J:$Q,8,0),"")</f>
        <v/>
      </c>
      <c r="Y56" s="7" t="str">
        <f>IFERROR(VLOOKUP($R56,K:$Q,7,0),"")</f>
        <v/>
      </c>
      <c r="Z56" s="7" t="str">
        <f>IFERROR(VLOOKUP($R56,L:$Q,6,0),"")</f>
        <v/>
      </c>
      <c r="AA56" s="7" t="str">
        <f>IFERROR(VLOOKUP($R56,M:$Q,5,0),"")</f>
        <v/>
      </c>
      <c r="AB56" s="7" t="str">
        <f>IFERROR(VLOOKUP($R56,N:$Q,4,0),"")</f>
        <v/>
      </c>
      <c r="AC56" s="7" t="str">
        <f>IFERROR(VLOOKUP($R56,O:$Q,3,0),"")</f>
        <v/>
      </c>
      <c r="AD56" s="7" t="str">
        <f>IFERROR(VLOOKUP($R56,P:$Q,2,0),"")</f>
        <v/>
      </c>
    </row>
    <row r="57" spans="1:30" x14ac:dyDescent="0.15">
      <c r="A57" s="9">
        <f>'AB Touchpoint System Workbook'!Z68</f>
        <v>43313</v>
      </c>
      <c r="B57" s="7">
        <f t="shared" si="0"/>
        <v>8</v>
      </c>
      <c r="C57" s="12" t="str">
        <f>IF('AB Touchpoint System Workbook'!J68="A",VLOOKUP($B57,Reference!$A$93:B$104,2,0),IF('AB Touchpoint System Workbook'!J68="b",VLOOKUP($B57,Reference!$A$93:C$104,3,0),""))</f>
        <v>AugustFebruary</v>
      </c>
      <c r="D57" s="12" t="str">
        <f>IF('AB Touchpoint System Workbook'!J68="A",Q57&amp;C57,IF('AB Touchpoint System Workbook'!J68="b",Q57&amp;C57,""))</f>
        <v>Client 56AugustFebruary</v>
      </c>
      <c r="E57" s="12" t="b">
        <f>IF(ISNUMBER(SEARCH(S$1,$D57)),MAX(E$1:E56)+1)</f>
        <v>0</v>
      </c>
      <c r="F57" s="12">
        <f>IF(ISNUMBER(SEARCH(T$1,$D57)),MAX(F$1:F56)+1)</f>
        <v>14</v>
      </c>
      <c r="G57" s="12" t="b">
        <f>IF(ISNUMBER(SEARCH(U$1,$D57)),MAX(G$1:G56)+1)</f>
        <v>0</v>
      </c>
      <c r="H57" s="12" t="b">
        <f>IF(ISNUMBER(SEARCH(V$1,$D57)),MAX(H$1:H56)+1)</f>
        <v>0</v>
      </c>
      <c r="I57" s="12" t="b">
        <f>IF(ISNUMBER(SEARCH(W$1,$D57)),MAX(I$1:I56)+1)</f>
        <v>0</v>
      </c>
      <c r="J57" s="12" t="b">
        <f>IF(ISNUMBER(SEARCH(X$1,$D57)),MAX(J$1:J56)+1)</f>
        <v>0</v>
      </c>
      <c r="K57" s="12" t="b">
        <f>IF(ISNUMBER(SEARCH(Y$1,$D57)),MAX(K$1:K56)+1)</f>
        <v>0</v>
      </c>
      <c r="L57" s="12">
        <f>IF(ISNUMBER(SEARCH(Z$1,$D57)),MAX(L$1:L56)+1)</f>
        <v>14</v>
      </c>
      <c r="M57" s="12" t="b">
        <f>IF(ISNUMBER(SEARCH(AA$1,$D57)),MAX(M$1:M56)+1)</f>
        <v>0</v>
      </c>
      <c r="N57" s="12" t="b">
        <f>IF(ISNUMBER(SEARCH(AB$1,$D57)),MAX(N$1:N56)+1)</f>
        <v>0</v>
      </c>
      <c r="O57" s="12" t="b">
        <f>IF(ISNUMBER(SEARCH(AC$1,$D57)),MAX(O$1:O56)+1)</f>
        <v>0</v>
      </c>
      <c r="P57" s="12" t="b">
        <f>IF(ISNUMBER(SEARCH(AD$1,$D57)),MAX(P$1:P56)+1)</f>
        <v>0</v>
      </c>
      <c r="Q57" s="12" t="str">
        <f>'AB Touchpoint System Workbook'!K68</f>
        <v>Client 56</v>
      </c>
      <c r="R57" s="13">
        <f t="shared" si="1"/>
        <v>56</v>
      </c>
      <c r="S57" s="7" t="str">
        <f>IFERROR(VLOOKUP($R57,E:$Q,13,0),"")</f>
        <v/>
      </c>
      <c r="T57" s="7" t="str">
        <f>IFERROR(VLOOKUP($R57,F:$Q,12,0),"")</f>
        <v/>
      </c>
      <c r="U57" s="7" t="str">
        <f>IFERROR(VLOOKUP($R57,G:$Q,11,0),"")</f>
        <v/>
      </c>
      <c r="V57" s="7" t="str">
        <f>IFERROR(VLOOKUP($R57,H:$Q,10,0),"")</f>
        <v/>
      </c>
      <c r="W57" s="7" t="str">
        <f>IFERROR(VLOOKUP($R57,I:$Q,9,0),"")</f>
        <v/>
      </c>
      <c r="X57" s="7" t="str">
        <f>IFERROR(VLOOKUP($R57,J:$Q,8,0),"")</f>
        <v/>
      </c>
      <c r="Y57" s="7" t="str">
        <f>IFERROR(VLOOKUP($R57,K:$Q,7,0),"")</f>
        <v/>
      </c>
      <c r="Z57" s="7" t="str">
        <f>IFERROR(VLOOKUP($R57,L:$Q,6,0),"")</f>
        <v/>
      </c>
      <c r="AA57" s="7" t="str">
        <f>IFERROR(VLOOKUP($R57,M:$Q,5,0),"")</f>
        <v/>
      </c>
      <c r="AB57" s="7" t="str">
        <f>IFERROR(VLOOKUP($R57,N:$Q,4,0),"")</f>
        <v/>
      </c>
      <c r="AC57" s="7" t="str">
        <f>IFERROR(VLOOKUP($R57,O:$Q,3,0),"")</f>
        <v/>
      </c>
      <c r="AD57" s="7" t="str">
        <f>IFERROR(VLOOKUP($R57,P:$Q,2,0),"")</f>
        <v/>
      </c>
    </row>
    <row r="58" spans="1:30" x14ac:dyDescent="0.15">
      <c r="A58" s="9">
        <f>'AB Touchpoint System Workbook'!Z69</f>
        <v>43344</v>
      </c>
      <c r="B58" s="7">
        <f t="shared" si="0"/>
        <v>9</v>
      </c>
      <c r="C58" s="12" t="str">
        <f>IF('AB Touchpoint System Workbook'!J69="A",VLOOKUP($B58,Reference!$A$93:B$104,2,0),IF('AB Touchpoint System Workbook'!J69="b",VLOOKUP($B58,Reference!$A$93:C$104,3,0),""))</f>
        <v>SeptemberMarch</v>
      </c>
      <c r="D58" s="12" t="str">
        <f>IF('AB Touchpoint System Workbook'!J69="A",Q58&amp;C58,IF('AB Touchpoint System Workbook'!J69="b",Q58&amp;C58,""))</f>
        <v>Client 57SeptemberMarch</v>
      </c>
      <c r="E58" s="12" t="b">
        <f>IF(ISNUMBER(SEARCH(S$1,$D58)),MAX(E$1:E57)+1)</f>
        <v>0</v>
      </c>
      <c r="F58" s="12" t="b">
        <f>IF(ISNUMBER(SEARCH(T$1,$D58)),MAX(F$1:F57)+1)</f>
        <v>0</v>
      </c>
      <c r="G58" s="12">
        <f>IF(ISNUMBER(SEARCH(U$1,$D58)),MAX(G$1:G57)+1)</f>
        <v>13</v>
      </c>
      <c r="H58" s="12" t="b">
        <f>IF(ISNUMBER(SEARCH(V$1,$D58)),MAX(H$1:H57)+1)</f>
        <v>0</v>
      </c>
      <c r="I58" s="12" t="b">
        <f>IF(ISNUMBER(SEARCH(W$1,$D58)),MAX(I$1:I57)+1)</f>
        <v>0</v>
      </c>
      <c r="J58" s="12" t="b">
        <f>IF(ISNUMBER(SEARCH(X$1,$D58)),MAX(J$1:J57)+1)</f>
        <v>0</v>
      </c>
      <c r="K58" s="12" t="b">
        <f>IF(ISNUMBER(SEARCH(Y$1,$D58)),MAX(K$1:K57)+1)</f>
        <v>0</v>
      </c>
      <c r="L58" s="12" t="b">
        <f>IF(ISNUMBER(SEARCH(Z$1,$D58)),MAX(L$1:L57)+1)</f>
        <v>0</v>
      </c>
      <c r="M58" s="12">
        <f>IF(ISNUMBER(SEARCH(AA$1,$D58)),MAX(M$1:M57)+1)</f>
        <v>13</v>
      </c>
      <c r="N58" s="12" t="b">
        <f>IF(ISNUMBER(SEARCH(AB$1,$D58)),MAX(N$1:N57)+1)</f>
        <v>0</v>
      </c>
      <c r="O58" s="12" t="b">
        <f>IF(ISNUMBER(SEARCH(AC$1,$D58)),MAX(O$1:O57)+1)</f>
        <v>0</v>
      </c>
      <c r="P58" s="12" t="b">
        <f>IF(ISNUMBER(SEARCH(AD$1,$D58)),MAX(P$1:P57)+1)</f>
        <v>0</v>
      </c>
      <c r="Q58" s="12" t="str">
        <f>'AB Touchpoint System Workbook'!K69</f>
        <v>Client 57</v>
      </c>
      <c r="R58" s="13">
        <f t="shared" si="1"/>
        <v>57</v>
      </c>
      <c r="S58" s="7" t="str">
        <f>IFERROR(VLOOKUP($R58,E:$Q,13,0),"")</f>
        <v/>
      </c>
      <c r="T58" s="7" t="str">
        <f>IFERROR(VLOOKUP($R58,F:$Q,12,0),"")</f>
        <v/>
      </c>
      <c r="U58" s="7" t="str">
        <f>IFERROR(VLOOKUP($R58,G:$Q,11,0),"")</f>
        <v/>
      </c>
      <c r="V58" s="7" t="str">
        <f>IFERROR(VLOOKUP($R58,H:$Q,10,0),"")</f>
        <v/>
      </c>
      <c r="W58" s="7" t="str">
        <f>IFERROR(VLOOKUP($R58,I:$Q,9,0),"")</f>
        <v/>
      </c>
      <c r="X58" s="7" t="str">
        <f>IFERROR(VLOOKUP($R58,J:$Q,8,0),"")</f>
        <v/>
      </c>
      <c r="Y58" s="7" t="str">
        <f>IFERROR(VLOOKUP($R58,K:$Q,7,0),"")</f>
        <v/>
      </c>
      <c r="Z58" s="7" t="str">
        <f>IFERROR(VLOOKUP($R58,L:$Q,6,0),"")</f>
        <v/>
      </c>
      <c r="AA58" s="7" t="str">
        <f>IFERROR(VLOOKUP($R58,M:$Q,5,0),"")</f>
        <v/>
      </c>
      <c r="AB58" s="7" t="str">
        <f>IFERROR(VLOOKUP($R58,N:$Q,4,0),"")</f>
        <v/>
      </c>
      <c r="AC58" s="7" t="str">
        <f>IFERROR(VLOOKUP($R58,O:$Q,3,0),"")</f>
        <v/>
      </c>
      <c r="AD58" s="7" t="str">
        <f>IFERROR(VLOOKUP($R58,P:$Q,2,0),"")</f>
        <v/>
      </c>
    </row>
    <row r="59" spans="1:30" x14ac:dyDescent="0.15">
      <c r="A59" s="9">
        <f>'AB Touchpoint System Workbook'!Z70</f>
        <v>43374</v>
      </c>
      <c r="B59" s="7">
        <f t="shared" si="0"/>
        <v>10</v>
      </c>
      <c r="C59" s="12" t="str">
        <f>IF('AB Touchpoint System Workbook'!J70="A",VLOOKUP($B59,Reference!$A$93:B$104,2,0),IF('AB Touchpoint System Workbook'!J70="b",VLOOKUP($B59,Reference!$A$93:C$104,3,0),""))</f>
        <v>OctoberApril</v>
      </c>
      <c r="D59" s="12" t="str">
        <f>IF('AB Touchpoint System Workbook'!J70="A",Q59&amp;C59,IF('AB Touchpoint System Workbook'!J70="b",Q59&amp;C59,""))</f>
        <v>Client 58OctoberApril</v>
      </c>
      <c r="E59" s="12" t="b">
        <f>IF(ISNUMBER(SEARCH(S$1,$D59)),MAX(E$1:E58)+1)</f>
        <v>0</v>
      </c>
      <c r="F59" s="12" t="b">
        <f>IF(ISNUMBER(SEARCH(T$1,$D59)),MAX(F$1:F58)+1)</f>
        <v>0</v>
      </c>
      <c r="G59" s="12" t="b">
        <f>IF(ISNUMBER(SEARCH(U$1,$D59)),MAX(G$1:G58)+1)</f>
        <v>0</v>
      </c>
      <c r="H59" s="12">
        <f>IF(ISNUMBER(SEARCH(V$1,$D59)),MAX(H$1:H58)+1)</f>
        <v>14</v>
      </c>
      <c r="I59" s="12" t="b">
        <f>IF(ISNUMBER(SEARCH(W$1,$D59)),MAX(I$1:I58)+1)</f>
        <v>0</v>
      </c>
      <c r="J59" s="12" t="b">
        <f>IF(ISNUMBER(SEARCH(X$1,$D59)),MAX(J$1:J58)+1)</f>
        <v>0</v>
      </c>
      <c r="K59" s="12" t="b">
        <f>IF(ISNUMBER(SEARCH(Y$1,$D59)),MAX(K$1:K58)+1)</f>
        <v>0</v>
      </c>
      <c r="L59" s="12" t="b">
        <f>IF(ISNUMBER(SEARCH(Z$1,$D59)),MAX(L$1:L58)+1)</f>
        <v>0</v>
      </c>
      <c r="M59" s="12" t="b">
        <f>IF(ISNUMBER(SEARCH(AA$1,$D59)),MAX(M$1:M58)+1)</f>
        <v>0</v>
      </c>
      <c r="N59" s="12">
        <f>IF(ISNUMBER(SEARCH(AB$1,$D59)),MAX(N$1:N58)+1)</f>
        <v>14</v>
      </c>
      <c r="O59" s="12" t="b">
        <f>IF(ISNUMBER(SEARCH(AC$1,$D59)),MAX(O$1:O58)+1)</f>
        <v>0</v>
      </c>
      <c r="P59" s="12" t="b">
        <f>IF(ISNUMBER(SEARCH(AD$1,$D59)),MAX(P$1:P58)+1)</f>
        <v>0</v>
      </c>
      <c r="Q59" s="12" t="str">
        <f>'AB Touchpoint System Workbook'!K70</f>
        <v>Client 58</v>
      </c>
      <c r="R59" s="13">
        <f t="shared" si="1"/>
        <v>58</v>
      </c>
      <c r="S59" s="7" t="str">
        <f>IFERROR(VLOOKUP($R59,E:$Q,13,0),"")</f>
        <v/>
      </c>
      <c r="T59" s="7" t="str">
        <f>IFERROR(VLOOKUP($R59,F:$Q,12,0),"")</f>
        <v/>
      </c>
      <c r="U59" s="7" t="str">
        <f>IFERROR(VLOOKUP($R59,G:$Q,11,0),"")</f>
        <v/>
      </c>
      <c r="V59" s="7" t="str">
        <f>IFERROR(VLOOKUP($R59,H:$Q,10,0),"")</f>
        <v/>
      </c>
      <c r="W59" s="7" t="str">
        <f>IFERROR(VLOOKUP($R59,I:$Q,9,0),"")</f>
        <v/>
      </c>
      <c r="X59" s="7" t="str">
        <f>IFERROR(VLOOKUP($R59,J:$Q,8,0),"")</f>
        <v/>
      </c>
      <c r="Y59" s="7" t="str">
        <f>IFERROR(VLOOKUP($R59,K:$Q,7,0),"")</f>
        <v/>
      </c>
      <c r="Z59" s="7" t="str">
        <f>IFERROR(VLOOKUP($R59,L:$Q,6,0),"")</f>
        <v/>
      </c>
      <c r="AA59" s="7" t="str">
        <f>IFERROR(VLOOKUP($R59,M:$Q,5,0),"")</f>
        <v/>
      </c>
      <c r="AB59" s="7" t="str">
        <f>IFERROR(VLOOKUP($R59,N:$Q,4,0),"")</f>
        <v/>
      </c>
      <c r="AC59" s="7" t="str">
        <f>IFERROR(VLOOKUP($R59,O:$Q,3,0),"")</f>
        <v/>
      </c>
      <c r="AD59" s="7" t="str">
        <f>IFERROR(VLOOKUP($R59,P:$Q,2,0),"")</f>
        <v/>
      </c>
    </row>
    <row r="60" spans="1:30" x14ac:dyDescent="0.15">
      <c r="A60" s="9">
        <f>'AB Touchpoint System Workbook'!Z71</f>
        <v>43405</v>
      </c>
      <c r="B60" s="7">
        <f t="shared" si="0"/>
        <v>11</v>
      </c>
      <c r="C60" s="12" t="str">
        <f>IF('AB Touchpoint System Workbook'!J71="A",VLOOKUP($B60,Reference!$A$93:B$104,2,0),IF('AB Touchpoint System Workbook'!J71="b",VLOOKUP($B60,Reference!$A$93:C$104,3,0),""))</f>
        <v>NovemberMay</v>
      </c>
      <c r="D60" s="12" t="str">
        <f>IF('AB Touchpoint System Workbook'!J71="A",Q60&amp;C60,IF('AB Touchpoint System Workbook'!J71="b",Q60&amp;C60,""))</f>
        <v>Client 59NovemberMay</v>
      </c>
      <c r="E60" s="12" t="b">
        <f>IF(ISNUMBER(SEARCH(S$1,$D60)),MAX(E$1:E59)+1)</f>
        <v>0</v>
      </c>
      <c r="F60" s="12" t="b">
        <f>IF(ISNUMBER(SEARCH(T$1,$D60)),MAX(F$1:F59)+1)</f>
        <v>0</v>
      </c>
      <c r="G60" s="12" t="b">
        <f>IF(ISNUMBER(SEARCH(U$1,$D60)),MAX(G$1:G59)+1)</f>
        <v>0</v>
      </c>
      <c r="H60" s="12" t="b">
        <f>IF(ISNUMBER(SEARCH(V$1,$D60)),MAX(H$1:H59)+1)</f>
        <v>0</v>
      </c>
      <c r="I60" s="12">
        <f>IF(ISNUMBER(SEARCH(W$1,$D60)),MAX(I$1:I59)+1)</f>
        <v>13</v>
      </c>
      <c r="J60" s="12" t="b">
        <f>IF(ISNUMBER(SEARCH(X$1,$D60)),MAX(J$1:J59)+1)</f>
        <v>0</v>
      </c>
      <c r="K60" s="12" t="b">
        <f>IF(ISNUMBER(SEARCH(Y$1,$D60)),MAX(K$1:K59)+1)</f>
        <v>0</v>
      </c>
      <c r="L60" s="12" t="b">
        <f>IF(ISNUMBER(SEARCH(Z$1,$D60)),MAX(L$1:L59)+1)</f>
        <v>0</v>
      </c>
      <c r="M60" s="12" t="b">
        <f>IF(ISNUMBER(SEARCH(AA$1,$D60)),MAX(M$1:M59)+1)</f>
        <v>0</v>
      </c>
      <c r="N60" s="12" t="b">
        <f>IF(ISNUMBER(SEARCH(AB$1,$D60)),MAX(N$1:N59)+1)</f>
        <v>0</v>
      </c>
      <c r="O60" s="12">
        <f>IF(ISNUMBER(SEARCH(AC$1,$D60)),MAX(O$1:O59)+1)</f>
        <v>13</v>
      </c>
      <c r="P60" s="12" t="b">
        <f>IF(ISNUMBER(SEARCH(AD$1,$D60)),MAX(P$1:P59)+1)</f>
        <v>0</v>
      </c>
      <c r="Q60" s="12" t="str">
        <f>'AB Touchpoint System Workbook'!K71</f>
        <v>Client 59</v>
      </c>
      <c r="R60" s="13">
        <f t="shared" si="1"/>
        <v>59</v>
      </c>
      <c r="S60" s="7" t="str">
        <f>IFERROR(VLOOKUP($R60,E:$Q,13,0),"")</f>
        <v/>
      </c>
      <c r="T60" s="7" t="str">
        <f>IFERROR(VLOOKUP($R60,F:$Q,12,0),"")</f>
        <v/>
      </c>
      <c r="U60" s="7" t="str">
        <f>IFERROR(VLOOKUP($R60,G:$Q,11,0),"")</f>
        <v/>
      </c>
      <c r="V60" s="7" t="str">
        <f>IFERROR(VLOOKUP($R60,H:$Q,10,0),"")</f>
        <v/>
      </c>
      <c r="W60" s="7" t="str">
        <f>IFERROR(VLOOKUP($R60,I:$Q,9,0),"")</f>
        <v/>
      </c>
      <c r="X60" s="7" t="str">
        <f>IFERROR(VLOOKUP($R60,J:$Q,8,0),"")</f>
        <v/>
      </c>
      <c r="Y60" s="7" t="str">
        <f>IFERROR(VLOOKUP($R60,K:$Q,7,0),"")</f>
        <v/>
      </c>
      <c r="Z60" s="7" t="str">
        <f>IFERROR(VLOOKUP($R60,L:$Q,6,0),"")</f>
        <v/>
      </c>
      <c r="AA60" s="7" t="str">
        <f>IFERROR(VLOOKUP($R60,M:$Q,5,0),"")</f>
        <v/>
      </c>
      <c r="AB60" s="7" t="str">
        <f>IFERROR(VLOOKUP($R60,N:$Q,4,0),"")</f>
        <v/>
      </c>
      <c r="AC60" s="7" t="str">
        <f>IFERROR(VLOOKUP($R60,O:$Q,3,0),"")</f>
        <v/>
      </c>
      <c r="AD60" s="7" t="str">
        <f>IFERROR(VLOOKUP($R60,P:$Q,2,0),"")</f>
        <v/>
      </c>
    </row>
    <row r="61" spans="1:30" x14ac:dyDescent="0.15">
      <c r="A61" s="9">
        <f>'AB Touchpoint System Workbook'!Z72</f>
        <v>43435</v>
      </c>
      <c r="B61" s="7">
        <f t="shared" si="0"/>
        <v>12</v>
      </c>
      <c r="C61" s="12" t="str">
        <f>IF('AB Touchpoint System Workbook'!J72="A",VLOOKUP($B61,Reference!$A$93:B$104,2,0),IF('AB Touchpoint System Workbook'!J72="b",VLOOKUP($B61,Reference!$A$93:C$104,3,0),""))</f>
        <v>DecemberJune</v>
      </c>
      <c r="D61" s="12" t="str">
        <f>IF('AB Touchpoint System Workbook'!J72="A",Q61&amp;C61,IF('AB Touchpoint System Workbook'!J72="b",Q61&amp;C61,""))</f>
        <v>Client 60DecemberJune</v>
      </c>
      <c r="E61" s="12" t="b">
        <f>IF(ISNUMBER(SEARCH(S$1,$D61)),MAX(E$1:E60)+1)</f>
        <v>0</v>
      </c>
      <c r="F61" s="12" t="b">
        <f>IF(ISNUMBER(SEARCH(T$1,$D61)),MAX(F$1:F60)+1)</f>
        <v>0</v>
      </c>
      <c r="G61" s="12" t="b">
        <f>IF(ISNUMBER(SEARCH(U$1,$D61)),MAX(G$1:G60)+1)</f>
        <v>0</v>
      </c>
      <c r="H61" s="12" t="b">
        <f>IF(ISNUMBER(SEARCH(V$1,$D61)),MAX(H$1:H60)+1)</f>
        <v>0</v>
      </c>
      <c r="I61" s="12" t="b">
        <f>IF(ISNUMBER(SEARCH(W$1,$D61)),MAX(I$1:I60)+1)</f>
        <v>0</v>
      </c>
      <c r="J61" s="12">
        <f>IF(ISNUMBER(SEARCH(X$1,$D61)),MAX(J$1:J60)+1)</f>
        <v>13</v>
      </c>
      <c r="K61" s="12" t="b">
        <f>IF(ISNUMBER(SEARCH(Y$1,$D61)),MAX(K$1:K60)+1)</f>
        <v>0</v>
      </c>
      <c r="L61" s="12" t="b">
        <f>IF(ISNUMBER(SEARCH(Z$1,$D61)),MAX(L$1:L60)+1)</f>
        <v>0</v>
      </c>
      <c r="M61" s="12" t="b">
        <f>IF(ISNUMBER(SEARCH(AA$1,$D61)),MAX(M$1:M60)+1)</f>
        <v>0</v>
      </c>
      <c r="N61" s="12" t="b">
        <f>IF(ISNUMBER(SEARCH(AB$1,$D61)),MAX(N$1:N60)+1)</f>
        <v>0</v>
      </c>
      <c r="O61" s="12" t="b">
        <f>IF(ISNUMBER(SEARCH(AC$1,$D61)),MAX(O$1:O60)+1)</f>
        <v>0</v>
      </c>
      <c r="P61" s="12">
        <f>IF(ISNUMBER(SEARCH(AD$1,$D61)),MAX(P$1:P60)+1)</f>
        <v>13</v>
      </c>
      <c r="Q61" s="12" t="str">
        <f>'AB Touchpoint System Workbook'!K72</f>
        <v>Client 60</v>
      </c>
      <c r="R61" s="13">
        <f t="shared" si="1"/>
        <v>60</v>
      </c>
      <c r="S61" s="7" t="str">
        <f>IFERROR(VLOOKUP($R61,E:$Q,13,0),"")</f>
        <v/>
      </c>
      <c r="T61" s="7" t="str">
        <f>IFERROR(VLOOKUP($R61,F:$Q,12,0),"")</f>
        <v/>
      </c>
      <c r="U61" s="7" t="str">
        <f>IFERROR(VLOOKUP($R61,G:$Q,11,0),"")</f>
        <v/>
      </c>
      <c r="V61" s="7" t="str">
        <f>IFERROR(VLOOKUP($R61,H:$Q,10,0),"")</f>
        <v/>
      </c>
      <c r="W61" s="7" t="str">
        <f>IFERROR(VLOOKUP($R61,I:$Q,9,0),"")</f>
        <v/>
      </c>
      <c r="X61" s="7" t="str">
        <f>IFERROR(VLOOKUP($R61,J:$Q,8,0),"")</f>
        <v/>
      </c>
      <c r="Y61" s="7" t="str">
        <f>IFERROR(VLOOKUP($R61,K:$Q,7,0),"")</f>
        <v/>
      </c>
      <c r="Z61" s="7" t="str">
        <f>IFERROR(VLOOKUP($R61,L:$Q,6,0),"")</f>
        <v/>
      </c>
      <c r="AA61" s="7" t="str">
        <f>IFERROR(VLOOKUP($R61,M:$Q,5,0),"")</f>
        <v/>
      </c>
      <c r="AB61" s="7" t="str">
        <f>IFERROR(VLOOKUP($R61,N:$Q,4,0),"")</f>
        <v/>
      </c>
      <c r="AC61" s="7" t="str">
        <f>IFERROR(VLOOKUP($R61,O:$Q,3,0),"")</f>
        <v/>
      </c>
      <c r="AD61" s="7" t="str">
        <f>IFERROR(VLOOKUP($R61,P:$Q,2,0),"")</f>
        <v/>
      </c>
    </row>
    <row r="62" spans="1:30" x14ac:dyDescent="0.15">
      <c r="A62" s="9">
        <f>'AB Touchpoint System Workbook'!Z73</f>
        <v>43101</v>
      </c>
      <c r="B62" s="7">
        <f t="shared" si="0"/>
        <v>1</v>
      </c>
      <c r="C62" s="12" t="str">
        <f>IF('AB Touchpoint System Workbook'!J73="A",VLOOKUP($B62,Reference!$A$93:B$104,2,0),IF('AB Touchpoint System Workbook'!J73="b",VLOOKUP($B62,Reference!$A$93:C$104,3,0),""))</f>
        <v>JanuaryJuly</v>
      </c>
      <c r="D62" s="12" t="str">
        <f>IF('AB Touchpoint System Workbook'!J73="A",Q62&amp;C62,IF('AB Touchpoint System Workbook'!J73="b",Q62&amp;C62,""))</f>
        <v>Client 61JanuaryJuly</v>
      </c>
      <c r="E62" s="12">
        <f>IF(ISNUMBER(SEARCH(S$1,$D62)),MAX(E$1:E61)+1)</f>
        <v>13</v>
      </c>
      <c r="F62" s="12" t="b">
        <f>IF(ISNUMBER(SEARCH(T$1,$D62)),MAX(F$1:F61)+1)</f>
        <v>0</v>
      </c>
      <c r="G62" s="12" t="b">
        <f>IF(ISNUMBER(SEARCH(U$1,$D62)),MAX(G$1:G61)+1)</f>
        <v>0</v>
      </c>
      <c r="H62" s="12" t="b">
        <f>IF(ISNUMBER(SEARCH(V$1,$D62)),MAX(H$1:H61)+1)</f>
        <v>0</v>
      </c>
      <c r="I62" s="12" t="b">
        <f>IF(ISNUMBER(SEARCH(W$1,$D62)),MAX(I$1:I61)+1)</f>
        <v>0</v>
      </c>
      <c r="J62" s="12" t="b">
        <f>IF(ISNUMBER(SEARCH(X$1,$D62)),MAX(J$1:J61)+1)</f>
        <v>0</v>
      </c>
      <c r="K62" s="12">
        <f>IF(ISNUMBER(SEARCH(Y$1,$D62)),MAX(K$1:K61)+1)</f>
        <v>13</v>
      </c>
      <c r="L62" s="12" t="b">
        <f>IF(ISNUMBER(SEARCH(Z$1,$D62)),MAX(L$1:L61)+1)</f>
        <v>0</v>
      </c>
      <c r="M62" s="12" t="b">
        <f>IF(ISNUMBER(SEARCH(AA$1,$D62)),MAX(M$1:M61)+1)</f>
        <v>0</v>
      </c>
      <c r="N62" s="12" t="b">
        <f>IF(ISNUMBER(SEARCH(AB$1,$D62)),MAX(N$1:N61)+1)</f>
        <v>0</v>
      </c>
      <c r="O62" s="12" t="b">
        <f>IF(ISNUMBER(SEARCH(AC$1,$D62)),MAX(O$1:O61)+1)</f>
        <v>0</v>
      </c>
      <c r="P62" s="12" t="b">
        <f>IF(ISNUMBER(SEARCH(AD$1,$D62)),MAX(P$1:P61)+1)</f>
        <v>0</v>
      </c>
      <c r="Q62" s="12" t="str">
        <f>'AB Touchpoint System Workbook'!K73</f>
        <v>Client 61</v>
      </c>
      <c r="R62" s="13">
        <f t="shared" si="1"/>
        <v>61</v>
      </c>
      <c r="S62" s="7" t="str">
        <f>IFERROR(VLOOKUP($R62,E:$Q,13,0),"")</f>
        <v/>
      </c>
      <c r="T62" s="7" t="str">
        <f>IFERROR(VLOOKUP($R62,F:$Q,12,0),"")</f>
        <v/>
      </c>
      <c r="U62" s="7" t="str">
        <f>IFERROR(VLOOKUP($R62,G:$Q,11,0),"")</f>
        <v/>
      </c>
      <c r="V62" s="7" t="str">
        <f>IFERROR(VLOOKUP($R62,H:$Q,10,0),"")</f>
        <v/>
      </c>
      <c r="W62" s="7" t="str">
        <f>IFERROR(VLOOKUP($R62,I:$Q,9,0),"")</f>
        <v/>
      </c>
      <c r="X62" s="7" t="str">
        <f>IFERROR(VLOOKUP($R62,J:$Q,8,0),"")</f>
        <v/>
      </c>
      <c r="Y62" s="7" t="str">
        <f>IFERROR(VLOOKUP($R62,K:$Q,7,0),"")</f>
        <v/>
      </c>
      <c r="Z62" s="7" t="str">
        <f>IFERROR(VLOOKUP($R62,L:$Q,6,0),"")</f>
        <v/>
      </c>
      <c r="AA62" s="7" t="str">
        <f>IFERROR(VLOOKUP($R62,M:$Q,5,0),"")</f>
        <v/>
      </c>
      <c r="AB62" s="7" t="str">
        <f>IFERROR(VLOOKUP($R62,N:$Q,4,0),"")</f>
        <v/>
      </c>
      <c r="AC62" s="7" t="str">
        <f>IFERROR(VLOOKUP($R62,O:$Q,3,0),"")</f>
        <v/>
      </c>
      <c r="AD62" s="7" t="str">
        <f>IFERROR(VLOOKUP($R62,P:$Q,2,0),"")</f>
        <v/>
      </c>
    </row>
    <row r="63" spans="1:30" x14ac:dyDescent="0.15">
      <c r="A63" s="9">
        <f>'AB Touchpoint System Workbook'!Z74</f>
        <v>43132</v>
      </c>
      <c r="B63" s="7">
        <f t="shared" si="0"/>
        <v>2</v>
      </c>
      <c r="C63" s="12" t="str">
        <f>IF('AB Touchpoint System Workbook'!J74="A",VLOOKUP($B63,Reference!$A$93:B$104,2,0),IF('AB Touchpoint System Workbook'!J74="b",VLOOKUP($B63,Reference!$A$93:C$104,3,0),""))</f>
        <v>FebruaryAugust</v>
      </c>
      <c r="D63" s="12" t="str">
        <f>IF('AB Touchpoint System Workbook'!J74="A",Q63&amp;C63,IF('AB Touchpoint System Workbook'!J74="b",Q63&amp;C63,""))</f>
        <v>Client 62FebruaryAugust</v>
      </c>
      <c r="E63" s="12" t="b">
        <f>IF(ISNUMBER(SEARCH(S$1,$D63)),MAX(E$1:E62)+1)</f>
        <v>0</v>
      </c>
      <c r="F63" s="12">
        <f>IF(ISNUMBER(SEARCH(T$1,$D63)),MAX(F$1:F62)+1)</f>
        <v>15</v>
      </c>
      <c r="G63" s="12" t="b">
        <f>IF(ISNUMBER(SEARCH(U$1,$D63)),MAX(G$1:G62)+1)</f>
        <v>0</v>
      </c>
      <c r="H63" s="12" t="b">
        <f>IF(ISNUMBER(SEARCH(V$1,$D63)),MAX(H$1:H62)+1)</f>
        <v>0</v>
      </c>
      <c r="I63" s="12" t="b">
        <f>IF(ISNUMBER(SEARCH(W$1,$D63)),MAX(I$1:I62)+1)</f>
        <v>0</v>
      </c>
      <c r="J63" s="12" t="b">
        <f>IF(ISNUMBER(SEARCH(X$1,$D63)),MAX(J$1:J62)+1)</f>
        <v>0</v>
      </c>
      <c r="K63" s="12" t="b">
        <f>IF(ISNUMBER(SEARCH(Y$1,$D63)),MAX(K$1:K62)+1)</f>
        <v>0</v>
      </c>
      <c r="L63" s="12">
        <f>IF(ISNUMBER(SEARCH(Z$1,$D63)),MAX(L$1:L62)+1)</f>
        <v>15</v>
      </c>
      <c r="M63" s="12" t="b">
        <f>IF(ISNUMBER(SEARCH(AA$1,$D63)),MAX(M$1:M62)+1)</f>
        <v>0</v>
      </c>
      <c r="N63" s="12" t="b">
        <f>IF(ISNUMBER(SEARCH(AB$1,$D63)),MAX(N$1:N62)+1)</f>
        <v>0</v>
      </c>
      <c r="O63" s="12" t="b">
        <f>IF(ISNUMBER(SEARCH(AC$1,$D63)),MAX(O$1:O62)+1)</f>
        <v>0</v>
      </c>
      <c r="P63" s="12" t="b">
        <f>IF(ISNUMBER(SEARCH(AD$1,$D63)),MAX(P$1:P62)+1)</f>
        <v>0</v>
      </c>
      <c r="Q63" s="12" t="str">
        <f>'AB Touchpoint System Workbook'!K74</f>
        <v>Client 62</v>
      </c>
      <c r="R63" s="13">
        <f t="shared" si="1"/>
        <v>62</v>
      </c>
      <c r="S63" s="7" t="str">
        <f>IFERROR(VLOOKUP($R63,E:$Q,13,0),"")</f>
        <v/>
      </c>
      <c r="T63" s="7" t="str">
        <f>IFERROR(VLOOKUP($R63,F:$Q,12,0),"")</f>
        <v/>
      </c>
      <c r="U63" s="7" t="str">
        <f>IFERROR(VLOOKUP($R63,G:$Q,11,0),"")</f>
        <v/>
      </c>
      <c r="V63" s="7" t="str">
        <f>IFERROR(VLOOKUP($R63,H:$Q,10,0),"")</f>
        <v/>
      </c>
      <c r="W63" s="7" t="str">
        <f>IFERROR(VLOOKUP($R63,I:$Q,9,0),"")</f>
        <v/>
      </c>
      <c r="X63" s="7" t="str">
        <f>IFERROR(VLOOKUP($R63,J:$Q,8,0),"")</f>
        <v/>
      </c>
      <c r="Y63" s="7" t="str">
        <f>IFERROR(VLOOKUP($R63,K:$Q,7,0),"")</f>
        <v/>
      </c>
      <c r="Z63" s="7" t="str">
        <f>IFERROR(VLOOKUP($R63,L:$Q,6,0),"")</f>
        <v/>
      </c>
      <c r="AA63" s="7" t="str">
        <f>IFERROR(VLOOKUP($R63,M:$Q,5,0),"")</f>
        <v/>
      </c>
      <c r="AB63" s="7" t="str">
        <f>IFERROR(VLOOKUP($R63,N:$Q,4,0),"")</f>
        <v/>
      </c>
      <c r="AC63" s="7" t="str">
        <f>IFERROR(VLOOKUP($R63,O:$Q,3,0),"")</f>
        <v/>
      </c>
      <c r="AD63" s="7" t="str">
        <f>IFERROR(VLOOKUP($R63,P:$Q,2,0),"")</f>
        <v/>
      </c>
    </row>
    <row r="64" spans="1:30" x14ac:dyDescent="0.15">
      <c r="A64" s="9">
        <f>'AB Touchpoint System Workbook'!Z75</f>
        <v>43160</v>
      </c>
      <c r="B64" s="7">
        <f t="shared" si="0"/>
        <v>3</v>
      </c>
      <c r="C64" s="12" t="str">
        <f>IF('AB Touchpoint System Workbook'!J75="A",VLOOKUP($B64,Reference!$A$93:B$104,2,0),IF('AB Touchpoint System Workbook'!J75="b",VLOOKUP($B64,Reference!$A$93:C$104,3,0),""))</f>
        <v>MarchSeptember</v>
      </c>
      <c r="D64" s="12" t="str">
        <f>IF('AB Touchpoint System Workbook'!J75="A",Q64&amp;C64,IF('AB Touchpoint System Workbook'!J75="b",Q64&amp;C64,""))</f>
        <v>Client 63MarchSeptember</v>
      </c>
      <c r="E64" s="12" t="b">
        <f>IF(ISNUMBER(SEARCH(S$1,$D64)),MAX(E$1:E63)+1)</f>
        <v>0</v>
      </c>
      <c r="F64" s="12" t="b">
        <f>IF(ISNUMBER(SEARCH(T$1,$D64)),MAX(F$1:F63)+1)</f>
        <v>0</v>
      </c>
      <c r="G64" s="12">
        <f>IF(ISNUMBER(SEARCH(U$1,$D64)),MAX(G$1:G63)+1)</f>
        <v>14</v>
      </c>
      <c r="H64" s="12" t="b">
        <f>IF(ISNUMBER(SEARCH(V$1,$D64)),MAX(H$1:H63)+1)</f>
        <v>0</v>
      </c>
      <c r="I64" s="12" t="b">
        <f>IF(ISNUMBER(SEARCH(W$1,$D64)),MAX(I$1:I63)+1)</f>
        <v>0</v>
      </c>
      <c r="J64" s="12" t="b">
        <f>IF(ISNUMBER(SEARCH(X$1,$D64)),MAX(J$1:J63)+1)</f>
        <v>0</v>
      </c>
      <c r="K64" s="12" t="b">
        <f>IF(ISNUMBER(SEARCH(Y$1,$D64)),MAX(K$1:K63)+1)</f>
        <v>0</v>
      </c>
      <c r="L64" s="12" t="b">
        <f>IF(ISNUMBER(SEARCH(Z$1,$D64)),MAX(L$1:L63)+1)</f>
        <v>0</v>
      </c>
      <c r="M64" s="12">
        <f>IF(ISNUMBER(SEARCH(AA$1,$D64)),MAX(M$1:M63)+1)</f>
        <v>14</v>
      </c>
      <c r="N64" s="12" t="b">
        <f>IF(ISNUMBER(SEARCH(AB$1,$D64)),MAX(N$1:N63)+1)</f>
        <v>0</v>
      </c>
      <c r="O64" s="12" t="b">
        <f>IF(ISNUMBER(SEARCH(AC$1,$D64)),MAX(O$1:O63)+1)</f>
        <v>0</v>
      </c>
      <c r="P64" s="12" t="b">
        <f>IF(ISNUMBER(SEARCH(AD$1,$D64)),MAX(P$1:P63)+1)</f>
        <v>0</v>
      </c>
      <c r="Q64" s="12" t="str">
        <f>'AB Touchpoint System Workbook'!K75</f>
        <v>Client 63</v>
      </c>
      <c r="R64" s="13">
        <f t="shared" si="1"/>
        <v>63</v>
      </c>
      <c r="S64" s="7" t="str">
        <f>IFERROR(VLOOKUP($R64,E:$Q,13,0),"")</f>
        <v/>
      </c>
      <c r="T64" s="7" t="str">
        <f>IFERROR(VLOOKUP($R64,F:$Q,12,0),"")</f>
        <v/>
      </c>
      <c r="U64" s="7" t="str">
        <f>IFERROR(VLOOKUP($R64,G:$Q,11,0),"")</f>
        <v/>
      </c>
      <c r="V64" s="7" t="str">
        <f>IFERROR(VLOOKUP($R64,H:$Q,10,0),"")</f>
        <v/>
      </c>
      <c r="W64" s="7" t="str">
        <f>IFERROR(VLOOKUP($R64,I:$Q,9,0),"")</f>
        <v/>
      </c>
      <c r="X64" s="7" t="str">
        <f>IFERROR(VLOOKUP($R64,J:$Q,8,0),"")</f>
        <v/>
      </c>
      <c r="Y64" s="7" t="str">
        <f>IFERROR(VLOOKUP($R64,K:$Q,7,0),"")</f>
        <v/>
      </c>
      <c r="Z64" s="7" t="str">
        <f>IFERROR(VLOOKUP($R64,L:$Q,6,0),"")</f>
        <v/>
      </c>
      <c r="AA64" s="7" t="str">
        <f>IFERROR(VLOOKUP($R64,M:$Q,5,0),"")</f>
        <v/>
      </c>
      <c r="AB64" s="7" t="str">
        <f>IFERROR(VLOOKUP($R64,N:$Q,4,0),"")</f>
        <v/>
      </c>
      <c r="AC64" s="7" t="str">
        <f>IFERROR(VLOOKUP($R64,O:$Q,3,0),"")</f>
        <v/>
      </c>
      <c r="AD64" s="7" t="str">
        <f>IFERROR(VLOOKUP($R64,P:$Q,2,0),"")</f>
        <v/>
      </c>
    </row>
    <row r="65" spans="1:30" x14ac:dyDescent="0.15">
      <c r="A65" s="9">
        <f>'AB Touchpoint System Workbook'!Z76</f>
        <v>43191</v>
      </c>
      <c r="B65" s="7">
        <f t="shared" si="0"/>
        <v>4</v>
      </c>
      <c r="C65" s="12" t="str">
        <f>IF('AB Touchpoint System Workbook'!J76="A",VLOOKUP($B65,Reference!$A$93:B$104,2,0),IF('AB Touchpoint System Workbook'!J76="b",VLOOKUP($B65,Reference!$A$93:C$104,3,0),""))</f>
        <v>AprilOctober</v>
      </c>
      <c r="D65" s="12" t="str">
        <f>IF('AB Touchpoint System Workbook'!J76="A",Q65&amp;C65,IF('AB Touchpoint System Workbook'!J76="b",Q65&amp;C65,""))</f>
        <v>Client 64AprilOctober</v>
      </c>
      <c r="E65" s="12" t="b">
        <f>IF(ISNUMBER(SEARCH(S$1,$D65)),MAX(E$1:E64)+1)</f>
        <v>0</v>
      </c>
      <c r="F65" s="12" t="b">
        <f>IF(ISNUMBER(SEARCH(T$1,$D65)),MAX(F$1:F64)+1)</f>
        <v>0</v>
      </c>
      <c r="G65" s="12" t="b">
        <f>IF(ISNUMBER(SEARCH(U$1,$D65)),MAX(G$1:G64)+1)</f>
        <v>0</v>
      </c>
      <c r="H65" s="12">
        <f>IF(ISNUMBER(SEARCH(V$1,$D65)),MAX(H$1:H64)+1)</f>
        <v>15</v>
      </c>
      <c r="I65" s="12" t="b">
        <f>IF(ISNUMBER(SEARCH(W$1,$D65)),MAX(I$1:I64)+1)</f>
        <v>0</v>
      </c>
      <c r="J65" s="12" t="b">
        <f>IF(ISNUMBER(SEARCH(X$1,$D65)),MAX(J$1:J64)+1)</f>
        <v>0</v>
      </c>
      <c r="K65" s="12" t="b">
        <f>IF(ISNUMBER(SEARCH(Y$1,$D65)),MAX(K$1:K64)+1)</f>
        <v>0</v>
      </c>
      <c r="L65" s="12" t="b">
        <f>IF(ISNUMBER(SEARCH(Z$1,$D65)),MAX(L$1:L64)+1)</f>
        <v>0</v>
      </c>
      <c r="M65" s="12" t="b">
        <f>IF(ISNUMBER(SEARCH(AA$1,$D65)),MAX(M$1:M64)+1)</f>
        <v>0</v>
      </c>
      <c r="N65" s="12">
        <f>IF(ISNUMBER(SEARCH(AB$1,$D65)),MAX(N$1:N64)+1)</f>
        <v>15</v>
      </c>
      <c r="O65" s="12" t="b">
        <f>IF(ISNUMBER(SEARCH(AC$1,$D65)),MAX(O$1:O64)+1)</f>
        <v>0</v>
      </c>
      <c r="P65" s="12" t="b">
        <f>IF(ISNUMBER(SEARCH(AD$1,$D65)),MAX(P$1:P64)+1)</f>
        <v>0</v>
      </c>
      <c r="Q65" s="12" t="str">
        <f>'AB Touchpoint System Workbook'!K76</f>
        <v>Client 64</v>
      </c>
      <c r="R65" s="13">
        <f t="shared" si="1"/>
        <v>64</v>
      </c>
      <c r="S65" s="7" t="str">
        <f>IFERROR(VLOOKUP($R65,E:$Q,13,0),"")</f>
        <v/>
      </c>
      <c r="T65" s="7" t="str">
        <f>IFERROR(VLOOKUP($R65,F:$Q,12,0),"")</f>
        <v/>
      </c>
      <c r="U65" s="7" t="str">
        <f>IFERROR(VLOOKUP($R65,G:$Q,11,0),"")</f>
        <v/>
      </c>
      <c r="V65" s="7" t="str">
        <f>IFERROR(VLOOKUP($R65,H:$Q,10,0),"")</f>
        <v/>
      </c>
      <c r="W65" s="7" t="str">
        <f>IFERROR(VLOOKUP($R65,I:$Q,9,0),"")</f>
        <v/>
      </c>
      <c r="X65" s="7" t="str">
        <f>IFERROR(VLOOKUP($R65,J:$Q,8,0),"")</f>
        <v/>
      </c>
      <c r="Y65" s="7" t="str">
        <f>IFERROR(VLOOKUP($R65,K:$Q,7,0),"")</f>
        <v/>
      </c>
      <c r="Z65" s="7" t="str">
        <f>IFERROR(VLOOKUP($R65,L:$Q,6,0),"")</f>
        <v/>
      </c>
      <c r="AA65" s="7" t="str">
        <f>IFERROR(VLOOKUP($R65,M:$Q,5,0),"")</f>
        <v/>
      </c>
      <c r="AB65" s="7" t="str">
        <f>IFERROR(VLOOKUP($R65,N:$Q,4,0),"")</f>
        <v/>
      </c>
      <c r="AC65" s="7" t="str">
        <f>IFERROR(VLOOKUP($R65,O:$Q,3,0),"")</f>
        <v/>
      </c>
      <c r="AD65" s="7" t="str">
        <f>IFERROR(VLOOKUP($R65,P:$Q,2,0),"")</f>
        <v/>
      </c>
    </row>
    <row r="66" spans="1:30" x14ac:dyDescent="0.15">
      <c r="A66" s="9">
        <f>'AB Touchpoint System Workbook'!Z77</f>
        <v>43221</v>
      </c>
      <c r="B66" s="7">
        <f t="shared" si="0"/>
        <v>5</v>
      </c>
      <c r="C66" s="12" t="str">
        <f>IF('AB Touchpoint System Workbook'!J77="A",VLOOKUP($B66,Reference!$A$93:B$104,2,0),IF('AB Touchpoint System Workbook'!J77="b",VLOOKUP($B66,Reference!$A$93:C$104,3,0),""))</f>
        <v>MayNovember</v>
      </c>
      <c r="D66" s="12" t="str">
        <f>IF('AB Touchpoint System Workbook'!J77="A",Q66&amp;C66,IF('AB Touchpoint System Workbook'!J77="b",Q66&amp;C66,""))</f>
        <v>Client 65MayNovember</v>
      </c>
      <c r="E66" s="12" t="b">
        <f>IF(ISNUMBER(SEARCH(S$1,$D66)),MAX(E$1:E65)+1)</f>
        <v>0</v>
      </c>
      <c r="F66" s="12" t="b">
        <f>IF(ISNUMBER(SEARCH(T$1,$D66)),MAX(F$1:F65)+1)</f>
        <v>0</v>
      </c>
      <c r="G66" s="12" t="b">
        <f>IF(ISNUMBER(SEARCH(U$1,$D66)),MAX(G$1:G65)+1)</f>
        <v>0</v>
      </c>
      <c r="H66" s="12" t="b">
        <f>IF(ISNUMBER(SEARCH(V$1,$D66)),MAX(H$1:H65)+1)</f>
        <v>0</v>
      </c>
      <c r="I66" s="12">
        <f>IF(ISNUMBER(SEARCH(W$1,$D66)),MAX(I$1:I65)+1)</f>
        <v>14</v>
      </c>
      <c r="J66" s="12" t="b">
        <f>IF(ISNUMBER(SEARCH(X$1,$D66)),MAX(J$1:J65)+1)</f>
        <v>0</v>
      </c>
      <c r="K66" s="12" t="b">
        <f>IF(ISNUMBER(SEARCH(Y$1,$D66)),MAX(K$1:K65)+1)</f>
        <v>0</v>
      </c>
      <c r="L66" s="12" t="b">
        <f>IF(ISNUMBER(SEARCH(Z$1,$D66)),MAX(L$1:L65)+1)</f>
        <v>0</v>
      </c>
      <c r="M66" s="12" t="b">
        <f>IF(ISNUMBER(SEARCH(AA$1,$D66)),MAX(M$1:M65)+1)</f>
        <v>0</v>
      </c>
      <c r="N66" s="12" t="b">
        <f>IF(ISNUMBER(SEARCH(AB$1,$D66)),MAX(N$1:N65)+1)</f>
        <v>0</v>
      </c>
      <c r="O66" s="12">
        <f>IF(ISNUMBER(SEARCH(AC$1,$D66)),MAX(O$1:O65)+1)</f>
        <v>14</v>
      </c>
      <c r="P66" s="12" t="b">
        <f>IF(ISNUMBER(SEARCH(AD$1,$D66)),MAX(P$1:P65)+1)</f>
        <v>0</v>
      </c>
      <c r="Q66" s="12" t="str">
        <f>'AB Touchpoint System Workbook'!K77</f>
        <v>Client 65</v>
      </c>
      <c r="R66" s="13">
        <f t="shared" si="1"/>
        <v>65</v>
      </c>
      <c r="S66" s="7" t="str">
        <f>IFERROR(VLOOKUP($R66,E:$Q,13,0),"")</f>
        <v/>
      </c>
      <c r="T66" s="7" t="str">
        <f>IFERROR(VLOOKUP($R66,F:$Q,12,0),"")</f>
        <v/>
      </c>
      <c r="U66" s="7" t="str">
        <f>IFERROR(VLOOKUP($R66,G:$Q,11,0),"")</f>
        <v/>
      </c>
      <c r="V66" s="7" t="str">
        <f>IFERROR(VLOOKUP($R66,H:$Q,10,0),"")</f>
        <v/>
      </c>
      <c r="W66" s="7" t="str">
        <f>IFERROR(VLOOKUP($R66,I:$Q,9,0),"")</f>
        <v/>
      </c>
      <c r="X66" s="7" t="str">
        <f>IFERROR(VLOOKUP($R66,J:$Q,8,0),"")</f>
        <v/>
      </c>
      <c r="Y66" s="7" t="str">
        <f>IFERROR(VLOOKUP($R66,K:$Q,7,0),"")</f>
        <v/>
      </c>
      <c r="Z66" s="7" t="str">
        <f>IFERROR(VLOOKUP($R66,L:$Q,6,0),"")</f>
        <v/>
      </c>
      <c r="AA66" s="7" t="str">
        <f>IFERROR(VLOOKUP($R66,M:$Q,5,0),"")</f>
        <v/>
      </c>
      <c r="AB66" s="7" t="str">
        <f>IFERROR(VLOOKUP($R66,N:$Q,4,0),"")</f>
        <v/>
      </c>
      <c r="AC66" s="7" t="str">
        <f>IFERROR(VLOOKUP($R66,O:$Q,3,0),"")</f>
        <v/>
      </c>
      <c r="AD66" s="7" t="str">
        <f>IFERROR(VLOOKUP($R66,P:$Q,2,0),"")</f>
        <v/>
      </c>
    </row>
    <row r="67" spans="1:30" x14ac:dyDescent="0.15">
      <c r="A67" s="9">
        <f>'AB Touchpoint System Workbook'!Z78</f>
        <v>43252</v>
      </c>
      <c r="B67" s="7">
        <f t="shared" ref="B67:B130" si="2">MONTH(A67)</f>
        <v>6</v>
      </c>
      <c r="C67" s="12" t="str">
        <f>IF('AB Touchpoint System Workbook'!J78="A",VLOOKUP($B67,Reference!$A$93:B$104,2,0),IF('AB Touchpoint System Workbook'!J78="b",VLOOKUP($B67,Reference!$A$93:C$104,3,0),""))</f>
        <v>JuneDecember</v>
      </c>
      <c r="D67" s="12" t="str">
        <f>IF('AB Touchpoint System Workbook'!J78="A",Q67&amp;C67,IF('AB Touchpoint System Workbook'!J78="b",Q67&amp;C67,""))</f>
        <v>Client 66JuneDecember</v>
      </c>
      <c r="E67" s="12" t="b">
        <f>IF(ISNUMBER(SEARCH(S$1,$D67)),MAX(E$1:E66)+1)</f>
        <v>0</v>
      </c>
      <c r="F67" s="12" t="b">
        <f>IF(ISNUMBER(SEARCH(T$1,$D67)),MAX(F$1:F66)+1)</f>
        <v>0</v>
      </c>
      <c r="G67" s="12" t="b">
        <f>IF(ISNUMBER(SEARCH(U$1,$D67)),MAX(G$1:G66)+1)</f>
        <v>0</v>
      </c>
      <c r="H67" s="12" t="b">
        <f>IF(ISNUMBER(SEARCH(V$1,$D67)),MAX(H$1:H66)+1)</f>
        <v>0</v>
      </c>
      <c r="I67" s="12" t="b">
        <f>IF(ISNUMBER(SEARCH(W$1,$D67)),MAX(I$1:I66)+1)</f>
        <v>0</v>
      </c>
      <c r="J67" s="12">
        <f>IF(ISNUMBER(SEARCH(X$1,$D67)),MAX(J$1:J66)+1)</f>
        <v>14</v>
      </c>
      <c r="K67" s="12" t="b">
        <f>IF(ISNUMBER(SEARCH(Y$1,$D67)),MAX(K$1:K66)+1)</f>
        <v>0</v>
      </c>
      <c r="L67" s="12" t="b">
        <f>IF(ISNUMBER(SEARCH(Z$1,$D67)),MAX(L$1:L66)+1)</f>
        <v>0</v>
      </c>
      <c r="M67" s="12" t="b">
        <f>IF(ISNUMBER(SEARCH(AA$1,$D67)),MAX(M$1:M66)+1)</f>
        <v>0</v>
      </c>
      <c r="N67" s="12" t="b">
        <f>IF(ISNUMBER(SEARCH(AB$1,$D67)),MAX(N$1:N66)+1)</f>
        <v>0</v>
      </c>
      <c r="O67" s="12" t="b">
        <f>IF(ISNUMBER(SEARCH(AC$1,$D67)),MAX(O$1:O66)+1)</f>
        <v>0</v>
      </c>
      <c r="P67" s="12">
        <f>IF(ISNUMBER(SEARCH(AD$1,$D67)),MAX(P$1:P66)+1)</f>
        <v>14</v>
      </c>
      <c r="Q67" s="12" t="str">
        <f>'AB Touchpoint System Workbook'!K78</f>
        <v>Client 66</v>
      </c>
      <c r="R67" s="13">
        <f t="shared" si="1"/>
        <v>66</v>
      </c>
      <c r="S67" s="7" t="str">
        <f>IFERROR(VLOOKUP($R67,E:$Q,13,0),"")</f>
        <v/>
      </c>
      <c r="T67" s="7" t="str">
        <f>IFERROR(VLOOKUP($R67,F:$Q,12,0),"")</f>
        <v/>
      </c>
      <c r="U67" s="7" t="str">
        <f>IFERROR(VLOOKUP($R67,G:$Q,11,0),"")</f>
        <v/>
      </c>
      <c r="V67" s="7" t="str">
        <f>IFERROR(VLOOKUP($R67,H:$Q,10,0),"")</f>
        <v/>
      </c>
      <c r="W67" s="7" t="str">
        <f>IFERROR(VLOOKUP($R67,I:$Q,9,0),"")</f>
        <v/>
      </c>
      <c r="X67" s="7" t="str">
        <f>IFERROR(VLOOKUP($R67,J:$Q,8,0),"")</f>
        <v/>
      </c>
      <c r="Y67" s="7" t="str">
        <f>IFERROR(VLOOKUP($R67,K:$Q,7,0),"")</f>
        <v/>
      </c>
      <c r="Z67" s="7" t="str">
        <f>IFERROR(VLOOKUP($R67,L:$Q,6,0),"")</f>
        <v/>
      </c>
      <c r="AA67" s="7" t="str">
        <f>IFERROR(VLOOKUP($R67,M:$Q,5,0),"")</f>
        <v/>
      </c>
      <c r="AB67" s="7" t="str">
        <f>IFERROR(VLOOKUP($R67,N:$Q,4,0),"")</f>
        <v/>
      </c>
      <c r="AC67" s="7" t="str">
        <f>IFERROR(VLOOKUP($R67,O:$Q,3,0),"")</f>
        <v/>
      </c>
      <c r="AD67" s="7" t="str">
        <f>IFERROR(VLOOKUP($R67,P:$Q,2,0),"")</f>
        <v/>
      </c>
    </row>
    <row r="68" spans="1:30" x14ac:dyDescent="0.15">
      <c r="A68" s="9">
        <f>'AB Touchpoint System Workbook'!Z79</f>
        <v>43282</v>
      </c>
      <c r="B68" s="7">
        <f t="shared" si="2"/>
        <v>7</v>
      </c>
      <c r="C68" s="12" t="str">
        <f>IF('AB Touchpoint System Workbook'!J79="A",VLOOKUP($B68,Reference!$A$93:B$104,2,0),IF('AB Touchpoint System Workbook'!J79="b",VLOOKUP($B68,Reference!$A$93:C$104,3,0),""))</f>
        <v>JulyJanuary</v>
      </c>
      <c r="D68" s="12" t="str">
        <f>IF('AB Touchpoint System Workbook'!J79="A",Q68&amp;C68,IF('AB Touchpoint System Workbook'!J79="b",Q68&amp;C68,""))</f>
        <v>Client 67JulyJanuary</v>
      </c>
      <c r="E68" s="12">
        <f>IF(ISNUMBER(SEARCH(S$1,$D68)),MAX(E$1:E67)+1)</f>
        <v>14</v>
      </c>
      <c r="F68" s="12" t="b">
        <f>IF(ISNUMBER(SEARCH(T$1,$D68)),MAX(F$1:F67)+1)</f>
        <v>0</v>
      </c>
      <c r="G68" s="12" t="b">
        <f>IF(ISNUMBER(SEARCH(U$1,$D68)),MAX(G$1:G67)+1)</f>
        <v>0</v>
      </c>
      <c r="H68" s="12" t="b">
        <f>IF(ISNUMBER(SEARCH(V$1,$D68)),MAX(H$1:H67)+1)</f>
        <v>0</v>
      </c>
      <c r="I68" s="12" t="b">
        <f>IF(ISNUMBER(SEARCH(W$1,$D68)),MAX(I$1:I67)+1)</f>
        <v>0</v>
      </c>
      <c r="J68" s="12" t="b">
        <f>IF(ISNUMBER(SEARCH(X$1,$D68)),MAX(J$1:J67)+1)</f>
        <v>0</v>
      </c>
      <c r="K68" s="12">
        <f>IF(ISNUMBER(SEARCH(Y$1,$D68)),MAX(K$1:K67)+1)</f>
        <v>14</v>
      </c>
      <c r="L68" s="12" t="b">
        <f>IF(ISNUMBER(SEARCH(Z$1,$D68)),MAX(L$1:L67)+1)</f>
        <v>0</v>
      </c>
      <c r="M68" s="12" t="b">
        <f>IF(ISNUMBER(SEARCH(AA$1,$D68)),MAX(M$1:M67)+1)</f>
        <v>0</v>
      </c>
      <c r="N68" s="12" t="b">
        <f>IF(ISNUMBER(SEARCH(AB$1,$D68)),MAX(N$1:N67)+1)</f>
        <v>0</v>
      </c>
      <c r="O68" s="12" t="b">
        <f>IF(ISNUMBER(SEARCH(AC$1,$D68)),MAX(O$1:O67)+1)</f>
        <v>0</v>
      </c>
      <c r="P68" s="12" t="b">
        <f>IF(ISNUMBER(SEARCH(AD$1,$D68)),MAX(P$1:P67)+1)</f>
        <v>0</v>
      </c>
      <c r="Q68" s="12" t="str">
        <f>'AB Touchpoint System Workbook'!K79</f>
        <v>Client 67</v>
      </c>
      <c r="R68" s="13">
        <f t="shared" ref="R68:R131" si="3">R67+1</f>
        <v>67</v>
      </c>
      <c r="S68" s="7" t="str">
        <f>IFERROR(VLOOKUP($R68,E:$Q,13,0),"")</f>
        <v/>
      </c>
      <c r="T68" s="7" t="str">
        <f>IFERROR(VLOOKUP($R68,F:$Q,12,0),"")</f>
        <v/>
      </c>
      <c r="U68" s="7" t="str">
        <f>IFERROR(VLOOKUP($R68,G:$Q,11,0),"")</f>
        <v/>
      </c>
      <c r="V68" s="7" t="str">
        <f>IFERROR(VLOOKUP($R68,H:$Q,10,0),"")</f>
        <v/>
      </c>
      <c r="W68" s="7" t="str">
        <f>IFERROR(VLOOKUP($R68,I:$Q,9,0),"")</f>
        <v/>
      </c>
      <c r="X68" s="7" t="str">
        <f>IFERROR(VLOOKUP($R68,J:$Q,8,0),"")</f>
        <v/>
      </c>
      <c r="Y68" s="7" t="str">
        <f>IFERROR(VLOOKUP($R68,K:$Q,7,0),"")</f>
        <v/>
      </c>
      <c r="Z68" s="7" t="str">
        <f>IFERROR(VLOOKUP($R68,L:$Q,6,0),"")</f>
        <v/>
      </c>
      <c r="AA68" s="7" t="str">
        <f>IFERROR(VLOOKUP($R68,M:$Q,5,0),"")</f>
        <v/>
      </c>
      <c r="AB68" s="7" t="str">
        <f>IFERROR(VLOOKUP($R68,N:$Q,4,0),"")</f>
        <v/>
      </c>
      <c r="AC68" s="7" t="str">
        <f>IFERROR(VLOOKUP($R68,O:$Q,3,0),"")</f>
        <v/>
      </c>
      <c r="AD68" s="7" t="str">
        <f>IFERROR(VLOOKUP($R68,P:$Q,2,0),"")</f>
        <v/>
      </c>
    </row>
    <row r="69" spans="1:30" x14ac:dyDescent="0.15">
      <c r="A69" s="9">
        <f>'AB Touchpoint System Workbook'!Z80</f>
        <v>43313</v>
      </c>
      <c r="B69" s="7">
        <f t="shared" si="2"/>
        <v>8</v>
      </c>
      <c r="C69" s="12" t="str">
        <f>IF('AB Touchpoint System Workbook'!J80="A",VLOOKUP($B69,Reference!$A$93:B$104,2,0),IF('AB Touchpoint System Workbook'!J80="b",VLOOKUP($B69,Reference!$A$93:C$104,3,0),""))</f>
        <v>AugustFebruary</v>
      </c>
      <c r="D69" s="12" t="str">
        <f>IF('AB Touchpoint System Workbook'!J80="A",Q69&amp;C69,IF('AB Touchpoint System Workbook'!J80="b",Q69&amp;C69,""))</f>
        <v>Client 68AugustFebruary</v>
      </c>
      <c r="E69" s="12" t="b">
        <f>IF(ISNUMBER(SEARCH(S$1,$D69)),MAX(E$1:E68)+1)</f>
        <v>0</v>
      </c>
      <c r="F69" s="12">
        <f>IF(ISNUMBER(SEARCH(T$1,$D69)),MAX(F$1:F68)+1)</f>
        <v>16</v>
      </c>
      <c r="G69" s="12" t="b">
        <f>IF(ISNUMBER(SEARCH(U$1,$D69)),MAX(G$1:G68)+1)</f>
        <v>0</v>
      </c>
      <c r="H69" s="12" t="b">
        <f>IF(ISNUMBER(SEARCH(V$1,$D69)),MAX(H$1:H68)+1)</f>
        <v>0</v>
      </c>
      <c r="I69" s="12" t="b">
        <f>IF(ISNUMBER(SEARCH(W$1,$D69)),MAX(I$1:I68)+1)</f>
        <v>0</v>
      </c>
      <c r="J69" s="12" t="b">
        <f>IF(ISNUMBER(SEARCH(X$1,$D69)),MAX(J$1:J68)+1)</f>
        <v>0</v>
      </c>
      <c r="K69" s="12" t="b">
        <f>IF(ISNUMBER(SEARCH(Y$1,$D69)),MAX(K$1:K68)+1)</f>
        <v>0</v>
      </c>
      <c r="L69" s="12">
        <f>IF(ISNUMBER(SEARCH(Z$1,$D69)),MAX(L$1:L68)+1)</f>
        <v>16</v>
      </c>
      <c r="M69" s="12" t="b">
        <f>IF(ISNUMBER(SEARCH(AA$1,$D69)),MAX(M$1:M68)+1)</f>
        <v>0</v>
      </c>
      <c r="N69" s="12" t="b">
        <f>IF(ISNUMBER(SEARCH(AB$1,$D69)),MAX(N$1:N68)+1)</f>
        <v>0</v>
      </c>
      <c r="O69" s="12" t="b">
        <f>IF(ISNUMBER(SEARCH(AC$1,$D69)),MAX(O$1:O68)+1)</f>
        <v>0</v>
      </c>
      <c r="P69" s="12" t="b">
        <f>IF(ISNUMBER(SEARCH(AD$1,$D69)),MAX(P$1:P68)+1)</f>
        <v>0</v>
      </c>
      <c r="Q69" s="12" t="str">
        <f>'AB Touchpoint System Workbook'!K80</f>
        <v>Client 68</v>
      </c>
      <c r="R69" s="13">
        <f t="shared" si="3"/>
        <v>68</v>
      </c>
      <c r="S69" s="7" t="str">
        <f>IFERROR(VLOOKUP($R69,E:$Q,13,0),"")</f>
        <v/>
      </c>
      <c r="T69" s="7" t="str">
        <f>IFERROR(VLOOKUP($R69,F:$Q,12,0),"")</f>
        <v/>
      </c>
      <c r="U69" s="7" t="str">
        <f>IFERROR(VLOOKUP($R69,G:$Q,11,0),"")</f>
        <v/>
      </c>
      <c r="V69" s="7" t="str">
        <f>IFERROR(VLOOKUP($R69,H:$Q,10,0),"")</f>
        <v/>
      </c>
      <c r="W69" s="7" t="str">
        <f>IFERROR(VLOOKUP($R69,I:$Q,9,0),"")</f>
        <v/>
      </c>
      <c r="X69" s="7" t="str">
        <f>IFERROR(VLOOKUP($R69,J:$Q,8,0),"")</f>
        <v/>
      </c>
      <c r="Y69" s="7" t="str">
        <f>IFERROR(VLOOKUP($R69,K:$Q,7,0),"")</f>
        <v/>
      </c>
      <c r="Z69" s="7" t="str">
        <f>IFERROR(VLOOKUP($R69,L:$Q,6,0),"")</f>
        <v/>
      </c>
      <c r="AA69" s="7" t="str">
        <f>IFERROR(VLOOKUP($R69,M:$Q,5,0),"")</f>
        <v/>
      </c>
      <c r="AB69" s="7" t="str">
        <f>IFERROR(VLOOKUP($R69,N:$Q,4,0),"")</f>
        <v/>
      </c>
      <c r="AC69" s="7" t="str">
        <f>IFERROR(VLOOKUP($R69,O:$Q,3,0),"")</f>
        <v/>
      </c>
      <c r="AD69" s="7" t="str">
        <f>IFERROR(VLOOKUP($R69,P:$Q,2,0),"")</f>
        <v/>
      </c>
    </row>
    <row r="70" spans="1:30" x14ac:dyDescent="0.15">
      <c r="A70" s="9">
        <f>'AB Touchpoint System Workbook'!Z81</f>
        <v>43344</v>
      </c>
      <c r="B70" s="7">
        <f t="shared" si="2"/>
        <v>9</v>
      </c>
      <c r="C70" s="12" t="str">
        <f>IF('AB Touchpoint System Workbook'!J81="A",VLOOKUP($B70,Reference!$A$93:B$104,2,0),IF('AB Touchpoint System Workbook'!J81="b",VLOOKUP($B70,Reference!$A$93:C$104,3,0),""))</f>
        <v>SeptemberMarch</v>
      </c>
      <c r="D70" s="12" t="str">
        <f>IF('AB Touchpoint System Workbook'!J81="A",Q70&amp;C70,IF('AB Touchpoint System Workbook'!J81="b",Q70&amp;C70,""))</f>
        <v>Client 69SeptemberMarch</v>
      </c>
      <c r="E70" s="12" t="b">
        <f>IF(ISNUMBER(SEARCH(S$1,$D70)),MAX(E$1:E69)+1)</f>
        <v>0</v>
      </c>
      <c r="F70" s="12" t="b">
        <f>IF(ISNUMBER(SEARCH(T$1,$D70)),MAX(F$1:F69)+1)</f>
        <v>0</v>
      </c>
      <c r="G70" s="12">
        <f>IF(ISNUMBER(SEARCH(U$1,$D70)),MAX(G$1:G69)+1)</f>
        <v>15</v>
      </c>
      <c r="H70" s="12" t="b">
        <f>IF(ISNUMBER(SEARCH(V$1,$D70)),MAX(H$1:H69)+1)</f>
        <v>0</v>
      </c>
      <c r="I70" s="12" t="b">
        <f>IF(ISNUMBER(SEARCH(W$1,$D70)),MAX(I$1:I69)+1)</f>
        <v>0</v>
      </c>
      <c r="J70" s="12" t="b">
        <f>IF(ISNUMBER(SEARCH(X$1,$D70)),MAX(J$1:J69)+1)</f>
        <v>0</v>
      </c>
      <c r="K70" s="12" t="b">
        <f>IF(ISNUMBER(SEARCH(Y$1,$D70)),MAX(K$1:K69)+1)</f>
        <v>0</v>
      </c>
      <c r="L70" s="12" t="b">
        <f>IF(ISNUMBER(SEARCH(Z$1,$D70)),MAX(L$1:L69)+1)</f>
        <v>0</v>
      </c>
      <c r="M70" s="12">
        <f>IF(ISNUMBER(SEARCH(AA$1,$D70)),MAX(M$1:M69)+1)</f>
        <v>15</v>
      </c>
      <c r="N70" s="12" t="b">
        <f>IF(ISNUMBER(SEARCH(AB$1,$D70)),MAX(N$1:N69)+1)</f>
        <v>0</v>
      </c>
      <c r="O70" s="12" t="b">
        <f>IF(ISNUMBER(SEARCH(AC$1,$D70)),MAX(O$1:O69)+1)</f>
        <v>0</v>
      </c>
      <c r="P70" s="12" t="b">
        <f>IF(ISNUMBER(SEARCH(AD$1,$D70)),MAX(P$1:P69)+1)</f>
        <v>0</v>
      </c>
      <c r="Q70" s="12" t="str">
        <f>'AB Touchpoint System Workbook'!K81</f>
        <v>Client 69</v>
      </c>
      <c r="R70" s="13">
        <f t="shared" si="3"/>
        <v>69</v>
      </c>
      <c r="S70" s="7" t="str">
        <f>IFERROR(VLOOKUP($R70,E:$Q,13,0),"")</f>
        <v/>
      </c>
      <c r="T70" s="7" t="str">
        <f>IFERROR(VLOOKUP($R70,F:$Q,12,0),"")</f>
        <v/>
      </c>
      <c r="U70" s="7" t="str">
        <f>IFERROR(VLOOKUP($R70,G:$Q,11,0),"")</f>
        <v/>
      </c>
      <c r="V70" s="7" t="str">
        <f>IFERROR(VLOOKUP($R70,H:$Q,10,0),"")</f>
        <v/>
      </c>
      <c r="W70" s="7" t="str">
        <f>IFERROR(VLOOKUP($R70,I:$Q,9,0),"")</f>
        <v/>
      </c>
      <c r="X70" s="7" t="str">
        <f>IFERROR(VLOOKUP($R70,J:$Q,8,0),"")</f>
        <v/>
      </c>
      <c r="Y70" s="7" t="str">
        <f>IFERROR(VLOOKUP($R70,K:$Q,7,0),"")</f>
        <v/>
      </c>
      <c r="Z70" s="7" t="str">
        <f>IFERROR(VLOOKUP($R70,L:$Q,6,0),"")</f>
        <v/>
      </c>
      <c r="AA70" s="7" t="str">
        <f>IFERROR(VLOOKUP($R70,M:$Q,5,0),"")</f>
        <v/>
      </c>
      <c r="AB70" s="7" t="str">
        <f>IFERROR(VLOOKUP($R70,N:$Q,4,0),"")</f>
        <v/>
      </c>
      <c r="AC70" s="7" t="str">
        <f>IFERROR(VLOOKUP($R70,O:$Q,3,0),"")</f>
        <v/>
      </c>
      <c r="AD70" s="7" t="str">
        <f>IFERROR(VLOOKUP($R70,P:$Q,2,0),"")</f>
        <v/>
      </c>
    </row>
    <row r="71" spans="1:30" x14ac:dyDescent="0.15">
      <c r="A71" s="9">
        <f>'AB Touchpoint System Workbook'!Z82</f>
        <v>43374</v>
      </c>
      <c r="B71" s="7">
        <f t="shared" si="2"/>
        <v>10</v>
      </c>
      <c r="C71" s="12" t="str">
        <f>IF('AB Touchpoint System Workbook'!J82="A",VLOOKUP($B71,Reference!$A$93:B$104,2,0),IF('AB Touchpoint System Workbook'!J82="b",VLOOKUP($B71,Reference!$A$93:C$104,3,0),""))</f>
        <v>OctoberApril</v>
      </c>
      <c r="D71" s="12" t="str">
        <f>IF('AB Touchpoint System Workbook'!J82="A",Q71&amp;C71,IF('AB Touchpoint System Workbook'!J82="b",Q71&amp;C71,""))</f>
        <v>Client 70OctoberApril</v>
      </c>
      <c r="E71" s="12" t="b">
        <f>IF(ISNUMBER(SEARCH(S$1,$D71)),MAX(E$1:E70)+1)</f>
        <v>0</v>
      </c>
      <c r="F71" s="12" t="b">
        <f>IF(ISNUMBER(SEARCH(T$1,$D71)),MAX(F$1:F70)+1)</f>
        <v>0</v>
      </c>
      <c r="G71" s="12" t="b">
        <f>IF(ISNUMBER(SEARCH(U$1,$D71)),MAX(G$1:G70)+1)</f>
        <v>0</v>
      </c>
      <c r="H71" s="12">
        <f>IF(ISNUMBER(SEARCH(V$1,$D71)),MAX(H$1:H70)+1)</f>
        <v>16</v>
      </c>
      <c r="I71" s="12" t="b">
        <f>IF(ISNUMBER(SEARCH(W$1,$D71)),MAX(I$1:I70)+1)</f>
        <v>0</v>
      </c>
      <c r="J71" s="12" t="b">
        <f>IF(ISNUMBER(SEARCH(X$1,$D71)),MAX(J$1:J70)+1)</f>
        <v>0</v>
      </c>
      <c r="K71" s="12" t="b">
        <f>IF(ISNUMBER(SEARCH(Y$1,$D71)),MAX(K$1:K70)+1)</f>
        <v>0</v>
      </c>
      <c r="L71" s="12" t="b">
        <f>IF(ISNUMBER(SEARCH(Z$1,$D71)),MAX(L$1:L70)+1)</f>
        <v>0</v>
      </c>
      <c r="M71" s="12" t="b">
        <f>IF(ISNUMBER(SEARCH(AA$1,$D71)),MAX(M$1:M70)+1)</f>
        <v>0</v>
      </c>
      <c r="N71" s="12">
        <f>IF(ISNUMBER(SEARCH(AB$1,$D71)),MAX(N$1:N70)+1)</f>
        <v>16</v>
      </c>
      <c r="O71" s="12" t="b">
        <f>IF(ISNUMBER(SEARCH(AC$1,$D71)),MAX(O$1:O70)+1)</f>
        <v>0</v>
      </c>
      <c r="P71" s="12" t="b">
        <f>IF(ISNUMBER(SEARCH(AD$1,$D71)),MAX(P$1:P70)+1)</f>
        <v>0</v>
      </c>
      <c r="Q71" s="12" t="str">
        <f>'AB Touchpoint System Workbook'!K82</f>
        <v>Client 70</v>
      </c>
      <c r="R71" s="13">
        <f t="shared" si="3"/>
        <v>70</v>
      </c>
      <c r="S71" s="7" t="str">
        <f>IFERROR(VLOOKUP($R71,E:$Q,13,0),"")</f>
        <v/>
      </c>
      <c r="T71" s="7" t="str">
        <f>IFERROR(VLOOKUP($R71,F:$Q,12,0),"")</f>
        <v/>
      </c>
      <c r="U71" s="7" t="str">
        <f>IFERROR(VLOOKUP($R71,G:$Q,11,0),"")</f>
        <v/>
      </c>
      <c r="V71" s="7" t="str">
        <f>IFERROR(VLOOKUP($R71,H:$Q,10,0),"")</f>
        <v/>
      </c>
      <c r="W71" s="7" t="str">
        <f>IFERROR(VLOOKUP($R71,I:$Q,9,0),"")</f>
        <v/>
      </c>
      <c r="X71" s="7" t="str">
        <f>IFERROR(VLOOKUP($R71,J:$Q,8,0),"")</f>
        <v/>
      </c>
      <c r="Y71" s="7" t="str">
        <f>IFERROR(VLOOKUP($R71,K:$Q,7,0),"")</f>
        <v/>
      </c>
      <c r="Z71" s="7" t="str">
        <f>IFERROR(VLOOKUP($R71,L:$Q,6,0),"")</f>
        <v/>
      </c>
      <c r="AA71" s="7" t="str">
        <f>IFERROR(VLOOKUP($R71,M:$Q,5,0),"")</f>
        <v/>
      </c>
      <c r="AB71" s="7" t="str">
        <f>IFERROR(VLOOKUP($R71,N:$Q,4,0),"")</f>
        <v/>
      </c>
      <c r="AC71" s="7" t="str">
        <f>IFERROR(VLOOKUP($R71,O:$Q,3,0),"")</f>
        <v/>
      </c>
      <c r="AD71" s="7" t="str">
        <f>IFERROR(VLOOKUP($R71,P:$Q,2,0),"")</f>
        <v/>
      </c>
    </row>
    <row r="72" spans="1:30" x14ac:dyDescent="0.15">
      <c r="A72" s="9">
        <f>'AB Touchpoint System Workbook'!Z83</f>
        <v>43405</v>
      </c>
      <c r="B72" s="7">
        <f t="shared" si="2"/>
        <v>11</v>
      </c>
      <c r="C72" s="12" t="str">
        <f>IF('AB Touchpoint System Workbook'!J83="A",VLOOKUP($B72,Reference!$A$93:B$104,2,0),IF('AB Touchpoint System Workbook'!J83="b",VLOOKUP($B72,Reference!$A$93:C$104,3,0),""))</f>
        <v>NovemberMay</v>
      </c>
      <c r="D72" s="12" t="str">
        <f>IF('AB Touchpoint System Workbook'!J83="A",Q72&amp;C72,IF('AB Touchpoint System Workbook'!J83="b",Q72&amp;C72,""))</f>
        <v>Client 71NovemberMay</v>
      </c>
      <c r="E72" s="12" t="b">
        <f>IF(ISNUMBER(SEARCH(S$1,$D72)),MAX(E$1:E71)+1)</f>
        <v>0</v>
      </c>
      <c r="F72" s="12" t="b">
        <f>IF(ISNUMBER(SEARCH(T$1,$D72)),MAX(F$1:F71)+1)</f>
        <v>0</v>
      </c>
      <c r="G72" s="12" t="b">
        <f>IF(ISNUMBER(SEARCH(U$1,$D72)),MAX(G$1:G71)+1)</f>
        <v>0</v>
      </c>
      <c r="H72" s="12" t="b">
        <f>IF(ISNUMBER(SEARCH(V$1,$D72)),MAX(H$1:H71)+1)</f>
        <v>0</v>
      </c>
      <c r="I72" s="12">
        <f>IF(ISNUMBER(SEARCH(W$1,$D72)),MAX(I$1:I71)+1)</f>
        <v>15</v>
      </c>
      <c r="J72" s="12" t="b">
        <f>IF(ISNUMBER(SEARCH(X$1,$D72)),MAX(J$1:J71)+1)</f>
        <v>0</v>
      </c>
      <c r="K72" s="12" t="b">
        <f>IF(ISNUMBER(SEARCH(Y$1,$D72)),MAX(K$1:K71)+1)</f>
        <v>0</v>
      </c>
      <c r="L72" s="12" t="b">
        <f>IF(ISNUMBER(SEARCH(Z$1,$D72)),MAX(L$1:L71)+1)</f>
        <v>0</v>
      </c>
      <c r="M72" s="12" t="b">
        <f>IF(ISNUMBER(SEARCH(AA$1,$D72)),MAX(M$1:M71)+1)</f>
        <v>0</v>
      </c>
      <c r="N72" s="12" t="b">
        <f>IF(ISNUMBER(SEARCH(AB$1,$D72)),MAX(N$1:N71)+1)</f>
        <v>0</v>
      </c>
      <c r="O72" s="12">
        <f>IF(ISNUMBER(SEARCH(AC$1,$D72)),MAX(O$1:O71)+1)</f>
        <v>15</v>
      </c>
      <c r="P72" s="12" t="b">
        <f>IF(ISNUMBER(SEARCH(AD$1,$D72)),MAX(P$1:P71)+1)</f>
        <v>0</v>
      </c>
      <c r="Q72" s="12" t="str">
        <f>'AB Touchpoint System Workbook'!K83</f>
        <v>Client 71</v>
      </c>
      <c r="R72" s="13">
        <f t="shared" si="3"/>
        <v>71</v>
      </c>
      <c r="S72" s="7" t="str">
        <f>IFERROR(VLOOKUP($R72,E:$Q,13,0),"")</f>
        <v/>
      </c>
      <c r="T72" s="7" t="str">
        <f>IFERROR(VLOOKUP($R72,F:$Q,12,0),"")</f>
        <v/>
      </c>
      <c r="U72" s="7" t="str">
        <f>IFERROR(VLOOKUP($R72,G:$Q,11,0),"")</f>
        <v/>
      </c>
      <c r="V72" s="7" t="str">
        <f>IFERROR(VLOOKUP($R72,H:$Q,10,0),"")</f>
        <v/>
      </c>
      <c r="W72" s="7" t="str">
        <f>IFERROR(VLOOKUP($R72,I:$Q,9,0),"")</f>
        <v/>
      </c>
      <c r="X72" s="7" t="str">
        <f>IFERROR(VLOOKUP($R72,J:$Q,8,0),"")</f>
        <v/>
      </c>
      <c r="Y72" s="7" t="str">
        <f>IFERROR(VLOOKUP($R72,K:$Q,7,0),"")</f>
        <v/>
      </c>
      <c r="Z72" s="7" t="str">
        <f>IFERROR(VLOOKUP($R72,L:$Q,6,0),"")</f>
        <v/>
      </c>
      <c r="AA72" s="7" t="str">
        <f>IFERROR(VLOOKUP($R72,M:$Q,5,0),"")</f>
        <v/>
      </c>
      <c r="AB72" s="7" t="str">
        <f>IFERROR(VLOOKUP($R72,N:$Q,4,0),"")</f>
        <v/>
      </c>
      <c r="AC72" s="7" t="str">
        <f>IFERROR(VLOOKUP($R72,O:$Q,3,0),"")</f>
        <v/>
      </c>
      <c r="AD72" s="7" t="str">
        <f>IFERROR(VLOOKUP($R72,P:$Q,2,0),"")</f>
        <v/>
      </c>
    </row>
    <row r="73" spans="1:30" x14ac:dyDescent="0.15">
      <c r="A73" s="9">
        <f>'AB Touchpoint System Workbook'!Z84</f>
        <v>43101</v>
      </c>
      <c r="B73" s="7">
        <f t="shared" si="2"/>
        <v>1</v>
      </c>
      <c r="C73" s="12" t="str">
        <f>IF('AB Touchpoint System Workbook'!J84="A",VLOOKUP($B73,Reference!$A$93:B$104,2,0),IF('AB Touchpoint System Workbook'!J84="b",VLOOKUP($B73,Reference!$A$93:C$104,3,0),""))</f>
        <v/>
      </c>
      <c r="D73" s="12" t="str">
        <f>IF('AB Touchpoint System Workbook'!J84="A",Q73&amp;C73,IF('AB Touchpoint System Workbook'!J84="b",Q73&amp;C73,""))</f>
        <v/>
      </c>
      <c r="E73" s="12" t="b">
        <f>IF(ISNUMBER(SEARCH(S$1,$D73)),MAX(E$1:E72)+1)</f>
        <v>0</v>
      </c>
      <c r="F73" s="12" t="b">
        <f>IF(ISNUMBER(SEARCH(T$1,$D73)),MAX(F$1:F72)+1)</f>
        <v>0</v>
      </c>
      <c r="G73" s="12" t="b">
        <f>IF(ISNUMBER(SEARCH(U$1,$D73)),MAX(G$1:G72)+1)</f>
        <v>0</v>
      </c>
      <c r="H73" s="12" t="b">
        <f>IF(ISNUMBER(SEARCH(V$1,$D73)),MAX(H$1:H72)+1)</f>
        <v>0</v>
      </c>
      <c r="I73" s="12" t="b">
        <f>IF(ISNUMBER(SEARCH(W$1,$D73)),MAX(I$1:I72)+1)</f>
        <v>0</v>
      </c>
      <c r="J73" s="12" t="b">
        <f>IF(ISNUMBER(SEARCH(X$1,$D73)),MAX(J$1:J72)+1)</f>
        <v>0</v>
      </c>
      <c r="K73" s="12" t="b">
        <f>IF(ISNUMBER(SEARCH(Y$1,$D73)),MAX(K$1:K72)+1)</f>
        <v>0</v>
      </c>
      <c r="L73" s="12" t="b">
        <f>IF(ISNUMBER(SEARCH(Z$1,$D73)),MAX(L$1:L72)+1)</f>
        <v>0</v>
      </c>
      <c r="M73" s="12" t="b">
        <f>IF(ISNUMBER(SEARCH(AA$1,$D73)),MAX(M$1:M72)+1)</f>
        <v>0</v>
      </c>
      <c r="N73" s="12" t="b">
        <f>IF(ISNUMBER(SEARCH(AB$1,$D73)),MAX(N$1:N72)+1)</f>
        <v>0</v>
      </c>
      <c r="O73" s="12" t="b">
        <f>IF(ISNUMBER(SEARCH(AC$1,$D73)),MAX(O$1:O72)+1)</f>
        <v>0</v>
      </c>
      <c r="P73" s="12" t="b">
        <f>IF(ISNUMBER(SEARCH(AD$1,$D73)),MAX(P$1:P72)+1)</f>
        <v>0</v>
      </c>
      <c r="Q73" s="12" t="str">
        <f>'AB Touchpoint System Workbook'!K84</f>
        <v>Client 72</v>
      </c>
      <c r="R73" s="13">
        <f t="shared" si="3"/>
        <v>72</v>
      </c>
      <c r="S73" s="7" t="str">
        <f>IFERROR(VLOOKUP($R73,E:$Q,13,0),"")</f>
        <v/>
      </c>
      <c r="T73" s="7" t="str">
        <f>IFERROR(VLOOKUP($R73,F:$Q,12,0),"")</f>
        <v/>
      </c>
      <c r="U73" s="7" t="str">
        <f>IFERROR(VLOOKUP($R73,G:$Q,11,0),"")</f>
        <v/>
      </c>
      <c r="V73" s="7" t="str">
        <f>IFERROR(VLOOKUP($R73,H:$Q,10,0),"")</f>
        <v/>
      </c>
      <c r="W73" s="7" t="str">
        <f>IFERROR(VLOOKUP($R73,I:$Q,9,0),"")</f>
        <v/>
      </c>
      <c r="X73" s="7" t="str">
        <f>IFERROR(VLOOKUP($R73,J:$Q,8,0),"")</f>
        <v/>
      </c>
      <c r="Y73" s="7" t="str">
        <f>IFERROR(VLOOKUP($R73,K:$Q,7,0),"")</f>
        <v/>
      </c>
      <c r="Z73" s="7" t="str">
        <f>IFERROR(VLOOKUP($R73,L:$Q,6,0),"")</f>
        <v/>
      </c>
      <c r="AA73" s="7" t="str">
        <f>IFERROR(VLOOKUP($R73,M:$Q,5,0),"")</f>
        <v/>
      </c>
      <c r="AB73" s="7" t="str">
        <f>IFERROR(VLOOKUP($R73,N:$Q,4,0),"")</f>
        <v/>
      </c>
      <c r="AC73" s="7" t="str">
        <f>IFERROR(VLOOKUP($R73,O:$Q,3,0),"")</f>
        <v/>
      </c>
      <c r="AD73" s="7" t="str">
        <f>IFERROR(VLOOKUP($R73,P:$Q,2,0),"")</f>
        <v/>
      </c>
    </row>
    <row r="74" spans="1:30" x14ac:dyDescent="0.15">
      <c r="A74" s="9">
        <f>'AB Touchpoint System Workbook'!Z85</f>
        <v>43101</v>
      </c>
      <c r="B74" s="7">
        <f t="shared" si="2"/>
        <v>1</v>
      </c>
      <c r="C74" s="12" t="str">
        <f>IF('AB Touchpoint System Workbook'!J85="A",VLOOKUP($B74,Reference!$A$93:B$104,2,0),IF('AB Touchpoint System Workbook'!J85="b",VLOOKUP($B74,Reference!$A$93:C$104,3,0),""))</f>
        <v/>
      </c>
      <c r="D74" s="12" t="str">
        <f>IF('AB Touchpoint System Workbook'!J85="A",Q74&amp;C74,IF('AB Touchpoint System Workbook'!J85="b",Q74&amp;C74,""))</f>
        <v/>
      </c>
      <c r="E74" s="12" t="b">
        <f>IF(ISNUMBER(SEARCH(S$1,$D74)),MAX(E$1:E73)+1)</f>
        <v>0</v>
      </c>
      <c r="F74" s="12" t="b">
        <f>IF(ISNUMBER(SEARCH(T$1,$D74)),MAX(F$1:F73)+1)</f>
        <v>0</v>
      </c>
      <c r="G74" s="12" t="b">
        <f>IF(ISNUMBER(SEARCH(U$1,$D74)),MAX(G$1:G73)+1)</f>
        <v>0</v>
      </c>
      <c r="H74" s="12" t="b">
        <f>IF(ISNUMBER(SEARCH(V$1,$D74)),MAX(H$1:H73)+1)</f>
        <v>0</v>
      </c>
      <c r="I74" s="12" t="b">
        <f>IF(ISNUMBER(SEARCH(W$1,$D74)),MAX(I$1:I73)+1)</f>
        <v>0</v>
      </c>
      <c r="J74" s="12" t="b">
        <f>IF(ISNUMBER(SEARCH(X$1,$D74)),MAX(J$1:J73)+1)</f>
        <v>0</v>
      </c>
      <c r="K74" s="12" t="b">
        <f>IF(ISNUMBER(SEARCH(Y$1,$D74)),MAX(K$1:K73)+1)</f>
        <v>0</v>
      </c>
      <c r="L74" s="12" t="b">
        <f>IF(ISNUMBER(SEARCH(Z$1,$D74)),MAX(L$1:L73)+1)</f>
        <v>0</v>
      </c>
      <c r="M74" s="12" t="b">
        <f>IF(ISNUMBER(SEARCH(AA$1,$D74)),MAX(M$1:M73)+1)</f>
        <v>0</v>
      </c>
      <c r="N74" s="12" t="b">
        <f>IF(ISNUMBER(SEARCH(AB$1,$D74)),MAX(N$1:N73)+1)</f>
        <v>0</v>
      </c>
      <c r="O74" s="12" t="b">
        <f>IF(ISNUMBER(SEARCH(AC$1,$D74)),MAX(O$1:O73)+1)</f>
        <v>0</v>
      </c>
      <c r="P74" s="12" t="b">
        <f>IF(ISNUMBER(SEARCH(AD$1,$D74)),MAX(P$1:P73)+1)</f>
        <v>0</v>
      </c>
      <c r="Q74" s="12" t="str">
        <f>'AB Touchpoint System Workbook'!K85</f>
        <v>Client 73</v>
      </c>
      <c r="R74" s="13">
        <f t="shared" si="3"/>
        <v>73</v>
      </c>
      <c r="S74" s="7" t="str">
        <f>IFERROR(VLOOKUP($R74,E:$Q,13,0),"")</f>
        <v/>
      </c>
      <c r="T74" s="7" t="str">
        <f>IFERROR(VLOOKUP($R74,F:$Q,12,0),"")</f>
        <v/>
      </c>
      <c r="U74" s="7" t="str">
        <f>IFERROR(VLOOKUP($R74,G:$Q,11,0),"")</f>
        <v/>
      </c>
      <c r="V74" s="7" t="str">
        <f>IFERROR(VLOOKUP($R74,H:$Q,10,0),"")</f>
        <v/>
      </c>
      <c r="W74" s="7" t="str">
        <f>IFERROR(VLOOKUP($R74,I:$Q,9,0),"")</f>
        <v/>
      </c>
      <c r="X74" s="7" t="str">
        <f>IFERROR(VLOOKUP($R74,J:$Q,8,0),"")</f>
        <v/>
      </c>
      <c r="Y74" s="7" t="str">
        <f>IFERROR(VLOOKUP($R74,K:$Q,7,0),"")</f>
        <v/>
      </c>
      <c r="Z74" s="7" t="str">
        <f>IFERROR(VLOOKUP($R74,L:$Q,6,0),"")</f>
        <v/>
      </c>
      <c r="AA74" s="7" t="str">
        <f>IFERROR(VLOOKUP($R74,M:$Q,5,0),"")</f>
        <v/>
      </c>
      <c r="AB74" s="7" t="str">
        <f>IFERROR(VLOOKUP($R74,N:$Q,4,0),"")</f>
        <v/>
      </c>
      <c r="AC74" s="7" t="str">
        <f>IFERROR(VLOOKUP($R74,O:$Q,3,0),"")</f>
        <v/>
      </c>
      <c r="AD74" s="7" t="str">
        <f>IFERROR(VLOOKUP($R74,P:$Q,2,0),"")</f>
        <v/>
      </c>
    </row>
    <row r="75" spans="1:30" x14ac:dyDescent="0.15">
      <c r="A75" s="9">
        <f>'AB Touchpoint System Workbook'!Z86</f>
        <v>43132</v>
      </c>
      <c r="B75" s="7">
        <f t="shared" si="2"/>
        <v>2</v>
      </c>
      <c r="C75" s="12" t="str">
        <f>IF('AB Touchpoint System Workbook'!J86="A",VLOOKUP($B75,Reference!$A$93:B$104,2,0),IF('AB Touchpoint System Workbook'!J86="b",VLOOKUP($B75,Reference!$A$93:C$104,3,0),""))</f>
        <v/>
      </c>
      <c r="D75" s="12" t="str">
        <f>IF('AB Touchpoint System Workbook'!J86="A",Q75&amp;C75,IF('AB Touchpoint System Workbook'!J86="b",Q75&amp;C75,""))</f>
        <v/>
      </c>
      <c r="E75" s="12" t="b">
        <f>IF(ISNUMBER(SEARCH(S$1,$D75)),MAX(E$1:E74)+1)</f>
        <v>0</v>
      </c>
      <c r="F75" s="12" t="b">
        <f>IF(ISNUMBER(SEARCH(T$1,$D75)),MAX(F$1:F74)+1)</f>
        <v>0</v>
      </c>
      <c r="G75" s="12" t="b">
        <f>IF(ISNUMBER(SEARCH(U$1,$D75)),MAX(G$1:G74)+1)</f>
        <v>0</v>
      </c>
      <c r="H75" s="12" t="b">
        <f>IF(ISNUMBER(SEARCH(V$1,$D75)),MAX(H$1:H74)+1)</f>
        <v>0</v>
      </c>
      <c r="I75" s="12" t="b">
        <f>IF(ISNUMBER(SEARCH(W$1,$D75)),MAX(I$1:I74)+1)</f>
        <v>0</v>
      </c>
      <c r="J75" s="12" t="b">
        <f>IF(ISNUMBER(SEARCH(X$1,$D75)),MAX(J$1:J74)+1)</f>
        <v>0</v>
      </c>
      <c r="K75" s="12" t="b">
        <f>IF(ISNUMBER(SEARCH(Y$1,$D75)),MAX(K$1:K74)+1)</f>
        <v>0</v>
      </c>
      <c r="L75" s="12" t="b">
        <f>IF(ISNUMBER(SEARCH(Z$1,$D75)),MAX(L$1:L74)+1)</f>
        <v>0</v>
      </c>
      <c r="M75" s="12" t="b">
        <f>IF(ISNUMBER(SEARCH(AA$1,$D75)),MAX(M$1:M74)+1)</f>
        <v>0</v>
      </c>
      <c r="N75" s="12" t="b">
        <f>IF(ISNUMBER(SEARCH(AB$1,$D75)),MAX(N$1:N74)+1)</f>
        <v>0</v>
      </c>
      <c r="O75" s="12" t="b">
        <f>IF(ISNUMBER(SEARCH(AC$1,$D75)),MAX(O$1:O74)+1)</f>
        <v>0</v>
      </c>
      <c r="P75" s="12" t="b">
        <f>IF(ISNUMBER(SEARCH(AD$1,$D75)),MAX(P$1:P74)+1)</f>
        <v>0</v>
      </c>
      <c r="Q75" s="12" t="str">
        <f>'AB Touchpoint System Workbook'!K86</f>
        <v>Client 74</v>
      </c>
      <c r="R75" s="13">
        <f t="shared" si="3"/>
        <v>74</v>
      </c>
      <c r="S75" s="7" t="str">
        <f>IFERROR(VLOOKUP($R75,E:$Q,13,0),"")</f>
        <v/>
      </c>
      <c r="T75" s="7" t="str">
        <f>IFERROR(VLOOKUP($R75,F:$Q,12,0),"")</f>
        <v/>
      </c>
      <c r="U75" s="7" t="str">
        <f>IFERROR(VLOOKUP($R75,G:$Q,11,0),"")</f>
        <v/>
      </c>
      <c r="V75" s="7" t="str">
        <f>IFERROR(VLOOKUP($R75,H:$Q,10,0),"")</f>
        <v/>
      </c>
      <c r="W75" s="7" t="str">
        <f>IFERROR(VLOOKUP($R75,I:$Q,9,0),"")</f>
        <v/>
      </c>
      <c r="X75" s="7" t="str">
        <f>IFERROR(VLOOKUP($R75,J:$Q,8,0),"")</f>
        <v/>
      </c>
      <c r="Y75" s="7" t="str">
        <f>IFERROR(VLOOKUP($R75,K:$Q,7,0),"")</f>
        <v/>
      </c>
      <c r="Z75" s="7" t="str">
        <f>IFERROR(VLOOKUP($R75,L:$Q,6,0),"")</f>
        <v/>
      </c>
      <c r="AA75" s="7" t="str">
        <f>IFERROR(VLOOKUP($R75,M:$Q,5,0),"")</f>
        <v/>
      </c>
      <c r="AB75" s="7" t="str">
        <f>IFERROR(VLOOKUP($R75,N:$Q,4,0),"")</f>
        <v/>
      </c>
      <c r="AC75" s="7" t="str">
        <f>IFERROR(VLOOKUP($R75,O:$Q,3,0),"")</f>
        <v/>
      </c>
      <c r="AD75" s="7" t="str">
        <f>IFERROR(VLOOKUP($R75,P:$Q,2,0),"")</f>
        <v/>
      </c>
    </row>
    <row r="76" spans="1:30" x14ac:dyDescent="0.15">
      <c r="A76" s="9">
        <f>'AB Touchpoint System Workbook'!Z87</f>
        <v>43160</v>
      </c>
      <c r="B76" s="7">
        <f t="shared" si="2"/>
        <v>3</v>
      </c>
      <c r="C76" s="12" t="str">
        <f>IF('AB Touchpoint System Workbook'!J87="A",VLOOKUP($B76,Reference!$A$93:B$104,2,0),IF('AB Touchpoint System Workbook'!J87="b",VLOOKUP($B76,Reference!$A$93:C$104,3,0),""))</f>
        <v/>
      </c>
      <c r="D76" s="12" t="str">
        <f>IF('AB Touchpoint System Workbook'!J87="A",Q76&amp;C76,IF('AB Touchpoint System Workbook'!J87="b",Q76&amp;C76,""))</f>
        <v/>
      </c>
      <c r="E76" s="12" t="b">
        <f>IF(ISNUMBER(SEARCH(S$1,$D76)),MAX(E$1:E75)+1)</f>
        <v>0</v>
      </c>
      <c r="F76" s="12" t="b">
        <f>IF(ISNUMBER(SEARCH(T$1,$D76)),MAX(F$1:F75)+1)</f>
        <v>0</v>
      </c>
      <c r="G76" s="12" t="b">
        <f>IF(ISNUMBER(SEARCH(U$1,$D76)),MAX(G$1:G75)+1)</f>
        <v>0</v>
      </c>
      <c r="H76" s="12" t="b">
        <f>IF(ISNUMBER(SEARCH(V$1,$D76)),MAX(H$1:H75)+1)</f>
        <v>0</v>
      </c>
      <c r="I76" s="12" t="b">
        <f>IF(ISNUMBER(SEARCH(W$1,$D76)),MAX(I$1:I75)+1)</f>
        <v>0</v>
      </c>
      <c r="J76" s="12" t="b">
        <f>IF(ISNUMBER(SEARCH(X$1,$D76)),MAX(J$1:J75)+1)</f>
        <v>0</v>
      </c>
      <c r="K76" s="12" t="b">
        <f>IF(ISNUMBER(SEARCH(Y$1,$D76)),MAX(K$1:K75)+1)</f>
        <v>0</v>
      </c>
      <c r="L76" s="12" t="b">
        <f>IF(ISNUMBER(SEARCH(Z$1,$D76)),MAX(L$1:L75)+1)</f>
        <v>0</v>
      </c>
      <c r="M76" s="12" t="b">
        <f>IF(ISNUMBER(SEARCH(AA$1,$D76)),MAX(M$1:M75)+1)</f>
        <v>0</v>
      </c>
      <c r="N76" s="12" t="b">
        <f>IF(ISNUMBER(SEARCH(AB$1,$D76)),MAX(N$1:N75)+1)</f>
        <v>0</v>
      </c>
      <c r="O76" s="12" t="b">
        <f>IF(ISNUMBER(SEARCH(AC$1,$D76)),MAX(O$1:O75)+1)</f>
        <v>0</v>
      </c>
      <c r="P76" s="12" t="b">
        <f>IF(ISNUMBER(SEARCH(AD$1,$D76)),MAX(P$1:P75)+1)</f>
        <v>0</v>
      </c>
      <c r="Q76" s="12" t="str">
        <f>'AB Touchpoint System Workbook'!K87</f>
        <v>Client 75</v>
      </c>
      <c r="R76" s="13">
        <f t="shared" si="3"/>
        <v>75</v>
      </c>
      <c r="S76" s="7" t="str">
        <f>IFERROR(VLOOKUP($R76,E:$Q,13,0),"")</f>
        <v/>
      </c>
      <c r="T76" s="7" t="str">
        <f>IFERROR(VLOOKUP($R76,F:$Q,12,0),"")</f>
        <v/>
      </c>
      <c r="U76" s="7" t="str">
        <f>IFERROR(VLOOKUP($R76,G:$Q,11,0),"")</f>
        <v/>
      </c>
      <c r="V76" s="7" t="str">
        <f>IFERROR(VLOOKUP($R76,H:$Q,10,0),"")</f>
        <v/>
      </c>
      <c r="W76" s="7" t="str">
        <f>IFERROR(VLOOKUP($R76,I:$Q,9,0),"")</f>
        <v/>
      </c>
      <c r="X76" s="7" t="str">
        <f>IFERROR(VLOOKUP($R76,J:$Q,8,0),"")</f>
        <v/>
      </c>
      <c r="Y76" s="7" t="str">
        <f>IFERROR(VLOOKUP($R76,K:$Q,7,0),"")</f>
        <v/>
      </c>
      <c r="Z76" s="7" t="str">
        <f>IFERROR(VLOOKUP($R76,L:$Q,6,0),"")</f>
        <v/>
      </c>
      <c r="AA76" s="7" t="str">
        <f>IFERROR(VLOOKUP($R76,M:$Q,5,0),"")</f>
        <v/>
      </c>
      <c r="AB76" s="7" t="str">
        <f>IFERROR(VLOOKUP($R76,N:$Q,4,0),"")</f>
        <v/>
      </c>
      <c r="AC76" s="7" t="str">
        <f>IFERROR(VLOOKUP($R76,O:$Q,3,0),"")</f>
        <v/>
      </c>
      <c r="AD76" s="7" t="str">
        <f>IFERROR(VLOOKUP($R76,P:$Q,2,0),"")</f>
        <v/>
      </c>
    </row>
    <row r="77" spans="1:30" x14ac:dyDescent="0.15">
      <c r="A77" s="9">
        <f>'AB Touchpoint System Workbook'!Z88</f>
        <v>43191</v>
      </c>
      <c r="B77" s="7">
        <f t="shared" si="2"/>
        <v>4</v>
      </c>
      <c r="C77" s="12" t="str">
        <f>IF('AB Touchpoint System Workbook'!J88="A",VLOOKUP($B77,Reference!$A$93:B$104,2,0),IF('AB Touchpoint System Workbook'!J88="b",VLOOKUP($B77,Reference!$A$93:C$104,3,0),""))</f>
        <v/>
      </c>
      <c r="D77" s="12" t="str">
        <f>IF('AB Touchpoint System Workbook'!J88="A",Q77&amp;C77,IF('AB Touchpoint System Workbook'!J88="b",Q77&amp;C77,""))</f>
        <v/>
      </c>
      <c r="E77" s="12" t="b">
        <f>IF(ISNUMBER(SEARCH(S$1,$D77)),MAX(E$1:E76)+1)</f>
        <v>0</v>
      </c>
      <c r="F77" s="12" t="b">
        <f>IF(ISNUMBER(SEARCH(T$1,$D77)),MAX(F$1:F76)+1)</f>
        <v>0</v>
      </c>
      <c r="G77" s="12" t="b">
        <f>IF(ISNUMBER(SEARCH(U$1,$D77)),MAX(G$1:G76)+1)</f>
        <v>0</v>
      </c>
      <c r="H77" s="12" t="b">
        <f>IF(ISNUMBER(SEARCH(V$1,$D77)),MAX(H$1:H76)+1)</f>
        <v>0</v>
      </c>
      <c r="I77" s="12" t="b">
        <f>IF(ISNUMBER(SEARCH(W$1,$D77)),MAX(I$1:I76)+1)</f>
        <v>0</v>
      </c>
      <c r="J77" s="12" t="b">
        <f>IF(ISNUMBER(SEARCH(X$1,$D77)),MAX(J$1:J76)+1)</f>
        <v>0</v>
      </c>
      <c r="K77" s="12" t="b">
        <f>IF(ISNUMBER(SEARCH(Y$1,$D77)),MAX(K$1:K76)+1)</f>
        <v>0</v>
      </c>
      <c r="L77" s="12" t="b">
        <f>IF(ISNUMBER(SEARCH(Z$1,$D77)),MAX(L$1:L76)+1)</f>
        <v>0</v>
      </c>
      <c r="M77" s="12" t="b">
        <f>IF(ISNUMBER(SEARCH(AA$1,$D77)),MAX(M$1:M76)+1)</f>
        <v>0</v>
      </c>
      <c r="N77" s="12" t="b">
        <f>IF(ISNUMBER(SEARCH(AB$1,$D77)),MAX(N$1:N76)+1)</f>
        <v>0</v>
      </c>
      <c r="O77" s="12" t="b">
        <f>IF(ISNUMBER(SEARCH(AC$1,$D77)),MAX(O$1:O76)+1)</f>
        <v>0</v>
      </c>
      <c r="P77" s="12" t="b">
        <f>IF(ISNUMBER(SEARCH(AD$1,$D77)),MAX(P$1:P76)+1)</f>
        <v>0</v>
      </c>
      <c r="Q77" s="12" t="str">
        <f>'AB Touchpoint System Workbook'!K88</f>
        <v>Client 76</v>
      </c>
      <c r="R77" s="13">
        <f t="shared" si="3"/>
        <v>76</v>
      </c>
      <c r="S77" s="7" t="str">
        <f>IFERROR(VLOOKUP($R77,E:$Q,13,0),"")</f>
        <v/>
      </c>
      <c r="T77" s="7" t="str">
        <f>IFERROR(VLOOKUP($R77,F:$Q,12,0),"")</f>
        <v/>
      </c>
      <c r="U77" s="7" t="str">
        <f>IFERROR(VLOOKUP($R77,G:$Q,11,0),"")</f>
        <v/>
      </c>
      <c r="V77" s="7" t="str">
        <f>IFERROR(VLOOKUP($R77,H:$Q,10,0),"")</f>
        <v/>
      </c>
      <c r="W77" s="7" t="str">
        <f>IFERROR(VLOOKUP($R77,I:$Q,9,0),"")</f>
        <v/>
      </c>
      <c r="X77" s="7" t="str">
        <f>IFERROR(VLOOKUP($R77,J:$Q,8,0),"")</f>
        <v/>
      </c>
      <c r="Y77" s="7" t="str">
        <f>IFERROR(VLOOKUP($R77,K:$Q,7,0),"")</f>
        <v/>
      </c>
      <c r="Z77" s="7" t="str">
        <f>IFERROR(VLOOKUP($R77,L:$Q,6,0),"")</f>
        <v/>
      </c>
      <c r="AA77" s="7" t="str">
        <f>IFERROR(VLOOKUP($R77,M:$Q,5,0),"")</f>
        <v/>
      </c>
      <c r="AB77" s="7" t="str">
        <f>IFERROR(VLOOKUP($R77,N:$Q,4,0),"")</f>
        <v/>
      </c>
      <c r="AC77" s="7" t="str">
        <f>IFERROR(VLOOKUP($R77,O:$Q,3,0),"")</f>
        <v/>
      </c>
      <c r="AD77" s="7" t="str">
        <f>IFERROR(VLOOKUP($R77,P:$Q,2,0),"")</f>
        <v/>
      </c>
    </row>
    <row r="78" spans="1:30" x14ac:dyDescent="0.15">
      <c r="A78" s="9">
        <f>'AB Touchpoint System Workbook'!Z89</f>
        <v>43221</v>
      </c>
      <c r="B78" s="7">
        <f t="shared" si="2"/>
        <v>5</v>
      </c>
      <c r="C78" s="12" t="str">
        <f>IF('AB Touchpoint System Workbook'!J89="A",VLOOKUP($B78,Reference!$A$93:B$104,2,0),IF('AB Touchpoint System Workbook'!J89="b",VLOOKUP($B78,Reference!$A$93:C$104,3,0),""))</f>
        <v/>
      </c>
      <c r="D78" s="12" t="str">
        <f>IF('AB Touchpoint System Workbook'!J89="A",Q78&amp;C78,IF('AB Touchpoint System Workbook'!J89="b",Q78&amp;C78,""))</f>
        <v/>
      </c>
      <c r="E78" s="12" t="b">
        <f>IF(ISNUMBER(SEARCH(S$1,$D78)),MAX(E$1:E77)+1)</f>
        <v>0</v>
      </c>
      <c r="F78" s="12" t="b">
        <f>IF(ISNUMBER(SEARCH(T$1,$D78)),MAX(F$1:F77)+1)</f>
        <v>0</v>
      </c>
      <c r="G78" s="12" t="b">
        <f>IF(ISNUMBER(SEARCH(U$1,$D78)),MAX(G$1:G77)+1)</f>
        <v>0</v>
      </c>
      <c r="H78" s="12" t="b">
        <f>IF(ISNUMBER(SEARCH(V$1,$D78)),MAX(H$1:H77)+1)</f>
        <v>0</v>
      </c>
      <c r="I78" s="12" t="b">
        <f>IF(ISNUMBER(SEARCH(W$1,$D78)),MAX(I$1:I77)+1)</f>
        <v>0</v>
      </c>
      <c r="J78" s="12" t="b">
        <f>IF(ISNUMBER(SEARCH(X$1,$D78)),MAX(J$1:J77)+1)</f>
        <v>0</v>
      </c>
      <c r="K78" s="12" t="b">
        <f>IF(ISNUMBER(SEARCH(Y$1,$D78)),MAX(K$1:K77)+1)</f>
        <v>0</v>
      </c>
      <c r="L78" s="12" t="b">
        <f>IF(ISNUMBER(SEARCH(Z$1,$D78)),MAX(L$1:L77)+1)</f>
        <v>0</v>
      </c>
      <c r="M78" s="12" t="b">
        <f>IF(ISNUMBER(SEARCH(AA$1,$D78)),MAX(M$1:M77)+1)</f>
        <v>0</v>
      </c>
      <c r="N78" s="12" t="b">
        <f>IF(ISNUMBER(SEARCH(AB$1,$D78)),MAX(N$1:N77)+1)</f>
        <v>0</v>
      </c>
      <c r="O78" s="12" t="b">
        <f>IF(ISNUMBER(SEARCH(AC$1,$D78)),MAX(O$1:O77)+1)</f>
        <v>0</v>
      </c>
      <c r="P78" s="12" t="b">
        <f>IF(ISNUMBER(SEARCH(AD$1,$D78)),MAX(P$1:P77)+1)</f>
        <v>0</v>
      </c>
      <c r="Q78" s="12" t="str">
        <f>'AB Touchpoint System Workbook'!K89</f>
        <v>Client 77</v>
      </c>
      <c r="R78" s="13">
        <f t="shared" si="3"/>
        <v>77</v>
      </c>
      <c r="S78" s="7" t="str">
        <f>IFERROR(VLOOKUP($R78,E:$Q,13,0),"")</f>
        <v/>
      </c>
      <c r="T78" s="7" t="str">
        <f>IFERROR(VLOOKUP($R78,F:$Q,12,0),"")</f>
        <v/>
      </c>
      <c r="U78" s="7" t="str">
        <f>IFERROR(VLOOKUP($R78,G:$Q,11,0),"")</f>
        <v/>
      </c>
      <c r="V78" s="7" t="str">
        <f>IFERROR(VLOOKUP($R78,H:$Q,10,0),"")</f>
        <v/>
      </c>
      <c r="W78" s="7" t="str">
        <f>IFERROR(VLOOKUP($R78,I:$Q,9,0),"")</f>
        <v/>
      </c>
      <c r="X78" s="7" t="str">
        <f>IFERROR(VLOOKUP($R78,J:$Q,8,0),"")</f>
        <v/>
      </c>
      <c r="Y78" s="7" t="str">
        <f>IFERROR(VLOOKUP($R78,K:$Q,7,0),"")</f>
        <v/>
      </c>
      <c r="Z78" s="7" t="str">
        <f>IFERROR(VLOOKUP($R78,L:$Q,6,0),"")</f>
        <v/>
      </c>
      <c r="AA78" s="7" t="str">
        <f>IFERROR(VLOOKUP($R78,M:$Q,5,0),"")</f>
        <v/>
      </c>
      <c r="AB78" s="7" t="str">
        <f>IFERROR(VLOOKUP($R78,N:$Q,4,0),"")</f>
        <v/>
      </c>
      <c r="AC78" s="7" t="str">
        <f>IFERROR(VLOOKUP($R78,O:$Q,3,0),"")</f>
        <v/>
      </c>
      <c r="AD78" s="7" t="str">
        <f>IFERROR(VLOOKUP($R78,P:$Q,2,0),"")</f>
        <v/>
      </c>
    </row>
    <row r="79" spans="1:30" x14ac:dyDescent="0.15">
      <c r="A79" s="9">
        <f>'AB Touchpoint System Workbook'!Z90</f>
        <v>43252</v>
      </c>
      <c r="B79" s="7">
        <f t="shared" si="2"/>
        <v>6</v>
      </c>
      <c r="C79" s="12" t="str">
        <f>IF('AB Touchpoint System Workbook'!J90="A",VLOOKUP($B79,Reference!$A$93:B$104,2,0),IF('AB Touchpoint System Workbook'!J90="b",VLOOKUP($B79,Reference!$A$93:C$104,3,0),""))</f>
        <v/>
      </c>
      <c r="D79" s="12" t="str">
        <f>IF('AB Touchpoint System Workbook'!J90="A",Q79&amp;C79,IF('AB Touchpoint System Workbook'!J90="b",Q79&amp;C79,""))</f>
        <v/>
      </c>
      <c r="E79" s="12" t="b">
        <f>IF(ISNUMBER(SEARCH(S$1,$D79)),MAX(E$1:E78)+1)</f>
        <v>0</v>
      </c>
      <c r="F79" s="12" t="b">
        <f>IF(ISNUMBER(SEARCH(T$1,$D79)),MAX(F$1:F78)+1)</f>
        <v>0</v>
      </c>
      <c r="G79" s="12" t="b">
        <f>IF(ISNUMBER(SEARCH(U$1,$D79)),MAX(G$1:G78)+1)</f>
        <v>0</v>
      </c>
      <c r="H79" s="12" t="b">
        <f>IF(ISNUMBER(SEARCH(V$1,$D79)),MAX(H$1:H78)+1)</f>
        <v>0</v>
      </c>
      <c r="I79" s="12" t="b">
        <f>IF(ISNUMBER(SEARCH(W$1,$D79)),MAX(I$1:I78)+1)</f>
        <v>0</v>
      </c>
      <c r="J79" s="12" t="b">
        <f>IF(ISNUMBER(SEARCH(X$1,$D79)),MAX(J$1:J78)+1)</f>
        <v>0</v>
      </c>
      <c r="K79" s="12" t="b">
        <f>IF(ISNUMBER(SEARCH(Y$1,$D79)),MAX(K$1:K78)+1)</f>
        <v>0</v>
      </c>
      <c r="L79" s="12" t="b">
        <f>IF(ISNUMBER(SEARCH(Z$1,$D79)),MAX(L$1:L78)+1)</f>
        <v>0</v>
      </c>
      <c r="M79" s="12" t="b">
        <f>IF(ISNUMBER(SEARCH(AA$1,$D79)),MAX(M$1:M78)+1)</f>
        <v>0</v>
      </c>
      <c r="N79" s="12" t="b">
        <f>IF(ISNUMBER(SEARCH(AB$1,$D79)),MAX(N$1:N78)+1)</f>
        <v>0</v>
      </c>
      <c r="O79" s="12" t="b">
        <f>IF(ISNUMBER(SEARCH(AC$1,$D79)),MAX(O$1:O78)+1)</f>
        <v>0</v>
      </c>
      <c r="P79" s="12" t="b">
        <f>IF(ISNUMBER(SEARCH(AD$1,$D79)),MAX(P$1:P78)+1)</f>
        <v>0</v>
      </c>
      <c r="Q79" s="12" t="str">
        <f>'AB Touchpoint System Workbook'!K90</f>
        <v>Client 78</v>
      </c>
      <c r="R79" s="13">
        <f t="shared" si="3"/>
        <v>78</v>
      </c>
      <c r="S79" s="7" t="str">
        <f>IFERROR(VLOOKUP($R79,E:$Q,13,0),"")</f>
        <v/>
      </c>
      <c r="T79" s="7" t="str">
        <f>IFERROR(VLOOKUP($R79,F:$Q,12,0),"")</f>
        <v/>
      </c>
      <c r="U79" s="7" t="str">
        <f>IFERROR(VLOOKUP($R79,G:$Q,11,0),"")</f>
        <v/>
      </c>
      <c r="V79" s="7" t="str">
        <f>IFERROR(VLOOKUP($R79,H:$Q,10,0),"")</f>
        <v/>
      </c>
      <c r="W79" s="7" t="str">
        <f>IFERROR(VLOOKUP($R79,I:$Q,9,0),"")</f>
        <v/>
      </c>
      <c r="X79" s="7" t="str">
        <f>IFERROR(VLOOKUP($R79,J:$Q,8,0),"")</f>
        <v/>
      </c>
      <c r="Y79" s="7" t="str">
        <f>IFERROR(VLOOKUP($R79,K:$Q,7,0),"")</f>
        <v/>
      </c>
      <c r="Z79" s="7" t="str">
        <f>IFERROR(VLOOKUP($R79,L:$Q,6,0),"")</f>
        <v/>
      </c>
      <c r="AA79" s="7" t="str">
        <f>IFERROR(VLOOKUP($R79,M:$Q,5,0),"")</f>
        <v/>
      </c>
      <c r="AB79" s="7" t="str">
        <f>IFERROR(VLOOKUP($R79,N:$Q,4,0),"")</f>
        <v/>
      </c>
      <c r="AC79" s="7" t="str">
        <f>IFERROR(VLOOKUP($R79,O:$Q,3,0),"")</f>
        <v/>
      </c>
      <c r="AD79" s="7" t="str">
        <f>IFERROR(VLOOKUP($R79,P:$Q,2,0),"")</f>
        <v/>
      </c>
    </row>
    <row r="80" spans="1:30" x14ac:dyDescent="0.15">
      <c r="A80" s="9">
        <f>'AB Touchpoint System Workbook'!Z91</f>
        <v>43282</v>
      </c>
      <c r="B80" s="7">
        <f t="shared" si="2"/>
        <v>7</v>
      </c>
      <c r="C80" s="12" t="str">
        <f>IF('AB Touchpoint System Workbook'!J91="A",VLOOKUP($B80,Reference!$A$93:B$104,2,0),IF('AB Touchpoint System Workbook'!J91="b",VLOOKUP($B80,Reference!$A$93:C$104,3,0),""))</f>
        <v/>
      </c>
      <c r="D80" s="12" t="str">
        <f>IF('AB Touchpoint System Workbook'!J91="A",Q80&amp;C80,IF('AB Touchpoint System Workbook'!J91="b",Q80&amp;C80,""))</f>
        <v/>
      </c>
      <c r="E80" s="12" t="b">
        <f>IF(ISNUMBER(SEARCH(S$1,$D80)),MAX(E$1:E79)+1)</f>
        <v>0</v>
      </c>
      <c r="F80" s="12" t="b">
        <f>IF(ISNUMBER(SEARCH(T$1,$D80)),MAX(F$1:F79)+1)</f>
        <v>0</v>
      </c>
      <c r="G80" s="12" t="b">
        <f>IF(ISNUMBER(SEARCH(U$1,$D80)),MAX(G$1:G79)+1)</f>
        <v>0</v>
      </c>
      <c r="H80" s="12" t="b">
        <f>IF(ISNUMBER(SEARCH(V$1,$D80)),MAX(H$1:H79)+1)</f>
        <v>0</v>
      </c>
      <c r="I80" s="12" t="b">
        <f>IF(ISNUMBER(SEARCH(W$1,$D80)),MAX(I$1:I79)+1)</f>
        <v>0</v>
      </c>
      <c r="J80" s="12" t="b">
        <f>IF(ISNUMBER(SEARCH(X$1,$D80)),MAX(J$1:J79)+1)</f>
        <v>0</v>
      </c>
      <c r="K80" s="12" t="b">
        <f>IF(ISNUMBER(SEARCH(Y$1,$D80)),MAX(K$1:K79)+1)</f>
        <v>0</v>
      </c>
      <c r="L80" s="12" t="b">
        <f>IF(ISNUMBER(SEARCH(Z$1,$D80)),MAX(L$1:L79)+1)</f>
        <v>0</v>
      </c>
      <c r="M80" s="12" t="b">
        <f>IF(ISNUMBER(SEARCH(AA$1,$D80)),MAX(M$1:M79)+1)</f>
        <v>0</v>
      </c>
      <c r="N80" s="12" t="b">
        <f>IF(ISNUMBER(SEARCH(AB$1,$D80)),MAX(N$1:N79)+1)</f>
        <v>0</v>
      </c>
      <c r="O80" s="12" t="b">
        <f>IF(ISNUMBER(SEARCH(AC$1,$D80)),MAX(O$1:O79)+1)</f>
        <v>0</v>
      </c>
      <c r="P80" s="12" t="b">
        <f>IF(ISNUMBER(SEARCH(AD$1,$D80)),MAX(P$1:P79)+1)</f>
        <v>0</v>
      </c>
      <c r="Q80" s="12" t="str">
        <f>'AB Touchpoint System Workbook'!K91</f>
        <v>Client 79</v>
      </c>
      <c r="R80" s="13">
        <f t="shared" si="3"/>
        <v>79</v>
      </c>
      <c r="S80" s="7" t="str">
        <f>IFERROR(VLOOKUP($R80,E:$Q,13,0),"")</f>
        <v/>
      </c>
      <c r="T80" s="7" t="str">
        <f>IFERROR(VLOOKUP($R80,F:$Q,12,0),"")</f>
        <v/>
      </c>
      <c r="U80" s="7" t="str">
        <f>IFERROR(VLOOKUP($R80,G:$Q,11,0),"")</f>
        <v/>
      </c>
      <c r="V80" s="7" t="str">
        <f>IFERROR(VLOOKUP($R80,H:$Q,10,0),"")</f>
        <v/>
      </c>
      <c r="W80" s="7" t="str">
        <f>IFERROR(VLOOKUP($R80,I:$Q,9,0),"")</f>
        <v/>
      </c>
      <c r="X80" s="7" t="str">
        <f>IFERROR(VLOOKUP($R80,J:$Q,8,0),"")</f>
        <v/>
      </c>
      <c r="Y80" s="7" t="str">
        <f>IFERROR(VLOOKUP($R80,K:$Q,7,0),"")</f>
        <v/>
      </c>
      <c r="Z80" s="7" t="str">
        <f>IFERROR(VLOOKUP($R80,L:$Q,6,0),"")</f>
        <v/>
      </c>
      <c r="AA80" s="7" t="str">
        <f>IFERROR(VLOOKUP($R80,M:$Q,5,0),"")</f>
        <v/>
      </c>
      <c r="AB80" s="7" t="str">
        <f>IFERROR(VLOOKUP($R80,N:$Q,4,0),"")</f>
        <v/>
      </c>
      <c r="AC80" s="7" t="str">
        <f>IFERROR(VLOOKUP($R80,O:$Q,3,0),"")</f>
        <v/>
      </c>
      <c r="AD80" s="7" t="str">
        <f>IFERROR(VLOOKUP($R80,P:$Q,2,0),"")</f>
        <v/>
      </c>
    </row>
    <row r="81" spans="1:30" x14ac:dyDescent="0.15">
      <c r="A81" s="9">
        <f>'AB Touchpoint System Workbook'!Z92</f>
        <v>43313</v>
      </c>
      <c r="B81" s="7">
        <f t="shared" si="2"/>
        <v>8</v>
      </c>
      <c r="C81" s="12" t="str">
        <f>IF('AB Touchpoint System Workbook'!J92="A",VLOOKUP($B81,Reference!$A$93:B$104,2,0),IF('AB Touchpoint System Workbook'!J92="b",VLOOKUP($B81,Reference!$A$93:C$104,3,0),""))</f>
        <v/>
      </c>
      <c r="D81" s="12" t="str">
        <f>IF('AB Touchpoint System Workbook'!J92="A",Q81&amp;C81,IF('AB Touchpoint System Workbook'!J92="b",Q81&amp;C81,""))</f>
        <v/>
      </c>
      <c r="E81" s="12" t="b">
        <f>IF(ISNUMBER(SEARCH(S$1,$D81)),MAX(E$1:E80)+1)</f>
        <v>0</v>
      </c>
      <c r="F81" s="12" t="b">
        <f>IF(ISNUMBER(SEARCH(T$1,$D81)),MAX(F$1:F80)+1)</f>
        <v>0</v>
      </c>
      <c r="G81" s="12" t="b">
        <f>IF(ISNUMBER(SEARCH(U$1,$D81)),MAX(G$1:G80)+1)</f>
        <v>0</v>
      </c>
      <c r="H81" s="12" t="b">
        <f>IF(ISNUMBER(SEARCH(V$1,$D81)),MAX(H$1:H80)+1)</f>
        <v>0</v>
      </c>
      <c r="I81" s="12" t="b">
        <f>IF(ISNUMBER(SEARCH(W$1,$D81)),MAX(I$1:I80)+1)</f>
        <v>0</v>
      </c>
      <c r="J81" s="12" t="b">
        <f>IF(ISNUMBER(SEARCH(X$1,$D81)),MAX(J$1:J80)+1)</f>
        <v>0</v>
      </c>
      <c r="K81" s="12" t="b">
        <f>IF(ISNUMBER(SEARCH(Y$1,$D81)),MAX(K$1:K80)+1)</f>
        <v>0</v>
      </c>
      <c r="L81" s="12" t="b">
        <f>IF(ISNUMBER(SEARCH(Z$1,$D81)),MAX(L$1:L80)+1)</f>
        <v>0</v>
      </c>
      <c r="M81" s="12" t="b">
        <f>IF(ISNUMBER(SEARCH(AA$1,$D81)),MAX(M$1:M80)+1)</f>
        <v>0</v>
      </c>
      <c r="N81" s="12" t="b">
        <f>IF(ISNUMBER(SEARCH(AB$1,$D81)),MAX(N$1:N80)+1)</f>
        <v>0</v>
      </c>
      <c r="O81" s="12" t="b">
        <f>IF(ISNUMBER(SEARCH(AC$1,$D81)),MAX(O$1:O80)+1)</f>
        <v>0</v>
      </c>
      <c r="P81" s="12" t="b">
        <f>IF(ISNUMBER(SEARCH(AD$1,$D81)),MAX(P$1:P80)+1)</f>
        <v>0</v>
      </c>
      <c r="Q81" s="12" t="str">
        <f>'AB Touchpoint System Workbook'!K92</f>
        <v>Client 80</v>
      </c>
      <c r="R81" s="13">
        <f t="shared" si="3"/>
        <v>80</v>
      </c>
      <c r="S81" s="7" t="str">
        <f>IFERROR(VLOOKUP($R81,E:$Q,13,0),"")</f>
        <v/>
      </c>
      <c r="T81" s="7" t="str">
        <f>IFERROR(VLOOKUP($R81,F:$Q,12,0),"")</f>
        <v/>
      </c>
      <c r="U81" s="7" t="str">
        <f>IFERROR(VLOOKUP($R81,G:$Q,11,0),"")</f>
        <v/>
      </c>
      <c r="V81" s="7" t="str">
        <f>IFERROR(VLOOKUP($R81,H:$Q,10,0),"")</f>
        <v/>
      </c>
      <c r="W81" s="7" t="str">
        <f>IFERROR(VLOOKUP($R81,I:$Q,9,0),"")</f>
        <v/>
      </c>
      <c r="X81" s="7" t="str">
        <f>IFERROR(VLOOKUP($R81,J:$Q,8,0),"")</f>
        <v/>
      </c>
      <c r="Y81" s="7" t="str">
        <f>IFERROR(VLOOKUP($R81,K:$Q,7,0),"")</f>
        <v/>
      </c>
      <c r="Z81" s="7" t="str">
        <f>IFERROR(VLOOKUP($R81,L:$Q,6,0),"")</f>
        <v/>
      </c>
      <c r="AA81" s="7" t="str">
        <f>IFERROR(VLOOKUP($R81,M:$Q,5,0),"")</f>
        <v/>
      </c>
      <c r="AB81" s="7" t="str">
        <f>IFERROR(VLOOKUP($R81,N:$Q,4,0),"")</f>
        <v/>
      </c>
      <c r="AC81" s="7" t="str">
        <f>IFERROR(VLOOKUP($R81,O:$Q,3,0),"")</f>
        <v/>
      </c>
      <c r="AD81" s="7" t="str">
        <f>IFERROR(VLOOKUP($R81,P:$Q,2,0),"")</f>
        <v/>
      </c>
    </row>
    <row r="82" spans="1:30" x14ac:dyDescent="0.15">
      <c r="A82" s="9">
        <f>'AB Touchpoint System Workbook'!Z93</f>
        <v>43344</v>
      </c>
      <c r="B82" s="7">
        <f t="shared" si="2"/>
        <v>9</v>
      </c>
      <c r="C82" s="12" t="str">
        <f>IF('AB Touchpoint System Workbook'!J93="A",VLOOKUP($B82,Reference!$A$93:B$104,2,0),IF('AB Touchpoint System Workbook'!J93="b",VLOOKUP($B82,Reference!$A$93:C$104,3,0),""))</f>
        <v/>
      </c>
      <c r="D82" s="12" t="str">
        <f>IF('AB Touchpoint System Workbook'!J93="A",Q82&amp;C82,IF('AB Touchpoint System Workbook'!J93="b",Q82&amp;C82,""))</f>
        <v/>
      </c>
      <c r="E82" s="12" t="b">
        <f>IF(ISNUMBER(SEARCH(S$1,$D82)),MAX(E$1:E81)+1)</f>
        <v>0</v>
      </c>
      <c r="F82" s="12" t="b">
        <f>IF(ISNUMBER(SEARCH(T$1,$D82)),MAX(F$1:F81)+1)</f>
        <v>0</v>
      </c>
      <c r="G82" s="12" t="b">
        <f>IF(ISNUMBER(SEARCH(U$1,$D82)),MAX(G$1:G81)+1)</f>
        <v>0</v>
      </c>
      <c r="H82" s="12" t="b">
        <f>IF(ISNUMBER(SEARCH(V$1,$D82)),MAX(H$1:H81)+1)</f>
        <v>0</v>
      </c>
      <c r="I82" s="12" t="b">
        <f>IF(ISNUMBER(SEARCH(W$1,$D82)),MAX(I$1:I81)+1)</f>
        <v>0</v>
      </c>
      <c r="J82" s="12" t="b">
        <f>IF(ISNUMBER(SEARCH(X$1,$D82)),MAX(J$1:J81)+1)</f>
        <v>0</v>
      </c>
      <c r="K82" s="12" t="b">
        <f>IF(ISNUMBER(SEARCH(Y$1,$D82)),MAX(K$1:K81)+1)</f>
        <v>0</v>
      </c>
      <c r="L82" s="12" t="b">
        <f>IF(ISNUMBER(SEARCH(Z$1,$D82)),MAX(L$1:L81)+1)</f>
        <v>0</v>
      </c>
      <c r="M82" s="12" t="b">
        <f>IF(ISNUMBER(SEARCH(AA$1,$D82)),MAX(M$1:M81)+1)</f>
        <v>0</v>
      </c>
      <c r="N82" s="12" t="b">
        <f>IF(ISNUMBER(SEARCH(AB$1,$D82)),MAX(N$1:N81)+1)</f>
        <v>0</v>
      </c>
      <c r="O82" s="12" t="b">
        <f>IF(ISNUMBER(SEARCH(AC$1,$D82)),MAX(O$1:O81)+1)</f>
        <v>0</v>
      </c>
      <c r="P82" s="12" t="b">
        <f>IF(ISNUMBER(SEARCH(AD$1,$D82)),MAX(P$1:P81)+1)</f>
        <v>0</v>
      </c>
      <c r="Q82" s="12" t="str">
        <f>'AB Touchpoint System Workbook'!K93</f>
        <v>Client 81</v>
      </c>
      <c r="R82" s="13">
        <f t="shared" si="3"/>
        <v>81</v>
      </c>
      <c r="S82" s="7" t="str">
        <f>IFERROR(VLOOKUP($R82,E:$Q,13,0),"")</f>
        <v/>
      </c>
      <c r="T82" s="7" t="str">
        <f>IFERROR(VLOOKUP($R82,F:$Q,12,0),"")</f>
        <v/>
      </c>
      <c r="U82" s="7" t="str">
        <f>IFERROR(VLOOKUP($R82,G:$Q,11,0),"")</f>
        <v/>
      </c>
      <c r="V82" s="7" t="str">
        <f>IFERROR(VLOOKUP($R82,H:$Q,10,0),"")</f>
        <v/>
      </c>
      <c r="W82" s="7" t="str">
        <f>IFERROR(VLOOKUP($R82,I:$Q,9,0),"")</f>
        <v/>
      </c>
      <c r="X82" s="7" t="str">
        <f>IFERROR(VLOOKUP($R82,J:$Q,8,0),"")</f>
        <v/>
      </c>
      <c r="Y82" s="7" t="str">
        <f>IFERROR(VLOOKUP($R82,K:$Q,7,0),"")</f>
        <v/>
      </c>
      <c r="Z82" s="7" t="str">
        <f>IFERROR(VLOOKUP($R82,L:$Q,6,0),"")</f>
        <v/>
      </c>
      <c r="AA82" s="7" t="str">
        <f>IFERROR(VLOOKUP($R82,M:$Q,5,0),"")</f>
        <v/>
      </c>
      <c r="AB82" s="7" t="str">
        <f>IFERROR(VLOOKUP($R82,N:$Q,4,0),"")</f>
        <v/>
      </c>
      <c r="AC82" s="7" t="str">
        <f>IFERROR(VLOOKUP($R82,O:$Q,3,0),"")</f>
        <v/>
      </c>
      <c r="AD82" s="7" t="str">
        <f>IFERROR(VLOOKUP($R82,P:$Q,2,0),"")</f>
        <v/>
      </c>
    </row>
    <row r="83" spans="1:30" x14ac:dyDescent="0.15">
      <c r="A83" s="9">
        <f>'AB Touchpoint System Workbook'!Z94</f>
        <v>43374</v>
      </c>
      <c r="B83" s="7">
        <f t="shared" si="2"/>
        <v>10</v>
      </c>
      <c r="C83" s="12" t="str">
        <f>IF('AB Touchpoint System Workbook'!J94="A",VLOOKUP($B83,Reference!$A$93:B$104,2,0),IF('AB Touchpoint System Workbook'!J94="b",VLOOKUP($B83,Reference!$A$93:C$104,3,0),""))</f>
        <v/>
      </c>
      <c r="D83" s="12" t="str">
        <f>IF('AB Touchpoint System Workbook'!J94="A",Q83&amp;C83,IF('AB Touchpoint System Workbook'!J94="b",Q83&amp;C83,""))</f>
        <v/>
      </c>
      <c r="E83" s="12" t="b">
        <f>IF(ISNUMBER(SEARCH(S$1,$D83)),MAX(E$1:E82)+1)</f>
        <v>0</v>
      </c>
      <c r="F83" s="12" t="b">
        <f>IF(ISNUMBER(SEARCH(T$1,$D83)),MAX(F$1:F82)+1)</f>
        <v>0</v>
      </c>
      <c r="G83" s="12" t="b">
        <f>IF(ISNUMBER(SEARCH(U$1,$D83)),MAX(G$1:G82)+1)</f>
        <v>0</v>
      </c>
      <c r="H83" s="12" t="b">
        <f>IF(ISNUMBER(SEARCH(V$1,$D83)),MAX(H$1:H82)+1)</f>
        <v>0</v>
      </c>
      <c r="I83" s="12" t="b">
        <f>IF(ISNUMBER(SEARCH(W$1,$D83)),MAX(I$1:I82)+1)</f>
        <v>0</v>
      </c>
      <c r="J83" s="12" t="b">
        <f>IF(ISNUMBER(SEARCH(X$1,$D83)),MAX(J$1:J82)+1)</f>
        <v>0</v>
      </c>
      <c r="K83" s="12" t="b">
        <f>IF(ISNUMBER(SEARCH(Y$1,$D83)),MAX(K$1:K82)+1)</f>
        <v>0</v>
      </c>
      <c r="L83" s="12" t="b">
        <f>IF(ISNUMBER(SEARCH(Z$1,$D83)),MAX(L$1:L82)+1)</f>
        <v>0</v>
      </c>
      <c r="M83" s="12" t="b">
        <f>IF(ISNUMBER(SEARCH(AA$1,$D83)),MAX(M$1:M82)+1)</f>
        <v>0</v>
      </c>
      <c r="N83" s="12" t="b">
        <f>IF(ISNUMBER(SEARCH(AB$1,$D83)),MAX(N$1:N82)+1)</f>
        <v>0</v>
      </c>
      <c r="O83" s="12" t="b">
        <f>IF(ISNUMBER(SEARCH(AC$1,$D83)),MAX(O$1:O82)+1)</f>
        <v>0</v>
      </c>
      <c r="P83" s="12" t="b">
        <f>IF(ISNUMBER(SEARCH(AD$1,$D83)),MAX(P$1:P82)+1)</f>
        <v>0</v>
      </c>
      <c r="Q83" s="12" t="str">
        <f>'AB Touchpoint System Workbook'!K94</f>
        <v>Client 82</v>
      </c>
      <c r="R83" s="13">
        <f t="shared" si="3"/>
        <v>82</v>
      </c>
      <c r="S83" s="7" t="str">
        <f>IFERROR(VLOOKUP($R83,E:$Q,13,0),"")</f>
        <v/>
      </c>
      <c r="T83" s="7" t="str">
        <f>IFERROR(VLOOKUP($R83,F:$Q,12,0),"")</f>
        <v/>
      </c>
      <c r="U83" s="7" t="str">
        <f>IFERROR(VLOOKUP($R83,G:$Q,11,0),"")</f>
        <v/>
      </c>
      <c r="V83" s="7" t="str">
        <f>IFERROR(VLOOKUP($R83,H:$Q,10,0),"")</f>
        <v/>
      </c>
      <c r="W83" s="7" t="str">
        <f>IFERROR(VLOOKUP($R83,I:$Q,9,0),"")</f>
        <v/>
      </c>
      <c r="X83" s="7" t="str">
        <f>IFERROR(VLOOKUP($R83,J:$Q,8,0),"")</f>
        <v/>
      </c>
      <c r="Y83" s="7" t="str">
        <f>IFERROR(VLOOKUP($R83,K:$Q,7,0),"")</f>
        <v/>
      </c>
      <c r="Z83" s="7" t="str">
        <f>IFERROR(VLOOKUP($R83,L:$Q,6,0),"")</f>
        <v/>
      </c>
      <c r="AA83" s="7" t="str">
        <f>IFERROR(VLOOKUP($R83,M:$Q,5,0),"")</f>
        <v/>
      </c>
      <c r="AB83" s="7" t="str">
        <f>IFERROR(VLOOKUP($R83,N:$Q,4,0),"")</f>
        <v/>
      </c>
      <c r="AC83" s="7" t="str">
        <f>IFERROR(VLOOKUP($R83,O:$Q,3,0),"")</f>
        <v/>
      </c>
      <c r="AD83" s="7" t="str">
        <f>IFERROR(VLOOKUP($R83,P:$Q,2,0),"")</f>
        <v/>
      </c>
    </row>
    <row r="84" spans="1:30" x14ac:dyDescent="0.15">
      <c r="A84" s="9">
        <f>'AB Touchpoint System Workbook'!Z95</f>
        <v>43405</v>
      </c>
      <c r="B84" s="7">
        <f t="shared" si="2"/>
        <v>11</v>
      </c>
      <c r="C84" s="12" t="str">
        <f>IF('AB Touchpoint System Workbook'!J95="A",VLOOKUP($B84,Reference!$A$93:B$104,2,0),IF('AB Touchpoint System Workbook'!J95="b",VLOOKUP($B84,Reference!$A$93:C$104,3,0),""))</f>
        <v/>
      </c>
      <c r="D84" s="12" t="str">
        <f>IF('AB Touchpoint System Workbook'!J95="A",Q84&amp;C84,IF('AB Touchpoint System Workbook'!J95="b",Q84&amp;C84,""))</f>
        <v/>
      </c>
      <c r="E84" s="12" t="b">
        <f>IF(ISNUMBER(SEARCH(S$1,$D84)),MAX(E$1:E83)+1)</f>
        <v>0</v>
      </c>
      <c r="F84" s="12" t="b">
        <f>IF(ISNUMBER(SEARCH(T$1,$D84)),MAX(F$1:F83)+1)</f>
        <v>0</v>
      </c>
      <c r="G84" s="12" t="b">
        <f>IF(ISNUMBER(SEARCH(U$1,$D84)),MAX(G$1:G83)+1)</f>
        <v>0</v>
      </c>
      <c r="H84" s="12" t="b">
        <f>IF(ISNUMBER(SEARCH(V$1,$D84)),MAX(H$1:H83)+1)</f>
        <v>0</v>
      </c>
      <c r="I84" s="12" t="b">
        <f>IF(ISNUMBER(SEARCH(W$1,$D84)),MAX(I$1:I83)+1)</f>
        <v>0</v>
      </c>
      <c r="J84" s="12" t="b">
        <f>IF(ISNUMBER(SEARCH(X$1,$D84)),MAX(J$1:J83)+1)</f>
        <v>0</v>
      </c>
      <c r="K84" s="12" t="b">
        <f>IF(ISNUMBER(SEARCH(Y$1,$D84)),MAX(K$1:K83)+1)</f>
        <v>0</v>
      </c>
      <c r="L84" s="12" t="b">
        <f>IF(ISNUMBER(SEARCH(Z$1,$D84)),MAX(L$1:L83)+1)</f>
        <v>0</v>
      </c>
      <c r="M84" s="12" t="b">
        <f>IF(ISNUMBER(SEARCH(AA$1,$D84)),MAX(M$1:M83)+1)</f>
        <v>0</v>
      </c>
      <c r="N84" s="12" t="b">
        <f>IF(ISNUMBER(SEARCH(AB$1,$D84)),MAX(N$1:N83)+1)</f>
        <v>0</v>
      </c>
      <c r="O84" s="12" t="b">
        <f>IF(ISNUMBER(SEARCH(AC$1,$D84)),MAX(O$1:O83)+1)</f>
        <v>0</v>
      </c>
      <c r="P84" s="12" t="b">
        <f>IF(ISNUMBER(SEARCH(AD$1,$D84)),MAX(P$1:P83)+1)</f>
        <v>0</v>
      </c>
      <c r="Q84" s="12" t="str">
        <f>'AB Touchpoint System Workbook'!K95</f>
        <v>Client 83</v>
      </c>
      <c r="R84" s="13">
        <f t="shared" si="3"/>
        <v>83</v>
      </c>
      <c r="S84" s="7" t="str">
        <f>IFERROR(VLOOKUP($R84,E:$Q,13,0),"")</f>
        <v/>
      </c>
      <c r="T84" s="7" t="str">
        <f>IFERROR(VLOOKUP($R84,F:$Q,12,0),"")</f>
        <v/>
      </c>
      <c r="U84" s="7" t="str">
        <f>IFERROR(VLOOKUP($R84,G:$Q,11,0),"")</f>
        <v/>
      </c>
      <c r="V84" s="7" t="str">
        <f>IFERROR(VLOOKUP($R84,H:$Q,10,0),"")</f>
        <v/>
      </c>
      <c r="W84" s="7" t="str">
        <f>IFERROR(VLOOKUP($R84,I:$Q,9,0),"")</f>
        <v/>
      </c>
      <c r="X84" s="7" t="str">
        <f>IFERROR(VLOOKUP($R84,J:$Q,8,0),"")</f>
        <v/>
      </c>
      <c r="Y84" s="7" t="str">
        <f>IFERROR(VLOOKUP($R84,K:$Q,7,0),"")</f>
        <v/>
      </c>
      <c r="Z84" s="7" t="str">
        <f>IFERROR(VLOOKUP($R84,L:$Q,6,0),"")</f>
        <v/>
      </c>
      <c r="AA84" s="7" t="str">
        <f>IFERROR(VLOOKUP($R84,M:$Q,5,0),"")</f>
        <v/>
      </c>
      <c r="AB84" s="7" t="str">
        <f>IFERROR(VLOOKUP($R84,N:$Q,4,0),"")</f>
        <v/>
      </c>
      <c r="AC84" s="7" t="str">
        <f>IFERROR(VLOOKUP($R84,O:$Q,3,0),"")</f>
        <v/>
      </c>
      <c r="AD84" s="7" t="str">
        <f>IFERROR(VLOOKUP($R84,P:$Q,2,0),"")</f>
        <v/>
      </c>
    </row>
    <row r="85" spans="1:30" x14ac:dyDescent="0.15">
      <c r="A85" s="9">
        <f>'AB Touchpoint System Workbook'!Z96</f>
        <v>43435</v>
      </c>
      <c r="B85" s="7">
        <f t="shared" si="2"/>
        <v>12</v>
      </c>
      <c r="C85" s="12" t="str">
        <f>IF('AB Touchpoint System Workbook'!J96="A",VLOOKUP($B85,Reference!$A$93:B$104,2,0),IF('AB Touchpoint System Workbook'!J96="b",VLOOKUP($B85,Reference!$A$93:C$104,3,0),""))</f>
        <v/>
      </c>
      <c r="D85" s="12" t="str">
        <f>IF('AB Touchpoint System Workbook'!J96="A",Q85&amp;C85,IF('AB Touchpoint System Workbook'!J96="b",Q85&amp;C85,""))</f>
        <v/>
      </c>
      <c r="E85" s="12" t="b">
        <f>IF(ISNUMBER(SEARCH(S$1,$D85)),MAX(E$1:E84)+1)</f>
        <v>0</v>
      </c>
      <c r="F85" s="12" t="b">
        <f>IF(ISNUMBER(SEARCH(T$1,$D85)),MAX(F$1:F84)+1)</f>
        <v>0</v>
      </c>
      <c r="G85" s="12" t="b">
        <f>IF(ISNUMBER(SEARCH(U$1,$D85)),MAX(G$1:G84)+1)</f>
        <v>0</v>
      </c>
      <c r="H85" s="12" t="b">
        <f>IF(ISNUMBER(SEARCH(V$1,$D85)),MAX(H$1:H84)+1)</f>
        <v>0</v>
      </c>
      <c r="I85" s="12" t="b">
        <f>IF(ISNUMBER(SEARCH(W$1,$D85)),MAX(I$1:I84)+1)</f>
        <v>0</v>
      </c>
      <c r="J85" s="12" t="b">
        <f>IF(ISNUMBER(SEARCH(X$1,$D85)),MAX(J$1:J84)+1)</f>
        <v>0</v>
      </c>
      <c r="K85" s="12" t="b">
        <f>IF(ISNUMBER(SEARCH(Y$1,$D85)),MAX(K$1:K84)+1)</f>
        <v>0</v>
      </c>
      <c r="L85" s="12" t="b">
        <f>IF(ISNUMBER(SEARCH(Z$1,$D85)),MAX(L$1:L84)+1)</f>
        <v>0</v>
      </c>
      <c r="M85" s="12" t="b">
        <f>IF(ISNUMBER(SEARCH(AA$1,$D85)),MAX(M$1:M84)+1)</f>
        <v>0</v>
      </c>
      <c r="N85" s="12" t="b">
        <f>IF(ISNUMBER(SEARCH(AB$1,$D85)),MAX(N$1:N84)+1)</f>
        <v>0</v>
      </c>
      <c r="O85" s="12" t="b">
        <f>IF(ISNUMBER(SEARCH(AC$1,$D85)),MAX(O$1:O84)+1)</f>
        <v>0</v>
      </c>
      <c r="P85" s="12" t="b">
        <f>IF(ISNUMBER(SEARCH(AD$1,$D85)),MAX(P$1:P84)+1)</f>
        <v>0</v>
      </c>
      <c r="Q85" s="12" t="str">
        <f>'AB Touchpoint System Workbook'!K96</f>
        <v>Client 84</v>
      </c>
      <c r="R85" s="13">
        <f t="shared" si="3"/>
        <v>84</v>
      </c>
      <c r="S85" s="7" t="str">
        <f>IFERROR(VLOOKUP($R85,E:$Q,13,0),"")</f>
        <v/>
      </c>
      <c r="T85" s="7" t="str">
        <f>IFERROR(VLOOKUP($R85,F:$Q,12,0),"")</f>
        <v/>
      </c>
      <c r="U85" s="7" t="str">
        <f>IFERROR(VLOOKUP($R85,G:$Q,11,0),"")</f>
        <v/>
      </c>
      <c r="V85" s="7" t="str">
        <f>IFERROR(VLOOKUP($R85,H:$Q,10,0),"")</f>
        <v/>
      </c>
      <c r="W85" s="7" t="str">
        <f>IFERROR(VLOOKUP($R85,I:$Q,9,0),"")</f>
        <v/>
      </c>
      <c r="X85" s="7" t="str">
        <f>IFERROR(VLOOKUP($R85,J:$Q,8,0),"")</f>
        <v/>
      </c>
      <c r="Y85" s="7" t="str">
        <f>IFERROR(VLOOKUP($R85,K:$Q,7,0),"")</f>
        <v/>
      </c>
      <c r="Z85" s="7" t="str">
        <f>IFERROR(VLOOKUP($R85,L:$Q,6,0),"")</f>
        <v/>
      </c>
      <c r="AA85" s="7" t="str">
        <f>IFERROR(VLOOKUP($R85,M:$Q,5,0),"")</f>
        <v/>
      </c>
      <c r="AB85" s="7" t="str">
        <f>IFERROR(VLOOKUP($R85,N:$Q,4,0),"")</f>
        <v/>
      </c>
      <c r="AC85" s="7" t="str">
        <f>IFERROR(VLOOKUP($R85,O:$Q,3,0),"")</f>
        <v/>
      </c>
      <c r="AD85" s="7" t="str">
        <f>IFERROR(VLOOKUP($R85,P:$Q,2,0),"")</f>
        <v/>
      </c>
    </row>
    <row r="86" spans="1:30" x14ac:dyDescent="0.15">
      <c r="A86" s="9">
        <f>'AB Touchpoint System Workbook'!Z97</f>
        <v>43101</v>
      </c>
      <c r="B86" s="7">
        <f t="shared" si="2"/>
        <v>1</v>
      </c>
      <c r="C86" s="12" t="str">
        <f>IF('AB Touchpoint System Workbook'!J97="A",VLOOKUP($B86,Reference!$A$93:B$104,2,0),IF('AB Touchpoint System Workbook'!J97="b",VLOOKUP($B86,Reference!$A$93:C$104,3,0),""))</f>
        <v/>
      </c>
      <c r="D86" s="12" t="str">
        <f>IF('AB Touchpoint System Workbook'!J97="A",Q86&amp;C86,IF('AB Touchpoint System Workbook'!J97="b",Q86&amp;C86,""))</f>
        <v/>
      </c>
      <c r="E86" s="12" t="b">
        <f>IF(ISNUMBER(SEARCH(S$1,$D86)),MAX(E$1:E85)+1)</f>
        <v>0</v>
      </c>
      <c r="F86" s="12" t="b">
        <f>IF(ISNUMBER(SEARCH(T$1,$D86)),MAX(F$1:F85)+1)</f>
        <v>0</v>
      </c>
      <c r="G86" s="12" t="b">
        <f>IF(ISNUMBER(SEARCH(U$1,$D86)),MAX(G$1:G85)+1)</f>
        <v>0</v>
      </c>
      <c r="H86" s="12" t="b">
        <f>IF(ISNUMBER(SEARCH(V$1,$D86)),MAX(H$1:H85)+1)</f>
        <v>0</v>
      </c>
      <c r="I86" s="12" t="b">
        <f>IF(ISNUMBER(SEARCH(W$1,$D86)),MAX(I$1:I85)+1)</f>
        <v>0</v>
      </c>
      <c r="J86" s="12" t="b">
        <f>IF(ISNUMBER(SEARCH(X$1,$D86)),MAX(J$1:J85)+1)</f>
        <v>0</v>
      </c>
      <c r="K86" s="12" t="b">
        <f>IF(ISNUMBER(SEARCH(Y$1,$D86)),MAX(K$1:K85)+1)</f>
        <v>0</v>
      </c>
      <c r="L86" s="12" t="b">
        <f>IF(ISNUMBER(SEARCH(Z$1,$D86)),MAX(L$1:L85)+1)</f>
        <v>0</v>
      </c>
      <c r="M86" s="12" t="b">
        <f>IF(ISNUMBER(SEARCH(AA$1,$D86)),MAX(M$1:M85)+1)</f>
        <v>0</v>
      </c>
      <c r="N86" s="12" t="b">
        <f>IF(ISNUMBER(SEARCH(AB$1,$D86)),MAX(N$1:N85)+1)</f>
        <v>0</v>
      </c>
      <c r="O86" s="12" t="b">
        <f>IF(ISNUMBER(SEARCH(AC$1,$D86)),MAX(O$1:O85)+1)</f>
        <v>0</v>
      </c>
      <c r="P86" s="12" t="b">
        <f>IF(ISNUMBER(SEARCH(AD$1,$D86)),MAX(P$1:P85)+1)</f>
        <v>0</v>
      </c>
      <c r="Q86" s="12" t="str">
        <f>'AB Touchpoint System Workbook'!K97</f>
        <v>Client 85</v>
      </c>
      <c r="R86" s="13">
        <f t="shared" si="3"/>
        <v>85</v>
      </c>
      <c r="S86" s="7" t="str">
        <f>IFERROR(VLOOKUP($R86,E:$Q,13,0),"")</f>
        <v/>
      </c>
      <c r="T86" s="7" t="str">
        <f>IFERROR(VLOOKUP($R86,F:$Q,12,0),"")</f>
        <v/>
      </c>
      <c r="U86" s="7" t="str">
        <f>IFERROR(VLOOKUP($R86,G:$Q,11,0),"")</f>
        <v/>
      </c>
      <c r="V86" s="7" t="str">
        <f>IFERROR(VLOOKUP($R86,H:$Q,10,0),"")</f>
        <v/>
      </c>
      <c r="W86" s="7" t="str">
        <f>IFERROR(VLOOKUP($R86,I:$Q,9,0),"")</f>
        <v/>
      </c>
      <c r="X86" s="7" t="str">
        <f>IFERROR(VLOOKUP($R86,J:$Q,8,0),"")</f>
        <v/>
      </c>
      <c r="Y86" s="7" t="str">
        <f>IFERROR(VLOOKUP($R86,K:$Q,7,0),"")</f>
        <v/>
      </c>
      <c r="Z86" s="7" t="str">
        <f>IFERROR(VLOOKUP($R86,L:$Q,6,0),"")</f>
        <v/>
      </c>
      <c r="AA86" s="7" t="str">
        <f>IFERROR(VLOOKUP($R86,M:$Q,5,0),"")</f>
        <v/>
      </c>
      <c r="AB86" s="7" t="str">
        <f>IFERROR(VLOOKUP($R86,N:$Q,4,0),"")</f>
        <v/>
      </c>
      <c r="AC86" s="7" t="str">
        <f>IFERROR(VLOOKUP($R86,O:$Q,3,0),"")</f>
        <v/>
      </c>
      <c r="AD86" s="7" t="str">
        <f>IFERROR(VLOOKUP($R86,P:$Q,2,0),"")</f>
        <v/>
      </c>
    </row>
    <row r="87" spans="1:30" x14ac:dyDescent="0.15">
      <c r="A87" s="9">
        <f>'AB Touchpoint System Workbook'!Z98</f>
        <v>43132</v>
      </c>
      <c r="B87" s="7">
        <f t="shared" si="2"/>
        <v>2</v>
      </c>
      <c r="C87" s="12" t="str">
        <f>IF('AB Touchpoint System Workbook'!J98="A",VLOOKUP($B87,Reference!$A$93:B$104,2,0),IF('AB Touchpoint System Workbook'!J98="b",VLOOKUP($B87,Reference!$A$93:C$104,3,0),""))</f>
        <v/>
      </c>
      <c r="D87" s="12" t="str">
        <f>IF('AB Touchpoint System Workbook'!J98="A",Q87&amp;C87,IF('AB Touchpoint System Workbook'!J98="b",Q87&amp;C87,""))</f>
        <v/>
      </c>
      <c r="E87" s="12" t="b">
        <f>IF(ISNUMBER(SEARCH(S$1,$D87)),MAX(E$1:E86)+1)</f>
        <v>0</v>
      </c>
      <c r="F87" s="12" t="b">
        <f>IF(ISNUMBER(SEARCH(T$1,$D87)),MAX(F$1:F86)+1)</f>
        <v>0</v>
      </c>
      <c r="G87" s="12" t="b">
        <f>IF(ISNUMBER(SEARCH(U$1,$D87)),MAX(G$1:G86)+1)</f>
        <v>0</v>
      </c>
      <c r="H87" s="12" t="b">
        <f>IF(ISNUMBER(SEARCH(V$1,$D87)),MAX(H$1:H86)+1)</f>
        <v>0</v>
      </c>
      <c r="I87" s="12" t="b">
        <f>IF(ISNUMBER(SEARCH(W$1,$D87)),MAX(I$1:I86)+1)</f>
        <v>0</v>
      </c>
      <c r="J87" s="12" t="b">
        <f>IF(ISNUMBER(SEARCH(X$1,$D87)),MAX(J$1:J86)+1)</f>
        <v>0</v>
      </c>
      <c r="K87" s="12" t="b">
        <f>IF(ISNUMBER(SEARCH(Y$1,$D87)),MAX(K$1:K86)+1)</f>
        <v>0</v>
      </c>
      <c r="L87" s="12" t="b">
        <f>IF(ISNUMBER(SEARCH(Z$1,$D87)),MAX(L$1:L86)+1)</f>
        <v>0</v>
      </c>
      <c r="M87" s="12" t="b">
        <f>IF(ISNUMBER(SEARCH(AA$1,$D87)),MAX(M$1:M86)+1)</f>
        <v>0</v>
      </c>
      <c r="N87" s="12" t="b">
        <f>IF(ISNUMBER(SEARCH(AB$1,$D87)),MAX(N$1:N86)+1)</f>
        <v>0</v>
      </c>
      <c r="O87" s="12" t="b">
        <f>IF(ISNUMBER(SEARCH(AC$1,$D87)),MAX(O$1:O86)+1)</f>
        <v>0</v>
      </c>
      <c r="P87" s="12" t="b">
        <f>IF(ISNUMBER(SEARCH(AD$1,$D87)),MAX(P$1:P86)+1)</f>
        <v>0</v>
      </c>
      <c r="Q87" s="12" t="str">
        <f>'AB Touchpoint System Workbook'!K98</f>
        <v>Client 86</v>
      </c>
      <c r="R87" s="13">
        <f t="shared" si="3"/>
        <v>86</v>
      </c>
      <c r="S87" s="7" t="str">
        <f>IFERROR(VLOOKUP($R87,E:$Q,13,0),"")</f>
        <v/>
      </c>
      <c r="T87" s="7" t="str">
        <f>IFERROR(VLOOKUP($R87,F:$Q,12,0),"")</f>
        <v/>
      </c>
      <c r="U87" s="7" t="str">
        <f>IFERROR(VLOOKUP($R87,G:$Q,11,0),"")</f>
        <v/>
      </c>
      <c r="V87" s="7" t="str">
        <f>IFERROR(VLOOKUP($R87,H:$Q,10,0),"")</f>
        <v/>
      </c>
      <c r="W87" s="7" t="str">
        <f>IFERROR(VLOOKUP($R87,I:$Q,9,0),"")</f>
        <v/>
      </c>
      <c r="X87" s="7" t="str">
        <f>IFERROR(VLOOKUP($R87,J:$Q,8,0),"")</f>
        <v/>
      </c>
      <c r="Y87" s="7" t="str">
        <f>IFERROR(VLOOKUP($R87,K:$Q,7,0),"")</f>
        <v/>
      </c>
      <c r="Z87" s="7" t="str">
        <f>IFERROR(VLOOKUP($R87,L:$Q,6,0),"")</f>
        <v/>
      </c>
      <c r="AA87" s="7" t="str">
        <f>IFERROR(VLOOKUP($R87,M:$Q,5,0),"")</f>
        <v/>
      </c>
      <c r="AB87" s="7" t="str">
        <f>IFERROR(VLOOKUP($R87,N:$Q,4,0),"")</f>
        <v/>
      </c>
      <c r="AC87" s="7" t="str">
        <f>IFERROR(VLOOKUP($R87,O:$Q,3,0),"")</f>
        <v/>
      </c>
      <c r="AD87" s="7" t="str">
        <f>IFERROR(VLOOKUP($R87,P:$Q,2,0),"")</f>
        <v/>
      </c>
    </row>
    <row r="88" spans="1:30" x14ac:dyDescent="0.15">
      <c r="A88" s="9">
        <f>'AB Touchpoint System Workbook'!Z99</f>
        <v>43160</v>
      </c>
      <c r="B88" s="7">
        <f t="shared" si="2"/>
        <v>3</v>
      </c>
      <c r="C88" s="12" t="str">
        <f>IF('AB Touchpoint System Workbook'!J99="A",VLOOKUP($B88,Reference!$A$93:B$104,2,0),IF('AB Touchpoint System Workbook'!J99="b",VLOOKUP($B88,Reference!$A$93:C$104,3,0),""))</f>
        <v/>
      </c>
      <c r="D88" s="12" t="str">
        <f>IF('AB Touchpoint System Workbook'!J99="A",Q88&amp;C88,IF('AB Touchpoint System Workbook'!J99="b",Q88&amp;C88,""))</f>
        <v/>
      </c>
      <c r="E88" s="12" t="b">
        <f>IF(ISNUMBER(SEARCH(S$1,$D88)),MAX(E$1:E87)+1)</f>
        <v>0</v>
      </c>
      <c r="F88" s="12" t="b">
        <f>IF(ISNUMBER(SEARCH(T$1,$D88)),MAX(F$1:F87)+1)</f>
        <v>0</v>
      </c>
      <c r="G88" s="12" t="b">
        <f>IF(ISNUMBER(SEARCH(U$1,$D88)),MAX(G$1:G87)+1)</f>
        <v>0</v>
      </c>
      <c r="H88" s="12" t="b">
        <f>IF(ISNUMBER(SEARCH(V$1,$D88)),MAX(H$1:H87)+1)</f>
        <v>0</v>
      </c>
      <c r="I88" s="12" t="b">
        <f>IF(ISNUMBER(SEARCH(W$1,$D88)),MAX(I$1:I87)+1)</f>
        <v>0</v>
      </c>
      <c r="J88" s="12" t="b">
        <f>IF(ISNUMBER(SEARCH(X$1,$D88)),MAX(J$1:J87)+1)</f>
        <v>0</v>
      </c>
      <c r="K88" s="12" t="b">
        <f>IF(ISNUMBER(SEARCH(Y$1,$D88)),MAX(K$1:K87)+1)</f>
        <v>0</v>
      </c>
      <c r="L88" s="12" t="b">
        <f>IF(ISNUMBER(SEARCH(Z$1,$D88)),MAX(L$1:L87)+1)</f>
        <v>0</v>
      </c>
      <c r="M88" s="12" t="b">
        <f>IF(ISNUMBER(SEARCH(AA$1,$D88)),MAX(M$1:M87)+1)</f>
        <v>0</v>
      </c>
      <c r="N88" s="12" t="b">
        <f>IF(ISNUMBER(SEARCH(AB$1,$D88)),MAX(N$1:N87)+1)</f>
        <v>0</v>
      </c>
      <c r="O88" s="12" t="b">
        <f>IF(ISNUMBER(SEARCH(AC$1,$D88)),MAX(O$1:O87)+1)</f>
        <v>0</v>
      </c>
      <c r="P88" s="12" t="b">
        <f>IF(ISNUMBER(SEARCH(AD$1,$D88)),MAX(P$1:P87)+1)</f>
        <v>0</v>
      </c>
      <c r="Q88" s="12" t="str">
        <f>'AB Touchpoint System Workbook'!K99</f>
        <v>Client 87</v>
      </c>
      <c r="R88" s="13">
        <f t="shared" si="3"/>
        <v>87</v>
      </c>
      <c r="S88" s="7" t="str">
        <f>IFERROR(VLOOKUP($R88,E:$Q,13,0),"")</f>
        <v/>
      </c>
      <c r="T88" s="7" t="str">
        <f>IFERROR(VLOOKUP($R88,F:$Q,12,0),"")</f>
        <v/>
      </c>
      <c r="U88" s="7" t="str">
        <f>IFERROR(VLOOKUP($R88,G:$Q,11,0),"")</f>
        <v/>
      </c>
      <c r="V88" s="7" t="str">
        <f>IFERROR(VLOOKUP($R88,H:$Q,10,0),"")</f>
        <v/>
      </c>
      <c r="W88" s="7" t="str">
        <f>IFERROR(VLOOKUP($R88,I:$Q,9,0),"")</f>
        <v/>
      </c>
      <c r="X88" s="7" t="str">
        <f>IFERROR(VLOOKUP($R88,J:$Q,8,0),"")</f>
        <v/>
      </c>
      <c r="Y88" s="7" t="str">
        <f>IFERROR(VLOOKUP($R88,K:$Q,7,0),"")</f>
        <v/>
      </c>
      <c r="Z88" s="7" t="str">
        <f>IFERROR(VLOOKUP($R88,L:$Q,6,0),"")</f>
        <v/>
      </c>
      <c r="AA88" s="7" t="str">
        <f>IFERROR(VLOOKUP($R88,M:$Q,5,0),"")</f>
        <v/>
      </c>
      <c r="AB88" s="7" t="str">
        <f>IFERROR(VLOOKUP($R88,N:$Q,4,0),"")</f>
        <v/>
      </c>
      <c r="AC88" s="7" t="str">
        <f>IFERROR(VLOOKUP($R88,O:$Q,3,0),"")</f>
        <v/>
      </c>
      <c r="AD88" s="7" t="str">
        <f>IFERROR(VLOOKUP($R88,P:$Q,2,0),"")</f>
        <v/>
      </c>
    </row>
    <row r="89" spans="1:30" x14ac:dyDescent="0.15">
      <c r="A89" s="9">
        <f>'AB Touchpoint System Workbook'!Z100</f>
        <v>43191</v>
      </c>
      <c r="B89" s="7">
        <f t="shared" si="2"/>
        <v>4</v>
      </c>
      <c r="C89" s="12" t="str">
        <f>IF('AB Touchpoint System Workbook'!J100="A",VLOOKUP($B89,Reference!$A$93:B$104,2,0),IF('AB Touchpoint System Workbook'!J100="b",VLOOKUP($B89,Reference!$A$93:C$104,3,0),""))</f>
        <v/>
      </c>
      <c r="D89" s="12" t="str">
        <f>IF('AB Touchpoint System Workbook'!J100="A",Q89&amp;C89,IF('AB Touchpoint System Workbook'!J100="b",Q89&amp;C89,""))</f>
        <v/>
      </c>
      <c r="E89" s="12" t="b">
        <f>IF(ISNUMBER(SEARCH(S$1,$D89)),MAX(E$1:E88)+1)</f>
        <v>0</v>
      </c>
      <c r="F89" s="12" t="b">
        <f>IF(ISNUMBER(SEARCH(T$1,$D89)),MAX(F$1:F88)+1)</f>
        <v>0</v>
      </c>
      <c r="G89" s="12" t="b">
        <f>IF(ISNUMBER(SEARCH(U$1,$D89)),MAX(G$1:G88)+1)</f>
        <v>0</v>
      </c>
      <c r="H89" s="12" t="b">
        <f>IF(ISNUMBER(SEARCH(V$1,$D89)),MAX(H$1:H88)+1)</f>
        <v>0</v>
      </c>
      <c r="I89" s="12" t="b">
        <f>IF(ISNUMBER(SEARCH(W$1,$D89)),MAX(I$1:I88)+1)</f>
        <v>0</v>
      </c>
      <c r="J89" s="12" t="b">
        <f>IF(ISNUMBER(SEARCH(X$1,$D89)),MAX(J$1:J88)+1)</f>
        <v>0</v>
      </c>
      <c r="K89" s="12" t="b">
        <f>IF(ISNUMBER(SEARCH(Y$1,$D89)),MAX(K$1:K88)+1)</f>
        <v>0</v>
      </c>
      <c r="L89" s="12" t="b">
        <f>IF(ISNUMBER(SEARCH(Z$1,$D89)),MAX(L$1:L88)+1)</f>
        <v>0</v>
      </c>
      <c r="M89" s="12" t="b">
        <f>IF(ISNUMBER(SEARCH(AA$1,$D89)),MAX(M$1:M88)+1)</f>
        <v>0</v>
      </c>
      <c r="N89" s="12" t="b">
        <f>IF(ISNUMBER(SEARCH(AB$1,$D89)),MAX(N$1:N88)+1)</f>
        <v>0</v>
      </c>
      <c r="O89" s="12" t="b">
        <f>IF(ISNUMBER(SEARCH(AC$1,$D89)),MAX(O$1:O88)+1)</f>
        <v>0</v>
      </c>
      <c r="P89" s="12" t="b">
        <f>IF(ISNUMBER(SEARCH(AD$1,$D89)),MAX(P$1:P88)+1)</f>
        <v>0</v>
      </c>
      <c r="Q89" s="12" t="str">
        <f>'AB Touchpoint System Workbook'!K100</f>
        <v>Client 88</v>
      </c>
      <c r="R89" s="13">
        <f t="shared" si="3"/>
        <v>88</v>
      </c>
      <c r="S89" s="7" t="str">
        <f>IFERROR(VLOOKUP($R89,E:$Q,13,0),"")</f>
        <v/>
      </c>
      <c r="T89" s="7" t="str">
        <f>IFERROR(VLOOKUP($R89,F:$Q,12,0),"")</f>
        <v/>
      </c>
      <c r="U89" s="7" t="str">
        <f>IFERROR(VLOOKUP($R89,G:$Q,11,0),"")</f>
        <v/>
      </c>
      <c r="V89" s="7" t="str">
        <f>IFERROR(VLOOKUP($R89,H:$Q,10,0),"")</f>
        <v/>
      </c>
      <c r="W89" s="7" t="str">
        <f>IFERROR(VLOOKUP($R89,I:$Q,9,0),"")</f>
        <v/>
      </c>
      <c r="X89" s="7" t="str">
        <f>IFERROR(VLOOKUP($R89,J:$Q,8,0),"")</f>
        <v/>
      </c>
      <c r="Y89" s="7" t="str">
        <f>IFERROR(VLOOKUP($R89,K:$Q,7,0),"")</f>
        <v/>
      </c>
      <c r="Z89" s="7" t="str">
        <f>IFERROR(VLOOKUP($R89,L:$Q,6,0),"")</f>
        <v/>
      </c>
      <c r="AA89" s="7" t="str">
        <f>IFERROR(VLOOKUP($R89,M:$Q,5,0),"")</f>
        <v/>
      </c>
      <c r="AB89" s="7" t="str">
        <f>IFERROR(VLOOKUP($R89,N:$Q,4,0),"")</f>
        <v/>
      </c>
      <c r="AC89" s="7" t="str">
        <f>IFERROR(VLOOKUP($R89,O:$Q,3,0),"")</f>
        <v/>
      </c>
      <c r="AD89" s="7" t="str">
        <f>IFERROR(VLOOKUP($R89,P:$Q,2,0),"")</f>
        <v/>
      </c>
    </row>
    <row r="90" spans="1:30" x14ac:dyDescent="0.15">
      <c r="A90" s="9">
        <f>'AB Touchpoint System Workbook'!Z101</f>
        <v>43221</v>
      </c>
      <c r="B90" s="7">
        <f t="shared" si="2"/>
        <v>5</v>
      </c>
      <c r="C90" s="12" t="str">
        <f>IF('AB Touchpoint System Workbook'!J101="A",VLOOKUP($B90,Reference!$A$93:B$104,2,0),IF('AB Touchpoint System Workbook'!J101="b",VLOOKUP($B90,Reference!$A$93:C$104,3,0),""))</f>
        <v/>
      </c>
      <c r="D90" s="12" t="str">
        <f>IF('AB Touchpoint System Workbook'!J101="A",Q90&amp;C90,IF('AB Touchpoint System Workbook'!J101="b",Q90&amp;C90,""))</f>
        <v/>
      </c>
      <c r="E90" s="12" t="b">
        <f>IF(ISNUMBER(SEARCH(S$1,$D90)),MAX(E$1:E89)+1)</f>
        <v>0</v>
      </c>
      <c r="F90" s="12" t="b">
        <f>IF(ISNUMBER(SEARCH(T$1,$D90)),MAX(F$1:F89)+1)</f>
        <v>0</v>
      </c>
      <c r="G90" s="12" t="b">
        <f>IF(ISNUMBER(SEARCH(U$1,$D90)),MAX(G$1:G89)+1)</f>
        <v>0</v>
      </c>
      <c r="H90" s="12" t="b">
        <f>IF(ISNUMBER(SEARCH(V$1,$D90)),MAX(H$1:H89)+1)</f>
        <v>0</v>
      </c>
      <c r="I90" s="12" t="b">
        <f>IF(ISNUMBER(SEARCH(W$1,$D90)),MAX(I$1:I89)+1)</f>
        <v>0</v>
      </c>
      <c r="J90" s="12" t="b">
        <f>IF(ISNUMBER(SEARCH(X$1,$D90)),MAX(J$1:J89)+1)</f>
        <v>0</v>
      </c>
      <c r="K90" s="12" t="b">
        <f>IF(ISNUMBER(SEARCH(Y$1,$D90)),MAX(K$1:K89)+1)</f>
        <v>0</v>
      </c>
      <c r="L90" s="12" t="b">
        <f>IF(ISNUMBER(SEARCH(Z$1,$D90)),MAX(L$1:L89)+1)</f>
        <v>0</v>
      </c>
      <c r="M90" s="12" t="b">
        <f>IF(ISNUMBER(SEARCH(AA$1,$D90)),MAX(M$1:M89)+1)</f>
        <v>0</v>
      </c>
      <c r="N90" s="12" t="b">
        <f>IF(ISNUMBER(SEARCH(AB$1,$D90)),MAX(N$1:N89)+1)</f>
        <v>0</v>
      </c>
      <c r="O90" s="12" t="b">
        <f>IF(ISNUMBER(SEARCH(AC$1,$D90)),MAX(O$1:O89)+1)</f>
        <v>0</v>
      </c>
      <c r="P90" s="12" t="b">
        <f>IF(ISNUMBER(SEARCH(AD$1,$D90)),MAX(P$1:P89)+1)</f>
        <v>0</v>
      </c>
      <c r="Q90" s="12" t="str">
        <f>'AB Touchpoint System Workbook'!K101</f>
        <v>Client 89</v>
      </c>
      <c r="R90" s="13">
        <f t="shared" si="3"/>
        <v>89</v>
      </c>
      <c r="S90" s="7" t="str">
        <f>IFERROR(VLOOKUP($R90,E:$Q,13,0),"")</f>
        <v/>
      </c>
      <c r="T90" s="7" t="str">
        <f>IFERROR(VLOOKUP($R90,F:$Q,12,0),"")</f>
        <v/>
      </c>
      <c r="U90" s="7" t="str">
        <f>IFERROR(VLOOKUP($R90,G:$Q,11,0),"")</f>
        <v/>
      </c>
      <c r="V90" s="7" t="str">
        <f>IFERROR(VLOOKUP($R90,H:$Q,10,0),"")</f>
        <v/>
      </c>
      <c r="W90" s="7" t="str">
        <f>IFERROR(VLOOKUP($R90,I:$Q,9,0),"")</f>
        <v/>
      </c>
      <c r="X90" s="7" t="str">
        <f>IFERROR(VLOOKUP($R90,J:$Q,8,0),"")</f>
        <v/>
      </c>
      <c r="Y90" s="7" t="str">
        <f>IFERROR(VLOOKUP($R90,K:$Q,7,0),"")</f>
        <v/>
      </c>
      <c r="Z90" s="7" t="str">
        <f>IFERROR(VLOOKUP($R90,L:$Q,6,0),"")</f>
        <v/>
      </c>
      <c r="AA90" s="7" t="str">
        <f>IFERROR(VLOOKUP($R90,M:$Q,5,0),"")</f>
        <v/>
      </c>
      <c r="AB90" s="7" t="str">
        <f>IFERROR(VLOOKUP($R90,N:$Q,4,0),"")</f>
        <v/>
      </c>
      <c r="AC90" s="7" t="str">
        <f>IFERROR(VLOOKUP($R90,O:$Q,3,0),"")</f>
        <v/>
      </c>
      <c r="AD90" s="7" t="str">
        <f>IFERROR(VLOOKUP($R90,P:$Q,2,0),"")</f>
        <v/>
      </c>
    </row>
    <row r="91" spans="1:30" x14ac:dyDescent="0.15">
      <c r="A91" s="9">
        <f>'AB Touchpoint System Workbook'!Z102</f>
        <v>43252</v>
      </c>
      <c r="B91" s="7">
        <f t="shared" si="2"/>
        <v>6</v>
      </c>
      <c r="C91" s="12" t="str">
        <f>IF('AB Touchpoint System Workbook'!J102="A",VLOOKUP($B91,Reference!$A$93:B$104,2,0),IF('AB Touchpoint System Workbook'!J102="b",VLOOKUP($B91,Reference!$A$93:C$104,3,0),""))</f>
        <v/>
      </c>
      <c r="D91" s="12" t="str">
        <f>IF('AB Touchpoint System Workbook'!J102="A",Q91&amp;C91,IF('AB Touchpoint System Workbook'!J102="b",Q91&amp;C91,""))</f>
        <v/>
      </c>
      <c r="E91" s="12" t="b">
        <f>IF(ISNUMBER(SEARCH(S$1,$D91)),MAX(E$1:E90)+1)</f>
        <v>0</v>
      </c>
      <c r="F91" s="12" t="b">
        <f>IF(ISNUMBER(SEARCH(T$1,$D91)),MAX(F$1:F90)+1)</f>
        <v>0</v>
      </c>
      <c r="G91" s="12" t="b">
        <f>IF(ISNUMBER(SEARCH(U$1,$D91)),MAX(G$1:G90)+1)</f>
        <v>0</v>
      </c>
      <c r="H91" s="12" t="b">
        <f>IF(ISNUMBER(SEARCH(V$1,$D91)),MAX(H$1:H90)+1)</f>
        <v>0</v>
      </c>
      <c r="I91" s="12" t="b">
        <f>IF(ISNUMBER(SEARCH(W$1,$D91)),MAX(I$1:I90)+1)</f>
        <v>0</v>
      </c>
      <c r="J91" s="12" t="b">
        <f>IF(ISNUMBER(SEARCH(X$1,$D91)),MAX(J$1:J90)+1)</f>
        <v>0</v>
      </c>
      <c r="K91" s="12" t="b">
        <f>IF(ISNUMBER(SEARCH(Y$1,$D91)),MAX(K$1:K90)+1)</f>
        <v>0</v>
      </c>
      <c r="L91" s="12" t="b">
        <f>IF(ISNUMBER(SEARCH(Z$1,$D91)),MAX(L$1:L90)+1)</f>
        <v>0</v>
      </c>
      <c r="M91" s="12" t="b">
        <f>IF(ISNUMBER(SEARCH(AA$1,$D91)),MAX(M$1:M90)+1)</f>
        <v>0</v>
      </c>
      <c r="N91" s="12" t="b">
        <f>IF(ISNUMBER(SEARCH(AB$1,$D91)),MAX(N$1:N90)+1)</f>
        <v>0</v>
      </c>
      <c r="O91" s="12" t="b">
        <f>IF(ISNUMBER(SEARCH(AC$1,$D91)),MAX(O$1:O90)+1)</f>
        <v>0</v>
      </c>
      <c r="P91" s="12" t="b">
        <f>IF(ISNUMBER(SEARCH(AD$1,$D91)),MAX(P$1:P90)+1)</f>
        <v>0</v>
      </c>
      <c r="Q91" s="12" t="str">
        <f>'AB Touchpoint System Workbook'!K102</f>
        <v>Client 90</v>
      </c>
      <c r="R91" s="13">
        <f t="shared" si="3"/>
        <v>90</v>
      </c>
      <c r="S91" s="7" t="str">
        <f>IFERROR(VLOOKUP($R91,E:$Q,13,0),"")</f>
        <v/>
      </c>
      <c r="T91" s="7" t="str">
        <f>IFERROR(VLOOKUP($R91,F:$Q,12,0),"")</f>
        <v/>
      </c>
      <c r="U91" s="7" t="str">
        <f>IFERROR(VLOOKUP($R91,G:$Q,11,0),"")</f>
        <v/>
      </c>
      <c r="V91" s="7" t="str">
        <f>IFERROR(VLOOKUP($R91,H:$Q,10,0),"")</f>
        <v/>
      </c>
      <c r="W91" s="7" t="str">
        <f>IFERROR(VLOOKUP($R91,I:$Q,9,0),"")</f>
        <v/>
      </c>
      <c r="X91" s="7" t="str">
        <f>IFERROR(VLOOKUP($R91,J:$Q,8,0),"")</f>
        <v/>
      </c>
      <c r="Y91" s="7" t="str">
        <f>IFERROR(VLOOKUP($R91,K:$Q,7,0),"")</f>
        <v/>
      </c>
      <c r="Z91" s="7" t="str">
        <f>IFERROR(VLOOKUP($R91,L:$Q,6,0),"")</f>
        <v/>
      </c>
      <c r="AA91" s="7" t="str">
        <f>IFERROR(VLOOKUP($R91,M:$Q,5,0),"")</f>
        <v/>
      </c>
      <c r="AB91" s="7" t="str">
        <f>IFERROR(VLOOKUP($R91,N:$Q,4,0),"")</f>
        <v/>
      </c>
      <c r="AC91" s="7" t="str">
        <f>IFERROR(VLOOKUP($R91,O:$Q,3,0),"")</f>
        <v/>
      </c>
      <c r="AD91" s="7" t="str">
        <f>IFERROR(VLOOKUP($R91,P:$Q,2,0),"")</f>
        <v/>
      </c>
    </row>
    <row r="92" spans="1:30" x14ac:dyDescent="0.15">
      <c r="A92" s="9">
        <f>'AB Touchpoint System Workbook'!Z103</f>
        <v>43282</v>
      </c>
      <c r="B92" s="7">
        <f t="shared" si="2"/>
        <v>7</v>
      </c>
      <c r="C92" s="12" t="str">
        <f>IF('AB Touchpoint System Workbook'!J103="A",VLOOKUP($B92,Reference!$A$93:B$104,2,0),IF('AB Touchpoint System Workbook'!J103="b",VLOOKUP($B92,Reference!$A$93:C$104,3,0),""))</f>
        <v/>
      </c>
      <c r="D92" s="12" t="str">
        <f>IF('AB Touchpoint System Workbook'!J103="A",Q92&amp;C92,IF('AB Touchpoint System Workbook'!J103="b",Q92&amp;C92,""))</f>
        <v/>
      </c>
      <c r="E92" s="12" t="b">
        <f>IF(ISNUMBER(SEARCH(S$1,$D92)),MAX(E$1:E91)+1)</f>
        <v>0</v>
      </c>
      <c r="F92" s="12" t="b">
        <f>IF(ISNUMBER(SEARCH(T$1,$D92)),MAX(F$1:F91)+1)</f>
        <v>0</v>
      </c>
      <c r="G92" s="12" t="b">
        <f>IF(ISNUMBER(SEARCH(U$1,$D92)),MAX(G$1:G91)+1)</f>
        <v>0</v>
      </c>
      <c r="H92" s="12" t="b">
        <f>IF(ISNUMBER(SEARCH(V$1,$D92)),MAX(H$1:H91)+1)</f>
        <v>0</v>
      </c>
      <c r="I92" s="12" t="b">
        <f>IF(ISNUMBER(SEARCH(W$1,$D92)),MAX(I$1:I91)+1)</f>
        <v>0</v>
      </c>
      <c r="J92" s="12" t="b">
        <f>IF(ISNUMBER(SEARCH(X$1,$D92)),MAX(J$1:J91)+1)</f>
        <v>0</v>
      </c>
      <c r="K92" s="12" t="b">
        <f>IF(ISNUMBER(SEARCH(Y$1,$D92)),MAX(K$1:K91)+1)</f>
        <v>0</v>
      </c>
      <c r="L92" s="12" t="b">
        <f>IF(ISNUMBER(SEARCH(Z$1,$D92)),MAX(L$1:L91)+1)</f>
        <v>0</v>
      </c>
      <c r="M92" s="12" t="b">
        <f>IF(ISNUMBER(SEARCH(AA$1,$D92)),MAX(M$1:M91)+1)</f>
        <v>0</v>
      </c>
      <c r="N92" s="12" t="b">
        <f>IF(ISNUMBER(SEARCH(AB$1,$D92)),MAX(N$1:N91)+1)</f>
        <v>0</v>
      </c>
      <c r="O92" s="12" t="b">
        <f>IF(ISNUMBER(SEARCH(AC$1,$D92)),MAX(O$1:O91)+1)</f>
        <v>0</v>
      </c>
      <c r="P92" s="12" t="b">
        <f>IF(ISNUMBER(SEARCH(AD$1,$D92)),MAX(P$1:P91)+1)</f>
        <v>0</v>
      </c>
      <c r="Q92" s="12" t="str">
        <f>'AB Touchpoint System Workbook'!K103</f>
        <v>Client 91</v>
      </c>
      <c r="R92" s="13">
        <f t="shared" si="3"/>
        <v>91</v>
      </c>
      <c r="S92" s="7" t="str">
        <f>IFERROR(VLOOKUP($R92,E:$Q,13,0),"")</f>
        <v/>
      </c>
      <c r="T92" s="7" t="str">
        <f>IFERROR(VLOOKUP($R92,F:$Q,12,0),"")</f>
        <v/>
      </c>
      <c r="U92" s="7" t="str">
        <f>IFERROR(VLOOKUP($R92,G:$Q,11,0),"")</f>
        <v/>
      </c>
      <c r="V92" s="7" t="str">
        <f>IFERROR(VLOOKUP($R92,H:$Q,10,0),"")</f>
        <v/>
      </c>
      <c r="W92" s="7" t="str">
        <f>IFERROR(VLOOKUP($R92,I:$Q,9,0),"")</f>
        <v/>
      </c>
      <c r="X92" s="7" t="str">
        <f>IFERROR(VLOOKUP($R92,J:$Q,8,0),"")</f>
        <v/>
      </c>
      <c r="Y92" s="7" t="str">
        <f>IFERROR(VLOOKUP($R92,K:$Q,7,0),"")</f>
        <v/>
      </c>
      <c r="Z92" s="7" t="str">
        <f>IFERROR(VLOOKUP($R92,L:$Q,6,0),"")</f>
        <v/>
      </c>
      <c r="AA92" s="7" t="str">
        <f>IFERROR(VLOOKUP($R92,M:$Q,5,0),"")</f>
        <v/>
      </c>
      <c r="AB92" s="7" t="str">
        <f>IFERROR(VLOOKUP($R92,N:$Q,4,0),"")</f>
        <v/>
      </c>
      <c r="AC92" s="7" t="str">
        <f>IFERROR(VLOOKUP($R92,O:$Q,3,0),"")</f>
        <v/>
      </c>
      <c r="AD92" s="7" t="str">
        <f>IFERROR(VLOOKUP($R92,P:$Q,2,0),"")</f>
        <v/>
      </c>
    </row>
    <row r="93" spans="1:30" x14ac:dyDescent="0.15">
      <c r="A93" s="9">
        <f>'AB Touchpoint System Workbook'!Z104</f>
        <v>43313</v>
      </c>
      <c r="B93" s="7">
        <f t="shared" si="2"/>
        <v>8</v>
      </c>
      <c r="C93" s="12" t="str">
        <f>IF('AB Touchpoint System Workbook'!J104="A",VLOOKUP($B93,Reference!$A$93:B$104,2,0),IF('AB Touchpoint System Workbook'!J104="b",VLOOKUP($B93,Reference!$A$93:C$104,3,0),""))</f>
        <v/>
      </c>
      <c r="D93" s="12" t="str">
        <f>IF('AB Touchpoint System Workbook'!J104="A",Q93&amp;C93,IF('AB Touchpoint System Workbook'!J104="b",Q93&amp;C93,""))</f>
        <v/>
      </c>
      <c r="E93" s="12" t="b">
        <f>IF(ISNUMBER(SEARCH(S$1,$D93)),MAX(E$1:E92)+1)</f>
        <v>0</v>
      </c>
      <c r="F93" s="12" t="b">
        <f>IF(ISNUMBER(SEARCH(T$1,$D93)),MAX(F$1:F92)+1)</f>
        <v>0</v>
      </c>
      <c r="G93" s="12" t="b">
        <f>IF(ISNUMBER(SEARCH(U$1,$D93)),MAX(G$1:G92)+1)</f>
        <v>0</v>
      </c>
      <c r="H93" s="12" t="b">
        <f>IF(ISNUMBER(SEARCH(V$1,$D93)),MAX(H$1:H92)+1)</f>
        <v>0</v>
      </c>
      <c r="I93" s="12" t="b">
        <f>IF(ISNUMBER(SEARCH(W$1,$D93)),MAX(I$1:I92)+1)</f>
        <v>0</v>
      </c>
      <c r="J93" s="12" t="b">
        <f>IF(ISNUMBER(SEARCH(X$1,$D93)),MAX(J$1:J92)+1)</f>
        <v>0</v>
      </c>
      <c r="K93" s="12" t="b">
        <f>IF(ISNUMBER(SEARCH(Y$1,$D93)),MAX(K$1:K92)+1)</f>
        <v>0</v>
      </c>
      <c r="L93" s="12" t="b">
        <f>IF(ISNUMBER(SEARCH(Z$1,$D93)),MAX(L$1:L92)+1)</f>
        <v>0</v>
      </c>
      <c r="M93" s="12" t="b">
        <f>IF(ISNUMBER(SEARCH(AA$1,$D93)),MAX(M$1:M92)+1)</f>
        <v>0</v>
      </c>
      <c r="N93" s="12" t="b">
        <f>IF(ISNUMBER(SEARCH(AB$1,$D93)),MAX(N$1:N92)+1)</f>
        <v>0</v>
      </c>
      <c r="O93" s="12" t="b">
        <f>IF(ISNUMBER(SEARCH(AC$1,$D93)),MAX(O$1:O92)+1)</f>
        <v>0</v>
      </c>
      <c r="P93" s="12" t="b">
        <f>IF(ISNUMBER(SEARCH(AD$1,$D93)),MAX(P$1:P92)+1)</f>
        <v>0</v>
      </c>
      <c r="Q93" s="12" t="str">
        <f>'AB Touchpoint System Workbook'!K104</f>
        <v>Client 92</v>
      </c>
      <c r="R93" s="13">
        <f t="shared" si="3"/>
        <v>92</v>
      </c>
      <c r="S93" s="7" t="str">
        <f>IFERROR(VLOOKUP($R93,E:$Q,13,0),"")</f>
        <v/>
      </c>
      <c r="T93" s="7" t="str">
        <f>IFERROR(VLOOKUP($R93,F:$Q,12,0),"")</f>
        <v/>
      </c>
      <c r="U93" s="7" t="str">
        <f>IFERROR(VLOOKUP($R93,G:$Q,11,0),"")</f>
        <v/>
      </c>
      <c r="V93" s="7" t="str">
        <f>IFERROR(VLOOKUP($R93,H:$Q,10,0),"")</f>
        <v/>
      </c>
      <c r="W93" s="7" t="str">
        <f>IFERROR(VLOOKUP($R93,I:$Q,9,0),"")</f>
        <v/>
      </c>
      <c r="X93" s="7" t="str">
        <f>IFERROR(VLOOKUP($R93,J:$Q,8,0),"")</f>
        <v/>
      </c>
      <c r="Y93" s="7" t="str">
        <f>IFERROR(VLOOKUP($R93,K:$Q,7,0),"")</f>
        <v/>
      </c>
      <c r="Z93" s="7" t="str">
        <f>IFERROR(VLOOKUP($R93,L:$Q,6,0),"")</f>
        <v/>
      </c>
      <c r="AA93" s="7" t="str">
        <f>IFERROR(VLOOKUP($R93,M:$Q,5,0),"")</f>
        <v/>
      </c>
      <c r="AB93" s="7" t="str">
        <f>IFERROR(VLOOKUP($R93,N:$Q,4,0),"")</f>
        <v/>
      </c>
      <c r="AC93" s="7" t="str">
        <f>IFERROR(VLOOKUP($R93,O:$Q,3,0),"")</f>
        <v/>
      </c>
      <c r="AD93" s="7" t="str">
        <f>IFERROR(VLOOKUP($R93,P:$Q,2,0),"")</f>
        <v/>
      </c>
    </row>
    <row r="94" spans="1:30" x14ac:dyDescent="0.15">
      <c r="A94" s="9">
        <f>'AB Touchpoint System Workbook'!Z105</f>
        <v>43344</v>
      </c>
      <c r="B94" s="7">
        <f t="shared" si="2"/>
        <v>9</v>
      </c>
      <c r="C94" s="12" t="str">
        <f>IF('AB Touchpoint System Workbook'!J105="A",VLOOKUP($B94,Reference!$A$93:B$104,2,0),IF('AB Touchpoint System Workbook'!J105="b",VLOOKUP($B94,Reference!$A$93:C$104,3,0),""))</f>
        <v/>
      </c>
      <c r="D94" s="12" t="str">
        <f>IF('AB Touchpoint System Workbook'!J105="A",Q94&amp;C94,IF('AB Touchpoint System Workbook'!J105="b",Q94&amp;C94,""))</f>
        <v/>
      </c>
      <c r="E94" s="12" t="b">
        <f>IF(ISNUMBER(SEARCH(S$1,$D94)),MAX(E$1:E93)+1)</f>
        <v>0</v>
      </c>
      <c r="F94" s="12" t="b">
        <f>IF(ISNUMBER(SEARCH(T$1,$D94)),MAX(F$1:F93)+1)</f>
        <v>0</v>
      </c>
      <c r="G94" s="12" t="b">
        <f>IF(ISNUMBER(SEARCH(U$1,$D94)),MAX(G$1:G93)+1)</f>
        <v>0</v>
      </c>
      <c r="H94" s="12" t="b">
        <f>IF(ISNUMBER(SEARCH(V$1,$D94)),MAX(H$1:H93)+1)</f>
        <v>0</v>
      </c>
      <c r="I94" s="12" t="b">
        <f>IF(ISNUMBER(SEARCH(W$1,$D94)),MAX(I$1:I93)+1)</f>
        <v>0</v>
      </c>
      <c r="J94" s="12" t="b">
        <f>IF(ISNUMBER(SEARCH(X$1,$D94)),MAX(J$1:J93)+1)</f>
        <v>0</v>
      </c>
      <c r="K94" s="12" t="b">
        <f>IF(ISNUMBER(SEARCH(Y$1,$D94)),MAX(K$1:K93)+1)</f>
        <v>0</v>
      </c>
      <c r="L94" s="12" t="b">
        <f>IF(ISNUMBER(SEARCH(Z$1,$D94)),MAX(L$1:L93)+1)</f>
        <v>0</v>
      </c>
      <c r="M94" s="12" t="b">
        <f>IF(ISNUMBER(SEARCH(AA$1,$D94)),MAX(M$1:M93)+1)</f>
        <v>0</v>
      </c>
      <c r="N94" s="12" t="b">
        <f>IF(ISNUMBER(SEARCH(AB$1,$D94)),MAX(N$1:N93)+1)</f>
        <v>0</v>
      </c>
      <c r="O94" s="12" t="b">
        <f>IF(ISNUMBER(SEARCH(AC$1,$D94)),MAX(O$1:O93)+1)</f>
        <v>0</v>
      </c>
      <c r="P94" s="12" t="b">
        <f>IF(ISNUMBER(SEARCH(AD$1,$D94)),MAX(P$1:P93)+1)</f>
        <v>0</v>
      </c>
      <c r="Q94" s="12" t="str">
        <f>'AB Touchpoint System Workbook'!K105</f>
        <v>Client 93</v>
      </c>
      <c r="R94" s="13">
        <f t="shared" si="3"/>
        <v>93</v>
      </c>
      <c r="S94" s="7" t="str">
        <f>IFERROR(VLOOKUP($R94,E:$Q,13,0),"")</f>
        <v/>
      </c>
      <c r="T94" s="7" t="str">
        <f>IFERROR(VLOOKUP($R94,F:$Q,12,0),"")</f>
        <v/>
      </c>
      <c r="U94" s="7" t="str">
        <f>IFERROR(VLOOKUP($R94,G:$Q,11,0),"")</f>
        <v/>
      </c>
      <c r="V94" s="7" t="str">
        <f>IFERROR(VLOOKUP($R94,H:$Q,10,0),"")</f>
        <v/>
      </c>
      <c r="W94" s="7" t="str">
        <f>IFERROR(VLOOKUP($R94,I:$Q,9,0),"")</f>
        <v/>
      </c>
      <c r="X94" s="7" t="str">
        <f>IFERROR(VLOOKUP($R94,J:$Q,8,0),"")</f>
        <v/>
      </c>
      <c r="Y94" s="7" t="str">
        <f>IFERROR(VLOOKUP($R94,K:$Q,7,0),"")</f>
        <v/>
      </c>
      <c r="Z94" s="7" t="str">
        <f>IFERROR(VLOOKUP($R94,L:$Q,6,0),"")</f>
        <v/>
      </c>
      <c r="AA94" s="7" t="str">
        <f>IFERROR(VLOOKUP($R94,M:$Q,5,0),"")</f>
        <v/>
      </c>
      <c r="AB94" s="7" t="str">
        <f>IFERROR(VLOOKUP($R94,N:$Q,4,0),"")</f>
        <v/>
      </c>
      <c r="AC94" s="7" t="str">
        <f>IFERROR(VLOOKUP($R94,O:$Q,3,0),"")</f>
        <v/>
      </c>
      <c r="AD94" s="7" t="str">
        <f>IFERROR(VLOOKUP($R94,P:$Q,2,0),"")</f>
        <v/>
      </c>
    </row>
    <row r="95" spans="1:30" x14ac:dyDescent="0.15">
      <c r="A95" s="9">
        <f>'AB Touchpoint System Workbook'!Z106</f>
        <v>43374</v>
      </c>
      <c r="B95" s="7">
        <f t="shared" si="2"/>
        <v>10</v>
      </c>
      <c r="C95" s="12" t="str">
        <f>IF('AB Touchpoint System Workbook'!J106="A",VLOOKUP($B95,Reference!$A$93:B$104,2,0),IF('AB Touchpoint System Workbook'!J106="b",VLOOKUP($B95,Reference!$A$93:C$104,3,0),""))</f>
        <v/>
      </c>
      <c r="D95" s="12" t="str">
        <f>IF('AB Touchpoint System Workbook'!J106="A",Q95&amp;C95,IF('AB Touchpoint System Workbook'!J106="b",Q95&amp;C95,""))</f>
        <v/>
      </c>
      <c r="E95" s="12" t="b">
        <f>IF(ISNUMBER(SEARCH(S$1,$D95)),MAX(E$1:E94)+1)</f>
        <v>0</v>
      </c>
      <c r="F95" s="12" t="b">
        <f>IF(ISNUMBER(SEARCH(T$1,$D95)),MAX(F$1:F94)+1)</f>
        <v>0</v>
      </c>
      <c r="G95" s="12" t="b">
        <f>IF(ISNUMBER(SEARCH(U$1,$D95)),MAX(G$1:G94)+1)</f>
        <v>0</v>
      </c>
      <c r="H95" s="12" t="b">
        <f>IF(ISNUMBER(SEARCH(V$1,$D95)),MAX(H$1:H94)+1)</f>
        <v>0</v>
      </c>
      <c r="I95" s="12" t="b">
        <f>IF(ISNUMBER(SEARCH(W$1,$D95)),MAX(I$1:I94)+1)</f>
        <v>0</v>
      </c>
      <c r="J95" s="12" t="b">
        <f>IF(ISNUMBER(SEARCH(X$1,$D95)),MAX(J$1:J94)+1)</f>
        <v>0</v>
      </c>
      <c r="K95" s="12" t="b">
        <f>IF(ISNUMBER(SEARCH(Y$1,$D95)),MAX(K$1:K94)+1)</f>
        <v>0</v>
      </c>
      <c r="L95" s="12" t="b">
        <f>IF(ISNUMBER(SEARCH(Z$1,$D95)),MAX(L$1:L94)+1)</f>
        <v>0</v>
      </c>
      <c r="M95" s="12" t="b">
        <f>IF(ISNUMBER(SEARCH(AA$1,$D95)),MAX(M$1:M94)+1)</f>
        <v>0</v>
      </c>
      <c r="N95" s="12" t="b">
        <f>IF(ISNUMBER(SEARCH(AB$1,$D95)),MAX(N$1:N94)+1)</f>
        <v>0</v>
      </c>
      <c r="O95" s="12" t="b">
        <f>IF(ISNUMBER(SEARCH(AC$1,$D95)),MAX(O$1:O94)+1)</f>
        <v>0</v>
      </c>
      <c r="P95" s="12" t="b">
        <f>IF(ISNUMBER(SEARCH(AD$1,$D95)),MAX(P$1:P94)+1)</f>
        <v>0</v>
      </c>
      <c r="Q95" s="12" t="str">
        <f>'AB Touchpoint System Workbook'!K106</f>
        <v>Client 94</v>
      </c>
      <c r="R95" s="13">
        <f t="shared" si="3"/>
        <v>94</v>
      </c>
      <c r="S95" s="7" t="str">
        <f>IFERROR(VLOOKUP($R95,E:$Q,13,0),"")</f>
        <v/>
      </c>
      <c r="T95" s="7" t="str">
        <f>IFERROR(VLOOKUP($R95,F:$Q,12,0),"")</f>
        <v/>
      </c>
      <c r="U95" s="7" t="str">
        <f>IFERROR(VLOOKUP($R95,G:$Q,11,0),"")</f>
        <v/>
      </c>
      <c r="V95" s="7" t="str">
        <f>IFERROR(VLOOKUP($R95,H:$Q,10,0),"")</f>
        <v/>
      </c>
      <c r="W95" s="7" t="str">
        <f>IFERROR(VLOOKUP($R95,I:$Q,9,0),"")</f>
        <v/>
      </c>
      <c r="X95" s="7" t="str">
        <f>IFERROR(VLOOKUP($R95,J:$Q,8,0),"")</f>
        <v/>
      </c>
      <c r="Y95" s="7" t="str">
        <f>IFERROR(VLOOKUP($R95,K:$Q,7,0),"")</f>
        <v/>
      </c>
      <c r="Z95" s="7" t="str">
        <f>IFERROR(VLOOKUP($R95,L:$Q,6,0),"")</f>
        <v/>
      </c>
      <c r="AA95" s="7" t="str">
        <f>IFERROR(VLOOKUP($R95,M:$Q,5,0),"")</f>
        <v/>
      </c>
      <c r="AB95" s="7" t="str">
        <f>IFERROR(VLOOKUP($R95,N:$Q,4,0),"")</f>
        <v/>
      </c>
      <c r="AC95" s="7" t="str">
        <f>IFERROR(VLOOKUP($R95,O:$Q,3,0),"")</f>
        <v/>
      </c>
      <c r="AD95" s="7" t="str">
        <f>IFERROR(VLOOKUP($R95,P:$Q,2,0),"")</f>
        <v/>
      </c>
    </row>
    <row r="96" spans="1:30" x14ac:dyDescent="0.15">
      <c r="A96" s="9">
        <f>'AB Touchpoint System Workbook'!Z107</f>
        <v>43405</v>
      </c>
      <c r="B96" s="7">
        <f t="shared" si="2"/>
        <v>11</v>
      </c>
      <c r="C96" s="12" t="str">
        <f>IF('AB Touchpoint System Workbook'!J107="A",VLOOKUP($B96,Reference!$A$93:B$104,2,0),IF('AB Touchpoint System Workbook'!J107="b",VLOOKUP($B96,Reference!$A$93:C$104,3,0),""))</f>
        <v/>
      </c>
      <c r="D96" s="12" t="str">
        <f>IF('AB Touchpoint System Workbook'!J107="A",Q96&amp;C96,IF('AB Touchpoint System Workbook'!J107="b",Q96&amp;C96,""))</f>
        <v/>
      </c>
      <c r="E96" s="12" t="b">
        <f>IF(ISNUMBER(SEARCH(S$1,$D96)),MAX(E$1:E95)+1)</f>
        <v>0</v>
      </c>
      <c r="F96" s="12" t="b">
        <f>IF(ISNUMBER(SEARCH(T$1,$D96)),MAX(F$1:F95)+1)</f>
        <v>0</v>
      </c>
      <c r="G96" s="12" t="b">
        <f>IF(ISNUMBER(SEARCH(U$1,$D96)),MAX(G$1:G95)+1)</f>
        <v>0</v>
      </c>
      <c r="H96" s="12" t="b">
        <f>IF(ISNUMBER(SEARCH(V$1,$D96)),MAX(H$1:H95)+1)</f>
        <v>0</v>
      </c>
      <c r="I96" s="12" t="b">
        <f>IF(ISNUMBER(SEARCH(W$1,$D96)),MAX(I$1:I95)+1)</f>
        <v>0</v>
      </c>
      <c r="J96" s="12" t="b">
        <f>IF(ISNUMBER(SEARCH(X$1,$D96)),MAX(J$1:J95)+1)</f>
        <v>0</v>
      </c>
      <c r="K96" s="12" t="b">
        <f>IF(ISNUMBER(SEARCH(Y$1,$D96)),MAX(K$1:K95)+1)</f>
        <v>0</v>
      </c>
      <c r="L96" s="12" t="b">
        <f>IF(ISNUMBER(SEARCH(Z$1,$D96)),MAX(L$1:L95)+1)</f>
        <v>0</v>
      </c>
      <c r="M96" s="12" t="b">
        <f>IF(ISNUMBER(SEARCH(AA$1,$D96)),MAX(M$1:M95)+1)</f>
        <v>0</v>
      </c>
      <c r="N96" s="12" t="b">
        <f>IF(ISNUMBER(SEARCH(AB$1,$D96)),MAX(N$1:N95)+1)</f>
        <v>0</v>
      </c>
      <c r="O96" s="12" t="b">
        <f>IF(ISNUMBER(SEARCH(AC$1,$D96)),MAX(O$1:O95)+1)</f>
        <v>0</v>
      </c>
      <c r="P96" s="12" t="b">
        <f>IF(ISNUMBER(SEARCH(AD$1,$D96)),MAX(P$1:P95)+1)</f>
        <v>0</v>
      </c>
      <c r="Q96" s="12" t="str">
        <f>'AB Touchpoint System Workbook'!K107</f>
        <v>Client 95</v>
      </c>
      <c r="R96" s="13">
        <f t="shared" si="3"/>
        <v>95</v>
      </c>
      <c r="S96" s="7" t="str">
        <f>IFERROR(VLOOKUP($R96,E:$Q,13,0),"")</f>
        <v/>
      </c>
      <c r="T96" s="7" t="str">
        <f>IFERROR(VLOOKUP($R96,F:$Q,12,0),"")</f>
        <v/>
      </c>
      <c r="U96" s="7" t="str">
        <f>IFERROR(VLOOKUP($R96,G:$Q,11,0),"")</f>
        <v/>
      </c>
      <c r="V96" s="7" t="str">
        <f>IFERROR(VLOOKUP($R96,H:$Q,10,0),"")</f>
        <v/>
      </c>
      <c r="W96" s="7" t="str">
        <f>IFERROR(VLOOKUP($R96,I:$Q,9,0),"")</f>
        <v/>
      </c>
      <c r="X96" s="7" t="str">
        <f>IFERROR(VLOOKUP($R96,J:$Q,8,0),"")</f>
        <v/>
      </c>
      <c r="Y96" s="7" t="str">
        <f>IFERROR(VLOOKUP($R96,K:$Q,7,0),"")</f>
        <v/>
      </c>
      <c r="Z96" s="7" t="str">
        <f>IFERROR(VLOOKUP($R96,L:$Q,6,0),"")</f>
        <v/>
      </c>
      <c r="AA96" s="7" t="str">
        <f>IFERROR(VLOOKUP($R96,M:$Q,5,0),"")</f>
        <v/>
      </c>
      <c r="AB96" s="7" t="str">
        <f>IFERROR(VLOOKUP($R96,N:$Q,4,0),"")</f>
        <v/>
      </c>
      <c r="AC96" s="7" t="str">
        <f>IFERROR(VLOOKUP($R96,O:$Q,3,0),"")</f>
        <v/>
      </c>
      <c r="AD96" s="7" t="str">
        <f>IFERROR(VLOOKUP($R96,P:$Q,2,0),"")</f>
        <v/>
      </c>
    </row>
    <row r="97" spans="1:30" x14ac:dyDescent="0.15">
      <c r="A97" s="9">
        <f>'AB Touchpoint System Workbook'!Z108</f>
        <v>43435</v>
      </c>
      <c r="B97" s="7">
        <f t="shared" si="2"/>
        <v>12</v>
      </c>
      <c r="C97" s="12" t="str">
        <f>IF('AB Touchpoint System Workbook'!J108="A",VLOOKUP($B97,Reference!$A$93:B$104,2,0),IF('AB Touchpoint System Workbook'!J108="b",VLOOKUP($B97,Reference!$A$93:C$104,3,0),""))</f>
        <v/>
      </c>
      <c r="D97" s="12" t="str">
        <f>IF('AB Touchpoint System Workbook'!J108="A",Q97&amp;C97,IF('AB Touchpoint System Workbook'!J108="b",Q97&amp;C97,""))</f>
        <v/>
      </c>
      <c r="E97" s="12" t="b">
        <f>IF(ISNUMBER(SEARCH(S$1,$D97)),MAX(E$1:E96)+1)</f>
        <v>0</v>
      </c>
      <c r="F97" s="12" t="b">
        <f>IF(ISNUMBER(SEARCH(T$1,$D97)),MAX(F$1:F96)+1)</f>
        <v>0</v>
      </c>
      <c r="G97" s="12" t="b">
        <f>IF(ISNUMBER(SEARCH(U$1,$D97)),MAX(G$1:G96)+1)</f>
        <v>0</v>
      </c>
      <c r="H97" s="12" t="b">
        <f>IF(ISNUMBER(SEARCH(V$1,$D97)),MAX(H$1:H96)+1)</f>
        <v>0</v>
      </c>
      <c r="I97" s="12" t="b">
        <f>IF(ISNUMBER(SEARCH(W$1,$D97)),MAX(I$1:I96)+1)</f>
        <v>0</v>
      </c>
      <c r="J97" s="12" t="b">
        <f>IF(ISNUMBER(SEARCH(X$1,$D97)),MAX(J$1:J96)+1)</f>
        <v>0</v>
      </c>
      <c r="K97" s="12" t="b">
        <f>IF(ISNUMBER(SEARCH(Y$1,$D97)),MAX(K$1:K96)+1)</f>
        <v>0</v>
      </c>
      <c r="L97" s="12" t="b">
        <f>IF(ISNUMBER(SEARCH(Z$1,$D97)),MAX(L$1:L96)+1)</f>
        <v>0</v>
      </c>
      <c r="M97" s="12" t="b">
        <f>IF(ISNUMBER(SEARCH(AA$1,$D97)),MAX(M$1:M96)+1)</f>
        <v>0</v>
      </c>
      <c r="N97" s="12" t="b">
        <f>IF(ISNUMBER(SEARCH(AB$1,$D97)),MAX(N$1:N96)+1)</f>
        <v>0</v>
      </c>
      <c r="O97" s="12" t="b">
        <f>IF(ISNUMBER(SEARCH(AC$1,$D97)),MAX(O$1:O96)+1)</f>
        <v>0</v>
      </c>
      <c r="P97" s="12" t="b">
        <f>IF(ISNUMBER(SEARCH(AD$1,$D97)),MAX(P$1:P96)+1)</f>
        <v>0</v>
      </c>
      <c r="Q97" s="12" t="str">
        <f>'AB Touchpoint System Workbook'!K108</f>
        <v>Client 96</v>
      </c>
      <c r="R97" s="13">
        <f t="shared" si="3"/>
        <v>96</v>
      </c>
      <c r="S97" s="7" t="str">
        <f>IFERROR(VLOOKUP($R97,E:$Q,13,0),"")</f>
        <v/>
      </c>
      <c r="T97" s="7" t="str">
        <f>IFERROR(VLOOKUP($R97,F:$Q,12,0),"")</f>
        <v/>
      </c>
      <c r="U97" s="7" t="str">
        <f>IFERROR(VLOOKUP($R97,G:$Q,11,0),"")</f>
        <v/>
      </c>
      <c r="V97" s="7" t="str">
        <f>IFERROR(VLOOKUP($R97,H:$Q,10,0),"")</f>
        <v/>
      </c>
      <c r="W97" s="7" t="str">
        <f>IFERROR(VLOOKUP($R97,I:$Q,9,0),"")</f>
        <v/>
      </c>
      <c r="X97" s="7" t="str">
        <f>IFERROR(VLOOKUP($R97,J:$Q,8,0),"")</f>
        <v/>
      </c>
      <c r="Y97" s="7" t="str">
        <f>IFERROR(VLOOKUP($R97,K:$Q,7,0),"")</f>
        <v/>
      </c>
      <c r="Z97" s="7" t="str">
        <f>IFERROR(VLOOKUP($R97,L:$Q,6,0),"")</f>
        <v/>
      </c>
      <c r="AA97" s="7" t="str">
        <f>IFERROR(VLOOKUP($R97,M:$Q,5,0),"")</f>
        <v/>
      </c>
      <c r="AB97" s="7" t="str">
        <f>IFERROR(VLOOKUP($R97,N:$Q,4,0),"")</f>
        <v/>
      </c>
      <c r="AC97" s="7" t="str">
        <f>IFERROR(VLOOKUP($R97,O:$Q,3,0),"")</f>
        <v/>
      </c>
      <c r="AD97" s="7" t="str">
        <f>IFERROR(VLOOKUP($R97,P:$Q,2,0),"")</f>
        <v/>
      </c>
    </row>
    <row r="98" spans="1:30" x14ac:dyDescent="0.15">
      <c r="A98" s="9">
        <f>'AB Touchpoint System Workbook'!Z109</f>
        <v>43101</v>
      </c>
      <c r="B98" s="7">
        <f t="shared" si="2"/>
        <v>1</v>
      </c>
      <c r="C98" s="12" t="str">
        <f>IF('AB Touchpoint System Workbook'!J109="A",VLOOKUP($B98,Reference!$A$93:B$104,2,0),IF('AB Touchpoint System Workbook'!J109="b",VLOOKUP($B98,Reference!$A$93:C$104,3,0),""))</f>
        <v/>
      </c>
      <c r="D98" s="12" t="str">
        <f>IF('AB Touchpoint System Workbook'!J109="A",Q98&amp;C98,IF('AB Touchpoint System Workbook'!J109="b",Q98&amp;C98,""))</f>
        <v/>
      </c>
      <c r="E98" s="12" t="b">
        <f>IF(ISNUMBER(SEARCH(S$1,$D98)),MAX(E$1:E97)+1)</f>
        <v>0</v>
      </c>
      <c r="F98" s="12" t="b">
        <f>IF(ISNUMBER(SEARCH(T$1,$D98)),MAX(F$1:F97)+1)</f>
        <v>0</v>
      </c>
      <c r="G98" s="12" t="b">
        <f>IF(ISNUMBER(SEARCH(U$1,$D98)),MAX(G$1:G97)+1)</f>
        <v>0</v>
      </c>
      <c r="H98" s="12" t="b">
        <f>IF(ISNUMBER(SEARCH(V$1,$D98)),MAX(H$1:H97)+1)</f>
        <v>0</v>
      </c>
      <c r="I98" s="12" t="b">
        <f>IF(ISNUMBER(SEARCH(W$1,$D98)),MAX(I$1:I97)+1)</f>
        <v>0</v>
      </c>
      <c r="J98" s="12" t="b">
        <f>IF(ISNUMBER(SEARCH(X$1,$D98)),MAX(J$1:J97)+1)</f>
        <v>0</v>
      </c>
      <c r="K98" s="12" t="b">
        <f>IF(ISNUMBER(SEARCH(Y$1,$D98)),MAX(K$1:K97)+1)</f>
        <v>0</v>
      </c>
      <c r="L98" s="12" t="b">
        <f>IF(ISNUMBER(SEARCH(Z$1,$D98)),MAX(L$1:L97)+1)</f>
        <v>0</v>
      </c>
      <c r="M98" s="12" t="b">
        <f>IF(ISNUMBER(SEARCH(AA$1,$D98)),MAX(M$1:M97)+1)</f>
        <v>0</v>
      </c>
      <c r="N98" s="12" t="b">
        <f>IF(ISNUMBER(SEARCH(AB$1,$D98)),MAX(N$1:N97)+1)</f>
        <v>0</v>
      </c>
      <c r="O98" s="12" t="b">
        <f>IF(ISNUMBER(SEARCH(AC$1,$D98)),MAX(O$1:O97)+1)</f>
        <v>0</v>
      </c>
      <c r="P98" s="12" t="b">
        <f>IF(ISNUMBER(SEARCH(AD$1,$D98)),MAX(P$1:P97)+1)</f>
        <v>0</v>
      </c>
      <c r="Q98" s="12" t="str">
        <f>'AB Touchpoint System Workbook'!K109</f>
        <v>Client 97</v>
      </c>
      <c r="R98" s="13">
        <f t="shared" si="3"/>
        <v>97</v>
      </c>
      <c r="S98" s="7" t="str">
        <f>IFERROR(VLOOKUP($R98,E:$Q,13,0),"")</f>
        <v/>
      </c>
      <c r="T98" s="7" t="str">
        <f>IFERROR(VLOOKUP($R98,F:$Q,12,0),"")</f>
        <v/>
      </c>
      <c r="U98" s="7" t="str">
        <f>IFERROR(VLOOKUP($R98,G:$Q,11,0),"")</f>
        <v/>
      </c>
      <c r="V98" s="7" t="str">
        <f>IFERROR(VLOOKUP($R98,H:$Q,10,0),"")</f>
        <v/>
      </c>
      <c r="W98" s="7" t="str">
        <f>IFERROR(VLOOKUP($R98,I:$Q,9,0),"")</f>
        <v/>
      </c>
      <c r="X98" s="7" t="str">
        <f>IFERROR(VLOOKUP($R98,J:$Q,8,0),"")</f>
        <v/>
      </c>
      <c r="Y98" s="7" t="str">
        <f>IFERROR(VLOOKUP($R98,K:$Q,7,0),"")</f>
        <v/>
      </c>
      <c r="Z98" s="7" t="str">
        <f>IFERROR(VLOOKUP($R98,L:$Q,6,0),"")</f>
        <v/>
      </c>
      <c r="AA98" s="7" t="str">
        <f>IFERROR(VLOOKUP($R98,M:$Q,5,0),"")</f>
        <v/>
      </c>
      <c r="AB98" s="7" t="str">
        <f>IFERROR(VLOOKUP($R98,N:$Q,4,0),"")</f>
        <v/>
      </c>
      <c r="AC98" s="7" t="str">
        <f>IFERROR(VLOOKUP($R98,O:$Q,3,0),"")</f>
        <v/>
      </c>
      <c r="AD98" s="7" t="str">
        <f>IFERROR(VLOOKUP($R98,P:$Q,2,0),"")</f>
        <v/>
      </c>
    </row>
    <row r="99" spans="1:30" x14ac:dyDescent="0.15">
      <c r="A99" s="9">
        <f>'AB Touchpoint System Workbook'!Z110</f>
        <v>43132</v>
      </c>
      <c r="B99" s="7">
        <f t="shared" si="2"/>
        <v>2</v>
      </c>
      <c r="C99" s="12" t="str">
        <f>IF('AB Touchpoint System Workbook'!J110="A",VLOOKUP($B99,Reference!$A$93:B$104,2,0),IF('AB Touchpoint System Workbook'!J110="b",VLOOKUP($B99,Reference!$A$93:C$104,3,0),""))</f>
        <v/>
      </c>
      <c r="D99" s="12" t="str">
        <f>IF('AB Touchpoint System Workbook'!J110="A",Q99&amp;C99,IF('AB Touchpoint System Workbook'!J110="b",Q99&amp;C99,""))</f>
        <v/>
      </c>
      <c r="E99" s="12" t="b">
        <f>IF(ISNUMBER(SEARCH(S$1,$D99)),MAX(E$1:E98)+1)</f>
        <v>0</v>
      </c>
      <c r="F99" s="12" t="b">
        <f>IF(ISNUMBER(SEARCH(T$1,$D99)),MAX(F$1:F98)+1)</f>
        <v>0</v>
      </c>
      <c r="G99" s="12" t="b">
        <f>IF(ISNUMBER(SEARCH(U$1,$D99)),MAX(G$1:G98)+1)</f>
        <v>0</v>
      </c>
      <c r="H99" s="12" t="b">
        <f>IF(ISNUMBER(SEARCH(V$1,$D99)),MAX(H$1:H98)+1)</f>
        <v>0</v>
      </c>
      <c r="I99" s="12" t="b">
        <f>IF(ISNUMBER(SEARCH(W$1,$D99)),MAX(I$1:I98)+1)</f>
        <v>0</v>
      </c>
      <c r="J99" s="12" t="b">
        <f>IF(ISNUMBER(SEARCH(X$1,$D99)),MAX(J$1:J98)+1)</f>
        <v>0</v>
      </c>
      <c r="K99" s="12" t="b">
        <f>IF(ISNUMBER(SEARCH(Y$1,$D99)),MAX(K$1:K98)+1)</f>
        <v>0</v>
      </c>
      <c r="L99" s="12" t="b">
        <f>IF(ISNUMBER(SEARCH(Z$1,$D99)),MAX(L$1:L98)+1)</f>
        <v>0</v>
      </c>
      <c r="M99" s="12" t="b">
        <f>IF(ISNUMBER(SEARCH(AA$1,$D99)),MAX(M$1:M98)+1)</f>
        <v>0</v>
      </c>
      <c r="N99" s="12" t="b">
        <f>IF(ISNUMBER(SEARCH(AB$1,$D99)),MAX(N$1:N98)+1)</f>
        <v>0</v>
      </c>
      <c r="O99" s="12" t="b">
        <f>IF(ISNUMBER(SEARCH(AC$1,$D99)),MAX(O$1:O98)+1)</f>
        <v>0</v>
      </c>
      <c r="P99" s="12" t="b">
        <f>IF(ISNUMBER(SEARCH(AD$1,$D99)),MAX(P$1:P98)+1)</f>
        <v>0</v>
      </c>
      <c r="Q99" s="12" t="str">
        <f>'AB Touchpoint System Workbook'!K110</f>
        <v>Client 98</v>
      </c>
      <c r="R99" s="13">
        <f t="shared" si="3"/>
        <v>98</v>
      </c>
      <c r="S99" s="7" t="str">
        <f>IFERROR(VLOOKUP($R99,E:$Q,13,0),"")</f>
        <v/>
      </c>
      <c r="T99" s="7" t="str">
        <f>IFERROR(VLOOKUP($R99,F:$Q,12,0),"")</f>
        <v/>
      </c>
      <c r="U99" s="7" t="str">
        <f>IFERROR(VLOOKUP($R99,G:$Q,11,0),"")</f>
        <v/>
      </c>
      <c r="V99" s="7" t="str">
        <f>IFERROR(VLOOKUP($R99,H:$Q,10,0),"")</f>
        <v/>
      </c>
      <c r="W99" s="7" t="str">
        <f>IFERROR(VLOOKUP($R99,I:$Q,9,0),"")</f>
        <v/>
      </c>
      <c r="X99" s="7" t="str">
        <f>IFERROR(VLOOKUP($R99,J:$Q,8,0),"")</f>
        <v/>
      </c>
      <c r="Y99" s="7" t="str">
        <f>IFERROR(VLOOKUP($R99,K:$Q,7,0),"")</f>
        <v/>
      </c>
      <c r="Z99" s="7" t="str">
        <f>IFERROR(VLOOKUP($R99,L:$Q,6,0),"")</f>
        <v/>
      </c>
      <c r="AA99" s="7" t="str">
        <f>IFERROR(VLOOKUP($R99,M:$Q,5,0),"")</f>
        <v/>
      </c>
      <c r="AB99" s="7" t="str">
        <f>IFERROR(VLOOKUP($R99,N:$Q,4,0),"")</f>
        <v/>
      </c>
      <c r="AC99" s="7" t="str">
        <f>IFERROR(VLOOKUP($R99,O:$Q,3,0),"")</f>
        <v/>
      </c>
      <c r="AD99" s="7" t="str">
        <f>IFERROR(VLOOKUP($R99,P:$Q,2,0),"")</f>
        <v/>
      </c>
    </row>
    <row r="100" spans="1:30" x14ac:dyDescent="0.15">
      <c r="A100" s="9">
        <f>'AB Touchpoint System Workbook'!Z111</f>
        <v>43160</v>
      </c>
      <c r="B100" s="7">
        <f t="shared" si="2"/>
        <v>3</v>
      </c>
      <c r="C100" s="12" t="str">
        <f>IF('AB Touchpoint System Workbook'!J111="A",VLOOKUP($B100,Reference!$A$93:B$104,2,0),IF('AB Touchpoint System Workbook'!J111="b",VLOOKUP($B100,Reference!$A$93:C$104,3,0),""))</f>
        <v/>
      </c>
      <c r="D100" s="12" t="str">
        <f>IF('AB Touchpoint System Workbook'!J111="A",Q100&amp;C100,IF('AB Touchpoint System Workbook'!J111="b",Q100&amp;C100,""))</f>
        <v/>
      </c>
      <c r="E100" s="12" t="b">
        <f>IF(ISNUMBER(SEARCH(S$1,$D100)),MAX(E$1:E99)+1)</f>
        <v>0</v>
      </c>
      <c r="F100" s="12" t="b">
        <f>IF(ISNUMBER(SEARCH(T$1,$D100)),MAX(F$1:F99)+1)</f>
        <v>0</v>
      </c>
      <c r="G100" s="12" t="b">
        <f>IF(ISNUMBER(SEARCH(U$1,$D100)),MAX(G$1:G99)+1)</f>
        <v>0</v>
      </c>
      <c r="H100" s="12" t="b">
        <f>IF(ISNUMBER(SEARCH(V$1,$D100)),MAX(H$1:H99)+1)</f>
        <v>0</v>
      </c>
      <c r="I100" s="12" t="b">
        <f>IF(ISNUMBER(SEARCH(W$1,$D100)),MAX(I$1:I99)+1)</f>
        <v>0</v>
      </c>
      <c r="J100" s="12" t="b">
        <f>IF(ISNUMBER(SEARCH(X$1,$D100)),MAX(J$1:J99)+1)</f>
        <v>0</v>
      </c>
      <c r="K100" s="12" t="b">
        <f>IF(ISNUMBER(SEARCH(Y$1,$D100)),MAX(K$1:K99)+1)</f>
        <v>0</v>
      </c>
      <c r="L100" s="12" t="b">
        <f>IF(ISNUMBER(SEARCH(Z$1,$D100)),MAX(L$1:L99)+1)</f>
        <v>0</v>
      </c>
      <c r="M100" s="12" t="b">
        <f>IF(ISNUMBER(SEARCH(AA$1,$D100)),MAX(M$1:M99)+1)</f>
        <v>0</v>
      </c>
      <c r="N100" s="12" t="b">
        <f>IF(ISNUMBER(SEARCH(AB$1,$D100)),MAX(N$1:N99)+1)</f>
        <v>0</v>
      </c>
      <c r="O100" s="12" t="b">
        <f>IF(ISNUMBER(SEARCH(AC$1,$D100)),MAX(O$1:O99)+1)</f>
        <v>0</v>
      </c>
      <c r="P100" s="12" t="b">
        <f>IF(ISNUMBER(SEARCH(AD$1,$D100)),MAX(P$1:P99)+1)</f>
        <v>0</v>
      </c>
      <c r="Q100" s="12" t="str">
        <f>'AB Touchpoint System Workbook'!K111</f>
        <v>Client 99</v>
      </c>
      <c r="R100" s="13">
        <f t="shared" si="3"/>
        <v>99</v>
      </c>
      <c r="S100" s="7" t="str">
        <f>IFERROR(VLOOKUP($R100,E:$Q,13,0),"")</f>
        <v/>
      </c>
      <c r="T100" s="7" t="str">
        <f>IFERROR(VLOOKUP($R100,F:$Q,12,0),"")</f>
        <v/>
      </c>
      <c r="U100" s="7" t="str">
        <f>IFERROR(VLOOKUP($R100,G:$Q,11,0),"")</f>
        <v/>
      </c>
      <c r="V100" s="7" t="str">
        <f>IFERROR(VLOOKUP($R100,H:$Q,10,0),"")</f>
        <v/>
      </c>
      <c r="W100" s="7" t="str">
        <f>IFERROR(VLOOKUP($R100,I:$Q,9,0),"")</f>
        <v/>
      </c>
      <c r="X100" s="7" t="str">
        <f>IFERROR(VLOOKUP($R100,J:$Q,8,0),"")</f>
        <v/>
      </c>
      <c r="Y100" s="7" t="str">
        <f>IFERROR(VLOOKUP($R100,K:$Q,7,0),"")</f>
        <v/>
      </c>
      <c r="Z100" s="7" t="str">
        <f>IFERROR(VLOOKUP($R100,L:$Q,6,0),"")</f>
        <v/>
      </c>
      <c r="AA100" s="7" t="str">
        <f>IFERROR(VLOOKUP($R100,M:$Q,5,0),"")</f>
        <v/>
      </c>
      <c r="AB100" s="7" t="str">
        <f>IFERROR(VLOOKUP($R100,N:$Q,4,0),"")</f>
        <v/>
      </c>
      <c r="AC100" s="7" t="str">
        <f>IFERROR(VLOOKUP($R100,O:$Q,3,0),"")</f>
        <v/>
      </c>
      <c r="AD100" s="7" t="str">
        <f>IFERROR(VLOOKUP($R100,P:$Q,2,0),"")</f>
        <v/>
      </c>
    </row>
    <row r="101" spans="1:30" x14ac:dyDescent="0.15">
      <c r="A101" s="9">
        <f>'AB Touchpoint System Workbook'!Z112</f>
        <v>43191</v>
      </c>
      <c r="B101" s="7">
        <f t="shared" si="2"/>
        <v>4</v>
      </c>
      <c r="C101" s="12" t="str">
        <f>IF('AB Touchpoint System Workbook'!J112="A",VLOOKUP($B101,Reference!$A$93:B$104,2,0),IF('AB Touchpoint System Workbook'!J112="b",VLOOKUP($B101,Reference!$A$93:C$104,3,0),""))</f>
        <v/>
      </c>
      <c r="D101" s="12" t="str">
        <f>IF('AB Touchpoint System Workbook'!J112="A",Q101&amp;C101,IF('AB Touchpoint System Workbook'!J112="b",Q101&amp;C101,""))</f>
        <v/>
      </c>
      <c r="E101" s="12" t="b">
        <f>IF(ISNUMBER(SEARCH(S$1,$D101)),MAX(E$1:E100)+1)</f>
        <v>0</v>
      </c>
      <c r="F101" s="12" t="b">
        <f>IF(ISNUMBER(SEARCH(T$1,$D101)),MAX(F$1:F100)+1)</f>
        <v>0</v>
      </c>
      <c r="G101" s="12" t="b">
        <f>IF(ISNUMBER(SEARCH(U$1,$D101)),MAX(G$1:G100)+1)</f>
        <v>0</v>
      </c>
      <c r="H101" s="12" t="b">
        <f>IF(ISNUMBER(SEARCH(V$1,$D101)),MAX(H$1:H100)+1)</f>
        <v>0</v>
      </c>
      <c r="I101" s="12" t="b">
        <f>IF(ISNUMBER(SEARCH(W$1,$D101)),MAX(I$1:I100)+1)</f>
        <v>0</v>
      </c>
      <c r="J101" s="12" t="b">
        <f>IF(ISNUMBER(SEARCH(X$1,$D101)),MAX(J$1:J100)+1)</f>
        <v>0</v>
      </c>
      <c r="K101" s="12" t="b">
        <f>IF(ISNUMBER(SEARCH(Y$1,$D101)),MAX(K$1:K100)+1)</f>
        <v>0</v>
      </c>
      <c r="L101" s="12" t="b">
        <f>IF(ISNUMBER(SEARCH(Z$1,$D101)),MAX(L$1:L100)+1)</f>
        <v>0</v>
      </c>
      <c r="M101" s="12" t="b">
        <f>IF(ISNUMBER(SEARCH(AA$1,$D101)),MAX(M$1:M100)+1)</f>
        <v>0</v>
      </c>
      <c r="N101" s="12" t="b">
        <f>IF(ISNUMBER(SEARCH(AB$1,$D101)),MAX(N$1:N100)+1)</f>
        <v>0</v>
      </c>
      <c r="O101" s="12" t="b">
        <f>IF(ISNUMBER(SEARCH(AC$1,$D101)),MAX(O$1:O100)+1)</f>
        <v>0</v>
      </c>
      <c r="P101" s="12" t="b">
        <f>IF(ISNUMBER(SEARCH(AD$1,$D101)),MAX(P$1:P100)+1)</f>
        <v>0</v>
      </c>
      <c r="Q101" s="12" t="str">
        <f>'AB Touchpoint System Workbook'!K112</f>
        <v>Client 100</v>
      </c>
      <c r="R101" s="13">
        <f t="shared" si="3"/>
        <v>100</v>
      </c>
      <c r="S101" s="7" t="str">
        <f>IFERROR(VLOOKUP($R101,E:$Q,13,0),"")</f>
        <v/>
      </c>
      <c r="T101" s="7" t="str">
        <f>IFERROR(VLOOKUP($R101,F:$Q,12,0),"")</f>
        <v/>
      </c>
      <c r="U101" s="7" t="str">
        <f>IFERROR(VLOOKUP($R101,G:$Q,11,0),"")</f>
        <v/>
      </c>
      <c r="V101" s="7" t="str">
        <f>IFERROR(VLOOKUP($R101,H:$Q,10,0),"")</f>
        <v/>
      </c>
      <c r="W101" s="7" t="str">
        <f>IFERROR(VLOOKUP($R101,I:$Q,9,0),"")</f>
        <v/>
      </c>
      <c r="X101" s="7" t="str">
        <f>IFERROR(VLOOKUP($R101,J:$Q,8,0),"")</f>
        <v/>
      </c>
      <c r="Y101" s="7" t="str">
        <f>IFERROR(VLOOKUP($R101,K:$Q,7,0),"")</f>
        <v/>
      </c>
      <c r="Z101" s="7" t="str">
        <f>IFERROR(VLOOKUP($R101,L:$Q,6,0),"")</f>
        <v/>
      </c>
      <c r="AA101" s="7" t="str">
        <f>IFERROR(VLOOKUP($R101,M:$Q,5,0),"")</f>
        <v/>
      </c>
      <c r="AB101" s="7" t="str">
        <f>IFERROR(VLOOKUP($R101,N:$Q,4,0),"")</f>
        <v/>
      </c>
      <c r="AC101" s="7" t="str">
        <f>IFERROR(VLOOKUP($R101,O:$Q,3,0),"")</f>
        <v/>
      </c>
      <c r="AD101" s="7" t="str">
        <f>IFERROR(VLOOKUP($R101,P:$Q,2,0),"")</f>
        <v/>
      </c>
    </row>
    <row r="102" spans="1:30" x14ac:dyDescent="0.15">
      <c r="A102" s="9">
        <f>'AB Touchpoint System Workbook'!Z113</f>
        <v>43221</v>
      </c>
      <c r="B102" s="7">
        <f t="shared" si="2"/>
        <v>5</v>
      </c>
      <c r="C102" s="12" t="str">
        <f>IF('AB Touchpoint System Workbook'!J113="A",VLOOKUP($B102,Reference!$A$93:B$104,2,0),IF('AB Touchpoint System Workbook'!J113="b",VLOOKUP($B102,Reference!$A$93:C$104,3,0),""))</f>
        <v/>
      </c>
      <c r="D102" s="12" t="str">
        <f>IF('AB Touchpoint System Workbook'!J113="A",Q102&amp;C102,IF('AB Touchpoint System Workbook'!J113="b",Q102&amp;C102,""))</f>
        <v/>
      </c>
      <c r="E102" s="12" t="b">
        <f>IF(ISNUMBER(SEARCH(S$1,$D102)),MAX(E$1:E101)+1)</f>
        <v>0</v>
      </c>
      <c r="F102" s="12" t="b">
        <f>IF(ISNUMBER(SEARCH(T$1,$D102)),MAX(F$1:F101)+1)</f>
        <v>0</v>
      </c>
      <c r="G102" s="12" t="b">
        <f>IF(ISNUMBER(SEARCH(U$1,$D102)),MAX(G$1:G101)+1)</f>
        <v>0</v>
      </c>
      <c r="H102" s="12" t="b">
        <f>IF(ISNUMBER(SEARCH(V$1,$D102)),MAX(H$1:H101)+1)</f>
        <v>0</v>
      </c>
      <c r="I102" s="12" t="b">
        <f>IF(ISNUMBER(SEARCH(W$1,$D102)),MAX(I$1:I101)+1)</f>
        <v>0</v>
      </c>
      <c r="J102" s="12" t="b">
        <f>IF(ISNUMBER(SEARCH(X$1,$D102)),MAX(J$1:J101)+1)</f>
        <v>0</v>
      </c>
      <c r="K102" s="12" t="b">
        <f>IF(ISNUMBER(SEARCH(Y$1,$D102)),MAX(K$1:K101)+1)</f>
        <v>0</v>
      </c>
      <c r="L102" s="12" t="b">
        <f>IF(ISNUMBER(SEARCH(Z$1,$D102)),MAX(L$1:L101)+1)</f>
        <v>0</v>
      </c>
      <c r="M102" s="12" t="b">
        <f>IF(ISNUMBER(SEARCH(AA$1,$D102)),MAX(M$1:M101)+1)</f>
        <v>0</v>
      </c>
      <c r="N102" s="12" t="b">
        <f>IF(ISNUMBER(SEARCH(AB$1,$D102)),MAX(N$1:N101)+1)</f>
        <v>0</v>
      </c>
      <c r="O102" s="12" t="b">
        <f>IF(ISNUMBER(SEARCH(AC$1,$D102)),MAX(O$1:O101)+1)</f>
        <v>0</v>
      </c>
      <c r="P102" s="12" t="b">
        <f>IF(ISNUMBER(SEARCH(AD$1,$D102)),MAX(P$1:P101)+1)</f>
        <v>0</v>
      </c>
      <c r="Q102" s="12" t="str">
        <f>'AB Touchpoint System Workbook'!K113</f>
        <v>Client 101</v>
      </c>
      <c r="R102" s="13">
        <f t="shared" si="3"/>
        <v>101</v>
      </c>
      <c r="S102" s="7" t="str">
        <f>IFERROR(VLOOKUP($R102,E:$Q,13,0),"")</f>
        <v/>
      </c>
      <c r="T102" s="7" t="str">
        <f>IFERROR(VLOOKUP($R102,F:$Q,12,0),"")</f>
        <v/>
      </c>
      <c r="U102" s="7" t="str">
        <f>IFERROR(VLOOKUP($R102,G:$Q,11,0),"")</f>
        <v/>
      </c>
      <c r="V102" s="7" t="str">
        <f>IFERROR(VLOOKUP($R102,H:$Q,10,0),"")</f>
        <v/>
      </c>
      <c r="W102" s="7" t="str">
        <f>IFERROR(VLOOKUP($R102,I:$Q,9,0),"")</f>
        <v/>
      </c>
      <c r="X102" s="7" t="str">
        <f>IFERROR(VLOOKUP($R102,J:$Q,8,0),"")</f>
        <v/>
      </c>
      <c r="Y102" s="7" t="str">
        <f>IFERROR(VLOOKUP($R102,K:$Q,7,0),"")</f>
        <v/>
      </c>
      <c r="Z102" s="7" t="str">
        <f>IFERROR(VLOOKUP($R102,L:$Q,6,0),"")</f>
        <v/>
      </c>
      <c r="AA102" s="7" t="str">
        <f>IFERROR(VLOOKUP($R102,M:$Q,5,0),"")</f>
        <v/>
      </c>
      <c r="AB102" s="7" t="str">
        <f>IFERROR(VLOOKUP($R102,N:$Q,4,0),"")</f>
        <v/>
      </c>
      <c r="AC102" s="7" t="str">
        <f>IFERROR(VLOOKUP($R102,O:$Q,3,0),"")</f>
        <v/>
      </c>
      <c r="AD102" s="7" t="str">
        <f>IFERROR(VLOOKUP($R102,P:$Q,2,0),"")</f>
        <v/>
      </c>
    </row>
    <row r="103" spans="1:30" x14ac:dyDescent="0.15">
      <c r="A103" s="9">
        <f>'AB Touchpoint System Workbook'!Z114</f>
        <v>43252</v>
      </c>
      <c r="B103" s="7">
        <f t="shared" si="2"/>
        <v>6</v>
      </c>
      <c r="C103" s="12" t="str">
        <f>IF('AB Touchpoint System Workbook'!J114="A",VLOOKUP($B103,Reference!$A$93:B$104,2,0),IF('AB Touchpoint System Workbook'!J114="b",VLOOKUP($B103,Reference!$A$93:C$104,3,0),""))</f>
        <v/>
      </c>
      <c r="D103" s="12" t="str">
        <f>IF('AB Touchpoint System Workbook'!J114="A",Q103&amp;C103,IF('AB Touchpoint System Workbook'!J114="b",Q103&amp;C103,""))</f>
        <v/>
      </c>
      <c r="E103" s="12" t="b">
        <f>IF(ISNUMBER(SEARCH(S$1,$D103)),MAX(E$1:E102)+1)</f>
        <v>0</v>
      </c>
      <c r="F103" s="12" t="b">
        <f>IF(ISNUMBER(SEARCH(T$1,$D103)),MAX(F$1:F102)+1)</f>
        <v>0</v>
      </c>
      <c r="G103" s="12" t="b">
        <f>IF(ISNUMBER(SEARCH(U$1,$D103)),MAX(G$1:G102)+1)</f>
        <v>0</v>
      </c>
      <c r="H103" s="12" t="b">
        <f>IF(ISNUMBER(SEARCH(V$1,$D103)),MAX(H$1:H102)+1)</f>
        <v>0</v>
      </c>
      <c r="I103" s="12" t="b">
        <f>IF(ISNUMBER(SEARCH(W$1,$D103)),MAX(I$1:I102)+1)</f>
        <v>0</v>
      </c>
      <c r="J103" s="12" t="b">
        <f>IF(ISNUMBER(SEARCH(X$1,$D103)),MAX(J$1:J102)+1)</f>
        <v>0</v>
      </c>
      <c r="K103" s="12" t="b">
        <f>IF(ISNUMBER(SEARCH(Y$1,$D103)),MAX(K$1:K102)+1)</f>
        <v>0</v>
      </c>
      <c r="L103" s="12" t="b">
        <f>IF(ISNUMBER(SEARCH(Z$1,$D103)),MAX(L$1:L102)+1)</f>
        <v>0</v>
      </c>
      <c r="M103" s="12" t="b">
        <f>IF(ISNUMBER(SEARCH(AA$1,$D103)),MAX(M$1:M102)+1)</f>
        <v>0</v>
      </c>
      <c r="N103" s="12" t="b">
        <f>IF(ISNUMBER(SEARCH(AB$1,$D103)),MAX(N$1:N102)+1)</f>
        <v>0</v>
      </c>
      <c r="O103" s="12" t="b">
        <f>IF(ISNUMBER(SEARCH(AC$1,$D103)),MAX(O$1:O102)+1)</f>
        <v>0</v>
      </c>
      <c r="P103" s="12" t="b">
        <f>IF(ISNUMBER(SEARCH(AD$1,$D103)),MAX(P$1:P102)+1)</f>
        <v>0</v>
      </c>
      <c r="Q103" s="12" t="str">
        <f>'AB Touchpoint System Workbook'!K114</f>
        <v>Client 102</v>
      </c>
      <c r="R103" s="13">
        <f t="shared" si="3"/>
        <v>102</v>
      </c>
      <c r="S103" s="7" t="str">
        <f>IFERROR(VLOOKUP($R103,E:$Q,13,0),"")</f>
        <v/>
      </c>
      <c r="T103" s="7" t="str">
        <f>IFERROR(VLOOKUP($R103,F:$Q,12,0),"")</f>
        <v/>
      </c>
      <c r="U103" s="7" t="str">
        <f>IFERROR(VLOOKUP($R103,G:$Q,11,0),"")</f>
        <v/>
      </c>
      <c r="V103" s="7" t="str">
        <f>IFERROR(VLOOKUP($R103,H:$Q,10,0),"")</f>
        <v/>
      </c>
      <c r="W103" s="7" t="str">
        <f>IFERROR(VLOOKUP($R103,I:$Q,9,0),"")</f>
        <v/>
      </c>
      <c r="X103" s="7" t="str">
        <f>IFERROR(VLOOKUP($R103,J:$Q,8,0),"")</f>
        <v/>
      </c>
      <c r="Y103" s="7" t="str">
        <f>IFERROR(VLOOKUP($R103,K:$Q,7,0),"")</f>
        <v/>
      </c>
      <c r="Z103" s="7" t="str">
        <f>IFERROR(VLOOKUP($R103,L:$Q,6,0),"")</f>
        <v/>
      </c>
      <c r="AA103" s="7" t="str">
        <f>IFERROR(VLOOKUP($R103,M:$Q,5,0),"")</f>
        <v/>
      </c>
      <c r="AB103" s="7" t="str">
        <f>IFERROR(VLOOKUP($R103,N:$Q,4,0),"")</f>
        <v/>
      </c>
      <c r="AC103" s="7" t="str">
        <f>IFERROR(VLOOKUP($R103,O:$Q,3,0),"")</f>
        <v/>
      </c>
      <c r="AD103" s="7" t="str">
        <f>IFERROR(VLOOKUP($R103,P:$Q,2,0),"")</f>
        <v/>
      </c>
    </row>
    <row r="104" spans="1:30" x14ac:dyDescent="0.15">
      <c r="A104" s="9">
        <f>'AB Touchpoint System Workbook'!Z115</f>
        <v>43282</v>
      </c>
      <c r="B104" s="7">
        <f t="shared" si="2"/>
        <v>7</v>
      </c>
      <c r="C104" s="12" t="str">
        <f>IF('AB Touchpoint System Workbook'!J115="A",VLOOKUP($B104,Reference!$A$93:B$104,2,0),IF('AB Touchpoint System Workbook'!J115="b",VLOOKUP($B104,Reference!$A$93:C$104,3,0),""))</f>
        <v/>
      </c>
      <c r="D104" s="12" t="str">
        <f>IF('AB Touchpoint System Workbook'!J115="A",Q104&amp;C104,IF('AB Touchpoint System Workbook'!J115="b",Q104&amp;C104,""))</f>
        <v/>
      </c>
      <c r="E104" s="12" t="b">
        <f>IF(ISNUMBER(SEARCH(S$1,$D104)),MAX(E$1:E103)+1)</f>
        <v>0</v>
      </c>
      <c r="F104" s="12" t="b">
        <f>IF(ISNUMBER(SEARCH(T$1,$D104)),MAX(F$1:F103)+1)</f>
        <v>0</v>
      </c>
      <c r="G104" s="12" t="b">
        <f>IF(ISNUMBER(SEARCH(U$1,$D104)),MAX(G$1:G103)+1)</f>
        <v>0</v>
      </c>
      <c r="H104" s="12" t="b">
        <f>IF(ISNUMBER(SEARCH(V$1,$D104)),MAX(H$1:H103)+1)</f>
        <v>0</v>
      </c>
      <c r="I104" s="12" t="b">
        <f>IF(ISNUMBER(SEARCH(W$1,$D104)),MAX(I$1:I103)+1)</f>
        <v>0</v>
      </c>
      <c r="J104" s="12" t="b">
        <f>IF(ISNUMBER(SEARCH(X$1,$D104)),MAX(J$1:J103)+1)</f>
        <v>0</v>
      </c>
      <c r="K104" s="12" t="b">
        <f>IF(ISNUMBER(SEARCH(Y$1,$D104)),MAX(K$1:K103)+1)</f>
        <v>0</v>
      </c>
      <c r="L104" s="12" t="b">
        <f>IF(ISNUMBER(SEARCH(Z$1,$D104)),MAX(L$1:L103)+1)</f>
        <v>0</v>
      </c>
      <c r="M104" s="12" t="b">
        <f>IF(ISNUMBER(SEARCH(AA$1,$D104)),MAX(M$1:M103)+1)</f>
        <v>0</v>
      </c>
      <c r="N104" s="12" t="b">
        <f>IF(ISNUMBER(SEARCH(AB$1,$D104)),MAX(N$1:N103)+1)</f>
        <v>0</v>
      </c>
      <c r="O104" s="12" t="b">
        <f>IF(ISNUMBER(SEARCH(AC$1,$D104)),MAX(O$1:O103)+1)</f>
        <v>0</v>
      </c>
      <c r="P104" s="12" t="b">
        <f>IF(ISNUMBER(SEARCH(AD$1,$D104)),MAX(P$1:P103)+1)</f>
        <v>0</v>
      </c>
      <c r="Q104" s="12" t="str">
        <f>'AB Touchpoint System Workbook'!K115</f>
        <v>Client 103</v>
      </c>
      <c r="R104" s="13">
        <f t="shared" si="3"/>
        <v>103</v>
      </c>
      <c r="S104" s="7" t="str">
        <f>IFERROR(VLOOKUP($R104,E:$Q,13,0),"")</f>
        <v/>
      </c>
      <c r="T104" s="7" t="str">
        <f>IFERROR(VLOOKUP($R104,F:$Q,12,0),"")</f>
        <v/>
      </c>
      <c r="U104" s="7" t="str">
        <f>IFERROR(VLOOKUP($R104,G:$Q,11,0),"")</f>
        <v/>
      </c>
      <c r="V104" s="7" t="str">
        <f>IFERROR(VLOOKUP($R104,H:$Q,10,0),"")</f>
        <v/>
      </c>
      <c r="W104" s="7" t="str">
        <f>IFERROR(VLOOKUP($R104,I:$Q,9,0),"")</f>
        <v/>
      </c>
      <c r="X104" s="7" t="str">
        <f>IFERROR(VLOOKUP($R104,J:$Q,8,0),"")</f>
        <v/>
      </c>
      <c r="Y104" s="7" t="str">
        <f>IFERROR(VLOOKUP($R104,K:$Q,7,0),"")</f>
        <v/>
      </c>
      <c r="Z104" s="7" t="str">
        <f>IFERROR(VLOOKUP($R104,L:$Q,6,0),"")</f>
        <v/>
      </c>
      <c r="AA104" s="7" t="str">
        <f>IFERROR(VLOOKUP($R104,M:$Q,5,0),"")</f>
        <v/>
      </c>
      <c r="AB104" s="7" t="str">
        <f>IFERROR(VLOOKUP($R104,N:$Q,4,0),"")</f>
        <v/>
      </c>
      <c r="AC104" s="7" t="str">
        <f>IFERROR(VLOOKUP($R104,O:$Q,3,0),"")</f>
        <v/>
      </c>
      <c r="AD104" s="7" t="str">
        <f>IFERROR(VLOOKUP($R104,P:$Q,2,0),"")</f>
        <v/>
      </c>
    </row>
    <row r="105" spans="1:30" x14ac:dyDescent="0.15">
      <c r="A105" s="9">
        <f>'AB Touchpoint System Workbook'!Z116</f>
        <v>43313</v>
      </c>
      <c r="B105" s="7">
        <f t="shared" si="2"/>
        <v>8</v>
      </c>
      <c r="C105" s="12" t="str">
        <f>IF('AB Touchpoint System Workbook'!J116="A",VLOOKUP($B105,Reference!$A$93:B$104,2,0),IF('AB Touchpoint System Workbook'!J116="b",VLOOKUP($B105,Reference!$A$93:C$104,3,0),""))</f>
        <v/>
      </c>
      <c r="D105" s="12" t="str">
        <f>IF('AB Touchpoint System Workbook'!J116="A",Q105&amp;C105,IF('AB Touchpoint System Workbook'!J116="b",Q105&amp;C105,""))</f>
        <v/>
      </c>
      <c r="E105" s="12" t="b">
        <f>IF(ISNUMBER(SEARCH(S$1,$D105)),MAX(E$1:E104)+1)</f>
        <v>0</v>
      </c>
      <c r="F105" s="12" t="b">
        <f>IF(ISNUMBER(SEARCH(T$1,$D105)),MAX(F$1:F104)+1)</f>
        <v>0</v>
      </c>
      <c r="G105" s="12" t="b">
        <f>IF(ISNUMBER(SEARCH(U$1,$D105)),MAX(G$1:G104)+1)</f>
        <v>0</v>
      </c>
      <c r="H105" s="12" t="b">
        <f>IF(ISNUMBER(SEARCH(V$1,$D105)),MAX(H$1:H104)+1)</f>
        <v>0</v>
      </c>
      <c r="I105" s="12" t="b">
        <f>IF(ISNUMBER(SEARCH(W$1,$D105)),MAX(I$1:I104)+1)</f>
        <v>0</v>
      </c>
      <c r="J105" s="12" t="b">
        <f>IF(ISNUMBER(SEARCH(X$1,$D105)),MAX(J$1:J104)+1)</f>
        <v>0</v>
      </c>
      <c r="K105" s="12" t="b">
        <f>IF(ISNUMBER(SEARCH(Y$1,$D105)),MAX(K$1:K104)+1)</f>
        <v>0</v>
      </c>
      <c r="L105" s="12" t="b">
        <f>IF(ISNUMBER(SEARCH(Z$1,$D105)),MAX(L$1:L104)+1)</f>
        <v>0</v>
      </c>
      <c r="M105" s="12" t="b">
        <f>IF(ISNUMBER(SEARCH(AA$1,$D105)),MAX(M$1:M104)+1)</f>
        <v>0</v>
      </c>
      <c r="N105" s="12" t="b">
        <f>IF(ISNUMBER(SEARCH(AB$1,$D105)),MAX(N$1:N104)+1)</f>
        <v>0</v>
      </c>
      <c r="O105" s="12" t="b">
        <f>IF(ISNUMBER(SEARCH(AC$1,$D105)),MAX(O$1:O104)+1)</f>
        <v>0</v>
      </c>
      <c r="P105" s="12" t="b">
        <f>IF(ISNUMBER(SEARCH(AD$1,$D105)),MAX(P$1:P104)+1)</f>
        <v>0</v>
      </c>
      <c r="Q105" s="12" t="str">
        <f>'AB Touchpoint System Workbook'!K116</f>
        <v>Client 104</v>
      </c>
      <c r="R105" s="13">
        <f t="shared" si="3"/>
        <v>104</v>
      </c>
      <c r="S105" s="7" t="str">
        <f>IFERROR(VLOOKUP($R105,E:$Q,13,0),"")</f>
        <v/>
      </c>
      <c r="T105" s="7" t="str">
        <f>IFERROR(VLOOKUP($R105,F:$Q,12,0),"")</f>
        <v/>
      </c>
      <c r="U105" s="7" t="str">
        <f>IFERROR(VLOOKUP($R105,G:$Q,11,0),"")</f>
        <v/>
      </c>
      <c r="V105" s="7" t="str">
        <f>IFERROR(VLOOKUP($R105,H:$Q,10,0),"")</f>
        <v/>
      </c>
      <c r="W105" s="7" t="str">
        <f>IFERROR(VLOOKUP($R105,I:$Q,9,0),"")</f>
        <v/>
      </c>
      <c r="X105" s="7" t="str">
        <f>IFERROR(VLOOKUP($R105,J:$Q,8,0),"")</f>
        <v/>
      </c>
      <c r="Y105" s="7" t="str">
        <f>IFERROR(VLOOKUP($R105,K:$Q,7,0),"")</f>
        <v/>
      </c>
      <c r="Z105" s="7" t="str">
        <f>IFERROR(VLOOKUP($R105,L:$Q,6,0),"")</f>
        <v/>
      </c>
      <c r="AA105" s="7" t="str">
        <f>IFERROR(VLOOKUP($R105,M:$Q,5,0),"")</f>
        <v/>
      </c>
      <c r="AB105" s="7" t="str">
        <f>IFERROR(VLOOKUP($R105,N:$Q,4,0),"")</f>
        <v/>
      </c>
      <c r="AC105" s="7" t="str">
        <f>IFERROR(VLOOKUP($R105,O:$Q,3,0),"")</f>
        <v/>
      </c>
      <c r="AD105" s="7" t="str">
        <f>IFERROR(VLOOKUP($R105,P:$Q,2,0),"")</f>
        <v/>
      </c>
    </row>
    <row r="106" spans="1:30" x14ac:dyDescent="0.15">
      <c r="A106" s="9">
        <f>'AB Touchpoint System Workbook'!Z117</f>
        <v>43344</v>
      </c>
      <c r="B106" s="7">
        <f t="shared" si="2"/>
        <v>9</v>
      </c>
      <c r="C106" s="12" t="str">
        <f>IF('AB Touchpoint System Workbook'!J117="A",VLOOKUP($B106,Reference!$A$93:B$104,2,0),IF('AB Touchpoint System Workbook'!J117="b",VLOOKUP($B106,Reference!$A$93:C$104,3,0),""))</f>
        <v/>
      </c>
      <c r="D106" s="12" t="str">
        <f>IF('AB Touchpoint System Workbook'!J117="A",Q106&amp;C106,IF('AB Touchpoint System Workbook'!J117="b",Q106&amp;C106,""))</f>
        <v/>
      </c>
      <c r="E106" s="12" t="b">
        <f>IF(ISNUMBER(SEARCH(S$1,$D106)),MAX(E$1:E105)+1)</f>
        <v>0</v>
      </c>
      <c r="F106" s="12" t="b">
        <f>IF(ISNUMBER(SEARCH(T$1,$D106)),MAX(F$1:F105)+1)</f>
        <v>0</v>
      </c>
      <c r="G106" s="12" t="b">
        <f>IF(ISNUMBER(SEARCH(U$1,$D106)),MAX(G$1:G105)+1)</f>
        <v>0</v>
      </c>
      <c r="H106" s="12" t="b">
        <f>IF(ISNUMBER(SEARCH(V$1,$D106)),MAX(H$1:H105)+1)</f>
        <v>0</v>
      </c>
      <c r="I106" s="12" t="b">
        <f>IF(ISNUMBER(SEARCH(W$1,$D106)),MAX(I$1:I105)+1)</f>
        <v>0</v>
      </c>
      <c r="J106" s="12" t="b">
        <f>IF(ISNUMBER(SEARCH(X$1,$D106)),MAX(J$1:J105)+1)</f>
        <v>0</v>
      </c>
      <c r="K106" s="12" t="b">
        <f>IF(ISNUMBER(SEARCH(Y$1,$D106)),MAX(K$1:K105)+1)</f>
        <v>0</v>
      </c>
      <c r="L106" s="12" t="b">
        <f>IF(ISNUMBER(SEARCH(Z$1,$D106)),MAX(L$1:L105)+1)</f>
        <v>0</v>
      </c>
      <c r="M106" s="12" t="b">
        <f>IF(ISNUMBER(SEARCH(AA$1,$D106)),MAX(M$1:M105)+1)</f>
        <v>0</v>
      </c>
      <c r="N106" s="12" t="b">
        <f>IF(ISNUMBER(SEARCH(AB$1,$D106)),MAX(N$1:N105)+1)</f>
        <v>0</v>
      </c>
      <c r="O106" s="12" t="b">
        <f>IF(ISNUMBER(SEARCH(AC$1,$D106)),MAX(O$1:O105)+1)</f>
        <v>0</v>
      </c>
      <c r="P106" s="12" t="b">
        <f>IF(ISNUMBER(SEARCH(AD$1,$D106)),MAX(P$1:P105)+1)</f>
        <v>0</v>
      </c>
      <c r="Q106" s="12" t="str">
        <f>'AB Touchpoint System Workbook'!K117</f>
        <v>Client 105</v>
      </c>
      <c r="R106" s="13">
        <f t="shared" si="3"/>
        <v>105</v>
      </c>
      <c r="S106" s="7" t="str">
        <f>IFERROR(VLOOKUP($R106,E:$Q,13,0),"")</f>
        <v/>
      </c>
      <c r="T106" s="7" t="str">
        <f>IFERROR(VLOOKUP($R106,F:$Q,12,0),"")</f>
        <v/>
      </c>
      <c r="U106" s="7" t="str">
        <f>IFERROR(VLOOKUP($R106,G:$Q,11,0),"")</f>
        <v/>
      </c>
      <c r="V106" s="7" t="str">
        <f>IFERROR(VLOOKUP($R106,H:$Q,10,0),"")</f>
        <v/>
      </c>
      <c r="W106" s="7" t="str">
        <f>IFERROR(VLOOKUP($R106,I:$Q,9,0),"")</f>
        <v/>
      </c>
      <c r="X106" s="7" t="str">
        <f>IFERROR(VLOOKUP($R106,J:$Q,8,0),"")</f>
        <v/>
      </c>
      <c r="Y106" s="7" t="str">
        <f>IFERROR(VLOOKUP($R106,K:$Q,7,0),"")</f>
        <v/>
      </c>
      <c r="Z106" s="7" t="str">
        <f>IFERROR(VLOOKUP($R106,L:$Q,6,0),"")</f>
        <v/>
      </c>
      <c r="AA106" s="7" t="str">
        <f>IFERROR(VLOOKUP($R106,M:$Q,5,0),"")</f>
        <v/>
      </c>
      <c r="AB106" s="7" t="str">
        <f>IFERROR(VLOOKUP($R106,N:$Q,4,0),"")</f>
        <v/>
      </c>
      <c r="AC106" s="7" t="str">
        <f>IFERROR(VLOOKUP($R106,O:$Q,3,0),"")</f>
        <v/>
      </c>
      <c r="AD106" s="7" t="str">
        <f>IFERROR(VLOOKUP($R106,P:$Q,2,0),"")</f>
        <v/>
      </c>
    </row>
    <row r="107" spans="1:30" x14ac:dyDescent="0.15">
      <c r="A107" s="9">
        <f>'AB Touchpoint System Workbook'!Z118</f>
        <v>43374</v>
      </c>
      <c r="B107" s="7">
        <f t="shared" si="2"/>
        <v>10</v>
      </c>
      <c r="C107" s="12" t="str">
        <f>IF('AB Touchpoint System Workbook'!J118="A",VLOOKUP($B107,Reference!$A$93:B$104,2,0),IF('AB Touchpoint System Workbook'!J118="b",VLOOKUP($B107,Reference!$A$93:C$104,3,0),""))</f>
        <v/>
      </c>
      <c r="D107" s="12" t="str">
        <f>IF('AB Touchpoint System Workbook'!J118="A",Q107&amp;C107,IF('AB Touchpoint System Workbook'!J118="b",Q107&amp;C107,""))</f>
        <v/>
      </c>
      <c r="E107" s="12" t="b">
        <f>IF(ISNUMBER(SEARCH(S$1,$D107)),MAX(E$1:E106)+1)</f>
        <v>0</v>
      </c>
      <c r="F107" s="12" t="b">
        <f>IF(ISNUMBER(SEARCH(T$1,$D107)),MAX(F$1:F106)+1)</f>
        <v>0</v>
      </c>
      <c r="G107" s="12" t="b">
        <f>IF(ISNUMBER(SEARCH(U$1,$D107)),MAX(G$1:G106)+1)</f>
        <v>0</v>
      </c>
      <c r="H107" s="12" t="b">
        <f>IF(ISNUMBER(SEARCH(V$1,$D107)),MAX(H$1:H106)+1)</f>
        <v>0</v>
      </c>
      <c r="I107" s="12" t="b">
        <f>IF(ISNUMBER(SEARCH(W$1,$D107)),MAX(I$1:I106)+1)</f>
        <v>0</v>
      </c>
      <c r="J107" s="12" t="b">
        <f>IF(ISNUMBER(SEARCH(X$1,$D107)),MAX(J$1:J106)+1)</f>
        <v>0</v>
      </c>
      <c r="K107" s="12" t="b">
        <f>IF(ISNUMBER(SEARCH(Y$1,$D107)),MAX(K$1:K106)+1)</f>
        <v>0</v>
      </c>
      <c r="L107" s="12" t="b">
        <f>IF(ISNUMBER(SEARCH(Z$1,$D107)),MAX(L$1:L106)+1)</f>
        <v>0</v>
      </c>
      <c r="M107" s="12" t="b">
        <f>IF(ISNUMBER(SEARCH(AA$1,$D107)),MAX(M$1:M106)+1)</f>
        <v>0</v>
      </c>
      <c r="N107" s="12" t="b">
        <f>IF(ISNUMBER(SEARCH(AB$1,$D107)),MAX(N$1:N106)+1)</f>
        <v>0</v>
      </c>
      <c r="O107" s="12" t="b">
        <f>IF(ISNUMBER(SEARCH(AC$1,$D107)),MAX(O$1:O106)+1)</f>
        <v>0</v>
      </c>
      <c r="P107" s="12" t="b">
        <f>IF(ISNUMBER(SEARCH(AD$1,$D107)),MAX(P$1:P106)+1)</f>
        <v>0</v>
      </c>
      <c r="Q107" s="12" t="str">
        <f>'AB Touchpoint System Workbook'!K118</f>
        <v>Client 106</v>
      </c>
      <c r="R107" s="13">
        <f t="shared" si="3"/>
        <v>106</v>
      </c>
      <c r="S107" s="7" t="str">
        <f>IFERROR(VLOOKUP($R107,E:$Q,13,0),"")</f>
        <v/>
      </c>
      <c r="T107" s="7" t="str">
        <f>IFERROR(VLOOKUP($R107,F:$Q,12,0),"")</f>
        <v/>
      </c>
      <c r="U107" s="7" t="str">
        <f>IFERROR(VLOOKUP($R107,G:$Q,11,0),"")</f>
        <v/>
      </c>
      <c r="V107" s="7" t="str">
        <f>IFERROR(VLOOKUP($R107,H:$Q,10,0),"")</f>
        <v/>
      </c>
      <c r="W107" s="7" t="str">
        <f>IFERROR(VLOOKUP($R107,I:$Q,9,0),"")</f>
        <v/>
      </c>
      <c r="X107" s="7" t="str">
        <f>IFERROR(VLOOKUP($R107,J:$Q,8,0),"")</f>
        <v/>
      </c>
      <c r="Y107" s="7" t="str">
        <f>IFERROR(VLOOKUP($R107,K:$Q,7,0),"")</f>
        <v/>
      </c>
      <c r="Z107" s="7" t="str">
        <f>IFERROR(VLOOKUP($R107,L:$Q,6,0),"")</f>
        <v/>
      </c>
      <c r="AA107" s="7" t="str">
        <f>IFERROR(VLOOKUP($R107,M:$Q,5,0),"")</f>
        <v/>
      </c>
      <c r="AB107" s="7" t="str">
        <f>IFERROR(VLOOKUP($R107,N:$Q,4,0),"")</f>
        <v/>
      </c>
      <c r="AC107" s="7" t="str">
        <f>IFERROR(VLOOKUP($R107,O:$Q,3,0),"")</f>
        <v/>
      </c>
      <c r="AD107" s="7" t="str">
        <f>IFERROR(VLOOKUP($R107,P:$Q,2,0),"")</f>
        <v/>
      </c>
    </row>
    <row r="108" spans="1:30" x14ac:dyDescent="0.15">
      <c r="A108" s="9">
        <f>'AB Touchpoint System Workbook'!Z119</f>
        <v>43405</v>
      </c>
      <c r="B108" s="7">
        <f t="shared" si="2"/>
        <v>11</v>
      </c>
      <c r="C108" s="12" t="str">
        <f>IF('AB Touchpoint System Workbook'!J119="A",VLOOKUP($B108,Reference!$A$93:B$104,2,0),IF('AB Touchpoint System Workbook'!J119="b",VLOOKUP($B108,Reference!$A$93:C$104,3,0),""))</f>
        <v/>
      </c>
      <c r="D108" s="12" t="str">
        <f>IF('AB Touchpoint System Workbook'!J119="A",Q108&amp;C108,IF('AB Touchpoint System Workbook'!J119="b",Q108&amp;C108,""))</f>
        <v/>
      </c>
      <c r="E108" s="12" t="b">
        <f>IF(ISNUMBER(SEARCH(S$1,$D108)),MAX(E$1:E107)+1)</f>
        <v>0</v>
      </c>
      <c r="F108" s="12" t="b">
        <f>IF(ISNUMBER(SEARCH(T$1,$D108)),MAX(F$1:F107)+1)</f>
        <v>0</v>
      </c>
      <c r="G108" s="12" t="b">
        <f>IF(ISNUMBER(SEARCH(U$1,$D108)),MAX(G$1:G107)+1)</f>
        <v>0</v>
      </c>
      <c r="H108" s="12" t="b">
        <f>IF(ISNUMBER(SEARCH(V$1,$D108)),MAX(H$1:H107)+1)</f>
        <v>0</v>
      </c>
      <c r="I108" s="12" t="b">
        <f>IF(ISNUMBER(SEARCH(W$1,$D108)),MAX(I$1:I107)+1)</f>
        <v>0</v>
      </c>
      <c r="J108" s="12" t="b">
        <f>IF(ISNUMBER(SEARCH(X$1,$D108)),MAX(J$1:J107)+1)</f>
        <v>0</v>
      </c>
      <c r="K108" s="12" t="b">
        <f>IF(ISNUMBER(SEARCH(Y$1,$D108)),MAX(K$1:K107)+1)</f>
        <v>0</v>
      </c>
      <c r="L108" s="12" t="b">
        <f>IF(ISNUMBER(SEARCH(Z$1,$D108)),MAX(L$1:L107)+1)</f>
        <v>0</v>
      </c>
      <c r="M108" s="12" t="b">
        <f>IF(ISNUMBER(SEARCH(AA$1,$D108)),MAX(M$1:M107)+1)</f>
        <v>0</v>
      </c>
      <c r="N108" s="12" t="b">
        <f>IF(ISNUMBER(SEARCH(AB$1,$D108)),MAX(N$1:N107)+1)</f>
        <v>0</v>
      </c>
      <c r="O108" s="12" t="b">
        <f>IF(ISNUMBER(SEARCH(AC$1,$D108)),MAX(O$1:O107)+1)</f>
        <v>0</v>
      </c>
      <c r="P108" s="12" t="b">
        <f>IF(ISNUMBER(SEARCH(AD$1,$D108)),MAX(P$1:P107)+1)</f>
        <v>0</v>
      </c>
      <c r="Q108" s="12" t="str">
        <f>'AB Touchpoint System Workbook'!K119</f>
        <v>Client 107</v>
      </c>
      <c r="R108" s="13">
        <f t="shared" si="3"/>
        <v>107</v>
      </c>
      <c r="S108" s="7" t="str">
        <f>IFERROR(VLOOKUP($R108,E:$Q,13,0),"")</f>
        <v/>
      </c>
      <c r="T108" s="7" t="str">
        <f>IFERROR(VLOOKUP($R108,F:$Q,12,0),"")</f>
        <v/>
      </c>
      <c r="U108" s="7" t="str">
        <f>IFERROR(VLOOKUP($R108,G:$Q,11,0),"")</f>
        <v/>
      </c>
      <c r="V108" s="7" t="str">
        <f>IFERROR(VLOOKUP($R108,H:$Q,10,0),"")</f>
        <v/>
      </c>
      <c r="W108" s="7" t="str">
        <f>IFERROR(VLOOKUP($R108,I:$Q,9,0),"")</f>
        <v/>
      </c>
      <c r="X108" s="7" t="str">
        <f>IFERROR(VLOOKUP($R108,J:$Q,8,0),"")</f>
        <v/>
      </c>
      <c r="Y108" s="7" t="str">
        <f>IFERROR(VLOOKUP($R108,K:$Q,7,0),"")</f>
        <v/>
      </c>
      <c r="Z108" s="7" t="str">
        <f>IFERROR(VLOOKUP($R108,L:$Q,6,0),"")</f>
        <v/>
      </c>
      <c r="AA108" s="7" t="str">
        <f>IFERROR(VLOOKUP($R108,M:$Q,5,0),"")</f>
        <v/>
      </c>
      <c r="AB108" s="7" t="str">
        <f>IFERROR(VLOOKUP($R108,N:$Q,4,0),"")</f>
        <v/>
      </c>
      <c r="AC108" s="7" t="str">
        <f>IFERROR(VLOOKUP($R108,O:$Q,3,0),"")</f>
        <v/>
      </c>
      <c r="AD108" s="7" t="str">
        <f>IFERROR(VLOOKUP($R108,P:$Q,2,0),"")</f>
        <v/>
      </c>
    </row>
    <row r="109" spans="1:30" x14ac:dyDescent="0.15">
      <c r="A109" s="9">
        <f>'AB Touchpoint System Workbook'!Z120</f>
        <v>43435</v>
      </c>
      <c r="B109" s="7">
        <f t="shared" si="2"/>
        <v>12</v>
      </c>
      <c r="C109" s="12" t="str">
        <f>IF('AB Touchpoint System Workbook'!J120="A",VLOOKUP($B109,Reference!$A$93:B$104,2,0),IF('AB Touchpoint System Workbook'!J120="b",VLOOKUP($B109,Reference!$A$93:C$104,3,0),""))</f>
        <v/>
      </c>
      <c r="D109" s="12" t="str">
        <f>IF('AB Touchpoint System Workbook'!J120="A",Q109&amp;C109,IF('AB Touchpoint System Workbook'!J120="b",Q109&amp;C109,""))</f>
        <v/>
      </c>
      <c r="E109" s="12" t="b">
        <f>IF(ISNUMBER(SEARCH(S$1,$D109)),MAX(E$1:E108)+1)</f>
        <v>0</v>
      </c>
      <c r="F109" s="12" t="b">
        <f>IF(ISNUMBER(SEARCH(T$1,$D109)),MAX(F$1:F108)+1)</f>
        <v>0</v>
      </c>
      <c r="G109" s="12" t="b">
        <f>IF(ISNUMBER(SEARCH(U$1,$D109)),MAX(G$1:G108)+1)</f>
        <v>0</v>
      </c>
      <c r="H109" s="12" t="b">
        <f>IF(ISNUMBER(SEARCH(V$1,$D109)),MAX(H$1:H108)+1)</f>
        <v>0</v>
      </c>
      <c r="I109" s="12" t="b">
        <f>IF(ISNUMBER(SEARCH(W$1,$D109)),MAX(I$1:I108)+1)</f>
        <v>0</v>
      </c>
      <c r="J109" s="12" t="b">
        <f>IF(ISNUMBER(SEARCH(X$1,$D109)),MAX(J$1:J108)+1)</f>
        <v>0</v>
      </c>
      <c r="K109" s="12" t="b">
        <f>IF(ISNUMBER(SEARCH(Y$1,$D109)),MAX(K$1:K108)+1)</f>
        <v>0</v>
      </c>
      <c r="L109" s="12" t="b">
        <f>IF(ISNUMBER(SEARCH(Z$1,$D109)),MAX(L$1:L108)+1)</f>
        <v>0</v>
      </c>
      <c r="M109" s="12" t="b">
        <f>IF(ISNUMBER(SEARCH(AA$1,$D109)),MAX(M$1:M108)+1)</f>
        <v>0</v>
      </c>
      <c r="N109" s="12" t="b">
        <f>IF(ISNUMBER(SEARCH(AB$1,$D109)),MAX(N$1:N108)+1)</f>
        <v>0</v>
      </c>
      <c r="O109" s="12" t="b">
        <f>IF(ISNUMBER(SEARCH(AC$1,$D109)),MAX(O$1:O108)+1)</f>
        <v>0</v>
      </c>
      <c r="P109" s="12" t="b">
        <f>IF(ISNUMBER(SEARCH(AD$1,$D109)),MAX(P$1:P108)+1)</f>
        <v>0</v>
      </c>
      <c r="Q109" s="12" t="str">
        <f>'AB Touchpoint System Workbook'!K120</f>
        <v>Client 108</v>
      </c>
      <c r="R109" s="13">
        <f t="shared" si="3"/>
        <v>108</v>
      </c>
      <c r="S109" s="7" t="str">
        <f>IFERROR(VLOOKUP($R109,E:$Q,13,0),"")</f>
        <v/>
      </c>
      <c r="T109" s="7" t="str">
        <f>IFERROR(VLOOKUP($R109,F:$Q,12,0),"")</f>
        <v/>
      </c>
      <c r="U109" s="7" t="str">
        <f>IFERROR(VLOOKUP($R109,G:$Q,11,0),"")</f>
        <v/>
      </c>
      <c r="V109" s="7" t="str">
        <f>IFERROR(VLOOKUP($R109,H:$Q,10,0),"")</f>
        <v/>
      </c>
      <c r="W109" s="7" t="str">
        <f>IFERROR(VLOOKUP($R109,I:$Q,9,0),"")</f>
        <v/>
      </c>
      <c r="X109" s="7" t="str">
        <f>IFERROR(VLOOKUP($R109,J:$Q,8,0),"")</f>
        <v/>
      </c>
      <c r="Y109" s="7" t="str">
        <f>IFERROR(VLOOKUP($R109,K:$Q,7,0),"")</f>
        <v/>
      </c>
      <c r="Z109" s="7" t="str">
        <f>IFERROR(VLOOKUP($R109,L:$Q,6,0),"")</f>
        <v/>
      </c>
      <c r="AA109" s="7" t="str">
        <f>IFERROR(VLOOKUP($R109,M:$Q,5,0),"")</f>
        <v/>
      </c>
      <c r="AB109" s="7" t="str">
        <f>IFERROR(VLOOKUP($R109,N:$Q,4,0),"")</f>
        <v/>
      </c>
      <c r="AC109" s="7" t="str">
        <f>IFERROR(VLOOKUP($R109,O:$Q,3,0),"")</f>
        <v/>
      </c>
      <c r="AD109" s="7" t="str">
        <f>IFERROR(VLOOKUP($R109,P:$Q,2,0),"")</f>
        <v/>
      </c>
    </row>
    <row r="110" spans="1:30" x14ac:dyDescent="0.15">
      <c r="A110" s="9">
        <f>'AB Touchpoint System Workbook'!Z121</f>
        <v>43101</v>
      </c>
      <c r="B110" s="7">
        <f t="shared" si="2"/>
        <v>1</v>
      </c>
      <c r="C110" s="12" t="str">
        <f>IF('AB Touchpoint System Workbook'!J121="A",VLOOKUP($B110,Reference!$A$93:B$104,2,0),IF('AB Touchpoint System Workbook'!J121="b",VLOOKUP($B110,Reference!$A$93:C$104,3,0),""))</f>
        <v/>
      </c>
      <c r="D110" s="12" t="str">
        <f>IF('AB Touchpoint System Workbook'!J121="A",Q110&amp;C110,IF('AB Touchpoint System Workbook'!J121="b",Q110&amp;C110,""))</f>
        <v/>
      </c>
      <c r="E110" s="12" t="b">
        <f>IF(ISNUMBER(SEARCH(S$1,$D110)),MAX(E$1:E109)+1)</f>
        <v>0</v>
      </c>
      <c r="F110" s="12" t="b">
        <f>IF(ISNUMBER(SEARCH(T$1,$D110)),MAX(F$1:F109)+1)</f>
        <v>0</v>
      </c>
      <c r="G110" s="12" t="b">
        <f>IF(ISNUMBER(SEARCH(U$1,$D110)),MAX(G$1:G109)+1)</f>
        <v>0</v>
      </c>
      <c r="H110" s="12" t="b">
        <f>IF(ISNUMBER(SEARCH(V$1,$D110)),MAX(H$1:H109)+1)</f>
        <v>0</v>
      </c>
      <c r="I110" s="12" t="b">
        <f>IF(ISNUMBER(SEARCH(W$1,$D110)),MAX(I$1:I109)+1)</f>
        <v>0</v>
      </c>
      <c r="J110" s="12" t="b">
        <f>IF(ISNUMBER(SEARCH(X$1,$D110)),MAX(J$1:J109)+1)</f>
        <v>0</v>
      </c>
      <c r="K110" s="12" t="b">
        <f>IF(ISNUMBER(SEARCH(Y$1,$D110)),MAX(K$1:K109)+1)</f>
        <v>0</v>
      </c>
      <c r="L110" s="12" t="b">
        <f>IF(ISNUMBER(SEARCH(Z$1,$D110)),MAX(L$1:L109)+1)</f>
        <v>0</v>
      </c>
      <c r="M110" s="12" t="b">
        <f>IF(ISNUMBER(SEARCH(AA$1,$D110)),MAX(M$1:M109)+1)</f>
        <v>0</v>
      </c>
      <c r="N110" s="12" t="b">
        <f>IF(ISNUMBER(SEARCH(AB$1,$D110)),MAX(N$1:N109)+1)</f>
        <v>0</v>
      </c>
      <c r="O110" s="12" t="b">
        <f>IF(ISNUMBER(SEARCH(AC$1,$D110)),MAX(O$1:O109)+1)</f>
        <v>0</v>
      </c>
      <c r="P110" s="12" t="b">
        <f>IF(ISNUMBER(SEARCH(AD$1,$D110)),MAX(P$1:P109)+1)</f>
        <v>0</v>
      </c>
      <c r="Q110" s="12" t="str">
        <f>'AB Touchpoint System Workbook'!K121</f>
        <v>Client 109</v>
      </c>
      <c r="R110" s="13">
        <f t="shared" si="3"/>
        <v>109</v>
      </c>
      <c r="S110" s="7" t="str">
        <f>IFERROR(VLOOKUP($R110,E:$Q,13,0),"")</f>
        <v/>
      </c>
      <c r="T110" s="7" t="str">
        <f>IFERROR(VLOOKUP($R110,F:$Q,12,0),"")</f>
        <v/>
      </c>
      <c r="U110" s="7" t="str">
        <f>IFERROR(VLOOKUP($R110,G:$Q,11,0),"")</f>
        <v/>
      </c>
      <c r="V110" s="7" t="str">
        <f>IFERROR(VLOOKUP($R110,H:$Q,10,0),"")</f>
        <v/>
      </c>
      <c r="W110" s="7" t="str">
        <f>IFERROR(VLOOKUP($R110,I:$Q,9,0),"")</f>
        <v/>
      </c>
      <c r="X110" s="7" t="str">
        <f>IFERROR(VLOOKUP($R110,J:$Q,8,0),"")</f>
        <v/>
      </c>
      <c r="Y110" s="7" t="str">
        <f>IFERROR(VLOOKUP($R110,K:$Q,7,0),"")</f>
        <v/>
      </c>
      <c r="Z110" s="7" t="str">
        <f>IFERROR(VLOOKUP($R110,L:$Q,6,0),"")</f>
        <v/>
      </c>
      <c r="AA110" s="7" t="str">
        <f>IFERROR(VLOOKUP($R110,M:$Q,5,0),"")</f>
        <v/>
      </c>
      <c r="AB110" s="7" t="str">
        <f>IFERROR(VLOOKUP($R110,N:$Q,4,0),"")</f>
        <v/>
      </c>
      <c r="AC110" s="7" t="str">
        <f>IFERROR(VLOOKUP($R110,O:$Q,3,0),"")</f>
        <v/>
      </c>
      <c r="AD110" s="7" t="str">
        <f>IFERROR(VLOOKUP($R110,P:$Q,2,0),"")</f>
        <v/>
      </c>
    </row>
    <row r="111" spans="1:30" x14ac:dyDescent="0.15">
      <c r="A111" s="9">
        <f>'AB Touchpoint System Workbook'!Z122</f>
        <v>43132</v>
      </c>
      <c r="B111" s="7">
        <f t="shared" si="2"/>
        <v>2</v>
      </c>
      <c r="C111" s="12" t="str">
        <f>IF('AB Touchpoint System Workbook'!J122="A",VLOOKUP($B111,Reference!$A$93:B$104,2,0),IF('AB Touchpoint System Workbook'!J122="b",VLOOKUP($B111,Reference!$A$93:C$104,3,0),""))</f>
        <v/>
      </c>
      <c r="D111" s="12" t="str">
        <f>IF('AB Touchpoint System Workbook'!J122="A",Q111&amp;C111,IF('AB Touchpoint System Workbook'!J122="b",Q111&amp;C111,""))</f>
        <v/>
      </c>
      <c r="E111" s="12" t="b">
        <f>IF(ISNUMBER(SEARCH(S$1,$D111)),MAX(E$1:E110)+1)</f>
        <v>0</v>
      </c>
      <c r="F111" s="12" t="b">
        <f>IF(ISNUMBER(SEARCH(T$1,$D111)),MAX(F$1:F110)+1)</f>
        <v>0</v>
      </c>
      <c r="G111" s="12" t="b">
        <f>IF(ISNUMBER(SEARCH(U$1,$D111)),MAX(G$1:G110)+1)</f>
        <v>0</v>
      </c>
      <c r="H111" s="12" t="b">
        <f>IF(ISNUMBER(SEARCH(V$1,$D111)),MAX(H$1:H110)+1)</f>
        <v>0</v>
      </c>
      <c r="I111" s="12" t="b">
        <f>IF(ISNUMBER(SEARCH(W$1,$D111)),MAX(I$1:I110)+1)</f>
        <v>0</v>
      </c>
      <c r="J111" s="12" t="b">
        <f>IF(ISNUMBER(SEARCH(X$1,$D111)),MAX(J$1:J110)+1)</f>
        <v>0</v>
      </c>
      <c r="K111" s="12" t="b">
        <f>IF(ISNUMBER(SEARCH(Y$1,$D111)),MAX(K$1:K110)+1)</f>
        <v>0</v>
      </c>
      <c r="L111" s="12" t="b">
        <f>IF(ISNUMBER(SEARCH(Z$1,$D111)),MAX(L$1:L110)+1)</f>
        <v>0</v>
      </c>
      <c r="M111" s="12" t="b">
        <f>IF(ISNUMBER(SEARCH(AA$1,$D111)),MAX(M$1:M110)+1)</f>
        <v>0</v>
      </c>
      <c r="N111" s="12" t="b">
        <f>IF(ISNUMBER(SEARCH(AB$1,$D111)),MAX(N$1:N110)+1)</f>
        <v>0</v>
      </c>
      <c r="O111" s="12" t="b">
        <f>IF(ISNUMBER(SEARCH(AC$1,$D111)),MAX(O$1:O110)+1)</f>
        <v>0</v>
      </c>
      <c r="P111" s="12" t="b">
        <f>IF(ISNUMBER(SEARCH(AD$1,$D111)),MAX(P$1:P110)+1)</f>
        <v>0</v>
      </c>
      <c r="Q111" s="12" t="str">
        <f>'AB Touchpoint System Workbook'!K122</f>
        <v>Client 110</v>
      </c>
      <c r="R111" s="13">
        <f t="shared" si="3"/>
        <v>110</v>
      </c>
      <c r="S111" s="7" t="str">
        <f>IFERROR(VLOOKUP($R111,E:$Q,13,0),"")</f>
        <v/>
      </c>
      <c r="T111" s="7" t="str">
        <f>IFERROR(VLOOKUP($R111,F:$Q,12,0),"")</f>
        <v/>
      </c>
      <c r="U111" s="7" t="str">
        <f>IFERROR(VLOOKUP($R111,G:$Q,11,0),"")</f>
        <v/>
      </c>
      <c r="V111" s="7" t="str">
        <f>IFERROR(VLOOKUP($R111,H:$Q,10,0),"")</f>
        <v/>
      </c>
      <c r="W111" s="7" t="str">
        <f>IFERROR(VLOOKUP($R111,I:$Q,9,0),"")</f>
        <v/>
      </c>
      <c r="X111" s="7" t="str">
        <f>IFERROR(VLOOKUP($R111,J:$Q,8,0),"")</f>
        <v/>
      </c>
      <c r="Y111" s="7" t="str">
        <f>IFERROR(VLOOKUP($R111,K:$Q,7,0),"")</f>
        <v/>
      </c>
      <c r="Z111" s="7" t="str">
        <f>IFERROR(VLOOKUP($R111,L:$Q,6,0),"")</f>
        <v/>
      </c>
      <c r="AA111" s="7" t="str">
        <f>IFERROR(VLOOKUP($R111,M:$Q,5,0),"")</f>
        <v/>
      </c>
      <c r="AB111" s="7" t="str">
        <f>IFERROR(VLOOKUP($R111,N:$Q,4,0),"")</f>
        <v/>
      </c>
      <c r="AC111" s="7" t="str">
        <f>IFERROR(VLOOKUP($R111,O:$Q,3,0),"")</f>
        <v/>
      </c>
      <c r="AD111" s="7" t="str">
        <f>IFERROR(VLOOKUP($R111,P:$Q,2,0),"")</f>
        <v/>
      </c>
    </row>
    <row r="112" spans="1:30" x14ac:dyDescent="0.15">
      <c r="A112" s="9">
        <f>'AB Touchpoint System Workbook'!Z123</f>
        <v>43160</v>
      </c>
      <c r="B112" s="7">
        <f t="shared" si="2"/>
        <v>3</v>
      </c>
      <c r="C112" s="12" t="str">
        <f>IF('AB Touchpoint System Workbook'!J123="A",VLOOKUP($B112,Reference!$A$93:B$104,2,0),IF('AB Touchpoint System Workbook'!J123="b",VLOOKUP($B112,Reference!$A$93:C$104,3,0),""))</f>
        <v/>
      </c>
      <c r="D112" s="12" t="str">
        <f>IF('AB Touchpoint System Workbook'!J123="A",Q112&amp;C112,IF('AB Touchpoint System Workbook'!J123="b",Q112&amp;C112,""))</f>
        <v/>
      </c>
      <c r="E112" s="12" t="b">
        <f>IF(ISNUMBER(SEARCH(S$1,$D112)),MAX(E$1:E111)+1)</f>
        <v>0</v>
      </c>
      <c r="F112" s="12" t="b">
        <f>IF(ISNUMBER(SEARCH(T$1,$D112)),MAX(F$1:F111)+1)</f>
        <v>0</v>
      </c>
      <c r="G112" s="12" t="b">
        <f>IF(ISNUMBER(SEARCH(U$1,$D112)),MAX(G$1:G111)+1)</f>
        <v>0</v>
      </c>
      <c r="H112" s="12" t="b">
        <f>IF(ISNUMBER(SEARCH(V$1,$D112)),MAX(H$1:H111)+1)</f>
        <v>0</v>
      </c>
      <c r="I112" s="12" t="b">
        <f>IF(ISNUMBER(SEARCH(W$1,$D112)),MAX(I$1:I111)+1)</f>
        <v>0</v>
      </c>
      <c r="J112" s="12" t="b">
        <f>IF(ISNUMBER(SEARCH(X$1,$D112)),MAX(J$1:J111)+1)</f>
        <v>0</v>
      </c>
      <c r="K112" s="12" t="b">
        <f>IF(ISNUMBER(SEARCH(Y$1,$D112)),MAX(K$1:K111)+1)</f>
        <v>0</v>
      </c>
      <c r="L112" s="12" t="b">
        <f>IF(ISNUMBER(SEARCH(Z$1,$D112)),MAX(L$1:L111)+1)</f>
        <v>0</v>
      </c>
      <c r="M112" s="12" t="b">
        <f>IF(ISNUMBER(SEARCH(AA$1,$D112)),MAX(M$1:M111)+1)</f>
        <v>0</v>
      </c>
      <c r="N112" s="12" t="b">
        <f>IF(ISNUMBER(SEARCH(AB$1,$D112)),MAX(N$1:N111)+1)</f>
        <v>0</v>
      </c>
      <c r="O112" s="12" t="b">
        <f>IF(ISNUMBER(SEARCH(AC$1,$D112)),MAX(O$1:O111)+1)</f>
        <v>0</v>
      </c>
      <c r="P112" s="12" t="b">
        <f>IF(ISNUMBER(SEARCH(AD$1,$D112)),MAX(P$1:P111)+1)</f>
        <v>0</v>
      </c>
      <c r="Q112" s="12" t="str">
        <f>'AB Touchpoint System Workbook'!K123</f>
        <v>Client 111</v>
      </c>
      <c r="R112" s="13">
        <f t="shared" si="3"/>
        <v>111</v>
      </c>
      <c r="S112" s="7" t="str">
        <f>IFERROR(VLOOKUP($R112,E:$Q,13,0),"")</f>
        <v/>
      </c>
      <c r="T112" s="7" t="str">
        <f>IFERROR(VLOOKUP($R112,F:$Q,12,0),"")</f>
        <v/>
      </c>
      <c r="U112" s="7" t="str">
        <f>IFERROR(VLOOKUP($R112,G:$Q,11,0),"")</f>
        <v/>
      </c>
      <c r="V112" s="7" t="str">
        <f>IFERROR(VLOOKUP($R112,H:$Q,10,0),"")</f>
        <v/>
      </c>
      <c r="W112" s="7" t="str">
        <f>IFERROR(VLOOKUP($R112,I:$Q,9,0),"")</f>
        <v/>
      </c>
      <c r="X112" s="7" t="str">
        <f>IFERROR(VLOOKUP($R112,J:$Q,8,0),"")</f>
        <v/>
      </c>
      <c r="Y112" s="7" t="str">
        <f>IFERROR(VLOOKUP($R112,K:$Q,7,0),"")</f>
        <v/>
      </c>
      <c r="Z112" s="7" t="str">
        <f>IFERROR(VLOOKUP($R112,L:$Q,6,0),"")</f>
        <v/>
      </c>
      <c r="AA112" s="7" t="str">
        <f>IFERROR(VLOOKUP($R112,M:$Q,5,0),"")</f>
        <v/>
      </c>
      <c r="AB112" s="7" t="str">
        <f>IFERROR(VLOOKUP($R112,N:$Q,4,0),"")</f>
        <v/>
      </c>
      <c r="AC112" s="7" t="str">
        <f>IFERROR(VLOOKUP($R112,O:$Q,3,0),"")</f>
        <v/>
      </c>
      <c r="AD112" s="7" t="str">
        <f>IFERROR(VLOOKUP($R112,P:$Q,2,0),"")</f>
        <v/>
      </c>
    </row>
    <row r="113" spans="1:30" x14ac:dyDescent="0.15">
      <c r="A113" s="9">
        <f>'AB Touchpoint System Workbook'!Z124</f>
        <v>43191</v>
      </c>
      <c r="B113" s="7">
        <f t="shared" si="2"/>
        <v>4</v>
      </c>
      <c r="C113" s="12" t="str">
        <f>IF('AB Touchpoint System Workbook'!J124="A",VLOOKUP($B113,Reference!$A$93:B$104,2,0),IF('AB Touchpoint System Workbook'!J124="b",VLOOKUP($B113,Reference!$A$93:C$104,3,0),""))</f>
        <v/>
      </c>
      <c r="D113" s="12" t="str">
        <f>IF('AB Touchpoint System Workbook'!J124="A",Q113&amp;C113,IF('AB Touchpoint System Workbook'!J124="b",Q113&amp;C113,""))</f>
        <v/>
      </c>
      <c r="E113" s="12" t="b">
        <f>IF(ISNUMBER(SEARCH(S$1,$D113)),MAX(E$1:E112)+1)</f>
        <v>0</v>
      </c>
      <c r="F113" s="12" t="b">
        <f>IF(ISNUMBER(SEARCH(T$1,$D113)),MAX(F$1:F112)+1)</f>
        <v>0</v>
      </c>
      <c r="G113" s="12" t="b">
        <f>IF(ISNUMBER(SEARCH(U$1,$D113)),MAX(G$1:G112)+1)</f>
        <v>0</v>
      </c>
      <c r="H113" s="12" t="b">
        <f>IF(ISNUMBER(SEARCH(V$1,$D113)),MAX(H$1:H112)+1)</f>
        <v>0</v>
      </c>
      <c r="I113" s="12" t="b">
        <f>IF(ISNUMBER(SEARCH(W$1,$D113)),MAX(I$1:I112)+1)</f>
        <v>0</v>
      </c>
      <c r="J113" s="12" t="b">
        <f>IF(ISNUMBER(SEARCH(X$1,$D113)),MAX(J$1:J112)+1)</f>
        <v>0</v>
      </c>
      <c r="K113" s="12" t="b">
        <f>IF(ISNUMBER(SEARCH(Y$1,$D113)),MAX(K$1:K112)+1)</f>
        <v>0</v>
      </c>
      <c r="L113" s="12" t="b">
        <f>IF(ISNUMBER(SEARCH(Z$1,$D113)),MAX(L$1:L112)+1)</f>
        <v>0</v>
      </c>
      <c r="M113" s="12" t="b">
        <f>IF(ISNUMBER(SEARCH(AA$1,$D113)),MAX(M$1:M112)+1)</f>
        <v>0</v>
      </c>
      <c r="N113" s="12" t="b">
        <f>IF(ISNUMBER(SEARCH(AB$1,$D113)),MAX(N$1:N112)+1)</f>
        <v>0</v>
      </c>
      <c r="O113" s="12" t="b">
        <f>IF(ISNUMBER(SEARCH(AC$1,$D113)),MAX(O$1:O112)+1)</f>
        <v>0</v>
      </c>
      <c r="P113" s="12" t="b">
        <f>IF(ISNUMBER(SEARCH(AD$1,$D113)),MAX(P$1:P112)+1)</f>
        <v>0</v>
      </c>
      <c r="Q113" s="12" t="str">
        <f>'AB Touchpoint System Workbook'!K124</f>
        <v>Client 112</v>
      </c>
      <c r="R113" s="13">
        <f t="shared" si="3"/>
        <v>112</v>
      </c>
      <c r="S113" s="7" t="str">
        <f>IFERROR(VLOOKUP($R113,E:$Q,13,0),"")</f>
        <v/>
      </c>
      <c r="T113" s="7" t="str">
        <f>IFERROR(VLOOKUP($R113,F:$Q,12,0),"")</f>
        <v/>
      </c>
      <c r="U113" s="7" t="str">
        <f>IFERROR(VLOOKUP($R113,G:$Q,11,0),"")</f>
        <v/>
      </c>
      <c r="V113" s="7" t="str">
        <f>IFERROR(VLOOKUP($R113,H:$Q,10,0),"")</f>
        <v/>
      </c>
      <c r="W113" s="7" t="str">
        <f>IFERROR(VLOOKUP($R113,I:$Q,9,0),"")</f>
        <v/>
      </c>
      <c r="X113" s="7" t="str">
        <f>IFERROR(VLOOKUP($R113,J:$Q,8,0),"")</f>
        <v/>
      </c>
      <c r="Y113" s="7" t="str">
        <f>IFERROR(VLOOKUP($R113,K:$Q,7,0),"")</f>
        <v/>
      </c>
      <c r="Z113" s="7" t="str">
        <f>IFERROR(VLOOKUP($R113,L:$Q,6,0),"")</f>
        <v/>
      </c>
      <c r="AA113" s="7" t="str">
        <f>IFERROR(VLOOKUP($R113,M:$Q,5,0),"")</f>
        <v/>
      </c>
      <c r="AB113" s="7" t="str">
        <f>IFERROR(VLOOKUP($R113,N:$Q,4,0),"")</f>
        <v/>
      </c>
      <c r="AC113" s="7" t="str">
        <f>IFERROR(VLOOKUP($R113,O:$Q,3,0),"")</f>
        <v/>
      </c>
      <c r="AD113" s="7" t="str">
        <f>IFERROR(VLOOKUP($R113,P:$Q,2,0),"")</f>
        <v/>
      </c>
    </row>
    <row r="114" spans="1:30" x14ac:dyDescent="0.15">
      <c r="A114" s="9">
        <f>'AB Touchpoint System Workbook'!Z125</f>
        <v>43221</v>
      </c>
      <c r="B114" s="7">
        <f t="shared" si="2"/>
        <v>5</v>
      </c>
      <c r="C114" s="12" t="str">
        <f>IF('AB Touchpoint System Workbook'!J125="A",VLOOKUP($B114,Reference!$A$93:B$104,2,0),IF('AB Touchpoint System Workbook'!J125="b",VLOOKUP($B114,Reference!$A$93:C$104,3,0),""))</f>
        <v/>
      </c>
      <c r="D114" s="12" t="str">
        <f>IF('AB Touchpoint System Workbook'!J125="A",Q114&amp;C114,IF('AB Touchpoint System Workbook'!J125="b",Q114&amp;C114,""))</f>
        <v/>
      </c>
      <c r="E114" s="12" t="b">
        <f>IF(ISNUMBER(SEARCH(S$1,$D114)),MAX(E$1:E113)+1)</f>
        <v>0</v>
      </c>
      <c r="F114" s="12" t="b">
        <f>IF(ISNUMBER(SEARCH(T$1,$D114)),MAX(F$1:F113)+1)</f>
        <v>0</v>
      </c>
      <c r="G114" s="12" t="b">
        <f>IF(ISNUMBER(SEARCH(U$1,$D114)),MAX(G$1:G113)+1)</f>
        <v>0</v>
      </c>
      <c r="H114" s="12" t="b">
        <f>IF(ISNUMBER(SEARCH(V$1,$D114)),MAX(H$1:H113)+1)</f>
        <v>0</v>
      </c>
      <c r="I114" s="12" t="b">
        <f>IF(ISNUMBER(SEARCH(W$1,$D114)),MAX(I$1:I113)+1)</f>
        <v>0</v>
      </c>
      <c r="J114" s="12" t="b">
        <f>IF(ISNUMBER(SEARCH(X$1,$D114)),MAX(J$1:J113)+1)</f>
        <v>0</v>
      </c>
      <c r="K114" s="12" t="b">
        <f>IF(ISNUMBER(SEARCH(Y$1,$D114)),MAX(K$1:K113)+1)</f>
        <v>0</v>
      </c>
      <c r="L114" s="12" t="b">
        <f>IF(ISNUMBER(SEARCH(Z$1,$D114)),MAX(L$1:L113)+1)</f>
        <v>0</v>
      </c>
      <c r="M114" s="12" t="b">
        <f>IF(ISNUMBER(SEARCH(AA$1,$D114)),MAX(M$1:M113)+1)</f>
        <v>0</v>
      </c>
      <c r="N114" s="12" t="b">
        <f>IF(ISNUMBER(SEARCH(AB$1,$D114)),MAX(N$1:N113)+1)</f>
        <v>0</v>
      </c>
      <c r="O114" s="12" t="b">
        <f>IF(ISNUMBER(SEARCH(AC$1,$D114)),MAX(O$1:O113)+1)</f>
        <v>0</v>
      </c>
      <c r="P114" s="12" t="b">
        <f>IF(ISNUMBER(SEARCH(AD$1,$D114)),MAX(P$1:P113)+1)</f>
        <v>0</v>
      </c>
      <c r="Q114" s="12" t="str">
        <f>'AB Touchpoint System Workbook'!K125</f>
        <v>Client 113</v>
      </c>
      <c r="R114" s="13">
        <f t="shared" si="3"/>
        <v>113</v>
      </c>
      <c r="S114" s="7" t="str">
        <f>IFERROR(VLOOKUP($R114,E:$Q,13,0),"")</f>
        <v/>
      </c>
      <c r="T114" s="7" t="str">
        <f>IFERROR(VLOOKUP($R114,F:$Q,12,0),"")</f>
        <v/>
      </c>
      <c r="U114" s="7" t="str">
        <f>IFERROR(VLOOKUP($R114,G:$Q,11,0),"")</f>
        <v/>
      </c>
      <c r="V114" s="7" t="str">
        <f>IFERROR(VLOOKUP($R114,H:$Q,10,0),"")</f>
        <v/>
      </c>
      <c r="W114" s="7" t="str">
        <f>IFERROR(VLOOKUP($R114,I:$Q,9,0),"")</f>
        <v/>
      </c>
      <c r="X114" s="7" t="str">
        <f>IFERROR(VLOOKUP($R114,J:$Q,8,0),"")</f>
        <v/>
      </c>
      <c r="Y114" s="7" t="str">
        <f>IFERROR(VLOOKUP($R114,K:$Q,7,0),"")</f>
        <v/>
      </c>
      <c r="Z114" s="7" t="str">
        <f>IFERROR(VLOOKUP($R114,L:$Q,6,0),"")</f>
        <v/>
      </c>
      <c r="AA114" s="7" t="str">
        <f>IFERROR(VLOOKUP($R114,M:$Q,5,0),"")</f>
        <v/>
      </c>
      <c r="AB114" s="7" t="str">
        <f>IFERROR(VLOOKUP($R114,N:$Q,4,0),"")</f>
        <v/>
      </c>
      <c r="AC114" s="7" t="str">
        <f>IFERROR(VLOOKUP($R114,O:$Q,3,0),"")</f>
        <v/>
      </c>
      <c r="AD114" s="7" t="str">
        <f>IFERROR(VLOOKUP($R114,P:$Q,2,0),"")</f>
        <v/>
      </c>
    </row>
    <row r="115" spans="1:30" x14ac:dyDescent="0.15">
      <c r="A115" s="9">
        <f>'AB Touchpoint System Workbook'!Z126</f>
        <v>43252</v>
      </c>
      <c r="B115" s="7">
        <f t="shared" si="2"/>
        <v>6</v>
      </c>
      <c r="C115" s="12" t="str">
        <f>IF('AB Touchpoint System Workbook'!J126="A",VLOOKUP($B115,Reference!$A$93:B$104,2,0),IF('AB Touchpoint System Workbook'!J126="b",VLOOKUP($B115,Reference!$A$93:C$104,3,0),""))</f>
        <v/>
      </c>
      <c r="D115" s="12" t="str">
        <f>IF('AB Touchpoint System Workbook'!J126="A",Q115&amp;C115,IF('AB Touchpoint System Workbook'!J126="b",Q115&amp;C115,""))</f>
        <v/>
      </c>
      <c r="E115" s="12" t="b">
        <f>IF(ISNUMBER(SEARCH(S$1,$D115)),MAX(E$1:E114)+1)</f>
        <v>0</v>
      </c>
      <c r="F115" s="12" t="b">
        <f>IF(ISNUMBER(SEARCH(T$1,$D115)),MAX(F$1:F114)+1)</f>
        <v>0</v>
      </c>
      <c r="G115" s="12" t="b">
        <f>IF(ISNUMBER(SEARCH(U$1,$D115)),MAX(G$1:G114)+1)</f>
        <v>0</v>
      </c>
      <c r="H115" s="12" t="b">
        <f>IF(ISNUMBER(SEARCH(V$1,$D115)),MAX(H$1:H114)+1)</f>
        <v>0</v>
      </c>
      <c r="I115" s="12" t="b">
        <f>IF(ISNUMBER(SEARCH(W$1,$D115)),MAX(I$1:I114)+1)</f>
        <v>0</v>
      </c>
      <c r="J115" s="12" t="b">
        <f>IF(ISNUMBER(SEARCH(X$1,$D115)),MAX(J$1:J114)+1)</f>
        <v>0</v>
      </c>
      <c r="K115" s="12" t="b">
        <f>IF(ISNUMBER(SEARCH(Y$1,$D115)),MAX(K$1:K114)+1)</f>
        <v>0</v>
      </c>
      <c r="L115" s="12" t="b">
        <f>IF(ISNUMBER(SEARCH(Z$1,$D115)),MAX(L$1:L114)+1)</f>
        <v>0</v>
      </c>
      <c r="M115" s="12" t="b">
        <f>IF(ISNUMBER(SEARCH(AA$1,$D115)),MAX(M$1:M114)+1)</f>
        <v>0</v>
      </c>
      <c r="N115" s="12" t="b">
        <f>IF(ISNUMBER(SEARCH(AB$1,$D115)),MAX(N$1:N114)+1)</f>
        <v>0</v>
      </c>
      <c r="O115" s="12" t="b">
        <f>IF(ISNUMBER(SEARCH(AC$1,$D115)),MAX(O$1:O114)+1)</f>
        <v>0</v>
      </c>
      <c r="P115" s="12" t="b">
        <f>IF(ISNUMBER(SEARCH(AD$1,$D115)),MAX(P$1:P114)+1)</f>
        <v>0</v>
      </c>
      <c r="Q115" s="12" t="str">
        <f>'AB Touchpoint System Workbook'!K126</f>
        <v>Client 114</v>
      </c>
      <c r="R115" s="13">
        <f t="shared" si="3"/>
        <v>114</v>
      </c>
      <c r="S115" s="7" t="str">
        <f>IFERROR(VLOOKUP($R115,E:$Q,13,0),"")</f>
        <v/>
      </c>
      <c r="T115" s="7" t="str">
        <f>IFERROR(VLOOKUP($R115,F:$Q,12,0),"")</f>
        <v/>
      </c>
      <c r="U115" s="7" t="str">
        <f>IFERROR(VLOOKUP($R115,G:$Q,11,0),"")</f>
        <v/>
      </c>
      <c r="V115" s="7" t="str">
        <f>IFERROR(VLOOKUP($R115,H:$Q,10,0),"")</f>
        <v/>
      </c>
      <c r="W115" s="7" t="str">
        <f>IFERROR(VLOOKUP($R115,I:$Q,9,0),"")</f>
        <v/>
      </c>
      <c r="X115" s="7" t="str">
        <f>IFERROR(VLOOKUP($R115,J:$Q,8,0),"")</f>
        <v/>
      </c>
      <c r="Y115" s="7" t="str">
        <f>IFERROR(VLOOKUP($R115,K:$Q,7,0),"")</f>
        <v/>
      </c>
      <c r="Z115" s="7" t="str">
        <f>IFERROR(VLOOKUP($R115,L:$Q,6,0),"")</f>
        <v/>
      </c>
      <c r="AA115" s="7" t="str">
        <f>IFERROR(VLOOKUP($R115,M:$Q,5,0),"")</f>
        <v/>
      </c>
      <c r="AB115" s="7" t="str">
        <f>IFERROR(VLOOKUP($R115,N:$Q,4,0),"")</f>
        <v/>
      </c>
      <c r="AC115" s="7" t="str">
        <f>IFERROR(VLOOKUP($R115,O:$Q,3,0),"")</f>
        <v/>
      </c>
      <c r="AD115" s="7" t="str">
        <f>IFERROR(VLOOKUP($R115,P:$Q,2,0),"")</f>
        <v/>
      </c>
    </row>
    <row r="116" spans="1:30" x14ac:dyDescent="0.15">
      <c r="A116" s="9">
        <f>'AB Touchpoint System Workbook'!Z127</f>
        <v>43282</v>
      </c>
      <c r="B116" s="7">
        <f t="shared" si="2"/>
        <v>7</v>
      </c>
      <c r="C116" s="12" t="str">
        <f>IF('AB Touchpoint System Workbook'!J127="A",VLOOKUP($B116,Reference!$A$93:B$104,2,0),IF('AB Touchpoint System Workbook'!J127="b",VLOOKUP($B116,Reference!$A$93:C$104,3,0),""))</f>
        <v/>
      </c>
      <c r="D116" s="12" t="str">
        <f>IF('AB Touchpoint System Workbook'!J127="A",Q116&amp;C116,IF('AB Touchpoint System Workbook'!J127="b",Q116&amp;C116,""))</f>
        <v/>
      </c>
      <c r="E116" s="12" t="b">
        <f>IF(ISNUMBER(SEARCH(S$1,$D116)),MAX(E$1:E115)+1)</f>
        <v>0</v>
      </c>
      <c r="F116" s="12" t="b">
        <f>IF(ISNUMBER(SEARCH(T$1,$D116)),MAX(F$1:F115)+1)</f>
        <v>0</v>
      </c>
      <c r="G116" s="12" t="b">
        <f>IF(ISNUMBER(SEARCH(U$1,$D116)),MAX(G$1:G115)+1)</f>
        <v>0</v>
      </c>
      <c r="H116" s="12" t="b">
        <f>IF(ISNUMBER(SEARCH(V$1,$D116)),MAX(H$1:H115)+1)</f>
        <v>0</v>
      </c>
      <c r="I116" s="12" t="b">
        <f>IF(ISNUMBER(SEARCH(W$1,$D116)),MAX(I$1:I115)+1)</f>
        <v>0</v>
      </c>
      <c r="J116" s="12" t="b">
        <f>IF(ISNUMBER(SEARCH(X$1,$D116)),MAX(J$1:J115)+1)</f>
        <v>0</v>
      </c>
      <c r="K116" s="12" t="b">
        <f>IF(ISNUMBER(SEARCH(Y$1,$D116)),MAX(K$1:K115)+1)</f>
        <v>0</v>
      </c>
      <c r="L116" s="12" t="b">
        <f>IF(ISNUMBER(SEARCH(Z$1,$D116)),MAX(L$1:L115)+1)</f>
        <v>0</v>
      </c>
      <c r="M116" s="12" t="b">
        <f>IF(ISNUMBER(SEARCH(AA$1,$D116)),MAX(M$1:M115)+1)</f>
        <v>0</v>
      </c>
      <c r="N116" s="12" t="b">
        <f>IF(ISNUMBER(SEARCH(AB$1,$D116)),MAX(N$1:N115)+1)</f>
        <v>0</v>
      </c>
      <c r="O116" s="12" t="b">
        <f>IF(ISNUMBER(SEARCH(AC$1,$D116)),MAX(O$1:O115)+1)</f>
        <v>0</v>
      </c>
      <c r="P116" s="12" t="b">
        <f>IF(ISNUMBER(SEARCH(AD$1,$D116)),MAX(P$1:P115)+1)</f>
        <v>0</v>
      </c>
      <c r="Q116" s="12" t="str">
        <f>'AB Touchpoint System Workbook'!K127</f>
        <v>Client 115</v>
      </c>
      <c r="R116" s="13">
        <f t="shared" si="3"/>
        <v>115</v>
      </c>
      <c r="S116" s="7" t="str">
        <f>IFERROR(VLOOKUP($R116,E:$Q,13,0),"")</f>
        <v/>
      </c>
      <c r="T116" s="7" t="str">
        <f>IFERROR(VLOOKUP($R116,F:$Q,12,0),"")</f>
        <v/>
      </c>
      <c r="U116" s="7" t="str">
        <f>IFERROR(VLOOKUP($R116,G:$Q,11,0),"")</f>
        <v/>
      </c>
      <c r="V116" s="7" t="str">
        <f>IFERROR(VLOOKUP($R116,H:$Q,10,0),"")</f>
        <v/>
      </c>
      <c r="W116" s="7" t="str">
        <f>IFERROR(VLOOKUP($R116,I:$Q,9,0),"")</f>
        <v/>
      </c>
      <c r="X116" s="7" t="str">
        <f>IFERROR(VLOOKUP($R116,J:$Q,8,0),"")</f>
        <v/>
      </c>
      <c r="Y116" s="7" t="str">
        <f>IFERROR(VLOOKUP($R116,K:$Q,7,0),"")</f>
        <v/>
      </c>
      <c r="Z116" s="7" t="str">
        <f>IFERROR(VLOOKUP($R116,L:$Q,6,0),"")</f>
        <v/>
      </c>
      <c r="AA116" s="7" t="str">
        <f>IFERROR(VLOOKUP($R116,M:$Q,5,0),"")</f>
        <v/>
      </c>
      <c r="AB116" s="7" t="str">
        <f>IFERROR(VLOOKUP($R116,N:$Q,4,0),"")</f>
        <v/>
      </c>
      <c r="AC116" s="7" t="str">
        <f>IFERROR(VLOOKUP($R116,O:$Q,3,0),"")</f>
        <v/>
      </c>
      <c r="AD116" s="7" t="str">
        <f>IFERROR(VLOOKUP($R116,P:$Q,2,0),"")</f>
        <v/>
      </c>
    </row>
    <row r="117" spans="1:30" x14ac:dyDescent="0.15">
      <c r="A117" s="9">
        <f>'AB Touchpoint System Workbook'!Z128</f>
        <v>43313</v>
      </c>
      <c r="B117" s="7">
        <f t="shared" si="2"/>
        <v>8</v>
      </c>
      <c r="C117" s="12" t="str">
        <f>IF('AB Touchpoint System Workbook'!J128="A",VLOOKUP($B117,Reference!$A$93:B$104,2,0),IF('AB Touchpoint System Workbook'!J128="b",VLOOKUP($B117,Reference!$A$93:C$104,3,0),""))</f>
        <v/>
      </c>
      <c r="D117" s="12" t="str">
        <f>IF('AB Touchpoint System Workbook'!J128="A",Q117&amp;C117,IF('AB Touchpoint System Workbook'!J128="b",Q117&amp;C117,""))</f>
        <v/>
      </c>
      <c r="E117" s="12" t="b">
        <f>IF(ISNUMBER(SEARCH(S$1,$D117)),MAX(E$1:E116)+1)</f>
        <v>0</v>
      </c>
      <c r="F117" s="12" t="b">
        <f>IF(ISNUMBER(SEARCH(T$1,$D117)),MAX(F$1:F116)+1)</f>
        <v>0</v>
      </c>
      <c r="G117" s="12" t="b">
        <f>IF(ISNUMBER(SEARCH(U$1,$D117)),MAX(G$1:G116)+1)</f>
        <v>0</v>
      </c>
      <c r="H117" s="12" t="b">
        <f>IF(ISNUMBER(SEARCH(V$1,$D117)),MAX(H$1:H116)+1)</f>
        <v>0</v>
      </c>
      <c r="I117" s="12" t="b">
        <f>IF(ISNUMBER(SEARCH(W$1,$D117)),MAX(I$1:I116)+1)</f>
        <v>0</v>
      </c>
      <c r="J117" s="12" t="b">
        <f>IF(ISNUMBER(SEARCH(X$1,$D117)),MAX(J$1:J116)+1)</f>
        <v>0</v>
      </c>
      <c r="K117" s="12" t="b">
        <f>IF(ISNUMBER(SEARCH(Y$1,$D117)),MAX(K$1:K116)+1)</f>
        <v>0</v>
      </c>
      <c r="L117" s="12" t="b">
        <f>IF(ISNUMBER(SEARCH(Z$1,$D117)),MAX(L$1:L116)+1)</f>
        <v>0</v>
      </c>
      <c r="M117" s="12" t="b">
        <f>IF(ISNUMBER(SEARCH(AA$1,$D117)),MAX(M$1:M116)+1)</f>
        <v>0</v>
      </c>
      <c r="N117" s="12" t="b">
        <f>IF(ISNUMBER(SEARCH(AB$1,$D117)),MAX(N$1:N116)+1)</f>
        <v>0</v>
      </c>
      <c r="O117" s="12" t="b">
        <f>IF(ISNUMBER(SEARCH(AC$1,$D117)),MAX(O$1:O116)+1)</f>
        <v>0</v>
      </c>
      <c r="P117" s="12" t="b">
        <f>IF(ISNUMBER(SEARCH(AD$1,$D117)),MAX(P$1:P116)+1)</f>
        <v>0</v>
      </c>
      <c r="Q117" s="12" t="str">
        <f>'AB Touchpoint System Workbook'!K128</f>
        <v>Client 116</v>
      </c>
      <c r="R117" s="13">
        <f t="shared" si="3"/>
        <v>116</v>
      </c>
      <c r="S117" s="7" t="str">
        <f>IFERROR(VLOOKUP($R117,E:$Q,13,0),"")</f>
        <v/>
      </c>
      <c r="T117" s="7" t="str">
        <f>IFERROR(VLOOKUP($R117,F:$Q,12,0),"")</f>
        <v/>
      </c>
      <c r="U117" s="7" t="str">
        <f>IFERROR(VLOOKUP($R117,G:$Q,11,0),"")</f>
        <v/>
      </c>
      <c r="V117" s="7" t="str">
        <f>IFERROR(VLOOKUP($R117,H:$Q,10,0),"")</f>
        <v/>
      </c>
      <c r="W117" s="7" t="str">
        <f>IFERROR(VLOOKUP($R117,I:$Q,9,0),"")</f>
        <v/>
      </c>
      <c r="X117" s="7" t="str">
        <f>IFERROR(VLOOKUP($R117,J:$Q,8,0),"")</f>
        <v/>
      </c>
      <c r="Y117" s="7" t="str">
        <f>IFERROR(VLOOKUP($R117,K:$Q,7,0),"")</f>
        <v/>
      </c>
      <c r="Z117" s="7" t="str">
        <f>IFERROR(VLOOKUP($R117,L:$Q,6,0),"")</f>
        <v/>
      </c>
      <c r="AA117" s="7" t="str">
        <f>IFERROR(VLOOKUP($R117,M:$Q,5,0),"")</f>
        <v/>
      </c>
      <c r="AB117" s="7" t="str">
        <f>IFERROR(VLOOKUP($R117,N:$Q,4,0),"")</f>
        <v/>
      </c>
      <c r="AC117" s="7" t="str">
        <f>IFERROR(VLOOKUP($R117,O:$Q,3,0),"")</f>
        <v/>
      </c>
      <c r="AD117" s="7" t="str">
        <f>IFERROR(VLOOKUP($R117,P:$Q,2,0),"")</f>
        <v/>
      </c>
    </row>
    <row r="118" spans="1:30" x14ac:dyDescent="0.15">
      <c r="A118" s="9">
        <f>'AB Touchpoint System Workbook'!Z129</f>
        <v>43344</v>
      </c>
      <c r="B118" s="7">
        <f t="shared" si="2"/>
        <v>9</v>
      </c>
      <c r="C118" s="12" t="str">
        <f>IF('AB Touchpoint System Workbook'!J129="A",VLOOKUP($B118,Reference!$A$93:B$104,2,0),IF('AB Touchpoint System Workbook'!J129="b",VLOOKUP($B118,Reference!$A$93:C$104,3,0),""))</f>
        <v/>
      </c>
      <c r="D118" s="12" t="str">
        <f>IF('AB Touchpoint System Workbook'!J129="A",Q118&amp;C118,IF('AB Touchpoint System Workbook'!J129="b",Q118&amp;C118,""))</f>
        <v/>
      </c>
      <c r="E118" s="12" t="b">
        <f>IF(ISNUMBER(SEARCH(S$1,$D118)),MAX(E$1:E117)+1)</f>
        <v>0</v>
      </c>
      <c r="F118" s="12" t="b">
        <f>IF(ISNUMBER(SEARCH(T$1,$D118)),MAX(F$1:F117)+1)</f>
        <v>0</v>
      </c>
      <c r="G118" s="12" t="b">
        <f>IF(ISNUMBER(SEARCH(U$1,$D118)),MAX(G$1:G117)+1)</f>
        <v>0</v>
      </c>
      <c r="H118" s="12" t="b">
        <f>IF(ISNUMBER(SEARCH(V$1,$D118)),MAX(H$1:H117)+1)</f>
        <v>0</v>
      </c>
      <c r="I118" s="12" t="b">
        <f>IF(ISNUMBER(SEARCH(W$1,$D118)),MAX(I$1:I117)+1)</f>
        <v>0</v>
      </c>
      <c r="J118" s="12" t="b">
        <f>IF(ISNUMBER(SEARCH(X$1,$D118)),MAX(J$1:J117)+1)</f>
        <v>0</v>
      </c>
      <c r="K118" s="12" t="b">
        <f>IF(ISNUMBER(SEARCH(Y$1,$D118)),MAX(K$1:K117)+1)</f>
        <v>0</v>
      </c>
      <c r="L118" s="12" t="b">
        <f>IF(ISNUMBER(SEARCH(Z$1,$D118)),MAX(L$1:L117)+1)</f>
        <v>0</v>
      </c>
      <c r="M118" s="12" t="b">
        <f>IF(ISNUMBER(SEARCH(AA$1,$D118)),MAX(M$1:M117)+1)</f>
        <v>0</v>
      </c>
      <c r="N118" s="12" t="b">
        <f>IF(ISNUMBER(SEARCH(AB$1,$D118)),MAX(N$1:N117)+1)</f>
        <v>0</v>
      </c>
      <c r="O118" s="12" t="b">
        <f>IF(ISNUMBER(SEARCH(AC$1,$D118)),MAX(O$1:O117)+1)</f>
        <v>0</v>
      </c>
      <c r="P118" s="12" t="b">
        <f>IF(ISNUMBER(SEARCH(AD$1,$D118)),MAX(P$1:P117)+1)</f>
        <v>0</v>
      </c>
      <c r="Q118" s="12" t="str">
        <f>'AB Touchpoint System Workbook'!K129</f>
        <v>Client 117</v>
      </c>
      <c r="R118" s="13">
        <f t="shared" si="3"/>
        <v>117</v>
      </c>
      <c r="S118" s="7" t="str">
        <f>IFERROR(VLOOKUP($R118,E:$Q,13,0),"")</f>
        <v/>
      </c>
      <c r="T118" s="7" t="str">
        <f>IFERROR(VLOOKUP($R118,F:$Q,12,0),"")</f>
        <v/>
      </c>
      <c r="U118" s="7" t="str">
        <f>IFERROR(VLOOKUP($R118,G:$Q,11,0),"")</f>
        <v/>
      </c>
      <c r="V118" s="7" t="str">
        <f>IFERROR(VLOOKUP($R118,H:$Q,10,0),"")</f>
        <v/>
      </c>
      <c r="W118" s="7" t="str">
        <f>IFERROR(VLOOKUP($R118,I:$Q,9,0),"")</f>
        <v/>
      </c>
      <c r="X118" s="7" t="str">
        <f>IFERROR(VLOOKUP($R118,J:$Q,8,0),"")</f>
        <v/>
      </c>
      <c r="Y118" s="7" t="str">
        <f>IFERROR(VLOOKUP($R118,K:$Q,7,0),"")</f>
        <v/>
      </c>
      <c r="Z118" s="7" t="str">
        <f>IFERROR(VLOOKUP($R118,L:$Q,6,0),"")</f>
        <v/>
      </c>
      <c r="AA118" s="7" t="str">
        <f>IFERROR(VLOOKUP($R118,M:$Q,5,0),"")</f>
        <v/>
      </c>
      <c r="AB118" s="7" t="str">
        <f>IFERROR(VLOOKUP($R118,N:$Q,4,0),"")</f>
        <v/>
      </c>
      <c r="AC118" s="7" t="str">
        <f>IFERROR(VLOOKUP($R118,O:$Q,3,0),"")</f>
        <v/>
      </c>
      <c r="AD118" s="7" t="str">
        <f>IFERROR(VLOOKUP($R118,P:$Q,2,0),"")</f>
        <v/>
      </c>
    </row>
    <row r="119" spans="1:30" x14ac:dyDescent="0.15">
      <c r="A119" s="9">
        <f>'AB Touchpoint System Workbook'!Z130</f>
        <v>43374</v>
      </c>
      <c r="B119" s="7">
        <f t="shared" si="2"/>
        <v>10</v>
      </c>
      <c r="C119" s="12" t="str">
        <f>IF('AB Touchpoint System Workbook'!J130="A",VLOOKUP($B119,Reference!$A$93:B$104,2,0),IF('AB Touchpoint System Workbook'!J130="b",VLOOKUP($B119,Reference!$A$93:C$104,3,0),""))</f>
        <v/>
      </c>
      <c r="D119" s="12" t="str">
        <f>IF('AB Touchpoint System Workbook'!J130="A",Q119&amp;C119,IF('AB Touchpoint System Workbook'!J130="b",Q119&amp;C119,""))</f>
        <v/>
      </c>
      <c r="E119" s="12" t="b">
        <f>IF(ISNUMBER(SEARCH(S$1,$D119)),MAX(E$1:E118)+1)</f>
        <v>0</v>
      </c>
      <c r="F119" s="12" t="b">
        <f>IF(ISNUMBER(SEARCH(T$1,$D119)),MAX(F$1:F118)+1)</f>
        <v>0</v>
      </c>
      <c r="G119" s="12" t="b">
        <f>IF(ISNUMBER(SEARCH(U$1,$D119)),MAX(G$1:G118)+1)</f>
        <v>0</v>
      </c>
      <c r="H119" s="12" t="b">
        <f>IF(ISNUMBER(SEARCH(V$1,$D119)),MAX(H$1:H118)+1)</f>
        <v>0</v>
      </c>
      <c r="I119" s="12" t="b">
        <f>IF(ISNUMBER(SEARCH(W$1,$D119)),MAX(I$1:I118)+1)</f>
        <v>0</v>
      </c>
      <c r="J119" s="12" t="b">
        <f>IF(ISNUMBER(SEARCH(X$1,$D119)),MAX(J$1:J118)+1)</f>
        <v>0</v>
      </c>
      <c r="K119" s="12" t="b">
        <f>IF(ISNUMBER(SEARCH(Y$1,$D119)),MAX(K$1:K118)+1)</f>
        <v>0</v>
      </c>
      <c r="L119" s="12" t="b">
        <f>IF(ISNUMBER(SEARCH(Z$1,$D119)),MAX(L$1:L118)+1)</f>
        <v>0</v>
      </c>
      <c r="M119" s="12" t="b">
        <f>IF(ISNUMBER(SEARCH(AA$1,$D119)),MAX(M$1:M118)+1)</f>
        <v>0</v>
      </c>
      <c r="N119" s="12" t="b">
        <f>IF(ISNUMBER(SEARCH(AB$1,$D119)),MAX(N$1:N118)+1)</f>
        <v>0</v>
      </c>
      <c r="O119" s="12" t="b">
        <f>IF(ISNUMBER(SEARCH(AC$1,$D119)),MAX(O$1:O118)+1)</f>
        <v>0</v>
      </c>
      <c r="P119" s="12" t="b">
        <f>IF(ISNUMBER(SEARCH(AD$1,$D119)),MAX(P$1:P118)+1)</f>
        <v>0</v>
      </c>
      <c r="Q119" s="12" t="str">
        <f>'AB Touchpoint System Workbook'!K130</f>
        <v>Client 118</v>
      </c>
      <c r="R119" s="13">
        <f t="shared" si="3"/>
        <v>118</v>
      </c>
      <c r="S119" s="7" t="str">
        <f>IFERROR(VLOOKUP($R119,E:$Q,13,0),"")</f>
        <v/>
      </c>
      <c r="T119" s="7" t="str">
        <f>IFERROR(VLOOKUP($R119,F:$Q,12,0),"")</f>
        <v/>
      </c>
      <c r="U119" s="7" t="str">
        <f>IFERROR(VLOOKUP($R119,G:$Q,11,0),"")</f>
        <v/>
      </c>
      <c r="V119" s="7" t="str">
        <f>IFERROR(VLOOKUP($R119,H:$Q,10,0),"")</f>
        <v/>
      </c>
      <c r="W119" s="7" t="str">
        <f>IFERROR(VLOOKUP($R119,I:$Q,9,0),"")</f>
        <v/>
      </c>
      <c r="X119" s="7" t="str">
        <f>IFERROR(VLOOKUP($R119,J:$Q,8,0),"")</f>
        <v/>
      </c>
      <c r="Y119" s="7" t="str">
        <f>IFERROR(VLOOKUP($R119,K:$Q,7,0),"")</f>
        <v/>
      </c>
      <c r="Z119" s="7" t="str">
        <f>IFERROR(VLOOKUP($R119,L:$Q,6,0),"")</f>
        <v/>
      </c>
      <c r="AA119" s="7" t="str">
        <f>IFERROR(VLOOKUP($R119,M:$Q,5,0),"")</f>
        <v/>
      </c>
      <c r="AB119" s="7" t="str">
        <f>IFERROR(VLOOKUP($R119,N:$Q,4,0),"")</f>
        <v/>
      </c>
      <c r="AC119" s="7" t="str">
        <f>IFERROR(VLOOKUP($R119,O:$Q,3,0),"")</f>
        <v/>
      </c>
      <c r="AD119" s="7" t="str">
        <f>IFERROR(VLOOKUP($R119,P:$Q,2,0),"")</f>
        <v/>
      </c>
    </row>
    <row r="120" spans="1:30" x14ac:dyDescent="0.15">
      <c r="A120" s="9">
        <f>'AB Touchpoint System Workbook'!Z131</f>
        <v>43405</v>
      </c>
      <c r="B120" s="7">
        <f t="shared" si="2"/>
        <v>11</v>
      </c>
      <c r="C120" s="12" t="str">
        <f>IF('AB Touchpoint System Workbook'!J131="A",VLOOKUP($B120,Reference!$A$93:B$104,2,0),IF('AB Touchpoint System Workbook'!J131="b",VLOOKUP($B120,Reference!$A$93:C$104,3,0),""))</f>
        <v/>
      </c>
      <c r="D120" s="12" t="str">
        <f>IF('AB Touchpoint System Workbook'!J131="A",Q120&amp;C120,IF('AB Touchpoint System Workbook'!J131="b",Q120&amp;C120,""))</f>
        <v/>
      </c>
      <c r="E120" s="12" t="b">
        <f>IF(ISNUMBER(SEARCH(S$1,$D120)),MAX(E$1:E119)+1)</f>
        <v>0</v>
      </c>
      <c r="F120" s="12" t="b">
        <f>IF(ISNUMBER(SEARCH(T$1,$D120)),MAX(F$1:F119)+1)</f>
        <v>0</v>
      </c>
      <c r="G120" s="12" t="b">
        <f>IF(ISNUMBER(SEARCH(U$1,$D120)),MAX(G$1:G119)+1)</f>
        <v>0</v>
      </c>
      <c r="H120" s="12" t="b">
        <f>IF(ISNUMBER(SEARCH(V$1,$D120)),MAX(H$1:H119)+1)</f>
        <v>0</v>
      </c>
      <c r="I120" s="12" t="b">
        <f>IF(ISNUMBER(SEARCH(W$1,$D120)),MAX(I$1:I119)+1)</f>
        <v>0</v>
      </c>
      <c r="J120" s="12" t="b">
        <f>IF(ISNUMBER(SEARCH(X$1,$D120)),MAX(J$1:J119)+1)</f>
        <v>0</v>
      </c>
      <c r="K120" s="12" t="b">
        <f>IF(ISNUMBER(SEARCH(Y$1,$D120)),MAX(K$1:K119)+1)</f>
        <v>0</v>
      </c>
      <c r="L120" s="12" t="b">
        <f>IF(ISNUMBER(SEARCH(Z$1,$D120)),MAX(L$1:L119)+1)</f>
        <v>0</v>
      </c>
      <c r="M120" s="12" t="b">
        <f>IF(ISNUMBER(SEARCH(AA$1,$D120)),MAX(M$1:M119)+1)</f>
        <v>0</v>
      </c>
      <c r="N120" s="12" t="b">
        <f>IF(ISNUMBER(SEARCH(AB$1,$D120)),MAX(N$1:N119)+1)</f>
        <v>0</v>
      </c>
      <c r="O120" s="12" t="b">
        <f>IF(ISNUMBER(SEARCH(AC$1,$D120)),MAX(O$1:O119)+1)</f>
        <v>0</v>
      </c>
      <c r="P120" s="12" t="b">
        <f>IF(ISNUMBER(SEARCH(AD$1,$D120)),MAX(P$1:P119)+1)</f>
        <v>0</v>
      </c>
      <c r="Q120" s="12" t="str">
        <f>'AB Touchpoint System Workbook'!K131</f>
        <v>Client 119</v>
      </c>
      <c r="R120" s="13">
        <f t="shared" si="3"/>
        <v>119</v>
      </c>
      <c r="S120" s="7" t="str">
        <f>IFERROR(VLOOKUP($R120,E:$Q,13,0),"")</f>
        <v/>
      </c>
      <c r="T120" s="7" t="str">
        <f>IFERROR(VLOOKUP($R120,F:$Q,12,0),"")</f>
        <v/>
      </c>
      <c r="U120" s="7" t="str">
        <f>IFERROR(VLOOKUP($R120,G:$Q,11,0),"")</f>
        <v/>
      </c>
      <c r="V120" s="7" t="str">
        <f>IFERROR(VLOOKUP($R120,H:$Q,10,0),"")</f>
        <v/>
      </c>
      <c r="W120" s="7" t="str">
        <f>IFERROR(VLOOKUP($R120,I:$Q,9,0),"")</f>
        <v/>
      </c>
      <c r="X120" s="7" t="str">
        <f>IFERROR(VLOOKUP($R120,J:$Q,8,0),"")</f>
        <v/>
      </c>
      <c r="Y120" s="7" t="str">
        <f>IFERROR(VLOOKUP($R120,K:$Q,7,0),"")</f>
        <v/>
      </c>
      <c r="Z120" s="7" t="str">
        <f>IFERROR(VLOOKUP($R120,L:$Q,6,0),"")</f>
        <v/>
      </c>
      <c r="AA120" s="7" t="str">
        <f>IFERROR(VLOOKUP($R120,M:$Q,5,0),"")</f>
        <v/>
      </c>
      <c r="AB120" s="7" t="str">
        <f>IFERROR(VLOOKUP($R120,N:$Q,4,0),"")</f>
        <v/>
      </c>
      <c r="AC120" s="7" t="str">
        <f>IFERROR(VLOOKUP($R120,O:$Q,3,0),"")</f>
        <v/>
      </c>
      <c r="AD120" s="7" t="str">
        <f>IFERROR(VLOOKUP($R120,P:$Q,2,0),"")</f>
        <v/>
      </c>
    </row>
    <row r="121" spans="1:30" x14ac:dyDescent="0.15">
      <c r="A121" s="9">
        <f>'AB Touchpoint System Workbook'!Z132</f>
        <v>43435</v>
      </c>
      <c r="B121" s="7">
        <f t="shared" si="2"/>
        <v>12</v>
      </c>
      <c r="C121" s="12" t="str">
        <f>IF('AB Touchpoint System Workbook'!J132="A",VLOOKUP($B121,Reference!$A$93:B$104,2,0),IF('AB Touchpoint System Workbook'!J132="b",VLOOKUP($B121,Reference!$A$93:C$104,3,0),""))</f>
        <v/>
      </c>
      <c r="D121" s="12" t="str">
        <f>IF('AB Touchpoint System Workbook'!J132="A",Q121&amp;C121,IF('AB Touchpoint System Workbook'!J132="b",Q121&amp;C121,""))</f>
        <v/>
      </c>
      <c r="E121" s="12" t="b">
        <f>IF(ISNUMBER(SEARCH(S$1,$D121)),MAX(E$1:E120)+1)</f>
        <v>0</v>
      </c>
      <c r="F121" s="12" t="b">
        <f>IF(ISNUMBER(SEARCH(T$1,$D121)),MAX(F$1:F120)+1)</f>
        <v>0</v>
      </c>
      <c r="G121" s="12" t="b">
        <f>IF(ISNUMBER(SEARCH(U$1,$D121)),MAX(G$1:G120)+1)</f>
        <v>0</v>
      </c>
      <c r="H121" s="12" t="b">
        <f>IF(ISNUMBER(SEARCH(V$1,$D121)),MAX(H$1:H120)+1)</f>
        <v>0</v>
      </c>
      <c r="I121" s="12" t="b">
        <f>IF(ISNUMBER(SEARCH(W$1,$D121)),MAX(I$1:I120)+1)</f>
        <v>0</v>
      </c>
      <c r="J121" s="12" t="b">
        <f>IF(ISNUMBER(SEARCH(X$1,$D121)),MAX(J$1:J120)+1)</f>
        <v>0</v>
      </c>
      <c r="K121" s="12" t="b">
        <f>IF(ISNUMBER(SEARCH(Y$1,$D121)),MAX(K$1:K120)+1)</f>
        <v>0</v>
      </c>
      <c r="L121" s="12" t="b">
        <f>IF(ISNUMBER(SEARCH(Z$1,$D121)),MAX(L$1:L120)+1)</f>
        <v>0</v>
      </c>
      <c r="M121" s="12" t="b">
        <f>IF(ISNUMBER(SEARCH(AA$1,$D121)),MAX(M$1:M120)+1)</f>
        <v>0</v>
      </c>
      <c r="N121" s="12" t="b">
        <f>IF(ISNUMBER(SEARCH(AB$1,$D121)),MAX(N$1:N120)+1)</f>
        <v>0</v>
      </c>
      <c r="O121" s="12" t="b">
        <f>IF(ISNUMBER(SEARCH(AC$1,$D121)),MAX(O$1:O120)+1)</f>
        <v>0</v>
      </c>
      <c r="P121" s="12" t="b">
        <f>IF(ISNUMBER(SEARCH(AD$1,$D121)),MAX(P$1:P120)+1)</f>
        <v>0</v>
      </c>
      <c r="Q121" s="12" t="str">
        <f>'AB Touchpoint System Workbook'!K132</f>
        <v>Client 120</v>
      </c>
      <c r="R121" s="13">
        <f t="shared" si="3"/>
        <v>120</v>
      </c>
      <c r="S121" s="7" t="str">
        <f>IFERROR(VLOOKUP($R121,E:$Q,13,0),"")</f>
        <v/>
      </c>
      <c r="T121" s="7" t="str">
        <f>IFERROR(VLOOKUP($R121,F:$Q,12,0),"")</f>
        <v/>
      </c>
      <c r="U121" s="7" t="str">
        <f>IFERROR(VLOOKUP($R121,G:$Q,11,0),"")</f>
        <v/>
      </c>
      <c r="V121" s="7" t="str">
        <f>IFERROR(VLOOKUP($R121,H:$Q,10,0),"")</f>
        <v/>
      </c>
      <c r="W121" s="7" t="str">
        <f>IFERROR(VLOOKUP($R121,I:$Q,9,0),"")</f>
        <v/>
      </c>
      <c r="X121" s="7" t="str">
        <f>IFERROR(VLOOKUP($R121,J:$Q,8,0),"")</f>
        <v/>
      </c>
      <c r="Y121" s="7" t="str">
        <f>IFERROR(VLOOKUP($R121,K:$Q,7,0),"")</f>
        <v/>
      </c>
      <c r="Z121" s="7" t="str">
        <f>IFERROR(VLOOKUP($R121,L:$Q,6,0),"")</f>
        <v/>
      </c>
      <c r="AA121" s="7" t="str">
        <f>IFERROR(VLOOKUP($R121,M:$Q,5,0),"")</f>
        <v/>
      </c>
      <c r="AB121" s="7" t="str">
        <f>IFERROR(VLOOKUP($R121,N:$Q,4,0),"")</f>
        <v/>
      </c>
      <c r="AC121" s="7" t="str">
        <f>IFERROR(VLOOKUP($R121,O:$Q,3,0),"")</f>
        <v/>
      </c>
      <c r="AD121" s="7" t="str">
        <f>IFERROR(VLOOKUP($R121,P:$Q,2,0),"")</f>
        <v/>
      </c>
    </row>
    <row r="122" spans="1:30" x14ac:dyDescent="0.15">
      <c r="A122" s="9">
        <f>'AB Touchpoint System Workbook'!Z133</f>
        <v>43101</v>
      </c>
      <c r="B122" s="7">
        <f t="shared" si="2"/>
        <v>1</v>
      </c>
      <c r="C122" s="12" t="str">
        <f>IF('AB Touchpoint System Workbook'!J133="A",VLOOKUP($B122,Reference!$A$93:B$104,2,0),IF('AB Touchpoint System Workbook'!J133="b",VLOOKUP($B122,Reference!$A$93:C$104,3,0),""))</f>
        <v/>
      </c>
      <c r="D122" s="12" t="str">
        <f>IF('AB Touchpoint System Workbook'!J133="A",Q122&amp;C122,IF('AB Touchpoint System Workbook'!J133="b",Q122&amp;C122,""))</f>
        <v/>
      </c>
      <c r="E122" s="12" t="b">
        <f>IF(ISNUMBER(SEARCH(S$1,$D122)),MAX(E$1:E121)+1)</f>
        <v>0</v>
      </c>
      <c r="F122" s="12" t="b">
        <f>IF(ISNUMBER(SEARCH(T$1,$D122)),MAX(F$1:F121)+1)</f>
        <v>0</v>
      </c>
      <c r="G122" s="12" t="b">
        <f>IF(ISNUMBER(SEARCH(U$1,$D122)),MAX(G$1:G121)+1)</f>
        <v>0</v>
      </c>
      <c r="H122" s="12" t="b">
        <f>IF(ISNUMBER(SEARCH(V$1,$D122)),MAX(H$1:H121)+1)</f>
        <v>0</v>
      </c>
      <c r="I122" s="12" t="b">
        <f>IF(ISNUMBER(SEARCH(W$1,$D122)),MAX(I$1:I121)+1)</f>
        <v>0</v>
      </c>
      <c r="J122" s="12" t="b">
        <f>IF(ISNUMBER(SEARCH(X$1,$D122)),MAX(J$1:J121)+1)</f>
        <v>0</v>
      </c>
      <c r="K122" s="12" t="b">
        <f>IF(ISNUMBER(SEARCH(Y$1,$D122)),MAX(K$1:K121)+1)</f>
        <v>0</v>
      </c>
      <c r="L122" s="12" t="b">
        <f>IF(ISNUMBER(SEARCH(Z$1,$D122)),MAX(L$1:L121)+1)</f>
        <v>0</v>
      </c>
      <c r="M122" s="12" t="b">
        <f>IF(ISNUMBER(SEARCH(AA$1,$D122)),MAX(M$1:M121)+1)</f>
        <v>0</v>
      </c>
      <c r="N122" s="12" t="b">
        <f>IF(ISNUMBER(SEARCH(AB$1,$D122)),MAX(N$1:N121)+1)</f>
        <v>0</v>
      </c>
      <c r="O122" s="12" t="b">
        <f>IF(ISNUMBER(SEARCH(AC$1,$D122)),MAX(O$1:O121)+1)</f>
        <v>0</v>
      </c>
      <c r="P122" s="12" t="b">
        <f>IF(ISNUMBER(SEARCH(AD$1,$D122)),MAX(P$1:P121)+1)</f>
        <v>0</v>
      </c>
      <c r="Q122" s="12" t="str">
        <f>'AB Touchpoint System Workbook'!K133</f>
        <v>Client 121</v>
      </c>
      <c r="R122" s="13">
        <f t="shared" si="3"/>
        <v>121</v>
      </c>
      <c r="S122" s="7" t="str">
        <f>IFERROR(VLOOKUP($R122,E:$Q,13,0),"")</f>
        <v/>
      </c>
      <c r="T122" s="7" t="str">
        <f>IFERROR(VLOOKUP($R122,F:$Q,12,0),"")</f>
        <v/>
      </c>
      <c r="U122" s="7" t="str">
        <f>IFERROR(VLOOKUP($R122,G:$Q,11,0),"")</f>
        <v/>
      </c>
      <c r="V122" s="7" t="str">
        <f>IFERROR(VLOOKUP($R122,H:$Q,10,0),"")</f>
        <v/>
      </c>
      <c r="W122" s="7" t="str">
        <f>IFERROR(VLOOKUP($R122,I:$Q,9,0),"")</f>
        <v/>
      </c>
      <c r="X122" s="7" t="str">
        <f>IFERROR(VLOOKUP($R122,J:$Q,8,0),"")</f>
        <v/>
      </c>
      <c r="Y122" s="7" t="str">
        <f>IFERROR(VLOOKUP($R122,K:$Q,7,0),"")</f>
        <v/>
      </c>
      <c r="Z122" s="7" t="str">
        <f>IFERROR(VLOOKUP($R122,L:$Q,6,0),"")</f>
        <v/>
      </c>
      <c r="AA122" s="7" t="str">
        <f>IFERROR(VLOOKUP($R122,M:$Q,5,0),"")</f>
        <v/>
      </c>
      <c r="AB122" s="7" t="str">
        <f>IFERROR(VLOOKUP($R122,N:$Q,4,0),"")</f>
        <v/>
      </c>
      <c r="AC122" s="7" t="str">
        <f>IFERROR(VLOOKUP($R122,O:$Q,3,0),"")</f>
        <v/>
      </c>
      <c r="AD122" s="7" t="str">
        <f>IFERROR(VLOOKUP($R122,P:$Q,2,0),"")</f>
        <v/>
      </c>
    </row>
    <row r="123" spans="1:30" x14ac:dyDescent="0.15">
      <c r="A123" s="9">
        <f>'AB Touchpoint System Workbook'!Z134</f>
        <v>43132</v>
      </c>
      <c r="B123" s="7">
        <f t="shared" si="2"/>
        <v>2</v>
      </c>
      <c r="C123" s="12" t="str">
        <f>IF('AB Touchpoint System Workbook'!J134="A",VLOOKUP($B123,Reference!$A$93:B$104,2,0),IF('AB Touchpoint System Workbook'!J134="b",VLOOKUP($B123,Reference!$A$93:C$104,3,0),""))</f>
        <v/>
      </c>
      <c r="D123" s="12" t="str">
        <f>IF('AB Touchpoint System Workbook'!J134="A",Q123&amp;C123,IF('AB Touchpoint System Workbook'!J134="b",Q123&amp;C123,""))</f>
        <v/>
      </c>
      <c r="E123" s="12" t="b">
        <f>IF(ISNUMBER(SEARCH(S$1,$D123)),MAX(E$1:E122)+1)</f>
        <v>0</v>
      </c>
      <c r="F123" s="12" t="b">
        <f>IF(ISNUMBER(SEARCH(T$1,$D123)),MAX(F$1:F122)+1)</f>
        <v>0</v>
      </c>
      <c r="G123" s="12" t="b">
        <f>IF(ISNUMBER(SEARCH(U$1,$D123)),MAX(G$1:G122)+1)</f>
        <v>0</v>
      </c>
      <c r="H123" s="12" t="b">
        <f>IF(ISNUMBER(SEARCH(V$1,$D123)),MAX(H$1:H122)+1)</f>
        <v>0</v>
      </c>
      <c r="I123" s="12" t="b">
        <f>IF(ISNUMBER(SEARCH(W$1,$D123)),MAX(I$1:I122)+1)</f>
        <v>0</v>
      </c>
      <c r="J123" s="12" t="b">
        <f>IF(ISNUMBER(SEARCH(X$1,$D123)),MAX(J$1:J122)+1)</f>
        <v>0</v>
      </c>
      <c r="K123" s="12" t="b">
        <f>IF(ISNUMBER(SEARCH(Y$1,$D123)),MAX(K$1:K122)+1)</f>
        <v>0</v>
      </c>
      <c r="L123" s="12" t="b">
        <f>IF(ISNUMBER(SEARCH(Z$1,$D123)),MAX(L$1:L122)+1)</f>
        <v>0</v>
      </c>
      <c r="M123" s="12" t="b">
        <f>IF(ISNUMBER(SEARCH(AA$1,$D123)),MAX(M$1:M122)+1)</f>
        <v>0</v>
      </c>
      <c r="N123" s="12" t="b">
        <f>IF(ISNUMBER(SEARCH(AB$1,$D123)),MAX(N$1:N122)+1)</f>
        <v>0</v>
      </c>
      <c r="O123" s="12" t="b">
        <f>IF(ISNUMBER(SEARCH(AC$1,$D123)),MAX(O$1:O122)+1)</f>
        <v>0</v>
      </c>
      <c r="P123" s="12" t="b">
        <f>IF(ISNUMBER(SEARCH(AD$1,$D123)),MAX(P$1:P122)+1)</f>
        <v>0</v>
      </c>
      <c r="Q123" s="12" t="str">
        <f>'AB Touchpoint System Workbook'!K134</f>
        <v>Client 122</v>
      </c>
      <c r="R123" s="13">
        <f t="shared" si="3"/>
        <v>122</v>
      </c>
      <c r="S123" s="7" t="str">
        <f>IFERROR(VLOOKUP($R123,E:$Q,13,0),"")</f>
        <v/>
      </c>
      <c r="T123" s="7" t="str">
        <f>IFERROR(VLOOKUP($R123,F:$Q,12,0),"")</f>
        <v/>
      </c>
      <c r="U123" s="7" t="str">
        <f>IFERROR(VLOOKUP($R123,G:$Q,11,0),"")</f>
        <v/>
      </c>
      <c r="V123" s="7" t="str">
        <f>IFERROR(VLOOKUP($R123,H:$Q,10,0),"")</f>
        <v/>
      </c>
      <c r="W123" s="7" t="str">
        <f>IFERROR(VLOOKUP($R123,I:$Q,9,0),"")</f>
        <v/>
      </c>
      <c r="X123" s="7" t="str">
        <f>IFERROR(VLOOKUP($R123,J:$Q,8,0),"")</f>
        <v/>
      </c>
      <c r="Y123" s="7" t="str">
        <f>IFERROR(VLOOKUP($R123,K:$Q,7,0),"")</f>
        <v/>
      </c>
      <c r="Z123" s="7" t="str">
        <f>IFERROR(VLOOKUP($R123,L:$Q,6,0),"")</f>
        <v/>
      </c>
      <c r="AA123" s="7" t="str">
        <f>IFERROR(VLOOKUP($R123,M:$Q,5,0),"")</f>
        <v/>
      </c>
      <c r="AB123" s="7" t="str">
        <f>IFERROR(VLOOKUP($R123,N:$Q,4,0),"")</f>
        <v/>
      </c>
      <c r="AC123" s="7" t="str">
        <f>IFERROR(VLOOKUP($R123,O:$Q,3,0),"")</f>
        <v/>
      </c>
      <c r="AD123" s="7" t="str">
        <f>IFERROR(VLOOKUP($R123,P:$Q,2,0),"")</f>
        <v/>
      </c>
    </row>
    <row r="124" spans="1:30" x14ac:dyDescent="0.15">
      <c r="A124" s="9">
        <f>'AB Touchpoint System Workbook'!Z135</f>
        <v>43160</v>
      </c>
      <c r="B124" s="7">
        <f t="shared" si="2"/>
        <v>3</v>
      </c>
      <c r="C124" s="12" t="str">
        <f>IF('AB Touchpoint System Workbook'!J135="A",VLOOKUP($B124,Reference!$A$93:B$104,2,0),IF('AB Touchpoint System Workbook'!J135="b",VLOOKUP($B124,Reference!$A$93:C$104,3,0),""))</f>
        <v/>
      </c>
      <c r="D124" s="12" t="str">
        <f>IF('AB Touchpoint System Workbook'!J135="A",Q124&amp;C124,IF('AB Touchpoint System Workbook'!J135="b",Q124&amp;C124,""))</f>
        <v/>
      </c>
      <c r="E124" s="12" t="b">
        <f>IF(ISNUMBER(SEARCH(S$1,$D124)),MAX(E$1:E123)+1)</f>
        <v>0</v>
      </c>
      <c r="F124" s="12" t="b">
        <f>IF(ISNUMBER(SEARCH(T$1,$D124)),MAX(F$1:F123)+1)</f>
        <v>0</v>
      </c>
      <c r="G124" s="12" t="b">
        <f>IF(ISNUMBER(SEARCH(U$1,$D124)),MAX(G$1:G123)+1)</f>
        <v>0</v>
      </c>
      <c r="H124" s="12" t="b">
        <f>IF(ISNUMBER(SEARCH(V$1,$D124)),MAX(H$1:H123)+1)</f>
        <v>0</v>
      </c>
      <c r="I124" s="12" t="b">
        <f>IF(ISNUMBER(SEARCH(W$1,$D124)),MAX(I$1:I123)+1)</f>
        <v>0</v>
      </c>
      <c r="J124" s="12" t="b">
        <f>IF(ISNUMBER(SEARCH(X$1,$D124)),MAX(J$1:J123)+1)</f>
        <v>0</v>
      </c>
      <c r="K124" s="12" t="b">
        <f>IF(ISNUMBER(SEARCH(Y$1,$D124)),MAX(K$1:K123)+1)</f>
        <v>0</v>
      </c>
      <c r="L124" s="12" t="b">
        <f>IF(ISNUMBER(SEARCH(Z$1,$D124)),MAX(L$1:L123)+1)</f>
        <v>0</v>
      </c>
      <c r="M124" s="12" t="b">
        <f>IF(ISNUMBER(SEARCH(AA$1,$D124)),MAX(M$1:M123)+1)</f>
        <v>0</v>
      </c>
      <c r="N124" s="12" t="b">
        <f>IF(ISNUMBER(SEARCH(AB$1,$D124)),MAX(N$1:N123)+1)</f>
        <v>0</v>
      </c>
      <c r="O124" s="12" t="b">
        <f>IF(ISNUMBER(SEARCH(AC$1,$D124)),MAX(O$1:O123)+1)</f>
        <v>0</v>
      </c>
      <c r="P124" s="12" t="b">
        <f>IF(ISNUMBER(SEARCH(AD$1,$D124)),MAX(P$1:P123)+1)</f>
        <v>0</v>
      </c>
      <c r="Q124" s="12" t="str">
        <f>'AB Touchpoint System Workbook'!K135</f>
        <v>Client 123</v>
      </c>
      <c r="R124" s="13">
        <f t="shared" si="3"/>
        <v>123</v>
      </c>
      <c r="S124" s="7" t="str">
        <f>IFERROR(VLOOKUP($R124,E:$Q,13,0),"")</f>
        <v/>
      </c>
      <c r="T124" s="7" t="str">
        <f>IFERROR(VLOOKUP($R124,F:$Q,12,0),"")</f>
        <v/>
      </c>
      <c r="U124" s="7" t="str">
        <f>IFERROR(VLOOKUP($R124,G:$Q,11,0),"")</f>
        <v/>
      </c>
      <c r="V124" s="7" t="str">
        <f>IFERROR(VLOOKUP($R124,H:$Q,10,0),"")</f>
        <v/>
      </c>
      <c r="W124" s="7" t="str">
        <f>IFERROR(VLOOKUP($R124,I:$Q,9,0),"")</f>
        <v/>
      </c>
      <c r="X124" s="7" t="str">
        <f>IFERROR(VLOOKUP($R124,J:$Q,8,0),"")</f>
        <v/>
      </c>
      <c r="Y124" s="7" t="str">
        <f>IFERROR(VLOOKUP($R124,K:$Q,7,0),"")</f>
        <v/>
      </c>
      <c r="Z124" s="7" t="str">
        <f>IFERROR(VLOOKUP($R124,L:$Q,6,0),"")</f>
        <v/>
      </c>
      <c r="AA124" s="7" t="str">
        <f>IFERROR(VLOOKUP($R124,M:$Q,5,0),"")</f>
        <v/>
      </c>
      <c r="AB124" s="7" t="str">
        <f>IFERROR(VLOOKUP($R124,N:$Q,4,0),"")</f>
        <v/>
      </c>
      <c r="AC124" s="7" t="str">
        <f>IFERROR(VLOOKUP($R124,O:$Q,3,0),"")</f>
        <v/>
      </c>
      <c r="AD124" s="7" t="str">
        <f>IFERROR(VLOOKUP($R124,P:$Q,2,0),"")</f>
        <v/>
      </c>
    </row>
    <row r="125" spans="1:30" x14ac:dyDescent="0.15">
      <c r="A125" s="9">
        <f>'AB Touchpoint System Workbook'!Z136</f>
        <v>43191</v>
      </c>
      <c r="B125" s="7">
        <f t="shared" si="2"/>
        <v>4</v>
      </c>
      <c r="C125" s="12" t="str">
        <f>IF('AB Touchpoint System Workbook'!J136="A",VLOOKUP($B125,Reference!$A$93:B$104,2,0),IF('AB Touchpoint System Workbook'!J136="b",VLOOKUP($B125,Reference!$A$93:C$104,3,0),""))</f>
        <v/>
      </c>
      <c r="D125" s="12" t="str">
        <f>IF('AB Touchpoint System Workbook'!J136="A",Q125&amp;C125,IF('AB Touchpoint System Workbook'!J136="b",Q125&amp;C125,""))</f>
        <v/>
      </c>
      <c r="E125" s="12" t="b">
        <f>IF(ISNUMBER(SEARCH(S$1,$D125)),MAX(E$1:E124)+1)</f>
        <v>0</v>
      </c>
      <c r="F125" s="12" t="b">
        <f>IF(ISNUMBER(SEARCH(T$1,$D125)),MAX(F$1:F124)+1)</f>
        <v>0</v>
      </c>
      <c r="G125" s="12" t="b">
        <f>IF(ISNUMBER(SEARCH(U$1,$D125)),MAX(G$1:G124)+1)</f>
        <v>0</v>
      </c>
      <c r="H125" s="12" t="b">
        <f>IF(ISNUMBER(SEARCH(V$1,$D125)),MAX(H$1:H124)+1)</f>
        <v>0</v>
      </c>
      <c r="I125" s="12" t="b">
        <f>IF(ISNUMBER(SEARCH(W$1,$D125)),MAX(I$1:I124)+1)</f>
        <v>0</v>
      </c>
      <c r="J125" s="12" t="b">
        <f>IF(ISNUMBER(SEARCH(X$1,$D125)),MAX(J$1:J124)+1)</f>
        <v>0</v>
      </c>
      <c r="K125" s="12" t="b">
        <f>IF(ISNUMBER(SEARCH(Y$1,$D125)),MAX(K$1:K124)+1)</f>
        <v>0</v>
      </c>
      <c r="L125" s="12" t="b">
        <f>IF(ISNUMBER(SEARCH(Z$1,$D125)),MAX(L$1:L124)+1)</f>
        <v>0</v>
      </c>
      <c r="M125" s="12" t="b">
        <f>IF(ISNUMBER(SEARCH(AA$1,$D125)),MAX(M$1:M124)+1)</f>
        <v>0</v>
      </c>
      <c r="N125" s="12" t="b">
        <f>IF(ISNUMBER(SEARCH(AB$1,$D125)),MAX(N$1:N124)+1)</f>
        <v>0</v>
      </c>
      <c r="O125" s="12" t="b">
        <f>IF(ISNUMBER(SEARCH(AC$1,$D125)),MAX(O$1:O124)+1)</f>
        <v>0</v>
      </c>
      <c r="P125" s="12" t="b">
        <f>IF(ISNUMBER(SEARCH(AD$1,$D125)),MAX(P$1:P124)+1)</f>
        <v>0</v>
      </c>
      <c r="Q125" s="12" t="str">
        <f>'AB Touchpoint System Workbook'!K136</f>
        <v>Client 124</v>
      </c>
      <c r="R125" s="13">
        <f t="shared" si="3"/>
        <v>124</v>
      </c>
      <c r="S125" s="7" t="str">
        <f>IFERROR(VLOOKUP($R125,E:$Q,13,0),"")</f>
        <v/>
      </c>
      <c r="T125" s="7" t="str">
        <f>IFERROR(VLOOKUP($R125,F:$Q,12,0),"")</f>
        <v/>
      </c>
      <c r="U125" s="7" t="str">
        <f>IFERROR(VLOOKUP($R125,G:$Q,11,0),"")</f>
        <v/>
      </c>
      <c r="V125" s="7" t="str">
        <f>IFERROR(VLOOKUP($R125,H:$Q,10,0),"")</f>
        <v/>
      </c>
      <c r="W125" s="7" t="str">
        <f>IFERROR(VLOOKUP($R125,I:$Q,9,0),"")</f>
        <v/>
      </c>
      <c r="X125" s="7" t="str">
        <f>IFERROR(VLOOKUP($R125,J:$Q,8,0),"")</f>
        <v/>
      </c>
      <c r="Y125" s="7" t="str">
        <f>IFERROR(VLOOKUP($R125,K:$Q,7,0),"")</f>
        <v/>
      </c>
      <c r="Z125" s="7" t="str">
        <f>IFERROR(VLOOKUP($R125,L:$Q,6,0),"")</f>
        <v/>
      </c>
      <c r="AA125" s="7" t="str">
        <f>IFERROR(VLOOKUP($R125,M:$Q,5,0),"")</f>
        <v/>
      </c>
      <c r="AB125" s="7" t="str">
        <f>IFERROR(VLOOKUP($R125,N:$Q,4,0),"")</f>
        <v/>
      </c>
      <c r="AC125" s="7" t="str">
        <f>IFERROR(VLOOKUP($R125,O:$Q,3,0),"")</f>
        <v/>
      </c>
      <c r="AD125" s="7" t="str">
        <f>IFERROR(VLOOKUP($R125,P:$Q,2,0),"")</f>
        <v/>
      </c>
    </row>
    <row r="126" spans="1:30" x14ac:dyDescent="0.15">
      <c r="A126" s="9">
        <f>'AB Touchpoint System Workbook'!Z137</f>
        <v>43221</v>
      </c>
      <c r="B126" s="7">
        <f t="shared" si="2"/>
        <v>5</v>
      </c>
      <c r="C126" s="12" t="str">
        <f>IF('AB Touchpoint System Workbook'!J137="A",VLOOKUP($B126,Reference!$A$93:B$104,2,0),IF('AB Touchpoint System Workbook'!J137="b",VLOOKUP($B126,Reference!$A$93:C$104,3,0),""))</f>
        <v/>
      </c>
      <c r="D126" s="12" t="str">
        <f>IF('AB Touchpoint System Workbook'!J137="A",Q126&amp;C126,IF('AB Touchpoint System Workbook'!J137="b",Q126&amp;C126,""))</f>
        <v/>
      </c>
      <c r="E126" s="12" t="b">
        <f>IF(ISNUMBER(SEARCH(S$1,$D126)),MAX(E$1:E125)+1)</f>
        <v>0</v>
      </c>
      <c r="F126" s="12" t="b">
        <f>IF(ISNUMBER(SEARCH(T$1,$D126)),MAX(F$1:F125)+1)</f>
        <v>0</v>
      </c>
      <c r="G126" s="12" t="b">
        <f>IF(ISNUMBER(SEARCH(U$1,$D126)),MAX(G$1:G125)+1)</f>
        <v>0</v>
      </c>
      <c r="H126" s="12" t="b">
        <f>IF(ISNUMBER(SEARCH(V$1,$D126)),MAX(H$1:H125)+1)</f>
        <v>0</v>
      </c>
      <c r="I126" s="12" t="b">
        <f>IF(ISNUMBER(SEARCH(W$1,$D126)),MAX(I$1:I125)+1)</f>
        <v>0</v>
      </c>
      <c r="J126" s="12" t="b">
        <f>IF(ISNUMBER(SEARCH(X$1,$D126)),MAX(J$1:J125)+1)</f>
        <v>0</v>
      </c>
      <c r="K126" s="12" t="b">
        <f>IF(ISNUMBER(SEARCH(Y$1,$D126)),MAX(K$1:K125)+1)</f>
        <v>0</v>
      </c>
      <c r="L126" s="12" t="b">
        <f>IF(ISNUMBER(SEARCH(Z$1,$D126)),MAX(L$1:L125)+1)</f>
        <v>0</v>
      </c>
      <c r="M126" s="12" t="b">
        <f>IF(ISNUMBER(SEARCH(AA$1,$D126)),MAX(M$1:M125)+1)</f>
        <v>0</v>
      </c>
      <c r="N126" s="12" t="b">
        <f>IF(ISNUMBER(SEARCH(AB$1,$D126)),MAX(N$1:N125)+1)</f>
        <v>0</v>
      </c>
      <c r="O126" s="12" t="b">
        <f>IF(ISNUMBER(SEARCH(AC$1,$D126)),MAX(O$1:O125)+1)</f>
        <v>0</v>
      </c>
      <c r="P126" s="12" t="b">
        <f>IF(ISNUMBER(SEARCH(AD$1,$D126)),MAX(P$1:P125)+1)</f>
        <v>0</v>
      </c>
      <c r="Q126" s="12" t="str">
        <f>'AB Touchpoint System Workbook'!K137</f>
        <v>Client 125</v>
      </c>
      <c r="R126" s="13">
        <f t="shared" si="3"/>
        <v>125</v>
      </c>
      <c r="S126" s="7" t="str">
        <f>IFERROR(VLOOKUP($R126,E:$Q,13,0),"")</f>
        <v/>
      </c>
      <c r="T126" s="7" t="str">
        <f>IFERROR(VLOOKUP($R126,F:$Q,12,0),"")</f>
        <v/>
      </c>
      <c r="U126" s="7" t="str">
        <f>IFERROR(VLOOKUP($R126,G:$Q,11,0),"")</f>
        <v/>
      </c>
      <c r="V126" s="7" t="str">
        <f>IFERROR(VLOOKUP($R126,H:$Q,10,0),"")</f>
        <v/>
      </c>
      <c r="W126" s="7" t="str">
        <f>IFERROR(VLOOKUP($R126,I:$Q,9,0),"")</f>
        <v/>
      </c>
      <c r="X126" s="7" t="str">
        <f>IFERROR(VLOOKUP($R126,J:$Q,8,0),"")</f>
        <v/>
      </c>
      <c r="Y126" s="7" t="str">
        <f>IFERROR(VLOOKUP($R126,K:$Q,7,0),"")</f>
        <v/>
      </c>
      <c r="Z126" s="7" t="str">
        <f>IFERROR(VLOOKUP($R126,L:$Q,6,0),"")</f>
        <v/>
      </c>
      <c r="AA126" s="7" t="str">
        <f>IFERROR(VLOOKUP($R126,M:$Q,5,0),"")</f>
        <v/>
      </c>
      <c r="AB126" s="7" t="str">
        <f>IFERROR(VLOOKUP($R126,N:$Q,4,0),"")</f>
        <v/>
      </c>
      <c r="AC126" s="7" t="str">
        <f>IFERROR(VLOOKUP($R126,O:$Q,3,0),"")</f>
        <v/>
      </c>
      <c r="AD126" s="7" t="str">
        <f>IFERROR(VLOOKUP($R126,P:$Q,2,0),"")</f>
        <v/>
      </c>
    </row>
    <row r="127" spans="1:30" x14ac:dyDescent="0.15">
      <c r="A127" s="9">
        <f>'AB Touchpoint System Workbook'!Z138</f>
        <v>43252</v>
      </c>
      <c r="B127" s="7">
        <f t="shared" si="2"/>
        <v>6</v>
      </c>
      <c r="C127" s="12" t="str">
        <f>IF('AB Touchpoint System Workbook'!J138="A",VLOOKUP($B127,Reference!$A$93:B$104,2,0),IF('AB Touchpoint System Workbook'!J138="b",VLOOKUP($B127,Reference!$A$93:C$104,3,0),""))</f>
        <v/>
      </c>
      <c r="D127" s="12" t="str">
        <f>IF('AB Touchpoint System Workbook'!J138="A",Q127&amp;C127,IF('AB Touchpoint System Workbook'!J138="b",Q127&amp;C127,""))</f>
        <v/>
      </c>
      <c r="E127" s="12" t="b">
        <f>IF(ISNUMBER(SEARCH(S$1,$D127)),MAX(E$1:E126)+1)</f>
        <v>0</v>
      </c>
      <c r="F127" s="12" t="b">
        <f>IF(ISNUMBER(SEARCH(T$1,$D127)),MAX(F$1:F126)+1)</f>
        <v>0</v>
      </c>
      <c r="G127" s="12" t="b">
        <f>IF(ISNUMBER(SEARCH(U$1,$D127)),MAX(G$1:G126)+1)</f>
        <v>0</v>
      </c>
      <c r="H127" s="12" t="b">
        <f>IF(ISNUMBER(SEARCH(V$1,$D127)),MAX(H$1:H126)+1)</f>
        <v>0</v>
      </c>
      <c r="I127" s="12" t="b">
        <f>IF(ISNUMBER(SEARCH(W$1,$D127)),MAX(I$1:I126)+1)</f>
        <v>0</v>
      </c>
      <c r="J127" s="12" t="b">
        <f>IF(ISNUMBER(SEARCH(X$1,$D127)),MAX(J$1:J126)+1)</f>
        <v>0</v>
      </c>
      <c r="K127" s="12" t="b">
        <f>IF(ISNUMBER(SEARCH(Y$1,$D127)),MAX(K$1:K126)+1)</f>
        <v>0</v>
      </c>
      <c r="L127" s="12" t="b">
        <f>IF(ISNUMBER(SEARCH(Z$1,$D127)),MAX(L$1:L126)+1)</f>
        <v>0</v>
      </c>
      <c r="M127" s="12" t="b">
        <f>IF(ISNUMBER(SEARCH(AA$1,$D127)),MAX(M$1:M126)+1)</f>
        <v>0</v>
      </c>
      <c r="N127" s="12" t="b">
        <f>IF(ISNUMBER(SEARCH(AB$1,$D127)),MAX(N$1:N126)+1)</f>
        <v>0</v>
      </c>
      <c r="O127" s="12" t="b">
        <f>IF(ISNUMBER(SEARCH(AC$1,$D127)),MAX(O$1:O126)+1)</f>
        <v>0</v>
      </c>
      <c r="P127" s="12" t="b">
        <f>IF(ISNUMBER(SEARCH(AD$1,$D127)),MAX(P$1:P126)+1)</f>
        <v>0</v>
      </c>
      <c r="Q127" s="12" t="str">
        <f>'AB Touchpoint System Workbook'!K138</f>
        <v>Client 126</v>
      </c>
      <c r="R127" s="13">
        <f t="shared" si="3"/>
        <v>126</v>
      </c>
      <c r="S127" s="7" t="str">
        <f>IFERROR(VLOOKUP($R127,E:$Q,13,0),"")</f>
        <v/>
      </c>
      <c r="T127" s="7" t="str">
        <f>IFERROR(VLOOKUP($R127,F:$Q,12,0),"")</f>
        <v/>
      </c>
      <c r="U127" s="7" t="str">
        <f>IFERROR(VLOOKUP($R127,G:$Q,11,0),"")</f>
        <v/>
      </c>
      <c r="V127" s="7" t="str">
        <f>IFERROR(VLOOKUP($R127,H:$Q,10,0),"")</f>
        <v/>
      </c>
      <c r="W127" s="7" t="str">
        <f>IFERROR(VLOOKUP($R127,I:$Q,9,0),"")</f>
        <v/>
      </c>
      <c r="X127" s="7" t="str">
        <f>IFERROR(VLOOKUP($R127,J:$Q,8,0),"")</f>
        <v/>
      </c>
      <c r="Y127" s="7" t="str">
        <f>IFERROR(VLOOKUP($R127,K:$Q,7,0),"")</f>
        <v/>
      </c>
      <c r="Z127" s="7" t="str">
        <f>IFERROR(VLOOKUP($R127,L:$Q,6,0),"")</f>
        <v/>
      </c>
      <c r="AA127" s="7" t="str">
        <f>IFERROR(VLOOKUP($R127,M:$Q,5,0),"")</f>
        <v/>
      </c>
      <c r="AB127" s="7" t="str">
        <f>IFERROR(VLOOKUP($R127,N:$Q,4,0),"")</f>
        <v/>
      </c>
      <c r="AC127" s="7" t="str">
        <f>IFERROR(VLOOKUP($R127,O:$Q,3,0),"")</f>
        <v/>
      </c>
      <c r="AD127" s="7" t="str">
        <f>IFERROR(VLOOKUP($R127,P:$Q,2,0),"")</f>
        <v/>
      </c>
    </row>
    <row r="128" spans="1:30" x14ac:dyDescent="0.15">
      <c r="A128" s="9">
        <f>'AB Touchpoint System Workbook'!Z139</f>
        <v>43282</v>
      </c>
      <c r="B128" s="7">
        <f t="shared" si="2"/>
        <v>7</v>
      </c>
      <c r="C128" s="12" t="str">
        <f>IF('AB Touchpoint System Workbook'!J139="A",VLOOKUP($B128,Reference!$A$93:B$104,2,0),IF('AB Touchpoint System Workbook'!J139="b",VLOOKUP($B128,Reference!$A$93:C$104,3,0),""))</f>
        <v/>
      </c>
      <c r="D128" s="12" t="str">
        <f>IF('AB Touchpoint System Workbook'!J139="A",Q128&amp;C128,IF('AB Touchpoint System Workbook'!J139="b",Q128&amp;C128,""))</f>
        <v/>
      </c>
      <c r="E128" s="12" t="b">
        <f>IF(ISNUMBER(SEARCH(S$1,$D128)),MAX(E$1:E127)+1)</f>
        <v>0</v>
      </c>
      <c r="F128" s="12" t="b">
        <f>IF(ISNUMBER(SEARCH(T$1,$D128)),MAX(F$1:F127)+1)</f>
        <v>0</v>
      </c>
      <c r="G128" s="12" t="b">
        <f>IF(ISNUMBER(SEARCH(U$1,$D128)),MAX(G$1:G127)+1)</f>
        <v>0</v>
      </c>
      <c r="H128" s="12" t="b">
        <f>IF(ISNUMBER(SEARCH(V$1,$D128)),MAX(H$1:H127)+1)</f>
        <v>0</v>
      </c>
      <c r="I128" s="12" t="b">
        <f>IF(ISNUMBER(SEARCH(W$1,$D128)),MAX(I$1:I127)+1)</f>
        <v>0</v>
      </c>
      <c r="J128" s="12" t="b">
        <f>IF(ISNUMBER(SEARCH(X$1,$D128)),MAX(J$1:J127)+1)</f>
        <v>0</v>
      </c>
      <c r="K128" s="12" t="b">
        <f>IF(ISNUMBER(SEARCH(Y$1,$D128)),MAX(K$1:K127)+1)</f>
        <v>0</v>
      </c>
      <c r="L128" s="12" t="b">
        <f>IF(ISNUMBER(SEARCH(Z$1,$D128)),MAX(L$1:L127)+1)</f>
        <v>0</v>
      </c>
      <c r="M128" s="12" t="b">
        <f>IF(ISNUMBER(SEARCH(AA$1,$D128)),MAX(M$1:M127)+1)</f>
        <v>0</v>
      </c>
      <c r="N128" s="12" t="b">
        <f>IF(ISNUMBER(SEARCH(AB$1,$D128)),MAX(N$1:N127)+1)</f>
        <v>0</v>
      </c>
      <c r="O128" s="12" t="b">
        <f>IF(ISNUMBER(SEARCH(AC$1,$D128)),MAX(O$1:O127)+1)</f>
        <v>0</v>
      </c>
      <c r="P128" s="12" t="b">
        <f>IF(ISNUMBER(SEARCH(AD$1,$D128)),MAX(P$1:P127)+1)</f>
        <v>0</v>
      </c>
      <c r="Q128" s="12" t="str">
        <f>'AB Touchpoint System Workbook'!K139</f>
        <v>Client 127</v>
      </c>
      <c r="R128" s="13">
        <f t="shared" si="3"/>
        <v>127</v>
      </c>
      <c r="S128" s="7" t="str">
        <f>IFERROR(VLOOKUP($R128,E:$Q,13,0),"")</f>
        <v/>
      </c>
      <c r="T128" s="7" t="str">
        <f>IFERROR(VLOOKUP($R128,F:$Q,12,0),"")</f>
        <v/>
      </c>
      <c r="U128" s="7" t="str">
        <f>IFERROR(VLOOKUP($R128,G:$Q,11,0),"")</f>
        <v/>
      </c>
      <c r="V128" s="7" t="str">
        <f>IFERROR(VLOOKUP($R128,H:$Q,10,0),"")</f>
        <v/>
      </c>
      <c r="W128" s="7" t="str">
        <f>IFERROR(VLOOKUP($R128,I:$Q,9,0),"")</f>
        <v/>
      </c>
      <c r="X128" s="7" t="str">
        <f>IFERROR(VLOOKUP($R128,J:$Q,8,0),"")</f>
        <v/>
      </c>
      <c r="Y128" s="7" t="str">
        <f>IFERROR(VLOOKUP($R128,K:$Q,7,0),"")</f>
        <v/>
      </c>
      <c r="Z128" s="7" t="str">
        <f>IFERROR(VLOOKUP($R128,L:$Q,6,0),"")</f>
        <v/>
      </c>
      <c r="AA128" s="7" t="str">
        <f>IFERROR(VLOOKUP($R128,M:$Q,5,0),"")</f>
        <v/>
      </c>
      <c r="AB128" s="7" t="str">
        <f>IFERROR(VLOOKUP($R128,N:$Q,4,0),"")</f>
        <v/>
      </c>
      <c r="AC128" s="7" t="str">
        <f>IFERROR(VLOOKUP($R128,O:$Q,3,0),"")</f>
        <v/>
      </c>
      <c r="AD128" s="7" t="str">
        <f>IFERROR(VLOOKUP($R128,P:$Q,2,0),"")</f>
        <v/>
      </c>
    </row>
    <row r="129" spans="1:30" x14ac:dyDescent="0.15">
      <c r="A129" s="9">
        <f>'AB Touchpoint System Workbook'!Z140</f>
        <v>43313</v>
      </c>
      <c r="B129" s="7">
        <f t="shared" si="2"/>
        <v>8</v>
      </c>
      <c r="C129" s="12" t="str">
        <f>IF('AB Touchpoint System Workbook'!J140="A",VLOOKUP($B129,Reference!$A$93:B$104,2,0),IF('AB Touchpoint System Workbook'!J140="b",VLOOKUP($B129,Reference!$A$93:C$104,3,0),""))</f>
        <v/>
      </c>
      <c r="D129" s="12" t="str">
        <f>IF('AB Touchpoint System Workbook'!J140="A",Q129&amp;C129,IF('AB Touchpoint System Workbook'!J140="b",Q129&amp;C129,""))</f>
        <v/>
      </c>
      <c r="E129" s="12" t="b">
        <f>IF(ISNUMBER(SEARCH(S$1,$D129)),MAX(E$1:E128)+1)</f>
        <v>0</v>
      </c>
      <c r="F129" s="12" t="b">
        <f>IF(ISNUMBER(SEARCH(T$1,$D129)),MAX(F$1:F128)+1)</f>
        <v>0</v>
      </c>
      <c r="G129" s="12" t="b">
        <f>IF(ISNUMBER(SEARCH(U$1,$D129)),MAX(G$1:G128)+1)</f>
        <v>0</v>
      </c>
      <c r="H129" s="12" t="b">
        <f>IF(ISNUMBER(SEARCH(V$1,$D129)),MAX(H$1:H128)+1)</f>
        <v>0</v>
      </c>
      <c r="I129" s="12" t="b">
        <f>IF(ISNUMBER(SEARCH(W$1,$D129)),MAX(I$1:I128)+1)</f>
        <v>0</v>
      </c>
      <c r="J129" s="12" t="b">
        <f>IF(ISNUMBER(SEARCH(X$1,$D129)),MAX(J$1:J128)+1)</f>
        <v>0</v>
      </c>
      <c r="K129" s="12" t="b">
        <f>IF(ISNUMBER(SEARCH(Y$1,$D129)),MAX(K$1:K128)+1)</f>
        <v>0</v>
      </c>
      <c r="L129" s="12" t="b">
        <f>IF(ISNUMBER(SEARCH(Z$1,$D129)),MAX(L$1:L128)+1)</f>
        <v>0</v>
      </c>
      <c r="M129" s="12" t="b">
        <f>IF(ISNUMBER(SEARCH(AA$1,$D129)),MAX(M$1:M128)+1)</f>
        <v>0</v>
      </c>
      <c r="N129" s="12" t="b">
        <f>IF(ISNUMBER(SEARCH(AB$1,$D129)),MAX(N$1:N128)+1)</f>
        <v>0</v>
      </c>
      <c r="O129" s="12" t="b">
        <f>IF(ISNUMBER(SEARCH(AC$1,$D129)),MAX(O$1:O128)+1)</f>
        <v>0</v>
      </c>
      <c r="P129" s="12" t="b">
        <f>IF(ISNUMBER(SEARCH(AD$1,$D129)),MAX(P$1:P128)+1)</f>
        <v>0</v>
      </c>
      <c r="Q129" s="12" t="str">
        <f>'AB Touchpoint System Workbook'!K140</f>
        <v>Client 128</v>
      </c>
      <c r="R129" s="13">
        <f t="shared" si="3"/>
        <v>128</v>
      </c>
      <c r="S129" s="7" t="str">
        <f>IFERROR(VLOOKUP($R129,E:$Q,13,0),"")</f>
        <v/>
      </c>
      <c r="T129" s="7" t="str">
        <f>IFERROR(VLOOKUP($R129,F:$Q,12,0),"")</f>
        <v/>
      </c>
      <c r="U129" s="7" t="str">
        <f>IFERROR(VLOOKUP($R129,G:$Q,11,0),"")</f>
        <v/>
      </c>
      <c r="V129" s="7" t="str">
        <f>IFERROR(VLOOKUP($R129,H:$Q,10,0),"")</f>
        <v/>
      </c>
      <c r="W129" s="7" t="str">
        <f>IFERROR(VLOOKUP($R129,I:$Q,9,0),"")</f>
        <v/>
      </c>
      <c r="X129" s="7" t="str">
        <f>IFERROR(VLOOKUP($R129,J:$Q,8,0),"")</f>
        <v/>
      </c>
      <c r="Y129" s="7" t="str">
        <f>IFERROR(VLOOKUP($R129,K:$Q,7,0),"")</f>
        <v/>
      </c>
      <c r="Z129" s="7" t="str">
        <f>IFERROR(VLOOKUP($R129,L:$Q,6,0),"")</f>
        <v/>
      </c>
      <c r="AA129" s="7" t="str">
        <f>IFERROR(VLOOKUP($R129,M:$Q,5,0),"")</f>
        <v/>
      </c>
      <c r="AB129" s="7" t="str">
        <f>IFERROR(VLOOKUP($R129,N:$Q,4,0),"")</f>
        <v/>
      </c>
      <c r="AC129" s="7" t="str">
        <f>IFERROR(VLOOKUP($R129,O:$Q,3,0),"")</f>
        <v/>
      </c>
      <c r="AD129" s="7" t="str">
        <f>IFERROR(VLOOKUP($R129,P:$Q,2,0),"")</f>
        <v/>
      </c>
    </row>
    <row r="130" spans="1:30" x14ac:dyDescent="0.15">
      <c r="A130" s="9">
        <f>'AB Touchpoint System Workbook'!Z141</f>
        <v>43344</v>
      </c>
      <c r="B130" s="7">
        <f t="shared" si="2"/>
        <v>9</v>
      </c>
      <c r="C130" s="12" t="str">
        <f>IF('AB Touchpoint System Workbook'!J141="A",VLOOKUP($B130,Reference!$A$93:B$104,2,0),IF('AB Touchpoint System Workbook'!J141="b",VLOOKUP($B130,Reference!$A$93:C$104,3,0),""))</f>
        <v/>
      </c>
      <c r="D130" s="12" t="str">
        <f>IF('AB Touchpoint System Workbook'!J141="A",Q130&amp;C130,IF('AB Touchpoint System Workbook'!J141="b",Q130&amp;C130,""))</f>
        <v/>
      </c>
      <c r="E130" s="12" t="b">
        <f>IF(ISNUMBER(SEARCH(S$1,$D130)),MAX(E$1:E129)+1)</f>
        <v>0</v>
      </c>
      <c r="F130" s="12" t="b">
        <f>IF(ISNUMBER(SEARCH(T$1,$D130)),MAX(F$1:F129)+1)</f>
        <v>0</v>
      </c>
      <c r="G130" s="12" t="b">
        <f>IF(ISNUMBER(SEARCH(U$1,$D130)),MAX(G$1:G129)+1)</f>
        <v>0</v>
      </c>
      <c r="H130" s="12" t="b">
        <f>IF(ISNUMBER(SEARCH(V$1,$D130)),MAX(H$1:H129)+1)</f>
        <v>0</v>
      </c>
      <c r="I130" s="12" t="b">
        <f>IF(ISNUMBER(SEARCH(W$1,$D130)),MAX(I$1:I129)+1)</f>
        <v>0</v>
      </c>
      <c r="J130" s="12" t="b">
        <f>IF(ISNUMBER(SEARCH(X$1,$D130)),MAX(J$1:J129)+1)</f>
        <v>0</v>
      </c>
      <c r="K130" s="12" t="b">
        <f>IF(ISNUMBER(SEARCH(Y$1,$D130)),MAX(K$1:K129)+1)</f>
        <v>0</v>
      </c>
      <c r="L130" s="12" t="b">
        <f>IF(ISNUMBER(SEARCH(Z$1,$D130)),MAX(L$1:L129)+1)</f>
        <v>0</v>
      </c>
      <c r="M130" s="12" t="b">
        <f>IF(ISNUMBER(SEARCH(AA$1,$D130)),MAX(M$1:M129)+1)</f>
        <v>0</v>
      </c>
      <c r="N130" s="12" t="b">
        <f>IF(ISNUMBER(SEARCH(AB$1,$D130)),MAX(N$1:N129)+1)</f>
        <v>0</v>
      </c>
      <c r="O130" s="12" t="b">
        <f>IF(ISNUMBER(SEARCH(AC$1,$D130)),MAX(O$1:O129)+1)</f>
        <v>0</v>
      </c>
      <c r="P130" s="12" t="b">
        <f>IF(ISNUMBER(SEARCH(AD$1,$D130)),MAX(P$1:P129)+1)</f>
        <v>0</v>
      </c>
      <c r="Q130" s="12" t="str">
        <f>'AB Touchpoint System Workbook'!K141</f>
        <v>Client 129</v>
      </c>
      <c r="R130" s="13">
        <f t="shared" si="3"/>
        <v>129</v>
      </c>
      <c r="S130" s="7" t="str">
        <f>IFERROR(VLOOKUP($R130,E:$Q,13,0),"")</f>
        <v/>
      </c>
      <c r="T130" s="7" t="str">
        <f>IFERROR(VLOOKUP($R130,F:$Q,12,0),"")</f>
        <v/>
      </c>
      <c r="U130" s="7" t="str">
        <f>IFERROR(VLOOKUP($R130,G:$Q,11,0),"")</f>
        <v/>
      </c>
      <c r="V130" s="7" t="str">
        <f>IFERROR(VLOOKUP($R130,H:$Q,10,0),"")</f>
        <v/>
      </c>
      <c r="W130" s="7" t="str">
        <f>IFERROR(VLOOKUP($R130,I:$Q,9,0),"")</f>
        <v/>
      </c>
      <c r="X130" s="7" t="str">
        <f>IFERROR(VLOOKUP($R130,J:$Q,8,0),"")</f>
        <v/>
      </c>
      <c r="Y130" s="7" t="str">
        <f>IFERROR(VLOOKUP($R130,K:$Q,7,0),"")</f>
        <v/>
      </c>
      <c r="Z130" s="7" t="str">
        <f>IFERROR(VLOOKUP($R130,L:$Q,6,0),"")</f>
        <v/>
      </c>
      <c r="AA130" s="7" t="str">
        <f>IFERROR(VLOOKUP($R130,M:$Q,5,0),"")</f>
        <v/>
      </c>
      <c r="AB130" s="7" t="str">
        <f>IFERROR(VLOOKUP($R130,N:$Q,4,0),"")</f>
        <v/>
      </c>
      <c r="AC130" s="7" t="str">
        <f>IFERROR(VLOOKUP($R130,O:$Q,3,0),"")</f>
        <v/>
      </c>
      <c r="AD130" s="7" t="str">
        <f>IFERROR(VLOOKUP($R130,P:$Q,2,0),"")</f>
        <v/>
      </c>
    </row>
    <row r="131" spans="1:30" x14ac:dyDescent="0.15">
      <c r="A131" s="9">
        <f>'AB Touchpoint System Workbook'!Z142</f>
        <v>43374</v>
      </c>
      <c r="B131" s="7">
        <f t="shared" ref="B131:B194" si="4">MONTH(A131)</f>
        <v>10</v>
      </c>
      <c r="C131" s="12" t="str">
        <f>IF('AB Touchpoint System Workbook'!J142="A",VLOOKUP($B131,Reference!$A$93:B$104,2,0),IF('AB Touchpoint System Workbook'!J142="b",VLOOKUP($B131,Reference!$A$93:C$104,3,0),""))</f>
        <v/>
      </c>
      <c r="D131" s="12" t="str">
        <f>IF('AB Touchpoint System Workbook'!J142="A",Q131&amp;C131,IF('AB Touchpoint System Workbook'!J142="b",Q131&amp;C131,""))</f>
        <v/>
      </c>
      <c r="E131" s="12" t="b">
        <f>IF(ISNUMBER(SEARCH(S$1,$D131)),MAX(E$1:E130)+1)</f>
        <v>0</v>
      </c>
      <c r="F131" s="12" t="b">
        <f>IF(ISNUMBER(SEARCH(T$1,$D131)),MAX(F$1:F130)+1)</f>
        <v>0</v>
      </c>
      <c r="G131" s="12" t="b">
        <f>IF(ISNUMBER(SEARCH(U$1,$D131)),MAX(G$1:G130)+1)</f>
        <v>0</v>
      </c>
      <c r="H131" s="12" t="b">
        <f>IF(ISNUMBER(SEARCH(V$1,$D131)),MAX(H$1:H130)+1)</f>
        <v>0</v>
      </c>
      <c r="I131" s="12" t="b">
        <f>IF(ISNUMBER(SEARCH(W$1,$D131)),MAX(I$1:I130)+1)</f>
        <v>0</v>
      </c>
      <c r="J131" s="12" t="b">
        <f>IF(ISNUMBER(SEARCH(X$1,$D131)),MAX(J$1:J130)+1)</f>
        <v>0</v>
      </c>
      <c r="K131" s="12" t="b">
        <f>IF(ISNUMBER(SEARCH(Y$1,$D131)),MAX(K$1:K130)+1)</f>
        <v>0</v>
      </c>
      <c r="L131" s="12" t="b">
        <f>IF(ISNUMBER(SEARCH(Z$1,$D131)),MAX(L$1:L130)+1)</f>
        <v>0</v>
      </c>
      <c r="M131" s="12" t="b">
        <f>IF(ISNUMBER(SEARCH(AA$1,$D131)),MAX(M$1:M130)+1)</f>
        <v>0</v>
      </c>
      <c r="N131" s="12" t="b">
        <f>IF(ISNUMBER(SEARCH(AB$1,$D131)),MAX(N$1:N130)+1)</f>
        <v>0</v>
      </c>
      <c r="O131" s="12" t="b">
        <f>IF(ISNUMBER(SEARCH(AC$1,$D131)),MAX(O$1:O130)+1)</f>
        <v>0</v>
      </c>
      <c r="P131" s="12" t="b">
        <f>IF(ISNUMBER(SEARCH(AD$1,$D131)),MAX(P$1:P130)+1)</f>
        <v>0</v>
      </c>
      <c r="Q131" s="12" t="str">
        <f>'AB Touchpoint System Workbook'!K142</f>
        <v>Client 130</v>
      </c>
      <c r="R131" s="13">
        <f t="shared" si="3"/>
        <v>130</v>
      </c>
      <c r="S131" s="7" t="str">
        <f>IFERROR(VLOOKUP($R131,E:$Q,13,0),"")</f>
        <v/>
      </c>
      <c r="T131" s="7" t="str">
        <f>IFERROR(VLOOKUP($R131,F:$Q,12,0),"")</f>
        <v/>
      </c>
      <c r="U131" s="7" t="str">
        <f>IFERROR(VLOOKUP($R131,G:$Q,11,0),"")</f>
        <v/>
      </c>
      <c r="V131" s="7" t="str">
        <f>IFERROR(VLOOKUP($R131,H:$Q,10,0),"")</f>
        <v/>
      </c>
      <c r="W131" s="7" t="str">
        <f>IFERROR(VLOOKUP($R131,I:$Q,9,0),"")</f>
        <v/>
      </c>
      <c r="X131" s="7" t="str">
        <f>IFERROR(VLOOKUP($R131,J:$Q,8,0),"")</f>
        <v/>
      </c>
      <c r="Y131" s="7" t="str">
        <f>IFERROR(VLOOKUP($R131,K:$Q,7,0),"")</f>
        <v/>
      </c>
      <c r="Z131" s="7" t="str">
        <f>IFERROR(VLOOKUP($R131,L:$Q,6,0),"")</f>
        <v/>
      </c>
      <c r="AA131" s="7" t="str">
        <f>IFERROR(VLOOKUP($R131,M:$Q,5,0),"")</f>
        <v/>
      </c>
      <c r="AB131" s="7" t="str">
        <f>IFERROR(VLOOKUP($R131,N:$Q,4,0),"")</f>
        <v/>
      </c>
      <c r="AC131" s="7" t="str">
        <f>IFERROR(VLOOKUP($R131,O:$Q,3,0),"")</f>
        <v/>
      </c>
      <c r="AD131" s="7" t="str">
        <f>IFERROR(VLOOKUP($R131,P:$Q,2,0),"")</f>
        <v/>
      </c>
    </row>
    <row r="132" spans="1:30" x14ac:dyDescent="0.15">
      <c r="A132" s="9">
        <f>'AB Touchpoint System Workbook'!Z143</f>
        <v>43405</v>
      </c>
      <c r="B132" s="7">
        <f t="shared" si="4"/>
        <v>11</v>
      </c>
      <c r="C132" s="12" t="str">
        <f>IF('AB Touchpoint System Workbook'!J143="A",VLOOKUP($B132,Reference!$A$93:B$104,2,0),IF('AB Touchpoint System Workbook'!J143="b",VLOOKUP($B132,Reference!$A$93:C$104,3,0),""))</f>
        <v/>
      </c>
      <c r="D132" s="12" t="str">
        <f>IF('AB Touchpoint System Workbook'!J143="A",Q132&amp;C132,IF('AB Touchpoint System Workbook'!J143="b",Q132&amp;C132,""))</f>
        <v/>
      </c>
      <c r="E132" s="12" t="b">
        <f>IF(ISNUMBER(SEARCH(S$1,$D132)),MAX(E$1:E131)+1)</f>
        <v>0</v>
      </c>
      <c r="F132" s="12" t="b">
        <f>IF(ISNUMBER(SEARCH(T$1,$D132)),MAX(F$1:F131)+1)</f>
        <v>0</v>
      </c>
      <c r="G132" s="12" t="b">
        <f>IF(ISNUMBER(SEARCH(U$1,$D132)),MAX(G$1:G131)+1)</f>
        <v>0</v>
      </c>
      <c r="H132" s="12" t="b">
        <f>IF(ISNUMBER(SEARCH(V$1,$D132)),MAX(H$1:H131)+1)</f>
        <v>0</v>
      </c>
      <c r="I132" s="12" t="b">
        <f>IF(ISNUMBER(SEARCH(W$1,$D132)),MAX(I$1:I131)+1)</f>
        <v>0</v>
      </c>
      <c r="J132" s="12" t="b">
        <f>IF(ISNUMBER(SEARCH(X$1,$D132)),MAX(J$1:J131)+1)</f>
        <v>0</v>
      </c>
      <c r="K132" s="12" t="b">
        <f>IF(ISNUMBER(SEARCH(Y$1,$D132)),MAX(K$1:K131)+1)</f>
        <v>0</v>
      </c>
      <c r="L132" s="12" t="b">
        <f>IF(ISNUMBER(SEARCH(Z$1,$D132)),MAX(L$1:L131)+1)</f>
        <v>0</v>
      </c>
      <c r="M132" s="12" t="b">
        <f>IF(ISNUMBER(SEARCH(AA$1,$D132)),MAX(M$1:M131)+1)</f>
        <v>0</v>
      </c>
      <c r="N132" s="12" t="b">
        <f>IF(ISNUMBER(SEARCH(AB$1,$D132)),MAX(N$1:N131)+1)</f>
        <v>0</v>
      </c>
      <c r="O132" s="12" t="b">
        <f>IF(ISNUMBER(SEARCH(AC$1,$D132)),MAX(O$1:O131)+1)</f>
        <v>0</v>
      </c>
      <c r="P132" s="12" t="b">
        <f>IF(ISNUMBER(SEARCH(AD$1,$D132)),MAX(P$1:P131)+1)</f>
        <v>0</v>
      </c>
      <c r="Q132" s="12" t="str">
        <f>'AB Touchpoint System Workbook'!K143</f>
        <v>Client 131</v>
      </c>
      <c r="R132" s="13">
        <f t="shared" ref="R132:R195" si="5">R131+1</f>
        <v>131</v>
      </c>
      <c r="S132" s="7" t="str">
        <f>IFERROR(VLOOKUP($R132,E:$Q,13,0),"")</f>
        <v/>
      </c>
      <c r="T132" s="7" t="str">
        <f>IFERROR(VLOOKUP($R132,F:$Q,12,0),"")</f>
        <v/>
      </c>
      <c r="U132" s="7" t="str">
        <f>IFERROR(VLOOKUP($R132,G:$Q,11,0),"")</f>
        <v/>
      </c>
      <c r="V132" s="7" t="str">
        <f>IFERROR(VLOOKUP($R132,H:$Q,10,0),"")</f>
        <v/>
      </c>
      <c r="W132" s="7" t="str">
        <f>IFERROR(VLOOKUP($R132,I:$Q,9,0),"")</f>
        <v/>
      </c>
      <c r="X132" s="7" t="str">
        <f>IFERROR(VLOOKUP($R132,J:$Q,8,0),"")</f>
        <v/>
      </c>
      <c r="Y132" s="7" t="str">
        <f>IFERROR(VLOOKUP($R132,K:$Q,7,0),"")</f>
        <v/>
      </c>
      <c r="Z132" s="7" t="str">
        <f>IFERROR(VLOOKUP($R132,L:$Q,6,0),"")</f>
        <v/>
      </c>
      <c r="AA132" s="7" t="str">
        <f>IFERROR(VLOOKUP($R132,M:$Q,5,0),"")</f>
        <v/>
      </c>
      <c r="AB132" s="7" t="str">
        <f>IFERROR(VLOOKUP($R132,N:$Q,4,0),"")</f>
        <v/>
      </c>
      <c r="AC132" s="7" t="str">
        <f>IFERROR(VLOOKUP($R132,O:$Q,3,0),"")</f>
        <v/>
      </c>
      <c r="AD132" s="7" t="str">
        <f>IFERROR(VLOOKUP($R132,P:$Q,2,0),"")</f>
        <v/>
      </c>
    </row>
    <row r="133" spans="1:30" x14ac:dyDescent="0.15">
      <c r="A133" s="9">
        <f>'AB Touchpoint System Workbook'!Z144</f>
        <v>43435</v>
      </c>
      <c r="B133" s="7">
        <f t="shared" si="4"/>
        <v>12</v>
      </c>
      <c r="C133" s="12" t="str">
        <f>IF('AB Touchpoint System Workbook'!J144="A",VLOOKUP($B133,Reference!$A$93:B$104,2,0),IF('AB Touchpoint System Workbook'!J144="b",VLOOKUP($B133,Reference!$A$93:C$104,3,0),""))</f>
        <v/>
      </c>
      <c r="D133" s="12" t="str">
        <f>IF('AB Touchpoint System Workbook'!J144="A",Q133&amp;C133,IF('AB Touchpoint System Workbook'!J144="b",Q133&amp;C133,""))</f>
        <v/>
      </c>
      <c r="E133" s="12" t="b">
        <f>IF(ISNUMBER(SEARCH(S$1,$D133)),MAX(E$1:E132)+1)</f>
        <v>0</v>
      </c>
      <c r="F133" s="12" t="b">
        <f>IF(ISNUMBER(SEARCH(T$1,$D133)),MAX(F$1:F132)+1)</f>
        <v>0</v>
      </c>
      <c r="G133" s="12" t="b">
        <f>IF(ISNUMBER(SEARCH(U$1,$D133)),MAX(G$1:G132)+1)</f>
        <v>0</v>
      </c>
      <c r="H133" s="12" t="b">
        <f>IF(ISNUMBER(SEARCH(V$1,$D133)),MAX(H$1:H132)+1)</f>
        <v>0</v>
      </c>
      <c r="I133" s="12" t="b">
        <f>IF(ISNUMBER(SEARCH(W$1,$D133)),MAX(I$1:I132)+1)</f>
        <v>0</v>
      </c>
      <c r="J133" s="12" t="b">
        <f>IF(ISNUMBER(SEARCH(X$1,$D133)),MAX(J$1:J132)+1)</f>
        <v>0</v>
      </c>
      <c r="K133" s="12" t="b">
        <f>IF(ISNUMBER(SEARCH(Y$1,$D133)),MAX(K$1:K132)+1)</f>
        <v>0</v>
      </c>
      <c r="L133" s="12" t="b">
        <f>IF(ISNUMBER(SEARCH(Z$1,$D133)),MAX(L$1:L132)+1)</f>
        <v>0</v>
      </c>
      <c r="M133" s="12" t="b">
        <f>IF(ISNUMBER(SEARCH(AA$1,$D133)),MAX(M$1:M132)+1)</f>
        <v>0</v>
      </c>
      <c r="N133" s="12" t="b">
        <f>IF(ISNUMBER(SEARCH(AB$1,$D133)),MAX(N$1:N132)+1)</f>
        <v>0</v>
      </c>
      <c r="O133" s="12" t="b">
        <f>IF(ISNUMBER(SEARCH(AC$1,$D133)),MAX(O$1:O132)+1)</f>
        <v>0</v>
      </c>
      <c r="P133" s="12" t="b">
        <f>IF(ISNUMBER(SEARCH(AD$1,$D133)),MAX(P$1:P132)+1)</f>
        <v>0</v>
      </c>
      <c r="Q133" s="12" t="str">
        <f>'AB Touchpoint System Workbook'!K144</f>
        <v>Client 132</v>
      </c>
      <c r="R133" s="13">
        <f t="shared" si="5"/>
        <v>132</v>
      </c>
      <c r="S133" s="7" t="str">
        <f>IFERROR(VLOOKUP($R133,E:$Q,13,0),"")</f>
        <v/>
      </c>
      <c r="T133" s="7" t="str">
        <f>IFERROR(VLOOKUP($R133,F:$Q,12,0),"")</f>
        <v/>
      </c>
      <c r="U133" s="7" t="str">
        <f>IFERROR(VLOOKUP($R133,G:$Q,11,0),"")</f>
        <v/>
      </c>
      <c r="V133" s="7" t="str">
        <f>IFERROR(VLOOKUP($R133,H:$Q,10,0),"")</f>
        <v/>
      </c>
      <c r="W133" s="7" t="str">
        <f>IFERROR(VLOOKUP($R133,I:$Q,9,0),"")</f>
        <v/>
      </c>
      <c r="X133" s="7" t="str">
        <f>IFERROR(VLOOKUP($R133,J:$Q,8,0),"")</f>
        <v/>
      </c>
      <c r="Y133" s="7" t="str">
        <f>IFERROR(VLOOKUP($R133,K:$Q,7,0),"")</f>
        <v/>
      </c>
      <c r="Z133" s="7" t="str">
        <f>IFERROR(VLOOKUP($R133,L:$Q,6,0),"")</f>
        <v/>
      </c>
      <c r="AA133" s="7" t="str">
        <f>IFERROR(VLOOKUP($R133,M:$Q,5,0),"")</f>
        <v/>
      </c>
      <c r="AB133" s="7" t="str">
        <f>IFERROR(VLOOKUP($R133,N:$Q,4,0),"")</f>
        <v/>
      </c>
      <c r="AC133" s="7" t="str">
        <f>IFERROR(VLOOKUP($R133,O:$Q,3,0),"")</f>
        <v/>
      </c>
      <c r="AD133" s="7" t="str">
        <f>IFERROR(VLOOKUP($R133,P:$Q,2,0),"")</f>
        <v/>
      </c>
    </row>
    <row r="134" spans="1:30" x14ac:dyDescent="0.15">
      <c r="A134" s="9">
        <f>'AB Touchpoint System Workbook'!Z145</f>
        <v>43101</v>
      </c>
      <c r="B134" s="7">
        <f t="shared" si="4"/>
        <v>1</v>
      </c>
      <c r="C134" s="12" t="str">
        <f>IF('AB Touchpoint System Workbook'!J145="A",VLOOKUP($B134,Reference!$A$93:B$104,2,0),IF('AB Touchpoint System Workbook'!J145="b",VLOOKUP($B134,Reference!$A$93:C$104,3,0),""))</f>
        <v/>
      </c>
      <c r="D134" s="12" t="str">
        <f>IF('AB Touchpoint System Workbook'!J145="A",Q134&amp;C134,IF('AB Touchpoint System Workbook'!J145="b",Q134&amp;C134,""))</f>
        <v/>
      </c>
      <c r="E134" s="12" t="b">
        <f>IF(ISNUMBER(SEARCH(S$1,$D134)),MAX(E$1:E133)+1)</f>
        <v>0</v>
      </c>
      <c r="F134" s="12" t="b">
        <f>IF(ISNUMBER(SEARCH(T$1,$D134)),MAX(F$1:F133)+1)</f>
        <v>0</v>
      </c>
      <c r="G134" s="12" t="b">
        <f>IF(ISNUMBER(SEARCH(U$1,$D134)),MAX(G$1:G133)+1)</f>
        <v>0</v>
      </c>
      <c r="H134" s="12" t="b">
        <f>IF(ISNUMBER(SEARCH(V$1,$D134)),MAX(H$1:H133)+1)</f>
        <v>0</v>
      </c>
      <c r="I134" s="12" t="b">
        <f>IF(ISNUMBER(SEARCH(W$1,$D134)),MAX(I$1:I133)+1)</f>
        <v>0</v>
      </c>
      <c r="J134" s="12" t="b">
        <f>IF(ISNUMBER(SEARCH(X$1,$D134)),MAX(J$1:J133)+1)</f>
        <v>0</v>
      </c>
      <c r="K134" s="12" t="b">
        <f>IF(ISNUMBER(SEARCH(Y$1,$D134)),MAX(K$1:K133)+1)</f>
        <v>0</v>
      </c>
      <c r="L134" s="12" t="b">
        <f>IF(ISNUMBER(SEARCH(Z$1,$D134)),MAX(L$1:L133)+1)</f>
        <v>0</v>
      </c>
      <c r="M134" s="12" t="b">
        <f>IF(ISNUMBER(SEARCH(AA$1,$D134)),MAX(M$1:M133)+1)</f>
        <v>0</v>
      </c>
      <c r="N134" s="12" t="b">
        <f>IF(ISNUMBER(SEARCH(AB$1,$D134)),MAX(N$1:N133)+1)</f>
        <v>0</v>
      </c>
      <c r="O134" s="12" t="b">
        <f>IF(ISNUMBER(SEARCH(AC$1,$D134)),MAX(O$1:O133)+1)</f>
        <v>0</v>
      </c>
      <c r="P134" s="12" t="b">
        <f>IF(ISNUMBER(SEARCH(AD$1,$D134)),MAX(P$1:P133)+1)</f>
        <v>0</v>
      </c>
      <c r="Q134" s="12" t="str">
        <f>'AB Touchpoint System Workbook'!K145</f>
        <v>Client 133</v>
      </c>
      <c r="R134" s="13">
        <f t="shared" si="5"/>
        <v>133</v>
      </c>
      <c r="S134" s="7" t="str">
        <f>IFERROR(VLOOKUP($R134,E:$Q,13,0),"")</f>
        <v/>
      </c>
      <c r="T134" s="7" t="str">
        <f>IFERROR(VLOOKUP($R134,F:$Q,12,0),"")</f>
        <v/>
      </c>
      <c r="U134" s="7" t="str">
        <f>IFERROR(VLOOKUP($R134,G:$Q,11,0),"")</f>
        <v/>
      </c>
      <c r="V134" s="7" t="str">
        <f>IFERROR(VLOOKUP($R134,H:$Q,10,0),"")</f>
        <v/>
      </c>
      <c r="W134" s="7" t="str">
        <f>IFERROR(VLOOKUP($R134,I:$Q,9,0),"")</f>
        <v/>
      </c>
      <c r="X134" s="7" t="str">
        <f>IFERROR(VLOOKUP($R134,J:$Q,8,0),"")</f>
        <v/>
      </c>
      <c r="Y134" s="7" t="str">
        <f>IFERROR(VLOOKUP($R134,K:$Q,7,0),"")</f>
        <v/>
      </c>
      <c r="Z134" s="7" t="str">
        <f>IFERROR(VLOOKUP($R134,L:$Q,6,0),"")</f>
        <v/>
      </c>
      <c r="AA134" s="7" t="str">
        <f>IFERROR(VLOOKUP($R134,M:$Q,5,0),"")</f>
        <v/>
      </c>
      <c r="AB134" s="7" t="str">
        <f>IFERROR(VLOOKUP($R134,N:$Q,4,0),"")</f>
        <v/>
      </c>
      <c r="AC134" s="7" t="str">
        <f>IFERROR(VLOOKUP($R134,O:$Q,3,0),"")</f>
        <v/>
      </c>
      <c r="AD134" s="7" t="str">
        <f>IFERROR(VLOOKUP($R134,P:$Q,2,0),"")</f>
        <v/>
      </c>
    </row>
    <row r="135" spans="1:30" x14ac:dyDescent="0.15">
      <c r="A135" s="9">
        <f>'AB Touchpoint System Workbook'!Z146</f>
        <v>43132</v>
      </c>
      <c r="B135" s="7">
        <f t="shared" si="4"/>
        <v>2</v>
      </c>
      <c r="C135" s="12" t="str">
        <f>IF('AB Touchpoint System Workbook'!J146="A",VLOOKUP($B135,Reference!$A$93:B$104,2,0),IF('AB Touchpoint System Workbook'!J146="b",VLOOKUP($B135,Reference!$A$93:C$104,3,0),""))</f>
        <v/>
      </c>
      <c r="D135" s="12" t="str">
        <f>IF('AB Touchpoint System Workbook'!J146="A",Q135&amp;C135,IF('AB Touchpoint System Workbook'!J146="b",Q135&amp;C135,""))</f>
        <v/>
      </c>
      <c r="E135" s="12" t="b">
        <f>IF(ISNUMBER(SEARCH(S$1,$D135)),MAX(E$1:E134)+1)</f>
        <v>0</v>
      </c>
      <c r="F135" s="12" t="b">
        <f>IF(ISNUMBER(SEARCH(T$1,$D135)),MAX(F$1:F134)+1)</f>
        <v>0</v>
      </c>
      <c r="G135" s="12" t="b">
        <f>IF(ISNUMBER(SEARCH(U$1,$D135)),MAX(G$1:G134)+1)</f>
        <v>0</v>
      </c>
      <c r="H135" s="12" t="b">
        <f>IF(ISNUMBER(SEARCH(V$1,$D135)),MAX(H$1:H134)+1)</f>
        <v>0</v>
      </c>
      <c r="I135" s="12" t="b">
        <f>IF(ISNUMBER(SEARCH(W$1,$D135)),MAX(I$1:I134)+1)</f>
        <v>0</v>
      </c>
      <c r="J135" s="12" t="b">
        <f>IF(ISNUMBER(SEARCH(X$1,$D135)),MAX(J$1:J134)+1)</f>
        <v>0</v>
      </c>
      <c r="K135" s="12" t="b">
        <f>IF(ISNUMBER(SEARCH(Y$1,$D135)),MAX(K$1:K134)+1)</f>
        <v>0</v>
      </c>
      <c r="L135" s="12" t="b">
        <f>IF(ISNUMBER(SEARCH(Z$1,$D135)),MAX(L$1:L134)+1)</f>
        <v>0</v>
      </c>
      <c r="M135" s="12" t="b">
        <f>IF(ISNUMBER(SEARCH(AA$1,$D135)),MAX(M$1:M134)+1)</f>
        <v>0</v>
      </c>
      <c r="N135" s="12" t="b">
        <f>IF(ISNUMBER(SEARCH(AB$1,$D135)),MAX(N$1:N134)+1)</f>
        <v>0</v>
      </c>
      <c r="O135" s="12" t="b">
        <f>IF(ISNUMBER(SEARCH(AC$1,$D135)),MAX(O$1:O134)+1)</f>
        <v>0</v>
      </c>
      <c r="P135" s="12" t="b">
        <f>IF(ISNUMBER(SEARCH(AD$1,$D135)),MAX(P$1:P134)+1)</f>
        <v>0</v>
      </c>
      <c r="Q135" s="12" t="str">
        <f>'AB Touchpoint System Workbook'!K146</f>
        <v>Client 134</v>
      </c>
      <c r="R135" s="13">
        <f t="shared" si="5"/>
        <v>134</v>
      </c>
      <c r="S135" s="7" t="str">
        <f>IFERROR(VLOOKUP($R135,E:$Q,13,0),"")</f>
        <v/>
      </c>
      <c r="T135" s="7" t="str">
        <f>IFERROR(VLOOKUP($R135,F:$Q,12,0),"")</f>
        <v/>
      </c>
      <c r="U135" s="7" t="str">
        <f>IFERROR(VLOOKUP($R135,G:$Q,11,0),"")</f>
        <v/>
      </c>
      <c r="V135" s="7" t="str">
        <f>IFERROR(VLOOKUP($R135,H:$Q,10,0),"")</f>
        <v/>
      </c>
      <c r="W135" s="7" t="str">
        <f>IFERROR(VLOOKUP($R135,I:$Q,9,0),"")</f>
        <v/>
      </c>
      <c r="X135" s="7" t="str">
        <f>IFERROR(VLOOKUP($R135,J:$Q,8,0),"")</f>
        <v/>
      </c>
      <c r="Y135" s="7" t="str">
        <f>IFERROR(VLOOKUP($R135,K:$Q,7,0),"")</f>
        <v/>
      </c>
      <c r="Z135" s="7" t="str">
        <f>IFERROR(VLOOKUP($R135,L:$Q,6,0),"")</f>
        <v/>
      </c>
      <c r="AA135" s="7" t="str">
        <f>IFERROR(VLOOKUP($R135,M:$Q,5,0),"")</f>
        <v/>
      </c>
      <c r="AB135" s="7" t="str">
        <f>IFERROR(VLOOKUP($R135,N:$Q,4,0),"")</f>
        <v/>
      </c>
      <c r="AC135" s="7" t="str">
        <f>IFERROR(VLOOKUP($R135,O:$Q,3,0),"")</f>
        <v/>
      </c>
      <c r="AD135" s="7" t="str">
        <f>IFERROR(VLOOKUP($R135,P:$Q,2,0),"")</f>
        <v/>
      </c>
    </row>
    <row r="136" spans="1:30" x14ac:dyDescent="0.15">
      <c r="A136" s="9">
        <f>'AB Touchpoint System Workbook'!Z147</f>
        <v>43160</v>
      </c>
      <c r="B136" s="7">
        <f t="shared" si="4"/>
        <v>3</v>
      </c>
      <c r="C136" s="12" t="str">
        <f>IF('AB Touchpoint System Workbook'!J147="A",VLOOKUP($B136,Reference!$A$93:B$104,2,0),IF('AB Touchpoint System Workbook'!J147="b",VLOOKUP($B136,Reference!$A$93:C$104,3,0),""))</f>
        <v/>
      </c>
      <c r="D136" s="12" t="str">
        <f>IF('AB Touchpoint System Workbook'!J147="A",Q136&amp;C136,IF('AB Touchpoint System Workbook'!J147="b",Q136&amp;C136,""))</f>
        <v/>
      </c>
      <c r="E136" s="12" t="b">
        <f>IF(ISNUMBER(SEARCH(S$1,$D136)),MAX(E$1:E135)+1)</f>
        <v>0</v>
      </c>
      <c r="F136" s="12" t="b">
        <f>IF(ISNUMBER(SEARCH(T$1,$D136)),MAX(F$1:F135)+1)</f>
        <v>0</v>
      </c>
      <c r="G136" s="12" t="b">
        <f>IF(ISNUMBER(SEARCH(U$1,$D136)),MAX(G$1:G135)+1)</f>
        <v>0</v>
      </c>
      <c r="H136" s="12" t="b">
        <f>IF(ISNUMBER(SEARCH(V$1,$D136)),MAX(H$1:H135)+1)</f>
        <v>0</v>
      </c>
      <c r="I136" s="12" t="b">
        <f>IF(ISNUMBER(SEARCH(W$1,$D136)),MAX(I$1:I135)+1)</f>
        <v>0</v>
      </c>
      <c r="J136" s="12" t="b">
        <f>IF(ISNUMBER(SEARCH(X$1,$D136)),MAX(J$1:J135)+1)</f>
        <v>0</v>
      </c>
      <c r="K136" s="12" t="b">
        <f>IF(ISNUMBER(SEARCH(Y$1,$D136)),MAX(K$1:K135)+1)</f>
        <v>0</v>
      </c>
      <c r="L136" s="12" t="b">
        <f>IF(ISNUMBER(SEARCH(Z$1,$D136)),MAX(L$1:L135)+1)</f>
        <v>0</v>
      </c>
      <c r="M136" s="12" t="b">
        <f>IF(ISNUMBER(SEARCH(AA$1,$D136)),MAX(M$1:M135)+1)</f>
        <v>0</v>
      </c>
      <c r="N136" s="12" t="b">
        <f>IF(ISNUMBER(SEARCH(AB$1,$D136)),MAX(N$1:N135)+1)</f>
        <v>0</v>
      </c>
      <c r="O136" s="12" t="b">
        <f>IF(ISNUMBER(SEARCH(AC$1,$D136)),MAX(O$1:O135)+1)</f>
        <v>0</v>
      </c>
      <c r="P136" s="12" t="b">
        <f>IF(ISNUMBER(SEARCH(AD$1,$D136)),MAX(P$1:P135)+1)</f>
        <v>0</v>
      </c>
      <c r="Q136" s="12" t="str">
        <f>'AB Touchpoint System Workbook'!K147</f>
        <v>Client 135</v>
      </c>
      <c r="R136" s="13">
        <f t="shared" si="5"/>
        <v>135</v>
      </c>
      <c r="S136" s="7" t="str">
        <f>IFERROR(VLOOKUP($R136,E:$Q,13,0),"")</f>
        <v/>
      </c>
      <c r="T136" s="7" t="str">
        <f>IFERROR(VLOOKUP($R136,F:$Q,12,0),"")</f>
        <v/>
      </c>
      <c r="U136" s="7" t="str">
        <f>IFERROR(VLOOKUP($R136,G:$Q,11,0),"")</f>
        <v/>
      </c>
      <c r="V136" s="7" t="str">
        <f>IFERROR(VLOOKUP($R136,H:$Q,10,0),"")</f>
        <v/>
      </c>
      <c r="W136" s="7" t="str">
        <f>IFERROR(VLOOKUP($R136,I:$Q,9,0),"")</f>
        <v/>
      </c>
      <c r="X136" s="7" t="str">
        <f>IFERROR(VLOOKUP($R136,J:$Q,8,0),"")</f>
        <v/>
      </c>
      <c r="Y136" s="7" t="str">
        <f>IFERROR(VLOOKUP($R136,K:$Q,7,0),"")</f>
        <v/>
      </c>
      <c r="Z136" s="7" t="str">
        <f>IFERROR(VLOOKUP($R136,L:$Q,6,0),"")</f>
        <v/>
      </c>
      <c r="AA136" s="7" t="str">
        <f>IFERROR(VLOOKUP($R136,M:$Q,5,0),"")</f>
        <v/>
      </c>
      <c r="AB136" s="7" t="str">
        <f>IFERROR(VLOOKUP($R136,N:$Q,4,0),"")</f>
        <v/>
      </c>
      <c r="AC136" s="7" t="str">
        <f>IFERROR(VLOOKUP($R136,O:$Q,3,0),"")</f>
        <v/>
      </c>
      <c r="AD136" s="7" t="str">
        <f>IFERROR(VLOOKUP($R136,P:$Q,2,0),"")</f>
        <v/>
      </c>
    </row>
    <row r="137" spans="1:30" x14ac:dyDescent="0.15">
      <c r="A137" s="9">
        <f>'AB Touchpoint System Workbook'!Z148</f>
        <v>43191</v>
      </c>
      <c r="B137" s="7">
        <f t="shared" si="4"/>
        <v>4</v>
      </c>
      <c r="C137" s="12" t="str">
        <f>IF('AB Touchpoint System Workbook'!J148="A",VLOOKUP($B137,Reference!$A$93:B$104,2,0),IF('AB Touchpoint System Workbook'!J148="b",VLOOKUP($B137,Reference!$A$93:C$104,3,0),""))</f>
        <v/>
      </c>
      <c r="D137" s="12" t="str">
        <f>IF('AB Touchpoint System Workbook'!J148="A",Q137&amp;C137,IF('AB Touchpoint System Workbook'!J148="b",Q137&amp;C137,""))</f>
        <v/>
      </c>
      <c r="E137" s="12" t="b">
        <f>IF(ISNUMBER(SEARCH(S$1,$D137)),MAX(E$1:E136)+1)</f>
        <v>0</v>
      </c>
      <c r="F137" s="12" t="b">
        <f>IF(ISNUMBER(SEARCH(T$1,$D137)),MAX(F$1:F136)+1)</f>
        <v>0</v>
      </c>
      <c r="G137" s="12" t="b">
        <f>IF(ISNUMBER(SEARCH(U$1,$D137)),MAX(G$1:G136)+1)</f>
        <v>0</v>
      </c>
      <c r="H137" s="12" t="b">
        <f>IF(ISNUMBER(SEARCH(V$1,$D137)),MAX(H$1:H136)+1)</f>
        <v>0</v>
      </c>
      <c r="I137" s="12" t="b">
        <f>IF(ISNUMBER(SEARCH(W$1,$D137)),MAX(I$1:I136)+1)</f>
        <v>0</v>
      </c>
      <c r="J137" s="12" t="b">
        <f>IF(ISNUMBER(SEARCH(X$1,$D137)),MAX(J$1:J136)+1)</f>
        <v>0</v>
      </c>
      <c r="K137" s="12" t="b">
        <f>IF(ISNUMBER(SEARCH(Y$1,$D137)),MAX(K$1:K136)+1)</f>
        <v>0</v>
      </c>
      <c r="L137" s="12" t="b">
        <f>IF(ISNUMBER(SEARCH(Z$1,$D137)),MAX(L$1:L136)+1)</f>
        <v>0</v>
      </c>
      <c r="M137" s="12" t="b">
        <f>IF(ISNUMBER(SEARCH(AA$1,$D137)),MAX(M$1:M136)+1)</f>
        <v>0</v>
      </c>
      <c r="N137" s="12" t="b">
        <f>IF(ISNUMBER(SEARCH(AB$1,$D137)),MAX(N$1:N136)+1)</f>
        <v>0</v>
      </c>
      <c r="O137" s="12" t="b">
        <f>IF(ISNUMBER(SEARCH(AC$1,$D137)),MAX(O$1:O136)+1)</f>
        <v>0</v>
      </c>
      <c r="P137" s="12" t="b">
        <f>IF(ISNUMBER(SEARCH(AD$1,$D137)),MAX(P$1:P136)+1)</f>
        <v>0</v>
      </c>
      <c r="Q137" s="12" t="str">
        <f>'AB Touchpoint System Workbook'!K148</f>
        <v>Client 136</v>
      </c>
      <c r="R137" s="13">
        <f t="shared" si="5"/>
        <v>136</v>
      </c>
      <c r="S137" s="7" t="str">
        <f>IFERROR(VLOOKUP($R137,E:$Q,13,0),"")</f>
        <v/>
      </c>
      <c r="T137" s="7" t="str">
        <f>IFERROR(VLOOKUP($R137,F:$Q,12,0),"")</f>
        <v/>
      </c>
      <c r="U137" s="7" t="str">
        <f>IFERROR(VLOOKUP($R137,G:$Q,11,0),"")</f>
        <v/>
      </c>
      <c r="V137" s="7" t="str">
        <f>IFERROR(VLOOKUP($R137,H:$Q,10,0),"")</f>
        <v/>
      </c>
      <c r="W137" s="7" t="str">
        <f>IFERROR(VLOOKUP($R137,I:$Q,9,0),"")</f>
        <v/>
      </c>
      <c r="X137" s="7" t="str">
        <f>IFERROR(VLOOKUP($R137,J:$Q,8,0),"")</f>
        <v/>
      </c>
      <c r="Y137" s="7" t="str">
        <f>IFERROR(VLOOKUP($R137,K:$Q,7,0),"")</f>
        <v/>
      </c>
      <c r="Z137" s="7" t="str">
        <f>IFERROR(VLOOKUP($R137,L:$Q,6,0),"")</f>
        <v/>
      </c>
      <c r="AA137" s="7" t="str">
        <f>IFERROR(VLOOKUP($R137,M:$Q,5,0),"")</f>
        <v/>
      </c>
      <c r="AB137" s="7" t="str">
        <f>IFERROR(VLOOKUP($R137,N:$Q,4,0),"")</f>
        <v/>
      </c>
      <c r="AC137" s="7" t="str">
        <f>IFERROR(VLOOKUP($R137,O:$Q,3,0),"")</f>
        <v/>
      </c>
      <c r="AD137" s="7" t="str">
        <f>IFERROR(VLOOKUP($R137,P:$Q,2,0),"")</f>
        <v/>
      </c>
    </row>
    <row r="138" spans="1:30" x14ac:dyDescent="0.15">
      <c r="A138" s="9">
        <f>'AB Touchpoint System Workbook'!Z149</f>
        <v>43221</v>
      </c>
      <c r="B138" s="7">
        <f t="shared" si="4"/>
        <v>5</v>
      </c>
      <c r="C138" s="12" t="str">
        <f>IF('AB Touchpoint System Workbook'!J149="A",VLOOKUP($B138,Reference!$A$93:B$104,2,0),IF('AB Touchpoint System Workbook'!J149="b",VLOOKUP($B138,Reference!$A$93:C$104,3,0),""))</f>
        <v/>
      </c>
      <c r="D138" s="12" t="str">
        <f>IF('AB Touchpoint System Workbook'!J149="A",Q138&amp;C138,IF('AB Touchpoint System Workbook'!J149="b",Q138&amp;C138,""))</f>
        <v/>
      </c>
      <c r="E138" s="12" t="b">
        <f>IF(ISNUMBER(SEARCH(S$1,$D138)),MAX(E$1:E137)+1)</f>
        <v>0</v>
      </c>
      <c r="F138" s="12" t="b">
        <f>IF(ISNUMBER(SEARCH(T$1,$D138)),MAX(F$1:F137)+1)</f>
        <v>0</v>
      </c>
      <c r="G138" s="12" t="b">
        <f>IF(ISNUMBER(SEARCH(U$1,$D138)),MAX(G$1:G137)+1)</f>
        <v>0</v>
      </c>
      <c r="H138" s="12" t="b">
        <f>IF(ISNUMBER(SEARCH(V$1,$D138)),MAX(H$1:H137)+1)</f>
        <v>0</v>
      </c>
      <c r="I138" s="12" t="b">
        <f>IF(ISNUMBER(SEARCH(W$1,$D138)),MAX(I$1:I137)+1)</f>
        <v>0</v>
      </c>
      <c r="J138" s="12" t="b">
        <f>IF(ISNUMBER(SEARCH(X$1,$D138)),MAX(J$1:J137)+1)</f>
        <v>0</v>
      </c>
      <c r="K138" s="12" t="b">
        <f>IF(ISNUMBER(SEARCH(Y$1,$D138)),MAX(K$1:K137)+1)</f>
        <v>0</v>
      </c>
      <c r="L138" s="12" t="b">
        <f>IF(ISNUMBER(SEARCH(Z$1,$D138)),MAX(L$1:L137)+1)</f>
        <v>0</v>
      </c>
      <c r="M138" s="12" t="b">
        <f>IF(ISNUMBER(SEARCH(AA$1,$D138)),MAX(M$1:M137)+1)</f>
        <v>0</v>
      </c>
      <c r="N138" s="12" t="b">
        <f>IF(ISNUMBER(SEARCH(AB$1,$D138)),MAX(N$1:N137)+1)</f>
        <v>0</v>
      </c>
      <c r="O138" s="12" t="b">
        <f>IF(ISNUMBER(SEARCH(AC$1,$D138)),MAX(O$1:O137)+1)</f>
        <v>0</v>
      </c>
      <c r="P138" s="12" t="b">
        <f>IF(ISNUMBER(SEARCH(AD$1,$D138)),MAX(P$1:P137)+1)</f>
        <v>0</v>
      </c>
      <c r="Q138" s="12" t="str">
        <f>'AB Touchpoint System Workbook'!K149</f>
        <v>Client 137</v>
      </c>
      <c r="R138" s="13">
        <f t="shared" si="5"/>
        <v>137</v>
      </c>
      <c r="S138" s="7" t="str">
        <f>IFERROR(VLOOKUP($R138,E:$Q,13,0),"")</f>
        <v/>
      </c>
      <c r="T138" s="7" t="str">
        <f>IFERROR(VLOOKUP($R138,F:$Q,12,0),"")</f>
        <v/>
      </c>
      <c r="U138" s="7" t="str">
        <f>IFERROR(VLOOKUP($R138,G:$Q,11,0),"")</f>
        <v/>
      </c>
      <c r="V138" s="7" t="str">
        <f>IFERROR(VLOOKUP($R138,H:$Q,10,0),"")</f>
        <v/>
      </c>
      <c r="W138" s="7" t="str">
        <f>IFERROR(VLOOKUP($R138,I:$Q,9,0),"")</f>
        <v/>
      </c>
      <c r="X138" s="7" t="str">
        <f>IFERROR(VLOOKUP($R138,J:$Q,8,0),"")</f>
        <v/>
      </c>
      <c r="Y138" s="7" t="str">
        <f>IFERROR(VLOOKUP($R138,K:$Q,7,0),"")</f>
        <v/>
      </c>
      <c r="Z138" s="7" t="str">
        <f>IFERROR(VLOOKUP($R138,L:$Q,6,0),"")</f>
        <v/>
      </c>
      <c r="AA138" s="7" t="str">
        <f>IFERROR(VLOOKUP($R138,M:$Q,5,0),"")</f>
        <v/>
      </c>
      <c r="AB138" s="7" t="str">
        <f>IFERROR(VLOOKUP($R138,N:$Q,4,0),"")</f>
        <v/>
      </c>
      <c r="AC138" s="7" t="str">
        <f>IFERROR(VLOOKUP($R138,O:$Q,3,0),"")</f>
        <v/>
      </c>
      <c r="AD138" s="7" t="str">
        <f>IFERROR(VLOOKUP($R138,P:$Q,2,0),"")</f>
        <v/>
      </c>
    </row>
    <row r="139" spans="1:30" x14ac:dyDescent="0.15">
      <c r="A139" s="9">
        <f>'AB Touchpoint System Workbook'!Z150</f>
        <v>43252</v>
      </c>
      <c r="B139" s="7">
        <f t="shared" si="4"/>
        <v>6</v>
      </c>
      <c r="C139" s="12" t="str">
        <f>IF('AB Touchpoint System Workbook'!J150="A",VLOOKUP($B139,Reference!$A$93:B$104,2,0),IF('AB Touchpoint System Workbook'!J150="b",VLOOKUP($B139,Reference!$A$93:C$104,3,0),""))</f>
        <v/>
      </c>
      <c r="D139" s="12" t="str">
        <f>IF('AB Touchpoint System Workbook'!J150="A",Q139&amp;C139,IF('AB Touchpoint System Workbook'!J150="b",Q139&amp;C139,""))</f>
        <v/>
      </c>
      <c r="E139" s="12" t="b">
        <f>IF(ISNUMBER(SEARCH(S$1,$D139)),MAX(E$1:E138)+1)</f>
        <v>0</v>
      </c>
      <c r="F139" s="12" t="b">
        <f>IF(ISNUMBER(SEARCH(T$1,$D139)),MAX(F$1:F138)+1)</f>
        <v>0</v>
      </c>
      <c r="G139" s="12" t="b">
        <f>IF(ISNUMBER(SEARCH(U$1,$D139)),MAX(G$1:G138)+1)</f>
        <v>0</v>
      </c>
      <c r="H139" s="12" t="b">
        <f>IF(ISNUMBER(SEARCH(V$1,$D139)),MAX(H$1:H138)+1)</f>
        <v>0</v>
      </c>
      <c r="I139" s="12" t="b">
        <f>IF(ISNUMBER(SEARCH(W$1,$D139)),MAX(I$1:I138)+1)</f>
        <v>0</v>
      </c>
      <c r="J139" s="12" t="b">
        <f>IF(ISNUMBER(SEARCH(X$1,$D139)),MAX(J$1:J138)+1)</f>
        <v>0</v>
      </c>
      <c r="K139" s="12" t="b">
        <f>IF(ISNUMBER(SEARCH(Y$1,$D139)),MAX(K$1:K138)+1)</f>
        <v>0</v>
      </c>
      <c r="L139" s="12" t="b">
        <f>IF(ISNUMBER(SEARCH(Z$1,$D139)),MAX(L$1:L138)+1)</f>
        <v>0</v>
      </c>
      <c r="M139" s="12" t="b">
        <f>IF(ISNUMBER(SEARCH(AA$1,$D139)),MAX(M$1:M138)+1)</f>
        <v>0</v>
      </c>
      <c r="N139" s="12" t="b">
        <f>IF(ISNUMBER(SEARCH(AB$1,$D139)),MAX(N$1:N138)+1)</f>
        <v>0</v>
      </c>
      <c r="O139" s="12" t="b">
        <f>IF(ISNUMBER(SEARCH(AC$1,$D139)),MAX(O$1:O138)+1)</f>
        <v>0</v>
      </c>
      <c r="P139" s="12" t="b">
        <f>IF(ISNUMBER(SEARCH(AD$1,$D139)),MAX(P$1:P138)+1)</f>
        <v>0</v>
      </c>
      <c r="Q139" s="12" t="str">
        <f>'AB Touchpoint System Workbook'!K150</f>
        <v>Client 138</v>
      </c>
      <c r="R139" s="13">
        <f t="shared" si="5"/>
        <v>138</v>
      </c>
      <c r="S139" s="7" t="str">
        <f>IFERROR(VLOOKUP($R139,E:$Q,13,0),"")</f>
        <v/>
      </c>
      <c r="T139" s="7" t="str">
        <f>IFERROR(VLOOKUP($R139,F:$Q,12,0),"")</f>
        <v/>
      </c>
      <c r="U139" s="7" t="str">
        <f>IFERROR(VLOOKUP($R139,G:$Q,11,0),"")</f>
        <v/>
      </c>
      <c r="V139" s="7" t="str">
        <f>IFERROR(VLOOKUP($R139,H:$Q,10,0),"")</f>
        <v/>
      </c>
      <c r="W139" s="7" t="str">
        <f>IFERROR(VLOOKUP($R139,I:$Q,9,0),"")</f>
        <v/>
      </c>
      <c r="X139" s="7" t="str">
        <f>IFERROR(VLOOKUP($R139,J:$Q,8,0),"")</f>
        <v/>
      </c>
      <c r="Y139" s="7" t="str">
        <f>IFERROR(VLOOKUP($R139,K:$Q,7,0),"")</f>
        <v/>
      </c>
      <c r="Z139" s="7" t="str">
        <f>IFERROR(VLOOKUP($R139,L:$Q,6,0),"")</f>
        <v/>
      </c>
      <c r="AA139" s="7" t="str">
        <f>IFERROR(VLOOKUP($R139,M:$Q,5,0),"")</f>
        <v/>
      </c>
      <c r="AB139" s="7" t="str">
        <f>IFERROR(VLOOKUP($R139,N:$Q,4,0),"")</f>
        <v/>
      </c>
      <c r="AC139" s="7" t="str">
        <f>IFERROR(VLOOKUP($R139,O:$Q,3,0),"")</f>
        <v/>
      </c>
      <c r="AD139" s="7" t="str">
        <f>IFERROR(VLOOKUP($R139,P:$Q,2,0),"")</f>
        <v/>
      </c>
    </row>
    <row r="140" spans="1:30" x14ac:dyDescent="0.15">
      <c r="A140" s="9">
        <f>'AB Touchpoint System Workbook'!Z151</f>
        <v>43282</v>
      </c>
      <c r="B140" s="7">
        <f t="shared" si="4"/>
        <v>7</v>
      </c>
      <c r="C140" s="12" t="str">
        <f>IF('AB Touchpoint System Workbook'!J151="A",VLOOKUP($B140,Reference!$A$93:B$104,2,0),IF('AB Touchpoint System Workbook'!J151="b",VLOOKUP($B140,Reference!$A$93:C$104,3,0),""))</f>
        <v/>
      </c>
      <c r="D140" s="12" t="str">
        <f>IF('AB Touchpoint System Workbook'!J151="A",Q140&amp;C140,IF('AB Touchpoint System Workbook'!J151="b",Q140&amp;C140,""))</f>
        <v/>
      </c>
      <c r="E140" s="12" t="b">
        <f>IF(ISNUMBER(SEARCH(S$1,$D140)),MAX(E$1:E139)+1)</f>
        <v>0</v>
      </c>
      <c r="F140" s="12" t="b">
        <f>IF(ISNUMBER(SEARCH(T$1,$D140)),MAX(F$1:F139)+1)</f>
        <v>0</v>
      </c>
      <c r="G140" s="12" t="b">
        <f>IF(ISNUMBER(SEARCH(U$1,$D140)),MAX(G$1:G139)+1)</f>
        <v>0</v>
      </c>
      <c r="H140" s="12" t="b">
        <f>IF(ISNUMBER(SEARCH(V$1,$D140)),MAX(H$1:H139)+1)</f>
        <v>0</v>
      </c>
      <c r="I140" s="12" t="b">
        <f>IF(ISNUMBER(SEARCH(W$1,$D140)),MAX(I$1:I139)+1)</f>
        <v>0</v>
      </c>
      <c r="J140" s="12" t="b">
        <f>IF(ISNUMBER(SEARCH(X$1,$D140)),MAX(J$1:J139)+1)</f>
        <v>0</v>
      </c>
      <c r="K140" s="12" t="b">
        <f>IF(ISNUMBER(SEARCH(Y$1,$D140)),MAX(K$1:K139)+1)</f>
        <v>0</v>
      </c>
      <c r="L140" s="12" t="b">
        <f>IF(ISNUMBER(SEARCH(Z$1,$D140)),MAX(L$1:L139)+1)</f>
        <v>0</v>
      </c>
      <c r="M140" s="12" t="b">
        <f>IF(ISNUMBER(SEARCH(AA$1,$D140)),MAX(M$1:M139)+1)</f>
        <v>0</v>
      </c>
      <c r="N140" s="12" t="b">
        <f>IF(ISNUMBER(SEARCH(AB$1,$D140)),MAX(N$1:N139)+1)</f>
        <v>0</v>
      </c>
      <c r="O140" s="12" t="b">
        <f>IF(ISNUMBER(SEARCH(AC$1,$D140)),MAX(O$1:O139)+1)</f>
        <v>0</v>
      </c>
      <c r="P140" s="12" t="b">
        <f>IF(ISNUMBER(SEARCH(AD$1,$D140)),MAX(P$1:P139)+1)</f>
        <v>0</v>
      </c>
      <c r="Q140" s="12" t="str">
        <f>'AB Touchpoint System Workbook'!K151</f>
        <v>Client 139</v>
      </c>
      <c r="R140" s="13">
        <f t="shared" si="5"/>
        <v>139</v>
      </c>
      <c r="S140" s="7" t="str">
        <f>IFERROR(VLOOKUP($R140,E:$Q,13,0),"")</f>
        <v/>
      </c>
      <c r="T140" s="7" t="str">
        <f>IFERROR(VLOOKUP($R140,F:$Q,12,0),"")</f>
        <v/>
      </c>
      <c r="U140" s="7" t="str">
        <f>IFERROR(VLOOKUP($R140,G:$Q,11,0),"")</f>
        <v/>
      </c>
      <c r="V140" s="7" t="str">
        <f>IFERROR(VLOOKUP($R140,H:$Q,10,0),"")</f>
        <v/>
      </c>
      <c r="W140" s="7" t="str">
        <f>IFERROR(VLOOKUP($R140,I:$Q,9,0),"")</f>
        <v/>
      </c>
      <c r="X140" s="7" t="str">
        <f>IFERROR(VLOOKUP($R140,J:$Q,8,0),"")</f>
        <v/>
      </c>
      <c r="Y140" s="7" t="str">
        <f>IFERROR(VLOOKUP($R140,K:$Q,7,0),"")</f>
        <v/>
      </c>
      <c r="Z140" s="7" t="str">
        <f>IFERROR(VLOOKUP($R140,L:$Q,6,0),"")</f>
        <v/>
      </c>
      <c r="AA140" s="7" t="str">
        <f>IFERROR(VLOOKUP($R140,M:$Q,5,0),"")</f>
        <v/>
      </c>
      <c r="AB140" s="7" t="str">
        <f>IFERROR(VLOOKUP($R140,N:$Q,4,0),"")</f>
        <v/>
      </c>
      <c r="AC140" s="7" t="str">
        <f>IFERROR(VLOOKUP($R140,O:$Q,3,0),"")</f>
        <v/>
      </c>
      <c r="AD140" s="7" t="str">
        <f>IFERROR(VLOOKUP($R140,P:$Q,2,0),"")</f>
        <v/>
      </c>
    </row>
    <row r="141" spans="1:30" x14ac:dyDescent="0.15">
      <c r="A141" s="9">
        <f>'AB Touchpoint System Workbook'!Z152</f>
        <v>43313</v>
      </c>
      <c r="B141" s="7">
        <f t="shared" si="4"/>
        <v>8</v>
      </c>
      <c r="C141" s="12" t="str">
        <f>IF('AB Touchpoint System Workbook'!J152="A",VLOOKUP($B141,Reference!$A$93:B$104,2,0),IF('AB Touchpoint System Workbook'!J152="b",VLOOKUP($B141,Reference!$A$93:C$104,3,0),""))</f>
        <v/>
      </c>
      <c r="D141" s="12" t="str">
        <f>IF('AB Touchpoint System Workbook'!J152="A",Q141&amp;C141,IF('AB Touchpoint System Workbook'!J152="b",Q141&amp;C141,""))</f>
        <v/>
      </c>
      <c r="E141" s="12" t="b">
        <f>IF(ISNUMBER(SEARCH(S$1,$D141)),MAX(E$1:E140)+1)</f>
        <v>0</v>
      </c>
      <c r="F141" s="12" t="b">
        <f>IF(ISNUMBER(SEARCH(T$1,$D141)),MAX(F$1:F140)+1)</f>
        <v>0</v>
      </c>
      <c r="G141" s="12" t="b">
        <f>IF(ISNUMBER(SEARCH(U$1,$D141)),MAX(G$1:G140)+1)</f>
        <v>0</v>
      </c>
      <c r="H141" s="12" t="b">
        <f>IF(ISNUMBER(SEARCH(V$1,$D141)),MAX(H$1:H140)+1)</f>
        <v>0</v>
      </c>
      <c r="I141" s="12" t="b">
        <f>IF(ISNUMBER(SEARCH(W$1,$D141)),MAX(I$1:I140)+1)</f>
        <v>0</v>
      </c>
      <c r="J141" s="12" t="b">
        <f>IF(ISNUMBER(SEARCH(X$1,$D141)),MAX(J$1:J140)+1)</f>
        <v>0</v>
      </c>
      <c r="K141" s="12" t="b">
        <f>IF(ISNUMBER(SEARCH(Y$1,$D141)),MAX(K$1:K140)+1)</f>
        <v>0</v>
      </c>
      <c r="L141" s="12" t="b">
        <f>IF(ISNUMBER(SEARCH(Z$1,$D141)),MAX(L$1:L140)+1)</f>
        <v>0</v>
      </c>
      <c r="M141" s="12" t="b">
        <f>IF(ISNUMBER(SEARCH(AA$1,$D141)),MAX(M$1:M140)+1)</f>
        <v>0</v>
      </c>
      <c r="N141" s="12" t="b">
        <f>IF(ISNUMBER(SEARCH(AB$1,$D141)),MAX(N$1:N140)+1)</f>
        <v>0</v>
      </c>
      <c r="O141" s="12" t="b">
        <f>IF(ISNUMBER(SEARCH(AC$1,$D141)),MAX(O$1:O140)+1)</f>
        <v>0</v>
      </c>
      <c r="P141" s="12" t="b">
        <f>IF(ISNUMBER(SEARCH(AD$1,$D141)),MAX(P$1:P140)+1)</f>
        <v>0</v>
      </c>
      <c r="Q141" s="12" t="str">
        <f>'AB Touchpoint System Workbook'!K152</f>
        <v>Client 140</v>
      </c>
      <c r="R141" s="13">
        <f t="shared" si="5"/>
        <v>140</v>
      </c>
      <c r="S141" s="7" t="str">
        <f>IFERROR(VLOOKUP($R141,E:$Q,13,0),"")</f>
        <v/>
      </c>
      <c r="T141" s="7" t="str">
        <f>IFERROR(VLOOKUP($R141,F:$Q,12,0),"")</f>
        <v/>
      </c>
      <c r="U141" s="7" t="str">
        <f>IFERROR(VLOOKUP($R141,G:$Q,11,0),"")</f>
        <v/>
      </c>
      <c r="V141" s="7" t="str">
        <f>IFERROR(VLOOKUP($R141,H:$Q,10,0),"")</f>
        <v/>
      </c>
      <c r="W141" s="7" t="str">
        <f>IFERROR(VLOOKUP($R141,I:$Q,9,0),"")</f>
        <v/>
      </c>
      <c r="X141" s="7" t="str">
        <f>IFERROR(VLOOKUP($R141,J:$Q,8,0),"")</f>
        <v/>
      </c>
      <c r="Y141" s="7" t="str">
        <f>IFERROR(VLOOKUP($R141,K:$Q,7,0),"")</f>
        <v/>
      </c>
      <c r="Z141" s="7" t="str">
        <f>IFERROR(VLOOKUP($R141,L:$Q,6,0),"")</f>
        <v/>
      </c>
      <c r="AA141" s="7" t="str">
        <f>IFERROR(VLOOKUP($R141,M:$Q,5,0),"")</f>
        <v/>
      </c>
      <c r="AB141" s="7" t="str">
        <f>IFERROR(VLOOKUP($R141,N:$Q,4,0),"")</f>
        <v/>
      </c>
      <c r="AC141" s="7" t="str">
        <f>IFERROR(VLOOKUP($R141,O:$Q,3,0),"")</f>
        <v/>
      </c>
      <c r="AD141" s="7" t="str">
        <f>IFERROR(VLOOKUP($R141,P:$Q,2,0),"")</f>
        <v/>
      </c>
    </row>
    <row r="142" spans="1:30" x14ac:dyDescent="0.15">
      <c r="A142" s="9">
        <f>'AB Touchpoint System Workbook'!Z153</f>
        <v>43344</v>
      </c>
      <c r="B142" s="7">
        <f t="shared" si="4"/>
        <v>9</v>
      </c>
      <c r="C142" s="12" t="str">
        <f>IF('AB Touchpoint System Workbook'!J153="A",VLOOKUP($B142,Reference!$A$93:B$104,2,0),IF('AB Touchpoint System Workbook'!J153="b",VLOOKUP($B142,Reference!$A$93:C$104,3,0),""))</f>
        <v/>
      </c>
      <c r="D142" s="12" t="str">
        <f>IF('AB Touchpoint System Workbook'!J153="A",Q142&amp;C142,IF('AB Touchpoint System Workbook'!J153="b",Q142&amp;C142,""))</f>
        <v/>
      </c>
      <c r="E142" s="12" t="b">
        <f>IF(ISNUMBER(SEARCH(S$1,$D142)),MAX(E$1:E141)+1)</f>
        <v>0</v>
      </c>
      <c r="F142" s="12" t="b">
        <f>IF(ISNUMBER(SEARCH(T$1,$D142)),MAX(F$1:F141)+1)</f>
        <v>0</v>
      </c>
      <c r="G142" s="12" t="b">
        <f>IF(ISNUMBER(SEARCH(U$1,$D142)),MAX(G$1:G141)+1)</f>
        <v>0</v>
      </c>
      <c r="H142" s="12" t="b">
        <f>IF(ISNUMBER(SEARCH(V$1,$D142)),MAX(H$1:H141)+1)</f>
        <v>0</v>
      </c>
      <c r="I142" s="12" t="b">
        <f>IF(ISNUMBER(SEARCH(W$1,$D142)),MAX(I$1:I141)+1)</f>
        <v>0</v>
      </c>
      <c r="J142" s="12" t="b">
        <f>IF(ISNUMBER(SEARCH(X$1,$D142)),MAX(J$1:J141)+1)</f>
        <v>0</v>
      </c>
      <c r="K142" s="12" t="b">
        <f>IF(ISNUMBER(SEARCH(Y$1,$D142)),MAX(K$1:K141)+1)</f>
        <v>0</v>
      </c>
      <c r="L142" s="12" t="b">
        <f>IF(ISNUMBER(SEARCH(Z$1,$D142)),MAX(L$1:L141)+1)</f>
        <v>0</v>
      </c>
      <c r="M142" s="12" t="b">
        <f>IF(ISNUMBER(SEARCH(AA$1,$D142)),MAX(M$1:M141)+1)</f>
        <v>0</v>
      </c>
      <c r="N142" s="12" t="b">
        <f>IF(ISNUMBER(SEARCH(AB$1,$D142)),MAX(N$1:N141)+1)</f>
        <v>0</v>
      </c>
      <c r="O142" s="12" t="b">
        <f>IF(ISNUMBER(SEARCH(AC$1,$D142)),MAX(O$1:O141)+1)</f>
        <v>0</v>
      </c>
      <c r="P142" s="12" t="b">
        <f>IF(ISNUMBER(SEARCH(AD$1,$D142)),MAX(P$1:P141)+1)</f>
        <v>0</v>
      </c>
      <c r="Q142" s="12" t="str">
        <f>'AB Touchpoint System Workbook'!K153</f>
        <v>Client 141</v>
      </c>
      <c r="R142" s="13">
        <f t="shared" si="5"/>
        <v>141</v>
      </c>
      <c r="S142" s="7" t="str">
        <f>IFERROR(VLOOKUP($R142,E:$Q,13,0),"")</f>
        <v/>
      </c>
      <c r="T142" s="7" t="str">
        <f>IFERROR(VLOOKUP($R142,F:$Q,12,0),"")</f>
        <v/>
      </c>
      <c r="U142" s="7" t="str">
        <f>IFERROR(VLOOKUP($R142,G:$Q,11,0),"")</f>
        <v/>
      </c>
      <c r="V142" s="7" t="str">
        <f>IFERROR(VLOOKUP($R142,H:$Q,10,0),"")</f>
        <v/>
      </c>
      <c r="W142" s="7" t="str">
        <f>IFERROR(VLOOKUP($R142,I:$Q,9,0),"")</f>
        <v/>
      </c>
      <c r="X142" s="7" t="str">
        <f>IFERROR(VLOOKUP($R142,J:$Q,8,0),"")</f>
        <v/>
      </c>
      <c r="Y142" s="7" t="str">
        <f>IFERROR(VLOOKUP($R142,K:$Q,7,0),"")</f>
        <v/>
      </c>
      <c r="Z142" s="7" t="str">
        <f>IFERROR(VLOOKUP($R142,L:$Q,6,0),"")</f>
        <v/>
      </c>
      <c r="AA142" s="7" t="str">
        <f>IFERROR(VLOOKUP($R142,M:$Q,5,0),"")</f>
        <v/>
      </c>
      <c r="AB142" s="7" t="str">
        <f>IFERROR(VLOOKUP($R142,N:$Q,4,0),"")</f>
        <v/>
      </c>
      <c r="AC142" s="7" t="str">
        <f>IFERROR(VLOOKUP($R142,O:$Q,3,0),"")</f>
        <v/>
      </c>
      <c r="AD142" s="7" t="str">
        <f>IFERROR(VLOOKUP($R142,P:$Q,2,0),"")</f>
        <v/>
      </c>
    </row>
    <row r="143" spans="1:30" x14ac:dyDescent="0.15">
      <c r="A143" s="9">
        <f>'AB Touchpoint System Workbook'!Z154</f>
        <v>43374</v>
      </c>
      <c r="B143" s="7">
        <f t="shared" si="4"/>
        <v>10</v>
      </c>
      <c r="C143" s="12" t="str">
        <f>IF('AB Touchpoint System Workbook'!J154="A",VLOOKUP($B143,Reference!$A$93:B$104,2,0),IF('AB Touchpoint System Workbook'!J154="b",VLOOKUP($B143,Reference!$A$93:C$104,3,0),""))</f>
        <v/>
      </c>
      <c r="D143" s="12" t="str">
        <f>IF('AB Touchpoint System Workbook'!J154="A",Q143&amp;C143,IF('AB Touchpoint System Workbook'!J154="b",Q143&amp;C143,""))</f>
        <v/>
      </c>
      <c r="E143" s="12" t="b">
        <f>IF(ISNUMBER(SEARCH(S$1,$D143)),MAX(E$1:E142)+1)</f>
        <v>0</v>
      </c>
      <c r="F143" s="12" t="b">
        <f>IF(ISNUMBER(SEARCH(T$1,$D143)),MAX(F$1:F142)+1)</f>
        <v>0</v>
      </c>
      <c r="G143" s="12" t="b">
        <f>IF(ISNUMBER(SEARCH(U$1,$D143)),MAX(G$1:G142)+1)</f>
        <v>0</v>
      </c>
      <c r="H143" s="12" t="b">
        <f>IF(ISNUMBER(SEARCH(V$1,$D143)),MAX(H$1:H142)+1)</f>
        <v>0</v>
      </c>
      <c r="I143" s="12" t="b">
        <f>IF(ISNUMBER(SEARCH(W$1,$D143)),MAX(I$1:I142)+1)</f>
        <v>0</v>
      </c>
      <c r="J143" s="12" t="b">
        <f>IF(ISNUMBER(SEARCH(X$1,$D143)),MAX(J$1:J142)+1)</f>
        <v>0</v>
      </c>
      <c r="K143" s="12" t="b">
        <f>IF(ISNUMBER(SEARCH(Y$1,$D143)),MAX(K$1:K142)+1)</f>
        <v>0</v>
      </c>
      <c r="L143" s="12" t="b">
        <f>IF(ISNUMBER(SEARCH(Z$1,$D143)),MAX(L$1:L142)+1)</f>
        <v>0</v>
      </c>
      <c r="M143" s="12" t="b">
        <f>IF(ISNUMBER(SEARCH(AA$1,$D143)),MAX(M$1:M142)+1)</f>
        <v>0</v>
      </c>
      <c r="N143" s="12" t="b">
        <f>IF(ISNUMBER(SEARCH(AB$1,$D143)),MAX(N$1:N142)+1)</f>
        <v>0</v>
      </c>
      <c r="O143" s="12" t="b">
        <f>IF(ISNUMBER(SEARCH(AC$1,$D143)),MAX(O$1:O142)+1)</f>
        <v>0</v>
      </c>
      <c r="P143" s="12" t="b">
        <f>IF(ISNUMBER(SEARCH(AD$1,$D143)),MAX(P$1:P142)+1)</f>
        <v>0</v>
      </c>
      <c r="Q143" s="12" t="str">
        <f>'AB Touchpoint System Workbook'!K154</f>
        <v>Client 142</v>
      </c>
      <c r="R143" s="13">
        <f t="shared" si="5"/>
        <v>142</v>
      </c>
      <c r="S143" s="7" t="str">
        <f>IFERROR(VLOOKUP($R143,E:$Q,13,0),"")</f>
        <v/>
      </c>
      <c r="T143" s="7" t="str">
        <f>IFERROR(VLOOKUP($R143,F:$Q,12,0),"")</f>
        <v/>
      </c>
      <c r="U143" s="7" t="str">
        <f>IFERROR(VLOOKUP($R143,G:$Q,11,0),"")</f>
        <v/>
      </c>
      <c r="V143" s="7" t="str">
        <f>IFERROR(VLOOKUP($R143,H:$Q,10,0),"")</f>
        <v/>
      </c>
      <c r="W143" s="7" t="str">
        <f>IFERROR(VLOOKUP($R143,I:$Q,9,0),"")</f>
        <v/>
      </c>
      <c r="X143" s="7" t="str">
        <f>IFERROR(VLOOKUP($R143,J:$Q,8,0),"")</f>
        <v/>
      </c>
      <c r="Y143" s="7" t="str">
        <f>IFERROR(VLOOKUP($R143,K:$Q,7,0),"")</f>
        <v/>
      </c>
      <c r="Z143" s="7" t="str">
        <f>IFERROR(VLOOKUP($R143,L:$Q,6,0),"")</f>
        <v/>
      </c>
      <c r="AA143" s="7" t="str">
        <f>IFERROR(VLOOKUP($R143,M:$Q,5,0),"")</f>
        <v/>
      </c>
      <c r="AB143" s="7" t="str">
        <f>IFERROR(VLOOKUP($R143,N:$Q,4,0),"")</f>
        <v/>
      </c>
      <c r="AC143" s="7" t="str">
        <f>IFERROR(VLOOKUP($R143,O:$Q,3,0),"")</f>
        <v/>
      </c>
      <c r="AD143" s="7" t="str">
        <f>IFERROR(VLOOKUP($R143,P:$Q,2,0),"")</f>
        <v/>
      </c>
    </row>
    <row r="144" spans="1:30" x14ac:dyDescent="0.15">
      <c r="A144" s="9">
        <f>'AB Touchpoint System Workbook'!Z155</f>
        <v>43405</v>
      </c>
      <c r="B144" s="7">
        <f t="shared" si="4"/>
        <v>11</v>
      </c>
      <c r="C144" s="12" t="str">
        <f>IF('AB Touchpoint System Workbook'!J155="A",VLOOKUP($B144,Reference!$A$93:B$104,2,0),IF('AB Touchpoint System Workbook'!J155="b",VLOOKUP($B144,Reference!$A$93:C$104,3,0),""))</f>
        <v/>
      </c>
      <c r="D144" s="12" t="str">
        <f>IF('AB Touchpoint System Workbook'!J155="A",Q144&amp;C144,IF('AB Touchpoint System Workbook'!J155="b",Q144&amp;C144,""))</f>
        <v/>
      </c>
      <c r="E144" s="12" t="b">
        <f>IF(ISNUMBER(SEARCH(S$1,$D144)),MAX(E$1:E143)+1)</f>
        <v>0</v>
      </c>
      <c r="F144" s="12" t="b">
        <f>IF(ISNUMBER(SEARCH(T$1,$D144)),MAX(F$1:F143)+1)</f>
        <v>0</v>
      </c>
      <c r="G144" s="12" t="b">
        <f>IF(ISNUMBER(SEARCH(U$1,$D144)),MAX(G$1:G143)+1)</f>
        <v>0</v>
      </c>
      <c r="H144" s="12" t="b">
        <f>IF(ISNUMBER(SEARCH(V$1,$D144)),MAX(H$1:H143)+1)</f>
        <v>0</v>
      </c>
      <c r="I144" s="12" t="b">
        <f>IF(ISNUMBER(SEARCH(W$1,$D144)),MAX(I$1:I143)+1)</f>
        <v>0</v>
      </c>
      <c r="J144" s="12" t="b">
        <f>IF(ISNUMBER(SEARCH(X$1,$D144)),MAX(J$1:J143)+1)</f>
        <v>0</v>
      </c>
      <c r="K144" s="12" t="b">
        <f>IF(ISNUMBER(SEARCH(Y$1,$D144)),MAX(K$1:K143)+1)</f>
        <v>0</v>
      </c>
      <c r="L144" s="12" t="b">
        <f>IF(ISNUMBER(SEARCH(Z$1,$D144)),MAX(L$1:L143)+1)</f>
        <v>0</v>
      </c>
      <c r="M144" s="12" t="b">
        <f>IF(ISNUMBER(SEARCH(AA$1,$D144)),MAX(M$1:M143)+1)</f>
        <v>0</v>
      </c>
      <c r="N144" s="12" t="b">
        <f>IF(ISNUMBER(SEARCH(AB$1,$D144)),MAX(N$1:N143)+1)</f>
        <v>0</v>
      </c>
      <c r="O144" s="12" t="b">
        <f>IF(ISNUMBER(SEARCH(AC$1,$D144)),MAX(O$1:O143)+1)</f>
        <v>0</v>
      </c>
      <c r="P144" s="12" t="b">
        <f>IF(ISNUMBER(SEARCH(AD$1,$D144)),MAX(P$1:P143)+1)</f>
        <v>0</v>
      </c>
      <c r="Q144" s="12" t="str">
        <f>'AB Touchpoint System Workbook'!K155</f>
        <v>Client 143</v>
      </c>
      <c r="R144" s="13">
        <f t="shared" si="5"/>
        <v>143</v>
      </c>
      <c r="S144" s="7" t="str">
        <f>IFERROR(VLOOKUP($R144,E:$Q,13,0),"")</f>
        <v/>
      </c>
      <c r="T144" s="7" t="str">
        <f>IFERROR(VLOOKUP($R144,F:$Q,12,0),"")</f>
        <v/>
      </c>
      <c r="U144" s="7" t="str">
        <f>IFERROR(VLOOKUP($R144,G:$Q,11,0),"")</f>
        <v/>
      </c>
      <c r="V144" s="7" t="str">
        <f>IFERROR(VLOOKUP($R144,H:$Q,10,0),"")</f>
        <v/>
      </c>
      <c r="W144" s="7" t="str">
        <f>IFERROR(VLOOKUP($R144,I:$Q,9,0),"")</f>
        <v/>
      </c>
      <c r="X144" s="7" t="str">
        <f>IFERROR(VLOOKUP($R144,J:$Q,8,0),"")</f>
        <v/>
      </c>
      <c r="Y144" s="7" t="str">
        <f>IFERROR(VLOOKUP($R144,K:$Q,7,0),"")</f>
        <v/>
      </c>
      <c r="Z144" s="7" t="str">
        <f>IFERROR(VLOOKUP($R144,L:$Q,6,0),"")</f>
        <v/>
      </c>
      <c r="AA144" s="7" t="str">
        <f>IFERROR(VLOOKUP($R144,M:$Q,5,0),"")</f>
        <v/>
      </c>
      <c r="AB144" s="7" t="str">
        <f>IFERROR(VLOOKUP($R144,N:$Q,4,0),"")</f>
        <v/>
      </c>
      <c r="AC144" s="7" t="str">
        <f>IFERROR(VLOOKUP($R144,O:$Q,3,0),"")</f>
        <v/>
      </c>
      <c r="AD144" s="7" t="str">
        <f>IFERROR(VLOOKUP($R144,P:$Q,2,0),"")</f>
        <v/>
      </c>
    </row>
    <row r="145" spans="1:30" x14ac:dyDescent="0.15">
      <c r="A145" s="9">
        <f>'AB Touchpoint System Workbook'!Z156</f>
        <v>43435</v>
      </c>
      <c r="B145" s="7">
        <f t="shared" si="4"/>
        <v>12</v>
      </c>
      <c r="C145" s="12" t="str">
        <f>IF('AB Touchpoint System Workbook'!J156="A",VLOOKUP($B145,Reference!$A$93:B$104,2,0),IF('AB Touchpoint System Workbook'!J156="b",VLOOKUP($B145,Reference!$A$93:C$104,3,0),""))</f>
        <v/>
      </c>
      <c r="D145" s="12" t="str">
        <f>IF('AB Touchpoint System Workbook'!J156="A",Q145&amp;C145,IF('AB Touchpoint System Workbook'!J156="b",Q145&amp;C145,""))</f>
        <v/>
      </c>
      <c r="E145" s="12" t="b">
        <f>IF(ISNUMBER(SEARCH(S$1,$D145)),MAX(E$1:E144)+1)</f>
        <v>0</v>
      </c>
      <c r="F145" s="12" t="b">
        <f>IF(ISNUMBER(SEARCH(T$1,$D145)),MAX(F$1:F144)+1)</f>
        <v>0</v>
      </c>
      <c r="G145" s="12" t="b">
        <f>IF(ISNUMBER(SEARCH(U$1,$D145)),MAX(G$1:G144)+1)</f>
        <v>0</v>
      </c>
      <c r="H145" s="12" t="b">
        <f>IF(ISNUMBER(SEARCH(V$1,$D145)),MAX(H$1:H144)+1)</f>
        <v>0</v>
      </c>
      <c r="I145" s="12" t="b">
        <f>IF(ISNUMBER(SEARCH(W$1,$D145)),MAX(I$1:I144)+1)</f>
        <v>0</v>
      </c>
      <c r="J145" s="12" t="b">
        <f>IF(ISNUMBER(SEARCH(X$1,$D145)),MAX(J$1:J144)+1)</f>
        <v>0</v>
      </c>
      <c r="K145" s="12" t="b">
        <f>IF(ISNUMBER(SEARCH(Y$1,$D145)),MAX(K$1:K144)+1)</f>
        <v>0</v>
      </c>
      <c r="L145" s="12" t="b">
        <f>IF(ISNUMBER(SEARCH(Z$1,$D145)),MAX(L$1:L144)+1)</f>
        <v>0</v>
      </c>
      <c r="M145" s="12" t="b">
        <f>IF(ISNUMBER(SEARCH(AA$1,$D145)),MAX(M$1:M144)+1)</f>
        <v>0</v>
      </c>
      <c r="N145" s="12" t="b">
        <f>IF(ISNUMBER(SEARCH(AB$1,$D145)),MAX(N$1:N144)+1)</f>
        <v>0</v>
      </c>
      <c r="O145" s="12" t="b">
        <f>IF(ISNUMBER(SEARCH(AC$1,$D145)),MAX(O$1:O144)+1)</f>
        <v>0</v>
      </c>
      <c r="P145" s="12" t="b">
        <f>IF(ISNUMBER(SEARCH(AD$1,$D145)),MAX(P$1:P144)+1)</f>
        <v>0</v>
      </c>
      <c r="Q145" s="12" t="str">
        <f>'AB Touchpoint System Workbook'!K156</f>
        <v>Client 144</v>
      </c>
      <c r="R145" s="13">
        <f t="shared" si="5"/>
        <v>144</v>
      </c>
      <c r="S145" s="7" t="str">
        <f>IFERROR(VLOOKUP($R145,E:$Q,13,0),"")</f>
        <v/>
      </c>
      <c r="T145" s="7" t="str">
        <f>IFERROR(VLOOKUP($R145,F:$Q,12,0),"")</f>
        <v/>
      </c>
      <c r="U145" s="7" t="str">
        <f>IFERROR(VLOOKUP($R145,G:$Q,11,0),"")</f>
        <v/>
      </c>
      <c r="V145" s="7" t="str">
        <f>IFERROR(VLOOKUP($R145,H:$Q,10,0),"")</f>
        <v/>
      </c>
      <c r="W145" s="7" t="str">
        <f>IFERROR(VLOOKUP($R145,I:$Q,9,0),"")</f>
        <v/>
      </c>
      <c r="X145" s="7" t="str">
        <f>IFERROR(VLOOKUP($R145,J:$Q,8,0),"")</f>
        <v/>
      </c>
      <c r="Y145" s="7" t="str">
        <f>IFERROR(VLOOKUP($R145,K:$Q,7,0),"")</f>
        <v/>
      </c>
      <c r="Z145" s="7" t="str">
        <f>IFERROR(VLOOKUP($R145,L:$Q,6,0),"")</f>
        <v/>
      </c>
      <c r="AA145" s="7" t="str">
        <f>IFERROR(VLOOKUP($R145,M:$Q,5,0),"")</f>
        <v/>
      </c>
      <c r="AB145" s="7" t="str">
        <f>IFERROR(VLOOKUP($R145,N:$Q,4,0),"")</f>
        <v/>
      </c>
      <c r="AC145" s="7" t="str">
        <f>IFERROR(VLOOKUP($R145,O:$Q,3,0),"")</f>
        <v/>
      </c>
      <c r="AD145" s="7" t="str">
        <f>IFERROR(VLOOKUP($R145,P:$Q,2,0),"")</f>
        <v/>
      </c>
    </row>
    <row r="146" spans="1:30" x14ac:dyDescent="0.15">
      <c r="A146" s="9">
        <f>'AB Touchpoint System Workbook'!Z157</f>
        <v>43101</v>
      </c>
      <c r="B146" s="7">
        <f t="shared" si="4"/>
        <v>1</v>
      </c>
      <c r="C146" s="12" t="str">
        <f>IF('AB Touchpoint System Workbook'!J157="A",VLOOKUP($B146,Reference!$A$93:B$104,2,0),IF('AB Touchpoint System Workbook'!J157="b",VLOOKUP($B146,Reference!$A$93:C$104,3,0),""))</f>
        <v/>
      </c>
      <c r="D146" s="12" t="str">
        <f>IF('AB Touchpoint System Workbook'!J157="A",Q146&amp;C146,IF('AB Touchpoint System Workbook'!J157="b",Q146&amp;C146,""))</f>
        <v/>
      </c>
      <c r="E146" s="12" t="b">
        <f>IF(ISNUMBER(SEARCH(S$1,$D146)),MAX(E$1:E145)+1)</f>
        <v>0</v>
      </c>
      <c r="F146" s="12" t="b">
        <f>IF(ISNUMBER(SEARCH(T$1,$D146)),MAX(F$1:F145)+1)</f>
        <v>0</v>
      </c>
      <c r="G146" s="12" t="b">
        <f>IF(ISNUMBER(SEARCH(U$1,$D146)),MAX(G$1:G145)+1)</f>
        <v>0</v>
      </c>
      <c r="H146" s="12" t="b">
        <f>IF(ISNUMBER(SEARCH(V$1,$D146)),MAX(H$1:H145)+1)</f>
        <v>0</v>
      </c>
      <c r="I146" s="12" t="b">
        <f>IF(ISNUMBER(SEARCH(W$1,$D146)),MAX(I$1:I145)+1)</f>
        <v>0</v>
      </c>
      <c r="J146" s="12" t="b">
        <f>IF(ISNUMBER(SEARCH(X$1,$D146)),MAX(J$1:J145)+1)</f>
        <v>0</v>
      </c>
      <c r="K146" s="12" t="b">
        <f>IF(ISNUMBER(SEARCH(Y$1,$D146)),MAX(K$1:K145)+1)</f>
        <v>0</v>
      </c>
      <c r="L146" s="12" t="b">
        <f>IF(ISNUMBER(SEARCH(Z$1,$D146)),MAX(L$1:L145)+1)</f>
        <v>0</v>
      </c>
      <c r="M146" s="12" t="b">
        <f>IF(ISNUMBER(SEARCH(AA$1,$D146)),MAX(M$1:M145)+1)</f>
        <v>0</v>
      </c>
      <c r="N146" s="12" t="b">
        <f>IF(ISNUMBER(SEARCH(AB$1,$D146)),MAX(N$1:N145)+1)</f>
        <v>0</v>
      </c>
      <c r="O146" s="12" t="b">
        <f>IF(ISNUMBER(SEARCH(AC$1,$D146)),MAX(O$1:O145)+1)</f>
        <v>0</v>
      </c>
      <c r="P146" s="12" t="b">
        <f>IF(ISNUMBER(SEARCH(AD$1,$D146)),MAX(P$1:P145)+1)</f>
        <v>0</v>
      </c>
      <c r="Q146" s="12" t="str">
        <f>'AB Touchpoint System Workbook'!K157</f>
        <v>Client 145</v>
      </c>
      <c r="R146" s="13">
        <f t="shared" si="5"/>
        <v>145</v>
      </c>
      <c r="S146" s="7" t="str">
        <f>IFERROR(VLOOKUP($R146,E:$Q,13,0),"")</f>
        <v/>
      </c>
      <c r="T146" s="7" t="str">
        <f>IFERROR(VLOOKUP($R146,F:$Q,12,0),"")</f>
        <v/>
      </c>
      <c r="U146" s="7" t="str">
        <f>IFERROR(VLOOKUP($R146,G:$Q,11,0),"")</f>
        <v/>
      </c>
      <c r="V146" s="7" t="str">
        <f>IFERROR(VLOOKUP($R146,H:$Q,10,0),"")</f>
        <v/>
      </c>
      <c r="W146" s="7" t="str">
        <f>IFERROR(VLOOKUP($R146,I:$Q,9,0),"")</f>
        <v/>
      </c>
      <c r="X146" s="7" t="str">
        <f>IFERROR(VLOOKUP($R146,J:$Q,8,0),"")</f>
        <v/>
      </c>
      <c r="Y146" s="7" t="str">
        <f>IFERROR(VLOOKUP($R146,K:$Q,7,0),"")</f>
        <v/>
      </c>
      <c r="Z146" s="7" t="str">
        <f>IFERROR(VLOOKUP($R146,L:$Q,6,0),"")</f>
        <v/>
      </c>
      <c r="AA146" s="7" t="str">
        <f>IFERROR(VLOOKUP($R146,M:$Q,5,0),"")</f>
        <v/>
      </c>
      <c r="AB146" s="7" t="str">
        <f>IFERROR(VLOOKUP($R146,N:$Q,4,0),"")</f>
        <v/>
      </c>
      <c r="AC146" s="7" t="str">
        <f>IFERROR(VLOOKUP($R146,O:$Q,3,0),"")</f>
        <v/>
      </c>
      <c r="AD146" s="7" t="str">
        <f>IFERROR(VLOOKUP($R146,P:$Q,2,0),"")</f>
        <v/>
      </c>
    </row>
    <row r="147" spans="1:30" x14ac:dyDescent="0.15">
      <c r="A147" s="9">
        <f>'AB Touchpoint System Workbook'!Z158</f>
        <v>43132</v>
      </c>
      <c r="B147" s="7">
        <f t="shared" si="4"/>
        <v>2</v>
      </c>
      <c r="C147" s="12" t="str">
        <f>IF('AB Touchpoint System Workbook'!J158="A",VLOOKUP($B147,Reference!$A$93:B$104,2,0),IF('AB Touchpoint System Workbook'!J158="b",VLOOKUP($B147,Reference!$A$93:C$104,3,0),""))</f>
        <v/>
      </c>
      <c r="D147" s="12" t="str">
        <f>IF('AB Touchpoint System Workbook'!J158="A",Q147&amp;C147,IF('AB Touchpoint System Workbook'!J158="b",Q147&amp;C147,""))</f>
        <v/>
      </c>
      <c r="E147" s="12" t="b">
        <f>IF(ISNUMBER(SEARCH(S$1,$D147)),MAX(E$1:E146)+1)</f>
        <v>0</v>
      </c>
      <c r="F147" s="12" t="b">
        <f>IF(ISNUMBER(SEARCH(T$1,$D147)),MAX(F$1:F146)+1)</f>
        <v>0</v>
      </c>
      <c r="G147" s="12" t="b">
        <f>IF(ISNUMBER(SEARCH(U$1,$D147)),MAX(G$1:G146)+1)</f>
        <v>0</v>
      </c>
      <c r="H147" s="12" t="b">
        <f>IF(ISNUMBER(SEARCH(V$1,$D147)),MAX(H$1:H146)+1)</f>
        <v>0</v>
      </c>
      <c r="I147" s="12" t="b">
        <f>IF(ISNUMBER(SEARCH(W$1,$D147)),MAX(I$1:I146)+1)</f>
        <v>0</v>
      </c>
      <c r="J147" s="12" t="b">
        <f>IF(ISNUMBER(SEARCH(X$1,$D147)),MAX(J$1:J146)+1)</f>
        <v>0</v>
      </c>
      <c r="K147" s="12" t="b">
        <f>IF(ISNUMBER(SEARCH(Y$1,$D147)),MAX(K$1:K146)+1)</f>
        <v>0</v>
      </c>
      <c r="L147" s="12" t="b">
        <f>IF(ISNUMBER(SEARCH(Z$1,$D147)),MAX(L$1:L146)+1)</f>
        <v>0</v>
      </c>
      <c r="M147" s="12" t="b">
        <f>IF(ISNUMBER(SEARCH(AA$1,$D147)),MAX(M$1:M146)+1)</f>
        <v>0</v>
      </c>
      <c r="N147" s="12" t="b">
        <f>IF(ISNUMBER(SEARCH(AB$1,$D147)),MAX(N$1:N146)+1)</f>
        <v>0</v>
      </c>
      <c r="O147" s="12" t="b">
        <f>IF(ISNUMBER(SEARCH(AC$1,$D147)),MAX(O$1:O146)+1)</f>
        <v>0</v>
      </c>
      <c r="P147" s="12" t="b">
        <f>IF(ISNUMBER(SEARCH(AD$1,$D147)),MAX(P$1:P146)+1)</f>
        <v>0</v>
      </c>
      <c r="Q147" s="12" t="str">
        <f>'AB Touchpoint System Workbook'!K158</f>
        <v>Client 146</v>
      </c>
      <c r="R147" s="13">
        <f t="shared" si="5"/>
        <v>146</v>
      </c>
      <c r="S147" s="7" t="str">
        <f>IFERROR(VLOOKUP($R147,E:$Q,13,0),"")</f>
        <v/>
      </c>
      <c r="T147" s="7" t="str">
        <f>IFERROR(VLOOKUP($R147,F:$Q,12,0),"")</f>
        <v/>
      </c>
      <c r="U147" s="7" t="str">
        <f>IFERROR(VLOOKUP($R147,G:$Q,11,0),"")</f>
        <v/>
      </c>
      <c r="V147" s="7" t="str">
        <f>IFERROR(VLOOKUP($R147,H:$Q,10,0),"")</f>
        <v/>
      </c>
      <c r="W147" s="7" t="str">
        <f>IFERROR(VLOOKUP($R147,I:$Q,9,0),"")</f>
        <v/>
      </c>
      <c r="X147" s="7" t="str">
        <f>IFERROR(VLOOKUP($R147,J:$Q,8,0),"")</f>
        <v/>
      </c>
      <c r="Y147" s="7" t="str">
        <f>IFERROR(VLOOKUP($R147,K:$Q,7,0),"")</f>
        <v/>
      </c>
      <c r="Z147" s="7" t="str">
        <f>IFERROR(VLOOKUP($R147,L:$Q,6,0),"")</f>
        <v/>
      </c>
      <c r="AA147" s="7" t="str">
        <f>IFERROR(VLOOKUP($R147,M:$Q,5,0),"")</f>
        <v/>
      </c>
      <c r="AB147" s="7" t="str">
        <f>IFERROR(VLOOKUP($R147,N:$Q,4,0),"")</f>
        <v/>
      </c>
      <c r="AC147" s="7" t="str">
        <f>IFERROR(VLOOKUP($R147,O:$Q,3,0),"")</f>
        <v/>
      </c>
      <c r="AD147" s="7" t="str">
        <f>IFERROR(VLOOKUP($R147,P:$Q,2,0),"")</f>
        <v/>
      </c>
    </row>
    <row r="148" spans="1:30" x14ac:dyDescent="0.15">
      <c r="A148" s="9">
        <f>'AB Touchpoint System Workbook'!Z159</f>
        <v>43160</v>
      </c>
      <c r="B148" s="7">
        <f t="shared" si="4"/>
        <v>3</v>
      </c>
      <c r="C148" s="12" t="str">
        <f>IF('AB Touchpoint System Workbook'!J159="A",VLOOKUP($B148,Reference!$A$93:B$104,2,0),IF('AB Touchpoint System Workbook'!J159="b",VLOOKUP($B148,Reference!$A$93:C$104,3,0),""))</f>
        <v/>
      </c>
      <c r="D148" s="12" t="str">
        <f>IF('AB Touchpoint System Workbook'!J159="A",Q148&amp;C148,IF('AB Touchpoint System Workbook'!J159="b",Q148&amp;C148,""))</f>
        <v/>
      </c>
      <c r="E148" s="12" t="b">
        <f>IF(ISNUMBER(SEARCH(S$1,$D148)),MAX(E$1:E147)+1)</f>
        <v>0</v>
      </c>
      <c r="F148" s="12" t="b">
        <f>IF(ISNUMBER(SEARCH(T$1,$D148)),MAX(F$1:F147)+1)</f>
        <v>0</v>
      </c>
      <c r="G148" s="12" t="b">
        <f>IF(ISNUMBER(SEARCH(U$1,$D148)),MAX(G$1:G147)+1)</f>
        <v>0</v>
      </c>
      <c r="H148" s="12" t="b">
        <f>IF(ISNUMBER(SEARCH(V$1,$D148)),MAX(H$1:H147)+1)</f>
        <v>0</v>
      </c>
      <c r="I148" s="12" t="b">
        <f>IF(ISNUMBER(SEARCH(W$1,$D148)),MAX(I$1:I147)+1)</f>
        <v>0</v>
      </c>
      <c r="J148" s="12" t="b">
        <f>IF(ISNUMBER(SEARCH(X$1,$D148)),MAX(J$1:J147)+1)</f>
        <v>0</v>
      </c>
      <c r="K148" s="12" t="b">
        <f>IF(ISNUMBER(SEARCH(Y$1,$D148)),MAX(K$1:K147)+1)</f>
        <v>0</v>
      </c>
      <c r="L148" s="12" t="b">
        <f>IF(ISNUMBER(SEARCH(Z$1,$D148)),MAX(L$1:L147)+1)</f>
        <v>0</v>
      </c>
      <c r="M148" s="12" t="b">
        <f>IF(ISNUMBER(SEARCH(AA$1,$D148)),MAX(M$1:M147)+1)</f>
        <v>0</v>
      </c>
      <c r="N148" s="12" t="b">
        <f>IF(ISNUMBER(SEARCH(AB$1,$D148)),MAX(N$1:N147)+1)</f>
        <v>0</v>
      </c>
      <c r="O148" s="12" t="b">
        <f>IF(ISNUMBER(SEARCH(AC$1,$D148)),MAX(O$1:O147)+1)</f>
        <v>0</v>
      </c>
      <c r="P148" s="12" t="b">
        <f>IF(ISNUMBER(SEARCH(AD$1,$D148)),MAX(P$1:P147)+1)</f>
        <v>0</v>
      </c>
      <c r="Q148" s="12" t="str">
        <f>'AB Touchpoint System Workbook'!K159</f>
        <v>Client 147</v>
      </c>
      <c r="R148" s="13">
        <f t="shared" si="5"/>
        <v>147</v>
      </c>
      <c r="S148" s="7" t="str">
        <f>IFERROR(VLOOKUP($R148,E:$Q,13,0),"")</f>
        <v/>
      </c>
      <c r="T148" s="7" t="str">
        <f>IFERROR(VLOOKUP($R148,F:$Q,12,0),"")</f>
        <v/>
      </c>
      <c r="U148" s="7" t="str">
        <f>IFERROR(VLOOKUP($R148,G:$Q,11,0),"")</f>
        <v/>
      </c>
      <c r="V148" s="7" t="str">
        <f>IFERROR(VLOOKUP($R148,H:$Q,10,0),"")</f>
        <v/>
      </c>
      <c r="W148" s="7" t="str">
        <f>IFERROR(VLOOKUP($R148,I:$Q,9,0),"")</f>
        <v/>
      </c>
      <c r="X148" s="7" t="str">
        <f>IFERROR(VLOOKUP($R148,J:$Q,8,0),"")</f>
        <v/>
      </c>
      <c r="Y148" s="7" t="str">
        <f>IFERROR(VLOOKUP($R148,K:$Q,7,0),"")</f>
        <v/>
      </c>
      <c r="Z148" s="7" t="str">
        <f>IFERROR(VLOOKUP($R148,L:$Q,6,0),"")</f>
        <v/>
      </c>
      <c r="AA148" s="7" t="str">
        <f>IFERROR(VLOOKUP($R148,M:$Q,5,0),"")</f>
        <v/>
      </c>
      <c r="AB148" s="7" t="str">
        <f>IFERROR(VLOOKUP($R148,N:$Q,4,0),"")</f>
        <v/>
      </c>
      <c r="AC148" s="7" t="str">
        <f>IFERROR(VLOOKUP($R148,O:$Q,3,0),"")</f>
        <v/>
      </c>
      <c r="AD148" s="7" t="str">
        <f>IFERROR(VLOOKUP($R148,P:$Q,2,0),"")</f>
        <v/>
      </c>
    </row>
    <row r="149" spans="1:30" x14ac:dyDescent="0.15">
      <c r="A149" s="9">
        <f>'AB Touchpoint System Workbook'!Z160</f>
        <v>43191</v>
      </c>
      <c r="B149" s="7">
        <f t="shared" si="4"/>
        <v>4</v>
      </c>
      <c r="C149" s="12" t="str">
        <f>IF('AB Touchpoint System Workbook'!J160="A",VLOOKUP($B149,Reference!$A$93:B$104,2,0),IF('AB Touchpoint System Workbook'!J160="b",VLOOKUP($B149,Reference!$A$93:C$104,3,0),""))</f>
        <v/>
      </c>
      <c r="D149" s="12" t="str">
        <f>IF('AB Touchpoint System Workbook'!J160="A",Q149&amp;C149,IF('AB Touchpoint System Workbook'!J160="b",Q149&amp;C149,""))</f>
        <v/>
      </c>
      <c r="E149" s="12" t="b">
        <f>IF(ISNUMBER(SEARCH(S$1,$D149)),MAX(E$1:E148)+1)</f>
        <v>0</v>
      </c>
      <c r="F149" s="12" t="b">
        <f>IF(ISNUMBER(SEARCH(T$1,$D149)),MAX(F$1:F148)+1)</f>
        <v>0</v>
      </c>
      <c r="G149" s="12" t="b">
        <f>IF(ISNUMBER(SEARCH(U$1,$D149)),MAX(G$1:G148)+1)</f>
        <v>0</v>
      </c>
      <c r="H149" s="12" t="b">
        <f>IF(ISNUMBER(SEARCH(V$1,$D149)),MAX(H$1:H148)+1)</f>
        <v>0</v>
      </c>
      <c r="I149" s="12" t="b">
        <f>IF(ISNUMBER(SEARCH(W$1,$D149)),MAX(I$1:I148)+1)</f>
        <v>0</v>
      </c>
      <c r="J149" s="12" t="b">
        <f>IF(ISNUMBER(SEARCH(X$1,$D149)),MAX(J$1:J148)+1)</f>
        <v>0</v>
      </c>
      <c r="K149" s="12" t="b">
        <f>IF(ISNUMBER(SEARCH(Y$1,$D149)),MAX(K$1:K148)+1)</f>
        <v>0</v>
      </c>
      <c r="L149" s="12" t="b">
        <f>IF(ISNUMBER(SEARCH(Z$1,$D149)),MAX(L$1:L148)+1)</f>
        <v>0</v>
      </c>
      <c r="M149" s="12" t="b">
        <f>IF(ISNUMBER(SEARCH(AA$1,$D149)),MAX(M$1:M148)+1)</f>
        <v>0</v>
      </c>
      <c r="N149" s="12" t="b">
        <f>IF(ISNUMBER(SEARCH(AB$1,$D149)),MAX(N$1:N148)+1)</f>
        <v>0</v>
      </c>
      <c r="O149" s="12" t="b">
        <f>IF(ISNUMBER(SEARCH(AC$1,$D149)),MAX(O$1:O148)+1)</f>
        <v>0</v>
      </c>
      <c r="P149" s="12" t="b">
        <f>IF(ISNUMBER(SEARCH(AD$1,$D149)),MAX(P$1:P148)+1)</f>
        <v>0</v>
      </c>
      <c r="Q149" s="12" t="str">
        <f>'AB Touchpoint System Workbook'!K160</f>
        <v>Client 148</v>
      </c>
      <c r="R149" s="13">
        <f t="shared" si="5"/>
        <v>148</v>
      </c>
      <c r="S149" s="7" t="str">
        <f>IFERROR(VLOOKUP($R149,E:$Q,13,0),"")</f>
        <v/>
      </c>
      <c r="T149" s="7" t="str">
        <f>IFERROR(VLOOKUP($R149,F:$Q,12,0),"")</f>
        <v/>
      </c>
      <c r="U149" s="7" t="str">
        <f>IFERROR(VLOOKUP($R149,G:$Q,11,0),"")</f>
        <v/>
      </c>
      <c r="V149" s="7" t="str">
        <f>IFERROR(VLOOKUP($R149,H:$Q,10,0),"")</f>
        <v/>
      </c>
      <c r="W149" s="7" t="str">
        <f>IFERROR(VLOOKUP($R149,I:$Q,9,0),"")</f>
        <v/>
      </c>
      <c r="X149" s="7" t="str">
        <f>IFERROR(VLOOKUP($R149,J:$Q,8,0),"")</f>
        <v/>
      </c>
      <c r="Y149" s="7" t="str">
        <f>IFERROR(VLOOKUP($R149,K:$Q,7,0),"")</f>
        <v/>
      </c>
      <c r="Z149" s="7" t="str">
        <f>IFERROR(VLOOKUP($R149,L:$Q,6,0),"")</f>
        <v/>
      </c>
      <c r="AA149" s="7" t="str">
        <f>IFERROR(VLOOKUP($R149,M:$Q,5,0),"")</f>
        <v/>
      </c>
      <c r="AB149" s="7" t="str">
        <f>IFERROR(VLOOKUP($R149,N:$Q,4,0),"")</f>
        <v/>
      </c>
      <c r="AC149" s="7" t="str">
        <f>IFERROR(VLOOKUP($R149,O:$Q,3,0),"")</f>
        <v/>
      </c>
      <c r="AD149" s="7" t="str">
        <f>IFERROR(VLOOKUP($R149,P:$Q,2,0),"")</f>
        <v/>
      </c>
    </row>
    <row r="150" spans="1:30" x14ac:dyDescent="0.15">
      <c r="A150" s="9">
        <f>'AB Touchpoint System Workbook'!Z161</f>
        <v>43221</v>
      </c>
      <c r="B150" s="7">
        <f t="shared" si="4"/>
        <v>5</v>
      </c>
      <c r="C150" s="12" t="str">
        <f>IF('AB Touchpoint System Workbook'!J161="A",VLOOKUP($B150,Reference!$A$93:B$104,2,0),IF('AB Touchpoint System Workbook'!J161="b",VLOOKUP($B150,Reference!$A$93:C$104,3,0),""))</f>
        <v/>
      </c>
      <c r="D150" s="12" t="str">
        <f>IF('AB Touchpoint System Workbook'!J161="A",Q150&amp;C150,IF('AB Touchpoint System Workbook'!J161="b",Q150&amp;C150,""))</f>
        <v/>
      </c>
      <c r="E150" s="12" t="b">
        <f>IF(ISNUMBER(SEARCH(S$1,$D150)),MAX(E$1:E149)+1)</f>
        <v>0</v>
      </c>
      <c r="F150" s="12" t="b">
        <f>IF(ISNUMBER(SEARCH(T$1,$D150)),MAX(F$1:F149)+1)</f>
        <v>0</v>
      </c>
      <c r="G150" s="12" t="b">
        <f>IF(ISNUMBER(SEARCH(U$1,$D150)),MAX(G$1:G149)+1)</f>
        <v>0</v>
      </c>
      <c r="H150" s="12" t="b">
        <f>IF(ISNUMBER(SEARCH(V$1,$D150)),MAX(H$1:H149)+1)</f>
        <v>0</v>
      </c>
      <c r="I150" s="12" t="b">
        <f>IF(ISNUMBER(SEARCH(W$1,$D150)),MAX(I$1:I149)+1)</f>
        <v>0</v>
      </c>
      <c r="J150" s="12" t="b">
        <f>IF(ISNUMBER(SEARCH(X$1,$D150)),MAX(J$1:J149)+1)</f>
        <v>0</v>
      </c>
      <c r="K150" s="12" t="b">
        <f>IF(ISNUMBER(SEARCH(Y$1,$D150)),MAX(K$1:K149)+1)</f>
        <v>0</v>
      </c>
      <c r="L150" s="12" t="b">
        <f>IF(ISNUMBER(SEARCH(Z$1,$D150)),MAX(L$1:L149)+1)</f>
        <v>0</v>
      </c>
      <c r="M150" s="12" t="b">
        <f>IF(ISNUMBER(SEARCH(AA$1,$D150)),MAX(M$1:M149)+1)</f>
        <v>0</v>
      </c>
      <c r="N150" s="12" t="b">
        <f>IF(ISNUMBER(SEARCH(AB$1,$D150)),MAX(N$1:N149)+1)</f>
        <v>0</v>
      </c>
      <c r="O150" s="12" t="b">
        <f>IF(ISNUMBER(SEARCH(AC$1,$D150)),MAX(O$1:O149)+1)</f>
        <v>0</v>
      </c>
      <c r="P150" s="12" t="b">
        <f>IF(ISNUMBER(SEARCH(AD$1,$D150)),MAX(P$1:P149)+1)</f>
        <v>0</v>
      </c>
      <c r="Q150" s="12" t="str">
        <f>'AB Touchpoint System Workbook'!K161</f>
        <v>Client 149</v>
      </c>
      <c r="R150" s="13">
        <f t="shared" si="5"/>
        <v>149</v>
      </c>
      <c r="S150" s="7" t="str">
        <f>IFERROR(VLOOKUP($R150,E:$Q,13,0),"")</f>
        <v/>
      </c>
      <c r="T150" s="7" t="str">
        <f>IFERROR(VLOOKUP($R150,F:$Q,12,0),"")</f>
        <v/>
      </c>
      <c r="U150" s="7" t="str">
        <f>IFERROR(VLOOKUP($R150,G:$Q,11,0),"")</f>
        <v/>
      </c>
      <c r="V150" s="7" t="str">
        <f>IFERROR(VLOOKUP($R150,H:$Q,10,0),"")</f>
        <v/>
      </c>
      <c r="W150" s="7" t="str">
        <f>IFERROR(VLOOKUP($R150,I:$Q,9,0),"")</f>
        <v/>
      </c>
      <c r="X150" s="7" t="str">
        <f>IFERROR(VLOOKUP($R150,J:$Q,8,0),"")</f>
        <v/>
      </c>
      <c r="Y150" s="7" t="str">
        <f>IFERROR(VLOOKUP($R150,K:$Q,7,0),"")</f>
        <v/>
      </c>
      <c r="Z150" s="7" t="str">
        <f>IFERROR(VLOOKUP($R150,L:$Q,6,0),"")</f>
        <v/>
      </c>
      <c r="AA150" s="7" t="str">
        <f>IFERROR(VLOOKUP($R150,M:$Q,5,0),"")</f>
        <v/>
      </c>
      <c r="AB150" s="7" t="str">
        <f>IFERROR(VLOOKUP($R150,N:$Q,4,0),"")</f>
        <v/>
      </c>
      <c r="AC150" s="7" t="str">
        <f>IFERROR(VLOOKUP($R150,O:$Q,3,0),"")</f>
        <v/>
      </c>
      <c r="AD150" s="7" t="str">
        <f>IFERROR(VLOOKUP($R150,P:$Q,2,0),"")</f>
        <v/>
      </c>
    </row>
    <row r="151" spans="1:30" x14ac:dyDescent="0.15">
      <c r="A151" s="9">
        <f>'AB Touchpoint System Workbook'!Z162</f>
        <v>43252</v>
      </c>
      <c r="B151" s="7">
        <f t="shared" si="4"/>
        <v>6</v>
      </c>
      <c r="C151" s="12" t="str">
        <f>IF('AB Touchpoint System Workbook'!J162="A",VLOOKUP($B151,Reference!$A$93:B$104,2,0),IF('AB Touchpoint System Workbook'!J162="b",VLOOKUP($B151,Reference!$A$93:C$104,3,0),""))</f>
        <v/>
      </c>
      <c r="D151" s="12" t="str">
        <f>IF('AB Touchpoint System Workbook'!J162="A",Q151&amp;C151,IF('AB Touchpoint System Workbook'!J162="b",Q151&amp;C151,""))</f>
        <v/>
      </c>
      <c r="E151" s="12" t="b">
        <f>IF(ISNUMBER(SEARCH(S$1,$D151)),MAX(E$1:E150)+1)</f>
        <v>0</v>
      </c>
      <c r="F151" s="12" t="b">
        <f>IF(ISNUMBER(SEARCH(T$1,$D151)),MAX(F$1:F150)+1)</f>
        <v>0</v>
      </c>
      <c r="G151" s="12" t="b">
        <f>IF(ISNUMBER(SEARCH(U$1,$D151)),MAX(G$1:G150)+1)</f>
        <v>0</v>
      </c>
      <c r="H151" s="12" t="b">
        <f>IF(ISNUMBER(SEARCH(V$1,$D151)),MAX(H$1:H150)+1)</f>
        <v>0</v>
      </c>
      <c r="I151" s="12" t="b">
        <f>IF(ISNUMBER(SEARCH(W$1,$D151)),MAX(I$1:I150)+1)</f>
        <v>0</v>
      </c>
      <c r="J151" s="12" t="b">
        <f>IF(ISNUMBER(SEARCH(X$1,$D151)),MAX(J$1:J150)+1)</f>
        <v>0</v>
      </c>
      <c r="K151" s="12" t="b">
        <f>IF(ISNUMBER(SEARCH(Y$1,$D151)),MAX(K$1:K150)+1)</f>
        <v>0</v>
      </c>
      <c r="L151" s="12" t="b">
        <f>IF(ISNUMBER(SEARCH(Z$1,$D151)),MAX(L$1:L150)+1)</f>
        <v>0</v>
      </c>
      <c r="M151" s="12" t="b">
        <f>IF(ISNUMBER(SEARCH(AA$1,$D151)),MAX(M$1:M150)+1)</f>
        <v>0</v>
      </c>
      <c r="N151" s="12" t="b">
        <f>IF(ISNUMBER(SEARCH(AB$1,$D151)),MAX(N$1:N150)+1)</f>
        <v>0</v>
      </c>
      <c r="O151" s="12" t="b">
        <f>IF(ISNUMBER(SEARCH(AC$1,$D151)),MAX(O$1:O150)+1)</f>
        <v>0</v>
      </c>
      <c r="P151" s="12" t="b">
        <f>IF(ISNUMBER(SEARCH(AD$1,$D151)),MAX(P$1:P150)+1)</f>
        <v>0</v>
      </c>
      <c r="Q151" s="12" t="str">
        <f>'AB Touchpoint System Workbook'!K162</f>
        <v>Client 150</v>
      </c>
      <c r="R151" s="13">
        <f t="shared" si="5"/>
        <v>150</v>
      </c>
      <c r="S151" s="7" t="str">
        <f>IFERROR(VLOOKUP($R151,E:$Q,13,0),"")</f>
        <v/>
      </c>
      <c r="T151" s="7" t="str">
        <f>IFERROR(VLOOKUP($R151,F:$Q,12,0),"")</f>
        <v/>
      </c>
      <c r="U151" s="7" t="str">
        <f>IFERROR(VLOOKUP($R151,G:$Q,11,0),"")</f>
        <v/>
      </c>
      <c r="V151" s="7" t="str">
        <f>IFERROR(VLOOKUP($R151,H:$Q,10,0),"")</f>
        <v/>
      </c>
      <c r="W151" s="7" t="str">
        <f>IFERROR(VLOOKUP($R151,I:$Q,9,0),"")</f>
        <v/>
      </c>
      <c r="X151" s="7" t="str">
        <f>IFERROR(VLOOKUP($R151,J:$Q,8,0),"")</f>
        <v/>
      </c>
      <c r="Y151" s="7" t="str">
        <f>IFERROR(VLOOKUP($R151,K:$Q,7,0),"")</f>
        <v/>
      </c>
      <c r="Z151" s="7" t="str">
        <f>IFERROR(VLOOKUP($R151,L:$Q,6,0),"")</f>
        <v/>
      </c>
      <c r="AA151" s="7" t="str">
        <f>IFERROR(VLOOKUP($R151,M:$Q,5,0),"")</f>
        <v/>
      </c>
      <c r="AB151" s="7" t="str">
        <f>IFERROR(VLOOKUP($R151,N:$Q,4,0),"")</f>
        <v/>
      </c>
      <c r="AC151" s="7" t="str">
        <f>IFERROR(VLOOKUP($R151,O:$Q,3,0),"")</f>
        <v/>
      </c>
      <c r="AD151" s="7" t="str">
        <f>IFERROR(VLOOKUP($R151,P:$Q,2,0),"")</f>
        <v/>
      </c>
    </row>
    <row r="152" spans="1:30" x14ac:dyDescent="0.15">
      <c r="A152" s="9">
        <f>'AB Touchpoint System Workbook'!Z163</f>
        <v>43282</v>
      </c>
      <c r="B152" s="7">
        <f t="shared" si="4"/>
        <v>7</v>
      </c>
      <c r="C152" s="12" t="str">
        <f>IF('AB Touchpoint System Workbook'!J163="A",VLOOKUP($B152,Reference!$A$93:B$104,2,0),IF('AB Touchpoint System Workbook'!J163="b",VLOOKUP($B152,Reference!$A$93:C$104,3,0),""))</f>
        <v/>
      </c>
      <c r="D152" s="12" t="str">
        <f>IF('AB Touchpoint System Workbook'!J163="A",Q152&amp;C152,IF('AB Touchpoint System Workbook'!J163="b",Q152&amp;C152,""))</f>
        <v/>
      </c>
      <c r="E152" s="12" t="b">
        <f>IF(ISNUMBER(SEARCH(S$1,$D152)),MAX(E$1:E151)+1)</f>
        <v>0</v>
      </c>
      <c r="F152" s="12" t="b">
        <f>IF(ISNUMBER(SEARCH(T$1,$D152)),MAX(F$1:F151)+1)</f>
        <v>0</v>
      </c>
      <c r="G152" s="12" t="b">
        <f>IF(ISNUMBER(SEARCH(U$1,$D152)),MAX(G$1:G151)+1)</f>
        <v>0</v>
      </c>
      <c r="H152" s="12" t="b">
        <f>IF(ISNUMBER(SEARCH(V$1,$D152)),MAX(H$1:H151)+1)</f>
        <v>0</v>
      </c>
      <c r="I152" s="12" t="b">
        <f>IF(ISNUMBER(SEARCH(W$1,$D152)),MAX(I$1:I151)+1)</f>
        <v>0</v>
      </c>
      <c r="J152" s="12" t="b">
        <f>IF(ISNUMBER(SEARCH(X$1,$D152)),MAX(J$1:J151)+1)</f>
        <v>0</v>
      </c>
      <c r="K152" s="12" t="b">
        <f>IF(ISNUMBER(SEARCH(Y$1,$D152)),MAX(K$1:K151)+1)</f>
        <v>0</v>
      </c>
      <c r="L152" s="12" t="b">
        <f>IF(ISNUMBER(SEARCH(Z$1,$D152)),MAX(L$1:L151)+1)</f>
        <v>0</v>
      </c>
      <c r="M152" s="12" t="b">
        <f>IF(ISNUMBER(SEARCH(AA$1,$D152)),MAX(M$1:M151)+1)</f>
        <v>0</v>
      </c>
      <c r="N152" s="12" t="b">
        <f>IF(ISNUMBER(SEARCH(AB$1,$D152)),MAX(N$1:N151)+1)</f>
        <v>0</v>
      </c>
      <c r="O152" s="12" t="b">
        <f>IF(ISNUMBER(SEARCH(AC$1,$D152)),MAX(O$1:O151)+1)</f>
        <v>0</v>
      </c>
      <c r="P152" s="12" t="b">
        <f>IF(ISNUMBER(SEARCH(AD$1,$D152)),MAX(P$1:P151)+1)</f>
        <v>0</v>
      </c>
      <c r="Q152" s="12" t="str">
        <f>'AB Touchpoint System Workbook'!K163</f>
        <v>Client 151</v>
      </c>
      <c r="R152" s="13">
        <f t="shared" si="5"/>
        <v>151</v>
      </c>
      <c r="S152" s="7" t="str">
        <f>IFERROR(VLOOKUP($R152,E:$Q,13,0),"")</f>
        <v/>
      </c>
      <c r="T152" s="7" t="str">
        <f>IFERROR(VLOOKUP($R152,F:$Q,12,0),"")</f>
        <v/>
      </c>
      <c r="U152" s="7" t="str">
        <f>IFERROR(VLOOKUP($R152,G:$Q,11,0),"")</f>
        <v/>
      </c>
      <c r="V152" s="7" t="str">
        <f>IFERROR(VLOOKUP($R152,H:$Q,10,0),"")</f>
        <v/>
      </c>
      <c r="W152" s="7" t="str">
        <f>IFERROR(VLOOKUP($R152,I:$Q,9,0),"")</f>
        <v/>
      </c>
      <c r="X152" s="7" t="str">
        <f>IFERROR(VLOOKUP($R152,J:$Q,8,0),"")</f>
        <v/>
      </c>
      <c r="Y152" s="7" t="str">
        <f>IFERROR(VLOOKUP($R152,K:$Q,7,0),"")</f>
        <v/>
      </c>
      <c r="Z152" s="7" t="str">
        <f>IFERROR(VLOOKUP($R152,L:$Q,6,0),"")</f>
        <v/>
      </c>
      <c r="AA152" s="7" t="str">
        <f>IFERROR(VLOOKUP($R152,M:$Q,5,0),"")</f>
        <v/>
      </c>
      <c r="AB152" s="7" t="str">
        <f>IFERROR(VLOOKUP($R152,N:$Q,4,0),"")</f>
        <v/>
      </c>
      <c r="AC152" s="7" t="str">
        <f>IFERROR(VLOOKUP($R152,O:$Q,3,0),"")</f>
        <v/>
      </c>
      <c r="AD152" s="7" t="str">
        <f>IFERROR(VLOOKUP($R152,P:$Q,2,0),"")</f>
        <v/>
      </c>
    </row>
    <row r="153" spans="1:30" x14ac:dyDescent="0.15">
      <c r="A153" s="9">
        <f>'AB Touchpoint System Workbook'!Z164</f>
        <v>43313</v>
      </c>
      <c r="B153" s="7">
        <f t="shared" si="4"/>
        <v>8</v>
      </c>
      <c r="C153" s="12" t="str">
        <f>IF('AB Touchpoint System Workbook'!J164="A",VLOOKUP($B153,Reference!$A$93:B$104,2,0),IF('AB Touchpoint System Workbook'!J164="b",VLOOKUP($B153,Reference!$A$93:C$104,3,0),""))</f>
        <v/>
      </c>
      <c r="D153" s="12" t="str">
        <f>IF('AB Touchpoint System Workbook'!J164="A",Q153&amp;C153,IF('AB Touchpoint System Workbook'!J164="b",Q153&amp;C153,""))</f>
        <v/>
      </c>
      <c r="E153" s="12" t="b">
        <f>IF(ISNUMBER(SEARCH(S$1,$D153)),MAX(E$1:E152)+1)</f>
        <v>0</v>
      </c>
      <c r="F153" s="12" t="b">
        <f>IF(ISNUMBER(SEARCH(T$1,$D153)),MAX(F$1:F152)+1)</f>
        <v>0</v>
      </c>
      <c r="G153" s="12" t="b">
        <f>IF(ISNUMBER(SEARCH(U$1,$D153)),MAX(G$1:G152)+1)</f>
        <v>0</v>
      </c>
      <c r="H153" s="12" t="b">
        <f>IF(ISNUMBER(SEARCH(V$1,$D153)),MAX(H$1:H152)+1)</f>
        <v>0</v>
      </c>
      <c r="I153" s="12" t="b">
        <f>IF(ISNUMBER(SEARCH(W$1,$D153)),MAX(I$1:I152)+1)</f>
        <v>0</v>
      </c>
      <c r="J153" s="12" t="b">
        <f>IF(ISNUMBER(SEARCH(X$1,$D153)),MAX(J$1:J152)+1)</f>
        <v>0</v>
      </c>
      <c r="K153" s="12" t="b">
        <f>IF(ISNUMBER(SEARCH(Y$1,$D153)),MAX(K$1:K152)+1)</f>
        <v>0</v>
      </c>
      <c r="L153" s="12" t="b">
        <f>IF(ISNUMBER(SEARCH(Z$1,$D153)),MAX(L$1:L152)+1)</f>
        <v>0</v>
      </c>
      <c r="M153" s="12" t="b">
        <f>IF(ISNUMBER(SEARCH(AA$1,$D153)),MAX(M$1:M152)+1)</f>
        <v>0</v>
      </c>
      <c r="N153" s="12" t="b">
        <f>IF(ISNUMBER(SEARCH(AB$1,$D153)),MAX(N$1:N152)+1)</f>
        <v>0</v>
      </c>
      <c r="O153" s="12" t="b">
        <f>IF(ISNUMBER(SEARCH(AC$1,$D153)),MAX(O$1:O152)+1)</f>
        <v>0</v>
      </c>
      <c r="P153" s="12" t="b">
        <f>IF(ISNUMBER(SEARCH(AD$1,$D153)),MAX(P$1:P152)+1)</f>
        <v>0</v>
      </c>
      <c r="Q153" s="12" t="str">
        <f>'AB Touchpoint System Workbook'!K164</f>
        <v>Client 152</v>
      </c>
      <c r="R153" s="13">
        <f t="shared" si="5"/>
        <v>152</v>
      </c>
      <c r="S153" s="7" t="str">
        <f>IFERROR(VLOOKUP($R153,E:$Q,13,0),"")</f>
        <v/>
      </c>
      <c r="T153" s="7" t="str">
        <f>IFERROR(VLOOKUP($R153,F:$Q,12,0),"")</f>
        <v/>
      </c>
      <c r="U153" s="7" t="str">
        <f>IFERROR(VLOOKUP($R153,G:$Q,11,0),"")</f>
        <v/>
      </c>
      <c r="V153" s="7" t="str">
        <f>IFERROR(VLOOKUP($R153,H:$Q,10,0),"")</f>
        <v/>
      </c>
      <c r="W153" s="7" t="str">
        <f>IFERROR(VLOOKUP($R153,I:$Q,9,0),"")</f>
        <v/>
      </c>
      <c r="X153" s="7" t="str">
        <f>IFERROR(VLOOKUP($R153,J:$Q,8,0),"")</f>
        <v/>
      </c>
      <c r="Y153" s="7" t="str">
        <f>IFERROR(VLOOKUP($R153,K:$Q,7,0),"")</f>
        <v/>
      </c>
      <c r="Z153" s="7" t="str">
        <f>IFERROR(VLOOKUP($R153,L:$Q,6,0),"")</f>
        <v/>
      </c>
      <c r="AA153" s="7" t="str">
        <f>IFERROR(VLOOKUP($R153,M:$Q,5,0),"")</f>
        <v/>
      </c>
      <c r="AB153" s="7" t="str">
        <f>IFERROR(VLOOKUP($R153,N:$Q,4,0),"")</f>
        <v/>
      </c>
      <c r="AC153" s="7" t="str">
        <f>IFERROR(VLOOKUP($R153,O:$Q,3,0),"")</f>
        <v/>
      </c>
      <c r="AD153" s="7" t="str">
        <f>IFERROR(VLOOKUP($R153,P:$Q,2,0),"")</f>
        <v/>
      </c>
    </row>
    <row r="154" spans="1:30" x14ac:dyDescent="0.15">
      <c r="A154" s="9">
        <f>'AB Touchpoint System Workbook'!Z165</f>
        <v>43344</v>
      </c>
      <c r="B154" s="7">
        <f t="shared" si="4"/>
        <v>9</v>
      </c>
      <c r="C154" s="12" t="str">
        <f>IF('AB Touchpoint System Workbook'!J165="A",VLOOKUP($B154,Reference!$A$93:B$104,2,0),IF('AB Touchpoint System Workbook'!J165="b",VLOOKUP($B154,Reference!$A$93:C$104,3,0),""))</f>
        <v/>
      </c>
      <c r="D154" s="12" t="str">
        <f>IF('AB Touchpoint System Workbook'!J165="A",Q154&amp;C154,IF('AB Touchpoint System Workbook'!J165="b",Q154&amp;C154,""))</f>
        <v/>
      </c>
      <c r="E154" s="12" t="b">
        <f>IF(ISNUMBER(SEARCH(S$1,$D154)),MAX(E$1:E153)+1)</f>
        <v>0</v>
      </c>
      <c r="F154" s="12" t="b">
        <f>IF(ISNUMBER(SEARCH(T$1,$D154)),MAX(F$1:F153)+1)</f>
        <v>0</v>
      </c>
      <c r="G154" s="12" t="b">
        <f>IF(ISNUMBER(SEARCH(U$1,$D154)),MAX(G$1:G153)+1)</f>
        <v>0</v>
      </c>
      <c r="H154" s="12" t="b">
        <f>IF(ISNUMBER(SEARCH(V$1,$D154)),MAX(H$1:H153)+1)</f>
        <v>0</v>
      </c>
      <c r="I154" s="12" t="b">
        <f>IF(ISNUMBER(SEARCH(W$1,$D154)),MAX(I$1:I153)+1)</f>
        <v>0</v>
      </c>
      <c r="J154" s="12" t="b">
        <f>IF(ISNUMBER(SEARCH(X$1,$D154)),MAX(J$1:J153)+1)</f>
        <v>0</v>
      </c>
      <c r="K154" s="12" t="b">
        <f>IF(ISNUMBER(SEARCH(Y$1,$D154)),MAX(K$1:K153)+1)</f>
        <v>0</v>
      </c>
      <c r="L154" s="12" t="b">
        <f>IF(ISNUMBER(SEARCH(Z$1,$D154)),MAX(L$1:L153)+1)</f>
        <v>0</v>
      </c>
      <c r="M154" s="12" t="b">
        <f>IF(ISNUMBER(SEARCH(AA$1,$D154)),MAX(M$1:M153)+1)</f>
        <v>0</v>
      </c>
      <c r="N154" s="12" t="b">
        <f>IF(ISNUMBER(SEARCH(AB$1,$D154)),MAX(N$1:N153)+1)</f>
        <v>0</v>
      </c>
      <c r="O154" s="12" t="b">
        <f>IF(ISNUMBER(SEARCH(AC$1,$D154)),MAX(O$1:O153)+1)</f>
        <v>0</v>
      </c>
      <c r="P154" s="12" t="b">
        <f>IF(ISNUMBER(SEARCH(AD$1,$D154)),MAX(P$1:P153)+1)</f>
        <v>0</v>
      </c>
      <c r="Q154" s="12" t="str">
        <f>'AB Touchpoint System Workbook'!K165</f>
        <v>Client 153</v>
      </c>
      <c r="R154" s="13">
        <f t="shared" si="5"/>
        <v>153</v>
      </c>
      <c r="S154" s="7" t="str">
        <f>IFERROR(VLOOKUP($R154,E:$Q,13,0),"")</f>
        <v/>
      </c>
      <c r="T154" s="7" t="str">
        <f>IFERROR(VLOOKUP($R154,F:$Q,12,0),"")</f>
        <v/>
      </c>
      <c r="U154" s="7" t="str">
        <f>IFERROR(VLOOKUP($R154,G:$Q,11,0),"")</f>
        <v/>
      </c>
      <c r="V154" s="7" t="str">
        <f>IFERROR(VLOOKUP($R154,H:$Q,10,0),"")</f>
        <v/>
      </c>
      <c r="W154" s="7" t="str">
        <f>IFERROR(VLOOKUP($R154,I:$Q,9,0),"")</f>
        <v/>
      </c>
      <c r="X154" s="7" t="str">
        <f>IFERROR(VLOOKUP($R154,J:$Q,8,0),"")</f>
        <v/>
      </c>
      <c r="Y154" s="7" t="str">
        <f>IFERROR(VLOOKUP($R154,K:$Q,7,0),"")</f>
        <v/>
      </c>
      <c r="Z154" s="7" t="str">
        <f>IFERROR(VLOOKUP($R154,L:$Q,6,0),"")</f>
        <v/>
      </c>
      <c r="AA154" s="7" t="str">
        <f>IFERROR(VLOOKUP($R154,M:$Q,5,0),"")</f>
        <v/>
      </c>
      <c r="AB154" s="7" t="str">
        <f>IFERROR(VLOOKUP($R154,N:$Q,4,0),"")</f>
        <v/>
      </c>
      <c r="AC154" s="7" t="str">
        <f>IFERROR(VLOOKUP($R154,O:$Q,3,0),"")</f>
        <v/>
      </c>
      <c r="AD154" s="7" t="str">
        <f>IFERROR(VLOOKUP($R154,P:$Q,2,0),"")</f>
        <v/>
      </c>
    </row>
    <row r="155" spans="1:30" x14ac:dyDescent="0.15">
      <c r="A155" s="9">
        <f>'AB Touchpoint System Workbook'!Z166</f>
        <v>43374</v>
      </c>
      <c r="B155" s="7">
        <f t="shared" si="4"/>
        <v>10</v>
      </c>
      <c r="C155" s="12" t="str">
        <f>IF('AB Touchpoint System Workbook'!J166="A",VLOOKUP($B155,Reference!$A$93:B$104,2,0),IF('AB Touchpoint System Workbook'!J166="b",VLOOKUP($B155,Reference!$A$93:C$104,3,0),""))</f>
        <v/>
      </c>
      <c r="D155" s="12" t="str">
        <f>IF('AB Touchpoint System Workbook'!J166="A",Q155&amp;C155,IF('AB Touchpoint System Workbook'!J166="b",Q155&amp;C155,""))</f>
        <v/>
      </c>
      <c r="E155" s="12" t="b">
        <f>IF(ISNUMBER(SEARCH(S$1,$D155)),MAX(E$1:E154)+1)</f>
        <v>0</v>
      </c>
      <c r="F155" s="12" t="b">
        <f>IF(ISNUMBER(SEARCH(T$1,$D155)),MAX(F$1:F154)+1)</f>
        <v>0</v>
      </c>
      <c r="G155" s="12" t="b">
        <f>IF(ISNUMBER(SEARCH(U$1,$D155)),MAX(G$1:G154)+1)</f>
        <v>0</v>
      </c>
      <c r="H155" s="12" t="b">
        <f>IF(ISNUMBER(SEARCH(V$1,$D155)),MAX(H$1:H154)+1)</f>
        <v>0</v>
      </c>
      <c r="I155" s="12" t="b">
        <f>IF(ISNUMBER(SEARCH(W$1,$D155)),MAX(I$1:I154)+1)</f>
        <v>0</v>
      </c>
      <c r="J155" s="12" t="b">
        <f>IF(ISNUMBER(SEARCH(X$1,$D155)),MAX(J$1:J154)+1)</f>
        <v>0</v>
      </c>
      <c r="K155" s="12" t="b">
        <f>IF(ISNUMBER(SEARCH(Y$1,$D155)),MAX(K$1:K154)+1)</f>
        <v>0</v>
      </c>
      <c r="L155" s="12" t="b">
        <f>IF(ISNUMBER(SEARCH(Z$1,$D155)),MAX(L$1:L154)+1)</f>
        <v>0</v>
      </c>
      <c r="M155" s="12" t="b">
        <f>IF(ISNUMBER(SEARCH(AA$1,$D155)),MAX(M$1:M154)+1)</f>
        <v>0</v>
      </c>
      <c r="N155" s="12" t="b">
        <f>IF(ISNUMBER(SEARCH(AB$1,$D155)),MAX(N$1:N154)+1)</f>
        <v>0</v>
      </c>
      <c r="O155" s="12" t="b">
        <f>IF(ISNUMBER(SEARCH(AC$1,$D155)),MAX(O$1:O154)+1)</f>
        <v>0</v>
      </c>
      <c r="P155" s="12" t="b">
        <f>IF(ISNUMBER(SEARCH(AD$1,$D155)),MAX(P$1:P154)+1)</f>
        <v>0</v>
      </c>
      <c r="Q155" s="12" t="str">
        <f>'AB Touchpoint System Workbook'!K166</f>
        <v>Client 154</v>
      </c>
      <c r="R155" s="13">
        <f t="shared" si="5"/>
        <v>154</v>
      </c>
      <c r="S155" s="7" t="str">
        <f>IFERROR(VLOOKUP($R155,E:$Q,13,0),"")</f>
        <v/>
      </c>
      <c r="T155" s="7" t="str">
        <f>IFERROR(VLOOKUP($R155,F:$Q,12,0),"")</f>
        <v/>
      </c>
      <c r="U155" s="7" t="str">
        <f>IFERROR(VLOOKUP($R155,G:$Q,11,0),"")</f>
        <v/>
      </c>
      <c r="V155" s="7" t="str">
        <f>IFERROR(VLOOKUP($R155,H:$Q,10,0),"")</f>
        <v/>
      </c>
      <c r="W155" s="7" t="str">
        <f>IFERROR(VLOOKUP($R155,I:$Q,9,0),"")</f>
        <v/>
      </c>
      <c r="X155" s="7" t="str">
        <f>IFERROR(VLOOKUP($R155,J:$Q,8,0),"")</f>
        <v/>
      </c>
      <c r="Y155" s="7" t="str">
        <f>IFERROR(VLOOKUP($R155,K:$Q,7,0),"")</f>
        <v/>
      </c>
      <c r="Z155" s="7" t="str">
        <f>IFERROR(VLOOKUP($R155,L:$Q,6,0),"")</f>
        <v/>
      </c>
      <c r="AA155" s="7" t="str">
        <f>IFERROR(VLOOKUP($R155,M:$Q,5,0),"")</f>
        <v/>
      </c>
      <c r="AB155" s="7" t="str">
        <f>IFERROR(VLOOKUP($R155,N:$Q,4,0),"")</f>
        <v/>
      </c>
      <c r="AC155" s="7" t="str">
        <f>IFERROR(VLOOKUP($R155,O:$Q,3,0),"")</f>
        <v/>
      </c>
      <c r="AD155" s="7" t="str">
        <f>IFERROR(VLOOKUP($R155,P:$Q,2,0),"")</f>
        <v/>
      </c>
    </row>
    <row r="156" spans="1:30" x14ac:dyDescent="0.15">
      <c r="A156" s="9">
        <f>'AB Touchpoint System Workbook'!Z167</f>
        <v>43405</v>
      </c>
      <c r="B156" s="7">
        <f t="shared" si="4"/>
        <v>11</v>
      </c>
      <c r="C156" s="12" t="str">
        <f>IF('AB Touchpoint System Workbook'!J167="A",VLOOKUP($B156,Reference!$A$93:B$104,2,0),IF('AB Touchpoint System Workbook'!J167="b",VLOOKUP($B156,Reference!$A$93:C$104,3,0),""))</f>
        <v/>
      </c>
      <c r="D156" s="12" t="str">
        <f>IF('AB Touchpoint System Workbook'!J167="A",Q156&amp;C156,IF('AB Touchpoint System Workbook'!J167="b",Q156&amp;C156,""))</f>
        <v/>
      </c>
      <c r="E156" s="12" t="b">
        <f>IF(ISNUMBER(SEARCH(S$1,$D156)),MAX(E$1:E155)+1)</f>
        <v>0</v>
      </c>
      <c r="F156" s="12" t="b">
        <f>IF(ISNUMBER(SEARCH(T$1,$D156)),MAX(F$1:F155)+1)</f>
        <v>0</v>
      </c>
      <c r="G156" s="12" t="b">
        <f>IF(ISNUMBER(SEARCH(U$1,$D156)),MAX(G$1:G155)+1)</f>
        <v>0</v>
      </c>
      <c r="H156" s="12" t="b">
        <f>IF(ISNUMBER(SEARCH(V$1,$D156)),MAX(H$1:H155)+1)</f>
        <v>0</v>
      </c>
      <c r="I156" s="12" t="b">
        <f>IF(ISNUMBER(SEARCH(W$1,$D156)),MAX(I$1:I155)+1)</f>
        <v>0</v>
      </c>
      <c r="J156" s="12" t="b">
        <f>IF(ISNUMBER(SEARCH(X$1,$D156)),MAX(J$1:J155)+1)</f>
        <v>0</v>
      </c>
      <c r="K156" s="12" t="b">
        <f>IF(ISNUMBER(SEARCH(Y$1,$D156)),MAX(K$1:K155)+1)</f>
        <v>0</v>
      </c>
      <c r="L156" s="12" t="b">
        <f>IF(ISNUMBER(SEARCH(Z$1,$D156)),MAX(L$1:L155)+1)</f>
        <v>0</v>
      </c>
      <c r="M156" s="12" t="b">
        <f>IF(ISNUMBER(SEARCH(AA$1,$D156)),MAX(M$1:M155)+1)</f>
        <v>0</v>
      </c>
      <c r="N156" s="12" t="b">
        <f>IF(ISNUMBER(SEARCH(AB$1,$D156)),MAX(N$1:N155)+1)</f>
        <v>0</v>
      </c>
      <c r="O156" s="12" t="b">
        <f>IF(ISNUMBER(SEARCH(AC$1,$D156)),MAX(O$1:O155)+1)</f>
        <v>0</v>
      </c>
      <c r="P156" s="12" t="b">
        <f>IF(ISNUMBER(SEARCH(AD$1,$D156)),MAX(P$1:P155)+1)</f>
        <v>0</v>
      </c>
      <c r="Q156" s="12" t="str">
        <f>'AB Touchpoint System Workbook'!K167</f>
        <v>Client 155</v>
      </c>
      <c r="R156" s="13">
        <f t="shared" si="5"/>
        <v>155</v>
      </c>
      <c r="S156" s="7" t="str">
        <f>IFERROR(VLOOKUP($R156,E:$Q,13,0),"")</f>
        <v/>
      </c>
      <c r="T156" s="7" t="str">
        <f>IFERROR(VLOOKUP($R156,F:$Q,12,0),"")</f>
        <v/>
      </c>
      <c r="U156" s="7" t="str">
        <f>IFERROR(VLOOKUP($R156,G:$Q,11,0),"")</f>
        <v/>
      </c>
      <c r="V156" s="7" t="str">
        <f>IFERROR(VLOOKUP($R156,H:$Q,10,0),"")</f>
        <v/>
      </c>
      <c r="W156" s="7" t="str">
        <f>IFERROR(VLOOKUP($R156,I:$Q,9,0),"")</f>
        <v/>
      </c>
      <c r="X156" s="7" t="str">
        <f>IFERROR(VLOOKUP($R156,J:$Q,8,0),"")</f>
        <v/>
      </c>
      <c r="Y156" s="7" t="str">
        <f>IFERROR(VLOOKUP($R156,K:$Q,7,0),"")</f>
        <v/>
      </c>
      <c r="Z156" s="7" t="str">
        <f>IFERROR(VLOOKUP($R156,L:$Q,6,0),"")</f>
        <v/>
      </c>
      <c r="AA156" s="7" t="str">
        <f>IFERROR(VLOOKUP($R156,M:$Q,5,0),"")</f>
        <v/>
      </c>
      <c r="AB156" s="7" t="str">
        <f>IFERROR(VLOOKUP($R156,N:$Q,4,0),"")</f>
        <v/>
      </c>
      <c r="AC156" s="7" t="str">
        <f>IFERROR(VLOOKUP($R156,O:$Q,3,0),"")</f>
        <v/>
      </c>
      <c r="AD156" s="7" t="str">
        <f>IFERROR(VLOOKUP($R156,P:$Q,2,0),"")</f>
        <v/>
      </c>
    </row>
    <row r="157" spans="1:30" x14ac:dyDescent="0.15">
      <c r="A157" s="9">
        <f>'AB Touchpoint System Workbook'!Z168</f>
        <v>43435</v>
      </c>
      <c r="B157" s="7">
        <f t="shared" si="4"/>
        <v>12</v>
      </c>
      <c r="C157" s="12" t="str">
        <f>IF('AB Touchpoint System Workbook'!J168="A",VLOOKUP($B157,Reference!$A$93:B$104,2,0),IF('AB Touchpoint System Workbook'!J168="b",VLOOKUP($B157,Reference!$A$93:C$104,3,0),""))</f>
        <v/>
      </c>
      <c r="D157" s="12" t="str">
        <f>IF('AB Touchpoint System Workbook'!J168="A",Q157&amp;C157,IF('AB Touchpoint System Workbook'!J168="b",Q157&amp;C157,""))</f>
        <v/>
      </c>
      <c r="E157" s="12" t="b">
        <f>IF(ISNUMBER(SEARCH(S$1,$D157)),MAX(E$1:E156)+1)</f>
        <v>0</v>
      </c>
      <c r="F157" s="12" t="b">
        <f>IF(ISNUMBER(SEARCH(T$1,$D157)),MAX(F$1:F156)+1)</f>
        <v>0</v>
      </c>
      <c r="G157" s="12" t="b">
        <f>IF(ISNUMBER(SEARCH(U$1,$D157)),MAX(G$1:G156)+1)</f>
        <v>0</v>
      </c>
      <c r="H157" s="12" t="b">
        <f>IF(ISNUMBER(SEARCH(V$1,$D157)),MAX(H$1:H156)+1)</f>
        <v>0</v>
      </c>
      <c r="I157" s="12" t="b">
        <f>IF(ISNUMBER(SEARCH(W$1,$D157)),MAX(I$1:I156)+1)</f>
        <v>0</v>
      </c>
      <c r="J157" s="12" t="b">
        <f>IF(ISNUMBER(SEARCH(X$1,$D157)),MAX(J$1:J156)+1)</f>
        <v>0</v>
      </c>
      <c r="K157" s="12" t="b">
        <f>IF(ISNUMBER(SEARCH(Y$1,$D157)),MAX(K$1:K156)+1)</f>
        <v>0</v>
      </c>
      <c r="L157" s="12" t="b">
        <f>IF(ISNUMBER(SEARCH(Z$1,$D157)),MAX(L$1:L156)+1)</f>
        <v>0</v>
      </c>
      <c r="M157" s="12" t="b">
        <f>IF(ISNUMBER(SEARCH(AA$1,$D157)),MAX(M$1:M156)+1)</f>
        <v>0</v>
      </c>
      <c r="N157" s="12" t="b">
        <f>IF(ISNUMBER(SEARCH(AB$1,$D157)),MAX(N$1:N156)+1)</f>
        <v>0</v>
      </c>
      <c r="O157" s="12" t="b">
        <f>IF(ISNUMBER(SEARCH(AC$1,$D157)),MAX(O$1:O156)+1)</f>
        <v>0</v>
      </c>
      <c r="P157" s="12" t="b">
        <f>IF(ISNUMBER(SEARCH(AD$1,$D157)),MAX(P$1:P156)+1)</f>
        <v>0</v>
      </c>
      <c r="Q157" s="12" t="str">
        <f>'AB Touchpoint System Workbook'!K168</f>
        <v>Client 156</v>
      </c>
      <c r="R157" s="13">
        <f t="shared" si="5"/>
        <v>156</v>
      </c>
      <c r="S157" s="7" t="str">
        <f>IFERROR(VLOOKUP($R157,E:$Q,13,0),"")</f>
        <v/>
      </c>
      <c r="T157" s="7" t="str">
        <f>IFERROR(VLOOKUP($R157,F:$Q,12,0),"")</f>
        <v/>
      </c>
      <c r="U157" s="7" t="str">
        <f>IFERROR(VLOOKUP($R157,G:$Q,11,0),"")</f>
        <v/>
      </c>
      <c r="V157" s="7" t="str">
        <f>IFERROR(VLOOKUP($R157,H:$Q,10,0),"")</f>
        <v/>
      </c>
      <c r="W157" s="7" t="str">
        <f>IFERROR(VLOOKUP($R157,I:$Q,9,0),"")</f>
        <v/>
      </c>
      <c r="X157" s="7" t="str">
        <f>IFERROR(VLOOKUP($R157,J:$Q,8,0),"")</f>
        <v/>
      </c>
      <c r="Y157" s="7" t="str">
        <f>IFERROR(VLOOKUP($R157,K:$Q,7,0),"")</f>
        <v/>
      </c>
      <c r="Z157" s="7" t="str">
        <f>IFERROR(VLOOKUP($R157,L:$Q,6,0),"")</f>
        <v/>
      </c>
      <c r="AA157" s="7" t="str">
        <f>IFERROR(VLOOKUP($R157,M:$Q,5,0),"")</f>
        <v/>
      </c>
      <c r="AB157" s="7" t="str">
        <f>IFERROR(VLOOKUP($R157,N:$Q,4,0),"")</f>
        <v/>
      </c>
      <c r="AC157" s="7" t="str">
        <f>IFERROR(VLOOKUP($R157,O:$Q,3,0),"")</f>
        <v/>
      </c>
      <c r="AD157" s="7" t="str">
        <f>IFERROR(VLOOKUP($R157,P:$Q,2,0),"")</f>
        <v/>
      </c>
    </row>
    <row r="158" spans="1:30" x14ac:dyDescent="0.15">
      <c r="A158" s="9">
        <f>'AB Touchpoint System Workbook'!Z169</f>
        <v>43101</v>
      </c>
      <c r="B158" s="7">
        <f t="shared" si="4"/>
        <v>1</v>
      </c>
      <c r="C158" s="12" t="str">
        <f>IF('AB Touchpoint System Workbook'!J169="A",VLOOKUP($B158,Reference!$A$93:B$104,2,0),IF('AB Touchpoint System Workbook'!J169="b",VLOOKUP($B158,Reference!$A$93:C$104,3,0),""))</f>
        <v/>
      </c>
      <c r="D158" s="12" t="str">
        <f>IF('AB Touchpoint System Workbook'!J169="A",Q158&amp;C158,IF('AB Touchpoint System Workbook'!J169="b",Q158&amp;C158,""))</f>
        <v/>
      </c>
      <c r="E158" s="12" t="b">
        <f>IF(ISNUMBER(SEARCH(S$1,$D158)),MAX(E$1:E157)+1)</f>
        <v>0</v>
      </c>
      <c r="F158" s="12" t="b">
        <f>IF(ISNUMBER(SEARCH(T$1,$D158)),MAX(F$1:F157)+1)</f>
        <v>0</v>
      </c>
      <c r="G158" s="12" t="b">
        <f>IF(ISNUMBER(SEARCH(U$1,$D158)),MAX(G$1:G157)+1)</f>
        <v>0</v>
      </c>
      <c r="H158" s="12" t="b">
        <f>IF(ISNUMBER(SEARCH(V$1,$D158)),MAX(H$1:H157)+1)</f>
        <v>0</v>
      </c>
      <c r="I158" s="12" t="b">
        <f>IF(ISNUMBER(SEARCH(W$1,$D158)),MAX(I$1:I157)+1)</f>
        <v>0</v>
      </c>
      <c r="J158" s="12" t="b">
        <f>IF(ISNUMBER(SEARCH(X$1,$D158)),MAX(J$1:J157)+1)</f>
        <v>0</v>
      </c>
      <c r="K158" s="12" t="b">
        <f>IF(ISNUMBER(SEARCH(Y$1,$D158)),MAX(K$1:K157)+1)</f>
        <v>0</v>
      </c>
      <c r="L158" s="12" t="b">
        <f>IF(ISNUMBER(SEARCH(Z$1,$D158)),MAX(L$1:L157)+1)</f>
        <v>0</v>
      </c>
      <c r="M158" s="12" t="b">
        <f>IF(ISNUMBER(SEARCH(AA$1,$D158)),MAX(M$1:M157)+1)</f>
        <v>0</v>
      </c>
      <c r="N158" s="12" t="b">
        <f>IF(ISNUMBER(SEARCH(AB$1,$D158)),MAX(N$1:N157)+1)</f>
        <v>0</v>
      </c>
      <c r="O158" s="12" t="b">
        <f>IF(ISNUMBER(SEARCH(AC$1,$D158)),MAX(O$1:O157)+1)</f>
        <v>0</v>
      </c>
      <c r="P158" s="12" t="b">
        <f>IF(ISNUMBER(SEARCH(AD$1,$D158)),MAX(P$1:P157)+1)</f>
        <v>0</v>
      </c>
      <c r="Q158" s="12" t="str">
        <f>'AB Touchpoint System Workbook'!K169</f>
        <v>Client 157</v>
      </c>
      <c r="R158" s="13">
        <f t="shared" si="5"/>
        <v>157</v>
      </c>
      <c r="S158" s="7" t="str">
        <f>IFERROR(VLOOKUP($R158,E:$Q,13,0),"")</f>
        <v/>
      </c>
      <c r="T158" s="7" t="str">
        <f>IFERROR(VLOOKUP($R158,F:$Q,12,0),"")</f>
        <v/>
      </c>
      <c r="U158" s="7" t="str">
        <f>IFERROR(VLOOKUP($R158,G:$Q,11,0),"")</f>
        <v/>
      </c>
      <c r="V158" s="7" t="str">
        <f>IFERROR(VLOOKUP($R158,H:$Q,10,0),"")</f>
        <v/>
      </c>
      <c r="W158" s="7" t="str">
        <f>IFERROR(VLOOKUP($R158,I:$Q,9,0),"")</f>
        <v/>
      </c>
      <c r="X158" s="7" t="str">
        <f>IFERROR(VLOOKUP($R158,J:$Q,8,0),"")</f>
        <v/>
      </c>
      <c r="Y158" s="7" t="str">
        <f>IFERROR(VLOOKUP($R158,K:$Q,7,0),"")</f>
        <v/>
      </c>
      <c r="Z158" s="7" t="str">
        <f>IFERROR(VLOOKUP($R158,L:$Q,6,0),"")</f>
        <v/>
      </c>
      <c r="AA158" s="7" t="str">
        <f>IFERROR(VLOOKUP($R158,M:$Q,5,0),"")</f>
        <v/>
      </c>
      <c r="AB158" s="7" t="str">
        <f>IFERROR(VLOOKUP($R158,N:$Q,4,0),"")</f>
        <v/>
      </c>
      <c r="AC158" s="7" t="str">
        <f>IFERROR(VLOOKUP($R158,O:$Q,3,0),"")</f>
        <v/>
      </c>
      <c r="AD158" s="7" t="str">
        <f>IFERROR(VLOOKUP($R158,P:$Q,2,0),"")</f>
        <v/>
      </c>
    </row>
    <row r="159" spans="1:30" x14ac:dyDescent="0.15">
      <c r="A159" s="9">
        <f>'AB Touchpoint System Workbook'!Z170</f>
        <v>43132</v>
      </c>
      <c r="B159" s="7">
        <f t="shared" si="4"/>
        <v>2</v>
      </c>
      <c r="C159" s="12" t="str">
        <f>IF('AB Touchpoint System Workbook'!J170="A",VLOOKUP($B159,Reference!$A$93:B$104,2,0),IF('AB Touchpoint System Workbook'!J170="b",VLOOKUP($B159,Reference!$A$93:C$104,3,0),""))</f>
        <v/>
      </c>
      <c r="D159" s="12" t="str">
        <f>IF('AB Touchpoint System Workbook'!J170="A",Q159&amp;C159,IF('AB Touchpoint System Workbook'!J170="b",Q159&amp;C159,""))</f>
        <v/>
      </c>
      <c r="E159" s="12" t="b">
        <f>IF(ISNUMBER(SEARCH(S$1,$D159)),MAX(E$1:E158)+1)</f>
        <v>0</v>
      </c>
      <c r="F159" s="12" t="b">
        <f>IF(ISNUMBER(SEARCH(T$1,$D159)),MAX(F$1:F158)+1)</f>
        <v>0</v>
      </c>
      <c r="G159" s="12" t="b">
        <f>IF(ISNUMBER(SEARCH(U$1,$D159)),MAX(G$1:G158)+1)</f>
        <v>0</v>
      </c>
      <c r="H159" s="12" t="b">
        <f>IF(ISNUMBER(SEARCH(V$1,$D159)),MAX(H$1:H158)+1)</f>
        <v>0</v>
      </c>
      <c r="I159" s="12" t="b">
        <f>IF(ISNUMBER(SEARCH(W$1,$D159)),MAX(I$1:I158)+1)</f>
        <v>0</v>
      </c>
      <c r="J159" s="12" t="b">
        <f>IF(ISNUMBER(SEARCH(X$1,$D159)),MAX(J$1:J158)+1)</f>
        <v>0</v>
      </c>
      <c r="K159" s="12" t="b">
        <f>IF(ISNUMBER(SEARCH(Y$1,$D159)),MAX(K$1:K158)+1)</f>
        <v>0</v>
      </c>
      <c r="L159" s="12" t="b">
        <f>IF(ISNUMBER(SEARCH(Z$1,$D159)),MAX(L$1:L158)+1)</f>
        <v>0</v>
      </c>
      <c r="M159" s="12" t="b">
        <f>IF(ISNUMBER(SEARCH(AA$1,$D159)),MAX(M$1:M158)+1)</f>
        <v>0</v>
      </c>
      <c r="N159" s="12" t="b">
        <f>IF(ISNUMBER(SEARCH(AB$1,$D159)),MAX(N$1:N158)+1)</f>
        <v>0</v>
      </c>
      <c r="O159" s="12" t="b">
        <f>IF(ISNUMBER(SEARCH(AC$1,$D159)),MAX(O$1:O158)+1)</f>
        <v>0</v>
      </c>
      <c r="P159" s="12" t="b">
        <f>IF(ISNUMBER(SEARCH(AD$1,$D159)),MAX(P$1:P158)+1)</f>
        <v>0</v>
      </c>
      <c r="Q159" s="12" t="str">
        <f>'AB Touchpoint System Workbook'!K170</f>
        <v>Client 158</v>
      </c>
      <c r="R159" s="13">
        <f t="shared" si="5"/>
        <v>158</v>
      </c>
      <c r="S159" s="7" t="str">
        <f>IFERROR(VLOOKUP($R159,E:$Q,13,0),"")</f>
        <v/>
      </c>
      <c r="T159" s="7" t="str">
        <f>IFERROR(VLOOKUP($R159,F:$Q,12,0),"")</f>
        <v/>
      </c>
      <c r="U159" s="7" t="str">
        <f>IFERROR(VLOOKUP($R159,G:$Q,11,0),"")</f>
        <v/>
      </c>
      <c r="V159" s="7" t="str">
        <f>IFERROR(VLOOKUP($R159,H:$Q,10,0),"")</f>
        <v/>
      </c>
      <c r="W159" s="7" t="str">
        <f>IFERROR(VLOOKUP($R159,I:$Q,9,0),"")</f>
        <v/>
      </c>
      <c r="X159" s="7" t="str">
        <f>IFERROR(VLOOKUP($R159,J:$Q,8,0),"")</f>
        <v/>
      </c>
      <c r="Y159" s="7" t="str">
        <f>IFERROR(VLOOKUP($R159,K:$Q,7,0),"")</f>
        <v/>
      </c>
      <c r="Z159" s="7" t="str">
        <f>IFERROR(VLOOKUP($R159,L:$Q,6,0),"")</f>
        <v/>
      </c>
      <c r="AA159" s="7" t="str">
        <f>IFERROR(VLOOKUP($R159,M:$Q,5,0),"")</f>
        <v/>
      </c>
      <c r="AB159" s="7" t="str">
        <f>IFERROR(VLOOKUP($R159,N:$Q,4,0),"")</f>
        <v/>
      </c>
      <c r="AC159" s="7" t="str">
        <f>IFERROR(VLOOKUP($R159,O:$Q,3,0),"")</f>
        <v/>
      </c>
      <c r="AD159" s="7" t="str">
        <f>IFERROR(VLOOKUP($R159,P:$Q,2,0),"")</f>
        <v/>
      </c>
    </row>
    <row r="160" spans="1:30" x14ac:dyDescent="0.15">
      <c r="A160" s="9">
        <f>'AB Touchpoint System Workbook'!Z171</f>
        <v>43160</v>
      </c>
      <c r="B160" s="7">
        <f t="shared" si="4"/>
        <v>3</v>
      </c>
      <c r="C160" s="12" t="str">
        <f>IF('AB Touchpoint System Workbook'!J171="A",VLOOKUP($B160,Reference!$A$93:B$104,2,0),IF('AB Touchpoint System Workbook'!J171="b",VLOOKUP($B160,Reference!$A$93:C$104,3,0),""))</f>
        <v/>
      </c>
      <c r="D160" s="12" t="str">
        <f>IF('AB Touchpoint System Workbook'!J171="A",Q160&amp;C160,IF('AB Touchpoint System Workbook'!J171="b",Q160&amp;C160,""))</f>
        <v/>
      </c>
      <c r="E160" s="12" t="b">
        <f>IF(ISNUMBER(SEARCH(S$1,$D160)),MAX(E$1:E159)+1)</f>
        <v>0</v>
      </c>
      <c r="F160" s="12" t="b">
        <f>IF(ISNUMBER(SEARCH(T$1,$D160)),MAX(F$1:F159)+1)</f>
        <v>0</v>
      </c>
      <c r="G160" s="12" t="b">
        <f>IF(ISNUMBER(SEARCH(U$1,$D160)),MAX(G$1:G159)+1)</f>
        <v>0</v>
      </c>
      <c r="H160" s="12" t="b">
        <f>IF(ISNUMBER(SEARCH(V$1,$D160)),MAX(H$1:H159)+1)</f>
        <v>0</v>
      </c>
      <c r="I160" s="12" t="b">
        <f>IF(ISNUMBER(SEARCH(W$1,$D160)),MAX(I$1:I159)+1)</f>
        <v>0</v>
      </c>
      <c r="J160" s="12" t="b">
        <f>IF(ISNUMBER(SEARCH(X$1,$D160)),MAX(J$1:J159)+1)</f>
        <v>0</v>
      </c>
      <c r="K160" s="12" t="b">
        <f>IF(ISNUMBER(SEARCH(Y$1,$D160)),MAX(K$1:K159)+1)</f>
        <v>0</v>
      </c>
      <c r="L160" s="12" t="b">
        <f>IF(ISNUMBER(SEARCH(Z$1,$D160)),MAX(L$1:L159)+1)</f>
        <v>0</v>
      </c>
      <c r="M160" s="12" t="b">
        <f>IF(ISNUMBER(SEARCH(AA$1,$D160)),MAX(M$1:M159)+1)</f>
        <v>0</v>
      </c>
      <c r="N160" s="12" t="b">
        <f>IF(ISNUMBER(SEARCH(AB$1,$D160)),MAX(N$1:N159)+1)</f>
        <v>0</v>
      </c>
      <c r="O160" s="12" t="b">
        <f>IF(ISNUMBER(SEARCH(AC$1,$D160)),MAX(O$1:O159)+1)</f>
        <v>0</v>
      </c>
      <c r="P160" s="12" t="b">
        <f>IF(ISNUMBER(SEARCH(AD$1,$D160)),MAX(P$1:P159)+1)</f>
        <v>0</v>
      </c>
      <c r="Q160" s="12" t="str">
        <f>'AB Touchpoint System Workbook'!K171</f>
        <v>Client 159</v>
      </c>
      <c r="R160" s="13">
        <f t="shared" si="5"/>
        <v>159</v>
      </c>
      <c r="S160" s="7" t="str">
        <f>IFERROR(VLOOKUP($R160,E:$Q,13,0),"")</f>
        <v/>
      </c>
      <c r="T160" s="7" t="str">
        <f>IFERROR(VLOOKUP($R160,F:$Q,12,0),"")</f>
        <v/>
      </c>
      <c r="U160" s="7" t="str">
        <f>IFERROR(VLOOKUP($R160,G:$Q,11,0),"")</f>
        <v/>
      </c>
      <c r="V160" s="7" t="str">
        <f>IFERROR(VLOOKUP($R160,H:$Q,10,0),"")</f>
        <v/>
      </c>
      <c r="W160" s="7" t="str">
        <f>IFERROR(VLOOKUP($R160,I:$Q,9,0),"")</f>
        <v/>
      </c>
      <c r="X160" s="7" t="str">
        <f>IFERROR(VLOOKUP($R160,J:$Q,8,0),"")</f>
        <v/>
      </c>
      <c r="Y160" s="7" t="str">
        <f>IFERROR(VLOOKUP($R160,K:$Q,7,0),"")</f>
        <v/>
      </c>
      <c r="Z160" s="7" t="str">
        <f>IFERROR(VLOOKUP($R160,L:$Q,6,0),"")</f>
        <v/>
      </c>
      <c r="AA160" s="7" t="str">
        <f>IFERROR(VLOOKUP($R160,M:$Q,5,0),"")</f>
        <v/>
      </c>
      <c r="AB160" s="7" t="str">
        <f>IFERROR(VLOOKUP($R160,N:$Q,4,0),"")</f>
        <v/>
      </c>
      <c r="AC160" s="7" t="str">
        <f>IFERROR(VLOOKUP($R160,O:$Q,3,0),"")</f>
        <v/>
      </c>
      <c r="AD160" s="7" t="str">
        <f>IFERROR(VLOOKUP($R160,P:$Q,2,0),"")</f>
        <v/>
      </c>
    </row>
    <row r="161" spans="1:30" x14ac:dyDescent="0.15">
      <c r="A161" s="9">
        <f>'AB Touchpoint System Workbook'!Z172</f>
        <v>43191</v>
      </c>
      <c r="B161" s="7">
        <f t="shared" si="4"/>
        <v>4</v>
      </c>
      <c r="C161" s="12" t="str">
        <f>IF('AB Touchpoint System Workbook'!J172="A",VLOOKUP($B161,Reference!$A$93:B$104,2,0),IF('AB Touchpoint System Workbook'!J172="b",VLOOKUP($B161,Reference!$A$93:C$104,3,0),""))</f>
        <v/>
      </c>
      <c r="D161" s="12" t="str">
        <f>IF('AB Touchpoint System Workbook'!J172="A",Q161&amp;C161,IF('AB Touchpoint System Workbook'!J172="b",Q161&amp;C161,""))</f>
        <v/>
      </c>
      <c r="E161" s="12" t="b">
        <f>IF(ISNUMBER(SEARCH(S$1,$D161)),MAX(E$1:E160)+1)</f>
        <v>0</v>
      </c>
      <c r="F161" s="12" t="b">
        <f>IF(ISNUMBER(SEARCH(T$1,$D161)),MAX(F$1:F160)+1)</f>
        <v>0</v>
      </c>
      <c r="G161" s="12" t="b">
        <f>IF(ISNUMBER(SEARCH(U$1,$D161)),MAX(G$1:G160)+1)</f>
        <v>0</v>
      </c>
      <c r="H161" s="12" t="b">
        <f>IF(ISNUMBER(SEARCH(V$1,$D161)),MAX(H$1:H160)+1)</f>
        <v>0</v>
      </c>
      <c r="I161" s="12" t="b">
        <f>IF(ISNUMBER(SEARCH(W$1,$D161)),MAX(I$1:I160)+1)</f>
        <v>0</v>
      </c>
      <c r="J161" s="12" t="b">
        <f>IF(ISNUMBER(SEARCH(X$1,$D161)),MAX(J$1:J160)+1)</f>
        <v>0</v>
      </c>
      <c r="K161" s="12" t="b">
        <f>IF(ISNUMBER(SEARCH(Y$1,$D161)),MAX(K$1:K160)+1)</f>
        <v>0</v>
      </c>
      <c r="L161" s="12" t="b">
        <f>IF(ISNUMBER(SEARCH(Z$1,$D161)),MAX(L$1:L160)+1)</f>
        <v>0</v>
      </c>
      <c r="M161" s="12" t="b">
        <f>IF(ISNUMBER(SEARCH(AA$1,$D161)),MAX(M$1:M160)+1)</f>
        <v>0</v>
      </c>
      <c r="N161" s="12" t="b">
        <f>IF(ISNUMBER(SEARCH(AB$1,$D161)),MAX(N$1:N160)+1)</f>
        <v>0</v>
      </c>
      <c r="O161" s="12" t="b">
        <f>IF(ISNUMBER(SEARCH(AC$1,$D161)),MAX(O$1:O160)+1)</f>
        <v>0</v>
      </c>
      <c r="P161" s="12" t="b">
        <f>IF(ISNUMBER(SEARCH(AD$1,$D161)),MAX(P$1:P160)+1)</f>
        <v>0</v>
      </c>
      <c r="Q161" s="12" t="str">
        <f>'AB Touchpoint System Workbook'!K172</f>
        <v>Client 160</v>
      </c>
      <c r="R161" s="13">
        <f t="shared" si="5"/>
        <v>160</v>
      </c>
      <c r="S161" s="7" t="str">
        <f>IFERROR(VLOOKUP($R161,E:$Q,13,0),"")</f>
        <v/>
      </c>
      <c r="T161" s="7" t="str">
        <f>IFERROR(VLOOKUP($R161,F:$Q,12,0),"")</f>
        <v/>
      </c>
      <c r="U161" s="7" t="str">
        <f>IFERROR(VLOOKUP($R161,G:$Q,11,0),"")</f>
        <v/>
      </c>
      <c r="V161" s="7" t="str">
        <f>IFERROR(VLOOKUP($R161,H:$Q,10,0),"")</f>
        <v/>
      </c>
      <c r="W161" s="7" t="str">
        <f>IFERROR(VLOOKUP($R161,I:$Q,9,0),"")</f>
        <v/>
      </c>
      <c r="X161" s="7" t="str">
        <f>IFERROR(VLOOKUP($R161,J:$Q,8,0),"")</f>
        <v/>
      </c>
      <c r="Y161" s="7" t="str">
        <f>IFERROR(VLOOKUP($R161,K:$Q,7,0),"")</f>
        <v/>
      </c>
      <c r="Z161" s="7" t="str">
        <f>IFERROR(VLOOKUP($R161,L:$Q,6,0),"")</f>
        <v/>
      </c>
      <c r="AA161" s="7" t="str">
        <f>IFERROR(VLOOKUP($R161,M:$Q,5,0),"")</f>
        <v/>
      </c>
      <c r="AB161" s="7" t="str">
        <f>IFERROR(VLOOKUP($R161,N:$Q,4,0),"")</f>
        <v/>
      </c>
      <c r="AC161" s="7" t="str">
        <f>IFERROR(VLOOKUP($R161,O:$Q,3,0),"")</f>
        <v/>
      </c>
      <c r="AD161" s="7" t="str">
        <f>IFERROR(VLOOKUP($R161,P:$Q,2,0),"")</f>
        <v/>
      </c>
    </row>
    <row r="162" spans="1:30" x14ac:dyDescent="0.15">
      <c r="A162" s="9">
        <f>'AB Touchpoint System Workbook'!Z173</f>
        <v>43221</v>
      </c>
      <c r="B162" s="7">
        <f t="shared" si="4"/>
        <v>5</v>
      </c>
      <c r="C162" s="12" t="str">
        <f>IF('AB Touchpoint System Workbook'!J173="A",VLOOKUP($B162,Reference!$A$93:B$104,2,0),IF('AB Touchpoint System Workbook'!J173="b",VLOOKUP($B162,Reference!$A$93:C$104,3,0),""))</f>
        <v/>
      </c>
      <c r="D162" s="12" t="str">
        <f>IF('AB Touchpoint System Workbook'!J173="A",Q162&amp;C162,IF('AB Touchpoint System Workbook'!J173="b",Q162&amp;C162,""))</f>
        <v/>
      </c>
      <c r="E162" s="12" t="b">
        <f>IF(ISNUMBER(SEARCH(S$1,$D162)),MAX(E$1:E161)+1)</f>
        <v>0</v>
      </c>
      <c r="F162" s="12" t="b">
        <f>IF(ISNUMBER(SEARCH(T$1,$D162)),MAX(F$1:F161)+1)</f>
        <v>0</v>
      </c>
      <c r="G162" s="12" t="b">
        <f>IF(ISNUMBER(SEARCH(U$1,$D162)),MAX(G$1:G161)+1)</f>
        <v>0</v>
      </c>
      <c r="H162" s="12" t="b">
        <f>IF(ISNUMBER(SEARCH(V$1,$D162)),MAX(H$1:H161)+1)</f>
        <v>0</v>
      </c>
      <c r="I162" s="12" t="b">
        <f>IF(ISNUMBER(SEARCH(W$1,$D162)),MAX(I$1:I161)+1)</f>
        <v>0</v>
      </c>
      <c r="J162" s="12" t="b">
        <f>IF(ISNUMBER(SEARCH(X$1,$D162)),MAX(J$1:J161)+1)</f>
        <v>0</v>
      </c>
      <c r="K162" s="12" t="b">
        <f>IF(ISNUMBER(SEARCH(Y$1,$D162)),MAX(K$1:K161)+1)</f>
        <v>0</v>
      </c>
      <c r="L162" s="12" t="b">
        <f>IF(ISNUMBER(SEARCH(Z$1,$D162)),MAX(L$1:L161)+1)</f>
        <v>0</v>
      </c>
      <c r="M162" s="12" t="b">
        <f>IF(ISNUMBER(SEARCH(AA$1,$D162)),MAX(M$1:M161)+1)</f>
        <v>0</v>
      </c>
      <c r="N162" s="12" t="b">
        <f>IF(ISNUMBER(SEARCH(AB$1,$D162)),MAX(N$1:N161)+1)</f>
        <v>0</v>
      </c>
      <c r="O162" s="12" t="b">
        <f>IF(ISNUMBER(SEARCH(AC$1,$D162)),MAX(O$1:O161)+1)</f>
        <v>0</v>
      </c>
      <c r="P162" s="12" t="b">
        <f>IF(ISNUMBER(SEARCH(AD$1,$D162)),MAX(P$1:P161)+1)</f>
        <v>0</v>
      </c>
      <c r="Q162" s="12" t="str">
        <f>'AB Touchpoint System Workbook'!K173</f>
        <v>Client 161</v>
      </c>
      <c r="R162" s="13">
        <f t="shared" si="5"/>
        <v>161</v>
      </c>
      <c r="S162" s="7" t="str">
        <f>IFERROR(VLOOKUP($R162,E:$Q,13,0),"")</f>
        <v/>
      </c>
      <c r="T162" s="7" t="str">
        <f>IFERROR(VLOOKUP($R162,F:$Q,12,0),"")</f>
        <v/>
      </c>
      <c r="U162" s="7" t="str">
        <f>IFERROR(VLOOKUP($R162,G:$Q,11,0),"")</f>
        <v/>
      </c>
      <c r="V162" s="7" t="str">
        <f>IFERROR(VLOOKUP($R162,H:$Q,10,0),"")</f>
        <v/>
      </c>
      <c r="W162" s="7" t="str">
        <f>IFERROR(VLOOKUP($R162,I:$Q,9,0),"")</f>
        <v/>
      </c>
      <c r="X162" s="7" t="str">
        <f>IFERROR(VLOOKUP($R162,J:$Q,8,0),"")</f>
        <v/>
      </c>
      <c r="Y162" s="7" t="str">
        <f>IFERROR(VLOOKUP($R162,K:$Q,7,0),"")</f>
        <v/>
      </c>
      <c r="Z162" s="7" t="str">
        <f>IFERROR(VLOOKUP($R162,L:$Q,6,0),"")</f>
        <v/>
      </c>
      <c r="AA162" s="7" t="str">
        <f>IFERROR(VLOOKUP($R162,M:$Q,5,0),"")</f>
        <v/>
      </c>
      <c r="AB162" s="7" t="str">
        <f>IFERROR(VLOOKUP($R162,N:$Q,4,0),"")</f>
        <v/>
      </c>
      <c r="AC162" s="7" t="str">
        <f>IFERROR(VLOOKUP($R162,O:$Q,3,0),"")</f>
        <v/>
      </c>
      <c r="AD162" s="7" t="str">
        <f>IFERROR(VLOOKUP($R162,P:$Q,2,0),"")</f>
        <v/>
      </c>
    </row>
    <row r="163" spans="1:30" x14ac:dyDescent="0.15">
      <c r="A163" s="9">
        <f>'AB Touchpoint System Workbook'!Z174</f>
        <v>43252</v>
      </c>
      <c r="B163" s="7">
        <f t="shared" si="4"/>
        <v>6</v>
      </c>
      <c r="C163" s="12" t="str">
        <f>IF('AB Touchpoint System Workbook'!J174="A",VLOOKUP($B163,Reference!$A$93:B$104,2,0),IF('AB Touchpoint System Workbook'!J174="b",VLOOKUP($B163,Reference!$A$93:C$104,3,0),""))</f>
        <v/>
      </c>
      <c r="D163" s="12" t="str">
        <f>IF('AB Touchpoint System Workbook'!J174="A",Q163&amp;C163,IF('AB Touchpoint System Workbook'!J174="b",Q163&amp;C163,""))</f>
        <v/>
      </c>
      <c r="E163" s="12" t="b">
        <f>IF(ISNUMBER(SEARCH(S$1,$D163)),MAX(E$1:E162)+1)</f>
        <v>0</v>
      </c>
      <c r="F163" s="12" t="b">
        <f>IF(ISNUMBER(SEARCH(T$1,$D163)),MAX(F$1:F162)+1)</f>
        <v>0</v>
      </c>
      <c r="G163" s="12" t="b">
        <f>IF(ISNUMBER(SEARCH(U$1,$D163)),MAX(G$1:G162)+1)</f>
        <v>0</v>
      </c>
      <c r="H163" s="12" t="b">
        <f>IF(ISNUMBER(SEARCH(V$1,$D163)),MAX(H$1:H162)+1)</f>
        <v>0</v>
      </c>
      <c r="I163" s="12" t="b">
        <f>IF(ISNUMBER(SEARCH(W$1,$D163)),MAX(I$1:I162)+1)</f>
        <v>0</v>
      </c>
      <c r="J163" s="12" t="b">
        <f>IF(ISNUMBER(SEARCH(X$1,$D163)),MAX(J$1:J162)+1)</f>
        <v>0</v>
      </c>
      <c r="K163" s="12" t="b">
        <f>IF(ISNUMBER(SEARCH(Y$1,$D163)),MAX(K$1:K162)+1)</f>
        <v>0</v>
      </c>
      <c r="L163" s="12" t="b">
        <f>IF(ISNUMBER(SEARCH(Z$1,$D163)),MAX(L$1:L162)+1)</f>
        <v>0</v>
      </c>
      <c r="M163" s="12" t="b">
        <f>IF(ISNUMBER(SEARCH(AA$1,$D163)),MAX(M$1:M162)+1)</f>
        <v>0</v>
      </c>
      <c r="N163" s="12" t="b">
        <f>IF(ISNUMBER(SEARCH(AB$1,$D163)),MAX(N$1:N162)+1)</f>
        <v>0</v>
      </c>
      <c r="O163" s="12" t="b">
        <f>IF(ISNUMBER(SEARCH(AC$1,$D163)),MAX(O$1:O162)+1)</f>
        <v>0</v>
      </c>
      <c r="P163" s="12" t="b">
        <f>IF(ISNUMBER(SEARCH(AD$1,$D163)),MAX(P$1:P162)+1)</f>
        <v>0</v>
      </c>
      <c r="Q163" s="12" t="str">
        <f>'AB Touchpoint System Workbook'!K174</f>
        <v>Client 162</v>
      </c>
      <c r="R163" s="13">
        <f t="shared" si="5"/>
        <v>162</v>
      </c>
      <c r="S163" s="7" t="str">
        <f>IFERROR(VLOOKUP($R163,E:$Q,13,0),"")</f>
        <v/>
      </c>
      <c r="T163" s="7" t="str">
        <f>IFERROR(VLOOKUP($R163,F:$Q,12,0),"")</f>
        <v/>
      </c>
      <c r="U163" s="7" t="str">
        <f>IFERROR(VLOOKUP($R163,G:$Q,11,0),"")</f>
        <v/>
      </c>
      <c r="V163" s="7" t="str">
        <f>IFERROR(VLOOKUP($R163,H:$Q,10,0),"")</f>
        <v/>
      </c>
      <c r="W163" s="7" t="str">
        <f>IFERROR(VLOOKUP($R163,I:$Q,9,0),"")</f>
        <v/>
      </c>
      <c r="X163" s="7" t="str">
        <f>IFERROR(VLOOKUP($R163,J:$Q,8,0),"")</f>
        <v/>
      </c>
      <c r="Y163" s="7" t="str">
        <f>IFERROR(VLOOKUP($R163,K:$Q,7,0),"")</f>
        <v/>
      </c>
      <c r="Z163" s="7" t="str">
        <f>IFERROR(VLOOKUP($R163,L:$Q,6,0),"")</f>
        <v/>
      </c>
      <c r="AA163" s="7" t="str">
        <f>IFERROR(VLOOKUP($R163,M:$Q,5,0),"")</f>
        <v/>
      </c>
      <c r="AB163" s="7" t="str">
        <f>IFERROR(VLOOKUP($R163,N:$Q,4,0),"")</f>
        <v/>
      </c>
      <c r="AC163" s="7" t="str">
        <f>IFERROR(VLOOKUP($R163,O:$Q,3,0),"")</f>
        <v/>
      </c>
      <c r="AD163" s="7" t="str">
        <f>IFERROR(VLOOKUP($R163,P:$Q,2,0),"")</f>
        <v/>
      </c>
    </row>
    <row r="164" spans="1:30" x14ac:dyDescent="0.15">
      <c r="A164" s="9">
        <f>'AB Touchpoint System Workbook'!Z175</f>
        <v>43282</v>
      </c>
      <c r="B164" s="7">
        <f t="shared" si="4"/>
        <v>7</v>
      </c>
      <c r="C164" s="12" t="str">
        <f>IF('AB Touchpoint System Workbook'!J175="A",VLOOKUP($B164,Reference!$A$93:B$104,2,0),IF('AB Touchpoint System Workbook'!J175="b",VLOOKUP($B164,Reference!$A$93:C$104,3,0),""))</f>
        <v/>
      </c>
      <c r="D164" s="12" t="str">
        <f>IF('AB Touchpoint System Workbook'!J175="A",Q164&amp;C164,IF('AB Touchpoint System Workbook'!J175="b",Q164&amp;C164,""))</f>
        <v/>
      </c>
      <c r="E164" s="12" t="b">
        <f>IF(ISNUMBER(SEARCH(S$1,$D164)),MAX(E$1:E163)+1)</f>
        <v>0</v>
      </c>
      <c r="F164" s="12" t="b">
        <f>IF(ISNUMBER(SEARCH(T$1,$D164)),MAX(F$1:F163)+1)</f>
        <v>0</v>
      </c>
      <c r="G164" s="12" t="b">
        <f>IF(ISNUMBER(SEARCH(U$1,$D164)),MAX(G$1:G163)+1)</f>
        <v>0</v>
      </c>
      <c r="H164" s="12" t="b">
        <f>IF(ISNUMBER(SEARCH(V$1,$D164)),MAX(H$1:H163)+1)</f>
        <v>0</v>
      </c>
      <c r="I164" s="12" t="b">
        <f>IF(ISNUMBER(SEARCH(W$1,$D164)),MAX(I$1:I163)+1)</f>
        <v>0</v>
      </c>
      <c r="J164" s="12" t="b">
        <f>IF(ISNUMBER(SEARCH(X$1,$D164)),MAX(J$1:J163)+1)</f>
        <v>0</v>
      </c>
      <c r="K164" s="12" t="b">
        <f>IF(ISNUMBER(SEARCH(Y$1,$D164)),MAX(K$1:K163)+1)</f>
        <v>0</v>
      </c>
      <c r="L164" s="12" t="b">
        <f>IF(ISNUMBER(SEARCH(Z$1,$D164)),MAX(L$1:L163)+1)</f>
        <v>0</v>
      </c>
      <c r="M164" s="12" t="b">
        <f>IF(ISNUMBER(SEARCH(AA$1,$D164)),MAX(M$1:M163)+1)</f>
        <v>0</v>
      </c>
      <c r="N164" s="12" t="b">
        <f>IF(ISNUMBER(SEARCH(AB$1,$D164)),MAX(N$1:N163)+1)</f>
        <v>0</v>
      </c>
      <c r="O164" s="12" t="b">
        <f>IF(ISNUMBER(SEARCH(AC$1,$D164)),MAX(O$1:O163)+1)</f>
        <v>0</v>
      </c>
      <c r="P164" s="12" t="b">
        <f>IF(ISNUMBER(SEARCH(AD$1,$D164)),MAX(P$1:P163)+1)</f>
        <v>0</v>
      </c>
      <c r="Q164" s="12" t="str">
        <f>'AB Touchpoint System Workbook'!K175</f>
        <v>Client 163</v>
      </c>
      <c r="R164" s="13">
        <f t="shared" si="5"/>
        <v>163</v>
      </c>
      <c r="S164" s="7" t="str">
        <f>IFERROR(VLOOKUP($R164,E:$Q,13,0),"")</f>
        <v/>
      </c>
      <c r="T164" s="7" t="str">
        <f>IFERROR(VLOOKUP($R164,F:$Q,12,0),"")</f>
        <v/>
      </c>
      <c r="U164" s="7" t="str">
        <f>IFERROR(VLOOKUP($R164,G:$Q,11,0),"")</f>
        <v/>
      </c>
      <c r="V164" s="7" t="str">
        <f>IFERROR(VLOOKUP($R164,H:$Q,10,0),"")</f>
        <v/>
      </c>
      <c r="W164" s="7" t="str">
        <f>IFERROR(VLOOKUP($R164,I:$Q,9,0),"")</f>
        <v/>
      </c>
      <c r="X164" s="7" t="str">
        <f>IFERROR(VLOOKUP($R164,J:$Q,8,0),"")</f>
        <v/>
      </c>
      <c r="Y164" s="7" t="str">
        <f>IFERROR(VLOOKUP($R164,K:$Q,7,0),"")</f>
        <v/>
      </c>
      <c r="Z164" s="7" t="str">
        <f>IFERROR(VLOOKUP($R164,L:$Q,6,0),"")</f>
        <v/>
      </c>
      <c r="AA164" s="7" t="str">
        <f>IFERROR(VLOOKUP($R164,M:$Q,5,0),"")</f>
        <v/>
      </c>
      <c r="AB164" s="7" t="str">
        <f>IFERROR(VLOOKUP($R164,N:$Q,4,0),"")</f>
        <v/>
      </c>
      <c r="AC164" s="7" t="str">
        <f>IFERROR(VLOOKUP($R164,O:$Q,3,0),"")</f>
        <v/>
      </c>
      <c r="AD164" s="7" t="str">
        <f>IFERROR(VLOOKUP($R164,P:$Q,2,0),"")</f>
        <v/>
      </c>
    </row>
    <row r="165" spans="1:30" x14ac:dyDescent="0.15">
      <c r="A165" s="9">
        <f>'AB Touchpoint System Workbook'!Z176</f>
        <v>43313</v>
      </c>
      <c r="B165" s="7">
        <f t="shared" si="4"/>
        <v>8</v>
      </c>
      <c r="C165" s="12" t="str">
        <f>IF('AB Touchpoint System Workbook'!J176="A",VLOOKUP($B165,Reference!$A$93:B$104,2,0),IF('AB Touchpoint System Workbook'!J176="b",VLOOKUP($B165,Reference!$A$93:C$104,3,0),""))</f>
        <v/>
      </c>
      <c r="D165" s="12" t="str">
        <f>IF('AB Touchpoint System Workbook'!J176="A",Q165&amp;C165,IF('AB Touchpoint System Workbook'!J176="b",Q165&amp;C165,""))</f>
        <v/>
      </c>
      <c r="E165" s="12" t="b">
        <f>IF(ISNUMBER(SEARCH(S$1,$D165)),MAX(E$1:E164)+1)</f>
        <v>0</v>
      </c>
      <c r="F165" s="12" t="b">
        <f>IF(ISNUMBER(SEARCH(T$1,$D165)),MAX(F$1:F164)+1)</f>
        <v>0</v>
      </c>
      <c r="G165" s="12" t="b">
        <f>IF(ISNUMBER(SEARCH(U$1,$D165)),MAX(G$1:G164)+1)</f>
        <v>0</v>
      </c>
      <c r="H165" s="12" t="b">
        <f>IF(ISNUMBER(SEARCH(V$1,$D165)),MAX(H$1:H164)+1)</f>
        <v>0</v>
      </c>
      <c r="I165" s="12" t="b">
        <f>IF(ISNUMBER(SEARCH(W$1,$D165)),MAX(I$1:I164)+1)</f>
        <v>0</v>
      </c>
      <c r="J165" s="12" t="b">
        <f>IF(ISNUMBER(SEARCH(X$1,$D165)),MAX(J$1:J164)+1)</f>
        <v>0</v>
      </c>
      <c r="K165" s="12" t="b">
        <f>IF(ISNUMBER(SEARCH(Y$1,$D165)),MAX(K$1:K164)+1)</f>
        <v>0</v>
      </c>
      <c r="L165" s="12" t="b">
        <f>IF(ISNUMBER(SEARCH(Z$1,$D165)),MAX(L$1:L164)+1)</f>
        <v>0</v>
      </c>
      <c r="M165" s="12" t="b">
        <f>IF(ISNUMBER(SEARCH(AA$1,$D165)),MAX(M$1:M164)+1)</f>
        <v>0</v>
      </c>
      <c r="N165" s="12" t="b">
        <f>IF(ISNUMBER(SEARCH(AB$1,$D165)),MAX(N$1:N164)+1)</f>
        <v>0</v>
      </c>
      <c r="O165" s="12" t="b">
        <f>IF(ISNUMBER(SEARCH(AC$1,$D165)),MAX(O$1:O164)+1)</f>
        <v>0</v>
      </c>
      <c r="P165" s="12" t="b">
        <f>IF(ISNUMBER(SEARCH(AD$1,$D165)),MAX(P$1:P164)+1)</f>
        <v>0</v>
      </c>
      <c r="Q165" s="12" t="str">
        <f>'AB Touchpoint System Workbook'!K176</f>
        <v>Client 164</v>
      </c>
      <c r="R165" s="13">
        <f t="shared" si="5"/>
        <v>164</v>
      </c>
      <c r="S165" s="7" t="str">
        <f>IFERROR(VLOOKUP($R165,E:$Q,13,0),"")</f>
        <v/>
      </c>
      <c r="T165" s="7" t="str">
        <f>IFERROR(VLOOKUP($R165,F:$Q,12,0),"")</f>
        <v/>
      </c>
      <c r="U165" s="7" t="str">
        <f>IFERROR(VLOOKUP($R165,G:$Q,11,0),"")</f>
        <v/>
      </c>
      <c r="V165" s="7" t="str">
        <f>IFERROR(VLOOKUP($R165,H:$Q,10,0),"")</f>
        <v/>
      </c>
      <c r="W165" s="7" t="str">
        <f>IFERROR(VLOOKUP($R165,I:$Q,9,0),"")</f>
        <v/>
      </c>
      <c r="X165" s="7" t="str">
        <f>IFERROR(VLOOKUP($R165,J:$Q,8,0),"")</f>
        <v/>
      </c>
      <c r="Y165" s="7" t="str">
        <f>IFERROR(VLOOKUP($R165,K:$Q,7,0),"")</f>
        <v/>
      </c>
      <c r="Z165" s="7" t="str">
        <f>IFERROR(VLOOKUP($R165,L:$Q,6,0),"")</f>
        <v/>
      </c>
      <c r="AA165" s="7" t="str">
        <f>IFERROR(VLOOKUP($R165,M:$Q,5,0),"")</f>
        <v/>
      </c>
      <c r="AB165" s="7" t="str">
        <f>IFERROR(VLOOKUP($R165,N:$Q,4,0),"")</f>
        <v/>
      </c>
      <c r="AC165" s="7" t="str">
        <f>IFERROR(VLOOKUP($R165,O:$Q,3,0),"")</f>
        <v/>
      </c>
      <c r="AD165" s="7" t="str">
        <f>IFERROR(VLOOKUP($R165,P:$Q,2,0),"")</f>
        <v/>
      </c>
    </row>
    <row r="166" spans="1:30" x14ac:dyDescent="0.15">
      <c r="A166" s="9">
        <f>'AB Touchpoint System Workbook'!Z177</f>
        <v>43344</v>
      </c>
      <c r="B166" s="7">
        <f t="shared" si="4"/>
        <v>9</v>
      </c>
      <c r="C166" s="12" t="str">
        <f>IF('AB Touchpoint System Workbook'!J177="A",VLOOKUP($B166,Reference!$A$93:B$104,2,0),IF('AB Touchpoint System Workbook'!J177="b",VLOOKUP($B166,Reference!$A$93:C$104,3,0),""))</f>
        <v/>
      </c>
      <c r="D166" s="12" t="str">
        <f>IF('AB Touchpoint System Workbook'!J177="A",Q166&amp;C166,IF('AB Touchpoint System Workbook'!J177="b",Q166&amp;C166,""))</f>
        <v/>
      </c>
      <c r="E166" s="12" t="b">
        <f>IF(ISNUMBER(SEARCH(S$1,$D166)),MAX(E$1:E165)+1)</f>
        <v>0</v>
      </c>
      <c r="F166" s="12" t="b">
        <f>IF(ISNUMBER(SEARCH(T$1,$D166)),MAX(F$1:F165)+1)</f>
        <v>0</v>
      </c>
      <c r="G166" s="12" t="b">
        <f>IF(ISNUMBER(SEARCH(U$1,$D166)),MAX(G$1:G165)+1)</f>
        <v>0</v>
      </c>
      <c r="H166" s="12" t="b">
        <f>IF(ISNUMBER(SEARCH(V$1,$D166)),MAX(H$1:H165)+1)</f>
        <v>0</v>
      </c>
      <c r="I166" s="12" t="b">
        <f>IF(ISNUMBER(SEARCH(W$1,$D166)),MAX(I$1:I165)+1)</f>
        <v>0</v>
      </c>
      <c r="J166" s="12" t="b">
        <f>IF(ISNUMBER(SEARCH(X$1,$D166)),MAX(J$1:J165)+1)</f>
        <v>0</v>
      </c>
      <c r="K166" s="12" t="b">
        <f>IF(ISNUMBER(SEARCH(Y$1,$D166)),MAX(K$1:K165)+1)</f>
        <v>0</v>
      </c>
      <c r="L166" s="12" t="b">
        <f>IF(ISNUMBER(SEARCH(Z$1,$D166)),MAX(L$1:L165)+1)</f>
        <v>0</v>
      </c>
      <c r="M166" s="12" t="b">
        <f>IF(ISNUMBER(SEARCH(AA$1,$D166)),MAX(M$1:M165)+1)</f>
        <v>0</v>
      </c>
      <c r="N166" s="12" t="b">
        <f>IF(ISNUMBER(SEARCH(AB$1,$D166)),MAX(N$1:N165)+1)</f>
        <v>0</v>
      </c>
      <c r="O166" s="12" t="b">
        <f>IF(ISNUMBER(SEARCH(AC$1,$D166)),MAX(O$1:O165)+1)</f>
        <v>0</v>
      </c>
      <c r="P166" s="12" t="b">
        <f>IF(ISNUMBER(SEARCH(AD$1,$D166)),MAX(P$1:P165)+1)</f>
        <v>0</v>
      </c>
      <c r="Q166" s="12" t="str">
        <f>'AB Touchpoint System Workbook'!K177</f>
        <v>Client 165</v>
      </c>
      <c r="R166" s="13">
        <f t="shared" si="5"/>
        <v>165</v>
      </c>
      <c r="S166" s="7" t="str">
        <f>IFERROR(VLOOKUP($R166,E:$Q,13,0),"")</f>
        <v/>
      </c>
      <c r="T166" s="7" t="str">
        <f>IFERROR(VLOOKUP($R166,F:$Q,12,0),"")</f>
        <v/>
      </c>
      <c r="U166" s="7" t="str">
        <f>IFERROR(VLOOKUP($R166,G:$Q,11,0),"")</f>
        <v/>
      </c>
      <c r="V166" s="7" t="str">
        <f>IFERROR(VLOOKUP($R166,H:$Q,10,0),"")</f>
        <v/>
      </c>
      <c r="W166" s="7" t="str">
        <f>IFERROR(VLOOKUP($R166,I:$Q,9,0),"")</f>
        <v/>
      </c>
      <c r="X166" s="7" t="str">
        <f>IFERROR(VLOOKUP($R166,J:$Q,8,0),"")</f>
        <v/>
      </c>
      <c r="Y166" s="7" t="str">
        <f>IFERROR(VLOOKUP($R166,K:$Q,7,0),"")</f>
        <v/>
      </c>
      <c r="Z166" s="7" t="str">
        <f>IFERROR(VLOOKUP($R166,L:$Q,6,0),"")</f>
        <v/>
      </c>
      <c r="AA166" s="7" t="str">
        <f>IFERROR(VLOOKUP($R166,M:$Q,5,0),"")</f>
        <v/>
      </c>
      <c r="AB166" s="7" t="str">
        <f>IFERROR(VLOOKUP($R166,N:$Q,4,0),"")</f>
        <v/>
      </c>
      <c r="AC166" s="7" t="str">
        <f>IFERROR(VLOOKUP($R166,O:$Q,3,0),"")</f>
        <v/>
      </c>
      <c r="AD166" s="7" t="str">
        <f>IFERROR(VLOOKUP($R166,P:$Q,2,0),"")</f>
        <v/>
      </c>
    </row>
    <row r="167" spans="1:30" x14ac:dyDescent="0.15">
      <c r="A167" s="9">
        <f>'AB Touchpoint System Workbook'!Z178</f>
        <v>43374</v>
      </c>
      <c r="B167" s="7">
        <f t="shared" si="4"/>
        <v>10</v>
      </c>
      <c r="C167" s="12" t="str">
        <f>IF('AB Touchpoint System Workbook'!J178="A",VLOOKUP($B167,Reference!$A$93:B$104,2,0),IF('AB Touchpoint System Workbook'!J178="b",VLOOKUP($B167,Reference!$A$93:C$104,3,0),""))</f>
        <v/>
      </c>
      <c r="D167" s="12" t="str">
        <f>IF('AB Touchpoint System Workbook'!J178="A",Q167&amp;C167,IF('AB Touchpoint System Workbook'!J178="b",Q167&amp;C167,""))</f>
        <v/>
      </c>
      <c r="E167" s="12" t="b">
        <f>IF(ISNUMBER(SEARCH(S$1,$D167)),MAX(E$1:E166)+1)</f>
        <v>0</v>
      </c>
      <c r="F167" s="12" t="b">
        <f>IF(ISNUMBER(SEARCH(T$1,$D167)),MAX(F$1:F166)+1)</f>
        <v>0</v>
      </c>
      <c r="G167" s="12" t="b">
        <f>IF(ISNUMBER(SEARCH(U$1,$D167)),MAX(G$1:G166)+1)</f>
        <v>0</v>
      </c>
      <c r="H167" s="12" t="b">
        <f>IF(ISNUMBER(SEARCH(V$1,$D167)),MAX(H$1:H166)+1)</f>
        <v>0</v>
      </c>
      <c r="I167" s="12" t="b">
        <f>IF(ISNUMBER(SEARCH(W$1,$D167)),MAX(I$1:I166)+1)</f>
        <v>0</v>
      </c>
      <c r="J167" s="12" t="b">
        <f>IF(ISNUMBER(SEARCH(X$1,$D167)),MAX(J$1:J166)+1)</f>
        <v>0</v>
      </c>
      <c r="K167" s="12" t="b">
        <f>IF(ISNUMBER(SEARCH(Y$1,$D167)),MAX(K$1:K166)+1)</f>
        <v>0</v>
      </c>
      <c r="L167" s="12" t="b">
        <f>IF(ISNUMBER(SEARCH(Z$1,$D167)),MAX(L$1:L166)+1)</f>
        <v>0</v>
      </c>
      <c r="M167" s="12" t="b">
        <f>IF(ISNUMBER(SEARCH(AA$1,$D167)),MAX(M$1:M166)+1)</f>
        <v>0</v>
      </c>
      <c r="N167" s="12" t="b">
        <f>IF(ISNUMBER(SEARCH(AB$1,$D167)),MAX(N$1:N166)+1)</f>
        <v>0</v>
      </c>
      <c r="O167" s="12" t="b">
        <f>IF(ISNUMBER(SEARCH(AC$1,$D167)),MAX(O$1:O166)+1)</f>
        <v>0</v>
      </c>
      <c r="P167" s="12" t="b">
        <f>IF(ISNUMBER(SEARCH(AD$1,$D167)),MAX(P$1:P166)+1)</f>
        <v>0</v>
      </c>
      <c r="Q167" s="12" t="str">
        <f>'AB Touchpoint System Workbook'!K178</f>
        <v>Client 166</v>
      </c>
      <c r="R167" s="13">
        <f t="shared" si="5"/>
        <v>166</v>
      </c>
      <c r="S167" s="7" t="str">
        <f>IFERROR(VLOOKUP($R167,E:$Q,13,0),"")</f>
        <v/>
      </c>
      <c r="T167" s="7" t="str">
        <f>IFERROR(VLOOKUP($R167,F:$Q,12,0),"")</f>
        <v/>
      </c>
      <c r="U167" s="7" t="str">
        <f>IFERROR(VLOOKUP($R167,G:$Q,11,0),"")</f>
        <v/>
      </c>
      <c r="V167" s="7" t="str">
        <f>IFERROR(VLOOKUP($R167,H:$Q,10,0),"")</f>
        <v/>
      </c>
      <c r="W167" s="7" t="str">
        <f>IFERROR(VLOOKUP($R167,I:$Q,9,0),"")</f>
        <v/>
      </c>
      <c r="X167" s="7" t="str">
        <f>IFERROR(VLOOKUP($R167,J:$Q,8,0),"")</f>
        <v/>
      </c>
      <c r="Y167" s="7" t="str">
        <f>IFERROR(VLOOKUP($R167,K:$Q,7,0),"")</f>
        <v/>
      </c>
      <c r="Z167" s="7" t="str">
        <f>IFERROR(VLOOKUP($R167,L:$Q,6,0),"")</f>
        <v/>
      </c>
      <c r="AA167" s="7" t="str">
        <f>IFERROR(VLOOKUP($R167,M:$Q,5,0),"")</f>
        <v/>
      </c>
      <c r="AB167" s="7" t="str">
        <f>IFERROR(VLOOKUP($R167,N:$Q,4,0),"")</f>
        <v/>
      </c>
      <c r="AC167" s="7" t="str">
        <f>IFERROR(VLOOKUP($R167,O:$Q,3,0),"")</f>
        <v/>
      </c>
      <c r="AD167" s="7" t="str">
        <f>IFERROR(VLOOKUP($R167,P:$Q,2,0),"")</f>
        <v/>
      </c>
    </row>
    <row r="168" spans="1:30" x14ac:dyDescent="0.15">
      <c r="A168" s="9">
        <f>'AB Touchpoint System Workbook'!Z179</f>
        <v>43405</v>
      </c>
      <c r="B168" s="7">
        <f t="shared" si="4"/>
        <v>11</v>
      </c>
      <c r="C168" s="12" t="str">
        <f>IF('AB Touchpoint System Workbook'!J179="A",VLOOKUP($B168,Reference!$A$93:B$104,2,0),IF('AB Touchpoint System Workbook'!J179="b",VLOOKUP($B168,Reference!$A$93:C$104,3,0),""))</f>
        <v/>
      </c>
      <c r="D168" s="12" t="str">
        <f>IF('AB Touchpoint System Workbook'!J179="A",Q168&amp;C168,IF('AB Touchpoint System Workbook'!J179="b",Q168&amp;C168,""))</f>
        <v/>
      </c>
      <c r="E168" s="12" t="b">
        <f>IF(ISNUMBER(SEARCH(S$1,$D168)),MAX(E$1:E167)+1)</f>
        <v>0</v>
      </c>
      <c r="F168" s="12" t="b">
        <f>IF(ISNUMBER(SEARCH(T$1,$D168)),MAX(F$1:F167)+1)</f>
        <v>0</v>
      </c>
      <c r="G168" s="12" t="b">
        <f>IF(ISNUMBER(SEARCH(U$1,$D168)),MAX(G$1:G167)+1)</f>
        <v>0</v>
      </c>
      <c r="H168" s="12" t="b">
        <f>IF(ISNUMBER(SEARCH(V$1,$D168)),MAX(H$1:H167)+1)</f>
        <v>0</v>
      </c>
      <c r="I168" s="12" t="b">
        <f>IF(ISNUMBER(SEARCH(W$1,$D168)),MAX(I$1:I167)+1)</f>
        <v>0</v>
      </c>
      <c r="J168" s="12" t="b">
        <f>IF(ISNUMBER(SEARCH(X$1,$D168)),MAX(J$1:J167)+1)</f>
        <v>0</v>
      </c>
      <c r="K168" s="12" t="b">
        <f>IF(ISNUMBER(SEARCH(Y$1,$D168)),MAX(K$1:K167)+1)</f>
        <v>0</v>
      </c>
      <c r="L168" s="12" t="b">
        <f>IF(ISNUMBER(SEARCH(Z$1,$D168)),MAX(L$1:L167)+1)</f>
        <v>0</v>
      </c>
      <c r="M168" s="12" t="b">
        <f>IF(ISNUMBER(SEARCH(AA$1,$D168)),MAX(M$1:M167)+1)</f>
        <v>0</v>
      </c>
      <c r="N168" s="12" t="b">
        <f>IF(ISNUMBER(SEARCH(AB$1,$D168)),MAX(N$1:N167)+1)</f>
        <v>0</v>
      </c>
      <c r="O168" s="12" t="b">
        <f>IF(ISNUMBER(SEARCH(AC$1,$D168)),MAX(O$1:O167)+1)</f>
        <v>0</v>
      </c>
      <c r="P168" s="12" t="b">
        <f>IF(ISNUMBER(SEARCH(AD$1,$D168)),MAX(P$1:P167)+1)</f>
        <v>0</v>
      </c>
      <c r="Q168" s="12" t="str">
        <f>'AB Touchpoint System Workbook'!K179</f>
        <v>Client 167</v>
      </c>
      <c r="R168" s="13">
        <f t="shared" si="5"/>
        <v>167</v>
      </c>
      <c r="S168" s="7" t="str">
        <f>IFERROR(VLOOKUP($R168,E:$Q,13,0),"")</f>
        <v/>
      </c>
      <c r="T168" s="7" t="str">
        <f>IFERROR(VLOOKUP($R168,F:$Q,12,0),"")</f>
        <v/>
      </c>
      <c r="U168" s="7" t="str">
        <f>IFERROR(VLOOKUP($R168,G:$Q,11,0),"")</f>
        <v/>
      </c>
      <c r="V168" s="7" t="str">
        <f>IFERROR(VLOOKUP($R168,H:$Q,10,0),"")</f>
        <v/>
      </c>
      <c r="W168" s="7" t="str">
        <f>IFERROR(VLOOKUP($R168,I:$Q,9,0),"")</f>
        <v/>
      </c>
      <c r="X168" s="7" t="str">
        <f>IFERROR(VLOOKUP($R168,J:$Q,8,0),"")</f>
        <v/>
      </c>
      <c r="Y168" s="7" t="str">
        <f>IFERROR(VLOOKUP($R168,K:$Q,7,0),"")</f>
        <v/>
      </c>
      <c r="Z168" s="7" t="str">
        <f>IFERROR(VLOOKUP($R168,L:$Q,6,0),"")</f>
        <v/>
      </c>
      <c r="AA168" s="7" t="str">
        <f>IFERROR(VLOOKUP($R168,M:$Q,5,0),"")</f>
        <v/>
      </c>
      <c r="AB168" s="7" t="str">
        <f>IFERROR(VLOOKUP($R168,N:$Q,4,0),"")</f>
        <v/>
      </c>
      <c r="AC168" s="7" t="str">
        <f>IFERROR(VLOOKUP($R168,O:$Q,3,0),"")</f>
        <v/>
      </c>
      <c r="AD168" s="7" t="str">
        <f>IFERROR(VLOOKUP($R168,P:$Q,2,0),"")</f>
        <v/>
      </c>
    </row>
    <row r="169" spans="1:30" x14ac:dyDescent="0.15">
      <c r="A169" s="9">
        <f>'AB Touchpoint System Workbook'!Z180</f>
        <v>43435</v>
      </c>
      <c r="B169" s="7">
        <f t="shared" si="4"/>
        <v>12</v>
      </c>
      <c r="C169" s="12" t="str">
        <f>IF('AB Touchpoint System Workbook'!J180="A",VLOOKUP($B169,Reference!$A$93:B$104,2,0),IF('AB Touchpoint System Workbook'!J180="b",VLOOKUP($B169,Reference!$A$93:C$104,3,0),""))</f>
        <v/>
      </c>
      <c r="D169" s="12" t="str">
        <f>IF('AB Touchpoint System Workbook'!J180="A",Q169&amp;C169,IF('AB Touchpoint System Workbook'!J180="b",Q169&amp;C169,""))</f>
        <v/>
      </c>
      <c r="E169" s="12" t="b">
        <f>IF(ISNUMBER(SEARCH(S$1,$D169)),MAX(E$1:E168)+1)</f>
        <v>0</v>
      </c>
      <c r="F169" s="12" t="b">
        <f>IF(ISNUMBER(SEARCH(T$1,$D169)),MAX(F$1:F168)+1)</f>
        <v>0</v>
      </c>
      <c r="G169" s="12" t="b">
        <f>IF(ISNUMBER(SEARCH(U$1,$D169)),MAX(G$1:G168)+1)</f>
        <v>0</v>
      </c>
      <c r="H169" s="12" t="b">
        <f>IF(ISNUMBER(SEARCH(V$1,$D169)),MAX(H$1:H168)+1)</f>
        <v>0</v>
      </c>
      <c r="I169" s="12" t="b">
        <f>IF(ISNUMBER(SEARCH(W$1,$D169)),MAX(I$1:I168)+1)</f>
        <v>0</v>
      </c>
      <c r="J169" s="12" t="b">
        <f>IF(ISNUMBER(SEARCH(X$1,$D169)),MAX(J$1:J168)+1)</f>
        <v>0</v>
      </c>
      <c r="K169" s="12" t="b">
        <f>IF(ISNUMBER(SEARCH(Y$1,$D169)),MAX(K$1:K168)+1)</f>
        <v>0</v>
      </c>
      <c r="L169" s="12" t="b">
        <f>IF(ISNUMBER(SEARCH(Z$1,$D169)),MAX(L$1:L168)+1)</f>
        <v>0</v>
      </c>
      <c r="M169" s="12" t="b">
        <f>IF(ISNUMBER(SEARCH(AA$1,$D169)),MAX(M$1:M168)+1)</f>
        <v>0</v>
      </c>
      <c r="N169" s="12" t="b">
        <f>IF(ISNUMBER(SEARCH(AB$1,$D169)),MAX(N$1:N168)+1)</f>
        <v>0</v>
      </c>
      <c r="O169" s="12" t="b">
        <f>IF(ISNUMBER(SEARCH(AC$1,$D169)),MAX(O$1:O168)+1)</f>
        <v>0</v>
      </c>
      <c r="P169" s="12" t="b">
        <f>IF(ISNUMBER(SEARCH(AD$1,$D169)),MAX(P$1:P168)+1)</f>
        <v>0</v>
      </c>
      <c r="Q169" s="12" t="str">
        <f>'AB Touchpoint System Workbook'!K180</f>
        <v>Client 168</v>
      </c>
      <c r="R169" s="13">
        <f t="shared" si="5"/>
        <v>168</v>
      </c>
      <c r="S169" s="7" t="str">
        <f>IFERROR(VLOOKUP($R169,E:$Q,13,0),"")</f>
        <v/>
      </c>
      <c r="T169" s="7" t="str">
        <f>IFERROR(VLOOKUP($R169,F:$Q,12,0),"")</f>
        <v/>
      </c>
      <c r="U169" s="7" t="str">
        <f>IFERROR(VLOOKUP($R169,G:$Q,11,0),"")</f>
        <v/>
      </c>
      <c r="V169" s="7" t="str">
        <f>IFERROR(VLOOKUP($R169,H:$Q,10,0),"")</f>
        <v/>
      </c>
      <c r="W169" s="7" t="str">
        <f>IFERROR(VLOOKUP($R169,I:$Q,9,0),"")</f>
        <v/>
      </c>
      <c r="X169" s="7" t="str">
        <f>IFERROR(VLOOKUP($R169,J:$Q,8,0),"")</f>
        <v/>
      </c>
      <c r="Y169" s="7" t="str">
        <f>IFERROR(VLOOKUP($R169,K:$Q,7,0),"")</f>
        <v/>
      </c>
      <c r="Z169" s="7" t="str">
        <f>IFERROR(VLOOKUP($R169,L:$Q,6,0),"")</f>
        <v/>
      </c>
      <c r="AA169" s="7" t="str">
        <f>IFERROR(VLOOKUP($R169,M:$Q,5,0),"")</f>
        <v/>
      </c>
      <c r="AB169" s="7" t="str">
        <f>IFERROR(VLOOKUP($R169,N:$Q,4,0),"")</f>
        <v/>
      </c>
      <c r="AC169" s="7" t="str">
        <f>IFERROR(VLOOKUP($R169,O:$Q,3,0),"")</f>
        <v/>
      </c>
      <c r="AD169" s="7" t="str">
        <f>IFERROR(VLOOKUP($R169,P:$Q,2,0),"")</f>
        <v/>
      </c>
    </row>
    <row r="170" spans="1:30" x14ac:dyDescent="0.15">
      <c r="A170" s="9">
        <f>'AB Touchpoint System Workbook'!Z181</f>
        <v>43101</v>
      </c>
      <c r="B170" s="7">
        <f t="shared" si="4"/>
        <v>1</v>
      </c>
      <c r="C170" s="12" t="str">
        <f>IF('AB Touchpoint System Workbook'!J181="A",VLOOKUP($B170,Reference!$A$93:B$104,2,0),IF('AB Touchpoint System Workbook'!J181="b",VLOOKUP($B170,Reference!$A$93:C$104,3,0),""))</f>
        <v/>
      </c>
      <c r="D170" s="12" t="str">
        <f>IF('AB Touchpoint System Workbook'!J181="A",Q170&amp;C170,IF('AB Touchpoint System Workbook'!J181="b",Q170&amp;C170,""))</f>
        <v/>
      </c>
      <c r="E170" s="12" t="b">
        <f>IF(ISNUMBER(SEARCH(S$1,$D170)),MAX(E$1:E169)+1)</f>
        <v>0</v>
      </c>
      <c r="F170" s="12" t="b">
        <f>IF(ISNUMBER(SEARCH(T$1,$D170)),MAX(F$1:F169)+1)</f>
        <v>0</v>
      </c>
      <c r="G170" s="12" t="b">
        <f>IF(ISNUMBER(SEARCH(U$1,$D170)),MAX(G$1:G169)+1)</f>
        <v>0</v>
      </c>
      <c r="H170" s="12" t="b">
        <f>IF(ISNUMBER(SEARCH(V$1,$D170)),MAX(H$1:H169)+1)</f>
        <v>0</v>
      </c>
      <c r="I170" s="12" t="b">
        <f>IF(ISNUMBER(SEARCH(W$1,$D170)),MAX(I$1:I169)+1)</f>
        <v>0</v>
      </c>
      <c r="J170" s="12" t="b">
        <f>IF(ISNUMBER(SEARCH(X$1,$D170)),MAX(J$1:J169)+1)</f>
        <v>0</v>
      </c>
      <c r="K170" s="12" t="b">
        <f>IF(ISNUMBER(SEARCH(Y$1,$D170)),MAX(K$1:K169)+1)</f>
        <v>0</v>
      </c>
      <c r="L170" s="12" t="b">
        <f>IF(ISNUMBER(SEARCH(Z$1,$D170)),MAX(L$1:L169)+1)</f>
        <v>0</v>
      </c>
      <c r="M170" s="12" t="b">
        <f>IF(ISNUMBER(SEARCH(AA$1,$D170)),MAX(M$1:M169)+1)</f>
        <v>0</v>
      </c>
      <c r="N170" s="12" t="b">
        <f>IF(ISNUMBER(SEARCH(AB$1,$D170)),MAX(N$1:N169)+1)</f>
        <v>0</v>
      </c>
      <c r="O170" s="12" t="b">
        <f>IF(ISNUMBER(SEARCH(AC$1,$D170)),MAX(O$1:O169)+1)</f>
        <v>0</v>
      </c>
      <c r="P170" s="12" t="b">
        <f>IF(ISNUMBER(SEARCH(AD$1,$D170)),MAX(P$1:P169)+1)</f>
        <v>0</v>
      </c>
      <c r="Q170" s="12" t="str">
        <f>'AB Touchpoint System Workbook'!K181</f>
        <v>Client 169</v>
      </c>
      <c r="R170" s="13">
        <f t="shared" si="5"/>
        <v>169</v>
      </c>
      <c r="S170" s="7" t="str">
        <f>IFERROR(VLOOKUP($R170,E:$Q,13,0),"")</f>
        <v/>
      </c>
      <c r="T170" s="7" t="str">
        <f>IFERROR(VLOOKUP($R170,F:$Q,12,0),"")</f>
        <v/>
      </c>
      <c r="U170" s="7" t="str">
        <f>IFERROR(VLOOKUP($R170,G:$Q,11,0),"")</f>
        <v/>
      </c>
      <c r="V170" s="7" t="str">
        <f>IFERROR(VLOOKUP($R170,H:$Q,10,0),"")</f>
        <v/>
      </c>
      <c r="W170" s="7" t="str">
        <f>IFERROR(VLOOKUP($R170,I:$Q,9,0),"")</f>
        <v/>
      </c>
      <c r="X170" s="7" t="str">
        <f>IFERROR(VLOOKUP($R170,J:$Q,8,0),"")</f>
        <v/>
      </c>
      <c r="Y170" s="7" t="str">
        <f>IFERROR(VLOOKUP($R170,K:$Q,7,0),"")</f>
        <v/>
      </c>
      <c r="Z170" s="7" t="str">
        <f>IFERROR(VLOOKUP($R170,L:$Q,6,0),"")</f>
        <v/>
      </c>
      <c r="AA170" s="7" t="str">
        <f>IFERROR(VLOOKUP($R170,M:$Q,5,0),"")</f>
        <v/>
      </c>
      <c r="AB170" s="7" t="str">
        <f>IFERROR(VLOOKUP($R170,N:$Q,4,0),"")</f>
        <v/>
      </c>
      <c r="AC170" s="7" t="str">
        <f>IFERROR(VLOOKUP($R170,O:$Q,3,0),"")</f>
        <v/>
      </c>
      <c r="AD170" s="7" t="str">
        <f>IFERROR(VLOOKUP($R170,P:$Q,2,0),"")</f>
        <v/>
      </c>
    </row>
    <row r="171" spans="1:30" x14ac:dyDescent="0.15">
      <c r="A171" s="9">
        <f>'AB Touchpoint System Workbook'!Z182</f>
        <v>43132</v>
      </c>
      <c r="B171" s="7">
        <f t="shared" si="4"/>
        <v>2</v>
      </c>
      <c r="C171" s="12" t="str">
        <f>IF('AB Touchpoint System Workbook'!J182="A",VLOOKUP($B171,Reference!$A$93:B$104,2,0),IF('AB Touchpoint System Workbook'!J182="b",VLOOKUP($B171,Reference!$A$93:C$104,3,0),""))</f>
        <v/>
      </c>
      <c r="D171" s="12" t="str">
        <f>IF('AB Touchpoint System Workbook'!J182="A",Q171&amp;C171,IF('AB Touchpoint System Workbook'!J182="b",Q171&amp;C171,""))</f>
        <v/>
      </c>
      <c r="E171" s="12" t="b">
        <f>IF(ISNUMBER(SEARCH(S$1,$D171)),MAX(E$1:E170)+1)</f>
        <v>0</v>
      </c>
      <c r="F171" s="12" t="b">
        <f>IF(ISNUMBER(SEARCH(T$1,$D171)),MAX(F$1:F170)+1)</f>
        <v>0</v>
      </c>
      <c r="G171" s="12" t="b">
        <f>IF(ISNUMBER(SEARCH(U$1,$D171)),MAX(G$1:G170)+1)</f>
        <v>0</v>
      </c>
      <c r="H171" s="12" t="b">
        <f>IF(ISNUMBER(SEARCH(V$1,$D171)),MAX(H$1:H170)+1)</f>
        <v>0</v>
      </c>
      <c r="I171" s="12" t="b">
        <f>IF(ISNUMBER(SEARCH(W$1,$D171)),MAX(I$1:I170)+1)</f>
        <v>0</v>
      </c>
      <c r="J171" s="12" t="b">
        <f>IF(ISNUMBER(SEARCH(X$1,$D171)),MAX(J$1:J170)+1)</f>
        <v>0</v>
      </c>
      <c r="K171" s="12" t="b">
        <f>IF(ISNUMBER(SEARCH(Y$1,$D171)),MAX(K$1:K170)+1)</f>
        <v>0</v>
      </c>
      <c r="L171" s="12" t="b">
        <f>IF(ISNUMBER(SEARCH(Z$1,$D171)),MAX(L$1:L170)+1)</f>
        <v>0</v>
      </c>
      <c r="M171" s="12" t="b">
        <f>IF(ISNUMBER(SEARCH(AA$1,$D171)),MAX(M$1:M170)+1)</f>
        <v>0</v>
      </c>
      <c r="N171" s="12" t="b">
        <f>IF(ISNUMBER(SEARCH(AB$1,$D171)),MAX(N$1:N170)+1)</f>
        <v>0</v>
      </c>
      <c r="O171" s="12" t="b">
        <f>IF(ISNUMBER(SEARCH(AC$1,$D171)),MAX(O$1:O170)+1)</f>
        <v>0</v>
      </c>
      <c r="P171" s="12" t="b">
        <f>IF(ISNUMBER(SEARCH(AD$1,$D171)),MAX(P$1:P170)+1)</f>
        <v>0</v>
      </c>
      <c r="Q171" s="12" t="str">
        <f>'AB Touchpoint System Workbook'!K182</f>
        <v>Client 170</v>
      </c>
      <c r="R171" s="13">
        <f t="shared" si="5"/>
        <v>170</v>
      </c>
      <c r="S171" s="7" t="str">
        <f>IFERROR(VLOOKUP($R171,E:$Q,13,0),"")</f>
        <v/>
      </c>
      <c r="T171" s="7" t="str">
        <f>IFERROR(VLOOKUP($R171,F:$Q,12,0),"")</f>
        <v/>
      </c>
      <c r="U171" s="7" t="str">
        <f>IFERROR(VLOOKUP($R171,G:$Q,11,0),"")</f>
        <v/>
      </c>
      <c r="V171" s="7" t="str">
        <f>IFERROR(VLOOKUP($R171,H:$Q,10,0),"")</f>
        <v/>
      </c>
      <c r="W171" s="7" t="str">
        <f>IFERROR(VLOOKUP($R171,I:$Q,9,0),"")</f>
        <v/>
      </c>
      <c r="X171" s="7" t="str">
        <f>IFERROR(VLOOKUP($R171,J:$Q,8,0),"")</f>
        <v/>
      </c>
      <c r="Y171" s="7" t="str">
        <f>IFERROR(VLOOKUP($R171,K:$Q,7,0),"")</f>
        <v/>
      </c>
      <c r="Z171" s="7" t="str">
        <f>IFERROR(VLOOKUP($R171,L:$Q,6,0),"")</f>
        <v/>
      </c>
      <c r="AA171" s="7" t="str">
        <f>IFERROR(VLOOKUP($R171,M:$Q,5,0),"")</f>
        <v/>
      </c>
      <c r="AB171" s="7" t="str">
        <f>IFERROR(VLOOKUP($R171,N:$Q,4,0),"")</f>
        <v/>
      </c>
      <c r="AC171" s="7" t="str">
        <f>IFERROR(VLOOKUP($R171,O:$Q,3,0),"")</f>
        <v/>
      </c>
      <c r="AD171" s="7" t="str">
        <f>IFERROR(VLOOKUP($R171,P:$Q,2,0),"")</f>
        <v/>
      </c>
    </row>
    <row r="172" spans="1:30" x14ac:dyDescent="0.15">
      <c r="A172" s="9">
        <f>'AB Touchpoint System Workbook'!Z183</f>
        <v>43160</v>
      </c>
      <c r="B172" s="7">
        <f t="shared" si="4"/>
        <v>3</v>
      </c>
      <c r="C172" s="12" t="str">
        <f>IF('AB Touchpoint System Workbook'!J183="A",VLOOKUP($B172,Reference!$A$93:B$104,2,0),IF('AB Touchpoint System Workbook'!J183="b",VLOOKUP($B172,Reference!$A$93:C$104,3,0),""))</f>
        <v/>
      </c>
      <c r="D172" s="12" t="str">
        <f>IF('AB Touchpoint System Workbook'!J183="A",Q172&amp;C172,IF('AB Touchpoint System Workbook'!J183="b",Q172&amp;C172,""))</f>
        <v/>
      </c>
      <c r="E172" s="12" t="b">
        <f>IF(ISNUMBER(SEARCH(S$1,$D172)),MAX(E$1:E171)+1)</f>
        <v>0</v>
      </c>
      <c r="F172" s="12" t="b">
        <f>IF(ISNUMBER(SEARCH(T$1,$D172)),MAX(F$1:F171)+1)</f>
        <v>0</v>
      </c>
      <c r="G172" s="12" t="b">
        <f>IF(ISNUMBER(SEARCH(U$1,$D172)),MAX(G$1:G171)+1)</f>
        <v>0</v>
      </c>
      <c r="H172" s="12" t="b">
        <f>IF(ISNUMBER(SEARCH(V$1,$D172)),MAX(H$1:H171)+1)</f>
        <v>0</v>
      </c>
      <c r="I172" s="12" t="b">
        <f>IF(ISNUMBER(SEARCH(W$1,$D172)),MAX(I$1:I171)+1)</f>
        <v>0</v>
      </c>
      <c r="J172" s="12" t="b">
        <f>IF(ISNUMBER(SEARCH(X$1,$D172)),MAX(J$1:J171)+1)</f>
        <v>0</v>
      </c>
      <c r="K172" s="12" t="b">
        <f>IF(ISNUMBER(SEARCH(Y$1,$D172)),MAX(K$1:K171)+1)</f>
        <v>0</v>
      </c>
      <c r="L172" s="12" t="b">
        <f>IF(ISNUMBER(SEARCH(Z$1,$D172)),MAX(L$1:L171)+1)</f>
        <v>0</v>
      </c>
      <c r="M172" s="12" t="b">
        <f>IF(ISNUMBER(SEARCH(AA$1,$D172)),MAX(M$1:M171)+1)</f>
        <v>0</v>
      </c>
      <c r="N172" s="12" t="b">
        <f>IF(ISNUMBER(SEARCH(AB$1,$D172)),MAX(N$1:N171)+1)</f>
        <v>0</v>
      </c>
      <c r="O172" s="12" t="b">
        <f>IF(ISNUMBER(SEARCH(AC$1,$D172)),MAX(O$1:O171)+1)</f>
        <v>0</v>
      </c>
      <c r="P172" s="12" t="b">
        <f>IF(ISNUMBER(SEARCH(AD$1,$D172)),MAX(P$1:P171)+1)</f>
        <v>0</v>
      </c>
      <c r="Q172" s="12" t="str">
        <f>'AB Touchpoint System Workbook'!K183</f>
        <v>Client 171</v>
      </c>
      <c r="R172" s="13">
        <f t="shared" si="5"/>
        <v>171</v>
      </c>
      <c r="S172" s="7" t="str">
        <f>IFERROR(VLOOKUP($R172,E:$Q,13,0),"")</f>
        <v/>
      </c>
      <c r="T172" s="7" t="str">
        <f>IFERROR(VLOOKUP($R172,F:$Q,12,0),"")</f>
        <v/>
      </c>
      <c r="U172" s="7" t="str">
        <f>IFERROR(VLOOKUP($R172,G:$Q,11,0),"")</f>
        <v/>
      </c>
      <c r="V172" s="7" t="str">
        <f>IFERROR(VLOOKUP($R172,H:$Q,10,0),"")</f>
        <v/>
      </c>
      <c r="W172" s="7" t="str">
        <f>IFERROR(VLOOKUP($R172,I:$Q,9,0),"")</f>
        <v/>
      </c>
      <c r="X172" s="7" t="str">
        <f>IFERROR(VLOOKUP($R172,J:$Q,8,0),"")</f>
        <v/>
      </c>
      <c r="Y172" s="7" t="str">
        <f>IFERROR(VLOOKUP($R172,K:$Q,7,0),"")</f>
        <v/>
      </c>
      <c r="Z172" s="7" t="str">
        <f>IFERROR(VLOOKUP($R172,L:$Q,6,0),"")</f>
        <v/>
      </c>
      <c r="AA172" s="7" t="str">
        <f>IFERROR(VLOOKUP($R172,M:$Q,5,0),"")</f>
        <v/>
      </c>
      <c r="AB172" s="7" t="str">
        <f>IFERROR(VLOOKUP($R172,N:$Q,4,0),"")</f>
        <v/>
      </c>
      <c r="AC172" s="7" t="str">
        <f>IFERROR(VLOOKUP($R172,O:$Q,3,0),"")</f>
        <v/>
      </c>
      <c r="AD172" s="7" t="str">
        <f>IFERROR(VLOOKUP($R172,P:$Q,2,0),"")</f>
        <v/>
      </c>
    </row>
    <row r="173" spans="1:30" x14ac:dyDescent="0.15">
      <c r="A173" s="9">
        <f>'AB Touchpoint System Workbook'!Z184</f>
        <v>43191</v>
      </c>
      <c r="B173" s="7">
        <f t="shared" si="4"/>
        <v>4</v>
      </c>
      <c r="C173" s="12" t="str">
        <f>IF('AB Touchpoint System Workbook'!J184="A",VLOOKUP($B173,Reference!$A$93:B$104,2,0),IF('AB Touchpoint System Workbook'!J184="b",VLOOKUP($B173,Reference!$A$93:C$104,3,0),""))</f>
        <v/>
      </c>
      <c r="D173" s="12" t="str">
        <f>IF('AB Touchpoint System Workbook'!J184="A",Q173&amp;C173,IF('AB Touchpoint System Workbook'!J184="b",Q173&amp;C173,""))</f>
        <v/>
      </c>
      <c r="E173" s="12" t="b">
        <f>IF(ISNUMBER(SEARCH(S$1,$D173)),MAX(E$1:E172)+1)</f>
        <v>0</v>
      </c>
      <c r="F173" s="12" t="b">
        <f>IF(ISNUMBER(SEARCH(T$1,$D173)),MAX(F$1:F172)+1)</f>
        <v>0</v>
      </c>
      <c r="G173" s="12" t="b">
        <f>IF(ISNUMBER(SEARCH(U$1,$D173)),MAX(G$1:G172)+1)</f>
        <v>0</v>
      </c>
      <c r="H173" s="12" t="b">
        <f>IF(ISNUMBER(SEARCH(V$1,$D173)),MAX(H$1:H172)+1)</f>
        <v>0</v>
      </c>
      <c r="I173" s="12" t="b">
        <f>IF(ISNUMBER(SEARCH(W$1,$D173)),MAX(I$1:I172)+1)</f>
        <v>0</v>
      </c>
      <c r="J173" s="12" t="b">
        <f>IF(ISNUMBER(SEARCH(X$1,$D173)),MAX(J$1:J172)+1)</f>
        <v>0</v>
      </c>
      <c r="K173" s="12" t="b">
        <f>IF(ISNUMBER(SEARCH(Y$1,$D173)),MAX(K$1:K172)+1)</f>
        <v>0</v>
      </c>
      <c r="L173" s="12" t="b">
        <f>IF(ISNUMBER(SEARCH(Z$1,$D173)),MAX(L$1:L172)+1)</f>
        <v>0</v>
      </c>
      <c r="M173" s="12" t="b">
        <f>IF(ISNUMBER(SEARCH(AA$1,$D173)),MAX(M$1:M172)+1)</f>
        <v>0</v>
      </c>
      <c r="N173" s="12" t="b">
        <f>IF(ISNUMBER(SEARCH(AB$1,$D173)),MAX(N$1:N172)+1)</f>
        <v>0</v>
      </c>
      <c r="O173" s="12" t="b">
        <f>IF(ISNUMBER(SEARCH(AC$1,$D173)),MAX(O$1:O172)+1)</f>
        <v>0</v>
      </c>
      <c r="P173" s="12" t="b">
        <f>IF(ISNUMBER(SEARCH(AD$1,$D173)),MAX(P$1:P172)+1)</f>
        <v>0</v>
      </c>
      <c r="Q173" s="12" t="str">
        <f>'AB Touchpoint System Workbook'!K184</f>
        <v>Client 172</v>
      </c>
      <c r="R173" s="13">
        <f t="shared" si="5"/>
        <v>172</v>
      </c>
      <c r="S173" s="7" t="str">
        <f>IFERROR(VLOOKUP($R173,E:$Q,13,0),"")</f>
        <v/>
      </c>
      <c r="T173" s="7" t="str">
        <f>IFERROR(VLOOKUP($R173,F:$Q,12,0),"")</f>
        <v/>
      </c>
      <c r="U173" s="7" t="str">
        <f>IFERROR(VLOOKUP($R173,G:$Q,11,0),"")</f>
        <v/>
      </c>
      <c r="V173" s="7" t="str">
        <f>IFERROR(VLOOKUP($R173,H:$Q,10,0),"")</f>
        <v/>
      </c>
      <c r="W173" s="7" t="str">
        <f>IFERROR(VLOOKUP($R173,I:$Q,9,0),"")</f>
        <v/>
      </c>
      <c r="X173" s="7" t="str">
        <f>IFERROR(VLOOKUP($R173,J:$Q,8,0),"")</f>
        <v/>
      </c>
      <c r="Y173" s="7" t="str">
        <f>IFERROR(VLOOKUP($R173,K:$Q,7,0),"")</f>
        <v/>
      </c>
      <c r="Z173" s="7" t="str">
        <f>IFERROR(VLOOKUP($R173,L:$Q,6,0),"")</f>
        <v/>
      </c>
      <c r="AA173" s="7" t="str">
        <f>IFERROR(VLOOKUP($R173,M:$Q,5,0),"")</f>
        <v/>
      </c>
      <c r="AB173" s="7" t="str">
        <f>IFERROR(VLOOKUP($R173,N:$Q,4,0),"")</f>
        <v/>
      </c>
      <c r="AC173" s="7" t="str">
        <f>IFERROR(VLOOKUP($R173,O:$Q,3,0),"")</f>
        <v/>
      </c>
      <c r="AD173" s="7" t="str">
        <f>IFERROR(VLOOKUP($R173,P:$Q,2,0),"")</f>
        <v/>
      </c>
    </row>
    <row r="174" spans="1:30" x14ac:dyDescent="0.15">
      <c r="A174" s="9">
        <f>'AB Touchpoint System Workbook'!Z185</f>
        <v>43221</v>
      </c>
      <c r="B174" s="7">
        <f t="shared" si="4"/>
        <v>5</v>
      </c>
      <c r="C174" s="12" t="str">
        <f>IF('AB Touchpoint System Workbook'!J185="A",VLOOKUP($B174,Reference!$A$93:B$104,2,0),IF('AB Touchpoint System Workbook'!J185="b",VLOOKUP($B174,Reference!$A$93:C$104,3,0),""))</f>
        <v/>
      </c>
      <c r="D174" s="12" t="str">
        <f>IF('AB Touchpoint System Workbook'!J185="A",Q174&amp;C174,IF('AB Touchpoint System Workbook'!J185="b",Q174&amp;C174,""))</f>
        <v/>
      </c>
      <c r="E174" s="12" t="b">
        <f>IF(ISNUMBER(SEARCH(S$1,$D174)),MAX(E$1:E173)+1)</f>
        <v>0</v>
      </c>
      <c r="F174" s="12" t="b">
        <f>IF(ISNUMBER(SEARCH(T$1,$D174)),MAX(F$1:F173)+1)</f>
        <v>0</v>
      </c>
      <c r="G174" s="12" t="b">
        <f>IF(ISNUMBER(SEARCH(U$1,$D174)),MAX(G$1:G173)+1)</f>
        <v>0</v>
      </c>
      <c r="H174" s="12" t="b">
        <f>IF(ISNUMBER(SEARCH(V$1,$D174)),MAX(H$1:H173)+1)</f>
        <v>0</v>
      </c>
      <c r="I174" s="12" t="b">
        <f>IF(ISNUMBER(SEARCH(W$1,$D174)),MAX(I$1:I173)+1)</f>
        <v>0</v>
      </c>
      <c r="J174" s="12" t="b">
        <f>IF(ISNUMBER(SEARCH(X$1,$D174)),MAX(J$1:J173)+1)</f>
        <v>0</v>
      </c>
      <c r="K174" s="12" t="b">
        <f>IF(ISNUMBER(SEARCH(Y$1,$D174)),MAX(K$1:K173)+1)</f>
        <v>0</v>
      </c>
      <c r="L174" s="12" t="b">
        <f>IF(ISNUMBER(SEARCH(Z$1,$D174)),MAX(L$1:L173)+1)</f>
        <v>0</v>
      </c>
      <c r="M174" s="12" t="b">
        <f>IF(ISNUMBER(SEARCH(AA$1,$D174)),MAX(M$1:M173)+1)</f>
        <v>0</v>
      </c>
      <c r="N174" s="12" t="b">
        <f>IF(ISNUMBER(SEARCH(AB$1,$D174)),MAX(N$1:N173)+1)</f>
        <v>0</v>
      </c>
      <c r="O174" s="12" t="b">
        <f>IF(ISNUMBER(SEARCH(AC$1,$D174)),MAX(O$1:O173)+1)</f>
        <v>0</v>
      </c>
      <c r="P174" s="12" t="b">
        <f>IF(ISNUMBER(SEARCH(AD$1,$D174)),MAX(P$1:P173)+1)</f>
        <v>0</v>
      </c>
      <c r="Q174" s="12" t="str">
        <f>'AB Touchpoint System Workbook'!K185</f>
        <v>Client 173</v>
      </c>
      <c r="R174" s="13">
        <f t="shared" si="5"/>
        <v>173</v>
      </c>
      <c r="S174" s="7" t="str">
        <f>IFERROR(VLOOKUP($R174,E:$Q,13,0),"")</f>
        <v/>
      </c>
      <c r="T174" s="7" t="str">
        <f>IFERROR(VLOOKUP($R174,F:$Q,12,0),"")</f>
        <v/>
      </c>
      <c r="U174" s="7" t="str">
        <f>IFERROR(VLOOKUP($R174,G:$Q,11,0),"")</f>
        <v/>
      </c>
      <c r="V174" s="7" t="str">
        <f>IFERROR(VLOOKUP($R174,H:$Q,10,0),"")</f>
        <v/>
      </c>
      <c r="W174" s="7" t="str">
        <f>IFERROR(VLOOKUP($R174,I:$Q,9,0),"")</f>
        <v/>
      </c>
      <c r="X174" s="7" t="str">
        <f>IFERROR(VLOOKUP($R174,J:$Q,8,0),"")</f>
        <v/>
      </c>
      <c r="Y174" s="7" t="str">
        <f>IFERROR(VLOOKUP($R174,K:$Q,7,0),"")</f>
        <v/>
      </c>
      <c r="Z174" s="7" t="str">
        <f>IFERROR(VLOOKUP($R174,L:$Q,6,0),"")</f>
        <v/>
      </c>
      <c r="AA174" s="7" t="str">
        <f>IFERROR(VLOOKUP($R174,M:$Q,5,0),"")</f>
        <v/>
      </c>
      <c r="AB174" s="7" t="str">
        <f>IFERROR(VLOOKUP($R174,N:$Q,4,0),"")</f>
        <v/>
      </c>
      <c r="AC174" s="7" t="str">
        <f>IFERROR(VLOOKUP($R174,O:$Q,3,0),"")</f>
        <v/>
      </c>
      <c r="AD174" s="7" t="str">
        <f>IFERROR(VLOOKUP($R174,P:$Q,2,0),"")</f>
        <v/>
      </c>
    </row>
    <row r="175" spans="1:30" x14ac:dyDescent="0.15">
      <c r="A175" s="9">
        <f>'AB Touchpoint System Workbook'!Z186</f>
        <v>43252</v>
      </c>
      <c r="B175" s="7">
        <f t="shared" si="4"/>
        <v>6</v>
      </c>
      <c r="C175" s="12" t="str">
        <f>IF('AB Touchpoint System Workbook'!J186="A",VLOOKUP($B175,Reference!$A$93:B$104,2,0),IF('AB Touchpoint System Workbook'!J186="b",VLOOKUP($B175,Reference!$A$93:C$104,3,0),""))</f>
        <v/>
      </c>
      <c r="D175" s="12" t="str">
        <f>IF('AB Touchpoint System Workbook'!J186="A",Q175&amp;C175,IF('AB Touchpoint System Workbook'!J186="b",Q175&amp;C175,""))</f>
        <v/>
      </c>
      <c r="E175" s="12" t="b">
        <f>IF(ISNUMBER(SEARCH(S$1,$D175)),MAX(E$1:E174)+1)</f>
        <v>0</v>
      </c>
      <c r="F175" s="12" t="b">
        <f>IF(ISNUMBER(SEARCH(T$1,$D175)),MAX(F$1:F174)+1)</f>
        <v>0</v>
      </c>
      <c r="G175" s="12" t="b">
        <f>IF(ISNUMBER(SEARCH(U$1,$D175)),MAX(G$1:G174)+1)</f>
        <v>0</v>
      </c>
      <c r="H175" s="12" t="b">
        <f>IF(ISNUMBER(SEARCH(V$1,$D175)),MAX(H$1:H174)+1)</f>
        <v>0</v>
      </c>
      <c r="I175" s="12" t="b">
        <f>IF(ISNUMBER(SEARCH(W$1,$D175)),MAX(I$1:I174)+1)</f>
        <v>0</v>
      </c>
      <c r="J175" s="12" t="b">
        <f>IF(ISNUMBER(SEARCH(X$1,$D175)),MAX(J$1:J174)+1)</f>
        <v>0</v>
      </c>
      <c r="K175" s="12" t="b">
        <f>IF(ISNUMBER(SEARCH(Y$1,$D175)),MAX(K$1:K174)+1)</f>
        <v>0</v>
      </c>
      <c r="L175" s="12" t="b">
        <f>IF(ISNUMBER(SEARCH(Z$1,$D175)),MAX(L$1:L174)+1)</f>
        <v>0</v>
      </c>
      <c r="M175" s="12" t="b">
        <f>IF(ISNUMBER(SEARCH(AA$1,$D175)),MAX(M$1:M174)+1)</f>
        <v>0</v>
      </c>
      <c r="N175" s="12" t="b">
        <f>IF(ISNUMBER(SEARCH(AB$1,$D175)),MAX(N$1:N174)+1)</f>
        <v>0</v>
      </c>
      <c r="O175" s="12" t="b">
        <f>IF(ISNUMBER(SEARCH(AC$1,$D175)),MAX(O$1:O174)+1)</f>
        <v>0</v>
      </c>
      <c r="P175" s="12" t="b">
        <f>IF(ISNUMBER(SEARCH(AD$1,$D175)),MAX(P$1:P174)+1)</f>
        <v>0</v>
      </c>
      <c r="Q175" s="12" t="str">
        <f>'AB Touchpoint System Workbook'!K186</f>
        <v>Client 174</v>
      </c>
      <c r="R175" s="13">
        <f t="shared" si="5"/>
        <v>174</v>
      </c>
      <c r="S175" s="7" t="str">
        <f>IFERROR(VLOOKUP($R175,E:$Q,13,0),"")</f>
        <v/>
      </c>
      <c r="T175" s="7" t="str">
        <f>IFERROR(VLOOKUP($R175,F:$Q,12,0),"")</f>
        <v/>
      </c>
      <c r="U175" s="7" t="str">
        <f>IFERROR(VLOOKUP($R175,G:$Q,11,0),"")</f>
        <v/>
      </c>
      <c r="V175" s="7" t="str">
        <f>IFERROR(VLOOKUP($R175,H:$Q,10,0),"")</f>
        <v/>
      </c>
      <c r="W175" s="7" t="str">
        <f>IFERROR(VLOOKUP($R175,I:$Q,9,0),"")</f>
        <v/>
      </c>
      <c r="X175" s="7" t="str">
        <f>IFERROR(VLOOKUP($R175,J:$Q,8,0),"")</f>
        <v/>
      </c>
      <c r="Y175" s="7" t="str">
        <f>IFERROR(VLOOKUP($R175,K:$Q,7,0),"")</f>
        <v/>
      </c>
      <c r="Z175" s="7" t="str">
        <f>IFERROR(VLOOKUP($R175,L:$Q,6,0),"")</f>
        <v/>
      </c>
      <c r="AA175" s="7" t="str">
        <f>IFERROR(VLOOKUP($R175,M:$Q,5,0),"")</f>
        <v/>
      </c>
      <c r="AB175" s="7" t="str">
        <f>IFERROR(VLOOKUP($R175,N:$Q,4,0),"")</f>
        <v/>
      </c>
      <c r="AC175" s="7" t="str">
        <f>IFERROR(VLOOKUP($R175,O:$Q,3,0),"")</f>
        <v/>
      </c>
      <c r="AD175" s="7" t="str">
        <f>IFERROR(VLOOKUP($R175,P:$Q,2,0),"")</f>
        <v/>
      </c>
    </row>
    <row r="176" spans="1:30" x14ac:dyDescent="0.15">
      <c r="A176" s="9">
        <f>'AB Touchpoint System Workbook'!Z187</f>
        <v>43282</v>
      </c>
      <c r="B176" s="7">
        <f t="shared" si="4"/>
        <v>7</v>
      </c>
      <c r="C176" s="12" t="str">
        <f>IF('AB Touchpoint System Workbook'!J187="A",VLOOKUP($B176,Reference!$A$93:B$104,2,0),IF('AB Touchpoint System Workbook'!J187="b",VLOOKUP($B176,Reference!$A$93:C$104,3,0),""))</f>
        <v/>
      </c>
      <c r="D176" s="12" t="str">
        <f>IF('AB Touchpoint System Workbook'!J187="A",Q176&amp;C176,IF('AB Touchpoint System Workbook'!J187="b",Q176&amp;C176,""))</f>
        <v/>
      </c>
      <c r="E176" s="12" t="b">
        <f>IF(ISNUMBER(SEARCH(S$1,$D176)),MAX(E$1:E175)+1)</f>
        <v>0</v>
      </c>
      <c r="F176" s="12" t="b">
        <f>IF(ISNUMBER(SEARCH(T$1,$D176)),MAX(F$1:F175)+1)</f>
        <v>0</v>
      </c>
      <c r="G176" s="12" t="b">
        <f>IF(ISNUMBER(SEARCH(U$1,$D176)),MAX(G$1:G175)+1)</f>
        <v>0</v>
      </c>
      <c r="H176" s="12" t="b">
        <f>IF(ISNUMBER(SEARCH(V$1,$D176)),MAX(H$1:H175)+1)</f>
        <v>0</v>
      </c>
      <c r="I176" s="12" t="b">
        <f>IF(ISNUMBER(SEARCH(W$1,$D176)),MAX(I$1:I175)+1)</f>
        <v>0</v>
      </c>
      <c r="J176" s="12" t="b">
        <f>IF(ISNUMBER(SEARCH(X$1,$D176)),MAX(J$1:J175)+1)</f>
        <v>0</v>
      </c>
      <c r="K176" s="12" t="b">
        <f>IF(ISNUMBER(SEARCH(Y$1,$D176)),MAX(K$1:K175)+1)</f>
        <v>0</v>
      </c>
      <c r="L176" s="12" t="b">
        <f>IF(ISNUMBER(SEARCH(Z$1,$D176)),MAX(L$1:L175)+1)</f>
        <v>0</v>
      </c>
      <c r="M176" s="12" t="b">
        <f>IF(ISNUMBER(SEARCH(AA$1,$D176)),MAX(M$1:M175)+1)</f>
        <v>0</v>
      </c>
      <c r="N176" s="12" t="b">
        <f>IF(ISNUMBER(SEARCH(AB$1,$D176)),MAX(N$1:N175)+1)</f>
        <v>0</v>
      </c>
      <c r="O176" s="12" t="b">
        <f>IF(ISNUMBER(SEARCH(AC$1,$D176)),MAX(O$1:O175)+1)</f>
        <v>0</v>
      </c>
      <c r="P176" s="12" t="b">
        <f>IF(ISNUMBER(SEARCH(AD$1,$D176)),MAX(P$1:P175)+1)</f>
        <v>0</v>
      </c>
      <c r="Q176" s="12" t="str">
        <f>'AB Touchpoint System Workbook'!K187</f>
        <v>Client 175</v>
      </c>
      <c r="R176" s="13">
        <f t="shared" si="5"/>
        <v>175</v>
      </c>
      <c r="S176" s="7" t="str">
        <f>IFERROR(VLOOKUP($R176,E:$Q,13,0),"")</f>
        <v/>
      </c>
      <c r="T176" s="7" t="str">
        <f>IFERROR(VLOOKUP($R176,F:$Q,12,0),"")</f>
        <v/>
      </c>
      <c r="U176" s="7" t="str">
        <f>IFERROR(VLOOKUP($R176,G:$Q,11,0),"")</f>
        <v/>
      </c>
      <c r="V176" s="7" t="str">
        <f>IFERROR(VLOOKUP($R176,H:$Q,10,0),"")</f>
        <v/>
      </c>
      <c r="W176" s="7" t="str">
        <f>IFERROR(VLOOKUP($R176,I:$Q,9,0),"")</f>
        <v/>
      </c>
      <c r="X176" s="7" t="str">
        <f>IFERROR(VLOOKUP($R176,J:$Q,8,0),"")</f>
        <v/>
      </c>
      <c r="Y176" s="7" t="str">
        <f>IFERROR(VLOOKUP($R176,K:$Q,7,0),"")</f>
        <v/>
      </c>
      <c r="Z176" s="7" t="str">
        <f>IFERROR(VLOOKUP($R176,L:$Q,6,0),"")</f>
        <v/>
      </c>
      <c r="AA176" s="7" t="str">
        <f>IFERROR(VLOOKUP($R176,M:$Q,5,0),"")</f>
        <v/>
      </c>
      <c r="AB176" s="7" t="str">
        <f>IFERROR(VLOOKUP($R176,N:$Q,4,0),"")</f>
        <v/>
      </c>
      <c r="AC176" s="7" t="str">
        <f>IFERROR(VLOOKUP($R176,O:$Q,3,0),"")</f>
        <v/>
      </c>
      <c r="AD176" s="7" t="str">
        <f>IFERROR(VLOOKUP($R176,P:$Q,2,0),"")</f>
        <v/>
      </c>
    </row>
    <row r="177" spans="1:30" x14ac:dyDescent="0.15">
      <c r="A177" s="9">
        <f>'AB Touchpoint System Workbook'!Z188</f>
        <v>43313</v>
      </c>
      <c r="B177" s="7">
        <f t="shared" si="4"/>
        <v>8</v>
      </c>
      <c r="C177" s="12" t="str">
        <f>IF('AB Touchpoint System Workbook'!J188="A",VLOOKUP($B177,Reference!$A$93:B$104,2,0),IF('AB Touchpoint System Workbook'!J188="b",VLOOKUP($B177,Reference!$A$93:C$104,3,0),""))</f>
        <v/>
      </c>
      <c r="D177" s="12" t="str">
        <f>IF('AB Touchpoint System Workbook'!J188="A",Q177&amp;C177,IF('AB Touchpoint System Workbook'!J188="b",Q177&amp;C177,""))</f>
        <v/>
      </c>
      <c r="E177" s="12" t="b">
        <f>IF(ISNUMBER(SEARCH(S$1,$D177)),MAX(E$1:E176)+1)</f>
        <v>0</v>
      </c>
      <c r="F177" s="12" t="b">
        <f>IF(ISNUMBER(SEARCH(T$1,$D177)),MAX(F$1:F176)+1)</f>
        <v>0</v>
      </c>
      <c r="G177" s="12" t="b">
        <f>IF(ISNUMBER(SEARCH(U$1,$D177)),MAX(G$1:G176)+1)</f>
        <v>0</v>
      </c>
      <c r="H177" s="12" t="b">
        <f>IF(ISNUMBER(SEARCH(V$1,$D177)),MAX(H$1:H176)+1)</f>
        <v>0</v>
      </c>
      <c r="I177" s="12" t="b">
        <f>IF(ISNUMBER(SEARCH(W$1,$D177)),MAX(I$1:I176)+1)</f>
        <v>0</v>
      </c>
      <c r="J177" s="12" t="b">
        <f>IF(ISNUMBER(SEARCH(X$1,$D177)),MAX(J$1:J176)+1)</f>
        <v>0</v>
      </c>
      <c r="K177" s="12" t="b">
        <f>IF(ISNUMBER(SEARCH(Y$1,$D177)),MAX(K$1:K176)+1)</f>
        <v>0</v>
      </c>
      <c r="L177" s="12" t="b">
        <f>IF(ISNUMBER(SEARCH(Z$1,$D177)),MAX(L$1:L176)+1)</f>
        <v>0</v>
      </c>
      <c r="M177" s="12" t="b">
        <f>IF(ISNUMBER(SEARCH(AA$1,$D177)),MAX(M$1:M176)+1)</f>
        <v>0</v>
      </c>
      <c r="N177" s="12" t="b">
        <f>IF(ISNUMBER(SEARCH(AB$1,$D177)),MAX(N$1:N176)+1)</f>
        <v>0</v>
      </c>
      <c r="O177" s="12" t="b">
        <f>IF(ISNUMBER(SEARCH(AC$1,$D177)),MAX(O$1:O176)+1)</f>
        <v>0</v>
      </c>
      <c r="P177" s="12" t="b">
        <f>IF(ISNUMBER(SEARCH(AD$1,$D177)),MAX(P$1:P176)+1)</f>
        <v>0</v>
      </c>
      <c r="Q177" s="12" t="str">
        <f>'AB Touchpoint System Workbook'!K188</f>
        <v>Client 176</v>
      </c>
      <c r="R177" s="13">
        <f t="shared" si="5"/>
        <v>176</v>
      </c>
      <c r="S177" s="7" t="str">
        <f>IFERROR(VLOOKUP($R177,E:$Q,13,0),"")</f>
        <v/>
      </c>
      <c r="T177" s="7" t="str">
        <f>IFERROR(VLOOKUP($R177,F:$Q,12,0),"")</f>
        <v/>
      </c>
      <c r="U177" s="7" t="str">
        <f>IFERROR(VLOOKUP($R177,G:$Q,11,0),"")</f>
        <v/>
      </c>
      <c r="V177" s="7" t="str">
        <f>IFERROR(VLOOKUP($R177,H:$Q,10,0),"")</f>
        <v/>
      </c>
      <c r="W177" s="7" t="str">
        <f>IFERROR(VLOOKUP($R177,I:$Q,9,0),"")</f>
        <v/>
      </c>
      <c r="X177" s="7" t="str">
        <f>IFERROR(VLOOKUP($R177,J:$Q,8,0),"")</f>
        <v/>
      </c>
      <c r="Y177" s="7" t="str">
        <f>IFERROR(VLOOKUP($R177,K:$Q,7,0),"")</f>
        <v/>
      </c>
      <c r="Z177" s="7" t="str">
        <f>IFERROR(VLOOKUP($R177,L:$Q,6,0),"")</f>
        <v/>
      </c>
      <c r="AA177" s="7" t="str">
        <f>IFERROR(VLOOKUP($R177,M:$Q,5,0),"")</f>
        <v/>
      </c>
      <c r="AB177" s="7" t="str">
        <f>IFERROR(VLOOKUP($R177,N:$Q,4,0),"")</f>
        <v/>
      </c>
      <c r="AC177" s="7" t="str">
        <f>IFERROR(VLOOKUP($R177,O:$Q,3,0),"")</f>
        <v/>
      </c>
      <c r="AD177" s="7" t="str">
        <f>IFERROR(VLOOKUP($R177,P:$Q,2,0),"")</f>
        <v/>
      </c>
    </row>
    <row r="178" spans="1:30" x14ac:dyDescent="0.15">
      <c r="A178" s="9">
        <f>'AB Touchpoint System Workbook'!Z189</f>
        <v>43344</v>
      </c>
      <c r="B178" s="7">
        <f t="shared" si="4"/>
        <v>9</v>
      </c>
      <c r="C178" s="12" t="str">
        <f>IF('AB Touchpoint System Workbook'!J189="A",VLOOKUP($B178,Reference!$A$93:B$104,2,0),IF('AB Touchpoint System Workbook'!J189="b",VLOOKUP($B178,Reference!$A$93:C$104,3,0),""))</f>
        <v/>
      </c>
      <c r="D178" s="12" t="str">
        <f>IF('AB Touchpoint System Workbook'!J189="A",Q178&amp;C178,IF('AB Touchpoint System Workbook'!J189="b",Q178&amp;C178,""))</f>
        <v/>
      </c>
      <c r="E178" s="12" t="b">
        <f>IF(ISNUMBER(SEARCH(S$1,$D178)),MAX(E$1:E177)+1)</f>
        <v>0</v>
      </c>
      <c r="F178" s="12" t="b">
        <f>IF(ISNUMBER(SEARCH(T$1,$D178)),MAX(F$1:F177)+1)</f>
        <v>0</v>
      </c>
      <c r="G178" s="12" t="b">
        <f>IF(ISNUMBER(SEARCH(U$1,$D178)),MAX(G$1:G177)+1)</f>
        <v>0</v>
      </c>
      <c r="H178" s="12" t="b">
        <f>IF(ISNUMBER(SEARCH(V$1,$D178)),MAX(H$1:H177)+1)</f>
        <v>0</v>
      </c>
      <c r="I178" s="12" t="b">
        <f>IF(ISNUMBER(SEARCH(W$1,$D178)),MAX(I$1:I177)+1)</f>
        <v>0</v>
      </c>
      <c r="J178" s="12" t="b">
        <f>IF(ISNUMBER(SEARCH(X$1,$D178)),MAX(J$1:J177)+1)</f>
        <v>0</v>
      </c>
      <c r="K178" s="12" t="b">
        <f>IF(ISNUMBER(SEARCH(Y$1,$D178)),MAX(K$1:K177)+1)</f>
        <v>0</v>
      </c>
      <c r="L178" s="12" t="b">
        <f>IF(ISNUMBER(SEARCH(Z$1,$D178)),MAX(L$1:L177)+1)</f>
        <v>0</v>
      </c>
      <c r="M178" s="12" t="b">
        <f>IF(ISNUMBER(SEARCH(AA$1,$D178)),MAX(M$1:M177)+1)</f>
        <v>0</v>
      </c>
      <c r="N178" s="12" t="b">
        <f>IF(ISNUMBER(SEARCH(AB$1,$D178)),MAX(N$1:N177)+1)</f>
        <v>0</v>
      </c>
      <c r="O178" s="12" t="b">
        <f>IF(ISNUMBER(SEARCH(AC$1,$D178)),MAX(O$1:O177)+1)</f>
        <v>0</v>
      </c>
      <c r="P178" s="12" t="b">
        <f>IF(ISNUMBER(SEARCH(AD$1,$D178)),MAX(P$1:P177)+1)</f>
        <v>0</v>
      </c>
      <c r="Q178" s="12" t="str">
        <f>'AB Touchpoint System Workbook'!K189</f>
        <v>Client 177</v>
      </c>
      <c r="R178" s="13">
        <f t="shared" si="5"/>
        <v>177</v>
      </c>
      <c r="S178" s="7" t="str">
        <f>IFERROR(VLOOKUP($R178,E:$Q,13,0),"")</f>
        <v/>
      </c>
      <c r="T178" s="7" t="str">
        <f>IFERROR(VLOOKUP($R178,F:$Q,12,0),"")</f>
        <v/>
      </c>
      <c r="U178" s="7" t="str">
        <f>IFERROR(VLOOKUP($R178,G:$Q,11,0),"")</f>
        <v/>
      </c>
      <c r="V178" s="7" t="str">
        <f>IFERROR(VLOOKUP($R178,H:$Q,10,0),"")</f>
        <v/>
      </c>
      <c r="W178" s="7" t="str">
        <f>IFERROR(VLOOKUP($R178,I:$Q,9,0),"")</f>
        <v/>
      </c>
      <c r="X178" s="7" t="str">
        <f>IFERROR(VLOOKUP($R178,J:$Q,8,0),"")</f>
        <v/>
      </c>
      <c r="Y178" s="7" t="str">
        <f>IFERROR(VLOOKUP($R178,K:$Q,7,0),"")</f>
        <v/>
      </c>
      <c r="Z178" s="7" t="str">
        <f>IFERROR(VLOOKUP($R178,L:$Q,6,0),"")</f>
        <v/>
      </c>
      <c r="AA178" s="7" t="str">
        <f>IFERROR(VLOOKUP($R178,M:$Q,5,0),"")</f>
        <v/>
      </c>
      <c r="AB178" s="7" t="str">
        <f>IFERROR(VLOOKUP($R178,N:$Q,4,0),"")</f>
        <v/>
      </c>
      <c r="AC178" s="7" t="str">
        <f>IFERROR(VLOOKUP($R178,O:$Q,3,0),"")</f>
        <v/>
      </c>
      <c r="AD178" s="7" t="str">
        <f>IFERROR(VLOOKUP($R178,P:$Q,2,0),"")</f>
        <v/>
      </c>
    </row>
    <row r="179" spans="1:30" x14ac:dyDescent="0.15">
      <c r="A179" s="9">
        <f>'AB Touchpoint System Workbook'!Z190</f>
        <v>43374</v>
      </c>
      <c r="B179" s="7">
        <f t="shared" si="4"/>
        <v>10</v>
      </c>
      <c r="C179" s="12" t="str">
        <f>IF('AB Touchpoint System Workbook'!J190="A",VLOOKUP($B179,Reference!$A$93:B$104,2,0),IF('AB Touchpoint System Workbook'!J190="b",VLOOKUP($B179,Reference!$A$93:C$104,3,0),""))</f>
        <v/>
      </c>
      <c r="D179" s="12" t="str">
        <f>IF('AB Touchpoint System Workbook'!J190="A",Q179&amp;C179,IF('AB Touchpoint System Workbook'!J190="b",Q179&amp;C179,""))</f>
        <v/>
      </c>
      <c r="E179" s="12" t="b">
        <f>IF(ISNUMBER(SEARCH(S$1,$D179)),MAX(E$1:E178)+1)</f>
        <v>0</v>
      </c>
      <c r="F179" s="12" t="b">
        <f>IF(ISNUMBER(SEARCH(T$1,$D179)),MAX(F$1:F178)+1)</f>
        <v>0</v>
      </c>
      <c r="G179" s="12" t="b">
        <f>IF(ISNUMBER(SEARCH(U$1,$D179)),MAX(G$1:G178)+1)</f>
        <v>0</v>
      </c>
      <c r="H179" s="12" t="b">
        <f>IF(ISNUMBER(SEARCH(V$1,$D179)),MAX(H$1:H178)+1)</f>
        <v>0</v>
      </c>
      <c r="I179" s="12" t="b">
        <f>IF(ISNUMBER(SEARCH(W$1,$D179)),MAX(I$1:I178)+1)</f>
        <v>0</v>
      </c>
      <c r="J179" s="12" t="b">
        <f>IF(ISNUMBER(SEARCH(X$1,$D179)),MAX(J$1:J178)+1)</f>
        <v>0</v>
      </c>
      <c r="K179" s="12" t="b">
        <f>IF(ISNUMBER(SEARCH(Y$1,$D179)),MAX(K$1:K178)+1)</f>
        <v>0</v>
      </c>
      <c r="L179" s="12" t="b">
        <f>IF(ISNUMBER(SEARCH(Z$1,$D179)),MAX(L$1:L178)+1)</f>
        <v>0</v>
      </c>
      <c r="M179" s="12" t="b">
        <f>IF(ISNUMBER(SEARCH(AA$1,$D179)),MAX(M$1:M178)+1)</f>
        <v>0</v>
      </c>
      <c r="N179" s="12" t="b">
        <f>IF(ISNUMBER(SEARCH(AB$1,$D179)),MAX(N$1:N178)+1)</f>
        <v>0</v>
      </c>
      <c r="O179" s="12" t="b">
        <f>IF(ISNUMBER(SEARCH(AC$1,$D179)),MAX(O$1:O178)+1)</f>
        <v>0</v>
      </c>
      <c r="P179" s="12" t="b">
        <f>IF(ISNUMBER(SEARCH(AD$1,$D179)),MAX(P$1:P178)+1)</f>
        <v>0</v>
      </c>
      <c r="Q179" s="12" t="str">
        <f>'AB Touchpoint System Workbook'!K190</f>
        <v>Client 178</v>
      </c>
      <c r="R179" s="13">
        <f t="shared" si="5"/>
        <v>178</v>
      </c>
      <c r="S179" s="7" t="str">
        <f>IFERROR(VLOOKUP($R179,E:$Q,13,0),"")</f>
        <v/>
      </c>
      <c r="T179" s="7" t="str">
        <f>IFERROR(VLOOKUP($R179,F:$Q,12,0),"")</f>
        <v/>
      </c>
      <c r="U179" s="7" t="str">
        <f>IFERROR(VLOOKUP($R179,G:$Q,11,0),"")</f>
        <v/>
      </c>
      <c r="V179" s="7" t="str">
        <f>IFERROR(VLOOKUP($R179,H:$Q,10,0),"")</f>
        <v/>
      </c>
      <c r="W179" s="7" t="str">
        <f>IFERROR(VLOOKUP($R179,I:$Q,9,0),"")</f>
        <v/>
      </c>
      <c r="X179" s="7" t="str">
        <f>IFERROR(VLOOKUP($R179,J:$Q,8,0),"")</f>
        <v/>
      </c>
      <c r="Y179" s="7" t="str">
        <f>IFERROR(VLOOKUP($R179,K:$Q,7,0),"")</f>
        <v/>
      </c>
      <c r="Z179" s="7" t="str">
        <f>IFERROR(VLOOKUP($R179,L:$Q,6,0),"")</f>
        <v/>
      </c>
      <c r="AA179" s="7" t="str">
        <f>IFERROR(VLOOKUP($R179,M:$Q,5,0),"")</f>
        <v/>
      </c>
      <c r="AB179" s="7" t="str">
        <f>IFERROR(VLOOKUP($R179,N:$Q,4,0),"")</f>
        <v/>
      </c>
      <c r="AC179" s="7" t="str">
        <f>IFERROR(VLOOKUP($R179,O:$Q,3,0),"")</f>
        <v/>
      </c>
      <c r="AD179" s="7" t="str">
        <f>IFERROR(VLOOKUP($R179,P:$Q,2,0),"")</f>
        <v/>
      </c>
    </row>
    <row r="180" spans="1:30" x14ac:dyDescent="0.15">
      <c r="A180" s="9">
        <f>'AB Touchpoint System Workbook'!Z191</f>
        <v>43405</v>
      </c>
      <c r="B180" s="7">
        <f t="shared" si="4"/>
        <v>11</v>
      </c>
      <c r="C180" s="12" t="str">
        <f>IF('AB Touchpoint System Workbook'!J191="A",VLOOKUP($B180,Reference!$A$93:B$104,2,0),IF('AB Touchpoint System Workbook'!J191="b",VLOOKUP($B180,Reference!$A$93:C$104,3,0),""))</f>
        <v/>
      </c>
      <c r="D180" s="12" t="str">
        <f>IF('AB Touchpoint System Workbook'!J191="A",Q180&amp;C180,IF('AB Touchpoint System Workbook'!J191="b",Q180&amp;C180,""))</f>
        <v/>
      </c>
      <c r="E180" s="12" t="b">
        <f>IF(ISNUMBER(SEARCH(S$1,$D180)),MAX(E$1:E179)+1)</f>
        <v>0</v>
      </c>
      <c r="F180" s="12" t="b">
        <f>IF(ISNUMBER(SEARCH(T$1,$D180)),MAX(F$1:F179)+1)</f>
        <v>0</v>
      </c>
      <c r="G180" s="12" t="b">
        <f>IF(ISNUMBER(SEARCH(U$1,$D180)),MAX(G$1:G179)+1)</f>
        <v>0</v>
      </c>
      <c r="H180" s="12" t="b">
        <f>IF(ISNUMBER(SEARCH(V$1,$D180)),MAX(H$1:H179)+1)</f>
        <v>0</v>
      </c>
      <c r="I180" s="12" t="b">
        <f>IF(ISNUMBER(SEARCH(W$1,$D180)),MAX(I$1:I179)+1)</f>
        <v>0</v>
      </c>
      <c r="J180" s="12" t="b">
        <f>IF(ISNUMBER(SEARCH(X$1,$D180)),MAX(J$1:J179)+1)</f>
        <v>0</v>
      </c>
      <c r="K180" s="12" t="b">
        <f>IF(ISNUMBER(SEARCH(Y$1,$D180)),MAX(K$1:K179)+1)</f>
        <v>0</v>
      </c>
      <c r="L180" s="12" t="b">
        <f>IF(ISNUMBER(SEARCH(Z$1,$D180)),MAX(L$1:L179)+1)</f>
        <v>0</v>
      </c>
      <c r="M180" s="12" t="b">
        <f>IF(ISNUMBER(SEARCH(AA$1,$D180)),MAX(M$1:M179)+1)</f>
        <v>0</v>
      </c>
      <c r="N180" s="12" t="b">
        <f>IF(ISNUMBER(SEARCH(AB$1,$D180)),MAX(N$1:N179)+1)</f>
        <v>0</v>
      </c>
      <c r="O180" s="12" t="b">
        <f>IF(ISNUMBER(SEARCH(AC$1,$D180)),MAX(O$1:O179)+1)</f>
        <v>0</v>
      </c>
      <c r="P180" s="12" t="b">
        <f>IF(ISNUMBER(SEARCH(AD$1,$D180)),MAX(P$1:P179)+1)</f>
        <v>0</v>
      </c>
      <c r="Q180" s="12" t="str">
        <f>'AB Touchpoint System Workbook'!K191</f>
        <v>Client 179</v>
      </c>
      <c r="R180" s="13">
        <f t="shared" si="5"/>
        <v>179</v>
      </c>
      <c r="S180" s="7" t="str">
        <f>IFERROR(VLOOKUP($R180,E:$Q,13,0),"")</f>
        <v/>
      </c>
      <c r="T180" s="7" t="str">
        <f>IFERROR(VLOOKUP($R180,F:$Q,12,0),"")</f>
        <v/>
      </c>
      <c r="U180" s="7" t="str">
        <f>IFERROR(VLOOKUP($R180,G:$Q,11,0),"")</f>
        <v/>
      </c>
      <c r="V180" s="7" t="str">
        <f>IFERROR(VLOOKUP($R180,H:$Q,10,0),"")</f>
        <v/>
      </c>
      <c r="W180" s="7" t="str">
        <f>IFERROR(VLOOKUP($R180,I:$Q,9,0),"")</f>
        <v/>
      </c>
      <c r="X180" s="7" t="str">
        <f>IFERROR(VLOOKUP($R180,J:$Q,8,0),"")</f>
        <v/>
      </c>
      <c r="Y180" s="7" t="str">
        <f>IFERROR(VLOOKUP($R180,K:$Q,7,0),"")</f>
        <v/>
      </c>
      <c r="Z180" s="7" t="str">
        <f>IFERROR(VLOOKUP($R180,L:$Q,6,0),"")</f>
        <v/>
      </c>
      <c r="AA180" s="7" t="str">
        <f>IFERROR(VLOOKUP($R180,M:$Q,5,0),"")</f>
        <v/>
      </c>
      <c r="AB180" s="7" t="str">
        <f>IFERROR(VLOOKUP($R180,N:$Q,4,0),"")</f>
        <v/>
      </c>
      <c r="AC180" s="7" t="str">
        <f>IFERROR(VLOOKUP($R180,O:$Q,3,0),"")</f>
        <v/>
      </c>
      <c r="AD180" s="7" t="str">
        <f>IFERROR(VLOOKUP($R180,P:$Q,2,0),"")</f>
        <v/>
      </c>
    </row>
    <row r="181" spans="1:30" x14ac:dyDescent="0.15">
      <c r="A181" s="9">
        <f>'AB Touchpoint System Workbook'!Z192</f>
        <v>43435</v>
      </c>
      <c r="B181" s="7">
        <f t="shared" si="4"/>
        <v>12</v>
      </c>
      <c r="C181" s="12" t="str">
        <f>IF('AB Touchpoint System Workbook'!J192="A",VLOOKUP($B181,Reference!$A$93:B$104,2,0),IF('AB Touchpoint System Workbook'!J192="b",VLOOKUP($B181,Reference!$A$93:C$104,3,0),""))</f>
        <v/>
      </c>
      <c r="D181" s="12" t="str">
        <f>IF('AB Touchpoint System Workbook'!J192="A",Q181&amp;C181,IF('AB Touchpoint System Workbook'!J192="b",Q181&amp;C181,""))</f>
        <v/>
      </c>
      <c r="E181" s="12" t="b">
        <f>IF(ISNUMBER(SEARCH(S$1,$D181)),MAX(E$1:E180)+1)</f>
        <v>0</v>
      </c>
      <c r="F181" s="12" t="b">
        <f>IF(ISNUMBER(SEARCH(T$1,$D181)),MAX(F$1:F180)+1)</f>
        <v>0</v>
      </c>
      <c r="G181" s="12" t="b">
        <f>IF(ISNUMBER(SEARCH(U$1,$D181)),MAX(G$1:G180)+1)</f>
        <v>0</v>
      </c>
      <c r="H181" s="12" t="b">
        <f>IF(ISNUMBER(SEARCH(V$1,$D181)),MAX(H$1:H180)+1)</f>
        <v>0</v>
      </c>
      <c r="I181" s="12" t="b">
        <f>IF(ISNUMBER(SEARCH(W$1,$D181)),MAX(I$1:I180)+1)</f>
        <v>0</v>
      </c>
      <c r="J181" s="12" t="b">
        <f>IF(ISNUMBER(SEARCH(X$1,$D181)),MAX(J$1:J180)+1)</f>
        <v>0</v>
      </c>
      <c r="K181" s="12" t="b">
        <f>IF(ISNUMBER(SEARCH(Y$1,$D181)),MAX(K$1:K180)+1)</f>
        <v>0</v>
      </c>
      <c r="L181" s="12" t="b">
        <f>IF(ISNUMBER(SEARCH(Z$1,$D181)),MAX(L$1:L180)+1)</f>
        <v>0</v>
      </c>
      <c r="M181" s="12" t="b">
        <f>IF(ISNUMBER(SEARCH(AA$1,$D181)),MAX(M$1:M180)+1)</f>
        <v>0</v>
      </c>
      <c r="N181" s="12" t="b">
        <f>IF(ISNUMBER(SEARCH(AB$1,$D181)),MAX(N$1:N180)+1)</f>
        <v>0</v>
      </c>
      <c r="O181" s="12" t="b">
        <f>IF(ISNUMBER(SEARCH(AC$1,$D181)),MAX(O$1:O180)+1)</f>
        <v>0</v>
      </c>
      <c r="P181" s="12" t="b">
        <f>IF(ISNUMBER(SEARCH(AD$1,$D181)),MAX(P$1:P180)+1)</f>
        <v>0</v>
      </c>
      <c r="Q181" s="12" t="str">
        <f>'AB Touchpoint System Workbook'!K192</f>
        <v>Client 180</v>
      </c>
      <c r="R181" s="13">
        <f t="shared" si="5"/>
        <v>180</v>
      </c>
      <c r="S181" s="7" t="str">
        <f>IFERROR(VLOOKUP($R181,E:$Q,13,0),"")</f>
        <v/>
      </c>
      <c r="T181" s="7" t="str">
        <f>IFERROR(VLOOKUP($R181,F:$Q,12,0),"")</f>
        <v/>
      </c>
      <c r="U181" s="7" t="str">
        <f>IFERROR(VLOOKUP($R181,G:$Q,11,0),"")</f>
        <v/>
      </c>
      <c r="V181" s="7" t="str">
        <f>IFERROR(VLOOKUP($R181,H:$Q,10,0),"")</f>
        <v/>
      </c>
      <c r="W181" s="7" t="str">
        <f>IFERROR(VLOOKUP($R181,I:$Q,9,0),"")</f>
        <v/>
      </c>
      <c r="X181" s="7" t="str">
        <f>IFERROR(VLOOKUP($R181,J:$Q,8,0),"")</f>
        <v/>
      </c>
      <c r="Y181" s="7" t="str">
        <f>IFERROR(VLOOKUP($R181,K:$Q,7,0),"")</f>
        <v/>
      </c>
      <c r="Z181" s="7" t="str">
        <f>IFERROR(VLOOKUP($R181,L:$Q,6,0),"")</f>
        <v/>
      </c>
      <c r="AA181" s="7" t="str">
        <f>IFERROR(VLOOKUP($R181,M:$Q,5,0),"")</f>
        <v/>
      </c>
      <c r="AB181" s="7" t="str">
        <f>IFERROR(VLOOKUP($R181,N:$Q,4,0),"")</f>
        <v/>
      </c>
      <c r="AC181" s="7" t="str">
        <f>IFERROR(VLOOKUP($R181,O:$Q,3,0),"")</f>
        <v/>
      </c>
      <c r="AD181" s="7" t="str">
        <f>IFERROR(VLOOKUP($R181,P:$Q,2,0),"")</f>
        <v/>
      </c>
    </row>
    <row r="182" spans="1:30" x14ac:dyDescent="0.15">
      <c r="A182" s="9">
        <f>'AB Touchpoint System Workbook'!Z193</f>
        <v>43101</v>
      </c>
      <c r="B182" s="7">
        <f t="shared" si="4"/>
        <v>1</v>
      </c>
      <c r="C182" s="12" t="str">
        <f>IF('AB Touchpoint System Workbook'!J193="A",VLOOKUP($B182,Reference!$A$93:B$104,2,0),IF('AB Touchpoint System Workbook'!J193="b",VLOOKUP($B182,Reference!$A$93:C$104,3,0),""))</f>
        <v/>
      </c>
      <c r="D182" s="12" t="str">
        <f>IF('AB Touchpoint System Workbook'!J193="A",Q182&amp;C182,IF('AB Touchpoint System Workbook'!J193="b",Q182&amp;C182,""))</f>
        <v/>
      </c>
      <c r="E182" s="12" t="b">
        <f>IF(ISNUMBER(SEARCH(S$1,$D182)),MAX(E$1:E181)+1)</f>
        <v>0</v>
      </c>
      <c r="F182" s="12" t="b">
        <f>IF(ISNUMBER(SEARCH(T$1,$D182)),MAX(F$1:F181)+1)</f>
        <v>0</v>
      </c>
      <c r="G182" s="12" t="b">
        <f>IF(ISNUMBER(SEARCH(U$1,$D182)),MAX(G$1:G181)+1)</f>
        <v>0</v>
      </c>
      <c r="H182" s="12" t="b">
        <f>IF(ISNUMBER(SEARCH(V$1,$D182)),MAX(H$1:H181)+1)</f>
        <v>0</v>
      </c>
      <c r="I182" s="12" t="b">
        <f>IF(ISNUMBER(SEARCH(W$1,$D182)),MAX(I$1:I181)+1)</f>
        <v>0</v>
      </c>
      <c r="J182" s="12" t="b">
        <f>IF(ISNUMBER(SEARCH(X$1,$D182)),MAX(J$1:J181)+1)</f>
        <v>0</v>
      </c>
      <c r="K182" s="12" t="b">
        <f>IF(ISNUMBER(SEARCH(Y$1,$D182)),MAX(K$1:K181)+1)</f>
        <v>0</v>
      </c>
      <c r="L182" s="12" t="b">
        <f>IF(ISNUMBER(SEARCH(Z$1,$D182)),MAX(L$1:L181)+1)</f>
        <v>0</v>
      </c>
      <c r="M182" s="12" t="b">
        <f>IF(ISNUMBER(SEARCH(AA$1,$D182)),MAX(M$1:M181)+1)</f>
        <v>0</v>
      </c>
      <c r="N182" s="12" t="b">
        <f>IF(ISNUMBER(SEARCH(AB$1,$D182)),MAX(N$1:N181)+1)</f>
        <v>0</v>
      </c>
      <c r="O182" s="12" t="b">
        <f>IF(ISNUMBER(SEARCH(AC$1,$D182)),MAX(O$1:O181)+1)</f>
        <v>0</v>
      </c>
      <c r="P182" s="12" t="b">
        <f>IF(ISNUMBER(SEARCH(AD$1,$D182)),MAX(P$1:P181)+1)</f>
        <v>0</v>
      </c>
      <c r="Q182" s="12" t="str">
        <f>'AB Touchpoint System Workbook'!K193</f>
        <v>Client 181</v>
      </c>
      <c r="R182" s="13">
        <f t="shared" si="5"/>
        <v>181</v>
      </c>
      <c r="S182" s="7" t="str">
        <f>IFERROR(VLOOKUP($R182,E:$Q,13,0),"")</f>
        <v/>
      </c>
      <c r="T182" s="7" t="str">
        <f>IFERROR(VLOOKUP($R182,F:$Q,12,0),"")</f>
        <v/>
      </c>
      <c r="U182" s="7" t="str">
        <f>IFERROR(VLOOKUP($R182,G:$Q,11,0),"")</f>
        <v/>
      </c>
      <c r="V182" s="7" t="str">
        <f>IFERROR(VLOOKUP($R182,H:$Q,10,0),"")</f>
        <v/>
      </c>
      <c r="W182" s="7" t="str">
        <f>IFERROR(VLOOKUP($R182,I:$Q,9,0),"")</f>
        <v/>
      </c>
      <c r="X182" s="7" t="str">
        <f>IFERROR(VLOOKUP($R182,J:$Q,8,0),"")</f>
        <v/>
      </c>
      <c r="Y182" s="7" t="str">
        <f>IFERROR(VLOOKUP($R182,K:$Q,7,0),"")</f>
        <v/>
      </c>
      <c r="Z182" s="7" t="str">
        <f>IFERROR(VLOOKUP($R182,L:$Q,6,0),"")</f>
        <v/>
      </c>
      <c r="AA182" s="7" t="str">
        <f>IFERROR(VLOOKUP($R182,M:$Q,5,0),"")</f>
        <v/>
      </c>
      <c r="AB182" s="7" t="str">
        <f>IFERROR(VLOOKUP($R182,N:$Q,4,0),"")</f>
        <v/>
      </c>
      <c r="AC182" s="7" t="str">
        <f>IFERROR(VLOOKUP($R182,O:$Q,3,0),"")</f>
        <v/>
      </c>
      <c r="AD182" s="7" t="str">
        <f>IFERROR(VLOOKUP($R182,P:$Q,2,0),"")</f>
        <v/>
      </c>
    </row>
    <row r="183" spans="1:30" x14ac:dyDescent="0.15">
      <c r="A183" s="9">
        <f>'AB Touchpoint System Workbook'!Z194</f>
        <v>43132</v>
      </c>
      <c r="B183" s="7">
        <f t="shared" si="4"/>
        <v>2</v>
      </c>
      <c r="C183" s="12" t="str">
        <f>IF('AB Touchpoint System Workbook'!J194="A",VLOOKUP($B183,Reference!$A$93:B$104,2,0),IF('AB Touchpoint System Workbook'!J194="b",VLOOKUP($B183,Reference!$A$93:C$104,3,0),""))</f>
        <v/>
      </c>
      <c r="D183" s="12" t="str">
        <f>IF('AB Touchpoint System Workbook'!J194="A",Q183&amp;C183,IF('AB Touchpoint System Workbook'!J194="b",Q183&amp;C183,""))</f>
        <v/>
      </c>
      <c r="E183" s="12" t="b">
        <f>IF(ISNUMBER(SEARCH(S$1,$D183)),MAX(E$1:E182)+1)</f>
        <v>0</v>
      </c>
      <c r="F183" s="12" t="b">
        <f>IF(ISNUMBER(SEARCH(T$1,$D183)),MAX(F$1:F182)+1)</f>
        <v>0</v>
      </c>
      <c r="G183" s="12" t="b">
        <f>IF(ISNUMBER(SEARCH(U$1,$D183)),MAX(G$1:G182)+1)</f>
        <v>0</v>
      </c>
      <c r="H183" s="12" t="b">
        <f>IF(ISNUMBER(SEARCH(V$1,$D183)),MAX(H$1:H182)+1)</f>
        <v>0</v>
      </c>
      <c r="I183" s="12" t="b">
        <f>IF(ISNUMBER(SEARCH(W$1,$D183)),MAX(I$1:I182)+1)</f>
        <v>0</v>
      </c>
      <c r="J183" s="12" t="b">
        <f>IF(ISNUMBER(SEARCH(X$1,$D183)),MAX(J$1:J182)+1)</f>
        <v>0</v>
      </c>
      <c r="K183" s="12" t="b">
        <f>IF(ISNUMBER(SEARCH(Y$1,$D183)),MAX(K$1:K182)+1)</f>
        <v>0</v>
      </c>
      <c r="L183" s="12" t="b">
        <f>IF(ISNUMBER(SEARCH(Z$1,$D183)),MAX(L$1:L182)+1)</f>
        <v>0</v>
      </c>
      <c r="M183" s="12" t="b">
        <f>IF(ISNUMBER(SEARCH(AA$1,$D183)),MAX(M$1:M182)+1)</f>
        <v>0</v>
      </c>
      <c r="N183" s="12" t="b">
        <f>IF(ISNUMBER(SEARCH(AB$1,$D183)),MAX(N$1:N182)+1)</f>
        <v>0</v>
      </c>
      <c r="O183" s="12" t="b">
        <f>IF(ISNUMBER(SEARCH(AC$1,$D183)),MAX(O$1:O182)+1)</f>
        <v>0</v>
      </c>
      <c r="P183" s="12" t="b">
        <f>IF(ISNUMBER(SEARCH(AD$1,$D183)),MAX(P$1:P182)+1)</f>
        <v>0</v>
      </c>
      <c r="Q183" s="12" t="str">
        <f>'AB Touchpoint System Workbook'!K194</f>
        <v>Client 182</v>
      </c>
      <c r="R183" s="13">
        <f t="shared" si="5"/>
        <v>182</v>
      </c>
      <c r="S183" s="7" t="str">
        <f>IFERROR(VLOOKUP($R183,E:$Q,13,0),"")</f>
        <v/>
      </c>
      <c r="T183" s="7" t="str">
        <f>IFERROR(VLOOKUP($R183,F:$Q,12,0),"")</f>
        <v/>
      </c>
      <c r="U183" s="7" t="str">
        <f>IFERROR(VLOOKUP($R183,G:$Q,11,0),"")</f>
        <v/>
      </c>
      <c r="V183" s="7" t="str">
        <f>IFERROR(VLOOKUP($R183,H:$Q,10,0),"")</f>
        <v/>
      </c>
      <c r="W183" s="7" t="str">
        <f>IFERROR(VLOOKUP($R183,I:$Q,9,0),"")</f>
        <v/>
      </c>
      <c r="X183" s="7" t="str">
        <f>IFERROR(VLOOKUP($R183,J:$Q,8,0),"")</f>
        <v/>
      </c>
      <c r="Y183" s="7" t="str">
        <f>IFERROR(VLOOKUP($R183,K:$Q,7,0),"")</f>
        <v/>
      </c>
      <c r="Z183" s="7" t="str">
        <f>IFERROR(VLOOKUP($R183,L:$Q,6,0),"")</f>
        <v/>
      </c>
      <c r="AA183" s="7" t="str">
        <f>IFERROR(VLOOKUP($R183,M:$Q,5,0),"")</f>
        <v/>
      </c>
      <c r="AB183" s="7" t="str">
        <f>IFERROR(VLOOKUP($R183,N:$Q,4,0),"")</f>
        <v/>
      </c>
      <c r="AC183" s="7" t="str">
        <f>IFERROR(VLOOKUP($R183,O:$Q,3,0),"")</f>
        <v/>
      </c>
      <c r="AD183" s="7" t="str">
        <f>IFERROR(VLOOKUP($R183,P:$Q,2,0),"")</f>
        <v/>
      </c>
    </row>
    <row r="184" spans="1:30" x14ac:dyDescent="0.15">
      <c r="A184" s="9">
        <f>'AB Touchpoint System Workbook'!Z195</f>
        <v>43160</v>
      </c>
      <c r="B184" s="7">
        <f t="shared" si="4"/>
        <v>3</v>
      </c>
      <c r="C184" s="12" t="str">
        <f>IF('AB Touchpoint System Workbook'!J195="A",VLOOKUP($B184,Reference!$A$93:B$104,2,0),IF('AB Touchpoint System Workbook'!J195="b",VLOOKUP($B184,Reference!$A$93:C$104,3,0),""))</f>
        <v/>
      </c>
      <c r="D184" s="12" t="str">
        <f>IF('AB Touchpoint System Workbook'!J195="A",Q184&amp;C184,IF('AB Touchpoint System Workbook'!J195="b",Q184&amp;C184,""))</f>
        <v/>
      </c>
      <c r="E184" s="12" t="b">
        <f>IF(ISNUMBER(SEARCH(S$1,$D184)),MAX(E$1:E183)+1)</f>
        <v>0</v>
      </c>
      <c r="F184" s="12" t="b">
        <f>IF(ISNUMBER(SEARCH(T$1,$D184)),MAX(F$1:F183)+1)</f>
        <v>0</v>
      </c>
      <c r="G184" s="12" t="b">
        <f>IF(ISNUMBER(SEARCH(U$1,$D184)),MAX(G$1:G183)+1)</f>
        <v>0</v>
      </c>
      <c r="H184" s="12" t="b">
        <f>IF(ISNUMBER(SEARCH(V$1,$D184)),MAX(H$1:H183)+1)</f>
        <v>0</v>
      </c>
      <c r="I184" s="12" t="b">
        <f>IF(ISNUMBER(SEARCH(W$1,$D184)),MAX(I$1:I183)+1)</f>
        <v>0</v>
      </c>
      <c r="J184" s="12" t="b">
        <f>IF(ISNUMBER(SEARCH(X$1,$D184)),MAX(J$1:J183)+1)</f>
        <v>0</v>
      </c>
      <c r="K184" s="12" t="b">
        <f>IF(ISNUMBER(SEARCH(Y$1,$D184)),MAX(K$1:K183)+1)</f>
        <v>0</v>
      </c>
      <c r="L184" s="12" t="b">
        <f>IF(ISNUMBER(SEARCH(Z$1,$D184)),MAX(L$1:L183)+1)</f>
        <v>0</v>
      </c>
      <c r="M184" s="12" t="b">
        <f>IF(ISNUMBER(SEARCH(AA$1,$D184)),MAX(M$1:M183)+1)</f>
        <v>0</v>
      </c>
      <c r="N184" s="12" t="b">
        <f>IF(ISNUMBER(SEARCH(AB$1,$D184)),MAX(N$1:N183)+1)</f>
        <v>0</v>
      </c>
      <c r="O184" s="12" t="b">
        <f>IF(ISNUMBER(SEARCH(AC$1,$D184)),MAX(O$1:O183)+1)</f>
        <v>0</v>
      </c>
      <c r="P184" s="12" t="b">
        <f>IF(ISNUMBER(SEARCH(AD$1,$D184)),MAX(P$1:P183)+1)</f>
        <v>0</v>
      </c>
      <c r="Q184" s="12" t="str">
        <f>'AB Touchpoint System Workbook'!K195</f>
        <v>Client 183</v>
      </c>
      <c r="R184" s="13">
        <f t="shared" si="5"/>
        <v>183</v>
      </c>
      <c r="S184" s="7" t="str">
        <f>IFERROR(VLOOKUP($R184,E:$Q,13,0),"")</f>
        <v/>
      </c>
      <c r="T184" s="7" t="str">
        <f>IFERROR(VLOOKUP($R184,F:$Q,12,0),"")</f>
        <v/>
      </c>
      <c r="U184" s="7" t="str">
        <f>IFERROR(VLOOKUP($R184,G:$Q,11,0),"")</f>
        <v/>
      </c>
      <c r="V184" s="7" t="str">
        <f>IFERROR(VLOOKUP($R184,H:$Q,10,0),"")</f>
        <v/>
      </c>
      <c r="W184" s="7" t="str">
        <f>IFERROR(VLOOKUP($R184,I:$Q,9,0),"")</f>
        <v/>
      </c>
      <c r="X184" s="7" t="str">
        <f>IFERROR(VLOOKUP($R184,J:$Q,8,0),"")</f>
        <v/>
      </c>
      <c r="Y184" s="7" t="str">
        <f>IFERROR(VLOOKUP($R184,K:$Q,7,0),"")</f>
        <v/>
      </c>
      <c r="Z184" s="7" t="str">
        <f>IFERROR(VLOOKUP($R184,L:$Q,6,0),"")</f>
        <v/>
      </c>
      <c r="AA184" s="7" t="str">
        <f>IFERROR(VLOOKUP($R184,M:$Q,5,0),"")</f>
        <v/>
      </c>
      <c r="AB184" s="7" t="str">
        <f>IFERROR(VLOOKUP($R184,N:$Q,4,0),"")</f>
        <v/>
      </c>
      <c r="AC184" s="7" t="str">
        <f>IFERROR(VLOOKUP($R184,O:$Q,3,0),"")</f>
        <v/>
      </c>
      <c r="AD184" s="7" t="str">
        <f>IFERROR(VLOOKUP($R184,P:$Q,2,0),"")</f>
        <v/>
      </c>
    </row>
    <row r="185" spans="1:30" x14ac:dyDescent="0.15">
      <c r="A185" s="9">
        <f>'AB Touchpoint System Workbook'!Z196</f>
        <v>43191</v>
      </c>
      <c r="B185" s="7">
        <f t="shared" si="4"/>
        <v>4</v>
      </c>
      <c r="C185" s="12" t="str">
        <f>IF('AB Touchpoint System Workbook'!J196="A",VLOOKUP($B185,Reference!$A$93:B$104,2,0),IF('AB Touchpoint System Workbook'!J196="b",VLOOKUP($B185,Reference!$A$93:C$104,3,0),""))</f>
        <v/>
      </c>
      <c r="D185" s="12" t="str">
        <f>IF('AB Touchpoint System Workbook'!J196="A",Q185&amp;C185,IF('AB Touchpoint System Workbook'!J196="b",Q185&amp;C185,""))</f>
        <v/>
      </c>
      <c r="E185" s="12" t="b">
        <f>IF(ISNUMBER(SEARCH(S$1,$D185)),MAX(E$1:E184)+1)</f>
        <v>0</v>
      </c>
      <c r="F185" s="12" t="b">
        <f>IF(ISNUMBER(SEARCH(T$1,$D185)),MAX(F$1:F184)+1)</f>
        <v>0</v>
      </c>
      <c r="G185" s="12" t="b">
        <f>IF(ISNUMBER(SEARCH(U$1,$D185)),MAX(G$1:G184)+1)</f>
        <v>0</v>
      </c>
      <c r="H185" s="12" t="b">
        <f>IF(ISNUMBER(SEARCH(V$1,$D185)),MAX(H$1:H184)+1)</f>
        <v>0</v>
      </c>
      <c r="I185" s="12" t="b">
        <f>IF(ISNUMBER(SEARCH(W$1,$D185)),MAX(I$1:I184)+1)</f>
        <v>0</v>
      </c>
      <c r="J185" s="12" t="b">
        <f>IF(ISNUMBER(SEARCH(X$1,$D185)),MAX(J$1:J184)+1)</f>
        <v>0</v>
      </c>
      <c r="K185" s="12" t="b">
        <f>IF(ISNUMBER(SEARCH(Y$1,$D185)),MAX(K$1:K184)+1)</f>
        <v>0</v>
      </c>
      <c r="L185" s="12" t="b">
        <f>IF(ISNUMBER(SEARCH(Z$1,$D185)),MAX(L$1:L184)+1)</f>
        <v>0</v>
      </c>
      <c r="M185" s="12" t="b">
        <f>IF(ISNUMBER(SEARCH(AA$1,$D185)),MAX(M$1:M184)+1)</f>
        <v>0</v>
      </c>
      <c r="N185" s="12" t="b">
        <f>IF(ISNUMBER(SEARCH(AB$1,$D185)),MAX(N$1:N184)+1)</f>
        <v>0</v>
      </c>
      <c r="O185" s="12" t="b">
        <f>IF(ISNUMBER(SEARCH(AC$1,$D185)),MAX(O$1:O184)+1)</f>
        <v>0</v>
      </c>
      <c r="P185" s="12" t="b">
        <f>IF(ISNUMBER(SEARCH(AD$1,$D185)),MAX(P$1:P184)+1)</f>
        <v>0</v>
      </c>
      <c r="Q185" s="12" t="str">
        <f>'AB Touchpoint System Workbook'!K196</f>
        <v>Client 184</v>
      </c>
      <c r="R185" s="13">
        <f t="shared" si="5"/>
        <v>184</v>
      </c>
      <c r="S185" s="7" t="str">
        <f>IFERROR(VLOOKUP($R185,E:$Q,13,0),"")</f>
        <v/>
      </c>
      <c r="T185" s="7" t="str">
        <f>IFERROR(VLOOKUP($R185,F:$Q,12,0),"")</f>
        <v/>
      </c>
      <c r="U185" s="7" t="str">
        <f>IFERROR(VLOOKUP($R185,G:$Q,11,0),"")</f>
        <v/>
      </c>
      <c r="V185" s="7" t="str">
        <f>IFERROR(VLOOKUP($R185,H:$Q,10,0),"")</f>
        <v/>
      </c>
      <c r="W185" s="7" t="str">
        <f>IFERROR(VLOOKUP($R185,I:$Q,9,0),"")</f>
        <v/>
      </c>
      <c r="X185" s="7" t="str">
        <f>IFERROR(VLOOKUP($R185,J:$Q,8,0),"")</f>
        <v/>
      </c>
      <c r="Y185" s="7" t="str">
        <f>IFERROR(VLOOKUP($R185,K:$Q,7,0),"")</f>
        <v/>
      </c>
      <c r="Z185" s="7" t="str">
        <f>IFERROR(VLOOKUP($R185,L:$Q,6,0),"")</f>
        <v/>
      </c>
      <c r="AA185" s="7" t="str">
        <f>IFERROR(VLOOKUP($R185,M:$Q,5,0),"")</f>
        <v/>
      </c>
      <c r="AB185" s="7" t="str">
        <f>IFERROR(VLOOKUP($R185,N:$Q,4,0),"")</f>
        <v/>
      </c>
      <c r="AC185" s="7" t="str">
        <f>IFERROR(VLOOKUP($R185,O:$Q,3,0),"")</f>
        <v/>
      </c>
      <c r="AD185" s="7" t="str">
        <f>IFERROR(VLOOKUP($R185,P:$Q,2,0),"")</f>
        <v/>
      </c>
    </row>
    <row r="186" spans="1:30" x14ac:dyDescent="0.15">
      <c r="A186" s="9">
        <f>'AB Touchpoint System Workbook'!Z197</f>
        <v>43221</v>
      </c>
      <c r="B186" s="7">
        <f t="shared" si="4"/>
        <v>5</v>
      </c>
      <c r="C186" s="12" t="str">
        <f>IF('AB Touchpoint System Workbook'!J197="A",VLOOKUP($B186,Reference!$A$93:B$104,2,0),IF('AB Touchpoint System Workbook'!J197="b",VLOOKUP($B186,Reference!$A$93:C$104,3,0),""))</f>
        <v/>
      </c>
      <c r="D186" s="12" t="str">
        <f>IF('AB Touchpoint System Workbook'!J197="A",Q186&amp;C186,IF('AB Touchpoint System Workbook'!J197="b",Q186&amp;C186,""))</f>
        <v/>
      </c>
      <c r="E186" s="12" t="b">
        <f>IF(ISNUMBER(SEARCH(S$1,$D186)),MAX(E$1:E185)+1)</f>
        <v>0</v>
      </c>
      <c r="F186" s="12" t="b">
        <f>IF(ISNUMBER(SEARCH(T$1,$D186)),MAX(F$1:F185)+1)</f>
        <v>0</v>
      </c>
      <c r="G186" s="12" t="b">
        <f>IF(ISNUMBER(SEARCH(U$1,$D186)),MAX(G$1:G185)+1)</f>
        <v>0</v>
      </c>
      <c r="H186" s="12" t="b">
        <f>IF(ISNUMBER(SEARCH(V$1,$D186)),MAX(H$1:H185)+1)</f>
        <v>0</v>
      </c>
      <c r="I186" s="12" t="b">
        <f>IF(ISNUMBER(SEARCH(W$1,$D186)),MAX(I$1:I185)+1)</f>
        <v>0</v>
      </c>
      <c r="J186" s="12" t="b">
        <f>IF(ISNUMBER(SEARCH(X$1,$D186)),MAX(J$1:J185)+1)</f>
        <v>0</v>
      </c>
      <c r="K186" s="12" t="b">
        <f>IF(ISNUMBER(SEARCH(Y$1,$D186)),MAX(K$1:K185)+1)</f>
        <v>0</v>
      </c>
      <c r="L186" s="12" t="b">
        <f>IF(ISNUMBER(SEARCH(Z$1,$D186)),MAX(L$1:L185)+1)</f>
        <v>0</v>
      </c>
      <c r="M186" s="12" t="b">
        <f>IF(ISNUMBER(SEARCH(AA$1,$D186)),MAX(M$1:M185)+1)</f>
        <v>0</v>
      </c>
      <c r="N186" s="12" t="b">
        <f>IF(ISNUMBER(SEARCH(AB$1,$D186)),MAX(N$1:N185)+1)</f>
        <v>0</v>
      </c>
      <c r="O186" s="12" t="b">
        <f>IF(ISNUMBER(SEARCH(AC$1,$D186)),MAX(O$1:O185)+1)</f>
        <v>0</v>
      </c>
      <c r="P186" s="12" t="b">
        <f>IF(ISNUMBER(SEARCH(AD$1,$D186)),MAX(P$1:P185)+1)</f>
        <v>0</v>
      </c>
      <c r="Q186" s="12" t="str">
        <f>'AB Touchpoint System Workbook'!K197</f>
        <v>Client 185</v>
      </c>
      <c r="R186" s="13">
        <f t="shared" si="5"/>
        <v>185</v>
      </c>
      <c r="S186" s="7" t="str">
        <f>IFERROR(VLOOKUP($R186,E:$Q,13,0),"")</f>
        <v/>
      </c>
      <c r="T186" s="7" t="str">
        <f>IFERROR(VLOOKUP($R186,F:$Q,12,0),"")</f>
        <v/>
      </c>
      <c r="U186" s="7" t="str">
        <f>IFERROR(VLOOKUP($R186,G:$Q,11,0),"")</f>
        <v/>
      </c>
      <c r="V186" s="7" t="str">
        <f>IFERROR(VLOOKUP($R186,H:$Q,10,0),"")</f>
        <v/>
      </c>
      <c r="W186" s="7" t="str">
        <f>IFERROR(VLOOKUP($R186,I:$Q,9,0),"")</f>
        <v/>
      </c>
      <c r="X186" s="7" t="str">
        <f>IFERROR(VLOOKUP($R186,J:$Q,8,0),"")</f>
        <v/>
      </c>
      <c r="Y186" s="7" t="str">
        <f>IFERROR(VLOOKUP($R186,K:$Q,7,0),"")</f>
        <v/>
      </c>
      <c r="Z186" s="7" t="str">
        <f>IFERROR(VLOOKUP($R186,L:$Q,6,0),"")</f>
        <v/>
      </c>
      <c r="AA186" s="7" t="str">
        <f>IFERROR(VLOOKUP($R186,M:$Q,5,0),"")</f>
        <v/>
      </c>
      <c r="AB186" s="7" t="str">
        <f>IFERROR(VLOOKUP($R186,N:$Q,4,0),"")</f>
        <v/>
      </c>
      <c r="AC186" s="7" t="str">
        <f>IFERROR(VLOOKUP($R186,O:$Q,3,0),"")</f>
        <v/>
      </c>
      <c r="AD186" s="7" t="str">
        <f>IFERROR(VLOOKUP($R186,P:$Q,2,0),"")</f>
        <v/>
      </c>
    </row>
    <row r="187" spans="1:30" x14ac:dyDescent="0.15">
      <c r="A187" s="9">
        <f>'AB Touchpoint System Workbook'!Z198</f>
        <v>43252</v>
      </c>
      <c r="B187" s="7">
        <f t="shared" si="4"/>
        <v>6</v>
      </c>
      <c r="C187" s="12" t="str">
        <f>IF('AB Touchpoint System Workbook'!J198="A",VLOOKUP($B187,Reference!$A$93:B$104,2,0),IF('AB Touchpoint System Workbook'!J198="b",VLOOKUP($B187,Reference!$A$93:C$104,3,0),""))</f>
        <v/>
      </c>
      <c r="D187" s="12" t="str">
        <f>IF('AB Touchpoint System Workbook'!J198="A",Q187&amp;C187,IF('AB Touchpoint System Workbook'!J198="b",Q187&amp;C187,""))</f>
        <v/>
      </c>
      <c r="E187" s="12" t="b">
        <f>IF(ISNUMBER(SEARCH(S$1,$D187)),MAX(E$1:E186)+1)</f>
        <v>0</v>
      </c>
      <c r="F187" s="12" t="b">
        <f>IF(ISNUMBER(SEARCH(T$1,$D187)),MAX(F$1:F186)+1)</f>
        <v>0</v>
      </c>
      <c r="G187" s="12" t="b">
        <f>IF(ISNUMBER(SEARCH(U$1,$D187)),MAX(G$1:G186)+1)</f>
        <v>0</v>
      </c>
      <c r="H187" s="12" t="b">
        <f>IF(ISNUMBER(SEARCH(V$1,$D187)),MAX(H$1:H186)+1)</f>
        <v>0</v>
      </c>
      <c r="I187" s="12" t="b">
        <f>IF(ISNUMBER(SEARCH(W$1,$D187)),MAX(I$1:I186)+1)</f>
        <v>0</v>
      </c>
      <c r="J187" s="12" t="b">
        <f>IF(ISNUMBER(SEARCH(X$1,$D187)),MAX(J$1:J186)+1)</f>
        <v>0</v>
      </c>
      <c r="K187" s="12" t="b">
        <f>IF(ISNUMBER(SEARCH(Y$1,$D187)),MAX(K$1:K186)+1)</f>
        <v>0</v>
      </c>
      <c r="L187" s="12" t="b">
        <f>IF(ISNUMBER(SEARCH(Z$1,$D187)),MAX(L$1:L186)+1)</f>
        <v>0</v>
      </c>
      <c r="M187" s="12" t="b">
        <f>IF(ISNUMBER(SEARCH(AA$1,$D187)),MAX(M$1:M186)+1)</f>
        <v>0</v>
      </c>
      <c r="N187" s="12" t="b">
        <f>IF(ISNUMBER(SEARCH(AB$1,$D187)),MAX(N$1:N186)+1)</f>
        <v>0</v>
      </c>
      <c r="O187" s="12" t="b">
        <f>IF(ISNUMBER(SEARCH(AC$1,$D187)),MAX(O$1:O186)+1)</f>
        <v>0</v>
      </c>
      <c r="P187" s="12" t="b">
        <f>IF(ISNUMBER(SEARCH(AD$1,$D187)),MAX(P$1:P186)+1)</f>
        <v>0</v>
      </c>
      <c r="Q187" s="12" t="str">
        <f>'AB Touchpoint System Workbook'!K198</f>
        <v>Client 186</v>
      </c>
      <c r="R187" s="13">
        <f t="shared" si="5"/>
        <v>186</v>
      </c>
      <c r="S187" s="7" t="str">
        <f>IFERROR(VLOOKUP($R187,E:$Q,13,0),"")</f>
        <v/>
      </c>
      <c r="T187" s="7" t="str">
        <f>IFERROR(VLOOKUP($R187,F:$Q,12,0),"")</f>
        <v/>
      </c>
      <c r="U187" s="7" t="str">
        <f>IFERROR(VLOOKUP($R187,G:$Q,11,0),"")</f>
        <v/>
      </c>
      <c r="V187" s="7" t="str">
        <f>IFERROR(VLOOKUP($R187,H:$Q,10,0),"")</f>
        <v/>
      </c>
      <c r="W187" s="7" t="str">
        <f>IFERROR(VLOOKUP($R187,I:$Q,9,0),"")</f>
        <v/>
      </c>
      <c r="X187" s="7" t="str">
        <f>IFERROR(VLOOKUP($R187,J:$Q,8,0),"")</f>
        <v/>
      </c>
      <c r="Y187" s="7" t="str">
        <f>IFERROR(VLOOKUP($R187,K:$Q,7,0),"")</f>
        <v/>
      </c>
      <c r="Z187" s="7" t="str">
        <f>IFERROR(VLOOKUP($R187,L:$Q,6,0),"")</f>
        <v/>
      </c>
      <c r="AA187" s="7" t="str">
        <f>IFERROR(VLOOKUP($R187,M:$Q,5,0),"")</f>
        <v/>
      </c>
      <c r="AB187" s="7" t="str">
        <f>IFERROR(VLOOKUP($R187,N:$Q,4,0),"")</f>
        <v/>
      </c>
      <c r="AC187" s="7" t="str">
        <f>IFERROR(VLOOKUP($R187,O:$Q,3,0),"")</f>
        <v/>
      </c>
      <c r="AD187" s="7" t="str">
        <f>IFERROR(VLOOKUP($R187,P:$Q,2,0),"")</f>
        <v/>
      </c>
    </row>
    <row r="188" spans="1:30" x14ac:dyDescent="0.15">
      <c r="A188" s="9">
        <f>'AB Touchpoint System Workbook'!Z199</f>
        <v>43282</v>
      </c>
      <c r="B188" s="7">
        <f t="shared" si="4"/>
        <v>7</v>
      </c>
      <c r="C188" s="12" t="str">
        <f>IF('AB Touchpoint System Workbook'!J199="A",VLOOKUP($B188,Reference!$A$93:B$104,2,0),IF('AB Touchpoint System Workbook'!J199="b",VLOOKUP($B188,Reference!$A$93:C$104,3,0),""))</f>
        <v/>
      </c>
      <c r="D188" s="12" t="str">
        <f>IF('AB Touchpoint System Workbook'!J199="A",Q188&amp;C188,IF('AB Touchpoint System Workbook'!J199="b",Q188&amp;C188,""))</f>
        <v/>
      </c>
      <c r="E188" s="12" t="b">
        <f>IF(ISNUMBER(SEARCH(S$1,$D188)),MAX(E$1:E187)+1)</f>
        <v>0</v>
      </c>
      <c r="F188" s="12" t="b">
        <f>IF(ISNUMBER(SEARCH(T$1,$D188)),MAX(F$1:F187)+1)</f>
        <v>0</v>
      </c>
      <c r="G188" s="12" t="b">
        <f>IF(ISNUMBER(SEARCH(U$1,$D188)),MAX(G$1:G187)+1)</f>
        <v>0</v>
      </c>
      <c r="H188" s="12" t="b">
        <f>IF(ISNUMBER(SEARCH(V$1,$D188)),MAX(H$1:H187)+1)</f>
        <v>0</v>
      </c>
      <c r="I188" s="12" t="b">
        <f>IF(ISNUMBER(SEARCH(W$1,$D188)),MAX(I$1:I187)+1)</f>
        <v>0</v>
      </c>
      <c r="J188" s="12" t="b">
        <f>IF(ISNUMBER(SEARCH(X$1,$D188)),MAX(J$1:J187)+1)</f>
        <v>0</v>
      </c>
      <c r="K188" s="12" t="b">
        <f>IF(ISNUMBER(SEARCH(Y$1,$D188)),MAX(K$1:K187)+1)</f>
        <v>0</v>
      </c>
      <c r="L188" s="12" t="b">
        <f>IF(ISNUMBER(SEARCH(Z$1,$D188)),MAX(L$1:L187)+1)</f>
        <v>0</v>
      </c>
      <c r="M188" s="12" t="b">
        <f>IF(ISNUMBER(SEARCH(AA$1,$D188)),MAX(M$1:M187)+1)</f>
        <v>0</v>
      </c>
      <c r="N188" s="12" t="b">
        <f>IF(ISNUMBER(SEARCH(AB$1,$D188)),MAX(N$1:N187)+1)</f>
        <v>0</v>
      </c>
      <c r="O188" s="12" t="b">
        <f>IF(ISNUMBER(SEARCH(AC$1,$D188)),MAX(O$1:O187)+1)</f>
        <v>0</v>
      </c>
      <c r="P188" s="12" t="b">
        <f>IF(ISNUMBER(SEARCH(AD$1,$D188)),MAX(P$1:P187)+1)</f>
        <v>0</v>
      </c>
      <c r="Q188" s="12" t="str">
        <f>'AB Touchpoint System Workbook'!K199</f>
        <v>Client 187</v>
      </c>
      <c r="R188" s="13">
        <f t="shared" si="5"/>
        <v>187</v>
      </c>
      <c r="S188" s="7" t="str">
        <f>IFERROR(VLOOKUP($R188,E:$Q,13,0),"")</f>
        <v/>
      </c>
      <c r="T188" s="7" t="str">
        <f>IFERROR(VLOOKUP($R188,F:$Q,12,0),"")</f>
        <v/>
      </c>
      <c r="U188" s="7" t="str">
        <f>IFERROR(VLOOKUP($R188,G:$Q,11,0),"")</f>
        <v/>
      </c>
      <c r="V188" s="7" t="str">
        <f>IFERROR(VLOOKUP($R188,H:$Q,10,0),"")</f>
        <v/>
      </c>
      <c r="W188" s="7" t="str">
        <f>IFERROR(VLOOKUP($R188,I:$Q,9,0),"")</f>
        <v/>
      </c>
      <c r="X188" s="7" t="str">
        <f>IFERROR(VLOOKUP($R188,J:$Q,8,0),"")</f>
        <v/>
      </c>
      <c r="Y188" s="7" t="str">
        <f>IFERROR(VLOOKUP($R188,K:$Q,7,0),"")</f>
        <v/>
      </c>
      <c r="Z188" s="7" t="str">
        <f>IFERROR(VLOOKUP($R188,L:$Q,6,0),"")</f>
        <v/>
      </c>
      <c r="AA188" s="7" t="str">
        <f>IFERROR(VLOOKUP($R188,M:$Q,5,0),"")</f>
        <v/>
      </c>
      <c r="AB188" s="7" t="str">
        <f>IFERROR(VLOOKUP($R188,N:$Q,4,0),"")</f>
        <v/>
      </c>
      <c r="AC188" s="7" t="str">
        <f>IFERROR(VLOOKUP($R188,O:$Q,3,0),"")</f>
        <v/>
      </c>
      <c r="AD188" s="7" t="str">
        <f>IFERROR(VLOOKUP($R188,P:$Q,2,0),"")</f>
        <v/>
      </c>
    </row>
    <row r="189" spans="1:30" x14ac:dyDescent="0.15">
      <c r="A189" s="9">
        <f>'AB Touchpoint System Workbook'!Z200</f>
        <v>43313</v>
      </c>
      <c r="B189" s="7">
        <f t="shared" si="4"/>
        <v>8</v>
      </c>
      <c r="C189" s="12" t="str">
        <f>IF('AB Touchpoint System Workbook'!J200="A",VLOOKUP($B189,Reference!$A$93:B$104,2,0),IF('AB Touchpoint System Workbook'!J200="b",VLOOKUP($B189,Reference!$A$93:C$104,3,0),""))</f>
        <v/>
      </c>
      <c r="D189" s="12" t="str">
        <f>IF('AB Touchpoint System Workbook'!J200="A",Q189&amp;C189,IF('AB Touchpoint System Workbook'!J200="b",Q189&amp;C189,""))</f>
        <v/>
      </c>
      <c r="E189" s="12" t="b">
        <f>IF(ISNUMBER(SEARCH(S$1,$D189)),MAX(E$1:E188)+1)</f>
        <v>0</v>
      </c>
      <c r="F189" s="12" t="b">
        <f>IF(ISNUMBER(SEARCH(T$1,$D189)),MAX(F$1:F188)+1)</f>
        <v>0</v>
      </c>
      <c r="G189" s="12" t="b">
        <f>IF(ISNUMBER(SEARCH(U$1,$D189)),MAX(G$1:G188)+1)</f>
        <v>0</v>
      </c>
      <c r="H189" s="12" t="b">
        <f>IF(ISNUMBER(SEARCH(V$1,$D189)),MAX(H$1:H188)+1)</f>
        <v>0</v>
      </c>
      <c r="I189" s="12" t="b">
        <f>IF(ISNUMBER(SEARCH(W$1,$D189)),MAX(I$1:I188)+1)</f>
        <v>0</v>
      </c>
      <c r="J189" s="12" t="b">
        <f>IF(ISNUMBER(SEARCH(X$1,$D189)),MAX(J$1:J188)+1)</f>
        <v>0</v>
      </c>
      <c r="K189" s="12" t="b">
        <f>IF(ISNUMBER(SEARCH(Y$1,$D189)),MAX(K$1:K188)+1)</f>
        <v>0</v>
      </c>
      <c r="L189" s="12" t="b">
        <f>IF(ISNUMBER(SEARCH(Z$1,$D189)),MAX(L$1:L188)+1)</f>
        <v>0</v>
      </c>
      <c r="M189" s="12" t="b">
        <f>IF(ISNUMBER(SEARCH(AA$1,$D189)),MAX(M$1:M188)+1)</f>
        <v>0</v>
      </c>
      <c r="N189" s="12" t="b">
        <f>IF(ISNUMBER(SEARCH(AB$1,$D189)),MAX(N$1:N188)+1)</f>
        <v>0</v>
      </c>
      <c r="O189" s="12" t="b">
        <f>IF(ISNUMBER(SEARCH(AC$1,$D189)),MAX(O$1:O188)+1)</f>
        <v>0</v>
      </c>
      <c r="P189" s="12" t="b">
        <f>IF(ISNUMBER(SEARCH(AD$1,$D189)),MAX(P$1:P188)+1)</f>
        <v>0</v>
      </c>
      <c r="Q189" s="12" t="str">
        <f>'AB Touchpoint System Workbook'!K200</f>
        <v>Client 188</v>
      </c>
      <c r="R189" s="13">
        <f t="shared" si="5"/>
        <v>188</v>
      </c>
      <c r="S189" s="7" t="str">
        <f>IFERROR(VLOOKUP($R189,E:$Q,13,0),"")</f>
        <v/>
      </c>
      <c r="T189" s="7" t="str">
        <f>IFERROR(VLOOKUP($R189,F:$Q,12,0),"")</f>
        <v/>
      </c>
      <c r="U189" s="7" t="str">
        <f>IFERROR(VLOOKUP($R189,G:$Q,11,0),"")</f>
        <v/>
      </c>
      <c r="V189" s="7" t="str">
        <f>IFERROR(VLOOKUP($R189,H:$Q,10,0),"")</f>
        <v/>
      </c>
      <c r="W189" s="7" t="str">
        <f>IFERROR(VLOOKUP($R189,I:$Q,9,0),"")</f>
        <v/>
      </c>
      <c r="X189" s="7" t="str">
        <f>IFERROR(VLOOKUP($R189,J:$Q,8,0),"")</f>
        <v/>
      </c>
      <c r="Y189" s="7" t="str">
        <f>IFERROR(VLOOKUP($R189,K:$Q,7,0),"")</f>
        <v/>
      </c>
      <c r="Z189" s="7" t="str">
        <f>IFERROR(VLOOKUP($R189,L:$Q,6,0),"")</f>
        <v/>
      </c>
      <c r="AA189" s="7" t="str">
        <f>IFERROR(VLOOKUP($R189,M:$Q,5,0),"")</f>
        <v/>
      </c>
      <c r="AB189" s="7" t="str">
        <f>IFERROR(VLOOKUP($R189,N:$Q,4,0),"")</f>
        <v/>
      </c>
      <c r="AC189" s="7" t="str">
        <f>IFERROR(VLOOKUP($R189,O:$Q,3,0),"")</f>
        <v/>
      </c>
      <c r="AD189" s="7" t="str">
        <f>IFERROR(VLOOKUP($R189,P:$Q,2,0),"")</f>
        <v/>
      </c>
    </row>
    <row r="190" spans="1:30" x14ac:dyDescent="0.15">
      <c r="A190" s="9">
        <f>'AB Touchpoint System Workbook'!Z201</f>
        <v>43344</v>
      </c>
      <c r="B190" s="7">
        <f t="shared" si="4"/>
        <v>9</v>
      </c>
      <c r="C190" s="12" t="str">
        <f>IF('AB Touchpoint System Workbook'!J201="A",VLOOKUP($B190,Reference!$A$93:B$104,2,0),IF('AB Touchpoint System Workbook'!J201="b",VLOOKUP($B190,Reference!$A$93:C$104,3,0),""))</f>
        <v/>
      </c>
      <c r="D190" s="12" t="str">
        <f>IF('AB Touchpoint System Workbook'!J201="A",Q190&amp;C190,IF('AB Touchpoint System Workbook'!J201="b",Q190&amp;C190,""))</f>
        <v/>
      </c>
      <c r="E190" s="12" t="b">
        <f>IF(ISNUMBER(SEARCH(S$1,$D190)),MAX(E$1:E189)+1)</f>
        <v>0</v>
      </c>
      <c r="F190" s="12" t="b">
        <f>IF(ISNUMBER(SEARCH(T$1,$D190)),MAX(F$1:F189)+1)</f>
        <v>0</v>
      </c>
      <c r="G190" s="12" t="b">
        <f>IF(ISNUMBER(SEARCH(U$1,$D190)),MAX(G$1:G189)+1)</f>
        <v>0</v>
      </c>
      <c r="H190" s="12" t="b">
        <f>IF(ISNUMBER(SEARCH(V$1,$D190)),MAX(H$1:H189)+1)</f>
        <v>0</v>
      </c>
      <c r="I190" s="12" t="b">
        <f>IF(ISNUMBER(SEARCH(W$1,$D190)),MAX(I$1:I189)+1)</f>
        <v>0</v>
      </c>
      <c r="J190" s="12" t="b">
        <f>IF(ISNUMBER(SEARCH(X$1,$D190)),MAX(J$1:J189)+1)</f>
        <v>0</v>
      </c>
      <c r="K190" s="12" t="b">
        <f>IF(ISNUMBER(SEARCH(Y$1,$D190)),MAX(K$1:K189)+1)</f>
        <v>0</v>
      </c>
      <c r="L190" s="12" t="b">
        <f>IF(ISNUMBER(SEARCH(Z$1,$D190)),MAX(L$1:L189)+1)</f>
        <v>0</v>
      </c>
      <c r="M190" s="12" t="b">
        <f>IF(ISNUMBER(SEARCH(AA$1,$D190)),MAX(M$1:M189)+1)</f>
        <v>0</v>
      </c>
      <c r="N190" s="12" t="b">
        <f>IF(ISNUMBER(SEARCH(AB$1,$D190)),MAX(N$1:N189)+1)</f>
        <v>0</v>
      </c>
      <c r="O190" s="12" t="b">
        <f>IF(ISNUMBER(SEARCH(AC$1,$D190)),MAX(O$1:O189)+1)</f>
        <v>0</v>
      </c>
      <c r="P190" s="12" t="b">
        <f>IF(ISNUMBER(SEARCH(AD$1,$D190)),MAX(P$1:P189)+1)</f>
        <v>0</v>
      </c>
      <c r="Q190" s="12" t="str">
        <f>'AB Touchpoint System Workbook'!K201</f>
        <v>Client 189</v>
      </c>
      <c r="R190" s="13">
        <f t="shared" si="5"/>
        <v>189</v>
      </c>
      <c r="S190" s="7" t="str">
        <f>IFERROR(VLOOKUP($R190,E:$Q,13,0),"")</f>
        <v/>
      </c>
      <c r="T190" s="7" t="str">
        <f>IFERROR(VLOOKUP($R190,F:$Q,12,0),"")</f>
        <v/>
      </c>
      <c r="U190" s="7" t="str">
        <f>IFERROR(VLOOKUP($R190,G:$Q,11,0),"")</f>
        <v/>
      </c>
      <c r="V190" s="7" t="str">
        <f>IFERROR(VLOOKUP($R190,H:$Q,10,0),"")</f>
        <v/>
      </c>
      <c r="W190" s="7" t="str">
        <f>IFERROR(VLOOKUP($R190,I:$Q,9,0),"")</f>
        <v/>
      </c>
      <c r="X190" s="7" t="str">
        <f>IFERROR(VLOOKUP($R190,J:$Q,8,0),"")</f>
        <v/>
      </c>
      <c r="Y190" s="7" t="str">
        <f>IFERROR(VLOOKUP($R190,K:$Q,7,0),"")</f>
        <v/>
      </c>
      <c r="Z190" s="7" t="str">
        <f>IFERROR(VLOOKUP($R190,L:$Q,6,0),"")</f>
        <v/>
      </c>
      <c r="AA190" s="7" t="str">
        <f>IFERROR(VLOOKUP($R190,M:$Q,5,0),"")</f>
        <v/>
      </c>
      <c r="AB190" s="7" t="str">
        <f>IFERROR(VLOOKUP($R190,N:$Q,4,0),"")</f>
        <v/>
      </c>
      <c r="AC190" s="7" t="str">
        <f>IFERROR(VLOOKUP($R190,O:$Q,3,0),"")</f>
        <v/>
      </c>
      <c r="AD190" s="7" t="str">
        <f>IFERROR(VLOOKUP($R190,P:$Q,2,0),"")</f>
        <v/>
      </c>
    </row>
    <row r="191" spans="1:30" x14ac:dyDescent="0.15">
      <c r="A191" s="9">
        <f>'AB Touchpoint System Workbook'!Z202</f>
        <v>43374</v>
      </c>
      <c r="B191" s="7">
        <f t="shared" si="4"/>
        <v>10</v>
      </c>
      <c r="C191" s="12" t="str">
        <f>IF('AB Touchpoint System Workbook'!J202="A",VLOOKUP($B191,Reference!$A$93:B$104,2,0),IF('AB Touchpoint System Workbook'!J202="b",VLOOKUP($B191,Reference!$A$93:C$104,3,0),""))</f>
        <v/>
      </c>
      <c r="D191" s="12" t="str">
        <f>IF('AB Touchpoint System Workbook'!J202="A",Q191&amp;C191,IF('AB Touchpoint System Workbook'!J202="b",Q191&amp;C191,""))</f>
        <v/>
      </c>
      <c r="E191" s="12" t="b">
        <f>IF(ISNUMBER(SEARCH(S$1,$D191)),MAX(E$1:E190)+1)</f>
        <v>0</v>
      </c>
      <c r="F191" s="12" t="b">
        <f>IF(ISNUMBER(SEARCH(T$1,$D191)),MAX(F$1:F190)+1)</f>
        <v>0</v>
      </c>
      <c r="G191" s="12" t="b">
        <f>IF(ISNUMBER(SEARCH(U$1,$D191)),MAX(G$1:G190)+1)</f>
        <v>0</v>
      </c>
      <c r="H191" s="12" t="b">
        <f>IF(ISNUMBER(SEARCH(V$1,$D191)),MAX(H$1:H190)+1)</f>
        <v>0</v>
      </c>
      <c r="I191" s="12" t="b">
        <f>IF(ISNUMBER(SEARCH(W$1,$D191)),MAX(I$1:I190)+1)</f>
        <v>0</v>
      </c>
      <c r="J191" s="12" t="b">
        <f>IF(ISNUMBER(SEARCH(X$1,$D191)),MAX(J$1:J190)+1)</f>
        <v>0</v>
      </c>
      <c r="K191" s="12" t="b">
        <f>IF(ISNUMBER(SEARCH(Y$1,$D191)),MAX(K$1:K190)+1)</f>
        <v>0</v>
      </c>
      <c r="L191" s="12" t="b">
        <f>IF(ISNUMBER(SEARCH(Z$1,$D191)),MAX(L$1:L190)+1)</f>
        <v>0</v>
      </c>
      <c r="M191" s="12" t="b">
        <f>IF(ISNUMBER(SEARCH(AA$1,$D191)),MAX(M$1:M190)+1)</f>
        <v>0</v>
      </c>
      <c r="N191" s="12" t="b">
        <f>IF(ISNUMBER(SEARCH(AB$1,$D191)),MAX(N$1:N190)+1)</f>
        <v>0</v>
      </c>
      <c r="O191" s="12" t="b">
        <f>IF(ISNUMBER(SEARCH(AC$1,$D191)),MAX(O$1:O190)+1)</f>
        <v>0</v>
      </c>
      <c r="P191" s="12" t="b">
        <f>IF(ISNUMBER(SEARCH(AD$1,$D191)),MAX(P$1:P190)+1)</f>
        <v>0</v>
      </c>
      <c r="Q191" s="12" t="str">
        <f>'AB Touchpoint System Workbook'!K202</f>
        <v>Client 190</v>
      </c>
      <c r="R191" s="13">
        <f t="shared" si="5"/>
        <v>190</v>
      </c>
      <c r="S191" s="7" t="str">
        <f>IFERROR(VLOOKUP($R191,E:$Q,13,0),"")</f>
        <v/>
      </c>
      <c r="T191" s="7" t="str">
        <f>IFERROR(VLOOKUP($R191,F:$Q,12,0),"")</f>
        <v/>
      </c>
      <c r="U191" s="7" t="str">
        <f>IFERROR(VLOOKUP($R191,G:$Q,11,0),"")</f>
        <v/>
      </c>
      <c r="V191" s="7" t="str">
        <f>IFERROR(VLOOKUP($R191,H:$Q,10,0),"")</f>
        <v/>
      </c>
      <c r="W191" s="7" t="str">
        <f>IFERROR(VLOOKUP($R191,I:$Q,9,0),"")</f>
        <v/>
      </c>
      <c r="X191" s="7" t="str">
        <f>IFERROR(VLOOKUP($R191,J:$Q,8,0),"")</f>
        <v/>
      </c>
      <c r="Y191" s="7" t="str">
        <f>IFERROR(VLOOKUP($R191,K:$Q,7,0),"")</f>
        <v/>
      </c>
      <c r="Z191" s="7" t="str">
        <f>IFERROR(VLOOKUP($R191,L:$Q,6,0),"")</f>
        <v/>
      </c>
      <c r="AA191" s="7" t="str">
        <f>IFERROR(VLOOKUP($R191,M:$Q,5,0),"")</f>
        <v/>
      </c>
      <c r="AB191" s="7" t="str">
        <f>IFERROR(VLOOKUP($R191,N:$Q,4,0),"")</f>
        <v/>
      </c>
      <c r="AC191" s="7" t="str">
        <f>IFERROR(VLOOKUP($R191,O:$Q,3,0),"")</f>
        <v/>
      </c>
      <c r="AD191" s="7" t="str">
        <f>IFERROR(VLOOKUP($R191,P:$Q,2,0),"")</f>
        <v/>
      </c>
    </row>
    <row r="192" spans="1:30" x14ac:dyDescent="0.15">
      <c r="A192" s="9">
        <f>'AB Touchpoint System Workbook'!Z203</f>
        <v>43405</v>
      </c>
      <c r="B192" s="7">
        <f t="shared" si="4"/>
        <v>11</v>
      </c>
      <c r="C192" s="12" t="str">
        <f>IF('AB Touchpoint System Workbook'!J203="A",VLOOKUP($B192,Reference!$A$93:B$104,2,0),IF('AB Touchpoint System Workbook'!J203="b",VLOOKUP($B192,Reference!$A$93:C$104,3,0),""))</f>
        <v/>
      </c>
      <c r="D192" s="12" t="str">
        <f>IF('AB Touchpoint System Workbook'!J203="A",Q192&amp;C192,IF('AB Touchpoint System Workbook'!J203="b",Q192&amp;C192,""))</f>
        <v/>
      </c>
      <c r="E192" s="12" t="b">
        <f>IF(ISNUMBER(SEARCH(S$1,$D192)),MAX(E$1:E191)+1)</f>
        <v>0</v>
      </c>
      <c r="F192" s="12" t="b">
        <f>IF(ISNUMBER(SEARCH(T$1,$D192)),MAX(F$1:F191)+1)</f>
        <v>0</v>
      </c>
      <c r="G192" s="12" t="b">
        <f>IF(ISNUMBER(SEARCH(U$1,$D192)),MAX(G$1:G191)+1)</f>
        <v>0</v>
      </c>
      <c r="H192" s="12" t="b">
        <f>IF(ISNUMBER(SEARCH(V$1,$D192)),MAX(H$1:H191)+1)</f>
        <v>0</v>
      </c>
      <c r="I192" s="12" t="b">
        <f>IF(ISNUMBER(SEARCH(W$1,$D192)),MAX(I$1:I191)+1)</f>
        <v>0</v>
      </c>
      <c r="J192" s="12" t="b">
        <f>IF(ISNUMBER(SEARCH(X$1,$D192)),MAX(J$1:J191)+1)</f>
        <v>0</v>
      </c>
      <c r="K192" s="12" t="b">
        <f>IF(ISNUMBER(SEARCH(Y$1,$D192)),MAX(K$1:K191)+1)</f>
        <v>0</v>
      </c>
      <c r="L192" s="12" t="b">
        <f>IF(ISNUMBER(SEARCH(Z$1,$D192)),MAX(L$1:L191)+1)</f>
        <v>0</v>
      </c>
      <c r="M192" s="12" t="b">
        <f>IF(ISNUMBER(SEARCH(AA$1,$D192)),MAX(M$1:M191)+1)</f>
        <v>0</v>
      </c>
      <c r="N192" s="12" t="b">
        <f>IF(ISNUMBER(SEARCH(AB$1,$D192)),MAX(N$1:N191)+1)</f>
        <v>0</v>
      </c>
      <c r="O192" s="12" t="b">
        <f>IF(ISNUMBER(SEARCH(AC$1,$D192)),MAX(O$1:O191)+1)</f>
        <v>0</v>
      </c>
      <c r="P192" s="12" t="b">
        <f>IF(ISNUMBER(SEARCH(AD$1,$D192)),MAX(P$1:P191)+1)</f>
        <v>0</v>
      </c>
      <c r="Q192" s="12" t="str">
        <f>'AB Touchpoint System Workbook'!K203</f>
        <v>Client 191</v>
      </c>
      <c r="R192" s="13">
        <f t="shared" si="5"/>
        <v>191</v>
      </c>
      <c r="S192" s="7" t="str">
        <f>IFERROR(VLOOKUP($R192,E:$Q,13,0),"")</f>
        <v/>
      </c>
      <c r="T192" s="7" t="str">
        <f>IFERROR(VLOOKUP($R192,F:$Q,12,0),"")</f>
        <v/>
      </c>
      <c r="U192" s="7" t="str">
        <f>IFERROR(VLOOKUP($R192,G:$Q,11,0),"")</f>
        <v/>
      </c>
      <c r="V192" s="7" t="str">
        <f>IFERROR(VLOOKUP($R192,H:$Q,10,0),"")</f>
        <v/>
      </c>
      <c r="W192" s="7" t="str">
        <f>IFERROR(VLOOKUP($R192,I:$Q,9,0),"")</f>
        <v/>
      </c>
      <c r="X192" s="7" t="str">
        <f>IFERROR(VLOOKUP($R192,J:$Q,8,0),"")</f>
        <v/>
      </c>
      <c r="Y192" s="7" t="str">
        <f>IFERROR(VLOOKUP($R192,K:$Q,7,0),"")</f>
        <v/>
      </c>
      <c r="Z192" s="7" t="str">
        <f>IFERROR(VLOOKUP($R192,L:$Q,6,0),"")</f>
        <v/>
      </c>
      <c r="AA192" s="7" t="str">
        <f>IFERROR(VLOOKUP($R192,M:$Q,5,0),"")</f>
        <v/>
      </c>
      <c r="AB192" s="7" t="str">
        <f>IFERROR(VLOOKUP($R192,N:$Q,4,0),"")</f>
        <v/>
      </c>
      <c r="AC192" s="7" t="str">
        <f>IFERROR(VLOOKUP($R192,O:$Q,3,0),"")</f>
        <v/>
      </c>
      <c r="AD192" s="7" t="str">
        <f>IFERROR(VLOOKUP($R192,P:$Q,2,0),"")</f>
        <v/>
      </c>
    </row>
    <row r="193" spans="1:30" x14ac:dyDescent="0.15">
      <c r="A193" s="9">
        <f>'AB Touchpoint System Workbook'!Z204</f>
        <v>43435</v>
      </c>
      <c r="B193" s="7">
        <f t="shared" si="4"/>
        <v>12</v>
      </c>
      <c r="C193" s="12" t="str">
        <f>IF('AB Touchpoint System Workbook'!J204="A",VLOOKUP($B193,Reference!$A$93:B$104,2,0),IF('AB Touchpoint System Workbook'!J204="b",VLOOKUP($B193,Reference!$A$93:C$104,3,0),""))</f>
        <v/>
      </c>
      <c r="D193" s="12" t="str">
        <f>IF('AB Touchpoint System Workbook'!J204="A",Q193&amp;C193,IF('AB Touchpoint System Workbook'!J204="b",Q193&amp;C193,""))</f>
        <v/>
      </c>
      <c r="E193" s="12" t="b">
        <f>IF(ISNUMBER(SEARCH(S$1,$D193)),MAX(E$1:E192)+1)</f>
        <v>0</v>
      </c>
      <c r="F193" s="12" t="b">
        <f>IF(ISNUMBER(SEARCH(T$1,$D193)),MAX(F$1:F192)+1)</f>
        <v>0</v>
      </c>
      <c r="G193" s="12" t="b">
        <f>IF(ISNUMBER(SEARCH(U$1,$D193)),MAX(G$1:G192)+1)</f>
        <v>0</v>
      </c>
      <c r="H193" s="12" t="b">
        <f>IF(ISNUMBER(SEARCH(V$1,$D193)),MAX(H$1:H192)+1)</f>
        <v>0</v>
      </c>
      <c r="I193" s="12" t="b">
        <f>IF(ISNUMBER(SEARCH(W$1,$D193)),MAX(I$1:I192)+1)</f>
        <v>0</v>
      </c>
      <c r="J193" s="12" t="b">
        <f>IF(ISNUMBER(SEARCH(X$1,$D193)),MAX(J$1:J192)+1)</f>
        <v>0</v>
      </c>
      <c r="K193" s="12" t="b">
        <f>IF(ISNUMBER(SEARCH(Y$1,$D193)),MAX(K$1:K192)+1)</f>
        <v>0</v>
      </c>
      <c r="L193" s="12" t="b">
        <f>IF(ISNUMBER(SEARCH(Z$1,$D193)),MAX(L$1:L192)+1)</f>
        <v>0</v>
      </c>
      <c r="M193" s="12" t="b">
        <f>IF(ISNUMBER(SEARCH(AA$1,$D193)),MAX(M$1:M192)+1)</f>
        <v>0</v>
      </c>
      <c r="N193" s="12" t="b">
        <f>IF(ISNUMBER(SEARCH(AB$1,$D193)),MAX(N$1:N192)+1)</f>
        <v>0</v>
      </c>
      <c r="O193" s="12" t="b">
        <f>IF(ISNUMBER(SEARCH(AC$1,$D193)),MAX(O$1:O192)+1)</f>
        <v>0</v>
      </c>
      <c r="P193" s="12" t="b">
        <f>IF(ISNUMBER(SEARCH(AD$1,$D193)),MAX(P$1:P192)+1)</f>
        <v>0</v>
      </c>
      <c r="Q193" s="12" t="str">
        <f>'AB Touchpoint System Workbook'!K204</f>
        <v>Client 192</v>
      </c>
      <c r="R193" s="13">
        <f t="shared" si="5"/>
        <v>192</v>
      </c>
      <c r="S193" s="7" t="str">
        <f>IFERROR(VLOOKUP($R193,E:$Q,13,0),"")</f>
        <v/>
      </c>
      <c r="T193" s="7" t="str">
        <f>IFERROR(VLOOKUP($R193,F:$Q,12,0),"")</f>
        <v/>
      </c>
      <c r="U193" s="7" t="str">
        <f>IFERROR(VLOOKUP($R193,G:$Q,11,0),"")</f>
        <v/>
      </c>
      <c r="V193" s="7" t="str">
        <f>IFERROR(VLOOKUP($R193,H:$Q,10,0),"")</f>
        <v/>
      </c>
      <c r="W193" s="7" t="str">
        <f>IFERROR(VLOOKUP($R193,I:$Q,9,0),"")</f>
        <v/>
      </c>
      <c r="X193" s="7" t="str">
        <f>IFERROR(VLOOKUP($R193,J:$Q,8,0),"")</f>
        <v/>
      </c>
      <c r="Y193" s="7" t="str">
        <f>IFERROR(VLOOKUP($R193,K:$Q,7,0),"")</f>
        <v/>
      </c>
      <c r="Z193" s="7" t="str">
        <f>IFERROR(VLOOKUP($R193,L:$Q,6,0),"")</f>
        <v/>
      </c>
      <c r="AA193" s="7" t="str">
        <f>IFERROR(VLOOKUP($R193,M:$Q,5,0),"")</f>
        <v/>
      </c>
      <c r="AB193" s="7" t="str">
        <f>IFERROR(VLOOKUP($R193,N:$Q,4,0),"")</f>
        <v/>
      </c>
      <c r="AC193" s="7" t="str">
        <f>IFERROR(VLOOKUP($R193,O:$Q,3,0),"")</f>
        <v/>
      </c>
      <c r="AD193" s="7" t="str">
        <f>IFERROR(VLOOKUP($R193,P:$Q,2,0),"")</f>
        <v/>
      </c>
    </row>
    <row r="194" spans="1:30" x14ac:dyDescent="0.15">
      <c r="A194" s="9">
        <f>'AB Touchpoint System Workbook'!Z205</f>
        <v>43101</v>
      </c>
      <c r="B194" s="7">
        <f t="shared" si="4"/>
        <v>1</v>
      </c>
      <c r="C194" s="12" t="str">
        <f>IF('AB Touchpoint System Workbook'!J205="A",VLOOKUP($B194,Reference!$A$93:B$104,2,0),IF('AB Touchpoint System Workbook'!J205="b",VLOOKUP($B194,Reference!$A$93:C$104,3,0),""))</f>
        <v/>
      </c>
      <c r="D194" s="12" t="str">
        <f>IF('AB Touchpoint System Workbook'!J205="A",Q194&amp;C194,IF('AB Touchpoint System Workbook'!J205="b",Q194&amp;C194,""))</f>
        <v/>
      </c>
      <c r="E194" s="12" t="b">
        <f>IF(ISNUMBER(SEARCH(S$1,$D194)),MAX(E$1:E193)+1)</f>
        <v>0</v>
      </c>
      <c r="F194" s="12" t="b">
        <f>IF(ISNUMBER(SEARCH(T$1,$D194)),MAX(F$1:F193)+1)</f>
        <v>0</v>
      </c>
      <c r="G194" s="12" t="b">
        <f>IF(ISNUMBER(SEARCH(U$1,$D194)),MAX(G$1:G193)+1)</f>
        <v>0</v>
      </c>
      <c r="H194" s="12" t="b">
        <f>IF(ISNUMBER(SEARCH(V$1,$D194)),MAX(H$1:H193)+1)</f>
        <v>0</v>
      </c>
      <c r="I194" s="12" t="b">
        <f>IF(ISNUMBER(SEARCH(W$1,$D194)),MAX(I$1:I193)+1)</f>
        <v>0</v>
      </c>
      <c r="J194" s="12" t="b">
        <f>IF(ISNUMBER(SEARCH(X$1,$D194)),MAX(J$1:J193)+1)</f>
        <v>0</v>
      </c>
      <c r="K194" s="12" t="b">
        <f>IF(ISNUMBER(SEARCH(Y$1,$D194)),MAX(K$1:K193)+1)</f>
        <v>0</v>
      </c>
      <c r="L194" s="12" t="b">
        <f>IF(ISNUMBER(SEARCH(Z$1,$D194)),MAX(L$1:L193)+1)</f>
        <v>0</v>
      </c>
      <c r="M194" s="12" t="b">
        <f>IF(ISNUMBER(SEARCH(AA$1,$D194)),MAX(M$1:M193)+1)</f>
        <v>0</v>
      </c>
      <c r="N194" s="12" t="b">
        <f>IF(ISNUMBER(SEARCH(AB$1,$D194)),MAX(N$1:N193)+1)</f>
        <v>0</v>
      </c>
      <c r="O194" s="12" t="b">
        <f>IF(ISNUMBER(SEARCH(AC$1,$D194)),MAX(O$1:O193)+1)</f>
        <v>0</v>
      </c>
      <c r="P194" s="12" t="b">
        <f>IF(ISNUMBER(SEARCH(AD$1,$D194)),MAX(P$1:P193)+1)</f>
        <v>0</v>
      </c>
      <c r="Q194" s="12" t="str">
        <f>'AB Touchpoint System Workbook'!K205</f>
        <v>Client 193</v>
      </c>
      <c r="R194" s="13">
        <f t="shared" si="5"/>
        <v>193</v>
      </c>
      <c r="S194" s="7" t="str">
        <f>IFERROR(VLOOKUP($R194,E:$Q,13,0),"")</f>
        <v/>
      </c>
      <c r="T194" s="7" t="str">
        <f>IFERROR(VLOOKUP($R194,F:$Q,12,0),"")</f>
        <v/>
      </c>
      <c r="U194" s="7" t="str">
        <f>IFERROR(VLOOKUP($R194,G:$Q,11,0),"")</f>
        <v/>
      </c>
      <c r="V194" s="7" t="str">
        <f>IFERROR(VLOOKUP($R194,H:$Q,10,0),"")</f>
        <v/>
      </c>
      <c r="W194" s="7" t="str">
        <f>IFERROR(VLOOKUP($R194,I:$Q,9,0),"")</f>
        <v/>
      </c>
      <c r="X194" s="7" t="str">
        <f>IFERROR(VLOOKUP($R194,J:$Q,8,0),"")</f>
        <v/>
      </c>
      <c r="Y194" s="7" t="str">
        <f>IFERROR(VLOOKUP($R194,K:$Q,7,0),"")</f>
        <v/>
      </c>
      <c r="Z194" s="7" t="str">
        <f>IFERROR(VLOOKUP($R194,L:$Q,6,0),"")</f>
        <v/>
      </c>
      <c r="AA194" s="7" t="str">
        <f>IFERROR(VLOOKUP($R194,M:$Q,5,0),"")</f>
        <v/>
      </c>
      <c r="AB194" s="7" t="str">
        <f>IFERROR(VLOOKUP($R194,N:$Q,4,0),"")</f>
        <v/>
      </c>
      <c r="AC194" s="7" t="str">
        <f>IFERROR(VLOOKUP($R194,O:$Q,3,0),"")</f>
        <v/>
      </c>
      <c r="AD194" s="7" t="str">
        <f>IFERROR(VLOOKUP($R194,P:$Q,2,0),"")</f>
        <v/>
      </c>
    </row>
    <row r="195" spans="1:30" x14ac:dyDescent="0.15">
      <c r="A195" s="9">
        <f>'AB Touchpoint System Workbook'!Z206</f>
        <v>43132</v>
      </c>
      <c r="B195" s="7">
        <f t="shared" ref="B195:B258" si="6">MONTH(A195)</f>
        <v>2</v>
      </c>
      <c r="C195" s="12" t="str">
        <f>IF('AB Touchpoint System Workbook'!J206="A",VLOOKUP($B195,Reference!$A$93:B$104,2,0),IF('AB Touchpoint System Workbook'!J206="b",VLOOKUP($B195,Reference!$A$93:C$104,3,0),""))</f>
        <v/>
      </c>
      <c r="D195" s="12" t="str">
        <f>IF('AB Touchpoint System Workbook'!J206="A",Q195&amp;C195,IF('AB Touchpoint System Workbook'!J206="b",Q195&amp;C195,""))</f>
        <v/>
      </c>
      <c r="E195" s="12" t="b">
        <f>IF(ISNUMBER(SEARCH(S$1,$D195)),MAX(E$1:E194)+1)</f>
        <v>0</v>
      </c>
      <c r="F195" s="12" t="b">
        <f>IF(ISNUMBER(SEARCH(T$1,$D195)),MAX(F$1:F194)+1)</f>
        <v>0</v>
      </c>
      <c r="G195" s="12" t="b">
        <f>IF(ISNUMBER(SEARCH(U$1,$D195)),MAX(G$1:G194)+1)</f>
        <v>0</v>
      </c>
      <c r="H195" s="12" t="b">
        <f>IF(ISNUMBER(SEARCH(V$1,$D195)),MAX(H$1:H194)+1)</f>
        <v>0</v>
      </c>
      <c r="I195" s="12" t="b">
        <f>IF(ISNUMBER(SEARCH(W$1,$D195)),MAX(I$1:I194)+1)</f>
        <v>0</v>
      </c>
      <c r="J195" s="12" t="b">
        <f>IF(ISNUMBER(SEARCH(X$1,$D195)),MAX(J$1:J194)+1)</f>
        <v>0</v>
      </c>
      <c r="K195" s="12" t="b">
        <f>IF(ISNUMBER(SEARCH(Y$1,$D195)),MAX(K$1:K194)+1)</f>
        <v>0</v>
      </c>
      <c r="L195" s="12" t="b">
        <f>IF(ISNUMBER(SEARCH(Z$1,$D195)),MAX(L$1:L194)+1)</f>
        <v>0</v>
      </c>
      <c r="M195" s="12" t="b">
        <f>IF(ISNUMBER(SEARCH(AA$1,$D195)),MAX(M$1:M194)+1)</f>
        <v>0</v>
      </c>
      <c r="N195" s="12" t="b">
        <f>IF(ISNUMBER(SEARCH(AB$1,$D195)),MAX(N$1:N194)+1)</f>
        <v>0</v>
      </c>
      <c r="O195" s="12" t="b">
        <f>IF(ISNUMBER(SEARCH(AC$1,$D195)),MAX(O$1:O194)+1)</f>
        <v>0</v>
      </c>
      <c r="P195" s="12" t="b">
        <f>IF(ISNUMBER(SEARCH(AD$1,$D195)),MAX(P$1:P194)+1)</f>
        <v>0</v>
      </c>
      <c r="Q195" s="12" t="str">
        <f>'AB Touchpoint System Workbook'!K206</f>
        <v>Client 194</v>
      </c>
      <c r="R195" s="13">
        <f t="shared" si="5"/>
        <v>194</v>
      </c>
      <c r="S195" s="7" t="str">
        <f>IFERROR(VLOOKUP($R195,E:$Q,13,0),"")</f>
        <v/>
      </c>
      <c r="T195" s="7" t="str">
        <f>IFERROR(VLOOKUP($R195,F:$Q,12,0),"")</f>
        <v/>
      </c>
      <c r="U195" s="7" t="str">
        <f>IFERROR(VLOOKUP($R195,G:$Q,11,0),"")</f>
        <v/>
      </c>
      <c r="V195" s="7" t="str">
        <f>IFERROR(VLOOKUP($R195,H:$Q,10,0),"")</f>
        <v/>
      </c>
      <c r="W195" s="7" t="str">
        <f>IFERROR(VLOOKUP($R195,I:$Q,9,0),"")</f>
        <v/>
      </c>
      <c r="X195" s="7" t="str">
        <f>IFERROR(VLOOKUP($R195,J:$Q,8,0),"")</f>
        <v/>
      </c>
      <c r="Y195" s="7" t="str">
        <f>IFERROR(VLOOKUP($R195,K:$Q,7,0),"")</f>
        <v/>
      </c>
      <c r="Z195" s="7" t="str">
        <f>IFERROR(VLOOKUP($R195,L:$Q,6,0),"")</f>
        <v/>
      </c>
      <c r="AA195" s="7" t="str">
        <f>IFERROR(VLOOKUP($R195,M:$Q,5,0),"")</f>
        <v/>
      </c>
      <c r="AB195" s="7" t="str">
        <f>IFERROR(VLOOKUP($R195,N:$Q,4,0),"")</f>
        <v/>
      </c>
      <c r="AC195" s="7" t="str">
        <f>IFERROR(VLOOKUP($R195,O:$Q,3,0),"")</f>
        <v/>
      </c>
      <c r="AD195" s="7" t="str">
        <f>IFERROR(VLOOKUP($R195,P:$Q,2,0),"")</f>
        <v/>
      </c>
    </row>
    <row r="196" spans="1:30" x14ac:dyDescent="0.15">
      <c r="A196" s="9">
        <f>'AB Touchpoint System Workbook'!Z207</f>
        <v>43160</v>
      </c>
      <c r="B196" s="7">
        <f t="shared" si="6"/>
        <v>3</v>
      </c>
      <c r="C196" s="12" t="str">
        <f>IF('AB Touchpoint System Workbook'!J207="A",VLOOKUP($B196,Reference!$A$93:B$104,2,0),IF('AB Touchpoint System Workbook'!J207="b",VLOOKUP($B196,Reference!$A$93:C$104,3,0),""))</f>
        <v/>
      </c>
      <c r="D196" s="12" t="str">
        <f>IF('AB Touchpoint System Workbook'!J207="A",Q196&amp;C196,IF('AB Touchpoint System Workbook'!J207="b",Q196&amp;C196,""))</f>
        <v/>
      </c>
      <c r="E196" s="12" t="b">
        <f>IF(ISNUMBER(SEARCH(S$1,$D196)),MAX(E$1:E195)+1)</f>
        <v>0</v>
      </c>
      <c r="F196" s="12" t="b">
        <f>IF(ISNUMBER(SEARCH(T$1,$D196)),MAX(F$1:F195)+1)</f>
        <v>0</v>
      </c>
      <c r="G196" s="12" t="b">
        <f>IF(ISNUMBER(SEARCH(U$1,$D196)),MAX(G$1:G195)+1)</f>
        <v>0</v>
      </c>
      <c r="H196" s="12" t="b">
        <f>IF(ISNUMBER(SEARCH(V$1,$D196)),MAX(H$1:H195)+1)</f>
        <v>0</v>
      </c>
      <c r="I196" s="12" t="b">
        <f>IF(ISNUMBER(SEARCH(W$1,$D196)),MAX(I$1:I195)+1)</f>
        <v>0</v>
      </c>
      <c r="J196" s="12" t="b">
        <f>IF(ISNUMBER(SEARCH(X$1,$D196)),MAX(J$1:J195)+1)</f>
        <v>0</v>
      </c>
      <c r="K196" s="12" t="b">
        <f>IF(ISNUMBER(SEARCH(Y$1,$D196)),MAX(K$1:K195)+1)</f>
        <v>0</v>
      </c>
      <c r="L196" s="12" t="b">
        <f>IF(ISNUMBER(SEARCH(Z$1,$D196)),MAX(L$1:L195)+1)</f>
        <v>0</v>
      </c>
      <c r="M196" s="12" t="b">
        <f>IF(ISNUMBER(SEARCH(AA$1,$D196)),MAX(M$1:M195)+1)</f>
        <v>0</v>
      </c>
      <c r="N196" s="12" t="b">
        <f>IF(ISNUMBER(SEARCH(AB$1,$D196)),MAX(N$1:N195)+1)</f>
        <v>0</v>
      </c>
      <c r="O196" s="12" t="b">
        <f>IF(ISNUMBER(SEARCH(AC$1,$D196)),MAX(O$1:O195)+1)</f>
        <v>0</v>
      </c>
      <c r="P196" s="12" t="b">
        <f>IF(ISNUMBER(SEARCH(AD$1,$D196)),MAX(P$1:P195)+1)</f>
        <v>0</v>
      </c>
      <c r="Q196" s="12" t="str">
        <f>'AB Touchpoint System Workbook'!K207</f>
        <v>Client 195</v>
      </c>
      <c r="R196" s="13">
        <f t="shared" ref="R196:R259" si="7">R195+1</f>
        <v>195</v>
      </c>
      <c r="S196" s="7" t="str">
        <f>IFERROR(VLOOKUP($R196,E:$Q,13,0),"")</f>
        <v/>
      </c>
      <c r="T196" s="7" t="str">
        <f>IFERROR(VLOOKUP($R196,F:$Q,12,0),"")</f>
        <v/>
      </c>
      <c r="U196" s="7" t="str">
        <f>IFERROR(VLOOKUP($R196,G:$Q,11,0),"")</f>
        <v/>
      </c>
      <c r="V196" s="7" t="str">
        <f>IFERROR(VLOOKUP($R196,H:$Q,10,0),"")</f>
        <v/>
      </c>
      <c r="W196" s="7" t="str">
        <f>IFERROR(VLOOKUP($R196,I:$Q,9,0),"")</f>
        <v/>
      </c>
      <c r="X196" s="7" t="str">
        <f>IFERROR(VLOOKUP($R196,J:$Q,8,0),"")</f>
        <v/>
      </c>
      <c r="Y196" s="7" t="str">
        <f>IFERROR(VLOOKUP($R196,K:$Q,7,0),"")</f>
        <v/>
      </c>
      <c r="Z196" s="7" t="str">
        <f>IFERROR(VLOOKUP($R196,L:$Q,6,0),"")</f>
        <v/>
      </c>
      <c r="AA196" s="7" t="str">
        <f>IFERROR(VLOOKUP($R196,M:$Q,5,0),"")</f>
        <v/>
      </c>
      <c r="AB196" s="7" t="str">
        <f>IFERROR(VLOOKUP($R196,N:$Q,4,0),"")</f>
        <v/>
      </c>
      <c r="AC196" s="7" t="str">
        <f>IFERROR(VLOOKUP($R196,O:$Q,3,0),"")</f>
        <v/>
      </c>
      <c r="AD196" s="7" t="str">
        <f>IFERROR(VLOOKUP($R196,P:$Q,2,0),"")</f>
        <v/>
      </c>
    </row>
    <row r="197" spans="1:30" x14ac:dyDescent="0.15">
      <c r="A197" s="9">
        <f>'AB Touchpoint System Workbook'!Z208</f>
        <v>43191</v>
      </c>
      <c r="B197" s="7">
        <f t="shared" si="6"/>
        <v>4</v>
      </c>
      <c r="C197" s="12" t="str">
        <f>IF('AB Touchpoint System Workbook'!J208="A",VLOOKUP($B197,Reference!$A$93:B$104,2,0),IF('AB Touchpoint System Workbook'!J208="b",VLOOKUP($B197,Reference!$A$93:C$104,3,0),""))</f>
        <v/>
      </c>
      <c r="D197" s="12" t="str">
        <f>IF('AB Touchpoint System Workbook'!J208="A",Q197&amp;C197,IF('AB Touchpoint System Workbook'!J208="b",Q197&amp;C197,""))</f>
        <v/>
      </c>
      <c r="E197" s="12" t="b">
        <f>IF(ISNUMBER(SEARCH(S$1,$D197)),MAX(E$1:E196)+1)</f>
        <v>0</v>
      </c>
      <c r="F197" s="12" t="b">
        <f>IF(ISNUMBER(SEARCH(T$1,$D197)),MAX(F$1:F196)+1)</f>
        <v>0</v>
      </c>
      <c r="G197" s="12" t="b">
        <f>IF(ISNUMBER(SEARCH(U$1,$D197)),MAX(G$1:G196)+1)</f>
        <v>0</v>
      </c>
      <c r="H197" s="12" t="b">
        <f>IF(ISNUMBER(SEARCH(V$1,$D197)),MAX(H$1:H196)+1)</f>
        <v>0</v>
      </c>
      <c r="I197" s="12" t="b">
        <f>IF(ISNUMBER(SEARCH(W$1,$D197)),MAX(I$1:I196)+1)</f>
        <v>0</v>
      </c>
      <c r="J197" s="12" t="b">
        <f>IF(ISNUMBER(SEARCH(X$1,$D197)),MAX(J$1:J196)+1)</f>
        <v>0</v>
      </c>
      <c r="K197" s="12" t="b">
        <f>IF(ISNUMBER(SEARCH(Y$1,$D197)),MAX(K$1:K196)+1)</f>
        <v>0</v>
      </c>
      <c r="L197" s="12" t="b">
        <f>IF(ISNUMBER(SEARCH(Z$1,$D197)),MAX(L$1:L196)+1)</f>
        <v>0</v>
      </c>
      <c r="M197" s="12" t="b">
        <f>IF(ISNUMBER(SEARCH(AA$1,$D197)),MAX(M$1:M196)+1)</f>
        <v>0</v>
      </c>
      <c r="N197" s="12" t="b">
        <f>IF(ISNUMBER(SEARCH(AB$1,$D197)),MAX(N$1:N196)+1)</f>
        <v>0</v>
      </c>
      <c r="O197" s="12" t="b">
        <f>IF(ISNUMBER(SEARCH(AC$1,$D197)),MAX(O$1:O196)+1)</f>
        <v>0</v>
      </c>
      <c r="P197" s="12" t="b">
        <f>IF(ISNUMBER(SEARCH(AD$1,$D197)),MAX(P$1:P196)+1)</f>
        <v>0</v>
      </c>
      <c r="Q197" s="12" t="str">
        <f>'AB Touchpoint System Workbook'!K208</f>
        <v>Client 196</v>
      </c>
      <c r="R197" s="13">
        <f t="shared" si="7"/>
        <v>196</v>
      </c>
      <c r="S197" s="7" t="str">
        <f>IFERROR(VLOOKUP($R197,E:$Q,13,0),"")</f>
        <v/>
      </c>
      <c r="T197" s="7" t="str">
        <f>IFERROR(VLOOKUP($R197,F:$Q,12,0),"")</f>
        <v/>
      </c>
      <c r="U197" s="7" t="str">
        <f>IFERROR(VLOOKUP($R197,G:$Q,11,0),"")</f>
        <v/>
      </c>
      <c r="V197" s="7" t="str">
        <f>IFERROR(VLOOKUP($R197,H:$Q,10,0),"")</f>
        <v/>
      </c>
      <c r="W197" s="7" t="str">
        <f>IFERROR(VLOOKUP($R197,I:$Q,9,0),"")</f>
        <v/>
      </c>
      <c r="X197" s="7" t="str">
        <f>IFERROR(VLOOKUP($R197,J:$Q,8,0),"")</f>
        <v/>
      </c>
      <c r="Y197" s="7" t="str">
        <f>IFERROR(VLOOKUP($R197,K:$Q,7,0),"")</f>
        <v/>
      </c>
      <c r="Z197" s="7" t="str">
        <f>IFERROR(VLOOKUP($R197,L:$Q,6,0),"")</f>
        <v/>
      </c>
      <c r="AA197" s="7" t="str">
        <f>IFERROR(VLOOKUP($R197,M:$Q,5,0),"")</f>
        <v/>
      </c>
      <c r="AB197" s="7" t="str">
        <f>IFERROR(VLOOKUP($R197,N:$Q,4,0),"")</f>
        <v/>
      </c>
      <c r="AC197" s="7" t="str">
        <f>IFERROR(VLOOKUP($R197,O:$Q,3,0),"")</f>
        <v/>
      </c>
      <c r="AD197" s="7" t="str">
        <f>IFERROR(VLOOKUP($R197,P:$Q,2,0),"")</f>
        <v/>
      </c>
    </row>
    <row r="198" spans="1:30" x14ac:dyDescent="0.15">
      <c r="A198" s="9">
        <f>'AB Touchpoint System Workbook'!Z209</f>
        <v>43221</v>
      </c>
      <c r="B198" s="7">
        <f t="shared" si="6"/>
        <v>5</v>
      </c>
      <c r="C198" s="12" t="str">
        <f>IF('AB Touchpoint System Workbook'!J209="A",VLOOKUP($B198,Reference!$A$93:B$104,2,0),IF('AB Touchpoint System Workbook'!J209="b",VLOOKUP($B198,Reference!$A$93:C$104,3,0),""))</f>
        <v/>
      </c>
      <c r="D198" s="12" t="str">
        <f>IF('AB Touchpoint System Workbook'!J209="A",Q198&amp;C198,IF('AB Touchpoint System Workbook'!J209="b",Q198&amp;C198,""))</f>
        <v/>
      </c>
      <c r="E198" s="12" t="b">
        <f>IF(ISNUMBER(SEARCH(S$1,$D198)),MAX(E$1:E197)+1)</f>
        <v>0</v>
      </c>
      <c r="F198" s="12" t="b">
        <f>IF(ISNUMBER(SEARCH(T$1,$D198)),MAX(F$1:F197)+1)</f>
        <v>0</v>
      </c>
      <c r="G198" s="12" t="b">
        <f>IF(ISNUMBER(SEARCH(U$1,$D198)),MAX(G$1:G197)+1)</f>
        <v>0</v>
      </c>
      <c r="H198" s="12" t="b">
        <f>IF(ISNUMBER(SEARCH(V$1,$D198)),MAX(H$1:H197)+1)</f>
        <v>0</v>
      </c>
      <c r="I198" s="12" t="b">
        <f>IF(ISNUMBER(SEARCH(W$1,$D198)),MAX(I$1:I197)+1)</f>
        <v>0</v>
      </c>
      <c r="J198" s="12" t="b">
        <f>IF(ISNUMBER(SEARCH(X$1,$D198)),MAX(J$1:J197)+1)</f>
        <v>0</v>
      </c>
      <c r="K198" s="12" t="b">
        <f>IF(ISNUMBER(SEARCH(Y$1,$D198)),MAX(K$1:K197)+1)</f>
        <v>0</v>
      </c>
      <c r="L198" s="12" t="b">
        <f>IF(ISNUMBER(SEARCH(Z$1,$D198)),MAX(L$1:L197)+1)</f>
        <v>0</v>
      </c>
      <c r="M198" s="12" t="b">
        <f>IF(ISNUMBER(SEARCH(AA$1,$D198)),MAX(M$1:M197)+1)</f>
        <v>0</v>
      </c>
      <c r="N198" s="12" t="b">
        <f>IF(ISNUMBER(SEARCH(AB$1,$D198)),MAX(N$1:N197)+1)</f>
        <v>0</v>
      </c>
      <c r="O198" s="12" t="b">
        <f>IF(ISNUMBER(SEARCH(AC$1,$D198)),MAX(O$1:O197)+1)</f>
        <v>0</v>
      </c>
      <c r="P198" s="12" t="b">
        <f>IF(ISNUMBER(SEARCH(AD$1,$D198)),MAX(P$1:P197)+1)</f>
        <v>0</v>
      </c>
      <c r="Q198" s="12" t="str">
        <f>'AB Touchpoint System Workbook'!K209</f>
        <v>Client 197</v>
      </c>
      <c r="R198" s="13">
        <f t="shared" si="7"/>
        <v>197</v>
      </c>
      <c r="S198" s="7" t="str">
        <f>IFERROR(VLOOKUP($R198,E:$Q,13,0),"")</f>
        <v/>
      </c>
      <c r="T198" s="7" t="str">
        <f>IFERROR(VLOOKUP($R198,F:$Q,12,0),"")</f>
        <v/>
      </c>
      <c r="U198" s="7" t="str">
        <f>IFERROR(VLOOKUP($R198,G:$Q,11,0),"")</f>
        <v/>
      </c>
      <c r="V198" s="7" t="str">
        <f>IFERROR(VLOOKUP($R198,H:$Q,10,0),"")</f>
        <v/>
      </c>
      <c r="W198" s="7" t="str">
        <f>IFERROR(VLOOKUP($R198,I:$Q,9,0),"")</f>
        <v/>
      </c>
      <c r="X198" s="7" t="str">
        <f>IFERROR(VLOOKUP($R198,J:$Q,8,0),"")</f>
        <v/>
      </c>
      <c r="Y198" s="7" t="str">
        <f>IFERROR(VLOOKUP($R198,K:$Q,7,0),"")</f>
        <v/>
      </c>
      <c r="Z198" s="7" t="str">
        <f>IFERROR(VLOOKUP($R198,L:$Q,6,0),"")</f>
        <v/>
      </c>
      <c r="AA198" s="7" t="str">
        <f>IFERROR(VLOOKUP($R198,M:$Q,5,0),"")</f>
        <v/>
      </c>
      <c r="AB198" s="7" t="str">
        <f>IFERROR(VLOOKUP($R198,N:$Q,4,0),"")</f>
        <v/>
      </c>
      <c r="AC198" s="7" t="str">
        <f>IFERROR(VLOOKUP($R198,O:$Q,3,0),"")</f>
        <v/>
      </c>
      <c r="AD198" s="7" t="str">
        <f>IFERROR(VLOOKUP($R198,P:$Q,2,0),"")</f>
        <v/>
      </c>
    </row>
    <row r="199" spans="1:30" x14ac:dyDescent="0.15">
      <c r="A199" s="9">
        <f>'AB Touchpoint System Workbook'!Z210</f>
        <v>43252</v>
      </c>
      <c r="B199" s="7">
        <f t="shared" si="6"/>
        <v>6</v>
      </c>
      <c r="C199" s="12" t="str">
        <f>IF('AB Touchpoint System Workbook'!J210="A",VLOOKUP($B199,Reference!$A$93:B$104,2,0),IF('AB Touchpoint System Workbook'!J210="b",VLOOKUP($B199,Reference!$A$93:C$104,3,0),""))</f>
        <v/>
      </c>
      <c r="D199" s="12" t="str">
        <f>IF('AB Touchpoint System Workbook'!J210="A",Q199&amp;C199,IF('AB Touchpoint System Workbook'!J210="b",Q199&amp;C199,""))</f>
        <v/>
      </c>
      <c r="E199" s="12" t="b">
        <f>IF(ISNUMBER(SEARCH(S$1,$D199)),MAX(E$1:E198)+1)</f>
        <v>0</v>
      </c>
      <c r="F199" s="12" t="b">
        <f>IF(ISNUMBER(SEARCH(T$1,$D199)),MAX(F$1:F198)+1)</f>
        <v>0</v>
      </c>
      <c r="G199" s="12" t="b">
        <f>IF(ISNUMBER(SEARCH(U$1,$D199)),MAX(G$1:G198)+1)</f>
        <v>0</v>
      </c>
      <c r="H199" s="12" t="b">
        <f>IF(ISNUMBER(SEARCH(V$1,$D199)),MAX(H$1:H198)+1)</f>
        <v>0</v>
      </c>
      <c r="I199" s="12" t="b">
        <f>IF(ISNUMBER(SEARCH(W$1,$D199)),MAX(I$1:I198)+1)</f>
        <v>0</v>
      </c>
      <c r="J199" s="12" t="b">
        <f>IF(ISNUMBER(SEARCH(X$1,$D199)),MAX(J$1:J198)+1)</f>
        <v>0</v>
      </c>
      <c r="K199" s="12" t="b">
        <f>IF(ISNUMBER(SEARCH(Y$1,$D199)),MAX(K$1:K198)+1)</f>
        <v>0</v>
      </c>
      <c r="L199" s="12" t="b">
        <f>IF(ISNUMBER(SEARCH(Z$1,$D199)),MAX(L$1:L198)+1)</f>
        <v>0</v>
      </c>
      <c r="M199" s="12" t="b">
        <f>IF(ISNUMBER(SEARCH(AA$1,$D199)),MAX(M$1:M198)+1)</f>
        <v>0</v>
      </c>
      <c r="N199" s="12" t="b">
        <f>IF(ISNUMBER(SEARCH(AB$1,$D199)),MAX(N$1:N198)+1)</f>
        <v>0</v>
      </c>
      <c r="O199" s="12" t="b">
        <f>IF(ISNUMBER(SEARCH(AC$1,$D199)),MAX(O$1:O198)+1)</f>
        <v>0</v>
      </c>
      <c r="P199" s="12" t="b">
        <f>IF(ISNUMBER(SEARCH(AD$1,$D199)),MAX(P$1:P198)+1)</f>
        <v>0</v>
      </c>
      <c r="Q199" s="12" t="str">
        <f>'AB Touchpoint System Workbook'!K210</f>
        <v>Client 198</v>
      </c>
      <c r="R199" s="13">
        <f t="shared" si="7"/>
        <v>198</v>
      </c>
      <c r="S199" s="7" t="str">
        <f>IFERROR(VLOOKUP($R199,E:$Q,13,0),"")</f>
        <v/>
      </c>
      <c r="T199" s="7" t="str">
        <f>IFERROR(VLOOKUP($R199,F:$Q,12,0),"")</f>
        <v/>
      </c>
      <c r="U199" s="7" t="str">
        <f>IFERROR(VLOOKUP($R199,G:$Q,11,0),"")</f>
        <v/>
      </c>
      <c r="V199" s="7" t="str">
        <f>IFERROR(VLOOKUP($R199,H:$Q,10,0),"")</f>
        <v/>
      </c>
      <c r="W199" s="7" t="str">
        <f>IFERROR(VLOOKUP($R199,I:$Q,9,0),"")</f>
        <v/>
      </c>
      <c r="X199" s="7" t="str">
        <f>IFERROR(VLOOKUP($R199,J:$Q,8,0),"")</f>
        <v/>
      </c>
      <c r="Y199" s="7" t="str">
        <f>IFERROR(VLOOKUP($R199,K:$Q,7,0),"")</f>
        <v/>
      </c>
      <c r="Z199" s="7" t="str">
        <f>IFERROR(VLOOKUP($R199,L:$Q,6,0),"")</f>
        <v/>
      </c>
      <c r="AA199" s="7" t="str">
        <f>IFERROR(VLOOKUP($R199,M:$Q,5,0),"")</f>
        <v/>
      </c>
      <c r="AB199" s="7" t="str">
        <f>IFERROR(VLOOKUP($R199,N:$Q,4,0),"")</f>
        <v/>
      </c>
      <c r="AC199" s="7" t="str">
        <f>IFERROR(VLOOKUP($R199,O:$Q,3,0),"")</f>
        <v/>
      </c>
      <c r="AD199" s="7" t="str">
        <f>IFERROR(VLOOKUP($R199,P:$Q,2,0),"")</f>
        <v/>
      </c>
    </row>
    <row r="200" spans="1:30" x14ac:dyDescent="0.15">
      <c r="A200" s="9">
        <f>'AB Touchpoint System Workbook'!Z211</f>
        <v>43282</v>
      </c>
      <c r="B200" s="7">
        <f t="shared" si="6"/>
        <v>7</v>
      </c>
      <c r="C200" s="12" t="str">
        <f>IF('AB Touchpoint System Workbook'!J211="A",VLOOKUP($B200,Reference!$A$93:B$104,2,0),IF('AB Touchpoint System Workbook'!J211="b",VLOOKUP($B200,Reference!$A$93:C$104,3,0),""))</f>
        <v/>
      </c>
      <c r="D200" s="12" t="str">
        <f>IF('AB Touchpoint System Workbook'!J211="A",Q200&amp;C200,IF('AB Touchpoint System Workbook'!J211="b",Q200&amp;C200,""))</f>
        <v/>
      </c>
      <c r="E200" s="12" t="b">
        <f>IF(ISNUMBER(SEARCH(S$1,$D200)),MAX(E$1:E199)+1)</f>
        <v>0</v>
      </c>
      <c r="F200" s="12" t="b">
        <f>IF(ISNUMBER(SEARCH(T$1,$D200)),MAX(F$1:F199)+1)</f>
        <v>0</v>
      </c>
      <c r="G200" s="12" t="b">
        <f>IF(ISNUMBER(SEARCH(U$1,$D200)),MAX(G$1:G199)+1)</f>
        <v>0</v>
      </c>
      <c r="H200" s="12" t="b">
        <f>IF(ISNUMBER(SEARCH(V$1,$D200)),MAX(H$1:H199)+1)</f>
        <v>0</v>
      </c>
      <c r="I200" s="12" t="b">
        <f>IF(ISNUMBER(SEARCH(W$1,$D200)),MAX(I$1:I199)+1)</f>
        <v>0</v>
      </c>
      <c r="J200" s="12" t="b">
        <f>IF(ISNUMBER(SEARCH(X$1,$D200)),MAX(J$1:J199)+1)</f>
        <v>0</v>
      </c>
      <c r="K200" s="12" t="b">
        <f>IF(ISNUMBER(SEARCH(Y$1,$D200)),MAX(K$1:K199)+1)</f>
        <v>0</v>
      </c>
      <c r="L200" s="12" t="b">
        <f>IF(ISNUMBER(SEARCH(Z$1,$D200)),MAX(L$1:L199)+1)</f>
        <v>0</v>
      </c>
      <c r="M200" s="12" t="b">
        <f>IF(ISNUMBER(SEARCH(AA$1,$D200)),MAX(M$1:M199)+1)</f>
        <v>0</v>
      </c>
      <c r="N200" s="12" t="b">
        <f>IF(ISNUMBER(SEARCH(AB$1,$D200)),MAX(N$1:N199)+1)</f>
        <v>0</v>
      </c>
      <c r="O200" s="12" t="b">
        <f>IF(ISNUMBER(SEARCH(AC$1,$D200)),MAX(O$1:O199)+1)</f>
        <v>0</v>
      </c>
      <c r="P200" s="12" t="b">
        <f>IF(ISNUMBER(SEARCH(AD$1,$D200)),MAX(P$1:P199)+1)</f>
        <v>0</v>
      </c>
      <c r="Q200" s="12" t="str">
        <f>'AB Touchpoint System Workbook'!K211</f>
        <v>Client 199</v>
      </c>
      <c r="R200" s="13">
        <f t="shared" si="7"/>
        <v>199</v>
      </c>
      <c r="S200" s="7" t="str">
        <f>IFERROR(VLOOKUP($R200,E:$Q,13,0),"")</f>
        <v/>
      </c>
      <c r="T200" s="7" t="str">
        <f>IFERROR(VLOOKUP($R200,F:$Q,12,0),"")</f>
        <v/>
      </c>
      <c r="U200" s="7" t="str">
        <f>IFERROR(VLOOKUP($R200,G:$Q,11,0),"")</f>
        <v/>
      </c>
      <c r="V200" s="7" t="str">
        <f>IFERROR(VLOOKUP($R200,H:$Q,10,0),"")</f>
        <v/>
      </c>
      <c r="W200" s="7" t="str">
        <f>IFERROR(VLOOKUP($R200,I:$Q,9,0),"")</f>
        <v/>
      </c>
      <c r="X200" s="7" t="str">
        <f>IFERROR(VLOOKUP($R200,J:$Q,8,0),"")</f>
        <v/>
      </c>
      <c r="Y200" s="7" t="str">
        <f>IFERROR(VLOOKUP($R200,K:$Q,7,0),"")</f>
        <v/>
      </c>
      <c r="Z200" s="7" t="str">
        <f>IFERROR(VLOOKUP($R200,L:$Q,6,0),"")</f>
        <v/>
      </c>
      <c r="AA200" s="7" t="str">
        <f>IFERROR(VLOOKUP($R200,M:$Q,5,0),"")</f>
        <v/>
      </c>
      <c r="AB200" s="7" t="str">
        <f>IFERROR(VLOOKUP($R200,N:$Q,4,0),"")</f>
        <v/>
      </c>
      <c r="AC200" s="7" t="str">
        <f>IFERROR(VLOOKUP($R200,O:$Q,3,0),"")</f>
        <v/>
      </c>
      <c r="AD200" s="7" t="str">
        <f>IFERROR(VLOOKUP($R200,P:$Q,2,0),"")</f>
        <v/>
      </c>
    </row>
    <row r="201" spans="1:30" x14ac:dyDescent="0.15">
      <c r="A201" s="9">
        <f>'AB Touchpoint System Workbook'!Z212</f>
        <v>43313</v>
      </c>
      <c r="B201" s="7">
        <f t="shared" si="6"/>
        <v>8</v>
      </c>
      <c r="C201" s="12" t="str">
        <f>IF('AB Touchpoint System Workbook'!J212="A",VLOOKUP($B201,Reference!$A$93:B$104,2,0),IF('AB Touchpoint System Workbook'!J212="b",VLOOKUP($B201,Reference!$A$93:C$104,3,0),""))</f>
        <v/>
      </c>
      <c r="D201" s="12" t="str">
        <f>IF('AB Touchpoint System Workbook'!J212="A",Q201&amp;C201,IF('AB Touchpoint System Workbook'!J212="b",Q201&amp;C201,""))</f>
        <v/>
      </c>
      <c r="E201" s="12" t="b">
        <f>IF(ISNUMBER(SEARCH(S$1,$D201)),MAX(E$1:E200)+1)</f>
        <v>0</v>
      </c>
      <c r="F201" s="12" t="b">
        <f>IF(ISNUMBER(SEARCH(T$1,$D201)),MAX(F$1:F200)+1)</f>
        <v>0</v>
      </c>
      <c r="G201" s="12" t="b">
        <f>IF(ISNUMBER(SEARCH(U$1,$D201)),MAX(G$1:G200)+1)</f>
        <v>0</v>
      </c>
      <c r="H201" s="12" t="b">
        <f>IF(ISNUMBER(SEARCH(V$1,$D201)),MAX(H$1:H200)+1)</f>
        <v>0</v>
      </c>
      <c r="I201" s="12" t="b">
        <f>IF(ISNUMBER(SEARCH(W$1,$D201)),MAX(I$1:I200)+1)</f>
        <v>0</v>
      </c>
      <c r="J201" s="12" t="b">
        <f>IF(ISNUMBER(SEARCH(X$1,$D201)),MAX(J$1:J200)+1)</f>
        <v>0</v>
      </c>
      <c r="K201" s="12" t="b">
        <f>IF(ISNUMBER(SEARCH(Y$1,$D201)),MAX(K$1:K200)+1)</f>
        <v>0</v>
      </c>
      <c r="L201" s="12" t="b">
        <f>IF(ISNUMBER(SEARCH(Z$1,$D201)),MAX(L$1:L200)+1)</f>
        <v>0</v>
      </c>
      <c r="M201" s="12" t="b">
        <f>IF(ISNUMBER(SEARCH(AA$1,$D201)),MAX(M$1:M200)+1)</f>
        <v>0</v>
      </c>
      <c r="N201" s="12" t="b">
        <f>IF(ISNUMBER(SEARCH(AB$1,$D201)),MAX(N$1:N200)+1)</f>
        <v>0</v>
      </c>
      <c r="O201" s="12" t="b">
        <f>IF(ISNUMBER(SEARCH(AC$1,$D201)),MAX(O$1:O200)+1)</f>
        <v>0</v>
      </c>
      <c r="P201" s="12" t="b">
        <f>IF(ISNUMBER(SEARCH(AD$1,$D201)),MAX(P$1:P200)+1)</f>
        <v>0</v>
      </c>
      <c r="Q201" s="12" t="str">
        <f>'AB Touchpoint System Workbook'!K212</f>
        <v>Client 200</v>
      </c>
      <c r="R201" s="13">
        <f t="shared" si="7"/>
        <v>200</v>
      </c>
      <c r="S201" s="7" t="str">
        <f>IFERROR(VLOOKUP($R201,E:$Q,13,0),"")</f>
        <v/>
      </c>
      <c r="T201" s="7" t="str">
        <f>IFERROR(VLOOKUP($R201,F:$Q,12,0),"")</f>
        <v/>
      </c>
      <c r="U201" s="7" t="str">
        <f>IFERROR(VLOOKUP($R201,G:$Q,11,0),"")</f>
        <v/>
      </c>
      <c r="V201" s="7" t="str">
        <f>IFERROR(VLOOKUP($R201,H:$Q,10,0),"")</f>
        <v/>
      </c>
      <c r="W201" s="7" t="str">
        <f>IFERROR(VLOOKUP($R201,I:$Q,9,0),"")</f>
        <v/>
      </c>
      <c r="X201" s="7" t="str">
        <f>IFERROR(VLOOKUP($R201,J:$Q,8,0),"")</f>
        <v/>
      </c>
      <c r="Y201" s="7" t="str">
        <f>IFERROR(VLOOKUP($R201,K:$Q,7,0),"")</f>
        <v/>
      </c>
      <c r="Z201" s="7" t="str">
        <f>IFERROR(VLOOKUP($R201,L:$Q,6,0),"")</f>
        <v/>
      </c>
      <c r="AA201" s="7" t="str">
        <f>IFERROR(VLOOKUP($R201,M:$Q,5,0),"")</f>
        <v/>
      </c>
      <c r="AB201" s="7" t="str">
        <f>IFERROR(VLOOKUP($R201,N:$Q,4,0),"")</f>
        <v/>
      </c>
      <c r="AC201" s="7" t="str">
        <f>IFERROR(VLOOKUP($R201,O:$Q,3,0),"")</f>
        <v/>
      </c>
      <c r="AD201" s="7" t="str">
        <f>IFERROR(VLOOKUP($R201,P:$Q,2,0),"")</f>
        <v/>
      </c>
    </row>
    <row r="202" spans="1:30" x14ac:dyDescent="0.15">
      <c r="A202" s="9">
        <f>'AB Touchpoint System Workbook'!Z213</f>
        <v>43344</v>
      </c>
      <c r="B202" s="7">
        <f t="shared" si="6"/>
        <v>9</v>
      </c>
      <c r="C202" s="12" t="str">
        <f>IF('AB Touchpoint System Workbook'!J213="A",VLOOKUP($B202,Reference!$A$93:B$104,2,0),IF('AB Touchpoint System Workbook'!J213="b",VLOOKUP($B202,Reference!$A$93:C$104,3,0),""))</f>
        <v/>
      </c>
      <c r="D202" s="12" t="str">
        <f>IF('AB Touchpoint System Workbook'!J213="A",Q202&amp;C202,IF('AB Touchpoint System Workbook'!J213="b",Q202&amp;C202,""))</f>
        <v/>
      </c>
      <c r="E202" s="12" t="b">
        <f>IF(ISNUMBER(SEARCH(S$1,$D202)),MAX(E$1:E201)+1)</f>
        <v>0</v>
      </c>
      <c r="F202" s="12" t="b">
        <f>IF(ISNUMBER(SEARCH(T$1,$D202)),MAX(F$1:F201)+1)</f>
        <v>0</v>
      </c>
      <c r="G202" s="12" t="b">
        <f>IF(ISNUMBER(SEARCH(U$1,$D202)),MAX(G$1:G201)+1)</f>
        <v>0</v>
      </c>
      <c r="H202" s="12" t="b">
        <f>IF(ISNUMBER(SEARCH(V$1,$D202)),MAX(H$1:H201)+1)</f>
        <v>0</v>
      </c>
      <c r="I202" s="12" t="b">
        <f>IF(ISNUMBER(SEARCH(W$1,$D202)),MAX(I$1:I201)+1)</f>
        <v>0</v>
      </c>
      <c r="J202" s="12" t="b">
        <f>IF(ISNUMBER(SEARCH(X$1,$D202)),MAX(J$1:J201)+1)</f>
        <v>0</v>
      </c>
      <c r="K202" s="12" t="b">
        <f>IF(ISNUMBER(SEARCH(Y$1,$D202)),MAX(K$1:K201)+1)</f>
        <v>0</v>
      </c>
      <c r="L202" s="12" t="b">
        <f>IF(ISNUMBER(SEARCH(Z$1,$D202)),MAX(L$1:L201)+1)</f>
        <v>0</v>
      </c>
      <c r="M202" s="12" t="b">
        <f>IF(ISNUMBER(SEARCH(AA$1,$D202)),MAX(M$1:M201)+1)</f>
        <v>0</v>
      </c>
      <c r="N202" s="12" t="b">
        <f>IF(ISNUMBER(SEARCH(AB$1,$D202)),MAX(N$1:N201)+1)</f>
        <v>0</v>
      </c>
      <c r="O202" s="12" t="b">
        <f>IF(ISNUMBER(SEARCH(AC$1,$D202)),MAX(O$1:O201)+1)</f>
        <v>0</v>
      </c>
      <c r="P202" s="12" t="b">
        <f>IF(ISNUMBER(SEARCH(AD$1,$D202)),MAX(P$1:P201)+1)</f>
        <v>0</v>
      </c>
      <c r="Q202" s="12" t="str">
        <f>'AB Touchpoint System Workbook'!K213</f>
        <v>Client 201</v>
      </c>
      <c r="R202" s="13">
        <f t="shared" si="7"/>
        <v>201</v>
      </c>
      <c r="S202" s="7" t="str">
        <f>IFERROR(VLOOKUP($R202,E:$Q,13,0),"")</f>
        <v/>
      </c>
      <c r="T202" s="7" t="str">
        <f>IFERROR(VLOOKUP($R202,F:$Q,12,0),"")</f>
        <v/>
      </c>
      <c r="U202" s="7" t="str">
        <f>IFERROR(VLOOKUP($R202,G:$Q,11,0),"")</f>
        <v/>
      </c>
      <c r="V202" s="7" t="str">
        <f>IFERROR(VLOOKUP($R202,H:$Q,10,0),"")</f>
        <v/>
      </c>
      <c r="W202" s="7" t="str">
        <f>IFERROR(VLOOKUP($R202,I:$Q,9,0),"")</f>
        <v/>
      </c>
      <c r="X202" s="7" t="str">
        <f>IFERROR(VLOOKUP($R202,J:$Q,8,0),"")</f>
        <v/>
      </c>
      <c r="Y202" s="7" t="str">
        <f>IFERROR(VLOOKUP($R202,K:$Q,7,0),"")</f>
        <v/>
      </c>
      <c r="Z202" s="7" t="str">
        <f>IFERROR(VLOOKUP($R202,L:$Q,6,0),"")</f>
        <v/>
      </c>
      <c r="AA202" s="7" t="str">
        <f>IFERROR(VLOOKUP($R202,M:$Q,5,0),"")</f>
        <v/>
      </c>
      <c r="AB202" s="7" t="str">
        <f>IFERROR(VLOOKUP($R202,N:$Q,4,0),"")</f>
        <v/>
      </c>
      <c r="AC202" s="7" t="str">
        <f>IFERROR(VLOOKUP($R202,O:$Q,3,0),"")</f>
        <v/>
      </c>
      <c r="AD202" s="7" t="str">
        <f>IFERROR(VLOOKUP($R202,P:$Q,2,0),"")</f>
        <v/>
      </c>
    </row>
    <row r="203" spans="1:30" x14ac:dyDescent="0.15">
      <c r="A203" s="9">
        <f>'AB Touchpoint System Workbook'!Z214</f>
        <v>43374</v>
      </c>
      <c r="B203" s="7">
        <f t="shared" si="6"/>
        <v>10</v>
      </c>
      <c r="C203" s="12" t="str">
        <f>IF('AB Touchpoint System Workbook'!J214="A",VLOOKUP($B203,Reference!$A$93:B$104,2,0),IF('AB Touchpoint System Workbook'!J214="b",VLOOKUP($B203,Reference!$A$93:C$104,3,0),""))</f>
        <v/>
      </c>
      <c r="D203" s="12" t="str">
        <f>IF('AB Touchpoint System Workbook'!J214="A",Q203&amp;C203,IF('AB Touchpoint System Workbook'!J214="b",Q203&amp;C203,""))</f>
        <v/>
      </c>
      <c r="E203" s="12" t="b">
        <f>IF(ISNUMBER(SEARCH(S$1,$D203)),MAX(E$1:E202)+1)</f>
        <v>0</v>
      </c>
      <c r="F203" s="12" t="b">
        <f>IF(ISNUMBER(SEARCH(T$1,$D203)),MAX(F$1:F202)+1)</f>
        <v>0</v>
      </c>
      <c r="G203" s="12" t="b">
        <f>IF(ISNUMBER(SEARCH(U$1,$D203)),MAX(G$1:G202)+1)</f>
        <v>0</v>
      </c>
      <c r="H203" s="12" t="b">
        <f>IF(ISNUMBER(SEARCH(V$1,$D203)),MAX(H$1:H202)+1)</f>
        <v>0</v>
      </c>
      <c r="I203" s="12" t="b">
        <f>IF(ISNUMBER(SEARCH(W$1,$D203)),MAX(I$1:I202)+1)</f>
        <v>0</v>
      </c>
      <c r="J203" s="12" t="b">
        <f>IF(ISNUMBER(SEARCH(X$1,$D203)),MAX(J$1:J202)+1)</f>
        <v>0</v>
      </c>
      <c r="K203" s="12" t="b">
        <f>IF(ISNUMBER(SEARCH(Y$1,$D203)),MAX(K$1:K202)+1)</f>
        <v>0</v>
      </c>
      <c r="L203" s="12" t="b">
        <f>IF(ISNUMBER(SEARCH(Z$1,$D203)),MAX(L$1:L202)+1)</f>
        <v>0</v>
      </c>
      <c r="M203" s="12" t="b">
        <f>IF(ISNUMBER(SEARCH(AA$1,$D203)),MAX(M$1:M202)+1)</f>
        <v>0</v>
      </c>
      <c r="N203" s="12" t="b">
        <f>IF(ISNUMBER(SEARCH(AB$1,$D203)),MAX(N$1:N202)+1)</f>
        <v>0</v>
      </c>
      <c r="O203" s="12" t="b">
        <f>IF(ISNUMBER(SEARCH(AC$1,$D203)),MAX(O$1:O202)+1)</f>
        <v>0</v>
      </c>
      <c r="P203" s="12" t="b">
        <f>IF(ISNUMBER(SEARCH(AD$1,$D203)),MAX(P$1:P202)+1)</f>
        <v>0</v>
      </c>
      <c r="Q203" s="12" t="str">
        <f>'AB Touchpoint System Workbook'!K214</f>
        <v>Client 202</v>
      </c>
      <c r="R203" s="13">
        <f t="shared" si="7"/>
        <v>202</v>
      </c>
      <c r="S203" s="7" t="str">
        <f>IFERROR(VLOOKUP($R203,E:$Q,13,0),"")</f>
        <v/>
      </c>
      <c r="T203" s="7" t="str">
        <f>IFERROR(VLOOKUP($R203,F:$Q,12,0),"")</f>
        <v/>
      </c>
      <c r="U203" s="7" t="str">
        <f>IFERROR(VLOOKUP($R203,G:$Q,11,0),"")</f>
        <v/>
      </c>
      <c r="V203" s="7" t="str">
        <f>IFERROR(VLOOKUP($R203,H:$Q,10,0),"")</f>
        <v/>
      </c>
      <c r="W203" s="7" t="str">
        <f>IFERROR(VLOOKUP($R203,I:$Q,9,0),"")</f>
        <v/>
      </c>
      <c r="X203" s="7" t="str">
        <f>IFERROR(VLOOKUP($R203,J:$Q,8,0),"")</f>
        <v/>
      </c>
      <c r="Y203" s="7" t="str">
        <f>IFERROR(VLOOKUP($R203,K:$Q,7,0),"")</f>
        <v/>
      </c>
      <c r="Z203" s="7" t="str">
        <f>IFERROR(VLOOKUP($R203,L:$Q,6,0),"")</f>
        <v/>
      </c>
      <c r="AA203" s="7" t="str">
        <f>IFERROR(VLOOKUP($R203,M:$Q,5,0),"")</f>
        <v/>
      </c>
      <c r="AB203" s="7" t="str">
        <f>IFERROR(VLOOKUP($R203,N:$Q,4,0),"")</f>
        <v/>
      </c>
      <c r="AC203" s="7" t="str">
        <f>IFERROR(VLOOKUP($R203,O:$Q,3,0),"")</f>
        <v/>
      </c>
      <c r="AD203" s="7" t="str">
        <f>IFERROR(VLOOKUP($R203,P:$Q,2,0),"")</f>
        <v/>
      </c>
    </row>
    <row r="204" spans="1:30" x14ac:dyDescent="0.15">
      <c r="A204" s="9">
        <f>'AB Touchpoint System Workbook'!Z215</f>
        <v>43405</v>
      </c>
      <c r="B204" s="7">
        <f t="shared" si="6"/>
        <v>11</v>
      </c>
      <c r="C204" s="12" t="str">
        <f>IF('AB Touchpoint System Workbook'!J215="A",VLOOKUP($B204,Reference!$A$93:B$104,2,0),IF('AB Touchpoint System Workbook'!J215="b",VLOOKUP($B204,Reference!$A$93:C$104,3,0),""))</f>
        <v/>
      </c>
      <c r="D204" s="12" t="str">
        <f>IF('AB Touchpoint System Workbook'!J215="A",Q204&amp;C204,IF('AB Touchpoint System Workbook'!J215="b",Q204&amp;C204,""))</f>
        <v/>
      </c>
      <c r="E204" s="12" t="b">
        <f>IF(ISNUMBER(SEARCH(S$1,$D204)),MAX(E$1:E203)+1)</f>
        <v>0</v>
      </c>
      <c r="F204" s="12" t="b">
        <f>IF(ISNUMBER(SEARCH(T$1,$D204)),MAX(F$1:F203)+1)</f>
        <v>0</v>
      </c>
      <c r="G204" s="12" t="b">
        <f>IF(ISNUMBER(SEARCH(U$1,$D204)),MAX(G$1:G203)+1)</f>
        <v>0</v>
      </c>
      <c r="H204" s="12" t="b">
        <f>IF(ISNUMBER(SEARCH(V$1,$D204)),MAX(H$1:H203)+1)</f>
        <v>0</v>
      </c>
      <c r="I204" s="12" t="b">
        <f>IF(ISNUMBER(SEARCH(W$1,$D204)),MAX(I$1:I203)+1)</f>
        <v>0</v>
      </c>
      <c r="J204" s="12" t="b">
        <f>IF(ISNUMBER(SEARCH(X$1,$D204)),MAX(J$1:J203)+1)</f>
        <v>0</v>
      </c>
      <c r="K204" s="12" t="b">
        <f>IF(ISNUMBER(SEARCH(Y$1,$D204)),MAX(K$1:K203)+1)</f>
        <v>0</v>
      </c>
      <c r="L204" s="12" t="b">
        <f>IF(ISNUMBER(SEARCH(Z$1,$D204)),MAX(L$1:L203)+1)</f>
        <v>0</v>
      </c>
      <c r="M204" s="12" t="b">
        <f>IF(ISNUMBER(SEARCH(AA$1,$D204)),MAX(M$1:M203)+1)</f>
        <v>0</v>
      </c>
      <c r="N204" s="12" t="b">
        <f>IF(ISNUMBER(SEARCH(AB$1,$D204)),MAX(N$1:N203)+1)</f>
        <v>0</v>
      </c>
      <c r="O204" s="12" t="b">
        <f>IF(ISNUMBER(SEARCH(AC$1,$D204)),MAX(O$1:O203)+1)</f>
        <v>0</v>
      </c>
      <c r="P204" s="12" t="b">
        <f>IF(ISNUMBER(SEARCH(AD$1,$D204)),MAX(P$1:P203)+1)</f>
        <v>0</v>
      </c>
      <c r="Q204" s="12" t="str">
        <f>'AB Touchpoint System Workbook'!K215</f>
        <v>Client 203</v>
      </c>
      <c r="R204" s="13">
        <f t="shared" si="7"/>
        <v>203</v>
      </c>
      <c r="S204" s="7" t="str">
        <f>IFERROR(VLOOKUP($R204,E:$Q,13,0),"")</f>
        <v/>
      </c>
      <c r="T204" s="7" t="str">
        <f>IFERROR(VLOOKUP($R204,F:$Q,12,0),"")</f>
        <v/>
      </c>
      <c r="U204" s="7" t="str">
        <f>IFERROR(VLOOKUP($R204,G:$Q,11,0),"")</f>
        <v/>
      </c>
      <c r="V204" s="7" t="str">
        <f>IFERROR(VLOOKUP($R204,H:$Q,10,0),"")</f>
        <v/>
      </c>
      <c r="W204" s="7" t="str">
        <f>IFERROR(VLOOKUP($R204,I:$Q,9,0),"")</f>
        <v/>
      </c>
      <c r="X204" s="7" t="str">
        <f>IFERROR(VLOOKUP($R204,J:$Q,8,0),"")</f>
        <v/>
      </c>
      <c r="Y204" s="7" t="str">
        <f>IFERROR(VLOOKUP($R204,K:$Q,7,0),"")</f>
        <v/>
      </c>
      <c r="Z204" s="7" t="str">
        <f>IFERROR(VLOOKUP($R204,L:$Q,6,0),"")</f>
        <v/>
      </c>
      <c r="AA204" s="7" t="str">
        <f>IFERROR(VLOOKUP($R204,M:$Q,5,0),"")</f>
        <v/>
      </c>
      <c r="AB204" s="7" t="str">
        <f>IFERROR(VLOOKUP($R204,N:$Q,4,0),"")</f>
        <v/>
      </c>
      <c r="AC204" s="7" t="str">
        <f>IFERROR(VLOOKUP($R204,O:$Q,3,0),"")</f>
        <v/>
      </c>
      <c r="AD204" s="7" t="str">
        <f>IFERROR(VLOOKUP($R204,P:$Q,2,0),"")</f>
        <v/>
      </c>
    </row>
    <row r="205" spans="1:30" x14ac:dyDescent="0.15">
      <c r="A205" s="9">
        <f>'AB Touchpoint System Workbook'!Z216</f>
        <v>43435</v>
      </c>
      <c r="B205" s="7">
        <f t="shared" si="6"/>
        <v>12</v>
      </c>
      <c r="C205" s="12" t="str">
        <f>IF('AB Touchpoint System Workbook'!J216="A",VLOOKUP($B205,Reference!$A$93:B$104,2,0),IF('AB Touchpoint System Workbook'!J216="b",VLOOKUP($B205,Reference!$A$93:C$104,3,0),""))</f>
        <v/>
      </c>
      <c r="D205" s="12" t="str">
        <f>IF('AB Touchpoint System Workbook'!J216="A",Q205&amp;C205,IF('AB Touchpoint System Workbook'!J216="b",Q205&amp;C205,""))</f>
        <v/>
      </c>
      <c r="E205" s="12" t="b">
        <f>IF(ISNUMBER(SEARCH(S$1,$D205)),MAX(E$1:E204)+1)</f>
        <v>0</v>
      </c>
      <c r="F205" s="12" t="b">
        <f>IF(ISNUMBER(SEARCH(T$1,$D205)),MAX(F$1:F204)+1)</f>
        <v>0</v>
      </c>
      <c r="G205" s="12" t="b">
        <f>IF(ISNUMBER(SEARCH(U$1,$D205)),MAX(G$1:G204)+1)</f>
        <v>0</v>
      </c>
      <c r="H205" s="12" t="b">
        <f>IF(ISNUMBER(SEARCH(V$1,$D205)),MAX(H$1:H204)+1)</f>
        <v>0</v>
      </c>
      <c r="I205" s="12" t="b">
        <f>IF(ISNUMBER(SEARCH(W$1,$D205)),MAX(I$1:I204)+1)</f>
        <v>0</v>
      </c>
      <c r="J205" s="12" t="b">
        <f>IF(ISNUMBER(SEARCH(X$1,$D205)),MAX(J$1:J204)+1)</f>
        <v>0</v>
      </c>
      <c r="K205" s="12" t="b">
        <f>IF(ISNUMBER(SEARCH(Y$1,$D205)),MAX(K$1:K204)+1)</f>
        <v>0</v>
      </c>
      <c r="L205" s="12" t="b">
        <f>IF(ISNUMBER(SEARCH(Z$1,$D205)),MAX(L$1:L204)+1)</f>
        <v>0</v>
      </c>
      <c r="M205" s="12" t="b">
        <f>IF(ISNUMBER(SEARCH(AA$1,$D205)),MAX(M$1:M204)+1)</f>
        <v>0</v>
      </c>
      <c r="N205" s="12" t="b">
        <f>IF(ISNUMBER(SEARCH(AB$1,$D205)),MAX(N$1:N204)+1)</f>
        <v>0</v>
      </c>
      <c r="O205" s="12" t="b">
        <f>IF(ISNUMBER(SEARCH(AC$1,$D205)),MAX(O$1:O204)+1)</f>
        <v>0</v>
      </c>
      <c r="P205" s="12" t="b">
        <f>IF(ISNUMBER(SEARCH(AD$1,$D205)),MAX(P$1:P204)+1)</f>
        <v>0</v>
      </c>
      <c r="Q205" s="12" t="str">
        <f>'AB Touchpoint System Workbook'!K216</f>
        <v>Client 204</v>
      </c>
      <c r="R205" s="13">
        <f t="shared" si="7"/>
        <v>204</v>
      </c>
      <c r="S205" s="7" t="str">
        <f>IFERROR(VLOOKUP($R205,E:$Q,13,0),"")</f>
        <v/>
      </c>
      <c r="T205" s="7" t="str">
        <f>IFERROR(VLOOKUP($R205,F:$Q,12,0),"")</f>
        <v/>
      </c>
      <c r="U205" s="7" t="str">
        <f>IFERROR(VLOOKUP($R205,G:$Q,11,0),"")</f>
        <v/>
      </c>
      <c r="V205" s="7" t="str">
        <f>IFERROR(VLOOKUP($R205,H:$Q,10,0),"")</f>
        <v/>
      </c>
      <c r="W205" s="7" t="str">
        <f>IFERROR(VLOOKUP($R205,I:$Q,9,0),"")</f>
        <v/>
      </c>
      <c r="X205" s="7" t="str">
        <f>IFERROR(VLOOKUP($R205,J:$Q,8,0),"")</f>
        <v/>
      </c>
      <c r="Y205" s="7" t="str">
        <f>IFERROR(VLOOKUP($R205,K:$Q,7,0),"")</f>
        <v/>
      </c>
      <c r="Z205" s="7" t="str">
        <f>IFERROR(VLOOKUP($R205,L:$Q,6,0),"")</f>
        <v/>
      </c>
      <c r="AA205" s="7" t="str">
        <f>IFERROR(VLOOKUP($R205,M:$Q,5,0),"")</f>
        <v/>
      </c>
      <c r="AB205" s="7" t="str">
        <f>IFERROR(VLOOKUP($R205,N:$Q,4,0),"")</f>
        <v/>
      </c>
      <c r="AC205" s="7" t="str">
        <f>IFERROR(VLOOKUP($R205,O:$Q,3,0),"")</f>
        <v/>
      </c>
      <c r="AD205" s="7" t="str">
        <f>IFERROR(VLOOKUP($R205,P:$Q,2,0),"")</f>
        <v/>
      </c>
    </row>
    <row r="206" spans="1:30" x14ac:dyDescent="0.15">
      <c r="A206" s="9">
        <f>'AB Touchpoint System Workbook'!Z217</f>
        <v>43101</v>
      </c>
      <c r="B206" s="7">
        <f t="shared" si="6"/>
        <v>1</v>
      </c>
      <c r="C206" s="12" t="str">
        <f>IF('AB Touchpoint System Workbook'!J217="A",VLOOKUP($B206,Reference!$A$93:B$104,2,0),IF('AB Touchpoint System Workbook'!J217="b",VLOOKUP($B206,Reference!$A$93:C$104,3,0),""))</f>
        <v/>
      </c>
      <c r="D206" s="12" t="str">
        <f>IF('AB Touchpoint System Workbook'!J217="A",Q206&amp;C206,IF('AB Touchpoint System Workbook'!J217="b",Q206&amp;C206,""))</f>
        <v/>
      </c>
      <c r="E206" s="12" t="b">
        <f>IF(ISNUMBER(SEARCH(S$1,$D206)),MAX(E$1:E205)+1)</f>
        <v>0</v>
      </c>
      <c r="F206" s="12" t="b">
        <f>IF(ISNUMBER(SEARCH(T$1,$D206)),MAX(F$1:F205)+1)</f>
        <v>0</v>
      </c>
      <c r="G206" s="12" t="b">
        <f>IF(ISNUMBER(SEARCH(U$1,$D206)),MAX(G$1:G205)+1)</f>
        <v>0</v>
      </c>
      <c r="H206" s="12" t="b">
        <f>IF(ISNUMBER(SEARCH(V$1,$D206)),MAX(H$1:H205)+1)</f>
        <v>0</v>
      </c>
      <c r="I206" s="12" t="b">
        <f>IF(ISNUMBER(SEARCH(W$1,$D206)),MAX(I$1:I205)+1)</f>
        <v>0</v>
      </c>
      <c r="J206" s="12" t="b">
        <f>IF(ISNUMBER(SEARCH(X$1,$D206)),MAX(J$1:J205)+1)</f>
        <v>0</v>
      </c>
      <c r="K206" s="12" t="b">
        <f>IF(ISNUMBER(SEARCH(Y$1,$D206)),MAX(K$1:K205)+1)</f>
        <v>0</v>
      </c>
      <c r="L206" s="12" t="b">
        <f>IF(ISNUMBER(SEARCH(Z$1,$D206)),MAX(L$1:L205)+1)</f>
        <v>0</v>
      </c>
      <c r="M206" s="12" t="b">
        <f>IF(ISNUMBER(SEARCH(AA$1,$D206)),MAX(M$1:M205)+1)</f>
        <v>0</v>
      </c>
      <c r="N206" s="12" t="b">
        <f>IF(ISNUMBER(SEARCH(AB$1,$D206)),MAX(N$1:N205)+1)</f>
        <v>0</v>
      </c>
      <c r="O206" s="12" t="b">
        <f>IF(ISNUMBER(SEARCH(AC$1,$D206)),MAX(O$1:O205)+1)</f>
        <v>0</v>
      </c>
      <c r="P206" s="12" t="b">
        <f>IF(ISNUMBER(SEARCH(AD$1,$D206)),MAX(P$1:P205)+1)</f>
        <v>0</v>
      </c>
      <c r="Q206" s="12" t="str">
        <f>'AB Touchpoint System Workbook'!K217</f>
        <v>Client 205</v>
      </c>
      <c r="R206" s="13">
        <f t="shared" si="7"/>
        <v>205</v>
      </c>
      <c r="S206" s="7" t="str">
        <f>IFERROR(VLOOKUP($R206,E:$Q,13,0),"")</f>
        <v/>
      </c>
      <c r="T206" s="7" t="str">
        <f>IFERROR(VLOOKUP($R206,F:$Q,12,0),"")</f>
        <v/>
      </c>
      <c r="U206" s="7" t="str">
        <f>IFERROR(VLOOKUP($R206,G:$Q,11,0),"")</f>
        <v/>
      </c>
      <c r="V206" s="7" t="str">
        <f>IFERROR(VLOOKUP($R206,H:$Q,10,0),"")</f>
        <v/>
      </c>
      <c r="W206" s="7" t="str">
        <f>IFERROR(VLOOKUP($R206,I:$Q,9,0),"")</f>
        <v/>
      </c>
      <c r="X206" s="7" t="str">
        <f>IFERROR(VLOOKUP($R206,J:$Q,8,0),"")</f>
        <v/>
      </c>
      <c r="Y206" s="7" t="str">
        <f>IFERROR(VLOOKUP($R206,K:$Q,7,0),"")</f>
        <v/>
      </c>
      <c r="Z206" s="7" t="str">
        <f>IFERROR(VLOOKUP($R206,L:$Q,6,0),"")</f>
        <v/>
      </c>
      <c r="AA206" s="7" t="str">
        <f>IFERROR(VLOOKUP($R206,M:$Q,5,0),"")</f>
        <v/>
      </c>
      <c r="AB206" s="7" t="str">
        <f>IFERROR(VLOOKUP($R206,N:$Q,4,0),"")</f>
        <v/>
      </c>
      <c r="AC206" s="7" t="str">
        <f>IFERROR(VLOOKUP($R206,O:$Q,3,0),"")</f>
        <v/>
      </c>
      <c r="AD206" s="7" t="str">
        <f>IFERROR(VLOOKUP($R206,P:$Q,2,0),"")</f>
        <v/>
      </c>
    </row>
    <row r="207" spans="1:30" x14ac:dyDescent="0.15">
      <c r="A207" s="9">
        <f>'AB Touchpoint System Workbook'!Z218</f>
        <v>43132</v>
      </c>
      <c r="B207" s="7">
        <f t="shared" si="6"/>
        <v>2</v>
      </c>
      <c r="C207" s="12" t="str">
        <f>IF('AB Touchpoint System Workbook'!J218="A",VLOOKUP($B207,Reference!$A$93:B$104,2,0),IF('AB Touchpoint System Workbook'!J218="b",VLOOKUP($B207,Reference!$A$93:C$104,3,0),""))</f>
        <v/>
      </c>
      <c r="D207" s="12" t="str">
        <f>IF('AB Touchpoint System Workbook'!J218="A",Q207&amp;C207,IF('AB Touchpoint System Workbook'!J218="b",Q207&amp;C207,""))</f>
        <v/>
      </c>
      <c r="E207" s="12" t="b">
        <f>IF(ISNUMBER(SEARCH(S$1,$D207)),MAX(E$1:E206)+1)</f>
        <v>0</v>
      </c>
      <c r="F207" s="12" t="b">
        <f>IF(ISNUMBER(SEARCH(T$1,$D207)),MAX(F$1:F206)+1)</f>
        <v>0</v>
      </c>
      <c r="G207" s="12" t="b">
        <f>IF(ISNUMBER(SEARCH(U$1,$D207)),MAX(G$1:G206)+1)</f>
        <v>0</v>
      </c>
      <c r="H207" s="12" t="b">
        <f>IF(ISNUMBER(SEARCH(V$1,$D207)),MAX(H$1:H206)+1)</f>
        <v>0</v>
      </c>
      <c r="I207" s="12" t="b">
        <f>IF(ISNUMBER(SEARCH(W$1,$D207)),MAX(I$1:I206)+1)</f>
        <v>0</v>
      </c>
      <c r="J207" s="12" t="b">
        <f>IF(ISNUMBER(SEARCH(X$1,$D207)),MAX(J$1:J206)+1)</f>
        <v>0</v>
      </c>
      <c r="K207" s="12" t="b">
        <f>IF(ISNUMBER(SEARCH(Y$1,$D207)),MAX(K$1:K206)+1)</f>
        <v>0</v>
      </c>
      <c r="L207" s="12" t="b">
        <f>IF(ISNUMBER(SEARCH(Z$1,$D207)),MAX(L$1:L206)+1)</f>
        <v>0</v>
      </c>
      <c r="M207" s="12" t="b">
        <f>IF(ISNUMBER(SEARCH(AA$1,$D207)),MAX(M$1:M206)+1)</f>
        <v>0</v>
      </c>
      <c r="N207" s="12" t="b">
        <f>IF(ISNUMBER(SEARCH(AB$1,$D207)),MAX(N$1:N206)+1)</f>
        <v>0</v>
      </c>
      <c r="O207" s="12" t="b">
        <f>IF(ISNUMBER(SEARCH(AC$1,$D207)),MAX(O$1:O206)+1)</f>
        <v>0</v>
      </c>
      <c r="P207" s="12" t="b">
        <f>IF(ISNUMBER(SEARCH(AD$1,$D207)),MAX(P$1:P206)+1)</f>
        <v>0</v>
      </c>
      <c r="Q207" s="12" t="str">
        <f>'AB Touchpoint System Workbook'!K218</f>
        <v>Client 206</v>
      </c>
      <c r="R207" s="13">
        <f t="shared" si="7"/>
        <v>206</v>
      </c>
      <c r="S207" s="7" t="str">
        <f>IFERROR(VLOOKUP($R207,E:$Q,13,0),"")</f>
        <v/>
      </c>
      <c r="T207" s="7" t="str">
        <f>IFERROR(VLOOKUP($R207,F:$Q,12,0),"")</f>
        <v/>
      </c>
      <c r="U207" s="7" t="str">
        <f>IFERROR(VLOOKUP($R207,G:$Q,11,0),"")</f>
        <v/>
      </c>
      <c r="V207" s="7" t="str">
        <f>IFERROR(VLOOKUP($R207,H:$Q,10,0),"")</f>
        <v/>
      </c>
      <c r="W207" s="7" t="str">
        <f>IFERROR(VLOOKUP($R207,I:$Q,9,0),"")</f>
        <v/>
      </c>
      <c r="X207" s="7" t="str">
        <f>IFERROR(VLOOKUP($R207,J:$Q,8,0),"")</f>
        <v/>
      </c>
      <c r="Y207" s="7" t="str">
        <f>IFERROR(VLOOKUP($R207,K:$Q,7,0),"")</f>
        <v/>
      </c>
      <c r="Z207" s="7" t="str">
        <f>IFERROR(VLOOKUP($R207,L:$Q,6,0),"")</f>
        <v/>
      </c>
      <c r="AA207" s="7" t="str">
        <f>IFERROR(VLOOKUP($R207,M:$Q,5,0),"")</f>
        <v/>
      </c>
      <c r="AB207" s="7" t="str">
        <f>IFERROR(VLOOKUP($R207,N:$Q,4,0),"")</f>
        <v/>
      </c>
      <c r="AC207" s="7" t="str">
        <f>IFERROR(VLOOKUP($R207,O:$Q,3,0),"")</f>
        <v/>
      </c>
      <c r="AD207" s="7" t="str">
        <f>IFERROR(VLOOKUP($R207,P:$Q,2,0),"")</f>
        <v/>
      </c>
    </row>
    <row r="208" spans="1:30" x14ac:dyDescent="0.15">
      <c r="A208" s="9">
        <f>'AB Touchpoint System Workbook'!Z219</f>
        <v>43160</v>
      </c>
      <c r="B208" s="7">
        <f t="shared" si="6"/>
        <v>3</v>
      </c>
      <c r="C208" s="12" t="str">
        <f>IF('AB Touchpoint System Workbook'!J219="A",VLOOKUP($B208,Reference!$A$93:B$104,2,0),IF('AB Touchpoint System Workbook'!J219="b",VLOOKUP($B208,Reference!$A$93:C$104,3,0),""))</f>
        <v/>
      </c>
      <c r="D208" s="12" t="str">
        <f>IF('AB Touchpoint System Workbook'!J219="A",Q208&amp;C208,IF('AB Touchpoint System Workbook'!J219="b",Q208&amp;C208,""))</f>
        <v/>
      </c>
      <c r="E208" s="12" t="b">
        <f>IF(ISNUMBER(SEARCH(S$1,$D208)),MAX(E$1:E207)+1)</f>
        <v>0</v>
      </c>
      <c r="F208" s="12" t="b">
        <f>IF(ISNUMBER(SEARCH(T$1,$D208)),MAX(F$1:F207)+1)</f>
        <v>0</v>
      </c>
      <c r="G208" s="12" t="b">
        <f>IF(ISNUMBER(SEARCH(U$1,$D208)),MAX(G$1:G207)+1)</f>
        <v>0</v>
      </c>
      <c r="H208" s="12" t="b">
        <f>IF(ISNUMBER(SEARCH(V$1,$D208)),MAX(H$1:H207)+1)</f>
        <v>0</v>
      </c>
      <c r="I208" s="12" t="b">
        <f>IF(ISNUMBER(SEARCH(W$1,$D208)),MAX(I$1:I207)+1)</f>
        <v>0</v>
      </c>
      <c r="J208" s="12" t="b">
        <f>IF(ISNUMBER(SEARCH(X$1,$D208)),MAX(J$1:J207)+1)</f>
        <v>0</v>
      </c>
      <c r="K208" s="12" t="b">
        <f>IF(ISNUMBER(SEARCH(Y$1,$D208)),MAX(K$1:K207)+1)</f>
        <v>0</v>
      </c>
      <c r="L208" s="12" t="b">
        <f>IF(ISNUMBER(SEARCH(Z$1,$D208)),MAX(L$1:L207)+1)</f>
        <v>0</v>
      </c>
      <c r="M208" s="12" t="b">
        <f>IF(ISNUMBER(SEARCH(AA$1,$D208)),MAX(M$1:M207)+1)</f>
        <v>0</v>
      </c>
      <c r="N208" s="12" t="b">
        <f>IF(ISNUMBER(SEARCH(AB$1,$D208)),MAX(N$1:N207)+1)</f>
        <v>0</v>
      </c>
      <c r="O208" s="12" t="b">
        <f>IF(ISNUMBER(SEARCH(AC$1,$D208)),MAX(O$1:O207)+1)</f>
        <v>0</v>
      </c>
      <c r="P208" s="12" t="b">
        <f>IF(ISNUMBER(SEARCH(AD$1,$D208)),MAX(P$1:P207)+1)</f>
        <v>0</v>
      </c>
      <c r="Q208" s="12" t="str">
        <f>'AB Touchpoint System Workbook'!K219</f>
        <v>Client 207</v>
      </c>
      <c r="R208" s="13">
        <f t="shared" si="7"/>
        <v>207</v>
      </c>
      <c r="S208" s="7" t="str">
        <f>IFERROR(VLOOKUP($R208,E:$Q,13,0),"")</f>
        <v/>
      </c>
      <c r="T208" s="7" t="str">
        <f>IFERROR(VLOOKUP($R208,F:$Q,12,0),"")</f>
        <v/>
      </c>
      <c r="U208" s="7" t="str">
        <f>IFERROR(VLOOKUP($R208,G:$Q,11,0),"")</f>
        <v/>
      </c>
      <c r="V208" s="7" t="str">
        <f>IFERROR(VLOOKUP($R208,H:$Q,10,0),"")</f>
        <v/>
      </c>
      <c r="W208" s="7" t="str">
        <f>IFERROR(VLOOKUP($R208,I:$Q,9,0),"")</f>
        <v/>
      </c>
      <c r="X208" s="7" t="str">
        <f>IFERROR(VLOOKUP($R208,J:$Q,8,0),"")</f>
        <v/>
      </c>
      <c r="Y208" s="7" t="str">
        <f>IFERROR(VLOOKUP($R208,K:$Q,7,0),"")</f>
        <v/>
      </c>
      <c r="Z208" s="7" t="str">
        <f>IFERROR(VLOOKUP($R208,L:$Q,6,0),"")</f>
        <v/>
      </c>
      <c r="AA208" s="7" t="str">
        <f>IFERROR(VLOOKUP($R208,M:$Q,5,0),"")</f>
        <v/>
      </c>
      <c r="AB208" s="7" t="str">
        <f>IFERROR(VLOOKUP($R208,N:$Q,4,0),"")</f>
        <v/>
      </c>
      <c r="AC208" s="7" t="str">
        <f>IFERROR(VLOOKUP($R208,O:$Q,3,0),"")</f>
        <v/>
      </c>
      <c r="AD208" s="7" t="str">
        <f>IFERROR(VLOOKUP($R208,P:$Q,2,0),"")</f>
        <v/>
      </c>
    </row>
    <row r="209" spans="1:30" x14ac:dyDescent="0.15">
      <c r="A209" s="9">
        <f>'AB Touchpoint System Workbook'!Z220</f>
        <v>43191</v>
      </c>
      <c r="B209" s="7">
        <f t="shared" si="6"/>
        <v>4</v>
      </c>
      <c r="C209" s="12" t="str">
        <f>IF('AB Touchpoint System Workbook'!J220="A",VLOOKUP($B209,Reference!$A$93:B$104,2,0),IF('AB Touchpoint System Workbook'!J220="b",VLOOKUP($B209,Reference!$A$93:C$104,3,0),""))</f>
        <v/>
      </c>
      <c r="D209" s="12" t="str">
        <f>IF('AB Touchpoint System Workbook'!J220="A",Q209&amp;C209,IF('AB Touchpoint System Workbook'!J220="b",Q209&amp;C209,""))</f>
        <v/>
      </c>
      <c r="E209" s="12" t="b">
        <f>IF(ISNUMBER(SEARCH(S$1,$D209)),MAX(E$1:E208)+1)</f>
        <v>0</v>
      </c>
      <c r="F209" s="12" t="b">
        <f>IF(ISNUMBER(SEARCH(T$1,$D209)),MAX(F$1:F208)+1)</f>
        <v>0</v>
      </c>
      <c r="G209" s="12" t="b">
        <f>IF(ISNUMBER(SEARCH(U$1,$D209)),MAX(G$1:G208)+1)</f>
        <v>0</v>
      </c>
      <c r="H209" s="12" t="b">
        <f>IF(ISNUMBER(SEARCH(V$1,$D209)),MAX(H$1:H208)+1)</f>
        <v>0</v>
      </c>
      <c r="I209" s="12" t="b">
        <f>IF(ISNUMBER(SEARCH(W$1,$D209)),MAX(I$1:I208)+1)</f>
        <v>0</v>
      </c>
      <c r="J209" s="12" t="b">
        <f>IF(ISNUMBER(SEARCH(X$1,$D209)),MAX(J$1:J208)+1)</f>
        <v>0</v>
      </c>
      <c r="K209" s="12" t="b">
        <f>IF(ISNUMBER(SEARCH(Y$1,$D209)),MAX(K$1:K208)+1)</f>
        <v>0</v>
      </c>
      <c r="L209" s="12" t="b">
        <f>IF(ISNUMBER(SEARCH(Z$1,$D209)),MAX(L$1:L208)+1)</f>
        <v>0</v>
      </c>
      <c r="M209" s="12" t="b">
        <f>IF(ISNUMBER(SEARCH(AA$1,$D209)),MAX(M$1:M208)+1)</f>
        <v>0</v>
      </c>
      <c r="N209" s="12" t="b">
        <f>IF(ISNUMBER(SEARCH(AB$1,$D209)),MAX(N$1:N208)+1)</f>
        <v>0</v>
      </c>
      <c r="O209" s="12" t="b">
        <f>IF(ISNUMBER(SEARCH(AC$1,$D209)),MAX(O$1:O208)+1)</f>
        <v>0</v>
      </c>
      <c r="P209" s="12" t="b">
        <f>IF(ISNUMBER(SEARCH(AD$1,$D209)),MAX(P$1:P208)+1)</f>
        <v>0</v>
      </c>
      <c r="Q209" s="12" t="str">
        <f>'AB Touchpoint System Workbook'!K220</f>
        <v>Client 208</v>
      </c>
      <c r="R209" s="13">
        <f t="shared" si="7"/>
        <v>208</v>
      </c>
      <c r="S209" s="7" t="str">
        <f>IFERROR(VLOOKUP($R209,E:$Q,13,0),"")</f>
        <v/>
      </c>
      <c r="T209" s="7" t="str">
        <f>IFERROR(VLOOKUP($R209,F:$Q,12,0),"")</f>
        <v/>
      </c>
      <c r="U209" s="7" t="str">
        <f>IFERROR(VLOOKUP($R209,G:$Q,11,0),"")</f>
        <v/>
      </c>
      <c r="V209" s="7" t="str">
        <f>IFERROR(VLOOKUP($R209,H:$Q,10,0),"")</f>
        <v/>
      </c>
      <c r="W209" s="7" t="str">
        <f>IFERROR(VLOOKUP($R209,I:$Q,9,0),"")</f>
        <v/>
      </c>
      <c r="X209" s="7" t="str">
        <f>IFERROR(VLOOKUP($R209,J:$Q,8,0),"")</f>
        <v/>
      </c>
      <c r="Y209" s="7" t="str">
        <f>IFERROR(VLOOKUP($R209,K:$Q,7,0),"")</f>
        <v/>
      </c>
      <c r="Z209" s="7" t="str">
        <f>IFERROR(VLOOKUP($R209,L:$Q,6,0),"")</f>
        <v/>
      </c>
      <c r="AA209" s="7" t="str">
        <f>IFERROR(VLOOKUP($R209,M:$Q,5,0),"")</f>
        <v/>
      </c>
      <c r="AB209" s="7" t="str">
        <f>IFERROR(VLOOKUP($R209,N:$Q,4,0),"")</f>
        <v/>
      </c>
      <c r="AC209" s="7" t="str">
        <f>IFERROR(VLOOKUP($R209,O:$Q,3,0),"")</f>
        <v/>
      </c>
      <c r="AD209" s="7" t="str">
        <f>IFERROR(VLOOKUP($R209,P:$Q,2,0),"")</f>
        <v/>
      </c>
    </row>
    <row r="210" spans="1:30" x14ac:dyDescent="0.15">
      <c r="A210" s="9">
        <f>'AB Touchpoint System Workbook'!Z221</f>
        <v>43221</v>
      </c>
      <c r="B210" s="7">
        <f t="shared" si="6"/>
        <v>5</v>
      </c>
      <c r="C210" s="12" t="str">
        <f>IF('AB Touchpoint System Workbook'!J221="A",VLOOKUP($B210,Reference!$A$93:B$104,2,0),IF('AB Touchpoint System Workbook'!J221="b",VLOOKUP($B210,Reference!$A$93:C$104,3,0),""))</f>
        <v/>
      </c>
      <c r="D210" s="12" t="str">
        <f>IF('AB Touchpoint System Workbook'!J221="A",Q210&amp;C210,IF('AB Touchpoint System Workbook'!J221="b",Q210&amp;C210,""))</f>
        <v/>
      </c>
      <c r="E210" s="12" t="b">
        <f>IF(ISNUMBER(SEARCH(S$1,$D210)),MAX(E$1:E209)+1)</f>
        <v>0</v>
      </c>
      <c r="F210" s="12" t="b">
        <f>IF(ISNUMBER(SEARCH(T$1,$D210)),MAX(F$1:F209)+1)</f>
        <v>0</v>
      </c>
      <c r="G210" s="12" t="b">
        <f>IF(ISNUMBER(SEARCH(U$1,$D210)),MAX(G$1:G209)+1)</f>
        <v>0</v>
      </c>
      <c r="H210" s="12" t="b">
        <f>IF(ISNUMBER(SEARCH(V$1,$D210)),MAX(H$1:H209)+1)</f>
        <v>0</v>
      </c>
      <c r="I210" s="12" t="b">
        <f>IF(ISNUMBER(SEARCH(W$1,$D210)),MAX(I$1:I209)+1)</f>
        <v>0</v>
      </c>
      <c r="J210" s="12" t="b">
        <f>IF(ISNUMBER(SEARCH(X$1,$D210)),MAX(J$1:J209)+1)</f>
        <v>0</v>
      </c>
      <c r="K210" s="12" t="b">
        <f>IF(ISNUMBER(SEARCH(Y$1,$D210)),MAX(K$1:K209)+1)</f>
        <v>0</v>
      </c>
      <c r="L210" s="12" t="b">
        <f>IF(ISNUMBER(SEARCH(Z$1,$D210)),MAX(L$1:L209)+1)</f>
        <v>0</v>
      </c>
      <c r="M210" s="12" t="b">
        <f>IF(ISNUMBER(SEARCH(AA$1,$D210)),MAX(M$1:M209)+1)</f>
        <v>0</v>
      </c>
      <c r="N210" s="12" t="b">
        <f>IF(ISNUMBER(SEARCH(AB$1,$D210)),MAX(N$1:N209)+1)</f>
        <v>0</v>
      </c>
      <c r="O210" s="12" t="b">
        <f>IF(ISNUMBER(SEARCH(AC$1,$D210)),MAX(O$1:O209)+1)</f>
        <v>0</v>
      </c>
      <c r="P210" s="12" t="b">
        <f>IF(ISNUMBER(SEARCH(AD$1,$D210)),MAX(P$1:P209)+1)</f>
        <v>0</v>
      </c>
      <c r="Q210" s="12" t="str">
        <f>'AB Touchpoint System Workbook'!K221</f>
        <v>Client 209</v>
      </c>
      <c r="R210" s="13">
        <f t="shared" si="7"/>
        <v>209</v>
      </c>
      <c r="S210" s="7" t="str">
        <f>IFERROR(VLOOKUP($R210,E:$Q,13,0),"")</f>
        <v/>
      </c>
      <c r="T210" s="7" t="str">
        <f>IFERROR(VLOOKUP($R210,F:$Q,12,0),"")</f>
        <v/>
      </c>
      <c r="U210" s="7" t="str">
        <f>IFERROR(VLOOKUP($R210,G:$Q,11,0),"")</f>
        <v/>
      </c>
      <c r="V210" s="7" t="str">
        <f>IFERROR(VLOOKUP($R210,H:$Q,10,0),"")</f>
        <v/>
      </c>
      <c r="W210" s="7" t="str">
        <f>IFERROR(VLOOKUP($R210,I:$Q,9,0),"")</f>
        <v/>
      </c>
      <c r="X210" s="7" t="str">
        <f>IFERROR(VLOOKUP($R210,J:$Q,8,0),"")</f>
        <v/>
      </c>
      <c r="Y210" s="7" t="str">
        <f>IFERROR(VLOOKUP($R210,K:$Q,7,0),"")</f>
        <v/>
      </c>
      <c r="Z210" s="7" t="str">
        <f>IFERROR(VLOOKUP($R210,L:$Q,6,0),"")</f>
        <v/>
      </c>
      <c r="AA210" s="7" t="str">
        <f>IFERROR(VLOOKUP($R210,M:$Q,5,0),"")</f>
        <v/>
      </c>
      <c r="AB210" s="7" t="str">
        <f>IFERROR(VLOOKUP($R210,N:$Q,4,0),"")</f>
        <v/>
      </c>
      <c r="AC210" s="7" t="str">
        <f>IFERROR(VLOOKUP($R210,O:$Q,3,0),"")</f>
        <v/>
      </c>
      <c r="AD210" s="7" t="str">
        <f>IFERROR(VLOOKUP($R210,P:$Q,2,0),"")</f>
        <v/>
      </c>
    </row>
    <row r="211" spans="1:30" x14ac:dyDescent="0.15">
      <c r="A211" s="9">
        <f>'AB Touchpoint System Workbook'!Z222</f>
        <v>43252</v>
      </c>
      <c r="B211" s="7">
        <f t="shared" si="6"/>
        <v>6</v>
      </c>
      <c r="C211" s="12" t="str">
        <f>IF('AB Touchpoint System Workbook'!J222="A",VLOOKUP($B211,Reference!$A$93:B$104,2,0),IF('AB Touchpoint System Workbook'!J222="b",VLOOKUP($B211,Reference!$A$93:C$104,3,0),""))</f>
        <v/>
      </c>
      <c r="D211" s="12" t="str">
        <f>IF('AB Touchpoint System Workbook'!J222="A",Q211&amp;C211,IF('AB Touchpoint System Workbook'!J222="b",Q211&amp;C211,""))</f>
        <v/>
      </c>
      <c r="E211" s="12" t="b">
        <f>IF(ISNUMBER(SEARCH(S$1,$D211)),MAX(E$1:E210)+1)</f>
        <v>0</v>
      </c>
      <c r="F211" s="12" t="b">
        <f>IF(ISNUMBER(SEARCH(T$1,$D211)),MAX(F$1:F210)+1)</f>
        <v>0</v>
      </c>
      <c r="G211" s="12" t="b">
        <f>IF(ISNUMBER(SEARCH(U$1,$D211)),MAX(G$1:G210)+1)</f>
        <v>0</v>
      </c>
      <c r="H211" s="12" t="b">
        <f>IF(ISNUMBER(SEARCH(V$1,$D211)),MAX(H$1:H210)+1)</f>
        <v>0</v>
      </c>
      <c r="I211" s="12" t="b">
        <f>IF(ISNUMBER(SEARCH(W$1,$D211)),MAX(I$1:I210)+1)</f>
        <v>0</v>
      </c>
      <c r="J211" s="12" t="b">
        <f>IF(ISNUMBER(SEARCH(X$1,$D211)),MAX(J$1:J210)+1)</f>
        <v>0</v>
      </c>
      <c r="K211" s="12" t="b">
        <f>IF(ISNUMBER(SEARCH(Y$1,$D211)),MAX(K$1:K210)+1)</f>
        <v>0</v>
      </c>
      <c r="L211" s="12" t="b">
        <f>IF(ISNUMBER(SEARCH(Z$1,$D211)),MAX(L$1:L210)+1)</f>
        <v>0</v>
      </c>
      <c r="M211" s="12" t="b">
        <f>IF(ISNUMBER(SEARCH(AA$1,$D211)),MAX(M$1:M210)+1)</f>
        <v>0</v>
      </c>
      <c r="N211" s="12" t="b">
        <f>IF(ISNUMBER(SEARCH(AB$1,$D211)),MAX(N$1:N210)+1)</f>
        <v>0</v>
      </c>
      <c r="O211" s="12" t="b">
        <f>IF(ISNUMBER(SEARCH(AC$1,$D211)),MAX(O$1:O210)+1)</f>
        <v>0</v>
      </c>
      <c r="P211" s="12" t="b">
        <f>IF(ISNUMBER(SEARCH(AD$1,$D211)),MAX(P$1:P210)+1)</f>
        <v>0</v>
      </c>
      <c r="Q211" s="12" t="str">
        <f>'AB Touchpoint System Workbook'!K222</f>
        <v>Client 210</v>
      </c>
      <c r="R211" s="13">
        <f t="shared" si="7"/>
        <v>210</v>
      </c>
      <c r="S211" s="7" t="str">
        <f>IFERROR(VLOOKUP($R211,E:$Q,13,0),"")</f>
        <v/>
      </c>
      <c r="T211" s="7" t="str">
        <f>IFERROR(VLOOKUP($R211,F:$Q,12,0),"")</f>
        <v/>
      </c>
      <c r="U211" s="7" t="str">
        <f>IFERROR(VLOOKUP($R211,G:$Q,11,0),"")</f>
        <v/>
      </c>
      <c r="V211" s="7" t="str">
        <f>IFERROR(VLOOKUP($R211,H:$Q,10,0),"")</f>
        <v/>
      </c>
      <c r="W211" s="7" t="str">
        <f>IFERROR(VLOOKUP($R211,I:$Q,9,0),"")</f>
        <v/>
      </c>
      <c r="X211" s="7" t="str">
        <f>IFERROR(VLOOKUP($R211,J:$Q,8,0),"")</f>
        <v/>
      </c>
      <c r="Y211" s="7" t="str">
        <f>IFERROR(VLOOKUP($R211,K:$Q,7,0),"")</f>
        <v/>
      </c>
      <c r="Z211" s="7" t="str">
        <f>IFERROR(VLOOKUP($R211,L:$Q,6,0),"")</f>
        <v/>
      </c>
      <c r="AA211" s="7" t="str">
        <f>IFERROR(VLOOKUP($R211,M:$Q,5,0),"")</f>
        <v/>
      </c>
      <c r="AB211" s="7" t="str">
        <f>IFERROR(VLOOKUP($R211,N:$Q,4,0),"")</f>
        <v/>
      </c>
      <c r="AC211" s="7" t="str">
        <f>IFERROR(VLOOKUP($R211,O:$Q,3,0),"")</f>
        <v/>
      </c>
      <c r="AD211" s="7" t="str">
        <f>IFERROR(VLOOKUP($R211,P:$Q,2,0),"")</f>
        <v/>
      </c>
    </row>
    <row r="212" spans="1:30" x14ac:dyDescent="0.15">
      <c r="A212" s="9">
        <f>'AB Touchpoint System Workbook'!Z223</f>
        <v>43282</v>
      </c>
      <c r="B212" s="7">
        <f t="shared" si="6"/>
        <v>7</v>
      </c>
      <c r="C212" s="12" t="str">
        <f>IF('AB Touchpoint System Workbook'!J223="A",VLOOKUP($B212,Reference!$A$93:B$104,2,0),IF('AB Touchpoint System Workbook'!J223="b",VLOOKUP($B212,Reference!$A$93:C$104,3,0),""))</f>
        <v/>
      </c>
      <c r="D212" s="12" t="str">
        <f>IF('AB Touchpoint System Workbook'!J223="A",Q212&amp;C212,IF('AB Touchpoint System Workbook'!J223="b",Q212&amp;C212,""))</f>
        <v/>
      </c>
      <c r="E212" s="12" t="b">
        <f>IF(ISNUMBER(SEARCH(S$1,$D212)),MAX(E$1:E211)+1)</f>
        <v>0</v>
      </c>
      <c r="F212" s="12" t="b">
        <f>IF(ISNUMBER(SEARCH(T$1,$D212)),MAX(F$1:F211)+1)</f>
        <v>0</v>
      </c>
      <c r="G212" s="12" t="b">
        <f>IF(ISNUMBER(SEARCH(U$1,$D212)),MAX(G$1:G211)+1)</f>
        <v>0</v>
      </c>
      <c r="H212" s="12" t="b">
        <f>IF(ISNUMBER(SEARCH(V$1,$D212)),MAX(H$1:H211)+1)</f>
        <v>0</v>
      </c>
      <c r="I212" s="12" t="b">
        <f>IF(ISNUMBER(SEARCH(W$1,$D212)),MAX(I$1:I211)+1)</f>
        <v>0</v>
      </c>
      <c r="J212" s="12" t="b">
        <f>IF(ISNUMBER(SEARCH(X$1,$D212)),MAX(J$1:J211)+1)</f>
        <v>0</v>
      </c>
      <c r="K212" s="12" t="b">
        <f>IF(ISNUMBER(SEARCH(Y$1,$D212)),MAX(K$1:K211)+1)</f>
        <v>0</v>
      </c>
      <c r="L212" s="12" t="b">
        <f>IF(ISNUMBER(SEARCH(Z$1,$D212)),MAX(L$1:L211)+1)</f>
        <v>0</v>
      </c>
      <c r="M212" s="12" t="b">
        <f>IF(ISNUMBER(SEARCH(AA$1,$D212)),MAX(M$1:M211)+1)</f>
        <v>0</v>
      </c>
      <c r="N212" s="12" t="b">
        <f>IF(ISNUMBER(SEARCH(AB$1,$D212)),MAX(N$1:N211)+1)</f>
        <v>0</v>
      </c>
      <c r="O212" s="12" t="b">
        <f>IF(ISNUMBER(SEARCH(AC$1,$D212)),MAX(O$1:O211)+1)</f>
        <v>0</v>
      </c>
      <c r="P212" s="12" t="b">
        <f>IF(ISNUMBER(SEARCH(AD$1,$D212)),MAX(P$1:P211)+1)</f>
        <v>0</v>
      </c>
      <c r="Q212" s="12" t="str">
        <f>'AB Touchpoint System Workbook'!K223</f>
        <v>Client 211</v>
      </c>
      <c r="R212" s="13">
        <f t="shared" si="7"/>
        <v>211</v>
      </c>
      <c r="S212" s="7" t="str">
        <f>IFERROR(VLOOKUP($R212,E:$Q,13,0),"")</f>
        <v/>
      </c>
      <c r="T212" s="7" t="str">
        <f>IFERROR(VLOOKUP($R212,F:$Q,12,0),"")</f>
        <v/>
      </c>
      <c r="U212" s="7" t="str">
        <f>IFERROR(VLOOKUP($R212,G:$Q,11,0),"")</f>
        <v/>
      </c>
      <c r="V212" s="7" t="str">
        <f>IFERROR(VLOOKUP($R212,H:$Q,10,0),"")</f>
        <v/>
      </c>
      <c r="W212" s="7" t="str">
        <f>IFERROR(VLOOKUP($R212,I:$Q,9,0),"")</f>
        <v/>
      </c>
      <c r="X212" s="7" t="str">
        <f>IFERROR(VLOOKUP($R212,J:$Q,8,0),"")</f>
        <v/>
      </c>
      <c r="Y212" s="7" t="str">
        <f>IFERROR(VLOOKUP($R212,K:$Q,7,0),"")</f>
        <v/>
      </c>
      <c r="Z212" s="7" t="str">
        <f>IFERROR(VLOOKUP($R212,L:$Q,6,0),"")</f>
        <v/>
      </c>
      <c r="AA212" s="7" t="str">
        <f>IFERROR(VLOOKUP($R212,M:$Q,5,0),"")</f>
        <v/>
      </c>
      <c r="AB212" s="7" t="str">
        <f>IFERROR(VLOOKUP($R212,N:$Q,4,0),"")</f>
        <v/>
      </c>
      <c r="AC212" s="7" t="str">
        <f>IFERROR(VLOOKUP($R212,O:$Q,3,0),"")</f>
        <v/>
      </c>
      <c r="AD212" s="7" t="str">
        <f>IFERROR(VLOOKUP($R212,P:$Q,2,0),"")</f>
        <v/>
      </c>
    </row>
    <row r="213" spans="1:30" x14ac:dyDescent="0.15">
      <c r="A213" s="9">
        <f>'AB Touchpoint System Workbook'!Z224</f>
        <v>43313</v>
      </c>
      <c r="B213" s="7">
        <f t="shared" si="6"/>
        <v>8</v>
      </c>
      <c r="C213" s="12" t="str">
        <f>IF('AB Touchpoint System Workbook'!J224="A",VLOOKUP($B213,Reference!$A$93:B$104,2,0),IF('AB Touchpoint System Workbook'!J224="b",VLOOKUP($B213,Reference!$A$93:C$104,3,0),""))</f>
        <v/>
      </c>
      <c r="D213" s="12" t="str">
        <f>IF('AB Touchpoint System Workbook'!J224="A",Q213&amp;C213,IF('AB Touchpoint System Workbook'!J224="b",Q213&amp;C213,""))</f>
        <v/>
      </c>
      <c r="E213" s="12" t="b">
        <f>IF(ISNUMBER(SEARCH(S$1,$D213)),MAX(E$1:E212)+1)</f>
        <v>0</v>
      </c>
      <c r="F213" s="12" t="b">
        <f>IF(ISNUMBER(SEARCH(T$1,$D213)),MAX(F$1:F212)+1)</f>
        <v>0</v>
      </c>
      <c r="G213" s="12" t="b">
        <f>IF(ISNUMBER(SEARCH(U$1,$D213)),MAX(G$1:G212)+1)</f>
        <v>0</v>
      </c>
      <c r="H213" s="12" t="b">
        <f>IF(ISNUMBER(SEARCH(V$1,$D213)),MAX(H$1:H212)+1)</f>
        <v>0</v>
      </c>
      <c r="I213" s="12" t="b">
        <f>IF(ISNUMBER(SEARCH(W$1,$D213)),MAX(I$1:I212)+1)</f>
        <v>0</v>
      </c>
      <c r="J213" s="12" t="b">
        <f>IF(ISNUMBER(SEARCH(X$1,$D213)),MAX(J$1:J212)+1)</f>
        <v>0</v>
      </c>
      <c r="K213" s="12" t="b">
        <f>IF(ISNUMBER(SEARCH(Y$1,$D213)),MAX(K$1:K212)+1)</f>
        <v>0</v>
      </c>
      <c r="L213" s="12" t="b">
        <f>IF(ISNUMBER(SEARCH(Z$1,$D213)),MAX(L$1:L212)+1)</f>
        <v>0</v>
      </c>
      <c r="M213" s="12" t="b">
        <f>IF(ISNUMBER(SEARCH(AA$1,$D213)),MAX(M$1:M212)+1)</f>
        <v>0</v>
      </c>
      <c r="N213" s="12" t="b">
        <f>IF(ISNUMBER(SEARCH(AB$1,$D213)),MAX(N$1:N212)+1)</f>
        <v>0</v>
      </c>
      <c r="O213" s="12" t="b">
        <f>IF(ISNUMBER(SEARCH(AC$1,$D213)),MAX(O$1:O212)+1)</f>
        <v>0</v>
      </c>
      <c r="P213" s="12" t="b">
        <f>IF(ISNUMBER(SEARCH(AD$1,$D213)),MAX(P$1:P212)+1)</f>
        <v>0</v>
      </c>
      <c r="Q213" s="12" t="str">
        <f>'AB Touchpoint System Workbook'!K224</f>
        <v>Client 212</v>
      </c>
      <c r="R213" s="13">
        <f t="shared" si="7"/>
        <v>212</v>
      </c>
      <c r="S213" s="7" t="str">
        <f>IFERROR(VLOOKUP($R213,E:$Q,13,0),"")</f>
        <v/>
      </c>
      <c r="T213" s="7" t="str">
        <f>IFERROR(VLOOKUP($R213,F:$Q,12,0),"")</f>
        <v/>
      </c>
      <c r="U213" s="7" t="str">
        <f>IFERROR(VLOOKUP($R213,G:$Q,11,0),"")</f>
        <v/>
      </c>
      <c r="V213" s="7" t="str">
        <f>IFERROR(VLOOKUP($R213,H:$Q,10,0),"")</f>
        <v/>
      </c>
      <c r="W213" s="7" t="str">
        <f>IFERROR(VLOOKUP($R213,I:$Q,9,0),"")</f>
        <v/>
      </c>
      <c r="X213" s="7" t="str">
        <f>IFERROR(VLOOKUP($R213,J:$Q,8,0),"")</f>
        <v/>
      </c>
      <c r="Y213" s="7" t="str">
        <f>IFERROR(VLOOKUP($R213,K:$Q,7,0),"")</f>
        <v/>
      </c>
      <c r="Z213" s="7" t="str">
        <f>IFERROR(VLOOKUP($R213,L:$Q,6,0),"")</f>
        <v/>
      </c>
      <c r="AA213" s="7" t="str">
        <f>IFERROR(VLOOKUP($R213,M:$Q,5,0),"")</f>
        <v/>
      </c>
      <c r="AB213" s="7" t="str">
        <f>IFERROR(VLOOKUP($R213,N:$Q,4,0),"")</f>
        <v/>
      </c>
      <c r="AC213" s="7" t="str">
        <f>IFERROR(VLOOKUP($R213,O:$Q,3,0),"")</f>
        <v/>
      </c>
      <c r="AD213" s="7" t="str">
        <f>IFERROR(VLOOKUP($R213,P:$Q,2,0),"")</f>
        <v/>
      </c>
    </row>
    <row r="214" spans="1:30" x14ac:dyDescent="0.15">
      <c r="A214" s="9">
        <f>'AB Touchpoint System Workbook'!Z225</f>
        <v>43344</v>
      </c>
      <c r="B214" s="7">
        <f t="shared" si="6"/>
        <v>9</v>
      </c>
      <c r="C214" s="12" t="str">
        <f>IF('AB Touchpoint System Workbook'!J225="A",VLOOKUP($B214,Reference!$A$93:B$104,2,0),IF('AB Touchpoint System Workbook'!J225="b",VLOOKUP($B214,Reference!$A$93:C$104,3,0),""))</f>
        <v/>
      </c>
      <c r="D214" s="12" t="str">
        <f>IF('AB Touchpoint System Workbook'!J225="A",Q214&amp;C214,IF('AB Touchpoint System Workbook'!J225="b",Q214&amp;C214,""))</f>
        <v/>
      </c>
      <c r="E214" s="12" t="b">
        <f>IF(ISNUMBER(SEARCH(S$1,$D214)),MAX(E$1:E213)+1)</f>
        <v>0</v>
      </c>
      <c r="F214" s="12" t="b">
        <f>IF(ISNUMBER(SEARCH(T$1,$D214)),MAX(F$1:F213)+1)</f>
        <v>0</v>
      </c>
      <c r="G214" s="12" t="b">
        <f>IF(ISNUMBER(SEARCH(U$1,$D214)),MAX(G$1:G213)+1)</f>
        <v>0</v>
      </c>
      <c r="H214" s="12" t="b">
        <f>IF(ISNUMBER(SEARCH(V$1,$D214)),MAX(H$1:H213)+1)</f>
        <v>0</v>
      </c>
      <c r="I214" s="12" t="b">
        <f>IF(ISNUMBER(SEARCH(W$1,$D214)),MAX(I$1:I213)+1)</f>
        <v>0</v>
      </c>
      <c r="J214" s="12" t="b">
        <f>IF(ISNUMBER(SEARCH(X$1,$D214)),MAX(J$1:J213)+1)</f>
        <v>0</v>
      </c>
      <c r="K214" s="12" t="b">
        <f>IF(ISNUMBER(SEARCH(Y$1,$D214)),MAX(K$1:K213)+1)</f>
        <v>0</v>
      </c>
      <c r="L214" s="12" t="b">
        <f>IF(ISNUMBER(SEARCH(Z$1,$D214)),MAX(L$1:L213)+1)</f>
        <v>0</v>
      </c>
      <c r="M214" s="12" t="b">
        <f>IF(ISNUMBER(SEARCH(AA$1,$D214)),MAX(M$1:M213)+1)</f>
        <v>0</v>
      </c>
      <c r="N214" s="12" t="b">
        <f>IF(ISNUMBER(SEARCH(AB$1,$D214)),MAX(N$1:N213)+1)</f>
        <v>0</v>
      </c>
      <c r="O214" s="12" t="b">
        <f>IF(ISNUMBER(SEARCH(AC$1,$D214)),MAX(O$1:O213)+1)</f>
        <v>0</v>
      </c>
      <c r="P214" s="12" t="b">
        <f>IF(ISNUMBER(SEARCH(AD$1,$D214)),MAX(P$1:P213)+1)</f>
        <v>0</v>
      </c>
      <c r="Q214" s="12" t="str">
        <f>'AB Touchpoint System Workbook'!K225</f>
        <v>Client 213</v>
      </c>
      <c r="R214" s="13">
        <f t="shared" si="7"/>
        <v>213</v>
      </c>
      <c r="S214" s="7" t="str">
        <f>IFERROR(VLOOKUP($R214,E:$Q,13,0),"")</f>
        <v/>
      </c>
      <c r="T214" s="7" t="str">
        <f>IFERROR(VLOOKUP($R214,F:$Q,12,0),"")</f>
        <v/>
      </c>
      <c r="U214" s="7" t="str">
        <f>IFERROR(VLOOKUP($R214,G:$Q,11,0),"")</f>
        <v/>
      </c>
      <c r="V214" s="7" t="str">
        <f>IFERROR(VLOOKUP($R214,H:$Q,10,0),"")</f>
        <v/>
      </c>
      <c r="W214" s="7" t="str">
        <f>IFERROR(VLOOKUP($R214,I:$Q,9,0),"")</f>
        <v/>
      </c>
      <c r="X214" s="7" t="str">
        <f>IFERROR(VLOOKUP($R214,J:$Q,8,0),"")</f>
        <v/>
      </c>
      <c r="Y214" s="7" t="str">
        <f>IFERROR(VLOOKUP($R214,K:$Q,7,0),"")</f>
        <v/>
      </c>
      <c r="Z214" s="7" t="str">
        <f>IFERROR(VLOOKUP($R214,L:$Q,6,0),"")</f>
        <v/>
      </c>
      <c r="AA214" s="7" t="str">
        <f>IFERROR(VLOOKUP($R214,M:$Q,5,0),"")</f>
        <v/>
      </c>
      <c r="AB214" s="7" t="str">
        <f>IFERROR(VLOOKUP($R214,N:$Q,4,0),"")</f>
        <v/>
      </c>
      <c r="AC214" s="7" t="str">
        <f>IFERROR(VLOOKUP($R214,O:$Q,3,0),"")</f>
        <v/>
      </c>
      <c r="AD214" s="7" t="str">
        <f>IFERROR(VLOOKUP($R214,P:$Q,2,0),"")</f>
        <v/>
      </c>
    </row>
    <row r="215" spans="1:30" x14ac:dyDescent="0.15">
      <c r="A215" s="9">
        <f>'AB Touchpoint System Workbook'!Z226</f>
        <v>43374</v>
      </c>
      <c r="B215" s="7">
        <f t="shared" si="6"/>
        <v>10</v>
      </c>
      <c r="C215" s="12" t="str">
        <f>IF('AB Touchpoint System Workbook'!J226="A",VLOOKUP($B215,Reference!$A$93:B$104,2,0),IF('AB Touchpoint System Workbook'!J226="b",VLOOKUP($B215,Reference!$A$93:C$104,3,0),""))</f>
        <v/>
      </c>
      <c r="D215" s="12" t="str">
        <f>IF('AB Touchpoint System Workbook'!J226="A",Q215&amp;C215,IF('AB Touchpoint System Workbook'!J226="b",Q215&amp;C215,""))</f>
        <v/>
      </c>
      <c r="E215" s="12" t="b">
        <f>IF(ISNUMBER(SEARCH(S$1,$D215)),MAX(E$1:E214)+1)</f>
        <v>0</v>
      </c>
      <c r="F215" s="12" t="b">
        <f>IF(ISNUMBER(SEARCH(T$1,$D215)),MAX(F$1:F214)+1)</f>
        <v>0</v>
      </c>
      <c r="G215" s="12" t="b">
        <f>IF(ISNUMBER(SEARCH(U$1,$D215)),MAX(G$1:G214)+1)</f>
        <v>0</v>
      </c>
      <c r="H215" s="12" t="b">
        <f>IF(ISNUMBER(SEARCH(V$1,$D215)),MAX(H$1:H214)+1)</f>
        <v>0</v>
      </c>
      <c r="I215" s="12" t="b">
        <f>IF(ISNUMBER(SEARCH(W$1,$D215)),MAX(I$1:I214)+1)</f>
        <v>0</v>
      </c>
      <c r="J215" s="12" t="b">
        <f>IF(ISNUMBER(SEARCH(X$1,$D215)),MAX(J$1:J214)+1)</f>
        <v>0</v>
      </c>
      <c r="K215" s="12" t="b">
        <f>IF(ISNUMBER(SEARCH(Y$1,$D215)),MAX(K$1:K214)+1)</f>
        <v>0</v>
      </c>
      <c r="L215" s="12" t="b">
        <f>IF(ISNUMBER(SEARCH(Z$1,$D215)),MAX(L$1:L214)+1)</f>
        <v>0</v>
      </c>
      <c r="M215" s="12" t="b">
        <f>IF(ISNUMBER(SEARCH(AA$1,$D215)),MAX(M$1:M214)+1)</f>
        <v>0</v>
      </c>
      <c r="N215" s="12" t="b">
        <f>IF(ISNUMBER(SEARCH(AB$1,$D215)),MAX(N$1:N214)+1)</f>
        <v>0</v>
      </c>
      <c r="O215" s="12" t="b">
        <f>IF(ISNUMBER(SEARCH(AC$1,$D215)),MAX(O$1:O214)+1)</f>
        <v>0</v>
      </c>
      <c r="P215" s="12" t="b">
        <f>IF(ISNUMBER(SEARCH(AD$1,$D215)),MAX(P$1:P214)+1)</f>
        <v>0</v>
      </c>
      <c r="Q215" s="12" t="str">
        <f>'AB Touchpoint System Workbook'!K226</f>
        <v>Client 214</v>
      </c>
      <c r="R215" s="13">
        <f t="shared" si="7"/>
        <v>214</v>
      </c>
      <c r="S215" s="7" t="str">
        <f>IFERROR(VLOOKUP($R215,E:$Q,13,0),"")</f>
        <v/>
      </c>
      <c r="T215" s="7" t="str">
        <f>IFERROR(VLOOKUP($R215,F:$Q,12,0),"")</f>
        <v/>
      </c>
      <c r="U215" s="7" t="str">
        <f>IFERROR(VLOOKUP($R215,G:$Q,11,0),"")</f>
        <v/>
      </c>
      <c r="V215" s="7" t="str">
        <f>IFERROR(VLOOKUP($R215,H:$Q,10,0),"")</f>
        <v/>
      </c>
      <c r="W215" s="7" t="str">
        <f>IFERROR(VLOOKUP($R215,I:$Q,9,0),"")</f>
        <v/>
      </c>
      <c r="X215" s="7" t="str">
        <f>IFERROR(VLOOKUP($R215,J:$Q,8,0),"")</f>
        <v/>
      </c>
      <c r="Y215" s="7" t="str">
        <f>IFERROR(VLOOKUP($R215,K:$Q,7,0),"")</f>
        <v/>
      </c>
      <c r="Z215" s="7" t="str">
        <f>IFERROR(VLOOKUP($R215,L:$Q,6,0),"")</f>
        <v/>
      </c>
      <c r="AA215" s="7" t="str">
        <f>IFERROR(VLOOKUP($R215,M:$Q,5,0),"")</f>
        <v/>
      </c>
      <c r="AB215" s="7" t="str">
        <f>IFERROR(VLOOKUP($R215,N:$Q,4,0),"")</f>
        <v/>
      </c>
      <c r="AC215" s="7" t="str">
        <f>IFERROR(VLOOKUP($R215,O:$Q,3,0),"")</f>
        <v/>
      </c>
      <c r="AD215" s="7" t="str">
        <f>IFERROR(VLOOKUP($R215,P:$Q,2,0),"")</f>
        <v/>
      </c>
    </row>
    <row r="216" spans="1:30" x14ac:dyDescent="0.15">
      <c r="A216" s="9">
        <f>'AB Touchpoint System Workbook'!Z227</f>
        <v>43405</v>
      </c>
      <c r="B216" s="7">
        <f t="shared" si="6"/>
        <v>11</v>
      </c>
      <c r="C216" s="12" t="str">
        <f>IF('AB Touchpoint System Workbook'!J227="A",VLOOKUP($B216,Reference!$A$93:B$104,2,0),IF('AB Touchpoint System Workbook'!J227="b",VLOOKUP($B216,Reference!$A$93:C$104,3,0),""))</f>
        <v/>
      </c>
      <c r="D216" s="12" t="str">
        <f>IF('AB Touchpoint System Workbook'!J227="A",Q216&amp;C216,IF('AB Touchpoint System Workbook'!J227="b",Q216&amp;C216,""))</f>
        <v/>
      </c>
      <c r="E216" s="12" t="b">
        <f>IF(ISNUMBER(SEARCH(S$1,$D216)),MAX(E$1:E215)+1)</f>
        <v>0</v>
      </c>
      <c r="F216" s="12" t="b">
        <f>IF(ISNUMBER(SEARCH(T$1,$D216)),MAX(F$1:F215)+1)</f>
        <v>0</v>
      </c>
      <c r="G216" s="12" t="b">
        <f>IF(ISNUMBER(SEARCH(U$1,$D216)),MAX(G$1:G215)+1)</f>
        <v>0</v>
      </c>
      <c r="H216" s="12" t="b">
        <f>IF(ISNUMBER(SEARCH(V$1,$D216)),MAX(H$1:H215)+1)</f>
        <v>0</v>
      </c>
      <c r="I216" s="12" t="b">
        <f>IF(ISNUMBER(SEARCH(W$1,$D216)),MAX(I$1:I215)+1)</f>
        <v>0</v>
      </c>
      <c r="J216" s="12" t="b">
        <f>IF(ISNUMBER(SEARCH(X$1,$D216)),MAX(J$1:J215)+1)</f>
        <v>0</v>
      </c>
      <c r="K216" s="12" t="b">
        <f>IF(ISNUMBER(SEARCH(Y$1,$D216)),MAX(K$1:K215)+1)</f>
        <v>0</v>
      </c>
      <c r="L216" s="12" t="b">
        <f>IF(ISNUMBER(SEARCH(Z$1,$D216)),MAX(L$1:L215)+1)</f>
        <v>0</v>
      </c>
      <c r="M216" s="12" t="b">
        <f>IF(ISNUMBER(SEARCH(AA$1,$D216)),MAX(M$1:M215)+1)</f>
        <v>0</v>
      </c>
      <c r="N216" s="12" t="b">
        <f>IF(ISNUMBER(SEARCH(AB$1,$D216)),MAX(N$1:N215)+1)</f>
        <v>0</v>
      </c>
      <c r="O216" s="12" t="b">
        <f>IF(ISNUMBER(SEARCH(AC$1,$D216)),MAX(O$1:O215)+1)</f>
        <v>0</v>
      </c>
      <c r="P216" s="12" t="b">
        <f>IF(ISNUMBER(SEARCH(AD$1,$D216)),MAX(P$1:P215)+1)</f>
        <v>0</v>
      </c>
      <c r="Q216" s="12" t="str">
        <f>'AB Touchpoint System Workbook'!K227</f>
        <v>Client 215</v>
      </c>
      <c r="R216" s="13">
        <f t="shared" si="7"/>
        <v>215</v>
      </c>
      <c r="S216" s="7" t="str">
        <f>IFERROR(VLOOKUP($R216,E:$Q,13,0),"")</f>
        <v/>
      </c>
      <c r="T216" s="7" t="str">
        <f>IFERROR(VLOOKUP($R216,F:$Q,12,0),"")</f>
        <v/>
      </c>
      <c r="U216" s="7" t="str">
        <f>IFERROR(VLOOKUP($R216,G:$Q,11,0),"")</f>
        <v/>
      </c>
      <c r="V216" s="7" t="str">
        <f>IFERROR(VLOOKUP($R216,H:$Q,10,0),"")</f>
        <v/>
      </c>
      <c r="W216" s="7" t="str">
        <f>IFERROR(VLOOKUP($R216,I:$Q,9,0),"")</f>
        <v/>
      </c>
      <c r="X216" s="7" t="str">
        <f>IFERROR(VLOOKUP($R216,J:$Q,8,0),"")</f>
        <v/>
      </c>
      <c r="Y216" s="7" t="str">
        <f>IFERROR(VLOOKUP($R216,K:$Q,7,0),"")</f>
        <v/>
      </c>
      <c r="Z216" s="7" t="str">
        <f>IFERROR(VLOOKUP($R216,L:$Q,6,0),"")</f>
        <v/>
      </c>
      <c r="AA216" s="7" t="str">
        <f>IFERROR(VLOOKUP($R216,M:$Q,5,0),"")</f>
        <v/>
      </c>
      <c r="AB216" s="7" t="str">
        <f>IFERROR(VLOOKUP($R216,N:$Q,4,0),"")</f>
        <v/>
      </c>
      <c r="AC216" s="7" t="str">
        <f>IFERROR(VLOOKUP($R216,O:$Q,3,0),"")</f>
        <v/>
      </c>
      <c r="AD216" s="7" t="str">
        <f>IFERROR(VLOOKUP($R216,P:$Q,2,0),"")</f>
        <v/>
      </c>
    </row>
    <row r="217" spans="1:30" x14ac:dyDescent="0.15">
      <c r="A217" s="9">
        <f>'AB Touchpoint System Workbook'!Z228</f>
        <v>43435</v>
      </c>
      <c r="B217" s="7">
        <f t="shared" si="6"/>
        <v>12</v>
      </c>
      <c r="C217" s="12" t="str">
        <f>IF('AB Touchpoint System Workbook'!J228="A",VLOOKUP($B217,Reference!$A$93:B$104,2,0),IF('AB Touchpoint System Workbook'!J228="b",VLOOKUP($B217,Reference!$A$93:C$104,3,0),""))</f>
        <v/>
      </c>
      <c r="D217" s="12" t="str">
        <f>IF('AB Touchpoint System Workbook'!J228="A",Q217&amp;C217,IF('AB Touchpoint System Workbook'!J228="b",Q217&amp;C217,""))</f>
        <v/>
      </c>
      <c r="E217" s="12" t="b">
        <f>IF(ISNUMBER(SEARCH(S$1,$D217)),MAX(E$1:E216)+1)</f>
        <v>0</v>
      </c>
      <c r="F217" s="12" t="b">
        <f>IF(ISNUMBER(SEARCH(T$1,$D217)),MAX(F$1:F216)+1)</f>
        <v>0</v>
      </c>
      <c r="G217" s="12" t="b">
        <f>IF(ISNUMBER(SEARCH(U$1,$D217)),MAX(G$1:G216)+1)</f>
        <v>0</v>
      </c>
      <c r="H217" s="12" t="b">
        <f>IF(ISNUMBER(SEARCH(V$1,$D217)),MAX(H$1:H216)+1)</f>
        <v>0</v>
      </c>
      <c r="I217" s="12" t="b">
        <f>IF(ISNUMBER(SEARCH(W$1,$D217)),MAX(I$1:I216)+1)</f>
        <v>0</v>
      </c>
      <c r="J217" s="12" t="b">
        <f>IF(ISNUMBER(SEARCH(X$1,$D217)),MAX(J$1:J216)+1)</f>
        <v>0</v>
      </c>
      <c r="K217" s="12" t="b">
        <f>IF(ISNUMBER(SEARCH(Y$1,$D217)),MAX(K$1:K216)+1)</f>
        <v>0</v>
      </c>
      <c r="L217" s="12" t="b">
        <f>IF(ISNUMBER(SEARCH(Z$1,$D217)),MAX(L$1:L216)+1)</f>
        <v>0</v>
      </c>
      <c r="M217" s="12" t="b">
        <f>IF(ISNUMBER(SEARCH(AA$1,$D217)),MAX(M$1:M216)+1)</f>
        <v>0</v>
      </c>
      <c r="N217" s="12" t="b">
        <f>IF(ISNUMBER(SEARCH(AB$1,$D217)),MAX(N$1:N216)+1)</f>
        <v>0</v>
      </c>
      <c r="O217" s="12" t="b">
        <f>IF(ISNUMBER(SEARCH(AC$1,$D217)),MAX(O$1:O216)+1)</f>
        <v>0</v>
      </c>
      <c r="P217" s="12" t="b">
        <f>IF(ISNUMBER(SEARCH(AD$1,$D217)),MAX(P$1:P216)+1)</f>
        <v>0</v>
      </c>
      <c r="Q217" s="12" t="str">
        <f>'AB Touchpoint System Workbook'!K228</f>
        <v>Client 216</v>
      </c>
      <c r="R217" s="13">
        <f t="shared" si="7"/>
        <v>216</v>
      </c>
      <c r="S217" s="7" t="str">
        <f>IFERROR(VLOOKUP($R217,E:$Q,13,0),"")</f>
        <v/>
      </c>
      <c r="T217" s="7" t="str">
        <f>IFERROR(VLOOKUP($R217,F:$Q,12,0),"")</f>
        <v/>
      </c>
      <c r="U217" s="7" t="str">
        <f>IFERROR(VLOOKUP($R217,G:$Q,11,0),"")</f>
        <v/>
      </c>
      <c r="V217" s="7" t="str">
        <f>IFERROR(VLOOKUP($R217,H:$Q,10,0),"")</f>
        <v/>
      </c>
      <c r="W217" s="7" t="str">
        <f>IFERROR(VLOOKUP($R217,I:$Q,9,0),"")</f>
        <v/>
      </c>
      <c r="X217" s="7" t="str">
        <f>IFERROR(VLOOKUP($R217,J:$Q,8,0),"")</f>
        <v/>
      </c>
      <c r="Y217" s="7" t="str">
        <f>IFERROR(VLOOKUP($R217,K:$Q,7,0),"")</f>
        <v/>
      </c>
      <c r="Z217" s="7" t="str">
        <f>IFERROR(VLOOKUP($R217,L:$Q,6,0),"")</f>
        <v/>
      </c>
      <c r="AA217" s="7" t="str">
        <f>IFERROR(VLOOKUP($R217,M:$Q,5,0),"")</f>
        <v/>
      </c>
      <c r="AB217" s="7" t="str">
        <f>IFERROR(VLOOKUP($R217,N:$Q,4,0),"")</f>
        <v/>
      </c>
      <c r="AC217" s="7" t="str">
        <f>IFERROR(VLOOKUP($R217,O:$Q,3,0),"")</f>
        <v/>
      </c>
      <c r="AD217" s="7" t="str">
        <f>IFERROR(VLOOKUP($R217,P:$Q,2,0),"")</f>
        <v/>
      </c>
    </row>
    <row r="218" spans="1:30" x14ac:dyDescent="0.15">
      <c r="A218" s="9">
        <f>'AB Touchpoint System Workbook'!Z229</f>
        <v>43101</v>
      </c>
      <c r="B218" s="7">
        <f t="shared" si="6"/>
        <v>1</v>
      </c>
      <c r="C218" s="12" t="str">
        <f>IF('AB Touchpoint System Workbook'!J229="A",VLOOKUP($B218,Reference!$A$93:B$104,2,0),IF('AB Touchpoint System Workbook'!J229="b",VLOOKUP($B218,Reference!$A$93:C$104,3,0),""))</f>
        <v/>
      </c>
      <c r="D218" s="12" t="str">
        <f>IF('AB Touchpoint System Workbook'!J229="A",Q218&amp;C218,IF('AB Touchpoint System Workbook'!J229="b",Q218&amp;C218,""))</f>
        <v/>
      </c>
      <c r="E218" s="12" t="b">
        <f>IF(ISNUMBER(SEARCH(S$1,$D218)),MAX(E$1:E217)+1)</f>
        <v>0</v>
      </c>
      <c r="F218" s="12" t="b">
        <f>IF(ISNUMBER(SEARCH(T$1,$D218)),MAX(F$1:F217)+1)</f>
        <v>0</v>
      </c>
      <c r="G218" s="12" t="b">
        <f>IF(ISNUMBER(SEARCH(U$1,$D218)),MAX(G$1:G217)+1)</f>
        <v>0</v>
      </c>
      <c r="H218" s="12" t="b">
        <f>IF(ISNUMBER(SEARCH(V$1,$D218)),MAX(H$1:H217)+1)</f>
        <v>0</v>
      </c>
      <c r="I218" s="12" t="b">
        <f>IF(ISNUMBER(SEARCH(W$1,$D218)),MAX(I$1:I217)+1)</f>
        <v>0</v>
      </c>
      <c r="J218" s="12" t="b">
        <f>IF(ISNUMBER(SEARCH(X$1,$D218)),MAX(J$1:J217)+1)</f>
        <v>0</v>
      </c>
      <c r="K218" s="12" t="b">
        <f>IF(ISNUMBER(SEARCH(Y$1,$D218)),MAX(K$1:K217)+1)</f>
        <v>0</v>
      </c>
      <c r="L218" s="12" t="b">
        <f>IF(ISNUMBER(SEARCH(Z$1,$D218)),MAX(L$1:L217)+1)</f>
        <v>0</v>
      </c>
      <c r="M218" s="12" t="b">
        <f>IF(ISNUMBER(SEARCH(AA$1,$D218)),MAX(M$1:M217)+1)</f>
        <v>0</v>
      </c>
      <c r="N218" s="12" t="b">
        <f>IF(ISNUMBER(SEARCH(AB$1,$D218)),MAX(N$1:N217)+1)</f>
        <v>0</v>
      </c>
      <c r="O218" s="12" t="b">
        <f>IF(ISNUMBER(SEARCH(AC$1,$D218)),MAX(O$1:O217)+1)</f>
        <v>0</v>
      </c>
      <c r="P218" s="12" t="b">
        <f>IF(ISNUMBER(SEARCH(AD$1,$D218)),MAX(P$1:P217)+1)</f>
        <v>0</v>
      </c>
      <c r="Q218" s="12" t="str">
        <f>'AB Touchpoint System Workbook'!K229</f>
        <v>Client 217</v>
      </c>
      <c r="R218" s="13">
        <f t="shared" si="7"/>
        <v>217</v>
      </c>
      <c r="S218" s="7" t="str">
        <f>IFERROR(VLOOKUP($R218,E:$Q,13,0),"")</f>
        <v/>
      </c>
      <c r="T218" s="7" t="str">
        <f>IFERROR(VLOOKUP($R218,F:$Q,12,0),"")</f>
        <v/>
      </c>
      <c r="U218" s="7" t="str">
        <f>IFERROR(VLOOKUP($R218,G:$Q,11,0),"")</f>
        <v/>
      </c>
      <c r="V218" s="7" t="str">
        <f>IFERROR(VLOOKUP($R218,H:$Q,10,0),"")</f>
        <v/>
      </c>
      <c r="W218" s="7" t="str">
        <f>IFERROR(VLOOKUP($R218,I:$Q,9,0),"")</f>
        <v/>
      </c>
      <c r="X218" s="7" t="str">
        <f>IFERROR(VLOOKUP($R218,J:$Q,8,0),"")</f>
        <v/>
      </c>
      <c r="Y218" s="7" t="str">
        <f>IFERROR(VLOOKUP($R218,K:$Q,7,0),"")</f>
        <v/>
      </c>
      <c r="Z218" s="7" t="str">
        <f>IFERROR(VLOOKUP($R218,L:$Q,6,0),"")</f>
        <v/>
      </c>
      <c r="AA218" s="7" t="str">
        <f>IFERROR(VLOOKUP($R218,M:$Q,5,0),"")</f>
        <v/>
      </c>
      <c r="AB218" s="7" t="str">
        <f>IFERROR(VLOOKUP($R218,N:$Q,4,0),"")</f>
        <v/>
      </c>
      <c r="AC218" s="7" t="str">
        <f>IFERROR(VLOOKUP($R218,O:$Q,3,0),"")</f>
        <v/>
      </c>
      <c r="AD218" s="7" t="str">
        <f>IFERROR(VLOOKUP($R218,P:$Q,2,0),"")</f>
        <v/>
      </c>
    </row>
    <row r="219" spans="1:30" x14ac:dyDescent="0.15">
      <c r="A219" s="9">
        <f>'AB Touchpoint System Workbook'!Z230</f>
        <v>43132</v>
      </c>
      <c r="B219" s="7">
        <f t="shared" si="6"/>
        <v>2</v>
      </c>
      <c r="C219" s="12" t="str">
        <f>IF('AB Touchpoint System Workbook'!J230="A",VLOOKUP($B219,Reference!$A$93:B$104,2,0),IF('AB Touchpoint System Workbook'!J230="b",VLOOKUP($B219,Reference!$A$93:C$104,3,0),""))</f>
        <v/>
      </c>
      <c r="D219" s="12" t="str">
        <f>IF('AB Touchpoint System Workbook'!J230="A",Q219&amp;C219,IF('AB Touchpoint System Workbook'!J230="b",Q219&amp;C219,""))</f>
        <v/>
      </c>
      <c r="E219" s="12" t="b">
        <f>IF(ISNUMBER(SEARCH(S$1,$D219)),MAX(E$1:E218)+1)</f>
        <v>0</v>
      </c>
      <c r="F219" s="12" t="b">
        <f>IF(ISNUMBER(SEARCH(T$1,$D219)),MAX(F$1:F218)+1)</f>
        <v>0</v>
      </c>
      <c r="G219" s="12" t="b">
        <f>IF(ISNUMBER(SEARCH(U$1,$D219)),MAX(G$1:G218)+1)</f>
        <v>0</v>
      </c>
      <c r="H219" s="12" t="b">
        <f>IF(ISNUMBER(SEARCH(V$1,$D219)),MAX(H$1:H218)+1)</f>
        <v>0</v>
      </c>
      <c r="I219" s="12" t="b">
        <f>IF(ISNUMBER(SEARCH(W$1,$D219)),MAX(I$1:I218)+1)</f>
        <v>0</v>
      </c>
      <c r="J219" s="12" t="b">
        <f>IF(ISNUMBER(SEARCH(X$1,$D219)),MAX(J$1:J218)+1)</f>
        <v>0</v>
      </c>
      <c r="K219" s="12" t="b">
        <f>IF(ISNUMBER(SEARCH(Y$1,$D219)),MAX(K$1:K218)+1)</f>
        <v>0</v>
      </c>
      <c r="L219" s="12" t="b">
        <f>IF(ISNUMBER(SEARCH(Z$1,$D219)),MAX(L$1:L218)+1)</f>
        <v>0</v>
      </c>
      <c r="M219" s="12" t="b">
        <f>IF(ISNUMBER(SEARCH(AA$1,$D219)),MAX(M$1:M218)+1)</f>
        <v>0</v>
      </c>
      <c r="N219" s="12" t="b">
        <f>IF(ISNUMBER(SEARCH(AB$1,$D219)),MAX(N$1:N218)+1)</f>
        <v>0</v>
      </c>
      <c r="O219" s="12" t="b">
        <f>IF(ISNUMBER(SEARCH(AC$1,$D219)),MAX(O$1:O218)+1)</f>
        <v>0</v>
      </c>
      <c r="P219" s="12" t="b">
        <f>IF(ISNUMBER(SEARCH(AD$1,$D219)),MAX(P$1:P218)+1)</f>
        <v>0</v>
      </c>
      <c r="Q219" s="12" t="str">
        <f>'AB Touchpoint System Workbook'!K230</f>
        <v>Client 218</v>
      </c>
      <c r="R219" s="13">
        <f t="shared" si="7"/>
        <v>218</v>
      </c>
      <c r="S219" s="7" t="str">
        <f>IFERROR(VLOOKUP($R219,E:$Q,13,0),"")</f>
        <v/>
      </c>
      <c r="T219" s="7" t="str">
        <f>IFERROR(VLOOKUP($R219,F:$Q,12,0),"")</f>
        <v/>
      </c>
      <c r="U219" s="7" t="str">
        <f>IFERROR(VLOOKUP($R219,G:$Q,11,0),"")</f>
        <v/>
      </c>
      <c r="V219" s="7" t="str">
        <f>IFERROR(VLOOKUP($R219,H:$Q,10,0),"")</f>
        <v/>
      </c>
      <c r="W219" s="7" t="str">
        <f>IFERROR(VLOOKUP($R219,I:$Q,9,0),"")</f>
        <v/>
      </c>
      <c r="X219" s="7" t="str">
        <f>IFERROR(VLOOKUP($R219,J:$Q,8,0),"")</f>
        <v/>
      </c>
      <c r="Y219" s="7" t="str">
        <f>IFERROR(VLOOKUP($R219,K:$Q,7,0),"")</f>
        <v/>
      </c>
      <c r="Z219" s="7" t="str">
        <f>IFERROR(VLOOKUP($R219,L:$Q,6,0),"")</f>
        <v/>
      </c>
      <c r="AA219" s="7" t="str">
        <f>IFERROR(VLOOKUP($R219,M:$Q,5,0),"")</f>
        <v/>
      </c>
      <c r="AB219" s="7" t="str">
        <f>IFERROR(VLOOKUP($R219,N:$Q,4,0),"")</f>
        <v/>
      </c>
      <c r="AC219" s="7" t="str">
        <f>IFERROR(VLOOKUP($R219,O:$Q,3,0),"")</f>
        <v/>
      </c>
      <c r="AD219" s="7" t="str">
        <f>IFERROR(VLOOKUP($R219,P:$Q,2,0),"")</f>
        <v/>
      </c>
    </row>
    <row r="220" spans="1:30" x14ac:dyDescent="0.15">
      <c r="A220" s="9">
        <f>'AB Touchpoint System Workbook'!Z231</f>
        <v>43160</v>
      </c>
      <c r="B220" s="7">
        <f t="shared" si="6"/>
        <v>3</v>
      </c>
      <c r="C220" s="12" t="str">
        <f>IF('AB Touchpoint System Workbook'!J231="A",VLOOKUP($B220,Reference!$A$93:B$104,2,0),IF('AB Touchpoint System Workbook'!J231="b",VLOOKUP($B220,Reference!$A$93:C$104,3,0),""))</f>
        <v/>
      </c>
      <c r="D220" s="12" t="str">
        <f>IF('AB Touchpoint System Workbook'!J231="A",Q220&amp;C220,IF('AB Touchpoint System Workbook'!J231="b",Q220&amp;C220,""))</f>
        <v/>
      </c>
      <c r="E220" s="12" t="b">
        <f>IF(ISNUMBER(SEARCH(S$1,$D220)),MAX(E$1:E219)+1)</f>
        <v>0</v>
      </c>
      <c r="F220" s="12" t="b">
        <f>IF(ISNUMBER(SEARCH(T$1,$D220)),MAX(F$1:F219)+1)</f>
        <v>0</v>
      </c>
      <c r="G220" s="12" t="b">
        <f>IF(ISNUMBER(SEARCH(U$1,$D220)),MAX(G$1:G219)+1)</f>
        <v>0</v>
      </c>
      <c r="H220" s="12" t="b">
        <f>IF(ISNUMBER(SEARCH(V$1,$D220)),MAX(H$1:H219)+1)</f>
        <v>0</v>
      </c>
      <c r="I220" s="12" t="b">
        <f>IF(ISNUMBER(SEARCH(W$1,$D220)),MAX(I$1:I219)+1)</f>
        <v>0</v>
      </c>
      <c r="J220" s="12" t="b">
        <f>IF(ISNUMBER(SEARCH(X$1,$D220)),MAX(J$1:J219)+1)</f>
        <v>0</v>
      </c>
      <c r="K220" s="12" t="b">
        <f>IF(ISNUMBER(SEARCH(Y$1,$D220)),MAX(K$1:K219)+1)</f>
        <v>0</v>
      </c>
      <c r="L220" s="12" t="b">
        <f>IF(ISNUMBER(SEARCH(Z$1,$D220)),MAX(L$1:L219)+1)</f>
        <v>0</v>
      </c>
      <c r="M220" s="12" t="b">
        <f>IF(ISNUMBER(SEARCH(AA$1,$D220)),MAX(M$1:M219)+1)</f>
        <v>0</v>
      </c>
      <c r="N220" s="12" t="b">
        <f>IF(ISNUMBER(SEARCH(AB$1,$D220)),MAX(N$1:N219)+1)</f>
        <v>0</v>
      </c>
      <c r="O220" s="12" t="b">
        <f>IF(ISNUMBER(SEARCH(AC$1,$D220)),MAX(O$1:O219)+1)</f>
        <v>0</v>
      </c>
      <c r="P220" s="12" t="b">
        <f>IF(ISNUMBER(SEARCH(AD$1,$D220)),MAX(P$1:P219)+1)</f>
        <v>0</v>
      </c>
      <c r="Q220" s="12" t="str">
        <f>'AB Touchpoint System Workbook'!K231</f>
        <v>Client 219</v>
      </c>
      <c r="R220" s="13">
        <f t="shared" si="7"/>
        <v>219</v>
      </c>
      <c r="S220" s="7" t="str">
        <f>IFERROR(VLOOKUP($R220,E:$Q,13,0),"")</f>
        <v/>
      </c>
      <c r="T220" s="7" t="str">
        <f>IFERROR(VLOOKUP($R220,F:$Q,12,0),"")</f>
        <v/>
      </c>
      <c r="U220" s="7" t="str">
        <f>IFERROR(VLOOKUP($R220,G:$Q,11,0),"")</f>
        <v/>
      </c>
      <c r="V220" s="7" t="str">
        <f>IFERROR(VLOOKUP($R220,H:$Q,10,0),"")</f>
        <v/>
      </c>
      <c r="W220" s="7" t="str">
        <f>IFERROR(VLOOKUP($R220,I:$Q,9,0),"")</f>
        <v/>
      </c>
      <c r="X220" s="7" t="str">
        <f>IFERROR(VLOOKUP($R220,J:$Q,8,0),"")</f>
        <v/>
      </c>
      <c r="Y220" s="7" t="str">
        <f>IFERROR(VLOOKUP($R220,K:$Q,7,0),"")</f>
        <v/>
      </c>
      <c r="Z220" s="7" t="str">
        <f>IFERROR(VLOOKUP($R220,L:$Q,6,0),"")</f>
        <v/>
      </c>
      <c r="AA220" s="7" t="str">
        <f>IFERROR(VLOOKUP($R220,M:$Q,5,0),"")</f>
        <v/>
      </c>
      <c r="AB220" s="7" t="str">
        <f>IFERROR(VLOOKUP($R220,N:$Q,4,0),"")</f>
        <v/>
      </c>
      <c r="AC220" s="7" t="str">
        <f>IFERROR(VLOOKUP($R220,O:$Q,3,0),"")</f>
        <v/>
      </c>
      <c r="AD220" s="7" t="str">
        <f>IFERROR(VLOOKUP($R220,P:$Q,2,0),"")</f>
        <v/>
      </c>
    </row>
    <row r="221" spans="1:30" x14ac:dyDescent="0.15">
      <c r="A221" s="9">
        <f>'AB Touchpoint System Workbook'!Z232</f>
        <v>43191</v>
      </c>
      <c r="B221" s="7">
        <f t="shared" si="6"/>
        <v>4</v>
      </c>
      <c r="C221" s="12" t="str">
        <f>IF('AB Touchpoint System Workbook'!J232="A",VLOOKUP($B221,Reference!$A$93:B$104,2,0),IF('AB Touchpoint System Workbook'!J232="b",VLOOKUP($B221,Reference!$A$93:C$104,3,0),""))</f>
        <v/>
      </c>
      <c r="D221" s="12" t="str">
        <f>IF('AB Touchpoint System Workbook'!J232="A",Q221&amp;C221,IF('AB Touchpoint System Workbook'!J232="b",Q221&amp;C221,""))</f>
        <v/>
      </c>
      <c r="E221" s="12" t="b">
        <f>IF(ISNUMBER(SEARCH(S$1,$D221)),MAX(E$1:E220)+1)</f>
        <v>0</v>
      </c>
      <c r="F221" s="12" t="b">
        <f>IF(ISNUMBER(SEARCH(T$1,$D221)),MAX(F$1:F220)+1)</f>
        <v>0</v>
      </c>
      <c r="G221" s="12" t="b">
        <f>IF(ISNUMBER(SEARCH(U$1,$D221)),MAX(G$1:G220)+1)</f>
        <v>0</v>
      </c>
      <c r="H221" s="12" t="b">
        <f>IF(ISNUMBER(SEARCH(V$1,$D221)),MAX(H$1:H220)+1)</f>
        <v>0</v>
      </c>
      <c r="I221" s="12" t="b">
        <f>IF(ISNUMBER(SEARCH(W$1,$D221)),MAX(I$1:I220)+1)</f>
        <v>0</v>
      </c>
      <c r="J221" s="12" t="b">
        <f>IF(ISNUMBER(SEARCH(X$1,$D221)),MAX(J$1:J220)+1)</f>
        <v>0</v>
      </c>
      <c r="K221" s="12" t="b">
        <f>IF(ISNUMBER(SEARCH(Y$1,$D221)),MAX(K$1:K220)+1)</f>
        <v>0</v>
      </c>
      <c r="L221" s="12" t="b">
        <f>IF(ISNUMBER(SEARCH(Z$1,$D221)),MAX(L$1:L220)+1)</f>
        <v>0</v>
      </c>
      <c r="M221" s="12" t="b">
        <f>IF(ISNUMBER(SEARCH(AA$1,$D221)),MAX(M$1:M220)+1)</f>
        <v>0</v>
      </c>
      <c r="N221" s="12" t="b">
        <f>IF(ISNUMBER(SEARCH(AB$1,$D221)),MAX(N$1:N220)+1)</f>
        <v>0</v>
      </c>
      <c r="O221" s="12" t="b">
        <f>IF(ISNUMBER(SEARCH(AC$1,$D221)),MAX(O$1:O220)+1)</f>
        <v>0</v>
      </c>
      <c r="P221" s="12" t="b">
        <f>IF(ISNUMBER(SEARCH(AD$1,$D221)),MAX(P$1:P220)+1)</f>
        <v>0</v>
      </c>
      <c r="Q221" s="12" t="str">
        <f>'AB Touchpoint System Workbook'!K232</f>
        <v>Client 220</v>
      </c>
      <c r="R221" s="13">
        <f t="shared" si="7"/>
        <v>220</v>
      </c>
      <c r="S221" s="7" t="str">
        <f>IFERROR(VLOOKUP($R221,E:$Q,13,0),"")</f>
        <v/>
      </c>
      <c r="T221" s="7" t="str">
        <f>IFERROR(VLOOKUP($R221,F:$Q,12,0),"")</f>
        <v/>
      </c>
      <c r="U221" s="7" t="str">
        <f>IFERROR(VLOOKUP($R221,G:$Q,11,0),"")</f>
        <v/>
      </c>
      <c r="V221" s="7" t="str">
        <f>IFERROR(VLOOKUP($R221,H:$Q,10,0),"")</f>
        <v/>
      </c>
      <c r="W221" s="7" t="str">
        <f>IFERROR(VLOOKUP($R221,I:$Q,9,0),"")</f>
        <v/>
      </c>
      <c r="X221" s="7" t="str">
        <f>IFERROR(VLOOKUP($R221,J:$Q,8,0),"")</f>
        <v/>
      </c>
      <c r="Y221" s="7" t="str">
        <f>IFERROR(VLOOKUP($R221,K:$Q,7,0),"")</f>
        <v/>
      </c>
      <c r="Z221" s="7" t="str">
        <f>IFERROR(VLOOKUP($R221,L:$Q,6,0),"")</f>
        <v/>
      </c>
      <c r="AA221" s="7" t="str">
        <f>IFERROR(VLOOKUP($R221,M:$Q,5,0),"")</f>
        <v/>
      </c>
      <c r="AB221" s="7" t="str">
        <f>IFERROR(VLOOKUP($R221,N:$Q,4,0),"")</f>
        <v/>
      </c>
      <c r="AC221" s="7" t="str">
        <f>IFERROR(VLOOKUP($R221,O:$Q,3,0),"")</f>
        <v/>
      </c>
      <c r="AD221" s="7" t="str">
        <f>IFERROR(VLOOKUP($R221,P:$Q,2,0),"")</f>
        <v/>
      </c>
    </row>
    <row r="222" spans="1:30" x14ac:dyDescent="0.15">
      <c r="A222" s="9">
        <f>'AB Touchpoint System Workbook'!Z233</f>
        <v>43221</v>
      </c>
      <c r="B222" s="7">
        <f t="shared" si="6"/>
        <v>5</v>
      </c>
      <c r="C222" s="12" t="str">
        <f>IF('AB Touchpoint System Workbook'!J233="A",VLOOKUP($B222,Reference!$A$93:B$104,2,0),IF('AB Touchpoint System Workbook'!J233="b",VLOOKUP($B222,Reference!$A$93:C$104,3,0),""))</f>
        <v/>
      </c>
      <c r="D222" s="12" t="str">
        <f>IF('AB Touchpoint System Workbook'!J233="A",Q222&amp;C222,IF('AB Touchpoint System Workbook'!J233="b",Q222&amp;C222,""))</f>
        <v/>
      </c>
      <c r="E222" s="12" t="b">
        <f>IF(ISNUMBER(SEARCH(S$1,$D222)),MAX(E$1:E221)+1)</f>
        <v>0</v>
      </c>
      <c r="F222" s="12" t="b">
        <f>IF(ISNUMBER(SEARCH(T$1,$D222)),MAX(F$1:F221)+1)</f>
        <v>0</v>
      </c>
      <c r="G222" s="12" t="b">
        <f>IF(ISNUMBER(SEARCH(U$1,$D222)),MAX(G$1:G221)+1)</f>
        <v>0</v>
      </c>
      <c r="H222" s="12" t="b">
        <f>IF(ISNUMBER(SEARCH(V$1,$D222)),MAX(H$1:H221)+1)</f>
        <v>0</v>
      </c>
      <c r="I222" s="12" t="b">
        <f>IF(ISNUMBER(SEARCH(W$1,$D222)),MAX(I$1:I221)+1)</f>
        <v>0</v>
      </c>
      <c r="J222" s="12" t="b">
        <f>IF(ISNUMBER(SEARCH(X$1,$D222)),MAX(J$1:J221)+1)</f>
        <v>0</v>
      </c>
      <c r="K222" s="12" t="b">
        <f>IF(ISNUMBER(SEARCH(Y$1,$D222)),MAX(K$1:K221)+1)</f>
        <v>0</v>
      </c>
      <c r="L222" s="12" t="b">
        <f>IF(ISNUMBER(SEARCH(Z$1,$D222)),MAX(L$1:L221)+1)</f>
        <v>0</v>
      </c>
      <c r="M222" s="12" t="b">
        <f>IF(ISNUMBER(SEARCH(AA$1,$D222)),MAX(M$1:M221)+1)</f>
        <v>0</v>
      </c>
      <c r="N222" s="12" t="b">
        <f>IF(ISNUMBER(SEARCH(AB$1,$D222)),MAX(N$1:N221)+1)</f>
        <v>0</v>
      </c>
      <c r="O222" s="12" t="b">
        <f>IF(ISNUMBER(SEARCH(AC$1,$D222)),MAX(O$1:O221)+1)</f>
        <v>0</v>
      </c>
      <c r="P222" s="12" t="b">
        <f>IF(ISNUMBER(SEARCH(AD$1,$D222)),MAX(P$1:P221)+1)</f>
        <v>0</v>
      </c>
      <c r="Q222" s="12" t="str">
        <f>'AB Touchpoint System Workbook'!K233</f>
        <v>Client 221</v>
      </c>
      <c r="R222" s="13">
        <f t="shared" si="7"/>
        <v>221</v>
      </c>
      <c r="S222" s="7" t="str">
        <f>IFERROR(VLOOKUP($R222,E:$Q,13,0),"")</f>
        <v/>
      </c>
      <c r="T222" s="7" t="str">
        <f>IFERROR(VLOOKUP($R222,F:$Q,12,0),"")</f>
        <v/>
      </c>
      <c r="U222" s="7" t="str">
        <f>IFERROR(VLOOKUP($R222,G:$Q,11,0),"")</f>
        <v/>
      </c>
      <c r="V222" s="7" t="str">
        <f>IFERROR(VLOOKUP($R222,H:$Q,10,0),"")</f>
        <v/>
      </c>
      <c r="W222" s="7" t="str">
        <f>IFERROR(VLOOKUP($R222,I:$Q,9,0),"")</f>
        <v/>
      </c>
      <c r="X222" s="7" t="str">
        <f>IFERROR(VLOOKUP($R222,J:$Q,8,0),"")</f>
        <v/>
      </c>
      <c r="Y222" s="7" t="str">
        <f>IFERROR(VLOOKUP($R222,K:$Q,7,0),"")</f>
        <v/>
      </c>
      <c r="Z222" s="7" t="str">
        <f>IFERROR(VLOOKUP($R222,L:$Q,6,0),"")</f>
        <v/>
      </c>
      <c r="AA222" s="7" t="str">
        <f>IFERROR(VLOOKUP($R222,M:$Q,5,0),"")</f>
        <v/>
      </c>
      <c r="AB222" s="7" t="str">
        <f>IFERROR(VLOOKUP($R222,N:$Q,4,0),"")</f>
        <v/>
      </c>
      <c r="AC222" s="7" t="str">
        <f>IFERROR(VLOOKUP($R222,O:$Q,3,0),"")</f>
        <v/>
      </c>
      <c r="AD222" s="7" t="str">
        <f>IFERROR(VLOOKUP($R222,P:$Q,2,0),"")</f>
        <v/>
      </c>
    </row>
    <row r="223" spans="1:30" x14ac:dyDescent="0.15">
      <c r="A223" s="9">
        <f>'AB Touchpoint System Workbook'!Z234</f>
        <v>43252</v>
      </c>
      <c r="B223" s="7">
        <f t="shared" si="6"/>
        <v>6</v>
      </c>
      <c r="C223" s="12" t="str">
        <f>IF('AB Touchpoint System Workbook'!J234="A",VLOOKUP($B223,Reference!$A$93:B$104,2,0),IF('AB Touchpoint System Workbook'!J234="b",VLOOKUP($B223,Reference!$A$93:C$104,3,0),""))</f>
        <v/>
      </c>
      <c r="D223" s="12" t="str">
        <f>IF('AB Touchpoint System Workbook'!J234="A",Q223&amp;C223,IF('AB Touchpoint System Workbook'!J234="b",Q223&amp;C223,""))</f>
        <v/>
      </c>
      <c r="E223" s="12" t="b">
        <f>IF(ISNUMBER(SEARCH(S$1,$D223)),MAX(E$1:E222)+1)</f>
        <v>0</v>
      </c>
      <c r="F223" s="12" t="b">
        <f>IF(ISNUMBER(SEARCH(T$1,$D223)),MAX(F$1:F222)+1)</f>
        <v>0</v>
      </c>
      <c r="G223" s="12" t="b">
        <f>IF(ISNUMBER(SEARCH(U$1,$D223)),MAX(G$1:G222)+1)</f>
        <v>0</v>
      </c>
      <c r="H223" s="12" t="b">
        <f>IF(ISNUMBER(SEARCH(V$1,$D223)),MAX(H$1:H222)+1)</f>
        <v>0</v>
      </c>
      <c r="I223" s="12" t="b">
        <f>IF(ISNUMBER(SEARCH(W$1,$D223)),MAX(I$1:I222)+1)</f>
        <v>0</v>
      </c>
      <c r="J223" s="12" t="b">
        <f>IF(ISNUMBER(SEARCH(X$1,$D223)),MAX(J$1:J222)+1)</f>
        <v>0</v>
      </c>
      <c r="K223" s="12" t="b">
        <f>IF(ISNUMBER(SEARCH(Y$1,$D223)),MAX(K$1:K222)+1)</f>
        <v>0</v>
      </c>
      <c r="L223" s="12" t="b">
        <f>IF(ISNUMBER(SEARCH(Z$1,$D223)),MAX(L$1:L222)+1)</f>
        <v>0</v>
      </c>
      <c r="M223" s="12" t="b">
        <f>IF(ISNUMBER(SEARCH(AA$1,$D223)),MAX(M$1:M222)+1)</f>
        <v>0</v>
      </c>
      <c r="N223" s="12" t="b">
        <f>IF(ISNUMBER(SEARCH(AB$1,$D223)),MAX(N$1:N222)+1)</f>
        <v>0</v>
      </c>
      <c r="O223" s="12" t="b">
        <f>IF(ISNUMBER(SEARCH(AC$1,$D223)),MAX(O$1:O222)+1)</f>
        <v>0</v>
      </c>
      <c r="P223" s="12" t="b">
        <f>IF(ISNUMBER(SEARCH(AD$1,$D223)),MAX(P$1:P222)+1)</f>
        <v>0</v>
      </c>
      <c r="Q223" s="12" t="str">
        <f>'AB Touchpoint System Workbook'!K234</f>
        <v>Client 222</v>
      </c>
      <c r="R223" s="13">
        <f t="shared" si="7"/>
        <v>222</v>
      </c>
      <c r="S223" s="7" t="str">
        <f>IFERROR(VLOOKUP($R223,E:$Q,13,0),"")</f>
        <v/>
      </c>
      <c r="T223" s="7" t="str">
        <f>IFERROR(VLOOKUP($R223,F:$Q,12,0),"")</f>
        <v/>
      </c>
      <c r="U223" s="7" t="str">
        <f>IFERROR(VLOOKUP($R223,G:$Q,11,0),"")</f>
        <v/>
      </c>
      <c r="V223" s="7" t="str">
        <f>IFERROR(VLOOKUP($R223,H:$Q,10,0),"")</f>
        <v/>
      </c>
      <c r="W223" s="7" t="str">
        <f>IFERROR(VLOOKUP($R223,I:$Q,9,0),"")</f>
        <v/>
      </c>
      <c r="X223" s="7" t="str">
        <f>IFERROR(VLOOKUP($R223,J:$Q,8,0),"")</f>
        <v/>
      </c>
      <c r="Y223" s="7" t="str">
        <f>IFERROR(VLOOKUP($R223,K:$Q,7,0),"")</f>
        <v/>
      </c>
      <c r="Z223" s="7" t="str">
        <f>IFERROR(VLOOKUP($R223,L:$Q,6,0),"")</f>
        <v/>
      </c>
      <c r="AA223" s="7" t="str">
        <f>IFERROR(VLOOKUP($R223,M:$Q,5,0),"")</f>
        <v/>
      </c>
      <c r="AB223" s="7" t="str">
        <f>IFERROR(VLOOKUP($R223,N:$Q,4,0),"")</f>
        <v/>
      </c>
      <c r="AC223" s="7" t="str">
        <f>IFERROR(VLOOKUP($R223,O:$Q,3,0),"")</f>
        <v/>
      </c>
      <c r="AD223" s="7" t="str">
        <f>IFERROR(VLOOKUP($R223,P:$Q,2,0),"")</f>
        <v/>
      </c>
    </row>
    <row r="224" spans="1:30" x14ac:dyDescent="0.15">
      <c r="A224" s="9">
        <f>'AB Touchpoint System Workbook'!Z235</f>
        <v>43282</v>
      </c>
      <c r="B224" s="7">
        <f t="shared" si="6"/>
        <v>7</v>
      </c>
      <c r="C224" s="12" t="str">
        <f>IF('AB Touchpoint System Workbook'!J235="A",VLOOKUP($B224,Reference!$A$93:B$104,2,0),IF('AB Touchpoint System Workbook'!J235="b",VLOOKUP($B224,Reference!$A$93:C$104,3,0),""))</f>
        <v/>
      </c>
      <c r="D224" s="12" t="str">
        <f>IF('AB Touchpoint System Workbook'!J235="A",Q224&amp;C224,IF('AB Touchpoint System Workbook'!J235="b",Q224&amp;C224,""))</f>
        <v/>
      </c>
      <c r="E224" s="12" t="b">
        <f>IF(ISNUMBER(SEARCH(S$1,$D224)),MAX(E$1:E223)+1)</f>
        <v>0</v>
      </c>
      <c r="F224" s="12" t="b">
        <f>IF(ISNUMBER(SEARCH(T$1,$D224)),MAX(F$1:F223)+1)</f>
        <v>0</v>
      </c>
      <c r="G224" s="12" t="b">
        <f>IF(ISNUMBER(SEARCH(U$1,$D224)),MAX(G$1:G223)+1)</f>
        <v>0</v>
      </c>
      <c r="H224" s="12" t="b">
        <f>IF(ISNUMBER(SEARCH(V$1,$D224)),MAX(H$1:H223)+1)</f>
        <v>0</v>
      </c>
      <c r="I224" s="12" t="b">
        <f>IF(ISNUMBER(SEARCH(W$1,$D224)),MAX(I$1:I223)+1)</f>
        <v>0</v>
      </c>
      <c r="J224" s="12" t="b">
        <f>IF(ISNUMBER(SEARCH(X$1,$D224)),MAX(J$1:J223)+1)</f>
        <v>0</v>
      </c>
      <c r="K224" s="12" t="b">
        <f>IF(ISNUMBER(SEARCH(Y$1,$D224)),MAX(K$1:K223)+1)</f>
        <v>0</v>
      </c>
      <c r="L224" s="12" t="b">
        <f>IF(ISNUMBER(SEARCH(Z$1,$D224)),MAX(L$1:L223)+1)</f>
        <v>0</v>
      </c>
      <c r="M224" s="12" t="b">
        <f>IF(ISNUMBER(SEARCH(AA$1,$D224)),MAX(M$1:M223)+1)</f>
        <v>0</v>
      </c>
      <c r="N224" s="12" t="b">
        <f>IF(ISNUMBER(SEARCH(AB$1,$D224)),MAX(N$1:N223)+1)</f>
        <v>0</v>
      </c>
      <c r="O224" s="12" t="b">
        <f>IF(ISNUMBER(SEARCH(AC$1,$D224)),MAX(O$1:O223)+1)</f>
        <v>0</v>
      </c>
      <c r="P224" s="12" t="b">
        <f>IF(ISNUMBER(SEARCH(AD$1,$D224)),MAX(P$1:P223)+1)</f>
        <v>0</v>
      </c>
      <c r="Q224" s="12" t="str">
        <f>'AB Touchpoint System Workbook'!K235</f>
        <v>Client 223</v>
      </c>
      <c r="R224" s="13">
        <f t="shared" si="7"/>
        <v>223</v>
      </c>
      <c r="S224" s="7" t="str">
        <f>IFERROR(VLOOKUP($R224,E:$Q,13,0),"")</f>
        <v/>
      </c>
      <c r="T224" s="7" t="str">
        <f>IFERROR(VLOOKUP($R224,F:$Q,12,0),"")</f>
        <v/>
      </c>
      <c r="U224" s="7" t="str">
        <f>IFERROR(VLOOKUP($R224,G:$Q,11,0),"")</f>
        <v/>
      </c>
      <c r="V224" s="7" t="str">
        <f>IFERROR(VLOOKUP($R224,H:$Q,10,0),"")</f>
        <v/>
      </c>
      <c r="W224" s="7" t="str">
        <f>IFERROR(VLOOKUP($R224,I:$Q,9,0),"")</f>
        <v/>
      </c>
      <c r="X224" s="7" t="str">
        <f>IFERROR(VLOOKUP($R224,J:$Q,8,0),"")</f>
        <v/>
      </c>
      <c r="Y224" s="7" t="str">
        <f>IFERROR(VLOOKUP($R224,K:$Q,7,0),"")</f>
        <v/>
      </c>
      <c r="Z224" s="7" t="str">
        <f>IFERROR(VLOOKUP($R224,L:$Q,6,0),"")</f>
        <v/>
      </c>
      <c r="AA224" s="7" t="str">
        <f>IFERROR(VLOOKUP($R224,M:$Q,5,0),"")</f>
        <v/>
      </c>
      <c r="AB224" s="7" t="str">
        <f>IFERROR(VLOOKUP($R224,N:$Q,4,0),"")</f>
        <v/>
      </c>
      <c r="AC224" s="7" t="str">
        <f>IFERROR(VLOOKUP($R224,O:$Q,3,0),"")</f>
        <v/>
      </c>
      <c r="AD224" s="7" t="str">
        <f>IFERROR(VLOOKUP($R224,P:$Q,2,0),"")</f>
        <v/>
      </c>
    </row>
    <row r="225" spans="1:30" x14ac:dyDescent="0.15">
      <c r="A225" s="9">
        <f>'AB Touchpoint System Workbook'!Z236</f>
        <v>43313</v>
      </c>
      <c r="B225" s="7">
        <f t="shared" si="6"/>
        <v>8</v>
      </c>
      <c r="C225" s="12" t="str">
        <f>IF('AB Touchpoint System Workbook'!J236="A",VLOOKUP($B225,Reference!$A$93:B$104,2,0),IF('AB Touchpoint System Workbook'!J236="b",VLOOKUP($B225,Reference!$A$93:C$104,3,0),""))</f>
        <v/>
      </c>
      <c r="D225" s="12" t="str">
        <f>IF('AB Touchpoint System Workbook'!J236="A",Q225&amp;C225,IF('AB Touchpoint System Workbook'!J236="b",Q225&amp;C225,""))</f>
        <v/>
      </c>
      <c r="E225" s="12" t="b">
        <f>IF(ISNUMBER(SEARCH(S$1,$D225)),MAX(E$1:E224)+1)</f>
        <v>0</v>
      </c>
      <c r="F225" s="12" t="b">
        <f>IF(ISNUMBER(SEARCH(T$1,$D225)),MAX(F$1:F224)+1)</f>
        <v>0</v>
      </c>
      <c r="G225" s="12" t="b">
        <f>IF(ISNUMBER(SEARCH(U$1,$D225)),MAX(G$1:G224)+1)</f>
        <v>0</v>
      </c>
      <c r="H225" s="12" t="b">
        <f>IF(ISNUMBER(SEARCH(V$1,$D225)),MAX(H$1:H224)+1)</f>
        <v>0</v>
      </c>
      <c r="I225" s="12" t="b">
        <f>IF(ISNUMBER(SEARCH(W$1,$D225)),MAX(I$1:I224)+1)</f>
        <v>0</v>
      </c>
      <c r="J225" s="12" t="b">
        <f>IF(ISNUMBER(SEARCH(X$1,$D225)),MAX(J$1:J224)+1)</f>
        <v>0</v>
      </c>
      <c r="K225" s="12" t="b">
        <f>IF(ISNUMBER(SEARCH(Y$1,$D225)),MAX(K$1:K224)+1)</f>
        <v>0</v>
      </c>
      <c r="L225" s="12" t="b">
        <f>IF(ISNUMBER(SEARCH(Z$1,$D225)),MAX(L$1:L224)+1)</f>
        <v>0</v>
      </c>
      <c r="M225" s="12" t="b">
        <f>IF(ISNUMBER(SEARCH(AA$1,$D225)),MAX(M$1:M224)+1)</f>
        <v>0</v>
      </c>
      <c r="N225" s="12" t="b">
        <f>IF(ISNUMBER(SEARCH(AB$1,$D225)),MAX(N$1:N224)+1)</f>
        <v>0</v>
      </c>
      <c r="O225" s="12" t="b">
        <f>IF(ISNUMBER(SEARCH(AC$1,$D225)),MAX(O$1:O224)+1)</f>
        <v>0</v>
      </c>
      <c r="P225" s="12" t="b">
        <f>IF(ISNUMBER(SEARCH(AD$1,$D225)),MAX(P$1:P224)+1)</f>
        <v>0</v>
      </c>
      <c r="Q225" s="12" t="str">
        <f>'AB Touchpoint System Workbook'!K236</f>
        <v>Client 224</v>
      </c>
      <c r="R225" s="13">
        <f t="shared" si="7"/>
        <v>224</v>
      </c>
      <c r="S225" s="7" t="str">
        <f>IFERROR(VLOOKUP($R225,E:$Q,13,0),"")</f>
        <v/>
      </c>
      <c r="T225" s="7" t="str">
        <f>IFERROR(VLOOKUP($R225,F:$Q,12,0),"")</f>
        <v/>
      </c>
      <c r="U225" s="7" t="str">
        <f>IFERROR(VLOOKUP($R225,G:$Q,11,0),"")</f>
        <v/>
      </c>
      <c r="V225" s="7" t="str">
        <f>IFERROR(VLOOKUP($R225,H:$Q,10,0),"")</f>
        <v/>
      </c>
      <c r="W225" s="7" t="str">
        <f>IFERROR(VLOOKUP($R225,I:$Q,9,0),"")</f>
        <v/>
      </c>
      <c r="X225" s="7" t="str">
        <f>IFERROR(VLOOKUP($R225,J:$Q,8,0),"")</f>
        <v/>
      </c>
      <c r="Y225" s="7" t="str">
        <f>IFERROR(VLOOKUP($R225,K:$Q,7,0),"")</f>
        <v/>
      </c>
      <c r="Z225" s="7" t="str">
        <f>IFERROR(VLOOKUP($R225,L:$Q,6,0),"")</f>
        <v/>
      </c>
      <c r="AA225" s="7" t="str">
        <f>IFERROR(VLOOKUP($R225,M:$Q,5,0),"")</f>
        <v/>
      </c>
      <c r="AB225" s="7" t="str">
        <f>IFERROR(VLOOKUP($R225,N:$Q,4,0),"")</f>
        <v/>
      </c>
      <c r="AC225" s="7" t="str">
        <f>IFERROR(VLOOKUP($R225,O:$Q,3,0),"")</f>
        <v/>
      </c>
      <c r="AD225" s="7" t="str">
        <f>IFERROR(VLOOKUP($R225,P:$Q,2,0),"")</f>
        <v/>
      </c>
    </row>
    <row r="226" spans="1:30" x14ac:dyDescent="0.15">
      <c r="A226" s="9">
        <f>'AB Touchpoint System Workbook'!Z237</f>
        <v>43344</v>
      </c>
      <c r="B226" s="7">
        <f t="shared" si="6"/>
        <v>9</v>
      </c>
      <c r="C226" s="12" t="str">
        <f>IF('AB Touchpoint System Workbook'!J237="A",VLOOKUP($B226,Reference!$A$93:B$104,2,0),IF('AB Touchpoint System Workbook'!J237="b",VLOOKUP($B226,Reference!$A$93:C$104,3,0),""))</f>
        <v/>
      </c>
      <c r="D226" s="12" t="str">
        <f>IF('AB Touchpoint System Workbook'!J237="A",Q226&amp;C226,IF('AB Touchpoint System Workbook'!J237="b",Q226&amp;C226,""))</f>
        <v/>
      </c>
      <c r="E226" s="12" t="b">
        <f>IF(ISNUMBER(SEARCH(S$1,$D226)),MAX(E$1:E225)+1)</f>
        <v>0</v>
      </c>
      <c r="F226" s="12" t="b">
        <f>IF(ISNUMBER(SEARCH(T$1,$D226)),MAX(F$1:F225)+1)</f>
        <v>0</v>
      </c>
      <c r="G226" s="12" t="b">
        <f>IF(ISNUMBER(SEARCH(U$1,$D226)),MAX(G$1:G225)+1)</f>
        <v>0</v>
      </c>
      <c r="H226" s="12" t="b">
        <f>IF(ISNUMBER(SEARCH(V$1,$D226)),MAX(H$1:H225)+1)</f>
        <v>0</v>
      </c>
      <c r="I226" s="12" t="b">
        <f>IF(ISNUMBER(SEARCH(W$1,$D226)),MAX(I$1:I225)+1)</f>
        <v>0</v>
      </c>
      <c r="J226" s="12" t="b">
        <f>IF(ISNUMBER(SEARCH(X$1,$D226)),MAX(J$1:J225)+1)</f>
        <v>0</v>
      </c>
      <c r="K226" s="12" t="b">
        <f>IF(ISNUMBER(SEARCH(Y$1,$D226)),MAX(K$1:K225)+1)</f>
        <v>0</v>
      </c>
      <c r="L226" s="12" t="b">
        <f>IF(ISNUMBER(SEARCH(Z$1,$D226)),MAX(L$1:L225)+1)</f>
        <v>0</v>
      </c>
      <c r="M226" s="12" t="b">
        <f>IF(ISNUMBER(SEARCH(AA$1,$D226)),MAX(M$1:M225)+1)</f>
        <v>0</v>
      </c>
      <c r="N226" s="12" t="b">
        <f>IF(ISNUMBER(SEARCH(AB$1,$D226)),MAX(N$1:N225)+1)</f>
        <v>0</v>
      </c>
      <c r="O226" s="12" t="b">
        <f>IF(ISNUMBER(SEARCH(AC$1,$D226)),MAX(O$1:O225)+1)</f>
        <v>0</v>
      </c>
      <c r="P226" s="12" t="b">
        <f>IF(ISNUMBER(SEARCH(AD$1,$D226)),MAX(P$1:P225)+1)</f>
        <v>0</v>
      </c>
      <c r="Q226" s="12" t="str">
        <f>'AB Touchpoint System Workbook'!K237</f>
        <v>Client 225</v>
      </c>
      <c r="R226" s="13">
        <f t="shared" si="7"/>
        <v>225</v>
      </c>
      <c r="S226" s="7" t="str">
        <f>IFERROR(VLOOKUP($R226,E:$Q,13,0),"")</f>
        <v/>
      </c>
      <c r="T226" s="7" t="str">
        <f>IFERROR(VLOOKUP($R226,F:$Q,12,0),"")</f>
        <v/>
      </c>
      <c r="U226" s="7" t="str">
        <f>IFERROR(VLOOKUP($R226,G:$Q,11,0),"")</f>
        <v/>
      </c>
      <c r="V226" s="7" t="str">
        <f>IFERROR(VLOOKUP($R226,H:$Q,10,0),"")</f>
        <v/>
      </c>
      <c r="W226" s="7" t="str">
        <f>IFERROR(VLOOKUP($R226,I:$Q,9,0),"")</f>
        <v/>
      </c>
      <c r="X226" s="7" t="str">
        <f>IFERROR(VLOOKUP($R226,J:$Q,8,0),"")</f>
        <v/>
      </c>
      <c r="Y226" s="7" t="str">
        <f>IFERROR(VLOOKUP($R226,K:$Q,7,0),"")</f>
        <v/>
      </c>
      <c r="Z226" s="7" t="str">
        <f>IFERROR(VLOOKUP($R226,L:$Q,6,0),"")</f>
        <v/>
      </c>
      <c r="AA226" s="7" t="str">
        <f>IFERROR(VLOOKUP($R226,M:$Q,5,0),"")</f>
        <v/>
      </c>
      <c r="AB226" s="7" t="str">
        <f>IFERROR(VLOOKUP($R226,N:$Q,4,0),"")</f>
        <v/>
      </c>
      <c r="AC226" s="7" t="str">
        <f>IFERROR(VLOOKUP($R226,O:$Q,3,0),"")</f>
        <v/>
      </c>
      <c r="AD226" s="7" t="str">
        <f>IFERROR(VLOOKUP($R226,P:$Q,2,0),"")</f>
        <v/>
      </c>
    </row>
    <row r="227" spans="1:30" x14ac:dyDescent="0.15">
      <c r="A227" s="9">
        <f>'AB Touchpoint System Workbook'!Z238</f>
        <v>43374</v>
      </c>
      <c r="B227" s="7">
        <f t="shared" si="6"/>
        <v>10</v>
      </c>
      <c r="C227" s="12" t="str">
        <f>IF('AB Touchpoint System Workbook'!J238="A",VLOOKUP($B227,Reference!$A$93:B$104,2,0),IF('AB Touchpoint System Workbook'!J238="b",VLOOKUP($B227,Reference!$A$93:C$104,3,0),""))</f>
        <v/>
      </c>
      <c r="D227" s="12" t="str">
        <f>IF('AB Touchpoint System Workbook'!J238="A",Q227&amp;C227,IF('AB Touchpoint System Workbook'!J238="b",Q227&amp;C227,""))</f>
        <v/>
      </c>
      <c r="E227" s="12" t="b">
        <f>IF(ISNUMBER(SEARCH(S$1,$D227)),MAX(E$1:E226)+1)</f>
        <v>0</v>
      </c>
      <c r="F227" s="12" t="b">
        <f>IF(ISNUMBER(SEARCH(T$1,$D227)),MAX(F$1:F226)+1)</f>
        <v>0</v>
      </c>
      <c r="G227" s="12" t="b">
        <f>IF(ISNUMBER(SEARCH(U$1,$D227)),MAX(G$1:G226)+1)</f>
        <v>0</v>
      </c>
      <c r="H227" s="12" t="b">
        <f>IF(ISNUMBER(SEARCH(V$1,$D227)),MAX(H$1:H226)+1)</f>
        <v>0</v>
      </c>
      <c r="I227" s="12" t="b">
        <f>IF(ISNUMBER(SEARCH(W$1,$D227)),MAX(I$1:I226)+1)</f>
        <v>0</v>
      </c>
      <c r="J227" s="12" t="b">
        <f>IF(ISNUMBER(SEARCH(X$1,$D227)),MAX(J$1:J226)+1)</f>
        <v>0</v>
      </c>
      <c r="K227" s="12" t="b">
        <f>IF(ISNUMBER(SEARCH(Y$1,$D227)),MAX(K$1:K226)+1)</f>
        <v>0</v>
      </c>
      <c r="L227" s="12" t="b">
        <f>IF(ISNUMBER(SEARCH(Z$1,$D227)),MAX(L$1:L226)+1)</f>
        <v>0</v>
      </c>
      <c r="M227" s="12" t="b">
        <f>IF(ISNUMBER(SEARCH(AA$1,$D227)),MAX(M$1:M226)+1)</f>
        <v>0</v>
      </c>
      <c r="N227" s="12" t="b">
        <f>IF(ISNUMBER(SEARCH(AB$1,$D227)),MAX(N$1:N226)+1)</f>
        <v>0</v>
      </c>
      <c r="O227" s="12" t="b">
        <f>IF(ISNUMBER(SEARCH(AC$1,$D227)),MAX(O$1:O226)+1)</f>
        <v>0</v>
      </c>
      <c r="P227" s="12" t="b">
        <f>IF(ISNUMBER(SEARCH(AD$1,$D227)),MAX(P$1:P226)+1)</f>
        <v>0</v>
      </c>
      <c r="Q227" s="12" t="str">
        <f>'AB Touchpoint System Workbook'!K238</f>
        <v>Client 226</v>
      </c>
      <c r="R227" s="13">
        <f t="shared" si="7"/>
        <v>226</v>
      </c>
      <c r="S227" s="7" t="str">
        <f>IFERROR(VLOOKUP($R227,E:$Q,13,0),"")</f>
        <v/>
      </c>
      <c r="T227" s="7" t="str">
        <f>IFERROR(VLOOKUP($R227,F:$Q,12,0),"")</f>
        <v/>
      </c>
      <c r="U227" s="7" t="str">
        <f>IFERROR(VLOOKUP($R227,G:$Q,11,0),"")</f>
        <v/>
      </c>
      <c r="V227" s="7" t="str">
        <f>IFERROR(VLOOKUP($R227,H:$Q,10,0),"")</f>
        <v/>
      </c>
      <c r="W227" s="7" t="str">
        <f>IFERROR(VLOOKUP($R227,I:$Q,9,0),"")</f>
        <v/>
      </c>
      <c r="X227" s="7" t="str">
        <f>IFERROR(VLOOKUP($R227,J:$Q,8,0),"")</f>
        <v/>
      </c>
      <c r="Y227" s="7" t="str">
        <f>IFERROR(VLOOKUP($R227,K:$Q,7,0),"")</f>
        <v/>
      </c>
      <c r="Z227" s="7" t="str">
        <f>IFERROR(VLOOKUP($R227,L:$Q,6,0),"")</f>
        <v/>
      </c>
      <c r="AA227" s="7" t="str">
        <f>IFERROR(VLOOKUP($R227,M:$Q,5,0),"")</f>
        <v/>
      </c>
      <c r="AB227" s="7" t="str">
        <f>IFERROR(VLOOKUP($R227,N:$Q,4,0),"")</f>
        <v/>
      </c>
      <c r="AC227" s="7" t="str">
        <f>IFERROR(VLOOKUP($R227,O:$Q,3,0),"")</f>
        <v/>
      </c>
      <c r="AD227" s="7" t="str">
        <f>IFERROR(VLOOKUP($R227,P:$Q,2,0),"")</f>
        <v/>
      </c>
    </row>
    <row r="228" spans="1:30" x14ac:dyDescent="0.15">
      <c r="A228" s="9">
        <f>'AB Touchpoint System Workbook'!Z239</f>
        <v>43405</v>
      </c>
      <c r="B228" s="7">
        <f t="shared" si="6"/>
        <v>11</v>
      </c>
      <c r="C228" s="12" t="str">
        <f>IF('AB Touchpoint System Workbook'!J239="A",VLOOKUP($B228,Reference!$A$93:B$104,2,0),IF('AB Touchpoint System Workbook'!J239="b",VLOOKUP($B228,Reference!$A$93:C$104,3,0),""))</f>
        <v/>
      </c>
      <c r="D228" s="12" t="str">
        <f>IF('AB Touchpoint System Workbook'!J239="A",Q228&amp;C228,IF('AB Touchpoint System Workbook'!J239="b",Q228&amp;C228,""))</f>
        <v/>
      </c>
      <c r="E228" s="12" t="b">
        <f>IF(ISNUMBER(SEARCH(S$1,$D228)),MAX(E$1:E227)+1)</f>
        <v>0</v>
      </c>
      <c r="F228" s="12" t="b">
        <f>IF(ISNUMBER(SEARCH(T$1,$D228)),MAX(F$1:F227)+1)</f>
        <v>0</v>
      </c>
      <c r="G228" s="12" t="b">
        <f>IF(ISNUMBER(SEARCH(U$1,$D228)),MAX(G$1:G227)+1)</f>
        <v>0</v>
      </c>
      <c r="H228" s="12" t="b">
        <f>IF(ISNUMBER(SEARCH(V$1,$D228)),MAX(H$1:H227)+1)</f>
        <v>0</v>
      </c>
      <c r="I228" s="12" t="b">
        <f>IF(ISNUMBER(SEARCH(W$1,$D228)),MAX(I$1:I227)+1)</f>
        <v>0</v>
      </c>
      <c r="J228" s="12" t="b">
        <f>IF(ISNUMBER(SEARCH(X$1,$D228)),MAX(J$1:J227)+1)</f>
        <v>0</v>
      </c>
      <c r="K228" s="12" t="b">
        <f>IF(ISNUMBER(SEARCH(Y$1,$D228)),MAX(K$1:K227)+1)</f>
        <v>0</v>
      </c>
      <c r="L228" s="12" t="b">
        <f>IF(ISNUMBER(SEARCH(Z$1,$D228)),MAX(L$1:L227)+1)</f>
        <v>0</v>
      </c>
      <c r="M228" s="12" t="b">
        <f>IF(ISNUMBER(SEARCH(AA$1,$D228)),MAX(M$1:M227)+1)</f>
        <v>0</v>
      </c>
      <c r="N228" s="12" t="b">
        <f>IF(ISNUMBER(SEARCH(AB$1,$D228)),MAX(N$1:N227)+1)</f>
        <v>0</v>
      </c>
      <c r="O228" s="12" t="b">
        <f>IF(ISNUMBER(SEARCH(AC$1,$D228)),MAX(O$1:O227)+1)</f>
        <v>0</v>
      </c>
      <c r="P228" s="12" t="b">
        <f>IF(ISNUMBER(SEARCH(AD$1,$D228)),MAX(P$1:P227)+1)</f>
        <v>0</v>
      </c>
      <c r="Q228" s="12" t="str">
        <f>'AB Touchpoint System Workbook'!K239</f>
        <v>Client 227</v>
      </c>
      <c r="R228" s="13">
        <f t="shared" si="7"/>
        <v>227</v>
      </c>
      <c r="S228" s="7" t="str">
        <f>IFERROR(VLOOKUP($R228,E:$Q,13,0),"")</f>
        <v/>
      </c>
      <c r="T228" s="7" t="str">
        <f>IFERROR(VLOOKUP($R228,F:$Q,12,0),"")</f>
        <v/>
      </c>
      <c r="U228" s="7" t="str">
        <f>IFERROR(VLOOKUP($R228,G:$Q,11,0),"")</f>
        <v/>
      </c>
      <c r="V228" s="7" t="str">
        <f>IFERROR(VLOOKUP($R228,H:$Q,10,0),"")</f>
        <v/>
      </c>
      <c r="W228" s="7" t="str">
        <f>IFERROR(VLOOKUP($R228,I:$Q,9,0),"")</f>
        <v/>
      </c>
      <c r="X228" s="7" t="str">
        <f>IFERROR(VLOOKUP($R228,J:$Q,8,0),"")</f>
        <v/>
      </c>
      <c r="Y228" s="7" t="str">
        <f>IFERROR(VLOOKUP($R228,K:$Q,7,0),"")</f>
        <v/>
      </c>
      <c r="Z228" s="7" t="str">
        <f>IFERROR(VLOOKUP($R228,L:$Q,6,0),"")</f>
        <v/>
      </c>
      <c r="AA228" s="7" t="str">
        <f>IFERROR(VLOOKUP($R228,M:$Q,5,0),"")</f>
        <v/>
      </c>
      <c r="AB228" s="7" t="str">
        <f>IFERROR(VLOOKUP($R228,N:$Q,4,0),"")</f>
        <v/>
      </c>
      <c r="AC228" s="7" t="str">
        <f>IFERROR(VLOOKUP($R228,O:$Q,3,0),"")</f>
        <v/>
      </c>
      <c r="AD228" s="7" t="str">
        <f>IFERROR(VLOOKUP($R228,P:$Q,2,0),"")</f>
        <v/>
      </c>
    </row>
    <row r="229" spans="1:30" x14ac:dyDescent="0.15">
      <c r="A229" s="9">
        <f>'AB Touchpoint System Workbook'!Z240</f>
        <v>43435</v>
      </c>
      <c r="B229" s="7">
        <f t="shared" si="6"/>
        <v>12</v>
      </c>
      <c r="C229" s="12" t="str">
        <f>IF('AB Touchpoint System Workbook'!J240="A",VLOOKUP($B229,Reference!$A$93:B$104,2,0),IF('AB Touchpoint System Workbook'!J240="b",VLOOKUP($B229,Reference!$A$93:C$104,3,0),""))</f>
        <v/>
      </c>
      <c r="D229" s="12" t="str">
        <f>IF('AB Touchpoint System Workbook'!J240="A",Q229&amp;C229,IF('AB Touchpoint System Workbook'!J240="b",Q229&amp;C229,""))</f>
        <v/>
      </c>
      <c r="E229" s="12" t="b">
        <f>IF(ISNUMBER(SEARCH(S$1,$D229)),MAX(E$1:E228)+1)</f>
        <v>0</v>
      </c>
      <c r="F229" s="12" t="b">
        <f>IF(ISNUMBER(SEARCH(T$1,$D229)),MAX(F$1:F228)+1)</f>
        <v>0</v>
      </c>
      <c r="G229" s="12" t="b">
        <f>IF(ISNUMBER(SEARCH(U$1,$D229)),MAX(G$1:G228)+1)</f>
        <v>0</v>
      </c>
      <c r="H229" s="12" t="b">
        <f>IF(ISNUMBER(SEARCH(V$1,$D229)),MAX(H$1:H228)+1)</f>
        <v>0</v>
      </c>
      <c r="I229" s="12" t="b">
        <f>IF(ISNUMBER(SEARCH(W$1,$D229)),MAX(I$1:I228)+1)</f>
        <v>0</v>
      </c>
      <c r="J229" s="12" t="b">
        <f>IF(ISNUMBER(SEARCH(X$1,$D229)),MAX(J$1:J228)+1)</f>
        <v>0</v>
      </c>
      <c r="K229" s="12" t="b">
        <f>IF(ISNUMBER(SEARCH(Y$1,$D229)),MAX(K$1:K228)+1)</f>
        <v>0</v>
      </c>
      <c r="L229" s="12" t="b">
        <f>IF(ISNUMBER(SEARCH(Z$1,$D229)),MAX(L$1:L228)+1)</f>
        <v>0</v>
      </c>
      <c r="M229" s="12" t="b">
        <f>IF(ISNUMBER(SEARCH(AA$1,$D229)),MAX(M$1:M228)+1)</f>
        <v>0</v>
      </c>
      <c r="N229" s="12" t="b">
        <f>IF(ISNUMBER(SEARCH(AB$1,$D229)),MAX(N$1:N228)+1)</f>
        <v>0</v>
      </c>
      <c r="O229" s="12" t="b">
        <f>IF(ISNUMBER(SEARCH(AC$1,$D229)),MAX(O$1:O228)+1)</f>
        <v>0</v>
      </c>
      <c r="P229" s="12" t="b">
        <f>IF(ISNUMBER(SEARCH(AD$1,$D229)),MAX(P$1:P228)+1)</f>
        <v>0</v>
      </c>
      <c r="Q229" s="12" t="str">
        <f>'AB Touchpoint System Workbook'!K240</f>
        <v>Client 228</v>
      </c>
      <c r="R229" s="13">
        <f t="shared" si="7"/>
        <v>228</v>
      </c>
      <c r="S229" s="7" t="str">
        <f>IFERROR(VLOOKUP($R229,E:$Q,13,0),"")</f>
        <v/>
      </c>
      <c r="T229" s="7" t="str">
        <f>IFERROR(VLOOKUP($R229,F:$Q,12,0),"")</f>
        <v/>
      </c>
      <c r="U229" s="7" t="str">
        <f>IFERROR(VLOOKUP($R229,G:$Q,11,0),"")</f>
        <v/>
      </c>
      <c r="V229" s="7" t="str">
        <f>IFERROR(VLOOKUP($R229,H:$Q,10,0),"")</f>
        <v/>
      </c>
      <c r="W229" s="7" t="str">
        <f>IFERROR(VLOOKUP($R229,I:$Q,9,0),"")</f>
        <v/>
      </c>
      <c r="X229" s="7" t="str">
        <f>IFERROR(VLOOKUP($R229,J:$Q,8,0),"")</f>
        <v/>
      </c>
      <c r="Y229" s="7" t="str">
        <f>IFERROR(VLOOKUP($R229,K:$Q,7,0),"")</f>
        <v/>
      </c>
      <c r="Z229" s="7" t="str">
        <f>IFERROR(VLOOKUP($R229,L:$Q,6,0),"")</f>
        <v/>
      </c>
      <c r="AA229" s="7" t="str">
        <f>IFERROR(VLOOKUP($R229,M:$Q,5,0),"")</f>
        <v/>
      </c>
      <c r="AB229" s="7" t="str">
        <f>IFERROR(VLOOKUP($R229,N:$Q,4,0),"")</f>
        <v/>
      </c>
      <c r="AC229" s="7" t="str">
        <f>IFERROR(VLOOKUP($R229,O:$Q,3,0),"")</f>
        <v/>
      </c>
      <c r="AD229" s="7" t="str">
        <f>IFERROR(VLOOKUP($R229,P:$Q,2,0),"")</f>
        <v/>
      </c>
    </row>
    <row r="230" spans="1:30" x14ac:dyDescent="0.15">
      <c r="A230" s="9">
        <f>'AB Touchpoint System Workbook'!Z241</f>
        <v>43101</v>
      </c>
      <c r="B230" s="7">
        <f t="shared" si="6"/>
        <v>1</v>
      </c>
      <c r="C230" s="12" t="str">
        <f>IF('AB Touchpoint System Workbook'!J241="A",VLOOKUP($B230,Reference!$A$93:B$104,2,0),IF('AB Touchpoint System Workbook'!J241="b",VLOOKUP($B230,Reference!$A$93:C$104,3,0),""))</f>
        <v/>
      </c>
      <c r="D230" s="12" t="str">
        <f>IF('AB Touchpoint System Workbook'!J241="A",Q230&amp;C230,IF('AB Touchpoint System Workbook'!J241="b",Q230&amp;C230,""))</f>
        <v/>
      </c>
      <c r="E230" s="12" t="b">
        <f>IF(ISNUMBER(SEARCH(S$1,$D230)),MAX(E$1:E229)+1)</f>
        <v>0</v>
      </c>
      <c r="F230" s="12" t="b">
        <f>IF(ISNUMBER(SEARCH(T$1,$D230)),MAX(F$1:F229)+1)</f>
        <v>0</v>
      </c>
      <c r="G230" s="12" t="b">
        <f>IF(ISNUMBER(SEARCH(U$1,$D230)),MAX(G$1:G229)+1)</f>
        <v>0</v>
      </c>
      <c r="H230" s="12" t="b">
        <f>IF(ISNUMBER(SEARCH(V$1,$D230)),MAX(H$1:H229)+1)</f>
        <v>0</v>
      </c>
      <c r="I230" s="12" t="b">
        <f>IF(ISNUMBER(SEARCH(W$1,$D230)),MAX(I$1:I229)+1)</f>
        <v>0</v>
      </c>
      <c r="J230" s="12" t="b">
        <f>IF(ISNUMBER(SEARCH(X$1,$D230)),MAX(J$1:J229)+1)</f>
        <v>0</v>
      </c>
      <c r="K230" s="12" t="b">
        <f>IF(ISNUMBER(SEARCH(Y$1,$D230)),MAX(K$1:K229)+1)</f>
        <v>0</v>
      </c>
      <c r="L230" s="12" t="b">
        <f>IF(ISNUMBER(SEARCH(Z$1,$D230)),MAX(L$1:L229)+1)</f>
        <v>0</v>
      </c>
      <c r="M230" s="12" t="b">
        <f>IF(ISNUMBER(SEARCH(AA$1,$D230)),MAX(M$1:M229)+1)</f>
        <v>0</v>
      </c>
      <c r="N230" s="12" t="b">
        <f>IF(ISNUMBER(SEARCH(AB$1,$D230)),MAX(N$1:N229)+1)</f>
        <v>0</v>
      </c>
      <c r="O230" s="12" t="b">
        <f>IF(ISNUMBER(SEARCH(AC$1,$D230)),MAX(O$1:O229)+1)</f>
        <v>0</v>
      </c>
      <c r="P230" s="12" t="b">
        <f>IF(ISNUMBER(SEARCH(AD$1,$D230)),MAX(P$1:P229)+1)</f>
        <v>0</v>
      </c>
      <c r="Q230" s="12" t="str">
        <f>'AB Touchpoint System Workbook'!K241</f>
        <v>Client 229</v>
      </c>
      <c r="R230" s="13">
        <f t="shared" si="7"/>
        <v>229</v>
      </c>
      <c r="S230" s="7" t="str">
        <f>IFERROR(VLOOKUP($R230,E:$Q,13,0),"")</f>
        <v/>
      </c>
      <c r="T230" s="7" t="str">
        <f>IFERROR(VLOOKUP($R230,F:$Q,12,0),"")</f>
        <v/>
      </c>
      <c r="U230" s="7" t="str">
        <f>IFERROR(VLOOKUP($R230,G:$Q,11,0),"")</f>
        <v/>
      </c>
      <c r="V230" s="7" t="str">
        <f>IFERROR(VLOOKUP($R230,H:$Q,10,0),"")</f>
        <v/>
      </c>
      <c r="W230" s="7" t="str">
        <f>IFERROR(VLOOKUP($R230,I:$Q,9,0),"")</f>
        <v/>
      </c>
      <c r="X230" s="7" t="str">
        <f>IFERROR(VLOOKUP($R230,J:$Q,8,0),"")</f>
        <v/>
      </c>
      <c r="Y230" s="7" t="str">
        <f>IFERROR(VLOOKUP($R230,K:$Q,7,0),"")</f>
        <v/>
      </c>
      <c r="Z230" s="7" t="str">
        <f>IFERROR(VLOOKUP($R230,L:$Q,6,0),"")</f>
        <v/>
      </c>
      <c r="AA230" s="7" t="str">
        <f>IFERROR(VLOOKUP($R230,M:$Q,5,0),"")</f>
        <v/>
      </c>
      <c r="AB230" s="7" t="str">
        <f>IFERROR(VLOOKUP($R230,N:$Q,4,0),"")</f>
        <v/>
      </c>
      <c r="AC230" s="7" t="str">
        <f>IFERROR(VLOOKUP($R230,O:$Q,3,0),"")</f>
        <v/>
      </c>
      <c r="AD230" s="7" t="str">
        <f>IFERROR(VLOOKUP($R230,P:$Q,2,0),"")</f>
        <v/>
      </c>
    </row>
    <row r="231" spans="1:30" x14ac:dyDescent="0.15">
      <c r="A231" s="9">
        <f>'AB Touchpoint System Workbook'!Z242</f>
        <v>43132</v>
      </c>
      <c r="B231" s="7">
        <f t="shared" si="6"/>
        <v>2</v>
      </c>
      <c r="C231" s="12" t="str">
        <f>IF('AB Touchpoint System Workbook'!J242="A",VLOOKUP($B231,Reference!$A$93:B$104,2,0),IF('AB Touchpoint System Workbook'!J242="b",VLOOKUP($B231,Reference!$A$93:C$104,3,0),""))</f>
        <v/>
      </c>
      <c r="D231" s="12" t="str">
        <f>IF('AB Touchpoint System Workbook'!J242="A",Q231&amp;C231,IF('AB Touchpoint System Workbook'!J242="b",Q231&amp;C231,""))</f>
        <v/>
      </c>
      <c r="E231" s="12" t="b">
        <f>IF(ISNUMBER(SEARCH(S$1,$D231)),MAX(E$1:E230)+1)</f>
        <v>0</v>
      </c>
      <c r="F231" s="12" t="b">
        <f>IF(ISNUMBER(SEARCH(T$1,$D231)),MAX(F$1:F230)+1)</f>
        <v>0</v>
      </c>
      <c r="G231" s="12" t="b">
        <f>IF(ISNUMBER(SEARCH(U$1,$D231)),MAX(G$1:G230)+1)</f>
        <v>0</v>
      </c>
      <c r="H231" s="12" t="b">
        <f>IF(ISNUMBER(SEARCH(V$1,$D231)),MAX(H$1:H230)+1)</f>
        <v>0</v>
      </c>
      <c r="I231" s="12" t="b">
        <f>IF(ISNUMBER(SEARCH(W$1,$D231)),MAX(I$1:I230)+1)</f>
        <v>0</v>
      </c>
      <c r="J231" s="12" t="b">
        <f>IF(ISNUMBER(SEARCH(X$1,$D231)),MAX(J$1:J230)+1)</f>
        <v>0</v>
      </c>
      <c r="K231" s="12" t="b">
        <f>IF(ISNUMBER(SEARCH(Y$1,$D231)),MAX(K$1:K230)+1)</f>
        <v>0</v>
      </c>
      <c r="L231" s="12" t="b">
        <f>IF(ISNUMBER(SEARCH(Z$1,$D231)),MAX(L$1:L230)+1)</f>
        <v>0</v>
      </c>
      <c r="M231" s="12" t="b">
        <f>IF(ISNUMBER(SEARCH(AA$1,$D231)),MAX(M$1:M230)+1)</f>
        <v>0</v>
      </c>
      <c r="N231" s="12" t="b">
        <f>IF(ISNUMBER(SEARCH(AB$1,$D231)),MAX(N$1:N230)+1)</f>
        <v>0</v>
      </c>
      <c r="O231" s="12" t="b">
        <f>IF(ISNUMBER(SEARCH(AC$1,$D231)),MAX(O$1:O230)+1)</f>
        <v>0</v>
      </c>
      <c r="P231" s="12" t="b">
        <f>IF(ISNUMBER(SEARCH(AD$1,$D231)),MAX(P$1:P230)+1)</f>
        <v>0</v>
      </c>
      <c r="Q231" s="12" t="str">
        <f>'AB Touchpoint System Workbook'!K242</f>
        <v>Client 230</v>
      </c>
      <c r="R231" s="13">
        <f t="shared" si="7"/>
        <v>230</v>
      </c>
      <c r="S231" s="7" t="str">
        <f>IFERROR(VLOOKUP($R231,E:$Q,13,0),"")</f>
        <v/>
      </c>
      <c r="T231" s="7" t="str">
        <f>IFERROR(VLOOKUP($R231,F:$Q,12,0),"")</f>
        <v/>
      </c>
      <c r="U231" s="7" t="str">
        <f>IFERROR(VLOOKUP($R231,G:$Q,11,0),"")</f>
        <v/>
      </c>
      <c r="V231" s="7" t="str">
        <f>IFERROR(VLOOKUP($R231,H:$Q,10,0),"")</f>
        <v/>
      </c>
      <c r="W231" s="7" t="str">
        <f>IFERROR(VLOOKUP($R231,I:$Q,9,0),"")</f>
        <v/>
      </c>
      <c r="X231" s="7" t="str">
        <f>IFERROR(VLOOKUP($R231,J:$Q,8,0),"")</f>
        <v/>
      </c>
      <c r="Y231" s="7" t="str">
        <f>IFERROR(VLOOKUP($R231,K:$Q,7,0),"")</f>
        <v/>
      </c>
      <c r="Z231" s="7" t="str">
        <f>IFERROR(VLOOKUP($R231,L:$Q,6,0),"")</f>
        <v/>
      </c>
      <c r="AA231" s="7" t="str">
        <f>IFERROR(VLOOKUP($R231,M:$Q,5,0),"")</f>
        <v/>
      </c>
      <c r="AB231" s="7" t="str">
        <f>IFERROR(VLOOKUP($R231,N:$Q,4,0),"")</f>
        <v/>
      </c>
      <c r="AC231" s="7" t="str">
        <f>IFERROR(VLOOKUP($R231,O:$Q,3,0),"")</f>
        <v/>
      </c>
      <c r="AD231" s="7" t="str">
        <f>IFERROR(VLOOKUP($R231,P:$Q,2,0),"")</f>
        <v/>
      </c>
    </row>
    <row r="232" spans="1:30" x14ac:dyDescent="0.15">
      <c r="A232" s="9">
        <f>'AB Touchpoint System Workbook'!Z243</f>
        <v>43160</v>
      </c>
      <c r="B232" s="7">
        <f t="shared" si="6"/>
        <v>3</v>
      </c>
      <c r="C232" s="12" t="str">
        <f>IF('AB Touchpoint System Workbook'!J243="A",VLOOKUP($B232,Reference!$A$93:B$104,2,0),IF('AB Touchpoint System Workbook'!J243="b",VLOOKUP($B232,Reference!$A$93:C$104,3,0),""))</f>
        <v/>
      </c>
      <c r="D232" s="12" t="str">
        <f>IF('AB Touchpoint System Workbook'!J243="A",Q232&amp;C232,IF('AB Touchpoint System Workbook'!J243="b",Q232&amp;C232,""))</f>
        <v/>
      </c>
      <c r="E232" s="12" t="b">
        <f>IF(ISNUMBER(SEARCH(S$1,$D232)),MAX(E$1:E231)+1)</f>
        <v>0</v>
      </c>
      <c r="F232" s="12" t="b">
        <f>IF(ISNUMBER(SEARCH(T$1,$D232)),MAX(F$1:F231)+1)</f>
        <v>0</v>
      </c>
      <c r="G232" s="12" t="b">
        <f>IF(ISNUMBER(SEARCH(U$1,$D232)),MAX(G$1:G231)+1)</f>
        <v>0</v>
      </c>
      <c r="H232" s="12" t="b">
        <f>IF(ISNUMBER(SEARCH(V$1,$D232)),MAX(H$1:H231)+1)</f>
        <v>0</v>
      </c>
      <c r="I232" s="12" t="b">
        <f>IF(ISNUMBER(SEARCH(W$1,$D232)),MAX(I$1:I231)+1)</f>
        <v>0</v>
      </c>
      <c r="J232" s="12" t="b">
        <f>IF(ISNUMBER(SEARCH(X$1,$D232)),MAX(J$1:J231)+1)</f>
        <v>0</v>
      </c>
      <c r="K232" s="12" t="b">
        <f>IF(ISNUMBER(SEARCH(Y$1,$D232)),MAX(K$1:K231)+1)</f>
        <v>0</v>
      </c>
      <c r="L232" s="12" t="b">
        <f>IF(ISNUMBER(SEARCH(Z$1,$D232)),MAX(L$1:L231)+1)</f>
        <v>0</v>
      </c>
      <c r="M232" s="12" t="b">
        <f>IF(ISNUMBER(SEARCH(AA$1,$D232)),MAX(M$1:M231)+1)</f>
        <v>0</v>
      </c>
      <c r="N232" s="12" t="b">
        <f>IF(ISNUMBER(SEARCH(AB$1,$D232)),MAX(N$1:N231)+1)</f>
        <v>0</v>
      </c>
      <c r="O232" s="12" t="b">
        <f>IF(ISNUMBER(SEARCH(AC$1,$D232)),MAX(O$1:O231)+1)</f>
        <v>0</v>
      </c>
      <c r="P232" s="12" t="b">
        <f>IF(ISNUMBER(SEARCH(AD$1,$D232)),MAX(P$1:P231)+1)</f>
        <v>0</v>
      </c>
      <c r="Q232" s="12" t="str">
        <f>'AB Touchpoint System Workbook'!K243</f>
        <v>Client 231</v>
      </c>
      <c r="R232" s="13">
        <f t="shared" si="7"/>
        <v>231</v>
      </c>
      <c r="S232" s="7" t="str">
        <f>IFERROR(VLOOKUP($R232,E:$Q,13,0),"")</f>
        <v/>
      </c>
      <c r="T232" s="7" t="str">
        <f>IFERROR(VLOOKUP($R232,F:$Q,12,0),"")</f>
        <v/>
      </c>
      <c r="U232" s="7" t="str">
        <f>IFERROR(VLOOKUP($R232,G:$Q,11,0),"")</f>
        <v/>
      </c>
      <c r="V232" s="7" t="str">
        <f>IFERROR(VLOOKUP($R232,H:$Q,10,0),"")</f>
        <v/>
      </c>
      <c r="W232" s="7" t="str">
        <f>IFERROR(VLOOKUP($R232,I:$Q,9,0),"")</f>
        <v/>
      </c>
      <c r="X232" s="7" t="str">
        <f>IFERROR(VLOOKUP($R232,J:$Q,8,0),"")</f>
        <v/>
      </c>
      <c r="Y232" s="7" t="str">
        <f>IFERROR(VLOOKUP($R232,K:$Q,7,0),"")</f>
        <v/>
      </c>
      <c r="Z232" s="7" t="str">
        <f>IFERROR(VLOOKUP($R232,L:$Q,6,0),"")</f>
        <v/>
      </c>
      <c r="AA232" s="7" t="str">
        <f>IFERROR(VLOOKUP($R232,M:$Q,5,0),"")</f>
        <v/>
      </c>
      <c r="AB232" s="7" t="str">
        <f>IFERROR(VLOOKUP($R232,N:$Q,4,0),"")</f>
        <v/>
      </c>
      <c r="AC232" s="7" t="str">
        <f>IFERROR(VLOOKUP($R232,O:$Q,3,0),"")</f>
        <v/>
      </c>
      <c r="AD232" s="7" t="str">
        <f>IFERROR(VLOOKUP($R232,P:$Q,2,0),"")</f>
        <v/>
      </c>
    </row>
    <row r="233" spans="1:30" x14ac:dyDescent="0.15">
      <c r="A233" s="9">
        <f>'AB Touchpoint System Workbook'!Z244</f>
        <v>43191</v>
      </c>
      <c r="B233" s="7">
        <f t="shared" si="6"/>
        <v>4</v>
      </c>
      <c r="C233" s="12" t="str">
        <f>IF('AB Touchpoint System Workbook'!J244="A",VLOOKUP($B233,Reference!$A$93:B$104,2,0),IF('AB Touchpoint System Workbook'!J244="b",VLOOKUP($B233,Reference!$A$93:C$104,3,0),""))</f>
        <v/>
      </c>
      <c r="D233" s="12" t="str">
        <f>IF('AB Touchpoint System Workbook'!J244="A",Q233&amp;C233,IF('AB Touchpoint System Workbook'!J244="b",Q233&amp;C233,""))</f>
        <v/>
      </c>
      <c r="E233" s="12" t="b">
        <f>IF(ISNUMBER(SEARCH(S$1,$D233)),MAX(E$1:E232)+1)</f>
        <v>0</v>
      </c>
      <c r="F233" s="12" t="b">
        <f>IF(ISNUMBER(SEARCH(T$1,$D233)),MAX(F$1:F232)+1)</f>
        <v>0</v>
      </c>
      <c r="G233" s="12" t="b">
        <f>IF(ISNUMBER(SEARCH(U$1,$D233)),MAX(G$1:G232)+1)</f>
        <v>0</v>
      </c>
      <c r="H233" s="12" t="b">
        <f>IF(ISNUMBER(SEARCH(V$1,$D233)),MAX(H$1:H232)+1)</f>
        <v>0</v>
      </c>
      <c r="I233" s="12" t="b">
        <f>IF(ISNUMBER(SEARCH(W$1,$D233)),MAX(I$1:I232)+1)</f>
        <v>0</v>
      </c>
      <c r="J233" s="12" t="b">
        <f>IF(ISNUMBER(SEARCH(X$1,$D233)),MAX(J$1:J232)+1)</f>
        <v>0</v>
      </c>
      <c r="K233" s="12" t="b">
        <f>IF(ISNUMBER(SEARCH(Y$1,$D233)),MAX(K$1:K232)+1)</f>
        <v>0</v>
      </c>
      <c r="L233" s="12" t="b">
        <f>IF(ISNUMBER(SEARCH(Z$1,$D233)),MAX(L$1:L232)+1)</f>
        <v>0</v>
      </c>
      <c r="M233" s="12" t="b">
        <f>IF(ISNUMBER(SEARCH(AA$1,$D233)),MAX(M$1:M232)+1)</f>
        <v>0</v>
      </c>
      <c r="N233" s="12" t="b">
        <f>IF(ISNUMBER(SEARCH(AB$1,$D233)),MAX(N$1:N232)+1)</f>
        <v>0</v>
      </c>
      <c r="O233" s="12" t="b">
        <f>IF(ISNUMBER(SEARCH(AC$1,$D233)),MAX(O$1:O232)+1)</f>
        <v>0</v>
      </c>
      <c r="P233" s="12" t="b">
        <f>IF(ISNUMBER(SEARCH(AD$1,$D233)),MAX(P$1:P232)+1)</f>
        <v>0</v>
      </c>
      <c r="Q233" s="12" t="str">
        <f>'AB Touchpoint System Workbook'!K244</f>
        <v>Client 232</v>
      </c>
      <c r="R233" s="13">
        <f t="shared" si="7"/>
        <v>232</v>
      </c>
      <c r="S233" s="7" t="str">
        <f>IFERROR(VLOOKUP($R233,E:$Q,13,0),"")</f>
        <v/>
      </c>
      <c r="T233" s="7" t="str">
        <f>IFERROR(VLOOKUP($R233,F:$Q,12,0),"")</f>
        <v/>
      </c>
      <c r="U233" s="7" t="str">
        <f>IFERROR(VLOOKUP($R233,G:$Q,11,0),"")</f>
        <v/>
      </c>
      <c r="V233" s="7" t="str">
        <f>IFERROR(VLOOKUP($R233,H:$Q,10,0),"")</f>
        <v/>
      </c>
      <c r="W233" s="7" t="str">
        <f>IFERROR(VLOOKUP($R233,I:$Q,9,0),"")</f>
        <v/>
      </c>
      <c r="X233" s="7" t="str">
        <f>IFERROR(VLOOKUP($R233,J:$Q,8,0),"")</f>
        <v/>
      </c>
      <c r="Y233" s="7" t="str">
        <f>IFERROR(VLOOKUP($R233,K:$Q,7,0),"")</f>
        <v/>
      </c>
      <c r="Z233" s="7" t="str">
        <f>IFERROR(VLOOKUP($R233,L:$Q,6,0),"")</f>
        <v/>
      </c>
      <c r="AA233" s="7" t="str">
        <f>IFERROR(VLOOKUP($R233,M:$Q,5,0),"")</f>
        <v/>
      </c>
      <c r="AB233" s="7" t="str">
        <f>IFERROR(VLOOKUP($R233,N:$Q,4,0),"")</f>
        <v/>
      </c>
      <c r="AC233" s="7" t="str">
        <f>IFERROR(VLOOKUP($R233,O:$Q,3,0),"")</f>
        <v/>
      </c>
      <c r="AD233" s="7" t="str">
        <f>IFERROR(VLOOKUP($R233,P:$Q,2,0),"")</f>
        <v/>
      </c>
    </row>
    <row r="234" spans="1:30" x14ac:dyDescent="0.15">
      <c r="A234" s="9">
        <f>'AB Touchpoint System Workbook'!Z245</f>
        <v>43221</v>
      </c>
      <c r="B234" s="7">
        <f t="shared" si="6"/>
        <v>5</v>
      </c>
      <c r="C234" s="12" t="str">
        <f>IF('AB Touchpoint System Workbook'!J245="A",VLOOKUP($B234,Reference!$A$93:B$104,2,0),IF('AB Touchpoint System Workbook'!J245="b",VLOOKUP($B234,Reference!$A$93:C$104,3,0),""))</f>
        <v/>
      </c>
      <c r="D234" s="12" t="str">
        <f>IF('AB Touchpoint System Workbook'!J245="A",Q234&amp;C234,IF('AB Touchpoint System Workbook'!J245="b",Q234&amp;C234,""))</f>
        <v/>
      </c>
      <c r="E234" s="12" t="b">
        <f>IF(ISNUMBER(SEARCH(S$1,$D234)),MAX(E$1:E233)+1)</f>
        <v>0</v>
      </c>
      <c r="F234" s="12" t="b">
        <f>IF(ISNUMBER(SEARCH(T$1,$D234)),MAX(F$1:F233)+1)</f>
        <v>0</v>
      </c>
      <c r="G234" s="12" t="b">
        <f>IF(ISNUMBER(SEARCH(U$1,$D234)),MAX(G$1:G233)+1)</f>
        <v>0</v>
      </c>
      <c r="H234" s="12" t="b">
        <f>IF(ISNUMBER(SEARCH(V$1,$D234)),MAX(H$1:H233)+1)</f>
        <v>0</v>
      </c>
      <c r="I234" s="12" t="b">
        <f>IF(ISNUMBER(SEARCH(W$1,$D234)),MAX(I$1:I233)+1)</f>
        <v>0</v>
      </c>
      <c r="J234" s="12" t="b">
        <f>IF(ISNUMBER(SEARCH(X$1,$D234)),MAX(J$1:J233)+1)</f>
        <v>0</v>
      </c>
      <c r="K234" s="12" t="b">
        <f>IF(ISNUMBER(SEARCH(Y$1,$D234)),MAX(K$1:K233)+1)</f>
        <v>0</v>
      </c>
      <c r="L234" s="12" t="b">
        <f>IF(ISNUMBER(SEARCH(Z$1,$D234)),MAX(L$1:L233)+1)</f>
        <v>0</v>
      </c>
      <c r="M234" s="12" t="b">
        <f>IF(ISNUMBER(SEARCH(AA$1,$D234)),MAX(M$1:M233)+1)</f>
        <v>0</v>
      </c>
      <c r="N234" s="12" t="b">
        <f>IF(ISNUMBER(SEARCH(AB$1,$D234)),MAX(N$1:N233)+1)</f>
        <v>0</v>
      </c>
      <c r="O234" s="12" t="b">
        <f>IF(ISNUMBER(SEARCH(AC$1,$D234)),MAX(O$1:O233)+1)</f>
        <v>0</v>
      </c>
      <c r="P234" s="12" t="b">
        <f>IF(ISNUMBER(SEARCH(AD$1,$D234)),MAX(P$1:P233)+1)</f>
        <v>0</v>
      </c>
      <c r="Q234" s="12" t="str">
        <f>'AB Touchpoint System Workbook'!K245</f>
        <v>Client 233</v>
      </c>
      <c r="R234" s="13">
        <f t="shared" si="7"/>
        <v>233</v>
      </c>
      <c r="S234" s="7" t="str">
        <f>IFERROR(VLOOKUP($R234,E:$Q,13,0),"")</f>
        <v/>
      </c>
      <c r="T234" s="7" t="str">
        <f>IFERROR(VLOOKUP($R234,F:$Q,12,0),"")</f>
        <v/>
      </c>
      <c r="U234" s="7" t="str">
        <f>IFERROR(VLOOKUP($R234,G:$Q,11,0),"")</f>
        <v/>
      </c>
      <c r="V234" s="7" t="str">
        <f>IFERROR(VLOOKUP($R234,H:$Q,10,0),"")</f>
        <v/>
      </c>
      <c r="W234" s="7" t="str">
        <f>IFERROR(VLOOKUP($R234,I:$Q,9,0),"")</f>
        <v/>
      </c>
      <c r="X234" s="7" t="str">
        <f>IFERROR(VLOOKUP($R234,J:$Q,8,0),"")</f>
        <v/>
      </c>
      <c r="Y234" s="7" t="str">
        <f>IFERROR(VLOOKUP($R234,K:$Q,7,0),"")</f>
        <v/>
      </c>
      <c r="Z234" s="7" t="str">
        <f>IFERROR(VLOOKUP($R234,L:$Q,6,0),"")</f>
        <v/>
      </c>
      <c r="AA234" s="7" t="str">
        <f>IFERROR(VLOOKUP($R234,M:$Q,5,0),"")</f>
        <v/>
      </c>
      <c r="AB234" s="7" t="str">
        <f>IFERROR(VLOOKUP($R234,N:$Q,4,0),"")</f>
        <v/>
      </c>
      <c r="AC234" s="7" t="str">
        <f>IFERROR(VLOOKUP($R234,O:$Q,3,0),"")</f>
        <v/>
      </c>
      <c r="AD234" s="7" t="str">
        <f>IFERROR(VLOOKUP($R234,P:$Q,2,0),"")</f>
        <v/>
      </c>
    </row>
    <row r="235" spans="1:30" x14ac:dyDescent="0.15">
      <c r="A235" s="9">
        <f>'AB Touchpoint System Workbook'!Z246</f>
        <v>43252</v>
      </c>
      <c r="B235" s="7">
        <f t="shared" si="6"/>
        <v>6</v>
      </c>
      <c r="C235" s="12" t="str">
        <f>IF('AB Touchpoint System Workbook'!J246="A",VLOOKUP($B235,Reference!$A$93:B$104,2,0),IF('AB Touchpoint System Workbook'!J246="b",VLOOKUP($B235,Reference!$A$93:C$104,3,0),""))</f>
        <v/>
      </c>
      <c r="D235" s="12" t="str">
        <f>IF('AB Touchpoint System Workbook'!J246="A",Q235&amp;C235,IF('AB Touchpoint System Workbook'!J246="b",Q235&amp;C235,""))</f>
        <v/>
      </c>
      <c r="E235" s="12" t="b">
        <f>IF(ISNUMBER(SEARCH(S$1,$D235)),MAX(E$1:E234)+1)</f>
        <v>0</v>
      </c>
      <c r="F235" s="12" t="b">
        <f>IF(ISNUMBER(SEARCH(T$1,$D235)),MAX(F$1:F234)+1)</f>
        <v>0</v>
      </c>
      <c r="G235" s="12" t="b">
        <f>IF(ISNUMBER(SEARCH(U$1,$D235)),MAX(G$1:G234)+1)</f>
        <v>0</v>
      </c>
      <c r="H235" s="12" t="b">
        <f>IF(ISNUMBER(SEARCH(V$1,$D235)),MAX(H$1:H234)+1)</f>
        <v>0</v>
      </c>
      <c r="I235" s="12" t="b">
        <f>IF(ISNUMBER(SEARCH(W$1,$D235)),MAX(I$1:I234)+1)</f>
        <v>0</v>
      </c>
      <c r="J235" s="12" t="b">
        <f>IF(ISNUMBER(SEARCH(X$1,$D235)),MAX(J$1:J234)+1)</f>
        <v>0</v>
      </c>
      <c r="K235" s="12" t="b">
        <f>IF(ISNUMBER(SEARCH(Y$1,$D235)),MAX(K$1:K234)+1)</f>
        <v>0</v>
      </c>
      <c r="L235" s="12" t="b">
        <f>IF(ISNUMBER(SEARCH(Z$1,$D235)),MAX(L$1:L234)+1)</f>
        <v>0</v>
      </c>
      <c r="M235" s="12" t="b">
        <f>IF(ISNUMBER(SEARCH(AA$1,$D235)),MAX(M$1:M234)+1)</f>
        <v>0</v>
      </c>
      <c r="N235" s="12" t="b">
        <f>IF(ISNUMBER(SEARCH(AB$1,$D235)),MAX(N$1:N234)+1)</f>
        <v>0</v>
      </c>
      <c r="O235" s="12" t="b">
        <f>IF(ISNUMBER(SEARCH(AC$1,$D235)),MAX(O$1:O234)+1)</f>
        <v>0</v>
      </c>
      <c r="P235" s="12" t="b">
        <f>IF(ISNUMBER(SEARCH(AD$1,$D235)),MAX(P$1:P234)+1)</f>
        <v>0</v>
      </c>
      <c r="Q235" s="12" t="str">
        <f>'AB Touchpoint System Workbook'!K246</f>
        <v>Client 234</v>
      </c>
      <c r="R235" s="13">
        <f t="shared" si="7"/>
        <v>234</v>
      </c>
      <c r="S235" s="7" t="str">
        <f>IFERROR(VLOOKUP($R235,E:$Q,13,0),"")</f>
        <v/>
      </c>
      <c r="T235" s="7" t="str">
        <f>IFERROR(VLOOKUP($R235,F:$Q,12,0),"")</f>
        <v/>
      </c>
      <c r="U235" s="7" t="str">
        <f>IFERROR(VLOOKUP($R235,G:$Q,11,0),"")</f>
        <v/>
      </c>
      <c r="V235" s="7" t="str">
        <f>IFERROR(VLOOKUP($R235,H:$Q,10,0),"")</f>
        <v/>
      </c>
      <c r="W235" s="7" t="str">
        <f>IFERROR(VLOOKUP($R235,I:$Q,9,0),"")</f>
        <v/>
      </c>
      <c r="X235" s="7" t="str">
        <f>IFERROR(VLOOKUP($R235,J:$Q,8,0),"")</f>
        <v/>
      </c>
      <c r="Y235" s="7" t="str">
        <f>IFERROR(VLOOKUP($R235,K:$Q,7,0),"")</f>
        <v/>
      </c>
      <c r="Z235" s="7" t="str">
        <f>IFERROR(VLOOKUP($R235,L:$Q,6,0),"")</f>
        <v/>
      </c>
      <c r="AA235" s="7" t="str">
        <f>IFERROR(VLOOKUP($R235,M:$Q,5,0),"")</f>
        <v/>
      </c>
      <c r="AB235" s="7" t="str">
        <f>IFERROR(VLOOKUP($R235,N:$Q,4,0),"")</f>
        <v/>
      </c>
      <c r="AC235" s="7" t="str">
        <f>IFERROR(VLOOKUP($R235,O:$Q,3,0),"")</f>
        <v/>
      </c>
      <c r="AD235" s="7" t="str">
        <f>IFERROR(VLOOKUP($R235,P:$Q,2,0),"")</f>
        <v/>
      </c>
    </row>
    <row r="236" spans="1:30" x14ac:dyDescent="0.15">
      <c r="A236" s="9">
        <f>'AB Touchpoint System Workbook'!Z247</f>
        <v>43282</v>
      </c>
      <c r="B236" s="7">
        <f t="shared" si="6"/>
        <v>7</v>
      </c>
      <c r="C236" s="12" t="str">
        <f>IF('AB Touchpoint System Workbook'!J247="A",VLOOKUP($B236,Reference!$A$93:B$104,2,0),IF('AB Touchpoint System Workbook'!J247="b",VLOOKUP($B236,Reference!$A$93:C$104,3,0),""))</f>
        <v/>
      </c>
      <c r="D236" s="12" t="str">
        <f>IF('AB Touchpoint System Workbook'!J247="A",Q236&amp;C236,IF('AB Touchpoint System Workbook'!J247="b",Q236&amp;C236,""))</f>
        <v/>
      </c>
      <c r="E236" s="12" t="b">
        <f>IF(ISNUMBER(SEARCH(S$1,$D236)),MAX(E$1:E235)+1)</f>
        <v>0</v>
      </c>
      <c r="F236" s="12" t="b">
        <f>IF(ISNUMBER(SEARCH(T$1,$D236)),MAX(F$1:F235)+1)</f>
        <v>0</v>
      </c>
      <c r="G236" s="12" t="b">
        <f>IF(ISNUMBER(SEARCH(U$1,$D236)),MAX(G$1:G235)+1)</f>
        <v>0</v>
      </c>
      <c r="H236" s="12" t="b">
        <f>IF(ISNUMBER(SEARCH(V$1,$D236)),MAX(H$1:H235)+1)</f>
        <v>0</v>
      </c>
      <c r="I236" s="12" t="b">
        <f>IF(ISNUMBER(SEARCH(W$1,$D236)),MAX(I$1:I235)+1)</f>
        <v>0</v>
      </c>
      <c r="J236" s="12" t="b">
        <f>IF(ISNUMBER(SEARCH(X$1,$D236)),MAX(J$1:J235)+1)</f>
        <v>0</v>
      </c>
      <c r="K236" s="12" t="b">
        <f>IF(ISNUMBER(SEARCH(Y$1,$D236)),MAX(K$1:K235)+1)</f>
        <v>0</v>
      </c>
      <c r="L236" s="12" t="b">
        <f>IF(ISNUMBER(SEARCH(Z$1,$D236)),MAX(L$1:L235)+1)</f>
        <v>0</v>
      </c>
      <c r="M236" s="12" t="b">
        <f>IF(ISNUMBER(SEARCH(AA$1,$D236)),MAX(M$1:M235)+1)</f>
        <v>0</v>
      </c>
      <c r="N236" s="12" t="b">
        <f>IF(ISNUMBER(SEARCH(AB$1,$D236)),MAX(N$1:N235)+1)</f>
        <v>0</v>
      </c>
      <c r="O236" s="12" t="b">
        <f>IF(ISNUMBER(SEARCH(AC$1,$D236)),MAX(O$1:O235)+1)</f>
        <v>0</v>
      </c>
      <c r="P236" s="12" t="b">
        <f>IF(ISNUMBER(SEARCH(AD$1,$D236)),MAX(P$1:P235)+1)</f>
        <v>0</v>
      </c>
      <c r="Q236" s="12" t="str">
        <f>'AB Touchpoint System Workbook'!K247</f>
        <v>Client 235</v>
      </c>
      <c r="R236" s="13">
        <f t="shared" si="7"/>
        <v>235</v>
      </c>
      <c r="S236" s="7" t="str">
        <f>IFERROR(VLOOKUP($R236,E:$Q,13,0),"")</f>
        <v/>
      </c>
      <c r="T236" s="7" t="str">
        <f>IFERROR(VLOOKUP($R236,F:$Q,12,0),"")</f>
        <v/>
      </c>
      <c r="U236" s="7" t="str">
        <f>IFERROR(VLOOKUP($R236,G:$Q,11,0),"")</f>
        <v/>
      </c>
      <c r="V236" s="7" t="str">
        <f>IFERROR(VLOOKUP($R236,H:$Q,10,0),"")</f>
        <v/>
      </c>
      <c r="W236" s="7" t="str">
        <f>IFERROR(VLOOKUP($R236,I:$Q,9,0),"")</f>
        <v/>
      </c>
      <c r="X236" s="7" t="str">
        <f>IFERROR(VLOOKUP($R236,J:$Q,8,0),"")</f>
        <v/>
      </c>
      <c r="Y236" s="7" t="str">
        <f>IFERROR(VLOOKUP($R236,K:$Q,7,0),"")</f>
        <v/>
      </c>
      <c r="Z236" s="7" t="str">
        <f>IFERROR(VLOOKUP($R236,L:$Q,6,0),"")</f>
        <v/>
      </c>
      <c r="AA236" s="7" t="str">
        <f>IFERROR(VLOOKUP($R236,M:$Q,5,0),"")</f>
        <v/>
      </c>
      <c r="AB236" s="7" t="str">
        <f>IFERROR(VLOOKUP($R236,N:$Q,4,0),"")</f>
        <v/>
      </c>
      <c r="AC236" s="7" t="str">
        <f>IFERROR(VLOOKUP($R236,O:$Q,3,0),"")</f>
        <v/>
      </c>
      <c r="AD236" s="7" t="str">
        <f>IFERROR(VLOOKUP($R236,P:$Q,2,0),"")</f>
        <v/>
      </c>
    </row>
    <row r="237" spans="1:30" x14ac:dyDescent="0.15">
      <c r="A237" s="9">
        <f>'AB Touchpoint System Workbook'!Z248</f>
        <v>43313</v>
      </c>
      <c r="B237" s="7">
        <f t="shared" si="6"/>
        <v>8</v>
      </c>
      <c r="C237" s="12" t="str">
        <f>IF('AB Touchpoint System Workbook'!J248="A",VLOOKUP($B237,Reference!$A$93:B$104,2,0),IF('AB Touchpoint System Workbook'!J248="b",VLOOKUP($B237,Reference!$A$93:C$104,3,0),""))</f>
        <v/>
      </c>
      <c r="D237" s="12" t="str">
        <f>IF('AB Touchpoint System Workbook'!J248="A",Q237&amp;C237,IF('AB Touchpoint System Workbook'!J248="b",Q237&amp;C237,""))</f>
        <v/>
      </c>
      <c r="E237" s="12" t="b">
        <f>IF(ISNUMBER(SEARCH(S$1,$D237)),MAX(E$1:E236)+1)</f>
        <v>0</v>
      </c>
      <c r="F237" s="12" t="b">
        <f>IF(ISNUMBER(SEARCH(T$1,$D237)),MAX(F$1:F236)+1)</f>
        <v>0</v>
      </c>
      <c r="G237" s="12" t="b">
        <f>IF(ISNUMBER(SEARCH(U$1,$D237)),MAX(G$1:G236)+1)</f>
        <v>0</v>
      </c>
      <c r="H237" s="12" t="b">
        <f>IF(ISNUMBER(SEARCH(V$1,$D237)),MAX(H$1:H236)+1)</f>
        <v>0</v>
      </c>
      <c r="I237" s="12" t="b">
        <f>IF(ISNUMBER(SEARCH(W$1,$D237)),MAX(I$1:I236)+1)</f>
        <v>0</v>
      </c>
      <c r="J237" s="12" t="b">
        <f>IF(ISNUMBER(SEARCH(X$1,$D237)),MAX(J$1:J236)+1)</f>
        <v>0</v>
      </c>
      <c r="K237" s="12" t="b">
        <f>IF(ISNUMBER(SEARCH(Y$1,$D237)),MAX(K$1:K236)+1)</f>
        <v>0</v>
      </c>
      <c r="L237" s="12" t="b">
        <f>IF(ISNUMBER(SEARCH(Z$1,$D237)),MAX(L$1:L236)+1)</f>
        <v>0</v>
      </c>
      <c r="M237" s="12" t="b">
        <f>IF(ISNUMBER(SEARCH(AA$1,$D237)),MAX(M$1:M236)+1)</f>
        <v>0</v>
      </c>
      <c r="N237" s="12" t="b">
        <f>IF(ISNUMBER(SEARCH(AB$1,$D237)),MAX(N$1:N236)+1)</f>
        <v>0</v>
      </c>
      <c r="O237" s="12" t="b">
        <f>IF(ISNUMBER(SEARCH(AC$1,$D237)),MAX(O$1:O236)+1)</f>
        <v>0</v>
      </c>
      <c r="P237" s="12" t="b">
        <f>IF(ISNUMBER(SEARCH(AD$1,$D237)),MAX(P$1:P236)+1)</f>
        <v>0</v>
      </c>
      <c r="Q237" s="12" t="str">
        <f>'AB Touchpoint System Workbook'!K248</f>
        <v>Client 236</v>
      </c>
      <c r="R237" s="13">
        <f t="shared" si="7"/>
        <v>236</v>
      </c>
      <c r="S237" s="7" t="str">
        <f>IFERROR(VLOOKUP($R237,E:$Q,13,0),"")</f>
        <v/>
      </c>
      <c r="T237" s="7" t="str">
        <f>IFERROR(VLOOKUP($R237,F:$Q,12,0),"")</f>
        <v/>
      </c>
      <c r="U237" s="7" t="str">
        <f>IFERROR(VLOOKUP($R237,G:$Q,11,0),"")</f>
        <v/>
      </c>
      <c r="V237" s="7" t="str">
        <f>IFERROR(VLOOKUP($R237,H:$Q,10,0),"")</f>
        <v/>
      </c>
      <c r="W237" s="7" t="str">
        <f>IFERROR(VLOOKUP($R237,I:$Q,9,0),"")</f>
        <v/>
      </c>
      <c r="X237" s="7" t="str">
        <f>IFERROR(VLOOKUP($R237,J:$Q,8,0),"")</f>
        <v/>
      </c>
      <c r="Y237" s="7" t="str">
        <f>IFERROR(VLOOKUP($R237,K:$Q,7,0),"")</f>
        <v/>
      </c>
      <c r="Z237" s="7" t="str">
        <f>IFERROR(VLOOKUP($R237,L:$Q,6,0),"")</f>
        <v/>
      </c>
      <c r="AA237" s="7" t="str">
        <f>IFERROR(VLOOKUP($R237,M:$Q,5,0),"")</f>
        <v/>
      </c>
      <c r="AB237" s="7" t="str">
        <f>IFERROR(VLOOKUP($R237,N:$Q,4,0),"")</f>
        <v/>
      </c>
      <c r="AC237" s="7" t="str">
        <f>IFERROR(VLOOKUP($R237,O:$Q,3,0),"")</f>
        <v/>
      </c>
      <c r="AD237" s="7" t="str">
        <f>IFERROR(VLOOKUP($R237,P:$Q,2,0),"")</f>
        <v/>
      </c>
    </row>
    <row r="238" spans="1:30" x14ac:dyDescent="0.15">
      <c r="A238" s="9">
        <f>'AB Touchpoint System Workbook'!Z249</f>
        <v>43344</v>
      </c>
      <c r="B238" s="7">
        <f t="shared" si="6"/>
        <v>9</v>
      </c>
      <c r="C238" s="12" t="str">
        <f>IF('AB Touchpoint System Workbook'!J249="A",VLOOKUP($B238,Reference!$A$93:B$104,2,0),IF('AB Touchpoint System Workbook'!J249="b",VLOOKUP($B238,Reference!$A$93:C$104,3,0),""))</f>
        <v/>
      </c>
      <c r="D238" s="12" t="str">
        <f>IF('AB Touchpoint System Workbook'!J249="A",Q238&amp;C238,IF('AB Touchpoint System Workbook'!J249="b",Q238&amp;C238,""))</f>
        <v/>
      </c>
      <c r="E238" s="12" t="b">
        <f>IF(ISNUMBER(SEARCH(S$1,$D238)),MAX(E$1:E237)+1)</f>
        <v>0</v>
      </c>
      <c r="F238" s="12" t="b">
        <f>IF(ISNUMBER(SEARCH(T$1,$D238)),MAX(F$1:F237)+1)</f>
        <v>0</v>
      </c>
      <c r="G238" s="12" t="b">
        <f>IF(ISNUMBER(SEARCH(U$1,$D238)),MAX(G$1:G237)+1)</f>
        <v>0</v>
      </c>
      <c r="H238" s="12" t="b">
        <f>IF(ISNUMBER(SEARCH(V$1,$D238)),MAX(H$1:H237)+1)</f>
        <v>0</v>
      </c>
      <c r="I238" s="12" t="b">
        <f>IF(ISNUMBER(SEARCH(W$1,$D238)),MAX(I$1:I237)+1)</f>
        <v>0</v>
      </c>
      <c r="J238" s="12" t="b">
        <f>IF(ISNUMBER(SEARCH(X$1,$D238)),MAX(J$1:J237)+1)</f>
        <v>0</v>
      </c>
      <c r="K238" s="12" t="b">
        <f>IF(ISNUMBER(SEARCH(Y$1,$D238)),MAX(K$1:K237)+1)</f>
        <v>0</v>
      </c>
      <c r="L238" s="12" t="b">
        <f>IF(ISNUMBER(SEARCH(Z$1,$D238)),MAX(L$1:L237)+1)</f>
        <v>0</v>
      </c>
      <c r="M238" s="12" t="b">
        <f>IF(ISNUMBER(SEARCH(AA$1,$D238)),MAX(M$1:M237)+1)</f>
        <v>0</v>
      </c>
      <c r="N238" s="12" t="b">
        <f>IF(ISNUMBER(SEARCH(AB$1,$D238)),MAX(N$1:N237)+1)</f>
        <v>0</v>
      </c>
      <c r="O238" s="12" t="b">
        <f>IF(ISNUMBER(SEARCH(AC$1,$D238)),MAX(O$1:O237)+1)</f>
        <v>0</v>
      </c>
      <c r="P238" s="12" t="b">
        <f>IF(ISNUMBER(SEARCH(AD$1,$D238)),MAX(P$1:P237)+1)</f>
        <v>0</v>
      </c>
      <c r="Q238" s="12" t="str">
        <f>'AB Touchpoint System Workbook'!K249</f>
        <v>Client 237</v>
      </c>
      <c r="R238" s="13">
        <f t="shared" si="7"/>
        <v>237</v>
      </c>
      <c r="S238" s="7" t="str">
        <f>IFERROR(VLOOKUP($R238,E:$Q,13,0),"")</f>
        <v/>
      </c>
      <c r="T238" s="7" t="str">
        <f>IFERROR(VLOOKUP($R238,F:$Q,12,0),"")</f>
        <v/>
      </c>
      <c r="U238" s="7" t="str">
        <f>IFERROR(VLOOKUP($R238,G:$Q,11,0),"")</f>
        <v/>
      </c>
      <c r="V238" s="7" t="str">
        <f>IFERROR(VLOOKUP($R238,H:$Q,10,0),"")</f>
        <v/>
      </c>
      <c r="W238" s="7" t="str">
        <f>IFERROR(VLOOKUP($R238,I:$Q,9,0),"")</f>
        <v/>
      </c>
      <c r="X238" s="7" t="str">
        <f>IFERROR(VLOOKUP($R238,J:$Q,8,0),"")</f>
        <v/>
      </c>
      <c r="Y238" s="7" t="str">
        <f>IFERROR(VLOOKUP($R238,K:$Q,7,0),"")</f>
        <v/>
      </c>
      <c r="Z238" s="7" t="str">
        <f>IFERROR(VLOOKUP($R238,L:$Q,6,0),"")</f>
        <v/>
      </c>
      <c r="AA238" s="7" t="str">
        <f>IFERROR(VLOOKUP($R238,M:$Q,5,0),"")</f>
        <v/>
      </c>
      <c r="AB238" s="7" t="str">
        <f>IFERROR(VLOOKUP($R238,N:$Q,4,0),"")</f>
        <v/>
      </c>
      <c r="AC238" s="7" t="str">
        <f>IFERROR(VLOOKUP($R238,O:$Q,3,0),"")</f>
        <v/>
      </c>
      <c r="AD238" s="7" t="str">
        <f>IFERROR(VLOOKUP($R238,P:$Q,2,0),"")</f>
        <v/>
      </c>
    </row>
    <row r="239" spans="1:30" x14ac:dyDescent="0.15">
      <c r="A239" s="9">
        <f>'AB Touchpoint System Workbook'!Z250</f>
        <v>43374</v>
      </c>
      <c r="B239" s="7">
        <f t="shared" si="6"/>
        <v>10</v>
      </c>
      <c r="C239" s="12" t="str">
        <f>IF('AB Touchpoint System Workbook'!J250="A",VLOOKUP($B239,Reference!$A$93:B$104,2,0),IF('AB Touchpoint System Workbook'!J250="b",VLOOKUP($B239,Reference!$A$93:C$104,3,0),""))</f>
        <v/>
      </c>
      <c r="D239" s="12" t="str">
        <f>IF('AB Touchpoint System Workbook'!J250="A",Q239&amp;C239,IF('AB Touchpoint System Workbook'!J250="b",Q239&amp;C239,""))</f>
        <v/>
      </c>
      <c r="E239" s="12" t="b">
        <f>IF(ISNUMBER(SEARCH(S$1,$D239)),MAX(E$1:E238)+1)</f>
        <v>0</v>
      </c>
      <c r="F239" s="12" t="b">
        <f>IF(ISNUMBER(SEARCH(T$1,$D239)),MAX(F$1:F238)+1)</f>
        <v>0</v>
      </c>
      <c r="G239" s="12" t="b">
        <f>IF(ISNUMBER(SEARCH(U$1,$D239)),MAX(G$1:G238)+1)</f>
        <v>0</v>
      </c>
      <c r="H239" s="12" t="b">
        <f>IF(ISNUMBER(SEARCH(V$1,$D239)),MAX(H$1:H238)+1)</f>
        <v>0</v>
      </c>
      <c r="I239" s="12" t="b">
        <f>IF(ISNUMBER(SEARCH(W$1,$D239)),MAX(I$1:I238)+1)</f>
        <v>0</v>
      </c>
      <c r="J239" s="12" t="b">
        <f>IF(ISNUMBER(SEARCH(X$1,$D239)),MAX(J$1:J238)+1)</f>
        <v>0</v>
      </c>
      <c r="K239" s="12" t="b">
        <f>IF(ISNUMBER(SEARCH(Y$1,$D239)),MAX(K$1:K238)+1)</f>
        <v>0</v>
      </c>
      <c r="L239" s="12" t="b">
        <f>IF(ISNUMBER(SEARCH(Z$1,$D239)),MAX(L$1:L238)+1)</f>
        <v>0</v>
      </c>
      <c r="M239" s="12" t="b">
        <f>IF(ISNUMBER(SEARCH(AA$1,$D239)),MAX(M$1:M238)+1)</f>
        <v>0</v>
      </c>
      <c r="N239" s="12" t="b">
        <f>IF(ISNUMBER(SEARCH(AB$1,$D239)),MAX(N$1:N238)+1)</f>
        <v>0</v>
      </c>
      <c r="O239" s="12" t="b">
        <f>IF(ISNUMBER(SEARCH(AC$1,$D239)),MAX(O$1:O238)+1)</f>
        <v>0</v>
      </c>
      <c r="P239" s="12" t="b">
        <f>IF(ISNUMBER(SEARCH(AD$1,$D239)),MAX(P$1:P238)+1)</f>
        <v>0</v>
      </c>
      <c r="Q239" s="12" t="str">
        <f>'AB Touchpoint System Workbook'!K250</f>
        <v>Client 238</v>
      </c>
      <c r="R239" s="13">
        <f t="shared" si="7"/>
        <v>238</v>
      </c>
      <c r="S239" s="7" t="str">
        <f>IFERROR(VLOOKUP($R239,E:$Q,13,0),"")</f>
        <v/>
      </c>
      <c r="T239" s="7" t="str">
        <f>IFERROR(VLOOKUP($R239,F:$Q,12,0),"")</f>
        <v/>
      </c>
      <c r="U239" s="7" t="str">
        <f>IFERROR(VLOOKUP($R239,G:$Q,11,0),"")</f>
        <v/>
      </c>
      <c r="V239" s="7" t="str">
        <f>IFERROR(VLOOKUP($R239,H:$Q,10,0),"")</f>
        <v/>
      </c>
      <c r="W239" s="7" t="str">
        <f>IFERROR(VLOOKUP($R239,I:$Q,9,0),"")</f>
        <v/>
      </c>
      <c r="X239" s="7" t="str">
        <f>IFERROR(VLOOKUP($R239,J:$Q,8,0),"")</f>
        <v/>
      </c>
      <c r="Y239" s="7" t="str">
        <f>IFERROR(VLOOKUP($R239,K:$Q,7,0),"")</f>
        <v/>
      </c>
      <c r="Z239" s="7" t="str">
        <f>IFERROR(VLOOKUP($R239,L:$Q,6,0),"")</f>
        <v/>
      </c>
      <c r="AA239" s="7" t="str">
        <f>IFERROR(VLOOKUP($R239,M:$Q,5,0),"")</f>
        <v/>
      </c>
      <c r="AB239" s="7" t="str">
        <f>IFERROR(VLOOKUP($R239,N:$Q,4,0),"")</f>
        <v/>
      </c>
      <c r="AC239" s="7" t="str">
        <f>IFERROR(VLOOKUP($R239,O:$Q,3,0),"")</f>
        <v/>
      </c>
      <c r="AD239" s="7" t="str">
        <f>IFERROR(VLOOKUP($R239,P:$Q,2,0),"")</f>
        <v/>
      </c>
    </row>
    <row r="240" spans="1:30" x14ac:dyDescent="0.15">
      <c r="A240" s="9">
        <f>'AB Touchpoint System Workbook'!Z251</f>
        <v>43405</v>
      </c>
      <c r="B240" s="7">
        <f t="shared" si="6"/>
        <v>11</v>
      </c>
      <c r="C240" s="12" t="str">
        <f>IF('AB Touchpoint System Workbook'!J251="A",VLOOKUP($B240,Reference!$A$93:B$104,2,0),IF('AB Touchpoint System Workbook'!J251="b",VLOOKUP($B240,Reference!$A$93:C$104,3,0),""))</f>
        <v/>
      </c>
      <c r="D240" s="12" t="str">
        <f>IF('AB Touchpoint System Workbook'!J251="A",Q240&amp;C240,IF('AB Touchpoint System Workbook'!J251="b",Q240&amp;C240,""))</f>
        <v/>
      </c>
      <c r="E240" s="12" t="b">
        <f>IF(ISNUMBER(SEARCH(S$1,$D240)),MAX(E$1:E239)+1)</f>
        <v>0</v>
      </c>
      <c r="F240" s="12" t="b">
        <f>IF(ISNUMBER(SEARCH(T$1,$D240)),MAX(F$1:F239)+1)</f>
        <v>0</v>
      </c>
      <c r="G240" s="12" t="b">
        <f>IF(ISNUMBER(SEARCH(U$1,$D240)),MAX(G$1:G239)+1)</f>
        <v>0</v>
      </c>
      <c r="H240" s="12" t="b">
        <f>IF(ISNUMBER(SEARCH(V$1,$D240)),MAX(H$1:H239)+1)</f>
        <v>0</v>
      </c>
      <c r="I240" s="12" t="b">
        <f>IF(ISNUMBER(SEARCH(W$1,$D240)),MAX(I$1:I239)+1)</f>
        <v>0</v>
      </c>
      <c r="J240" s="12" t="b">
        <f>IF(ISNUMBER(SEARCH(X$1,$D240)),MAX(J$1:J239)+1)</f>
        <v>0</v>
      </c>
      <c r="K240" s="12" t="b">
        <f>IF(ISNUMBER(SEARCH(Y$1,$D240)),MAX(K$1:K239)+1)</f>
        <v>0</v>
      </c>
      <c r="L240" s="12" t="b">
        <f>IF(ISNUMBER(SEARCH(Z$1,$D240)),MAX(L$1:L239)+1)</f>
        <v>0</v>
      </c>
      <c r="M240" s="12" t="b">
        <f>IF(ISNUMBER(SEARCH(AA$1,$D240)),MAX(M$1:M239)+1)</f>
        <v>0</v>
      </c>
      <c r="N240" s="12" t="b">
        <f>IF(ISNUMBER(SEARCH(AB$1,$D240)),MAX(N$1:N239)+1)</f>
        <v>0</v>
      </c>
      <c r="O240" s="12" t="b">
        <f>IF(ISNUMBER(SEARCH(AC$1,$D240)),MAX(O$1:O239)+1)</f>
        <v>0</v>
      </c>
      <c r="P240" s="12" t="b">
        <f>IF(ISNUMBER(SEARCH(AD$1,$D240)),MAX(P$1:P239)+1)</f>
        <v>0</v>
      </c>
      <c r="Q240" s="12" t="str">
        <f>'AB Touchpoint System Workbook'!K251</f>
        <v>Client 239</v>
      </c>
      <c r="R240" s="13">
        <f t="shared" si="7"/>
        <v>239</v>
      </c>
      <c r="S240" s="7" t="str">
        <f>IFERROR(VLOOKUP($R240,E:$Q,13,0),"")</f>
        <v/>
      </c>
      <c r="T240" s="7" t="str">
        <f>IFERROR(VLOOKUP($R240,F:$Q,12,0),"")</f>
        <v/>
      </c>
      <c r="U240" s="7" t="str">
        <f>IFERROR(VLOOKUP($R240,G:$Q,11,0),"")</f>
        <v/>
      </c>
      <c r="V240" s="7" t="str">
        <f>IFERROR(VLOOKUP($R240,H:$Q,10,0),"")</f>
        <v/>
      </c>
      <c r="W240" s="7" t="str">
        <f>IFERROR(VLOOKUP($R240,I:$Q,9,0),"")</f>
        <v/>
      </c>
      <c r="X240" s="7" t="str">
        <f>IFERROR(VLOOKUP($R240,J:$Q,8,0),"")</f>
        <v/>
      </c>
      <c r="Y240" s="7" t="str">
        <f>IFERROR(VLOOKUP($R240,K:$Q,7,0),"")</f>
        <v/>
      </c>
      <c r="Z240" s="7" t="str">
        <f>IFERROR(VLOOKUP($R240,L:$Q,6,0),"")</f>
        <v/>
      </c>
      <c r="AA240" s="7" t="str">
        <f>IFERROR(VLOOKUP($R240,M:$Q,5,0),"")</f>
        <v/>
      </c>
      <c r="AB240" s="7" t="str">
        <f>IFERROR(VLOOKUP($R240,N:$Q,4,0),"")</f>
        <v/>
      </c>
      <c r="AC240" s="7" t="str">
        <f>IFERROR(VLOOKUP($R240,O:$Q,3,0),"")</f>
        <v/>
      </c>
      <c r="AD240" s="7" t="str">
        <f>IFERROR(VLOOKUP($R240,P:$Q,2,0),"")</f>
        <v/>
      </c>
    </row>
    <row r="241" spans="1:30" x14ac:dyDescent="0.15">
      <c r="A241" s="9">
        <f>'AB Touchpoint System Workbook'!Z252</f>
        <v>43435</v>
      </c>
      <c r="B241" s="7">
        <f t="shared" si="6"/>
        <v>12</v>
      </c>
      <c r="C241" s="12" t="str">
        <f>IF('AB Touchpoint System Workbook'!J252="A",VLOOKUP($B241,Reference!$A$93:B$104,2,0),IF('AB Touchpoint System Workbook'!J252="b",VLOOKUP($B241,Reference!$A$93:C$104,3,0),""))</f>
        <v/>
      </c>
      <c r="D241" s="12" t="str">
        <f>IF('AB Touchpoint System Workbook'!J252="A",Q241&amp;C241,IF('AB Touchpoint System Workbook'!J252="b",Q241&amp;C241,""))</f>
        <v/>
      </c>
      <c r="E241" s="12" t="b">
        <f>IF(ISNUMBER(SEARCH(S$1,$D241)),MAX(E$1:E240)+1)</f>
        <v>0</v>
      </c>
      <c r="F241" s="12" t="b">
        <f>IF(ISNUMBER(SEARCH(T$1,$D241)),MAX(F$1:F240)+1)</f>
        <v>0</v>
      </c>
      <c r="G241" s="12" t="b">
        <f>IF(ISNUMBER(SEARCH(U$1,$D241)),MAX(G$1:G240)+1)</f>
        <v>0</v>
      </c>
      <c r="H241" s="12" t="b">
        <f>IF(ISNUMBER(SEARCH(V$1,$D241)),MAX(H$1:H240)+1)</f>
        <v>0</v>
      </c>
      <c r="I241" s="12" t="b">
        <f>IF(ISNUMBER(SEARCH(W$1,$D241)),MAX(I$1:I240)+1)</f>
        <v>0</v>
      </c>
      <c r="J241" s="12" t="b">
        <f>IF(ISNUMBER(SEARCH(X$1,$D241)),MAX(J$1:J240)+1)</f>
        <v>0</v>
      </c>
      <c r="K241" s="12" t="b">
        <f>IF(ISNUMBER(SEARCH(Y$1,$D241)),MAX(K$1:K240)+1)</f>
        <v>0</v>
      </c>
      <c r="L241" s="12" t="b">
        <f>IF(ISNUMBER(SEARCH(Z$1,$D241)),MAX(L$1:L240)+1)</f>
        <v>0</v>
      </c>
      <c r="M241" s="12" t="b">
        <f>IF(ISNUMBER(SEARCH(AA$1,$D241)),MAX(M$1:M240)+1)</f>
        <v>0</v>
      </c>
      <c r="N241" s="12" t="b">
        <f>IF(ISNUMBER(SEARCH(AB$1,$D241)),MAX(N$1:N240)+1)</f>
        <v>0</v>
      </c>
      <c r="O241" s="12" t="b">
        <f>IF(ISNUMBER(SEARCH(AC$1,$D241)),MAX(O$1:O240)+1)</f>
        <v>0</v>
      </c>
      <c r="P241" s="12" t="b">
        <f>IF(ISNUMBER(SEARCH(AD$1,$D241)),MAX(P$1:P240)+1)</f>
        <v>0</v>
      </c>
      <c r="Q241" s="12" t="str">
        <f>'AB Touchpoint System Workbook'!K252</f>
        <v>Client 240</v>
      </c>
      <c r="R241" s="13">
        <f t="shared" si="7"/>
        <v>240</v>
      </c>
      <c r="S241" s="7" t="str">
        <f>IFERROR(VLOOKUP($R241,E:$Q,13,0),"")</f>
        <v/>
      </c>
      <c r="T241" s="7" t="str">
        <f>IFERROR(VLOOKUP($R241,F:$Q,12,0),"")</f>
        <v/>
      </c>
      <c r="U241" s="7" t="str">
        <f>IFERROR(VLOOKUP($R241,G:$Q,11,0),"")</f>
        <v/>
      </c>
      <c r="V241" s="7" t="str">
        <f>IFERROR(VLOOKUP($R241,H:$Q,10,0),"")</f>
        <v/>
      </c>
      <c r="W241" s="7" t="str">
        <f>IFERROR(VLOOKUP($R241,I:$Q,9,0),"")</f>
        <v/>
      </c>
      <c r="X241" s="7" t="str">
        <f>IFERROR(VLOOKUP($R241,J:$Q,8,0),"")</f>
        <v/>
      </c>
      <c r="Y241" s="7" t="str">
        <f>IFERROR(VLOOKUP($R241,K:$Q,7,0),"")</f>
        <v/>
      </c>
      <c r="Z241" s="7" t="str">
        <f>IFERROR(VLOOKUP($R241,L:$Q,6,0),"")</f>
        <v/>
      </c>
      <c r="AA241" s="7" t="str">
        <f>IFERROR(VLOOKUP($R241,M:$Q,5,0),"")</f>
        <v/>
      </c>
      <c r="AB241" s="7" t="str">
        <f>IFERROR(VLOOKUP($R241,N:$Q,4,0),"")</f>
        <v/>
      </c>
      <c r="AC241" s="7" t="str">
        <f>IFERROR(VLOOKUP($R241,O:$Q,3,0),"")</f>
        <v/>
      </c>
      <c r="AD241" s="7" t="str">
        <f>IFERROR(VLOOKUP($R241,P:$Q,2,0),"")</f>
        <v/>
      </c>
    </row>
    <row r="242" spans="1:30" x14ac:dyDescent="0.15">
      <c r="A242" s="9">
        <f>'AB Touchpoint System Workbook'!Z253</f>
        <v>43101</v>
      </c>
      <c r="B242" s="7">
        <f t="shared" si="6"/>
        <v>1</v>
      </c>
      <c r="C242" s="12" t="str">
        <f>IF('AB Touchpoint System Workbook'!J253="A",VLOOKUP($B242,Reference!$A$93:B$104,2,0),IF('AB Touchpoint System Workbook'!J253="b",VLOOKUP($B242,Reference!$A$93:C$104,3,0),""))</f>
        <v/>
      </c>
      <c r="D242" s="12" t="str">
        <f>IF('AB Touchpoint System Workbook'!J253="A",Q242&amp;C242,IF('AB Touchpoint System Workbook'!J253="b",Q242&amp;C242,""))</f>
        <v/>
      </c>
      <c r="E242" s="12" t="b">
        <f>IF(ISNUMBER(SEARCH(S$1,$D242)),MAX(E$1:E241)+1)</f>
        <v>0</v>
      </c>
      <c r="F242" s="12" t="b">
        <f>IF(ISNUMBER(SEARCH(T$1,$D242)),MAX(F$1:F241)+1)</f>
        <v>0</v>
      </c>
      <c r="G242" s="12" t="b">
        <f>IF(ISNUMBER(SEARCH(U$1,$D242)),MAX(G$1:G241)+1)</f>
        <v>0</v>
      </c>
      <c r="H242" s="12" t="b">
        <f>IF(ISNUMBER(SEARCH(V$1,$D242)),MAX(H$1:H241)+1)</f>
        <v>0</v>
      </c>
      <c r="I242" s="12" t="b">
        <f>IF(ISNUMBER(SEARCH(W$1,$D242)),MAX(I$1:I241)+1)</f>
        <v>0</v>
      </c>
      <c r="J242" s="12" t="b">
        <f>IF(ISNUMBER(SEARCH(X$1,$D242)),MAX(J$1:J241)+1)</f>
        <v>0</v>
      </c>
      <c r="K242" s="12" t="b">
        <f>IF(ISNUMBER(SEARCH(Y$1,$D242)),MAX(K$1:K241)+1)</f>
        <v>0</v>
      </c>
      <c r="L242" s="12" t="b">
        <f>IF(ISNUMBER(SEARCH(Z$1,$D242)),MAX(L$1:L241)+1)</f>
        <v>0</v>
      </c>
      <c r="M242" s="12" t="b">
        <f>IF(ISNUMBER(SEARCH(AA$1,$D242)),MAX(M$1:M241)+1)</f>
        <v>0</v>
      </c>
      <c r="N242" s="12" t="b">
        <f>IF(ISNUMBER(SEARCH(AB$1,$D242)),MAX(N$1:N241)+1)</f>
        <v>0</v>
      </c>
      <c r="O242" s="12" t="b">
        <f>IF(ISNUMBER(SEARCH(AC$1,$D242)),MAX(O$1:O241)+1)</f>
        <v>0</v>
      </c>
      <c r="P242" s="12" t="b">
        <f>IF(ISNUMBER(SEARCH(AD$1,$D242)),MAX(P$1:P241)+1)</f>
        <v>0</v>
      </c>
      <c r="Q242" s="12" t="str">
        <f>'AB Touchpoint System Workbook'!K253</f>
        <v>Client 241</v>
      </c>
      <c r="R242" s="13">
        <f t="shared" si="7"/>
        <v>241</v>
      </c>
      <c r="S242" s="7" t="str">
        <f>IFERROR(VLOOKUP($R242,E:$Q,13,0),"")</f>
        <v/>
      </c>
      <c r="T242" s="7" t="str">
        <f>IFERROR(VLOOKUP($R242,F:$Q,12,0),"")</f>
        <v/>
      </c>
      <c r="U242" s="7" t="str">
        <f>IFERROR(VLOOKUP($R242,G:$Q,11,0),"")</f>
        <v/>
      </c>
      <c r="V242" s="7" t="str">
        <f>IFERROR(VLOOKUP($R242,H:$Q,10,0),"")</f>
        <v/>
      </c>
      <c r="W242" s="7" t="str">
        <f>IFERROR(VLOOKUP($R242,I:$Q,9,0),"")</f>
        <v/>
      </c>
      <c r="X242" s="7" t="str">
        <f>IFERROR(VLOOKUP($R242,J:$Q,8,0),"")</f>
        <v/>
      </c>
      <c r="Y242" s="7" t="str">
        <f>IFERROR(VLOOKUP($R242,K:$Q,7,0),"")</f>
        <v/>
      </c>
      <c r="Z242" s="7" t="str">
        <f>IFERROR(VLOOKUP($R242,L:$Q,6,0),"")</f>
        <v/>
      </c>
      <c r="AA242" s="7" t="str">
        <f>IFERROR(VLOOKUP($R242,M:$Q,5,0),"")</f>
        <v/>
      </c>
      <c r="AB242" s="7" t="str">
        <f>IFERROR(VLOOKUP($R242,N:$Q,4,0),"")</f>
        <v/>
      </c>
      <c r="AC242" s="7" t="str">
        <f>IFERROR(VLOOKUP($R242,O:$Q,3,0),"")</f>
        <v/>
      </c>
      <c r="AD242" s="7" t="str">
        <f>IFERROR(VLOOKUP($R242,P:$Q,2,0),"")</f>
        <v/>
      </c>
    </row>
    <row r="243" spans="1:30" x14ac:dyDescent="0.15">
      <c r="A243" s="9">
        <f>'AB Touchpoint System Workbook'!Z254</f>
        <v>43132</v>
      </c>
      <c r="B243" s="7">
        <f t="shared" si="6"/>
        <v>2</v>
      </c>
      <c r="C243" s="12" t="str">
        <f>IF('AB Touchpoint System Workbook'!J254="A",VLOOKUP($B243,Reference!$A$93:B$104,2,0),IF('AB Touchpoint System Workbook'!J254="b",VLOOKUP($B243,Reference!$A$93:C$104,3,0),""))</f>
        <v/>
      </c>
      <c r="D243" s="12" t="str">
        <f>IF('AB Touchpoint System Workbook'!J254="A",Q243&amp;C243,IF('AB Touchpoint System Workbook'!J254="b",Q243&amp;C243,""))</f>
        <v/>
      </c>
      <c r="E243" s="12" t="b">
        <f>IF(ISNUMBER(SEARCH(S$1,$D243)),MAX(E$1:E242)+1)</f>
        <v>0</v>
      </c>
      <c r="F243" s="12" t="b">
        <f>IF(ISNUMBER(SEARCH(T$1,$D243)),MAX(F$1:F242)+1)</f>
        <v>0</v>
      </c>
      <c r="G243" s="12" t="b">
        <f>IF(ISNUMBER(SEARCH(U$1,$D243)),MAX(G$1:G242)+1)</f>
        <v>0</v>
      </c>
      <c r="H243" s="12" t="b">
        <f>IF(ISNUMBER(SEARCH(V$1,$D243)),MAX(H$1:H242)+1)</f>
        <v>0</v>
      </c>
      <c r="I243" s="12" t="b">
        <f>IF(ISNUMBER(SEARCH(W$1,$D243)),MAX(I$1:I242)+1)</f>
        <v>0</v>
      </c>
      <c r="J243" s="12" t="b">
        <f>IF(ISNUMBER(SEARCH(X$1,$D243)),MAX(J$1:J242)+1)</f>
        <v>0</v>
      </c>
      <c r="K243" s="12" t="b">
        <f>IF(ISNUMBER(SEARCH(Y$1,$D243)),MAX(K$1:K242)+1)</f>
        <v>0</v>
      </c>
      <c r="L243" s="12" t="b">
        <f>IF(ISNUMBER(SEARCH(Z$1,$D243)),MAX(L$1:L242)+1)</f>
        <v>0</v>
      </c>
      <c r="M243" s="12" t="b">
        <f>IF(ISNUMBER(SEARCH(AA$1,$D243)),MAX(M$1:M242)+1)</f>
        <v>0</v>
      </c>
      <c r="N243" s="12" t="b">
        <f>IF(ISNUMBER(SEARCH(AB$1,$D243)),MAX(N$1:N242)+1)</f>
        <v>0</v>
      </c>
      <c r="O243" s="12" t="b">
        <f>IF(ISNUMBER(SEARCH(AC$1,$D243)),MAX(O$1:O242)+1)</f>
        <v>0</v>
      </c>
      <c r="P243" s="12" t="b">
        <f>IF(ISNUMBER(SEARCH(AD$1,$D243)),MAX(P$1:P242)+1)</f>
        <v>0</v>
      </c>
      <c r="Q243" s="12" t="str">
        <f>'AB Touchpoint System Workbook'!K254</f>
        <v>Client 242</v>
      </c>
      <c r="R243" s="13">
        <f t="shared" si="7"/>
        <v>242</v>
      </c>
      <c r="S243" s="7" t="str">
        <f>IFERROR(VLOOKUP($R243,E:$Q,13,0),"")</f>
        <v/>
      </c>
      <c r="T243" s="7" t="str">
        <f>IFERROR(VLOOKUP($R243,F:$Q,12,0),"")</f>
        <v/>
      </c>
      <c r="U243" s="7" t="str">
        <f>IFERROR(VLOOKUP($R243,G:$Q,11,0),"")</f>
        <v/>
      </c>
      <c r="V243" s="7" t="str">
        <f>IFERROR(VLOOKUP($R243,H:$Q,10,0),"")</f>
        <v/>
      </c>
      <c r="W243" s="7" t="str">
        <f>IFERROR(VLOOKUP($R243,I:$Q,9,0),"")</f>
        <v/>
      </c>
      <c r="X243" s="7" t="str">
        <f>IFERROR(VLOOKUP($R243,J:$Q,8,0),"")</f>
        <v/>
      </c>
      <c r="Y243" s="7" t="str">
        <f>IFERROR(VLOOKUP($R243,K:$Q,7,0),"")</f>
        <v/>
      </c>
      <c r="Z243" s="7" t="str">
        <f>IFERROR(VLOOKUP($R243,L:$Q,6,0),"")</f>
        <v/>
      </c>
      <c r="AA243" s="7" t="str">
        <f>IFERROR(VLOOKUP($R243,M:$Q,5,0),"")</f>
        <v/>
      </c>
      <c r="AB243" s="7" t="str">
        <f>IFERROR(VLOOKUP($R243,N:$Q,4,0),"")</f>
        <v/>
      </c>
      <c r="AC243" s="7" t="str">
        <f>IFERROR(VLOOKUP($R243,O:$Q,3,0),"")</f>
        <v/>
      </c>
      <c r="AD243" s="7" t="str">
        <f>IFERROR(VLOOKUP($R243,P:$Q,2,0),"")</f>
        <v/>
      </c>
    </row>
    <row r="244" spans="1:30" x14ac:dyDescent="0.15">
      <c r="A244" s="9">
        <f>'AB Touchpoint System Workbook'!Z255</f>
        <v>43160</v>
      </c>
      <c r="B244" s="7">
        <f t="shared" si="6"/>
        <v>3</v>
      </c>
      <c r="C244" s="12" t="str">
        <f>IF('AB Touchpoint System Workbook'!J255="A",VLOOKUP($B244,Reference!$A$93:B$104,2,0),IF('AB Touchpoint System Workbook'!J255="b",VLOOKUP($B244,Reference!$A$93:C$104,3,0),""))</f>
        <v/>
      </c>
      <c r="D244" s="12" t="str">
        <f>IF('AB Touchpoint System Workbook'!J255="A",Q244&amp;C244,IF('AB Touchpoint System Workbook'!J255="b",Q244&amp;C244,""))</f>
        <v/>
      </c>
      <c r="E244" s="12" t="b">
        <f>IF(ISNUMBER(SEARCH(S$1,$D244)),MAX(E$1:E243)+1)</f>
        <v>0</v>
      </c>
      <c r="F244" s="12" t="b">
        <f>IF(ISNUMBER(SEARCH(T$1,$D244)),MAX(F$1:F243)+1)</f>
        <v>0</v>
      </c>
      <c r="G244" s="12" t="b">
        <f>IF(ISNUMBER(SEARCH(U$1,$D244)),MAX(G$1:G243)+1)</f>
        <v>0</v>
      </c>
      <c r="H244" s="12" t="b">
        <f>IF(ISNUMBER(SEARCH(V$1,$D244)),MAX(H$1:H243)+1)</f>
        <v>0</v>
      </c>
      <c r="I244" s="12" t="b">
        <f>IF(ISNUMBER(SEARCH(W$1,$D244)),MAX(I$1:I243)+1)</f>
        <v>0</v>
      </c>
      <c r="J244" s="12" t="b">
        <f>IF(ISNUMBER(SEARCH(X$1,$D244)),MAX(J$1:J243)+1)</f>
        <v>0</v>
      </c>
      <c r="K244" s="12" t="b">
        <f>IF(ISNUMBER(SEARCH(Y$1,$D244)),MAX(K$1:K243)+1)</f>
        <v>0</v>
      </c>
      <c r="L244" s="12" t="b">
        <f>IF(ISNUMBER(SEARCH(Z$1,$D244)),MAX(L$1:L243)+1)</f>
        <v>0</v>
      </c>
      <c r="M244" s="12" t="b">
        <f>IF(ISNUMBER(SEARCH(AA$1,$D244)),MAX(M$1:M243)+1)</f>
        <v>0</v>
      </c>
      <c r="N244" s="12" t="b">
        <f>IF(ISNUMBER(SEARCH(AB$1,$D244)),MAX(N$1:N243)+1)</f>
        <v>0</v>
      </c>
      <c r="O244" s="12" t="b">
        <f>IF(ISNUMBER(SEARCH(AC$1,$D244)),MAX(O$1:O243)+1)</f>
        <v>0</v>
      </c>
      <c r="P244" s="12" t="b">
        <f>IF(ISNUMBER(SEARCH(AD$1,$D244)),MAX(P$1:P243)+1)</f>
        <v>0</v>
      </c>
      <c r="Q244" s="12" t="str">
        <f>'AB Touchpoint System Workbook'!K255</f>
        <v>Client 243</v>
      </c>
      <c r="R244" s="13">
        <f t="shared" si="7"/>
        <v>243</v>
      </c>
      <c r="S244" s="7" t="str">
        <f>IFERROR(VLOOKUP($R244,E:$Q,13,0),"")</f>
        <v/>
      </c>
      <c r="T244" s="7" t="str">
        <f>IFERROR(VLOOKUP($R244,F:$Q,12,0),"")</f>
        <v/>
      </c>
      <c r="U244" s="7" t="str">
        <f>IFERROR(VLOOKUP($R244,G:$Q,11,0),"")</f>
        <v/>
      </c>
      <c r="V244" s="7" t="str">
        <f>IFERROR(VLOOKUP($R244,H:$Q,10,0),"")</f>
        <v/>
      </c>
      <c r="W244" s="7" t="str">
        <f>IFERROR(VLOOKUP($R244,I:$Q,9,0),"")</f>
        <v/>
      </c>
      <c r="X244" s="7" t="str">
        <f>IFERROR(VLOOKUP($R244,J:$Q,8,0),"")</f>
        <v/>
      </c>
      <c r="Y244" s="7" t="str">
        <f>IFERROR(VLOOKUP($R244,K:$Q,7,0),"")</f>
        <v/>
      </c>
      <c r="Z244" s="7" t="str">
        <f>IFERROR(VLOOKUP($R244,L:$Q,6,0),"")</f>
        <v/>
      </c>
      <c r="AA244" s="7" t="str">
        <f>IFERROR(VLOOKUP($R244,M:$Q,5,0),"")</f>
        <v/>
      </c>
      <c r="AB244" s="7" t="str">
        <f>IFERROR(VLOOKUP($R244,N:$Q,4,0),"")</f>
        <v/>
      </c>
      <c r="AC244" s="7" t="str">
        <f>IFERROR(VLOOKUP($R244,O:$Q,3,0),"")</f>
        <v/>
      </c>
      <c r="AD244" s="7" t="str">
        <f>IFERROR(VLOOKUP($R244,P:$Q,2,0),"")</f>
        <v/>
      </c>
    </row>
    <row r="245" spans="1:30" x14ac:dyDescent="0.15">
      <c r="A245" s="9">
        <f>'AB Touchpoint System Workbook'!Z256</f>
        <v>43191</v>
      </c>
      <c r="B245" s="7">
        <f t="shared" si="6"/>
        <v>4</v>
      </c>
      <c r="C245" s="12" t="str">
        <f>IF('AB Touchpoint System Workbook'!J256="A",VLOOKUP($B245,Reference!$A$93:B$104,2,0),IF('AB Touchpoint System Workbook'!J256="b",VLOOKUP($B245,Reference!$A$93:C$104,3,0),""))</f>
        <v/>
      </c>
      <c r="D245" s="12" t="str">
        <f>IF('AB Touchpoint System Workbook'!J256="A",Q245&amp;C245,IF('AB Touchpoint System Workbook'!J256="b",Q245&amp;C245,""))</f>
        <v/>
      </c>
      <c r="E245" s="12" t="b">
        <f>IF(ISNUMBER(SEARCH(S$1,$D245)),MAX(E$1:E244)+1)</f>
        <v>0</v>
      </c>
      <c r="F245" s="12" t="b">
        <f>IF(ISNUMBER(SEARCH(T$1,$D245)),MAX(F$1:F244)+1)</f>
        <v>0</v>
      </c>
      <c r="G245" s="12" t="b">
        <f>IF(ISNUMBER(SEARCH(U$1,$D245)),MAX(G$1:G244)+1)</f>
        <v>0</v>
      </c>
      <c r="H245" s="12" t="b">
        <f>IF(ISNUMBER(SEARCH(V$1,$D245)),MAX(H$1:H244)+1)</f>
        <v>0</v>
      </c>
      <c r="I245" s="12" t="b">
        <f>IF(ISNUMBER(SEARCH(W$1,$D245)),MAX(I$1:I244)+1)</f>
        <v>0</v>
      </c>
      <c r="J245" s="12" t="b">
        <f>IF(ISNUMBER(SEARCH(X$1,$D245)),MAX(J$1:J244)+1)</f>
        <v>0</v>
      </c>
      <c r="K245" s="12" t="b">
        <f>IF(ISNUMBER(SEARCH(Y$1,$D245)),MAX(K$1:K244)+1)</f>
        <v>0</v>
      </c>
      <c r="L245" s="12" t="b">
        <f>IF(ISNUMBER(SEARCH(Z$1,$D245)),MAX(L$1:L244)+1)</f>
        <v>0</v>
      </c>
      <c r="M245" s="12" t="b">
        <f>IF(ISNUMBER(SEARCH(AA$1,$D245)),MAX(M$1:M244)+1)</f>
        <v>0</v>
      </c>
      <c r="N245" s="12" t="b">
        <f>IF(ISNUMBER(SEARCH(AB$1,$D245)),MAX(N$1:N244)+1)</f>
        <v>0</v>
      </c>
      <c r="O245" s="12" t="b">
        <f>IF(ISNUMBER(SEARCH(AC$1,$D245)),MAX(O$1:O244)+1)</f>
        <v>0</v>
      </c>
      <c r="P245" s="12" t="b">
        <f>IF(ISNUMBER(SEARCH(AD$1,$D245)),MAX(P$1:P244)+1)</f>
        <v>0</v>
      </c>
      <c r="Q245" s="12" t="str">
        <f>'AB Touchpoint System Workbook'!K256</f>
        <v>Client 244</v>
      </c>
      <c r="R245" s="13">
        <f t="shared" si="7"/>
        <v>244</v>
      </c>
      <c r="S245" s="7" t="str">
        <f>IFERROR(VLOOKUP($R245,E:$Q,13,0),"")</f>
        <v/>
      </c>
      <c r="T245" s="7" t="str">
        <f>IFERROR(VLOOKUP($R245,F:$Q,12,0),"")</f>
        <v/>
      </c>
      <c r="U245" s="7" t="str">
        <f>IFERROR(VLOOKUP($R245,G:$Q,11,0),"")</f>
        <v/>
      </c>
      <c r="V245" s="7" t="str">
        <f>IFERROR(VLOOKUP($R245,H:$Q,10,0),"")</f>
        <v/>
      </c>
      <c r="W245" s="7" t="str">
        <f>IFERROR(VLOOKUP($R245,I:$Q,9,0),"")</f>
        <v/>
      </c>
      <c r="X245" s="7" t="str">
        <f>IFERROR(VLOOKUP($R245,J:$Q,8,0),"")</f>
        <v/>
      </c>
      <c r="Y245" s="7" t="str">
        <f>IFERROR(VLOOKUP($R245,K:$Q,7,0),"")</f>
        <v/>
      </c>
      <c r="Z245" s="7" t="str">
        <f>IFERROR(VLOOKUP($R245,L:$Q,6,0),"")</f>
        <v/>
      </c>
      <c r="AA245" s="7" t="str">
        <f>IFERROR(VLOOKUP($R245,M:$Q,5,0),"")</f>
        <v/>
      </c>
      <c r="AB245" s="7" t="str">
        <f>IFERROR(VLOOKUP($R245,N:$Q,4,0),"")</f>
        <v/>
      </c>
      <c r="AC245" s="7" t="str">
        <f>IFERROR(VLOOKUP($R245,O:$Q,3,0),"")</f>
        <v/>
      </c>
      <c r="AD245" s="7" t="str">
        <f>IFERROR(VLOOKUP($R245,P:$Q,2,0),"")</f>
        <v/>
      </c>
    </row>
    <row r="246" spans="1:30" x14ac:dyDescent="0.15">
      <c r="A246" s="9">
        <f>'AB Touchpoint System Workbook'!Z257</f>
        <v>43221</v>
      </c>
      <c r="B246" s="7">
        <f t="shared" si="6"/>
        <v>5</v>
      </c>
      <c r="C246" s="12" t="str">
        <f>IF('AB Touchpoint System Workbook'!J257="A",VLOOKUP($B246,Reference!$A$93:B$104,2,0),IF('AB Touchpoint System Workbook'!J257="b",VLOOKUP($B246,Reference!$A$93:C$104,3,0),""))</f>
        <v/>
      </c>
      <c r="D246" s="12" t="str">
        <f>IF('AB Touchpoint System Workbook'!J257="A",Q246&amp;C246,IF('AB Touchpoint System Workbook'!J257="b",Q246&amp;C246,""))</f>
        <v/>
      </c>
      <c r="E246" s="12" t="b">
        <f>IF(ISNUMBER(SEARCH(S$1,$D246)),MAX(E$1:E245)+1)</f>
        <v>0</v>
      </c>
      <c r="F246" s="12" t="b">
        <f>IF(ISNUMBER(SEARCH(T$1,$D246)),MAX(F$1:F245)+1)</f>
        <v>0</v>
      </c>
      <c r="G246" s="12" t="b">
        <f>IF(ISNUMBER(SEARCH(U$1,$D246)),MAX(G$1:G245)+1)</f>
        <v>0</v>
      </c>
      <c r="H246" s="12" t="b">
        <f>IF(ISNUMBER(SEARCH(V$1,$D246)),MAX(H$1:H245)+1)</f>
        <v>0</v>
      </c>
      <c r="I246" s="12" t="b">
        <f>IF(ISNUMBER(SEARCH(W$1,$D246)),MAX(I$1:I245)+1)</f>
        <v>0</v>
      </c>
      <c r="J246" s="12" t="b">
        <f>IF(ISNUMBER(SEARCH(X$1,$D246)),MAX(J$1:J245)+1)</f>
        <v>0</v>
      </c>
      <c r="K246" s="12" t="b">
        <f>IF(ISNUMBER(SEARCH(Y$1,$D246)),MAX(K$1:K245)+1)</f>
        <v>0</v>
      </c>
      <c r="L246" s="12" t="b">
        <f>IF(ISNUMBER(SEARCH(Z$1,$D246)),MAX(L$1:L245)+1)</f>
        <v>0</v>
      </c>
      <c r="M246" s="12" t="b">
        <f>IF(ISNUMBER(SEARCH(AA$1,$D246)),MAX(M$1:M245)+1)</f>
        <v>0</v>
      </c>
      <c r="N246" s="12" t="b">
        <f>IF(ISNUMBER(SEARCH(AB$1,$D246)),MAX(N$1:N245)+1)</f>
        <v>0</v>
      </c>
      <c r="O246" s="12" t="b">
        <f>IF(ISNUMBER(SEARCH(AC$1,$D246)),MAX(O$1:O245)+1)</f>
        <v>0</v>
      </c>
      <c r="P246" s="12" t="b">
        <f>IF(ISNUMBER(SEARCH(AD$1,$D246)),MAX(P$1:P245)+1)</f>
        <v>0</v>
      </c>
      <c r="Q246" s="12" t="str">
        <f>'AB Touchpoint System Workbook'!K257</f>
        <v>Client 245</v>
      </c>
      <c r="R246" s="13">
        <f t="shared" si="7"/>
        <v>245</v>
      </c>
      <c r="S246" s="7" t="str">
        <f>IFERROR(VLOOKUP($R246,E:$Q,13,0),"")</f>
        <v/>
      </c>
      <c r="T246" s="7" t="str">
        <f>IFERROR(VLOOKUP($R246,F:$Q,12,0),"")</f>
        <v/>
      </c>
      <c r="U246" s="7" t="str">
        <f>IFERROR(VLOOKUP($R246,G:$Q,11,0),"")</f>
        <v/>
      </c>
      <c r="V246" s="7" t="str">
        <f>IFERROR(VLOOKUP($R246,H:$Q,10,0),"")</f>
        <v/>
      </c>
      <c r="W246" s="7" t="str">
        <f>IFERROR(VLOOKUP($R246,I:$Q,9,0),"")</f>
        <v/>
      </c>
      <c r="X246" s="7" t="str">
        <f>IFERROR(VLOOKUP($R246,J:$Q,8,0),"")</f>
        <v/>
      </c>
      <c r="Y246" s="7" t="str">
        <f>IFERROR(VLOOKUP($R246,K:$Q,7,0),"")</f>
        <v/>
      </c>
      <c r="Z246" s="7" t="str">
        <f>IFERROR(VLOOKUP($R246,L:$Q,6,0),"")</f>
        <v/>
      </c>
      <c r="AA246" s="7" t="str">
        <f>IFERROR(VLOOKUP($R246,M:$Q,5,0),"")</f>
        <v/>
      </c>
      <c r="AB246" s="7" t="str">
        <f>IFERROR(VLOOKUP($R246,N:$Q,4,0),"")</f>
        <v/>
      </c>
      <c r="AC246" s="7" t="str">
        <f>IFERROR(VLOOKUP($R246,O:$Q,3,0),"")</f>
        <v/>
      </c>
      <c r="AD246" s="7" t="str">
        <f>IFERROR(VLOOKUP($R246,P:$Q,2,0),"")</f>
        <v/>
      </c>
    </row>
    <row r="247" spans="1:30" x14ac:dyDescent="0.15">
      <c r="A247" s="9">
        <f>'AB Touchpoint System Workbook'!Z258</f>
        <v>43252</v>
      </c>
      <c r="B247" s="7">
        <f t="shared" si="6"/>
        <v>6</v>
      </c>
      <c r="C247" s="12" t="str">
        <f>IF('AB Touchpoint System Workbook'!J258="A",VLOOKUP($B247,Reference!$A$93:B$104,2,0),IF('AB Touchpoint System Workbook'!J258="b",VLOOKUP($B247,Reference!$A$93:C$104,3,0),""))</f>
        <v/>
      </c>
      <c r="D247" s="12" t="str">
        <f>IF('AB Touchpoint System Workbook'!J258="A",Q247&amp;C247,IF('AB Touchpoint System Workbook'!J258="b",Q247&amp;C247,""))</f>
        <v/>
      </c>
      <c r="E247" s="12" t="b">
        <f>IF(ISNUMBER(SEARCH(S$1,$D247)),MAX(E$1:E246)+1)</f>
        <v>0</v>
      </c>
      <c r="F247" s="12" t="b">
        <f>IF(ISNUMBER(SEARCH(T$1,$D247)),MAX(F$1:F246)+1)</f>
        <v>0</v>
      </c>
      <c r="G247" s="12" t="b">
        <f>IF(ISNUMBER(SEARCH(U$1,$D247)),MAX(G$1:G246)+1)</f>
        <v>0</v>
      </c>
      <c r="H247" s="12" t="b">
        <f>IF(ISNUMBER(SEARCH(V$1,$D247)),MAX(H$1:H246)+1)</f>
        <v>0</v>
      </c>
      <c r="I247" s="12" t="b">
        <f>IF(ISNUMBER(SEARCH(W$1,$D247)),MAX(I$1:I246)+1)</f>
        <v>0</v>
      </c>
      <c r="J247" s="12" t="b">
        <f>IF(ISNUMBER(SEARCH(X$1,$D247)),MAX(J$1:J246)+1)</f>
        <v>0</v>
      </c>
      <c r="K247" s="12" t="b">
        <f>IF(ISNUMBER(SEARCH(Y$1,$D247)),MAX(K$1:K246)+1)</f>
        <v>0</v>
      </c>
      <c r="L247" s="12" t="b">
        <f>IF(ISNUMBER(SEARCH(Z$1,$D247)),MAX(L$1:L246)+1)</f>
        <v>0</v>
      </c>
      <c r="M247" s="12" t="b">
        <f>IF(ISNUMBER(SEARCH(AA$1,$D247)),MAX(M$1:M246)+1)</f>
        <v>0</v>
      </c>
      <c r="N247" s="12" t="b">
        <f>IF(ISNUMBER(SEARCH(AB$1,$D247)),MAX(N$1:N246)+1)</f>
        <v>0</v>
      </c>
      <c r="O247" s="12" t="b">
        <f>IF(ISNUMBER(SEARCH(AC$1,$D247)),MAX(O$1:O246)+1)</f>
        <v>0</v>
      </c>
      <c r="P247" s="12" t="b">
        <f>IF(ISNUMBER(SEARCH(AD$1,$D247)),MAX(P$1:P246)+1)</f>
        <v>0</v>
      </c>
      <c r="Q247" s="12" t="str">
        <f>'AB Touchpoint System Workbook'!K258</f>
        <v>Client 246</v>
      </c>
      <c r="R247" s="13">
        <f t="shared" si="7"/>
        <v>246</v>
      </c>
      <c r="S247" s="7" t="str">
        <f>IFERROR(VLOOKUP($R247,E:$Q,13,0),"")</f>
        <v/>
      </c>
      <c r="T247" s="7" t="str">
        <f>IFERROR(VLOOKUP($R247,F:$Q,12,0),"")</f>
        <v/>
      </c>
      <c r="U247" s="7" t="str">
        <f>IFERROR(VLOOKUP($R247,G:$Q,11,0),"")</f>
        <v/>
      </c>
      <c r="V247" s="7" t="str">
        <f>IFERROR(VLOOKUP($R247,H:$Q,10,0),"")</f>
        <v/>
      </c>
      <c r="W247" s="7" t="str">
        <f>IFERROR(VLOOKUP($R247,I:$Q,9,0),"")</f>
        <v/>
      </c>
      <c r="X247" s="7" t="str">
        <f>IFERROR(VLOOKUP($R247,J:$Q,8,0),"")</f>
        <v/>
      </c>
      <c r="Y247" s="7" t="str">
        <f>IFERROR(VLOOKUP($R247,K:$Q,7,0),"")</f>
        <v/>
      </c>
      <c r="Z247" s="7" t="str">
        <f>IFERROR(VLOOKUP($R247,L:$Q,6,0),"")</f>
        <v/>
      </c>
      <c r="AA247" s="7" t="str">
        <f>IFERROR(VLOOKUP($R247,M:$Q,5,0),"")</f>
        <v/>
      </c>
      <c r="AB247" s="7" t="str">
        <f>IFERROR(VLOOKUP($R247,N:$Q,4,0),"")</f>
        <v/>
      </c>
      <c r="AC247" s="7" t="str">
        <f>IFERROR(VLOOKUP($R247,O:$Q,3,0),"")</f>
        <v/>
      </c>
      <c r="AD247" s="7" t="str">
        <f>IFERROR(VLOOKUP($R247,P:$Q,2,0),"")</f>
        <v/>
      </c>
    </row>
    <row r="248" spans="1:30" x14ac:dyDescent="0.15">
      <c r="A248" s="9">
        <f>'AB Touchpoint System Workbook'!Z259</f>
        <v>43282</v>
      </c>
      <c r="B248" s="7">
        <f t="shared" si="6"/>
        <v>7</v>
      </c>
      <c r="C248" s="12" t="str">
        <f>IF('AB Touchpoint System Workbook'!J259="A",VLOOKUP($B248,Reference!$A$93:B$104,2,0),IF('AB Touchpoint System Workbook'!J259="b",VLOOKUP($B248,Reference!$A$93:C$104,3,0),""))</f>
        <v/>
      </c>
      <c r="D248" s="12" t="str">
        <f>IF('AB Touchpoint System Workbook'!J259="A",Q248&amp;C248,IF('AB Touchpoint System Workbook'!J259="b",Q248&amp;C248,""))</f>
        <v/>
      </c>
      <c r="E248" s="12" t="b">
        <f>IF(ISNUMBER(SEARCH(S$1,$D248)),MAX(E$1:E247)+1)</f>
        <v>0</v>
      </c>
      <c r="F248" s="12" t="b">
        <f>IF(ISNUMBER(SEARCH(T$1,$D248)),MAX(F$1:F247)+1)</f>
        <v>0</v>
      </c>
      <c r="G248" s="12" t="b">
        <f>IF(ISNUMBER(SEARCH(U$1,$D248)),MAX(G$1:G247)+1)</f>
        <v>0</v>
      </c>
      <c r="H248" s="12" t="b">
        <f>IF(ISNUMBER(SEARCH(V$1,$D248)),MAX(H$1:H247)+1)</f>
        <v>0</v>
      </c>
      <c r="I248" s="12" t="b">
        <f>IF(ISNUMBER(SEARCH(W$1,$D248)),MAX(I$1:I247)+1)</f>
        <v>0</v>
      </c>
      <c r="J248" s="12" t="b">
        <f>IF(ISNUMBER(SEARCH(X$1,$D248)),MAX(J$1:J247)+1)</f>
        <v>0</v>
      </c>
      <c r="K248" s="12" t="b">
        <f>IF(ISNUMBER(SEARCH(Y$1,$D248)),MAX(K$1:K247)+1)</f>
        <v>0</v>
      </c>
      <c r="L248" s="12" t="b">
        <f>IF(ISNUMBER(SEARCH(Z$1,$D248)),MAX(L$1:L247)+1)</f>
        <v>0</v>
      </c>
      <c r="M248" s="12" t="b">
        <f>IF(ISNUMBER(SEARCH(AA$1,$D248)),MAX(M$1:M247)+1)</f>
        <v>0</v>
      </c>
      <c r="N248" s="12" t="b">
        <f>IF(ISNUMBER(SEARCH(AB$1,$D248)),MAX(N$1:N247)+1)</f>
        <v>0</v>
      </c>
      <c r="O248" s="12" t="b">
        <f>IF(ISNUMBER(SEARCH(AC$1,$D248)),MAX(O$1:O247)+1)</f>
        <v>0</v>
      </c>
      <c r="P248" s="12" t="b">
        <f>IF(ISNUMBER(SEARCH(AD$1,$D248)),MAX(P$1:P247)+1)</f>
        <v>0</v>
      </c>
      <c r="Q248" s="12" t="str">
        <f>'AB Touchpoint System Workbook'!K259</f>
        <v>Client 247</v>
      </c>
      <c r="R248" s="13">
        <f t="shared" si="7"/>
        <v>247</v>
      </c>
      <c r="S248" s="7" t="str">
        <f>IFERROR(VLOOKUP($R248,E:$Q,13,0),"")</f>
        <v/>
      </c>
      <c r="T248" s="7" t="str">
        <f>IFERROR(VLOOKUP($R248,F:$Q,12,0),"")</f>
        <v/>
      </c>
      <c r="U248" s="7" t="str">
        <f>IFERROR(VLOOKUP($R248,G:$Q,11,0),"")</f>
        <v/>
      </c>
      <c r="V248" s="7" t="str">
        <f>IFERROR(VLOOKUP($R248,H:$Q,10,0),"")</f>
        <v/>
      </c>
      <c r="W248" s="7" t="str">
        <f>IFERROR(VLOOKUP($R248,I:$Q,9,0),"")</f>
        <v/>
      </c>
      <c r="X248" s="7" t="str">
        <f>IFERROR(VLOOKUP($R248,J:$Q,8,0),"")</f>
        <v/>
      </c>
      <c r="Y248" s="7" t="str">
        <f>IFERROR(VLOOKUP($R248,K:$Q,7,0),"")</f>
        <v/>
      </c>
      <c r="Z248" s="7" t="str">
        <f>IFERROR(VLOOKUP($R248,L:$Q,6,0),"")</f>
        <v/>
      </c>
      <c r="AA248" s="7" t="str">
        <f>IFERROR(VLOOKUP($R248,M:$Q,5,0),"")</f>
        <v/>
      </c>
      <c r="AB248" s="7" t="str">
        <f>IFERROR(VLOOKUP($R248,N:$Q,4,0),"")</f>
        <v/>
      </c>
      <c r="AC248" s="7" t="str">
        <f>IFERROR(VLOOKUP($R248,O:$Q,3,0),"")</f>
        <v/>
      </c>
      <c r="AD248" s="7" t="str">
        <f>IFERROR(VLOOKUP($R248,P:$Q,2,0),"")</f>
        <v/>
      </c>
    </row>
    <row r="249" spans="1:30" x14ac:dyDescent="0.15">
      <c r="A249" s="9">
        <f>'AB Touchpoint System Workbook'!Z260</f>
        <v>43313</v>
      </c>
      <c r="B249" s="7">
        <f t="shared" si="6"/>
        <v>8</v>
      </c>
      <c r="C249" s="12" t="str">
        <f>IF('AB Touchpoint System Workbook'!J260="A",VLOOKUP($B249,Reference!$A$93:B$104,2,0),IF('AB Touchpoint System Workbook'!J260="b",VLOOKUP($B249,Reference!$A$93:C$104,3,0),""))</f>
        <v/>
      </c>
      <c r="D249" s="12" t="str">
        <f>IF('AB Touchpoint System Workbook'!J260="A",Q249&amp;C249,IF('AB Touchpoint System Workbook'!J260="b",Q249&amp;C249,""))</f>
        <v/>
      </c>
      <c r="E249" s="12" t="b">
        <f>IF(ISNUMBER(SEARCH(S$1,$D249)),MAX(E$1:E248)+1)</f>
        <v>0</v>
      </c>
      <c r="F249" s="12" t="b">
        <f>IF(ISNUMBER(SEARCH(T$1,$D249)),MAX(F$1:F248)+1)</f>
        <v>0</v>
      </c>
      <c r="G249" s="12" t="b">
        <f>IF(ISNUMBER(SEARCH(U$1,$D249)),MAX(G$1:G248)+1)</f>
        <v>0</v>
      </c>
      <c r="H249" s="12" t="b">
        <f>IF(ISNUMBER(SEARCH(V$1,$D249)),MAX(H$1:H248)+1)</f>
        <v>0</v>
      </c>
      <c r="I249" s="12" t="b">
        <f>IF(ISNUMBER(SEARCH(W$1,$D249)),MAX(I$1:I248)+1)</f>
        <v>0</v>
      </c>
      <c r="J249" s="12" t="b">
        <f>IF(ISNUMBER(SEARCH(X$1,$D249)),MAX(J$1:J248)+1)</f>
        <v>0</v>
      </c>
      <c r="K249" s="12" t="b">
        <f>IF(ISNUMBER(SEARCH(Y$1,$D249)),MAX(K$1:K248)+1)</f>
        <v>0</v>
      </c>
      <c r="L249" s="12" t="b">
        <f>IF(ISNUMBER(SEARCH(Z$1,$D249)),MAX(L$1:L248)+1)</f>
        <v>0</v>
      </c>
      <c r="M249" s="12" t="b">
        <f>IF(ISNUMBER(SEARCH(AA$1,$D249)),MAX(M$1:M248)+1)</f>
        <v>0</v>
      </c>
      <c r="N249" s="12" t="b">
        <f>IF(ISNUMBER(SEARCH(AB$1,$D249)),MAX(N$1:N248)+1)</f>
        <v>0</v>
      </c>
      <c r="O249" s="12" t="b">
        <f>IF(ISNUMBER(SEARCH(AC$1,$D249)),MAX(O$1:O248)+1)</f>
        <v>0</v>
      </c>
      <c r="P249" s="12" t="b">
        <f>IF(ISNUMBER(SEARCH(AD$1,$D249)),MAX(P$1:P248)+1)</f>
        <v>0</v>
      </c>
      <c r="Q249" s="12" t="str">
        <f>'AB Touchpoint System Workbook'!K260</f>
        <v>Client 248</v>
      </c>
      <c r="R249" s="13">
        <f t="shared" si="7"/>
        <v>248</v>
      </c>
      <c r="S249" s="7" t="str">
        <f>IFERROR(VLOOKUP($R249,E:$Q,13,0),"")</f>
        <v/>
      </c>
      <c r="T249" s="7" t="str">
        <f>IFERROR(VLOOKUP($R249,F:$Q,12,0),"")</f>
        <v/>
      </c>
      <c r="U249" s="7" t="str">
        <f>IFERROR(VLOOKUP($R249,G:$Q,11,0),"")</f>
        <v/>
      </c>
      <c r="V249" s="7" t="str">
        <f>IFERROR(VLOOKUP($R249,H:$Q,10,0),"")</f>
        <v/>
      </c>
      <c r="W249" s="7" t="str">
        <f>IFERROR(VLOOKUP($R249,I:$Q,9,0),"")</f>
        <v/>
      </c>
      <c r="X249" s="7" t="str">
        <f>IFERROR(VLOOKUP($R249,J:$Q,8,0),"")</f>
        <v/>
      </c>
      <c r="Y249" s="7" t="str">
        <f>IFERROR(VLOOKUP($R249,K:$Q,7,0),"")</f>
        <v/>
      </c>
      <c r="Z249" s="7" t="str">
        <f>IFERROR(VLOOKUP($R249,L:$Q,6,0),"")</f>
        <v/>
      </c>
      <c r="AA249" s="7" t="str">
        <f>IFERROR(VLOOKUP($R249,M:$Q,5,0),"")</f>
        <v/>
      </c>
      <c r="AB249" s="7" t="str">
        <f>IFERROR(VLOOKUP($R249,N:$Q,4,0),"")</f>
        <v/>
      </c>
      <c r="AC249" s="7" t="str">
        <f>IFERROR(VLOOKUP($R249,O:$Q,3,0),"")</f>
        <v/>
      </c>
      <c r="AD249" s="7" t="str">
        <f>IFERROR(VLOOKUP($R249,P:$Q,2,0),"")</f>
        <v/>
      </c>
    </row>
    <row r="250" spans="1:30" x14ac:dyDescent="0.15">
      <c r="A250" s="9">
        <f>'AB Touchpoint System Workbook'!Z261</f>
        <v>43344</v>
      </c>
      <c r="B250" s="7">
        <f t="shared" si="6"/>
        <v>9</v>
      </c>
      <c r="C250" s="12" t="str">
        <f>IF('AB Touchpoint System Workbook'!J261="A",VLOOKUP($B250,Reference!$A$93:B$104,2,0),IF('AB Touchpoint System Workbook'!J261="b",VLOOKUP($B250,Reference!$A$93:C$104,3,0),""))</f>
        <v/>
      </c>
      <c r="D250" s="12" t="str">
        <f>IF('AB Touchpoint System Workbook'!J261="A",Q250&amp;C250,IF('AB Touchpoint System Workbook'!J261="b",Q250&amp;C250,""))</f>
        <v/>
      </c>
      <c r="E250" s="12" t="b">
        <f>IF(ISNUMBER(SEARCH(S$1,$D250)),MAX(E$1:E249)+1)</f>
        <v>0</v>
      </c>
      <c r="F250" s="12" t="b">
        <f>IF(ISNUMBER(SEARCH(T$1,$D250)),MAX(F$1:F249)+1)</f>
        <v>0</v>
      </c>
      <c r="G250" s="12" t="b">
        <f>IF(ISNUMBER(SEARCH(U$1,$D250)),MAX(G$1:G249)+1)</f>
        <v>0</v>
      </c>
      <c r="H250" s="12" t="b">
        <f>IF(ISNUMBER(SEARCH(V$1,$D250)),MAX(H$1:H249)+1)</f>
        <v>0</v>
      </c>
      <c r="I250" s="12" t="b">
        <f>IF(ISNUMBER(SEARCH(W$1,$D250)),MAX(I$1:I249)+1)</f>
        <v>0</v>
      </c>
      <c r="J250" s="12" t="b">
        <f>IF(ISNUMBER(SEARCH(X$1,$D250)),MAX(J$1:J249)+1)</f>
        <v>0</v>
      </c>
      <c r="K250" s="12" t="b">
        <f>IF(ISNUMBER(SEARCH(Y$1,$D250)),MAX(K$1:K249)+1)</f>
        <v>0</v>
      </c>
      <c r="L250" s="12" t="b">
        <f>IF(ISNUMBER(SEARCH(Z$1,$D250)),MAX(L$1:L249)+1)</f>
        <v>0</v>
      </c>
      <c r="M250" s="12" t="b">
        <f>IF(ISNUMBER(SEARCH(AA$1,$D250)),MAX(M$1:M249)+1)</f>
        <v>0</v>
      </c>
      <c r="N250" s="12" t="b">
        <f>IF(ISNUMBER(SEARCH(AB$1,$D250)),MAX(N$1:N249)+1)</f>
        <v>0</v>
      </c>
      <c r="O250" s="12" t="b">
        <f>IF(ISNUMBER(SEARCH(AC$1,$D250)),MAX(O$1:O249)+1)</f>
        <v>0</v>
      </c>
      <c r="P250" s="12" t="b">
        <f>IF(ISNUMBER(SEARCH(AD$1,$D250)),MAX(P$1:P249)+1)</f>
        <v>0</v>
      </c>
      <c r="Q250" s="12" t="str">
        <f>'AB Touchpoint System Workbook'!K261</f>
        <v>Client 249</v>
      </c>
      <c r="R250" s="13">
        <f t="shared" si="7"/>
        <v>249</v>
      </c>
      <c r="S250" s="7" t="str">
        <f>IFERROR(VLOOKUP($R250,E:$Q,13,0),"")</f>
        <v/>
      </c>
      <c r="T250" s="7" t="str">
        <f>IFERROR(VLOOKUP($R250,F:$Q,12,0),"")</f>
        <v/>
      </c>
      <c r="U250" s="7" t="str">
        <f>IFERROR(VLOOKUP($R250,G:$Q,11,0),"")</f>
        <v/>
      </c>
      <c r="V250" s="7" t="str">
        <f>IFERROR(VLOOKUP($R250,H:$Q,10,0),"")</f>
        <v/>
      </c>
      <c r="W250" s="7" t="str">
        <f>IFERROR(VLOOKUP($R250,I:$Q,9,0),"")</f>
        <v/>
      </c>
      <c r="X250" s="7" t="str">
        <f>IFERROR(VLOOKUP($R250,J:$Q,8,0),"")</f>
        <v/>
      </c>
      <c r="Y250" s="7" t="str">
        <f>IFERROR(VLOOKUP($R250,K:$Q,7,0),"")</f>
        <v/>
      </c>
      <c r="Z250" s="7" t="str">
        <f>IFERROR(VLOOKUP($R250,L:$Q,6,0),"")</f>
        <v/>
      </c>
      <c r="AA250" s="7" t="str">
        <f>IFERROR(VLOOKUP($R250,M:$Q,5,0),"")</f>
        <v/>
      </c>
      <c r="AB250" s="7" t="str">
        <f>IFERROR(VLOOKUP($R250,N:$Q,4,0),"")</f>
        <v/>
      </c>
      <c r="AC250" s="7" t="str">
        <f>IFERROR(VLOOKUP($R250,O:$Q,3,0),"")</f>
        <v/>
      </c>
      <c r="AD250" s="7" t="str">
        <f>IFERROR(VLOOKUP($R250,P:$Q,2,0),"")</f>
        <v/>
      </c>
    </row>
    <row r="251" spans="1:30" x14ac:dyDescent="0.15">
      <c r="A251" s="9">
        <f>'AB Touchpoint System Workbook'!Z262</f>
        <v>43374</v>
      </c>
      <c r="B251" s="7">
        <f t="shared" si="6"/>
        <v>10</v>
      </c>
      <c r="C251" s="12" t="str">
        <f>IF('AB Touchpoint System Workbook'!J262="A",VLOOKUP($B251,Reference!$A$93:B$104,2,0),IF('AB Touchpoint System Workbook'!J262="b",VLOOKUP($B251,Reference!$A$93:C$104,3,0),""))</f>
        <v/>
      </c>
      <c r="D251" s="12" t="str">
        <f>IF('AB Touchpoint System Workbook'!J262="A",Q251&amp;C251,IF('AB Touchpoint System Workbook'!J262="b",Q251&amp;C251,""))</f>
        <v/>
      </c>
      <c r="E251" s="12" t="b">
        <f>IF(ISNUMBER(SEARCH(S$1,$D251)),MAX(E$1:E250)+1)</f>
        <v>0</v>
      </c>
      <c r="F251" s="12" t="b">
        <f>IF(ISNUMBER(SEARCH(T$1,$D251)),MAX(F$1:F250)+1)</f>
        <v>0</v>
      </c>
      <c r="G251" s="12" t="b">
        <f>IF(ISNUMBER(SEARCH(U$1,$D251)),MAX(G$1:G250)+1)</f>
        <v>0</v>
      </c>
      <c r="H251" s="12" t="b">
        <f>IF(ISNUMBER(SEARCH(V$1,$D251)),MAX(H$1:H250)+1)</f>
        <v>0</v>
      </c>
      <c r="I251" s="12" t="b">
        <f>IF(ISNUMBER(SEARCH(W$1,$D251)),MAX(I$1:I250)+1)</f>
        <v>0</v>
      </c>
      <c r="J251" s="12" t="b">
        <f>IF(ISNUMBER(SEARCH(X$1,$D251)),MAX(J$1:J250)+1)</f>
        <v>0</v>
      </c>
      <c r="K251" s="12" t="b">
        <f>IF(ISNUMBER(SEARCH(Y$1,$D251)),MAX(K$1:K250)+1)</f>
        <v>0</v>
      </c>
      <c r="L251" s="12" t="b">
        <f>IF(ISNUMBER(SEARCH(Z$1,$D251)),MAX(L$1:L250)+1)</f>
        <v>0</v>
      </c>
      <c r="M251" s="12" t="b">
        <f>IF(ISNUMBER(SEARCH(AA$1,$D251)),MAX(M$1:M250)+1)</f>
        <v>0</v>
      </c>
      <c r="N251" s="12" t="b">
        <f>IF(ISNUMBER(SEARCH(AB$1,$D251)),MAX(N$1:N250)+1)</f>
        <v>0</v>
      </c>
      <c r="O251" s="12" t="b">
        <f>IF(ISNUMBER(SEARCH(AC$1,$D251)),MAX(O$1:O250)+1)</f>
        <v>0</v>
      </c>
      <c r="P251" s="12" t="b">
        <f>IF(ISNUMBER(SEARCH(AD$1,$D251)),MAX(P$1:P250)+1)</f>
        <v>0</v>
      </c>
      <c r="Q251" s="12" t="str">
        <f>'AB Touchpoint System Workbook'!K262</f>
        <v>Client 250</v>
      </c>
      <c r="R251" s="13">
        <f t="shared" si="7"/>
        <v>250</v>
      </c>
      <c r="S251" s="7" t="str">
        <f>IFERROR(VLOOKUP($R251,E:$Q,13,0),"")</f>
        <v/>
      </c>
      <c r="T251" s="7" t="str">
        <f>IFERROR(VLOOKUP($R251,F:$Q,12,0),"")</f>
        <v/>
      </c>
      <c r="U251" s="7" t="str">
        <f>IFERROR(VLOOKUP($R251,G:$Q,11,0),"")</f>
        <v/>
      </c>
      <c r="V251" s="7" t="str">
        <f>IFERROR(VLOOKUP($R251,H:$Q,10,0),"")</f>
        <v/>
      </c>
      <c r="W251" s="7" t="str">
        <f>IFERROR(VLOOKUP($R251,I:$Q,9,0),"")</f>
        <v/>
      </c>
      <c r="X251" s="7" t="str">
        <f>IFERROR(VLOOKUP($R251,J:$Q,8,0),"")</f>
        <v/>
      </c>
      <c r="Y251" s="7" t="str">
        <f>IFERROR(VLOOKUP($R251,K:$Q,7,0),"")</f>
        <v/>
      </c>
      <c r="Z251" s="7" t="str">
        <f>IFERROR(VLOOKUP($R251,L:$Q,6,0),"")</f>
        <v/>
      </c>
      <c r="AA251" s="7" t="str">
        <f>IFERROR(VLOOKUP($R251,M:$Q,5,0),"")</f>
        <v/>
      </c>
      <c r="AB251" s="7" t="str">
        <f>IFERROR(VLOOKUP($R251,N:$Q,4,0),"")</f>
        <v/>
      </c>
      <c r="AC251" s="7" t="str">
        <f>IFERROR(VLOOKUP($R251,O:$Q,3,0),"")</f>
        <v/>
      </c>
      <c r="AD251" s="7" t="str">
        <f>IFERROR(VLOOKUP($R251,P:$Q,2,0),"")</f>
        <v/>
      </c>
    </row>
    <row r="252" spans="1:30" x14ac:dyDescent="0.15">
      <c r="A252" s="9">
        <f>'AB Touchpoint System Workbook'!Z263</f>
        <v>43405</v>
      </c>
      <c r="B252" s="7">
        <f t="shared" si="6"/>
        <v>11</v>
      </c>
      <c r="C252" s="12" t="str">
        <f>IF('AB Touchpoint System Workbook'!J263="A",VLOOKUP($B252,Reference!$A$93:B$104,2,0),IF('AB Touchpoint System Workbook'!J263="b",VLOOKUP($B252,Reference!$A$93:C$104,3,0),""))</f>
        <v/>
      </c>
      <c r="D252" s="12" t="str">
        <f>IF('AB Touchpoint System Workbook'!J263="A",Q252&amp;C252,IF('AB Touchpoint System Workbook'!J263="b",Q252&amp;C252,""))</f>
        <v/>
      </c>
      <c r="E252" s="12" t="b">
        <f>IF(ISNUMBER(SEARCH(S$1,$D252)),MAX(E$1:E251)+1)</f>
        <v>0</v>
      </c>
      <c r="F252" s="12" t="b">
        <f>IF(ISNUMBER(SEARCH(T$1,$D252)),MAX(F$1:F251)+1)</f>
        <v>0</v>
      </c>
      <c r="G252" s="12" t="b">
        <f>IF(ISNUMBER(SEARCH(U$1,$D252)),MAX(G$1:G251)+1)</f>
        <v>0</v>
      </c>
      <c r="H252" s="12" t="b">
        <f>IF(ISNUMBER(SEARCH(V$1,$D252)),MAX(H$1:H251)+1)</f>
        <v>0</v>
      </c>
      <c r="I252" s="12" t="b">
        <f>IF(ISNUMBER(SEARCH(W$1,$D252)),MAX(I$1:I251)+1)</f>
        <v>0</v>
      </c>
      <c r="J252" s="12" t="b">
        <f>IF(ISNUMBER(SEARCH(X$1,$D252)),MAX(J$1:J251)+1)</f>
        <v>0</v>
      </c>
      <c r="K252" s="12" t="b">
        <f>IF(ISNUMBER(SEARCH(Y$1,$D252)),MAX(K$1:K251)+1)</f>
        <v>0</v>
      </c>
      <c r="L252" s="12" t="b">
        <f>IF(ISNUMBER(SEARCH(Z$1,$D252)),MAX(L$1:L251)+1)</f>
        <v>0</v>
      </c>
      <c r="M252" s="12" t="b">
        <f>IF(ISNUMBER(SEARCH(AA$1,$D252)),MAX(M$1:M251)+1)</f>
        <v>0</v>
      </c>
      <c r="N252" s="12" t="b">
        <f>IF(ISNUMBER(SEARCH(AB$1,$D252)),MAX(N$1:N251)+1)</f>
        <v>0</v>
      </c>
      <c r="O252" s="12" t="b">
        <f>IF(ISNUMBER(SEARCH(AC$1,$D252)),MAX(O$1:O251)+1)</f>
        <v>0</v>
      </c>
      <c r="P252" s="12" t="b">
        <f>IF(ISNUMBER(SEARCH(AD$1,$D252)),MAX(P$1:P251)+1)</f>
        <v>0</v>
      </c>
      <c r="Q252" s="12" t="str">
        <f>'AB Touchpoint System Workbook'!K263</f>
        <v>Client 251</v>
      </c>
      <c r="R252" s="13">
        <f t="shared" si="7"/>
        <v>251</v>
      </c>
      <c r="S252" s="7" t="str">
        <f>IFERROR(VLOOKUP($R252,E:$Q,13,0),"")</f>
        <v/>
      </c>
      <c r="T252" s="7" t="str">
        <f>IFERROR(VLOOKUP($R252,F:$Q,12,0),"")</f>
        <v/>
      </c>
      <c r="U252" s="7" t="str">
        <f>IFERROR(VLOOKUP($R252,G:$Q,11,0),"")</f>
        <v/>
      </c>
      <c r="V252" s="7" t="str">
        <f>IFERROR(VLOOKUP($R252,H:$Q,10,0),"")</f>
        <v/>
      </c>
      <c r="W252" s="7" t="str">
        <f>IFERROR(VLOOKUP($R252,I:$Q,9,0),"")</f>
        <v/>
      </c>
      <c r="X252" s="7" t="str">
        <f>IFERROR(VLOOKUP($R252,J:$Q,8,0),"")</f>
        <v/>
      </c>
      <c r="Y252" s="7" t="str">
        <f>IFERROR(VLOOKUP($R252,K:$Q,7,0),"")</f>
        <v/>
      </c>
      <c r="Z252" s="7" t="str">
        <f>IFERROR(VLOOKUP($R252,L:$Q,6,0),"")</f>
        <v/>
      </c>
      <c r="AA252" s="7" t="str">
        <f>IFERROR(VLOOKUP($R252,M:$Q,5,0),"")</f>
        <v/>
      </c>
      <c r="AB252" s="7" t="str">
        <f>IFERROR(VLOOKUP($R252,N:$Q,4,0),"")</f>
        <v/>
      </c>
      <c r="AC252" s="7" t="str">
        <f>IFERROR(VLOOKUP($R252,O:$Q,3,0),"")</f>
        <v/>
      </c>
      <c r="AD252" s="7" t="str">
        <f>IFERROR(VLOOKUP($R252,P:$Q,2,0),"")</f>
        <v/>
      </c>
    </row>
    <row r="253" spans="1:30" x14ac:dyDescent="0.15">
      <c r="A253" s="9">
        <f>'AB Touchpoint System Workbook'!Z264</f>
        <v>43435</v>
      </c>
      <c r="B253" s="7">
        <f t="shared" si="6"/>
        <v>12</v>
      </c>
      <c r="C253" s="12" t="str">
        <f>IF('AB Touchpoint System Workbook'!J264="A",VLOOKUP($B253,Reference!$A$93:B$104,2,0),IF('AB Touchpoint System Workbook'!J264="b",VLOOKUP($B253,Reference!$A$93:C$104,3,0),""))</f>
        <v/>
      </c>
      <c r="D253" s="12" t="str">
        <f>IF('AB Touchpoint System Workbook'!J264="A",Q253&amp;C253,IF('AB Touchpoint System Workbook'!J264="b",Q253&amp;C253,""))</f>
        <v/>
      </c>
      <c r="E253" s="12" t="b">
        <f>IF(ISNUMBER(SEARCH(S$1,$D253)),MAX(E$1:E252)+1)</f>
        <v>0</v>
      </c>
      <c r="F253" s="12" t="b">
        <f>IF(ISNUMBER(SEARCH(T$1,$D253)),MAX(F$1:F252)+1)</f>
        <v>0</v>
      </c>
      <c r="G253" s="12" t="b">
        <f>IF(ISNUMBER(SEARCH(U$1,$D253)),MAX(G$1:G252)+1)</f>
        <v>0</v>
      </c>
      <c r="H253" s="12" t="b">
        <f>IF(ISNUMBER(SEARCH(V$1,$D253)),MAX(H$1:H252)+1)</f>
        <v>0</v>
      </c>
      <c r="I253" s="12" t="b">
        <f>IF(ISNUMBER(SEARCH(W$1,$D253)),MAX(I$1:I252)+1)</f>
        <v>0</v>
      </c>
      <c r="J253" s="12" t="b">
        <f>IF(ISNUMBER(SEARCH(X$1,$D253)),MAX(J$1:J252)+1)</f>
        <v>0</v>
      </c>
      <c r="K253" s="12" t="b">
        <f>IF(ISNUMBER(SEARCH(Y$1,$D253)),MAX(K$1:K252)+1)</f>
        <v>0</v>
      </c>
      <c r="L253" s="12" t="b">
        <f>IF(ISNUMBER(SEARCH(Z$1,$D253)),MAX(L$1:L252)+1)</f>
        <v>0</v>
      </c>
      <c r="M253" s="12" t="b">
        <f>IF(ISNUMBER(SEARCH(AA$1,$D253)),MAX(M$1:M252)+1)</f>
        <v>0</v>
      </c>
      <c r="N253" s="12" t="b">
        <f>IF(ISNUMBER(SEARCH(AB$1,$D253)),MAX(N$1:N252)+1)</f>
        <v>0</v>
      </c>
      <c r="O253" s="12" t="b">
        <f>IF(ISNUMBER(SEARCH(AC$1,$D253)),MAX(O$1:O252)+1)</f>
        <v>0</v>
      </c>
      <c r="P253" s="12" t="b">
        <f>IF(ISNUMBER(SEARCH(AD$1,$D253)),MAX(P$1:P252)+1)</f>
        <v>0</v>
      </c>
      <c r="Q253" s="12" t="str">
        <f>'AB Touchpoint System Workbook'!K264</f>
        <v>Client 252</v>
      </c>
      <c r="R253" s="13">
        <f t="shared" si="7"/>
        <v>252</v>
      </c>
      <c r="S253" s="7" t="str">
        <f>IFERROR(VLOOKUP($R253,E:$Q,13,0),"")</f>
        <v/>
      </c>
      <c r="T253" s="7" t="str">
        <f>IFERROR(VLOOKUP($R253,F:$Q,12,0),"")</f>
        <v/>
      </c>
      <c r="U253" s="7" t="str">
        <f>IFERROR(VLOOKUP($R253,G:$Q,11,0),"")</f>
        <v/>
      </c>
      <c r="V253" s="7" t="str">
        <f>IFERROR(VLOOKUP($R253,H:$Q,10,0),"")</f>
        <v/>
      </c>
      <c r="W253" s="7" t="str">
        <f>IFERROR(VLOOKUP($R253,I:$Q,9,0),"")</f>
        <v/>
      </c>
      <c r="X253" s="7" t="str">
        <f>IFERROR(VLOOKUP($R253,J:$Q,8,0),"")</f>
        <v/>
      </c>
      <c r="Y253" s="7" t="str">
        <f>IFERROR(VLOOKUP($R253,K:$Q,7,0),"")</f>
        <v/>
      </c>
      <c r="Z253" s="7" t="str">
        <f>IFERROR(VLOOKUP($R253,L:$Q,6,0),"")</f>
        <v/>
      </c>
      <c r="AA253" s="7" t="str">
        <f>IFERROR(VLOOKUP($R253,M:$Q,5,0),"")</f>
        <v/>
      </c>
      <c r="AB253" s="7" t="str">
        <f>IFERROR(VLOOKUP($R253,N:$Q,4,0),"")</f>
        <v/>
      </c>
      <c r="AC253" s="7" t="str">
        <f>IFERROR(VLOOKUP($R253,O:$Q,3,0),"")</f>
        <v/>
      </c>
      <c r="AD253" s="7" t="str">
        <f>IFERROR(VLOOKUP($R253,P:$Q,2,0),"")</f>
        <v/>
      </c>
    </row>
    <row r="254" spans="1:30" x14ac:dyDescent="0.15">
      <c r="A254" s="9">
        <f>'AB Touchpoint System Workbook'!Z265</f>
        <v>43101</v>
      </c>
      <c r="B254" s="7">
        <f t="shared" si="6"/>
        <v>1</v>
      </c>
      <c r="C254" s="12" t="str">
        <f>IF('AB Touchpoint System Workbook'!J265="A",VLOOKUP($B254,Reference!$A$93:B$104,2,0),IF('AB Touchpoint System Workbook'!J265="b",VLOOKUP($B254,Reference!$A$93:C$104,3,0),""))</f>
        <v/>
      </c>
      <c r="D254" s="12" t="str">
        <f>IF('AB Touchpoint System Workbook'!J265="A",Q254&amp;C254,IF('AB Touchpoint System Workbook'!J265="b",Q254&amp;C254,""))</f>
        <v/>
      </c>
      <c r="E254" s="12" t="b">
        <f>IF(ISNUMBER(SEARCH(S$1,$D254)),MAX(E$1:E253)+1)</f>
        <v>0</v>
      </c>
      <c r="F254" s="12" t="b">
        <f>IF(ISNUMBER(SEARCH(T$1,$D254)),MAX(F$1:F253)+1)</f>
        <v>0</v>
      </c>
      <c r="G254" s="12" t="b">
        <f>IF(ISNUMBER(SEARCH(U$1,$D254)),MAX(G$1:G253)+1)</f>
        <v>0</v>
      </c>
      <c r="H254" s="12" t="b">
        <f>IF(ISNUMBER(SEARCH(V$1,$D254)),MAX(H$1:H253)+1)</f>
        <v>0</v>
      </c>
      <c r="I254" s="12" t="b">
        <f>IF(ISNUMBER(SEARCH(W$1,$D254)),MAX(I$1:I253)+1)</f>
        <v>0</v>
      </c>
      <c r="J254" s="12" t="b">
        <f>IF(ISNUMBER(SEARCH(X$1,$D254)),MAX(J$1:J253)+1)</f>
        <v>0</v>
      </c>
      <c r="K254" s="12" t="b">
        <f>IF(ISNUMBER(SEARCH(Y$1,$D254)),MAX(K$1:K253)+1)</f>
        <v>0</v>
      </c>
      <c r="L254" s="12" t="b">
        <f>IF(ISNUMBER(SEARCH(Z$1,$D254)),MAX(L$1:L253)+1)</f>
        <v>0</v>
      </c>
      <c r="M254" s="12" t="b">
        <f>IF(ISNUMBER(SEARCH(AA$1,$D254)),MAX(M$1:M253)+1)</f>
        <v>0</v>
      </c>
      <c r="N254" s="12" t="b">
        <f>IF(ISNUMBER(SEARCH(AB$1,$D254)),MAX(N$1:N253)+1)</f>
        <v>0</v>
      </c>
      <c r="O254" s="12" t="b">
        <f>IF(ISNUMBER(SEARCH(AC$1,$D254)),MAX(O$1:O253)+1)</f>
        <v>0</v>
      </c>
      <c r="P254" s="12" t="b">
        <f>IF(ISNUMBER(SEARCH(AD$1,$D254)),MAX(P$1:P253)+1)</f>
        <v>0</v>
      </c>
      <c r="Q254" s="12" t="str">
        <f>'AB Touchpoint System Workbook'!K265</f>
        <v>Client 253</v>
      </c>
      <c r="R254" s="13">
        <f t="shared" si="7"/>
        <v>253</v>
      </c>
      <c r="S254" s="7" t="str">
        <f>IFERROR(VLOOKUP($R254,E:$Q,13,0),"")</f>
        <v/>
      </c>
      <c r="T254" s="7" t="str">
        <f>IFERROR(VLOOKUP($R254,F:$Q,12,0),"")</f>
        <v/>
      </c>
      <c r="U254" s="7" t="str">
        <f>IFERROR(VLOOKUP($R254,G:$Q,11,0),"")</f>
        <v/>
      </c>
      <c r="V254" s="7" t="str">
        <f>IFERROR(VLOOKUP($R254,H:$Q,10,0),"")</f>
        <v/>
      </c>
      <c r="W254" s="7" t="str">
        <f>IFERROR(VLOOKUP($R254,I:$Q,9,0),"")</f>
        <v/>
      </c>
      <c r="X254" s="7" t="str">
        <f>IFERROR(VLOOKUP($R254,J:$Q,8,0),"")</f>
        <v/>
      </c>
      <c r="Y254" s="7" t="str">
        <f>IFERROR(VLOOKUP($R254,K:$Q,7,0),"")</f>
        <v/>
      </c>
      <c r="Z254" s="7" t="str">
        <f>IFERROR(VLOOKUP($R254,L:$Q,6,0),"")</f>
        <v/>
      </c>
      <c r="AA254" s="7" t="str">
        <f>IFERROR(VLOOKUP($R254,M:$Q,5,0),"")</f>
        <v/>
      </c>
      <c r="AB254" s="7" t="str">
        <f>IFERROR(VLOOKUP($R254,N:$Q,4,0),"")</f>
        <v/>
      </c>
      <c r="AC254" s="7" t="str">
        <f>IFERROR(VLOOKUP($R254,O:$Q,3,0),"")</f>
        <v/>
      </c>
      <c r="AD254" s="7" t="str">
        <f>IFERROR(VLOOKUP($R254,P:$Q,2,0),"")</f>
        <v/>
      </c>
    </row>
    <row r="255" spans="1:30" x14ac:dyDescent="0.15">
      <c r="A255" s="9">
        <f>'AB Touchpoint System Workbook'!Z266</f>
        <v>43132</v>
      </c>
      <c r="B255" s="7">
        <f t="shared" si="6"/>
        <v>2</v>
      </c>
      <c r="C255" s="12" t="str">
        <f>IF('AB Touchpoint System Workbook'!J266="A",VLOOKUP($B255,Reference!$A$93:B$104,2,0),IF('AB Touchpoint System Workbook'!J266="b",VLOOKUP($B255,Reference!$A$93:C$104,3,0),""))</f>
        <v/>
      </c>
      <c r="D255" s="12" t="str">
        <f>IF('AB Touchpoint System Workbook'!J266="A",Q255&amp;C255,IF('AB Touchpoint System Workbook'!J266="b",Q255&amp;C255,""))</f>
        <v/>
      </c>
      <c r="E255" s="12" t="b">
        <f>IF(ISNUMBER(SEARCH(S$1,$D255)),MAX(E$1:E254)+1)</f>
        <v>0</v>
      </c>
      <c r="F255" s="12" t="b">
        <f>IF(ISNUMBER(SEARCH(T$1,$D255)),MAX(F$1:F254)+1)</f>
        <v>0</v>
      </c>
      <c r="G255" s="12" t="b">
        <f>IF(ISNUMBER(SEARCH(U$1,$D255)),MAX(G$1:G254)+1)</f>
        <v>0</v>
      </c>
      <c r="H255" s="12" t="b">
        <f>IF(ISNUMBER(SEARCH(V$1,$D255)),MAX(H$1:H254)+1)</f>
        <v>0</v>
      </c>
      <c r="I255" s="12" t="b">
        <f>IF(ISNUMBER(SEARCH(W$1,$D255)),MAX(I$1:I254)+1)</f>
        <v>0</v>
      </c>
      <c r="J255" s="12" t="b">
        <f>IF(ISNUMBER(SEARCH(X$1,$D255)),MAX(J$1:J254)+1)</f>
        <v>0</v>
      </c>
      <c r="K255" s="12" t="b">
        <f>IF(ISNUMBER(SEARCH(Y$1,$D255)),MAX(K$1:K254)+1)</f>
        <v>0</v>
      </c>
      <c r="L255" s="12" t="b">
        <f>IF(ISNUMBER(SEARCH(Z$1,$D255)),MAX(L$1:L254)+1)</f>
        <v>0</v>
      </c>
      <c r="M255" s="12" t="b">
        <f>IF(ISNUMBER(SEARCH(AA$1,$D255)),MAX(M$1:M254)+1)</f>
        <v>0</v>
      </c>
      <c r="N255" s="12" t="b">
        <f>IF(ISNUMBER(SEARCH(AB$1,$D255)),MAX(N$1:N254)+1)</f>
        <v>0</v>
      </c>
      <c r="O255" s="12" t="b">
        <f>IF(ISNUMBER(SEARCH(AC$1,$D255)),MAX(O$1:O254)+1)</f>
        <v>0</v>
      </c>
      <c r="P255" s="12" t="b">
        <f>IF(ISNUMBER(SEARCH(AD$1,$D255)),MAX(P$1:P254)+1)</f>
        <v>0</v>
      </c>
      <c r="Q255" s="12" t="str">
        <f>'AB Touchpoint System Workbook'!K266</f>
        <v>Client 254</v>
      </c>
      <c r="R255" s="13">
        <f t="shared" si="7"/>
        <v>254</v>
      </c>
      <c r="S255" s="7" t="str">
        <f>IFERROR(VLOOKUP($R255,E:$Q,13,0),"")</f>
        <v/>
      </c>
      <c r="T255" s="7" t="str">
        <f>IFERROR(VLOOKUP($R255,F:$Q,12,0),"")</f>
        <v/>
      </c>
      <c r="U255" s="7" t="str">
        <f>IFERROR(VLOOKUP($R255,G:$Q,11,0),"")</f>
        <v/>
      </c>
      <c r="V255" s="7" t="str">
        <f>IFERROR(VLOOKUP($R255,H:$Q,10,0),"")</f>
        <v/>
      </c>
      <c r="W255" s="7" t="str">
        <f>IFERROR(VLOOKUP($R255,I:$Q,9,0),"")</f>
        <v/>
      </c>
      <c r="X255" s="7" t="str">
        <f>IFERROR(VLOOKUP($R255,J:$Q,8,0),"")</f>
        <v/>
      </c>
      <c r="Y255" s="7" t="str">
        <f>IFERROR(VLOOKUP($R255,K:$Q,7,0),"")</f>
        <v/>
      </c>
      <c r="Z255" s="7" t="str">
        <f>IFERROR(VLOOKUP($R255,L:$Q,6,0),"")</f>
        <v/>
      </c>
      <c r="AA255" s="7" t="str">
        <f>IFERROR(VLOOKUP($R255,M:$Q,5,0),"")</f>
        <v/>
      </c>
      <c r="AB255" s="7" t="str">
        <f>IFERROR(VLOOKUP($R255,N:$Q,4,0),"")</f>
        <v/>
      </c>
      <c r="AC255" s="7" t="str">
        <f>IFERROR(VLOOKUP($R255,O:$Q,3,0),"")</f>
        <v/>
      </c>
      <c r="AD255" s="7" t="str">
        <f>IFERROR(VLOOKUP($R255,P:$Q,2,0),"")</f>
        <v/>
      </c>
    </row>
    <row r="256" spans="1:30" x14ac:dyDescent="0.15">
      <c r="A256" s="9">
        <f>'AB Touchpoint System Workbook'!Z267</f>
        <v>43160</v>
      </c>
      <c r="B256" s="7">
        <f t="shared" si="6"/>
        <v>3</v>
      </c>
      <c r="C256" s="12" t="str">
        <f>IF('AB Touchpoint System Workbook'!J267="A",VLOOKUP($B256,Reference!$A$93:B$104,2,0),IF('AB Touchpoint System Workbook'!J267="b",VLOOKUP($B256,Reference!$A$93:C$104,3,0),""))</f>
        <v/>
      </c>
      <c r="D256" s="12" t="str">
        <f>IF('AB Touchpoint System Workbook'!J267="A",Q256&amp;C256,IF('AB Touchpoint System Workbook'!J267="b",Q256&amp;C256,""))</f>
        <v/>
      </c>
      <c r="E256" s="12" t="b">
        <f>IF(ISNUMBER(SEARCH(S$1,$D256)),MAX(E$1:E255)+1)</f>
        <v>0</v>
      </c>
      <c r="F256" s="12" t="b">
        <f>IF(ISNUMBER(SEARCH(T$1,$D256)),MAX(F$1:F255)+1)</f>
        <v>0</v>
      </c>
      <c r="G256" s="12" t="b">
        <f>IF(ISNUMBER(SEARCH(U$1,$D256)),MAX(G$1:G255)+1)</f>
        <v>0</v>
      </c>
      <c r="H256" s="12" t="b">
        <f>IF(ISNUMBER(SEARCH(V$1,$D256)),MAX(H$1:H255)+1)</f>
        <v>0</v>
      </c>
      <c r="I256" s="12" t="b">
        <f>IF(ISNUMBER(SEARCH(W$1,$D256)),MAX(I$1:I255)+1)</f>
        <v>0</v>
      </c>
      <c r="J256" s="12" t="b">
        <f>IF(ISNUMBER(SEARCH(X$1,$D256)),MAX(J$1:J255)+1)</f>
        <v>0</v>
      </c>
      <c r="K256" s="12" t="b">
        <f>IF(ISNUMBER(SEARCH(Y$1,$D256)),MAX(K$1:K255)+1)</f>
        <v>0</v>
      </c>
      <c r="L256" s="12" t="b">
        <f>IF(ISNUMBER(SEARCH(Z$1,$D256)),MAX(L$1:L255)+1)</f>
        <v>0</v>
      </c>
      <c r="M256" s="12" t="b">
        <f>IF(ISNUMBER(SEARCH(AA$1,$D256)),MAX(M$1:M255)+1)</f>
        <v>0</v>
      </c>
      <c r="N256" s="12" t="b">
        <f>IF(ISNUMBER(SEARCH(AB$1,$D256)),MAX(N$1:N255)+1)</f>
        <v>0</v>
      </c>
      <c r="O256" s="12" t="b">
        <f>IF(ISNUMBER(SEARCH(AC$1,$D256)),MAX(O$1:O255)+1)</f>
        <v>0</v>
      </c>
      <c r="P256" s="12" t="b">
        <f>IF(ISNUMBER(SEARCH(AD$1,$D256)),MAX(P$1:P255)+1)</f>
        <v>0</v>
      </c>
      <c r="Q256" s="12" t="str">
        <f>'AB Touchpoint System Workbook'!K267</f>
        <v>Client 255</v>
      </c>
      <c r="R256" s="13">
        <f t="shared" si="7"/>
        <v>255</v>
      </c>
      <c r="S256" s="7" t="str">
        <f>IFERROR(VLOOKUP($R256,E:$Q,13,0),"")</f>
        <v/>
      </c>
      <c r="T256" s="7" t="str">
        <f>IFERROR(VLOOKUP($R256,F:$Q,12,0),"")</f>
        <v/>
      </c>
      <c r="U256" s="7" t="str">
        <f>IFERROR(VLOOKUP($R256,G:$Q,11,0),"")</f>
        <v/>
      </c>
      <c r="V256" s="7" t="str">
        <f>IFERROR(VLOOKUP($R256,H:$Q,10,0),"")</f>
        <v/>
      </c>
      <c r="W256" s="7" t="str">
        <f>IFERROR(VLOOKUP($R256,I:$Q,9,0),"")</f>
        <v/>
      </c>
      <c r="X256" s="7" t="str">
        <f>IFERROR(VLOOKUP($R256,J:$Q,8,0),"")</f>
        <v/>
      </c>
      <c r="Y256" s="7" t="str">
        <f>IFERROR(VLOOKUP($R256,K:$Q,7,0),"")</f>
        <v/>
      </c>
      <c r="Z256" s="7" t="str">
        <f>IFERROR(VLOOKUP($R256,L:$Q,6,0),"")</f>
        <v/>
      </c>
      <c r="AA256" s="7" t="str">
        <f>IFERROR(VLOOKUP($R256,M:$Q,5,0),"")</f>
        <v/>
      </c>
      <c r="AB256" s="7" t="str">
        <f>IFERROR(VLOOKUP($R256,N:$Q,4,0),"")</f>
        <v/>
      </c>
      <c r="AC256" s="7" t="str">
        <f>IFERROR(VLOOKUP($R256,O:$Q,3,0),"")</f>
        <v/>
      </c>
      <c r="AD256" s="7" t="str">
        <f>IFERROR(VLOOKUP($R256,P:$Q,2,0),"")</f>
        <v/>
      </c>
    </row>
    <row r="257" spans="1:30" x14ac:dyDescent="0.15">
      <c r="A257" s="9">
        <f>'AB Touchpoint System Workbook'!Z268</f>
        <v>43191</v>
      </c>
      <c r="B257" s="7">
        <f t="shared" si="6"/>
        <v>4</v>
      </c>
      <c r="C257" s="12" t="str">
        <f>IF('AB Touchpoint System Workbook'!J268="A",VLOOKUP($B257,Reference!$A$93:B$104,2,0),IF('AB Touchpoint System Workbook'!J268="b",VLOOKUP($B257,Reference!$A$93:C$104,3,0),""))</f>
        <v/>
      </c>
      <c r="D257" s="12" t="str">
        <f>IF('AB Touchpoint System Workbook'!J268="A",Q257&amp;C257,IF('AB Touchpoint System Workbook'!J268="b",Q257&amp;C257,""))</f>
        <v/>
      </c>
      <c r="E257" s="12" t="b">
        <f>IF(ISNUMBER(SEARCH(S$1,$D257)),MAX(E$1:E256)+1)</f>
        <v>0</v>
      </c>
      <c r="F257" s="12" t="b">
        <f>IF(ISNUMBER(SEARCH(T$1,$D257)),MAX(F$1:F256)+1)</f>
        <v>0</v>
      </c>
      <c r="G257" s="12" t="b">
        <f>IF(ISNUMBER(SEARCH(U$1,$D257)),MAX(G$1:G256)+1)</f>
        <v>0</v>
      </c>
      <c r="H257" s="12" t="b">
        <f>IF(ISNUMBER(SEARCH(V$1,$D257)),MAX(H$1:H256)+1)</f>
        <v>0</v>
      </c>
      <c r="I257" s="12" t="b">
        <f>IF(ISNUMBER(SEARCH(W$1,$D257)),MAX(I$1:I256)+1)</f>
        <v>0</v>
      </c>
      <c r="J257" s="12" t="b">
        <f>IF(ISNUMBER(SEARCH(X$1,$D257)),MAX(J$1:J256)+1)</f>
        <v>0</v>
      </c>
      <c r="K257" s="12" t="b">
        <f>IF(ISNUMBER(SEARCH(Y$1,$D257)),MAX(K$1:K256)+1)</f>
        <v>0</v>
      </c>
      <c r="L257" s="12" t="b">
        <f>IF(ISNUMBER(SEARCH(Z$1,$D257)),MAX(L$1:L256)+1)</f>
        <v>0</v>
      </c>
      <c r="M257" s="12" t="b">
        <f>IF(ISNUMBER(SEARCH(AA$1,$D257)),MAX(M$1:M256)+1)</f>
        <v>0</v>
      </c>
      <c r="N257" s="12" t="b">
        <f>IF(ISNUMBER(SEARCH(AB$1,$D257)),MAX(N$1:N256)+1)</f>
        <v>0</v>
      </c>
      <c r="O257" s="12" t="b">
        <f>IF(ISNUMBER(SEARCH(AC$1,$D257)),MAX(O$1:O256)+1)</f>
        <v>0</v>
      </c>
      <c r="P257" s="12" t="b">
        <f>IF(ISNUMBER(SEARCH(AD$1,$D257)),MAX(P$1:P256)+1)</f>
        <v>0</v>
      </c>
      <c r="Q257" s="12" t="str">
        <f>'AB Touchpoint System Workbook'!K268</f>
        <v>Client 256</v>
      </c>
      <c r="R257" s="13">
        <f t="shared" si="7"/>
        <v>256</v>
      </c>
      <c r="S257" s="7" t="str">
        <f>IFERROR(VLOOKUP($R257,E:$Q,13,0),"")</f>
        <v/>
      </c>
      <c r="T257" s="7" t="str">
        <f>IFERROR(VLOOKUP($R257,F:$Q,12,0),"")</f>
        <v/>
      </c>
      <c r="U257" s="7" t="str">
        <f>IFERROR(VLOOKUP($R257,G:$Q,11,0),"")</f>
        <v/>
      </c>
      <c r="V257" s="7" t="str">
        <f>IFERROR(VLOOKUP($R257,H:$Q,10,0),"")</f>
        <v/>
      </c>
      <c r="W257" s="7" t="str">
        <f>IFERROR(VLOOKUP($R257,I:$Q,9,0),"")</f>
        <v/>
      </c>
      <c r="X257" s="7" t="str">
        <f>IFERROR(VLOOKUP($R257,J:$Q,8,0),"")</f>
        <v/>
      </c>
      <c r="Y257" s="7" t="str">
        <f>IFERROR(VLOOKUP($R257,K:$Q,7,0),"")</f>
        <v/>
      </c>
      <c r="Z257" s="7" t="str">
        <f>IFERROR(VLOOKUP($R257,L:$Q,6,0),"")</f>
        <v/>
      </c>
      <c r="AA257" s="7" t="str">
        <f>IFERROR(VLOOKUP($R257,M:$Q,5,0),"")</f>
        <v/>
      </c>
      <c r="AB257" s="7" t="str">
        <f>IFERROR(VLOOKUP($R257,N:$Q,4,0),"")</f>
        <v/>
      </c>
      <c r="AC257" s="7" t="str">
        <f>IFERROR(VLOOKUP($R257,O:$Q,3,0),"")</f>
        <v/>
      </c>
      <c r="AD257" s="7" t="str">
        <f>IFERROR(VLOOKUP($R257,P:$Q,2,0),"")</f>
        <v/>
      </c>
    </row>
    <row r="258" spans="1:30" x14ac:dyDescent="0.15">
      <c r="A258" s="9">
        <f>'AB Touchpoint System Workbook'!Z269</f>
        <v>43221</v>
      </c>
      <c r="B258" s="7">
        <f t="shared" si="6"/>
        <v>5</v>
      </c>
      <c r="C258" s="12" t="str">
        <f>IF('AB Touchpoint System Workbook'!J269="A",VLOOKUP($B258,Reference!$A$93:B$104,2,0),IF('AB Touchpoint System Workbook'!J269="b",VLOOKUP($B258,Reference!$A$93:C$104,3,0),""))</f>
        <v/>
      </c>
      <c r="D258" s="12" t="str">
        <f>IF('AB Touchpoint System Workbook'!J269="A",Q258&amp;C258,IF('AB Touchpoint System Workbook'!J269="b",Q258&amp;C258,""))</f>
        <v/>
      </c>
      <c r="E258" s="12" t="b">
        <f>IF(ISNUMBER(SEARCH(S$1,$D258)),MAX(E$1:E257)+1)</f>
        <v>0</v>
      </c>
      <c r="F258" s="12" t="b">
        <f>IF(ISNUMBER(SEARCH(T$1,$D258)),MAX(F$1:F257)+1)</f>
        <v>0</v>
      </c>
      <c r="G258" s="12" t="b">
        <f>IF(ISNUMBER(SEARCH(U$1,$D258)),MAX(G$1:G257)+1)</f>
        <v>0</v>
      </c>
      <c r="H258" s="12" t="b">
        <f>IF(ISNUMBER(SEARCH(V$1,$D258)),MAX(H$1:H257)+1)</f>
        <v>0</v>
      </c>
      <c r="I258" s="12" t="b">
        <f>IF(ISNUMBER(SEARCH(W$1,$D258)),MAX(I$1:I257)+1)</f>
        <v>0</v>
      </c>
      <c r="J258" s="12" t="b">
        <f>IF(ISNUMBER(SEARCH(X$1,$D258)),MAX(J$1:J257)+1)</f>
        <v>0</v>
      </c>
      <c r="K258" s="12" t="b">
        <f>IF(ISNUMBER(SEARCH(Y$1,$D258)),MAX(K$1:K257)+1)</f>
        <v>0</v>
      </c>
      <c r="L258" s="12" t="b">
        <f>IF(ISNUMBER(SEARCH(Z$1,$D258)),MAX(L$1:L257)+1)</f>
        <v>0</v>
      </c>
      <c r="M258" s="12" t="b">
        <f>IF(ISNUMBER(SEARCH(AA$1,$D258)),MAX(M$1:M257)+1)</f>
        <v>0</v>
      </c>
      <c r="N258" s="12" t="b">
        <f>IF(ISNUMBER(SEARCH(AB$1,$D258)),MAX(N$1:N257)+1)</f>
        <v>0</v>
      </c>
      <c r="O258" s="12" t="b">
        <f>IF(ISNUMBER(SEARCH(AC$1,$D258)),MAX(O$1:O257)+1)</f>
        <v>0</v>
      </c>
      <c r="P258" s="12" t="b">
        <f>IF(ISNUMBER(SEARCH(AD$1,$D258)),MAX(P$1:P257)+1)</f>
        <v>0</v>
      </c>
      <c r="Q258" s="12" t="str">
        <f>'AB Touchpoint System Workbook'!K269</f>
        <v>Client 257</v>
      </c>
      <c r="R258" s="13">
        <f t="shared" si="7"/>
        <v>257</v>
      </c>
      <c r="S258" s="7" t="str">
        <f>IFERROR(VLOOKUP($R258,E:$Q,13,0),"")</f>
        <v/>
      </c>
      <c r="T258" s="7" t="str">
        <f>IFERROR(VLOOKUP($R258,F:$Q,12,0),"")</f>
        <v/>
      </c>
      <c r="U258" s="7" t="str">
        <f>IFERROR(VLOOKUP($R258,G:$Q,11,0),"")</f>
        <v/>
      </c>
      <c r="V258" s="7" t="str">
        <f>IFERROR(VLOOKUP($R258,H:$Q,10,0),"")</f>
        <v/>
      </c>
      <c r="W258" s="7" t="str">
        <f>IFERROR(VLOOKUP($R258,I:$Q,9,0),"")</f>
        <v/>
      </c>
      <c r="X258" s="7" t="str">
        <f>IFERROR(VLOOKUP($R258,J:$Q,8,0),"")</f>
        <v/>
      </c>
      <c r="Y258" s="7" t="str">
        <f>IFERROR(VLOOKUP($R258,K:$Q,7,0),"")</f>
        <v/>
      </c>
      <c r="Z258" s="7" t="str">
        <f>IFERROR(VLOOKUP($R258,L:$Q,6,0),"")</f>
        <v/>
      </c>
      <c r="AA258" s="7" t="str">
        <f>IFERROR(VLOOKUP($R258,M:$Q,5,0),"")</f>
        <v/>
      </c>
      <c r="AB258" s="7" t="str">
        <f>IFERROR(VLOOKUP($R258,N:$Q,4,0),"")</f>
        <v/>
      </c>
      <c r="AC258" s="7" t="str">
        <f>IFERROR(VLOOKUP($R258,O:$Q,3,0),"")</f>
        <v/>
      </c>
      <c r="AD258" s="7" t="str">
        <f>IFERROR(VLOOKUP($R258,P:$Q,2,0),"")</f>
        <v/>
      </c>
    </row>
    <row r="259" spans="1:30" x14ac:dyDescent="0.15">
      <c r="A259" s="9">
        <f>'AB Touchpoint System Workbook'!Z270</f>
        <v>43252</v>
      </c>
      <c r="B259" s="7">
        <f t="shared" ref="B259:B279" si="8">MONTH(A259)</f>
        <v>6</v>
      </c>
      <c r="C259" s="12" t="str">
        <f>IF('AB Touchpoint System Workbook'!J270="A",VLOOKUP($B259,Reference!$A$93:B$104,2,0),IF('AB Touchpoint System Workbook'!J270="b",VLOOKUP($B259,Reference!$A$93:C$104,3,0),""))</f>
        <v/>
      </c>
      <c r="D259" s="12" t="str">
        <f>IF('AB Touchpoint System Workbook'!J270="A",Q259&amp;C259,IF('AB Touchpoint System Workbook'!J270="b",Q259&amp;C259,""))</f>
        <v/>
      </c>
      <c r="E259" s="12" t="b">
        <f>IF(ISNUMBER(SEARCH(S$1,$D259)),MAX(E$1:E258)+1)</f>
        <v>0</v>
      </c>
      <c r="F259" s="12" t="b">
        <f>IF(ISNUMBER(SEARCH(T$1,$D259)),MAX(F$1:F258)+1)</f>
        <v>0</v>
      </c>
      <c r="G259" s="12" t="b">
        <f>IF(ISNUMBER(SEARCH(U$1,$D259)),MAX(G$1:G258)+1)</f>
        <v>0</v>
      </c>
      <c r="H259" s="12" t="b">
        <f>IF(ISNUMBER(SEARCH(V$1,$D259)),MAX(H$1:H258)+1)</f>
        <v>0</v>
      </c>
      <c r="I259" s="12" t="b">
        <f>IF(ISNUMBER(SEARCH(W$1,$D259)),MAX(I$1:I258)+1)</f>
        <v>0</v>
      </c>
      <c r="J259" s="12" t="b">
        <f>IF(ISNUMBER(SEARCH(X$1,$D259)),MAX(J$1:J258)+1)</f>
        <v>0</v>
      </c>
      <c r="K259" s="12" t="b">
        <f>IF(ISNUMBER(SEARCH(Y$1,$D259)),MAX(K$1:K258)+1)</f>
        <v>0</v>
      </c>
      <c r="L259" s="12" t="b">
        <f>IF(ISNUMBER(SEARCH(Z$1,$D259)),MAX(L$1:L258)+1)</f>
        <v>0</v>
      </c>
      <c r="M259" s="12" t="b">
        <f>IF(ISNUMBER(SEARCH(AA$1,$D259)),MAX(M$1:M258)+1)</f>
        <v>0</v>
      </c>
      <c r="N259" s="12" t="b">
        <f>IF(ISNUMBER(SEARCH(AB$1,$D259)),MAX(N$1:N258)+1)</f>
        <v>0</v>
      </c>
      <c r="O259" s="12" t="b">
        <f>IF(ISNUMBER(SEARCH(AC$1,$D259)),MAX(O$1:O258)+1)</f>
        <v>0</v>
      </c>
      <c r="P259" s="12" t="b">
        <f>IF(ISNUMBER(SEARCH(AD$1,$D259)),MAX(P$1:P258)+1)</f>
        <v>0</v>
      </c>
      <c r="Q259" s="12" t="str">
        <f>'AB Touchpoint System Workbook'!K270</f>
        <v>Client 258</v>
      </c>
      <c r="R259" s="13">
        <f t="shared" si="7"/>
        <v>258</v>
      </c>
      <c r="S259" s="7" t="str">
        <f>IFERROR(VLOOKUP($R259,E:$Q,13,0),"")</f>
        <v/>
      </c>
      <c r="T259" s="7" t="str">
        <f>IFERROR(VLOOKUP($R259,F:$Q,12,0),"")</f>
        <v/>
      </c>
      <c r="U259" s="7" t="str">
        <f>IFERROR(VLOOKUP($R259,G:$Q,11,0),"")</f>
        <v/>
      </c>
      <c r="V259" s="7" t="str">
        <f>IFERROR(VLOOKUP($R259,H:$Q,10,0),"")</f>
        <v/>
      </c>
      <c r="W259" s="7" t="str">
        <f>IFERROR(VLOOKUP($R259,I:$Q,9,0),"")</f>
        <v/>
      </c>
      <c r="X259" s="7" t="str">
        <f>IFERROR(VLOOKUP($R259,J:$Q,8,0),"")</f>
        <v/>
      </c>
      <c r="Y259" s="7" t="str">
        <f>IFERROR(VLOOKUP($R259,K:$Q,7,0),"")</f>
        <v/>
      </c>
      <c r="Z259" s="7" t="str">
        <f>IFERROR(VLOOKUP($R259,L:$Q,6,0),"")</f>
        <v/>
      </c>
      <c r="AA259" s="7" t="str">
        <f>IFERROR(VLOOKUP($R259,M:$Q,5,0),"")</f>
        <v/>
      </c>
      <c r="AB259" s="7" t="str">
        <f>IFERROR(VLOOKUP($R259,N:$Q,4,0),"")</f>
        <v/>
      </c>
      <c r="AC259" s="7" t="str">
        <f>IFERROR(VLOOKUP($R259,O:$Q,3,0),"")</f>
        <v/>
      </c>
      <c r="AD259" s="7" t="str">
        <f>IFERROR(VLOOKUP($R259,P:$Q,2,0),"")</f>
        <v/>
      </c>
    </row>
    <row r="260" spans="1:30" x14ac:dyDescent="0.15">
      <c r="A260" s="9">
        <f>'AB Touchpoint System Workbook'!Z271</f>
        <v>43282</v>
      </c>
      <c r="B260" s="7">
        <f t="shared" si="8"/>
        <v>7</v>
      </c>
      <c r="C260" s="12" t="str">
        <f>IF('AB Touchpoint System Workbook'!J271="A",VLOOKUP($B260,Reference!$A$93:B$104,2,0),IF('AB Touchpoint System Workbook'!J271="b",VLOOKUP($B260,Reference!$A$93:C$104,3,0),""))</f>
        <v/>
      </c>
      <c r="D260" s="12" t="str">
        <f>IF('AB Touchpoint System Workbook'!J271="A",Q260&amp;C260,IF('AB Touchpoint System Workbook'!J271="b",Q260&amp;C260,""))</f>
        <v/>
      </c>
      <c r="E260" s="12" t="b">
        <f>IF(ISNUMBER(SEARCH(S$1,$D260)),MAX(E$1:E259)+1)</f>
        <v>0</v>
      </c>
      <c r="F260" s="12" t="b">
        <f>IF(ISNUMBER(SEARCH(T$1,$D260)),MAX(F$1:F259)+1)</f>
        <v>0</v>
      </c>
      <c r="G260" s="12" t="b">
        <f>IF(ISNUMBER(SEARCH(U$1,$D260)),MAX(G$1:G259)+1)</f>
        <v>0</v>
      </c>
      <c r="H260" s="12" t="b">
        <f>IF(ISNUMBER(SEARCH(V$1,$D260)),MAX(H$1:H259)+1)</f>
        <v>0</v>
      </c>
      <c r="I260" s="12" t="b">
        <f>IF(ISNUMBER(SEARCH(W$1,$D260)),MAX(I$1:I259)+1)</f>
        <v>0</v>
      </c>
      <c r="J260" s="12" t="b">
        <f>IF(ISNUMBER(SEARCH(X$1,$D260)),MAX(J$1:J259)+1)</f>
        <v>0</v>
      </c>
      <c r="K260" s="12" t="b">
        <f>IF(ISNUMBER(SEARCH(Y$1,$D260)),MAX(K$1:K259)+1)</f>
        <v>0</v>
      </c>
      <c r="L260" s="12" t="b">
        <f>IF(ISNUMBER(SEARCH(Z$1,$D260)),MAX(L$1:L259)+1)</f>
        <v>0</v>
      </c>
      <c r="M260" s="12" t="b">
        <f>IF(ISNUMBER(SEARCH(AA$1,$D260)),MAX(M$1:M259)+1)</f>
        <v>0</v>
      </c>
      <c r="N260" s="12" t="b">
        <f>IF(ISNUMBER(SEARCH(AB$1,$D260)),MAX(N$1:N259)+1)</f>
        <v>0</v>
      </c>
      <c r="O260" s="12" t="b">
        <f>IF(ISNUMBER(SEARCH(AC$1,$D260)),MAX(O$1:O259)+1)</f>
        <v>0</v>
      </c>
      <c r="P260" s="12" t="b">
        <f>IF(ISNUMBER(SEARCH(AD$1,$D260)),MAX(P$1:P259)+1)</f>
        <v>0</v>
      </c>
      <c r="Q260" s="12" t="str">
        <f>'AB Touchpoint System Workbook'!K271</f>
        <v>Client 259</v>
      </c>
      <c r="R260" s="13">
        <f t="shared" ref="R260:R323" si="9">R259+1</f>
        <v>259</v>
      </c>
      <c r="S260" s="7" t="str">
        <f>IFERROR(VLOOKUP($R260,E:$Q,13,0),"")</f>
        <v/>
      </c>
      <c r="T260" s="7" t="str">
        <f>IFERROR(VLOOKUP($R260,F:$Q,12,0),"")</f>
        <v/>
      </c>
      <c r="U260" s="7" t="str">
        <f>IFERROR(VLOOKUP($R260,G:$Q,11,0),"")</f>
        <v/>
      </c>
      <c r="V260" s="7" t="str">
        <f>IFERROR(VLOOKUP($R260,H:$Q,10,0),"")</f>
        <v/>
      </c>
      <c r="W260" s="7" t="str">
        <f>IFERROR(VLOOKUP($R260,I:$Q,9,0),"")</f>
        <v/>
      </c>
      <c r="X260" s="7" t="str">
        <f>IFERROR(VLOOKUP($R260,J:$Q,8,0),"")</f>
        <v/>
      </c>
      <c r="Y260" s="7" t="str">
        <f>IFERROR(VLOOKUP($R260,K:$Q,7,0),"")</f>
        <v/>
      </c>
      <c r="Z260" s="7" t="str">
        <f>IFERROR(VLOOKUP($R260,L:$Q,6,0),"")</f>
        <v/>
      </c>
      <c r="AA260" s="7" t="str">
        <f>IFERROR(VLOOKUP($R260,M:$Q,5,0),"")</f>
        <v/>
      </c>
      <c r="AB260" s="7" t="str">
        <f>IFERROR(VLOOKUP($R260,N:$Q,4,0),"")</f>
        <v/>
      </c>
      <c r="AC260" s="7" t="str">
        <f>IFERROR(VLOOKUP($R260,O:$Q,3,0),"")</f>
        <v/>
      </c>
      <c r="AD260" s="7" t="str">
        <f>IFERROR(VLOOKUP($R260,P:$Q,2,0),"")</f>
        <v/>
      </c>
    </row>
    <row r="261" spans="1:30" x14ac:dyDescent="0.15">
      <c r="A261" s="9">
        <f>'AB Touchpoint System Workbook'!Z272</f>
        <v>43313</v>
      </c>
      <c r="B261" s="7">
        <f t="shared" si="8"/>
        <v>8</v>
      </c>
      <c r="C261" s="12" t="str">
        <f>IF('AB Touchpoint System Workbook'!J272="A",VLOOKUP($B261,Reference!$A$93:B$104,2,0),IF('AB Touchpoint System Workbook'!J272="b",VLOOKUP($B261,Reference!$A$93:C$104,3,0),""))</f>
        <v/>
      </c>
      <c r="D261" s="12" t="str">
        <f>IF('AB Touchpoint System Workbook'!J272="A",Q261&amp;C261,IF('AB Touchpoint System Workbook'!J272="b",Q261&amp;C261,""))</f>
        <v/>
      </c>
      <c r="E261" s="12" t="b">
        <f>IF(ISNUMBER(SEARCH(S$1,$D261)),MAX(E$1:E260)+1)</f>
        <v>0</v>
      </c>
      <c r="F261" s="12" t="b">
        <f>IF(ISNUMBER(SEARCH(T$1,$D261)),MAX(F$1:F260)+1)</f>
        <v>0</v>
      </c>
      <c r="G261" s="12" t="b">
        <f>IF(ISNUMBER(SEARCH(U$1,$D261)),MAX(G$1:G260)+1)</f>
        <v>0</v>
      </c>
      <c r="H261" s="12" t="b">
        <f>IF(ISNUMBER(SEARCH(V$1,$D261)),MAX(H$1:H260)+1)</f>
        <v>0</v>
      </c>
      <c r="I261" s="12" t="b">
        <f>IF(ISNUMBER(SEARCH(W$1,$D261)),MAX(I$1:I260)+1)</f>
        <v>0</v>
      </c>
      <c r="J261" s="12" t="b">
        <f>IF(ISNUMBER(SEARCH(X$1,$D261)),MAX(J$1:J260)+1)</f>
        <v>0</v>
      </c>
      <c r="K261" s="12" t="b">
        <f>IF(ISNUMBER(SEARCH(Y$1,$D261)),MAX(K$1:K260)+1)</f>
        <v>0</v>
      </c>
      <c r="L261" s="12" t="b">
        <f>IF(ISNUMBER(SEARCH(Z$1,$D261)),MAX(L$1:L260)+1)</f>
        <v>0</v>
      </c>
      <c r="M261" s="12" t="b">
        <f>IF(ISNUMBER(SEARCH(AA$1,$D261)),MAX(M$1:M260)+1)</f>
        <v>0</v>
      </c>
      <c r="N261" s="12" t="b">
        <f>IF(ISNUMBER(SEARCH(AB$1,$D261)),MAX(N$1:N260)+1)</f>
        <v>0</v>
      </c>
      <c r="O261" s="12" t="b">
        <f>IF(ISNUMBER(SEARCH(AC$1,$D261)),MAX(O$1:O260)+1)</f>
        <v>0</v>
      </c>
      <c r="P261" s="12" t="b">
        <f>IF(ISNUMBER(SEARCH(AD$1,$D261)),MAX(P$1:P260)+1)</f>
        <v>0</v>
      </c>
      <c r="Q261" s="12" t="str">
        <f>'AB Touchpoint System Workbook'!K272</f>
        <v>Client 260</v>
      </c>
      <c r="R261" s="13">
        <f t="shared" si="9"/>
        <v>260</v>
      </c>
      <c r="S261" s="7" t="str">
        <f>IFERROR(VLOOKUP($R261,E:$Q,13,0),"")</f>
        <v/>
      </c>
      <c r="T261" s="7" t="str">
        <f>IFERROR(VLOOKUP($R261,F:$Q,12,0),"")</f>
        <v/>
      </c>
      <c r="U261" s="7" t="str">
        <f>IFERROR(VLOOKUP($R261,G:$Q,11,0),"")</f>
        <v/>
      </c>
      <c r="V261" s="7" t="str">
        <f>IFERROR(VLOOKUP($R261,H:$Q,10,0),"")</f>
        <v/>
      </c>
      <c r="W261" s="7" t="str">
        <f>IFERROR(VLOOKUP($R261,I:$Q,9,0),"")</f>
        <v/>
      </c>
      <c r="X261" s="7" t="str">
        <f>IFERROR(VLOOKUP($R261,J:$Q,8,0),"")</f>
        <v/>
      </c>
      <c r="Y261" s="7" t="str">
        <f>IFERROR(VLOOKUP($R261,K:$Q,7,0),"")</f>
        <v/>
      </c>
      <c r="Z261" s="7" t="str">
        <f>IFERROR(VLOOKUP($R261,L:$Q,6,0),"")</f>
        <v/>
      </c>
      <c r="AA261" s="7" t="str">
        <f>IFERROR(VLOOKUP($R261,M:$Q,5,0),"")</f>
        <v/>
      </c>
      <c r="AB261" s="7" t="str">
        <f>IFERROR(VLOOKUP($R261,N:$Q,4,0),"")</f>
        <v/>
      </c>
      <c r="AC261" s="7" t="str">
        <f>IFERROR(VLOOKUP($R261,O:$Q,3,0),"")</f>
        <v/>
      </c>
      <c r="AD261" s="7" t="str">
        <f>IFERROR(VLOOKUP($R261,P:$Q,2,0),"")</f>
        <v/>
      </c>
    </row>
    <row r="262" spans="1:30" x14ac:dyDescent="0.15">
      <c r="A262" s="9">
        <f>'AB Touchpoint System Workbook'!Z273</f>
        <v>43344</v>
      </c>
      <c r="B262" s="7">
        <f t="shared" si="8"/>
        <v>9</v>
      </c>
      <c r="C262" s="12" t="str">
        <f>IF('AB Touchpoint System Workbook'!J273="A",VLOOKUP($B262,Reference!$A$93:B$104,2,0),IF('AB Touchpoint System Workbook'!J273="b",VLOOKUP($B262,Reference!$A$93:C$104,3,0),""))</f>
        <v/>
      </c>
      <c r="D262" s="12" t="str">
        <f>IF('AB Touchpoint System Workbook'!J273="A",Q262&amp;C262,IF('AB Touchpoint System Workbook'!J273="b",Q262&amp;C262,""))</f>
        <v/>
      </c>
      <c r="E262" s="12" t="b">
        <f>IF(ISNUMBER(SEARCH(S$1,$D262)),MAX(E$1:E261)+1)</f>
        <v>0</v>
      </c>
      <c r="F262" s="12" t="b">
        <f>IF(ISNUMBER(SEARCH(T$1,$D262)),MAX(F$1:F261)+1)</f>
        <v>0</v>
      </c>
      <c r="G262" s="12" t="b">
        <f>IF(ISNUMBER(SEARCH(U$1,$D262)),MAX(G$1:G261)+1)</f>
        <v>0</v>
      </c>
      <c r="H262" s="12" t="b">
        <f>IF(ISNUMBER(SEARCH(V$1,$D262)),MAX(H$1:H261)+1)</f>
        <v>0</v>
      </c>
      <c r="I262" s="12" t="b">
        <f>IF(ISNUMBER(SEARCH(W$1,$D262)),MAX(I$1:I261)+1)</f>
        <v>0</v>
      </c>
      <c r="J262" s="12" t="b">
        <f>IF(ISNUMBER(SEARCH(X$1,$D262)),MAX(J$1:J261)+1)</f>
        <v>0</v>
      </c>
      <c r="K262" s="12" t="b">
        <f>IF(ISNUMBER(SEARCH(Y$1,$D262)),MAX(K$1:K261)+1)</f>
        <v>0</v>
      </c>
      <c r="L262" s="12" t="b">
        <f>IF(ISNUMBER(SEARCH(Z$1,$D262)),MAX(L$1:L261)+1)</f>
        <v>0</v>
      </c>
      <c r="M262" s="12" t="b">
        <f>IF(ISNUMBER(SEARCH(AA$1,$D262)),MAX(M$1:M261)+1)</f>
        <v>0</v>
      </c>
      <c r="N262" s="12" t="b">
        <f>IF(ISNUMBER(SEARCH(AB$1,$D262)),MAX(N$1:N261)+1)</f>
        <v>0</v>
      </c>
      <c r="O262" s="12" t="b">
        <f>IF(ISNUMBER(SEARCH(AC$1,$D262)),MAX(O$1:O261)+1)</f>
        <v>0</v>
      </c>
      <c r="P262" s="12" t="b">
        <f>IF(ISNUMBER(SEARCH(AD$1,$D262)),MAX(P$1:P261)+1)</f>
        <v>0</v>
      </c>
      <c r="Q262" s="12" t="str">
        <f>'AB Touchpoint System Workbook'!K273</f>
        <v>Client 261</v>
      </c>
      <c r="R262" s="13">
        <f t="shared" si="9"/>
        <v>261</v>
      </c>
      <c r="S262" s="7" t="str">
        <f>IFERROR(VLOOKUP($R262,E:$Q,13,0),"")</f>
        <v/>
      </c>
      <c r="T262" s="7" t="str">
        <f>IFERROR(VLOOKUP($R262,F:$Q,12,0),"")</f>
        <v/>
      </c>
      <c r="U262" s="7" t="str">
        <f>IFERROR(VLOOKUP($R262,G:$Q,11,0),"")</f>
        <v/>
      </c>
      <c r="V262" s="7" t="str">
        <f>IFERROR(VLOOKUP($R262,H:$Q,10,0),"")</f>
        <v/>
      </c>
      <c r="W262" s="7" t="str">
        <f>IFERROR(VLOOKUP($R262,I:$Q,9,0),"")</f>
        <v/>
      </c>
      <c r="X262" s="7" t="str">
        <f>IFERROR(VLOOKUP($R262,J:$Q,8,0),"")</f>
        <v/>
      </c>
      <c r="Y262" s="7" t="str">
        <f>IFERROR(VLOOKUP($R262,K:$Q,7,0),"")</f>
        <v/>
      </c>
      <c r="Z262" s="7" t="str">
        <f>IFERROR(VLOOKUP($R262,L:$Q,6,0),"")</f>
        <v/>
      </c>
      <c r="AA262" s="7" t="str">
        <f>IFERROR(VLOOKUP($R262,M:$Q,5,0),"")</f>
        <v/>
      </c>
      <c r="AB262" s="7" t="str">
        <f>IFERROR(VLOOKUP($R262,N:$Q,4,0),"")</f>
        <v/>
      </c>
      <c r="AC262" s="7" t="str">
        <f>IFERROR(VLOOKUP($R262,O:$Q,3,0),"")</f>
        <v/>
      </c>
      <c r="AD262" s="7" t="str">
        <f>IFERROR(VLOOKUP($R262,P:$Q,2,0),"")</f>
        <v/>
      </c>
    </row>
    <row r="263" spans="1:30" x14ac:dyDescent="0.15">
      <c r="A263" s="9">
        <f>'AB Touchpoint System Workbook'!Z274</f>
        <v>43374</v>
      </c>
      <c r="B263" s="7">
        <f t="shared" si="8"/>
        <v>10</v>
      </c>
      <c r="C263" s="12" t="str">
        <f>IF('AB Touchpoint System Workbook'!J274="A",VLOOKUP($B263,Reference!$A$93:B$104,2,0),IF('AB Touchpoint System Workbook'!J274="b",VLOOKUP($B263,Reference!$A$93:C$104,3,0),""))</f>
        <v/>
      </c>
      <c r="D263" s="12" t="str">
        <f>IF('AB Touchpoint System Workbook'!J274="A",Q263&amp;C263,IF('AB Touchpoint System Workbook'!J274="b",Q263&amp;C263,""))</f>
        <v/>
      </c>
      <c r="E263" s="12" t="b">
        <f>IF(ISNUMBER(SEARCH(S$1,$D263)),MAX(E$1:E262)+1)</f>
        <v>0</v>
      </c>
      <c r="F263" s="12" t="b">
        <f>IF(ISNUMBER(SEARCH(T$1,$D263)),MAX(F$1:F262)+1)</f>
        <v>0</v>
      </c>
      <c r="G263" s="12" t="b">
        <f>IF(ISNUMBER(SEARCH(U$1,$D263)),MAX(G$1:G262)+1)</f>
        <v>0</v>
      </c>
      <c r="H263" s="12" t="b">
        <f>IF(ISNUMBER(SEARCH(V$1,$D263)),MAX(H$1:H262)+1)</f>
        <v>0</v>
      </c>
      <c r="I263" s="12" t="b">
        <f>IF(ISNUMBER(SEARCH(W$1,$D263)),MAX(I$1:I262)+1)</f>
        <v>0</v>
      </c>
      <c r="J263" s="12" t="b">
        <f>IF(ISNUMBER(SEARCH(X$1,$D263)),MAX(J$1:J262)+1)</f>
        <v>0</v>
      </c>
      <c r="K263" s="12" t="b">
        <f>IF(ISNUMBER(SEARCH(Y$1,$D263)),MAX(K$1:K262)+1)</f>
        <v>0</v>
      </c>
      <c r="L263" s="12" t="b">
        <f>IF(ISNUMBER(SEARCH(Z$1,$D263)),MAX(L$1:L262)+1)</f>
        <v>0</v>
      </c>
      <c r="M263" s="12" t="b">
        <f>IF(ISNUMBER(SEARCH(AA$1,$D263)),MAX(M$1:M262)+1)</f>
        <v>0</v>
      </c>
      <c r="N263" s="12" t="b">
        <f>IF(ISNUMBER(SEARCH(AB$1,$D263)),MAX(N$1:N262)+1)</f>
        <v>0</v>
      </c>
      <c r="O263" s="12" t="b">
        <f>IF(ISNUMBER(SEARCH(AC$1,$D263)),MAX(O$1:O262)+1)</f>
        <v>0</v>
      </c>
      <c r="P263" s="12" t="b">
        <f>IF(ISNUMBER(SEARCH(AD$1,$D263)),MAX(P$1:P262)+1)</f>
        <v>0</v>
      </c>
      <c r="Q263" s="12" t="str">
        <f>'AB Touchpoint System Workbook'!K274</f>
        <v>Client 262</v>
      </c>
      <c r="R263" s="13">
        <f t="shared" si="9"/>
        <v>262</v>
      </c>
      <c r="S263" s="7" t="str">
        <f>IFERROR(VLOOKUP($R263,E:$Q,13,0),"")</f>
        <v/>
      </c>
      <c r="T263" s="7" t="str">
        <f>IFERROR(VLOOKUP($R263,F:$Q,12,0),"")</f>
        <v/>
      </c>
      <c r="U263" s="7" t="str">
        <f>IFERROR(VLOOKUP($R263,G:$Q,11,0),"")</f>
        <v/>
      </c>
      <c r="V263" s="7" t="str">
        <f>IFERROR(VLOOKUP($R263,H:$Q,10,0),"")</f>
        <v/>
      </c>
      <c r="W263" s="7" t="str">
        <f>IFERROR(VLOOKUP($R263,I:$Q,9,0),"")</f>
        <v/>
      </c>
      <c r="X263" s="7" t="str">
        <f>IFERROR(VLOOKUP($R263,J:$Q,8,0),"")</f>
        <v/>
      </c>
      <c r="Y263" s="7" t="str">
        <f>IFERROR(VLOOKUP($R263,K:$Q,7,0),"")</f>
        <v/>
      </c>
      <c r="Z263" s="7" t="str">
        <f>IFERROR(VLOOKUP($R263,L:$Q,6,0),"")</f>
        <v/>
      </c>
      <c r="AA263" s="7" t="str">
        <f>IFERROR(VLOOKUP($R263,M:$Q,5,0),"")</f>
        <v/>
      </c>
      <c r="AB263" s="7" t="str">
        <f>IFERROR(VLOOKUP($R263,N:$Q,4,0),"")</f>
        <v/>
      </c>
      <c r="AC263" s="7" t="str">
        <f>IFERROR(VLOOKUP($R263,O:$Q,3,0),"")</f>
        <v/>
      </c>
      <c r="AD263" s="7" t="str">
        <f>IFERROR(VLOOKUP($R263,P:$Q,2,0),"")</f>
        <v/>
      </c>
    </row>
    <row r="264" spans="1:30" x14ac:dyDescent="0.15">
      <c r="A264" s="9">
        <f>'AB Touchpoint System Workbook'!Z275</f>
        <v>43405</v>
      </c>
      <c r="B264" s="7">
        <f t="shared" si="8"/>
        <v>11</v>
      </c>
      <c r="C264" s="12" t="str">
        <f>IF('AB Touchpoint System Workbook'!J275="A",VLOOKUP($B264,Reference!$A$93:B$104,2,0),IF('AB Touchpoint System Workbook'!J275="b",VLOOKUP($B264,Reference!$A$93:C$104,3,0),""))</f>
        <v/>
      </c>
      <c r="D264" s="12" t="str">
        <f>IF('AB Touchpoint System Workbook'!J275="A",Q264&amp;C264,IF('AB Touchpoint System Workbook'!J275="b",Q264&amp;C264,""))</f>
        <v/>
      </c>
      <c r="E264" s="12" t="b">
        <f>IF(ISNUMBER(SEARCH(S$1,$D264)),MAX(E$1:E263)+1)</f>
        <v>0</v>
      </c>
      <c r="F264" s="12" t="b">
        <f>IF(ISNUMBER(SEARCH(T$1,$D264)),MAX(F$1:F263)+1)</f>
        <v>0</v>
      </c>
      <c r="G264" s="12" t="b">
        <f>IF(ISNUMBER(SEARCH(U$1,$D264)),MAX(G$1:G263)+1)</f>
        <v>0</v>
      </c>
      <c r="H264" s="12" t="b">
        <f>IF(ISNUMBER(SEARCH(V$1,$D264)),MAX(H$1:H263)+1)</f>
        <v>0</v>
      </c>
      <c r="I264" s="12" t="b">
        <f>IF(ISNUMBER(SEARCH(W$1,$D264)),MAX(I$1:I263)+1)</f>
        <v>0</v>
      </c>
      <c r="J264" s="12" t="b">
        <f>IF(ISNUMBER(SEARCH(X$1,$D264)),MAX(J$1:J263)+1)</f>
        <v>0</v>
      </c>
      <c r="K264" s="12" t="b">
        <f>IF(ISNUMBER(SEARCH(Y$1,$D264)),MAX(K$1:K263)+1)</f>
        <v>0</v>
      </c>
      <c r="L264" s="12" t="b">
        <f>IF(ISNUMBER(SEARCH(Z$1,$D264)),MAX(L$1:L263)+1)</f>
        <v>0</v>
      </c>
      <c r="M264" s="12" t="b">
        <f>IF(ISNUMBER(SEARCH(AA$1,$D264)),MAX(M$1:M263)+1)</f>
        <v>0</v>
      </c>
      <c r="N264" s="12" t="b">
        <f>IF(ISNUMBER(SEARCH(AB$1,$D264)),MAX(N$1:N263)+1)</f>
        <v>0</v>
      </c>
      <c r="O264" s="12" t="b">
        <f>IF(ISNUMBER(SEARCH(AC$1,$D264)),MAX(O$1:O263)+1)</f>
        <v>0</v>
      </c>
      <c r="P264" s="12" t="b">
        <f>IF(ISNUMBER(SEARCH(AD$1,$D264)),MAX(P$1:P263)+1)</f>
        <v>0</v>
      </c>
      <c r="Q264" s="12" t="str">
        <f>'AB Touchpoint System Workbook'!K275</f>
        <v>Client 263</v>
      </c>
      <c r="R264" s="13">
        <f t="shared" si="9"/>
        <v>263</v>
      </c>
      <c r="S264" s="7" t="str">
        <f>IFERROR(VLOOKUP($R264,E:$Q,13,0),"")</f>
        <v/>
      </c>
      <c r="T264" s="7" t="str">
        <f>IFERROR(VLOOKUP($R264,F:$Q,12,0),"")</f>
        <v/>
      </c>
      <c r="U264" s="7" t="str">
        <f>IFERROR(VLOOKUP($R264,G:$Q,11,0),"")</f>
        <v/>
      </c>
      <c r="V264" s="7" t="str">
        <f>IFERROR(VLOOKUP($R264,H:$Q,10,0),"")</f>
        <v/>
      </c>
      <c r="W264" s="7" t="str">
        <f>IFERROR(VLOOKUP($R264,I:$Q,9,0),"")</f>
        <v/>
      </c>
      <c r="X264" s="7" t="str">
        <f>IFERROR(VLOOKUP($R264,J:$Q,8,0),"")</f>
        <v/>
      </c>
      <c r="Y264" s="7" t="str">
        <f>IFERROR(VLOOKUP($R264,K:$Q,7,0),"")</f>
        <v/>
      </c>
      <c r="Z264" s="7" t="str">
        <f>IFERROR(VLOOKUP($R264,L:$Q,6,0),"")</f>
        <v/>
      </c>
      <c r="AA264" s="7" t="str">
        <f>IFERROR(VLOOKUP($R264,M:$Q,5,0),"")</f>
        <v/>
      </c>
      <c r="AB264" s="7" t="str">
        <f>IFERROR(VLOOKUP($R264,N:$Q,4,0),"")</f>
        <v/>
      </c>
      <c r="AC264" s="7" t="str">
        <f>IFERROR(VLOOKUP($R264,O:$Q,3,0),"")</f>
        <v/>
      </c>
      <c r="AD264" s="7" t="str">
        <f>IFERROR(VLOOKUP($R264,P:$Q,2,0),"")</f>
        <v/>
      </c>
    </row>
    <row r="265" spans="1:30" x14ac:dyDescent="0.15">
      <c r="A265" s="9">
        <f>'AB Touchpoint System Workbook'!Z276</f>
        <v>43435</v>
      </c>
      <c r="B265" s="7">
        <f t="shared" si="8"/>
        <v>12</v>
      </c>
      <c r="C265" s="12" t="str">
        <f>IF('AB Touchpoint System Workbook'!J276="A",VLOOKUP($B265,Reference!$A$93:B$104,2,0),IF('AB Touchpoint System Workbook'!J276="b",VLOOKUP($B265,Reference!$A$93:C$104,3,0),""))</f>
        <v/>
      </c>
      <c r="D265" s="12" t="str">
        <f>IF('AB Touchpoint System Workbook'!J276="A",Q265&amp;C265,IF('AB Touchpoint System Workbook'!J276="b",Q265&amp;C265,""))</f>
        <v/>
      </c>
      <c r="E265" s="12" t="b">
        <f>IF(ISNUMBER(SEARCH(S$1,$D265)),MAX(E$1:E264)+1)</f>
        <v>0</v>
      </c>
      <c r="F265" s="12" t="b">
        <f>IF(ISNUMBER(SEARCH(T$1,$D265)),MAX(F$1:F264)+1)</f>
        <v>0</v>
      </c>
      <c r="G265" s="12" t="b">
        <f>IF(ISNUMBER(SEARCH(U$1,$D265)),MAX(G$1:G264)+1)</f>
        <v>0</v>
      </c>
      <c r="H265" s="12" t="b">
        <f>IF(ISNUMBER(SEARCH(V$1,$D265)),MAX(H$1:H264)+1)</f>
        <v>0</v>
      </c>
      <c r="I265" s="12" t="b">
        <f>IF(ISNUMBER(SEARCH(W$1,$D265)),MAX(I$1:I264)+1)</f>
        <v>0</v>
      </c>
      <c r="J265" s="12" t="b">
        <f>IF(ISNUMBER(SEARCH(X$1,$D265)),MAX(J$1:J264)+1)</f>
        <v>0</v>
      </c>
      <c r="K265" s="12" t="b">
        <f>IF(ISNUMBER(SEARCH(Y$1,$D265)),MAX(K$1:K264)+1)</f>
        <v>0</v>
      </c>
      <c r="L265" s="12" t="b">
        <f>IF(ISNUMBER(SEARCH(Z$1,$D265)),MAX(L$1:L264)+1)</f>
        <v>0</v>
      </c>
      <c r="M265" s="12" t="b">
        <f>IF(ISNUMBER(SEARCH(AA$1,$D265)),MAX(M$1:M264)+1)</f>
        <v>0</v>
      </c>
      <c r="N265" s="12" t="b">
        <f>IF(ISNUMBER(SEARCH(AB$1,$D265)),MAX(N$1:N264)+1)</f>
        <v>0</v>
      </c>
      <c r="O265" s="12" t="b">
        <f>IF(ISNUMBER(SEARCH(AC$1,$D265)),MAX(O$1:O264)+1)</f>
        <v>0</v>
      </c>
      <c r="P265" s="12" t="b">
        <f>IF(ISNUMBER(SEARCH(AD$1,$D265)),MAX(P$1:P264)+1)</f>
        <v>0</v>
      </c>
      <c r="Q265" s="12" t="str">
        <f>'AB Touchpoint System Workbook'!K276</f>
        <v>Client 264</v>
      </c>
      <c r="R265" s="13">
        <f t="shared" si="9"/>
        <v>264</v>
      </c>
      <c r="S265" s="7" t="str">
        <f>IFERROR(VLOOKUP($R265,E:$Q,13,0),"")</f>
        <v/>
      </c>
      <c r="T265" s="7" t="str">
        <f>IFERROR(VLOOKUP($R265,F:$Q,12,0),"")</f>
        <v/>
      </c>
      <c r="U265" s="7" t="str">
        <f>IFERROR(VLOOKUP($R265,G:$Q,11,0),"")</f>
        <v/>
      </c>
      <c r="V265" s="7" t="str">
        <f>IFERROR(VLOOKUP($R265,H:$Q,10,0),"")</f>
        <v/>
      </c>
      <c r="W265" s="7" t="str">
        <f>IFERROR(VLOOKUP($R265,I:$Q,9,0),"")</f>
        <v/>
      </c>
      <c r="X265" s="7" t="str">
        <f>IFERROR(VLOOKUP($R265,J:$Q,8,0),"")</f>
        <v/>
      </c>
      <c r="Y265" s="7" t="str">
        <f>IFERROR(VLOOKUP($R265,K:$Q,7,0),"")</f>
        <v/>
      </c>
      <c r="Z265" s="7" t="str">
        <f>IFERROR(VLOOKUP($R265,L:$Q,6,0),"")</f>
        <v/>
      </c>
      <c r="AA265" s="7" t="str">
        <f>IFERROR(VLOOKUP($R265,M:$Q,5,0),"")</f>
        <v/>
      </c>
      <c r="AB265" s="7" t="str">
        <f>IFERROR(VLOOKUP($R265,N:$Q,4,0),"")</f>
        <v/>
      </c>
      <c r="AC265" s="7" t="str">
        <f>IFERROR(VLOOKUP($R265,O:$Q,3,0),"")</f>
        <v/>
      </c>
      <c r="AD265" s="7" t="str">
        <f>IFERROR(VLOOKUP($R265,P:$Q,2,0),"")</f>
        <v/>
      </c>
    </row>
    <row r="266" spans="1:30" x14ac:dyDescent="0.15">
      <c r="A266" s="9">
        <f>'AB Touchpoint System Workbook'!Z277</f>
        <v>43101</v>
      </c>
      <c r="B266" s="7">
        <f t="shared" si="8"/>
        <v>1</v>
      </c>
      <c r="C266" s="12" t="str">
        <f>IF('AB Touchpoint System Workbook'!J277="A",VLOOKUP($B266,Reference!$A$93:B$104,2,0),IF('AB Touchpoint System Workbook'!J277="b",VLOOKUP($B266,Reference!$A$93:C$104,3,0),""))</f>
        <v/>
      </c>
      <c r="D266" s="12" t="str">
        <f>IF('AB Touchpoint System Workbook'!J277="A",Q266&amp;C266,IF('AB Touchpoint System Workbook'!J277="b",Q266&amp;C266,""))</f>
        <v/>
      </c>
      <c r="E266" s="12" t="b">
        <f>IF(ISNUMBER(SEARCH(S$1,$D266)),MAX(E$1:E265)+1)</f>
        <v>0</v>
      </c>
      <c r="F266" s="12" t="b">
        <f>IF(ISNUMBER(SEARCH(T$1,$D266)),MAX(F$1:F265)+1)</f>
        <v>0</v>
      </c>
      <c r="G266" s="12" t="b">
        <f>IF(ISNUMBER(SEARCH(U$1,$D266)),MAX(G$1:G265)+1)</f>
        <v>0</v>
      </c>
      <c r="H266" s="12" t="b">
        <f>IF(ISNUMBER(SEARCH(V$1,$D266)),MAX(H$1:H265)+1)</f>
        <v>0</v>
      </c>
      <c r="I266" s="12" t="b">
        <f>IF(ISNUMBER(SEARCH(W$1,$D266)),MAX(I$1:I265)+1)</f>
        <v>0</v>
      </c>
      <c r="J266" s="12" t="b">
        <f>IF(ISNUMBER(SEARCH(X$1,$D266)),MAX(J$1:J265)+1)</f>
        <v>0</v>
      </c>
      <c r="K266" s="12" t="b">
        <f>IF(ISNUMBER(SEARCH(Y$1,$D266)),MAX(K$1:K265)+1)</f>
        <v>0</v>
      </c>
      <c r="L266" s="12" t="b">
        <f>IF(ISNUMBER(SEARCH(Z$1,$D266)),MAX(L$1:L265)+1)</f>
        <v>0</v>
      </c>
      <c r="M266" s="12" t="b">
        <f>IF(ISNUMBER(SEARCH(AA$1,$D266)),MAX(M$1:M265)+1)</f>
        <v>0</v>
      </c>
      <c r="N266" s="12" t="b">
        <f>IF(ISNUMBER(SEARCH(AB$1,$D266)),MAX(N$1:N265)+1)</f>
        <v>0</v>
      </c>
      <c r="O266" s="12" t="b">
        <f>IF(ISNUMBER(SEARCH(AC$1,$D266)),MAX(O$1:O265)+1)</f>
        <v>0</v>
      </c>
      <c r="P266" s="12" t="b">
        <f>IF(ISNUMBER(SEARCH(AD$1,$D266)),MAX(P$1:P265)+1)</f>
        <v>0</v>
      </c>
      <c r="Q266" s="12" t="str">
        <f>'AB Touchpoint System Workbook'!K277</f>
        <v>Client 265</v>
      </c>
      <c r="R266" s="13">
        <f t="shared" si="9"/>
        <v>265</v>
      </c>
      <c r="S266" s="7" t="str">
        <f>IFERROR(VLOOKUP($R266,E:$Q,13,0),"")</f>
        <v/>
      </c>
      <c r="T266" s="7" t="str">
        <f>IFERROR(VLOOKUP($R266,F:$Q,12,0),"")</f>
        <v/>
      </c>
      <c r="U266" s="7" t="str">
        <f>IFERROR(VLOOKUP($R266,G:$Q,11,0),"")</f>
        <v/>
      </c>
      <c r="V266" s="7" t="str">
        <f>IFERROR(VLOOKUP($R266,H:$Q,10,0),"")</f>
        <v/>
      </c>
      <c r="W266" s="7" t="str">
        <f>IFERROR(VLOOKUP($R266,I:$Q,9,0),"")</f>
        <v/>
      </c>
      <c r="X266" s="7" t="str">
        <f>IFERROR(VLOOKUP($R266,J:$Q,8,0),"")</f>
        <v/>
      </c>
      <c r="Y266" s="7" t="str">
        <f>IFERROR(VLOOKUP($R266,K:$Q,7,0),"")</f>
        <v/>
      </c>
      <c r="Z266" s="7" t="str">
        <f>IFERROR(VLOOKUP($R266,L:$Q,6,0),"")</f>
        <v/>
      </c>
      <c r="AA266" s="7" t="str">
        <f>IFERROR(VLOOKUP($R266,M:$Q,5,0),"")</f>
        <v/>
      </c>
      <c r="AB266" s="7" t="str">
        <f>IFERROR(VLOOKUP($R266,N:$Q,4,0),"")</f>
        <v/>
      </c>
      <c r="AC266" s="7" t="str">
        <f>IFERROR(VLOOKUP($R266,O:$Q,3,0),"")</f>
        <v/>
      </c>
      <c r="AD266" s="7" t="str">
        <f>IFERROR(VLOOKUP($R266,P:$Q,2,0),"")</f>
        <v/>
      </c>
    </row>
    <row r="267" spans="1:30" x14ac:dyDescent="0.15">
      <c r="A267" s="9">
        <f>'AB Touchpoint System Workbook'!Z278</f>
        <v>43132</v>
      </c>
      <c r="B267" s="7">
        <f t="shared" si="8"/>
        <v>2</v>
      </c>
      <c r="C267" s="12" t="str">
        <f>IF('AB Touchpoint System Workbook'!J278="A",VLOOKUP($B267,Reference!$A$93:B$104,2,0),IF('AB Touchpoint System Workbook'!J278="b",VLOOKUP($B267,Reference!$A$93:C$104,3,0),""))</f>
        <v/>
      </c>
      <c r="D267" s="12" t="str">
        <f>IF('AB Touchpoint System Workbook'!J278="A",Q267&amp;C267,IF('AB Touchpoint System Workbook'!J278="b",Q267&amp;C267,""))</f>
        <v/>
      </c>
      <c r="E267" s="12" t="b">
        <f>IF(ISNUMBER(SEARCH(S$1,$D267)),MAX(E$1:E266)+1)</f>
        <v>0</v>
      </c>
      <c r="F267" s="12" t="b">
        <f>IF(ISNUMBER(SEARCH(T$1,$D267)),MAX(F$1:F266)+1)</f>
        <v>0</v>
      </c>
      <c r="G267" s="12" t="b">
        <f>IF(ISNUMBER(SEARCH(U$1,$D267)),MAX(G$1:G266)+1)</f>
        <v>0</v>
      </c>
      <c r="H267" s="12" t="b">
        <f>IF(ISNUMBER(SEARCH(V$1,$D267)),MAX(H$1:H266)+1)</f>
        <v>0</v>
      </c>
      <c r="I267" s="12" t="b">
        <f>IF(ISNUMBER(SEARCH(W$1,$D267)),MAX(I$1:I266)+1)</f>
        <v>0</v>
      </c>
      <c r="J267" s="12" t="b">
        <f>IF(ISNUMBER(SEARCH(X$1,$D267)),MAX(J$1:J266)+1)</f>
        <v>0</v>
      </c>
      <c r="K267" s="12" t="b">
        <f>IF(ISNUMBER(SEARCH(Y$1,$D267)),MAX(K$1:K266)+1)</f>
        <v>0</v>
      </c>
      <c r="L267" s="12" t="b">
        <f>IF(ISNUMBER(SEARCH(Z$1,$D267)),MAX(L$1:L266)+1)</f>
        <v>0</v>
      </c>
      <c r="M267" s="12" t="b">
        <f>IF(ISNUMBER(SEARCH(AA$1,$D267)),MAX(M$1:M266)+1)</f>
        <v>0</v>
      </c>
      <c r="N267" s="12" t="b">
        <f>IF(ISNUMBER(SEARCH(AB$1,$D267)),MAX(N$1:N266)+1)</f>
        <v>0</v>
      </c>
      <c r="O267" s="12" t="b">
        <f>IF(ISNUMBER(SEARCH(AC$1,$D267)),MAX(O$1:O266)+1)</f>
        <v>0</v>
      </c>
      <c r="P267" s="12" t="b">
        <f>IF(ISNUMBER(SEARCH(AD$1,$D267)),MAX(P$1:P266)+1)</f>
        <v>0</v>
      </c>
      <c r="Q267" s="12" t="str">
        <f>'AB Touchpoint System Workbook'!K278</f>
        <v>Client 266</v>
      </c>
      <c r="R267" s="13">
        <f t="shared" si="9"/>
        <v>266</v>
      </c>
      <c r="S267" s="7" t="str">
        <f>IFERROR(VLOOKUP($R267,E:$Q,13,0),"")</f>
        <v/>
      </c>
      <c r="T267" s="7" t="str">
        <f>IFERROR(VLOOKUP($R267,F:$Q,12,0),"")</f>
        <v/>
      </c>
      <c r="U267" s="7" t="str">
        <f>IFERROR(VLOOKUP($R267,G:$Q,11,0),"")</f>
        <v/>
      </c>
      <c r="V267" s="7" t="str">
        <f>IFERROR(VLOOKUP($R267,H:$Q,10,0),"")</f>
        <v/>
      </c>
      <c r="W267" s="7" t="str">
        <f>IFERROR(VLOOKUP($R267,I:$Q,9,0),"")</f>
        <v/>
      </c>
      <c r="X267" s="7" t="str">
        <f>IFERROR(VLOOKUP($R267,J:$Q,8,0),"")</f>
        <v/>
      </c>
      <c r="Y267" s="7" t="str">
        <f>IFERROR(VLOOKUP($R267,K:$Q,7,0),"")</f>
        <v/>
      </c>
      <c r="Z267" s="7" t="str">
        <f>IFERROR(VLOOKUP($R267,L:$Q,6,0),"")</f>
        <v/>
      </c>
      <c r="AA267" s="7" t="str">
        <f>IFERROR(VLOOKUP($R267,M:$Q,5,0),"")</f>
        <v/>
      </c>
      <c r="AB267" s="7" t="str">
        <f>IFERROR(VLOOKUP($R267,N:$Q,4,0),"")</f>
        <v/>
      </c>
      <c r="AC267" s="7" t="str">
        <f>IFERROR(VLOOKUP($R267,O:$Q,3,0),"")</f>
        <v/>
      </c>
      <c r="AD267" s="7" t="str">
        <f>IFERROR(VLOOKUP($R267,P:$Q,2,0),"")</f>
        <v/>
      </c>
    </row>
    <row r="268" spans="1:30" x14ac:dyDescent="0.15">
      <c r="A268" s="9">
        <f>'AB Touchpoint System Workbook'!Z279</f>
        <v>43160</v>
      </c>
      <c r="B268" s="7">
        <f t="shared" si="8"/>
        <v>3</v>
      </c>
      <c r="C268" s="12" t="str">
        <f>IF('AB Touchpoint System Workbook'!J279="A",VLOOKUP($B268,Reference!$A$93:B$104,2,0),IF('AB Touchpoint System Workbook'!J279="b",VLOOKUP($B268,Reference!$A$93:C$104,3,0),""))</f>
        <v/>
      </c>
      <c r="D268" s="12" t="str">
        <f>IF('AB Touchpoint System Workbook'!J279="A",Q268&amp;C268,IF('AB Touchpoint System Workbook'!J279="b",Q268&amp;C268,""))</f>
        <v/>
      </c>
      <c r="E268" s="12" t="b">
        <f>IF(ISNUMBER(SEARCH(S$1,$D268)),MAX(E$1:E267)+1)</f>
        <v>0</v>
      </c>
      <c r="F268" s="12" t="b">
        <f>IF(ISNUMBER(SEARCH(T$1,$D268)),MAX(F$1:F267)+1)</f>
        <v>0</v>
      </c>
      <c r="G268" s="12" t="b">
        <f>IF(ISNUMBER(SEARCH(U$1,$D268)),MAX(G$1:G267)+1)</f>
        <v>0</v>
      </c>
      <c r="H268" s="12" t="b">
        <f>IF(ISNUMBER(SEARCH(V$1,$D268)),MAX(H$1:H267)+1)</f>
        <v>0</v>
      </c>
      <c r="I268" s="12" t="b">
        <f>IF(ISNUMBER(SEARCH(W$1,$D268)),MAX(I$1:I267)+1)</f>
        <v>0</v>
      </c>
      <c r="J268" s="12" t="b">
        <f>IF(ISNUMBER(SEARCH(X$1,$D268)),MAX(J$1:J267)+1)</f>
        <v>0</v>
      </c>
      <c r="K268" s="12" t="b">
        <f>IF(ISNUMBER(SEARCH(Y$1,$D268)),MAX(K$1:K267)+1)</f>
        <v>0</v>
      </c>
      <c r="L268" s="12" t="b">
        <f>IF(ISNUMBER(SEARCH(Z$1,$D268)),MAX(L$1:L267)+1)</f>
        <v>0</v>
      </c>
      <c r="M268" s="12" t="b">
        <f>IF(ISNUMBER(SEARCH(AA$1,$D268)),MAX(M$1:M267)+1)</f>
        <v>0</v>
      </c>
      <c r="N268" s="12" t="b">
        <f>IF(ISNUMBER(SEARCH(AB$1,$D268)),MAX(N$1:N267)+1)</f>
        <v>0</v>
      </c>
      <c r="O268" s="12" t="b">
        <f>IF(ISNUMBER(SEARCH(AC$1,$D268)),MAX(O$1:O267)+1)</f>
        <v>0</v>
      </c>
      <c r="P268" s="12" t="b">
        <f>IF(ISNUMBER(SEARCH(AD$1,$D268)),MAX(P$1:P267)+1)</f>
        <v>0</v>
      </c>
      <c r="Q268" s="12" t="str">
        <f>'AB Touchpoint System Workbook'!K279</f>
        <v>Client 267</v>
      </c>
      <c r="R268" s="13">
        <f t="shared" si="9"/>
        <v>267</v>
      </c>
      <c r="S268" s="7" t="str">
        <f>IFERROR(VLOOKUP($R268,E:$Q,13,0),"")</f>
        <v/>
      </c>
      <c r="T268" s="7" t="str">
        <f>IFERROR(VLOOKUP($R268,F:$Q,12,0),"")</f>
        <v/>
      </c>
      <c r="U268" s="7" t="str">
        <f>IFERROR(VLOOKUP($R268,G:$Q,11,0),"")</f>
        <v/>
      </c>
      <c r="V268" s="7" t="str">
        <f>IFERROR(VLOOKUP($R268,H:$Q,10,0),"")</f>
        <v/>
      </c>
      <c r="W268" s="7" t="str">
        <f>IFERROR(VLOOKUP($R268,I:$Q,9,0),"")</f>
        <v/>
      </c>
      <c r="X268" s="7" t="str">
        <f>IFERROR(VLOOKUP($R268,J:$Q,8,0),"")</f>
        <v/>
      </c>
      <c r="Y268" s="7" t="str">
        <f>IFERROR(VLOOKUP($R268,K:$Q,7,0),"")</f>
        <v/>
      </c>
      <c r="Z268" s="7" t="str">
        <f>IFERROR(VLOOKUP($R268,L:$Q,6,0),"")</f>
        <v/>
      </c>
      <c r="AA268" s="7" t="str">
        <f>IFERROR(VLOOKUP($R268,M:$Q,5,0),"")</f>
        <v/>
      </c>
      <c r="AB268" s="7" t="str">
        <f>IFERROR(VLOOKUP($R268,N:$Q,4,0),"")</f>
        <v/>
      </c>
      <c r="AC268" s="7" t="str">
        <f>IFERROR(VLOOKUP($R268,O:$Q,3,0),"")</f>
        <v/>
      </c>
      <c r="AD268" s="7" t="str">
        <f>IFERROR(VLOOKUP($R268,P:$Q,2,0),"")</f>
        <v/>
      </c>
    </row>
    <row r="269" spans="1:30" x14ac:dyDescent="0.15">
      <c r="A269" s="9">
        <f>'AB Touchpoint System Workbook'!Z280</f>
        <v>43191</v>
      </c>
      <c r="B269" s="7">
        <f t="shared" si="8"/>
        <v>4</v>
      </c>
      <c r="C269" s="12" t="str">
        <f>IF('AB Touchpoint System Workbook'!J280="A",VLOOKUP($B269,Reference!$A$93:B$104,2,0),IF('AB Touchpoint System Workbook'!J280="b",VLOOKUP($B269,Reference!$A$93:C$104,3,0),""))</f>
        <v/>
      </c>
      <c r="D269" s="12" t="str">
        <f>IF('AB Touchpoint System Workbook'!J280="A",Q269&amp;C269,IF('AB Touchpoint System Workbook'!J280="b",Q269&amp;C269,""))</f>
        <v/>
      </c>
      <c r="E269" s="12" t="b">
        <f>IF(ISNUMBER(SEARCH(S$1,$D269)),MAX(E$1:E268)+1)</f>
        <v>0</v>
      </c>
      <c r="F269" s="12" t="b">
        <f>IF(ISNUMBER(SEARCH(T$1,$D269)),MAX(F$1:F268)+1)</f>
        <v>0</v>
      </c>
      <c r="G269" s="12" t="b">
        <f>IF(ISNUMBER(SEARCH(U$1,$D269)),MAX(G$1:G268)+1)</f>
        <v>0</v>
      </c>
      <c r="H269" s="12" t="b">
        <f>IF(ISNUMBER(SEARCH(V$1,$D269)),MAX(H$1:H268)+1)</f>
        <v>0</v>
      </c>
      <c r="I269" s="12" t="b">
        <f>IF(ISNUMBER(SEARCH(W$1,$D269)),MAX(I$1:I268)+1)</f>
        <v>0</v>
      </c>
      <c r="J269" s="12" t="b">
        <f>IF(ISNUMBER(SEARCH(X$1,$D269)),MAX(J$1:J268)+1)</f>
        <v>0</v>
      </c>
      <c r="K269" s="12" t="b">
        <f>IF(ISNUMBER(SEARCH(Y$1,$D269)),MAX(K$1:K268)+1)</f>
        <v>0</v>
      </c>
      <c r="L269" s="12" t="b">
        <f>IF(ISNUMBER(SEARCH(Z$1,$D269)),MAX(L$1:L268)+1)</f>
        <v>0</v>
      </c>
      <c r="M269" s="12" t="b">
        <f>IF(ISNUMBER(SEARCH(AA$1,$D269)),MAX(M$1:M268)+1)</f>
        <v>0</v>
      </c>
      <c r="N269" s="12" t="b">
        <f>IF(ISNUMBER(SEARCH(AB$1,$D269)),MAX(N$1:N268)+1)</f>
        <v>0</v>
      </c>
      <c r="O269" s="12" t="b">
        <f>IF(ISNUMBER(SEARCH(AC$1,$D269)),MAX(O$1:O268)+1)</f>
        <v>0</v>
      </c>
      <c r="P269" s="12" t="b">
        <f>IF(ISNUMBER(SEARCH(AD$1,$D269)),MAX(P$1:P268)+1)</f>
        <v>0</v>
      </c>
      <c r="Q269" s="12" t="str">
        <f>'AB Touchpoint System Workbook'!K280</f>
        <v>Client 268</v>
      </c>
      <c r="R269" s="13">
        <f t="shared" si="9"/>
        <v>268</v>
      </c>
      <c r="S269" s="7" t="str">
        <f>IFERROR(VLOOKUP($R269,E:$Q,13,0),"")</f>
        <v/>
      </c>
      <c r="T269" s="7" t="str">
        <f>IFERROR(VLOOKUP($R269,F:$Q,12,0),"")</f>
        <v/>
      </c>
      <c r="U269" s="7" t="str">
        <f>IFERROR(VLOOKUP($R269,G:$Q,11,0),"")</f>
        <v/>
      </c>
      <c r="V269" s="7" t="str">
        <f>IFERROR(VLOOKUP($R269,H:$Q,10,0),"")</f>
        <v/>
      </c>
      <c r="W269" s="7" t="str">
        <f>IFERROR(VLOOKUP($R269,I:$Q,9,0),"")</f>
        <v/>
      </c>
      <c r="X269" s="7" t="str">
        <f>IFERROR(VLOOKUP($R269,J:$Q,8,0),"")</f>
        <v/>
      </c>
      <c r="Y269" s="7" t="str">
        <f>IFERROR(VLOOKUP($R269,K:$Q,7,0),"")</f>
        <v/>
      </c>
      <c r="Z269" s="7" t="str">
        <f>IFERROR(VLOOKUP($R269,L:$Q,6,0),"")</f>
        <v/>
      </c>
      <c r="AA269" s="7" t="str">
        <f>IFERROR(VLOOKUP($R269,M:$Q,5,0),"")</f>
        <v/>
      </c>
      <c r="AB269" s="7" t="str">
        <f>IFERROR(VLOOKUP($R269,N:$Q,4,0),"")</f>
        <v/>
      </c>
      <c r="AC269" s="7" t="str">
        <f>IFERROR(VLOOKUP($R269,O:$Q,3,0),"")</f>
        <v/>
      </c>
      <c r="AD269" s="7" t="str">
        <f>IFERROR(VLOOKUP($R269,P:$Q,2,0),"")</f>
        <v/>
      </c>
    </row>
    <row r="270" spans="1:30" x14ac:dyDescent="0.15">
      <c r="A270" s="9">
        <f>'AB Touchpoint System Workbook'!Z281</f>
        <v>43221</v>
      </c>
      <c r="B270" s="7">
        <f t="shared" si="8"/>
        <v>5</v>
      </c>
      <c r="C270" s="12" t="str">
        <f>IF('AB Touchpoint System Workbook'!J281="A",VLOOKUP($B270,Reference!$A$93:B$104,2,0),IF('AB Touchpoint System Workbook'!J281="b",VLOOKUP($B270,Reference!$A$93:C$104,3,0),""))</f>
        <v/>
      </c>
      <c r="D270" s="12" t="str">
        <f>IF('AB Touchpoint System Workbook'!J281="A",Q270&amp;C270,IF('AB Touchpoint System Workbook'!J281="b",Q270&amp;C270,""))</f>
        <v/>
      </c>
      <c r="E270" s="12" t="b">
        <f>IF(ISNUMBER(SEARCH(S$1,$D270)),MAX(E$1:E269)+1)</f>
        <v>0</v>
      </c>
      <c r="F270" s="12" t="b">
        <f>IF(ISNUMBER(SEARCH(T$1,$D270)),MAX(F$1:F269)+1)</f>
        <v>0</v>
      </c>
      <c r="G270" s="12" t="b">
        <f>IF(ISNUMBER(SEARCH(U$1,$D270)),MAX(G$1:G269)+1)</f>
        <v>0</v>
      </c>
      <c r="H270" s="12" t="b">
        <f>IF(ISNUMBER(SEARCH(V$1,$D270)),MAX(H$1:H269)+1)</f>
        <v>0</v>
      </c>
      <c r="I270" s="12" t="b">
        <f>IF(ISNUMBER(SEARCH(W$1,$D270)),MAX(I$1:I269)+1)</f>
        <v>0</v>
      </c>
      <c r="J270" s="12" t="b">
        <f>IF(ISNUMBER(SEARCH(X$1,$D270)),MAX(J$1:J269)+1)</f>
        <v>0</v>
      </c>
      <c r="K270" s="12" t="b">
        <f>IF(ISNUMBER(SEARCH(Y$1,$D270)),MAX(K$1:K269)+1)</f>
        <v>0</v>
      </c>
      <c r="L270" s="12" t="b">
        <f>IF(ISNUMBER(SEARCH(Z$1,$D270)),MAX(L$1:L269)+1)</f>
        <v>0</v>
      </c>
      <c r="M270" s="12" t="b">
        <f>IF(ISNUMBER(SEARCH(AA$1,$D270)),MAX(M$1:M269)+1)</f>
        <v>0</v>
      </c>
      <c r="N270" s="12" t="b">
        <f>IF(ISNUMBER(SEARCH(AB$1,$D270)),MAX(N$1:N269)+1)</f>
        <v>0</v>
      </c>
      <c r="O270" s="12" t="b">
        <f>IF(ISNUMBER(SEARCH(AC$1,$D270)),MAX(O$1:O269)+1)</f>
        <v>0</v>
      </c>
      <c r="P270" s="12" t="b">
        <f>IF(ISNUMBER(SEARCH(AD$1,$D270)),MAX(P$1:P269)+1)</f>
        <v>0</v>
      </c>
      <c r="Q270" s="12" t="str">
        <f>'AB Touchpoint System Workbook'!K281</f>
        <v>Client 269</v>
      </c>
      <c r="R270" s="13">
        <f t="shared" si="9"/>
        <v>269</v>
      </c>
      <c r="S270" s="7" t="str">
        <f>IFERROR(VLOOKUP($R270,E:$Q,13,0),"")</f>
        <v/>
      </c>
      <c r="T270" s="7" t="str">
        <f>IFERROR(VLOOKUP($R270,F:$Q,12,0),"")</f>
        <v/>
      </c>
      <c r="U270" s="7" t="str">
        <f>IFERROR(VLOOKUP($R270,G:$Q,11,0),"")</f>
        <v/>
      </c>
      <c r="V270" s="7" t="str">
        <f>IFERROR(VLOOKUP($R270,H:$Q,10,0),"")</f>
        <v/>
      </c>
      <c r="W270" s="7" t="str">
        <f>IFERROR(VLOOKUP($R270,I:$Q,9,0),"")</f>
        <v/>
      </c>
      <c r="X270" s="7" t="str">
        <f>IFERROR(VLOOKUP($R270,J:$Q,8,0),"")</f>
        <v/>
      </c>
      <c r="Y270" s="7" t="str">
        <f>IFERROR(VLOOKUP($R270,K:$Q,7,0),"")</f>
        <v/>
      </c>
      <c r="Z270" s="7" t="str">
        <f>IFERROR(VLOOKUP($R270,L:$Q,6,0),"")</f>
        <v/>
      </c>
      <c r="AA270" s="7" t="str">
        <f>IFERROR(VLOOKUP($R270,M:$Q,5,0),"")</f>
        <v/>
      </c>
      <c r="AB270" s="7" t="str">
        <f>IFERROR(VLOOKUP($R270,N:$Q,4,0),"")</f>
        <v/>
      </c>
      <c r="AC270" s="7" t="str">
        <f>IFERROR(VLOOKUP($R270,O:$Q,3,0),"")</f>
        <v/>
      </c>
      <c r="AD270" s="7" t="str">
        <f>IFERROR(VLOOKUP($R270,P:$Q,2,0),"")</f>
        <v/>
      </c>
    </row>
    <row r="271" spans="1:30" x14ac:dyDescent="0.15">
      <c r="A271" s="9">
        <f>'AB Touchpoint System Workbook'!Z282</f>
        <v>43252</v>
      </c>
      <c r="B271" s="7">
        <f t="shared" si="8"/>
        <v>6</v>
      </c>
      <c r="C271" s="12" t="str">
        <f>IF('AB Touchpoint System Workbook'!J282="A",VLOOKUP($B271,Reference!$A$93:B$104,2,0),IF('AB Touchpoint System Workbook'!J282="b",VLOOKUP($B271,Reference!$A$93:C$104,3,0),""))</f>
        <v/>
      </c>
      <c r="D271" s="12" t="str">
        <f>IF('AB Touchpoint System Workbook'!J282="A",Q271&amp;C271,IF('AB Touchpoint System Workbook'!J282="b",Q271&amp;C271,""))</f>
        <v/>
      </c>
      <c r="E271" s="12" t="b">
        <f>IF(ISNUMBER(SEARCH(S$1,$D271)),MAX(E$1:E270)+1)</f>
        <v>0</v>
      </c>
      <c r="F271" s="12" t="b">
        <f>IF(ISNUMBER(SEARCH(T$1,$D271)),MAX(F$1:F270)+1)</f>
        <v>0</v>
      </c>
      <c r="G271" s="12" t="b">
        <f>IF(ISNUMBER(SEARCH(U$1,$D271)),MAX(G$1:G270)+1)</f>
        <v>0</v>
      </c>
      <c r="H271" s="12" t="b">
        <f>IF(ISNUMBER(SEARCH(V$1,$D271)),MAX(H$1:H270)+1)</f>
        <v>0</v>
      </c>
      <c r="I271" s="12" t="b">
        <f>IF(ISNUMBER(SEARCH(W$1,$D271)),MAX(I$1:I270)+1)</f>
        <v>0</v>
      </c>
      <c r="J271" s="12" t="b">
        <f>IF(ISNUMBER(SEARCH(X$1,$D271)),MAX(J$1:J270)+1)</f>
        <v>0</v>
      </c>
      <c r="K271" s="12" t="b">
        <f>IF(ISNUMBER(SEARCH(Y$1,$D271)),MAX(K$1:K270)+1)</f>
        <v>0</v>
      </c>
      <c r="L271" s="12" t="b">
        <f>IF(ISNUMBER(SEARCH(Z$1,$D271)),MAX(L$1:L270)+1)</f>
        <v>0</v>
      </c>
      <c r="M271" s="12" t="b">
        <f>IF(ISNUMBER(SEARCH(AA$1,$D271)),MAX(M$1:M270)+1)</f>
        <v>0</v>
      </c>
      <c r="N271" s="12" t="b">
        <f>IF(ISNUMBER(SEARCH(AB$1,$D271)),MAX(N$1:N270)+1)</f>
        <v>0</v>
      </c>
      <c r="O271" s="12" t="b">
        <f>IF(ISNUMBER(SEARCH(AC$1,$D271)),MAX(O$1:O270)+1)</f>
        <v>0</v>
      </c>
      <c r="P271" s="12" t="b">
        <f>IF(ISNUMBER(SEARCH(AD$1,$D271)),MAX(P$1:P270)+1)</f>
        <v>0</v>
      </c>
      <c r="Q271" s="12" t="str">
        <f>'AB Touchpoint System Workbook'!K282</f>
        <v>Client 270</v>
      </c>
      <c r="R271" s="13">
        <f t="shared" si="9"/>
        <v>270</v>
      </c>
      <c r="S271" s="7" t="str">
        <f>IFERROR(VLOOKUP($R271,E:$Q,13,0),"")</f>
        <v/>
      </c>
      <c r="T271" s="7" t="str">
        <f>IFERROR(VLOOKUP($R271,F:$Q,12,0),"")</f>
        <v/>
      </c>
      <c r="U271" s="7" t="str">
        <f>IFERROR(VLOOKUP($R271,G:$Q,11,0),"")</f>
        <v/>
      </c>
      <c r="V271" s="7" t="str">
        <f>IFERROR(VLOOKUP($R271,H:$Q,10,0),"")</f>
        <v/>
      </c>
      <c r="W271" s="7" t="str">
        <f>IFERROR(VLOOKUP($R271,I:$Q,9,0),"")</f>
        <v/>
      </c>
      <c r="X271" s="7" t="str">
        <f>IFERROR(VLOOKUP($R271,J:$Q,8,0),"")</f>
        <v/>
      </c>
      <c r="Y271" s="7" t="str">
        <f>IFERROR(VLOOKUP($R271,K:$Q,7,0),"")</f>
        <v/>
      </c>
      <c r="Z271" s="7" t="str">
        <f>IFERROR(VLOOKUP($R271,L:$Q,6,0),"")</f>
        <v/>
      </c>
      <c r="AA271" s="7" t="str">
        <f>IFERROR(VLOOKUP($R271,M:$Q,5,0),"")</f>
        <v/>
      </c>
      <c r="AB271" s="7" t="str">
        <f>IFERROR(VLOOKUP($R271,N:$Q,4,0),"")</f>
        <v/>
      </c>
      <c r="AC271" s="7" t="str">
        <f>IFERROR(VLOOKUP($R271,O:$Q,3,0),"")</f>
        <v/>
      </c>
      <c r="AD271" s="7" t="str">
        <f>IFERROR(VLOOKUP($R271,P:$Q,2,0),"")</f>
        <v/>
      </c>
    </row>
    <row r="272" spans="1:30" x14ac:dyDescent="0.15">
      <c r="A272" s="9">
        <f>'AB Touchpoint System Workbook'!Z283</f>
        <v>43282</v>
      </c>
      <c r="B272" s="7">
        <f t="shared" si="8"/>
        <v>7</v>
      </c>
      <c r="C272" s="12" t="str">
        <f>IF('AB Touchpoint System Workbook'!J283="A",VLOOKUP($B272,Reference!$A$93:B$104,2,0),IF('AB Touchpoint System Workbook'!J283="b",VLOOKUP($B272,Reference!$A$93:C$104,3,0),""))</f>
        <v/>
      </c>
      <c r="D272" s="12" t="str">
        <f>IF('AB Touchpoint System Workbook'!J283="A",Q272&amp;C272,IF('AB Touchpoint System Workbook'!J283="b",Q272&amp;C272,""))</f>
        <v/>
      </c>
      <c r="E272" s="12" t="b">
        <f>IF(ISNUMBER(SEARCH(S$1,$D272)),MAX(E$1:E271)+1)</f>
        <v>0</v>
      </c>
      <c r="F272" s="12" t="b">
        <f>IF(ISNUMBER(SEARCH(T$1,$D272)),MAX(F$1:F271)+1)</f>
        <v>0</v>
      </c>
      <c r="G272" s="12" t="b">
        <f>IF(ISNUMBER(SEARCH(U$1,$D272)),MAX(G$1:G271)+1)</f>
        <v>0</v>
      </c>
      <c r="H272" s="12" t="b">
        <f>IF(ISNUMBER(SEARCH(V$1,$D272)),MAX(H$1:H271)+1)</f>
        <v>0</v>
      </c>
      <c r="I272" s="12" t="b">
        <f>IF(ISNUMBER(SEARCH(W$1,$D272)),MAX(I$1:I271)+1)</f>
        <v>0</v>
      </c>
      <c r="J272" s="12" t="b">
        <f>IF(ISNUMBER(SEARCH(X$1,$D272)),MAX(J$1:J271)+1)</f>
        <v>0</v>
      </c>
      <c r="K272" s="12" t="b">
        <f>IF(ISNUMBER(SEARCH(Y$1,$D272)),MAX(K$1:K271)+1)</f>
        <v>0</v>
      </c>
      <c r="L272" s="12" t="b">
        <f>IF(ISNUMBER(SEARCH(Z$1,$D272)),MAX(L$1:L271)+1)</f>
        <v>0</v>
      </c>
      <c r="M272" s="12" t="b">
        <f>IF(ISNUMBER(SEARCH(AA$1,$D272)),MAX(M$1:M271)+1)</f>
        <v>0</v>
      </c>
      <c r="N272" s="12" t="b">
        <f>IF(ISNUMBER(SEARCH(AB$1,$D272)),MAX(N$1:N271)+1)</f>
        <v>0</v>
      </c>
      <c r="O272" s="12" t="b">
        <f>IF(ISNUMBER(SEARCH(AC$1,$D272)),MAX(O$1:O271)+1)</f>
        <v>0</v>
      </c>
      <c r="P272" s="12" t="b">
        <f>IF(ISNUMBER(SEARCH(AD$1,$D272)),MAX(P$1:P271)+1)</f>
        <v>0</v>
      </c>
      <c r="Q272" s="12" t="str">
        <f>'AB Touchpoint System Workbook'!K283</f>
        <v>Client 271</v>
      </c>
      <c r="R272" s="13">
        <f t="shared" si="9"/>
        <v>271</v>
      </c>
      <c r="S272" s="7" t="str">
        <f>IFERROR(VLOOKUP($R272,E:$Q,13,0),"")</f>
        <v/>
      </c>
      <c r="T272" s="7" t="str">
        <f>IFERROR(VLOOKUP($R272,F:$Q,12,0),"")</f>
        <v/>
      </c>
      <c r="U272" s="7" t="str">
        <f>IFERROR(VLOOKUP($R272,G:$Q,11,0),"")</f>
        <v/>
      </c>
      <c r="V272" s="7" t="str">
        <f>IFERROR(VLOOKUP($R272,H:$Q,10,0),"")</f>
        <v/>
      </c>
      <c r="W272" s="7" t="str">
        <f>IFERROR(VLOOKUP($R272,I:$Q,9,0),"")</f>
        <v/>
      </c>
      <c r="X272" s="7" t="str">
        <f>IFERROR(VLOOKUP($R272,J:$Q,8,0),"")</f>
        <v/>
      </c>
      <c r="Y272" s="7" t="str">
        <f>IFERROR(VLOOKUP($R272,K:$Q,7,0),"")</f>
        <v/>
      </c>
      <c r="Z272" s="7" t="str">
        <f>IFERROR(VLOOKUP($R272,L:$Q,6,0),"")</f>
        <v/>
      </c>
      <c r="AA272" s="7" t="str">
        <f>IFERROR(VLOOKUP($R272,M:$Q,5,0),"")</f>
        <v/>
      </c>
      <c r="AB272" s="7" t="str">
        <f>IFERROR(VLOOKUP($R272,N:$Q,4,0),"")</f>
        <v/>
      </c>
      <c r="AC272" s="7" t="str">
        <f>IFERROR(VLOOKUP($R272,O:$Q,3,0),"")</f>
        <v/>
      </c>
      <c r="AD272" s="7" t="str">
        <f>IFERROR(VLOOKUP($R272,P:$Q,2,0),"")</f>
        <v/>
      </c>
    </row>
    <row r="273" spans="1:30" x14ac:dyDescent="0.15">
      <c r="A273" s="9">
        <f>'AB Touchpoint System Workbook'!Z284</f>
        <v>43313</v>
      </c>
      <c r="B273" s="7">
        <f t="shared" si="8"/>
        <v>8</v>
      </c>
      <c r="C273" s="12" t="str">
        <f>IF('AB Touchpoint System Workbook'!J284="A",VLOOKUP($B273,Reference!$A$93:B$104,2,0),IF('AB Touchpoint System Workbook'!J284="b",VLOOKUP($B273,Reference!$A$93:C$104,3,0),""))</f>
        <v/>
      </c>
      <c r="D273" s="12" t="str">
        <f>IF('AB Touchpoint System Workbook'!J284="A",Q273&amp;C273,IF('AB Touchpoint System Workbook'!J284="b",Q273&amp;C273,""))</f>
        <v/>
      </c>
      <c r="E273" s="12" t="b">
        <f>IF(ISNUMBER(SEARCH(S$1,$D273)),MAX(E$1:E272)+1)</f>
        <v>0</v>
      </c>
      <c r="F273" s="12" t="b">
        <f>IF(ISNUMBER(SEARCH(T$1,$D273)),MAX(F$1:F272)+1)</f>
        <v>0</v>
      </c>
      <c r="G273" s="12" t="b">
        <f>IF(ISNUMBER(SEARCH(U$1,$D273)),MAX(G$1:G272)+1)</f>
        <v>0</v>
      </c>
      <c r="H273" s="12" t="b">
        <f>IF(ISNUMBER(SEARCH(V$1,$D273)),MAX(H$1:H272)+1)</f>
        <v>0</v>
      </c>
      <c r="I273" s="12" t="b">
        <f>IF(ISNUMBER(SEARCH(W$1,$D273)),MAX(I$1:I272)+1)</f>
        <v>0</v>
      </c>
      <c r="J273" s="12" t="b">
        <f>IF(ISNUMBER(SEARCH(X$1,$D273)),MAX(J$1:J272)+1)</f>
        <v>0</v>
      </c>
      <c r="K273" s="12" t="b">
        <f>IF(ISNUMBER(SEARCH(Y$1,$D273)),MAX(K$1:K272)+1)</f>
        <v>0</v>
      </c>
      <c r="L273" s="12" t="b">
        <f>IF(ISNUMBER(SEARCH(Z$1,$D273)),MAX(L$1:L272)+1)</f>
        <v>0</v>
      </c>
      <c r="M273" s="12" t="b">
        <f>IF(ISNUMBER(SEARCH(AA$1,$D273)),MAX(M$1:M272)+1)</f>
        <v>0</v>
      </c>
      <c r="N273" s="12" t="b">
        <f>IF(ISNUMBER(SEARCH(AB$1,$D273)),MAX(N$1:N272)+1)</f>
        <v>0</v>
      </c>
      <c r="O273" s="12" t="b">
        <f>IF(ISNUMBER(SEARCH(AC$1,$D273)),MAX(O$1:O272)+1)</f>
        <v>0</v>
      </c>
      <c r="P273" s="12" t="b">
        <f>IF(ISNUMBER(SEARCH(AD$1,$D273)),MAX(P$1:P272)+1)</f>
        <v>0</v>
      </c>
      <c r="Q273" s="12" t="str">
        <f>'AB Touchpoint System Workbook'!K284</f>
        <v>Client 272</v>
      </c>
      <c r="R273" s="13">
        <f t="shared" si="9"/>
        <v>272</v>
      </c>
      <c r="S273" s="7" t="str">
        <f>IFERROR(VLOOKUP($R273,E:$Q,13,0),"")</f>
        <v/>
      </c>
      <c r="T273" s="7" t="str">
        <f>IFERROR(VLOOKUP($R273,F:$Q,12,0),"")</f>
        <v/>
      </c>
      <c r="U273" s="7" t="str">
        <f>IFERROR(VLOOKUP($R273,G:$Q,11,0),"")</f>
        <v/>
      </c>
      <c r="V273" s="7" t="str">
        <f>IFERROR(VLOOKUP($R273,H:$Q,10,0),"")</f>
        <v/>
      </c>
      <c r="W273" s="7" t="str">
        <f>IFERROR(VLOOKUP($R273,I:$Q,9,0),"")</f>
        <v/>
      </c>
      <c r="X273" s="7" t="str">
        <f>IFERROR(VLOOKUP($R273,J:$Q,8,0),"")</f>
        <v/>
      </c>
      <c r="Y273" s="7" t="str">
        <f>IFERROR(VLOOKUP($R273,K:$Q,7,0),"")</f>
        <v/>
      </c>
      <c r="Z273" s="7" t="str">
        <f>IFERROR(VLOOKUP($R273,L:$Q,6,0),"")</f>
        <v/>
      </c>
      <c r="AA273" s="7" t="str">
        <f>IFERROR(VLOOKUP($R273,M:$Q,5,0),"")</f>
        <v/>
      </c>
      <c r="AB273" s="7" t="str">
        <f>IFERROR(VLOOKUP($R273,N:$Q,4,0),"")</f>
        <v/>
      </c>
      <c r="AC273" s="7" t="str">
        <f>IFERROR(VLOOKUP($R273,O:$Q,3,0),"")</f>
        <v/>
      </c>
      <c r="AD273" s="7" t="str">
        <f>IFERROR(VLOOKUP($R273,P:$Q,2,0),"")</f>
        <v/>
      </c>
    </row>
    <row r="274" spans="1:30" x14ac:dyDescent="0.15">
      <c r="A274" s="9">
        <f>'AB Touchpoint System Workbook'!Z285</f>
        <v>43344</v>
      </c>
      <c r="B274" s="7">
        <f t="shared" si="8"/>
        <v>9</v>
      </c>
      <c r="C274" s="12" t="str">
        <f>IF('AB Touchpoint System Workbook'!J285="A",VLOOKUP($B274,Reference!$A$93:B$104,2,0),IF('AB Touchpoint System Workbook'!J285="b",VLOOKUP($B274,Reference!$A$93:C$104,3,0),""))</f>
        <v/>
      </c>
      <c r="D274" s="12" t="str">
        <f>IF('AB Touchpoint System Workbook'!J285="A",Q274&amp;C274,IF('AB Touchpoint System Workbook'!J285="b",Q274&amp;C274,""))</f>
        <v/>
      </c>
      <c r="E274" s="12" t="b">
        <f>IF(ISNUMBER(SEARCH(S$1,$D274)),MAX(E$1:E273)+1)</f>
        <v>0</v>
      </c>
      <c r="F274" s="12" t="b">
        <f>IF(ISNUMBER(SEARCH(T$1,$D274)),MAX(F$1:F273)+1)</f>
        <v>0</v>
      </c>
      <c r="G274" s="12" t="b">
        <f>IF(ISNUMBER(SEARCH(U$1,$D274)),MAX(G$1:G273)+1)</f>
        <v>0</v>
      </c>
      <c r="H274" s="12" t="b">
        <f>IF(ISNUMBER(SEARCH(V$1,$D274)),MAX(H$1:H273)+1)</f>
        <v>0</v>
      </c>
      <c r="I274" s="12" t="b">
        <f>IF(ISNUMBER(SEARCH(W$1,$D274)),MAX(I$1:I273)+1)</f>
        <v>0</v>
      </c>
      <c r="J274" s="12" t="b">
        <f>IF(ISNUMBER(SEARCH(X$1,$D274)),MAX(J$1:J273)+1)</f>
        <v>0</v>
      </c>
      <c r="K274" s="12" t="b">
        <f>IF(ISNUMBER(SEARCH(Y$1,$D274)),MAX(K$1:K273)+1)</f>
        <v>0</v>
      </c>
      <c r="L274" s="12" t="b">
        <f>IF(ISNUMBER(SEARCH(Z$1,$D274)),MAX(L$1:L273)+1)</f>
        <v>0</v>
      </c>
      <c r="M274" s="12" t="b">
        <f>IF(ISNUMBER(SEARCH(AA$1,$D274)),MAX(M$1:M273)+1)</f>
        <v>0</v>
      </c>
      <c r="N274" s="12" t="b">
        <f>IF(ISNUMBER(SEARCH(AB$1,$D274)),MAX(N$1:N273)+1)</f>
        <v>0</v>
      </c>
      <c r="O274" s="12" t="b">
        <f>IF(ISNUMBER(SEARCH(AC$1,$D274)),MAX(O$1:O273)+1)</f>
        <v>0</v>
      </c>
      <c r="P274" s="12" t="b">
        <f>IF(ISNUMBER(SEARCH(AD$1,$D274)),MAX(P$1:P273)+1)</f>
        <v>0</v>
      </c>
      <c r="Q274" s="12">
        <f>'AB Touchpoint System Workbook'!K285</f>
        <v>0</v>
      </c>
      <c r="R274" s="13">
        <f t="shared" si="9"/>
        <v>273</v>
      </c>
      <c r="S274" s="7" t="str">
        <f>IFERROR(VLOOKUP($R274,E:$Q,13,0),"")</f>
        <v/>
      </c>
      <c r="T274" s="7" t="str">
        <f>IFERROR(VLOOKUP($R274,F:$Q,12,0),"")</f>
        <v/>
      </c>
      <c r="U274" s="7" t="str">
        <f>IFERROR(VLOOKUP($R274,G:$Q,11,0),"")</f>
        <v/>
      </c>
      <c r="V274" s="7" t="str">
        <f>IFERROR(VLOOKUP($R274,H:$Q,10,0),"")</f>
        <v/>
      </c>
      <c r="W274" s="7" t="str">
        <f>IFERROR(VLOOKUP($R274,I:$Q,9,0),"")</f>
        <v/>
      </c>
      <c r="X274" s="7" t="str">
        <f>IFERROR(VLOOKUP($R274,J:$Q,8,0),"")</f>
        <v/>
      </c>
      <c r="Y274" s="7" t="str">
        <f>IFERROR(VLOOKUP($R274,K:$Q,7,0),"")</f>
        <v/>
      </c>
      <c r="Z274" s="7" t="str">
        <f>IFERROR(VLOOKUP($R274,L:$Q,6,0),"")</f>
        <v/>
      </c>
      <c r="AA274" s="7" t="str">
        <f>IFERROR(VLOOKUP($R274,M:$Q,5,0),"")</f>
        <v/>
      </c>
      <c r="AB274" s="7" t="str">
        <f>IFERROR(VLOOKUP($R274,N:$Q,4,0),"")</f>
        <v/>
      </c>
      <c r="AC274" s="7" t="str">
        <f>IFERROR(VLOOKUP($R274,O:$Q,3,0),"")</f>
        <v/>
      </c>
      <c r="AD274" s="7" t="str">
        <f>IFERROR(VLOOKUP($R274,P:$Q,2,0),"")</f>
        <v/>
      </c>
    </row>
    <row r="275" spans="1:30" x14ac:dyDescent="0.15">
      <c r="A275" s="9">
        <f>'AB Touchpoint System Workbook'!Z286</f>
        <v>43374</v>
      </c>
      <c r="B275" s="7">
        <f t="shared" si="8"/>
        <v>10</v>
      </c>
      <c r="C275" s="12" t="str">
        <f>IF('AB Touchpoint System Workbook'!J286="A",VLOOKUP($B275,Reference!$A$93:B$104,2,0),IF('AB Touchpoint System Workbook'!J286="b",VLOOKUP($B275,Reference!$A$93:C$104,3,0),""))</f>
        <v/>
      </c>
      <c r="D275" s="12" t="str">
        <f>IF('AB Touchpoint System Workbook'!J286="A",Q275&amp;C275,IF('AB Touchpoint System Workbook'!J286="b",Q275&amp;C275,""))</f>
        <v/>
      </c>
      <c r="E275" s="12" t="b">
        <f>IF(ISNUMBER(SEARCH(S$1,$D275)),MAX(E$1:E274)+1)</f>
        <v>0</v>
      </c>
      <c r="F275" s="12" t="b">
        <f>IF(ISNUMBER(SEARCH(T$1,$D275)),MAX(F$1:F274)+1)</f>
        <v>0</v>
      </c>
      <c r="G275" s="12" t="b">
        <f>IF(ISNUMBER(SEARCH(U$1,$D275)),MAX(G$1:G274)+1)</f>
        <v>0</v>
      </c>
      <c r="H275" s="12" t="b">
        <f>IF(ISNUMBER(SEARCH(V$1,$D275)),MAX(H$1:H274)+1)</f>
        <v>0</v>
      </c>
      <c r="I275" s="12" t="b">
        <f>IF(ISNUMBER(SEARCH(W$1,$D275)),MAX(I$1:I274)+1)</f>
        <v>0</v>
      </c>
      <c r="J275" s="12" t="b">
        <f>IF(ISNUMBER(SEARCH(X$1,$D275)),MAX(J$1:J274)+1)</f>
        <v>0</v>
      </c>
      <c r="K275" s="12" t="b">
        <f>IF(ISNUMBER(SEARCH(Y$1,$D275)),MAX(K$1:K274)+1)</f>
        <v>0</v>
      </c>
      <c r="L275" s="12" t="b">
        <f>IF(ISNUMBER(SEARCH(Z$1,$D275)),MAX(L$1:L274)+1)</f>
        <v>0</v>
      </c>
      <c r="M275" s="12" t="b">
        <f>IF(ISNUMBER(SEARCH(AA$1,$D275)),MAX(M$1:M274)+1)</f>
        <v>0</v>
      </c>
      <c r="N275" s="12" t="b">
        <f>IF(ISNUMBER(SEARCH(AB$1,$D275)),MAX(N$1:N274)+1)</f>
        <v>0</v>
      </c>
      <c r="O275" s="12" t="b">
        <f>IF(ISNUMBER(SEARCH(AC$1,$D275)),MAX(O$1:O274)+1)</f>
        <v>0</v>
      </c>
      <c r="P275" s="12" t="b">
        <f>IF(ISNUMBER(SEARCH(AD$1,$D275)),MAX(P$1:P274)+1)</f>
        <v>0</v>
      </c>
      <c r="Q275" s="12">
        <f>'AB Touchpoint System Workbook'!K286</f>
        <v>0</v>
      </c>
      <c r="R275" s="13">
        <f t="shared" si="9"/>
        <v>274</v>
      </c>
      <c r="S275" s="7" t="str">
        <f>IFERROR(VLOOKUP($R275,E:$Q,13,0),"")</f>
        <v/>
      </c>
      <c r="T275" s="7" t="str">
        <f>IFERROR(VLOOKUP($R275,F:$Q,12,0),"")</f>
        <v/>
      </c>
      <c r="U275" s="7" t="str">
        <f>IFERROR(VLOOKUP($R275,G:$Q,11,0),"")</f>
        <v/>
      </c>
      <c r="V275" s="7" t="str">
        <f>IFERROR(VLOOKUP($R275,H:$Q,10,0),"")</f>
        <v/>
      </c>
      <c r="W275" s="7" t="str">
        <f>IFERROR(VLOOKUP($R275,I:$Q,9,0),"")</f>
        <v/>
      </c>
      <c r="X275" s="7" t="str">
        <f>IFERROR(VLOOKUP($R275,J:$Q,8,0),"")</f>
        <v/>
      </c>
      <c r="Y275" s="7" t="str">
        <f>IFERROR(VLOOKUP($R275,K:$Q,7,0),"")</f>
        <v/>
      </c>
      <c r="Z275" s="7" t="str">
        <f>IFERROR(VLOOKUP($R275,L:$Q,6,0),"")</f>
        <v/>
      </c>
      <c r="AA275" s="7" t="str">
        <f>IFERROR(VLOOKUP($R275,M:$Q,5,0),"")</f>
        <v/>
      </c>
      <c r="AB275" s="7" t="str">
        <f>IFERROR(VLOOKUP($R275,N:$Q,4,0),"")</f>
        <v/>
      </c>
      <c r="AC275" s="7" t="str">
        <f>IFERROR(VLOOKUP($R275,O:$Q,3,0),"")</f>
        <v/>
      </c>
      <c r="AD275" s="7" t="str">
        <f>IFERROR(VLOOKUP($R275,P:$Q,2,0),"")</f>
        <v/>
      </c>
    </row>
    <row r="276" spans="1:30" x14ac:dyDescent="0.15">
      <c r="A276" s="9">
        <f>'AB Touchpoint System Workbook'!Z287</f>
        <v>43405</v>
      </c>
      <c r="B276" s="7">
        <f t="shared" si="8"/>
        <v>11</v>
      </c>
      <c r="C276" s="12" t="str">
        <f>IF('AB Touchpoint System Workbook'!J287="A",VLOOKUP($B276,Reference!$A$93:B$104,2,0),IF('AB Touchpoint System Workbook'!J287="b",VLOOKUP($B276,Reference!$A$93:C$104,3,0),""))</f>
        <v/>
      </c>
      <c r="D276" s="12" t="str">
        <f>IF('AB Touchpoint System Workbook'!J287="A",Q276&amp;C276,IF('AB Touchpoint System Workbook'!J287="b",Q276&amp;C276,""))</f>
        <v/>
      </c>
      <c r="E276" s="12" t="b">
        <f>IF(ISNUMBER(SEARCH(S$1,$D276)),MAX(E$1:E275)+1)</f>
        <v>0</v>
      </c>
      <c r="F276" s="12" t="b">
        <f>IF(ISNUMBER(SEARCH(T$1,$D276)),MAX(F$1:F275)+1)</f>
        <v>0</v>
      </c>
      <c r="G276" s="12" t="b">
        <f>IF(ISNUMBER(SEARCH(U$1,$D276)),MAX(G$1:G275)+1)</f>
        <v>0</v>
      </c>
      <c r="H276" s="12" t="b">
        <f>IF(ISNUMBER(SEARCH(V$1,$D276)),MAX(H$1:H275)+1)</f>
        <v>0</v>
      </c>
      <c r="I276" s="12" t="b">
        <f>IF(ISNUMBER(SEARCH(W$1,$D276)),MAX(I$1:I275)+1)</f>
        <v>0</v>
      </c>
      <c r="J276" s="12" t="b">
        <f>IF(ISNUMBER(SEARCH(X$1,$D276)),MAX(J$1:J275)+1)</f>
        <v>0</v>
      </c>
      <c r="K276" s="12" t="b">
        <f>IF(ISNUMBER(SEARCH(Y$1,$D276)),MAX(K$1:K275)+1)</f>
        <v>0</v>
      </c>
      <c r="L276" s="12" t="b">
        <f>IF(ISNUMBER(SEARCH(Z$1,$D276)),MAX(L$1:L275)+1)</f>
        <v>0</v>
      </c>
      <c r="M276" s="12" t="b">
        <f>IF(ISNUMBER(SEARCH(AA$1,$D276)),MAX(M$1:M275)+1)</f>
        <v>0</v>
      </c>
      <c r="N276" s="12" t="b">
        <f>IF(ISNUMBER(SEARCH(AB$1,$D276)),MAX(N$1:N275)+1)</f>
        <v>0</v>
      </c>
      <c r="O276" s="12" t="b">
        <f>IF(ISNUMBER(SEARCH(AC$1,$D276)),MAX(O$1:O275)+1)</f>
        <v>0</v>
      </c>
      <c r="P276" s="12" t="b">
        <f>IF(ISNUMBER(SEARCH(AD$1,$D276)),MAX(P$1:P275)+1)</f>
        <v>0</v>
      </c>
      <c r="Q276" s="12">
        <f>'AB Touchpoint System Workbook'!K287</f>
        <v>0</v>
      </c>
      <c r="R276" s="13">
        <f t="shared" si="9"/>
        <v>275</v>
      </c>
      <c r="S276" s="7" t="str">
        <f>IFERROR(VLOOKUP($R276,E:$Q,13,0),"")</f>
        <v/>
      </c>
      <c r="T276" s="7" t="str">
        <f>IFERROR(VLOOKUP($R276,F:$Q,12,0),"")</f>
        <v/>
      </c>
      <c r="U276" s="7" t="str">
        <f>IFERROR(VLOOKUP($R276,G:$Q,11,0),"")</f>
        <v/>
      </c>
      <c r="V276" s="7" t="str">
        <f>IFERROR(VLOOKUP($R276,H:$Q,10,0),"")</f>
        <v/>
      </c>
      <c r="W276" s="7" t="str">
        <f>IFERROR(VLOOKUP($R276,I:$Q,9,0),"")</f>
        <v/>
      </c>
      <c r="X276" s="7" t="str">
        <f>IFERROR(VLOOKUP($R276,J:$Q,8,0),"")</f>
        <v/>
      </c>
      <c r="Y276" s="7" t="str">
        <f>IFERROR(VLOOKUP($R276,K:$Q,7,0),"")</f>
        <v/>
      </c>
      <c r="Z276" s="7" t="str">
        <f>IFERROR(VLOOKUP($R276,L:$Q,6,0),"")</f>
        <v/>
      </c>
      <c r="AA276" s="7" t="str">
        <f>IFERROR(VLOOKUP($R276,M:$Q,5,0),"")</f>
        <v/>
      </c>
      <c r="AB276" s="7" t="str">
        <f>IFERROR(VLOOKUP($R276,N:$Q,4,0),"")</f>
        <v/>
      </c>
      <c r="AC276" s="7" t="str">
        <f>IFERROR(VLOOKUP($R276,O:$Q,3,0),"")</f>
        <v/>
      </c>
      <c r="AD276" s="7" t="str">
        <f>IFERROR(VLOOKUP($R276,P:$Q,2,0),"")</f>
        <v/>
      </c>
    </row>
    <row r="277" spans="1:30" x14ac:dyDescent="0.15">
      <c r="A277" s="9">
        <f>'AB Touchpoint System Workbook'!Z288</f>
        <v>43435</v>
      </c>
      <c r="B277" s="7">
        <f t="shared" si="8"/>
        <v>12</v>
      </c>
      <c r="C277" s="12" t="str">
        <f>IF('AB Touchpoint System Workbook'!J288="A",VLOOKUP($B277,Reference!$A$93:B$104,2,0),IF('AB Touchpoint System Workbook'!J288="b",VLOOKUP($B277,Reference!$A$93:C$104,3,0),""))</f>
        <v/>
      </c>
      <c r="D277" s="12" t="str">
        <f>IF('AB Touchpoint System Workbook'!J288="A",Q277&amp;C277,IF('AB Touchpoint System Workbook'!J288="b",Q277&amp;C277,""))</f>
        <v/>
      </c>
      <c r="E277" s="12" t="b">
        <f>IF(ISNUMBER(SEARCH(S$1,$D277)),MAX(E$1:E276)+1)</f>
        <v>0</v>
      </c>
      <c r="F277" s="12" t="b">
        <f>IF(ISNUMBER(SEARCH(T$1,$D277)),MAX(F$1:F276)+1)</f>
        <v>0</v>
      </c>
      <c r="G277" s="12" t="b">
        <f>IF(ISNUMBER(SEARCH(U$1,$D277)),MAX(G$1:G276)+1)</f>
        <v>0</v>
      </c>
      <c r="H277" s="12" t="b">
        <f>IF(ISNUMBER(SEARCH(V$1,$D277)),MAX(H$1:H276)+1)</f>
        <v>0</v>
      </c>
      <c r="I277" s="12" t="b">
        <f>IF(ISNUMBER(SEARCH(W$1,$D277)),MAX(I$1:I276)+1)</f>
        <v>0</v>
      </c>
      <c r="J277" s="12" t="b">
        <f>IF(ISNUMBER(SEARCH(X$1,$D277)),MAX(J$1:J276)+1)</f>
        <v>0</v>
      </c>
      <c r="K277" s="12" t="b">
        <f>IF(ISNUMBER(SEARCH(Y$1,$D277)),MAX(K$1:K276)+1)</f>
        <v>0</v>
      </c>
      <c r="L277" s="12" t="b">
        <f>IF(ISNUMBER(SEARCH(Z$1,$D277)),MAX(L$1:L276)+1)</f>
        <v>0</v>
      </c>
      <c r="M277" s="12" t="b">
        <f>IF(ISNUMBER(SEARCH(AA$1,$D277)),MAX(M$1:M276)+1)</f>
        <v>0</v>
      </c>
      <c r="N277" s="12" t="b">
        <f>IF(ISNUMBER(SEARCH(AB$1,$D277)),MAX(N$1:N276)+1)</f>
        <v>0</v>
      </c>
      <c r="O277" s="12" t="b">
        <f>IF(ISNUMBER(SEARCH(AC$1,$D277)),MAX(O$1:O276)+1)</f>
        <v>0</v>
      </c>
      <c r="P277" s="12" t="b">
        <f>IF(ISNUMBER(SEARCH(AD$1,$D277)),MAX(P$1:P276)+1)</f>
        <v>0</v>
      </c>
      <c r="Q277" s="12">
        <f>'AB Touchpoint System Workbook'!K288</f>
        <v>0</v>
      </c>
      <c r="R277" s="13">
        <f t="shared" si="9"/>
        <v>276</v>
      </c>
      <c r="S277" s="7" t="str">
        <f>IFERROR(VLOOKUP($R277,E:$Q,13,0),"")</f>
        <v/>
      </c>
      <c r="T277" s="7" t="str">
        <f>IFERROR(VLOOKUP($R277,F:$Q,12,0),"")</f>
        <v/>
      </c>
      <c r="U277" s="7" t="str">
        <f>IFERROR(VLOOKUP($R277,G:$Q,11,0),"")</f>
        <v/>
      </c>
      <c r="V277" s="7" t="str">
        <f>IFERROR(VLOOKUP($R277,H:$Q,10,0),"")</f>
        <v/>
      </c>
      <c r="W277" s="7" t="str">
        <f>IFERROR(VLOOKUP($R277,I:$Q,9,0),"")</f>
        <v/>
      </c>
      <c r="X277" s="7" t="str">
        <f>IFERROR(VLOOKUP($R277,J:$Q,8,0),"")</f>
        <v/>
      </c>
      <c r="Y277" s="7" t="str">
        <f>IFERROR(VLOOKUP($R277,K:$Q,7,0),"")</f>
        <v/>
      </c>
      <c r="Z277" s="7" t="str">
        <f>IFERROR(VLOOKUP($R277,L:$Q,6,0),"")</f>
        <v/>
      </c>
      <c r="AA277" s="7" t="str">
        <f>IFERROR(VLOOKUP($R277,M:$Q,5,0),"")</f>
        <v/>
      </c>
      <c r="AB277" s="7" t="str">
        <f>IFERROR(VLOOKUP($R277,N:$Q,4,0),"")</f>
        <v/>
      </c>
      <c r="AC277" s="7" t="str">
        <f>IFERROR(VLOOKUP($R277,O:$Q,3,0),"")</f>
        <v/>
      </c>
      <c r="AD277" s="7" t="str">
        <f>IFERROR(VLOOKUP($R277,P:$Q,2,0),"")</f>
        <v/>
      </c>
    </row>
    <row r="278" spans="1:30" x14ac:dyDescent="0.15">
      <c r="A278" s="9">
        <f>'AB Touchpoint System Workbook'!Z289</f>
        <v>43101</v>
      </c>
      <c r="B278" s="7">
        <f t="shared" si="8"/>
        <v>1</v>
      </c>
      <c r="C278" s="12" t="str">
        <f>IF('AB Touchpoint System Workbook'!J289="A",VLOOKUP($B278,Reference!$A$93:B$104,2,0),IF('AB Touchpoint System Workbook'!J289="b",VLOOKUP($B278,Reference!$A$93:C$104,3,0),""))</f>
        <v/>
      </c>
      <c r="D278" s="12" t="str">
        <f>IF('AB Touchpoint System Workbook'!J289="A",Q278&amp;C278,IF('AB Touchpoint System Workbook'!J289="b",Q278&amp;C278,""))</f>
        <v/>
      </c>
      <c r="E278" s="12" t="b">
        <f>IF(ISNUMBER(SEARCH(S$1,$D278)),MAX(E$1:E277)+1)</f>
        <v>0</v>
      </c>
      <c r="F278" s="12" t="b">
        <f>IF(ISNUMBER(SEARCH(T$1,$D278)),MAX(F$1:F277)+1)</f>
        <v>0</v>
      </c>
      <c r="G278" s="12" t="b">
        <f>IF(ISNUMBER(SEARCH(U$1,$D278)),MAX(G$1:G277)+1)</f>
        <v>0</v>
      </c>
      <c r="H278" s="12" t="b">
        <f>IF(ISNUMBER(SEARCH(V$1,$D278)),MAX(H$1:H277)+1)</f>
        <v>0</v>
      </c>
      <c r="I278" s="12" t="b">
        <f>IF(ISNUMBER(SEARCH(W$1,$D278)),MAX(I$1:I277)+1)</f>
        <v>0</v>
      </c>
      <c r="J278" s="12" t="b">
        <f>IF(ISNUMBER(SEARCH(X$1,$D278)),MAX(J$1:J277)+1)</f>
        <v>0</v>
      </c>
      <c r="K278" s="12" t="b">
        <f>IF(ISNUMBER(SEARCH(Y$1,$D278)),MAX(K$1:K277)+1)</f>
        <v>0</v>
      </c>
      <c r="L278" s="12" t="b">
        <f>IF(ISNUMBER(SEARCH(Z$1,$D278)),MAX(L$1:L277)+1)</f>
        <v>0</v>
      </c>
      <c r="M278" s="12" t="b">
        <f>IF(ISNUMBER(SEARCH(AA$1,$D278)),MAX(M$1:M277)+1)</f>
        <v>0</v>
      </c>
      <c r="N278" s="12" t="b">
        <f>IF(ISNUMBER(SEARCH(AB$1,$D278)),MAX(N$1:N277)+1)</f>
        <v>0</v>
      </c>
      <c r="O278" s="12" t="b">
        <f>IF(ISNUMBER(SEARCH(AC$1,$D278)),MAX(O$1:O277)+1)</f>
        <v>0</v>
      </c>
      <c r="P278" s="12" t="b">
        <f>IF(ISNUMBER(SEARCH(AD$1,$D278)),MAX(P$1:P277)+1)</f>
        <v>0</v>
      </c>
      <c r="Q278" s="12">
        <f>'AB Touchpoint System Workbook'!K289</f>
        <v>0</v>
      </c>
      <c r="R278" s="13">
        <f t="shared" si="9"/>
        <v>277</v>
      </c>
      <c r="S278" s="7" t="str">
        <f>IFERROR(VLOOKUP($R278,E:$Q,13,0),"")</f>
        <v/>
      </c>
      <c r="T278" s="7" t="str">
        <f>IFERROR(VLOOKUP($R278,F:$Q,12,0),"")</f>
        <v/>
      </c>
      <c r="U278" s="7" t="str">
        <f>IFERROR(VLOOKUP($R278,G:$Q,11,0),"")</f>
        <v/>
      </c>
      <c r="V278" s="7" t="str">
        <f>IFERROR(VLOOKUP($R278,H:$Q,10,0),"")</f>
        <v/>
      </c>
      <c r="W278" s="7" t="str">
        <f>IFERROR(VLOOKUP($R278,I:$Q,9,0),"")</f>
        <v/>
      </c>
      <c r="X278" s="7" t="str">
        <f>IFERROR(VLOOKUP($R278,J:$Q,8,0),"")</f>
        <v/>
      </c>
      <c r="Y278" s="7" t="str">
        <f>IFERROR(VLOOKUP($R278,K:$Q,7,0),"")</f>
        <v/>
      </c>
      <c r="Z278" s="7" t="str">
        <f>IFERROR(VLOOKUP($R278,L:$Q,6,0),"")</f>
        <v/>
      </c>
      <c r="AA278" s="7" t="str">
        <f>IFERROR(VLOOKUP($R278,M:$Q,5,0),"")</f>
        <v/>
      </c>
      <c r="AB278" s="7" t="str">
        <f>IFERROR(VLOOKUP($R278,N:$Q,4,0),"")</f>
        <v/>
      </c>
      <c r="AC278" s="7" t="str">
        <f>IFERROR(VLOOKUP($R278,O:$Q,3,0),"")</f>
        <v/>
      </c>
      <c r="AD278" s="7" t="str">
        <f>IFERROR(VLOOKUP($R278,P:$Q,2,0),"")</f>
        <v/>
      </c>
    </row>
    <row r="279" spans="1:30" x14ac:dyDescent="0.15">
      <c r="A279" s="9">
        <f>'AB Touchpoint System Workbook'!Z290</f>
        <v>43132</v>
      </c>
      <c r="B279" s="7">
        <f t="shared" si="8"/>
        <v>2</v>
      </c>
      <c r="C279" s="12" t="str">
        <f>IF('AB Touchpoint System Workbook'!J290="A",VLOOKUP($B279,Reference!$A$93:B$104,2,0),IF('AB Touchpoint System Workbook'!J290="b",VLOOKUP($B279,Reference!$A$93:C$104,3,0),""))</f>
        <v/>
      </c>
      <c r="D279" s="12" t="str">
        <f>IF('AB Touchpoint System Workbook'!J290="A",Q279&amp;C279,IF('AB Touchpoint System Workbook'!J290="b",Q279&amp;C279,""))</f>
        <v/>
      </c>
      <c r="E279" s="12" t="b">
        <f>IF(ISNUMBER(SEARCH(S$1,$D279)),MAX(E$1:E278)+1)</f>
        <v>0</v>
      </c>
      <c r="F279" s="12" t="b">
        <f>IF(ISNUMBER(SEARCH(T$1,$D279)),MAX(F$1:F278)+1)</f>
        <v>0</v>
      </c>
      <c r="G279" s="12" t="b">
        <f>IF(ISNUMBER(SEARCH(U$1,$D279)),MAX(G$1:G278)+1)</f>
        <v>0</v>
      </c>
      <c r="H279" s="12" t="b">
        <f>IF(ISNUMBER(SEARCH(V$1,$D279)),MAX(H$1:H278)+1)</f>
        <v>0</v>
      </c>
      <c r="I279" s="12" t="b">
        <f>IF(ISNUMBER(SEARCH(W$1,$D279)),MAX(I$1:I278)+1)</f>
        <v>0</v>
      </c>
      <c r="J279" s="12" t="b">
        <f>IF(ISNUMBER(SEARCH(X$1,$D279)),MAX(J$1:J278)+1)</f>
        <v>0</v>
      </c>
      <c r="K279" s="12" t="b">
        <f>IF(ISNUMBER(SEARCH(Y$1,$D279)),MAX(K$1:K278)+1)</f>
        <v>0</v>
      </c>
      <c r="L279" s="12" t="b">
        <f>IF(ISNUMBER(SEARCH(Z$1,$D279)),MAX(L$1:L278)+1)</f>
        <v>0</v>
      </c>
      <c r="M279" s="12" t="b">
        <f>IF(ISNUMBER(SEARCH(AA$1,$D279)),MAX(M$1:M278)+1)</f>
        <v>0</v>
      </c>
      <c r="N279" s="12" t="b">
        <f>IF(ISNUMBER(SEARCH(AB$1,$D279)),MAX(N$1:N278)+1)</f>
        <v>0</v>
      </c>
      <c r="O279" s="12" t="b">
        <f>IF(ISNUMBER(SEARCH(AC$1,$D279)),MAX(O$1:O278)+1)</f>
        <v>0</v>
      </c>
      <c r="P279" s="12" t="b">
        <f>IF(ISNUMBER(SEARCH(AD$1,$D279)),MAX(P$1:P278)+1)</f>
        <v>0</v>
      </c>
      <c r="Q279" s="12">
        <f>'AB Touchpoint System Workbook'!K290</f>
        <v>0</v>
      </c>
      <c r="R279" s="13">
        <f t="shared" si="9"/>
        <v>278</v>
      </c>
      <c r="S279" s="7" t="str">
        <f>IFERROR(VLOOKUP($R279,E:$Q,13,0),"")</f>
        <v/>
      </c>
      <c r="T279" s="7" t="str">
        <f>IFERROR(VLOOKUP($R279,F:$Q,12,0),"")</f>
        <v/>
      </c>
      <c r="U279" s="7" t="str">
        <f>IFERROR(VLOOKUP($R279,G:$Q,11,0),"")</f>
        <v/>
      </c>
      <c r="V279" s="7" t="str">
        <f>IFERROR(VLOOKUP($R279,H:$Q,10,0),"")</f>
        <v/>
      </c>
      <c r="W279" s="7" t="str">
        <f>IFERROR(VLOOKUP($R279,I:$Q,9,0),"")</f>
        <v/>
      </c>
      <c r="X279" s="7" t="str">
        <f>IFERROR(VLOOKUP($R279,J:$Q,8,0),"")</f>
        <v/>
      </c>
      <c r="Y279" s="7" t="str">
        <f>IFERROR(VLOOKUP($R279,K:$Q,7,0),"")</f>
        <v/>
      </c>
      <c r="Z279" s="7" t="str">
        <f>IFERROR(VLOOKUP($R279,L:$Q,6,0),"")</f>
        <v/>
      </c>
      <c r="AA279" s="7" t="str">
        <f>IFERROR(VLOOKUP($R279,M:$Q,5,0),"")</f>
        <v/>
      </c>
      <c r="AB279" s="7" t="str">
        <f>IFERROR(VLOOKUP($R279,N:$Q,4,0),"")</f>
        <v/>
      </c>
      <c r="AC279" s="7" t="str">
        <f>IFERROR(VLOOKUP($R279,O:$Q,3,0),"")</f>
        <v/>
      </c>
      <c r="AD279" s="7" t="str">
        <f>IFERROR(VLOOKUP($R279,P:$Q,2,0),"")</f>
        <v/>
      </c>
    </row>
    <row r="280" spans="1:30" x14ac:dyDescent="0.15">
      <c r="A280" s="9">
        <f>'AB Touchpoint System Workbook'!Z291</f>
        <v>0</v>
      </c>
      <c r="B280" s="21">
        <f t="shared" ref="B280:B343" si="10">MONTH(A280)</f>
        <v>1</v>
      </c>
      <c r="C280" s="12" t="str">
        <f>IF('AB Touchpoint System Workbook'!J291="A",VLOOKUP($B280,Reference!$A$93:B$104,2,0),IF('AB Touchpoint System Workbook'!J291="b",VLOOKUP($B280,Reference!$A$93:C$104,3,0),""))</f>
        <v/>
      </c>
      <c r="D280" s="12" t="str">
        <f>IF('AB Touchpoint System Workbook'!J291="A",Q280&amp;C280,IF('AB Touchpoint System Workbook'!J291="b",Q280&amp;C280,""))</f>
        <v/>
      </c>
      <c r="E280" s="12" t="b">
        <f>IF(ISNUMBER(SEARCH(S$1,$D280)),MAX(E$1:E279)+1)</f>
        <v>0</v>
      </c>
      <c r="F280" s="12" t="b">
        <f>IF(ISNUMBER(SEARCH(T$1,$D280)),MAX(F$1:F279)+1)</f>
        <v>0</v>
      </c>
      <c r="G280" s="12" t="b">
        <f>IF(ISNUMBER(SEARCH(U$1,$D280)),MAX(G$1:G279)+1)</f>
        <v>0</v>
      </c>
      <c r="H280" s="12" t="b">
        <f>IF(ISNUMBER(SEARCH(V$1,$D280)),MAX(H$1:H279)+1)</f>
        <v>0</v>
      </c>
      <c r="I280" s="12" t="b">
        <f>IF(ISNUMBER(SEARCH(W$1,$D280)),MAX(I$1:I279)+1)</f>
        <v>0</v>
      </c>
      <c r="J280" s="12" t="b">
        <f>IF(ISNUMBER(SEARCH(X$1,$D280)),MAX(J$1:J279)+1)</f>
        <v>0</v>
      </c>
      <c r="K280" s="12" t="b">
        <f>IF(ISNUMBER(SEARCH(Y$1,$D280)),MAX(K$1:K279)+1)</f>
        <v>0</v>
      </c>
      <c r="L280" s="12" t="b">
        <f>IF(ISNUMBER(SEARCH(Z$1,$D280)),MAX(L$1:L279)+1)</f>
        <v>0</v>
      </c>
      <c r="M280" s="12" t="b">
        <f>IF(ISNUMBER(SEARCH(AA$1,$D280)),MAX(M$1:M279)+1)</f>
        <v>0</v>
      </c>
      <c r="N280" s="12" t="b">
        <f>IF(ISNUMBER(SEARCH(AB$1,$D280)),MAX(N$1:N279)+1)</f>
        <v>0</v>
      </c>
      <c r="O280" s="12" t="b">
        <f>IF(ISNUMBER(SEARCH(AC$1,$D280)),MAX(O$1:O279)+1)</f>
        <v>0</v>
      </c>
      <c r="P280" s="12" t="b">
        <f>IF(ISNUMBER(SEARCH(AD$1,$D280)),MAX(P$1:P279)+1)</f>
        <v>0</v>
      </c>
      <c r="Q280" s="12">
        <f>'AB Touchpoint System Workbook'!K291</f>
        <v>0</v>
      </c>
      <c r="R280" s="13">
        <f t="shared" si="9"/>
        <v>279</v>
      </c>
      <c r="S280" s="21" t="str">
        <f>IFERROR(VLOOKUP($R280,E:$Q,13,0),"")</f>
        <v/>
      </c>
      <c r="T280" s="21" t="str">
        <f>IFERROR(VLOOKUP($R280,F:$Q,12,0),"")</f>
        <v/>
      </c>
      <c r="U280" s="21" t="str">
        <f>IFERROR(VLOOKUP($R280,G:$Q,11,0),"")</f>
        <v/>
      </c>
      <c r="V280" s="21" t="str">
        <f>IFERROR(VLOOKUP($R280,H:$Q,10,0),"")</f>
        <v/>
      </c>
      <c r="W280" s="21" t="str">
        <f>IFERROR(VLOOKUP($R280,I:$Q,9,0),"")</f>
        <v/>
      </c>
      <c r="X280" s="21" t="str">
        <f>IFERROR(VLOOKUP($R280,J:$Q,8,0),"")</f>
        <v/>
      </c>
      <c r="Y280" s="21" t="str">
        <f>IFERROR(VLOOKUP($R280,K:$Q,7,0),"")</f>
        <v/>
      </c>
      <c r="Z280" s="21" t="str">
        <f>IFERROR(VLOOKUP($R280,L:$Q,6,0),"")</f>
        <v/>
      </c>
      <c r="AA280" s="21" t="str">
        <f>IFERROR(VLOOKUP($R280,M:$Q,5,0),"")</f>
        <v/>
      </c>
      <c r="AB280" s="21" t="str">
        <f>IFERROR(VLOOKUP($R280,N:$Q,4,0),"")</f>
        <v/>
      </c>
      <c r="AC280" s="21" t="str">
        <f>IFERROR(VLOOKUP($R280,O:$Q,3,0),"")</f>
        <v/>
      </c>
      <c r="AD280" s="21" t="str">
        <f>IFERROR(VLOOKUP($R280,P:$Q,2,0),"")</f>
        <v/>
      </c>
    </row>
    <row r="281" spans="1:30" x14ac:dyDescent="0.15">
      <c r="A281" s="9">
        <f>'AB Touchpoint System Workbook'!Z292</f>
        <v>0</v>
      </c>
      <c r="B281" s="21">
        <f t="shared" si="10"/>
        <v>1</v>
      </c>
      <c r="C281" s="12" t="str">
        <f>IF('AB Touchpoint System Workbook'!J292="A",VLOOKUP($B281,Reference!$A$93:B$104,2,0),IF('AB Touchpoint System Workbook'!J292="b",VLOOKUP($B281,Reference!$A$93:C$104,3,0),""))</f>
        <v/>
      </c>
      <c r="D281" s="12" t="str">
        <f>IF('AB Touchpoint System Workbook'!J292="A",Q281&amp;C281,IF('AB Touchpoint System Workbook'!J292="b",Q281&amp;C281,""))</f>
        <v/>
      </c>
      <c r="E281" s="12" t="b">
        <f>IF(ISNUMBER(SEARCH(S$1,$D281)),MAX(E$1:E280)+1)</f>
        <v>0</v>
      </c>
      <c r="F281" s="12" t="b">
        <f>IF(ISNUMBER(SEARCH(T$1,$D281)),MAX(F$1:F280)+1)</f>
        <v>0</v>
      </c>
      <c r="G281" s="12" t="b">
        <f>IF(ISNUMBER(SEARCH(U$1,$D281)),MAX(G$1:G280)+1)</f>
        <v>0</v>
      </c>
      <c r="H281" s="12" t="b">
        <f>IF(ISNUMBER(SEARCH(V$1,$D281)),MAX(H$1:H280)+1)</f>
        <v>0</v>
      </c>
      <c r="I281" s="12" t="b">
        <f>IF(ISNUMBER(SEARCH(W$1,$D281)),MAX(I$1:I280)+1)</f>
        <v>0</v>
      </c>
      <c r="J281" s="12" t="b">
        <f>IF(ISNUMBER(SEARCH(X$1,$D281)),MAX(J$1:J280)+1)</f>
        <v>0</v>
      </c>
      <c r="K281" s="12" t="b">
        <f>IF(ISNUMBER(SEARCH(Y$1,$D281)),MAX(K$1:K280)+1)</f>
        <v>0</v>
      </c>
      <c r="L281" s="12" t="b">
        <f>IF(ISNUMBER(SEARCH(Z$1,$D281)),MAX(L$1:L280)+1)</f>
        <v>0</v>
      </c>
      <c r="M281" s="12" t="b">
        <f>IF(ISNUMBER(SEARCH(AA$1,$D281)),MAX(M$1:M280)+1)</f>
        <v>0</v>
      </c>
      <c r="N281" s="12" t="b">
        <f>IF(ISNUMBER(SEARCH(AB$1,$D281)),MAX(N$1:N280)+1)</f>
        <v>0</v>
      </c>
      <c r="O281" s="12" t="b">
        <f>IF(ISNUMBER(SEARCH(AC$1,$D281)),MAX(O$1:O280)+1)</f>
        <v>0</v>
      </c>
      <c r="P281" s="12" t="b">
        <f>IF(ISNUMBER(SEARCH(AD$1,$D281)),MAX(P$1:P280)+1)</f>
        <v>0</v>
      </c>
      <c r="Q281" s="12">
        <f>'AB Touchpoint System Workbook'!K292</f>
        <v>0</v>
      </c>
      <c r="R281" s="13">
        <f t="shared" si="9"/>
        <v>280</v>
      </c>
      <c r="S281" s="21" t="str">
        <f>IFERROR(VLOOKUP($R281,E:$Q,13,0),"")</f>
        <v/>
      </c>
      <c r="T281" s="21" t="str">
        <f>IFERROR(VLOOKUP($R281,F:$Q,12,0),"")</f>
        <v/>
      </c>
      <c r="U281" s="21" t="str">
        <f>IFERROR(VLOOKUP($R281,G:$Q,11,0),"")</f>
        <v/>
      </c>
      <c r="V281" s="21" t="str">
        <f>IFERROR(VLOOKUP($R281,H:$Q,10,0),"")</f>
        <v/>
      </c>
      <c r="W281" s="21" t="str">
        <f>IFERROR(VLOOKUP($R281,I:$Q,9,0),"")</f>
        <v/>
      </c>
      <c r="X281" s="21" t="str">
        <f>IFERROR(VLOOKUP($R281,J:$Q,8,0),"")</f>
        <v/>
      </c>
      <c r="Y281" s="21" t="str">
        <f>IFERROR(VLOOKUP($R281,K:$Q,7,0),"")</f>
        <v/>
      </c>
      <c r="Z281" s="21" t="str">
        <f>IFERROR(VLOOKUP($R281,L:$Q,6,0),"")</f>
        <v/>
      </c>
      <c r="AA281" s="21" t="str">
        <f>IFERROR(VLOOKUP($R281,M:$Q,5,0),"")</f>
        <v/>
      </c>
      <c r="AB281" s="21" t="str">
        <f>IFERROR(VLOOKUP($R281,N:$Q,4,0),"")</f>
        <v/>
      </c>
      <c r="AC281" s="21" t="str">
        <f>IFERROR(VLOOKUP($R281,O:$Q,3,0),"")</f>
        <v/>
      </c>
      <c r="AD281" s="21" t="str">
        <f>IFERROR(VLOOKUP($R281,P:$Q,2,0),"")</f>
        <v/>
      </c>
    </row>
    <row r="282" spans="1:30" x14ac:dyDescent="0.15">
      <c r="A282" s="9">
        <f>'AB Touchpoint System Workbook'!Z293</f>
        <v>0</v>
      </c>
      <c r="B282" s="21">
        <f t="shared" si="10"/>
        <v>1</v>
      </c>
      <c r="C282" s="12" t="str">
        <f>IF('AB Touchpoint System Workbook'!J293="A",VLOOKUP($B282,Reference!$A$93:B$104,2,0),IF('AB Touchpoint System Workbook'!J293="b",VLOOKUP($B282,Reference!$A$93:C$104,3,0),""))</f>
        <v/>
      </c>
      <c r="D282" s="12" t="str">
        <f>IF('AB Touchpoint System Workbook'!J293="A",Q282&amp;C282,IF('AB Touchpoint System Workbook'!J293="b",Q282&amp;C282,""))</f>
        <v/>
      </c>
      <c r="E282" s="12" t="b">
        <f>IF(ISNUMBER(SEARCH(S$1,$D282)),MAX(E$1:E281)+1)</f>
        <v>0</v>
      </c>
      <c r="F282" s="12" t="b">
        <f>IF(ISNUMBER(SEARCH(T$1,$D282)),MAX(F$1:F281)+1)</f>
        <v>0</v>
      </c>
      <c r="G282" s="12" t="b">
        <f>IF(ISNUMBER(SEARCH(U$1,$D282)),MAX(G$1:G281)+1)</f>
        <v>0</v>
      </c>
      <c r="H282" s="12" t="b">
        <f>IF(ISNUMBER(SEARCH(V$1,$D282)),MAX(H$1:H281)+1)</f>
        <v>0</v>
      </c>
      <c r="I282" s="12" t="b">
        <f>IF(ISNUMBER(SEARCH(W$1,$D282)),MAX(I$1:I281)+1)</f>
        <v>0</v>
      </c>
      <c r="J282" s="12" t="b">
        <f>IF(ISNUMBER(SEARCH(X$1,$D282)),MAX(J$1:J281)+1)</f>
        <v>0</v>
      </c>
      <c r="K282" s="12" t="b">
        <f>IF(ISNUMBER(SEARCH(Y$1,$D282)),MAX(K$1:K281)+1)</f>
        <v>0</v>
      </c>
      <c r="L282" s="12" t="b">
        <f>IF(ISNUMBER(SEARCH(Z$1,$D282)),MAX(L$1:L281)+1)</f>
        <v>0</v>
      </c>
      <c r="M282" s="12" t="b">
        <f>IF(ISNUMBER(SEARCH(AA$1,$D282)),MAX(M$1:M281)+1)</f>
        <v>0</v>
      </c>
      <c r="N282" s="12" t="b">
        <f>IF(ISNUMBER(SEARCH(AB$1,$D282)),MAX(N$1:N281)+1)</f>
        <v>0</v>
      </c>
      <c r="O282" s="12" t="b">
        <f>IF(ISNUMBER(SEARCH(AC$1,$D282)),MAX(O$1:O281)+1)</f>
        <v>0</v>
      </c>
      <c r="P282" s="12" t="b">
        <f>IF(ISNUMBER(SEARCH(AD$1,$D282)),MAX(P$1:P281)+1)</f>
        <v>0</v>
      </c>
      <c r="Q282" s="12">
        <f>'AB Touchpoint System Workbook'!K293</f>
        <v>0</v>
      </c>
      <c r="R282" s="13">
        <f t="shared" si="9"/>
        <v>281</v>
      </c>
      <c r="S282" s="21" t="str">
        <f>IFERROR(VLOOKUP($R282,E:$Q,13,0),"")</f>
        <v/>
      </c>
      <c r="T282" s="21" t="str">
        <f>IFERROR(VLOOKUP($R282,F:$Q,12,0),"")</f>
        <v/>
      </c>
      <c r="U282" s="21" t="str">
        <f>IFERROR(VLOOKUP($R282,G:$Q,11,0),"")</f>
        <v/>
      </c>
      <c r="V282" s="21" t="str">
        <f>IFERROR(VLOOKUP($R282,H:$Q,10,0),"")</f>
        <v/>
      </c>
      <c r="W282" s="21" t="str">
        <f>IFERROR(VLOOKUP($R282,I:$Q,9,0),"")</f>
        <v/>
      </c>
      <c r="X282" s="21" t="str">
        <f>IFERROR(VLOOKUP($R282,J:$Q,8,0),"")</f>
        <v/>
      </c>
      <c r="Y282" s="21" t="str">
        <f>IFERROR(VLOOKUP($R282,K:$Q,7,0),"")</f>
        <v/>
      </c>
      <c r="Z282" s="21" t="str">
        <f>IFERROR(VLOOKUP($R282,L:$Q,6,0),"")</f>
        <v/>
      </c>
      <c r="AA282" s="21" t="str">
        <f>IFERROR(VLOOKUP($R282,M:$Q,5,0),"")</f>
        <v/>
      </c>
      <c r="AB282" s="21" t="str">
        <f>IFERROR(VLOOKUP($R282,N:$Q,4,0),"")</f>
        <v/>
      </c>
      <c r="AC282" s="21" t="str">
        <f>IFERROR(VLOOKUP($R282,O:$Q,3,0),"")</f>
        <v/>
      </c>
      <c r="AD282" s="21" t="str">
        <f>IFERROR(VLOOKUP($R282,P:$Q,2,0),"")</f>
        <v/>
      </c>
    </row>
    <row r="283" spans="1:30" x14ac:dyDescent="0.15">
      <c r="A283" s="9">
        <f>'AB Touchpoint System Workbook'!Z294</f>
        <v>0</v>
      </c>
      <c r="B283" s="21">
        <f t="shared" si="10"/>
        <v>1</v>
      </c>
      <c r="C283" s="12" t="str">
        <f>IF('AB Touchpoint System Workbook'!J294="A",VLOOKUP($B283,Reference!$A$93:B$104,2,0),IF('AB Touchpoint System Workbook'!J294="b",VLOOKUP($B283,Reference!$A$93:C$104,3,0),""))</f>
        <v/>
      </c>
      <c r="D283" s="12" t="str">
        <f>IF('AB Touchpoint System Workbook'!J294="A",Q283&amp;C283,IF('AB Touchpoint System Workbook'!J294="b",Q283&amp;C283,""))</f>
        <v/>
      </c>
      <c r="E283" s="12" t="b">
        <f>IF(ISNUMBER(SEARCH(S$1,$D283)),MAX(E$1:E282)+1)</f>
        <v>0</v>
      </c>
      <c r="F283" s="12" t="b">
        <f>IF(ISNUMBER(SEARCH(T$1,$D283)),MAX(F$1:F282)+1)</f>
        <v>0</v>
      </c>
      <c r="G283" s="12" t="b">
        <f>IF(ISNUMBER(SEARCH(U$1,$D283)),MAX(G$1:G282)+1)</f>
        <v>0</v>
      </c>
      <c r="H283" s="12" t="b">
        <f>IF(ISNUMBER(SEARCH(V$1,$D283)),MAX(H$1:H282)+1)</f>
        <v>0</v>
      </c>
      <c r="I283" s="12" t="b">
        <f>IF(ISNUMBER(SEARCH(W$1,$D283)),MAX(I$1:I282)+1)</f>
        <v>0</v>
      </c>
      <c r="J283" s="12" t="b">
        <f>IF(ISNUMBER(SEARCH(X$1,$D283)),MAX(J$1:J282)+1)</f>
        <v>0</v>
      </c>
      <c r="K283" s="12" t="b">
        <f>IF(ISNUMBER(SEARCH(Y$1,$D283)),MAX(K$1:K282)+1)</f>
        <v>0</v>
      </c>
      <c r="L283" s="12" t="b">
        <f>IF(ISNUMBER(SEARCH(Z$1,$D283)),MAX(L$1:L282)+1)</f>
        <v>0</v>
      </c>
      <c r="M283" s="12" t="b">
        <f>IF(ISNUMBER(SEARCH(AA$1,$D283)),MAX(M$1:M282)+1)</f>
        <v>0</v>
      </c>
      <c r="N283" s="12" t="b">
        <f>IF(ISNUMBER(SEARCH(AB$1,$D283)),MAX(N$1:N282)+1)</f>
        <v>0</v>
      </c>
      <c r="O283" s="12" t="b">
        <f>IF(ISNUMBER(SEARCH(AC$1,$D283)),MAX(O$1:O282)+1)</f>
        <v>0</v>
      </c>
      <c r="P283" s="12" t="b">
        <f>IF(ISNUMBER(SEARCH(AD$1,$D283)),MAX(P$1:P282)+1)</f>
        <v>0</v>
      </c>
      <c r="Q283" s="12">
        <f>'AB Touchpoint System Workbook'!K294</f>
        <v>0</v>
      </c>
      <c r="R283" s="13">
        <f t="shared" si="9"/>
        <v>282</v>
      </c>
      <c r="S283" s="21" t="str">
        <f>IFERROR(VLOOKUP($R283,E:$Q,13,0),"")</f>
        <v/>
      </c>
      <c r="T283" s="21" t="str">
        <f>IFERROR(VLOOKUP($R283,F:$Q,12,0),"")</f>
        <v/>
      </c>
      <c r="U283" s="21" t="str">
        <f>IFERROR(VLOOKUP($R283,G:$Q,11,0),"")</f>
        <v/>
      </c>
      <c r="V283" s="21" t="str">
        <f>IFERROR(VLOOKUP($R283,H:$Q,10,0),"")</f>
        <v/>
      </c>
      <c r="W283" s="21" t="str">
        <f>IFERROR(VLOOKUP($R283,I:$Q,9,0),"")</f>
        <v/>
      </c>
      <c r="X283" s="21" t="str">
        <f>IFERROR(VLOOKUP($R283,J:$Q,8,0),"")</f>
        <v/>
      </c>
      <c r="Y283" s="21" t="str">
        <f>IFERROR(VLOOKUP($R283,K:$Q,7,0),"")</f>
        <v/>
      </c>
      <c r="Z283" s="21" t="str">
        <f>IFERROR(VLOOKUP($R283,L:$Q,6,0),"")</f>
        <v/>
      </c>
      <c r="AA283" s="21" t="str">
        <f>IFERROR(VLOOKUP($R283,M:$Q,5,0),"")</f>
        <v/>
      </c>
      <c r="AB283" s="21" t="str">
        <f>IFERROR(VLOOKUP($R283,N:$Q,4,0),"")</f>
        <v/>
      </c>
      <c r="AC283" s="21" t="str">
        <f>IFERROR(VLOOKUP($R283,O:$Q,3,0),"")</f>
        <v/>
      </c>
      <c r="AD283" s="21" t="str">
        <f>IFERROR(VLOOKUP($R283,P:$Q,2,0),"")</f>
        <v/>
      </c>
    </row>
    <row r="284" spans="1:30" x14ac:dyDescent="0.15">
      <c r="A284" s="9">
        <f>'AB Touchpoint System Workbook'!Z295</f>
        <v>0</v>
      </c>
      <c r="B284" s="21">
        <f t="shared" si="10"/>
        <v>1</v>
      </c>
      <c r="C284" s="12" t="str">
        <f>IF('AB Touchpoint System Workbook'!J295="A",VLOOKUP($B284,Reference!$A$93:B$104,2,0),IF('AB Touchpoint System Workbook'!J295="b",VLOOKUP($B284,Reference!$A$93:C$104,3,0),""))</f>
        <v/>
      </c>
      <c r="D284" s="12" t="str">
        <f>IF('AB Touchpoint System Workbook'!J295="A",Q284&amp;C284,IF('AB Touchpoint System Workbook'!J295="b",Q284&amp;C284,""))</f>
        <v/>
      </c>
      <c r="E284" s="12" t="b">
        <f>IF(ISNUMBER(SEARCH(S$1,$D284)),MAX(E$1:E283)+1)</f>
        <v>0</v>
      </c>
      <c r="F284" s="12" t="b">
        <f>IF(ISNUMBER(SEARCH(T$1,$D284)),MAX(F$1:F283)+1)</f>
        <v>0</v>
      </c>
      <c r="G284" s="12" t="b">
        <f>IF(ISNUMBER(SEARCH(U$1,$D284)),MAX(G$1:G283)+1)</f>
        <v>0</v>
      </c>
      <c r="H284" s="12" t="b">
        <f>IF(ISNUMBER(SEARCH(V$1,$D284)),MAX(H$1:H283)+1)</f>
        <v>0</v>
      </c>
      <c r="I284" s="12" t="b">
        <f>IF(ISNUMBER(SEARCH(W$1,$D284)),MAX(I$1:I283)+1)</f>
        <v>0</v>
      </c>
      <c r="J284" s="12" t="b">
        <f>IF(ISNUMBER(SEARCH(X$1,$D284)),MAX(J$1:J283)+1)</f>
        <v>0</v>
      </c>
      <c r="K284" s="12" t="b">
        <f>IF(ISNUMBER(SEARCH(Y$1,$D284)),MAX(K$1:K283)+1)</f>
        <v>0</v>
      </c>
      <c r="L284" s="12" t="b">
        <f>IF(ISNUMBER(SEARCH(Z$1,$D284)),MAX(L$1:L283)+1)</f>
        <v>0</v>
      </c>
      <c r="M284" s="12" t="b">
        <f>IF(ISNUMBER(SEARCH(AA$1,$D284)),MAX(M$1:M283)+1)</f>
        <v>0</v>
      </c>
      <c r="N284" s="12" t="b">
        <f>IF(ISNUMBER(SEARCH(AB$1,$D284)),MAX(N$1:N283)+1)</f>
        <v>0</v>
      </c>
      <c r="O284" s="12" t="b">
        <f>IF(ISNUMBER(SEARCH(AC$1,$D284)),MAX(O$1:O283)+1)</f>
        <v>0</v>
      </c>
      <c r="P284" s="12" t="b">
        <f>IF(ISNUMBER(SEARCH(AD$1,$D284)),MAX(P$1:P283)+1)</f>
        <v>0</v>
      </c>
      <c r="Q284" s="12">
        <f>'AB Touchpoint System Workbook'!K295</f>
        <v>0</v>
      </c>
      <c r="R284" s="13">
        <f t="shared" si="9"/>
        <v>283</v>
      </c>
      <c r="S284" s="21" t="str">
        <f>IFERROR(VLOOKUP($R284,E:$Q,13,0),"")</f>
        <v/>
      </c>
      <c r="T284" s="21" t="str">
        <f>IFERROR(VLOOKUP($R284,F:$Q,12,0),"")</f>
        <v/>
      </c>
      <c r="U284" s="21" t="str">
        <f>IFERROR(VLOOKUP($R284,G:$Q,11,0),"")</f>
        <v/>
      </c>
      <c r="V284" s="21" t="str">
        <f>IFERROR(VLOOKUP($R284,H:$Q,10,0),"")</f>
        <v/>
      </c>
      <c r="W284" s="21" t="str">
        <f>IFERROR(VLOOKUP($R284,I:$Q,9,0),"")</f>
        <v/>
      </c>
      <c r="X284" s="21" t="str">
        <f>IFERROR(VLOOKUP($R284,J:$Q,8,0),"")</f>
        <v/>
      </c>
      <c r="Y284" s="21" t="str">
        <f>IFERROR(VLOOKUP($R284,K:$Q,7,0),"")</f>
        <v/>
      </c>
      <c r="Z284" s="21" t="str">
        <f>IFERROR(VLOOKUP($R284,L:$Q,6,0),"")</f>
        <v/>
      </c>
      <c r="AA284" s="21" t="str">
        <f>IFERROR(VLOOKUP($R284,M:$Q,5,0),"")</f>
        <v/>
      </c>
      <c r="AB284" s="21" t="str">
        <f>IFERROR(VLOOKUP($R284,N:$Q,4,0),"")</f>
        <v/>
      </c>
      <c r="AC284" s="21" t="str">
        <f>IFERROR(VLOOKUP($R284,O:$Q,3,0),"")</f>
        <v/>
      </c>
      <c r="AD284" s="21" t="str">
        <f>IFERROR(VLOOKUP($R284,P:$Q,2,0),"")</f>
        <v/>
      </c>
    </row>
    <row r="285" spans="1:30" x14ac:dyDescent="0.15">
      <c r="A285" s="9">
        <f>'AB Touchpoint System Workbook'!Z296</f>
        <v>0</v>
      </c>
      <c r="B285" s="21">
        <f t="shared" si="10"/>
        <v>1</v>
      </c>
      <c r="C285" s="12" t="str">
        <f>IF('AB Touchpoint System Workbook'!J296="A",VLOOKUP($B285,Reference!$A$93:B$104,2,0),IF('AB Touchpoint System Workbook'!J296="b",VLOOKUP($B285,Reference!$A$93:C$104,3,0),""))</f>
        <v/>
      </c>
      <c r="D285" s="12" t="str">
        <f>IF('AB Touchpoint System Workbook'!J296="A",Q285&amp;C285,IF('AB Touchpoint System Workbook'!J296="b",Q285&amp;C285,""))</f>
        <v/>
      </c>
      <c r="E285" s="12" t="b">
        <f>IF(ISNUMBER(SEARCH(S$1,$D285)),MAX(E$1:E284)+1)</f>
        <v>0</v>
      </c>
      <c r="F285" s="12" t="b">
        <f>IF(ISNUMBER(SEARCH(T$1,$D285)),MAX(F$1:F284)+1)</f>
        <v>0</v>
      </c>
      <c r="G285" s="12" t="b">
        <f>IF(ISNUMBER(SEARCH(U$1,$D285)),MAX(G$1:G284)+1)</f>
        <v>0</v>
      </c>
      <c r="H285" s="12" t="b">
        <f>IF(ISNUMBER(SEARCH(V$1,$D285)),MAX(H$1:H284)+1)</f>
        <v>0</v>
      </c>
      <c r="I285" s="12" t="b">
        <f>IF(ISNUMBER(SEARCH(W$1,$D285)),MAX(I$1:I284)+1)</f>
        <v>0</v>
      </c>
      <c r="J285" s="12" t="b">
        <f>IF(ISNUMBER(SEARCH(X$1,$D285)),MAX(J$1:J284)+1)</f>
        <v>0</v>
      </c>
      <c r="K285" s="12" t="b">
        <f>IF(ISNUMBER(SEARCH(Y$1,$D285)),MAX(K$1:K284)+1)</f>
        <v>0</v>
      </c>
      <c r="L285" s="12" t="b">
        <f>IF(ISNUMBER(SEARCH(Z$1,$D285)),MAX(L$1:L284)+1)</f>
        <v>0</v>
      </c>
      <c r="M285" s="12" t="b">
        <f>IF(ISNUMBER(SEARCH(AA$1,$D285)),MAX(M$1:M284)+1)</f>
        <v>0</v>
      </c>
      <c r="N285" s="12" t="b">
        <f>IF(ISNUMBER(SEARCH(AB$1,$D285)),MAX(N$1:N284)+1)</f>
        <v>0</v>
      </c>
      <c r="O285" s="12" t="b">
        <f>IF(ISNUMBER(SEARCH(AC$1,$D285)),MAX(O$1:O284)+1)</f>
        <v>0</v>
      </c>
      <c r="P285" s="12" t="b">
        <f>IF(ISNUMBER(SEARCH(AD$1,$D285)),MAX(P$1:P284)+1)</f>
        <v>0</v>
      </c>
      <c r="Q285" s="12">
        <f>'AB Touchpoint System Workbook'!K296</f>
        <v>0</v>
      </c>
      <c r="R285" s="13">
        <f t="shared" si="9"/>
        <v>284</v>
      </c>
      <c r="S285" s="21" t="str">
        <f>IFERROR(VLOOKUP($R285,E:$Q,13,0),"")</f>
        <v/>
      </c>
      <c r="T285" s="21" t="str">
        <f>IFERROR(VLOOKUP($R285,F:$Q,12,0),"")</f>
        <v/>
      </c>
      <c r="U285" s="21" t="str">
        <f>IFERROR(VLOOKUP($R285,G:$Q,11,0),"")</f>
        <v/>
      </c>
      <c r="V285" s="21" t="str">
        <f>IFERROR(VLOOKUP($R285,H:$Q,10,0),"")</f>
        <v/>
      </c>
      <c r="W285" s="21" t="str">
        <f>IFERROR(VLOOKUP($R285,I:$Q,9,0),"")</f>
        <v/>
      </c>
      <c r="X285" s="21" t="str">
        <f>IFERROR(VLOOKUP($R285,J:$Q,8,0),"")</f>
        <v/>
      </c>
      <c r="Y285" s="21" t="str">
        <f>IFERROR(VLOOKUP($R285,K:$Q,7,0),"")</f>
        <v/>
      </c>
      <c r="Z285" s="21" t="str">
        <f>IFERROR(VLOOKUP($R285,L:$Q,6,0),"")</f>
        <v/>
      </c>
      <c r="AA285" s="21" t="str">
        <f>IFERROR(VLOOKUP($R285,M:$Q,5,0),"")</f>
        <v/>
      </c>
      <c r="AB285" s="21" t="str">
        <f>IFERROR(VLOOKUP($R285,N:$Q,4,0),"")</f>
        <v/>
      </c>
      <c r="AC285" s="21" t="str">
        <f>IFERROR(VLOOKUP($R285,O:$Q,3,0),"")</f>
        <v/>
      </c>
      <c r="AD285" s="21" t="str">
        <f>IFERROR(VLOOKUP($R285,P:$Q,2,0),"")</f>
        <v/>
      </c>
    </row>
    <row r="286" spans="1:30" x14ac:dyDescent="0.15">
      <c r="A286" s="9">
        <f>'AB Touchpoint System Workbook'!Z297</f>
        <v>0</v>
      </c>
      <c r="B286" s="21">
        <f t="shared" si="10"/>
        <v>1</v>
      </c>
      <c r="C286" s="12" t="str">
        <f>IF('AB Touchpoint System Workbook'!J297="A",VLOOKUP($B286,Reference!$A$93:B$104,2,0),IF('AB Touchpoint System Workbook'!J297="b",VLOOKUP($B286,Reference!$A$93:C$104,3,0),""))</f>
        <v/>
      </c>
      <c r="D286" s="12" t="str">
        <f>IF('AB Touchpoint System Workbook'!J297="A",Q286&amp;C286,IF('AB Touchpoint System Workbook'!J297="b",Q286&amp;C286,""))</f>
        <v/>
      </c>
      <c r="E286" s="12" t="b">
        <f>IF(ISNUMBER(SEARCH(S$1,$D286)),MAX(E$1:E285)+1)</f>
        <v>0</v>
      </c>
      <c r="F286" s="12" t="b">
        <f>IF(ISNUMBER(SEARCH(T$1,$D286)),MAX(F$1:F285)+1)</f>
        <v>0</v>
      </c>
      <c r="G286" s="12" t="b">
        <f>IF(ISNUMBER(SEARCH(U$1,$D286)),MAX(G$1:G285)+1)</f>
        <v>0</v>
      </c>
      <c r="H286" s="12" t="b">
        <f>IF(ISNUMBER(SEARCH(V$1,$D286)),MAX(H$1:H285)+1)</f>
        <v>0</v>
      </c>
      <c r="I286" s="12" t="b">
        <f>IF(ISNUMBER(SEARCH(W$1,$D286)),MAX(I$1:I285)+1)</f>
        <v>0</v>
      </c>
      <c r="J286" s="12" t="b">
        <f>IF(ISNUMBER(SEARCH(X$1,$D286)),MAX(J$1:J285)+1)</f>
        <v>0</v>
      </c>
      <c r="K286" s="12" t="b">
        <f>IF(ISNUMBER(SEARCH(Y$1,$D286)),MAX(K$1:K285)+1)</f>
        <v>0</v>
      </c>
      <c r="L286" s="12" t="b">
        <f>IF(ISNUMBER(SEARCH(Z$1,$D286)),MAX(L$1:L285)+1)</f>
        <v>0</v>
      </c>
      <c r="M286" s="12" t="b">
        <f>IF(ISNUMBER(SEARCH(AA$1,$D286)),MAX(M$1:M285)+1)</f>
        <v>0</v>
      </c>
      <c r="N286" s="12" t="b">
        <f>IF(ISNUMBER(SEARCH(AB$1,$D286)),MAX(N$1:N285)+1)</f>
        <v>0</v>
      </c>
      <c r="O286" s="12" t="b">
        <f>IF(ISNUMBER(SEARCH(AC$1,$D286)),MAX(O$1:O285)+1)</f>
        <v>0</v>
      </c>
      <c r="P286" s="12" t="b">
        <f>IF(ISNUMBER(SEARCH(AD$1,$D286)),MAX(P$1:P285)+1)</f>
        <v>0</v>
      </c>
      <c r="Q286" s="12">
        <f>'AB Touchpoint System Workbook'!K297</f>
        <v>0</v>
      </c>
      <c r="R286" s="13">
        <f t="shared" si="9"/>
        <v>285</v>
      </c>
      <c r="S286" s="21" t="str">
        <f>IFERROR(VLOOKUP($R286,E:$Q,13,0),"")</f>
        <v/>
      </c>
      <c r="T286" s="21" t="str">
        <f>IFERROR(VLOOKUP($R286,F:$Q,12,0),"")</f>
        <v/>
      </c>
      <c r="U286" s="21" t="str">
        <f>IFERROR(VLOOKUP($R286,G:$Q,11,0),"")</f>
        <v/>
      </c>
      <c r="V286" s="21" t="str">
        <f>IFERROR(VLOOKUP($R286,H:$Q,10,0),"")</f>
        <v/>
      </c>
      <c r="W286" s="21" t="str">
        <f>IFERROR(VLOOKUP($R286,I:$Q,9,0),"")</f>
        <v/>
      </c>
      <c r="X286" s="21" t="str">
        <f>IFERROR(VLOOKUP($R286,J:$Q,8,0),"")</f>
        <v/>
      </c>
      <c r="Y286" s="21" t="str">
        <f>IFERROR(VLOOKUP($R286,K:$Q,7,0),"")</f>
        <v/>
      </c>
      <c r="Z286" s="21" t="str">
        <f>IFERROR(VLOOKUP($R286,L:$Q,6,0),"")</f>
        <v/>
      </c>
      <c r="AA286" s="21" t="str">
        <f>IFERROR(VLOOKUP($R286,M:$Q,5,0),"")</f>
        <v/>
      </c>
      <c r="AB286" s="21" t="str">
        <f>IFERROR(VLOOKUP($R286,N:$Q,4,0),"")</f>
        <v/>
      </c>
      <c r="AC286" s="21" t="str">
        <f>IFERROR(VLOOKUP($R286,O:$Q,3,0),"")</f>
        <v/>
      </c>
      <c r="AD286" s="21" t="str">
        <f>IFERROR(VLOOKUP($R286,P:$Q,2,0),"")</f>
        <v/>
      </c>
    </row>
    <row r="287" spans="1:30" x14ac:dyDescent="0.15">
      <c r="A287" s="9">
        <f>'AB Touchpoint System Workbook'!Z298</f>
        <v>0</v>
      </c>
      <c r="B287" s="21">
        <f t="shared" si="10"/>
        <v>1</v>
      </c>
      <c r="C287" s="12" t="str">
        <f>IF('AB Touchpoint System Workbook'!J298="A",VLOOKUP($B287,Reference!$A$93:B$104,2,0),IF('AB Touchpoint System Workbook'!J298="b",VLOOKUP($B287,Reference!$A$93:C$104,3,0),""))</f>
        <v/>
      </c>
      <c r="D287" s="12" t="str">
        <f>IF('AB Touchpoint System Workbook'!J298="A",Q287&amp;C287,IF('AB Touchpoint System Workbook'!J298="b",Q287&amp;C287,""))</f>
        <v/>
      </c>
      <c r="E287" s="12" t="b">
        <f>IF(ISNUMBER(SEARCH(S$1,$D287)),MAX(E$1:E286)+1)</f>
        <v>0</v>
      </c>
      <c r="F287" s="12" t="b">
        <f>IF(ISNUMBER(SEARCH(T$1,$D287)),MAX(F$1:F286)+1)</f>
        <v>0</v>
      </c>
      <c r="G287" s="12" t="b">
        <f>IF(ISNUMBER(SEARCH(U$1,$D287)),MAX(G$1:G286)+1)</f>
        <v>0</v>
      </c>
      <c r="H287" s="12" t="b">
        <f>IF(ISNUMBER(SEARCH(V$1,$D287)),MAX(H$1:H286)+1)</f>
        <v>0</v>
      </c>
      <c r="I287" s="12" t="b">
        <f>IF(ISNUMBER(SEARCH(W$1,$D287)),MAX(I$1:I286)+1)</f>
        <v>0</v>
      </c>
      <c r="J287" s="12" t="b">
        <f>IF(ISNUMBER(SEARCH(X$1,$D287)),MAX(J$1:J286)+1)</f>
        <v>0</v>
      </c>
      <c r="K287" s="12" t="b">
        <f>IF(ISNUMBER(SEARCH(Y$1,$D287)),MAX(K$1:K286)+1)</f>
        <v>0</v>
      </c>
      <c r="L287" s="12" t="b">
        <f>IF(ISNUMBER(SEARCH(Z$1,$D287)),MAX(L$1:L286)+1)</f>
        <v>0</v>
      </c>
      <c r="M287" s="12" t="b">
        <f>IF(ISNUMBER(SEARCH(AA$1,$D287)),MAX(M$1:M286)+1)</f>
        <v>0</v>
      </c>
      <c r="N287" s="12" t="b">
        <f>IF(ISNUMBER(SEARCH(AB$1,$D287)),MAX(N$1:N286)+1)</f>
        <v>0</v>
      </c>
      <c r="O287" s="12" t="b">
        <f>IF(ISNUMBER(SEARCH(AC$1,$D287)),MAX(O$1:O286)+1)</f>
        <v>0</v>
      </c>
      <c r="P287" s="12" t="b">
        <f>IF(ISNUMBER(SEARCH(AD$1,$D287)),MAX(P$1:P286)+1)</f>
        <v>0</v>
      </c>
      <c r="Q287" s="12">
        <f>'AB Touchpoint System Workbook'!K298</f>
        <v>0</v>
      </c>
      <c r="R287" s="13">
        <f t="shared" si="9"/>
        <v>286</v>
      </c>
      <c r="S287" s="21" t="str">
        <f>IFERROR(VLOOKUP($R287,E:$Q,13,0),"")</f>
        <v/>
      </c>
      <c r="T287" s="21" t="str">
        <f>IFERROR(VLOOKUP($R287,F:$Q,12,0),"")</f>
        <v/>
      </c>
      <c r="U287" s="21" t="str">
        <f>IFERROR(VLOOKUP($R287,G:$Q,11,0),"")</f>
        <v/>
      </c>
      <c r="V287" s="21" t="str">
        <f>IFERROR(VLOOKUP($R287,H:$Q,10,0),"")</f>
        <v/>
      </c>
      <c r="W287" s="21" t="str">
        <f>IFERROR(VLOOKUP($R287,I:$Q,9,0),"")</f>
        <v/>
      </c>
      <c r="X287" s="21" t="str">
        <f>IFERROR(VLOOKUP($R287,J:$Q,8,0),"")</f>
        <v/>
      </c>
      <c r="Y287" s="21" t="str">
        <f>IFERROR(VLOOKUP($R287,K:$Q,7,0),"")</f>
        <v/>
      </c>
      <c r="Z287" s="21" t="str">
        <f>IFERROR(VLOOKUP($R287,L:$Q,6,0),"")</f>
        <v/>
      </c>
      <c r="AA287" s="21" t="str">
        <f>IFERROR(VLOOKUP($R287,M:$Q,5,0),"")</f>
        <v/>
      </c>
      <c r="AB287" s="21" t="str">
        <f>IFERROR(VLOOKUP($R287,N:$Q,4,0),"")</f>
        <v/>
      </c>
      <c r="AC287" s="21" t="str">
        <f>IFERROR(VLOOKUP($R287,O:$Q,3,0),"")</f>
        <v/>
      </c>
      <c r="AD287" s="21" t="str">
        <f>IFERROR(VLOOKUP($R287,P:$Q,2,0),"")</f>
        <v/>
      </c>
    </row>
    <row r="288" spans="1:30" x14ac:dyDescent="0.15">
      <c r="A288" s="9">
        <f>'AB Touchpoint System Workbook'!Z299</f>
        <v>0</v>
      </c>
      <c r="B288" s="21">
        <f t="shared" si="10"/>
        <v>1</v>
      </c>
      <c r="C288" s="12" t="str">
        <f>IF('AB Touchpoint System Workbook'!J299="A",VLOOKUP($B288,Reference!$A$93:B$104,2,0),IF('AB Touchpoint System Workbook'!J299="b",VLOOKUP($B288,Reference!$A$93:C$104,3,0),""))</f>
        <v/>
      </c>
      <c r="D288" s="12" t="str">
        <f>IF('AB Touchpoint System Workbook'!J299="A",Q288&amp;C288,IF('AB Touchpoint System Workbook'!J299="b",Q288&amp;C288,""))</f>
        <v/>
      </c>
      <c r="E288" s="12" t="b">
        <f>IF(ISNUMBER(SEARCH(S$1,$D288)),MAX(E$1:E287)+1)</f>
        <v>0</v>
      </c>
      <c r="F288" s="12" t="b">
        <f>IF(ISNUMBER(SEARCH(T$1,$D288)),MAX(F$1:F287)+1)</f>
        <v>0</v>
      </c>
      <c r="G288" s="12" t="b">
        <f>IF(ISNUMBER(SEARCH(U$1,$D288)),MAX(G$1:G287)+1)</f>
        <v>0</v>
      </c>
      <c r="H288" s="12" t="b">
        <f>IF(ISNUMBER(SEARCH(V$1,$D288)),MAX(H$1:H287)+1)</f>
        <v>0</v>
      </c>
      <c r="I288" s="12" t="b">
        <f>IF(ISNUMBER(SEARCH(W$1,$D288)),MAX(I$1:I287)+1)</f>
        <v>0</v>
      </c>
      <c r="J288" s="12" t="b">
        <f>IF(ISNUMBER(SEARCH(X$1,$D288)),MAX(J$1:J287)+1)</f>
        <v>0</v>
      </c>
      <c r="K288" s="12" t="b">
        <f>IF(ISNUMBER(SEARCH(Y$1,$D288)),MAX(K$1:K287)+1)</f>
        <v>0</v>
      </c>
      <c r="L288" s="12" t="b">
        <f>IF(ISNUMBER(SEARCH(Z$1,$D288)),MAX(L$1:L287)+1)</f>
        <v>0</v>
      </c>
      <c r="M288" s="12" t="b">
        <f>IF(ISNUMBER(SEARCH(AA$1,$D288)),MAX(M$1:M287)+1)</f>
        <v>0</v>
      </c>
      <c r="N288" s="12" t="b">
        <f>IF(ISNUMBER(SEARCH(AB$1,$D288)),MAX(N$1:N287)+1)</f>
        <v>0</v>
      </c>
      <c r="O288" s="12" t="b">
        <f>IF(ISNUMBER(SEARCH(AC$1,$D288)),MAX(O$1:O287)+1)</f>
        <v>0</v>
      </c>
      <c r="P288" s="12" t="b">
        <f>IF(ISNUMBER(SEARCH(AD$1,$D288)),MAX(P$1:P287)+1)</f>
        <v>0</v>
      </c>
      <c r="Q288" s="12">
        <f>'AB Touchpoint System Workbook'!K299</f>
        <v>0</v>
      </c>
      <c r="R288" s="13">
        <f t="shared" si="9"/>
        <v>287</v>
      </c>
      <c r="S288" s="21" t="str">
        <f>IFERROR(VLOOKUP($R288,E:$Q,13,0),"")</f>
        <v/>
      </c>
      <c r="T288" s="21" t="str">
        <f>IFERROR(VLOOKUP($R288,F:$Q,12,0),"")</f>
        <v/>
      </c>
      <c r="U288" s="21" t="str">
        <f>IFERROR(VLOOKUP($R288,G:$Q,11,0),"")</f>
        <v/>
      </c>
      <c r="V288" s="21" t="str">
        <f>IFERROR(VLOOKUP($R288,H:$Q,10,0),"")</f>
        <v/>
      </c>
      <c r="W288" s="21" t="str">
        <f>IFERROR(VLOOKUP($R288,I:$Q,9,0),"")</f>
        <v/>
      </c>
      <c r="X288" s="21" t="str">
        <f>IFERROR(VLOOKUP($R288,J:$Q,8,0),"")</f>
        <v/>
      </c>
      <c r="Y288" s="21" t="str">
        <f>IFERROR(VLOOKUP($R288,K:$Q,7,0),"")</f>
        <v/>
      </c>
      <c r="Z288" s="21" t="str">
        <f>IFERROR(VLOOKUP($R288,L:$Q,6,0),"")</f>
        <v/>
      </c>
      <c r="AA288" s="21" t="str">
        <f>IFERROR(VLOOKUP($R288,M:$Q,5,0),"")</f>
        <v/>
      </c>
      <c r="AB288" s="21" t="str">
        <f>IFERROR(VLOOKUP($R288,N:$Q,4,0),"")</f>
        <v/>
      </c>
      <c r="AC288" s="21" t="str">
        <f>IFERROR(VLOOKUP($R288,O:$Q,3,0),"")</f>
        <v/>
      </c>
      <c r="AD288" s="21" t="str">
        <f>IFERROR(VLOOKUP($R288,P:$Q,2,0),"")</f>
        <v/>
      </c>
    </row>
    <row r="289" spans="1:30" x14ac:dyDescent="0.15">
      <c r="A289" s="9">
        <f>'AB Touchpoint System Workbook'!Z300</f>
        <v>0</v>
      </c>
      <c r="B289" s="21">
        <f t="shared" si="10"/>
        <v>1</v>
      </c>
      <c r="C289" s="12" t="str">
        <f>IF('AB Touchpoint System Workbook'!J300="A",VLOOKUP($B289,Reference!$A$93:B$104,2,0),IF('AB Touchpoint System Workbook'!J300="b",VLOOKUP($B289,Reference!$A$93:C$104,3,0),""))</f>
        <v/>
      </c>
      <c r="D289" s="12" t="str">
        <f>IF('AB Touchpoint System Workbook'!J300="A",Q289&amp;C289,IF('AB Touchpoint System Workbook'!J300="b",Q289&amp;C289,""))</f>
        <v/>
      </c>
      <c r="E289" s="12" t="b">
        <f>IF(ISNUMBER(SEARCH(S$1,$D289)),MAX(E$1:E288)+1)</f>
        <v>0</v>
      </c>
      <c r="F289" s="12" t="b">
        <f>IF(ISNUMBER(SEARCH(T$1,$D289)),MAX(F$1:F288)+1)</f>
        <v>0</v>
      </c>
      <c r="G289" s="12" t="b">
        <f>IF(ISNUMBER(SEARCH(U$1,$D289)),MAX(G$1:G288)+1)</f>
        <v>0</v>
      </c>
      <c r="H289" s="12" t="b">
        <f>IF(ISNUMBER(SEARCH(V$1,$D289)),MAX(H$1:H288)+1)</f>
        <v>0</v>
      </c>
      <c r="I289" s="12" t="b">
        <f>IF(ISNUMBER(SEARCH(W$1,$D289)),MAX(I$1:I288)+1)</f>
        <v>0</v>
      </c>
      <c r="J289" s="12" t="b">
        <f>IF(ISNUMBER(SEARCH(X$1,$D289)),MAX(J$1:J288)+1)</f>
        <v>0</v>
      </c>
      <c r="K289" s="12" t="b">
        <f>IF(ISNUMBER(SEARCH(Y$1,$D289)),MAX(K$1:K288)+1)</f>
        <v>0</v>
      </c>
      <c r="L289" s="12" t="b">
        <f>IF(ISNUMBER(SEARCH(Z$1,$D289)),MAX(L$1:L288)+1)</f>
        <v>0</v>
      </c>
      <c r="M289" s="12" t="b">
        <f>IF(ISNUMBER(SEARCH(AA$1,$D289)),MAX(M$1:M288)+1)</f>
        <v>0</v>
      </c>
      <c r="N289" s="12" t="b">
        <f>IF(ISNUMBER(SEARCH(AB$1,$D289)),MAX(N$1:N288)+1)</f>
        <v>0</v>
      </c>
      <c r="O289" s="12" t="b">
        <f>IF(ISNUMBER(SEARCH(AC$1,$D289)),MAX(O$1:O288)+1)</f>
        <v>0</v>
      </c>
      <c r="P289" s="12" t="b">
        <f>IF(ISNUMBER(SEARCH(AD$1,$D289)),MAX(P$1:P288)+1)</f>
        <v>0</v>
      </c>
      <c r="Q289" s="12">
        <f>'AB Touchpoint System Workbook'!K300</f>
        <v>0</v>
      </c>
      <c r="R289" s="13">
        <f t="shared" si="9"/>
        <v>288</v>
      </c>
      <c r="S289" s="21" t="str">
        <f>IFERROR(VLOOKUP($R289,E:$Q,13,0),"")</f>
        <v/>
      </c>
      <c r="T289" s="21" t="str">
        <f>IFERROR(VLOOKUP($R289,F:$Q,12,0),"")</f>
        <v/>
      </c>
      <c r="U289" s="21" t="str">
        <f>IFERROR(VLOOKUP($R289,G:$Q,11,0),"")</f>
        <v/>
      </c>
      <c r="V289" s="21" t="str">
        <f>IFERROR(VLOOKUP($R289,H:$Q,10,0),"")</f>
        <v/>
      </c>
      <c r="W289" s="21" t="str">
        <f>IFERROR(VLOOKUP($R289,I:$Q,9,0),"")</f>
        <v/>
      </c>
      <c r="X289" s="21" t="str">
        <f>IFERROR(VLOOKUP($R289,J:$Q,8,0),"")</f>
        <v/>
      </c>
      <c r="Y289" s="21" t="str">
        <f>IFERROR(VLOOKUP($R289,K:$Q,7,0),"")</f>
        <v/>
      </c>
      <c r="Z289" s="21" t="str">
        <f>IFERROR(VLOOKUP($R289,L:$Q,6,0),"")</f>
        <v/>
      </c>
      <c r="AA289" s="21" t="str">
        <f>IFERROR(VLOOKUP($R289,M:$Q,5,0),"")</f>
        <v/>
      </c>
      <c r="AB289" s="21" t="str">
        <f>IFERROR(VLOOKUP($R289,N:$Q,4,0),"")</f>
        <v/>
      </c>
      <c r="AC289" s="21" t="str">
        <f>IFERROR(VLOOKUP($R289,O:$Q,3,0),"")</f>
        <v/>
      </c>
      <c r="AD289" s="21" t="str">
        <f>IFERROR(VLOOKUP($R289,P:$Q,2,0),"")</f>
        <v/>
      </c>
    </row>
    <row r="290" spans="1:30" x14ac:dyDescent="0.15">
      <c r="A290" s="9">
        <f>'AB Touchpoint System Workbook'!Z301</f>
        <v>0</v>
      </c>
      <c r="B290" s="21">
        <f t="shared" si="10"/>
        <v>1</v>
      </c>
      <c r="C290" s="12" t="str">
        <f>IF('AB Touchpoint System Workbook'!J301="A",VLOOKUP($B290,Reference!$A$93:B$104,2,0),IF('AB Touchpoint System Workbook'!J301="b",VLOOKUP($B290,Reference!$A$93:C$104,3,0),""))</f>
        <v/>
      </c>
      <c r="D290" s="12" t="str">
        <f>IF('AB Touchpoint System Workbook'!J301="A",Q290&amp;C290,IF('AB Touchpoint System Workbook'!J301="b",Q290&amp;C290,""))</f>
        <v/>
      </c>
      <c r="E290" s="12" t="b">
        <f>IF(ISNUMBER(SEARCH(S$1,$D290)),MAX(E$1:E289)+1)</f>
        <v>0</v>
      </c>
      <c r="F290" s="12" t="b">
        <f>IF(ISNUMBER(SEARCH(T$1,$D290)),MAX(F$1:F289)+1)</f>
        <v>0</v>
      </c>
      <c r="G290" s="12" t="b">
        <f>IF(ISNUMBER(SEARCH(U$1,$D290)),MAX(G$1:G289)+1)</f>
        <v>0</v>
      </c>
      <c r="H290" s="12" t="b">
        <f>IF(ISNUMBER(SEARCH(V$1,$D290)),MAX(H$1:H289)+1)</f>
        <v>0</v>
      </c>
      <c r="I290" s="12" t="b">
        <f>IF(ISNUMBER(SEARCH(W$1,$D290)),MAX(I$1:I289)+1)</f>
        <v>0</v>
      </c>
      <c r="J290" s="12" t="b">
        <f>IF(ISNUMBER(SEARCH(X$1,$D290)),MAX(J$1:J289)+1)</f>
        <v>0</v>
      </c>
      <c r="K290" s="12" t="b">
        <f>IF(ISNUMBER(SEARCH(Y$1,$D290)),MAX(K$1:K289)+1)</f>
        <v>0</v>
      </c>
      <c r="L290" s="12" t="b">
        <f>IF(ISNUMBER(SEARCH(Z$1,$D290)),MAX(L$1:L289)+1)</f>
        <v>0</v>
      </c>
      <c r="M290" s="12" t="b">
        <f>IF(ISNUMBER(SEARCH(AA$1,$D290)),MAX(M$1:M289)+1)</f>
        <v>0</v>
      </c>
      <c r="N290" s="12" t="b">
        <f>IF(ISNUMBER(SEARCH(AB$1,$D290)),MAX(N$1:N289)+1)</f>
        <v>0</v>
      </c>
      <c r="O290" s="12" t="b">
        <f>IF(ISNUMBER(SEARCH(AC$1,$D290)),MAX(O$1:O289)+1)</f>
        <v>0</v>
      </c>
      <c r="P290" s="12" t="b">
        <f>IF(ISNUMBER(SEARCH(AD$1,$D290)),MAX(P$1:P289)+1)</f>
        <v>0</v>
      </c>
      <c r="Q290" s="12">
        <f>'AB Touchpoint System Workbook'!K301</f>
        <v>0</v>
      </c>
      <c r="R290" s="13">
        <f t="shared" si="9"/>
        <v>289</v>
      </c>
      <c r="S290" s="21" t="str">
        <f>IFERROR(VLOOKUP($R290,E:$Q,13,0),"")</f>
        <v/>
      </c>
      <c r="T290" s="21" t="str">
        <f>IFERROR(VLOOKUP($R290,F:$Q,12,0),"")</f>
        <v/>
      </c>
      <c r="U290" s="21" t="str">
        <f>IFERROR(VLOOKUP($R290,G:$Q,11,0),"")</f>
        <v/>
      </c>
      <c r="V290" s="21" t="str">
        <f>IFERROR(VLOOKUP($R290,H:$Q,10,0),"")</f>
        <v/>
      </c>
      <c r="W290" s="21" t="str">
        <f>IFERROR(VLOOKUP($R290,I:$Q,9,0),"")</f>
        <v/>
      </c>
      <c r="X290" s="21" t="str">
        <f>IFERROR(VLOOKUP($R290,J:$Q,8,0),"")</f>
        <v/>
      </c>
      <c r="Y290" s="21" t="str">
        <f>IFERROR(VLOOKUP($R290,K:$Q,7,0),"")</f>
        <v/>
      </c>
      <c r="Z290" s="21" t="str">
        <f>IFERROR(VLOOKUP($R290,L:$Q,6,0),"")</f>
        <v/>
      </c>
      <c r="AA290" s="21" t="str">
        <f>IFERROR(VLOOKUP($R290,M:$Q,5,0),"")</f>
        <v/>
      </c>
      <c r="AB290" s="21" t="str">
        <f>IFERROR(VLOOKUP($R290,N:$Q,4,0),"")</f>
        <v/>
      </c>
      <c r="AC290" s="21" t="str">
        <f>IFERROR(VLOOKUP($R290,O:$Q,3,0),"")</f>
        <v/>
      </c>
      <c r="AD290" s="21" t="str">
        <f>IFERROR(VLOOKUP($R290,P:$Q,2,0),"")</f>
        <v/>
      </c>
    </row>
    <row r="291" spans="1:30" x14ac:dyDescent="0.15">
      <c r="A291" s="9">
        <f>'AB Touchpoint System Workbook'!Z302</f>
        <v>0</v>
      </c>
      <c r="B291" s="21">
        <f t="shared" si="10"/>
        <v>1</v>
      </c>
      <c r="C291" s="12" t="str">
        <f>IF('AB Touchpoint System Workbook'!J302="A",VLOOKUP($B291,Reference!$A$93:B$104,2,0),IF('AB Touchpoint System Workbook'!J302="b",VLOOKUP($B291,Reference!$A$93:C$104,3,0),""))</f>
        <v/>
      </c>
      <c r="D291" s="12" t="str">
        <f>IF('AB Touchpoint System Workbook'!J302="A",Q291&amp;C291,IF('AB Touchpoint System Workbook'!J302="b",Q291&amp;C291,""))</f>
        <v/>
      </c>
      <c r="E291" s="12" t="b">
        <f>IF(ISNUMBER(SEARCH(S$1,$D291)),MAX(E$1:E290)+1)</f>
        <v>0</v>
      </c>
      <c r="F291" s="12" t="b">
        <f>IF(ISNUMBER(SEARCH(T$1,$D291)),MAX(F$1:F290)+1)</f>
        <v>0</v>
      </c>
      <c r="G291" s="12" t="b">
        <f>IF(ISNUMBER(SEARCH(U$1,$D291)),MAX(G$1:G290)+1)</f>
        <v>0</v>
      </c>
      <c r="H291" s="12" t="b">
        <f>IF(ISNUMBER(SEARCH(V$1,$D291)),MAX(H$1:H290)+1)</f>
        <v>0</v>
      </c>
      <c r="I291" s="12" t="b">
        <f>IF(ISNUMBER(SEARCH(W$1,$D291)),MAX(I$1:I290)+1)</f>
        <v>0</v>
      </c>
      <c r="J291" s="12" t="b">
        <f>IF(ISNUMBER(SEARCH(X$1,$D291)),MAX(J$1:J290)+1)</f>
        <v>0</v>
      </c>
      <c r="K291" s="12" t="b">
        <f>IF(ISNUMBER(SEARCH(Y$1,$D291)),MAX(K$1:K290)+1)</f>
        <v>0</v>
      </c>
      <c r="L291" s="12" t="b">
        <f>IF(ISNUMBER(SEARCH(Z$1,$D291)),MAX(L$1:L290)+1)</f>
        <v>0</v>
      </c>
      <c r="M291" s="12" t="b">
        <f>IF(ISNUMBER(SEARCH(AA$1,$D291)),MAX(M$1:M290)+1)</f>
        <v>0</v>
      </c>
      <c r="N291" s="12" t="b">
        <f>IF(ISNUMBER(SEARCH(AB$1,$D291)),MAX(N$1:N290)+1)</f>
        <v>0</v>
      </c>
      <c r="O291" s="12" t="b">
        <f>IF(ISNUMBER(SEARCH(AC$1,$D291)),MAX(O$1:O290)+1)</f>
        <v>0</v>
      </c>
      <c r="P291" s="12" t="b">
        <f>IF(ISNUMBER(SEARCH(AD$1,$D291)),MAX(P$1:P290)+1)</f>
        <v>0</v>
      </c>
      <c r="Q291" s="12">
        <f>'AB Touchpoint System Workbook'!K302</f>
        <v>0</v>
      </c>
      <c r="R291" s="13">
        <f t="shared" si="9"/>
        <v>290</v>
      </c>
      <c r="S291" s="21" t="str">
        <f>IFERROR(VLOOKUP($R291,E:$Q,13,0),"")</f>
        <v/>
      </c>
      <c r="T291" s="21" t="str">
        <f>IFERROR(VLOOKUP($R291,F:$Q,12,0),"")</f>
        <v/>
      </c>
      <c r="U291" s="21" t="str">
        <f>IFERROR(VLOOKUP($R291,G:$Q,11,0),"")</f>
        <v/>
      </c>
      <c r="V291" s="21" t="str">
        <f>IFERROR(VLOOKUP($R291,H:$Q,10,0),"")</f>
        <v/>
      </c>
      <c r="W291" s="21" t="str">
        <f>IFERROR(VLOOKUP($R291,I:$Q,9,0),"")</f>
        <v/>
      </c>
      <c r="X291" s="21" t="str">
        <f>IFERROR(VLOOKUP($R291,J:$Q,8,0),"")</f>
        <v/>
      </c>
      <c r="Y291" s="21" t="str">
        <f>IFERROR(VLOOKUP($R291,K:$Q,7,0),"")</f>
        <v/>
      </c>
      <c r="Z291" s="21" t="str">
        <f>IFERROR(VLOOKUP($R291,L:$Q,6,0),"")</f>
        <v/>
      </c>
      <c r="AA291" s="21" t="str">
        <f>IFERROR(VLOOKUP($R291,M:$Q,5,0),"")</f>
        <v/>
      </c>
      <c r="AB291" s="21" t="str">
        <f>IFERROR(VLOOKUP($R291,N:$Q,4,0),"")</f>
        <v/>
      </c>
      <c r="AC291" s="21" t="str">
        <f>IFERROR(VLOOKUP($R291,O:$Q,3,0),"")</f>
        <v/>
      </c>
      <c r="AD291" s="21" t="str">
        <f>IFERROR(VLOOKUP($R291,P:$Q,2,0),"")</f>
        <v/>
      </c>
    </row>
    <row r="292" spans="1:30" x14ac:dyDescent="0.15">
      <c r="A292" s="9">
        <f>'AB Touchpoint System Workbook'!Z303</f>
        <v>0</v>
      </c>
      <c r="B292" s="21">
        <f t="shared" si="10"/>
        <v>1</v>
      </c>
      <c r="C292" s="12" t="str">
        <f>IF('AB Touchpoint System Workbook'!J303="A",VLOOKUP($B292,Reference!$A$93:B$104,2,0),IF('AB Touchpoint System Workbook'!J303="b",VLOOKUP($B292,Reference!$A$93:C$104,3,0),""))</f>
        <v/>
      </c>
      <c r="D292" s="12" t="str">
        <f>IF('AB Touchpoint System Workbook'!J303="A",Q292&amp;C292,IF('AB Touchpoint System Workbook'!J303="b",Q292&amp;C292,""))</f>
        <v/>
      </c>
      <c r="E292" s="12" t="b">
        <f>IF(ISNUMBER(SEARCH(S$1,$D292)),MAX(E$1:E291)+1)</f>
        <v>0</v>
      </c>
      <c r="F292" s="12" t="b">
        <f>IF(ISNUMBER(SEARCH(T$1,$D292)),MAX(F$1:F291)+1)</f>
        <v>0</v>
      </c>
      <c r="G292" s="12" t="b">
        <f>IF(ISNUMBER(SEARCH(U$1,$D292)),MAX(G$1:G291)+1)</f>
        <v>0</v>
      </c>
      <c r="H292" s="12" t="b">
        <f>IF(ISNUMBER(SEARCH(V$1,$D292)),MAX(H$1:H291)+1)</f>
        <v>0</v>
      </c>
      <c r="I292" s="12" t="b">
        <f>IF(ISNUMBER(SEARCH(W$1,$D292)),MAX(I$1:I291)+1)</f>
        <v>0</v>
      </c>
      <c r="J292" s="12" t="b">
        <f>IF(ISNUMBER(SEARCH(X$1,$D292)),MAX(J$1:J291)+1)</f>
        <v>0</v>
      </c>
      <c r="K292" s="12" t="b">
        <f>IF(ISNUMBER(SEARCH(Y$1,$D292)),MAX(K$1:K291)+1)</f>
        <v>0</v>
      </c>
      <c r="L292" s="12" t="b">
        <f>IF(ISNUMBER(SEARCH(Z$1,$D292)),MAX(L$1:L291)+1)</f>
        <v>0</v>
      </c>
      <c r="M292" s="12" t="b">
        <f>IF(ISNUMBER(SEARCH(AA$1,$D292)),MAX(M$1:M291)+1)</f>
        <v>0</v>
      </c>
      <c r="N292" s="12" t="b">
        <f>IF(ISNUMBER(SEARCH(AB$1,$D292)),MAX(N$1:N291)+1)</f>
        <v>0</v>
      </c>
      <c r="O292" s="12" t="b">
        <f>IF(ISNUMBER(SEARCH(AC$1,$D292)),MAX(O$1:O291)+1)</f>
        <v>0</v>
      </c>
      <c r="P292" s="12" t="b">
        <f>IF(ISNUMBER(SEARCH(AD$1,$D292)),MAX(P$1:P291)+1)</f>
        <v>0</v>
      </c>
      <c r="Q292" s="12">
        <f>'AB Touchpoint System Workbook'!K303</f>
        <v>0</v>
      </c>
      <c r="R292" s="13">
        <f t="shared" si="9"/>
        <v>291</v>
      </c>
      <c r="S292" s="21" t="str">
        <f>IFERROR(VLOOKUP($R292,E:$Q,13,0),"")</f>
        <v/>
      </c>
      <c r="T292" s="21" t="str">
        <f>IFERROR(VLOOKUP($R292,F:$Q,12,0),"")</f>
        <v/>
      </c>
      <c r="U292" s="21" t="str">
        <f>IFERROR(VLOOKUP($R292,G:$Q,11,0),"")</f>
        <v/>
      </c>
      <c r="V292" s="21" t="str">
        <f>IFERROR(VLOOKUP($R292,H:$Q,10,0),"")</f>
        <v/>
      </c>
      <c r="W292" s="21" t="str">
        <f>IFERROR(VLOOKUP($R292,I:$Q,9,0),"")</f>
        <v/>
      </c>
      <c r="X292" s="21" t="str">
        <f>IFERROR(VLOOKUP($R292,J:$Q,8,0),"")</f>
        <v/>
      </c>
      <c r="Y292" s="21" t="str">
        <f>IFERROR(VLOOKUP($R292,K:$Q,7,0),"")</f>
        <v/>
      </c>
      <c r="Z292" s="21" t="str">
        <f>IFERROR(VLOOKUP($R292,L:$Q,6,0),"")</f>
        <v/>
      </c>
      <c r="AA292" s="21" t="str">
        <f>IFERROR(VLOOKUP($R292,M:$Q,5,0),"")</f>
        <v/>
      </c>
      <c r="AB292" s="21" t="str">
        <f>IFERROR(VLOOKUP($R292,N:$Q,4,0),"")</f>
        <v/>
      </c>
      <c r="AC292" s="21" t="str">
        <f>IFERROR(VLOOKUP($R292,O:$Q,3,0),"")</f>
        <v/>
      </c>
      <c r="AD292" s="21" t="str">
        <f>IFERROR(VLOOKUP($R292,P:$Q,2,0),"")</f>
        <v/>
      </c>
    </row>
    <row r="293" spans="1:30" x14ac:dyDescent="0.15">
      <c r="A293" s="9">
        <f>'AB Touchpoint System Workbook'!Z304</f>
        <v>0</v>
      </c>
      <c r="B293" s="21">
        <f t="shared" si="10"/>
        <v>1</v>
      </c>
      <c r="C293" s="12" t="str">
        <f>IF('AB Touchpoint System Workbook'!J304="A",VLOOKUP($B293,Reference!$A$93:B$104,2,0),IF('AB Touchpoint System Workbook'!J304="b",VLOOKUP($B293,Reference!$A$93:C$104,3,0),""))</f>
        <v/>
      </c>
      <c r="D293" s="12" t="str">
        <f>IF('AB Touchpoint System Workbook'!J304="A",Q293&amp;C293,IF('AB Touchpoint System Workbook'!J304="b",Q293&amp;C293,""))</f>
        <v/>
      </c>
      <c r="E293" s="12" t="b">
        <f>IF(ISNUMBER(SEARCH(S$1,$D293)),MAX(E$1:E292)+1)</f>
        <v>0</v>
      </c>
      <c r="F293" s="12" t="b">
        <f>IF(ISNUMBER(SEARCH(T$1,$D293)),MAX(F$1:F292)+1)</f>
        <v>0</v>
      </c>
      <c r="G293" s="12" t="b">
        <f>IF(ISNUMBER(SEARCH(U$1,$D293)),MAX(G$1:G292)+1)</f>
        <v>0</v>
      </c>
      <c r="H293" s="12" t="b">
        <f>IF(ISNUMBER(SEARCH(V$1,$D293)),MAX(H$1:H292)+1)</f>
        <v>0</v>
      </c>
      <c r="I293" s="12" t="b">
        <f>IF(ISNUMBER(SEARCH(W$1,$D293)),MAX(I$1:I292)+1)</f>
        <v>0</v>
      </c>
      <c r="J293" s="12" t="b">
        <f>IF(ISNUMBER(SEARCH(X$1,$D293)),MAX(J$1:J292)+1)</f>
        <v>0</v>
      </c>
      <c r="K293" s="12" t="b">
        <f>IF(ISNUMBER(SEARCH(Y$1,$D293)),MAX(K$1:K292)+1)</f>
        <v>0</v>
      </c>
      <c r="L293" s="12" t="b">
        <f>IF(ISNUMBER(SEARCH(Z$1,$D293)),MAX(L$1:L292)+1)</f>
        <v>0</v>
      </c>
      <c r="M293" s="12" t="b">
        <f>IF(ISNUMBER(SEARCH(AA$1,$D293)),MAX(M$1:M292)+1)</f>
        <v>0</v>
      </c>
      <c r="N293" s="12" t="b">
        <f>IF(ISNUMBER(SEARCH(AB$1,$D293)),MAX(N$1:N292)+1)</f>
        <v>0</v>
      </c>
      <c r="O293" s="12" t="b">
        <f>IF(ISNUMBER(SEARCH(AC$1,$D293)),MAX(O$1:O292)+1)</f>
        <v>0</v>
      </c>
      <c r="P293" s="12" t="b">
        <f>IF(ISNUMBER(SEARCH(AD$1,$D293)),MAX(P$1:P292)+1)</f>
        <v>0</v>
      </c>
      <c r="Q293" s="12">
        <f>'AB Touchpoint System Workbook'!K304</f>
        <v>0</v>
      </c>
      <c r="R293" s="13">
        <f t="shared" si="9"/>
        <v>292</v>
      </c>
      <c r="S293" s="21" t="str">
        <f>IFERROR(VLOOKUP($R293,E:$Q,13,0),"")</f>
        <v/>
      </c>
      <c r="T293" s="21" t="str">
        <f>IFERROR(VLOOKUP($R293,F:$Q,12,0),"")</f>
        <v/>
      </c>
      <c r="U293" s="21" t="str">
        <f>IFERROR(VLOOKUP($R293,G:$Q,11,0),"")</f>
        <v/>
      </c>
      <c r="V293" s="21" t="str">
        <f>IFERROR(VLOOKUP($R293,H:$Q,10,0),"")</f>
        <v/>
      </c>
      <c r="W293" s="21" t="str">
        <f>IFERROR(VLOOKUP($R293,I:$Q,9,0),"")</f>
        <v/>
      </c>
      <c r="X293" s="21" t="str">
        <f>IFERROR(VLOOKUP($R293,J:$Q,8,0),"")</f>
        <v/>
      </c>
      <c r="Y293" s="21" t="str">
        <f>IFERROR(VLOOKUP($R293,K:$Q,7,0),"")</f>
        <v/>
      </c>
      <c r="Z293" s="21" t="str">
        <f>IFERROR(VLOOKUP($R293,L:$Q,6,0),"")</f>
        <v/>
      </c>
      <c r="AA293" s="21" t="str">
        <f>IFERROR(VLOOKUP($R293,M:$Q,5,0),"")</f>
        <v/>
      </c>
      <c r="AB293" s="21" t="str">
        <f>IFERROR(VLOOKUP($R293,N:$Q,4,0),"")</f>
        <v/>
      </c>
      <c r="AC293" s="21" t="str">
        <f>IFERROR(VLOOKUP($R293,O:$Q,3,0),"")</f>
        <v/>
      </c>
      <c r="AD293" s="21" t="str">
        <f>IFERROR(VLOOKUP($R293,P:$Q,2,0),"")</f>
        <v/>
      </c>
    </row>
    <row r="294" spans="1:30" x14ac:dyDescent="0.15">
      <c r="A294" s="9">
        <f>'AB Touchpoint System Workbook'!Z305</f>
        <v>0</v>
      </c>
      <c r="B294" s="21">
        <f t="shared" si="10"/>
        <v>1</v>
      </c>
      <c r="C294" s="12" t="str">
        <f>IF('AB Touchpoint System Workbook'!J305="A",VLOOKUP($B294,Reference!$A$93:B$104,2,0),IF('AB Touchpoint System Workbook'!J305="b",VLOOKUP($B294,Reference!$A$93:C$104,3,0),""))</f>
        <v/>
      </c>
      <c r="D294" s="12" t="str">
        <f>IF('AB Touchpoint System Workbook'!J305="A",Q294&amp;C294,IF('AB Touchpoint System Workbook'!J305="b",Q294&amp;C294,""))</f>
        <v/>
      </c>
      <c r="E294" s="12" t="b">
        <f>IF(ISNUMBER(SEARCH(S$1,$D294)),MAX(E$1:E293)+1)</f>
        <v>0</v>
      </c>
      <c r="F294" s="12" t="b">
        <f>IF(ISNUMBER(SEARCH(T$1,$D294)),MAX(F$1:F293)+1)</f>
        <v>0</v>
      </c>
      <c r="G294" s="12" t="b">
        <f>IF(ISNUMBER(SEARCH(U$1,$D294)),MAX(G$1:G293)+1)</f>
        <v>0</v>
      </c>
      <c r="H294" s="12" t="b">
        <f>IF(ISNUMBER(SEARCH(V$1,$D294)),MAX(H$1:H293)+1)</f>
        <v>0</v>
      </c>
      <c r="I294" s="12" t="b">
        <f>IF(ISNUMBER(SEARCH(W$1,$D294)),MAX(I$1:I293)+1)</f>
        <v>0</v>
      </c>
      <c r="J294" s="12" t="b">
        <f>IF(ISNUMBER(SEARCH(X$1,$D294)),MAX(J$1:J293)+1)</f>
        <v>0</v>
      </c>
      <c r="K294" s="12" t="b">
        <f>IF(ISNUMBER(SEARCH(Y$1,$D294)),MAX(K$1:K293)+1)</f>
        <v>0</v>
      </c>
      <c r="L294" s="12" t="b">
        <f>IF(ISNUMBER(SEARCH(Z$1,$D294)),MAX(L$1:L293)+1)</f>
        <v>0</v>
      </c>
      <c r="M294" s="12" t="b">
        <f>IF(ISNUMBER(SEARCH(AA$1,$D294)),MAX(M$1:M293)+1)</f>
        <v>0</v>
      </c>
      <c r="N294" s="12" t="b">
        <f>IF(ISNUMBER(SEARCH(AB$1,$D294)),MAX(N$1:N293)+1)</f>
        <v>0</v>
      </c>
      <c r="O294" s="12" t="b">
        <f>IF(ISNUMBER(SEARCH(AC$1,$D294)),MAX(O$1:O293)+1)</f>
        <v>0</v>
      </c>
      <c r="P294" s="12" t="b">
        <f>IF(ISNUMBER(SEARCH(AD$1,$D294)),MAX(P$1:P293)+1)</f>
        <v>0</v>
      </c>
      <c r="Q294" s="12">
        <f>'AB Touchpoint System Workbook'!K305</f>
        <v>0</v>
      </c>
      <c r="R294" s="13">
        <f t="shared" si="9"/>
        <v>293</v>
      </c>
      <c r="S294" s="21" t="str">
        <f>IFERROR(VLOOKUP($R294,E:$Q,13,0),"")</f>
        <v/>
      </c>
      <c r="T294" s="21" t="str">
        <f>IFERROR(VLOOKUP($R294,F:$Q,12,0),"")</f>
        <v/>
      </c>
      <c r="U294" s="21" t="str">
        <f>IFERROR(VLOOKUP($R294,G:$Q,11,0),"")</f>
        <v/>
      </c>
      <c r="V294" s="21" t="str">
        <f>IFERROR(VLOOKUP($R294,H:$Q,10,0),"")</f>
        <v/>
      </c>
      <c r="W294" s="21" t="str">
        <f>IFERROR(VLOOKUP($R294,I:$Q,9,0),"")</f>
        <v/>
      </c>
      <c r="X294" s="21" t="str">
        <f>IFERROR(VLOOKUP($R294,J:$Q,8,0),"")</f>
        <v/>
      </c>
      <c r="Y294" s="21" t="str">
        <f>IFERROR(VLOOKUP($R294,K:$Q,7,0),"")</f>
        <v/>
      </c>
      <c r="Z294" s="21" t="str">
        <f>IFERROR(VLOOKUP($R294,L:$Q,6,0),"")</f>
        <v/>
      </c>
      <c r="AA294" s="21" t="str">
        <f>IFERROR(VLOOKUP($R294,M:$Q,5,0),"")</f>
        <v/>
      </c>
      <c r="AB294" s="21" t="str">
        <f>IFERROR(VLOOKUP($R294,N:$Q,4,0),"")</f>
        <v/>
      </c>
      <c r="AC294" s="21" t="str">
        <f>IFERROR(VLOOKUP($R294,O:$Q,3,0),"")</f>
        <v/>
      </c>
      <c r="AD294" s="21" t="str">
        <f>IFERROR(VLOOKUP($R294,P:$Q,2,0),"")</f>
        <v/>
      </c>
    </row>
    <row r="295" spans="1:30" x14ac:dyDescent="0.15">
      <c r="A295" s="9">
        <f>'AB Touchpoint System Workbook'!Z306</f>
        <v>0</v>
      </c>
      <c r="B295" s="21">
        <f t="shared" si="10"/>
        <v>1</v>
      </c>
      <c r="C295" s="12" t="str">
        <f>IF('AB Touchpoint System Workbook'!J306="A",VLOOKUP($B295,Reference!$A$93:B$104,2,0),IF('AB Touchpoint System Workbook'!J306="b",VLOOKUP($B295,Reference!$A$93:C$104,3,0),""))</f>
        <v/>
      </c>
      <c r="D295" s="12" t="str">
        <f>IF('AB Touchpoint System Workbook'!J306="A",Q295&amp;C295,IF('AB Touchpoint System Workbook'!J306="b",Q295&amp;C295,""))</f>
        <v/>
      </c>
      <c r="E295" s="12" t="b">
        <f>IF(ISNUMBER(SEARCH(S$1,$D295)),MAX(E$1:E294)+1)</f>
        <v>0</v>
      </c>
      <c r="F295" s="12" t="b">
        <f>IF(ISNUMBER(SEARCH(T$1,$D295)),MAX(F$1:F294)+1)</f>
        <v>0</v>
      </c>
      <c r="G295" s="12" t="b">
        <f>IF(ISNUMBER(SEARCH(U$1,$D295)),MAX(G$1:G294)+1)</f>
        <v>0</v>
      </c>
      <c r="H295" s="12" t="b">
        <f>IF(ISNUMBER(SEARCH(V$1,$D295)),MAX(H$1:H294)+1)</f>
        <v>0</v>
      </c>
      <c r="I295" s="12" t="b">
        <f>IF(ISNUMBER(SEARCH(W$1,$D295)),MAX(I$1:I294)+1)</f>
        <v>0</v>
      </c>
      <c r="J295" s="12" t="b">
        <f>IF(ISNUMBER(SEARCH(X$1,$D295)),MAX(J$1:J294)+1)</f>
        <v>0</v>
      </c>
      <c r="K295" s="12" t="b">
        <f>IF(ISNUMBER(SEARCH(Y$1,$D295)),MAX(K$1:K294)+1)</f>
        <v>0</v>
      </c>
      <c r="L295" s="12" t="b">
        <f>IF(ISNUMBER(SEARCH(Z$1,$D295)),MAX(L$1:L294)+1)</f>
        <v>0</v>
      </c>
      <c r="M295" s="12" t="b">
        <f>IF(ISNUMBER(SEARCH(AA$1,$D295)),MAX(M$1:M294)+1)</f>
        <v>0</v>
      </c>
      <c r="N295" s="12" t="b">
        <f>IF(ISNUMBER(SEARCH(AB$1,$D295)),MAX(N$1:N294)+1)</f>
        <v>0</v>
      </c>
      <c r="O295" s="12" t="b">
        <f>IF(ISNUMBER(SEARCH(AC$1,$D295)),MAX(O$1:O294)+1)</f>
        <v>0</v>
      </c>
      <c r="P295" s="12" t="b">
        <f>IF(ISNUMBER(SEARCH(AD$1,$D295)),MAX(P$1:P294)+1)</f>
        <v>0</v>
      </c>
      <c r="Q295" s="12">
        <f>'AB Touchpoint System Workbook'!K306</f>
        <v>0</v>
      </c>
      <c r="R295" s="13">
        <f t="shared" si="9"/>
        <v>294</v>
      </c>
      <c r="S295" s="21" t="str">
        <f>IFERROR(VLOOKUP($R295,E:$Q,13,0),"")</f>
        <v/>
      </c>
      <c r="T295" s="21" t="str">
        <f>IFERROR(VLOOKUP($R295,F:$Q,12,0),"")</f>
        <v/>
      </c>
      <c r="U295" s="21" t="str">
        <f>IFERROR(VLOOKUP($R295,G:$Q,11,0),"")</f>
        <v/>
      </c>
      <c r="V295" s="21" t="str">
        <f>IFERROR(VLOOKUP($R295,H:$Q,10,0),"")</f>
        <v/>
      </c>
      <c r="W295" s="21" t="str">
        <f>IFERROR(VLOOKUP($R295,I:$Q,9,0),"")</f>
        <v/>
      </c>
      <c r="X295" s="21" t="str">
        <f>IFERROR(VLOOKUP($R295,J:$Q,8,0),"")</f>
        <v/>
      </c>
      <c r="Y295" s="21" t="str">
        <f>IFERROR(VLOOKUP($R295,K:$Q,7,0),"")</f>
        <v/>
      </c>
      <c r="Z295" s="21" t="str">
        <f>IFERROR(VLOOKUP($R295,L:$Q,6,0),"")</f>
        <v/>
      </c>
      <c r="AA295" s="21" t="str">
        <f>IFERROR(VLOOKUP($R295,M:$Q,5,0),"")</f>
        <v/>
      </c>
      <c r="AB295" s="21" t="str">
        <f>IFERROR(VLOOKUP($R295,N:$Q,4,0),"")</f>
        <v/>
      </c>
      <c r="AC295" s="21" t="str">
        <f>IFERROR(VLOOKUP($R295,O:$Q,3,0),"")</f>
        <v/>
      </c>
      <c r="AD295" s="21" t="str">
        <f>IFERROR(VLOOKUP($R295,P:$Q,2,0),"")</f>
        <v/>
      </c>
    </row>
    <row r="296" spans="1:30" x14ac:dyDescent="0.15">
      <c r="A296" s="9">
        <f>'AB Touchpoint System Workbook'!Z307</f>
        <v>0</v>
      </c>
      <c r="B296" s="21">
        <f t="shared" si="10"/>
        <v>1</v>
      </c>
      <c r="C296" s="12" t="str">
        <f>IF('AB Touchpoint System Workbook'!J307="A",VLOOKUP($B296,Reference!$A$93:B$104,2,0),IF('AB Touchpoint System Workbook'!J307="b",VLOOKUP($B296,Reference!$A$93:C$104,3,0),""))</f>
        <v/>
      </c>
      <c r="D296" s="12" t="str">
        <f>IF('AB Touchpoint System Workbook'!J307="A",Q296&amp;C296,IF('AB Touchpoint System Workbook'!J307="b",Q296&amp;C296,""))</f>
        <v/>
      </c>
      <c r="E296" s="12" t="b">
        <f>IF(ISNUMBER(SEARCH(S$1,$D296)),MAX(E$1:E295)+1)</f>
        <v>0</v>
      </c>
      <c r="F296" s="12" t="b">
        <f>IF(ISNUMBER(SEARCH(T$1,$D296)),MAX(F$1:F295)+1)</f>
        <v>0</v>
      </c>
      <c r="G296" s="12" t="b">
        <f>IF(ISNUMBER(SEARCH(U$1,$D296)),MAX(G$1:G295)+1)</f>
        <v>0</v>
      </c>
      <c r="H296" s="12" t="b">
        <f>IF(ISNUMBER(SEARCH(V$1,$D296)),MAX(H$1:H295)+1)</f>
        <v>0</v>
      </c>
      <c r="I296" s="12" t="b">
        <f>IF(ISNUMBER(SEARCH(W$1,$D296)),MAX(I$1:I295)+1)</f>
        <v>0</v>
      </c>
      <c r="J296" s="12" t="b">
        <f>IF(ISNUMBER(SEARCH(X$1,$D296)),MAX(J$1:J295)+1)</f>
        <v>0</v>
      </c>
      <c r="K296" s="12" t="b">
        <f>IF(ISNUMBER(SEARCH(Y$1,$D296)),MAX(K$1:K295)+1)</f>
        <v>0</v>
      </c>
      <c r="L296" s="12" t="b">
        <f>IF(ISNUMBER(SEARCH(Z$1,$D296)),MAX(L$1:L295)+1)</f>
        <v>0</v>
      </c>
      <c r="M296" s="12" t="b">
        <f>IF(ISNUMBER(SEARCH(AA$1,$D296)),MAX(M$1:M295)+1)</f>
        <v>0</v>
      </c>
      <c r="N296" s="12" t="b">
        <f>IF(ISNUMBER(SEARCH(AB$1,$D296)),MAX(N$1:N295)+1)</f>
        <v>0</v>
      </c>
      <c r="O296" s="12" t="b">
        <f>IF(ISNUMBER(SEARCH(AC$1,$D296)),MAX(O$1:O295)+1)</f>
        <v>0</v>
      </c>
      <c r="P296" s="12" t="b">
        <f>IF(ISNUMBER(SEARCH(AD$1,$D296)),MAX(P$1:P295)+1)</f>
        <v>0</v>
      </c>
      <c r="Q296" s="12">
        <f>'AB Touchpoint System Workbook'!K307</f>
        <v>0</v>
      </c>
      <c r="R296" s="13">
        <f t="shared" si="9"/>
        <v>295</v>
      </c>
      <c r="S296" s="21" t="str">
        <f>IFERROR(VLOOKUP($R296,E:$Q,13,0),"")</f>
        <v/>
      </c>
      <c r="T296" s="21" t="str">
        <f>IFERROR(VLOOKUP($R296,F:$Q,12,0),"")</f>
        <v/>
      </c>
      <c r="U296" s="21" t="str">
        <f>IFERROR(VLOOKUP($R296,G:$Q,11,0),"")</f>
        <v/>
      </c>
      <c r="V296" s="21" t="str">
        <f>IFERROR(VLOOKUP($R296,H:$Q,10,0),"")</f>
        <v/>
      </c>
      <c r="W296" s="21" t="str">
        <f>IFERROR(VLOOKUP($R296,I:$Q,9,0),"")</f>
        <v/>
      </c>
      <c r="X296" s="21" t="str">
        <f>IFERROR(VLOOKUP($R296,J:$Q,8,0),"")</f>
        <v/>
      </c>
      <c r="Y296" s="21" t="str">
        <f>IFERROR(VLOOKUP($R296,K:$Q,7,0),"")</f>
        <v/>
      </c>
      <c r="Z296" s="21" t="str">
        <f>IFERROR(VLOOKUP($R296,L:$Q,6,0),"")</f>
        <v/>
      </c>
      <c r="AA296" s="21" t="str">
        <f>IFERROR(VLOOKUP($R296,M:$Q,5,0),"")</f>
        <v/>
      </c>
      <c r="AB296" s="21" t="str">
        <f>IFERROR(VLOOKUP($R296,N:$Q,4,0),"")</f>
        <v/>
      </c>
      <c r="AC296" s="21" t="str">
        <f>IFERROR(VLOOKUP($R296,O:$Q,3,0),"")</f>
        <v/>
      </c>
      <c r="AD296" s="21" t="str">
        <f>IFERROR(VLOOKUP($R296,P:$Q,2,0),"")</f>
        <v/>
      </c>
    </row>
    <row r="297" spans="1:30" x14ac:dyDescent="0.15">
      <c r="A297" s="9">
        <f>'AB Touchpoint System Workbook'!Z308</f>
        <v>0</v>
      </c>
      <c r="B297" s="21">
        <f t="shared" si="10"/>
        <v>1</v>
      </c>
      <c r="C297" s="12" t="str">
        <f>IF('AB Touchpoint System Workbook'!J308="A",VLOOKUP($B297,Reference!$A$93:B$104,2,0),IF('AB Touchpoint System Workbook'!J308="b",VLOOKUP($B297,Reference!$A$93:C$104,3,0),""))</f>
        <v/>
      </c>
      <c r="D297" s="12" t="str">
        <f>IF('AB Touchpoint System Workbook'!J308="A",Q297&amp;C297,IF('AB Touchpoint System Workbook'!J308="b",Q297&amp;C297,""))</f>
        <v/>
      </c>
      <c r="E297" s="12" t="b">
        <f>IF(ISNUMBER(SEARCH(S$1,$D297)),MAX(E$1:E296)+1)</f>
        <v>0</v>
      </c>
      <c r="F297" s="12" t="b">
        <f>IF(ISNUMBER(SEARCH(T$1,$D297)),MAX(F$1:F296)+1)</f>
        <v>0</v>
      </c>
      <c r="G297" s="12" t="b">
        <f>IF(ISNUMBER(SEARCH(U$1,$D297)),MAX(G$1:G296)+1)</f>
        <v>0</v>
      </c>
      <c r="H297" s="12" t="b">
        <f>IF(ISNUMBER(SEARCH(V$1,$D297)),MAX(H$1:H296)+1)</f>
        <v>0</v>
      </c>
      <c r="I297" s="12" t="b">
        <f>IF(ISNUMBER(SEARCH(W$1,$D297)),MAX(I$1:I296)+1)</f>
        <v>0</v>
      </c>
      <c r="J297" s="12" t="b">
        <f>IF(ISNUMBER(SEARCH(X$1,$D297)),MAX(J$1:J296)+1)</f>
        <v>0</v>
      </c>
      <c r="K297" s="12" t="b">
        <f>IF(ISNUMBER(SEARCH(Y$1,$D297)),MAX(K$1:K296)+1)</f>
        <v>0</v>
      </c>
      <c r="L297" s="12" t="b">
        <f>IF(ISNUMBER(SEARCH(Z$1,$D297)),MAX(L$1:L296)+1)</f>
        <v>0</v>
      </c>
      <c r="M297" s="12" t="b">
        <f>IF(ISNUMBER(SEARCH(AA$1,$D297)),MAX(M$1:M296)+1)</f>
        <v>0</v>
      </c>
      <c r="N297" s="12" t="b">
        <f>IF(ISNUMBER(SEARCH(AB$1,$D297)),MAX(N$1:N296)+1)</f>
        <v>0</v>
      </c>
      <c r="O297" s="12" t="b">
        <f>IF(ISNUMBER(SEARCH(AC$1,$D297)),MAX(O$1:O296)+1)</f>
        <v>0</v>
      </c>
      <c r="P297" s="12" t="b">
        <f>IF(ISNUMBER(SEARCH(AD$1,$D297)),MAX(P$1:P296)+1)</f>
        <v>0</v>
      </c>
      <c r="Q297" s="12">
        <f>'AB Touchpoint System Workbook'!K308</f>
        <v>0</v>
      </c>
      <c r="R297" s="13">
        <f t="shared" si="9"/>
        <v>296</v>
      </c>
      <c r="S297" s="21" t="str">
        <f>IFERROR(VLOOKUP($R297,E:$Q,13,0),"")</f>
        <v/>
      </c>
      <c r="T297" s="21" t="str">
        <f>IFERROR(VLOOKUP($R297,F:$Q,12,0),"")</f>
        <v/>
      </c>
      <c r="U297" s="21" t="str">
        <f>IFERROR(VLOOKUP($R297,G:$Q,11,0),"")</f>
        <v/>
      </c>
      <c r="V297" s="21" t="str">
        <f>IFERROR(VLOOKUP($R297,H:$Q,10,0),"")</f>
        <v/>
      </c>
      <c r="W297" s="21" t="str">
        <f>IFERROR(VLOOKUP($R297,I:$Q,9,0),"")</f>
        <v/>
      </c>
      <c r="X297" s="21" t="str">
        <f>IFERROR(VLOOKUP($R297,J:$Q,8,0),"")</f>
        <v/>
      </c>
      <c r="Y297" s="21" t="str">
        <f>IFERROR(VLOOKUP($R297,K:$Q,7,0),"")</f>
        <v/>
      </c>
      <c r="Z297" s="21" t="str">
        <f>IFERROR(VLOOKUP($R297,L:$Q,6,0),"")</f>
        <v/>
      </c>
      <c r="AA297" s="21" t="str">
        <f>IFERROR(VLOOKUP($R297,M:$Q,5,0),"")</f>
        <v/>
      </c>
      <c r="AB297" s="21" t="str">
        <f>IFERROR(VLOOKUP($R297,N:$Q,4,0),"")</f>
        <v/>
      </c>
      <c r="AC297" s="21" t="str">
        <f>IFERROR(VLOOKUP($R297,O:$Q,3,0),"")</f>
        <v/>
      </c>
      <c r="AD297" s="21" t="str">
        <f>IFERROR(VLOOKUP($R297,P:$Q,2,0),"")</f>
        <v/>
      </c>
    </row>
    <row r="298" spans="1:30" x14ac:dyDescent="0.15">
      <c r="A298" s="9">
        <f>'AB Touchpoint System Workbook'!Z309</f>
        <v>0</v>
      </c>
      <c r="B298" s="21">
        <f t="shared" si="10"/>
        <v>1</v>
      </c>
      <c r="C298" s="12" t="str">
        <f>IF('AB Touchpoint System Workbook'!J309="A",VLOOKUP($B298,Reference!$A$93:B$104,2,0),IF('AB Touchpoint System Workbook'!J309="b",VLOOKUP($B298,Reference!$A$93:C$104,3,0),""))</f>
        <v/>
      </c>
      <c r="D298" s="12" t="str">
        <f>IF('AB Touchpoint System Workbook'!J309="A",Q298&amp;C298,IF('AB Touchpoint System Workbook'!J309="b",Q298&amp;C298,""))</f>
        <v/>
      </c>
      <c r="E298" s="12" t="b">
        <f>IF(ISNUMBER(SEARCH(S$1,$D298)),MAX(E$1:E297)+1)</f>
        <v>0</v>
      </c>
      <c r="F298" s="12" t="b">
        <f>IF(ISNUMBER(SEARCH(T$1,$D298)),MAX(F$1:F297)+1)</f>
        <v>0</v>
      </c>
      <c r="G298" s="12" t="b">
        <f>IF(ISNUMBER(SEARCH(U$1,$D298)),MAX(G$1:G297)+1)</f>
        <v>0</v>
      </c>
      <c r="H298" s="12" t="b">
        <f>IF(ISNUMBER(SEARCH(V$1,$D298)),MAX(H$1:H297)+1)</f>
        <v>0</v>
      </c>
      <c r="I298" s="12" t="b">
        <f>IF(ISNUMBER(SEARCH(W$1,$D298)),MAX(I$1:I297)+1)</f>
        <v>0</v>
      </c>
      <c r="J298" s="12" t="b">
        <f>IF(ISNUMBER(SEARCH(X$1,$D298)),MAX(J$1:J297)+1)</f>
        <v>0</v>
      </c>
      <c r="K298" s="12" t="b">
        <f>IF(ISNUMBER(SEARCH(Y$1,$D298)),MAX(K$1:K297)+1)</f>
        <v>0</v>
      </c>
      <c r="L298" s="12" t="b">
        <f>IF(ISNUMBER(SEARCH(Z$1,$D298)),MAX(L$1:L297)+1)</f>
        <v>0</v>
      </c>
      <c r="M298" s="12" t="b">
        <f>IF(ISNUMBER(SEARCH(AA$1,$D298)),MAX(M$1:M297)+1)</f>
        <v>0</v>
      </c>
      <c r="N298" s="12" t="b">
        <f>IF(ISNUMBER(SEARCH(AB$1,$D298)),MAX(N$1:N297)+1)</f>
        <v>0</v>
      </c>
      <c r="O298" s="12" t="b">
        <f>IF(ISNUMBER(SEARCH(AC$1,$D298)),MAX(O$1:O297)+1)</f>
        <v>0</v>
      </c>
      <c r="P298" s="12" t="b">
        <f>IF(ISNUMBER(SEARCH(AD$1,$D298)),MAX(P$1:P297)+1)</f>
        <v>0</v>
      </c>
      <c r="Q298" s="12">
        <f>'AB Touchpoint System Workbook'!K309</f>
        <v>0</v>
      </c>
      <c r="R298" s="13">
        <f t="shared" si="9"/>
        <v>297</v>
      </c>
      <c r="S298" s="21" t="str">
        <f>IFERROR(VLOOKUP($R298,E:$Q,13,0),"")</f>
        <v/>
      </c>
      <c r="T298" s="21" t="str">
        <f>IFERROR(VLOOKUP($R298,F:$Q,12,0),"")</f>
        <v/>
      </c>
      <c r="U298" s="21" t="str">
        <f>IFERROR(VLOOKUP($R298,G:$Q,11,0),"")</f>
        <v/>
      </c>
      <c r="V298" s="21" t="str">
        <f>IFERROR(VLOOKUP($R298,H:$Q,10,0),"")</f>
        <v/>
      </c>
      <c r="W298" s="21" t="str">
        <f>IFERROR(VLOOKUP($R298,I:$Q,9,0),"")</f>
        <v/>
      </c>
      <c r="X298" s="21" t="str">
        <f>IFERROR(VLOOKUP($R298,J:$Q,8,0),"")</f>
        <v/>
      </c>
      <c r="Y298" s="21" t="str">
        <f>IFERROR(VLOOKUP($R298,K:$Q,7,0),"")</f>
        <v/>
      </c>
      <c r="Z298" s="21" t="str">
        <f>IFERROR(VLOOKUP($R298,L:$Q,6,0),"")</f>
        <v/>
      </c>
      <c r="AA298" s="21" t="str">
        <f>IFERROR(VLOOKUP($R298,M:$Q,5,0),"")</f>
        <v/>
      </c>
      <c r="AB298" s="21" t="str">
        <f>IFERROR(VLOOKUP($R298,N:$Q,4,0),"")</f>
        <v/>
      </c>
      <c r="AC298" s="21" t="str">
        <f>IFERROR(VLOOKUP($R298,O:$Q,3,0),"")</f>
        <v/>
      </c>
      <c r="AD298" s="21" t="str">
        <f>IFERROR(VLOOKUP($R298,P:$Q,2,0),"")</f>
        <v/>
      </c>
    </row>
    <row r="299" spans="1:30" x14ac:dyDescent="0.15">
      <c r="A299" s="9">
        <f>'AB Touchpoint System Workbook'!Z310</f>
        <v>0</v>
      </c>
      <c r="B299" s="21">
        <f t="shared" si="10"/>
        <v>1</v>
      </c>
      <c r="C299" s="12" t="str">
        <f>IF('AB Touchpoint System Workbook'!J310="A",VLOOKUP($B299,Reference!$A$93:B$104,2,0),IF('AB Touchpoint System Workbook'!J310="b",VLOOKUP($B299,Reference!$A$93:C$104,3,0),""))</f>
        <v/>
      </c>
      <c r="D299" s="12" t="str">
        <f>IF('AB Touchpoint System Workbook'!J310="A",Q299&amp;C299,IF('AB Touchpoint System Workbook'!J310="b",Q299&amp;C299,""))</f>
        <v/>
      </c>
      <c r="E299" s="12" t="b">
        <f>IF(ISNUMBER(SEARCH(S$1,$D299)),MAX(E$1:E298)+1)</f>
        <v>0</v>
      </c>
      <c r="F299" s="12" t="b">
        <f>IF(ISNUMBER(SEARCH(T$1,$D299)),MAX(F$1:F298)+1)</f>
        <v>0</v>
      </c>
      <c r="G299" s="12" t="b">
        <f>IF(ISNUMBER(SEARCH(U$1,$D299)),MAX(G$1:G298)+1)</f>
        <v>0</v>
      </c>
      <c r="H299" s="12" t="b">
        <f>IF(ISNUMBER(SEARCH(V$1,$D299)),MAX(H$1:H298)+1)</f>
        <v>0</v>
      </c>
      <c r="I299" s="12" t="b">
        <f>IF(ISNUMBER(SEARCH(W$1,$D299)),MAX(I$1:I298)+1)</f>
        <v>0</v>
      </c>
      <c r="J299" s="12" t="b">
        <f>IF(ISNUMBER(SEARCH(X$1,$D299)),MAX(J$1:J298)+1)</f>
        <v>0</v>
      </c>
      <c r="K299" s="12" t="b">
        <f>IF(ISNUMBER(SEARCH(Y$1,$D299)),MAX(K$1:K298)+1)</f>
        <v>0</v>
      </c>
      <c r="L299" s="12" t="b">
        <f>IF(ISNUMBER(SEARCH(Z$1,$D299)),MAX(L$1:L298)+1)</f>
        <v>0</v>
      </c>
      <c r="M299" s="12" t="b">
        <f>IF(ISNUMBER(SEARCH(AA$1,$D299)),MAX(M$1:M298)+1)</f>
        <v>0</v>
      </c>
      <c r="N299" s="12" t="b">
        <f>IF(ISNUMBER(SEARCH(AB$1,$D299)),MAX(N$1:N298)+1)</f>
        <v>0</v>
      </c>
      <c r="O299" s="12" t="b">
        <f>IF(ISNUMBER(SEARCH(AC$1,$D299)),MAX(O$1:O298)+1)</f>
        <v>0</v>
      </c>
      <c r="P299" s="12" t="b">
        <f>IF(ISNUMBER(SEARCH(AD$1,$D299)),MAX(P$1:P298)+1)</f>
        <v>0</v>
      </c>
      <c r="Q299" s="12">
        <f>'AB Touchpoint System Workbook'!K310</f>
        <v>0</v>
      </c>
      <c r="R299" s="13">
        <f t="shared" si="9"/>
        <v>298</v>
      </c>
      <c r="S299" s="21" t="str">
        <f>IFERROR(VLOOKUP($R299,E:$Q,13,0),"")</f>
        <v/>
      </c>
      <c r="T299" s="21" t="str">
        <f>IFERROR(VLOOKUP($R299,F:$Q,12,0),"")</f>
        <v/>
      </c>
      <c r="U299" s="21" t="str">
        <f>IFERROR(VLOOKUP($R299,G:$Q,11,0),"")</f>
        <v/>
      </c>
      <c r="V299" s="21" t="str">
        <f>IFERROR(VLOOKUP($R299,H:$Q,10,0),"")</f>
        <v/>
      </c>
      <c r="W299" s="21" t="str">
        <f>IFERROR(VLOOKUP($R299,I:$Q,9,0),"")</f>
        <v/>
      </c>
      <c r="X299" s="21" t="str">
        <f>IFERROR(VLOOKUP($R299,J:$Q,8,0),"")</f>
        <v/>
      </c>
      <c r="Y299" s="21" t="str">
        <f>IFERROR(VLOOKUP($R299,K:$Q,7,0),"")</f>
        <v/>
      </c>
      <c r="Z299" s="21" t="str">
        <f>IFERROR(VLOOKUP($R299,L:$Q,6,0),"")</f>
        <v/>
      </c>
      <c r="AA299" s="21" t="str">
        <f>IFERROR(VLOOKUP($R299,M:$Q,5,0),"")</f>
        <v/>
      </c>
      <c r="AB299" s="21" t="str">
        <f>IFERROR(VLOOKUP($R299,N:$Q,4,0),"")</f>
        <v/>
      </c>
      <c r="AC299" s="21" t="str">
        <f>IFERROR(VLOOKUP($R299,O:$Q,3,0),"")</f>
        <v/>
      </c>
      <c r="AD299" s="21" t="str">
        <f>IFERROR(VLOOKUP($R299,P:$Q,2,0),"")</f>
        <v/>
      </c>
    </row>
    <row r="300" spans="1:30" x14ac:dyDescent="0.15">
      <c r="A300" s="9">
        <f>'AB Touchpoint System Workbook'!Z311</f>
        <v>0</v>
      </c>
      <c r="B300" s="21">
        <f t="shared" si="10"/>
        <v>1</v>
      </c>
      <c r="C300" s="12" t="str">
        <f>IF('AB Touchpoint System Workbook'!J311="A",VLOOKUP($B300,Reference!$A$93:B$104,2,0),IF('AB Touchpoint System Workbook'!J311="b",VLOOKUP($B300,Reference!$A$93:C$104,3,0),""))</f>
        <v/>
      </c>
      <c r="D300" s="12" t="str">
        <f>IF('AB Touchpoint System Workbook'!J311="A",Q300&amp;C300,IF('AB Touchpoint System Workbook'!J311="b",Q300&amp;C300,""))</f>
        <v/>
      </c>
      <c r="E300" s="12" t="b">
        <f>IF(ISNUMBER(SEARCH(S$1,$D300)),MAX(E$1:E299)+1)</f>
        <v>0</v>
      </c>
      <c r="F300" s="12" t="b">
        <f>IF(ISNUMBER(SEARCH(T$1,$D300)),MAX(F$1:F299)+1)</f>
        <v>0</v>
      </c>
      <c r="G300" s="12" t="b">
        <f>IF(ISNUMBER(SEARCH(U$1,$D300)),MAX(G$1:G299)+1)</f>
        <v>0</v>
      </c>
      <c r="H300" s="12" t="b">
        <f>IF(ISNUMBER(SEARCH(V$1,$D300)),MAX(H$1:H299)+1)</f>
        <v>0</v>
      </c>
      <c r="I300" s="12" t="b">
        <f>IF(ISNUMBER(SEARCH(W$1,$D300)),MAX(I$1:I299)+1)</f>
        <v>0</v>
      </c>
      <c r="J300" s="12" t="b">
        <f>IF(ISNUMBER(SEARCH(X$1,$D300)),MAX(J$1:J299)+1)</f>
        <v>0</v>
      </c>
      <c r="K300" s="12" t="b">
        <f>IF(ISNUMBER(SEARCH(Y$1,$D300)),MAX(K$1:K299)+1)</f>
        <v>0</v>
      </c>
      <c r="L300" s="12" t="b">
        <f>IF(ISNUMBER(SEARCH(Z$1,$D300)),MAX(L$1:L299)+1)</f>
        <v>0</v>
      </c>
      <c r="M300" s="12" t="b">
        <f>IF(ISNUMBER(SEARCH(AA$1,$D300)),MAX(M$1:M299)+1)</f>
        <v>0</v>
      </c>
      <c r="N300" s="12" t="b">
        <f>IF(ISNUMBER(SEARCH(AB$1,$D300)),MAX(N$1:N299)+1)</f>
        <v>0</v>
      </c>
      <c r="O300" s="12" t="b">
        <f>IF(ISNUMBER(SEARCH(AC$1,$D300)),MAX(O$1:O299)+1)</f>
        <v>0</v>
      </c>
      <c r="P300" s="12" t="b">
        <f>IF(ISNUMBER(SEARCH(AD$1,$D300)),MAX(P$1:P299)+1)</f>
        <v>0</v>
      </c>
      <c r="Q300" s="12">
        <f>'AB Touchpoint System Workbook'!K311</f>
        <v>0</v>
      </c>
      <c r="R300" s="13">
        <f t="shared" si="9"/>
        <v>299</v>
      </c>
      <c r="S300" s="21" t="str">
        <f>IFERROR(VLOOKUP($R300,E:$Q,13,0),"")</f>
        <v/>
      </c>
      <c r="T300" s="21" t="str">
        <f>IFERROR(VLOOKUP($R300,F:$Q,12,0),"")</f>
        <v/>
      </c>
      <c r="U300" s="21" t="str">
        <f>IFERROR(VLOOKUP($R300,G:$Q,11,0),"")</f>
        <v/>
      </c>
      <c r="V300" s="21" t="str">
        <f>IFERROR(VLOOKUP($R300,H:$Q,10,0),"")</f>
        <v/>
      </c>
      <c r="W300" s="21" t="str">
        <f>IFERROR(VLOOKUP($R300,I:$Q,9,0),"")</f>
        <v/>
      </c>
      <c r="X300" s="21" t="str">
        <f>IFERROR(VLOOKUP($R300,J:$Q,8,0),"")</f>
        <v/>
      </c>
      <c r="Y300" s="21" t="str">
        <f>IFERROR(VLOOKUP($R300,K:$Q,7,0),"")</f>
        <v/>
      </c>
      <c r="Z300" s="21" t="str">
        <f>IFERROR(VLOOKUP($R300,L:$Q,6,0),"")</f>
        <v/>
      </c>
      <c r="AA300" s="21" t="str">
        <f>IFERROR(VLOOKUP($R300,M:$Q,5,0),"")</f>
        <v/>
      </c>
      <c r="AB300" s="21" t="str">
        <f>IFERROR(VLOOKUP($R300,N:$Q,4,0),"")</f>
        <v/>
      </c>
      <c r="AC300" s="21" t="str">
        <f>IFERROR(VLOOKUP($R300,O:$Q,3,0),"")</f>
        <v/>
      </c>
      <c r="AD300" s="21" t="str">
        <f>IFERROR(VLOOKUP($R300,P:$Q,2,0),"")</f>
        <v/>
      </c>
    </row>
    <row r="301" spans="1:30" x14ac:dyDescent="0.15">
      <c r="A301" s="9">
        <f>'AB Touchpoint System Workbook'!Z312</f>
        <v>0</v>
      </c>
      <c r="B301" s="21">
        <f t="shared" si="10"/>
        <v>1</v>
      </c>
      <c r="C301" s="12" t="str">
        <f>IF('AB Touchpoint System Workbook'!J312="A",VLOOKUP($B301,Reference!$A$93:B$104,2,0),IF('AB Touchpoint System Workbook'!J312="b",VLOOKUP($B301,Reference!$A$93:C$104,3,0),""))</f>
        <v/>
      </c>
      <c r="D301" s="12" t="str">
        <f>IF('AB Touchpoint System Workbook'!J312="A",Q301&amp;C301,IF('AB Touchpoint System Workbook'!J312="b",Q301&amp;C301,""))</f>
        <v/>
      </c>
      <c r="E301" s="12" t="b">
        <f>IF(ISNUMBER(SEARCH(S$1,$D301)),MAX(E$1:E300)+1)</f>
        <v>0</v>
      </c>
      <c r="F301" s="12" t="b">
        <f>IF(ISNUMBER(SEARCH(T$1,$D301)),MAX(F$1:F300)+1)</f>
        <v>0</v>
      </c>
      <c r="G301" s="12" t="b">
        <f>IF(ISNUMBER(SEARCH(U$1,$D301)),MAX(G$1:G300)+1)</f>
        <v>0</v>
      </c>
      <c r="H301" s="12" t="b">
        <f>IF(ISNUMBER(SEARCH(V$1,$D301)),MAX(H$1:H300)+1)</f>
        <v>0</v>
      </c>
      <c r="I301" s="12" t="b">
        <f>IF(ISNUMBER(SEARCH(W$1,$D301)),MAX(I$1:I300)+1)</f>
        <v>0</v>
      </c>
      <c r="J301" s="12" t="b">
        <f>IF(ISNUMBER(SEARCH(X$1,$D301)),MAX(J$1:J300)+1)</f>
        <v>0</v>
      </c>
      <c r="K301" s="12" t="b">
        <f>IF(ISNUMBER(SEARCH(Y$1,$D301)),MAX(K$1:K300)+1)</f>
        <v>0</v>
      </c>
      <c r="L301" s="12" t="b">
        <f>IF(ISNUMBER(SEARCH(Z$1,$D301)),MAX(L$1:L300)+1)</f>
        <v>0</v>
      </c>
      <c r="M301" s="12" t="b">
        <f>IF(ISNUMBER(SEARCH(AA$1,$D301)),MAX(M$1:M300)+1)</f>
        <v>0</v>
      </c>
      <c r="N301" s="12" t="b">
        <f>IF(ISNUMBER(SEARCH(AB$1,$D301)),MAX(N$1:N300)+1)</f>
        <v>0</v>
      </c>
      <c r="O301" s="12" t="b">
        <f>IF(ISNUMBER(SEARCH(AC$1,$D301)),MAX(O$1:O300)+1)</f>
        <v>0</v>
      </c>
      <c r="P301" s="12" t="b">
        <f>IF(ISNUMBER(SEARCH(AD$1,$D301)),MAX(P$1:P300)+1)</f>
        <v>0</v>
      </c>
      <c r="Q301" s="12">
        <f>'AB Touchpoint System Workbook'!K312</f>
        <v>0</v>
      </c>
      <c r="R301" s="13">
        <f t="shared" si="9"/>
        <v>300</v>
      </c>
      <c r="S301" s="21" t="str">
        <f>IFERROR(VLOOKUP($R301,E:$Q,13,0),"")</f>
        <v/>
      </c>
      <c r="T301" s="21" t="str">
        <f>IFERROR(VLOOKUP($R301,F:$Q,12,0),"")</f>
        <v/>
      </c>
      <c r="U301" s="21" t="str">
        <f>IFERROR(VLOOKUP($R301,G:$Q,11,0),"")</f>
        <v/>
      </c>
      <c r="V301" s="21" t="str">
        <f>IFERROR(VLOOKUP($R301,H:$Q,10,0),"")</f>
        <v/>
      </c>
      <c r="W301" s="21" t="str">
        <f>IFERROR(VLOOKUP($R301,I:$Q,9,0),"")</f>
        <v/>
      </c>
      <c r="X301" s="21" t="str">
        <f>IFERROR(VLOOKUP($R301,J:$Q,8,0),"")</f>
        <v/>
      </c>
      <c r="Y301" s="21" t="str">
        <f>IFERROR(VLOOKUP($R301,K:$Q,7,0),"")</f>
        <v/>
      </c>
      <c r="Z301" s="21" t="str">
        <f>IFERROR(VLOOKUP($R301,L:$Q,6,0),"")</f>
        <v/>
      </c>
      <c r="AA301" s="21" t="str">
        <f>IFERROR(VLOOKUP($R301,M:$Q,5,0),"")</f>
        <v/>
      </c>
      <c r="AB301" s="21" t="str">
        <f>IFERROR(VLOOKUP($R301,N:$Q,4,0),"")</f>
        <v/>
      </c>
      <c r="AC301" s="21" t="str">
        <f>IFERROR(VLOOKUP($R301,O:$Q,3,0),"")</f>
        <v/>
      </c>
      <c r="AD301" s="21" t="str">
        <f>IFERROR(VLOOKUP($R301,P:$Q,2,0),"")</f>
        <v/>
      </c>
    </row>
    <row r="302" spans="1:30" x14ac:dyDescent="0.15">
      <c r="A302" s="9">
        <f>'AB Touchpoint System Workbook'!Z313</f>
        <v>0</v>
      </c>
      <c r="B302" s="21">
        <f t="shared" si="10"/>
        <v>1</v>
      </c>
      <c r="C302" s="12" t="str">
        <f>IF('AB Touchpoint System Workbook'!J313="A",VLOOKUP($B302,Reference!$A$93:B$104,2,0),IF('AB Touchpoint System Workbook'!J313="b",VLOOKUP($B302,Reference!$A$93:C$104,3,0),""))</f>
        <v/>
      </c>
      <c r="D302" s="12" t="str">
        <f>IF('AB Touchpoint System Workbook'!J313="A",Q302&amp;C302,IF('AB Touchpoint System Workbook'!J313="b",Q302&amp;C302,""))</f>
        <v/>
      </c>
      <c r="E302" s="12" t="b">
        <f>IF(ISNUMBER(SEARCH(S$1,$D302)),MAX(E$1:E301)+1)</f>
        <v>0</v>
      </c>
      <c r="F302" s="12" t="b">
        <f>IF(ISNUMBER(SEARCH(T$1,$D302)),MAX(F$1:F301)+1)</f>
        <v>0</v>
      </c>
      <c r="G302" s="12" t="b">
        <f>IF(ISNUMBER(SEARCH(U$1,$D302)),MAX(G$1:G301)+1)</f>
        <v>0</v>
      </c>
      <c r="H302" s="12" t="b">
        <f>IF(ISNUMBER(SEARCH(V$1,$D302)),MAX(H$1:H301)+1)</f>
        <v>0</v>
      </c>
      <c r="I302" s="12" t="b">
        <f>IF(ISNUMBER(SEARCH(W$1,$D302)),MAX(I$1:I301)+1)</f>
        <v>0</v>
      </c>
      <c r="J302" s="12" t="b">
        <f>IF(ISNUMBER(SEARCH(X$1,$D302)),MAX(J$1:J301)+1)</f>
        <v>0</v>
      </c>
      <c r="K302" s="12" t="b">
        <f>IF(ISNUMBER(SEARCH(Y$1,$D302)),MAX(K$1:K301)+1)</f>
        <v>0</v>
      </c>
      <c r="L302" s="12" t="b">
        <f>IF(ISNUMBER(SEARCH(Z$1,$D302)),MAX(L$1:L301)+1)</f>
        <v>0</v>
      </c>
      <c r="M302" s="12" t="b">
        <f>IF(ISNUMBER(SEARCH(AA$1,$D302)),MAX(M$1:M301)+1)</f>
        <v>0</v>
      </c>
      <c r="N302" s="12" t="b">
        <f>IF(ISNUMBER(SEARCH(AB$1,$D302)),MAX(N$1:N301)+1)</f>
        <v>0</v>
      </c>
      <c r="O302" s="12" t="b">
        <f>IF(ISNUMBER(SEARCH(AC$1,$D302)),MAX(O$1:O301)+1)</f>
        <v>0</v>
      </c>
      <c r="P302" s="12" t="b">
        <f>IF(ISNUMBER(SEARCH(AD$1,$D302)),MAX(P$1:P301)+1)</f>
        <v>0</v>
      </c>
      <c r="Q302" s="12">
        <f>'AB Touchpoint System Workbook'!K313</f>
        <v>0</v>
      </c>
      <c r="R302" s="13">
        <f t="shared" si="9"/>
        <v>301</v>
      </c>
      <c r="S302" s="21" t="str">
        <f>IFERROR(VLOOKUP($R302,E:$Q,13,0),"")</f>
        <v/>
      </c>
      <c r="T302" s="21" t="str">
        <f>IFERROR(VLOOKUP($R302,F:$Q,12,0),"")</f>
        <v/>
      </c>
      <c r="U302" s="21" t="str">
        <f>IFERROR(VLOOKUP($R302,G:$Q,11,0),"")</f>
        <v/>
      </c>
      <c r="V302" s="21" t="str">
        <f>IFERROR(VLOOKUP($R302,H:$Q,10,0),"")</f>
        <v/>
      </c>
      <c r="W302" s="21" t="str">
        <f>IFERROR(VLOOKUP($R302,I:$Q,9,0),"")</f>
        <v/>
      </c>
      <c r="X302" s="21" t="str">
        <f>IFERROR(VLOOKUP($R302,J:$Q,8,0),"")</f>
        <v/>
      </c>
      <c r="Y302" s="21" t="str">
        <f>IFERROR(VLOOKUP($R302,K:$Q,7,0),"")</f>
        <v/>
      </c>
      <c r="Z302" s="21" t="str">
        <f>IFERROR(VLOOKUP($R302,L:$Q,6,0),"")</f>
        <v/>
      </c>
      <c r="AA302" s="21" t="str">
        <f>IFERROR(VLOOKUP($R302,M:$Q,5,0),"")</f>
        <v/>
      </c>
      <c r="AB302" s="21" t="str">
        <f>IFERROR(VLOOKUP($R302,N:$Q,4,0),"")</f>
        <v/>
      </c>
      <c r="AC302" s="21" t="str">
        <f>IFERROR(VLOOKUP($R302,O:$Q,3,0),"")</f>
        <v/>
      </c>
      <c r="AD302" s="21" t="str">
        <f>IFERROR(VLOOKUP($R302,P:$Q,2,0),"")</f>
        <v/>
      </c>
    </row>
    <row r="303" spans="1:30" x14ac:dyDescent="0.15">
      <c r="A303" s="9">
        <f>'AB Touchpoint System Workbook'!Z314</f>
        <v>0</v>
      </c>
      <c r="B303" s="21">
        <f t="shared" si="10"/>
        <v>1</v>
      </c>
      <c r="C303" s="12" t="str">
        <f>IF('AB Touchpoint System Workbook'!J314="A",VLOOKUP($B303,Reference!$A$93:B$104,2,0),IF('AB Touchpoint System Workbook'!J314="b",VLOOKUP($B303,Reference!$A$93:C$104,3,0),""))</f>
        <v/>
      </c>
      <c r="D303" s="12" t="str">
        <f>IF('AB Touchpoint System Workbook'!J314="A",Q303&amp;C303,IF('AB Touchpoint System Workbook'!J314="b",Q303&amp;C303,""))</f>
        <v/>
      </c>
      <c r="E303" s="12" t="b">
        <f>IF(ISNUMBER(SEARCH(S$1,$D303)),MAX(E$1:E302)+1)</f>
        <v>0</v>
      </c>
      <c r="F303" s="12" t="b">
        <f>IF(ISNUMBER(SEARCH(T$1,$D303)),MAX(F$1:F302)+1)</f>
        <v>0</v>
      </c>
      <c r="G303" s="12" t="b">
        <f>IF(ISNUMBER(SEARCH(U$1,$D303)),MAX(G$1:G302)+1)</f>
        <v>0</v>
      </c>
      <c r="H303" s="12" t="b">
        <f>IF(ISNUMBER(SEARCH(V$1,$D303)),MAX(H$1:H302)+1)</f>
        <v>0</v>
      </c>
      <c r="I303" s="12" t="b">
        <f>IF(ISNUMBER(SEARCH(W$1,$D303)),MAX(I$1:I302)+1)</f>
        <v>0</v>
      </c>
      <c r="J303" s="12" t="b">
        <f>IF(ISNUMBER(SEARCH(X$1,$D303)),MAX(J$1:J302)+1)</f>
        <v>0</v>
      </c>
      <c r="K303" s="12" t="b">
        <f>IF(ISNUMBER(SEARCH(Y$1,$D303)),MAX(K$1:K302)+1)</f>
        <v>0</v>
      </c>
      <c r="L303" s="12" t="b">
        <f>IF(ISNUMBER(SEARCH(Z$1,$D303)),MAX(L$1:L302)+1)</f>
        <v>0</v>
      </c>
      <c r="M303" s="12" t="b">
        <f>IF(ISNUMBER(SEARCH(AA$1,$D303)),MAX(M$1:M302)+1)</f>
        <v>0</v>
      </c>
      <c r="N303" s="12" t="b">
        <f>IF(ISNUMBER(SEARCH(AB$1,$D303)),MAX(N$1:N302)+1)</f>
        <v>0</v>
      </c>
      <c r="O303" s="12" t="b">
        <f>IF(ISNUMBER(SEARCH(AC$1,$D303)),MAX(O$1:O302)+1)</f>
        <v>0</v>
      </c>
      <c r="P303" s="12" t="b">
        <f>IF(ISNUMBER(SEARCH(AD$1,$D303)),MAX(P$1:P302)+1)</f>
        <v>0</v>
      </c>
      <c r="Q303" s="12">
        <f>'AB Touchpoint System Workbook'!K314</f>
        <v>0</v>
      </c>
      <c r="R303" s="13">
        <f t="shared" si="9"/>
        <v>302</v>
      </c>
      <c r="S303" s="21" t="str">
        <f>IFERROR(VLOOKUP($R303,E:$Q,13,0),"")</f>
        <v/>
      </c>
      <c r="T303" s="21" t="str">
        <f>IFERROR(VLOOKUP($R303,F:$Q,12,0),"")</f>
        <v/>
      </c>
      <c r="U303" s="21" t="str">
        <f>IFERROR(VLOOKUP($R303,G:$Q,11,0),"")</f>
        <v/>
      </c>
      <c r="V303" s="21" t="str">
        <f>IFERROR(VLOOKUP($R303,H:$Q,10,0),"")</f>
        <v/>
      </c>
      <c r="W303" s="21" t="str">
        <f>IFERROR(VLOOKUP($R303,I:$Q,9,0),"")</f>
        <v/>
      </c>
      <c r="X303" s="21" t="str">
        <f>IFERROR(VLOOKUP($R303,J:$Q,8,0),"")</f>
        <v/>
      </c>
      <c r="Y303" s="21" t="str">
        <f>IFERROR(VLOOKUP($R303,K:$Q,7,0),"")</f>
        <v/>
      </c>
      <c r="Z303" s="21" t="str">
        <f>IFERROR(VLOOKUP($R303,L:$Q,6,0),"")</f>
        <v/>
      </c>
      <c r="AA303" s="21" t="str">
        <f>IFERROR(VLOOKUP($R303,M:$Q,5,0),"")</f>
        <v/>
      </c>
      <c r="AB303" s="21" t="str">
        <f>IFERROR(VLOOKUP($R303,N:$Q,4,0),"")</f>
        <v/>
      </c>
      <c r="AC303" s="21" t="str">
        <f>IFERROR(VLOOKUP($R303,O:$Q,3,0),"")</f>
        <v/>
      </c>
      <c r="AD303" s="21" t="str">
        <f>IFERROR(VLOOKUP($R303,P:$Q,2,0),"")</f>
        <v/>
      </c>
    </row>
    <row r="304" spans="1:30" x14ac:dyDescent="0.15">
      <c r="A304" s="9">
        <f>'AB Touchpoint System Workbook'!Z315</f>
        <v>0</v>
      </c>
      <c r="B304" s="21">
        <f t="shared" si="10"/>
        <v>1</v>
      </c>
      <c r="C304" s="12" t="str">
        <f>IF('AB Touchpoint System Workbook'!J315="A",VLOOKUP($B304,Reference!$A$93:B$104,2,0),IF('AB Touchpoint System Workbook'!J315="b",VLOOKUP($B304,Reference!$A$93:C$104,3,0),""))</f>
        <v/>
      </c>
      <c r="D304" s="12" t="str">
        <f>IF('AB Touchpoint System Workbook'!J315="A",Q304&amp;C304,IF('AB Touchpoint System Workbook'!J315="b",Q304&amp;C304,""))</f>
        <v/>
      </c>
      <c r="E304" s="12" t="b">
        <f>IF(ISNUMBER(SEARCH(S$1,$D304)),MAX(E$1:E303)+1)</f>
        <v>0</v>
      </c>
      <c r="F304" s="12" t="b">
        <f>IF(ISNUMBER(SEARCH(T$1,$D304)),MAX(F$1:F303)+1)</f>
        <v>0</v>
      </c>
      <c r="G304" s="12" t="b">
        <f>IF(ISNUMBER(SEARCH(U$1,$D304)),MAX(G$1:G303)+1)</f>
        <v>0</v>
      </c>
      <c r="H304" s="12" t="b">
        <f>IF(ISNUMBER(SEARCH(V$1,$D304)),MAX(H$1:H303)+1)</f>
        <v>0</v>
      </c>
      <c r="I304" s="12" t="b">
        <f>IF(ISNUMBER(SEARCH(W$1,$D304)),MAX(I$1:I303)+1)</f>
        <v>0</v>
      </c>
      <c r="J304" s="12" t="b">
        <f>IF(ISNUMBER(SEARCH(X$1,$D304)),MAX(J$1:J303)+1)</f>
        <v>0</v>
      </c>
      <c r="K304" s="12" t="b">
        <f>IF(ISNUMBER(SEARCH(Y$1,$D304)),MAX(K$1:K303)+1)</f>
        <v>0</v>
      </c>
      <c r="L304" s="12" t="b">
        <f>IF(ISNUMBER(SEARCH(Z$1,$D304)),MAX(L$1:L303)+1)</f>
        <v>0</v>
      </c>
      <c r="M304" s="12" t="b">
        <f>IF(ISNUMBER(SEARCH(AA$1,$D304)),MAX(M$1:M303)+1)</f>
        <v>0</v>
      </c>
      <c r="N304" s="12" t="b">
        <f>IF(ISNUMBER(SEARCH(AB$1,$D304)),MAX(N$1:N303)+1)</f>
        <v>0</v>
      </c>
      <c r="O304" s="12" t="b">
        <f>IF(ISNUMBER(SEARCH(AC$1,$D304)),MAX(O$1:O303)+1)</f>
        <v>0</v>
      </c>
      <c r="P304" s="12" t="b">
        <f>IF(ISNUMBER(SEARCH(AD$1,$D304)),MAX(P$1:P303)+1)</f>
        <v>0</v>
      </c>
      <c r="Q304" s="12">
        <f>'AB Touchpoint System Workbook'!K315</f>
        <v>0</v>
      </c>
      <c r="R304" s="13">
        <f t="shared" si="9"/>
        <v>303</v>
      </c>
      <c r="S304" s="21" t="str">
        <f>IFERROR(VLOOKUP($R304,E:$Q,13,0),"")</f>
        <v/>
      </c>
      <c r="T304" s="21" t="str">
        <f>IFERROR(VLOOKUP($R304,F:$Q,12,0),"")</f>
        <v/>
      </c>
      <c r="U304" s="21" t="str">
        <f>IFERROR(VLOOKUP($R304,G:$Q,11,0),"")</f>
        <v/>
      </c>
      <c r="V304" s="21" t="str">
        <f>IFERROR(VLOOKUP($R304,H:$Q,10,0),"")</f>
        <v/>
      </c>
      <c r="W304" s="21" t="str">
        <f>IFERROR(VLOOKUP($R304,I:$Q,9,0),"")</f>
        <v/>
      </c>
      <c r="X304" s="21" t="str">
        <f>IFERROR(VLOOKUP($R304,J:$Q,8,0),"")</f>
        <v/>
      </c>
      <c r="Y304" s="21" t="str">
        <f>IFERROR(VLOOKUP($R304,K:$Q,7,0),"")</f>
        <v/>
      </c>
      <c r="Z304" s="21" t="str">
        <f>IFERROR(VLOOKUP($R304,L:$Q,6,0),"")</f>
        <v/>
      </c>
      <c r="AA304" s="21" t="str">
        <f>IFERROR(VLOOKUP($R304,M:$Q,5,0),"")</f>
        <v/>
      </c>
      <c r="AB304" s="21" t="str">
        <f>IFERROR(VLOOKUP($R304,N:$Q,4,0),"")</f>
        <v/>
      </c>
      <c r="AC304" s="21" t="str">
        <f>IFERROR(VLOOKUP($R304,O:$Q,3,0),"")</f>
        <v/>
      </c>
      <c r="AD304" s="21" t="str">
        <f>IFERROR(VLOOKUP($R304,P:$Q,2,0),"")</f>
        <v/>
      </c>
    </row>
    <row r="305" spans="1:30" x14ac:dyDescent="0.15">
      <c r="A305" s="9">
        <f>'AB Touchpoint System Workbook'!Z316</f>
        <v>0</v>
      </c>
      <c r="B305" s="21">
        <f t="shared" si="10"/>
        <v>1</v>
      </c>
      <c r="C305" s="12" t="str">
        <f>IF('AB Touchpoint System Workbook'!J316="A",VLOOKUP($B305,Reference!$A$93:B$104,2,0),IF('AB Touchpoint System Workbook'!J316="b",VLOOKUP($B305,Reference!$A$93:C$104,3,0),""))</f>
        <v/>
      </c>
      <c r="D305" s="12" t="str">
        <f>IF('AB Touchpoint System Workbook'!J316="A",Q305&amp;C305,IF('AB Touchpoint System Workbook'!J316="b",Q305&amp;C305,""))</f>
        <v/>
      </c>
      <c r="E305" s="12" t="b">
        <f>IF(ISNUMBER(SEARCH(S$1,$D305)),MAX(E$1:E304)+1)</f>
        <v>0</v>
      </c>
      <c r="F305" s="12" t="b">
        <f>IF(ISNUMBER(SEARCH(T$1,$D305)),MAX(F$1:F304)+1)</f>
        <v>0</v>
      </c>
      <c r="G305" s="12" t="b">
        <f>IF(ISNUMBER(SEARCH(U$1,$D305)),MAX(G$1:G304)+1)</f>
        <v>0</v>
      </c>
      <c r="H305" s="12" t="b">
        <f>IF(ISNUMBER(SEARCH(V$1,$D305)),MAX(H$1:H304)+1)</f>
        <v>0</v>
      </c>
      <c r="I305" s="12" t="b">
        <f>IF(ISNUMBER(SEARCH(W$1,$D305)),MAX(I$1:I304)+1)</f>
        <v>0</v>
      </c>
      <c r="J305" s="12" t="b">
        <f>IF(ISNUMBER(SEARCH(X$1,$D305)),MAX(J$1:J304)+1)</f>
        <v>0</v>
      </c>
      <c r="K305" s="12" t="b">
        <f>IF(ISNUMBER(SEARCH(Y$1,$D305)),MAX(K$1:K304)+1)</f>
        <v>0</v>
      </c>
      <c r="L305" s="12" t="b">
        <f>IF(ISNUMBER(SEARCH(Z$1,$D305)),MAX(L$1:L304)+1)</f>
        <v>0</v>
      </c>
      <c r="M305" s="12" t="b">
        <f>IF(ISNUMBER(SEARCH(AA$1,$D305)),MAX(M$1:M304)+1)</f>
        <v>0</v>
      </c>
      <c r="N305" s="12" t="b">
        <f>IF(ISNUMBER(SEARCH(AB$1,$D305)),MAX(N$1:N304)+1)</f>
        <v>0</v>
      </c>
      <c r="O305" s="12" t="b">
        <f>IF(ISNUMBER(SEARCH(AC$1,$D305)),MAX(O$1:O304)+1)</f>
        <v>0</v>
      </c>
      <c r="P305" s="12" t="b">
        <f>IF(ISNUMBER(SEARCH(AD$1,$D305)),MAX(P$1:P304)+1)</f>
        <v>0</v>
      </c>
      <c r="Q305" s="12">
        <f>'AB Touchpoint System Workbook'!K316</f>
        <v>0</v>
      </c>
      <c r="R305" s="13">
        <f t="shared" si="9"/>
        <v>304</v>
      </c>
      <c r="S305" s="21" t="str">
        <f>IFERROR(VLOOKUP($R305,E:$Q,13,0),"")</f>
        <v/>
      </c>
      <c r="T305" s="21" t="str">
        <f>IFERROR(VLOOKUP($R305,F:$Q,12,0),"")</f>
        <v/>
      </c>
      <c r="U305" s="21" t="str">
        <f>IFERROR(VLOOKUP($R305,G:$Q,11,0),"")</f>
        <v/>
      </c>
      <c r="V305" s="21" t="str">
        <f>IFERROR(VLOOKUP($R305,H:$Q,10,0),"")</f>
        <v/>
      </c>
      <c r="W305" s="21" t="str">
        <f>IFERROR(VLOOKUP($R305,I:$Q,9,0),"")</f>
        <v/>
      </c>
      <c r="X305" s="21" t="str">
        <f>IFERROR(VLOOKUP($R305,J:$Q,8,0),"")</f>
        <v/>
      </c>
      <c r="Y305" s="21" t="str">
        <f>IFERROR(VLOOKUP($R305,K:$Q,7,0),"")</f>
        <v/>
      </c>
      <c r="Z305" s="21" t="str">
        <f>IFERROR(VLOOKUP($R305,L:$Q,6,0),"")</f>
        <v/>
      </c>
      <c r="AA305" s="21" t="str">
        <f>IFERROR(VLOOKUP($R305,M:$Q,5,0),"")</f>
        <v/>
      </c>
      <c r="AB305" s="21" t="str">
        <f>IFERROR(VLOOKUP($R305,N:$Q,4,0),"")</f>
        <v/>
      </c>
      <c r="AC305" s="21" t="str">
        <f>IFERROR(VLOOKUP($R305,O:$Q,3,0),"")</f>
        <v/>
      </c>
      <c r="AD305" s="21" t="str">
        <f>IFERROR(VLOOKUP($R305,P:$Q,2,0),"")</f>
        <v/>
      </c>
    </row>
    <row r="306" spans="1:30" x14ac:dyDescent="0.15">
      <c r="A306" s="9">
        <f>'AB Touchpoint System Workbook'!Z317</f>
        <v>0</v>
      </c>
      <c r="B306" s="21">
        <f t="shared" si="10"/>
        <v>1</v>
      </c>
      <c r="C306" s="12" t="str">
        <f>IF('AB Touchpoint System Workbook'!J317="A",VLOOKUP($B306,Reference!$A$93:B$104,2,0),IF('AB Touchpoint System Workbook'!J317="b",VLOOKUP($B306,Reference!$A$93:C$104,3,0),""))</f>
        <v/>
      </c>
      <c r="D306" s="12" t="str">
        <f>IF('AB Touchpoint System Workbook'!J317="A",Q306&amp;C306,IF('AB Touchpoint System Workbook'!J317="b",Q306&amp;C306,""))</f>
        <v/>
      </c>
      <c r="E306" s="12" t="b">
        <f>IF(ISNUMBER(SEARCH(S$1,$D306)),MAX(E$1:E305)+1)</f>
        <v>0</v>
      </c>
      <c r="F306" s="12" t="b">
        <f>IF(ISNUMBER(SEARCH(T$1,$D306)),MAX(F$1:F305)+1)</f>
        <v>0</v>
      </c>
      <c r="G306" s="12" t="b">
        <f>IF(ISNUMBER(SEARCH(U$1,$D306)),MAX(G$1:G305)+1)</f>
        <v>0</v>
      </c>
      <c r="H306" s="12" t="b">
        <f>IF(ISNUMBER(SEARCH(V$1,$D306)),MAX(H$1:H305)+1)</f>
        <v>0</v>
      </c>
      <c r="I306" s="12" t="b">
        <f>IF(ISNUMBER(SEARCH(W$1,$D306)),MAX(I$1:I305)+1)</f>
        <v>0</v>
      </c>
      <c r="J306" s="12" t="b">
        <f>IF(ISNUMBER(SEARCH(X$1,$D306)),MAX(J$1:J305)+1)</f>
        <v>0</v>
      </c>
      <c r="K306" s="12" t="b">
        <f>IF(ISNUMBER(SEARCH(Y$1,$D306)),MAX(K$1:K305)+1)</f>
        <v>0</v>
      </c>
      <c r="L306" s="12" t="b">
        <f>IF(ISNUMBER(SEARCH(Z$1,$D306)),MAX(L$1:L305)+1)</f>
        <v>0</v>
      </c>
      <c r="M306" s="12" t="b">
        <f>IF(ISNUMBER(SEARCH(AA$1,$D306)),MAX(M$1:M305)+1)</f>
        <v>0</v>
      </c>
      <c r="N306" s="12" t="b">
        <f>IF(ISNUMBER(SEARCH(AB$1,$D306)),MAX(N$1:N305)+1)</f>
        <v>0</v>
      </c>
      <c r="O306" s="12" t="b">
        <f>IF(ISNUMBER(SEARCH(AC$1,$D306)),MAX(O$1:O305)+1)</f>
        <v>0</v>
      </c>
      <c r="P306" s="12" t="b">
        <f>IF(ISNUMBER(SEARCH(AD$1,$D306)),MAX(P$1:P305)+1)</f>
        <v>0</v>
      </c>
      <c r="Q306" s="12">
        <f>'AB Touchpoint System Workbook'!K317</f>
        <v>0</v>
      </c>
      <c r="R306" s="13">
        <f t="shared" si="9"/>
        <v>305</v>
      </c>
      <c r="S306" s="21" t="str">
        <f>IFERROR(VLOOKUP($R306,E:$Q,13,0),"")</f>
        <v/>
      </c>
      <c r="T306" s="21" t="str">
        <f>IFERROR(VLOOKUP($R306,F:$Q,12,0),"")</f>
        <v/>
      </c>
      <c r="U306" s="21" t="str">
        <f>IFERROR(VLOOKUP($R306,G:$Q,11,0),"")</f>
        <v/>
      </c>
      <c r="V306" s="21" t="str">
        <f>IFERROR(VLOOKUP($R306,H:$Q,10,0),"")</f>
        <v/>
      </c>
      <c r="W306" s="21" t="str">
        <f>IFERROR(VLOOKUP($R306,I:$Q,9,0),"")</f>
        <v/>
      </c>
      <c r="X306" s="21" t="str">
        <f>IFERROR(VLOOKUP($R306,J:$Q,8,0),"")</f>
        <v/>
      </c>
      <c r="Y306" s="21" t="str">
        <f>IFERROR(VLOOKUP($R306,K:$Q,7,0),"")</f>
        <v/>
      </c>
      <c r="Z306" s="21" t="str">
        <f>IFERROR(VLOOKUP($R306,L:$Q,6,0),"")</f>
        <v/>
      </c>
      <c r="AA306" s="21" t="str">
        <f>IFERROR(VLOOKUP($R306,M:$Q,5,0),"")</f>
        <v/>
      </c>
      <c r="AB306" s="21" t="str">
        <f>IFERROR(VLOOKUP($R306,N:$Q,4,0),"")</f>
        <v/>
      </c>
      <c r="AC306" s="21" t="str">
        <f>IFERROR(VLOOKUP($R306,O:$Q,3,0),"")</f>
        <v/>
      </c>
      <c r="AD306" s="21" t="str">
        <f>IFERROR(VLOOKUP($R306,P:$Q,2,0),"")</f>
        <v/>
      </c>
    </row>
    <row r="307" spans="1:30" x14ac:dyDescent="0.15">
      <c r="A307" s="9">
        <f>'AB Touchpoint System Workbook'!Z318</f>
        <v>0</v>
      </c>
      <c r="B307" s="21">
        <f t="shared" si="10"/>
        <v>1</v>
      </c>
      <c r="C307" s="12" t="str">
        <f>IF('AB Touchpoint System Workbook'!J318="A",VLOOKUP($B307,Reference!$A$93:B$104,2,0),IF('AB Touchpoint System Workbook'!J318="b",VLOOKUP($B307,Reference!$A$93:C$104,3,0),""))</f>
        <v/>
      </c>
      <c r="D307" s="12" t="str">
        <f>IF('AB Touchpoint System Workbook'!J318="A",Q307&amp;C307,IF('AB Touchpoint System Workbook'!J318="b",Q307&amp;C307,""))</f>
        <v/>
      </c>
      <c r="E307" s="12" t="b">
        <f>IF(ISNUMBER(SEARCH(S$1,$D307)),MAX(E$1:E306)+1)</f>
        <v>0</v>
      </c>
      <c r="F307" s="12" t="b">
        <f>IF(ISNUMBER(SEARCH(T$1,$D307)),MAX(F$1:F306)+1)</f>
        <v>0</v>
      </c>
      <c r="G307" s="12" t="b">
        <f>IF(ISNUMBER(SEARCH(U$1,$D307)),MAX(G$1:G306)+1)</f>
        <v>0</v>
      </c>
      <c r="H307" s="12" t="b">
        <f>IF(ISNUMBER(SEARCH(V$1,$D307)),MAX(H$1:H306)+1)</f>
        <v>0</v>
      </c>
      <c r="I307" s="12" t="b">
        <f>IF(ISNUMBER(SEARCH(W$1,$D307)),MAX(I$1:I306)+1)</f>
        <v>0</v>
      </c>
      <c r="J307" s="12" t="b">
        <f>IF(ISNUMBER(SEARCH(X$1,$D307)),MAX(J$1:J306)+1)</f>
        <v>0</v>
      </c>
      <c r="K307" s="12" t="b">
        <f>IF(ISNUMBER(SEARCH(Y$1,$D307)),MAX(K$1:K306)+1)</f>
        <v>0</v>
      </c>
      <c r="L307" s="12" t="b">
        <f>IF(ISNUMBER(SEARCH(Z$1,$D307)),MAX(L$1:L306)+1)</f>
        <v>0</v>
      </c>
      <c r="M307" s="12" t="b">
        <f>IF(ISNUMBER(SEARCH(AA$1,$D307)),MAX(M$1:M306)+1)</f>
        <v>0</v>
      </c>
      <c r="N307" s="12" t="b">
        <f>IF(ISNUMBER(SEARCH(AB$1,$D307)),MAX(N$1:N306)+1)</f>
        <v>0</v>
      </c>
      <c r="O307" s="12" t="b">
        <f>IF(ISNUMBER(SEARCH(AC$1,$D307)),MAX(O$1:O306)+1)</f>
        <v>0</v>
      </c>
      <c r="P307" s="12" t="b">
        <f>IF(ISNUMBER(SEARCH(AD$1,$D307)),MAX(P$1:P306)+1)</f>
        <v>0</v>
      </c>
      <c r="Q307" s="12">
        <f>'AB Touchpoint System Workbook'!K318</f>
        <v>0</v>
      </c>
      <c r="R307" s="13">
        <f t="shared" si="9"/>
        <v>306</v>
      </c>
      <c r="S307" s="21" t="str">
        <f>IFERROR(VLOOKUP($R307,E:$Q,13,0),"")</f>
        <v/>
      </c>
      <c r="T307" s="21" t="str">
        <f>IFERROR(VLOOKUP($R307,F:$Q,12,0),"")</f>
        <v/>
      </c>
      <c r="U307" s="21" t="str">
        <f>IFERROR(VLOOKUP($R307,G:$Q,11,0),"")</f>
        <v/>
      </c>
      <c r="V307" s="21" t="str">
        <f>IFERROR(VLOOKUP($R307,H:$Q,10,0),"")</f>
        <v/>
      </c>
      <c r="W307" s="21" t="str">
        <f>IFERROR(VLOOKUP($R307,I:$Q,9,0),"")</f>
        <v/>
      </c>
      <c r="X307" s="21" t="str">
        <f>IFERROR(VLOOKUP($R307,J:$Q,8,0),"")</f>
        <v/>
      </c>
      <c r="Y307" s="21" t="str">
        <f>IFERROR(VLOOKUP($R307,K:$Q,7,0),"")</f>
        <v/>
      </c>
      <c r="Z307" s="21" t="str">
        <f>IFERROR(VLOOKUP($R307,L:$Q,6,0),"")</f>
        <v/>
      </c>
      <c r="AA307" s="21" t="str">
        <f>IFERROR(VLOOKUP($R307,M:$Q,5,0),"")</f>
        <v/>
      </c>
      <c r="AB307" s="21" t="str">
        <f>IFERROR(VLOOKUP($R307,N:$Q,4,0),"")</f>
        <v/>
      </c>
      <c r="AC307" s="21" t="str">
        <f>IFERROR(VLOOKUP($R307,O:$Q,3,0),"")</f>
        <v/>
      </c>
      <c r="AD307" s="21" t="str">
        <f>IFERROR(VLOOKUP($R307,P:$Q,2,0),"")</f>
        <v/>
      </c>
    </row>
    <row r="308" spans="1:30" x14ac:dyDescent="0.15">
      <c r="A308" s="9">
        <f>'AB Touchpoint System Workbook'!Z319</f>
        <v>0</v>
      </c>
      <c r="B308" s="21">
        <f t="shared" si="10"/>
        <v>1</v>
      </c>
      <c r="C308" s="12" t="str">
        <f>IF('AB Touchpoint System Workbook'!J319="A",VLOOKUP($B308,Reference!$A$93:B$104,2,0),IF('AB Touchpoint System Workbook'!J319="b",VLOOKUP($B308,Reference!$A$93:C$104,3,0),""))</f>
        <v/>
      </c>
      <c r="D308" s="12" t="str">
        <f>IF('AB Touchpoint System Workbook'!J319="A",Q308&amp;C308,IF('AB Touchpoint System Workbook'!J319="b",Q308&amp;C308,""))</f>
        <v/>
      </c>
      <c r="E308" s="12" t="b">
        <f>IF(ISNUMBER(SEARCH(S$1,$D308)),MAX(E$1:E307)+1)</f>
        <v>0</v>
      </c>
      <c r="F308" s="12" t="b">
        <f>IF(ISNUMBER(SEARCH(T$1,$D308)),MAX(F$1:F307)+1)</f>
        <v>0</v>
      </c>
      <c r="G308" s="12" t="b">
        <f>IF(ISNUMBER(SEARCH(U$1,$D308)),MAX(G$1:G307)+1)</f>
        <v>0</v>
      </c>
      <c r="H308" s="12" t="b">
        <f>IF(ISNUMBER(SEARCH(V$1,$D308)),MAX(H$1:H307)+1)</f>
        <v>0</v>
      </c>
      <c r="I308" s="12" t="b">
        <f>IF(ISNUMBER(SEARCH(W$1,$D308)),MAX(I$1:I307)+1)</f>
        <v>0</v>
      </c>
      <c r="J308" s="12" t="b">
        <f>IF(ISNUMBER(SEARCH(X$1,$D308)),MAX(J$1:J307)+1)</f>
        <v>0</v>
      </c>
      <c r="K308" s="12" t="b">
        <f>IF(ISNUMBER(SEARCH(Y$1,$D308)),MAX(K$1:K307)+1)</f>
        <v>0</v>
      </c>
      <c r="L308" s="12" t="b">
        <f>IF(ISNUMBER(SEARCH(Z$1,$D308)),MAX(L$1:L307)+1)</f>
        <v>0</v>
      </c>
      <c r="M308" s="12" t="b">
        <f>IF(ISNUMBER(SEARCH(AA$1,$D308)),MAX(M$1:M307)+1)</f>
        <v>0</v>
      </c>
      <c r="N308" s="12" t="b">
        <f>IF(ISNUMBER(SEARCH(AB$1,$D308)),MAX(N$1:N307)+1)</f>
        <v>0</v>
      </c>
      <c r="O308" s="12" t="b">
        <f>IF(ISNUMBER(SEARCH(AC$1,$D308)),MAX(O$1:O307)+1)</f>
        <v>0</v>
      </c>
      <c r="P308" s="12" t="b">
        <f>IF(ISNUMBER(SEARCH(AD$1,$D308)),MAX(P$1:P307)+1)</f>
        <v>0</v>
      </c>
      <c r="Q308" s="12">
        <f>'AB Touchpoint System Workbook'!K319</f>
        <v>0</v>
      </c>
      <c r="R308" s="13">
        <f t="shared" si="9"/>
        <v>307</v>
      </c>
      <c r="S308" s="21" t="str">
        <f>IFERROR(VLOOKUP($R308,E:$Q,13,0),"")</f>
        <v/>
      </c>
      <c r="T308" s="21" t="str">
        <f>IFERROR(VLOOKUP($R308,F:$Q,12,0),"")</f>
        <v/>
      </c>
      <c r="U308" s="21" t="str">
        <f>IFERROR(VLOOKUP($R308,G:$Q,11,0),"")</f>
        <v/>
      </c>
      <c r="V308" s="21" t="str">
        <f>IFERROR(VLOOKUP($R308,H:$Q,10,0),"")</f>
        <v/>
      </c>
      <c r="W308" s="21" t="str">
        <f>IFERROR(VLOOKUP($R308,I:$Q,9,0),"")</f>
        <v/>
      </c>
      <c r="X308" s="21" t="str">
        <f>IFERROR(VLOOKUP($R308,J:$Q,8,0),"")</f>
        <v/>
      </c>
      <c r="Y308" s="21" t="str">
        <f>IFERROR(VLOOKUP($R308,K:$Q,7,0),"")</f>
        <v/>
      </c>
      <c r="Z308" s="21" t="str">
        <f>IFERROR(VLOOKUP($R308,L:$Q,6,0),"")</f>
        <v/>
      </c>
      <c r="AA308" s="21" t="str">
        <f>IFERROR(VLOOKUP($R308,M:$Q,5,0),"")</f>
        <v/>
      </c>
      <c r="AB308" s="21" t="str">
        <f>IFERROR(VLOOKUP($R308,N:$Q,4,0),"")</f>
        <v/>
      </c>
      <c r="AC308" s="21" t="str">
        <f>IFERROR(VLOOKUP($R308,O:$Q,3,0),"")</f>
        <v/>
      </c>
      <c r="AD308" s="21" t="str">
        <f>IFERROR(VLOOKUP($R308,P:$Q,2,0),"")</f>
        <v/>
      </c>
    </row>
    <row r="309" spans="1:30" x14ac:dyDescent="0.15">
      <c r="A309" s="9">
        <f>'AB Touchpoint System Workbook'!Z320</f>
        <v>0</v>
      </c>
      <c r="B309" s="21">
        <f t="shared" si="10"/>
        <v>1</v>
      </c>
      <c r="C309" s="12" t="str">
        <f>IF('AB Touchpoint System Workbook'!J320="A",VLOOKUP($B309,Reference!$A$93:B$104,2,0),IF('AB Touchpoint System Workbook'!J320="b",VLOOKUP($B309,Reference!$A$93:C$104,3,0),""))</f>
        <v/>
      </c>
      <c r="D309" s="12" t="str">
        <f>IF('AB Touchpoint System Workbook'!J320="A",Q309&amp;C309,IF('AB Touchpoint System Workbook'!J320="b",Q309&amp;C309,""))</f>
        <v/>
      </c>
      <c r="E309" s="12" t="b">
        <f>IF(ISNUMBER(SEARCH(S$1,$D309)),MAX(E$1:E308)+1)</f>
        <v>0</v>
      </c>
      <c r="F309" s="12" t="b">
        <f>IF(ISNUMBER(SEARCH(T$1,$D309)),MAX(F$1:F308)+1)</f>
        <v>0</v>
      </c>
      <c r="G309" s="12" t="b">
        <f>IF(ISNUMBER(SEARCH(U$1,$D309)),MAX(G$1:G308)+1)</f>
        <v>0</v>
      </c>
      <c r="H309" s="12" t="b">
        <f>IF(ISNUMBER(SEARCH(V$1,$D309)),MAX(H$1:H308)+1)</f>
        <v>0</v>
      </c>
      <c r="I309" s="12" t="b">
        <f>IF(ISNUMBER(SEARCH(W$1,$D309)),MAX(I$1:I308)+1)</f>
        <v>0</v>
      </c>
      <c r="J309" s="12" t="b">
        <f>IF(ISNUMBER(SEARCH(X$1,$D309)),MAX(J$1:J308)+1)</f>
        <v>0</v>
      </c>
      <c r="K309" s="12" t="b">
        <f>IF(ISNUMBER(SEARCH(Y$1,$D309)),MAX(K$1:K308)+1)</f>
        <v>0</v>
      </c>
      <c r="L309" s="12" t="b">
        <f>IF(ISNUMBER(SEARCH(Z$1,$D309)),MAX(L$1:L308)+1)</f>
        <v>0</v>
      </c>
      <c r="M309" s="12" t="b">
        <f>IF(ISNUMBER(SEARCH(AA$1,$D309)),MAX(M$1:M308)+1)</f>
        <v>0</v>
      </c>
      <c r="N309" s="12" t="b">
        <f>IF(ISNUMBER(SEARCH(AB$1,$D309)),MAX(N$1:N308)+1)</f>
        <v>0</v>
      </c>
      <c r="O309" s="12" t="b">
        <f>IF(ISNUMBER(SEARCH(AC$1,$D309)),MAX(O$1:O308)+1)</f>
        <v>0</v>
      </c>
      <c r="P309" s="12" t="b">
        <f>IF(ISNUMBER(SEARCH(AD$1,$D309)),MAX(P$1:P308)+1)</f>
        <v>0</v>
      </c>
      <c r="Q309" s="12">
        <f>'AB Touchpoint System Workbook'!K320</f>
        <v>0</v>
      </c>
      <c r="R309" s="13">
        <f t="shared" si="9"/>
        <v>308</v>
      </c>
      <c r="S309" s="21" t="str">
        <f>IFERROR(VLOOKUP($R309,E:$Q,13,0),"")</f>
        <v/>
      </c>
      <c r="T309" s="21" t="str">
        <f>IFERROR(VLOOKUP($R309,F:$Q,12,0),"")</f>
        <v/>
      </c>
      <c r="U309" s="21" t="str">
        <f>IFERROR(VLOOKUP($R309,G:$Q,11,0),"")</f>
        <v/>
      </c>
      <c r="V309" s="21" t="str">
        <f>IFERROR(VLOOKUP($R309,H:$Q,10,0),"")</f>
        <v/>
      </c>
      <c r="W309" s="21" t="str">
        <f>IFERROR(VLOOKUP($R309,I:$Q,9,0),"")</f>
        <v/>
      </c>
      <c r="X309" s="21" t="str">
        <f>IFERROR(VLOOKUP($R309,J:$Q,8,0),"")</f>
        <v/>
      </c>
      <c r="Y309" s="21" t="str">
        <f>IFERROR(VLOOKUP($R309,K:$Q,7,0),"")</f>
        <v/>
      </c>
      <c r="Z309" s="21" t="str">
        <f>IFERROR(VLOOKUP($R309,L:$Q,6,0),"")</f>
        <v/>
      </c>
      <c r="AA309" s="21" t="str">
        <f>IFERROR(VLOOKUP($R309,M:$Q,5,0),"")</f>
        <v/>
      </c>
      <c r="AB309" s="21" t="str">
        <f>IFERROR(VLOOKUP($R309,N:$Q,4,0),"")</f>
        <v/>
      </c>
      <c r="AC309" s="21" t="str">
        <f>IFERROR(VLOOKUP($R309,O:$Q,3,0),"")</f>
        <v/>
      </c>
      <c r="AD309" s="21" t="str">
        <f>IFERROR(VLOOKUP($R309,P:$Q,2,0),"")</f>
        <v/>
      </c>
    </row>
    <row r="310" spans="1:30" x14ac:dyDescent="0.15">
      <c r="A310" s="9">
        <f>'AB Touchpoint System Workbook'!Z321</f>
        <v>0</v>
      </c>
      <c r="B310" s="21">
        <f t="shared" si="10"/>
        <v>1</v>
      </c>
      <c r="C310" s="12" t="str">
        <f>IF('AB Touchpoint System Workbook'!J321="A",VLOOKUP($B310,Reference!$A$93:B$104,2,0),IF('AB Touchpoint System Workbook'!J321="b",VLOOKUP($B310,Reference!$A$93:C$104,3,0),""))</f>
        <v/>
      </c>
      <c r="D310" s="12" t="str">
        <f>IF('AB Touchpoint System Workbook'!J321="A",Q310&amp;C310,IF('AB Touchpoint System Workbook'!J321="b",Q310&amp;C310,""))</f>
        <v/>
      </c>
      <c r="E310" s="12" t="b">
        <f>IF(ISNUMBER(SEARCH(S$1,$D310)),MAX(E$1:E309)+1)</f>
        <v>0</v>
      </c>
      <c r="F310" s="12" t="b">
        <f>IF(ISNUMBER(SEARCH(T$1,$D310)),MAX(F$1:F309)+1)</f>
        <v>0</v>
      </c>
      <c r="G310" s="12" t="b">
        <f>IF(ISNUMBER(SEARCH(U$1,$D310)),MAX(G$1:G309)+1)</f>
        <v>0</v>
      </c>
      <c r="H310" s="12" t="b">
        <f>IF(ISNUMBER(SEARCH(V$1,$D310)),MAX(H$1:H309)+1)</f>
        <v>0</v>
      </c>
      <c r="I310" s="12" t="b">
        <f>IF(ISNUMBER(SEARCH(W$1,$D310)),MAX(I$1:I309)+1)</f>
        <v>0</v>
      </c>
      <c r="J310" s="12" t="b">
        <f>IF(ISNUMBER(SEARCH(X$1,$D310)),MAX(J$1:J309)+1)</f>
        <v>0</v>
      </c>
      <c r="K310" s="12" t="b">
        <f>IF(ISNUMBER(SEARCH(Y$1,$D310)),MAX(K$1:K309)+1)</f>
        <v>0</v>
      </c>
      <c r="L310" s="12" t="b">
        <f>IF(ISNUMBER(SEARCH(Z$1,$D310)),MAX(L$1:L309)+1)</f>
        <v>0</v>
      </c>
      <c r="M310" s="12" t="b">
        <f>IF(ISNUMBER(SEARCH(AA$1,$D310)),MAX(M$1:M309)+1)</f>
        <v>0</v>
      </c>
      <c r="N310" s="12" t="b">
        <f>IF(ISNUMBER(SEARCH(AB$1,$D310)),MAX(N$1:N309)+1)</f>
        <v>0</v>
      </c>
      <c r="O310" s="12" t="b">
        <f>IF(ISNUMBER(SEARCH(AC$1,$D310)),MAX(O$1:O309)+1)</f>
        <v>0</v>
      </c>
      <c r="P310" s="12" t="b">
        <f>IF(ISNUMBER(SEARCH(AD$1,$D310)),MAX(P$1:P309)+1)</f>
        <v>0</v>
      </c>
      <c r="Q310" s="12">
        <f>'AB Touchpoint System Workbook'!K321</f>
        <v>0</v>
      </c>
      <c r="R310" s="13">
        <f t="shared" si="9"/>
        <v>309</v>
      </c>
      <c r="S310" s="21" t="str">
        <f>IFERROR(VLOOKUP($R310,E:$Q,13,0),"")</f>
        <v/>
      </c>
      <c r="T310" s="21" t="str">
        <f>IFERROR(VLOOKUP($R310,F:$Q,12,0),"")</f>
        <v/>
      </c>
      <c r="U310" s="21" t="str">
        <f>IFERROR(VLOOKUP($R310,G:$Q,11,0),"")</f>
        <v/>
      </c>
      <c r="V310" s="21" t="str">
        <f>IFERROR(VLOOKUP($R310,H:$Q,10,0),"")</f>
        <v/>
      </c>
      <c r="W310" s="21" t="str">
        <f>IFERROR(VLOOKUP($R310,I:$Q,9,0),"")</f>
        <v/>
      </c>
      <c r="X310" s="21" t="str">
        <f>IFERROR(VLOOKUP($R310,J:$Q,8,0),"")</f>
        <v/>
      </c>
      <c r="Y310" s="21" t="str">
        <f>IFERROR(VLOOKUP($R310,K:$Q,7,0),"")</f>
        <v/>
      </c>
      <c r="Z310" s="21" t="str">
        <f>IFERROR(VLOOKUP($R310,L:$Q,6,0),"")</f>
        <v/>
      </c>
      <c r="AA310" s="21" t="str">
        <f>IFERROR(VLOOKUP($R310,M:$Q,5,0),"")</f>
        <v/>
      </c>
      <c r="AB310" s="21" t="str">
        <f>IFERROR(VLOOKUP($R310,N:$Q,4,0),"")</f>
        <v/>
      </c>
      <c r="AC310" s="21" t="str">
        <f>IFERROR(VLOOKUP($R310,O:$Q,3,0),"")</f>
        <v/>
      </c>
      <c r="AD310" s="21" t="str">
        <f>IFERROR(VLOOKUP($R310,P:$Q,2,0),"")</f>
        <v/>
      </c>
    </row>
    <row r="311" spans="1:30" x14ac:dyDescent="0.15">
      <c r="A311" s="9">
        <f>'AB Touchpoint System Workbook'!Z322</f>
        <v>0</v>
      </c>
      <c r="B311" s="21">
        <f t="shared" si="10"/>
        <v>1</v>
      </c>
      <c r="C311" s="12" t="str">
        <f>IF('AB Touchpoint System Workbook'!J322="A",VLOOKUP($B311,Reference!$A$93:B$104,2,0),IF('AB Touchpoint System Workbook'!J322="b",VLOOKUP($B311,Reference!$A$93:C$104,3,0),""))</f>
        <v/>
      </c>
      <c r="D311" s="12" t="str">
        <f>IF('AB Touchpoint System Workbook'!J322="A",Q311&amp;C311,IF('AB Touchpoint System Workbook'!J322="b",Q311&amp;C311,""))</f>
        <v/>
      </c>
      <c r="E311" s="12" t="b">
        <f>IF(ISNUMBER(SEARCH(S$1,$D311)),MAX(E$1:E310)+1)</f>
        <v>0</v>
      </c>
      <c r="F311" s="12" t="b">
        <f>IF(ISNUMBER(SEARCH(T$1,$D311)),MAX(F$1:F310)+1)</f>
        <v>0</v>
      </c>
      <c r="G311" s="12" t="b">
        <f>IF(ISNUMBER(SEARCH(U$1,$D311)),MAX(G$1:G310)+1)</f>
        <v>0</v>
      </c>
      <c r="H311" s="12" t="b">
        <f>IF(ISNUMBER(SEARCH(V$1,$D311)),MAX(H$1:H310)+1)</f>
        <v>0</v>
      </c>
      <c r="I311" s="12" t="b">
        <f>IF(ISNUMBER(SEARCH(W$1,$D311)),MAX(I$1:I310)+1)</f>
        <v>0</v>
      </c>
      <c r="J311" s="12" t="b">
        <f>IF(ISNUMBER(SEARCH(X$1,$D311)),MAX(J$1:J310)+1)</f>
        <v>0</v>
      </c>
      <c r="K311" s="12" t="b">
        <f>IF(ISNUMBER(SEARCH(Y$1,$D311)),MAX(K$1:K310)+1)</f>
        <v>0</v>
      </c>
      <c r="L311" s="12" t="b">
        <f>IF(ISNUMBER(SEARCH(Z$1,$D311)),MAX(L$1:L310)+1)</f>
        <v>0</v>
      </c>
      <c r="M311" s="12" t="b">
        <f>IF(ISNUMBER(SEARCH(AA$1,$D311)),MAX(M$1:M310)+1)</f>
        <v>0</v>
      </c>
      <c r="N311" s="12" t="b">
        <f>IF(ISNUMBER(SEARCH(AB$1,$D311)),MAX(N$1:N310)+1)</f>
        <v>0</v>
      </c>
      <c r="O311" s="12" t="b">
        <f>IF(ISNUMBER(SEARCH(AC$1,$D311)),MAX(O$1:O310)+1)</f>
        <v>0</v>
      </c>
      <c r="P311" s="12" t="b">
        <f>IF(ISNUMBER(SEARCH(AD$1,$D311)),MAX(P$1:P310)+1)</f>
        <v>0</v>
      </c>
      <c r="Q311" s="12">
        <f>'AB Touchpoint System Workbook'!K322</f>
        <v>0</v>
      </c>
      <c r="R311" s="13">
        <f t="shared" si="9"/>
        <v>310</v>
      </c>
      <c r="S311" s="21" t="str">
        <f>IFERROR(VLOOKUP($R311,E:$Q,13,0),"")</f>
        <v/>
      </c>
      <c r="T311" s="21" t="str">
        <f>IFERROR(VLOOKUP($R311,F:$Q,12,0),"")</f>
        <v/>
      </c>
      <c r="U311" s="21" t="str">
        <f>IFERROR(VLOOKUP($R311,G:$Q,11,0),"")</f>
        <v/>
      </c>
      <c r="V311" s="21" t="str">
        <f>IFERROR(VLOOKUP($R311,H:$Q,10,0),"")</f>
        <v/>
      </c>
      <c r="W311" s="21" t="str">
        <f>IFERROR(VLOOKUP($R311,I:$Q,9,0),"")</f>
        <v/>
      </c>
      <c r="X311" s="21" t="str">
        <f>IFERROR(VLOOKUP($R311,J:$Q,8,0),"")</f>
        <v/>
      </c>
      <c r="Y311" s="21" t="str">
        <f>IFERROR(VLOOKUP($R311,K:$Q,7,0),"")</f>
        <v/>
      </c>
      <c r="Z311" s="21" t="str">
        <f>IFERROR(VLOOKUP($R311,L:$Q,6,0),"")</f>
        <v/>
      </c>
      <c r="AA311" s="21" t="str">
        <f>IFERROR(VLOOKUP($R311,M:$Q,5,0),"")</f>
        <v/>
      </c>
      <c r="AB311" s="21" t="str">
        <f>IFERROR(VLOOKUP($R311,N:$Q,4,0),"")</f>
        <v/>
      </c>
      <c r="AC311" s="21" t="str">
        <f>IFERROR(VLOOKUP($R311,O:$Q,3,0),"")</f>
        <v/>
      </c>
      <c r="AD311" s="21" t="str">
        <f>IFERROR(VLOOKUP($R311,P:$Q,2,0),"")</f>
        <v/>
      </c>
    </row>
    <row r="312" spans="1:30" x14ac:dyDescent="0.15">
      <c r="A312" s="9">
        <f>'AB Touchpoint System Workbook'!Z323</f>
        <v>0</v>
      </c>
      <c r="B312" s="21">
        <f t="shared" si="10"/>
        <v>1</v>
      </c>
      <c r="C312" s="12" t="str">
        <f>IF('AB Touchpoint System Workbook'!J323="A",VLOOKUP($B312,Reference!$A$93:B$104,2,0),IF('AB Touchpoint System Workbook'!J323="b",VLOOKUP($B312,Reference!$A$93:C$104,3,0),""))</f>
        <v/>
      </c>
      <c r="D312" s="12" t="str">
        <f>IF('AB Touchpoint System Workbook'!J323="A",Q312&amp;C312,IF('AB Touchpoint System Workbook'!J323="b",Q312&amp;C312,""))</f>
        <v/>
      </c>
      <c r="E312" s="12" t="b">
        <f>IF(ISNUMBER(SEARCH(S$1,$D312)),MAX(E$1:E311)+1)</f>
        <v>0</v>
      </c>
      <c r="F312" s="12" t="b">
        <f>IF(ISNUMBER(SEARCH(T$1,$D312)),MAX(F$1:F311)+1)</f>
        <v>0</v>
      </c>
      <c r="G312" s="12" t="b">
        <f>IF(ISNUMBER(SEARCH(U$1,$D312)),MAX(G$1:G311)+1)</f>
        <v>0</v>
      </c>
      <c r="H312" s="12" t="b">
        <f>IF(ISNUMBER(SEARCH(V$1,$D312)),MAX(H$1:H311)+1)</f>
        <v>0</v>
      </c>
      <c r="I312" s="12" t="b">
        <f>IF(ISNUMBER(SEARCH(W$1,$D312)),MAX(I$1:I311)+1)</f>
        <v>0</v>
      </c>
      <c r="J312" s="12" t="b">
        <f>IF(ISNUMBER(SEARCH(X$1,$D312)),MAX(J$1:J311)+1)</f>
        <v>0</v>
      </c>
      <c r="K312" s="12" t="b">
        <f>IF(ISNUMBER(SEARCH(Y$1,$D312)),MAX(K$1:K311)+1)</f>
        <v>0</v>
      </c>
      <c r="L312" s="12" t="b">
        <f>IF(ISNUMBER(SEARCH(Z$1,$D312)),MAX(L$1:L311)+1)</f>
        <v>0</v>
      </c>
      <c r="M312" s="12" t="b">
        <f>IF(ISNUMBER(SEARCH(AA$1,$D312)),MAX(M$1:M311)+1)</f>
        <v>0</v>
      </c>
      <c r="N312" s="12" t="b">
        <f>IF(ISNUMBER(SEARCH(AB$1,$D312)),MAX(N$1:N311)+1)</f>
        <v>0</v>
      </c>
      <c r="O312" s="12" t="b">
        <f>IF(ISNUMBER(SEARCH(AC$1,$D312)),MAX(O$1:O311)+1)</f>
        <v>0</v>
      </c>
      <c r="P312" s="12" t="b">
        <f>IF(ISNUMBER(SEARCH(AD$1,$D312)),MAX(P$1:P311)+1)</f>
        <v>0</v>
      </c>
      <c r="Q312" s="12">
        <f>'AB Touchpoint System Workbook'!K323</f>
        <v>0</v>
      </c>
      <c r="R312" s="13">
        <f t="shared" si="9"/>
        <v>311</v>
      </c>
      <c r="S312" s="21" t="str">
        <f>IFERROR(VLOOKUP($R312,E:$Q,13,0),"")</f>
        <v/>
      </c>
      <c r="T312" s="21" t="str">
        <f>IFERROR(VLOOKUP($R312,F:$Q,12,0),"")</f>
        <v/>
      </c>
      <c r="U312" s="21" t="str">
        <f>IFERROR(VLOOKUP($R312,G:$Q,11,0),"")</f>
        <v/>
      </c>
      <c r="V312" s="21" t="str">
        <f>IFERROR(VLOOKUP($R312,H:$Q,10,0),"")</f>
        <v/>
      </c>
      <c r="W312" s="21" t="str">
        <f>IFERROR(VLOOKUP($R312,I:$Q,9,0),"")</f>
        <v/>
      </c>
      <c r="X312" s="21" t="str">
        <f>IFERROR(VLOOKUP($R312,J:$Q,8,0),"")</f>
        <v/>
      </c>
      <c r="Y312" s="21" t="str">
        <f>IFERROR(VLOOKUP($R312,K:$Q,7,0),"")</f>
        <v/>
      </c>
      <c r="Z312" s="21" t="str">
        <f>IFERROR(VLOOKUP($R312,L:$Q,6,0),"")</f>
        <v/>
      </c>
      <c r="AA312" s="21" t="str">
        <f>IFERROR(VLOOKUP($R312,M:$Q,5,0),"")</f>
        <v/>
      </c>
      <c r="AB312" s="21" t="str">
        <f>IFERROR(VLOOKUP($R312,N:$Q,4,0),"")</f>
        <v/>
      </c>
      <c r="AC312" s="21" t="str">
        <f>IFERROR(VLOOKUP($R312,O:$Q,3,0),"")</f>
        <v/>
      </c>
      <c r="AD312" s="21" t="str">
        <f>IFERROR(VLOOKUP($R312,P:$Q,2,0),"")</f>
        <v/>
      </c>
    </row>
    <row r="313" spans="1:30" x14ac:dyDescent="0.15">
      <c r="A313" s="9">
        <f>'AB Touchpoint System Workbook'!Z324</f>
        <v>0</v>
      </c>
      <c r="B313" s="21">
        <f t="shared" si="10"/>
        <v>1</v>
      </c>
      <c r="C313" s="12" t="str">
        <f>IF('AB Touchpoint System Workbook'!J324="A",VLOOKUP($B313,Reference!$A$93:B$104,2,0),IF('AB Touchpoint System Workbook'!J324="b",VLOOKUP($B313,Reference!$A$93:C$104,3,0),""))</f>
        <v/>
      </c>
      <c r="D313" s="12" t="str">
        <f>IF('AB Touchpoint System Workbook'!J324="A",Q313&amp;C313,IF('AB Touchpoint System Workbook'!J324="b",Q313&amp;C313,""))</f>
        <v/>
      </c>
      <c r="E313" s="12" t="b">
        <f>IF(ISNUMBER(SEARCH(S$1,$D313)),MAX(E$1:E312)+1)</f>
        <v>0</v>
      </c>
      <c r="F313" s="12" t="b">
        <f>IF(ISNUMBER(SEARCH(T$1,$D313)),MAX(F$1:F312)+1)</f>
        <v>0</v>
      </c>
      <c r="G313" s="12" t="b">
        <f>IF(ISNUMBER(SEARCH(U$1,$D313)),MAX(G$1:G312)+1)</f>
        <v>0</v>
      </c>
      <c r="H313" s="12" t="b">
        <f>IF(ISNUMBER(SEARCH(V$1,$D313)),MAX(H$1:H312)+1)</f>
        <v>0</v>
      </c>
      <c r="I313" s="12" t="b">
        <f>IF(ISNUMBER(SEARCH(W$1,$D313)),MAX(I$1:I312)+1)</f>
        <v>0</v>
      </c>
      <c r="J313" s="12" t="b">
        <f>IF(ISNUMBER(SEARCH(X$1,$D313)),MAX(J$1:J312)+1)</f>
        <v>0</v>
      </c>
      <c r="K313" s="12" t="b">
        <f>IF(ISNUMBER(SEARCH(Y$1,$D313)),MAX(K$1:K312)+1)</f>
        <v>0</v>
      </c>
      <c r="L313" s="12" t="b">
        <f>IF(ISNUMBER(SEARCH(Z$1,$D313)),MAX(L$1:L312)+1)</f>
        <v>0</v>
      </c>
      <c r="M313" s="12" t="b">
        <f>IF(ISNUMBER(SEARCH(AA$1,$D313)),MAX(M$1:M312)+1)</f>
        <v>0</v>
      </c>
      <c r="N313" s="12" t="b">
        <f>IF(ISNUMBER(SEARCH(AB$1,$D313)),MAX(N$1:N312)+1)</f>
        <v>0</v>
      </c>
      <c r="O313" s="12" t="b">
        <f>IF(ISNUMBER(SEARCH(AC$1,$D313)),MAX(O$1:O312)+1)</f>
        <v>0</v>
      </c>
      <c r="P313" s="12" t="b">
        <f>IF(ISNUMBER(SEARCH(AD$1,$D313)),MAX(P$1:P312)+1)</f>
        <v>0</v>
      </c>
      <c r="Q313" s="12">
        <f>'AB Touchpoint System Workbook'!K324</f>
        <v>0</v>
      </c>
      <c r="R313" s="13">
        <f t="shared" si="9"/>
        <v>312</v>
      </c>
      <c r="S313" s="21" t="str">
        <f>IFERROR(VLOOKUP($R313,E:$Q,13,0),"")</f>
        <v/>
      </c>
      <c r="T313" s="21" t="str">
        <f>IFERROR(VLOOKUP($R313,F:$Q,12,0),"")</f>
        <v/>
      </c>
      <c r="U313" s="21" t="str">
        <f>IFERROR(VLOOKUP($R313,G:$Q,11,0),"")</f>
        <v/>
      </c>
      <c r="V313" s="21" t="str">
        <f>IFERROR(VLOOKUP($R313,H:$Q,10,0),"")</f>
        <v/>
      </c>
      <c r="W313" s="21" t="str">
        <f>IFERROR(VLOOKUP($R313,I:$Q,9,0),"")</f>
        <v/>
      </c>
      <c r="X313" s="21" t="str">
        <f>IFERROR(VLOOKUP($R313,J:$Q,8,0),"")</f>
        <v/>
      </c>
      <c r="Y313" s="21" t="str">
        <f>IFERROR(VLOOKUP($R313,K:$Q,7,0),"")</f>
        <v/>
      </c>
      <c r="Z313" s="21" t="str">
        <f>IFERROR(VLOOKUP($R313,L:$Q,6,0),"")</f>
        <v/>
      </c>
      <c r="AA313" s="21" t="str">
        <f>IFERROR(VLOOKUP($R313,M:$Q,5,0),"")</f>
        <v/>
      </c>
      <c r="AB313" s="21" t="str">
        <f>IFERROR(VLOOKUP($R313,N:$Q,4,0),"")</f>
        <v/>
      </c>
      <c r="AC313" s="21" t="str">
        <f>IFERROR(VLOOKUP($R313,O:$Q,3,0),"")</f>
        <v/>
      </c>
      <c r="AD313" s="21" t="str">
        <f>IFERROR(VLOOKUP($R313,P:$Q,2,0),"")</f>
        <v/>
      </c>
    </row>
    <row r="314" spans="1:30" x14ac:dyDescent="0.15">
      <c r="A314" s="9">
        <f>'AB Touchpoint System Workbook'!Z325</f>
        <v>0</v>
      </c>
      <c r="B314" s="21">
        <f t="shared" si="10"/>
        <v>1</v>
      </c>
      <c r="C314" s="12" t="str">
        <f>IF('AB Touchpoint System Workbook'!J325="A",VLOOKUP($B314,Reference!$A$93:B$104,2,0),IF('AB Touchpoint System Workbook'!J325="b",VLOOKUP($B314,Reference!$A$93:C$104,3,0),""))</f>
        <v/>
      </c>
      <c r="D314" s="12" t="str">
        <f>IF('AB Touchpoint System Workbook'!J325="A",Q314&amp;C314,IF('AB Touchpoint System Workbook'!J325="b",Q314&amp;C314,""))</f>
        <v/>
      </c>
      <c r="E314" s="12" t="b">
        <f>IF(ISNUMBER(SEARCH(S$1,$D314)),MAX(E$1:E313)+1)</f>
        <v>0</v>
      </c>
      <c r="F314" s="12" t="b">
        <f>IF(ISNUMBER(SEARCH(T$1,$D314)),MAX(F$1:F313)+1)</f>
        <v>0</v>
      </c>
      <c r="G314" s="12" t="b">
        <f>IF(ISNUMBER(SEARCH(U$1,$D314)),MAX(G$1:G313)+1)</f>
        <v>0</v>
      </c>
      <c r="H314" s="12" t="b">
        <f>IF(ISNUMBER(SEARCH(V$1,$D314)),MAX(H$1:H313)+1)</f>
        <v>0</v>
      </c>
      <c r="I314" s="12" t="b">
        <f>IF(ISNUMBER(SEARCH(W$1,$D314)),MAX(I$1:I313)+1)</f>
        <v>0</v>
      </c>
      <c r="J314" s="12" t="b">
        <f>IF(ISNUMBER(SEARCH(X$1,$D314)),MAX(J$1:J313)+1)</f>
        <v>0</v>
      </c>
      <c r="K314" s="12" t="b">
        <f>IF(ISNUMBER(SEARCH(Y$1,$D314)),MAX(K$1:K313)+1)</f>
        <v>0</v>
      </c>
      <c r="L314" s="12" t="b">
        <f>IF(ISNUMBER(SEARCH(Z$1,$D314)),MAX(L$1:L313)+1)</f>
        <v>0</v>
      </c>
      <c r="M314" s="12" t="b">
        <f>IF(ISNUMBER(SEARCH(AA$1,$D314)),MAX(M$1:M313)+1)</f>
        <v>0</v>
      </c>
      <c r="N314" s="12" t="b">
        <f>IF(ISNUMBER(SEARCH(AB$1,$D314)),MAX(N$1:N313)+1)</f>
        <v>0</v>
      </c>
      <c r="O314" s="12" t="b">
        <f>IF(ISNUMBER(SEARCH(AC$1,$D314)),MAX(O$1:O313)+1)</f>
        <v>0</v>
      </c>
      <c r="P314" s="12" t="b">
        <f>IF(ISNUMBER(SEARCH(AD$1,$D314)),MAX(P$1:P313)+1)</f>
        <v>0</v>
      </c>
      <c r="Q314" s="12">
        <f>'AB Touchpoint System Workbook'!K325</f>
        <v>0</v>
      </c>
      <c r="R314" s="13">
        <f t="shared" si="9"/>
        <v>313</v>
      </c>
      <c r="S314" s="21" t="str">
        <f>IFERROR(VLOOKUP($R314,E:$Q,13,0),"")</f>
        <v/>
      </c>
      <c r="T314" s="21" t="str">
        <f>IFERROR(VLOOKUP($R314,F:$Q,12,0),"")</f>
        <v/>
      </c>
      <c r="U314" s="21" t="str">
        <f>IFERROR(VLOOKUP($R314,G:$Q,11,0),"")</f>
        <v/>
      </c>
      <c r="V314" s="21" t="str">
        <f>IFERROR(VLOOKUP($R314,H:$Q,10,0),"")</f>
        <v/>
      </c>
      <c r="W314" s="21" t="str">
        <f>IFERROR(VLOOKUP($R314,I:$Q,9,0),"")</f>
        <v/>
      </c>
      <c r="X314" s="21" t="str">
        <f>IFERROR(VLOOKUP($R314,J:$Q,8,0),"")</f>
        <v/>
      </c>
      <c r="Y314" s="21" t="str">
        <f>IFERROR(VLOOKUP($R314,K:$Q,7,0),"")</f>
        <v/>
      </c>
      <c r="Z314" s="21" t="str">
        <f>IFERROR(VLOOKUP($R314,L:$Q,6,0),"")</f>
        <v/>
      </c>
      <c r="AA314" s="21" t="str">
        <f>IFERROR(VLOOKUP($R314,M:$Q,5,0),"")</f>
        <v/>
      </c>
      <c r="AB314" s="21" t="str">
        <f>IFERROR(VLOOKUP($R314,N:$Q,4,0),"")</f>
        <v/>
      </c>
      <c r="AC314" s="21" t="str">
        <f>IFERROR(VLOOKUP($R314,O:$Q,3,0),"")</f>
        <v/>
      </c>
      <c r="AD314" s="21" t="str">
        <f>IFERROR(VLOOKUP($R314,P:$Q,2,0),"")</f>
        <v/>
      </c>
    </row>
    <row r="315" spans="1:30" x14ac:dyDescent="0.15">
      <c r="A315" s="9">
        <f>'AB Touchpoint System Workbook'!Z326</f>
        <v>0</v>
      </c>
      <c r="B315" s="21">
        <f t="shared" si="10"/>
        <v>1</v>
      </c>
      <c r="C315" s="12" t="str">
        <f>IF('AB Touchpoint System Workbook'!J326="A",VLOOKUP($B315,Reference!$A$93:B$104,2,0),IF('AB Touchpoint System Workbook'!J326="b",VLOOKUP($B315,Reference!$A$93:C$104,3,0),""))</f>
        <v/>
      </c>
      <c r="D315" s="12" t="str">
        <f>IF('AB Touchpoint System Workbook'!J326="A",Q315&amp;C315,IF('AB Touchpoint System Workbook'!J326="b",Q315&amp;C315,""))</f>
        <v/>
      </c>
      <c r="E315" s="12" t="b">
        <f>IF(ISNUMBER(SEARCH(S$1,$D315)),MAX(E$1:E314)+1)</f>
        <v>0</v>
      </c>
      <c r="F315" s="12" t="b">
        <f>IF(ISNUMBER(SEARCH(T$1,$D315)),MAX(F$1:F314)+1)</f>
        <v>0</v>
      </c>
      <c r="G315" s="12" t="b">
        <f>IF(ISNUMBER(SEARCH(U$1,$D315)),MAX(G$1:G314)+1)</f>
        <v>0</v>
      </c>
      <c r="H315" s="12" t="b">
        <f>IF(ISNUMBER(SEARCH(V$1,$D315)),MAX(H$1:H314)+1)</f>
        <v>0</v>
      </c>
      <c r="I315" s="12" t="b">
        <f>IF(ISNUMBER(SEARCH(W$1,$D315)),MAX(I$1:I314)+1)</f>
        <v>0</v>
      </c>
      <c r="J315" s="12" t="b">
        <f>IF(ISNUMBER(SEARCH(X$1,$D315)),MAX(J$1:J314)+1)</f>
        <v>0</v>
      </c>
      <c r="K315" s="12" t="b">
        <f>IF(ISNUMBER(SEARCH(Y$1,$D315)),MAX(K$1:K314)+1)</f>
        <v>0</v>
      </c>
      <c r="L315" s="12" t="b">
        <f>IF(ISNUMBER(SEARCH(Z$1,$D315)),MAX(L$1:L314)+1)</f>
        <v>0</v>
      </c>
      <c r="M315" s="12" t="b">
        <f>IF(ISNUMBER(SEARCH(AA$1,$D315)),MAX(M$1:M314)+1)</f>
        <v>0</v>
      </c>
      <c r="N315" s="12" t="b">
        <f>IF(ISNUMBER(SEARCH(AB$1,$D315)),MAX(N$1:N314)+1)</f>
        <v>0</v>
      </c>
      <c r="O315" s="12" t="b">
        <f>IF(ISNUMBER(SEARCH(AC$1,$D315)),MAX(O$1:O314)+1)</f>
        <v>0</v>
      </c>
      <c r="P315" s="12" t="b">
        <f>IF(ISNUMBER(SEARCH(AD$1,$D315)),MAX(P$1:P314)+1)</f>
        <v>0</v>
      </c>
      <c r="Q315" s="12">
        <f>'AB Touchpoint System Workbook'!K326</f>
        <v>0</v>
      </c>
      <c r="R315" s="13">
        <f t="shared" si="9"/>
        <v>314</v>
      </c>
      <c r="S315" s="21" t="str">
        <f>IFERROR(VLOOKUP($R315,E:$Q,13,0),"")</f>
        <v/>
      </c>
      <c r="T315" s="21" t="str">
        <f>IFERROR(VLOOKUP($R315,F:$Q,12,0),"")</f>
        <v/>
      </c>
      <c r="U315" s="21" t="str">
        <f>IFERROR(VLOOKUP($R315,G:$Q,11,0),"")</f>
        <v/>
      </c>
      <c r="V315" s="21" t="str">
        <f>IFERROR(VLOOKUP($R315,H:$Q,10,0),"")</f>
        <v/>
      </c>
      <c r="W315" s="21" t="str">
        <f>IFERROR(VLOOKUP($R315,I:$Q,9,0),"")</f>
        <v/>
      </c>
      <c r="X315" s="21" t="str">
        <f>IFERROR(VLOOKUP($R315,J:$Q,8,0),"")</f>
        <v/>
      </c>
      <c r="Y315" s="21" t="str">
        <f>IFERROR(VLOOKUP($R315,K:$Q,7,0),"")</f>
        <v/>
      </c>
      <c r="Z315" s="21" t="str">
        <f>IFERROR(VLOOKUP($R315,L:$Q,6,0),"")</f>
        <v/>
      </c>
      <c r="AA315" s="21" t="str">
        <f>IFERROR(VLOOKUP($R315,M:$Q,5,0),"")</f>
        <v/>
      </c>
      <c r="AB315" s="21" t="str">
        <f>IFERROR(VLOOKUP($R315,N:$Q,4,0),"")</f>
        <v/>
      </c>
      <c r="AC315" s="21" t="str">
        <f>IFERROR(VLOOKUP($R315,O:$Q,3,0),"")</f>
        <v/>
      </c>
      <c r="AD315" s="21" t="str">
        <f>IFERROR(VLOOKUP($R315,P:$Q,2,0),"")</f>
        <v/>
      </c>
    </row>
    <row r="316" spans="1:30" x14ac:dyDescent="0.15">
      <c r="A316" s="9">
        <f>'AB Touchpoint System Workbook'!Z327</f>
        <v>0</v>
      </c>
      <c r="B316" s="21">
        <f t="shared" si="10"/>
        <v>1</v>
      </c>
      <c r="C316" s="12" t="str">
        <f>IF('AB Touchpoint System Workbook'!J327="A",VLOOKUP($B316,Reference!$A$93:B$104,2,0),IF('AB Touchpoint System Workbook'!J327="b",VLOOKUP($B316,Reference!$A$93:C$104,3,0),""))</f>
        <v/>
      </c>
      <c r="D316" s="12" t="str">
        <f>IF('AB Touchpoint System Workbook'!J327="A",Q316&amp;C316,IF('AB Touchpoint System Workbook'!J327="b",Q316&amp;C316,""))</f>
        <v/>
      </c>
      <c r="E316" s="12" t="b">
        <f>IF(ISNUMBER(SEARCH(S$1,$D316)),MAX(E$1:E315)+1)</f>
        <v>0</v>
      </c>
      <c r="F316" s="12" t="b">
        <f>IF(ISNUMBER(SEARCH(T$1,$D316)),MAX(F$1:F315)+1)</f>
        <v>0</v>
      </c>
      <c r="G316" s="12" t="b">
        <f>IF(ISNUMBER(SEARCH(U$1,$D316)),MAX(G$1:G315)+1)</f>
        <v>0</v>
      </c>
      <c r="H316" s="12" t="b">
        <f>IF(ISNUMBER(SEARCH(V$1,$D316)),MAX(H$1:H315)+1)</f>
        <v>0</v>
      </c>
      <c r="I316" s="12" t="b">
        <f>IF(ISNUMBER(SEARCH(W$1,$D316)),MAX(I$1:I315)+1)</f>
        <v>0</v>
      </c>
      <c r="J316" s="12" t="b">
        <f>IF(ISNUMBER(SEARCH(X$1,$D316)),MAX(J$1:J315)+1)</f>
        <v>0</v>
      </c>
      <c r="K316" s="12" t="b">
        <f>IF(ISNUMBER(SEARCH(Y$1,$D316)),MAX(K$1:K315)+1)</f>
        <v>0</v>
      </c>
      <c r="L316" s="12" t="b">
        <f>IF(ISNUMBER(SEARCH(Z$1,$D316)),MAX(L$1:L315)+1)</f>
        <v>0</v>
      </c>
      <c r="M316" s="12" t="b">
        <f>IF(ISNUMBER(SEARCH(AA$1,$D316)),MAX(M$1:M315)+1)</f>
        <v>0</v>
      </c>
      <c r="N316" s="12" t="b">
        <f>IF(ISNUMBER(SEARCH(AB$1,$D316)),MAX(N$1:N315)+1)</f>
        <v>0</v>
      </c>
      <c r="O316" s="12" t="b">
        <f>IF(ISNUMBER(SEARCH(AC$1,$D316)),MAX(O$1:O315)+1)</f>
        <v>0</v>
      </c>
      <c r="P316" s="12" t="b">
        <f>IF(ISNUMBER(SEARCH(AD$1,$D316)),MAX(P$1:P315)+1)</f>
        <v>0</v>
      </c>
      <c r="Q316" s="12">
        <f>'AB Touchpoint System Workbook'!K327</f>
        <v>0</v>
      </c>
      <c r="R316" s="13">
        <f t="shared" si="9"/>
        <v>315</v>
      </c>
      <c r="S316" s="21" t="str">
        <f>IFERROR(VLOOKUP($R316,E:$Q,13,0),"")</f>
        <v/>
      </c>
      <c r="T316" s="21" t="str">
        <f>IFERROR(VLOOKUP($R316,F:$Q,12,0),"")</f>
        <v/>
      </c>
      <c r="U316" s="21" t="str">
        <f>IFERROR(VLOOKUP($R316,G:$Q,11,0),"")</f>
        <v/>
      </c>
      <c r="V316" s="21" t="str">
        <f>IFERROR(VLOOKUP($R316,H:$Q,10,0),"")</f>
        <v/>
      </c>
      <c r="W316" s="21" t="str">
        <f>IFERROR(VLOOKUP($R316,I:$Q,9,0),"")</f>
        <v/>
      </c>
      <c r="X316" s="21" t="str">
        <f>IFERROR(VLOOKUP($R316,J:$Q,8,0),"")</f>
        <v/>
      </c>
      <c r="Y316" s="21" t="str">
        <f>IFERROR(VLOOKUP($R316,K:$Q,7,0),"")</f>
        <v/>
      </c>
      <c r="Z316" s="21" t="str">
        <f>IFERROR(VLOOKUP($R316,L:$Q,6,0),"")</f>
        <v/>
      </c>
      <c r="AA316" s="21" t="str">
        <f>IFERROR(VLOOKUP($R316,M:$Q,5,0),"")</f>
        <v/>
      </c>
      <c r="AB316" s="21" t="str">
        <f>IFERROR(VLOOKUP($R316,N:$Q,4,0),"")</f>
        <v/>
      </c>
      <c r="AC316" s="21" t="str">
        <f>IFERROR(VLOOKUP($R316,O:$Q,3,0),"")</f>
        <v/>
      </c>
      <c r="AD316" s="21" t="str">
        <f>IFERROR(VLOOKUP($R316,P:$Q,2,0),"")</f>
        <v/>
      </c>
    </row>
    <row r="317" spans="1:30" x14ac:dyDescent="0.15">
      <c r="A317" s="9">
        <f>'AB Touchpoint System Workbook'!Z328</f>
        <v>0</v>
      </c>
      <c r="B317" s="21">
        <f t="shared" si="10"/>
        <v>1</v>
      </c>
      <c r="C317" s="12" t="str">
        <f>IF('AB Touchpoint System Workbook'!J328="A",VLOOKUP($B317,Reference!$A$93:B$104,2,0),IF('AB Touchpoint System Workbook'!J328="b",VLOOKUP($B317,Reference!$A$93:C$104,3,0),""))</f>
        <v/>
      </c>
      <c r="D317" s="12" t="str">
        <f>IF('AB Touchpoint System Workbook'!J328="A",Q317&amp;C317,IF('AB Touchpoint System Workbook'!J328="b",Q317&amp;C317,""))</f>
        <v/>
      </c>
      <c r="E317" s="12" t="b">
        <f>IF(ISNUMBER(SEARCH(S$1,$D317)),MAX(E$1:E316)+1)</f>
        <v>0</v>
      </c>
      <c r="F317" s="12" t="b">
        <f>IF(ISNUMBER(SEARCH(T$1,$D317)),MAX(F$1:F316)+1)</f>
        <v>0</v>
      </c>
      <c r="G317" s="12" t="b">
        <f>IF(ISNUMBER(SEARCH(U$1,$D317)),MAX(G$1:G316)+1)</f>
        <v>0</v>
      </c>
      <c r="H317" s="12" t="b">
        <f>IF(ISNUMBER(SEARCH(V$1,$D317)),MAX(H$1:H316)+1)</f>
        <v>0</v>
      </c>
      <c r="I317" s="12" t="b">
        <f>IF(ISNUMBER(SEARCH(W$1,$D317)),MAX(I$1:I316)+1)</f>
        <v>0</v>
      </c>
      <c r="J317" s="12" t="b">
        <f>IF(ISNUMBER(SEARCH(X$1,$D317)),MAX(J$1:J316)+1)</f>
        <v>0</v>
      </c>
      <c r="K317" s="12" t="b">
        <f>IF(ISNUMBER(SEARCH(Y$1,$D317)),MAX(K$1:K316)+1)</f>
        <v>0</v>
      </c>
      <c r="L317" s="12" t="b">
        <f>IF(ISNUMBER(SEARCH(Z$1,$D317)),MAX(L$1:L316)+1)</f>
        <v>0</v>
      </c>
      <c r="M317" s="12" t="b">
        <f>IF(ISNUMBER(SEARCH(AA$1,$D317)),MAX(M$1:M316)+1)</f>
        <v>0</v>
      </c>
      <c r="N317" s="12" t="b">
        <f>IF(ISNUMBER(SEARCH(AB$1,$D317)),MAX(N$1:N316)+1)</f>
        <v>0</v>
      </c>
      <c r="O317" s="12" t="b">
        <f>IF(ISNUMBER(SEARCH(AC$1,$D317)),MAX(O$1:O316)+1)</f>
        <v>0</v>
      </c>
      <c r="P317" s="12" t="b">
        <f>IF(ISNUMBER(SEARCH(AD$1,$D317)),MAX(P$1:P316)+1)</f>
        <v>0</v>
      </c>
      <c r="Q317" s="12">
        <f>'AB Touchpoint System Workbook'!K328</f>
        <v>0</v>
      </c>
      <c r="R317" s="13">
        <f t="shared" si="9"/>
        <v>316</v>
      </c>
      <c r="S317" s="21" t="str">
        <f>IFERROR(VLOOKUP($R317,E:$Q,13,0),"")</f>
        <v/>
      </c>
      <c r="T317" s="21" t="str">
        <f>IFERROR(VLOOKUP($R317,F:$Q,12,0),"")</f>
        <v/>
      </c>
      <c r="U317" s="21" t="str">
        <f>IFERROR(VLOOKUP($R317,G:$Q,11,0),"")</f>
        <v/>
      </c>
      <c r="V317" s="21" t="str">
        <f>IFERROR(VLOOKUP($R317,H:$Q,10,0),"")</f>
        <v/>
      </c>
      <c r="W317" s="21" t="str">
        <f>IFERROR(VLOOKUP($R317,I:$Q,9,0),"")</f>
        <v/>
      </c>
      <c r="X317" s="21" t="str">
        <f>IFERROR(VLOOKUP($R317,J:$Q,8,0),"")</f>
        <v/>
      </c>
      <c r="Y317" s="21" t="str">
        <f>IFERROR(VLOOKUP($R317,K:$Q,7,0),"")</f>
        <v/>
      </c>
      <c r="Z317" s="21" t="str">
        <f>IFERROR(VLOOKUP($R317,L:$Q,6,0),"")</f>
        <v/>
      </c>
      <c r="AA317" s="21" t="str">
        <f>IFERROR(VLOOKUP($R317,M:$Q,5,0),"")</f>
        <v/>
      </c>
      <c r="AB317" s="21" t="str">
        <f>IFERROR(VLOOKUP($R317,N:$Q,4,0),"")</f>
        <v/>
      </c>
      <c r="AC317" s="21" t="str">
        <f>IFERROR(VLOOKUP($R317,O:$Q,3,0),"")</f>
        <v/>
      </c>
      <c r="AD317" s="21" t="str">
        <f>IFERROR(VLOOKUP($R317,P:$Q,2,0),"")</f>
        <v/>
      </c>
    </row>
    <row r="318" spans="1:30" x14ac:dyDescent="0.15">
      <c r="A318" s="9">
        <f>'AB Touchpoint System Workbook'!Z329</f>
        <v>0</v>
      </c>
      <c r="B318" s="21">
        <f t="shared" si="10"/>
        <v>1</v>
      </c>
      <c r="C318" s="12" t="str">
        <f>IF('AB Touchpoint System Workbook'!J329="A",VLOOKUP($B318,Reference!$A$93:B$104,2,0),IF('AB Touchpoint System Workbook'!J329="b",VLOOKUP($B318,Reference!$A$93:C$104,3,0),""))</f>
        <v/>
      </c>
      <c r="D318" s="12" t="str">
        <f>IF('AB Touchpoint System Workbook'!J329="A",Q318&amp;C318,IF('AB Touchpoint System Workbook'!J329="b",Q318&amp;C318,""))</f>
        <v/>
      </c>
      <c r="E318" s="12" t="b">
        <f>IF(ISNUMBER(SEARCH(S$1,$D318)),MAX(E$1:E317)+1)</f>
        <v>0</v>
      </c>
      <c r="F318" s="12" t="b">
        <f>IF(ISNUMBER(SEARCH(T$1,$D318)),MAX(F$1:F317)+1)</f>
        <v>0</v>
      </c>
      <c r="G318" s="12" t="b">
        <f>IF(ISNUMBER(SEARCH(U$1,$D318)),MAX(G$1:G317)+1)</f>
        <v>0</v>
      </c>
      <c r="H318" s="12" t="b">
        <f>IF(ISNUMBER(SEARCH(V$1,$D318)),MAX(H$1:H317)+1)</f>
        <v>0</v>
      </c>
      <c r="I318" s="12" t="b">
        <f>IF(ISNUMBER(SEARCH(W$1,$D318)),MAX(I$1:I317)+1)</f>
        <v>0</v>
      </c>
      <c r="J318" s="12" t="b">
        <f>IF(ISNUMBER(SEARCH(X$1,$D318)),MAX(J$1:J317)+1)</f>
        <v>0</v>
      </c>
      <c r="K318" s="12" t="b">
        <f>IF(ISNUMBER(SEARCH(Y$1,$D318)),MAX(K$1:K317)+1)</f>
        <v>0</v>
      </c>
      <c r="L318" s="12" t="b">
        <f>IF(ISNUMBER(SEARCH(Z$1,$D318)),MAX(L$1:L317)+1)</f>
        <v>0</v>
      </c>
      <c r="M318" s="12" t="b">
        <f>IF(ISNUMBER(SEARCH(AA$1,$D318)),MAX(M$1:M317)+1)</f>
        <v>0</v>
      </c>
      <c r="N318" s="12" t="b">
        <f>IF(ISNUMBER(SEARCH(AB$1,$D318)),MAX(N$1:N317)+1)</f>
        <v>0</v>
      </c>
      <c r="O318" s="12" t="b">
        <f>IF(ISNUMBER(SEARCH(AC$1,$D318)),MAX(O$1:O317)+1)</f>
        <v>0</v>
      </c>
      <c r="P318" s="12" t="b">
        <f>IF(ISNUMBER(SEARCH(AD$1,$D318)),MAX(P$1:P317)+1)</f>
        <v>0</v>
      </c>
      <c r="Q318" s="12">
        <f>'AB Touchpoint System Workbook'!K329</f>
        <v>0</v>
      </c>
      <c r="R318" s="13">
        <f t="shared" si="9"/>
        <v>317</v>
      </c>
      <c r="S318" s="21" t="str">
        <f>IFERROR(VLOOKUP($R318,E:$Q,13,0),"")</f>
        <v/>
      </c>
      <c r="T318" s="21" t="str">
        <f>IFERROR(VLOOKUP($R318,F:$Q,12,0),"")</f>
        <v/>
      </c>
      <c r="U318" s="21" t="str">
        <f>IFERROR(VLOOKUP($R318,G:$Q,11,0),"")</f>
        <v/>
      </c>
      <c r="V318" s="21" t="str">
        <f>IFERROR(VLOOKUP($R318,H:$Q,10,0),"")</f>
        <v/>
      </c>
      <c r="W318" s="21" t="str">
        <f>IFERROR(VLOOKUP($R318,I:$Q,9,0),"")</f>
        <v/>
      </c>
      <c r="X318" s="21" t="str">
        <f>IFERROR(VLOOKUP($R318,J:$Q,8,0),"")</f>
        <v/>
      </c>
      <c r="Y318" s="21" t="str">
        <f>IFERROR(VLOOKUP($R318,K:$Q,7,0),"")</f>
        <v/>
      </c>
      <c r="Z318" s="21" t="str">
        <f>IFERROR(VLOOKUP($R318,L:$Q,6,0),"")</f>
        <v/>
      </c>
      <c r="AA318" s="21" t="str">
        <f>IFERROR(VLOOKUP($R318,M:$Q,5,0),"")</f>
        <v/>
      </c>
      <c r="AB318" s="21" t="str">
        <f>IFERROR(VLOOKUP($R318,N:$Q,4,0),"")</f>
        <v/>
      </c>
      <c r="AC318" s="21" t="str">
        <f>IFERROR(VLOOKUP($R318,O:$Q,3,0),"")</f>
        <v/>
      </c>
      <c r="AD318" s="21" t="str">
        <f>IFERROR(VLOOKUP($R318,P:$Q,2,0),"")</f>
        <v/>
      </c>
    </row>
    <row r="319" spans="1:30" x14ac:dyDescent="0.15">
      <c r="A319" s="9">
        <f>'AB Touchpoint System Workbook'!Z330</f>
        <v>0</v>
      </c>
      <c r="B319" s="21">
        <f t="shared" si="10"/>
        <v>1</v>
      </c>
      <c r="C319" s="12" t="str">
        <f>IF('AB Touchpoint System Workbook'!J330="A",VLOOKUP($B319,Reference!$A$93:B$104,2,0),IF('AB Touchpoint System Workbook'!J330="b",VLOOKUP($B319,Reference!$A$93:C$104,3,0),""))</f>
        <v/>
      </c>
      <c r="D319" s="12" t="str">
        <f>IF('AB Touchpoint System Workbook'!J330="A",Q319&amp;C319,IF('AB Touchpoint System Workbook'!J330="b",Q319&amp;C319,""))</f>
        <v/>
      </c>
      <c r="E319" s="12" t="b">
        <f>IF(ISNUMBER(SEARCH(S$1,$D319)),MAX(E$1:E318)+1)</f>
        <v>0</v>
      </c>
      <c r="F319" s="12" t="b">
        <f>IF(ISNUMBER(SEARCH(T$1,$D319)),MAX(F$1:F318)+1)</f>
        <v>0</v>
      </c>
      <c r="G319" s="12" t="b">
        <f>IF(ISNUMBER(SEARCH(U$1,$D319)),MAX(G$1:G318)+1)</f>
        <v>0</v>
      </c>
      <c r="H319" s="12" t="b">
        <f>IF(ISNUMBER(SEARCH(V$1,$D319)),MAX(H$1:H318)+1)</f>
        <v>0</v>
      </c>
      <c r="I319" s="12" t="b">
        <f>IF(ISNUMBER(SEARCH(W$1,$D319)),MAX(I$1:I318)+1)</f>
        <v>0</v>
      </c>
      <c r="J319" s="12" t="b">
        <f>IF(ISNUMBER(SEARCH(X$1,$D319)),MAX(J$1:J318)+1)</f>
        <v>0</v>
      </c>
      <c r="K319" s="12" t="b">
        <f>IF(ISNUMBER(SEARCH(Y$1,$D319)),MAX(K$1:K318)+1)</f>
        <v>0</v>
      </c>
      <c r="L319" s="12" t="b">
        <f>IF(ISNUMBER(SEARCH(Z$1,$D319)),MAX(L$1:L318)+1)</f>
        <v>0</v>
      </c>
      <c r="M319" s="12" t="b">
        <f>IF(ISNUMBER(SEARCH(AA$1,$D319)),MAX(M$1:M318)+1)</f>
        <v>0</v>
      </c>
      <c r="N319" s="12" t="b">
        <f>IF(ISNUMBER(SEARCH(AB$1,$D319)),MAX(N$1:N318)+1)</f>
        <v>0</v>
      </c>
      <c r="O319" s="12" t="b">
        <f>IF(ISNUMBER(SEARCH(AC$1,$D319)),MAX(O$1:O318)+1)</f>
        <v>0</v>
      </c>
      <c r="P319" s="12" t="b">
        <f>IF(ISNUMBER(SEARCH(AD$1,$D319)),MAX(P$1:P318)+1)</f>
        <v>0</v>
      </c>
      <c r="Q319" s="12">
        <f>'AB Touchpoint System Workbook'!K330</f>
        <v>0</v>
      </c>
      <c r="R319" s="13">
        <f t="shared" si="9"/>
        <v>318</v>
      </c>
      <c r="S319" s="21" t="str">
        <f>IFERROR(VLOOKUP($R319,E:$Q,13,0),"")</f>
        <v/>
      </c>
      <c r="T319" s="21" t="str">
        <f>IFERROR(VLOOKUP($R319,F:$Q,12,0),"")</f>
        <v/>
      </c>
      <c r="U319" s="21" t="str">
        <f>IFERROR(VLOOKUP($R319,G:$Q,11,0),"")</f>
        <v/>
      </c>
      <c r="V319" s="21" t="str">
        <f>IFERROR(VLOOKUP($R319,H:$Q,10,0),"")</f>
        <v/>
      </c>
      <c r="W319" s="21" t="str">
        <f>IFERROR(VLOOKUP($R319,I:$Q,9,0),"")</f>
        <v/>
      </c>
      <c r="X319" s="21" t="str">
        <f>IFERROR(VLOOKUP($R319,J:$Q,8,0),"")</f>
        <v/>
      </c>
      <c r="Y319" s="21" t="str">
        <f>IFERROR(VLOOKUP($R319,K:$Q,7,0),"")</f>
        <v/>
      </c>
      <c r="Z319" s="21" t="str">
        <f>IFERROR(VLOOKUP($R319,L:$Q,6,0),"")</f>
        <v/>
      </c>
      <c r="AA319" s="21" t="str">
        <f>IFERROR(VLOOKUP($R319,M:$Q,5,0),"")</f>
        <v/>
      </c>
      <c r="AB319" s="21" t="str">
        <f>IFERROR(VLOOKUP($R319,N:$Q,4,0),"")</f>
        <v/>
      </c>
      <c r="AC319" s="21" t="str">
        <f>IFERROR(VLOOKUP($R319,O:$Q,3,0),"")</f>
        <v/>
      </c>
      <c r="AD319" s="21" t="str">
        <f>IFERROR(VLOOKUP($R319,P:$Q,2,0),"")</f>
        <v/>
      </c>
    </row>
    <row r="320" spans="1:30" x14ac:dyDescent="0.15">
      <c r="A320" s="9">
        <f>'AB Touchpoint System Workbook'!Z331</f>
        <v>0</v>
      </c>
      <c r="B320" s="21">
        <f t="shared" si="10"/>
        <v>1</v>
      </c>
      <c r="C320" s="12" t="str">
        <f>IF('AB Touchpoint System Workbook'!J331="A",VLOOKUP($B320,Reference!$A$93:B$104,2,0),IF('AB Touchpoint System Workbook'!J331="b",VLOOKUP($B320,Reference!$A$93:C$104,3,0),""))</f>
        <v/>
      </c>
      <c r="D320" s="12" t="str">
        <f>IF('AB Touchpoint System Workbook'!J331="A",Q320&amp;C320,IF('AB Touchpoint System Workbook'!J331="b",Q320&amp;C320,""))</f>
        <v/>
      </c>
      <c r="E320" s="12" t="b">
        <f>IF(ISNUMBER(SEARCH(S$1,$D320)),MAX(E$1:E319)+1)</f>
        <v>0</v>
      </c>
      <c r="F320" s="12" t="b">
        <f>IF(ISNUMBER(SEARCH(T$1,$D320)),MAX(F$1:F319)+1)</f>
        <v>0</v>
      </c>
      <c r="G320" s="12" t="b">
        <f>IF(ISNUMBER(SEARCH(U$1,$D320)),MAX(G$1:G319)+1)</f>
        <v>0</v>
      </c>
      <c r="H320" s="12" t="b">
        <f>IF(ISNUMBER(SEARCH(V$1,$D320)),MAX(H$1:H319)+1)</f>
        <v>0</v>
      </c>
      <c r="I320" s="12" t="b">
        <f>IF(ISNUMBER(SEARCH(W$1,$D320)),MAX(I$1:I319)+1)</f>
        <v>0</v>
      </c>
      <c r="J320" s="12" t="b">
        <f>IF(ISNUMBER(SEARCH(X$1,$D320)),MAX(J$1:J319)+1)</f>
        <v>0</v>
      </c>
      <c r="K320" s="12" t="b">
        <f>IF(ISNUMBER(SEARCH(Y$1,$D320)),MAX(K$1:K319)+1)</f>
        <v>0</v>
      </c>
      <c r="L320" s="12" t="b">
        <f>IF(ISNUMBER(SEARCH(Z$1,$D320)),MAX(L$1:L319)+1)</f>
        <v>0</v>
      </c>
      <c r="M320" s="12" t="b">
        <f>IF(ISNUMBER(SEARCH(AA$1,$D320)),MAX(M$1:M319)+1)</f>
        <v>0</v>
      </c>
      <c r="N320" s="12" t="b">
        <f>IF(ISNUMBER(SEARCH(AB$1,$D320)),MAX(N$1:N319)+1)</f>
        <v>0</v>
      </c>
      <c r="O320" s="12" t="b">
        <f>IF(ISNUMBER(SEARCH(AC$1,$D320)),MAX(O$1:O319)+1)</f>
        <v>0</v>
      </c>
      <c r="P320" s="12" t="b">
        <f>IF(ISNUMBER(SEARCH(AD$1,$D320)),MAX(P$1:P319)+1)</f>
        <v>0</v>
      </c>
      <c r="Q320" s="12">
        <f>'AB Touchpoint System Workbook'!K331</f>
        <v>0</v>
      </c>
      <c r="R320" s="13">
        <f t="shared" si="9"/>
        <v>319</v>
      </c>
      <c r="S320" s="21" t="str">
        <f>IFERROR(VLOOKUP($R320,E:$Q,13,0),"")</f>
        <v/>
      </c>
      <c r="T320" s="21" t="str">
        <f>IFERROR(VLOOKUP($R320,F:$Q,12,0),"")</f>
        <v/>
      </c>
      <c r="U320" s="21" t="str">
        <f>IFERROR(VLOOKUP($R320,G:$Q,11,0),"")</f>
        <v/>
      </c>
      <c r="V320" s="21" t="str">
        <f>IFERROR(VLOOKUP($R320,H:$Q,10,0),"")</f>
        <v/>
      </c>
      <c r="W320" s="21" t="str">
        <f>IFERROR(VLOOKUP($R320,I:$Q,9,0),"")</f>
        <v/>
      </c>
      <c r="X320" s="21" t="str">
        <f>IFERROR(VLOOKUP($R320,J:$Q,8,0),"")</f>
        <v/>
      </c>
      <c r="Y320" s="21" t="str">
        <f>IFERROR(VLOOKUP($R320,K:$Q,7,0),"")</f>
        <v/>
      </c>
      <c r="Z320" s="21" t="str">
        <f>IFERROR(VLOOKUP($R320,L:$Q,6,0),"")</f>
        <v/>
      </c>
      <c r="AA320" s="21" t="str">
        <f>IFERROR(VLOOKUP($R320,M:$Q,5,0),"")</f>
        <v/>
      </c>
      <c r="AB320" s="21" t="str">
        <f>IFERROR(VLOOKUP($R320,N:$Q,4,0),"")</f>
        <v/>
      </c>
      <c r="AC320" s="21" t="str">
        <f>IFERROR(VLOOKUP($R320,O:$Q,3,0),"")</f>
        <v/>
      </c>
      <c r="AD320" s="21" t="str">
        <f>IFERROR(VLOOKUP($R320,P:$Q,2,0),"")</f>
        <v/>
      </c>
    </row>
    <row r="321" spans="1:30" x14ac:dyDescent="0.15">
      <c r="A321" s="9">
        <f>'AB Touchpoint System Workbook'!Z332</f>
        <v>0</v>
      </c>
      <c r="B321" s="21">
        <f t="shared" si="10"/>
        <v>1</v>
      </c>
      <c r="C321" s="12" t="str">
        <f>IF('AB Touchpoint System Workbook'!J332="A",VLOOKUP($B321,Reference!$A$93:B$104,2,0),IF('AB Touchpoint System Workbook'!J332="b",VLOOKUP($B321,Reference!$A$93:C$104,3,0),""))</f>
        <v/>
      </c>
      <c r="D321" s="12" t="str">
        <f>IF('AB Touchpoint System Workbook'!J332="A",Q321&amp;C321,IF('AB Touchpoint System Workbook'!J332="b",Q321&amp;C321,""))</f>
        <v/>
      </c>
      <c r="E321" s="12" t="b">
        <f>IF(ISNUMBER(SEARCH(S$1,$D321)),MAX(E$1:E320)+1)</f>
        <v>0</v>
      </c>
      <c r="F321" s="12" t="b">
        <f>IF(ISNUMBER(SEARCH(T$1,$D321)),MAX(F$1:F320)+1)</f>
        <v>0</v>
      </c>
      <c r="G321" s="12" t="b">
        <f>IF(ISNUMBER(SEARCH(U$1,$D321)),MAX(G$1:G320)+1)</f>
        <v>0</v>
      </c>
      <c r="H321" s="12" t="b">
        <f>IF(ISNUMBER(SEARCH(V$1,$D321)),MAX(H$1:H320)+1)</f>
        <v>0</v>
      </c>
      <c r="I321" s="12" t="b">
        <f>IF(ISNUMBER(SEARCH(W$1,$D321)),MAX(I$1:I320)+1)</f>
        <v>0</v>
      </c>
      <c r="J321" s="12" t="b">
        <f>IF(ISNUMBER(SEARCH(X$1,$D321)),MAX(J$1:J320)+1)</f>
        <v>0</v>
      </c>
      <c r="K321" s="12" t="b">
        <f>IF(ISNUMBER(SEARCH(Y$1,$D321)),MAX(K$1:K320)+1)</f>
        <v>0</v>
      </c>
      <c r="L321" s="12" t="b">
        <f>IF(ISNUMBER(SEARCH(Z$1,$D321)),MAX(L$1:L320)+1)</f>
        <v>0</v>
      </c>
      <c r="M321" s="12" t="b">
        <f>IF(ISNUMBER(SEARCH(AA$1,$D321)),MAX(M$1:M320)+1)</f>
        <v>0</v>
      </c>
      <c r="N321" s="12" t="b">
        <f>IF(ISNUMBER(SEARCH(AB$1,$D321)),MAX(N$1:N320)+1)</f>
        <v>0</v>
      </c>
      <c r="O321" s="12" t="b">
        <f>IF(ISNUMBER(SEARCH(AC$1,$D321)),MAX(O$1:O320)+1)</f>
        <v>0</v>
      </c>
      <c r="P321" s="12" t="b">
        <f>IF(ISNUMBER(SEARCH(AD$1,$D321)),MAX(P$1:P320)+1)</f>
        <v>0</v>
      </c>
      <c r="Q321" s="12">
        <f>'AB Touchpoint System Workbook'!K332</f>
        <v>0</v>
      </c>
      <c r="R321" s="13">
        <f t="shared" si="9"/>
        <v>320</v>
      </c>
      <c r="S321" s="21" t="str">
        <f>IFERROR(VLOOKUP($R321,E:$Q,13,0),"")</f>
        <v/>
      </c>
      <c r="T321" s="21" t="str">
        <f>IFERROR(VLOOKUP($R321,F:$Q,12,0),"")</f>
        <v/>
      </c>
      <c r="U321" s="21" t="str">
        <f>IFERROR(VLOOKUP($R321,G:$Q,11,0),"")</f>
        <v/>
      </c>
      <c r="V321" s="21" t="str">
        <f>IFERROR(VLOOKUP($R321,H:$Q,10,0),"")</f>
        <v/>
      </c>
      <c r="W321" s="21" t="str">
        <f>IFERROR(VLOOKUP($R321,I:$Q,9,0),"")</f>
        <v/>
      </c>
      <c r="X321" s="21" t="str">
        <f>IFERROR(VLOOKUP($R321,J:$Q,8,0),"")</f>
        <v/>
      </c>
      <c r="Y321" s="21" t="str">
        <f>IFERROR(VLOOKUP($R321,K:$Q,7,0),"")</f>
        <v/>
      </c>
      <c r="Z321" s="21" t="str">
        <f>IFERROR(VLOOKUP($R321,L:$Q,6,0),"")</f>
        <v/>
      </c>
      <c r="AA321" s="21" t="str">
        <f>IFERROR(VLOOKUP($R321,M:$Q,5,0),"")</f>
        <v/>
      </c>
      <c r="AB321" s="21" t="str">
        <f>IFERROR(VLOOKUP($R321,N:$Q,4,0),"")</f>
        <v/>
      </c>
      <c r="AC321" s="21" t="str">
        <f>IFERROR(VLOOKUP($R321,O:$Q,3,0),"")</f>
        <v/>
      </c>
      <c r="AD321" s="21" t="str">
        <f>IFERROR(VLOOKUP($R321,P:$Q,2,0),"")</f>
        <v/>
      </c>
    </row>
    <row r="322" spans="1:30" x14ac:dyDescent="0.15">
      <c r="A322" s="9">
        <f>'AB Touchpoint System Workbook'!Z333</f>
        <v>0</v>
      </c>
      <c r="B322" s="21">
        <f t="shared" si="10"/>
        <v>1</v>
      </c>
      <c r="C322" s="12" t="str">
        <f>IF('AB Touchpoint System Workbook'!J333="A",VLOOKUP($B322,Reference!$A$93:B$104,2,0),IF('AB Touchpoint System Workbook'!J333="b",VLOOKUP($B322,Reference!$A$93:C$104,3,0),""))</f>
        <v/>
      </c>
      <c r="D322" s="12" t="str">
        <f>IF('AB Touchpoint System Workbook'!J333="A",Q322&amp;C322,IF('AB Touchpoint System Workbook'!J333="b",Q322&amp;C322,""))</f>
        <v/>
      </c>
      <c r="E322" s="12" t="b">
        <f>IF(ISNUMBER(SEARCH(S$1,$D322)),MAX(E$1:E321)+1)</f>
        <v>0</v>
      </c>
      <c r="F322" s="12" t="b">
        <f>IF(ISNUMBER(SEARCH(T$1,$D322)),MAX(F$1:F321)+1)</f>
        <v>0</v>
      </c>
      <c r="G322" s="12" t="b">
        <f>IF(ISNUMBER(SEARCH(U$1,$D322)),MAX(G$1:G321)+1)</f>
        <v>0</v>
      </c>
      <c r="H322" s="12" t="b">
        <f>IF(ISNUMBER(SEARCH(V$1,$D322)),MAX(H$1:H321)+1)</f>
        <v>0</v>
      </c>
      <c r="I322" s="12" t="b">
        <f>IF(ISNUMBER(SEARCH(W$1,$D322)),MAX(I$1:I321)+1)</f>
        <v>0</v>
      </c>
      <c r="J322" s="12" t="b">
        <f>IF(ISNUMBER(SEARCH(X$1,$D322)),MAX(J$1:J321)+1)</f>
        <v>0</v>
      </c>
      <c r="K322" s="12" t="b">
        <f>IF(ISNUMBER(SEARCH(Y$1,$D322)),MAX(K$1:K321)+1)</f>
        <v>0</v>
      </c>
      <c r="L322" s="12" t="b">
        <f>IF(ISNUMBER(SEARCH(Z$1,$D322)),MAX(L$1:L321)+1)</f>
        <v>0</v>
      </c>
      <c r="M322" s="12" t="b">
        <f>IF(ISNUMBER(SEARCH(AA$1,$D322)),MAX(M$1:M321)+1)</f>
        <v>0</v>
      </c>
      <c r="N322" s="12" t="b">
        <f>IF(ISNUMBER(SEARCH(AB$1,$D322)),MAX(N$1:N321)+1)</f>
        <v>0</v>
      </c>
      <c r="O322" s="12" t="b">
        <f>IF(ISNUMBER(SEARCH(AC$1,$D322)),MAX(O$1:O321)+1)</f>
        <v>0</v>
      </c>
      <c r="P322" s="12" t="b">
        <f>IF(ISNUMBER(SEARCH(AD$1,$D322)),MAX(P$1:P321)+1)</f>
        <v>0</v>
      </c>
      <c r="Q322" s="12">
        <f>'AB Touchpoint System Workbook'!K333</f>
        <v>0</v>
      </c>
      <c r="R322" s="13">
        <f t="shared" si="9"/>
        <v>321</v>
      </c>
      <c r="S322" s="21" t="str">
        <f>IFERROR(VLOOKUP($R322,E:$Q,13,0),"")</f>
        <v/>
      </c>
      <c r="T322" s="21" t="str">
        <f>IFERROR(VLOOKUP($R322,F:$Q,12,0),"")</f>
        <v/>
      </c>
      <c r="U322" s="21" t="str">
        <f>IFERROR(VLOOKUP($R322,G:$Q,11,0),"")</f>
        <v/>
      </c>
      <c r="V322" s="21" t="str">
        <f>IFERROR(VLOOKUP($R322,H:$Q,10,0),"")</f>
        <v/>
      </c>
      <c r="W322" s="21" t="str">
        <f>IFERROR(VLOOKUP($R322,I:$Q,9,0),"")</f>
        <v/>
      </c>
      <c r="X322" s="21" t="str">
        <f>IFERROR(VLOOKUP($R322,J:$Q,8,0),"")</f>
        <v/>
      </c>
      <c r="Y322" s="21" t="str">
        <f>IFERROR(VLOOKUP($R322,K:$Q,7,0),"")</f>
        <v/>
      </c>
      <c r="Z322" s="21" t="str">
        <f>IFERROR(VLOOKUP($R322,L:$Q,6,0),"")</f>
        <v/>
      </c>
      <c r="AA322" s="21" t="str">
        <f>IFERROR(VLOOKUP($R322,M:$Q,5,0),"")</f>
        <v/>
      </c>
      <c r="AB322" s="21" t="str">
        <f>IFERROR(VLOOKUP($R322,N:$Q,4,0),"")</f>
        <v/>
      </c>
      <c r="AC322" s="21" t="str">
        <f>IFERROR(VLOOKUP($R322,O:$Q,3,0),"")</f>
        <v/>
      </c>
      <c r="AD322" s="21" t="str">
        <f>IFERROR(VLOOKUP($R322,P:$Q,2,0),"")</f>
        <v/>
      </c>
    </row>
    <row r="323" spans="1:30" x14ac:dyDescent="0.15">
      <c r="A323" s="9">
        <f>'AB Touchpoint System Workbook'!Z334</f>
        <v>0</v>
      </c>
      <c r="B323" s="21">
        <f t="shared" si="10"/>
        <v>1</v>
      </c>
      <c r="C323" s="12" t="str">
        <f>IF('AB Touchpoint System Workbook'!J334="A",VLOOKUP($B323,Reference!$A$93:B$104,2,0),IF('AB Touchpoint System Workbook'!J334="b",VLOOKUP($B323,Reference!$A$93:C$104,3,0),""))</f>
        <v/>
      </c>
      <c r="D323" s="12" t="str">
        <f>IF('AB Touchpoint System Workbook'!J334="A",Q323&amp;C323,IF('AB Touchpoint System Workbook'!J334="b",Q323&amp;C323,""))</f>
        <v/>
      </c>
      <c r="E323" s="12" t="b">
        <f>IF(ISNUMBER(SEARCH(S$1,$D323)),MAX(E$1:E322)+1)</f>
        <v>0</v>
      </c>
      <c r="F323" s="12" t="b">
        <f>IF(ISNUMBER(SEARCH(T$1,$D323)),MAX(F$1:F322)+1)</f>
        <v>0</v>
      </c>
      <c r="G323" s="12" t="b">
        <f>IF(ISNUMBER(SEARCH(U$1,$D323)),MAX(G$1:G322)+1)</f>
        <v>0</v>
      </c>
      <c r="H323" s="12" t="b">
        <f>IF(ISNUMBER(SEARCH(V$1,$D323)),MAX(H$1:H322)+1)</f>
        <v>0</v>
      </c>
      <c r="I323" s="12" t="b">
        <f>IF(ISNUMBER(SEARCH(W$1,$D323)),MAX(I$1:I322)+1)</f>
        <v>0</v>
      </c>
      <c r="J323" s="12" t="b">
        <f>IF(ISNUMBER(SEARCH(X$1,$D323)),MAX(J$1:J322)+1)</f>
        <v>0</v>
      </c>
      <c r="K323" s="12" t="b">
        <f>IF(ISNUMBER(SEARCH(Y$1,$D323)),MAX(K$1:K322)+1)</f>
        <v>0</v>
      </c>
      <c r="L323" s="12" t="b">
        <f>IF(ISNUMBER(SEARCH(Z$1,$D323)),MAX(L$1:L322)+1)</f>
        <v>0</v>
      </c>
      <c r="M323" s="12" t="b">
        <f>IF(ISNUMBER(SEARCH(AA$1,$D323)),MAX(M$1:M322)+1)</f>
        <v>0</v>
      </c>
      <c r="N323" s="12" t="b">
        <f>IF(ISNUMBER(SEARCH(AB$1,$D323)),MAX(N$1:N322)+1)</f>
        <v>0</v>
      </c>
      <c r="O323" s="12" t="b">
        <f>IF(ISNUMBER(SEARCH(AC$1,$D323)),MAX(O$1:O322)+1)</f>
        <v>0</v>
      </c>
      <c r="P323" s="12" t="b">
        <f>IF(ISNUMBER(SEARCH(AD$1,$D323)),MAX(P$1:P322)+1)</f>
        <v>0</v>
      </c>
      <c r="Q323" s="12">
        <f>'AB Touchpoint System Workbook'!K334</f>
        <v>0</v>
      </c>
      <c r="R323" s="13">
        <f t="shared" si="9"/>
        <v>322</v>
      </c>
      <c r="S323" s="21" t="str">
        <f>IFERROR(VLOOKUP($R323,E:$Q,13,0),"")</f>
        <v/>
      </c>
      <c r="T323" s="21" t="str">
        <f>IFERROR(VLOOKUP($R323,F:$Q,12,0),"")</f>
        <v/>
      </c>
      <c r="U323" s="21" t="str">
        <f>IFERROR(VLOOKUP($R323,G:$Q,11,0),"")</f>
        <v/>
      </c>
      <c r="V323" s="21" t="str">
        <f>IFERROR(VLOOKUP($R323,H:$Q,10,0),"")</f>
        <v/>
      </c>
      <c r="W323" s="21" t="str">
        <f>IFERROR(VLOOKUP($R323,I:$Q,9,0),"")</f>
        <v/>
      </c>
      <c r="X323" s="21" t="str">
        <f>IFERROR(VLOOKUP($R323,J:$Q,8,0),"")</f>
        <v/>
      </c>
      <c r="Y323" s="21" t="str">
        <f>IFERROR(VLOOKUP($R323,K:$Q,7,0),"")</f>
        <v/>
      </c>
      <c r="Z323" s="21" t="str">
        <f>IFERROR(VLOOKUP($R323,L:$Q,6,0),"")</f>
        <v/>
      </c>
      <c r="AA323" s="21" t="str">
        <f>IFERROR(VLOOKUP($R323,M:$Q,5,0),"")</f>
        <v/>
      </c>
      <c r="AB323" s="21" t="str">
        <f>IFERROR(VLOOKUP($R323,N:$Q,4,0),"")</f>
        <v/>
      </c>
      <c r="AC323" s="21" t="str">
        <f>IFERROR(VLOOKUP($R323,O:$Q,3,0),"")</f>
        <v/>
      </c>
      <c r="AD323" s="21" t="str">
        <f>IFERROR(VLOOKUP($R323,P:$Q,2,0),"")</f>
        <v/>
      </c>
    </row>
    <row r="324" spans="1:30" x14ac:dyDescent="0.15">
      <c r="A324" s="9">
        <f>'AB Touchpoint System Workbook'!Z335</f>
        <v>0</v>
      </c>
      <c r="B324" s="21">
        <f t="shared" si="10"/>
        <v>1</v>
      </c>
      <c r="C324" s="12" t="str">
        <f>IF('AB Touchpoint System Workbook'!J335="A",VLOOKUP($B324,Reference!$A$93:B$104,2,0),IF('AB Touchpoint System Workbook'!J335="b",VLOOKUP($B324,Reference!$A$93:C$104,3,0),""))</f>
        <v/>
      </c>
      <c r="D324" s="12" t="str">
        <f>IF('AB Touchpoint System Workbook'!J335="A",Q324&amp;C324,IF('AB Touchpoint System Workbook'!J335="b",Q324&amp;C324,""))</f>
        <v/>
      </c>
      <c r="E324" s="12" t="b">
        <f>IF(ISNUMBER(SEARCH(S$1,$D324)),MAX(E$1:E323)+1)</f>
        <v>0</v>
      </c>
      <c r="F324" s="12" t="b">
        <f>IF(ISNUMBER(SEARCH(T$1,$D324)),MAX(F$1:F323)+1)</f>
        <v>0</v>
      </c>
      <c r="G324" s="12" t="b">
        <f>IF(ISNUMBER(SEARCH(U$1,$D324)),MAX(G$1:G323)+1)</f>
        <v>0</v>
      </c>
      <c r="H324" s="12" t="b">
        <f>IF(ISNUMBER(SEARCH(V$1,$D324)),MAX(H$1:H323)+1)</f>
        <v>0</v>
      </c>
      <c r="I324" s="12" t="b">
        <f>IF(ISNUMBER(SEARCH(W$1,$D324)),MAX(I$1:I323)+1)</f>
        <v>0</v>
      </c>
      <c r="J324" s="12" t="b">
        <f>IF(ISNUMBER(SEARCH(X$1,$D324)),MAX(J$1:J323)+1)</f>
        <v>0</v>
      </c>
      <c r="K324" s="12" t="b">
        <f>IF(ISNUMBER(SEARCH(Y$1,$D324)),MAX(K$1:K323)+1)</f>
        <v>0</v>
      </c>
      <c r="L324" s="12" t="b">
        <f>IF(ISNUMBER(SEARCH(Z$1,$D324)),MAX(L$1:L323)+1)</f>
        <v>0</v>
      </c>
      <c r="M324" s="12" t="b">
        <f>IF(ISNUMBER(SEARCH(AA$1,$D324)),MAX(M$1:M323)+1)</f>
        <v>0</v>
      </c>
      <c r="N324" s="12" t="b">
        <f>IF(ISNUMBER(SEARCH(AB$1,$D324)),MAX(N$1:N323)+1)</f>
        <v>0</v>
      </c>
      <c r="O324" s="12" t="b">
        <f>IF(ISNUMBER(SEARCH(AC$1,$D324)),MAX(O$1:O323)+1)</f>
        <v>0</v>
      </c>
      <c r="P324" s="12" t="b">
        <f>IF(ISNUMBER(SEARCH(AD$1,$D324)),MAX(P$1:P323)+1)</f>
        <v>0</v>
      </c>
      <c r="Q324" s="12">
        <f>'AB Touchpoint System Workbook'!K335</f>
        <v>0</v>
      </c>
      <c r="R324" s="13">
        <f t="shared" ref="R324:R387" si="11">R323+1</f>
        <v>323</v>
      </c>
      <c r="S324" s="21" t="str">
        <f>IFERROR(VLOOKUP($R324,E:$Q,13,0),"")</f>
        <v/>
      </c>
      <c r="T324" s="21" t="str">
        <f>IFERROR(VLOOKUP($R324,F:$Q,12,0),"")</f>
        <v/>
      </c>
      <c r="U324" s="21" t="str">
        <f>IFERROR(VLOOKUP($R324,G:$Q,11,0),"")</f>
        <v/>
      </c>
      <c r="V324" s="21" t="str">
        <f>IFERROR(VLOOKUP($R324,H:$Q,10,0),"")</f>
        <v/>
      </c>
      <c r="W324" s="21" t="str">
        <f>IFERROR(VLOOKUP($R324,I:$Q,9,0),"")</f>
        <v/>
      </c>
      <c r="X324" s="21" t="str">
        <f>IFERROR(VLOOKUP($R324,J:$Q,8,0),"")</f>
        <v/>
      </c>
      <c r="Y324" s="21" t="str">
        <f>IFERROR(VLOOKUP($R324,K:$Q,7,0),"")</f>
        <v/>
      </c>
      <c r="Z324" s="21" t="str">
        <f>IFERROR(VLOOKUP($R324,L:$Q,6,0),"")</f>
        <v/>
      </c>
      <c r="AA324" s="21" t="str">
        <f>IFERROR(VLOOKUP($R324,M:$Q,5,0),"")</f>
        <v/>
      </c>
      <c r="AB324" s="21" t="str">
        <f>IFERROR(VLOOKUP($R324,N:$Q,4,0),"")</f>
        <v/>
      </c>
      <c r="AC324" s="21" t="str">
        <f>IFERROR(VLOOKUP($R324,O:$Q,3,0),"")</f>
        <v/>
      </c>
      <c r="AD324" s="21" t="str">
        <f>IFERROR(VLOOKUP($R324,P:$Q,2,0),"")</f>
        <v/>
      </c>
    </row>
    <row r="325" spans="1:30" x14ac:dyDescent="0.15">
      <c r="A325" s="9">
        <f>'AB Touchpoint System Workbook'!Z336</f>
        <v>0</v>
      </c>
      <c r="B325" s="21">
        <f t="shared" si="10"/>
        <v>1</v>
      </c>
      <c r="C325" s="12" t="str">
        <f>IF('AB Touchpoint System Workbook'!J336="A",VLOOKUP($B325,Reference!$A$93:B$104,2,0),IF('AB Touchpoint System Workbook'!J336="b",VLOOKUP($B325,Reference!$A$93:C$104,3,0),""))</f>
        <v/>
      </c>
      <c r="D325" s="12" t="str">
        <f>IF('AB Touchpoint System Workbook'!J336="A",Q325&amp;C325,IF('AB Touchpoint System Workbook'!J336="b",Q325&amp;C325,""))</f>
        <v/>
      </c>
      <c r="E325" s="12" t="b">
        <f>IF(ISNUMBER(SEARCH(S$1,$D325)),MAX(E$1:E324)+1)</f>
        <v>0</v>
      </c>
      <c r="F325" s="12" t="b">
        <f>IF(ISNUMBER(SEARCH(T$1,$D325)),MAX(F$1:F324)+1)</f>
        <v>0</v>
      </c>
      <c r="G325" s="12" t="b">
        <f>IF(ISNUMBER(SEARCH(U$1,$D325)),MAX(G$1:G324)+1)</f>
        <v>0</v>
      </c>
      <c r="H325" s="12" t="b">
        <f>IF(ISNUMBER(SEARCH(V$1,$D325)),MAX(H$1:H324)+1)</f>
        <v>0</v>
      </c>
      <c r="I325" s="12" t="b">
        <f>IF(ISNUMBER(SEARCH(W$1,$D325)),MAX(I$1:I324)+1)</f>
        <v>0</v>
      </c>
      <c r="J325" s="12" t="b">
        <f>IF(ISNUMBER(SEARCH(X$1,$D325)),MAX(J$1:J324)+1)</f>
        <v>0</v>
      </c>
      <c r="K325" s="12" t="b">
        <f>IF(ISNUMBER(SEARCH(Y$1,$D325)),MAX(K$1:K324)+1)</f>
        <v>0</v>
      </c>
      <c r="L325" s="12" t="b">
        <f>IF(ISNUMBER(SEARCH(Z$1,$D325)),MAX(L$1:L324)+1)</f>
        <v>0</v>
      </c>
      <c r="M325" s="12" t="b">
        <f>IF(ISNUMBER(SEARCH(AA$1,$D325)),MAX(M$1:M324)+1)</f>
        <v>0</v>
      </c>
      <c r="N325" s="12" t="b">
        <f>IF(ISNUMBER(SEARCH(AB$1,$D325)),MAX(N$1:N324)+1)</f>
        <v>0</v>
      </c>
      <c r="O325" s="12" t="b">
        <f>IF(ISNUMBER(SEARCH(AC$1,$D325)),MAX(O$1:O324)+1)</f>
        <v>0</v>
      </c>
      <c r="P325" s="12" t="b">
        <f>IF(ISNUMBER(SEARCH(AD$1,$D325)),MAX(P$1:P324)+1)</f>
        <v>0</v>
      </c>
      <c r="Q325" s="12">
        <f>'AB Touchpoint System Workbook'!K336</f>
        <v>0</v>
      </c>
      <c r="R325" s="13">
        <f t="shared" si="11"/>
        <v>324</v>
      </c>
      <c r="S325" s="21" t="str">
        <f>IFERROR(VLOOKUP($R325,E:$Q,13,0),"")</f>
        <v/>
      </c>
      <c r="T325" s="21" t="str">
        <f>IFERROR(VLOOKUP($R325,F:$Q,12,0),"")</f>
        <v/>
      </c>
      <c r="U325" s="21" t="str">
        <f>IFERROR(VLOOKUP($R325,G:$Q,11,0),"")</f>
        <v/>
      </c>
      <c r="V325" s="21" t="str">
        <f>IFERROR(VLOOKUP($R325,H:$Q,10,0),"")</f>
        <v/>
      </c>
      <c r="W325" s="21" t="str">
        <f>IFERROR(VLOOKUP($R325,I:$Q,9,0),"")</f>
        <v/>
      </c>
      <c r="X325" s="21" t="str">
        <f>IFERROR(VLOOKUP($R325,J:$Q,8,0),"")</f>
        <v/>
      </c>
      <c r="Y325" s="21" t="str">
        <f>IFERROR(VLOOKUP($R325,K:$Q,7,0),"")</f>
        <v/>
      </c>
      <c r="Z325" s="21" t="str">
        <f>IFERROR(VLOOKUP($R325,L:$Q,6,0),"")</f>
        <v/>
      </c>
      <c r="AA325" s="21" t="str">
        <f>IFERROR(VLOOKUP($R325,M:$Q,5,0),"")</f>
        <v/>
      </c>
      <c r="AB325" s="21" t="str">
        <f>IFERROR(VLOOKUP($R325,N:$Q,4,0),"")</f>
        <v/>
      </c>
      <c r="AC325" s="21" t="str">
        <f>IFERROR(VLOOKUP($R325,O:$Q,3,0),"")</f>
        <v/>
      </c>
      <c r="AD325" s="21" t="str">
        <f>IFERROR(VLOOKUP($R325,P:$Q,2,0),"")</f>
        <v/>
      </c>
    </row>
    <row r="326" spans="1:30" x14ac:dyDescent="0.15">
      <c r="A326" s="9">
        <f>'AB Touchpoint System Workbook'!Z337</f>
        <v>0</v>
      </c>
      <c r="B326" s="21">
        <f t="shared" si="10"/>
        <v>1</v>
      </c>
      <c r="C326" s="12" t="str">
        <f>IF('AB Touchpoint System Workbook'!J337="A",VLOOKUP($B326,Reference!$A$93:B$104,2,0),IF('AB Touchpoint System Workbook'!J337="b",VLOOKUP($B326,Reference!$A$93:C$104,3,0),""))</f>
        <v/>
      </c>
      <c r="D326" s="12" t="str">
        <f>IF('AB Touchpoint System Workbook'!J337="A",Q326&amp;C326,IF('AB Touchpoint System Workbook'!J337="b",Q326&amp;C326,""))</f>
        <v/>
      </c>
      <c r="E326" s="12" t="b">
        <f>IF(ISNUMBER(SEARCH(S$1,$D326)),MAX(E$1:E325)+1)</f>
        <v>0</v>
      </c>
      <c r="F326" s="12" t="b">
        <f>IF(ISNUMBER(SEARCH(T$1,$D326)),MAX(F$1:F325)+1)</f>
        <v>0</v>
      </c>
      <c r="G326" s="12" t="b">
        <f>IF(ISNUMBER(SEARCH(U$1,$D326)),MAX(G$1:G325)+1)</f>
        <v>0</v>
      </c>
      <c r="H326" s="12" t="b">
        <f>IF(ISNUMBER(SEARCH(V$1,$D326)),MAX(H$1:H325)+1)</f>
        <v>0</v>
      </c>
      <c r="I326" s="12" t="b">
        <f>IF(ISNUMBER(SEARCH(W$1,$D326)),MAX(I$1:I325)+1)</f>
        <v>0</v>
      </c>
      <c r="J326" s="12" t="b">
        <f>IF(ISNUMBER(SEARCH(X$1,$D326)),MAX(J$1:J325)+1)</f>
        <v>0</v>
      </c>
      <c r="K326" s="12" t="b">
        <f>IF(ISNUMBER(SEARCH(Y$1,$D326)),MAX(K$1:K325)+1)</f>
        <v>0</v>
      </c>
      <c r="L326" s="12" t="b">
        <f>IF(ISNUMBER(SEARCH(Z$1,$D326)),MAX(L$1:L325)+1)</f>
        <v>0</v>
      </c>
      <c r="M326" s="12" t="b">
        <f>IF(ISNUMBER(SEARCH(AA$1,$D326)),MAX(M$1:M325)+1)</f>
        <v>0</v>
      </c>
      <c r="N326" s="12" t="b">
        <f>IF(ISNUMBER(SEARCH(AB$1,$D326)),MAX(N$1:N325)+1)</f>
        <v>0</v>
      </c>
      <c r="O326" s="12" t="b">
        <f>IF(ISNUMBER(SEARCH(AC$1,$D326)),MAX(O$1:O325)+1)</f>
        <v>0</v>
      </c>
      <c r="P326" s="12" t="b">
        <f>IF(ISNUMBER(SEARCH(AD$1,$D326)),MAX(P$1:P325)+1)</f>
        <v>0</v>
      </c>
      <c r="Q326" s="12">
        <f>'AB Touchpoint System Workbook'!K337</f>
        <v>0</v>
      </c>
      <c r="R326" s="13">
        <f t="shared" si="11"/>
        <v>325</v>
      </c>
      <c r="S326" s="21" t="str">
        <f>IFERROR(VLOOKUP($R326,E:$Q,13,0),"")</f>
        <v/>
      </c>
      <c r="T326" s="21" t="str">
        <f>IFERROR(VLOOKUP($R326,F:$Q,12,0),"")</f>
        <v/>
      </c>
      <c r="U326" s="21" t="str">
        <f>IFERROR(VLOOKUP($R326,G:$Q,11,0),"")</f>
        <v/>
      </c>
      <c r="V326" s="21" t="str">
        <f>IFERROR(VLOOKUP($R326,H:$Q,10,0),"")</f>
        <v/>
      </c>
      <c r="W326" s="21" t="str">
        <f>IFERROR(VLOOKUP($R326,I:$Q,9,0),"")</f>
        <v/>
      </c>
      <c r="X326" s="21" t="str">
        <f>IFERROR(VLOOKUP($R326,J:$Q,8,0),"")</f>
        <v/>
      </c>
      <c r="Y326" s="21" t="str">
        <f>IFERROR(VLOOKUP($R326,K:$Q,7,0),"")</f>
        <v/>
      </c>
      <c r="Z326" s="21" t="str">
        <f>IFERROR(VLOOKUP($R326,L:$Q,6,0),"")</f>
        <v/>
      </c>
      <c r="AA326" s="21" t="str">
        <f>IFERROR(VLOOKUP($R326,M:$Q,5,0),"")</f>
        <v/>
      </c>
      <c r="AB326" s="21" t="str">
        <f>IFERROR(VLOOKUP($R326,N:$Q,4,0),"")</f>
        <v/>
      </c>
      <c r="AC326" s="21" t="str">
        <f>IFERROR(VLOOKUP($R326,O:$Q,3,0),"")</f>
        <v/>
      </c>
      <c r="AD326" s="21" t="str">
        <f>IFERROR(VLOOKUP($R326,P:$Q,2,0),"")</f>
        <v/>
      </c>
    </row>
    <row r="327" spans="1:30" x14ac:dyDescent="0.15">
      <c r="A327" s="9">
        <f>'AB Touchpoint System Workbook'!Z338</f>
        <v>0</v>
      </c>
      <c r="B327" s="21">
        <f t="shared" si="10"/>
        <v>1</v>
      </c>
      <c r="C327" s="12" t="str">
        <f>IF('AB Touchpoint System Workbook'!J338="A",VLOOKUP($B327,Reference!$A$93:B$104,2,0),IF('AB Touchpoint System Workbook'!J338="b",VLOOKUP($B327,Reference!$A$93:C$104,3,0),""))</f>
        <v/>
      </c>
      <c r="D327" s="12" t="str">
        <f>IF('AB Touchpoint System Workbook'!J338="A",Q327&amp;C327,IF('AB Touchpoint System Workbook'!J338="b",Q327&amp;C327,""))</f>
        <v/>
      </c>
      <c r="E327" s="12" t="b">
        <f>IF(ISNUMBER(SEARCH(S$1,$D327)),MAX(E$1:E326)+1)</f>
        <v>0</v>
      </c>
      <c r="F327" s="12" t="b">
        <f>IF(ISNUMBER(SEARCH(T$1,$D327)),MAX(F$1:F326)+1)</f>
        <v>0</v>
      </c>
      <c r="G327" s="12" t="b">
        <f>IF(ISNUMBER(SEARCH(U$1,$D327)),MAX(G$1:G326)+1)</f>
        <v>0</v>
      </c>
      <c r="H327" s="12" t="b">
        <f>IF(ISNUMBER(SEARCH(V$1,$D327)),MAX(H$1:H326)+1)</f>
        <v>0</v>
      </c>
      <c r="I327" s="12" t="b">
        <f>IF(ISNUMBER(SEARCH(W$1,$D327)),MAX(I$1:I326)+1)</f>
        <v>0</v>
      </c>
      <c r="J327" s="12" t="b">
        <f>IF(ISNUMBER(SEARCH(X$1,$D327)),MAX(J$1:J326)+1)</f>
        <v>0</v>
      </c>
      <c r="K327" s="12" t="b">
        <f>IF(ISNUMBER(SEARCH(Y$1,$D327)),MAX(K$1:K326)+1)</f>
        <v>0</v>
      </c>
      <c r="L327" s="12" t="b">
        <f>IF(ISNUMBER(SEARCH(Z$1,$D327)),MAX(L$1:L326)+1)</f>
        <v>0</v>
      </c>
      <c r="M327" s="12" t="b">
        <f>IF(ISNUMBER(SEARCH(AA$1,$D327)),MAX(M$1:M326)+1)</f>
        <v>0</v>
      </c>
      <c r="N327" s="12" t="b">
        <f>IF(ISNUMBER(SEARCH(AB$1,$D327)),MAX(N$1:N326)+1)</f>
        <v>0</v>
      </c>
      <c r="O327" s="12" t="b">
        <f>IF(ISNUMBER(SEARCH(AC$1,$D327)),MAX(O$1:O326)+1)</f>
        <v>0</v>
      </c>
      <c r="P327" s="12" t="b">
        <f>IF(ISNUMBER(SEARCH(AD$1,$D327)),MAX(P$1:P326)+1)</f>
        <v>0</v>
      </c>
      <c r="Q327" s="12">
        <f>'AB Touchpoint System Workbook'!K338</f>
        <v>0</v>
      </c>
      <c r="R327" s="13">
        <f t="shared" si="11"/>
        <v>326</v>
      </c>
      <c r="S327" s="21" t="str">
        <f>IFERROR(VLOOKUP($R327,E:$Q,13,0),"")</f>
        <v/>
      </c>
      <c r="T327" s="21" t="str">
        <f>IFERROR(VLOOKUP($R327,F:$Q,12,0),"")</f>
        <v/>
      </c>
      <c r="U327" s="21" t="str">
        <f>IFERROR(VLOOKUP($R327,G:$Q,11,0),"")</f>
        <v/>
      </c>
      <c r="V327" s="21" t="str">
        <f>IFERROR(VLOOKUP($R327,H:$Q,10,0),"")</f>
        <v/>
      </c>
      <c r="W327" s="21" t="str">
        <f>IFERROR(VLOOKUP($R327,I:$Q,9,0),"")</f>
        <v/>
      </c>
      <c r="X327" s="21" t="str">
        <f>IFERROR(VLOOKUP($R327,J:$Q,8,0),"")</f>
        <v/>
      </c>
      <c r="Y327" s="21" t="str">
        <f>IFERROR(VLOOKUP($R327,K:$Q,7,0),"")</f>
        <v/>
      </c>
      <c r="Z327" s="21" t="str">
        <f>IFERROR(VLOOKUP($R327,L:$Q,6,0),"")</f>
        <v/>
      </c>
      <c r="AA327" s="21" t="str">
        <f>IFERROR(VLOOKUP($R327,M:$Q,5,0),"")</f>
        <v/>
      </c>
      <c r="AB327" s="21" t="str">
        <f>IFERROR(VLOOKUP($R327,N:$Q,4,0),"")</f>
        <v/>
      </c>
      <c r="AC327" s="21" t="str">
        <f>IFERROR(VLOOKUP($R327,O:$Q,3,0),"")</f>
        <v/>
      </c>
      <c r="AD327" s="21" t="str">
        <f>IFERROR(VLOOKUP($R327,P:$Q,2,0),"")</f>
        <v/>
      </c>
    </row>
    <row r="328" spans="1:30" x14ac:dyDescent="0.15">
      <c r="A328" s="9">
        <f>'AB Touchpoint System Workbook'!Z339</f>
        <v>0</v>
      </c>
      <c r="B328" s="21">
        <f t="shared" si="10"/>
        <v>1</v>
      </c>
      <c r="C328" s="12" t="str">
        <f>IF('AB Touchpoint System Workbook'!J339="A",VLOOKUP($B328,Reference!$A$93:B$104,2,0),IF('AB Touchpoint System Workbook'!J339="b",VLOOKUP($B328,Reference!$A$93:C$104,3,0),""))</f>
        <v/>
      </c>
      <c r="D328" s="12" t="str">
        <f>IF('AB Touchpoint System Workbook'!J339="A",Q328&amp;C328,IF('AB Touchpoint System Workbook'!J339="b",Q328&amp;C328,""))</f>
        <v/>
      </c>
      <c r="E328" s="12" t="b">
        <f>IF(ISNUMBER(SEARCH(S$1,$D328)),MAX(E$1:E327)+1)</f>
        <v>0</v>
      </c>
      <c r="F328" s="12" t="b">
        <f>IF(ISNUMBER(SEARCH(T$1,$D328)),MAX(F$1:F327)+1)</f>
        <v>0</v>
      </c>
      <c r="G328" s="12" t="b">
        <f>IF(ISNUMBER(SEARCH(U$1,$D328)),MAX(G$1:G327)+1)</f>
        <v>0</v>
      </c>
      <c r="H328" s="12" t="b">
        <f>IF(ISNUMBER(SEARCH(V$1,$D328)),MAX(H$1:H327)+1)</f>
        <v>0</v>
      </c>
      <c r="I328" s="12" t="b">
        <f>IF(ISNUMBER(SEARCH(W$1,$D328)),MAX(I$1:I327)+1)</f>
        <v>0</v>
      </c>
      <c r="J328" s="12" t="b">
        <f>IF(ISNUMBER(SEARCH(X$1,$D328)),MAX(J$1:J327)+1)</f>
        <v>0</v>
      </c>
      <c r="K328" s="12" t="b">
        <f>IF(ISNUMBER(SEARCH(Y$1,$D328)),MAX(K$1:K327)+1)</f>
        <v>0</v>
      </c>
      <c r="L328" s="12" t="b">
        <f>IF(ISNUMBER(SEARCH(Z$1,$D328)),MAX(L$1:L327)+1)</f>
        <v>0</v>
      </c>
      <c r="M328" s="12" t="b">
        <f>IF(ISNUMBER(SEARCH(AA$1,$D328)),MAX(M$1:M327)+1)</f>
        <v>0</v>
      </c>
      <c r="N328" s="12" t="b">
        <f>IF(ISNUMBER(SEARCH(AB$1,$D328)),MAX(N$1:N327)+1)</f>
        <v>0</v>
      </c>
      <c r="O328" s="12" t="b">
        <f>IF(ISNUMBER(SEARCH(AC$1,$D328)),MAX(O$1:O327)+1)</f>
        <v>0</v>
      </c>
      <c r="P328" s="12" t="b">
        <f>IF(ISNUMBER(SEARCH(AD$1,$D328)),MAX(P$1:P327)+1)</f>
        <v>0</v>
      </c>
      <c r="Q328" s="12">
        <f>'AB Touchpoint System Workbook'!K339</f>
        <v>0</v>
      </c>
      <c r="R328" s="13">
        <f t="shared" si="11"/>
        <v>327</v>
      </c>
      <c r="S328" s="21" t="str">
        <f>IFERROR(VLOOKUP($R328,E:$Q,13,0),"")</f>
        <v/>
      </c>
      <c r="T328" s="21" t="str">
        <f>IFERROR(VLOOKUP($R328,F:$Q,12,0),"")</f>
        <v/>
      </c>
      <c r="U328" s="21" t="str">
        <f>IFERROR(VLOOKUP($R328,G:$Q,11,0),"")</f>
        <v/>
      </c>
      <c r="V328" s="21" t="str">
        <f>IFERROR(VLOOKUP($R328,H:$Q,10,0),"")</f>
        <v/>
      </c>
      <c r="W328" s="21" t="str">
        <f>IFERROR(VLOOKUP($R328,I:$Q,9,0),"")</f>
        <v/>
      </c>
      <c r="X328" s="21" t="str">
        <f>IFERROR(VLOOKUP($R328,J:$Q,8,0),"")</f>
        <v/>
      </c>
      <c r="Y328" s="21" t="str">
        <f>IFERROR(VLOOKUP($R328,K:$Q,7,0),"")</f>
        <v/>
      </c>
      <c r="Z328" s="21" t="str">
        <f>IFERROR(VLOOKUP($R328,L:$Q,6,0),"")</f>
        <v/>
      </c>
      <c r="AA328" s="21" t="str">
        <f>IFERROR(VLOOKUP($R328,M:$Q,5,0),"")</f>
        <v/>
      </c>
      <c r="AB328" s="21" t="str">
        <f>IFERROR(VLOOKUP($R328,N:$Q,4,0),"")</f>
        <v/>
      </c>
      <c r="AC328" s="21" t="str">
        <f>IFERROR(VLOOKUP($R328,O:$Q,3,0),"")</f>
        <v/>
      </c>
      <c r="AD328" s="21" t="str">
        <f>IFERROR(VLOOKUP($R328,P:$Q,2,0),"")</f>
        <v/>
      </c>
    </row>
    <row r="329" spans="1:30" x14ac:dyDescent="0.15">
      <c r="A329" s="9">
        <f>'AB Touchpoint System Workbook'!Z340</f>
        <v>0</v>
      </c>
      <c r="B329" s="21">
        <f t="shared" si="10"/>
        <v>1</v>
      </c>
      <c r="C329" s="12" t="str">
        <f>IF('AB Touchpoint System Workbook'!J340="A",VLOOKUP($B329,Reference!$A$93:B$104,2,0),IF('AB Touchpoint System Workbook'!J340="b",VLOOKUP($B329,Reference!$A$93:C$104,3,0),""))</f>
        <v/>
      </c>
      <c r="D329" s="12" t="str">
        <f>IF('AB Touchpoint System Workbook'!J340="A",Q329&amp;C329,IF('AB Touchpoint System Workbook'!J340="b",Q329&amp;C329,""))</f>
        <v/>
      </c>
      <c r="E329" s="12" t="b">
        <f>IF(ISNUMBER(SEARCH(S$1,$D329)),MAX(E$1:E328)+1)</f>
        <v>0</v>
      </c>
      <c r="F329" s="12" t="b">
        <f>IF(ISNUMBER(SEARCH(T$1,$D329)),MAX(F$1:F328)+1)</f>
        <v>0</v>
      </c>
      <c r="G329" s="12" t="b">
        <f>IF(ISNUMBER(SEARCH(U$1,$D329)),MAX(G$1:G328)+1)</f>
        <v>0</v>
      </c>
      <c r="H329" s="12" t="b">
        <f>IF(ISNUMBER(SEARCH(V$1,$D329)),MAX(H$1:H328)+1)</f>
        <v>0</v>
      </c>
      <c r="I329" s="12" t="b">
        <f>IF(ISNUMBER(SEARCH(W$1,$D329)),MAX(I$1:I328)+1)</f>
        <v>0</v>
      </c>
      <c r="J329" s="12" t="b">
        <f>IF(ISNUMBER(SEARCH(X$1,$D329)),MAX(J$1:J328)+1)</f>
        <v>0</v>
      </c>
      <c r="K329" s="12" t="b">
        <f>IF(ISNUMBER(SEARCH(Y$1,$D329)),MAX(K$1:K328)+1)</f>
        <v>0</v>
      </c>
      <c r="L329" s="12" t="b">
        <f>IF(ISNUMBER(SEARCH(Z$1,$D329)),MAX(L$1:L328)+1)</f>
        <v>0</v>
      </c>
      <c r="M329" s="12" t="b">
        <f>IF(ISNUMBER(SEARCH(AA$1,$D329)),MAX(M$1:M328)+1)</f>
        <v>0</v>
      </c>
      <c r="N329" s="12" t="b">
        <f>IF(ISNUMBER(SEARCH(AB$1,$D329)),MAX(N$1:N328)+1)</f>
        <v>0</v>
      </c>
      <c r="O329" s="12" t="b">
        <f>IF(ISNUMBER(SEARCH(AC$1,$D329)),MAX(O$1:O328)+1)</f>
        <v>0</v>
      </c>
      <c r="P329" s="12" t="b">
        <f>IF(ISNUMBER(SEARCH(AD$1,$D329)),MAX(P$1:P328)+1)</f>
        <v>0</v>
      </c>
      <c r="Q329" s="12">
        <f>'AB Touchpoint System Workbook'!K340</f>
        <v>0</v>
      </c>
      <c r="R329" s="13">
        <f t="shared" si="11"/>
        <v>328</v>
      </c>
      <c r="S329" s="21" t="str">
        <f>IFERROR(VLOOKUP($R329,E:$Q,13,0),"")</f>
        <v/>
      </c>
      <c r="T329" s="21" t="str">
        <f>IFERROR(VLOOKUP($R329,F:$Q,12,0),"")</f>
        <v/>
      </c>
      <c r="U329" s="21" t="str">
        <f>IFERROR(VLOOKUP($R329,G:$Q,11,0),"")</f>
        <v/>
      </c>
      <c r="V329" s="21" t="str">
        <f>IFERROR(VLOOKUP($R329,H:$Q,10,0),"")</f>
        <v/>
      </c>
      <c r="W329" s="21" t="str">
        <f>IFERROR(VLOOKUP($R329,I:$Q,9,0),"")</f>
        <v/>
      </c>
      <c r="X329" s="21" t="str">
        <f>IFERROR(VLOOKUP($R329,J:$Q,8,0),"")</f>
        <v/>
      </c>
      <c r="Y329" s="21" t="str">
        <f>IFERROR(VLOOKUP($R329,K:$Q,7,0),"")</f>
        <v/>
      </c>
      <c r="Z329" s="21" t="str">
        <f>IFERROR(VLOOKUP($R329,L:$Q,6,0),"")</f>
        <v/>
      </c>
      <c r="AA329" s="21" t="str">
        <f>IFERROR(VLOOKUP($R329,M:$Q,5,0),"")</f>
        <v/>
      </c>
      <c r="AB329" s="21" t="str">
        <f>IFERROR(VLOOKUP($R329,N:$Q,4,0),"")</f>
        <v/>
      </c>
      <c r="AC329" s="21" t="str">
        <f>IFERROR(VLOOKUP($R329,O:$Q,3,0),"")</f>
        <v/>
      </c>
      <c r="AD329" s="21" t="str">
        <f>IFERROR(VLOOKUP($R329,P:$Q,2,0),"")</f>
        <v/>
      </c>
    </row>
    <row r="330" spans="1:30" x14ac:dyDescent="0.15">
      <c r="A330" s="9">
        <f>'AB Touchpoint System Workbook'!Z341</f>
        <v>0</v>
      </c>
      <c r="B330" s="21">
        <f t="shared" si="10"/>
        <v>1</v>
      </c>
      <c r="C330" s="12" t="str">
        <f>IF('AB Touchpoint System Workbook'!J341="A",VLOOKUP($B330,Reference!$A$93:B$104,2,0),IF('AB Touchpoint System Workbook'!J341="b",VLOOKUP($B330,Reference!$A$93:C$104,3,0),""))</f>
        <v/>
      </c>
      <c r="D330" s="12" t="str">
        <f>IF('AB Touchpoint System Workbook'!J341="A",Q330&amp;C330,IF('AB Touchpoint System Workbook'!J341="b",Q330&amp;C330,""))</f>
        <v/>
      </c>
      <c r="E330" s="12" t="b">
        <f>IF(ISNUMBER(SEARCH(S$1,$D330)),MAX(E$1:E329)+1)</f>
        <v>0</v>
      </c>
      <c r="F330" s="12" t="b">
        <f>IF(ISNUMBER(SEARCH(T$1,$D330)),MAX(F$1:F329)+1)</f>
        <v>0</v>
      </c>
      <c r="G330" s="12" t="b">
        <f>IF(ISNUMBER(SEARCH(U$1,$D330)),MAX(G$1:G329)+1)</f>
        <v>0</v>
      </c>
      <c r="H330" s="12" t="b">
        <f>IF(ISNUMBER(SEARCH(V$1,$D330)),MAX(H$1:H329)+1)</f>
        <v>0</v>
      </c>
      <c r="I330" s="12" t="b">
        <f>IF(ISNUMBER(SEARCH(W$1,$D330)),MAX(I$1:I329)+1)</f>
        <v>0</v>
      </c>
      <c r="J330" s="12" t="b">
        <f>IF(ISNUMBER(SEARCH(X$1,$D330)),MAX(J$1:J329)+1)</f>
        <v>0</v>
      </c>
      <c r="K330" s="12" t="b">
        <f>IF(ISNUMBER(SEARCH(Y$1,$D330)),MAX(K$1:K329)+1)</f>
        <v>0</v>
      </c>
      <c r="L330" s="12" t="b">
        <f>IF(ISNUMBER(SEARCH(Z$1,$D330)),MAX(L$1:L329)+1)</f>
        <v>0</v>
      </c>
      <c r="M330" s="12" t="b">
        <f>IF(ISNUMBER(SEARCH(AA$1,$D330)),MAX(M$1:M329)+1)</f>
        <v>0</v>
      </c>
      <c r="N330" s="12" t="b">
        <f>IF(ISNUMBER(SEARCH(AB$1,$D330)),MAX(N$1:N329)+1)</f>
        <v>0</v>
      </c>
      <c r="O330" s="12" t="b">
        <f>IF(ISNUMBER(SEARCH(AC$1,$D330)),MAX(O$1:O329)+1)</f>
        <v>0</v>
      </c>
      <c r="P330" s="12" t="b">
        <f>IF(ISNUMBER(SEARCH(AD$1,$D330)),MAX(P$1:P329)+1)</f>
        <v>0</v>
      </c>
      <c r="Q330" s="12">
        <f>'AB Touchpoint System Workbook'!K341</f>
        <v>0</v>
      </c>
      <c r="R330" s="13">
        <f t="shared" si="11"/>
        <v>329</v>
      </c>
      <c r="S330" s="21" t="str">
        <f>IFERROR(VLOOKUP($R330,E:$Q,13,0),"")</f>
        <v/>
      </c>
      <c r="T330" s="21" t="str">
        <f>IFERROR(VLOOKUP($R330,F:$Q,12,0),"")</f>
        <v/>
      </c>
      <c r="U330" s="21" t="str">
        <f>IFERROR(VLOOKUP($R330,G:$Q,11,0),"")</f>
        <v/>
      </c>
      <c r="V330" s="21" t="str">
        <f>IFERROR(VLOOKUP($R330,H:$Q,10,0),"")</f>
        <v/>
      </c>
      <c r="W330" s="21" t="str">
        <f>IFERROR(VLOOKUP($R330,I:$Q,9,0),"")</f>
        <v/>
      </c>
      <c r="X330" s="21" t="str">
        <f>IFERROR(VLOOKUP($R330,J:$Q,8,0),"")</f>
        <v/>
      </c>
      <c r="Y330" s="21" t="str">
        <f>IFERROR(VLOOKUP($R330,K:$Q,7,0),"")</f>
        <v/>
      </c>
      <c r="Z330" s="21" t="str">
        <f>IFERROR(VLOOKUP($R330,L:$Q,6,0),"")</f>
        <v/>
      </c>
      <c r="AA330" s="21" t="str">
        <f>IFERROR(VLOOKUP($R330,M:$Q,5,0),"")</f>
        <v/>
      </c>
      <c r="AB330" s="21" t="str">
        <f>IFERROR(VLOOKUP($R330,N:$Q,4,0),"")</f>
        <v/>
      </c>
      <c r="AC330" s="21" t="str">
        <f>IFERROR(VLOOKUP($R330,O:$Q,3,0),"")</f>
        <v/>
      </c>
      <c r="AD330" s="21" t="str">
        <f>IFERROR(VLOOKUP($R330,P:$Q,2,0),"")</f>
        <v/>
      </c>
    </row>
    <row r="331" spans="1:30" x14ac:dyDescent="0.15">
      <c r="A331" s="9">
        <f>'AB Touchpoint System Workbook'!Z342</f>
        <v>0</v>
      </c>
      <c r="B331" s="21">
        <f t="shared" si="10"/>
        <v>1</v>
      </c>
      <c r="C331" s="12" t="str">
        <f>IF('AB Touchpoint System Workbook'!J342="A",VLOOKUP($B331,Reference!$A$93:B$104,2,0),IF('AB Touchpoint System Workbook'!J342="b",VLOOKUP($B331,Reference!$A$93:C$104,3,0),""))</f>
        <v/>
      </c>
      <c r="D331" s="12" t="str">
        <f>IF('AB Touchpoint System Workbook'!J342="A",Q331&amp;C331,IF('AB Touchpoint System Workbook'!J342="b",Q331&amp;C331,""))</f>
        <v/>
      </c>
      <c r="E331" s="12" t="b">
        <f>IF(ISNUMBER(SEARCH(S$1,$D331)),MAX(E$1:E330)+1)</f>
        <v>0</v>
      </c>
      <c r="F331" s="12" t="b">
        <f>IF(ISNUMBER(SEARCH(T$1,$D331)),MAX(F$1:F330)+1)</f>
        <v>0</v>
      </c>
      <c r="G331" s="12" t="b">
        <f>IF(ISNUMBER(SEARCH(U$1,$D331)),MAX(G$1:G330)+1)</f>
        <v>0</v>
      </c>
      <c r="H331" s="12" t="b">
        <f>IF(ISNUMBER(SEARCH(V$1,$D331)),MAX(H$1:H330)+1)</f>
        <v>0</v>
      </c>
      <c r="I331" s="12" t="b">
        <f>IF(ISNUMBER(SEARCH(W$1,$D331)),MAX(I$1:I330)+1)</f>
        <v>0</v>
      </c>
      <c r="J331" s="12" t="b">
        <f>IF(ISNUMBER(SEARCH(X$1,$D331)),MAX(J$1:J330)+1)</f>
        <v>0</v>
      </c>
      <c r="K331" s="12" t="b">
        <f>IF(ISNUMBER(SEARCH(Y$1,$D331)),MAX(K$1:K330)+1)</f>
        <v>0</v>
      </c>
      <c r="L331" s="12" t="b">
        <f>IF(ISNUMBER(SEARCH(Z$1,$D331)),MAX(L$1:L330)+1)</f>
        <v>0</v>
      </c>
      <c r="M331" s="12" t="b">
        <f>IF(ISNUMBER(SEARCH(AA$1,$D331)),MAX(M$1:M330)+1)</f>
        <v>0</v>
      </c>
      <c r="N331" s="12" t="b">
        <f>IF(ISNUMBER(SEARCH(AB$1,$D331)),MAX(N$1:N330)+1)</f>
        <v>0</v>
      </c>
      <c r="O331" s="12" t="b">
        <f>IF(ISNUMBER(SEARCH(AC$1,$D331)),MAX(O$1:O330)+1)</f>
        <v>0</v>
      </c>
      <c r="P331" s="12" t="b">
        <f>IF(ISNUMBER(SEARCH(AD$1,$D331)),MAX(P$1:P330)+1)</f>
        <v>0</v>
      </c>
      <c r="Q331" s="12">
        <f>'AB Touchpoint System Workbook'!K342</f>
        <v>0</v>
      </c>
      <c r="R331" s="13">
        <f t="shared" si="11"/>
        <v>330</v>
      </c>
      <c r="S331" s="21" t="str">
        <f>IFERROR(VLOOKUP($R331,E:$Q,13,0),"")</f>
        <v/>
      </c>
      <c r="T331" s="21" t="str">
        <f>IFERROR(VLOOKUP($R331,F:$Q,12,0),"")</f>
        <v/>
      </c>
      <c r="U331" s="21" t="str">
        <f>IFERROR(VLOOKUP($R331,G:$Q,11,0),"")</f>
        <v/>
      </c>
      <c r="V331" s="21" t="str">
        <f>IFERROR(VLOOKUP($R331,H:$Q,10,0),"")</f>
        <v/>
      </c>
      <c r="W331" s="21" t="str">
        <f>IFERROR(VLOOKUP($R331,I:$Q,9,0),"")</f>
        <v/>
      </c>
      <c r="X331" s="21" t="str">
        <f>IFERROR(VLOOKUP($R331,J:$Q,8,0),"")</f>
        <v/>
      </c>
      <c r="Y331" s="21" t="str">
        <f>IFERROR(VLOOKUP($R331,K:$Q,7,0),"")</f>
        <v/>
      </c>
      <c r="Z331" s="21" t="str">
        <f>IFERROR(VLOOKUP($R331,L:$Q,6,0),"")</f>
        <v/>
      </c>
      <c r="AA331" s="21" t="str">
        <f>IFERROR(VLOOKUP($R331,M:$Q,5,0),"")</f>
        <v/>
      </c>
      <c r="AB331" s="21" t="str">
        <f>IFERROR(VLOOKUP($R331,N:$Q,4,0),"")</f>
        <v/>
      </c>
      <c r="AC331" s="21" t="str">
        <f>IFERROR(VLOOKUP($R331,O:$Q,3,0),"")</f>
        <v/>
      </c>
      <c r="AD331" s="21" t="str">
        <f>IFERROR(VLOOKUP($R331,P:$Q,2,0),"")</f>
        <v/>
      </c>
    </row>
    <row r="332" spans="1:30" x14ac:dyDescent="0.15">
      <c r="A332" s="9">
        <f>'AB Touchpoint System Workbook'!Z343</f>
        <v>0</v>
      </c>
      <c r="B332" s="21">
        <f t="shared" si="10"/>
        <v>1</v>
      </c>
      <c r="C332" s="12" t="str">
        <f>IF('AB Touchpoint System Workbook'!J343="A",VLOOKUP($B332,Reference!$A$93:B$104,2,0),IF('AB Touchpoint System Workbook'!J343="b",VLOOKUP($B332,Reference!$A$93:C$104,3,0),""))</f>
        <v/>
      </c>
      <c r="D332" s="12" t="str">
        <f>IF('AB Touchpoint System Workbook'!J343="A",Q332&amp;C332,IF('AB Touchpoint System Workbook'!J343="b",Q332&amp;C332,""))</f>
        <v/>
      </c>
      <c r="E332" s="12" t="b">
        <f>IF(ISNUMBER(SEARCH(S$1,$D332)),MAX(E$1:E331)+1)</f>
        <v>0</v>
      </c>
      <c r="F332" s="12" t="b">
        <f>IF(ISNUMBER(SEARCH(T$1,$D332)),MAX(F$1:F331)+1)</f>
        <v>0</v>
      </c>
      <c r="G332" s="12" t="b">
        <f>IF(ISNUMBER(SEARCH(U$1,$D332)),MAX(G$1:G331)+1)</f>
        <v>0</v>
      </c>
      <c r="H332" s="12" t="b">
        <f>IF(ISNUMBER(SEARCH(V$1,$D332)),MAX(H$1:H331)+1)</f>
        <v>0</v>
      </c>
      <c r="I332" s="12" t="b">
        <f>IF(ISNUMBER(SEARCH(W$1,$D332)),MAX(I$1:I331)+1)</f>
        <v>0</v>
      </c>
      <c r="J332" s="12" t="b">
        <f>IF(ISNUMBER(SEARCH(X$1,$D332)),MAX(J$1:J331)+1)</f>
        <v>0</v>
      </c>
      <c r="K332" s="12" t="b">
        <f>IF(ISNUMBER(SEARCH(Y$1,$D332)),MAX(K$1:K331)+1)</f>
        <v>0</v>
      </c>
      <c r="L332" s="12" t="b">
        <f>IF(ISNUMBER(SEARCH(Z$1,$D332)),MAX(L$1:L331)+1)</f>
        <v>0</v>
      </c>
      <c r="M332" s="12" t="b">
        <f>IF(ISNUMBER(SEARCH(AA$1,$D332)),MAX(M$1:M331)+1)</f>
        <v>0</v>
      </c>
      <c r="N332" s="12" t="b">
        <f>IF(ISNUMBER(SEARCH(AB$1,$D332)),MAX(N$1:N331)+1)</f>
        <v>0</v>
      </c>
      <c r="O332" s="12" t="b">
        <f>IF(ISNUMBER(SEARCH(AC$1,$D332)),MAX(O$1:O331)+1)</f>
        <v>0</v>
      </c>
      <c r="P332" s="12" t="b">
        <f>IF(ISNUMBER(SEARCH(AD$1,$D332)),MAX(P$1:P331)+1)</f>
        <v>0</v>
      </c>
      <c r="Q332" s="12">
        <f>'AB Touchpoint System Workbook'!K343</f>
        <v>0</v>
      </c>
      <c r="R332" s="13">
        <f t="shared" si="11"/>
        <v>331</v>
      </c>
      <c r="S332" s="21" t="str">
        <f>IFERROR(VLOOKUP($R332,E:$Q,13,0),"")</f>
        <v/>
      </c>
      <c r="T332" s="21" t="str">
        <f>IFERROR(VLOOKUP($R332,F:$Q,12,0),"")</f>
        <v/>
      </c>
      <c r="U332" s="21" t="str">
        <f>IFERROR(VLOOKUP($R332,G:$Q,11,0),"")</f>
        <v/>
      </c>
      <c r="V332" s="21" t="str">
        <f>IFERROR(VLOOKUP($R332,H:$Q,10,0),"")</f>
        <v/>
      </c>
      <c r="W332" s="21" t="str">
        <f>IFERROR(VLOOKUP($R332,I:$Q,9,0),"")</f>
        <v/>
      </c>
      <c r="X332" s="21" t="str">
        <f>IFERROR(VLOOKUP($R332,J:$Q,8,0),"")</f>
        <v/>
      </c>
      <c r="Y332" s="21" t="str">
        <f>IFERROR(VLOOKUP($R332,K:$Q,7,0),"")</f>
        <v/>
      </c>
      <c r="Z332" s="21" t="str">
        <f>IFERROR(VLOOKUP($R332,L:$Q,6,0),"")</f>
        <v/>
      </c>
      <c r="AA332" s="21" t="str">
        <f>IFERROR(VLOOKUP($R332,M:$Q,5,0),"")</f>
        <v/>
      </c>
      <c r="AB332" s="21" t="str">
        <f>IFERROR(VLOOKUP($R332,N:$Q,4,0),"")</f>
        <v/>
      </c>
      <c r="AC332" s="21" t="str">
        <f>IFERROR(VLOOKUP($R332,O:$Q,3,0),"")</f>
        <v/>
      </c>
      <c r="AD332" s="21" t="str">
        <f>IFERROR(VLOOKUP($R332,P:$Q,2,0),"")</f>
        <v/>
      </c>
    </row>
    <row r="333" spans="1:30" x14ac:dyDescent="0.15">
      <c r="A333" s="9">
        <f>'AB Touchpoint System Workbook'!Z344</f>
        <v>0</v>
      </c>
      <c r="B333" s="21">
        <f t="shared" si="10"/>
        <v>1</v>
      </c>
      <c r="C333" s="12" t="str">
        <f>IF('AB Touchpoint System Workbook'!J344="A",VLOOKUP($B333,Reference!$A$93:B$104,2,0),IF('AB Touchpoint System Workbook'!J344="b",VLOOKUP($B333,Reference!$A$93:C$104,3,0),""))</f>
        <v/>
      </c>
      <c r="D333" s="12" t="str">
        <f>IF('AB Touchpoint System Workbook'!J344="A",Q333&amp;C333,IF('AB Touchpoint System Workbook'!J344="b",Q333&amp;C333,""))</f>
        <v/>
      </c>
      <c r="E333" s="12" t="b">
        <f>IF(ISNUMBER(SEARCH(S$1,$D333)),MAX(E$1:E332)+1)</f>
        <v>0</v>
      </c>
      <c r="F333" s="12" t="b">
        <f>IF(ISNUMBER(SEARCH(T$1,$D333)),MAX(F$1:F332)+1)</f>
        <v>0</v>
      </c>
      <c r="G333" s="12" t="b">
        <f>IF(ISNUMBER(SEARCH(U$1,$D333)),MAX(G$1:G332)+1)</f>
        <v>0</v>
      </c>
      <c r="H333" s="12" t="b">
        <f>IF(ISNUMBER(SEARCH(V$1,$D333)),MAX(H$1:H332)+1)</f>
        <v>0</v>
      </c>
      <c r="I333" s="12" t="b">
        <f>IF(ISNUMBER(SEARCH(W$1,$D333)),MAX(I$1:I332)+1)</f>
        <v>0</v>
      </c>
      <c r="J333" s="12" t="b">
        <f>IF(ISNUMBER(SEARCH(X$1,$D333)),MAX(J$1:J332)+1)</f>
        <v>0</v>
      </c>
      <c r="K333" s="12" t="b">
        <f>IF(ISNUMBER(SEARCH(Y$1,$D333)),MAX(K$1:K332)+1)</f>
        <v>0</v>
      </c>
      <c r="L333" s="12" t="b">
        <f>IF(ISNUMBER(SEARCH(Z$1,$D333)),MAX(L$1:L332)+1)</f>
        <v>0</v>
      </c>
      <c r="M333" s="12" t="b">
        <f>IF(ISNUMBER(SEARCH(AA$1,$D333)),MAX(M$1:M332)+1)</f>
        <v>0</v>
      </c>
      <c r="N333" s="12" t="b">
        <f>IF(ISNUMBER(SEARCH(AB$1,$D333)),MAX(N$1:N332)+1)</f>
        <v>0</v>
      </c>
      <c r="O333" s="12" t="b">
        <f>IF(ISNUMBER(SEARCH(AC$1,$D333)),MAX(O$1:O332)+1)</f>
        <v>0</v>
      </c>
      <c r="P333" s="12" t="b">
        <f>IF(ISNUMBER(SEARCH(AD$1,$D333)),MAX(P$1:P332)+1)</f>
        <v>0</v>
      </c>
      <c r="Q333" s="12">
        <f>'AB Touchpoint System Workbook'!K344</f>
        <v>0</v>
      </c>
      <c r="R333" s="13">
        <f t="shared" si="11"/>
        <v>332</v>
      </c>
      <c r="S333" s="21" t="str">
        <f>IFERROR(VLOOKUP($R333,E:$Q,13,0),"")</f>
        <v/>
      </c>
      <c r="T333" s="21" t="str">
        <f>IFERROR(VLOOKUP($R333,F:$Q,12,0),"")</f>
        <v/>
      </c>
      <c r="U333" s="21" t="str">
        <f>IFERROR(VLOOKUP($R333,G:$Q,11,0),"")</f>
        <v/>
      </c>
      <c r="V333" s="21" t="str">
        <f>IFERROR(VLOOKUP($R333,H:$Q,10,0),"")</f>
        <v/>
      </c>
      <c r="W333" s="21" t="str">
        <f>IFERROR(VLOOKUP($R333,I:$Q,9,0),"")</f>
        <v/>
      </c>
      <c r="X333" s="21" t="str">
        <f>IFERROR(VLOOKUP($R333,J:$Q,8,0),"")</f>
        <v/>
      </c>
      <c r="Y333" s="21" t="str">
        <f>IFERROR(VLOOKUP($R333,K:$Q,7,0),"")</f>
        <v/>
      </c>
      <c r="Z333" s="21" t="str">
        <f>IFERROR(VLOOKUP($R333,L:$Q,6,0),"")</f>
        <v/>
      </c>
      <c r="AA333" s="21" t="str">
        <f>IFERROR(VLOOKUP($R333,M:$Q,5,0),"")</f>
        <v/>
      </c>
      <c r="AB333" s="21" t="str">
        <f>IFERROR(VLOOKUP($R333,N:$Q,4,0),"")</f>
        <v/>
      </c>
      <c r="AC333" s="21" t="str">
        <f>IFERROR(VLOOKUP($R333,O:$Q,3,0),"")</f>
        <v/>
      </c>
      <c r="AD333" s="21" t="str">
        <f>IFERROR(VLOOKUP($R333,P:$Q,2,0),"")</f>
        <v/>
      </c>
    </row>
    <row r="334" spans="1:30" x14ac:dyDescent="0.15">
      <c r="A334" s="9">
        <f>'AB Touchpoint System Workbook'!Z345</f>
        <v>0</v>
      </c>
      <c r="B334" s="21">
        <f t="shared" si="10"/>
        <v>1</v>
      </c>
      <c r="C334" s="12" t="str">
        <f>IF('AB Touchpoint System Workbook'!J345="A",VLOOKUP($B334,Reference!$A$93:B$104,2,0),IF('AB Touchpoint System Workbook'!J345="b",VLOOKUP($B334,Reference!$A$93:C$104,3,0),""))</f>
        <v/>
      </c>
      <c r="D334" s="12" t="str">
        <f>IF('AB Touchpoint System Workbook'!J345="A",Q334&amp;C334,IF('AB Touchpoint System Workbook'!J345="b",Q334&amp;C334,""))</f>
        <v/>
      </c>
      <c r="E334" s="12" t="b">
        <f>IF(ISNUMBER(SEARCH(S$1,$D334)),MAX(E$1:E333)+1)</f>
        <v>0</v>
      </c>
      <c r="F334" s="12" t="b">
        <f>IF(ISNUMBER(SEARCH(T$1,$D334)),MAX(F$1:F333)+1)</f>
        <v>0</v>
      </c>
      <c r="G334" s="12" t="b">
        <f>IF(ISNUMBER(SEARCH(U$1,$D334)),MAX(G$1:G333)+1)</f>
        <v>0</v>
      </c>
      <c r="H334" s="12" t="b">
        <f>IF(ISNUMBER(SEARCH(V$1,$D334)),MAX(H$1:H333)+1)</f>
        <v>0</v>
      </c>
      <c r="I334" s="12" t="b">
        <f>IF(ISNUMBER(SEARCH(W$1,$D334)),MAX(I$1:I333)+1)</f>
        <v>0</v>
      </c>
      <c r="J334" s="12" t="b">
        <f>IF(ISNUMBER(SEARCH(X$1,$D334)),MAX(J$1:J333)+1)</f>
        <v>0</v>
      </c>
      <c r="K334" s="12" t="b">
        <f>IF(ISNUMBER(SEARCH(Y$1,$D334)),MAX(K$1:K333)+1)</f>
        <v>0</v>
      </c>
      <c r="L334" s="12" t="b">
        <f>IF(ISNUMBER(SEARCH(Z$1,$D334)),MAX(L$1:L333)+1)</f>
        <v>0</v>
      </c>
      <c r="M334" s="12" t="b">
        <f>IF(ISNUMBER(SEARCH(AA$1,$D334)),MAX(M$1:M333)+1)</f>
        <v>0</v>
      </c>
      <c r="N334" s="12" t="b">
        <f>IF(ISNUMBER(SEARCH(AB$1,$D334)),MAX(N$1:N333)+1)</f>
        <v>0</v>
      </c>
      <c r="O334" s="12" t="b">
        <f>IF(ISNUMBER(SEARCH(AC$1,$D334)),MAX(O$1:O333)+1)</f>
        <v>0</v>
      </c>
      <c r="P334" s="12" t="b">
        <f>IF(ISNUMBER(SEARCH(AD$1,$D334)),MAX(P$1:P333)+1)</f>
        <v>0</v>
      </c>
      <c r="Q334" s="12">
        <f>'AB Touchpoint System Workbook'!K345</f>
        <v>0</v>
      </c>
      <c r="R334" s="13">
        <f t="shared" si="11"/>
        <v>333</v>
      </c>
      <c r="S334" s="21" t="str">
        <f>IFERROR(VLOOKUP($R334,E:$Q,13,0),"")</f>
        <v/>
      </c>
      <c r="T334" s="21" t="str">
        <f>IFERROR(VLOOKUP($R334,F:$Q,12,0),"")</f>
        <v/>
      </c>
      <c r="U334" s="21" t="str">
        <f>IFERROR(VLOOKUP($R334,G:$Q,11,0),"")</f>
        <v/>
      </c>
      <c r="V334" s="21" t="str">
        <f>IFERROR(VLOOKUP($R334,H:$Q,10,0),"")</f>
        <v/>
      </c>
      <c r="W334" s="21" t="str">
        <f>IFERROR(VLOOKUP($R334,I:$Q,9,0),"")</f>
        <v/>
      </c>
      <c r="X334" s="21" t="str">
        <f>IFERROR(VLOOKUP($R334,J:$Q,8,0),"")</f>
        <v/>
      </c>
      <c r="Y334" s="21" t="str">
        <f>IFERROR(VLOOKUP($R334,K:$Q,7,0),"")</f>
        <v/>
      </c>
      <c r="Z334" s="21" t="str">
        <f>IFERROR(VLOOKUP($R334,L:$Q,6,0),"")</f>
        <v/>
      </c>
      <c r="AA334" s="21" t="str">
        <f>IFERROR(VLOOKUP($R334,M:$Q,5,0),"")</f>
        <v/>
      </c>
      <c r="AB334" s="21" t="str">
        <f>IFERROR(VLOOKUP($R334,N:$Q,4,0),"")</f>
        <v/>
      </c>
      <c r="AC334" s="21" t="str">
        <f>IFERROR(VLOOKUP($R334,O:$Q,3,0),"")</f>
        <v/>
      </c>
      <c r="AD334" s="21" t="str">
        <f>IFERROR(VLOOKUP($R334,P:$Q,2,0),"")</f>
        <v/>
      </c>
    </row>
    <row r="335" spans="1:30" x14ac:dyDescent="0.15">
      <c r="A335" s="9">
        <f>'AB Touchpoint System Workbook'!Z346</f>
        <v>0</v>
      </c>
      <c r="B335" s="21">
        <f t="shared" si="10"/>
        <v>1</v>
      </c>
      <c r="C335" s="12" t="str">
        <f>IF('AB Touchpoint System Workbook'!J346="A",VLOOKUP($B335,Reference!$A$93:B$104,2,0),IF('AB Touchpoint System Workbook'!J346="b",VLOOKUP($B335,Reference!$A$93:C$104,3,0),""))</f>
        <v/>
      </c>
      <c r="D335" s="12" t="str">
        <f>IF('AB Touchpoint System Workbook'!J346="A",Q335&amp;C335,IF('AB Touchpoint System Workbook'!J346="b",Q335&amp;C335,""))</f>
        <v/>
      </c>
      <c r="E335" s="12" t="b">
        <f>IF(ISNUMBER(SEARCH(S$1,$D335)),MAX(E$1:E334)+1)</f>
        <v>0</v>
      </c>
      <c r="F335" s="12" t="b">
        <f>IF(ISNUMBER(SEARCH(T$1,$D335)),MAX(F$1:F334)+1)</f>
        <v>0</v>
      </c>
      <c r="G335" s="12" t="b">
        <f>IF(ISNUMBER(SEARCH(U$1,$D335)),MAX(G$1:G334)+1)</f>
        <v>0</v>
      </c>
      <c r="H335" s="12" t="b">
        <f>IF(ISNUMBER(SEARCH(V$1,$D335)),MAX(H$1:H334)+1)</f>
        <v>0</v>
      </c>
      <c r="I335" s="12" t="b">
        <f>IF(ISNUMBER(SEARCH(W$1,$D335)),MAX(I$1:I334)+1)</f>
        <v>0</v>
      </c>
      <c r="J335" s="12" t="b">
        <f>IF(ISNUMBER(SEARCH(X$1,$D335)),MAX(J$1:J334)+1)</f>
        <v>0</v>
      </c>
      <c r="K335" s="12" t="b">
        <f>IF(ISNUMBER(SEARCH(Y$1,$D335)),MAX(K$1:K334)+1)</f>
        <v>0</v>
      </c>
      <c r="L335" s="12" t="b">
        <f>IF(ISNUMBER(SEARCH(Z$1,$D335)),MAX(L$1:L334)+1)</f>
        <v>0</v>
      </c>
      <c r="M335" s="12" t="b">
        <f>IF(ISNUMBER(SEARCH(AA$1,$D335)),MAX(M$1:M334)+1)</f>
        <v>0</v>
      </c>
      <c r="N335" s="12" t="b">
        <f>IF(ISNUMBER(SEARCH(AB$1,$D335)),MAX(N$1:N334)+1)</f>
        <v>0</v>
      </c>
      <c r="O335" s="12" t="b">
        <f>IF(ISNUMBER(SEARCH(AC$1,$D335)),MAX(O$1:O334)+1)</f>
        <v>0</v>
      </c>
      <c r="P335" s="12" t="b">
        <f>IF(ISNUMBER(SEARCH(AD$1,$D335)),MAX(P$1:P334)+1)</f>
        <v>0</v>
      </c>
      <c r="Q335" s="12">
        <f>'AB Touchpoint System Workbook'!K346</f>
        <v>0</v>
      </c>
      <c r="R335" s="13">
        <f t="shared" si="11"/>
        <v>334</v>
      </c>
      <c r="S335" s="21" t="str">
        <f>IFERROR(VLOOKUP($R335,E:$Q,13,0),"")</f>
        <v/>
      </c>
      <c r="T335" s="21" t="str">
        <f>IFERROR(VLOOKUP($R335,F:$Q,12,0),"")</f>
        <v/>
      </c>
      <c r="U335" s="21" t="str">
        <f>IFERROR(VLOOKUP($R335,G:$Q,11,0),"")</f>
        <v/>
      </c>
      <c r="V335" s="21" t="str">
        <f>IFERROR(VLOOKUP($R335,H:$Q,10,0),"")</f>
        <v/>
      </c>
      <c r="W335" s="21" t="str">
        <f>IFERROR(VLOOKUP($R335,I:$Q,9,0),"")</f>
        <v/>
      </c>
      <c r="X335" s="21" t="str">
        <f>IFERROR(VLOOKUP($R335,J:$Q,8,0),"")</f>
        <v/>
      </c>
      <c r="Y335" s="21" t="str">
        <f>IFERROR(VLOOKUP($R335,K:$Q,7,0),"")</f>
        <v/>
      </c>
      <c r="Z335" s="21" t="str">
        <f>IFERROR(VLOOKUP($R335,L:$Q,6,0),"")</f>
        <v/>
      </c>
      <c r="AA335" s="21" t="str">
        <f>IFERROR(VLOOKUP($R335,M:$Q,5,0),"")</f>
        <v/>
      </c>
      <c r="AB335" s="21" t="str">
        <f>IFERROR(VLOOKUP($R335,N:$Q,4,0),"")</f>
        <v/>
      </c>
      <c r="AC335" s="21" t="str">
        <f>IFERROR(VLOOKUP($R335,O:$Q,3,0),"")</f>
        <v/>
      </c>
      <c r="AD335" s="21" t="str">
        <f>IFERROR(VLOOKUP($R335,P:$Q,2,0),"")</f>
        <v/>
      </c>
    </row>
    <row r="336" spans="1:30" x14ac:dyDescent="0.15">
      <c r="A336" s="9">
        <f>'AB Touchpoint System Workbook'!Z347</f>
        <v>0</v>
      </c>
      <c r="B336" s="21">
        <f t="shared" si="10"/>
        <v>1</v>
      </c>
      <c r="C336" s="12" t="str">
        <f>IF('AB Touchpoint System Workbook'!J347="A",VLOOKUP($B336,Reference!$A$93:B$104,2,0),IF('AB Touchpoint System Workbook'!J347="b",VLOOKUP($B336,Reference!$A$93:C$104,3,0),""))</f>
        <v/>
      </c>
      <c r="D336" s="12" t="str">
        <f>IF('AB Touchpoint System Workbook'!J347="A",Q336&amp;C336,IF('AB Touchpoint System Workbook'!J347="b",Q336&amp;C336,""))</f>
        <v/>
      </c>
      <c r="E336" s="12" t="b">
        <f>IF(ISNUMBER(SEARCH(S$1,$D336)),MAX(E$1:E335)+1)</f>
        <v>0</v>
      </c>
      <c r="F336" s="12" t="b">
        <f>IF(ISNUMBER(SEARCH(T$1,$D336)),MAX(F$1:F335)+1)</f>
        <v>0</v>
      </c>
      <c r="G336" s="12" t="b">
        <f>IF(ISNUMBER(SEARCH(U$1,$D336)),MAX(G$1:G335)+1)</f>
        <v>0</v>
      </c>
      <c r="H336" s="12" t="b">
        <f>IF(ISNUMBER(SEARCH(V$1,$D336)),MAX(H$1:H335)+1)</f>
        <v>0</v>
      </c>
      <c r="I336" s="12" t="b">
        <f>IF(ISNUMBER(SEARCH(W$1,$D336)),MAX(I$1:I335)+1)</f>
        <v>0</v>
      </c>
      <c r="J336" s="12" t="b">
        <f>IF(ISNUMBER(SEARCH(X$1,$D336)),MAX(J$1:J335)+1)</f>
        <v>0</v>
      </c>
      <c r="K336" s="12" t="b">
        <f>IF(ISNUMBER(SEARCH(Y$1,$D336)),MAX(K$1:K335)+1)</f>
        <v>0</v>
      </c>
      <c r="L336" s="12" t="b">
        <f>IF(ISNUMBER(SEARCH(Z$1,$D336)),MAX(L$1:L335)+1)</f>
        <v>0</v>
      </c>
      <c r="M336" s="12" t="b">
        <f>IF(ISNUMBER(SEARCH(AA$1,$D336)),MAX(M$1:M335)+1)</f>
        <v>0</v>
      </c>
      <c r="N336" s="12" t="b">
        <f>IF(ISNUMBER(SEARCH(AB$1,$D336)),MAX(N$1:N335)+1)</f>
        <v>0</v>
      </c>
      <c r="O336" s="12" t="b">
        <f>IF(ISNUMBER(SEARCH(AC$1,$D336)),MAX(O$1:O335)+1)</f>
        <v>0</v>
      </c>
      <c r="P336" s="12" t="b">
        <f>IF(ISNUMBER(SEARCH(AD$1,$D336)),MAX(P$1:P335)+1)</f>
        <v>0</v>
      </c>
      <c r="Q336" s="12">
        <f>'AB Touchpoint System Workbook'!K347</f>
        <v>0</v>
      </c>
      <c r="R336" s="13">
        <f t="shared" si="11"/>
        <v>335</v>
      </c>
      <c r="S336" s="21" t="str">
        <f>IFERROR(VLOOKUP($R336,E:$Q,13,0),"")</f>
        <v/>
      </c>
      <c r="T336" s="21" t="str">
        <f>IFERROR(VLOOKUP($R336,F:$Q,12,0),"")</f>
        <v/>
      </c>
      <c r="U336" s="21" t="str">
        <f>IFERROR(VLOOKUP($R336,G:$Q,11,0),"")</f>
        <v/>
      </c>
      <c r="V336" s="21" t="str">
        <f>IFERROR(VLOOKUP($R336,H:$Q,10,0),"")</f>
        <v/>
      </c>
      <c r="W336" s="21" t="str">
        <f>IFERROR(VLOOKUP($R336,I:$Q,9,0),"")</f>
        <v/>
      </c>
      <c r="X336" s="21" t="str">
        <f>IFERROR(VLOOKUP($R336,J:$Q,8,0),"")</f>
        <v/>
      </c>
      <c r="Y336" s="21" t="str">
        <f>IFERROR(VLOOKUP($R336,K:$Q,7,0),"")</f>
        <v/>
      </c>
      <c r="Z336" s="21" t="str">
        <f>IFERROR(VLOOKUP($R336,L:$Q,6,0),"")</f>
        <v/>
      </c>
      <c r="AA336" s="21" t="str">
        <f>IFERROR(VLOOKUP($R336,M:$Q,5,0),"")</f>
        <v/>
      </c>
      <c r="AB336" s="21" t="str">
        <f>IFERROR(VLOOKUP($R336,N:$Q,4,0),"")</f>
        <v/>
      </c>
      <c r="AC336" s="21" t="str">
        <f>IFERROR(VLOOKUP($R336,O:$Q,3,0),"")</f>
        <v/>
      </c>
      <c r="AD336" s="21" t="str">
        <f>IFERROR(VLOOKUP($R336,P:$Q,2,0),"")</f>
        <v/>
      </c>
    </row>
    <row r="337" spans="1:30" x14ac:dyDescent="0.15">
      <c r="A337" s="9">
        <f>'AB Touchpoint System Workbook'!Z348</f>
        <v>0</v>
      </c>
      <c r="B337" s="21">
        <f t="shared" si="10"/>
        <v>1</v>
      </c>
      <c r="C337" s="12" t="str">
        <f>IF('AB Touchpoint System Workbook'!J348="A",VLOOKUP($B337,Reference!$A$93:B$104,2,0),IF('AB Touchpoint System Workbook'!J348="b",VLOOKUP($B337,Reference!$A$93:C$104,3,0),""))</f>
        <v/>
      </c>
      <c r="D337" s="12" t="str">
        <f>IF('AB Touchpoint System Workbook'!J348="A",Q337&amp;C337,IF('AB Touchpoint System Workbook'!J348="b",Q337&amp;C337,""))</f>
        <v/>
      </c>
      <c r="E337" s="12" t="b">
        <f>IF(ISNUMBER(SEARCH(S$1,$D337)),MAX(E$1:E336)+1)</f>
        <v>0</v>
      </c>
      <c r="F337" s="12" t="b">
        <f>IF(ISNUMBER(SEARCH(T$1,$D337)),MAX(F$1:F336)+1)</f>
        <v>0</v>
      </c>
      <c r="G337" s="12" t="b">
        <f>IF(ISNUMBER(SEARCH(U$1,$D337)),MAX(G$1:G336)+1)</f>
        <v>0</v>
      </c>
      <c r="H337" s="12" t="b">
        <f>IF(ISNUMBER(SEARCH(V$1,$D337)),MAX(H$1:H336)+1)</f>
        <v>0</v>
      </c>
      <c r="I337" s="12" t="b">
        <f>IF(ISNUMBER(SEARCH(W$1,$D337)),MAX(I$1:I336)+1)</f>
        <v>0</v>
      </c>
      <c r="J337" s="12" t="b">
        <f>IF(ISNUMBER(SEARCH(X$1,$D337)),MAX(J$1:J336)+1)</f>
        <v>0</v>
      </c>
      <c r="K337" s="12" t="b">
        <f>IF(ISNUMBER(SEARCH(Y$1,$D337)),MAX(K$1:K336)+1)</f>
        <v>0</v>
      </c>
      <c r="L337" s="12" t="b">
        <f>IF(ISNUMBER(SEARCH(Z$1,$D337)),MAX(L$1:L336)+1)</f>
        <v>0</v>
      </c>
      <c r="M337" s="12" t="b">
        <f>IF(ISNUMBER(SEARCH(AA$1,$D337)),MAX(M$1:M336)+1)</f>
        <v>0</v>
      </c>
      <c r="N337" s="12" t="b">
        <f>IF(ISNUMBER(SEARCH(AB$1,$D337)),MAX(N$1:N336)+1)</f>
        <v>0</v>
      </c>
      <c r="O337" s="12" t="b">
        <f>IF(ISNUMBER(SEARCH(AC$1,$D337)),MAX(O$1:O336)+1)</f>
        <v>0</v>
      </c>
      <c r="P337" s="12" t="b">
        <f>IF(ISNUMBER(SEARCH(AD$1,$D337)),MAX(P$1:P336)+1)</f>
        <v>0</v>
      </c>
      <c r="Q337" s="12">
        <f>'AB Touchpoint System Workbook'!K348</f>
        <v>0</v>
      </c>
      <c r="R337" s="13">
        <f t="shared" si="11"/>
        <v>336</v>
      </c>
      <c r="S337" s="21" t="str">
        <f>IFERROR(VLOOKUP($R337,E:$Q,13,0),"")</f>
        <v/>
      </c>
      <c r="T337" s="21" t="str">
        <f>IFERROR(VLOOKUP($R337,F:$Q,12,0),"")</f>
        <v/>
      </c>
      <c r="U337" s="21" t="str">
        <f>IFERROR(VLOOKUP($R337,G:$Q,11,0),"")</f>
        <v/>
      </c>
      <c r="V337" s="21" t="str">
        <f>IFERROR(VLOOKUP($R337,H:$Q,10,0),"")</f>
        <v/>
      </c>
      <c r="W337" s="21" t="str">
        <f>IFERROR(VLOOKUP($R337,I:$Q,9,0),"")</f>
        <v/>
      </c>
      <c r="X337" s="21" t="str">
        <f>IFERROR(VLOOKUP($R337,J:$Q,8,0),"")</f>
        <v/>
      </c>
      <c r="Y337" s="21" t="str">
        <f>IFERROR(VLOOKUP($R337,K:$Q,7,0),"")</f>
        <v/>
      </c>
      <c r="Z337" s="21" t="str">
        <f>IFERROR(VLOOKUP($R337,L:$Q,6,0),"")</f>
        <v/>
      </c>
      <c r="AA337" s="21" t="str">
        <f>IFERROR(VLOOKUP($R337,M:$Q,5,0),"")</f>
        <v/>
      </c>
      <c r="AB337" s="21" t="str">
        <f>IFERROR(VLOOKUP($R337,N:$Q,4,0),"")</f>
        <v/>
      </c>
      <c r="AC337" s="21" t="str">
        <f>IFERROR(VLOOKUP($R337,O:$Q,3,0),"")</f>
        <v/>
      </c>
      <c r="AD337" s="21" t="str">
        <f>IFERROR(VLOOKUP($R337,P:$Q,2,0),"")</f>
        <v/>
      </c>
    </row>
    <row r="338" spans="1:30" x14ac:dyDescent="0.15">
      <c r="A338" s="9">
        <f>'AB Touchpoint System Workbook'!Z349</f>
        <v>0</v>
      </c>
      <c r="B338" s="21">
        <f t="shared" si="10"/>
        <v>1</v>
      </c>
      <c r="C338" s="12" t="str">
        <f>IF('AB Touchpoint System Workbook'!J349="A",VLOOKUP($B338,Reference!$A$93:B$104,2,0),IF('AB Touchpoint System Workbook'!J349="b",VLOOKUP($B338,Reference!$A$93:C$104,3,0),""))</f>
        <v/>
      </c>
      <c r="D338" s="12" t="str">
        <f>IF('AB Touchpoint System Workbook'!J349="A",Q338&amp;C338,IF('AB Touchpoint System Workbook'!J349="b",Q338&amp;C338,""))</f>
        <v/>
      </c>
      <c r="E338" s="12" t="b">
        <f>IF(ISNUMBER(SEARCH(S$1,$D338)),MAX(E$1:E337)+1)</f>
        <v>0</v>
      </c>
      <c r="F338" s="12" t="b">
        <f>IF(ISNUMBER(SEARCH(T$1,$D338)),MAX(F$1:F337)+1)</f>
        <v>0</v>
      </c>
      <c r="G338" s="12" t="b">
        <f>IF(ISNUMBER(SEARCH(U$1,$D338)),MAX(G$1:G337)+1)</f>
        <v>0</v>
      </c>
      <c r="H338" s="12" t="b">
        <f>IF(ISNUMBER(SEARCH(V$1,$D338)),MAX(H$1:H337)+1)</f>
        <v>0</v>
      </c>
      <c r="I338" s="12" t="b">
        <f>IF(ISNUMBER(SEARCH(W$1,$D338)),MAX(I$1:I337)+1)</f>
        <v>0</v>
      </c>
      <c r="J338" s="12" t="b">
        <f>IF(ISNUMBER(SEARCH(X$1,$D338)),MAX(J$1:J337)+1)</f>
        <v>0</v>
      </c>
      <c r="K338" s="12" t="b">
        <f>IF(ISNUMBER(SEARCH(Y$1,$D338)),MAX(K$1:K337)+1)</f>
        <v>0</v>
      </c>
      <c r="L338" s="12" t="b">
        <f>IF(ISNUMBER(SEARCH(Z$1,$D338)),MAX(L$1:L337)+1)</f>
        <v>0</v>
      </c>
      <c r="M338" s="12" t="b">
        <f>IF(ISNUMBER(SEARCH(AA$1,$D338)),MAX(M$1:M337)+1)</f>
        <v>0</v>
      </c>
      <c r="N338" s="12" t="b">
        <f>IF(ISNUMBER(SEARCH(AB$1,$D338)),MAX(N$1:N337)+1)</f>
        <v>0</v>
      </c>
      <c r="O338" s="12" t="b">
        <f>IF(ISNUMBER(SEARCH(AC$1,$D338)),MAX(O$1:O337)+1)</f>
        <v>0</v>
      </c>
      <c r="P338" s="12" t="b">
        <f>IF(ISNUMBER(SEARCH(AD$1,$D338)),MAX(P$1:P337)+1)</f>
        <v>0</v>
      </c>
      <c r="Q338" s="12">
        <f>'AB Touchpoint System Workbook'!K349</f>
        <v>0</v>
      </c>
      <c r="R338" s="13">
        <f t="shared" si="11"/>
        <v>337</v>
      </c>
      <c r="S338" s="21" t="str">
        <f>IFERROR(VLOOKUP($R338,E:$Q,13,0),"")</f>
        <v/>
      </c>
      <c r="T338" s="21" t="str">
        <f>IFERROR(VLOOKUP($R338,F:$Q,12,0),"")</f>
        <v/>
      </c>
      <c r="U338" s="21" t="str">
        <f>IFERROR(VLOOKUP($R338,G:$Q,11,0),"")</f>
        <v/>
      </c>
      <c r="V338" s="21" t="str">
        <f>IFERROR(VLOOKUP($R338,H:$Q,10,0),"")</f>
        <v/>
      </c>
      <c r="W338" s="21" t="str">
        <f>IFERROR(VLOOKUP($R338,I:$Q,9,0),"")</f>
        <v/>
      </c>
      <c r="X338" s="21" t="str">
        <f>IFERROR(VLOOKUP($R338,J:$Q,8,0),"")</f>
        <v/>
      </c>
      <c r="Y338" s="21" t="str">
        <f>IFERROR(VLOOKUP($R338,K:$Q,7,0),"")</f>
        <v/>
      </c>
      <c r="Z338" s="21" t="str">
        <f>IFERROR(VLOOKUP($R338,L:$Q,6,0),"")</f>
        <v/>
      </c>
      <c r="AA338" s="21" t="str">
        <f>IFERROR(VLOOKUP($R338,M:$Q,5,0),"")</f>
        <v/>
      </c>
      <c r="AB338" s="21" t="str">
        <f>IFERROR(VLOOKUP($R338,N:$Q,4,0),"")</f>
        <v/>
      </c>
      <c r="AC338" s="21" t="str">
        <f>IFERROR(VLOOKUP($R338,O:$Q,3,0),"")</f>
        <v/>
      </c>
      <c r="AD338" s="21" t="str">
        <f>IFERROR(VLOOKUP($R338,P:$Q,2,0),"")</f>
        <v/>
      </c>
    </row>
    <row r="339" spans="1:30" x14ac:dyDescent="0.15">
      <c r="A339" s="9">
        <f>'AB Touchpoint System Workbook'!Z350</f>
        <v>0</v>
      </c>
      <c r="B339" s="21">
        <f t="shared" si="10"/>
        <v>1</v>
      </c>
      <c r="C339" s="12" t="str">
        <f>IF('AB Touchpoint System Workbook'!J350="A",VLOOKUP($B339,Reference!$A$93:B$104,2,0),IF('AB Touchpoint System Workbook'!J350="b",VLOOKUP($B339,Reference!$A$93:C$104,3,0),""))</f>
        <v/>
      </c>
      <c r="D339" s="12" t="str">
        <f>IF('AB Touchpoint System Workbook'!J350="A",Q339&amp;C339,IF('AB Touchpoint System Workbook'!J350="b",Q339&amp;C339,""))</f>
        <v/>
      </c>
      <c r="E339" s="12" t="b">
        <f>IF(ISNUMBER(SEARCH(S$1,$D339)),MAX(E$1:E338)+1)</f>
        <v>0</v>
      </c>
      <c r="F339" s="12" t="b">
        <f>IF(ISNUMBER(SEARCH(T$1,$D339)),MAX(F$1:F338)+1)</f>
        <v>0</v>
      </c>
      <c r="G339" s="12" t="b">
        <f>IF(ISNUMBER(SEARCH(U$1,$D339)),MAX(G$1:G338)+1)</f>
        <v>0</v>
      </c>
      <c r="H339" s="12" t="b">
        <f>IF(ISNUMBER(SEARCH(V$1,$D339)),MAX(H$1:H338)+1)</f>
        <v>0</v>
      </c>
      <c r="I339" s="12" t="b">
        <f>IF(ISNUMBER(SEARCH(W$1,$D339)),MAX(I$1:I338)+1)</f>
        <v>0</v>
      </c>
      <c r="J339" s="12" t="b">
        <f>IF(ISNUMBER(SEARCH(X$1,$D339)),MAX(J$1:J338)+1)</f>
        <v>0</v>
      </c>
      <c r="K339" s="12" t="b">
        <f>IF(ISNUMBER(SEARCH(Y$1,$D339)),MAX(K$1:K338)+1)</f>
        <v>0</v>
      </c>
      <c r="L339" s="12" t="b">
        <f>IF(ISNUMBER(SEARCH(Z$1,$D339)),MAX(L$1:L338)+1)</f>
        <v>0</v>
      </c>
      <c r="M339" s="12" t="b">
        <f>IF(ISNUMBER(SEARCH(AA$1,$D339)),MAX(M$1:M338)+1)</f>
        <v>0</v>
      </c>
      <c r="N339" s="12" t="b">
        <f>IF(ISNUMBER(SEARCH(AB$1,$D339)),MAX(N$1:N338)+1)</f>
        <v>0</v>
      </c>
      <c r="O339" s="12" t="b">
        <f>IF(ISNUMBER(SEARCH(AC$1,$D339)),MAX(O$1:O338)+1)</f>
        <v>0</v>
      </c>
      <c r="P339" s="12" t="b">
        <f>IF(ISNUMBER(SEARCH(AD$1,$D339)),MAX(P$1:P338)+1)</f>
        <v>0</v>
      </c>
      <c r="Q339" s="12">
        <f>'AB Touchpoint System Workbook'!K350</f>
        <v>0</v>
      </c>
      <c r="R339" s="13">
        <f t="shared" si="11"/>
        <v>338</v>
      </c>
      <c r="S339" s="21" t="str">
        <f>IFERROR(VLOOKUP($R339,E:$Q,13,0),"")</f>
        <v/>
      </c>
      <c r="T339" s="21" t="str">
        <f>IFERROR(VLOOKUP($R339,F:$Q,12,0),"")</f>
        <v/>
      </c>
      <c r="U339" s="21" t="str">
        <f>IFERROR(VLOOKUP($R339,G:$Q,11,0),"")</f>
        <v/>
      </c>
      <c r="V339" s="21" t="str">
        <f>IFERROR(VLOOKUP($R339,H:$Q,10,0),"")</f>
        <v/>
      </c>
      <c r="W339" s="21" t="str">
        <f>IFERROR(VLOOKUP($R339,I:$Q,9,0),"")</f>
        <v/>
      </c>
      <c r="X339" s="21" t="str">
        <f>IFERROR(VLOOKUP($R339,J:$Q,8,0),"")</f>
        <v/>
      </c>
      <c r="Y339" s="21" t="str">
        <f>IFERROR(VLOOKUP($R339,K:$Q,7,0),"")</f>
        <v/>
      </c>
      <c r="Z339" s="21" t="str">
        <f>IFERROR(VLOOKUP($R339,L:$Q,6,0),"")</f>
        <v/>
      </c>
      <c r="AA339" s="21" t="str">
        <f>IFERROR(VLOOKUP($R339,M:$Q,5,0),"")</f>
        <v/>
      </c>
      <c r="AB339" s="21" t="str">
        <f>IFERROR(VLOOKUP($R339,N:$Q,4,0),"")</f>
        <v/>
      </c>
      <c r="AC339" s="21" t="str">
        <f>IFERROR(VLOOKUP($R339,O:$Q,3,0),"")</f>
        <v/>
      </c>
      <c r="AD339" s="21" t="str">
        <f>IFERROR(VLOOKUP($R339,P:$Q,2,0),"")</f>
        <v/>
      </c>
    </row>
    <row r="340" spans="1:30" x14ac:dyDescent="0.15">
      <c r="A340" s="9">
        <f>'AB Touchpoint System Workbook'!Z351</f>
        <v>0</v>
      </c>
      <c r="B340" s="21">
        <f t="shared" si="10"/>
        <v>1</v>
      </c>
      <c r="C340" s="12" t="str">
        <f>IF('AB Touchpoint System Workbook'!J351="A",VLOOKUP($B340,Reference!$A$93:B$104,2,0),IF('AB Touchpoint System Workbook'!J351="b",VLOOKUP($B340,Reference!$A$93:C$104,3,0),""))</f>
        <v/>
      </c>
      <c r="D340" s="12" t="str">
        <f>IF('AB Touchpoint System Workbook'!J351="A",Q340&amp;C340,IF('AB Touchpoint System Workbook'!J351="b",Q340&amp;C340,""))</f>
        <v/>
      </c>
      <c r="E340" s="12" t="b">
        <f>IF(ISNUMBER(SEARCH(S$1,$D340)),MAX(E$1:E339)+1)</f>
        <v>0</v>
      </c>
      <c r="F340" s="12" t="b">
        <f>IF(ISNUMBER(SEARCH(T$1,$D340)),MAX(F$1:F339)+1)</f>
        <v>0</v>
      </c>
      <c r="G340" s="12" t="b">
        <f>IF(ISNUMBER(SEARCH(U$1,$D340)),MAX(G$1:G339)+1)</f>
        <v>0</v>
      </c>
      <c r="H340" s="12" t="b">
        <f>IF(ISNUMBER(SEARCH(V$1,$D340)),MAX(H$1:H339)+1)</f>
        <v>0</v>
      </c>
      <c r="I340" s="12" t="b">
        <f>IF(ISNUMBER(SEARCH(W$1,$D340)),MAX(I$1:I339)+1)</f>
        <v>0</v>
      </c>
      <c r="J340" s="12" t="b">
        <f>IF(ISNUMBER(SEARCH(X$1,$D340)),MAX(J$1:J339)+1)</f>
        <v>0</v>
      </c>
      <c r="K340" s="12" t="b">
        <f>IF(ISNUMBER(SEARCH(Y$1,$D340)),MAX(K$1:K339)+1)</f>
        <v>0</v>
      </c>
      <c r="L340" s="12" t="b">
        <f>IF(ISNUMBER(SEARCH(Z$1,$D340)),MAX(L$1:L339)+1)</f>
        <v>0</v>
      </c>
      <c r="M340" s="12" t="b">
        <f>IF(ISNUMBER(SEARCH(AA$1,$D340)),MAX(M$1:M339)+1)</f>
        <v>0</v>
      </c>
      <c r="N340" s="12" t="b">
        <f>IF(ISNUMBER(SEARCH(AB$1,$D340)),MAX(N$1:N339)+1)</f>
        <v>0</v>
      </c>
      <c r="O340" s="12" t="b">
        <f>IF(ISNUMBER(SEARCH(AC$1,$D340)),MAX(O$1:O339)+1)</f>
        <v>0</v>
      </c>
      <c r="P340" s="12" t="b">
        <f>IF(ISNUMBER(SEARCH(AD$1,$D340)),MAX(P$1:P339)+1)</f>
        <v>0</v>
      </c>
      <c r="Q340" s="12">
        <f>'AB Touchpoint System Workbook'!K351</f>
        <v>0</v>
      </c>
      <c r="R340" s="13">
        <f t="shared" si="11"/>
        <v>339</v>
      </c>
      <c r="S340" s="21" t="str">
        <f>IFERROR(VLOOKUP($R340,E:$Q,13,0),"")</f>
        <v/>
      </c>
      <c r="T340" s="21" t="str">
        <f>IFERROR(VLOOKUP($R340,F:$Q,12,0),"")</f>
        <v/>
      </c>
      <c r="U340" s="21" t="str">
        <f>IFERROR(VLOOKUP($R340,G:$Q,11,0),"")</f>
        <v/>
      </c>
      <c r="V340" s="21" t="str">
        <f>IFERROR(VLOOKUP($R340,H:$Q,10,0),"")</f>
        <v/>
      </c>
      <c r="W340" s="21" t="str">
        <f>IFERROR(VLOOKUP($R340,I:$Q,9,0),"")</f>
        <v/>
      </c>
      <c r="X340" s="21" t="str">
        <f>IFERROR(VLOOKUP($R340,J:$Q,8,0),"")</f>
        <v/>
      </c>
      <c r="Y340" s="21" t="str">
        <f>IFERROR(VLOOKUP($R340,K:$Q,7,0),"")</f>
        <v/>
      </c>
      <c r="Z340" s="21" t="str">
        <f>IFERROR(VLOOKUP($R340,L:$Q,6,0),"")</f>
        <v/>
      </c>
      <c r="AA340" s="21" t="str">
        <f>IFERROR(VLOOKUP($R340,M:$Q,5,0),"")</f>
        <v/>
      </c>
      <c r="AB340" s="21" t="str">
        <f>IFERROR(VLOOKUP($R340,N:$Q,4,0),"")</f>
        <v/>
      </c>
      <c r="AC340" s="21" t="str">
        <f>IFERROR(VLOOKUP($R340,O:$Q,3,0),"")</f>
        <v/>
      </c>
      <c r="AD340" s="21" t="str">
        <f>IFERROR(VLOOKUP($R340,P:$Q,2,0),"")</f>
        <v/>
      </c>
    </row>
    <row r="341" spans="1:30" x14ac:dyDescent="0.15">
      <c r="A341" s="9">
        <f>'AB Touchpoint System Workbook'!Z352</f>
        <v>0</v>
      </c>
      <c r="B341" s="21">
        <f t="shared" si="10"/>
        <v>1</v>
      </c>
      <c r="C341" s="12" t="str">
        <f>IF('AB Touchpoint System Workbook'!J352="A",VLOOKUP($B341,Reference!$A$93:B$104,2,0),IF('AB Touchpoint System Workbook'!J352="b",VLOOKUP($B341,Reference!$A$93:C$104,3,0),""))</f>
        <v/>
      </c>
      <c r="D341" s="12" t="str">
        <f>IF('AB Touchpoint System Workbook'!J352="A",Q341&amp;C341,IF('AB Touchpoint System Workbook'!J352="b",Q341&amp;C341,""))</f>
        <v/>
      </c>
      <c r="E341" s="12" t="b">
        <f>IF(ISNUMBER(SEARCH(S$1,$D341)),MAX(E$1:E340)+1)</f>
        <v>0</v>
      </c>
      <c r="F341" s="12" t="b">
        <f>IF(ISNUMBER(SEARCH(T$1,$D341)),MAX(F$1:F340)+1)</f>
        <v>0</v>
      </c>
      <c r="G341" s="12" t="b">
        <f>IF(ISNUMBER(SEARCH(U$1,$D341)),MAX(G$1:G340)+1)</f>
        <v>0</v>
      </c>
      <c r="H341" s="12" t="b">
        <f>IF(ISNUMBER(SEARCH(V$1,$D341)),MAX(H$1:H340)+1)</f>
        <v>0</v>
      </c>
      <c r="I341" s="12" t="b">
        <f>IF(ISNUMBER(SEARCH(W$1,$D341)),MAX(I$1:I340)+1)</f>
        <v>0</v>
      </c>
      <c r="J341" s="12" t="b">
        <f>IF(ISNUMBER(SEARCH(X$1,$D341)),MAX(J$1:J340)+1)</f>
        <v>0</v>
      </c>
      <c r="K341" s="12" t="b">
        <f>IF(ISNUMBER(SEARCH(Y$1,$D341)),MAX(K$1:K340)+1)</f>
        <v>0</v>
      </c>
      <c r="L341" s="12" t="b">
        <f>IF(ISNUMBER(SEARCH(Z$1,$D341)),MAX(L$1:L340)+1)</f>
        <v>0</v>
      </c>
      <c r="M341" s="12" t="b">
        <f>IF(ISNUMBER(SEARCH(AA$1,$D341)),MAX(M$1:M340)+1)</f>
        <v>0</v>
      </c>
      <c r="N341" s="12" t="b">
        <f>IF(ISNUMBER(SEARCH(AB$1,$D341)),MAX(N$1:N340)+1)</f>
        <v>0</v>
      </c>
      <c r="O341" s="12" t="b">
        <f>IF(ISNUMBER(SEARCH(AC$1,$D341)),MAX(O$1:O340)+1)</f>
        <v>0</v>
      </c>
      <c r="P341" s="12" t="b">
        <f>IF(ISNUMBER(SEARCH(AD$1,$D341)),MAX(P$1:P340)+1)</f>
        <v>0</v>
      </c>
      <c r="Q341" s="12">
        <f>'AB Touchpoint System Workbook'!K352</f>
        <v>0</v>
      </c>
      <c r="R341" s="13">
        <f t="shared" si="11"/>
        <v>340</v>
      </c>
      <c r="S341" s="21" t="str">
        <f>IFERROR(VLOOKUP($R341,E:$Q,13,0),"")</f>
        <v/>
      </c>
      <c r="T341" s="21" t="str">
        <f>IFERROR(VLOOKUP($R341,F:$Q,12,0),"")</f>
        <v/>
      </c>
      <c r="U341" s="21" t="str">
        <f>IFERROR(VLOOKUP($R341,G:$Q,11,0),"")</f>
        <v/>
      </c>
      <c r="V341" s="21" t="str">
        <f>IFERROR(VLOOKUP($R341,H:$Q,10,0),"")</f>
        <v/>
      </c>
      <c r="W341" s="21" t="str">
        <f>IFERROR(VLOOKUP($R341,I:$Q,9,0),"")</f>
        <v/>
      </c>
      <c r="X341" s="21" t="str">
        <f>IFERROR(VLOOKUP($R341,J:$Q,8,0),"")</f>
        <v/>
      </c>
      <c r="Y341" s="21" t="str">
        <f>IFERROR(VLOOKUP($R341,K:$Q,7,0),"")</f>
        <v/>
      </c>
      <c r="Z341" s="21" t="str">
        <f>IFERROR(VLOOKUP($R341,L:$Q,6,0),"")</f>
        <v/>
      </c>
      <c r="AA341" s="21" t="str">
        <f>IFERROR(VLOOKUP($R341,M:$Q,5,0),"")</f>
        <v/>
      </c>
      <c r="AB341" s="21" t="str">
        <f>IFERROR(VLOOKUP($R341,N:$Q,4,0),"")</f>
        <v/>
      </c>
      <c r="AC341" s="21" t="str">
        <f>IFERROR(VLOOKUP($R341,O:$Q,3,0),"")</f>
        <v/>
      </c>
      <c r="AD341" s="21" t="str">
        <f>IFERROR(VLOOKUP($R341,P:$Q,2,0),"")</f>
        <v/>
      </c>
    </row>
    <row r="342" spans="1:30" x14ac:dyDescent="0.15">
      <c r="A342" s="9">
        <f>'AB Touchpoint System Workbook'!Z353</f>
        <v>0</v>
      </c>
      <c r="B342" s="21">
        <f t="shared" si="10"/>
        <v>1</v>
      </c>
      <c r="C342" s="12" t="str">
        <f>IF('AB Touchpoint System Workbook'!J353="A",VLOOKUP($B342,Reference!$A$93:B$104,2,0),IF('AB Touchpoint System Workbook'!J353="b",VLOOKUP($B342,Reference!$A$93:C$104,3,0),""))</f>
        <v/>
      </c>
      <c r="D342" s="12" t="str">
        <f>IF('AB Touchpoint System Workbook'!J353="A",Q342&amp;C342,IF('AB Touchpoint System Workbook'!J353="b",Q342&amp;C342,""))</f>
        <v/>
      </c>
      <c r="E342" s="12" t="b">
        <f>IF(ISNUMBER(SEARCH(S$1,$D342)),MAX(E$1:E341)+1)</f>
        <v>0</v>
      </c>
      <c r="F342" s="12" t="b">
        <f>IF(ISNUMBER(SEARCH(T$1,$D342)),MAX(F$1:F341)+1)</f>
        <v>0</v>
      </c>
      <c r="G342" s="12" t="b">
        <f>IF(ISNUMBER(SEARCH(U$1,$D342)),MAX(G$1:G341)+1)</f>
        <v>0</v>
      </c>
      <c r="H342" s="12" t="b">
        <f>IF(ISNUMBER(SEARCH(V$1,$D342)),MAX(H$1:H341)+1)</f>
        <v>0</v>
      </c>
      <c r="I342" s="12" t="b">
        <f>IF(ISNUMBER(SEARCH(W$1,$D342)),MAX(I$1:I341)+1)</f>
        <v>0</v>
      </c>
      <c r="J342" s="12" t="b">
        <f>IF(ISNUMBER(SEARCH(X$1,$D342)),MAX(J$1:J341)+1)</f>
        <v>0</v>
      </c>
      <c r="K342" s="12" t="b">
        <f>IF(ISNUMBER(SEARCH(Y$1,$D342)),MAX(K$1:K341)+1)</f>
        <v>0</v>
      </c>
      <c r="L342" s="12" t="b">
        <f>IF(ISNUMBER(SEARCH(Z$1,$D342)),MAX(L$1:L341)+1)</f>
        <v>0</v>
      </c>
      <c r="M342" s="12" t="b">
        <f>IF(ISNUMBER(SEARCH(AA$1,$D342)),MAX(M$1:M341)+1)</f>
        <v>0</v>
      </c>
      <c r="N342" s="12" t="b">
        <f>IF(ISNUMBER(SEARCH(AB$1,$D342)),MAX(N$1:N341)+1)</f>
        <v>0</v>
      </c>
      <c r="O342" s="12" t="b">
        <f>IF(ISNUMBER(SEARCH(AC$1,$D342)),MAX(O$1:O341)+1)</f>
        <v>0</v>
      </c>
      <c r="P342" s="12" t="b">
        <f>IF(ISNUMBER(SEARCH(AD$1,$D342)),MAX(P$1:P341)+1)</f>
        <v>0</v>
      </c>
      <c r="Q342" s="12">
        <f>'AB Touchpoint System Workbook'!K353</f>
        <v>0</v>
      </c>
      <c r="R342" s="13">
        <f t="shared" si="11"/>
        <v>341</v>
      </c>
      <c r="S342" s="21" t="str">
        <f>IFERROR(VLOOKUP($R342,E:$Q,13,0),"")</f>
        <v/>
      </c>
      <c r="T342" s="21" t="str">
        <f>IFERROR(VLOOKUP($R342,F:$Q,12,0),"")</f>
        <v/>
      </c>
      <c r="U342" s="21" t="str">
        <f>IFERROR(VLOOKUP($R342,G:$Q,11,0),"")</f>
        <v/>
      </c>
      <c r="V342" s="21" t="str">
        <f>IFERROR(VLOOKUP($R342,H:$Q,10,0),"")</f>
        <v/>
      </c>
      <c r="W342" s="21" t="str">
        <f>IFERROR(VLOOKUP($R342,I:$Q,9,0),"")</f>
        <v/>
      </c>
      <c r="X342" s="21" t="str">
        <f>IFERROR(VLOOKUP($R342,J:$Q,8,0),"")</f>
        <v/>
      </c>
      <c r="Y342" s="21" t="str">
        <f>IFERROR(VLOOKUP($R342,K:$Q,7,0),"")</f>
        <v/>
      </c>
      <c r="Z342" s="21" t="str">
        <f>IFERROR(VLOOKUP($R342,L:$Q,6,0),"")</f>
        <v/>
      </c>
      <c r="AA342" s="21" t="str">
        <f>IFERROR(VLOOKUP($R342,M:$Q,5,0),"")</f>
        <v/>
      </c>
      <c r="AB342" s="21" t="str">
        <f>IFERROR(VLOOKUP($R342,N:$Q,4,0),"")</f>
        <v/>
      </c>
      <c r="AC342" s="21" t="str">
        <f>IFERROR(VLOOKUP($R342,O:$Q,3,0),"")</f>
        <v/>
      </c>
      <c r="AD342" s="21" t="str">
        <f>IFERROR(VLOOKUP($R342,P:$Q,2,0),"")</f>
        <v/>
      </c>
    </row>
    <row r="343" spans="1:30" x14ac:dyDescent="0.15">
      <c r="A343" s="9">
        <f>'AB Touchpoint System Workbook'!Z354</f>
        <v>0</v>
      </c>
      <c r="B343" s="21">
        <f t="shared" si="10"/>
        <v>1</v>
      </c>
      <c r="C343" s="12" t="str">
        <f>IF('AB Touchpoint System Workbook'!J354="A",VLOOKUP($B343,Reference!$A$93:B$104,2,0),IF('AB Touchpoint System Workbook'!J354="b",VLOOKUP($B343,Reference!$A$93:C$104,3,0),""))</f>
        <v/>
      </c>
      <c r="D343" s="12" t="str">
        <f>IF('AB Touchpoint System Workbook'!J354="A",Q343&amp;C343,IF('AB Touchpoint System Workbook'!J354="b",Q343&amp;C343,""))</f>
        <v/>
      </c>
      <c r="E343" s="12" t="b">
        <f>IF(ISNUMBER(SEARCH(S$1,$D343)),MAX(E$1:E342)+1)</f>
        <v>0</v>
      </c>
      <c r="F343" s="12" t="b">
        <f>IF(ISNUMBER(SEARCH(T$1,$D343)),MAX(F$1:F342)+1)</f>
        <v>0</v>
      </c>
      <c r="G343" s="12" t="b">
        <f>IF(ISNUMBER(SEARCH(U$1,$D343)),MAX(G$1:G342)+1)</f>
        <v>0</v>
      </c>
      <c r="H343" s="12" t="b">
        <f>IF(ISNUMBER(SEARCH(V$1,$D343)),MAX(H$1:H342)+1)</f>
        <v>0</v>
      </c>
      <c r="I343" s="12" t="b">
        <f>IF(ISNUMBER(SEARCH(W$1,$D343)),MAX(I$1:I342)+1)</f>
        <v>0</v>
      </c>
      <c r="J343" s="12" t="b">
        <f>IF(ISNUMBER(SEARCH(X$1,$D343)),MAX(J$1:J342)+1)</f>
        <v>0</v>
      </c>
      <c r="K343" s="12" t="b">
        <f>IF(ISNUMBER(SEARCH(Y$1,$D343)),MAX(K$1:K342)+1)</f>
        <v>0</v>
      </c>
      <c r="L343" s="12" t="b">
        <f>IF(ISNUMBER(SEARCH(Z$1,$D343)),MAX(L$1:L342)+1)</f>
        <v>0</v>
      </c>
      <c r="M343" s="12" t="b">
        <f>IF(ISNUMBER(SEARCH(AA$1,$D343)),MAX(M$1:M342)+1)</f>
        <v>0</v>
      </c>
      <c r="N343" s="12" t="b">
        <f>IF(ISNUMBER(SEARCH(AB$1,$D343)),MAX(N$1:N342)+1)</f>
        <v>0</v>
      </c>
      <c r="O343" s="12" t="b">
        <f>IF(ISNUMBER(SEARCH(AC$1,$D343)),MAX(O$1:O342)+1)</f>
        <v>0</v>
      </c>
      <c r="P343" s="12" t="b">
        <f>IF(ISNUMBER(SEARCH(AD$1,$D343)),MAX(P$1:P342)+1)</f>
        <v>0</v>
      </c>
      <c r="Q343" s="12">
        <f>'AB Touchpoint System Workbook'!K354</f>
        <v>0</v>
      </c>
      <c r="R343" s="13">
        <f t="shared" si="11"/>
        <v>342</v>
      </c>
      <c r="S343" s="21" t="str">
        <f>IFERROR(VLOOKUP($R343,E:$Q,13,0),"")</f>
        <v/>
      </c>
      <c r="T343" s="21" t="str">
        <f>IFERROR(VLOOKUP($R343,F:$Q,12,0),"")</f>
        <v/>
      </c>
      <c r="U343" s="21" t="str">
        <f>IFERROR(VLOOKUP($R343,G:$Q,11,0),"")</f>
        <v/>
      </c>
      <c r="V343" s="21" t="str">
        <f>IFERROR(VLOOKUP($R343,H:$Q,10,0),"")</f>
        <v/>
      </c>
      <c r="W343" s="21" t="str">
        <f>IFERROR(VLOOKUP($R343,I:$Q,9,0),"")</f>
        <v/>
      </c>
      <c r="X343" s="21" t="str">
        <f>IFERROR(VLOOKUP($R343,J:$Q,8,0),"")</f>
        <v/>
      </c>
      <c r="Y343" s="21" t="str">
        <f>IFERROR(VLOOKUP($R343,K:$Q,7,0),"")</f>
        <v/>
      </c>
      <c r="Z343" s="21" t="str">
        <f>IFERROR(VLOOKUP($R343,L:$Q,6,0),"")</f>
        <v/>
      </c>
      <c r="AA343" s="21" t="str">
        <f>IFERROR(VLOOKUP($R343,M:$Q,5,0),"")</f>
        <v/>
      </c>
      <c r="AB343" s="21" t="str">
        <f>IFERROR(VLOOKUP($R343,N:$Q,4,0),"")</f>
        <v/>
      </c>
      <c r="AC343" s="21" t="str">
        <f>IFERROR(VLOOKUP($R343,O:$Q,3,0),"")</f>
        <v/>
      </c>
      <c r="AD343" s="21" t="str">
        <f>IFERROR(VLOOKUP($R343,P:$Q,2,0),"")</f>
        <v/>
      </c>
    </row>
    <row r="344" spans="1:30" x14ac:dyDescent="0.15">
      <c r="A344" s="9">
        <f>'AB Touchpoint System Workbook'!Z355</f>
        <v>0</v>
      </c>
      <c r="B344" s="21">
        <f t="shared" ref="B344:B407" si="12">MONTH(A344)</f>
        <v>1</v>
      </c>
      <c r="C344" s="12" t="str">
        <f>IF('AB Touchpoint System Workbook'!J355="A",VLOOKUP($B344,Reference!$A$93:B$104,2,0),IF('AB Touchpoint System Workbook'!J355="b",VLOOKUP($B344,Reference!$A$93:C$104,3,0),""))</f>
        <v/>
      </c>
      <c r="D344" s="12" t="str">
        <f>IF('AB Touchpoint System Workbook'!J355="A",Q344&amp;C344,IF('AB Touchpoint System Workbook'!J355="b",Q344&amp;C344,""))</f>
        <v/>
      </c>
      <c r="E344" s="12" t="b">
        <f>IF(ISNUMBER(SEARCH(S$1,$D344)),MAX(E$1:E343)+1)</f>
        <v>0</v>
      </c>
      <c r="F344" s="12" t="b">
        <f>IF(ISNUMBER(SEARCH(T$1,$D344)),MAX(F$1:F343)+1)</f>
        <v>0</v>
      </c>
      <c r="G344" s="12" t="b">
        <f>IF(ISNUMBER(SEARCH(U$1,$D344)),MAX(G$1:G343)+1)</f>
        <v>0</v>
      </c>
      <c r="H344" s="12" t="b">
        <f>IF(ISNUMBER(SEARCH(V$1,$D344)),MAX(H$1:H343)+1)</f>
        <v>0</v>
      </c>
      <c r="I344" s="12" t="b">
        <f>IF(ISNUMBER(SEARCH(W$1,$D344)),MAX(I$1:I343)+1)</f>
        <v>0</v>
      </c>
      <c r="J344" s="12" t="b">
        <f>IF(ISNUMBER(SEARCH(X$1,$D344)),MAX(J$1:J343)+1)</f>
        <v>0</v>
      </c>
      <c r="K344" s="12" t="b">
        <f>IF(ISNUMBER(SEARCH(Y$1,$D344)),MAX(K$1:K343)+1)</f>
        <v>0</v>
      </c>
      <c r="L344" s="12" t="b">
        <f>IF(ISNUMBER(SEARCH(Z$1,$D344)),MAX(L$1:L343)+1)</f>
        <v>0</v>
      </c>
      <c r="M344" s="12" t="b">
        <f>IF(ISNUMBER(SEARCH(AA$1,$D344)),MAX(M$1:M343)+1)</f>
        <v>0</v>
      </c>
      <c r="N344" s="12" t="b">
        <f>IF(ISNUMBER(SEARCH(AB$1,$D344)),MAX(N$1:N343)+1)</f>
        <v>0</v>
      </c>
      <c r="O344" s="12" t="b">
        <f>IF(ISNUMBER(SEARCH(AC$1,$D344)),MAX(O$1:O343)+1)</f>
        <v>0</v>
      </c>
      <c r="P344" s="12" t="b">
        <f>IF(ISNUMBER(SEARCH(AD$1,$D344)),MAX(P$1:P343)+1)</f>
        <v>0</v>
      </c>
      <c r="Q344" s="12">
        <f>'AB Touchpoint System Workbook'!K355</f>
        <v>0</v>
      </c>
      <c r="R344" s="13">
        <f t="shared" si="11"/>
        <v>343</v>
      </c>
      <c r="S344" s="21" t="str">
        <f>IFERROR(VLOOKUP($R344,E:$Q,13,0),"")</f>
        <v/>
      </c>
      <c r="T344" s="21" t="str">
        <f>IFERROR(VLOOKUP($R344,F:$Q,12,0),"")</f>
        <v/>
      </c>
      <c r="U344" s="21" t="str">
        <f>IFERROR(VLOOKUP($R344,G:$Q,11,0),"")</f>
        <v/>
      </c>
      <c r="V344" s="21" t="str">
        <f>IFERROR(VLOOKUP($R344,H:$Q,10,0),"")</f>
        <v/>
      </c>
      <c r="W344" s="21" t="str">
        <f>IFERROR(VLOOKUP($R344,I:$Q,9,0),"")</f>
        <v/>
      </c>
      <c r="X344" s="21" t="str">
        <f>IFERROR(VLOOKUP($R344,J:$Q,8,0),"")</f>
        <v/>
      </c>
      <c r="Y344" s="21" t="str">
        <f>IFERROR(VLOOKUP($R344,K:$Q,7,0),"")</f>
        <v/>
      </c>
      <c r="Z344" s="21" t="str">
        <f>IFERROR(VLOOKUP($R344,L:$Q,6,0),"")</f>
        <v/>
      </c>
      <c r="AA344" s="21" t="str">
        <f>IFERROR(VLOOKUP($R344,M:$Q,5,0),"")</f>
        <v/>
      </c>
      <c r="AB344" s="21" t="str">
        <f>IFERROR(VLOOKUP($R344,N:$Q,4,0),"")</f>
        <v/>
      </c>
      <c r="AC344" s="21" t="str">
        <f>IFERROR(VLOOKUP($R344,O:$Q,3,0),"")</f>
        <v/>
      </c>
      <c r="AD344" s="21" t="str">
        <f>IFERROR(VLOOKUP($R344,P:$Q,2,0),"")</f>
        <v/>
      </c>
    </row>
    <row r="345" spans="1:30" x14ac:dyDescent="0.15">
      <c r="A345" s="9">
        <f>'AB Touchpoint System Workbook'!Z356</f>
        <v>0</v>
      </c>
      <c r="B345" s="21">
        <f t="shared" si="12"/>
        <v>1</v>
      </c>
      <c r="C345" s="12" t="str">
        <f>IF('AB Touchpoint System Workbook'!J356="A",VLOOKUP($B345,Reference!$A$93:B$104,2,0),IF('AB Touchpoint System Workbook'!J356="b",VLOOKUP($B345,Reference!$A$93:C$104,3,0),""))</f>
        <v/>
      </c>
      <c r="D345" s="12" t="str">
        <f>IF('AB Touchpoint System Workbook'!J356="A",Q345&amp;C345,IF('AB Touchpoint System Workbook'!J356="b",Q345&amp;C345,""))</f>
        <v/>
      </c>
      <c r="E345" s="12" t="b">
        <f>IF(ISNUMBER(SEARCH(S$1,$D345)),MAX(E$1:E344)+1)</f>
        <v>0</v>
      </c>
      <c r="F345" s="12" t="b">
        <f>IF(ISNUMBER(SEARCH(T$1,$D345)),MAX(F$1:F344)+1)</f>
        <v>0</v>
      </c>
      <c r="G345" s="12" t="b">
        <f>IF(ISNUMBER(SEARCH(U$1,$D345)),MAX(G$1:G344)+1)</f>
        <v>0</v>
      </c>
      <c r="H345" s="12" t="b">
        <f>IF(ISNUMBER(SEARCH(V$1,$D345)),MAX(H$1:H344)+1)</f>
        <v>0</v>
      </c>
      <c r="I345" s="12" t="b">
        <f>IF(ISNUMBER(SEARCH(W$1,$D345)),MAX(I$1:I344)+1)</f>
        <v>0</v>
      </c>
      <c r="J345" s="12" t="b">
        <f>IF(ISNUMBER(SEARCH(X$1,$D345)),MAX(J$1:J344)+1)</f>
        <v>0</v>
      </c>
      <c r="K345" s="12" t="b">
        <f>IF(ISNUMBER(SEARCH(Y$1,$D345)),MAX(K$1:K344)+1)</f>
        <v>0</v>
      </c>
      <c r="L345" s="12" t="b">
        <f>IF(ISNUMBER(SEARCH(Z$1,$D345)),MAX(L$1:L344)+1)</f>
        <v>0</v>
      </c>
      <c r="M345" s="12" t="b">
        <f>IF(ISNUMBER(SEARCH(AA$1,$D345)),MAX(M$1:M344)+1)</f>
        <v>0</v>
      </c>
      <c r="N345" s="12" t="b">
        <f>IF(ISNUMBER(SEARCH(AB$1,$D345)),MAX(N$1:N344)+1)</f>
        <v>0</v>
      </c>
      <c r="O345" s="12" t="b">
        <f>IF(ISNUMBER(SEARCH(AC$1,$D345)),MAX(O$1:O344)+1)</f>
        <v>0</v>
      </c>
      <c r="P345" s="12" t="b">
        <f>IF(ISNUMBER(SEARCH(AD$1,$D345)),MAX(P$1:P344)+1)</f>
        <v>0</v>
      </c>
      <c r="Q345" s="12">
        <f>'AB Touchpoint System Workbook'!K356</f>
        <v>0</v>
      </c>
      <c r="R345" s="13">
        <f t="shared" si="11"/>
        <v>344</v>
      </c>
      <c r="S345" s="21" t="str">
        <f>IFERROR(VLOOKUP($R345,E:$Q,13,0),"")</f>
        <v/>
      </c>
      <c r="T345" s="21" t="str">
        <f>IFERROR(VLOOKUP($R345,F:$Q,12,0),"")</f>
        <v/>
      </c>
      <c r="U345" s="21" t="str">
        <f>IFERROR(VLOOKUP($R345,G:$Q,11,0),"")</f>
        <v/>
      </c>
      <c r="V345" s="21" t="str">
        <f>IFERROR(VLOOKUP($R345,H:$Q,10,0),"")</f>
        <v/>
      </c>
      <c r="W345" s="21" t="str">
        <f>IFERROR(VLOOKUP($R345,I:$Q,9,0),"")</f>
        <v/>
      </c>
      <c r="X345" s="21" t="str">
        <f>IFERROR(VLOOKUP($R345,J:$Q,8,0),"")</f>
        <v/>
      </c>
      <c r="Y345" s="21" t="str">
        <f>IFERROR(VLOOKUP($R345,K:$Q,7,0),"")</f>
        <v/>
      </c>
      <c r="Z345" s="21" t="str">
        <f>IFERROR(VLOOKUP($R345,L:$Q,6,0),"")</f>
        <v/>
      </c>
      <c r="AA345" s="21" t="str">
        <f>IFERROR(VLOOKUP($R345,M:$Q,5,0),"")</f>
        <v/>
      </c>
      <c r="AB345" s="21" t="str">
        <f>IFERROR(VLOOKUP($R345,N:$Q,4,0),"")</f>
        <v/>
      </c>
      <c r="AC345" s="21" t="str">
        <f>IFERROR(VLOOKUP($R345,O:$Q,3,0),"")</f>
        <v/>
      </c>
      <c r="AD345" s="21" t="str">
        <f>IFERROR(VLOOKUP($R345,P:$Q,2,0),"")</f>
        <v/>
      </c>
    </row>
    <row r="346" spans="1:30" x14ac:dyDescent="0.15">
      <c r="A346" s="9">
        <f>'AB Touchpoint System Workbook'!Z357</f>
        <v>0</v>
      </c>
      <c r="B346" s="21">
        <f t="shared" si="12"/>
        <v>1</v>
      </c>
      <c r="C346" s="12" t="str">
        <f>IF('AB Touchpoint System Workbook'!J357="A",VLOOKUP($B346,Reference!$A$93:B$104,2,0),IF('AB Touchpoint System Workbook'!J357="b",VLOOKUP($B346,Reference!$A$93:C$104,3,0),""))</f>
        <v/>
      </c>
      <c r="D346" s="12" t="str">
        <f>IF('AB Touchpoint System Workbook'!J357="A",Q346&amp;C346,IF('AB Touchpoint System Workbook'!J357="b",Q346&amp;C346,""))</f>
        <v/>
      </c>
      <c r="E346" s="12" t="b">
        <f>IF(ISNUMBER(SEARCH(S$1,$D346)),MAX(E$1:E345)+1)</f>
        <v>0</v>
      </c>
      <c r="F346" s="12" t="b">
        <f>IF(ISNUMBER(SEARCH(T$1,$D346)),MAX(F$1:F345)+1)</f>
        <v>0</v>
      </c>
      <c r="G346" s="12" t="b">
        <f>IF(ISNUMBER(SEARCH(U$1,$D346)),MAX(G$1:G345)+1)</f>
        <v>0</v>
      </c>
      <c r="H346" s="12" t="b">
        <f>IF(ISNUMBER(SEARCH(V$1,$D346)),MAX(H$1:H345)+1)</f>
        <v>0</v>
      </c>
      <c r="I346" s="12" t="b">
        <f>IF(ISNUMBER(SEARCH(W$1,$D346)),MAX(I$1:I345)+1)</f>
        <v>0</v>
      </c>
      <c r="J346" s="12" t="b">
        <f>IF(ISNUMBER(SEARCH(X$1,$D346)),MAX(J$1:J345)+1)</f>
        <v>0</v>
      </c>
      <c r="K346" s="12" t="b">
        <f>IF(ISNUMBER(SEARCH(Y$1,$D346)),MAX(K$1:K345)+1)</f>
        <v>0</v>
      </c>
      <c r="L346" s="12" t="b">
        <f>IF(ISNUMBER(SEARCH(Z$1,$D346)),MAX(L$1:L345)+1)</f>
        <v>0</v>
      </c>
      <c r="M346" s="12" t="b">
        <f>IF(ISNUMBER(SEARCH(AA$1,$D346)),MAX(M$1:M345)+1)</f>
        <v>0</v>
      </c>
      <c r="N346" s="12" t="b">
        <f>IF(ISNUMBER(SEARCH(AB$1,$D346)),MAX(N$1:N345)+1)</f>
        <v>0</v>
      </c>
      <c r="O346" s="12" t="b">
        <f>IF(ISNUMBER(SEARCH(AC$1,$D346)),MAX(O$1:O345)+1)</f>
        <v>0</v>
      </c>
      <c r="P346" s="12" t="b">
        <f>IF(ISNUMBER(SEARCH(AD$1,$D346)),MAX(P$1:P345)+1)</f>
        <v>0</v>
      </c>
      <c r="Q346" s="12">
        <f>'AB Touchpoint System Workbook'!K357</f>
        <v>0</v>
      </c>
      <c r="R346" s="13">
        <f t="shared" si="11"/>
        <v>345</v>
      </c>
      <c r="S346" s="21" t="str">
        <f>IFERROR(VLOOKUP($R346,E:$Q,13,0),"")</f>
        <v/>
      </c>
      <c r="T346" s="21" t="str">
        <f>IFERROR(VLOOKUP($R346,F:$Q,12,0),"")</f>
        <v/>
      </c>
      <c r="U346" s="21" t="str">
        <f>IFERROR(VLOOKUP($R346,G:$Q,11,0),"")</f>
        <v/>
      </c>
      <c r="V346" s="21" t="str">
        <f>IFERROR(VLOOKUP($R346,H:$Q,10,0),"")</f>
        <v/>
      </c>
      <c r="W346" s="21" t="str">
        <f>IFERROR(VLOOKUP($R346,I:$Q,9,0),"")</f>
        <v/>
      </c>
      <c r="X346" s="21" t="str">
        <f>IFERROR(VLOOKUP($R346,J:$Q,8,0),"")</f>
        <v/>
      </c>
      <c r="Y346" s="21" t="str">
        <f>IFERROR(VLOOKUP($R346,K:$Q,7,0),"")</f>
        <v/>
      </c>
      <c r="Z346" s="21" t="str">
        <f>IFERROR(VLOOKUP($R346,L:$Q,6,0),"")</f>
        <v/>
      </c>
      <c r="AA346" s="21" t="str">
        <f>IFERROR(VLOOKUP($R346,M:$Q,5,0),"")</f>
        <v/>
      </c>
      <c r="AB346" s="21" t="str">
        <f>IFERROR(VLOOKUP($R346,N:$Q,4,0),"")</f>
        <v/>
      </c>
      <c r="AC346" s="21" t="str">
        <f>IFERROR(VLOOKUP($R346,O:$Q,3,0),"")</f>
        <v/>
      </c>
      <c r="AD346" s="21" t="str">
        <f>IFERROR(VLOOKUP($R346,P:$Q,2,0),"")</f>
        <v/>
      </c>
    </row>
    <row r="347" spans="1:30" x14ac:dyDescent="0.15">
      <c r="A347" s="9">
        <f>'AB Touchpoint System Workbook'!Z358</f>
        <v>0</v>
      </c>
      <c r="B347" s="21">
        <f t="shared" si="12"/>
        <v>1</v>
      </c>
      <c r="C347" s="12" t="str">
        <f>IF('AB Touchpoint System Workbook'!J358="A",VLOOKUP($B347,Reference!$A$93:B$104,2,0),IF('AB Touchpoint System Workbook'!J358="b",VLOOKUP($B347,Reference!$A$93:C$104,3,0),""))</f>
        <v/>
      </c>
      <c r="D347" s="12" t="str">
        <f>IF('AB Touchpoint System Workbook'!J358="A",Q347&amp;C347,IF('AB Touchpoint System Workbook'!J358="b",Q347&amp;C347,""))</f>
        <v/>
      </c>
      <c r="E347" s="12" t="b">
        <f>IF(ISNUMBER(SEARCH(S$1,$D347)),MAX(E$1:E346)+1)</f>
        <v>0</v>
      </c>
      <c r="F347" s="12" t="b">
        <f>IF(ISNUMBER(SEARCH(T$1,$D347)),MAX(F$1:F346)+1)</f>
        <v>0</v>
      </c>
      <c r="G347" s="12" t="b">
        <f>IF(ISNUMBER(SEARCH(U$1,$D347)),MAX(G$1:G346)+1)</f>
        <v>0</v>
      </c>
      <c r="H347" s="12" t="b">
        <f>IF(ISNUMBER(SEARCH(V$1,$D347)),MAX(H$1:H346)+1)</f>
        <v>0</v>
      </c>
      <c r="I347" s="12" t="b">
        <f>IF(ISNUMBER(SEARCH(W$1,$D347)),MAX(I$1:I346)+1)</f>
        <v>0</v>
      </c>
      <c r="J347" s="12" t="b">
        <f>IF(ISNUMBER(SEARCH(X$1,$D347)),MAX(J$1:J346)+1)</f>
        <v>0</v>
      </c>
      <c r="K347" s="12" t="b">
        <f>IF(ISNUMBER(SEARCH(Y$1,$D347)),MAX(K$1:K346)+1)</f>
        <v>0</v>
      </c>
      <c r="L347" s="12" t="b">
        <f>IF(ISNUMBER(SEARCH(Z$1,$D347)),MAX(L$1:L346)+1)</f>
        <v>0</v>
      </c>
      <c r="M347" s="12" t="b">
        <f>IF(ISNUMBER(SEARCH(AA$1,$D347)),MAX(M$1:M346)+1)</f>
        <v>0</v>
      </c>
      <c r="N347" s="12" t="b">
        <f>IF(ISNUMBER(SEARCH(AB$1,$D347)),MAX(N$1:N346)+1)</f>
        <v>0</v>
      </c>
      <c r="O347" s="12" t="b">
        <f>IF(ISNUMBER(SEARCH(AC$1,$D347)),MAX(O$1:O346)+1)</f>
        <v>0</v>
      </c>
      <c r="P347" s="12" t="b">
        <f>IF(ISNUMBER(SEARCH(AD$1,$D347)),MAX(P$1:P346)+1)</f>
        <v>0</v>
      </c>
      <c r="Q347" s="12">
        <f>'AB Touchpoint System Workbook'!K358</f>
        <v>0</v>
      </c>
      <c r="R347" s="13">
        <f t="shared" si="11"/>
        <v>346</v>
      </c>
      <c r="S347" s="21" t="str">
        <f>IFERROR(VLOOKUP($R347,E:$Q,13,0),"")</f>
        <v/>
      </c>
      <c r="T347" s="21" t="str">
        <f>IFERROR(VLOOKUP($R347,F:$Q,12,0),"")</f>
        <v/>
      </c>
      <c r="U347" s="21" t="str">
        <f>IFERROR(VLOOKUP($R347,G:$Q,11,0),"")</f>
        <v/>
      </c>
      <c r="V347" s="21" t="str">
        <f>IFERROR(VLOOKUP($R347,H:$Q,10,0),"")</f>
        <v/>
      </c>
      <c r="W347" s="21" t="str">
        <f>IFERROR(VLOOKUP($R347,I:$Q,9,0),"")</f>
        <v/>
      </c>
      <c r="X347" s="21" t="str">
        <f>IFERROR(VLOOKUP($R347,J:$Q,8,0),"")</f>
        <v/>
      </c>
      <c r="Y347" s="21" t="str">
        <f>IFERROR(VLOOKUP($R347,K:$Q,7,0),"")</f>
        <v/>
      </c>
      <c r="Z347" s="21" t="str">
        <f>IFERROR(VLOOKUP($R347,L:$Q,6,0),"")</f>
        <v/>
      </c>
      <c r="AA347" s="21" t="str">
        <f>IFERROR(VLOOKUP($R347,M:$Q,5,0),"")</f>
        <v/>
      </c>
      <c r="AB347" s="21" t="str">
        <f>IFERROR(VLOOKUP($R347,N:$Q,4,0),"")</f>
        <v/>
      </c>
      <c r="AC347" s="21" t="str">
        <f>IFERROR(VLOOKUP($R347,O:$Q,3,0),"")</f>
        <v/>
      </c>
      <c r="AD347" s="21" t="str">
        <f>IFERROR(VLOOKUP($R347,P:$Q,2,0),"")</f>
        <v/>
      </c>
    </row>
    <row r="348" spans="1:30" x14ac:dyDescent="0.15">
      <c r="A348" s="9">
        <f>'AB Touchpoint System Workbook'!Z359</f>
        <v>0</v>
      </c>
      <c r="B348" s="21">
        <f t="shared" si="12"/>
        <v>1</v>
      </c>
      <c r="C348" s="12" t="str">
        <f>IF('AB Touchpoint System Workbook'!J359="A",VLOOKUP($B348,Reference!$A$93:B$104,2,0),IF('AB Touchpoint System Workbook'!J359="b",VLOOKUP($B348,Reference!$A$93:C$104,3,0),""))</f>
        <v/>
      </c>
      <c r="D348" s="12" t="str">
        <f>IF('AB Touchpoint System Workbook'!J359="A",Q348&amp;C348,IF('AB Touchpoint System Workbook'!J359="b",Q348&amp;C348,""))</f>
        <v/>
      </c>
      <c r="E348" s="12" t="b">
        <f>IF(ISNUMBER(SEARCH(S$1,$D348)),MAX(E$1:E347)+1)</f>
        <v>0</v>
      </c>
      <c r="F348" s="12" t="b">
        <f>IF(ISNUMBER(SEARCH(T$1,$D348)),MAX(F$1:F347)+1)</f>
        <v>0</v>
      </c>
      <c r="G348" s="12" t="b">
        <f>IF(ISNUMBER(SEARCH(U$1,$D348)),MAX(G$1:G347)+1)</f>
        <v>0</v>
      </c>
      <c r="H348" s="12" t="b">
        <f>IF(ISNUMBER(SEARCH(V$1,$D348)),MAX(H$1:H347)+1)</f>
        <v>0</v>
      </c>
      <c r="I348" s="12" t="b">
        <f>IF(ISNUMBER(SEARCH(W$1,$D348)),MAX(I$1:I347)+1)</f>
        <v>0</v>
      </c>
      <c r="J348" s="12" t="b">
        <f>IF(ISNUMBER(SEARCH(X$1,$D348)),MAX(J$1:J347)+1)</f>
        <v>0</v>
      </c>
      <c r="K348" s="12" t="b">
        <f>IF(ISNUMBER(SEARCH(Y$1,$D348)),MAX(K$1:K347)+1)</f>
        <v>0</v>
      </c>
      <c r="L348" s="12" t="b">
        <f>IF(ISNUMBER(SEARCH(Z$1,$D348)),MAX(L$1:L347)+1)</f>
        <v>0</v>
      </c>
      <c r="M348" s="12" t="b">
        <f>IF(ISNUMBER(SEARCH(AA$1,$D348)),MAX(M$1:M347)+1)</f>
        <v>0</v>
      </c>
      <c r="N348" s="12" t="b">
        <f>IF(ISNUMBER(SEARCH(AB$1,$D348)),MAX(N$1:N347)+1)</f>
        <v>0</v>
      </c>
      <c r="O348" s="12" t="b">
        <f>IF(ISNUMBER(SEARCH(AC$1,$D348)),MAX(O$1:O347)+1)</f>
        <v>0</v>
      </c>
      <c r="P348" s="12" t="b">
        <f>IF(ISNUMBER(SEARCH(AD$1,$D348)),MAX(P$1:P347)+1)</f>
        <v>0</v>
      </c>
      <c r="Q348" s="12">
        <f>'AB Touchpoint System Workbook'!K359</f>
        <v>0</v>
      </c>
      <c r="R348" s="13">
        <f t="shared" si="11"/>
        <v>347</v>
      </c>
      <c r="S348" s="21" t="str">
        <f>IFERROR(VLOOKUP($R348,E:$Q,13,0),"")</f>
        <v/>
      </c>
      <c r="T348" s="21" t="str">
        <f>IFERROR(VLOOKUP($R348,F:$Q,12,0),"")</f>
        <v/>
      </c>
      <c r="U348" s="21" t="str">
        <f>IFERROR(VLOOKUP($R348,G:$Q,11,0),"")</f>
        <v/>
      </c>
      <c r="V348" s="21" t="str">
        <f>IFERROR(VLOOKUP($R348,H:$Q,10,0),"")</f>
        <v/>
      </c>
      <c r="W348" s="21" t="str">
        <f>IFERROR(VLOOKUP($R348,I:$Q,9,0),"")</f>
        <v/>
      </c>
      <c r="X348" s="21" t="str">
        <f>IFERROR(VLOOKUP($R348,J:$Q,8,0),"")</f>
        <v/>
      </c>
      <c r="Y348" s="21" t="str">
        <f>IFERROR(VLOOKUP($R348,K:$Q,7,0),"")</f>
        <v/>
      </c>
      <c r="Z348" s="21" t="str">
        <f>IFERROR(VLOOKUP($R348,L:$Q,6,0),"")</f>
        <v/>
      </c>
      <c r="AA348" s="21" t="str">
        <f>IFERROR(VLOOKUP($R348,M:$Q,5,0),"")</f>
        <v/>
      </c>
      <c r="AB348" s="21" t="str">
        <f>IFERROR(VLOOKUP($R348,N:$Q,4,0),"")</f>
        <v/>
      </c>
      <c r="AC348" s="21" t="str">
        <f>IFERROR(VLOOKUP($R348,O:$Q,3,0),"")</f>
        <v/>
      </c>
      <c r="AD348" s="21" t="str">
        <f>IFERROR(VLOOKUP($R348,P:$Q,2,0),"")</f>
        <v/>
      </c>
    </row>
    <row r="349" spans="1:30" x14ac:dyDescent="0.15">
      <c r="A349" s="9">
        <f>'AB Touchpoint System Workbook'!Z360</f>
        <v>0</v>
      </c>
      <c r="B349" s="21">
        <f t="shared" si="12"/>
        <v>1</v>
      </c>
      <c r="C349" s="12" t="str">
        <f>IF('AB Touchpoint System Workbook'!J360="A",VLOOKUP($B349,Reference!$A$93:B$104,2,0),IF('AB Touchpoint System Workbook'!J360="b",VLOOKUP($B349,Reference!$A$93:C$104,3,0),""))</f>
        <v/>
      </c>
      <c r="D349" s="12" t="str">
        <f>IF('AB Touchpoint System Workbook'!J360="A",Q349&amp;C349,IF('AB Touchpoint System Workbook'!J360="b",Q349&amp;C349,""))</f>
        <v/>
      </c>
      <c r="E349" s="12" t="b">
        <f>IF(ISNUMBER(SEARCH(S$1,$D349)),MAX(E$1:E348)+1)</f>
        <v>0</v>
      </c>
      <c r="F349" s="12" t="b">
        <f>IF(ISNUMBER(SEARCH(T$1,$D349)),MAX(F$1:F348)+1)</f>
        <v>0</v>
      </c>
      <c r="G349" s="12" t="b">
        <f>IF(ISNUMBER(SEARCH(U$1,$D349)),MAX(G$1:G348)+1)</f>
        <v>0</v>
      </c>
      <c r="H349" s="12" t="b">
        <f>IF(ISNUMBER(SEARCH(V$1,$D349)),MAX(H$1:H348)+1)</f>
        <v>0</v>
      </c>
      <c r="I349" s="12" t="b">
        <f>IF(ISNUMBER(SEARCH(W$1,$D349)),MAX(I$1:I348)+1)</f>
        <v>0</v>
      </c>
      <c r="J349" s="12" t="b">
        <f>IF(ISNUMBER(SEARCH(X$1,$D349)),MAX(J$1:J348)+1)</f>
        <v>0</v>
      </c>
      <c r="K349" s="12" t="b">
        <f>IF(ISNUMBER(SEARCH(Y$1,$D349)),MAX(K$1:K348)+1)</f>
        <v>0</v>
      </c>
      <c r="L349" s="12" t="b">
        <f>IF(ISNUMBER(SEARCH(Z$1,$D349)),MAX(L$1:L348)+1)</f>
        <v>0</v>
      </c>
      <c r="M349" s="12" t="b">
        <f>IF(ISNUMBER(SEARCH(AA$1,$D349)),MAX(M$1:M348)+1)</f>
        <v>0</v>
      </c>
      <c r="N349" s="12" t="b">
        <f>IF(ISNUMBER(SEARCH(AB$1,$D349)),MAX(N$1:N348)+1)</f>
        <v>0</v>
      </c>
      <c r="O349" s="12" t="b">
        <f>IF(ISNUMBER(SEARCH(AC$1,$D349)),MAX(O$1:O348)+1)</f>
        <v>0</v>
      </c>
      <c r="P349" s="12" t="b">
        <f>IF(ISNUMBER(SEARCH(AD$1,$D349)),MAX(P$1:P348)+1)</f>
        <v>0</v>
      </c>
      <c r="Q349" s="12">
        <f>'AB Touchpoint System Workbook'!K360</f>
        <v>0</v>
      </c>
      <c r="R349" s="13">
        <f t="shared" si="11"/>
        <v>348</v>
      </c>
      <c r="S349" s="21" t="str">
        <f>IFERROR(VLOOKUP($R349,E:$Q,13,0),"")</f>
        <v/>
      </c>
      <c r="T349" s="21" t="str">
        <f>IFERROR(VLOOKUP($R349,F:$Q,12,0),"")</f>
        <v/>
      </c>
      <c r="U349" s="21" t="str">
        <f>IFERROR(VLOOKUP($R349,G:$Q,11,0),"")</f>
        <v/>
      </c>
      <c r="V349" s="21" t="str">
        <f>IFERROR(VLOOKUP($R349,H:$Q,10,0),"")</f>
        <v/>
      </c>
      <c r="W349" s="21" t="str">
        <f>IFERROR(VLOOKUP($R349,I:$Q,9,0),"")</f>
        <v/>
      </c>
      <c r="X349" s="21" t="str">
        <f>IFERROR(VLOOKUP($R349,J:$Q,8,0),"")</f>
        <v/>
      </c>
      <c r="Y349" s="21" t="str">
        <f>IFERROR(VLOOKUP($R349,K:$Q,7,0),"")</f>
        <v/>
      </c>
      <c r="Z349" s="21" t="str">
        <f>IFERROR(VLOOKUP($R349,L:$Q,6,0),"")</f>
        <v/>
      </c>
      <c r="AA349" s="21" t="str">
        <f>IFERROR(VLOOKUP($R349,M:$Q,5,0),"")</f>
        <v/>
      </c>
      <c r="AB349" s="21" t="str">
        <f>IFERROR(VLOOKUP($R349,N:$Q,4,0),"")</f>
        <v/>
      </c>
      <c r="AC349" s="21" t="str">
        <f>IFERROR(VLOOKUP($R349,O:$Q,3,0),"")</f>
        <v/>
      </c>
      <c r="AD349" s="21" t="str">
        <f>IFERROR(VLOOKUP($R349,P:$Q,2,0),"")</f>
        <v/>
      </c>
    </row>
    <row r="350" spans="1:30" x14ac:dyDescent="0.15">
      <c r="A350" s="9">
        <f>'AB Touchpoint System Workbook'!Z361</f>
        <v>0</v>
      </c>
      <c r="B350" s="21">
        <f t="shared" si="12"/>
        <v>1</v>
      </c>
      <c r="C350" s="12" t="str">
        <f>IF('AB Touchpoint System Workbook'!J361="A",VLOOKUP($B350,Reference!$A$93:B$104,2,0),IF('AB Touchpoint System Workbook'!J361="b",VLOOKUP($B350,Reference!$A$93:C$104,3,0),""))</f>
        <v/>
      </c>
      <c r="D350" s="12" t="str">
        <f>IF('AB Touchpoint System Workbook'!J361="A",Q350&amp;C350,IF('AB Touchpoint System Workbook'!J361="b",Q350&amp;C350,""))</f>
        <v/>
      </c>
      <c r="E350" s="12" t="b">
        <f>IF(ISNUMBER(SEARCH(S$1,$D350)),MAX(E$1:E349)+1)</f>
        <v>0</v>
      </c>
      <c r="F350" s="12" t="b">
        <f>IF(ISNUMBER(SEARCH(T$1,$D350)),MAX(F$1:F349)+1)</f>
        <v>0</v>
      </c>
      <c r="G350" s="12" t="b">
        <f>IF(ISNUMBER(SEARCH(U$1,$D350)),MAX(G$1:G349)+1)</f>
        <v>0</v>
      </c>
      <c r="H350" s="12" t="b">
        <f>IF(ISNUMBER(SEARCH(V$1,$D350)),MAX(H$1:H349)+1)</f>
        <v>0</v>
      </c>
      <c r="I350" s="12" t="b">
        <f>IF(ISNUMBER(SEARCH(W$1,$D350)),MAX(I$1:I349)+1)</f>
        <v>0</v>
      </c>
      <c r="J350" s="12" t="b">
        <f>IF(ISNUMBER(SEARCH(X$1,$D350)),MAX(J$1:J349)+1)</f>
        <v>0</v>
      </c>
      <c r="K350" s="12" t="b">
        <f>IF(ISNUMBER(SEARCH(Y$1,$D350)),MAX(K$1:K349)+1)</f>
        <v>0</v>
      </c>
      <c r="L350" s="12" t="b">
        <f>IF(ISNUMBER(SEARCH(Z$1,$D350)),MAX(L$1:L349)+1)</f>
        <v>0</v>
      </c>
      <c r="M350" s="12" t="b">
        <f>IF(ISNUMBER(SEARCH(AA$1,$D350)),MAX(M$1:M349)+1)</f>
        <v>0</v>
      </c>
      <c r="N350" s="12" t="b">
        <f>IF(ISNUMBER(SEARCH(AB$1,$D350)),MAX(N$1:N349)+1)</f>
        <v>0</v>
      </c>
      <c r="O350" s="12" t="b">
        <f>IF(ISNUMBER(SEARCH(AC$1,$D350)),MAX(O$1:O349)+1)</f>
        <v>0</v>
      </c>
      <c r="P350" s="12" t="b">
        <f>IF(ISNUMBER(SEARCH(AD$1,$D350)),MAX(P$1:P349)+1)</f>
        <v>0</v>
      </c>
      <c r="Q350" s="12">
        <f>'AB Touchpoint System Workbook'!K361</f>
        <v>0</v>
      </c>
      <c r="R350" s="13">
        <f t="shared" si="11"/>
        <v>349</v>
      </c>
      <c r="S350" s="21" t="str">
        <f>IFERROR(VLOOKUP($R350,E:$Q,13,0),"")</f>
        <v/>
      </c>
      <c r="T350" s="21" t="str">
        <f>IFERROR(VLOOKUP($R350,F:$Q,12,0),"")</f>
        <v/>
      </c>
      <c r="U350" s="21" t="str">
        <f>IFERROR(VLOOKUP($R350,G:$Q,11,0),"")</f>
        <v/>
      </c>
      <c r="V350" s="21" t="str">
        <f>IFERROR(VLOOKUP($R350,H:$Q,10,0),"")</f>
        <v/>
      </c>
      <c r="W350" s="21" t="str">
        <f>IFERROR(VLOOKUP($R350,I:$Q,9,0),"")</f>
        <v/>
      </c>
      <c r="X350" s="21" t="str">
        <f>IFERROR(VLOOKUP($R350,J:$Q,8,0),"")</f>
        <v/>
      </c>
      <c r="Y350" s="21" t="str">
        <f>IFERROR(VLOOKUP($R350,K:$Q,7,0),"")</f>
        <v/>
      </c>
      <c r="Z350" s="21" t="str">
        <f>IFERROR(VLOOKUP($R350,L:$Q,6,0),"")</f>
        <v/>
      </c>
      <c r="AA350" s="21" t="str">
        <f>IFERROR(VLOOKUP($R350,M:$Q,5,0),"")</f>
        <v/>
      </c>
      <c r="AB350" s="21" t="str">
        <f>IFERROR(VLOOKUP($R350,N:$Q,4,0),"")</f>
        <v/>
      </c>
      <c r="AC350" s="21" t="str">
        <f>IFERROR(VLOOKUP($R350,O:$Q,3,0),"")</f>
        <v/>
      </c>
      <c r="AD350" s="21" t="str">
        <f>IFERROR(VLOOKUP($R350,P:$Q,2,0),"")</f>
        <v/>
      </c>
    </row>
    <row r="351" spans="1:30" x14ac:dyDescent="0.15">
      <c r="A351" s="9">
        <f>'AB Touchpoint System Workbook'!Z362</f>
        <v>0</v>
      </c>
      <c r="B351" s="21">
        <f t="shared" si="12"/>
        <v>1</v>
      </c>
      <c r="C351" s="12" t="str">
        <f>IF('AB Touchpoint System Workbook'!J362="A",VLOOKUP($B351,Reference!$A$93:B$104,2,0),IF('AB Touchpoint System Workbook'!J362="b",VLOOKUP($B351,Reference!$A$93:C$104,3,0),""))</f>
        <v/>
      </c>
      <c r="D351" s="12" t="str">
        <f>IF('AB Touchpoint System Workbook'!J362="A",Q351&amp;C351,IF('AB Touchpoint System Workbook'!J362="b",Q351&amp;C351,""))</f>
        <v/>
      </c>
      <c r="E351" s="12" t="b">
        <f>IF(ISNUMBER(SEARCH(S$1,$D351)),MAX(E$1:E350)+1)</f>
        <v>0</v>
      </c>
      <c r="F351" s="12" t="b">
        <f>IF(ISNUMBER(SEARCH(T$1,$D351)),MAX(F$1:F350)+1)</f>
        <v>0</v>
      </c>
      <c r="G351" s="12" t="b">
        <f>IF(ISNUMBER(SEARCH(U$1,$D351)),MAX(G$1:G350)+1)</f>
        <v>0</v>
      </c>
      <c r="H351" s="12" t="b">
        <f>IF(ISNUMBER(SEARCH(V$1,$D351)),MAX(H$1:H350)+1)</f>
        <v>0</v>
      </c>
      <c r="I351" s="12" t="b">
        <f>IF(ISNUMBER(SEARCH(W$1,$D351)),MAX(I$1:I350)+1)</f>
        <v>0</v>
      </c>
      <c r="J351" s="12" t="b">
        <f>IF(ISNUMBER(SEARCH(X$1,$D351)),MAX(J$1:J350)+1)</f>
        <v>0</v>
      </c>
      <c r="K351" s="12" t="b">
        <f>IF(ISNUMBER(SEARCH(Y$1,$D351)),MAX(K$1:K350)+1)</f>
        <v>0</v>
      </c>
      <c r="L351" s="12" t="b">
        <f>IF(ISNUMBER(SEARCH(Z$1,$D351)),MAX(L$1:L350)+1)</f>
        <v>0</v>
      </c>
      <c r="M351" s="12" t="b">
        <f>IF(ISNUMBER(SEARCH(AA$1,$D351)),MAX(M$1:M350)+1)</f>
        <v>0</v>
      </c>
      <c r="N351" s="12" t="b">
        <f>IF(ISNUMBER(SEARCH(AB$1,$D351)),MAX(N$1:N350)+1)</f>
        <v>0</v>
      </c>
      <c r="O351" s="12" t="b">
        <f>IF(ISNUMBER(SEARCH(AC$1,$D351)),MAX(O$1:O350)+1)</f>
        <v>0</v>
      </c>
      <c r="P351" s="12" t="b">
        <f>IF(ISNUMBER(SEARCH(AD$1,$D351)),MAX(P$1:P350)+1)</f>
        <v>0</v>
      </c>
      <c r="Q351" s="12">
        <f>'AB Touchpoint System Workbook'!K362</f>
        <v>0</v>
      </c>
      <c r="R351" s="13">
        <f t="shared" si="11"/>
        <v>350</v>
      </c>
      <c r="S351" s="21" t="str">
        <f>IFERROR(VLOOKUP($R351,E:$Q,13,0),"")</f>
        <v/>
      </c>
      <c r="T351" s="21" t="str">
        <f>IFERROR(VLOOKUP($R351,F:$Q,12,0),"")</f>
        <v/>
      </c>
      <c r="U351" s="21" t="str">
        <f>IFERROR(VLOOKUP($R351,G:$Q,11,0),"")</f>
        <v/>
      </c>
      <c r="V351" s="21" t="str">
        <f>IFERROR(VLOOKUP($R351,H:$Q,10,0),"")</f>
        <v/>
      </c>
      <c r="W351" s="21" t="str">
        <f>IFERROR(VLOOKUP($R351,I:$Q,9,0),"")</f>
        <v/>
      </c>
      <c r="X351" s="21" t="str">
        <f>IFERROR(VLOOKUP($R351,J:$Q,8,0),"")</f>
        <v/>
      </c>
      <c r="Y351" s="21" t="str">
        <f>IFERROR(VLOOKUP($R351,K:$Q,7,0),"")</f>
        <v/>
      </c>
      <c r="Z351" s="21" t="str">
        <f>IFERROR(VLOOKUP($R351,L:$Q,6,0),"")</f>
        <v/>
      </c>
      <c r="AA351" s="21" t="str">
        <f>IFERROR(VLOOKUP($R351,M:$Q,5,0),"")</f>
        <v/>
      </c>
      <c r="AB351" s="21" t="str">
        <f>IFERROR(VLOOKUP($R351,N:$Q,4,0),"")</f>
        <v/>
      </c>
      <c r="AC351" s="21" t="str">
        <f>IFERROR(VLOOKUP($R351,O:$Q,3,0),"")</f>
        <v/>
      </c>
      <c r="AD351" s="21" t="str">
        <f>IFERROR(VLOOKUP($R351,P:$Q,2,0),"")</f>
        <v/>
      </c>
    </row>
    <row r="352" spans="1:30" x14ac:dyDescent="0.15">
      <c r="A352" s="9">
        <f>'AB Touchpoint System Workbook'!Z363</f>
        <v>0</v>
      </c>
      <c r="B352" s="21">
        <f t="shared" si="12"/>
        <v>1</v>
      </c>
      <c r="C352" s="12" t="str">
        <f>IF('AB Touchpoint System Workbook'!J363="A",VLOOKUP($B352,Reference!$A$93:B$104,2,0),IF('AB Touchpoint System Workbook'!J363="b",VLOOKUP($B352,Reference!$A$93:C$104,3,0),""))</f>
        <v/>
      </c>
      <c r="D352" s="12" t="str">
        <f>IF('AB Touchpoint System Workbook'!J363="A",Q352&amp;C352,IF('AB Touchpoint System Workbook'!J363="b",Q352&amp;C352,""))</f>
        <v/>
      </c>
      <c r="E352" s="12" t="b">
        <f>IF(ISNUMBER(SEARCH(S$1,$D352)),MAX(E$1:E351)+1)</f>
        <v>0</v>
      </c>
      <c r="F352" s="12" t="b">
        <f>IF(ISNUMBER(SEARCH(T$1,$D352)),MAX(F$1:F351)+1)</f>
        <v>0</v>
      </c>
      <c r="G352" s="12" t="b">
        <f>IF(ISNUMBER(SEARCH(U$1,$D352)),MAX(G$1:G351)+1)</f>
        <v>0</v>
      </c>
      <c r="H352" s="12" t="b">
        <f>IF(ISNUMBER(SEARCH(V$1,$D352)),MAX(H$1:H351)+1)</f>
        <v>0</v>
      </c>
      <c r="I352" s="12" t="b">
        <f>IF(ISNUMBER(SEARCH(W$1,$D352)),MAX(I$1:I351)+1)</f>
        <v>0</v>
      </c>
      <c r="J352" s="12" t="b">
        <f>IF(ISNUMBER(SEARCH(X$1,$D352)),MAX(J$1:J351)+1)</f>
        <v>0</v>
      </c>
      <c r="K352" s="12" t="b">
        <f>IF(ISNUMBER(SEARCH(Y$1,$D352)),MAX(K$1:K351)+1)</f>
        <v>0</v>
      </c>
      <c r="L352" s="12" t="b">
        <f>IF(ISNUMBER(SEARCH(Z$1,$D352)),MAX(L$1:L351)+1)</f>
        <v>0</v>
      </c>
      <c r="M352" s="12" t="b">
        <f>IF(ISNUMBER(SEARCH(AA$1,$D352)),MAX(M$1:M351)+1)</f>
        <v>0</v>
      </c>
      <c r="N352" s="12" t="b">
        <f>IF(ISNUMBER(SEARCH(AB$1,$D352)),MAX(N$1:N351)+1)</f>
        <v>0</v>
      </c>
      <c r="O352" s="12" t="b">
        <f>IF(ISNUMBER(SEARCH(AC$1,$D352)),MAX(O$1:O351)+1)</f>
        <v>0</v>
      </c>
      <c r="P352" s="12" t="b">
        <f>IF(ISNUMBER(SEARCH(AD$1,$D352)),MAX(P$1:P351)+1)</f>
        <v>0</v>
      </c>
      <c r="Q352" s="12">
        <f>'AB Touchpoint System Workbook'!K363</f>
        <v>0</v>
      </c>
      <c r="R352" s="13">
        <f t="shared" si="11"/>
        <v>351</v>
      </c>
      <c r="S352" s="21" t="str">
        <f>IFERROR(VLOOKUP($R352,E:$Q,13,0),"")</f>
        <v/>
      </c>
      <c r="T352" s="21" t="str">
        <f>IFERROR(VLOOKUP($R352,F:$Q,12,0),"")</f>
        <v/>
      </c>
      <c r="U352" s="21" t="str">
        <f>IFERROR(VLOOKUP($R352,G:$Q,11,0),"")</f>
        <v/>
      </c>
      <c r="V352" s="21" t="str">
        <f>IFERROR(VLOOKUP($R352,H:$Q,10,0),"")</f>
        <v/>
      </c>
      <c r="W352" s="21" t="str">
        <f>IFERROR(VLOOKUP($R352,I:$Q,9,0),"")</f>
        <v/>
      </c>
      <c r="X352" s="21" t="str">
        <f>IFERROR(VLOOKUP($R352,J:$Q,8,0),"")</f>
        <v/>
      </c>
      <c r="Y352" s="21" t="str">
        <f>IFERROR(VLOOKUP($R352,K:$Q,7,0),"")</f>
        <v/>
      </c>
      <c r="Z352" s="21" t="str">
        <f>IFERROR(VLOOKUP($R352,L:$Q,6,0),"")</f>
        <v/>
      </c>
      <c r="AA352" s="21" t="str">
        <f>IFERROR(VLOOKUP($R352,M:$Q,5,0),"")</f>
        <v/>
      </c>
      <c r="AB352" s="21" t="str">
        <f>IFERROR(VLOOKUP($R352,N:$Q,4,0),"")</f>
        <v/>
      </c>
      <c r="AC352" s="21" t="str">
        <f>IFERROR(VLOOKUP($R352,O:$Q,3,0),"")</f>
        <v/>
      </c>
      <c r="AD352" s="21" t="str">
        <f>IFERROR(VLOOKUP($R352,P:$Q,2,0),"")</f>
        <v/>
      </c>
    </row>
    <row r="353" spans="1:30" x14ac:dyDescent="0.15">
      <c r="A353" s="9">
        <f>'AB Touchpoint System Workbook'!Z364</f>
        <v>0</v>
      </c>
      <c r="B353" s="21">
        <f t="shared" si="12"/>
        <v>1</v>
      </c>
      <c r="C353" s="12" t="str">
        <f>IF('AB Touchpoint System Workbook'!J364="A",VLOOKUP($B353,Reference!$A$93:B$104,2,0),IF('AB Touchpoint System Workbook'!J364="b",VLOOKUP($B353,Reference!$A$93:C$104,3,0),""))</f>
        <v/>
      </c>
      <c r="D353" s="12" t="str">
        <f>IF('AB Touchpoint System Workbook'!J364="A",Q353&amp;C353,IF('AB Touchpoint System Workbook'!J364="b",Q353&amp;C353,""))</f>
        <v/>
      </c>
      <c r="E353" s="12" t="b">
        <f>IF(ISNUMBER(SEARCH(S$1,$D353)),MAX(E$1:E352)+1)</f>
        <v>0</v>
      </c>
      <c r="F353" s="12" t="b">
        <f>IF(ISNUMBER(SEARCH(T$1,$D353)),MAX(F$1:F352)+1)</f>
        <v>0</v>
      </c>
      <c r="G353" s="12" t="b">
        <f>IF(ISNUMBER(SEARCH(U$1,$D353)),MAX(G$1:G352)+1)</f>
        <v>0</v>
      </c>
      <c r="H353" s="12" t="b">
        <f>IF(ISNUMBER(SEARCH(V$1,$D353)),MAX(H$1:H352)+1)</f>
        <v>0</v>
      </c>
      <c r="I353" s="12" t="b">
        <f>IF(ISNUMBER(SEARCH(W$1,$D353)),MAX(I$1:I352)+1)</f>
        <v>0</v>
      </c>
      <c r="J353" s="12" t="b">
        <f>IF(ISNUMBER(SEARCH(X$1,$D353)),MAX(J$1:J352)+1)</f>
        <v>0</v>
      </c>
      <c r="K353" s="12" t="b">
        <f>IF(ISNUMBER(SEARCH(Y$1,$D353)),MAX(K$1:K352)+1)</f>
        <v>0</v>
      </c>
      <c r="L353" s="12" t="b">
        <f>IF(ISNUMBER(SEARCH(Z$1,$D353)),MAX(L$1:L352)+1)</f>
        <v>0</v>
      </c>
      <c r="M353" s="12" t="b">
        <f>IF(ISNUMBER(SEARCH(AA$1,$D353)),MAX(M$1:M352)+1)</f>
        <v>0</v>
      </c>
      <c r="N353" s="12" t="b">
        <f>IF(ISNUMBER(SEARCH(AB$1,$D353)),MAX(N$1:N352)+1)</f>
        <v>0</v>
      </c>
      <c r="O353" s="12" t="b">
        <f>IF(ISNUMBER(SEARCH(AC$1,$D353)),MAX(O$1:O352)+1)</f>
        <v>0</v>
      </c>
      <c r="P353" s="12" t="b">
        <f>IF(ISNUMBER(SEARCH(AD$1,$D353)),MAX(P$1:P352)+1)</f>
        <v>0</v>
      </c>
      <c r="Q353" s="12">
        <f>'AB Touchpoint System Workbook'!K364</f>
        <v>0</v>
      </c>
      <c r="R353" s="13">
        <f t="shared" si="11"/>
        <v>352</v>
      </c>
      <c r="S353" s="21" t="str">
        <f>IFERROR(VLOOKUP($R353,E:$Q,13,0),"")</f>
        <v/>
      </c>
      <c r="T353" s="21" t="str">
        <f>IFERROR(VLOOKUP($R353,F:$Q,12,0),"")</f>
        <v/>
      </c>
      <c r="U353" s="21" t="str">
        <f>IFERROR(VLOOKUP($R353,G:$Q,11,0),"")</f>
        <v/>
      </c>
      <c r="V353" s="21" t="str">
        <f>IFERROR(VLOOKUP($R353,H:$Q,10,0),"")</f>
        <v/>
      </c>
      <c r="W353" s="21" t="str">
        <f>IFERROR(VLOOKUP($R353,I:$Q,9,0),"")</f>
        <v/>
      </c>
      <c r="X353" s="21" t="str">
        <f>IFERROR(VLOOKUP($R353,J:$Q,8,0),"")</f>
        <v/>
      </c>
      <c r="Y353" s="21" t="str">
        <f>IFERROR(VLOOKUP($R353,K:$Q,7,0),"")</f>
        <v/>
      </c>
      <c r="Z353" s="21" t="str">
        <f>IFERROR(VLOOKUP($R353,L:$Q,6,0),"")</f>
        <v/>
      </c>
      <c r="AA353" s="21" t="str">
        <f>IFERROR(VLOOKUP($R353,M:$Q,5,0),"")</f>
        <v/>
      </c>
      <c r="AB353" s="21" t="str">
        <f>IFERROR(VLOOKUP($R353,N:$Q,4,0),"")</f>
        <v/>
      </c>
      <c r="AC353" s="21" t="str">
        <f>IFERROR(VLOOKUP($R353,O:$Q,3,0),"")</f>
        <v/>
      </c>
      <c r="AD353" s="21" t="str">
        <f>IFERROR(VLOOKUP($R353,P:$Q,2,0),"")</f>
        <v/>
      </c>
    </row>
    <row r="354" spans="1:30" x14ac:dyDescent="0.15">
      <c r="A354" s="9">
        <f>'AB Touchpoint System Workbook'!Z365</f>
        <v>0</v>
      </c>
      <c r="B354" s="21">
        <f t="shared" si="12"/>
        <v>1</v>
      </c>
      <c r="C354" s="12" t="str">
        <f>IF('AB Touchpoint System Workbook'!J365="A",VLOOKUP($B354,Reference!$A$93:B$104,2,0),IF('AB Touchpoint System Workbook'!J365="b",VLOOKUP($B354,Reference!$A$93:C$104,3,0),""))</f>
        <v/>
      </c>
      <c r="D354" s="12" t="str">
        <f>IF('AB Touchpoint System Workbook'!J365="A",Q354&amp;C354,IF('AB Touchpoint System Workbook'!J365="b",Q354&amp;C354,""))</f>
        <v/>
      </c>
      <c r="E354" s="12" t="b">
        <f>IF(ISNUMBER(SEARCH(S$1,$D354)),MAX(E$1:E353)+1)</f>
        <v>0</v>
      </c>
      <c r="F354" s="12" t="b">
        <f>IF(ISNUMBER(SEARCH(T$1,$D354)),MAX(F$1:F353)+1)</f>
        <v>0</v>
      </c>
      <c r="G354" s="12" t="b">
        <f>IF(ISNUMBER(SEARCH(U$1,$D354)),MAX(G$1:G353)+1)</f>
        <v>0</v>
      </c>
      <c r="H354" s="12" t="b">
        <f>IF(ISNUMBER(SEARCH(V$1,$D354)),MAX(H$1:H353)+1)</f>
        <v>0</v>
      </c>
      <c r="I354" s="12" t="b">
        <f>IF(ISNUMBER(SEARCH(W$1,$D354)),MAX(I$1:I353)+1)</f>
        <v>0</v>
      </c>
      <c r="J354" s="12" t="b">
        <f>IF(ISNUMBER(SEARCH(X$1,$D354)),MAX(J$1:J353)+1)</f>
        <v>0</v>
      </c>
      <c r="K354" s="12" t="b">
        <f>IF(ISNUMBER(SEARCH(Y$1,$D354)),MAX(K$1:K353)+1)</f>
        <v>0</v>
      </c>
      <c r="L354" s="12" t="b">
        <f>IF(ISNUMBER(SEARCH(Z$1,$D354)),MAX(L$1:L353)+1)</f>
        <v>0</v>
      </c>
      <c r="M354" s="12" t="b">
        <f>IF(ISNUMBER(SEARCH(AA$1,$D354)),MAX(M$1:M353)+1)</f>
        <v>0</v>
      </c>
      <c r="N354" s="12" t="b">
        <f>IF(ISNUMBER(SEARCH(AB$1,$D354)),MAX(N$1:N353)+1)</f>
        <v>0</v>
      </c>
      <c r="O354" s="12" t="b">
        <f>IF(ISNUMBER(SEARCH(AC$1,$D354)),MAX(O$1:O353)+1)</f>
        <v>0</v>
      </c>
      <c r="P354" s="12" t="b">
        <f>IF(ISNUMBER(SEARCH(AD$1,$D354)),MAX(P$1:P353)+1)</f>
        <v>0</v>
      </c>
      <c r="Q354" s="12">
        <f>'AB Touchpoint System Workbook'!K365</f>
        <v>0</v>
      </c>
      <c r="R354" s="13">
        <f t="shared" si="11"/>
        <v>353</v>
      </c>
      <c r="S354" s="21" t="str">
        <f>IFERROR(VLOOKUP($R354,E:$Q,13,0),"")</f>
        <v/>
      </c>
      <c r="T354" s="21" t="str">
        <f>IFERROR(VLOOKUP($R354,F:$Q,12,0),"")</f>
        <v/>
      </c>
      <c r="U354" s="21" t="str">
        <f>IFERROR(VLOOKUP($R354,G:$Q,11,0),"")</f>
        <v/>
      </c>
      <c r="V354" s="21" t="str">
        <f>IFERROR(VLOOKUP($R354,H:$Q,10,0),"")</f>
        <v/>
      </c>
      <c r="W354" s="21" t="str">
        <f>IFERROR(VLOOKUP($R354,I:$Q,9,0),"")</f>
        <v/>
      </c>
      <c r="X354" s="21" t="str">
        <f>IFERROR(VLOOKUP($R354,J:$Q,8,0),"")</f>
        <v/>
      </c>
      <c r="Y354" s="21" t="str">
        <f>IFERROR(VLOOKUP($R354,K:$Q,7,0),"")</f>
        <v/>
      </c>
      <c r="Z354" s="21" t="str">
        <f>IFERROR(VLOOKUP($R354,L:$Q,6,0),"")</f>
        <v/>
      </c>
      <c r="AA354" s="21" t="str">
        <f>IFERROR(VLOOKUP($R354,M:$Q,5,0),"")</f>
        <v/>
      </c>
      <c r="AB354" s="21" t="str">
        <f>IFERROR(VLOOKUP($R354,N:$Q,4,0),"")</f>
        <v/>
      </c>
      <c r="AC354" s="21" t="str">
        <f>IFERROR(VLOOKUP($R354,O:$Q,3,0),"")</f>
        <v/>
      </c>
      <c r="AD354" s="21" t="str">
        <f>IFERROR(VLOOKUP($R354,P:$Q,2,0),"")</f>
        <v/>
      </c>
    </row>
    <row r="355" spans="1:30" x14ac:dyDescent="0.15">
      <c r="A355" s="9">
        <f>'AB Touchpoint System Workbook'!Z366</f>
        <v>0</v>
      </c>
      <c r="B355" s="21">
        <f t="shared" si="12"/>
        <v>1</v>
      </c>
      <c r="C355" s="12" t="str">
        <f>IF('AB Touchpoint System Workbook'!J366="A",VLOOKUP($B355,Reference!$A$93:B$104,2,0),IF('AB Touchpoint System Workbook'!J366="b",VLOOKUP($B355,Reference!$A$93:C$104,3,0),""))</f>
        <v/>
      </c>
      <c r="D355" s="12" t="str">
        <f>IF('AB Touchpoint System Workbook'!J366="A",Q355&amp;C355,IF('AB Touchpoint System Workbook'!J366="b",Q355&amp;C355,""))</f>
        <v/>
      </c>
      <c r="E355" s="12" t="b">
        <f>IF(ISNUMBER(SEARCH(S$1,$D355)),MAX(E$1:E354)+1)</f>
        <v>0</v>
      </c>
      <c r="F355" s="12" t="b">
        <f>IF(ISNUMBER(SEARCH(T$1,$D355)),MAX(F$1:F354)+1)</f>
        <v>0</v>
      </c>
      <c r="G355" s="12" t="b">
        <f>IF(ISNUMBER(SEARCH(U$1,$D355)),MAX(G$1:G354)+1)</f>
        <v>0</v>
      </c>
      <c r="H355" s="12" t="b">
        <f>IF(ISNUMBER(SEARCH(V$1,$D355)),MAX(H$1:H354)+1)</f>
        <v>0</v>
      </c>
      <c r="I355" s="12" t="b">
        <f>IF(ISNUMBER(SEARCH(W$1,$D355)),MAX(I$1:I354)+1)</f>
        <v>0</v>
      </c>
      <c r="J355" s="12" t="b">
        <f>IF(ISNUMBER(SEARCH(X$1,$D355)),MAX(J$1:J354)+1)</f>
        <v>0</v>
      </c>
      <c r="K355" s="12" t="b">
        <f>IF(ISNUMBER(SEARCH(Y$1,$D355)),MAX(K$1:K354)+1)</f>
        <v>0</v>
      </c>
      <c r="L355" s="12" t="b">
        <f>IF(ISNUMBER(SEARCH(Z$1,$D355)),MAX(L$1:L354)+1)</f>
        <v>0</v>
      </c>
      <c r="M355" s="12" t="b">
        <f>IF(ISNUMBER(SEARCH(AA$1,$D355)),MAX(M$1:M354)+1)</f>
        <v>0</v>
      </c>
      <c r="N355" s="12" t="b">
        <f>IF(ISNUMBER(SEARCH(AB$1,$D355)),MAX(N$1:N354)+1)</f>
        <v>0</v>
      </c>
      <c r="O355" s="12" t="b">
        <f>IF(ISNUMBER(SEARCH(AC$1,$D355)),MAX(O$1:O354)+1)</f>
        <v>0</v>
      </c>
      <c r="P355" s="12" t="b">
        <f>IF(ISNUMBER(SEARCH(AD$1,$D355)),MAX(P$1:P354)+1)</f>
        <v>0</v>
      </c>
      <c r="Q355" s="12">
        <f>'AB Touchpoint System Workbook'!K366</f>
        <v>0</v>
      </c>
      <c r="R355" s="13">
        <f t="shared" si="11"/>
        <v>354</v>
      </c>
      <c r="S355" s="21" t="str">
        <f>IFERROR(VLOOKUP($R355,E:$Q,13,0),"")</f>
        <v/>
      </c>
      <c r="T355" s="21" t="str">
        <f>IFERROR(VLOOKUP($R355,F:$Q,12,0),"")</f>
        <v/>
      </c>
      <c r="U355" s="21" t="str">
        <f>IFERROR(VLOOKUP($R355,G:$Q,11,0),"")</f>
        <v/>
      </c>
      <c r="V355" s="21" t="str">
        <f>IFERROR(VLOOKUP($R355,H:$Q,10,0),"")</f>
        <v/>
      </c>
      <c r="W355" s="21" t="str">
        <f>IFERROR(VLOOKUP($R355,I:$Q,9,0),"")</f>
        <v/>
      </c>
      <c r="X355" s="21" t="str">
        <f>IFERROR(VLOOKUP($R355,J:$Q,8,0),"")</f>
        <v/>
      </c>
      <c r="Y355" s="21" t="str">
        <f>IFERROR(VLOOKUP($R355,K:$Q,7,0),"")</f>
        <v/>
      </c>
      <c r="Z355" s="21" t="str">
        <f>IFERROR(VLOOKUP($R355,L:$Q,6,0),"")</f>
        <v/>
      </c>
      <c r="AA355" s="21" t="str">
        <f>IFERROR(VLOOKUP($R355,M:$Q,5,0),"")</f>
        <v/>
      </c>
      <c r="AB355" s="21" t="str">
        <f>IFERROR(VLOOKUP($R355,N:$Q,4,0),"")</f>
        <v/>
      </c>
      <c r="AC355" s="21" t="str">
        <f>IFERROR(VLOOKUP($R355,O:$Q,3,0),"")</f>
        <v/>
      </c>
      <c r="AD355" s="21" t="str">
        <f>IFERROR(VLOOKUP($R355,P:$Q,2,0),"")</f>
        <v/>
      </c>
    </row>
    <row r="356" spans="1:30" x14ac:dyDescent="0.15">
      <c r="A356" s="9">
        <f>'AB Touchpoint System Workbook'!Z367</f>
        <v>0</v>
      </c>
      <c r="B356" s="21">
        <f t="shared" si="12"/>
        <v>1</v>
      </c>
      <c r="C356" s="12" t="str">
        <f>IF('AB Touchpoint System Workbook'!J367="A",VLOOKUP($B356,Reference!$A$93:B$104,2,0),IF('AB Touchpoint System Workbook'!J367="b",VLOOKUP($B356,Reference!$A$93:C$104,3,0),""))</f>
        <v/>
      </c>
      <c r="D356" s="12" t="str">
        <f>IF('AB Touchpoint System Workbook'!J367="A",Q356&amp;C356,IF('AB Touchpoint System Workbook'!J367="b",Q356&amp;C356,""))</f>
        <v/>
      </c>
      <c r="E356" s="12" t="b">
        <f>IF(ISNUMBER(SEARCH(S$1,$D356)),MAX(E$1:E355)+1)</f>
        <v>0</v>
      </c>
      <c r="F356" s="12" t="b">
        <f>IF(ISNUMBER(SEARCH(T$1,$D356)),MAX(F$1:F355)+1)</f>
        <v>0</v>
      </c>
      <c r="G356" s="12" t="b">
        <f>IF(ISNUMBER(SEARCH(U$1,$D356)),MAX(G$1:G355)+1)</f>
        <v>0</v>
      </c>
      <c r="H356" s="12" t="b">
        <f>IF(ISNUMBER(SEARCH(V$1,$D356)),MAX(H$1:H355)+1)</f>
        <v>0</v>
      </c>
      <c r="I356" s="12" t="b">
        <f>IF(ISNUMBER(SEARCH(W$1,$D356)),MAX(I$1:I355)+1)</f>
        <v>0</v>
      </c>
      <c r="J356" s="12" t="b">
        <f>IF(ISNUMBER(SEARCH(X$1,$D356)),MAX(J$1:J355)+1)</f>
        <v>0</v>
      </c>
      <c r="K356" s="12" t="b">
        <f>IF(ISNUMBER(SEARCH(Y$1,$D356)),MAX(K$1:K355)+1)</f>
        <v>0</v>
      </c>
      <c r="L356" s="12" t="b">
        <f>IF(ISNUMBER(SEARCH(Z$1,$D356)),MAX(L$1:L355)+1)</f>
        <v>0</v>
      </c>
      <c r="M356" s="12" t="b">
        <f>IF(ISNUMBER(SEARCH(AA$1,$D356)),MAX(M$1:M355)+1)</f>
        <v>0</v>
      </c>
      <c r="N356" s="12" t="b">
        <f>IF(ISNUMBER(SEARCH(AB$1,$D356)),MAX(N$1:N355)+1)</f>
        <v>0</v>
      </c>
      <c r="O356" s="12" t="b">
        <f>IF(ISNUMBER(SEARCH(AC$1,$D356)),MAX(O$1:O355)+1)</f>
        <v>0</v>
      </c>
      <c r="P356" s="12" t="b">
        <f>IF(ISNUMBER(SEARCH(AD$1,$D356)),MAX(P$1:P355)+1)</f>
        <v>0</v>
      </c>
      <c r="Q356" s="12">
        <f>'AB Touchpoint System Workbook'!K367</f>
        <v>0</v>
      </c>
      <c r="R356" s="13">
        <f t="shared" si="11"/>
        <v>355</v>
      </c>
      <c r="S356" s="21" t="str">
        <f>IFERROR(VLOOKUP($R356,E:$Q,13,0),"")</f>
        <v/>
      </c>
      <c r="T356" s="21" t="str">
        <f>IFERROR(VLOOKUP($R356,F:$Q,12,0),"")</f>
        <v/>
      </c>
      <c r="U356" s="21" t="str">
        <f>IFERROR(VLOOKUP($R356,G:$Q,11,0),"")</f>
        <v/>
      </c>
      <c r="V356" s="21" t="str">
        <f>IFERROR(VLOOKUP($R356,H:$Q,10,0),"")</f>
        <v/>
      </c>
      <c r="W356" s="21" t="str">
        <f>IFERROR(VLOOKUP($R356,I:$Q,9,0),"")</f>
        <v/>
      </c>
      <c r="X356" s="21" t="str">
        <f>IFERROR(VLOOKUP($R356,J:$Q,8,0),"")</f>
        <v/>
      </c>
      <c r="Y356" s="21" t="str">
        <f>IFERROR(VLOOKUP($R356,K:$Q,7,0),"")</f>
        <v/>
      </c>
      <c r="Z356" s="21" t="str">
        <f>IFERROR(VLOOKUP($R356,L:$Q,6,0),"")</f>
        <v/>
      </c>
      <c r="AA356" s="21" t="str">
        <f>IFERROR(VLOOKUP($R356,M:$Q,5,0),"")</f>
        <v/>
      </c>
      <c r="AB356" s="21" t="str">
        <f>IFERROR(VLOOKUP($R356,N:$Q,4,0),"")</f>
        <v/>
      </c>
      <c r="AC356" s="21" t="str">
        <f>IFERROR(VLOOKUP($R356,O:$Q,3,0),"")</f>
        <v/>
      </c>
      <c r="AD356" s="21" t="str">
        <f>IFERROR(VLOOKUP($R356,P:$Q,2,0),"")</f>
        <v/>
      </c>
    </row>
    <row r="357" spans="1:30" x14ac:dyDescent="0.15">
      <c r="A357" s="9">
        <f>'AB Touchpoint System Workbook'!Z368</f>
        <v>0</v>
      </c>
      <c r="B357" s="21">
        <f t="shared" si="12"/>
        <v>1</v>
      </c>
      <c r="C357" s="12" t="str">
        <f>IF('AB Touchpoint System Workbook'!J368="A",VLOOKUP($B357,Reference!$A$93:B$104,2,0),IF('AB Touchpoint System Workbook'!J368="b",VLOOKUP($B357,Reference!$A$93:C$104,3,0),""))</f>
        <v/>
      </c>
      <c r="D357" s="12" t="str">
        <f>IF('AB Touchpoint System Workbook'!J368="A",Q357&amp;C357,IF('AB Touchpoint System Workbook'!J368="b",Q357&amp;C357,""))</f>
        <v/>
      </c>
      <c r="E357" s="12" t="b">
        <f>IF(ISNUMBER(SEARCH(S$1,$D357)),MAX(E$1:E356)+1)</f>
        <v>0</v>
      </c>
      <c r="F357" s="12" t="b">
        <f>IF(ISNUMBER(SEARCH(T$1,$D357)),MAX(F$1:F356)+1)</f>
        <v>0</v>
      </c>
      <c r="G357" s="12" t="b">
        <f>IF(ISNUMBER(SEARCH(U$1,$D357)),MAX(G$1:G356)+1)</f>
        <v>0</v>
      </c>
      <c r="H357" s="12" t="b">
        <f>IF(ISNUMBER(SEARCH(V$1,$D357)),MAX(H$1:H356)+1)</f>
        <v>0</v>
      </c>
      <c r="I357" s="12" t="b">
        <f>IF(ISNUMBER(SEARCH(W$1,$D357)),MAX(I$1:I356)+1)</f>
        <v>0</v>
      </c>
      <c r="J357" s="12" t="b">
        <f>IF(ISNUMBER(SEARCH(X$1,$D357)),MAX(J$1:J356)+1)</f>
        <v>0</v>
      </c>
      <c r="K357" s="12" t="b">
        <f>IF(ISNUMBER(SEARCH(Y$1,$D357)),MAX(K$1:K356)+1)</f>
        <v>0</v>
      </c>
      <c r="L357" s="12" t="b">
        <f>IF(ISNUMBER(SEARCH(Z$1,$D357)),MAX(L$1:L356)+1)</f>
        <v>0</v>
      </c>
      <c r="M357" s="12" t="b">
        <f>IF(ISNUMBER(SEARCH(AA$1,$D357)),MAX(M$1:M356)+1)</f>
        <v>0</v>
      </c>
      <c r="N357" s="12" t="b">
        <f>IF(ISNUMBER(SEARCH(AB$1,$D357)),MAX(N$1:N356)+1)</f>
        <v>0</v>
      </c>
      <c r="O357" s="12" t="b">
        <f>IF(ISNUMBER(SEARCH(AC$1,$D357)),MAX(O$1:O356)+1)</f>
        <v>0</v>
      </c>
      <c r="P357" s="12" t="b">
        <f>IF(ISNUMBER(SEARCH(AD$1,$D357)),MAX(P$1:P356)+1)</f>
        <v>0</v>
      </c>
      <c r="Q357" s="12">
        <f>'AB Touchpoint System Workbook'!K368</f>
        <v>0</v>
      </c>
      <c r="R357" s="13">
        <f t="shared" si="11"/>
        <v>356</v>
      </c>
      <c r="S357" s="21" t="str">
        <f>IFERROR(VLOOKUP($R357,E:$Q,13,0),"")</f>
        <v/>
      </c>
      <c r="T357" s="21" t="str">
        <f>IFERROR(VLOOKUP($R357,F:$Q,12,0),"")</f>
        <v/>
      </c>
      <c r="U357" s="21" t="str">
        <f>IFERROR(VLOOKUP($R357,G:$Q,11,0),"")</f>
        <v/>
      </c>
      <c r="V357" s="21" t="str">
        <f>IFERROR(VLOOKUP($R357,H:$Q,10,0),"")</f>
        <v/>
      </c>
      <c r="W357" s="21" t="str">
        <f>IFERROR(VLOOKUP($R357,I:$Q,9,0),"")</f>
        <v/>
      </c>
      <c r="X357" s="21" t="str">
        <f>IFERROR(VLOOKUP($R357,J:$Q,8,0),"")</f>
        <v/>
      </c>
      <c r="Y357" s="21" t="str">
        <f>IFERROR(VLOOKUP($R357,K:$Q,7,0),"")</f>
        <v/>
      </c>
      <c r="Z357" s="21" t="str">
        <f>IFERROR(VLOOKUP($R357,L:$Q,6,0),"")</f>
        <v/>
      </c>
      <c r="AA357" s="21" t="str">
        <f>IFERROR(VLOOKUP($R357,M:$Q,5,0),"")</f>
        <v/>
      </c>
      <c r="AB357" s="21" t="str">
        <f>IFERROR(VLOOKUP($R357,N:$Q,4,0),"")</f>
        <v/>
      </c>
      <c r="AC357" s="21" t="str">
        <f>IFERROR(VLOOKUP($R357,O:$Q,3,0),"")</f>
        <v/>
      </c>
      <c r="AD357" s="21" t="str">
        <f>IFERROR(VLOOKUP($R357,P:$Q,2,0),"")</f>
        <v/>
      </c>
    </row>
    <row r="358" spans="1:30" x14ac:dyDescent="0.15">
      <c r="A358" s="9">
        <f>'AB Touchpoint System Workbook'!Z369</f>
        <v>0</v>
      </c>
      <c r="B358" s="21">
        <f t="shared" si="12"/>
        <v>1</v>
      </c>
      <c r="C358" s="12" t="str">
        <f>IF('AB Touchpoint System Workbook'!J369="A",VLOOKUP($B358,Reference!$A$93:B$104,2,0),IF('AB Touchpoint System Workbook'!J369="b",VLOOKUP($B358,Reference!$A$93:C$104,3,0),""))</f>
        <v/>
      </c>
      <c r="D358" s="12" t="str">
        <f>IF('AB Touchpoint System Workbook'!J369="A",Q358&amp;C358,IF('AB Touchpoint System Workbook'!J369="b",Q358&amp;C358,""))</f>
        <v/>
      </c>
      <c r="E358" s="12" t="b">
        <f>IF(ISNUMBER(SEARCH(S$1,$D358)),MAX(E$1:E357)+1)</f>
        <v>0</v>
      </c>
      <c r="F358" s="12" t="b">
        <f>IF(ISNUMBER(SEARCH(T$1,$D358)),MAX(F$1:F357)+1)</f>
        <v>0</v>
      </c>
      <c r="G358" s="12" t="b">
        <f>IF(ISNUMBER(SEARCH(U$1,$D358)),MAX(G$1:G357)+1)</f>
        <v>0</v>
      </c>
      <c r="H358" s="12" t="b">
        <f>IF(ISNUMBER(SEARCH(V$1,$D358)),MAX(H$1:H357)+1)</f>
        <v>0</v>
      </c>
      <c r="I358" s="12" t="b">
        <f>IF(ISNUMBER(SEARCH(W$1,$D358)),MAX(I$1:I357)+1)</f>
        <v>0</v>
      </c>
      <c r="J358" s="12" t="b">
        <f>IF(ISNUMBER(SEARCH(X$1,$D358)),MAX(J$1:J357)+1)</f>
        <v>0</v>
      </c>
      <c r="K358" s="12" t="b">
        <f>IF(ISNUMBER(SEARCH(Y$1,$D358)),MAX(K$1:K357)+1)</f>
        <v>0</v>
      </c>
      <c r="L358" s="12" t="b">
        <f>IF(ISNUMBER(SEARCH(Z$1,$D358)),MAX(L$1:L357)+1)</f>
        <v>0</v>
      </c>
      <c r="M358" s="12" t="b">
        <f>IF(ISNUMBER(SEARCH(AA$1,$D358)),MAX(M$1:M357)+1)</f>
        <v>0</v>
      </c>
      <c r="N358" s="12" t="b">
        <f>IF(ISNUMBER(SEARCH(AB$1,$D358)),MAX(N$1:N357)+1)</f>
        <v>0</v>
      </c>
      <c r="O358" s="12" t="b">
        <f>IF(ISNUMBER(SEARCH(AC$1,$D358)),MAX(O$1:O357)+1)</f>
        <v>0</v>
      </c>
      <c r="P358" s="12" t="b">
        <f>IF(ISNUMBER(SEARCH(AD$1,$D358)),MAX(P$1:P357)+1)</f>
        <v>0</v>
      </c>
      <c r="Q358" s="12">
        <f>'AB Touchpoint System Workbook'!K369</f>
        <v>0</v>
      </c>
      <c r="R358" s="13">
        <f t="shared" si="11"/>
        <v>357</v>
      </c>
      <c r="S358" s="21" t="str">
        <f>IFERROR(VLOOKUP($R358,E:$Q,13,0),"")</f>
        <v/>
      </c>
      <c r="T358" s="21" t="str">
        <f>IFERROR(VLOOKUP($R358,F:$Q,12,0),"")</f>
        <v/>
      </c>
      <c r="U358" s="21" t="str">
        <f>IFERROR(VLOOKUP($R358,G:$Q,11,0),"")</f>
        <v/>
      </c>
      <c r="V358" s="21" t="str">
        <f>IFERROR(VLOOKUP($R358,H:$Q,10,0),"")</f>
        <v/>
      </c>
      <c r="W358" s="21" t="str">
        <f>IFERROR(VLOOKUP($R358,I:$Q,9,0),"")</f>
        <v/>
      </c>
      <c r="X358" s="21" t="str">
        <f>IFERROR(VLOOKUP($R358,J:$Q,8,0),"")</f>
        <v/>
      </c>
      <c r="Y358" s="21" t="str">
        <f>IFERROR(VLOOKUP($R358,K:$Q,7,0),"")</f>
        <v/>
      </c>
      <c r="Z358" s="21" t="str">
        <f>IFERROR(VLOOKUP($R358,L:$Q,6,0),"")</f>
        <v/>
      </c>
      <c r="AA358" s="21" t="str">
        <f>IFERROR(VLOOKUP($R358,M:$Q,5,0),"")</f>
        <v/>
      </c>
      <c r="AB358" s="21" t="str">
        <f>IFERROR(VLOOKUP($R358,N:$Q,4,0),"")</f>
        <v/>
      </c>
      <c r="AC358" s="21" t="str">
        <f>IFERROR(VLOOKUP($R358,O:$Q,3,0),"")</f>
        <v/>
      </c>
      <c r="AD358" s="21" t="str">
        <f>IFERROR(VLOOKUP($R358,P:$Q,2,0),"")</f>
        <v/>
      </c>
    </row>
    <row r="359" spans="1:30" x14ac:dyDescent="0.15">
      <c r="A359" s="9">
        <f>'AB Touchpoint System Workbook'!Z370</f>
        <v>0</v>
      </c>
      <c r="B359" s="21">
        <f t="shared" si="12"/>
        <v>1</v>
      </c>
      <c r="C359" s="12" t="str">
        <f>IF('AB Touchpoint System Workbook'!J370="A",VLOOKUP($B359,Reference!$A$93:B$104,2,0),IF('AB Touchpoint System Workbook'!J370="b",VLOOKUP($B359,Reference!$A$93:C$104,3,0),""))</f>
        <v/>
      </c>
      <c r="D359" s="12" t="str">
        <f>IF('AB Touchpoint System Workbook'!J370="A",Q359&amp;C359,IF('AB Touchpoint System Workbook'!J370="b",Q359&amp;C359,""))</f>
        <v/>
      </c>
      <c r="E359" s="12" t="b">
        <f>IF(ISNUMBER(SEARCH(S$1,$D359)),MAX(E$1:E358)+1)</f>
        <v>0</v>
      </c>
      <c r="F359" s="12" t="b">
        <f>IF(ISNUMBER(SEARCH(T$1,$D359)),MAX(F$1:F358)+1)</f>
        <v>0</v>
      </c>
      <c r="G359" s="12" t="b">
        <f>IF(ISNUMBER(SEARCH(U$1,$D359)),MAX(G$1:G358)+1)</f>
        <v>0</v>
      </c>
      <c r="H359" s="12" t="b">
        <f>IF(ISNUMBER(SEARCH(V$1,$D359)),MAX(H$1:H358)+1)</f>
        <v>0</v>
      </c>
      <c r="I359" s="12" t="b">
        <f>IF(ISNUMBER(SEARCH(W$1,$D359)),MAX(I$1:I358)+1)</f>
        <v>0</v>
      </c>
      <c r="J359" s="12" t="b">
        <f>IF(ISNUMBER(SEARCH(X$1,$D359)),MAX(J$1:J358)+1)</f>
        <v>0</v>
      </c>
      <c r="K359" s="12" t="b">
        <f>IF(ISNUMBER(SEARCH(Y$1,$D359)),MAX(K$1:K358)+1)</f>
        <v>0</v>
      </c>
      <c r="L359" s="12" t="b">
        <f>IF(ISNUMBER(SEARCH(Z$1,$D359)),MAX(L$1:L358)+1)</f>
        <v>0</v>
      </c>
      <c r="M359" s="12" t="b">
        <f>IF(ISNUMBER(SEARCH(AA$1,$D359)),MAX(M$1:M358)+1)</f>
        <v>0</v>
      </c>
      <c r="N359" s="12" t="b">
        <f>IF(ISNUMBER(SEARCH(AB$1,$D359)),MAX(N$1:N358)+1)</f>
        <v>0</v>
      </c>
      <c r="O359" s="12" t="b">
        <f>IF(ISNUMBER(SEARCH(AC$1,$D359)),MAX(O$1:O358)+1)</f>
        <v>0</v>
      </c>
      <c r="P359" s="12" t="b">
        <f>IF(ISNUMBER(SEARCH(AD$1,$D359)),MAX(P$1:P358)+1)</f>
        <v>0</v>
      </c>
      <c r="Q359" s="12">
        <f>'AB Touchpoint System Workbook'!K370</f>
        <v>0</v>
      </c>
      <c r="R359" s="13">
        <f t="shared" si="11"/>
        <v>358</v>
      </c>
      <c r="S359" s="21" t="str">
        <f>IFERROR(VLOOKUP($R359,E:$Q,13,0),"")</f>
        <v/>
      </c>
      <c r="T359" s="21" t="str">
        <f>IFERROR(VLOOKUP($R359,F:$Q,12,0),"")</f>
        <v/>
      </c>
      <c r="U359" s="21" t="str">
        <f>IFERROR(VLOOKUP($R359,G:$Q,11,0),"")</f>
        <v/>
      </c>
      <c r="V359" s="21" t="str">
        <f>IFERROR(VLOOKUP($R359,H:$Q,10,0),"")</f>
        <v/>
      </c>
      <c r="W359" s="21" t="str">
        <f>IFERROR(VLOOKUP($R359,I:$Q,9,0),"")</f>
        <v/>
      </c>
      <c r="X359" s="21" t="str">
        <f>IFERROR(VLOOKUP($R359,J:$Q,8,0),"")</f>
        <v/>
      </c>
      <c r="Y359" s="21" t="str">
        <f>IFERROR(VLOOKUP($R359,K:$Q,7,0),"")</f>
        <v/>
      </c>
      <c r="Z359" s="21" t="str">
        <f>IFERROR(VLOOKUP($R359,L:$Q,6,0),"")</f>
        <v/>
      </c>
      <c r="AA359" s="21" t="str">
        <f>IFERROR(VLOOKUP($R359,M:$Q,5,0),"")</f>
        <v/>
      </c>
      <c r="AB359" s="21" t="str">
        <f>IFERROR(VLOOKUP($R359,N:$Q,4,0),"")</f>
        <v/>
      </c>
      <c r="AC359" s="21" t="str">
        <f>IFERROR(VLOOKUP($R359,O:$Q,3,0),"")</f>
        <v/>
      </c>
      <c r="AD359" s="21" t="str">
        <f>IFERROR(VLOOKUP($R359,P:$Q,2,0),"")</f>
        <v/>
      </c>
    </row>
    <row r="360" spans="1:30" x14ac:dyDescent="0.15">
      <c r="A360" s="9">
        <f>'AB Touchpoint System Workbook'!Z371</f>
        <v>0</v>
      </c>
      <c r="B360" s="21">
        <f t="shared" si="12"/>
        <v>1</v>
      </c>
      <c r="C360" s="12" t="str">
        <f>IF('AB Touchpoint System Workbook'!J371="A",VLOOKUP($B360,Reference!$A$93:B$104,2,0),IF('AB Touchpoint System Workbook'!J371="b",VLOOKUP($B360,Reference!$A$93:C$104,3,0),""))</f>
        <v/>
      </c>
      <c r="D360" s="12" t="str">
        <f>IF('AB Touchpoint System Workbook'!J371="A",Q360&amp;C360,IF('AB Touchpoint System Workbook'!J371="b",Q360&amp;C360,""))</f>
        <v/>
      </c>
      <c r="E360" s="12" t="b">
        <f>IF(ISNUMBER(SEARCH(S$1,$D360)),MAX(E$1:E359)+1)</f>
        <v>0</v>
      </c>
      <c r="F360" s="12" t="b">
        <f>IF(ISNUMBER(SEARCH(T$1,$D360)),MAX(F$1:F359)+1)</f>
        <v>0</v>
      </c>
      <c r="G360" s="12" t="b">
        <f>IF(ISNUMBER(SEARCH(U$1,$D360)),MAX(G$1:G359)+1)</f>
        <v>0</v>
      </c>
      <c r="H360" s="12" t="b">
        <f>IF(ISNUMBER(SEARCH(V$1,$D360)),MAX(H$1:H359)+1)</f>
        <v>0</v>
      </c>
      <c r="I360" s="12" t="b">
        <f>IF(ISNUMBER(SEARCH(W$1,$D360)),MAX(I$1:I359)+1)</f>
        <v>0</v>
      </c>
      <c r="J360" s="12" t="b">
        <f>IF(ISNUMBER(SEARCH(X$1,$D360)),MAX(J$1:J359)+1)</f>
        <v>0</v>
      </c>
      <c r="K360" s="12" t="b">
        <f>IF(ISNUMBER(SEARCH(Y$1,$D360)),MAX(K$1:K359)+1)</f>
        <v>0</v>
      </c>
      <c r="L360" s="12" t="b">
        <f>IF(ISNUMBER(SEARCH(Z$1,$D360)),MAX(L$1:L359)+1)</f>
        <v>0</v>
      </c>
      <c r="M360" s="12" t="b">
        <f>IF(ISNUMBER(SEARCH(AA$1,$D360)),MAX(M$1:M359)+1)</f>
        <v>0</v>
      </c>
      <c r="N360" s="12" t="b">
        <f>IF(ISNUMBER(SEARCH(AB$1,$D360)),MAX(N$1:N359)+1)</f>
        <v>0</v>
      </c>
      <c r="O360" s="12" t="b">
        <f>IF(ISNUMBER(SEARCH(AC$1,$D360)),MAX(O$1:O359)+1)</f>
        <v>0</v>
      </c>
      <c r="P360" s="12" t="b">
        <f>IF(ISNUMBER(SEARCH(AD$1,$D360)),MAX(P$1:P359)+1)</f>
        <v>0</v>
      </c>
      <c r="Q360" s="12">
        <f>'AB Touchpoint System Workbook'!K371</f>
        <v>0</v>
      </c>
      <c r="R360" s="13">
        <f t="shared" si="11"/>
        <v>359</v>
      </c>
      <c r="S360" s="21" t="str">
        <f>IFERROR(VLOOKUP($R360,E:$Q,13,0),"")</f>
        <v/>
      </c>
      <c r="T360" s="21" t="str">
        <f>IFERROR(VLOOKUP($R360,F:$Q,12,0),"")</f>
        <v/>
      </c>
      <c r="U360" s="21" t="str">
        <f>IFERROR(VLOOKUP($R360,G:$Q,11,0),"")</f>
        <v/>
      </c>
      <c r="V360" s="21" t="str">
        <f>IFERROR(VLOOKUP($R360,H:$Q,10,0),"")</f>
        <v/>
      </c>
      <c r="W360" s="21" t="str">
        <f>IFERROR(VLOOKUP($R360,I:$Q,9,0),"")</f>
        <v/>
      </c>
      <c r="X360" s="21" t="str">
        <f>IFERROR(VLOOKUP($R360,J:$Q,8,0),"")</f>
        <v/>
      </c>
      <c r="Y360" s="21" t="str">
        <f>IFERROR(VLOOKUP($R360,K:$Q,7,0),"")</f>
        <v/>
      </c>
      <c r="Z360" s="21" t="str">
        <f>IFERROR(VLOOKUP($R360,L:$Q,6,0),"")</f>
        <v/>
      </c>
      <c r="AA360" s="21" t="str">
        <f>IFERROR(VLOOKUP($R360,M:$Q,5,0),"")</f>
        <v/>
      </c>
      <c r="AB360" s="21" t="str">
        <f>IFERROR(VLOOKUP($R360,N:$Q,4,0),"")</f>
        <v/>
      </c>
      <c r="AC360" s="21" t="str">
        <f>IFERROR(VLOOKUP($R360,O:$Q,3,0),"")</f>
        <v/>
      </c>
      <c r="AD360" s="21" t="str">
        <f>IFERROR(VLOOKUP($R360,P:$Q,2,0),"")</f>
        <v/>
      </c>
    </row>
    <row r="361" spans="1:30" x14ac:dyDescent="0.15">
      <c r="A361" s="9">
        <f>'AB Touchpoint System Workbook'!Z372</f>
        <v>0</v>
      </c>
      <c r="B361" s="21">
        <f t="shared" si="12"/>
        <v>1</v>
      </c>
      <c r="C361" s="12" t="str">
        <f>IF('AB Touchpoint System Workbook'!J372="A",VLOOKUP($B361,Reference!$A$93:B$104,2,0),IF('AB Touchpoint System Workbook'!J372="b",VLOOKUP($B361,Reference!$A$93:C$104,3,0),""))</f>
        <v/>
      </c>
      <c r="D361" s="12" t="str">
        <f>IF('AB Touchpoint System Workbook'!J372="A",Q361&amp;C361,IF('AB Touchpoint System Workbook'!J372="b",Q361&amp;C361,""))</f>
        <v/>
      </c>
      <c r="E361" s="12" t="b">
        <f>IF(ISNUMBER(SEARCH(S$1,$D361)),MAX(E$1:E360)+1)</f>
        <v>0</v>
      </c>
      <c r="F361" s="12" t="b">
        <f>IF(ISNUMBER(SEARCH(T$1,$D361)),MAX(F$1:F360)+1)</f>
        <v>0</v>
      </c>
      <c r="G361" s="12" t="b">
        <f>IF(ISNUMBER(SEARCH(U$1,$D361)),MAX(G$1:G360)+1)</f>
        <v>0</v>
      </c>
      <c r="H361" s="12" t="b">
        <f>IF(ISNUMBER(SEARCH(V$1,$D361)),MAX(H$1:H360)+1)</f>
        <v>0</v>
      </c>
      <c r="I361" s="12" t="b">
        <f>IF(ISNUMBER(SEARCH(W$1,$D361)),MAX(I$1:I360)+1)</f>
        <v>0</v>
      </c>
      <c r="J361" s="12" t="b">
        <f>IF(ISNUMBER(SEARCH(X$1,$D361)),MAX(J$1:J360)+1)</f>
        <v>0</v>
      </c>
      <c r="K361" s="12" t="b">
        <f>IF(ISNUMBER(SEARCH(Y$1,$D361)),MAX(K$1:K360)+1)</f>
        <v>0</v>
      </c>
      <c r="L361" s="12" t="b">
        <f>IF(ISNUMBER(SEARCH(Z$1,$D361)),MAX(L$1:L360)+1)</f>
        <v>0</v>
      </c>
      <c r="M361" s="12" t="b">
        <f>IF(ISNUMBER(SEARCH(AA$1,$D361)),MAX(M$1:M360)+1)</f>
        <v>0</v>
      </c>
      <c r="N361" s="12" t="b">
        <f>IF(ISNUMBER(SEARCH(AB$1,$D361)),MAX(N$1:N360)+1)</f>
        <v>0</v>
      </c>
      <c r="O361" s="12" t="b">
        <f>IF(ISNUMBER(SEARCH(AC$1,$D361)),MAX(O$1:O360)+1)</f>
        <v>0</v>
      </c>
      <c r="P361" s="12" t="b">
        <f>IF(ISNUMBER(SEARCH(AD$1,$D361)),MAX(P$1:P360)+1)</f>
        <v>0</v>
      </c>
      <c r="Q361" s="12">
        <f>'AB Touchpoint System Workbook'!K372</f>
        <v>0</v>
      </c>
      <c r="R361" s="13">
        <f t="shared" si="11"/>
        <v>360</v>
      </c>
      <c r="S361" s="21" t="str">
        <f>IFERROR(VLOOKUP($R361,E:$Q,13,0),"")</f>
        <v/>
      </c>
      <c r="T361" s="21" t="str">
        <f>IFERROR(VLOOKUP($R361,F:$Q,12,0),"")</f>
        <v/>
      </c>
      <c r="U361" s="21" t="str">
        <f>IFERROR(VLOOKUP($R361,G:$Q,11,0),"")</f>
        <v/>
      </c>
      <c r="V361" s="21" t="str">
        <f>IFERROR(VLOOKUP($R361,H:$Q,10,0),"")</f>
        <v/>
      </c>
      <c r="W361" s="21" t="str">
        <f>IFERROR(VLOOKUP($R361,I:$Q,9,0),"")</f>
        <v/>
      </c>
      <c r="X361" s="21" t="str">
        <f>IFERROR(VLOOKUP($R361,J:$Q,8,0),"")</f>
        <v/>
      </c>
      <c r="Y361" s="21" t="str">
        <f>IFERROR(VLOOKUP($R361,K:$Q,7,0),"")</f>
        <v/>
      </c>
      <c r="Z361" s="21" t="str">
        <f>IFERROR(VLOOKUP($R361,L:$Q,6,0),"")</f>
        <v/>
      </c>
      <c r="AA361" s="21" t="str">
        <f>IFERROR(VLOOKUP($R361,M:$Q,5,0),"")</f>
        <v/>
      </c>
      <c r="AB361" s="21" t="str">
        <f>IFERROR(VLOOKUP($R361,N:$Q,4,0),"")</f>
        <v/>
      </c>
      <c r="AC361" s="21" t="str">
        <f>IFERROR(VLOOKUP($R361,O:$Q,3,0),"")</f>
        <v/>
      </c>
      <c r="AD361" s="21" t="str">
        <f>IFERROR(VLOOKUP($R361,P:$Q,2,0),"")</f>
        <v/>
      </c>
    </row>
    <row r="362" spans="1:30" x14ac:dyDescent="0.15">
      <c r="A362" s="9">
        <f>'AB Touchpoint System Workbook'!Z373</f>
        <v>0</v>
      </c>
      <c r="B362" s="21">
        <f t="shared" si="12"/>
        <v>1</v>
      </c>
      <c r="C362" s="12" t="str">
        <f>IF('AB Touchpoint System Workbook'!J373="A",VLOOKUP($B362,Reference!$A$93:B$104,2,0),IF('AB Touchpoint System Workbook'!J373="b",VLOOKUP($B362,Reference!$A$93:C$104,3,0),""))</f>
        <v/>
      </c>
      <c r="D362" s="12" t="str">
        <f>IF('AB Touchpoint System Workbook'!J373="A",Q362&amp;C362,IF('AB Touchpoint System Workbook'!J373="b",Q362&amp;C362,""))</f>
        <v/>
      </c>
      <c r="E362" s="12" t="b">
        <f>IF(ISNUMBER(SEARCH(S$1,$D362)),MAX(E$1:E361)+1)</f>
        <v>0</v>
      </c>
      <c r="F362" s="12" t="b">
        <f>IF(ISNUMBER(SEARCH(T$1,$D362)),MAX(F$1:F361)+1)</f>
        <v>0</v>
      </c>
      <c r="G362" s="12" t="b">
        <f>IF(ISNUMBER(SEARCH(U$1,$D362)),MAX(G$1:G361)+1)</f>
        <v>0</v>
      </c>
      <c r="H362" s="12" t="b">
        <f>IF(ISNUMBER(SEARCH(V$1,$D362)),MAX(H$1:H361)+1)</f>
        <v>0</v>
      </c>
      <c r="I362" s="12" t="b">
        <f>IF(ISNUMBER(SEARCH(W$1,$D362)),MAX(I$1:I361)+1)</f>
        <v>0</v>
      </c>
      <c r="J362" s="12" t="b">
        <f>IF(ISNUMBER(SEARCH(X$1,$D362)),MAX(J$1:J361)+1)</f>
        <v>0</v>
      </c>
      <c r="K362" s="12" t="b">
        <f>IF(ISNUMBER(SEARCH(Y$1,$D362)),MAX(K$1:K361)+1)</f>
        <v>0</v>
      </c>
      <c r="L362" s="12" t="b">
        <f>IF(ISNUMBER(SEARCH(Z$1,$D362)),MAX(L$1:L361)+1)</f>
        <v>0</v>
      </c>
      <c r="M362" s="12" t="b">
        <f>IF(ISNUMBER(SEARCH(AA$1,$D362)),MAX(M$1:M361)+1)</f>
        <v>0</v>
      </c>
      <c r="N362" s="12" t="b">
        <f>IF(ISNUMBER(SEARCH(AB$1,$D362)),MAX(N$1:N361)+1)</f>
        <v>0</v>
      </c>
      <c r="O362" s="12" t="b">
        <f>IF(ISNUMBER(SEARCH(AC$1,$D362)),MAX(O$1:O361)+1)</f>
        <v>0</v>
      </c>
      <c r="P362" s="12" t="b">
        <f>IF(ISNUMBER(SEARCH(AD$1,$D362)),MAX(P$1:P361)+1)</f>
        <v>0</v>
      </c>
      <c r="Q362" s="12">
        <f>'AB Touchpoint System Workbook'!K373</f>
        <v>0</v>
      </c>
      <c r="R362" s="13">
        <f t="shared" si="11"/>
        <v>361</v>
      </c>
      <c r="S362" s="21" t="str">
        <f>IFERROR(VLOOKUP($R362,E:$Q,13,0),"")</f>
        <v/>
      </c>
      <c r="T362" s="21" t="str">
        <f>IFERROR(VLOOKUP($R362,F:$Q,12,0),"")</f>
        <v/>
      </c>
      <c r="U362" s="21" t="str">
        <f>IFERROR(VLOOKUP($R362,G:$Q,11,0),"")</f>
        <v/>
      </c>
      <c r="V362" s="21" t="str">
        <f>IFERROR(VLOOKUP($R362,H:$Q,10,0),"")</f>
        <v/>
      </c>
      <c r="W362" s="21" t="str">
        <f>IFERROR(VLOOKUP($R362,I:$Q,9,0),"")</f>
        <v/>
      </c>
      <c r="X362" s="21" t="str">
        <f>IFERROR(VLOOKUP($R362,J:$Q,8,0),"")</f>
        <v/>
      </c>
      <c r="Y362" s="21" t="str">
        <f>IFERROR(VLOOKUP($R362,K:$Q,7,0),"")</f>
        <v/>
      </c>
      <c r="Z362" s="21" t="str">
        <f>IFERROR(VLOOKUP($R362,L:$Q,6,0),"")</f>
        <v/>
      </c>
      <c r="AA362" s="21" t="str">
        <f>IFERROR(VLOOKUP($R362,M:$Q,5,0),"")</f>
        <v/>
      </c>
      <c r="AB362" s="21" t="str">
        <f>IFERROR(VLOOKUP($R362,N:$Q,4,0),"")</f>
        <v/>
      </c>
      <c r="AC362" s="21" t="str">
        <f>IFERROR(VLOOKUP($R362,O:$Q,3,0),"")</f>
        <v/>
      </c>
      <c r="AD362" s="21" t="str">
        <f>IFERROR(VLOOKUP($R362,P:$Q,2,0),"")</f>
        <v/>
      </c>
    </row>
    <row r="363" spans="1:30" x14ac:dyDescent="0.15">
      <c r="A363" s="9">
        <f>'AB Touchpoint System Workbook'!Z374</f>
        <v>0</v>
      </c>
      <c r="B363" s="21">
        <f t="shared" si="12"/>
        <v>1</v>
      </c>
      <c r="C363" s="12" t="str">
        <f>IF('AB Touchpoint System Workbook'!J374="A",VLOOKUP($B363,Reference!$A$93:B$104,2,0),IF('AB Touchpoint System Workbook'!J374="b",VLOOKUP($B363,Reference!$A$93:C$104,3,0),""))</f>
        <v/>
      </c>
      <c r="D363" s="12" t="str">
        <f>IF('AB Touchpoint System Workbook'!J374="A",Q363&amp;C363,IF('AB Touchpoint System Workbook'!J374="b",Q363&amp;C363,""))</f>
        <v/>
      </c>
      <c r="E363" s="12" t="b">
        <f>IF(ISNUMBER(SEARCH(S$1,$D363)),MAX(E$1:E362)+1)</f>
        <v>0</v>
      </c>
      <c r="F363" s="12" t="b">
        <f>IF(ISNUMBER(SEARCH(T$1,$D363)),MAX(F$1:F362)+1)</f>
        <v>0</v>
      </c>
      <c r="G363" s="12" t="b">
        <f>IF(ISNUMBER(SEARCH(U$1,$D363)),MAX(G$1:G362)+1)</f>
        <v>0</v>
      </c>
      <c r="H363" s="12" t="b">
        <f>IF(ISNUMBER(SEARCH(V$1,$D363)),MAX(H$1:H362)+1)</f>
        <v>0</v>
      </c>
      <c r="I363" s="12" t="b">
        <f>IF(ISNUMBER(SEARCH(W$1,$D363)),MAX(I$1:I362)+1)</f>
        <v>0</v>
      </c>
      <c r="J363" s="12" t="b">
        <f>IF(ISNUMBER(SEARCH(X$1,$D363)),MAX(J$1:J362)+1)</f>
        <v>0</v>
      </c>
      <c r="K363" s="12" t="b">
        <f>IF(ISNUMBER(SEARCH(Y$1,$D363)),MAX(K$1:K362)+1)</f>
        <v>0</v>
      </c>
      <c r="L363" s="12" t="b">
        <f>IF(ISNUMBER(SEARCH(Z$1,$D363)),MAX(L$1:L362)+1)</f>
        <v>0</v>
      </c>
      <c r="M363" s="12" t="b">
        <f>IF(ISNUMBER(SEARCH(AA$1,$D363)),MAX(M$1:M362)+1)</f>
        <v>0</v>
      </c>
      <c r="N363" s="12" t="b">
        <f>IF(ISNUMBER(SEARCH(AB$1,$D363)),MAX(N$1:N362)+1)</f>
        <v>0</v>
      </c>
      <c r="O363" s="12" t="b">
        <f>IF(ISNUMBER(SEARCH(AC$1,$D363)),MAX(O$1:O362)+1)</f>
        <v>0</v>
      </c>
      <c r="P363" s="12" t="b">
        <f>IF(ISNUMBER(SEARCH(AD$1,$D363)),MAX(P$1:P362)+1)</f>
        <v>0</v>
      </c>
      <c r="Q363" s="12">
        <f>'AB Touchpoint System Workbook'!K374</f>
        <v>0</v>
      </c>
      <c r="R363" s="13">
        <f t="shared" si="11"/>
        <v>362</v>
      </c>
      <c r="S363" s="21" t="str">
        <f>IFERROR(VLOOKUP($R363,E:$Q,13,0),"")</f>
        <v/>
      </c>
      <c r="T363" s="21" t="str">
        <f>IFERROR(VLOOKUP($R363,F:$Q,12,0),"")</f>
        <v/>
      </c>
      <c r="U363" s="21" t="str">
        <f>IFERROR(VLOOKUP($R363,G:$Q,11,0),"")</f>
        <v/>
      </c>
      <c r="V363" s="21" t="str">
        <f>IFERROR(VLOOKUP($R363,H:$Q,10,0),"")</f>
        <v/>
      </c>
      <c r="W363" s="21" t="str">
        <f>IFERROR(VLOOKUP($R363,I:$Q,9,0),"")</f>
        <v/>
      </c>
      <c r="X363" s="21" t="str">
        <f>IFERROR(VLOOKUP($R363,J:$Q,8,0),"")</f>
        <v/>
      </c>
      <c r="Y363" s="21" t="str">
        <f>IFERROR(VLOOKUP($R363,K:$Q,7,0),"")</f>
        <v/>
      </c>
      <c r="Z363" s="21" t="str">
        <f>IFERROR(VLOOKUP($R363,L:$Q,6,0),"")</f>
        <v/>
      </c>
      <c r="AA363" s="21" t="str">
        <f>IFERROR(VLOOKUP($R363,M:$Q,5,0),"")</f>
        <v/>
      </c>
      <c r="AB363" s="21" t="str">
        <f>IFERROR(VLOOKUP($R363,N:$Q,4,0),"")</f>
        <v/>
      </c>
      <c r="AC363" s="21" t="str">
        <f>IFERROR(VLOOKUP($R363,O:$Q,3,0),"")</f>
        <v/>
      </c>
      <c r="AD363" s="21" t="str">
        <f>IFERROR(VLOOKUP($R363,P:$Q,2,0),"")</f>
        <v/>
      </c>
    </row>
    <row r="364" spans="1:30" x14ac:dyDescent="0.15">
      <c r="A364" s="9">
        <f>'AB Touchpoint System Workbook'!Z375</f>
        <v>0</v>
      </c>
      <c r="B364" s="21">
        <f t="shared" si="12"/>
        <v>1</v>
      </c>
      <c r="C364" s="12" t="str">
        <f>IF('AB Touchpoint System Workbook'!J375="A",VLOOKUP($B364,Reference!$A$93:B$104,2,0),IF('AB Touchpoint System Workbook'!J375="b",VLOOKUP($B364,Reference!$A$93:C$104,3,0),""))</f>
        <v/>
      </c>
      <c r="D364" s="12" t="str">
        <f>IF('AB Touchpoint System Workbook'!J375="A",Q364&amp;C364,IF('AB Touchpoint System Workbook'!J375="b",Q364&amp;C364,""))</f>
        <v/>
      </c>
      <c r="E364" s="12" t="b">
        <f>IF(ISNUMBER(SEARCH(S$1,$D364)),MAX(E$1:E363)+1)</f>
        <v>0</v>
      </c>
      <c r="F364" s="12" t="b">
        <f>IF(ISNUMBER(SEARCH(T$1,$D364)),MAX(F$1:F363)+1)</f>
        <v>0</v>
      </c>
      <c r="G364" s="12" t="b">
        <f>IF(ISNUMBER(SEARCH(U$1,$D364)),MAX(G$1:G363)+1)</f>
        <v>0</v>
      </c>
      <c r="H364" s="12" t="b">
        <f>IF(ISNUMBER(SEARCH(V$1,$D364)),MAX(H$1:H363)+1)</f>
        <v>0</v>
      </c>
      <c r="I364" s="12" t="b">
        <f>IF(ISNUMBER(SEARCH(W$1,$D364)),MAX(I$1:I363)+1)</f>
        <v>0</v>
      </c>
      <c r="J364" s="12" t="b">
        <f>IF(ISNUMBER(SEARCH(X$1,$D364)),MAX(J$1:J363)+1)</f>
        <v>0</v>
      </c>
      <c r="K364" s="12" t="b">
        <f>IF(ISNUMBER(SEARCH(Y$1,$D364)),MAX(K$1:K363)+1)</f>
        <v>0</v>
      </c>
      <c r="L364" s="12" t="b">
        <f>IF(ISNUMBER(SEARCH(Z$1,$D364)),MAX(L$1:L363)+1)</f>
        <v>0</v>
      </c>
      <c r="M364" s="12" t="b">
        <f>IF(ISNUMBER(SEARCH(AA$1,$D364)),MAX(M$1:M363)+1)</f>
        <v>0</v>
      </c>
      <c r="N364" s="12" t="b">
        <f>IF(ISNUMBER(SEARCH(AB$1,$D364)),MAX(N$1:N363)+1)</f>
        <v>0</v>
      </c>
      <c r="O364" s="12" t="b">
        <f>IF(ISNUMBER(SEARCH(AC$1,$D364)),MAX(O$1:O363)+1)</f>
        <v>0</v>
      </c>
      <c r="P364" s="12" t="b">
        <f>IF(ISNUMBER(SEARCH(AD$1,$D364)),MAX(P$1:P363)+1)</f>
        <v>0</v>
      </c>
      <c r="Q364" s="12">
        <f>'AB Touchpoint System Workbook'!K375</f>
        <v>0</v>
      </c>
      <c r="R364" s="13">
        <f t="shared" si="11"/>
        <v>363</v>
      </c>
      <c r="S364" s="21" t="str">
        <f>IFERROR(VLOOKUP($R364,E:$Q,13,0),"")</f>
        <v/>
      </c>
      <c r="T364" s="21" t="str">
        <f>IFERROR(VLOOKUP($R364,F:$Q,12,0),"")</f>
        <v/>
      </c>
      <c r="U364" s="21" t="str">
        <f>IFERROR(VLOOKUP($R364,G:$Q,11,0),"")</f>
        <v/>
      </c>
      <c r="V364" s="21" t="str">
        <f>IFERROR(VLOOKUP($R364,H:$Q,10,0),"")</f>
        <v/>
      </c>
      <c r="W364" s="21" t="str">
        <f>IFERROR(VLOOKUP($R364,I:$Q,9,0),"")</f>
        <v/>
      </c>
      <c r="X364" s="21" t="str">
        <f>IFERROR(VLOOKUP($R364,J:$Q,8,0),"")</f>
        <v/>
      </c>
      <c r="Y364" s="21" t="str">
        <f>IFERROR(VLOOKUP($R364,K:$Q,7,0),"")</f>
        <v/>
      </c>
      <c r="Z364" s="21" t="str">
        <f>IFERROR(VLOOKUP($R364,L:$Q,6,0),"")</f>
        <v/>
      </c>
      <c r="AA364" s="21" t="str">
        <f>IFERROR(VLOOKUP($R364,M:$Q,5,0),"")</f>
        <v/>
      </c>
      <c r="AB364" s="21" t="str">
        <f>IFERROR(VLOOKUP($R364,N:$Q,4,0),"")</f>
        <v/>
      </c>
      <c r="AC364" s="21" t="str">
        <f>IFERROR(VLOOKUP($R364,O:$Q,3,0),"")</f>
        <v/>
      </c>
      <c r="AD364" s="21" t="str">
        <f>IFERROR(VLOOKUP($R364,P:$Q,2,0),"")</f>
        <v/>
      </c>
    </row>
    <row r="365" spans="1:30" x14ac:dyDescent="0.15">
      <c r="A365" s="9">
        <f>'AB Touchpoint System Workbook'!Z376</f>
        <v>0</v>
      </c>
      <c r="B365" s="21">
        <f t="shared" si="12"/>
        <v>1</v>
      </c>
      <c r="C365" s="12" t="str">
        <f>IF('AB Touchpoint System Workbook'!J376="A",VLOOKUP($B365,Reference!$A$93:B$104,2,0),IF('AB Touchpoint System Workbook'!J376="b",VLOOKUP($B365,Reference!$A$93:C$104,3,0),""))</f>
        <v/>
      </c>
      <c r="D365" s="12" t="str">
        <f>IF('AB Touchpoint System Workbook'!J376="A",Q365&amp;C365,IF('AB Touchpoint System Workbook'!J376="b",Q365&amp;C365,""))</f>
        <v/>
      </c>
      <c r="E365" s="12" t="b">
        <f>IF(ISNUMBER(SEARCH(S$1,$D365)),MAX(E$1:E364)+1)</f>
        <v>0</v>
      </c>
      <c r="F365" s="12" t="b">
        <f>IF(ISNUMBER(SEARCH(T$1,$D365)),MAX(F$1:F364)+1)</f>
        <v>0</v>
      </c>
      <c r="G365" s="12" t="b">
        <f>IF(ISNUMBER(SEARCH(U$1,$D365)),MAX(G$1:G364)+1)</f>
        <v>0</v>
      </c>
      <c r="H365" s="12" t="b">
        <f>IF(ISNUMBER(SEARCH(V$1,$D365)),MAX(H$1:H364)+1)</f>
        <v>0</v>
      </c>
      <c r="I365" s="12" t="b">
        <f>IF(ISNUMBER(SEARCH(W$1,$D365)),MAX(I$1:I364)+1)</f>
        <v>0</v>
      </c>
      <c r="J365" s="12" t="b">
        <f>IF(ISNUMBER(SEARCH(X$1,$D365)),MAX(J$1:J364)+1)</f>
        <v>0</v>
      </c>
      <c r="K365" s="12" t="b">
        <f>IF(ISNUMBER(SEARCH(Y$1,$D365)),MAX(K$1:K364)+1)</f>
        <v>0</v>
      </c>
      <c r="L365" s="12" t="b">
        <f>IF(ISNUMBER(SEARCH(Z$1,$D365)),MAX(L$1:L364)+1)</f>
        <v>0</v>
      </c>
      <c r="M365" s="12" t="b">
        <f>IF(ISNUMBER(SEARCH(AA$1,$D365)),MAX(M$1:M364)+1)</f>
        <v>0</v>
      </c>
      <c r="N365" s="12" t="b">
        <f>IF(ISNUMBER(SEARCH(AB$1,$D365)),MAX(N$1:N364)+1)</f>
        <v>0</v>
      </c>
      <c r="O365" s="12" t="b">
        <f>IF(ISNUMBER(SEARCH(AC$1,$D365)),MAX(O$1:O364)+1)</f>
        <v>0</v>
      </c>
      <c r="P365" s="12" t="b">
        <f>IF(ISNUMBER(SEARCH(AD$1,$D365)),MAX(P$1:P364)+1)</f>
        <v>0</v>
      </c>
      <c r="Q365" s="12">
        <f>'AB Touchpoint System Workbook'!K376</f>
        <v>0</v>
      </c>
      <c r="R365" s="13">
        <f t="shared" si="11"/>
        <v>364</v>
      </c>
      <c r="S365" s="21" t="str">
        <f>IFERROR(VLOOKUP($R365,E:$Q,13,0),"")</f>
        <v/>
      </c>
      <c r="T365" s="21" t="str">
        <f>IFERROR(VLOOKUP($R365,F:$Q,12,0),"")</f>
        <v/>
      </c>
      <c r="U365" s="21" t="str">
        <f>IFERROR(VLOOKUP($R365,G:$Q,11,0),"")</f>
        <v/>
      </c>
      <c r="V365" s="21" t="str">
        <f>IFERROR(VLOOKUP($R365,H:$Q,10,0),"")</f>
        <v/>
      </c>
      <c r="W365" s="21" t="str">
        <f>IFERROR(VLOOKUP($R365,I:$Q,9,0),"")</f>
        <v/>
      </c>
      <c r="X365" s="21" t="str">
        <f>IFERROR(VLOOKUP($R365,J:$Q,8,0),"")</f>
        <v/>
      </c>
      <c r="Y365" s="21" t="str">
        <f>IFERROR(VLOOKUP($R365,K:$Q,7,0),"")</f>
        <v/>
      </c>
      <c r="Z365" s="21" t="str">
        <f>IFERROR(VLOOKUP($R365,L:$Q,6,0),"")</f>
        <v/>
      </c>
      <c r="AA365" s="21" t="str">
        <f>IFERROR(VLOOKUP($R365,M:$Q,5,0),"")</f>
        <v/>
      </c>
      <c r="AB365" s="21" t="str">
        <f>IFERROR(VLOOKUP($R365,N:$Q,4,0),"")</f>
        <v/>
      </c>
      <c r="AC365" s="21" t="str">
        <f>IFERROR(VLOOKUP($R365,O:$Q,3,0),"")</f>
        <v/>
      </c>
      <c r="AD365" s="21" t="str">
        <f>IFERROR(VLOOKUP($R365,P:$Q,2,0),"")</f>
        <v/>
      </c>
    </row>
    <row r="366" spans="1:30" x14ac:dyDescent="0.15">
      <c r="A366" s="9">
        <f>'AB Touchpoint System Workbook'!Z377</f>
        <v>0</v>
      </c>
      <c r="B366" s="21">
        <f t="shared" si="12"/>
        <v>1</v>
      </c>
      <c r="C366" s="12" t="str">
        <f>IF('AB Touchpoint System Workbook'!J377="A",VLOOKUP($B366,Reference!$A$93:B$104,2,0),IF('AB Touchpoint System Workbook'!J377="b",VLOOKUP($B366,Reference!$A$93:C$104,3,0),""))</f>
        <v/>
      </c>
      <c r="D366" s="12" t="str">
        <f>IF('AB Touchpoint System Workbook'!J377="A",Q366&amp;C366,IF('AB Touchpoint System Workbook'!J377="b",Q366&amp;C366,""))</f>
        <v/>
      </c>
      <c r="E366" s="12" t="b">
        <f>IF(ISNUMBER(SEARCH(S$1,$D366)),MAX(E$1:E365)+1)</f>
        <v>0</v>
      </c>
      <c r="F366" s="12" t="b">
        <f>IF(ISNUMBER(SEARCH(T$1,$D366)),MAX(F$1:F365)+1)</f>
        <v>0</v>
      </c>
      <c r="G366" s="12" t="b">
        <f>IF(ISNUMBER(SEARCH(U$1,$D366)),MAX(G$1:G365)+1)</f>
        <v>0</v>
      </c>
      <c r="H366" s="12" t="b">
        <f>IF(ISNUMBER(SEARCH(V$1,$D366)),MAX(H$1:H365)+1)</f>
        <v>0</v>
      </c>
      <c r="I366" s="12" t="b">
        <f>IF(ISNUMBER(SEARCH(W$1,$D366)),MAX(I$1:I365)+1)</f>
        <v>0</v>
      </c>
      <c r="J366" s="12" t="b">
        <f>IF(ISNUMBER(SEARCH(X$1,$D366)),MAX(J$1:J365)+1)</f>
        <v>0</v>
      </c>
      <c r="K366" s="12" t="b">
        <f>IF(ISNUMBER(SEARCH(Y$1,$D366)),MAX(K$1:K365)+1)</f>
        <v>0</v>
      </c>
      <c r="L366" s="12" t="b">
        <f>IF(ISNUMBER(SEARCH(Z$1,$D366)),MAX(L$1:L365)+1)</f>
        <v>0</v>
      </c>
      <c r="M366" s="12" t="b">
        <f>IF(ISNUMBER(SEARCH(AA$1,$D366)),MAX(M$1:M365)+1)</f>
        <v>0</v>
      </c>
      <c r="N366" s="12" t="b">
        <f>IF(ISNUMBER(SEARCH(AB$1,$D366)),MAX(N$1:N365)+1)</f>
        <v>0</v>
      </c>
      <c r="O366" s="12" t="b">
        <f>IF(ISNUMBER(SEARCH(AC$1,$D366)),MAX(O$1:O365)+1)</f>
        <v>0</v>
      </c>
      <c r="P366" s="12" t="b">
        <f>IF(ISNUMBER(SEARCH(AD$1,$D366)),MAX(P$1:P365)+1)</f>
        <v>0</v>
      </c>
      <c r="Q366" s="12">
        <f>'AB Touchpoint System Workbook'!K377</f>
        <v>0</v>
      </c>
      <c r="R366" s="13">
        <f t="shared" si="11"/>
        <v>365</v>
      </c>
      <c r="S366" s="21" t="str">
        <f>IFERROR(VLOOKUP($R366,E:$Q,13,0),"")</f>
        <v/>
      </c>
      <c r="T366" s="21" t="str">
        <f>IFERROR(VLOOKUP($R366,F:$Q,12,0),"")</f>
        <v/>
      </c>
      <c r="U366" s="21" t="str">
        <f>IFERROR(VLOOKUP($R366,G:$Q,11,0),"")</f>
        <v/>
      </c>
      <c r="V366" s="21" t="str">
        <f>IFERROR(VLOOKUP($R366,H:$Q,10,0),"")</f>
        <v/>
      </c>
      <c r="W366" s="21" t="str">
        <f>IFERROR(VLOOKUP($R366,I:$Q,9,0),"")</f>
        <v/>
      </c>
      <c r="X366" s="21" t="str">
        <f>IFERROR(VLOOKUP($R366,J:$Q,8,0),"")</f>
        <v/>
      </c>
      <c r="Y366" s="21" t="str">
        <f>IFERROR(VLOOKUP($R366,K:$Q,7,0),"")</f>
        <v/>
      </c>
      <c r="Z366" s="21" t="str">
        <f>IFERROR(VLOOKUP($R366,L:$Q,6,0),"")</f>
        <v/>
      </c>
      <c r="AA366" s="21" t="str">
        <f>IFERROR(VLOOKUP($R366,M:$Q,5,0),"")</f>
        <v/>
      </c>
      <c r="AB366" s="21" t="str">
        <f>IFERROR(VLOOKUP($R366,N:$Q,4,0),"")</f>
        <v/>
      </c>
      <c r="AC366" s="21" t="str">
        <f>IFERROR(VLOOKUP($R366,O:$Q,3,0),"")</f>
        <v/>
      </c>
      <c r="AD366" s="21" t="str">
        <f>IFERROR(VLOOKUP($R366,P:$Q,2,0),"")</f>
        <v/>
      </c>
    </row>
    <row r="367" spans="1:30" x14ac:dyDescent="0.15">
      <c r="A367" s="9">
        <f>'AB Touchpoint System Workbook'!Z378</f>
        <v>0</v>
      </c>
      <c r="B367" s="21">
        <f t="shared" si="12"/>
        <v>1</v>
      </c>
      <c r="C367" s="12" t="str">
        <f>IF('AB Touchpoint System Workbook'!J378="A",VLOOKUP($B367,Reference!$A$93:B$104,2,0),IF('AB Touchpoint System Workbook'!J378="b",VLOOKUP($B367,Reference!$A$93:C$104,3,0),""))</f>
        <v/>
      </c>
      <c r="D367" s="12" t="str">
        <f>IF('AB Touchpoint System Workbook'!J378="A",Q367&amp;C367,IF('AB Touchpoint System Workbook'!J378="b",Q367&amp;C367,""))</f>
        <v/>
      </c>
      <c r="E367" s="12" t="b">
        <f>IF(ISNUMBER(SEARCH(S$1,$D367)),MAX(E$1:E366)+1)</f>
        <v>0</v>
      </c>
      <c r="F367" s="12" t="b">
        <f>IF(ISNUMBER(SEARCH(T$1,$D367)),MAX(F$1:F366)+1)</f>
        <v>0</v>
      </c>
      <c r="G367" s="12" t="b">
        <f>IF(ISNUMBER(SEARCH(U$1,$D367)),MAX(G$1:G366)+1)</f>
        <v>0</v>
      </c>
      <c r="H367" s="12" t="b">
        <f>IF(ISNUMBER(SEARCH(V$1,$D367)),MAX(H$1:H366)+1)</f>
        <v>0</v>
      </c>
      <c r="I367" s="12" t="b">
        <f>IF(ISNUMBER(SEARCH(W$1,$D367)),MAX(I$1:I366)+1)</f>
        <v>0</v>
      </c>
      <c r="J367" s="12" t="b">
        <f>IF(ISNUMBER(SEARCH(X$1,$D367)),MAX(J$1:J366)+1)</f>
        <v>0</v>
      </c>
      <c r="K367" s="12" t="b">
        <f>IF(ISNUMBER(SEARCH(Y$1,$D367)),MAX(K$1:K366)+1)</f>
        <v>0</v>
      </c>
      <c r="L367" s="12" t="b">
        <f>IF(ISNUMBER(SEARCH(Z$1,$D367)),MAX(L$1:L366)+1)</f>
        <v>0</v>
      </c>
      <c r="M367" s="12" t="b">
        <f>IF(ISNUMBER(SEARCH(AA$1,$D367)),MAX(M$1:M366)+1)</f>
        <v>0</v>
      </c>
      <c r="N367" s="12" t="b">
        <f>IF(ISNUMBER(SEARCH(AB$1,$D367)),MAX(N$1:N366)+1)</f>
        <v>0</v>
      </c>
      <c r="O367" s="12" t="b">
        <f>IF(ISNUMBER(SEARCH(AC$1,$D367)),MAX(O$1:O366)+1)</f>
        <v>0</v>
      </c>
      <c r="P367" s="12" t="b">
        <f>IF(ISNUMBER(SEARCH(AD$1,$D367)),MAX(P$1:P366)+1)</f>
        <v>0</v>
      </c>
      <c r="Q367" s="12">
        <f>'AB Touchpoint System Workbook'!K378</f>
        <v>0</v>
      </c>
      <c r="R367" s="13">
        <f t="shared" si="11"/>
        <v>366</v>
      </c>
      <c r="S367" s="21" t="str">
        <f>IFERROR(VLOOKUP($R367,E:$Q,13,0),"")</f>
        <v/>
      </c>
      <c r="T367" s="21" t="str">
        <f>IFERROR(VLOOKUP($R367,F:$Q,12,0),"")</f>
        <v/>
      </c>
      <c r="U367" s="21" t="str">
        <f>IFERROR(VLOOKUP($R367,G:$Q,11,0),"")</f>
        <v/>
      </c>
      <c r="V367" s="21" t="str">
        <f>IFERROR(VLOOKUP($R367,H:$Q,10,0),"")</f>
        <v/>
      </c>
      <c r="W367" s="21" t="str">
        <f>IFERROR(VLOOKUP($R367,I:$Q,9,0),"")</f>
        <v/>
      </c>
      <c r="X367" s="21" t="str">
        <f>IFERROR(VLOOKUP($R367,J:$Q,8,0),"")</f>
        <v/>
      </c>
      <c r="Y367" s="21" t="str">
        <f>IFERROR(VLOOKUP($R367,K:$Q,7,0),"")</f>
        <v/>
      </c>
      <c r="Z367" s="21" t="str">
        <f>IFERROR(VLOOKUP($R367,L:$Q,6,0),"")</f>
        <v/>
      </c>
      <c r="AA367" s="21" t="str">
        <f>IFERROR(VLOOKUP($R367,M:$Q,5,0),"")</f>
        <v/>
      </c>
      <c r="AB367" s="21" t="str">
        <f>IFERROR(VLOOKUP($R367,N:$Q,4,0),"")</f>
        <v/>
      </c>
      <c r="AC367" s="21" t="str">
        <f>IFERROR(VLOOKUP($R367,O:$Q,3,0),"")</f>
        <v/>
      </c>
      <c r="AD367" s="21" t="str">
        <f>IFERROR(VLOOKUP($R367,P:$Q,2,0),"")</f>
        <v/>
      </c>
    </row>
    <row r="368" spans="1:30" x14ac:dyDescent="0.15">
      <c r="A368" s="9">
        <f>'AB Touchpoint System Workbook'!Z379</f>
        <v>0</v>
      </c>
      <c r="B368" s="21">
        <f t="shared" si="12"/>
        <v>1</v>
      </c>
      <c r="C368" s="12" t="str">
        <f>IF('AB Touchpoint System Workbook'!J379="A",VLOOKUP($B368,Reference!$A$93:B$104,2,0),IF('AB Touchpoint System Workbook'!J379="b",VLOOKUP($B368,Reference!$A$93:C$104,3,0),""))</f>
        <v/>
      </c>
      <c r="D368" s="12" t="str">
        <f>IF('AB Touchpoint System Workbook'!J379="A",Q368&amp;C368,IF('AB Touchpoint System Workbook'!J379="b",Q368&amp;C368,""))</f>
        <v/>
      </c>
      <c r="E368" s="12" t="b">
        <f>IF(ISNUMBER(SEARCH(S$1,$D368)),MAX(E$1:E367)+1)</f>
        <v>0</v>
      </c>
      <c r="F368" s="12" t="b">
        <f>IF(ISNUMBER(SEARCH(T$1,$D368)),MAX(F$1:F367)+1)</f>
        <v>0</v>
      </c>
      <c r="G368" s="12" t="b">
        <f>IF(ISNUMBER(SEARCH(U$1,$D368)),MAX(G$1:G367)+1)</f>
        <v>0</v>
      </c>
      <c r="H368" s="12" t="b">
        <f>IF(ISNUMBER(SEARCH(V$1,$D368)),MAX(H$1:H367)+1)</f>
        <v>0</v>
      </c>
      <c r="I368" s="12" t="b">
        <f>IF(ISNUMBER(SEARCH(W$1,$D368)),MAX(I$1:I367)+1)</f>
        <v>0</v>
      </c>
      <c r="J368" s="12" t="b">
        <f>IF(ISNUMBER(SEARCH(X$1,$D368)),MAX(J$1:J367)+1)</f>
        <v>0</v>
      </c>
      <c r="K368" s="12" t="b">
        <f>IF(ISNUMBER(SEARCH(Y$1,$D368)),MAX(K$1:K367)+1)</f>
        <v>0</v>
      </c>
      <c r="L368" s="12" t="b">
        <f>IF(ISNUMBER(SEARCH(Z$1,$D368)),MAX(L$1:L367)+1)</f>
        <v>0</v>
      </c>
      <c r="M368" s="12" t="b">
        <f>IF(ISNUMBER(SEARCH(AA$1,$D368)),MAX(M$1:M367)+1)</f>
        <v>0</v>
      </c>
      <c r="N368" s="12" t="b">
        <f>IF(ISNUMBER(SEARCH(AB$1,$D368)),MAX(N$1:N367)+1)</f>
        <v>0</v>
      </c>
      <c r="O368" s="12" t="b">
        <f>IF(ISNUMBER(SEARCH(AC$1,$D368)),MAX(O$1:O367)+1)</f>
        <v>0</v>
      </c>
      <c r="P368" s="12" t="b">
        <f>IF(ISNUMBER(SEARCH(AD$1,$D368)),MAX(P$1:P367)+1)</f>
        <v>0</v>
      </c>
      <c r="Q368" s="12">
        <f>'AB Touchpoint System Workbook'!K379</f>
        <v>0</v>
      </c>
      <c r="R368" s="13">
        <f t="shared" si="11"/>
        <v>367</v>
      </c>
      <c r="S368" s="21" t="str">
        <f>IFERROR(VLOOKUP($R368,E:$Q,13,0),"")</f>
        <v/>
      </c>
      <c r="T368" s="21" t="str">
        <f>IFERROR(VLOOKUP($R368,F:$Q,12,0),"")</f>
        <v/>
      </c>
      <c r="U368" s="21" t="str">
        <f>IFERROR(VLOOKUP($R368,G:$Q,11,0),"")</f>
        <v/>
      </c>
      <c r="V368" s="21" t="str">
        <f>IFERROR(VLOOKUP($R368,H:$Q,10,0),"")</f>
        <v/>
      </c>
      <c r="W368" s="21" t="str">
        <f>IFERROR(VLOOKUP($R368,I:$Q,9,0),"")</f>
        <v/>
      </c>
      <c r="X368" s="21" t="str">
        <f>IFERROR(VLOOKUP($R368,J:$Q,8,0),"")</f>
        <v/>
      </c>
      <c r="Y368" s="21" t="str">
        <f>IFERROR(VLOOKUP($R368,K:$Q,7,0),"")</f>
        <v/>
      </c>
      <c r="Z368" s="21" t="str">
        <f>IFERROR(VLOOKUP($R368,L:$Q,6,0),"")</f>
        <v/>
      </c>
      <c r="AA368" s="21" t="str">
        <f>IFERROR(VLOOKUP($R368,M:$Q,5,0),"")</f>
        <v/>
      </c>
      <c r="AB368" s="21" t="str">
        <f>IFERROR(VLOOKUP($R368,N:$Q,4,0),"")</f>
        <v/>
      </c>
      <c r="AC368" s="21" t="str">
        <f>IFERROR(VLOOKUP($R368,O:$Q,3,0),"")</f>
        <v/>
      </c>
      <c r="AD368" s="21" t="str">
        <f>IFERROR(VLOOKUP($R368,P:$Q,2,0),"")</f>
        <v/>
      </c>
    </row>
    <row r="369" spans="1:30" x14ac:dyDescent="0.15">
      <c r="A369" s="9">
        <f>'AB Touchpoint System Workbook'!Z380</f>
        <v>0</v>
      </c>
      <c r="B369" s="21">
        <f t="shared" si="12"/>
        <v>1</v>
      </c>
      <c r="C369" s="12" t="str">
        <f>IF('AB Touchpoint System Workbook'!J380="A",VLOOKUP($B369,Reference!$A$93:B$104,2,0),IF('AB Touchpoint System Workbook'!J380="b",VLOOKUP($B369,Reference!$A$93:C$104,3,0),""))</f>
        <v/>
      </c>
      <c r="D369" s="12" t="str">
        <f>IF('AB Touchpoint System Workbook'!J380="A",Q369&amp;C369,IF('AB Touchpoint System Workbook'!J380="b",Q369&amp;C369,""))</f>
        <v/>
      </c>
      <c r="E369" s="12" t="b">
        <f>IF(ISNUMBER(SEARCH(S$1,$D369)),MAX(E$1:E368)+1)</f>
        <v>0</v>
      </c>
      <c r="F369" s="12" t="b">
        <f>IF(ISNUMBER(SEARCH(T$1,$D369)),MAX(F$1:F368)+1)</f>
        <v>0</v>
      </c>
      <c r="G369" s="12" t="b">
        <f>IF(ISNUMBER(SEARCH(U$1,$D369)),MAX(G$1:G368)+1)</f>
        <v>0</v>
      </c>
      <c r="H369" s="12" t="b">
        <f>IF(ISNUMBER(SEARCH(V$1,$D369)),MAX(H$1:H368)+1)</f>
        <v>0</v>
      </c>
      <c r="I369" s="12" t="b">
        <f>IF(ISNUMBER(SEARCH(W$1,$D369)),MAX(I$1:I368)+1)</f>
        <v>0</v>
      </c>
      <c r="J369" s="12" t="b">
        <f>IF(ISNUMBER(SEARCH(X$1,$D369)),MAX(J$1:J368)+1)</f>
        <v>0</v>
      </c>
      <c r="K369" s="12" t="b">
        <f>IF(ISNUMBER(SEARCH(Y$1,$D369)),MAX(K$1:K368)+1)</f>
        <v>0</v>
      </c>
      <c r="L369" s="12" t="b">
        <f>IF(ISNUMBER(SEARCH(Z$1,$D369)),MAX(L$1:L368)+1)</f>
        <v>0</v>
      </c>
      <c r="M369" s="12" t="b">
        <f>IF(ISNUMBER(SEARCH(AA$1,$D369)),MAX(M$1:M368)+1)</f>
        <v>0</v>
      </c>
      <c r="N369" s="12" t="b">
        <f>IF(ISNUMBER(SEARCH(AB$1,$D369)),MAX(N$1:N368)+1)</f>
        <v>0</v>
      </c>
      <c r="O369" s="12" t="b">
        <f>IF(ISNUMBER(SEARCH(AC$1,$D369)),MAX(O$1:O368)+1)</f>
        <v>0</v>
      </c>
      <c r="P369" s="12" t="b">
        <f>IF(ISNUMBER(SEARCH(AD$1,$D369)),MAX(P$1:P368)+1)</f>
        <v>0</v>
      </c>
      <c r="Q369" s="12">
        <f>'AB Touchpoint System Workbook'!K380</f>
        <v>0</v>
      </c>
      <c r="R369" s="13">
        <f t="shared" si="11"/>
        <v>368</v>
      </c>
      <c r="S369" s="21" t="str">
        <f>IFERROR(VLOOKUP($R369,E:$Q,13,0),"")</f>
        <v/>
      </c>
      <c r="T369" s="21" t="str">
        <f>IFERROR(VLOOKUP($R369,F:$Q,12,0),"")</f>
        <v/>
      </c>
      <c r="U369" s="21" t="str">
        <f>IFERROR(VLOOKUP($R369,G:$Q,11,0),"")</f>
        <v/>
      </c>
      <c r="V369" s="21" t="str">
        <f>IFERROR(VLOOKUP($R369,H:$Q,10,0),"")</f>
        <v/>
      </c>
      <c r="W369" s="21" t="str">
        <f>IFERROR(VLOOKUP($R369,I:$Q,9,0),"")</f>
        <v/>
      </c>
      <c r="X369" s="21" t="str">
        <f>IFERROR(VLOOKUP($R369,J:$Q,8,0),"")</f>
        <v/>
      </c>
      <c r="Y369" s="21" t="str">
        <f>IFERROR(VLOOKUP($R369,K:$Q,7,0),"")</f>
        <v/>
      </c>
      <c r="Z369" s="21" t="str">
        <f>IFERROR(VLOOKUP($R369,L:$Q,6,0),"")</f>
        <v/>
      </c>
      <c r="AA369" s="21" t="str">
        <f>IFERROR(VLOOKUP($R369,M:$Q,5,0),"")</f>
        <v/>
      </c>
      <c r="AB369" s="21" t="str">
        <f>IFERROR(VLOOKUP($R369,N:$Q,4,0),"")</f>
        <v/>
      </c>
      <c r="AC369" s="21" t="str">
        <f>IFERROR(VLOOKUP($R369,O:$Q,3,0),"")</f>
        <v/>
      </c>
      <c r="AD369" s="21" t="str">
        <f>IFERROR(VLOOKUP($R369,P:$Q,2,0),"")</f>
        <v/>
      </c>
    </row>
    <row r="370" spans="1:30" x14ac:dyDescent="0.15">
      <c r="A370" s="9">
        <f>'AB Touchpoint System Workbook'!Z381</f>
        <v>0</v>
      </c>
      <c r="B370" s="21">
        <f t="shared" si="12"/>
        <v>1</v>
      </c>
      <c r="C370" s="12" t="str">
        <f>IF('AB Touchpoint System Workbook'!J381="A",VLOOKUP($B370,Reference!$A$93:B$104,2,0),IF('AB Touchpoint System Workbook'!J381="b",VLOOKUP($B370,Reference!$A$93:C$104,3,0),""))</f>
        <v/>
      </c>
      <c r="D370" s="12" t="str">
        <f>IF('AB Touchpoint System Workbook'!J381="A",Q370&amp;C370,IF('AB Touchpoint System Workbook'!J381="b",Q370&amp;C370,""))</f>
        <v/>
      </c>
      <c r="E370" s="12" t="b">
        <f>IF(ISNUMBER(SEARCH(S$1,$D370)),MAX(E$1:E369)+1)</f>
        <v>0</v>
      </c>
      <c r="F370" s="12" t="b">
        <f>IF(ISNUMBER(SEARCH(T$1,$D370)),MAX(F$1:F369)+1)</f>
        <v>0</v>
      </c>
      <c r="G370" s="12" t="b">
        <f>IF(ISNUMBER(SEARCH(U$1,$D370)),MAX(G$1:G369)+1)</f>
        <v>0</v>
      </c>
      <c r="H370" s="12" t="b">
        <f>IF(ISNUMBER(SEARCH(V$1,$D370)),MAX(H$1:H369)+1)</f>
        <v>0</v>
      </c>
      <c r="I370" s="12" t="b">
        <f>IF(ISNUMBER(SEARCH(W$1,$D370)),MAX(I$1:I369)+1)</f>
        <v>0</v>
      </c>
      <c r="J370" s="12" t="b">
        <f>IF(ISNUMBER(SEARCH(X$1,$D370)),MAX(J$1:J369)+1)</f>
        <v>0</v>
      </c>
      <c r="K370" s="12" t="b">
        <f>IF(ISNUMBER(SEARCH(Y$1,$D370)),MAX(K$1:K369)+1)</f>
        <v>0</v>
      </c>
      <c r="L370" s="12" t="b">
        <f>IF(ISNUMBER(SEARCH(Z$1,$D370)),MAX(L$1:L369)+1)</f>
        <v>0</v>
      </c>
      <c r="M370" s="12" t="b">
        <f>IF(ISNUMBER(SEARCH(AA$1,$D370)),MAX(M$1:M369)+1)</f>
        <v>0</v>
      </c>
      <c r="N370" s="12" t="b">
        <f>IF(ISNUMBER(SEARCH(AB$1,$D370)),MAX(N$1:N369)+1)</f>
        <v>0</v>
      </c>
      <c r="O370" s="12" t="b">
        <f>IF(ISNUMBER(SEARCH(AC$1,$D370)),MAX(O$1:O369)+1)</f>
        <v>0</v>
      </c>
      <c r="P370" s="12" t="b">
        <f>IF(ISNUMBER(SEARCH(AD$1,$D370)),MAX(P$1:P369)+1)</f>
        <v>0</v>
      </c>
      <c r="Q370" s="12">
        <f>'AB Touchpoint System Workbook'!K381</f>
        <v>0</v>
      </c>
      <c r="R370" s="13">
        <f t="shared" si="11"/>
        <v>369</v>
      </c>
      <c r="S370" s="21" t="str">
        <f>IFERROR(VLOOKUP($R370,E:$Q,13,0),"")</f>
        <v/>
      </c>
      <c r="T370" s="21" t="str">
        <f>IFERROR(VLOOKUP($R370,F:$Q,12,0),"")</f>
        <v/>
      </c>
      <c r="U370" s="21" t="str">
        <f>IFERROR(VLOOKUP($R370,G:$Q,11,0),"")</f>
        <v/>
      </c>
      <c r="V370" s="21" t="str">
        <f>IFERROR(VLOOKUP($R370,H:$Q,10,0),"")</f>
        <v/>
      </c>
      <c r="W370" s="21" t="str">
        <f>IFERROR(VLOOKUP($R370,I:$Q,9,0),"")</f>
        <v/>
      </c>
      <c r="X370" s="21" t="str">
        <f>IFERROR(VLOOKUP($R370,J:$Q,8,0),"")</f>
        <v/>
      </c>
      <c r="Y370" s="21" t="str">
        <f>IFERROR(VLOOKUP($R370,K:$Q,7,0),"")</f>
        <v/>
      </c>
      <c r="Z370" s="21" t="str">
        <f>IFERROR(VLOOKUP($R370,L:$Q,6,0),"")</f>
        <v/>
      </c>
      <c r="AA370" s="21" t="str">
        <f>IFERROR(VLOOKUP($R370,M:$Q,5,0),"")</f>
        <v/>
      </c>
      <c r="AB370" s="21" t="str">
        <f>IFERROR(VLOOKUP($R370,N:$Q,4,0),"")</f>
        <v/>
      </c>
      <c r="AC370" s="21" t="str">
        <f>IFERROR(VLOOKUP($R370,O:$Q,3,0),"")</f>
        <v/>
      </c>
      <c r="AD370" s="21" t="str">
        <f>IFERROR(VLOOKUP($R370,P:$Q,2,0),"")</f>
        <v/>
      </c>
    </row>
    <row r="371" spans="1:30" x14ac:dyDescent="0.15">
      <c r="A371" s="9">
        <f>'AB Touchpoint System Workbook'!Z382</f>
        <v>0</v>
      </c>
      <c r="B371" s="21">
        <f t="shared" si="12"/>
        <v>1</v>
      </c>
      <c r="C371" s="12" t="str">
        <f>IF('AB Touchpoint System Workbook'!J382="A",VLOOKUP($B371,Reference!$A$93:B$104,2,0),IF('AB Touchpoint System Workbook'!J382="b",VLOOKUP($B371,Reference!$A$93:C$104,3,0),""))</f>
        <v/>
      </c>
      <c r="D371" s="12" t="str">
        <f>IF('AB Touchpoint System Workbook'!J382="A",Q371&amp;C371,IF('AB Touchpoint System Workbook'!J382="b",Q371&amp;C371,""))</f>
        <v/>
      </c>
      <c r="E371" s="12" t="b">
        <f>IF(ISNUMBER(SEARCH(S$1,$D371)),MAX(E$1:E370)+1)</f>
        <v>0</v>
      </c>
      <c r="F371" s="12" t="b">
        <f>IF(ISNUMBER(SEARCH(T$1,$D371)),MAX(F$1:F370)+1)</f>
        <v>0</v>
      </c>
      <c r="G371" s="12" t="b">
        <f>IF(ISNUMBER(SEARCH(U$1,$D371)),MAX(G$1:G370)+1)</f>
        <v>0</v>
      </c>
      <c r="H371" s="12" t="b">
        <f>IF(ISNUMBER(SEARCH(V$1,$D371)),MAX(H$1:H370)+1)</f>
        <v>0</v>
      </c>
      <c r="I371" s="12" t="b">
        <f>IF(ISNUMBER(SEARCH(W$1,$D371)),MAX(I$1:I370)+1)</f>
        <v>0</v>
      </c>
      <c r="J371" s="12" t="b">
        <f>IF(ISNUMBER(SEARCH(X$1,$D371)),MAX(J$1:J370)+1)</f>
        <v>0</v>
      </c>
      <c r="K371" s="12" t="b">
        <f>IF(ISNUMBER(SEARCH(Y$1,$D371)),MAX(K$1:K370)+1)</f>
        <v>0</v>
      </c>
      <c r="L371" s="12" t="b">
        <f>IF(ISNUMBER(SEARCH(Z$1,$D371)),MAX(L$1:L370)+1)</f>
        <v>0</v>
      </c>
      <c r="M371" s="12" t="b">
        <f>IF(ISNUMBER(SEARCH(AA$1,$D371)),MAX(M$1:M370)+1)</f>
        <v>0</v>
      </c>
      <c r="N371" s="12" t="b">
        <f>IF(ISNUMBER(SEARCH(AB$1,$D371)),MAX(N$1:N370)+1)</f>
        <v>0</v>
      </c>
      <c r="O371" s="12" t="b">
        <f>IF(ISNUMBER(SEARCH(AC$1,$D371)),MAX(O$1:O370)+1)</f>
        <v>0</v>
      </c>
      <c r="P371" s="12" t="b">
        <f>IF(ISNUMBER(SEARCH(AD$1,$D371)),MAX(P$1:P370)+1)</f>
        <v>0</v>
      </c>
      <c r="Q371" s="12">
        <f>'AB Touchpoint System Workbook'!K382</f>
        <v>0</v>
      </c>
      <c r="R371" s="13">
        <f t="shared" si="11"/>
        <v>370</v>
      </c>
      <c r="S371" s="21" t="str">
        <f>IFERROR(VLOOKUP($R371,E:$Q,13,0),"")</f>
        <v/>
      </c>
      <c r="T371" s="21" t="str">
        <f>IFERROR(VLOOKUP($R371,F:$Q,12,0),"")</f>
        <v/>
      </c>
      <c r="U371" s="21" t="str">
        <f>IFERROR(VLOOKUP($R371,G:$Q,11,0),"")</f>
        <v/>
      </c>
      <c r="V371" s="21" t="str">
        <f>IFERROR(VLOOKUP($R371,H:$Q,10,0),"")</f>
        <v/>
      </c>
      <c r="W371" s="21" t="str">
        <f>IFERROR(VLOOKUP($R371,I:$Q,9,0),"")</f>
        <v/>
      </c>
      <c r="X371" s="21" t="str">
        <f>IFERROR(VLOOKUP($R371,J:$Q,8,0),"")</f>
        <v/>
      </c>
      <c r="Y371" s="21" t="str">
        <f>IFERROR(VLOOKUP($R371,K:$Q,7,0),"")</f>
        <v/>
      </c>
      <c r="Z371" s="21" t="str">
        <f>IFERROR(VLOOKUP($R371,L:$Q,6,0),"")</f>
        <v/>
      </c>
      <c r="AA371" s="21" t="str">
        <f>IFERROR(VLOOKUP($R371,M:$Q,5,0),"")</f>
        <v/>
      </c>
      <c r="AB371" s="21" t="str">
        <f>IFERROR(VLOOKUP($R371,N:$Q,4,0),"")</f>
        <v/>
      </c>
      <c r="AC371" s="21" t="str">
        <f>IFERROR(VLOOKUP($R371,O:$Q,3,0),"")</f>
        <v/>
      </c>
      <c r="AD371" s="21" t="str">
        <f>IFERROR(VLOOKUP($R371,P:$Q,2,0),"")</f>
        <v/>
      </c>
    </row>
    <row r="372" spans="1:30" x14ac:dyDescent="0.15">
      <c r="A372" s="9">
        <f>'AB Touchpoint System Workbook'!Z383</f>
        <v>0</v>
      </c>
      <c r="B372" s="21">
        <f t="shared" si="12"/>
        <v>1</v>
      </c>
      <c r="C372" s="12" t="str">
        <f>IF('AB Touchpoint System Workbook'!J383="A",VLOOKUP($B372,Reference!$A$93:B$104,2,0),IF('AB Touchpoint System Workbook'!J383="b",VLOOKUP($B372,Reference!$A$93:C$104,3,0),""))</f>
        <v/>
      </c>
      <c r="D372" s="12" t="str">
        <f>IF('AB Touchpoint System Workbook'!J383="A",Q372&amp;C372,IF('AB Touchpoint System Workbook'!J383="b",Q372&amp;C372,""))</f>
        <v/>
      </c>
      <c r="E372" s="12" t="b">
        <f>IF(ISNUMBER(SEARCH(S$1,$D372)),MAX(E$1:E371)+1)</f>
        <v>0</v>
      </c>
      <c r="F372" s="12" t="b">
        <f>IF(ISNUMBER(SEARCH(T$1,$D372)),MAX(F$1:F371)+1)</f>
        <v>0</v>
      </c>
      <c r="G372" s="12" t="b">
        <f>IF(ISNUMBER(SEARCH(U$1,$D372)),MAX(G$1:G371)+1)</f>
        <v>0</v>
      </c>
      <c r="H372" s="12" t="b">
        <f>IF(ISNUMBER(SEARCH(V$1,$D372)),MAX(H$1:H371)+1)</f>
        <v>0</v>
      </c>
      <c r="I372" s="12" t="b">
        <f>IF(ISNUMBER(SEARCH(W$1,$D372)),MAX(I$1:I371)+1)</f>
        <v>0</v>
      </c>
      <c r="J372" s="12" t="b">
        <f>IF(ISNUMBER(SEARCH(X$1,$D372)),MAX(J$1:J371)+1)</f>
        <v>0</v>
      </c>
      <c r="K372" s="12" t="b">
        <f>IF(ISNUMBER(SEARCH(Y$1,$D372)),MAX(K$1:K371)+1)</f>
        <v>0</v>
      </c>
      <c r="L372" s="12" t="b">
        <f>IF(ISNUMBER(SEARCH(Z$1,$D372)),MAX(L$1:L371)+1)</f>
        <v>0</v>
      </c>
      <c r="M372" s="12" t="b">
        <f>IF(ISNUMBER(SEARCH(AA$1,$D372)),MAX(M$1:M371)+1)</f>
        <v>0</v>
      </c>
      <c r="N372" s="12" t="b">
        <f>IF(ISNUMBER(SEARCH(AB$1,$D372)),MAX(N$1:N371)+1)</f>
        <v>0</v>
      </c>
      <c r="O372" s="12" t="b">
        <f>IF(ISNUMBER(SEARCH(AC$1,$D372)),MAX(O$1:O371)+1)</f>
        <v>0</v>
      </c>
      <c r="P372" s="12" t="b">
        <f>IF(ISNUMBER(SEARCH(AD$1,$D372)),MAX(P$1:P371)+1)</f>
        <v>0</v>
      </c>
      <c r="Q372" s="12">
        <f>'AB Touchpoint System Workbook'!K383</f>
        <v>0</v>
      </c>
      <c r="R372" s="13">
        <f t="shared" si="11"/>
        <v>371</v>
      </c>
      <c r="S372" s="21" t="str">
        <f>IFERROR(VLOOKUP($R372,E:$Q,13,0),"")</f>
        <v/>
      </c>
      <c r="T372" s="21" t="str">
        <f>IFERROR(VLOOKUP($R372,F:$Q,12,0),"")</f>
        <v/>
      </c>
      <c r="U372" s="21" t="str">
        <f>IFERROR(VLOOKUP($R372,G:$Q,11,0),"")</f>
        <v/>
      </c>
      <c r="V372" s="21" t="str">
        <f>IFERROR(VLOOKUP($R372,H:$Q,10,0),"")</f>
        <v/>
      </c>
      <c r="W372" s="21" t="str">
        <f>IFERROR(VLOOKUP($R372,I:$Q,9,0),"")</f>
        <v/>
      </c>
      <c r="X372" s="21" t="str">
        <f>IFERROR(VLOOKUP($R372,J:$Q,8,0),"")</f>
        <v/>
      </c>
      <c r="Y372" s="21" t="str">
        <f>IFERROR(VLOOKUP($R372,K:$Q,7,0),"")</f>
        <v/>
      </c>
      <c r="Z372" s="21" t="str">
        <f>IFERROR(VLOOKUP($R372,L:$Q,6,0),"")</f>
        <v/>
      </c>
      <c r="AA372" s="21" t="str">
        <f>IFERROR(VLOOKUP($R372,M:$Q,5,0),"")</f>
        <v/>
      </c>
      <c r="AB372" s="21" t="str">
        <f>IFERROR(VLOOKUP($R372,N:$Q,4,0),"")</f>
        <v/>
      </c>
      <c r="AC372" s="21" t="str">
        <f>IFERROR(VLOOKUP($R372,O:$Q,3,0),"")</f>
        <v/>
      </c>
      <c r="AD372" s="21" t="str">
        <f>IFERROR(VLOOKUP($R372,P:$Q,2,0),"")</f>
        <v/>
      </c>
    </row>
    <row r="373" spans="1:30" x14ac:dyDescent="0.15">
      <c r="A373" s="9">
        <f>'AB Touchpoint System Workbook'!Z384</f>
        <v>0</v>
      </c>
      <c r="B373" s="21">
        <f t="shared" si="12"/>
        <v>1</v>
      </c>
      <c r="C373" s="12" t="str">
        <f>IF('AB Touchpoint System Workbook'!J384="A",VLOOKUP($B373,Reference!$A$93:B$104,2,0),IF('AB Touchpoint System Workbook'!J384="b",VLOOKUP($B373,Reference!$A$93:C$104,3,0),""))</f>
        <v/>
      </c>
      <c r="D373" s="12" t="str">
        <f>IF('AB Touchpoint System Workbook'!J384="A",Q373&amp;C373,IF('AB Touchpoint System Workbook'!J384="b",Q373&amp;C373,""))</f>
        <v/>
      </c>
      <c r="E373" s="12" t="b">
        <f>IF(ISNUMBER(SEARCH(S$1,$D373)),MAX(E$1:E372)+1)</f>
        <v>0</v>
      </c>
      <c r="F373" s="12" t="b">
        <f>IF(ISNUMBER(SEARCH(T$1,$D373)),MAX(F$1:F372)+1)</f>
        <v>0</v>
      </c>
      <c r="G373" s="12" t="b">
        <f>IF(ISNUMBER(SEARCH(U$1,$D373)),MAX(G$1:G372)+1)</f>
        <v>0</v>
      </c>
      <c r="H373" s="12" t="b">
        <f>IF(ISNUMBER(SEARCH(V$1,$D373)),MAX(H$1:H372)+1)</f>
        <v>0</v>
      </c>
      <c r="I373" s="12" t="b">
        <f>IF(ISNUMBER(SEARCH(W$1,$D373)),MAX(I$1:I372)+1)</f>
        <v>0</v>
      </c>
      <c r="J373" s="12" t="b">
        <f>IF(ISNUMBER(SEARCH(X$1,$D373)),MAX(J$1:J372)+1)</f>
        <v>0</v>
      </c>
      <c r="K373" s="12" t="b">
        <f>IF(ISNUMBER(SEARCH(Y$1,$D373)),MAX(K$1:K372)+1)</f>
        <v>0</v>
      </c>
      <c r="L373" s="12" t="b">
        <f>IF(ISNUMBER(SEARCH(Z$1,$D373)),MAX(L$1:L372)+1)</f>
        <v>0</v>
      </c>
      <c r="M373" s="12" t="b">
        <f>IF(ISNUMBER(SEARCH(AA$1,$D373)),MAX(M$1:M372)+1)</f>
        <v>0</v>
      </c>
      <c r="N373" s="12" t="b">
        <f>IF(ISNUMBER(SEARCH(AB$1,$D373)),MAX(N$1:N372)+1)</f>
        <v>0</v>
      </c>
      <c r="O373" s="12" t="b">
        <f>IF(ISNUMBER(SEARCH(AC$1,$D373)),MAX(O$1:O372)+1)</f>
        <v>0</v>
      </c>
      <c r="P373" s="12" t="b">
        <f>IF(ISNUMBER(SEARCH(AD$1,$D373)),MAX(P$1:P372)+1)</f>
        <v>0</v>
      </c>
      <c r="Q373" s="12">
        <f>'AB Touchpoint System Workbook'!K384</f>
        <v>0</v>
      </c>
      <c r="R373" s="13">
        <f t="shared" si="11"/>
        <v>372</v>
      </c>
      <c r="S373" s="21" t="str">
        <f>IFERROR(VLOOKUP($R373,E:$Q,13,0),"")</f>
        <v/>
      </c>
      <c r="T373" s="21" t="str">
        <f>IFERROR(VLOOKUP($R373,F:$Q,12,0),"")</f>
        <v/>
      </c>
      <c r="U373" s="21" t="str">
        <f>IFERROR(VLOOKUP($R373,G:$Q,11,0),"")</f>
        <v/>
      </c>
      <c r="V373" s="21" t="str">
        <f>IFERROR(VLOOKUP($R373,H:$Q,10,0),"")</f>
        <v/>
      </c>
      <c r="W373" s="21" t="str">
        <f>IFERROR(VLOOKUP($R373,I:$Q,9,0),"")</f>
        <v/>
      </c>
      <c r="X373" s="21" t="str">
        <f>IFERROR(VLOOKUP($R373,J:$Q,8,0),"")</f>
        <v/>
      </c>
      <c r="Y373" s="21" t="str">
        <f>IFERROR(VLOOKUP($R373,K:$Q,7,0),"")</f>
        <v/>
      </c>
      <c r="Z373" s="21" t="str">
        <f>IFERROR(VLOOKUP($R373,L:$Q,6,0),"")</f>
        <v/>
      </c>
      <c r="AA373" s="21" t="str">
        <f>IFERROR(VLOOKUP($R373,M:$Q,5,0),"")</f>
        <v/>
      </c>
      <c r="AB373" s="21" t="str">
        <f>IFERROR(VLOOKUP($R373,N:$Q,4,0),"")</f>
        <v/>
      </c>
      <c r="AC373" s="21" t="str">
        <f>IFERROR(VLOOKUP($R373,O:$Q,3,0),"")</f>
        <v/>
      </c>
      <c r="AD373" s="21" t="str">
        <f>IFERROR(VLOOKUP($R373,P:$Q,2,0),"")</f>
        <v/>
      </c>
    </row>
    <row r="374" spans="1:30" x14ac:dyDescent="0.15">
      <c r="A374" s="9">
        <f>'AB Touchpoint System Workbook'!Z385</f>
        <v>0</v>
      </c>
      <c r="B374" s="21">
        <f t="shared" si="12"/>
        <v>1</v>
      </c>
      <c r="C374" s="12" t="str">
        <f>IF('AB Touchpoint System Workbook'!J385="A",VLOOKUP($B374,Reference!$A$93:B$104,2,0),IF('AB Touchpoint System Workbook'!J385="b",VLOOKUP($B374,Reference!$A$93:C$104,3,0),""))</f>
        <v/>
      </c>
      <c r="D374" s="12" t="str">
        <f>IF('AB Touchpoint System Workbook'!J385="A",Q374&amp;C374,IF('AB Touchpoint System Workbook'!J385="b",Q374&amp;C374,""))</f>
        <v/>
      </c>
      <c r="E374" s="12" t="b">
        <f>IF(ISNUMBER(SEARCH(S$1,$D374)),MAX(E$1:E373)+1)</f>
        <v>0</v>
      </c>
      <c r="F374" s="12" t="b">
        <f>IF(ISNUMBER(SEARCH(T$1,$D374)),MAX(F$1:F373)+1)</f>
        <v>0</v>
      </c>
      <c r="G374" s="12" t="b">
        <f>IF(ISNUMBER(SEARCH(U$1,$D374)),MAX(G$1:G373)+1)</f>
        <v>0</v>
      </c>
      <c r="H374" s="12" t="b">
        <f>IF(ISNUMBER(SEARCH(V$1,$D374)),MAX(H$1:H373)+1)</f>
        <v>0</v>
      </c>
      <c r="I374" s="12" t="b">
        <f>IF(ISNUMBER(SEARCH(W$1,$D374)),MAX(I$1:I373)+1)</f>
        <v>0</v>
      </c>
      <c r="J374" s="12" t="b">
        <f>IF(ISNUMBER(SEARCH(X$1,$D374)),MAX(J$1:J373)+1)</f>
        <v>0</v>
      </c>
      <c r="K374" s="12" t="b">
        <f>IF(ISNUMBER(SEARCH(Y$1,$D374)),MAX(K$1:K373)+1)</f>
        <v>0</v>
      </c>
      <c r="L374" s="12" t="b">
        <f>IF(ISNUMBER(SEARCH(Z$1,$D374)),MAX(L$1:L373)+1)</f>
        <v>0</v>
      </c>
      <c r="M374" s="12" t="b">
        <f>IF(ISNUMBER(SEARCH(AA$1,$D374)),MAX(M$1:M373)+1)</f>
        <v>0</v>
      </c>
      <c r="N374" s="12" t="b">
        <f>IF(ISNUMBER(SEARCH(AB$1,$D374)),MAX(N$1:N373)+1)</f>
        <v>0</v>
      </c>
      <c r="O374" s="12" t="b">
        <f>IF(ISNUMBER(SEARCH(AC$1,$D374)),MAX(O$1:O373)+1)</f>
        <v>0</v>
      </c>
      <c r="P374" s="12" t="b">
        <f>IF(ISNUMBER(SEARCH(AD$1,$D374)),MAX(P$1:P373)+1)</f>
        <v>0</v>
      </c>
      <c r="Q374" s="12">
        <f>'AB Touchpoint System Workbook'!K385</f>
        <v>0</v>
      </c>
      <c r="R374" s="13">
        <f t="shared" si="11"/>
        <v>373</v>
      </c>
      <c r="S374" s="21" t="str">
        <f>IFERROR(VLOOKUP($R374,E:$Q,13,0),"")</f>
        <v/>
      </c>
      <c r="T374" s="21" t="str">
        <f>IFERROR(VLOOKUP($R374,F:$Q,12,0),"")</f>
        <v/>
      </c>
      <c r="U374" s="21" t="str">
        <f>IFERROR(VLOOKUP($R374,G:$Q,11,0),"")</f>
        <v/>
      </c>
      <c r="V374" s="21" t="str">
        <f>IFERROR(VLOOKUP($R374,H:$Q,10,0),"")</f>
        <v/>
      </c>
      <c r="W374" s="21" t="str">
        <f>IFERROR(VLOOKUP($R374,I:$Q,9,0),"")</f>
        <v/>
      </c>
      <c r="X374" s="21" t="str">
        <f>IFERROR(VLOOKUP($R374,J:$Q,8,0),"")</f>
        <v/>
      </c>
      <c r="Y374" s="21" t="str">
        <f>IFERROR(VLOOKUP($R374,K:$Q,7,0),"")</f>
        <v/>
      </c>
      <c r="Z374" s="21" t="str">
        <f>IFERROR(VLOOKUP($R374,L:$Q,6,0),"")</f>
        <v/>
      </c>
      <c r="AA374" s="21" t="str">
        <f>IFERROR(VLOOKUP($R374,M:$Q,5,0),"")</f>
        <v/>
      </c>
      <c r="AB374" s="21" t="str">
        <f>IFERROR(VLOOKUP($R374,N:$Q,4,0),"")</f>
        <v/>
      </c>
      <c r="AC374" s="21" t="str">
        <f>IFERROR(VLOOKUP($R374,O:$Q,3,0),"")</f>
        <v/>
      </c>
      <c r="AD374" s="21" t="str">
        <f>IFERROR(VLOOKUP($R374,P:$Q,2,0),"")</f>
        <v/>
      </c>
    </row>
    <row r="375" spans="1:30" x14ac:dyDescent="0.15">
      <c r="A375" s="9">
        <f>'AB Touchpoint System Workbook'!Z386</f>
        <v>0</v>
      </c>
      <c r="B375" s="21">
        <f t="shared" si="12"/>
        <v>1</v>
      </c>
      <c r="C375" s="12" t="str">
        <f>IF('AB Touchpoint System Workbook'!J386="A",VLOOKUP($B375,Reference!$A$93:B$104,2,0),IF('AB Touchpoint System Workbook'!J386="b",VLOOKUP($B375,Reference!$A$93:C$104,3,0),""))</f>
        <v/>
      </c>
      <c r="D375" s="12" t="str">
        <f>IF('AB Touchpoint System Workbook'!J386="A",Q375&amp;C375,IF('AB Touchpoint System Workbook'!J386="b",Q375&amp;C375,""))</f>
        <v/>
      </c>
      <c r="E375" s="12" t="b">
        <f>IF(ISNUMBER(SEARCH(S$1,$D375)),MAX(E$1:E374)+1)</f>
        <v>0</v>
      </c>
      <c r="F375" s="12" t="b">
        <f>IF(ISNUMBER(SEARCH(T$1,$D375)),MAX(F$1:F374)+1)</f>
        <v>0</v>
      </c>
      <c r="G375" s="12" t="b">
        <f>IF(ISNUMBER(SEARCH(U$1,$D375)),MAX(G$1:G374)+1)</f>
        <v>0</v>
      </c>
      <c r="H375" s="12" t="b">
        <f>IF(ISNUMBER(SEARCH(V$1,$D375)),MAX(H$1:H374)+1)</f>
        <v>0</v>
      </c>
      <c r="I375" s="12" t="b">
        <f>IF(ISNUMBER(SEARCH(W$1,$D375)),MAX(I$1:I374)+1)</f>
        <v>0</v>
      </c>
      <c r="J375" s="12" t="b">
        <f>IF(ISNUMBER(SEARCH(X$1,$D375)),MAX(J$1:J374)+1)</f>
        <v>0</v>
      </c>
      <c r="K375" s="12" t="b">
        <f>IF(ISNUMBER(SEARCH(Y$1,$D375)),MAX(K$1:K374)+1)</f>
        <v>0</v>
      </c>
      <c r="L375" s="12" t="b">
        <f>IF(ISNUMBER(SEARCH(Z$1,$D375)),MAX(L$1:L374)+1)</f>
        <v>0</v>
      </c>
      <c r="M375" s="12" t="b">
        <f>IF(ISNUMBER(SEARCH(AA$1,$D375)),MAX(M$1:M374)+1)</f>
        <v>0</v>
      </c>
      <c r="N375" s="12" t="b">
        <f>IF(ISNUMBER(SEARCH(AB$1,$D375)),MAX(N$1:N374)+1)</f>
        <v>0</v>
      </c>
      <c r="O375" s="12" t="b">
        <f>IF(ISNUMBER(SEARCH(AC$1,$D375)),MAX(O$1:O374)+1)</f>
        <v>0</v>
      </c>
      <c r="P375" s="12" t="b">
        <f>IF(ISNUMBER(SEARCH(AD$1,$D375)),MAX(P$1:P374)+1)</f>
        <v>0</v>
      </c>
      <c r="Q375" s="12">
        <f>'AB Touchpoint System Workbook'!K386</f>
        <v>0</v>
      </c>
      <c r="R375" s="13">
        <f t="shared" si="11"/>
        <v>374</v>
      </c>
      <c r="S375" s="21" t="str">
        <f>IFERROR(VLOOKUP($R375,E:$Q,13,0),"")</f>
        <v/>
      </c>
      <c r="T375" s="21" t="str">
        <f>IFERROR(VLOOKUP($R375,F:$Q,12,0),"")</f>
        <v/>
      </c>
      <c r="U375" s="21" t="str">
        <f>IFERROR(VLOOKUP($R375,G:$Q,11,0),"")</f>
        <v/>
      </c>
      <c r="V375" s="21" t="str">
        <f>IFERROR(VLOOKUP($R375,H:$Q,10,0),"")</f>
        <v/>
      </c>
      <c r="W375" s="21" t="str">
        <f>IFERROR(VLOOKUP($R375,I:$Q,9,0),"")</f>
        <v/>
      </c>
      <c r="X375" s="21" t="str">
        <f>IFERROR(VLOOKUP($R375,J:$Q,8,0),"")</f>
        <v/>
      </c>
      <c r="Y375" s="21" t="str">
        <f>IFERROR(VLOOKUP($R375,K:$Q,7,0),"")</f>
        <v/>
      </c>
      <c r="Z375" s="21" t="str">
        <f>IFERROR(VLOOKUP($R375,L:$Q,6,0),"")</f>
        <v/>
      </c>
      <c r="AA375" s="21" t="str">
        <f>IFERROR(VLOOKUP($R375,M:$Q,5,0),"")</f>
        <v/>
      </c>
      <c r="AB375" s="21" t="str">
        <f>IFERROR(VLOOKUP($R375,N:$Q,4,0),"")</f>
        <v/>
      </c>
      <c r="AC375" s="21" t="str">
        <f>IFERROR(VLOOKUP($R375,O:$Q,3,0),"")</f>
        <v/>
      </c>
      <c r="AD375" s="21" t="str">
        <f>IFERROR(VLOOKUP($R375,P:$Q,2,0),"")</f>
        <v/>
      </c>
    </row>
    <row r="376" spans="1:30" x14ac:dyDescent="0.15">
      <c r="A376" s="9">
        <f>'AB Touchpoint System Workbook'!Z387</f>
        <v>0</v>
      </c>
      <c r="B376" s="21">
        <f t="shared" si="12"/>
        <v>1</v>
      </c>
      <c r="C376" s="12" t="str">
        <f>IF('AB Touchpoint System Workbook'!J387="A",VLOOKUP($B376,Reference!$A$93:B$104,2,0),IF('AB Touchpoint System Workbook'!J387="b",VLOOKUP($B376,Reference!$A$93:C$104,3,0),""))</f>
        <v/>
      </c>
      <c r="D376" s="12" t="str">
        <f>IF('AB Touchpoint System Workbook'!J387="A",Q376&amp;C376,IF('AB Touchpoint System Workbook'!J387="b",Q376&amp;C376,""))</f>
        <v/>
      </c>
      <c r="E376" s="12" t="b">
        <f>IF(ISNUMBER(SEARCH(S$1,$D376)),MAX(E$1:E375)+1)</f>
        <v>0</v>
      </c>
      <c r="F376" s="12" t="b">
        <f>IF(ISNUMBER(SEARCH(T$1,$D376)),MAX(F$1:F375)+1)</f>
        <v>0</v>
      </c>
      <c r="G376" s="12" t="b">
        <f>IF(ISNUMBER(SEARCH(U$1,$D376)),MAX(G$1:G375)+1)</f>
        <v>0</v>
      </c>
      <c r="H376" s="12" t="b">
        <f>IF(ISNUMBER(SEARCH(V$1,$D376)),MAX(H$1:H375)+1)</f>
        <v>0</v>
      </c>
      <c r="I376" s="12" t="b">
        <f>IF(ISNUMBER(SEARCH(W$1,$D376)),MAX(I$1:I375)+1)</f>
        <v>0</v>
      </c>
      <c r="J376" s="12" t="b">
        <f>IF(ISNUMBER(SEARCH(X$1,$D376)),MAX(J$1:J375)+1)</f>
        <v>0</v>
      </c>
      <c r="K376" s="12" t="b">
        <f>IF(ISNUMBER(SEARCH(Y$1,$D376)),MAX(K$1:K375)+1)</f>
        <v>0</v>
      </c>
      <c r="L376" s="12" t="b">
        <f>IF(ISNUMBER(SEARCH(Z$1,$D376)),MAX(L$1:L375)+1)</f>
        <v>0</v>
      </c>
      <c r="M376" s="12" t="b">
        <f>IF(ISNUMBER(SEARCH(AA$1,$D376)),MAX(M$1:M375)+1)</f>
        <v>0</v>
      </c>
      <c r="N376" s="12" t="b">
        <f>IF(ISNUMBER(SEARCH(AB$1,$D376)),MAX(N$1:N375)+1)</f>
        <v>0</v>
      </c>
      <c r="O376" s="12" t="b">
        <f>IF(ISNUMBER(SEARCH(AC$1,$D376)),MAX(O$1:O375)+1)</f>
        <v>0</v>
      </c>
      <c r="P376" s="12" t="b">
        <f>IF(ISNUMBER(SEARCH(AD$1,$D376)),MAX(P$1:P375)+1)</f>
        <v>0</v>
      </c>
      <c r="Q376" s="12">
        <f>'AB Touchpoint System Workbook'!K387</f>
        <v>0</v>
      </c>
      <c r="R376" s="13">
        <f t="shared" si="11"/>
        <v>375</v>
      </c>
      <c r="S376" s="21" t="str">
        <f>IFERROR(VLOOKUP($R376,E:$Q,13,0),"")</f>
        <v/>
      </c>
      <c r="T376" s="21" t="str">
        <f>IFERROR(VLOOKUP($R376,F:$Q,12,0),"")</f>
        <v/>
      </c>
      <c r="U376" s="21" t="str">
        <f>IFERROR(VLOOKUP($R376,G:$Q,11,0),"")</f>
        <v/>
      </c>
      <c r="V376" s="21" t="str">
        <f>IFERROR(VLOOKUP($R376,H:$Q,10,0),"")</f>
        <v/>
      </c>
      <c r="W376" s="21" t="str">
        <f>IFERROR(VLOOKUP($R376,I:$Q,9,0),"")</f>
        <v/>
      </c>
      <c r="X376" s="21" t="str">
        <f>IFERROR(VLOOKUP($R376,J:$Q,8,0),"")</f>
        <v/>
      </c>
      <c r="Y376" s="21" t="str">
        <f>IFERROR(VLOOKUP($R376,K:$Q,7,0),"")</f>
        <v/>
      </c>
      <c r="Z376" s="21" t="str">
        <f>IFERROR(VLOOKUP($R376,L:$Q,6,0),"")</f>
        <v/>
      </c>
      <c r="AA376" s="21" t="str">
        <f>IFERROR(VLOOKUP($R376,M:$Q,5,0),"")</f>
        <v/>
      </c>
      <c r="AB376" s="21" t="str">
        <f>IFERROR(VLOOKUP($R376,N:$Q,4,0),"")</f>
        <v/>
      </c>
      <c r="AC376" s="21" t="str">
        <f>IFERROR(VLOOKUP($R376,O:$Q,3,0),"")</f>
        <v/>
      </c>
      <c r="AD376" s="21" t="str">
        <f>IFERROR(VLOOKUP($R376,P:$Q,2,0),"")</f>
        <v/>
      </c>
    </row>
    <row r="377" spans="1:30" x14ac:dyDescent="0.15">
      <c r="A377" s="9">
        <f>'AB Touchpoint System Workbook'!Z388</f>
        <v>0</v>
      </c>
      <c r="B377" s="21">
        <f t="shared" si="12"/>
        <v>1</v>
      </c>
      <c r="C377" s="12" t="str">
        <f>IF('AB Touchpoint System Workbook'!J388="A",VLOOKUP($B377,Reference!$A$93:B$104,2,0),IF('AB Touchpoint System Workbook'!J388="b",VLOOKUP($B377,Reference!$A$93:C$104,3,0),""))</f>
        <v/>
      </c>
      <c r="D377" s="12" t="str">
        <f>IF('AB Touchpoint System Workbook'!J388="A",Q377&amp;C377,IF('AB Touchpoint System Workbook'!J388="b",Q377&amp;C377,""))</f>
        <v/>
      </c>
      <c r="E377" s="12" t="b">
        <f>IF(ISNUMBER(SEARCH(S$1,$D377)),MAX(E$1:E376)+1)</f>
        <v>0</v>
      </c>
      <c r="F377" s="12" t="b">
        <f>IF(ISNUMBER(SEARCH(T$1,$D377)),MAX(F$1:F376)+1)</f>
        <v>0</v>
      </c>
      <c r="G377" s="12" t="b">
        <f>IF(ISNUMBER(SEARCH(U$1,$D377)),MAX(G$1:G376)+1)</f>
        <v>0</v>
      </c>
      <c r="H377" s="12" t="b">
        <f>IF(ISNUMBER(SEARCH(V$1,$D377)),MAX(H$1:H376)+1)</f>
        <v>0</v>
      </c>
      <c r="I377" s="12" t="b">
        <f>IF(ISNUMBER(SEARCH(W$1,$D377)),MAX(I$1:I376)+1)</f>
        <v>0</v>
      </c>
      <c r="J377" s="12" t="b">
        <f>IF(ISNUMBER(SEARCH(X$1,$D377)),MAX(J$1:J376)+1)</f>
        <v>0</v>
      </c>
      <c r="K377" s="12" t="b">
        <f>IF(ISNUMBER(SEARCH(Y$1,$D377)),MAX(K$1:K376)+1)</f>
        <v>0</v>
      </c>
      <c r="L377" s="12" t="b">
        <f>IF(ISNUMBER(SEARCH(Z$1,$D377)),MAX(L$1:L376)+1)</f>
        <v>0</v>
      </c>
      <c r="M377" s="12" t="b">
        <f>IF(ISNUMBER(SEARCH(AA$1,$D377)),MAX(M$1:M376)+1)</f>
        <v>0</v>
      </c>
      <c r="N377" s="12" t="b">
        <f>IF(ISNUMBER(SEARCH(AB$1,$D377)),MAX(N$1:N376)+1)</f>
        <v>0</v>
      </c>
      <c r="O377" s="12" t="b">
        <f>IF(ISNUMBER(SEARCH(AC$1,$D377)),MAX(O$1:O376)+1)</f>
        <v>0</v>
      </c>
      <c r="P377" s="12" t="b">
        <f>IF(ISNUMBER(SEARCH(AD$1,$D377)),MAX(P$1:P376)+1)</f>
        <v>0</v>
      </c>
      <c r="Q377" s="12">
        <f>'AB Touchpoint System Workbook'!K388</f>
        <v>0</v>
      </c>
      <c r="R377" s="13">
        <f t="shared" si="11"/>
        <v>376</v>
      </c>
      <c r="S377" s="21" t="str">
        <f>IFERROR(VLOOKUP($R377,E:$Q,13,0),"")</f>
        <v/>
      </c>
      <c r="T377" s="21" t="str">
        <f>IFERROR(VLOOKUP($R377,F:$Q,12,0),"")</f>
        <v/>
      </c>
      <c r="U377" s="21" t="str">
        <f>IFERROR(VLOOKUP($R377,G:$Q,11,0),"")</f>
        <v/>
      </c>
      <c r="V377" s="21" t="str">
        <f>IFERROR(VLOOKUP($R377,H:$Q,10,0),"")</f>
        <v/>
      </c>
      <c r="W377" s="21" t="str">
        <f>IFERROR(VLOOKUP($R377,I:$Q,9,0),"")</f>
        <v/>
      </c>
      <c r="X377" s="21" t="str">
        <f>IFERROR(VLOOKUP($R377,J:$Q,8,0),"")</f>
        <v/>
      </c>
      <c r="Y377" s="21" t="str">
        <f>IFERROR(VLOOKUP($R377,K:$Q,7,0),"")</f>
        <v/>
      </c>
      <c r="Z377" s="21" t="str">
        <f>IFERROR(VLOOKUP($R377,L:$Q,6,0),"")</f>
        <v/>
      </c>
      <c r="AA377" s="21" t="str">
        <f>IFERROR(VLOOKUP($R377,M:$Q,5,0),"")</f>
        <v/>
      </c>
      <c r="AB377" s="21" t="str">
        <f>IFERROR(VLOOKUP($R377,N:$Q,4,0),"")</f>
        <v/>
      </c>
      <c r="AC377" s="21" t="str">
        <f>IFERROR(VLOOKUP($R377,O:$Q,3,0),"")</f>
        <v/>
      </c>
      <c r="AD377" s="21" t="str">
        <f>IFERROR(VLOOKUP($R377,P:$Q,2,0),"")</f>
        <v/>
      </c>
    </row>
    <row r="378" spans="1:30" x14ac:dyDescent="0.15">
      <c r="A378" s="9">
        <f>'AB Touchpoint System Workbook'!Z389</f>
        <v>0</v>
      </c>
      <c r="B378" s="21">
        <f t="shared" si="12"/>
        <v>1</v>
      </c>
      <c r="C378" s="12" t="str">
        <f>IF('AB Touchpoint System Workbook'!J389="A",VLOOKUP($B378,Reference!$A$93:B$104,2,0),IF('AB Touchpoint System Workbook'!J389="b",VLOOKUP($B378,Reference!$A$93:C$104,3,0),""))</f>
        <v/>
      </c>
      <c r="D378" s="12" t="str">
        <f>IF('AB Touchpoint System Workbook'!J389="A",Q378&amp;C378,IF('AB Touchpoint System Workbook'!J389="b",Q378&amp;C378,""))</f>
        <v/>
      </c>
      <c r="E378" s="12" t="b">
        <f>IF(ISNUMBER(SEARCH(S$1,$D378)),MAX(E$1:E377)+1)</f>
        <v>0</v>
      </c>
      <c r="F378" s="12" t="b">
        <f>IF(ISNUMBER(SEARCH(T$1,$D378)),MAX(F$1:F377)+1)</f>
        <v>0</v>
      </c>
      <c r="G378" s="12" t="b">
        <f>IF(ISNUMBER(SEARCH(U$1,$D378)),MAX(G$1:G377)+1)</f>
        <v>0</v>
      </c>
      <c r="H378" s="12" t="b">
        <f>IF(ISNUMBER(SEARCH(V$1,$D378)),MAX(H$1:H377)+1)</f>
        <v>0</v>
      </c>
      <c r="I378" s="12" t="b">
        <f>IF(ISNUMBER(SEARCH(W$1,$D378)),MAX(I$1:I377)+1)</f>
        <v>0</v>
      </c>
      <c r="J378" s="12" t="b">
        <f>IF(ISNUMBER(SEARCH(X$1,$D378)),MAX(J$1:J377)+1)</f>
        <v>0</v>
      </c>
      <c r="K378" s="12" t="b">
        <f>IF(ISNUMBER(SEARCH(Y$1,$D378)),MAX(K$1:K377)+1)</f>
        <v>0</v>
      </c>
      <c r="L378" s="12" t="b">
        <f>IF(ISNUMBER(SEARCH(Z$1,$D378)),MAX(L$1:L377)+1)</f>
        <v>0</v>
      </c>
      <c r="M378" s="12" t="b">
        <f>IF(ISNUMBER(SEARCH(AA$1,$D378)),MAX(M$1:M377)+1)</f>
        <v>0</v>
      </c>
      <c r="N378" s="12" t="b">
        <f>IF(ISNUMBER(SEARCH(AB$1,$D378)),MAX(N$1:N377)+1)</f>
        <v>0</v>
      </c>
      <c r="O378" s="12" t="b">
        <f>IF(ISNUMBER(SEARCH(AC$1,$D378)),MAX(O$1:O377)+1)</f>
        <v>0</v>
      </c>
      <c r="P378" s="12" t="b">
        <f>IF(ISNUMBER(SEARCH(AD$1,$D378)),MAX(P$1:P377)+1)</f>
        <v>0</v>
      </c>
      <c r="Q378" s="12">
        <f>'AB Touchpoint System Workbook'!K389</f>
        <v>0</v>
      </c>
      <c r="R378" s="13">
        <f t="shared" si="11"/>
        <v>377</v>
      </c>
      <c r="S378" s="21" t="str">
        <f>IFERROR(VLOOKUP($R378,E:$Q,13,0),"")</f>
        <v/>
      </c>
      <c r="T378" s="21" t="str">
        <f>IFERROR(VLOOKUP($R378,F:$Q,12,0),"")</f>
        <v/>
      </c>
      <c r="U378" s="21" t="str">
        <f>IFERROR(VLOOKUP($R378,G:$Q,11,0),"")</f>
        <v/>
      </c>
      <c r="V378" s="21" t="str">
        <f>IFERROR(VLOOKUP($R378,H:$Q,10,0),"")</f>
        <v/>
      </c>
      <c r="W378" s="21" t="str">
        <f>IFERROR(VLOOKUP($R378,I:$Q,9,0),"")</f>
        <v/>
      </c>
      <c r="X378" s="21" t="str">
        <f>IFERROR(VLOOKUP($R378,J:$Q,8,0),"")</f>
        <v/>
      </c>
      <c r="Y378" s="21" t="str">
        <f>IFERROR(VLOOKUP($R378,K:$Q,7,0),"")</f>
        <v/>
      </c>
      <c r="Z378" s="21" t="str">
        <f>IFERROR(VLOOKUP($R378,L:$Q,6,0),"")</f>
        <v/>
      </c>
      <c r="AA378" s="21" t="str">
        <f>IFERROR(VLOOKUP($R378,M:$Q,5,0),"")</f>
        <v/>
      </c>
      <c r="AB378" s="21" t="str">
        <f>IFERROR(VLOOKUP($R378,N:$Q,4,0),"")</f>
        <v/>
      </c>
      <c r="AC378" s="21" t="str">
        <f>IFERROR(VLOOKUP($R378,O:$Q,3,0),"")</f>
        <v/>
      </c>
      <c r="AD378" s="21" t="str">
        <f>IFERROR(VLOOKUP($R378,P:$Q,2,0),"")</f>
        <v/>
      </c>
    </row>
    <row r="379" spans="1:30" x14ac:dyDescent="0.15">
      <c r="A379" s="9">
        <f>'AB Touchpoint System Workbook'!Z390</f>
        <v>0</v>
      </c>
      <c r="B379" s="21">
        <f t="shared" si="12"/>
        <v>1</v>
      </c>
      <c r="C379" s="12" t="str">
        <f>IF('AB Touchpoint System Workbook'!J390="A",VLOOKUP($B379,Reference!$A$93:B$104,2,0),IF('AB Touchpoint System Workbook'!J390="b",VLOOKUP($B379,Reference!$A$93:C$104,3,0),""))</f>
        <v/>
      </c>
      <c r="D379" s="12" t="str">
        <f>IF('AB Touchpoint System Workbook'!J390="A",Q379&amp;C379,IF('AB Touchpoint System Workbook'!J390="b",Q379&amp;C379,""))</f>
        <v/>
      </c>
      <c r="E379" s="12" t="b">
        <f>IF(ISNUMBER(SEARCH(S$1,$D379)),MAX(E$1:E378)+1)</f>
        <v>0</v>
      </c>
      <c r="F379" s="12" t="b">
        <f>IF(ISNUMBER(SEARCH(T$1,$D379)),MAX(F$1:F378)+1)</f>
        <v>0</v>
      </c>
      <c r="G379" s="12" t="b">
        <f>IF(ISNUMBER(SEARCH(U$1,$D379)),MAX(G$1:G378)+1)</f>
        <v>0</v>
      </c>
      <c r="H379" s="12" t="b">
        <f>IF(ISNUMBER(SEARCH(V$1,$D379)),MAX(H$1:H378)+1)</f>
        <v>0</v>
      </c>
      <c r="I379" s="12" t="b">
        <f>IF(ISNUMBER(SEARCH(W$1,$D379)),MAX(I$1:I378)+1)</f>
        <v>0</v>
      </c>
      <c r="J379" s="12" t="b">
        <f>IF(ISNUMBER(SEARCH(X$1,$D379)),MAX(J$1:J378)+1)</f>
        <v>0</v>
      </c>
      <c r="K379" s="12" t="b">
        <f>IF(ISNUMBER(SEARCH(Y$1,$D379)),MAX(K$1:K378)+1)</f>
        <v>0</v>
      </c>
      <c r="L379" s="12" t="b">
        <f>IF(ISNUMBER(SEARCH(Z$1,$D379)),MAX(L$1:L378)+1)</f>
        <v>0</v>
      </c>
      <c r="M379" s="12" t="b">
        <f>IF(ISNUMBER(SEARCH(AA$1,$D379)),MAX(M$1:M378)+1)</f>
        <v>0</v>
      </c>
      <c r="N379" s="12" t="b">
        <f>IF(ISNUMBER(SEARCH(AB$1,$D379)),MAX(N$1:N378)+1)</f>
        <v>0</v>
      </c>
      <c r="O379" s="12" t="b">
        <f>IF(ISNUMBER(SEARCH(AC$1,$D379)),MAX(O$1:O378)+1)</f>
        <v>0</v>
      </c>
      <c r="P379" s="12" t="b">
        <f>IF(ISNUMBER(SEARCH(AD$1,$D379)),MAX(P$1:P378)+1)</f>
        <v>0</v>
      </c>
      <c r="Q379" s="12">
        <f>'AB Touchpoint System Workbook'!K390</f>
        <v>0</v>
      </c>
      <c r="R379" s="13">
        <f t="shared" si="11"/>
        <v>378</v>
      </c>
      <c r="S379" s="21" t="str">
        <f>IFERROR(VLOOKUP($R379,E:$Q,13,0),"")</f>
        <v/>
      </c>
      <c r="T379" s="21" t="str">
        <f>IFERROR(VLOOKUP($R379,F:$Q,12,0),"")</f>
        <v/>
      </c>
      <c r="U379" s="21" t="str">
        <f>IFERROR(VLOOKUP($R379,G:$Q,11,0),"")</f>
        <v/>
      </c>
      <c r="V379" s="21" t="str">
        <f>IFERROR(VLOOKUP($R379,H:$Q,10,0),"")</f>
        <v/>
      </c>
      <c r="W379" s="21" t="str">
        <f>IFERROR(VLOOKUP($R379,I:$Q,9,0),"")</f>
        <v/>
      </c>
      <c r="X379" s="21" t="str">
        <f>IFERROR(VLOOKUP($R379,J:$Q,8,0),"")</f>
        <v/>
      </c>
      <c r="Y379" s="21" t="str">
        <f>IFERROR(VLOOKUP($R379,K:$Q,7,0),"")</f>
        <v/>
      </c>
      <c r="Z379" s="21" t="str">
        <f>IFERROR(VLOOKUP($R379,L:$Q,6,0),"")</f>
        <v/>
      </c>
      <c r="AA379" s="21" t="str">
        <f>IFERROR(VLOOKUP($R379,M:$Q,5,0),"")</f>
        <v/>
      </c>
      <c r="AB379" s="21" t="str">
        <f>IFERROR(VLOOKUP($R379,N:$Q,4,0),"")</f>
        <v/>
      </c>
      <c r="AC379" s="21" t="str">
        <f>IFERROR(VLOOKUP($R379,O:$Q,3,0),"")</f>
        <v/>
      </c>
      <c r="AD379" s="21" t="str">
        <f>IFERROR(VLOOKUP($R379,P:$Q,2,0),"")</f>
        <v/>
      </c>
    </row>
    <row r="380" spans="1:30" x14ac:dyDescent="0.15">
      <c r="A380" s="9">
        <f>'AB Touchpoint System Workbook'!Z391</f>
        <v>0</v>
      </c>
      <c r="B380" s="21">
        <f t="shared" si="12"/>
        <v>1</v>
      </c>
      <c r="C380" s="12" t="str">
        <f>IF('AB Touchpoint System Workbook'!J391="A",VLOOKUP($B380,Reference!$A$93:B$104,2,0),IF('AB Touchpoint System Workbook'!J391="b",VLOOKUP($B380,Reference!$A$93:C$104,3,0),""))</f>
        <v/>
      </c>
      <c r="D380" s="12" t="str">
        <f>IF('AB Touchpoint System Workbook'!J391="A",Q380&amp;C380,IF('AB Touchpoint System Workbook'!J391="b",Q380&amp;C380,""))</f>
        <v/>
      </c>
      <c r="E380" s="12" t="b">
        <f>IF(ISNUMBER(SEARCH(S$1,$D380)),MAX(E$1:E379)+1)</f>
        <v>0</v>
      </c>
      <c r="F380" s="12" t="b">
        <f>IF(ISNUMBER(SEARCH(T$1,$D380)),MAX(F$1:F379)+1)</f>
        <v>0</v>
      </c>
      <c r="G380" s="12" t="b">
        <f>IF(ISNUMBER(SEARCH(U$1,$D380)),MAX(G$1:G379)+1)</f>
        <v>0</v>
      </c>
      <c r="H380" s="12" t="b">
        <f>IF(ISNUMBER(SEARCH(V$1,$D380)),MAX(H$1:H379)+1)</f>
        <v>0</v>
      </c>
      <c r="I380" s="12" t="b">
        <f>IF(ISNUMBER(SEARCH(W$1,$D380)),MAX(I$1:I379)+1)</f>
        <v>0</v>
      </c>
      <c r="J380" s="12" t="b">
        <f>IF(ISNUMBER(SEARCH(X$1,$D380)),MAX(J$1:J379)+1)</f>
        <v>0</v>
      </c>
      <c r="K380" s="12" t="b">
        <f>IF(ISNUMBER(SEARCH(Y$1,$D380)),MAX(K$1:K379)+1)</f>
        <v>0</v>
      </c>
      <c r="L380" s="12" t="b">
        <f>IF(ISNUMBER(SEARCH(Z$1,$D380)),MAX(L$1:L379)+1)</f>
        <v>0</v>
      </c>
      <c r="M380" s="12" t="b">
        <f>IF(ISNUMBER(SEARCH(AA$1,$D380)),MAX(M$1:M379)+1)</f>
        <v>0</v>
      </c>
      <c r="N380" s="12" t="b">
        <f>IF(ISNUMBER(SEARCH(AB$1,$D380)),MAX(N$1:N379)+1)</f>
        <v>0</v>
      </c>
      <c r="O380" s="12" t="b">
        <f>IF(ISNUMBER(SEARCH(AC$1,$D380)),MAX(O$1:O379)+1)</f>
        <v>0</v>
      </c>
      <c r="P380" s="12" t="b">
        <f>IF(ISNUMBER(SEARCH(AD$1,$D380)),MAX(P$1:P379)+1)</f>
        <v>0</v>
      </c>
      <c r="Q380" s="12">
        <f>'AB Touchpoint System Workbook'!K391</f>
        <v>0</v>
      </c>
      <c r="R380" s="13">
        <f t="shared" si="11"/>
        <v>379</v>
      </c>
      <c r="S380" s="21" t="str">
        <f>IFERROR(VLOOKUP($R380,E:$Q,13,0),"")</f>
        <v/>
      </c>
      <c r="T380" s="21" t="str">
        <f>IFERROR(VLOOKUP($R380,F:$Q,12,0),"")</f>
        <v/>
      </c>
      <c r="U380" s="21" t="str">
        <f>IFERROR(VLOOKUP($R380,G:$Q,11,0),"")</f>
        <v/>
      </c>
      <c r="V380" s="21" t="str">
        <f>IFERROR(VLOOKUP($R380,H:$Q,10,0),"")</f>
        <v/>
      </c>
      <c r="W380" s="21" t="str">
        <f>IFERROR(VLOOKUP($R380,I:$Q,9,0),"")</f>
        <v/>
      </c>
      <c r="X380" s="21" t="str">
        <f>IFERROR(VLOOKUP($R380,J:$Q,8,0),"")</f>
        <v/>
      </c>
      <c r="Y380" s="21" t="str">
        <f>IFERROR(VLOOKUP($R380,K:$Q,7,0),"")</f>
        <v/>
      </c>
      <c r="Z380" s="21" t="str">
        <f>IFERROR(VLOOKUP($R380,L:$Q,6,0),"")</f>
        <v/>
      </c>
      <c r="AA380" s="21" t="str">
        <f>IFERROR(VLOOKUP($R380,M:$Q,5,0),"")</f>
        <v/>
      </c>
      <c r="AB380" s="21" t="str">
        <f>IFERROR(VLOOKUP($R380,N:$Q,4,0),"")</f>
        <v/>
      </c>
      <c r="AC380" s="21" t="str">
        <f>IFERROR(VLOOKUP($R380,O:$Q,3,0),"")</f>
        <v/>
      </c>
      <c r="AD380" s="21" t="str">
        <f>IFERROR(VLOOKUP($R380,P:$Q,2,0),"")</f>
        <v/>
      </c>
    </row>
    <row r="381" spans="1:30" x14ac:dyDescent="0.15">
      <c r="A381" s="9">
        <f>'AB Touchpoint System Workbook'!Z392</f>
        <v>0</v>
      </c>
      <c r="B381" s="21">
        <f t="shared" si="12"/>
        <v>1</v>
      </c>
      <c r="C381" s="12" t="str">
        <f>IF('AB Touchpoint System Workbook'!J392="A",VLOOKUP($B381,Reference!$A$93:B$104,2,0),IF('AB Touchpoint System Workbook'!J392="b",VLOOKUP($B381,Reference!$A$93:C$104,3,0),""))</f>
        <v/>
      </c>
      <c r="D381" s="12" t="str">
        <f>IF('AB Touchpoint System Workbook'!J392="A",Q381&amp;C381,IF('AB Touchpoint System Workbook'!J392="b",Q381&amp;C381,""))</f>
        <v/>
      </c>
      <c r="E381" s="12" t="b">
        <f>IF(ISNUMBER(SEARCH(S$1,$D381)),MAX(E$1:E380)+1)</f>
        <v>0</v>
      </c>
      <c r="F381" s="12" t="b">
        <f>IF(ISNUMBER(SEARCH(T$1,$D381)),MAX(F$1:F380)+1)</f>
        <v>0</v>
      </c>
      <c r="G381" s="12" t="b">
        <f>IF(ISNUMBER(SEARCH(U$1,$D381)),MAX(G$1:G380)+1)</f>
        <v>0</v>
      </c>
      <c r="H381" s="12" t="b">
        <f>IF(ISNUMBER(SEARCH(V$1,$D381)),MAX(H$1:H380)+1)</f>
        <v>0</v>
      </c>
      <c r="I381" s="12" t="b">
        <f>IF(ISNUMBER(SEARCH(W$1,$D381)),MAX(I$1:I380)+1)</f>
        <v>0</v>
      </c>
      <c r="J381" s="12" t="b">
        <f>IF(ISNUMBER(SEARCH(X$1,$D381)),MAX(J$1:J380)+1)</f>
        <v>0</v>
      </c>
      <c r="K381" s="12" t="b">
        <f>IF(ISNUMBER(SEARCH(Y$1,$D381)),MAX(K$1:K380)+1)</f>
        <v>0</v>
      </c>
      <c r="L381" s="12" t="b">
        <f>IF(ISNUMBER(SEARCH(Z$1,$D381)),MAX(L$1:L380)+1)</f>
        <v>0</v>
      </c>
      <c r="M381" s="12" t="b">
        <f>IF(ISNUMBER(SEARCH(AA$1,$D381)),MAX(M$1:M380)+1)</f>
        <v>0</v>
      </c>
      <c r="N381" s="12" t="b">
        <f>IF(ISNUMBER(SEARCH(AB$1,$D381)),MAX(N$1:N380)+1)</f>
        <v>0</v>
      </c>
      <c r="O381" s="12" t="b">
        <f>IF(ISNUMBER(SEARCH(AC$1,$D381)),MAX(O$1:O380)+1)</f>
        <v>0</v>
      </c>
      <c r="P381" s="12" t="b">
        <f>IF(ISNUMBER(SEARCH(AD$1,$D381)),MAX(P$1:P380)+1)</f>
        <v>0</v>
      </c>
      <c r="Q381" s="12">
        <f>'AB Touchpoint System Workbook'!K392</f>
        <v>0</v>
      </c>
      <c r="R381" s="13">
        <f t="shared" si="11"/>
        <v>380</v>
      </c>
      <c r="S381" s="21" t="str">
        <f>IFERROR(VLOOKUP($R381,E:$Q,13,0),"")</f>
        <v/>
      </c>
      <c r="T381" s="21" t="str">
        <f>IFERROR(VLOOKUP($R381,F:$Q,12,0),"")</f>
        <v/>
      </c>
      <c r="U381" s="21" t="str">
        <f>IFERROR(VLOOKUP($R381,G:$Q,11,0),"")</f>
        <v/>
      </c>
      <c r="V381" s="21" t="str">
        <f>IFERROR(VLOOKUP($R381,H:$Q,10,0),"")</f>
        <v/>
      </c>
      <c r="W381" s="21" t="str">
        <f>IFERROR(VLOOKUP($R381,I:$Q,9,0),"")</f>
        <v/>
      </c>
      <c r="X381" s="21" t="str">
        <f>IFERROR(VLOOKUP($R381,J:$Q,8,0),"")</f>
        <v/>
      </c>
      <c r="Y381" s="21" t="str">
        <f>IFERROR(VLOOKUP($R381,K:$Q,7,0),"")</f>
        <v/>
      </c>
      <c r="Z381" s="21" t="str">
        <f>IFERROR(VLOOKUP($R381,L:$Q,6,0),"")</f>
        <v/>
      </c>
      <c r="AA381" s="21" t="str">
        <f>IFERROR(VLOOKUP($R381,M:$Q,5,0),"")</f>
        <v/>
      </c>
      <c r="AB381" s="21" t="str">
        <f>IFERROR(VLOOKUP($R381,N:$Q,4,0),"")</f>
        <v/>
      </c>
      <c r="AC381" s="21" t="str">
        <f>IFERROR(VLOOKUP($R381,O:$Q,3,0),"")</f>
        <v/>
      </c>
      <c r="AD381" s="21" t="str">
        <f>IFERROR(VLOOKUP($R381,P:$Q,2,0),"")</f>
        <v/>
      </c>
    </row>
    <row r="382" spans="1:30" x14ac:dyDescent="0.15">
      <c r="A382" s="9">
        <f>'AB Touchpoint System Workbook'!Z393</f>
        <v>0</v>
      </c>
      <c r="B382" s="21">
        <f t="shared" si="12"/>
        <v>1</v>
      </c>
      <c r="C382" s="12" t="str">
        <f>IF('AB Touchpoint System Workbook'!J393="A",VLOOKUP($B382,Reference!$A$93:B$104,2,0),IF('AB Touchpoint System Workbook'!J393="b",VLOOKUP($B382,Reference!$A$93:C$104,3,0),""))</f>
        <v/>
      </c>
      <c r="D382" s="12" t="str">
        <f>IF('AB Touchpoint System Workbook'!J393="A",Q382&amp;C382,IF('AB Touchpoint System Workbook'!J393="b",Q382&amp;C382,""))</f>
        <v/>
      </c>
      <c r="E382" s="12" t="b">
        <f>IF(ISNUMBER(SEARCH(S$1,$D382)),MAX(E$1:E381)+1)</f>
        <v>0</v>
      </c>
      <c r="F382" s="12" t="b">
        <f>IF(ISNUMBER(SEARCH(T$1,$D382)),MAX(F$1:F381)+1)</f>
        <v>0</v>
      </c>
      <c r="G382" s="12" t="b">
        <f>IF(ISNUMBER(SEARCH(U$1,$D382)),MAX(G$1:G381)+1)</f>
        <v>0</v>
      </c>
      <c r="H382" s="12" t="b">
        <f>IF(ISNUMBER(SEARCH(V$1,$D382)),MAX(H$1:H381)+1)</f>
        <v>0</v>
      </c>
      <c r="I382" s="12" t="b">
        <f>IF(ISNUMBER(SEARCH(W$1,$D382)),MAX(I$1:I381)+1)</f>
        <v>0</v>
      </c>
      <c r="J382" s="12" t="b">
        <f>IF(ISNUMBER(SEARCH(X$1,$D382)),MAX(J$1:J381)+1)</f>
        <v>0</v>
      </c>
      <c r="K382" s="12" t="b">
        <f>IF(ISNUMBER(SEARCH(Y$1,$D382)),MAX(K$1:K381)+1)</f>
        <v>0</v>
      </c>
      <c r="L382" s="12" t="b">
        <f>IF(ISNUMBER(SEARCH(Z$1,$D382)),MAX(L$1:L381)+1)</f>
        <v>0</v>
      </c>
      <c r="M382" s="12" t="b">
        <f>IF(ISNUMBER(SEARCH(AA$1,$D382)),MAX(M$1:M381)+1)</f>
        <v>0</v>
      </c>
      <c r="N382" s="12" t="b">
        <f>IF(ISNUMBER(SEARCH(AB$1,$D382)),MAX(N$1:N381)+1)</f>
        <v>0</v>
      </c>
      <c r="O382" s="12" t="b">
        <f>IF(ISNUMBER(SEARCH(AC$1,$D382)),MAX(O$1:O381)+1)</f>
        <v>0</v>
      </c>
      <c r="P382" s="12" t="b">
        <f>IF(ISNUMBER(SEARCH(AD$1,$D382)),MAX(P$1:P381)+1)</f>
        <v>0</v>
      </c>
      <c r="Q382" s="12">
        <f>'AB Touchpoint System Workbook'!K393</f>
        <v>0</v>
      </c>
      <c r="R382" s="13">
        <f t="shared" si="11"/>
        <v>381</v>
      </c>
      <c r="S382" s="21" t="str">
        <f>IFERROR(VLOOKUP($R382,E:$Q,13,0),"")</f>
        <v/>
      </c>
      <c r="T382" s="21" t="str">
        <f>IFERROR(VLOOKUP($R382,F:$Q,12,0),"")</f>
        <v/>
      </c>
      <c r="U382" s="21" t="str">
        <f>IFERROR(VLOOKUP($R382,G:$Q,11,0),"")</f>
        <v/>
      </c>
      <c r="V382" s="21" t="str">
        <f>IFERROR(VLOOKUP($R382,H:$Q,10,0),"")</f>
        <v/>
      </c>
      <c r="W382" s="21" t="str">
        <f>IFERROR(VLOOKUP($R382,I:$Q,9,0),"")</f>
        <v/>
      </c>
      <c r="X382" s="21" t="str">
        <f>IFERROR(VLOOKUP($R382,J:$Q,8,0),"")</f>
        <v/>
      </c>
      <c r="Y382" s="21" t="str">
        <f>IFERROR(VLOOKUP($R382,K:$Q,7,0),"")</f>
        <v/>
      </c>
      <c r="Z382" s="21" t="str">
        <f>IFERROR(VLOOKUP($R382,L:$Q,6,0),"")</f>
        <v/>
      </c>
      <c r="AA382" s="21" t="str">
        <f>IFERROR(VLOOKUP($R382,M:$Q,5,0),"")</f>
        <v/>
      </c>
      <c r="AB382" s="21" t="str">
        <f>IFERROR(VLOOKUP($R382,N:$Q,4,0),"")</f>
        <v/>
      </c>
      <c r="AC382" s="21" t="str">
        <f>IFERROR(VLOOKUP($R382,O:$Q,3,0),"")</f>
        <v/>
      </c>
      <c r="AD382" s="21" t="str">
        <f>IFERROR(VLOOKUP($R382,P:$Q,2,0),"")</f>
        <v/>
      </c>
    </row>
    <row r="383" spans="1:30" x14ac:dyDescent="0.15">
      <c r="A383" s="9">
        <f>'AB Touchpoint System Workbook'!Z394</f>
        <v>0</v>
      </c>
      <c r="B383" s="21">
        <f t="shared" si="12"/>
        <v>1</v>
      </c>
      <c r="C383" s="12" t="str">
        <f>IF('AB Touchpoint System Workbook'!J394="A",VLOOKUP($B383,Reference!$A$93:B$104,2,0),IF('AB Touchpoint System Workbook'!J394="b",VLOOKUP($B383,Reference!$A$93:C$104,3,0),""))</f>
        <v/>
      </c>
      <c r="D383" s="12" t="str">
        <f>IF('AB Touchpoint System Workbook'!J394="A",Q383&amp;C383,IF('AB Touchpoint System Workbook'!J394="b",Q383&amp;C383,""))</f>
        <v/>
      </c>
      <c r="E383" s="12" t="b">
        <f>IF(ISNUMBER(SEARCH(S$1,$D383)),MAX(E$1:E382)+1)</f>
        <v>0</v>
      </c>
      <c r="F383" s="12" t="b">
        <f>IF(ISNUMBER(SEARCH(T$1,$D383)),MAX(F$1:F382)+1)</f>
        <v>0</v>
      </c>
      <c r="G383" s="12" t="b">
        <f>IF(ISNUMBER(SEARCH(U$1,$D383)),MAX(G$1:G382)+1)</f>
        <v>0</v>
      </c>
      <c r="H383" s="12" t="b">
        <f>IF(ISNUMBER(SEARCH(V$1,$D383)),MAX(H$1:H382)+1)</f>
        <v>0</v>
      </c>
      <c r="I383" s="12" t="b">
        <f>IF(ISNUMBER(SEARCH(W$1,$D383)),MAX(I$1:I382)+1)</f>
        <v>0</v>
      </c>
      <c r="J383" s="12" t="b">
        <f>IF(ISNUMBER(SEARCH(X$1,$D383)),MAX(J$1:J382)+1)</f>
        <v>0</v>
      </c>
      <c r="K383" s="12" t="b">
        <f>IF(ISNUMBER(SEARCH(Y$1,$D383)),MAX(K$1:K382)+1)</f>
        <v>0</v>
      </c>
      <c r="L383" s="12" t="b">
        <f>IF(ISNUMBER(SEARCH(Z$1,$D383)),MAX(L$1:L382)+1)</f>
        <v>0</v>
      </c>
      <c r="M383" s="12" t="b">
        <f>IF(ISNUMBER(SEARCH(AA$1,$D383)),MAX(M$1:M382)+1)</f>
        <v>0</v>
      </c>
      <c r="N383" s="12" t="b">
        <f>IF(ISNUMBER(SEARCH(AB$1,$D383)),MAX(N$1:N382)+1)</f>
        <v>0</v>
      </c>
      <c r="O383" s="12" t="b">
        <f>IF(ISNUMBER(SEARCH(AC$1,$D383)),MAX(O$1:O382)+1)</f>
        <v>0</v>
      </c>
      <c r="P383" s="12" t="b">
        <f>IF(ISNUMBER(SEARCH(AD$1,$D383)),MAX(P$1:P382)+1)</f>
        <v>0</v>
      </c>
      <c r="Q383" s="12">
        <f>'AB Touchpoint System Workbook'!K394</f>
        <v>0</v>
      </c>
      <c r="R383" s="13">
        <f t="shared" si="11"/>
        <v>382</v>
      </c>
      <c r="S383" s="21" t="str">
        <f>IFERROR(VLOOKUP($R383,E:$Q,13,0),"")</f>
        <v/>
      </c>
      <c r="T383" s="21" t="str">
        <f>IFERROR(VLOOKUP($R383,F:$Q,12,0),"")</f>
        <v/>
      </c>
      <c r="U383" s="21" t="str">
        <f>IFERROR(VLOOKUP($R383,G:$Q,11,0),"")</f>
        <v/>
      </c>
      <c r="V383" s="21" t="str">
        <f>IFERROR(VLOOKUP($R383,H:$Q,10,0),"")</f>
        <v/>
      </c>
      <c r="W383" s="21" t="str">
        <f>IFERROR(VLOOKUP($R383,I:$Q,9,0),"")</f>
        <v/>
      </c>
      <c r="X383" s="21" t="str">
        <f>IFERROR(VLOOKUP($R383,J:$Q,8,0),"")</f>
        <v/>
      </c>
      <c r="Y383" s="21" t="str">
        <f>IFERROR(VLOOKUP($R383,K:$Q,7,0),"")</f>
        <v/>
      </c>
      <c r="Z383" s="21" t="str">
        <f>IFERROR(VLOOKUP($R383,L:$Q,6,0),"")</f>
        <v/>
      </c>
      <c r="AA383" s="21" t="str">
        <f>IFERROR(VLOOKUP($R383,M:$Q,5,0),"")</f>
        <v/>
      </c>
      <c r="AB383" s="21" t="str">
        <f>IFERROR(VLOOKUP($R383,N:$Q,4,0),"")</f>
        <v/>
      </c>
      <c r="AC383" s="21" t="str">
        <f>IFERROR(VLOOKUP($R383,O:$Q,3,0),"")</f>
        <v/>
      </c>
      <c r="AD383" s="21" t="str">
        <f>IFERROR(VLOOKUP($R383,P:$Q,2,0),"")</f>
        <v/>
      </c>
    </row>
    <row r="384" spans="1:30" x14ac:dyDescent="0.15">
      <c r="A384" s="9">
        <f>'AB Touchpoint System Workbook'!Z395</f>
        <v>0</v>
      </c>
      <c r="B384" s="21">
        <f t="shared" si="12"/>
        <v>1</v>
      </c>
      <c r="C384" s="12" t="str">
        <f>IF('AB Touchpoint System Workbook'!J395="A",VLOOKUP($B384,Reference!$A$93:B$104,2,0),IF('AB Touchpoint System Workbook'!J395="b",VLOOKUP($B384,Reference!$A$93:C$104,3,0),""))</f>
        <v/>
      </c>
      <c r="D384" s="12" t="str">
        <f>IF('AB Touchpoint System Workbook'!J395="A",Q384&amp;C384,IF('AB Touchpoint System Workbook'!J395="b",Q384&amp;C384,""))</f>
        <v/>
      </c>
      <c r="E384" s="12" t="b">
        <f>IF(ISNUMBER(SEARCH(S$1,$D384)),MAX(E$1:E383)+1)</f>
        <v>0</v>
      </c>
      <c r="F384" s="12" t="b">
        <f>IF(ISNUMBER(SEARCH(T$1,$D384)),MAX(F$1:F383)+1)</f>
        <v>0</v>
      </c>
      <c r="G384" s="12" t="b">
        <f>IF(ISNUMBER(SEARCH(U$1,$D384)),MAX(G$1:G383)+1)</f>
        <v>0</v>
      </c>
      <c r="H384" s="12" t="b">
        <f>IF(ISNUMBER(SEARCH(V$1,$D384)),MAX(H$1:H383)+1)</f>
        <v>0</v>
      </c>
      <c r="I384" s="12" t="b">
        <f>IF(ISNUMBER(SEARCH(W$1,$D384)),MAX(I$1:I383)+1)</f>
        <v>0</v>
      </c>
      <c r="J384" s="12" t="b">
        <f>IF(ISNUMBER(SEARCH(X$1,$D384)),MAX(J$1:J383)+1)</f>
        <v>0</v>
      </c>
      <c r="K384" s="12" t="b">
        <f>IF(ISNUMBER(SEARCH(Y$1,$D384)),MAX(K$1:K383)+1)</f>
        <v>0</v>
      </c>
      <c r="L384" s="12" t="b">
        <f>IF(ISNUMBER(SEARCH(Z$1,$D384)),MAX(L$1:L383)+1)</f>
        <v>0</v>
      </c>
      <c r="M384" s="12" t="b">
        <f>IF(ISNUMBER(SEARCH(AA$1,$D384)),MAX(M$1:M383)+1)</f>
        <v>0</v>
      </c>
      <c r="N384" s="12" t="b">
        <f>IF(ISNUMBER(SEARCH(AB$1,$D384)),MAX(N$1:N383)+1)</f>
        <v>0</v>
      </c>
      <c r="O384" s="12" t="b">
        <f>IF(ISNUMBER(SEARCH(AC$1,$D384)),MAX(O$1:O383)+1)</f>
        <v>0</v>
      </c>
      <c r="P384" s="12" t="b">
        <f>IF(ISNUMBER(SEARCH(AD$1,$D384)),MAX(P$1:P383)+1)</f>
        <v>0</v>
      </c>
      <c r="Q384" s="12">
        <f>'AB Touchpoint System Workbook'!K395</f>
        <v>0</v>
      </c>
      <c r="R384" s="13">
        <f t="shared" si="11"/>
        <v>383</v>
      </c>
      <c r="S384" s="21" t="str">
        <f>IFERROR(VLOOKUP($R384,E:$Q,13,0),"")</f>
        <v/>
      </c>
      <c r="T384" s="21" t="str">
        <f>IFERROR(VLOOKUP($R384,F:$Q,12,0),"")</f>
        <v/>
      </c>
      <c r="U384" s="21" t="str">
        <f>IFERROR(VLOOKUP($R384,G:$Q,11,0),"")</f>
        <v/>
      </c>
      <c r="V384" s="21" t="str">
        <f>IFERROR(VLOOKUP($R384,H:$Q,10,0),"")</f>
        <v/>
      </c>
      <c r="W384" s="21" t="str">
        <f>IFERROR(VLOOKUP($R384,I:$Q,9,0),"")</f>
        <v/>
      </c>
      <c r="X384" s="21" t="str">
        <f>IFERROR(VLOOKUP($R384,J:$Q,8,0),"")</f>
        <v/>
      </c>
      <c r="Y384" s="21" t="str">
        <f>IFERROR(VLOOKUP($R384,K:$Q,7,0),"")</f>
        <v/>
      </c>
      <c r="Z384" s="21" t="str">
        <f>IFERROR(VLOOKUP($R384,L:$Q,6,0),"")</f>
        <v/>
      </c>
      <c r="AA384" s="21" t="str">
        <f>IFERROR(VLOOKUP($R384,M:$Q,5,0),"")</f>
        <v/>
      </c>
      <c r="AB384" s="21" t="str">
        <f>IFERROR(VLOOKUP($R384,N:$Q,4,0),"")</f>
        <v/>
      </c>
      <c r="AC384" s="21" t="str">
        <f>IFERROR(VLOOKUP($R384,O:$Q,3,0),"")</f>
        <v/>
      </c>
      <c r="AD384" s="21" t="str">
        <f>IFERROR(VLOOKUP($R384,P:$Q,2,0),"")</f>
        <v/>
      </c>
    </row>
    <row r="385" spans="1:30" x14ac:dyDescent="0.15">
      <c r="A385" s="9">
        <f>'AB Touchpoint System Workbook'!Z396</f>
        <v>0</v>
      </c>
      <c r="B385" s="21">
        <f t="shared" si="12"/>
        <v>1</v>
      </c>
      <c r="C385" s="12" t="str">
        <f>IF('AB Touchpoint System Workbook'!J396="A",VLOOKUP($B385,Reference!$A$93:B$104,2,0),IF('AB Touchpoint System Workbook'!J396="b",VLOOKUP($B385,Reference!$A$93:C$104,3,0),""))</f>
        <v/>
      </c>
      <c r="D385" s="12" t="str">
        <f>IF('AB Touchpoint System Workbook'!J396="A",Q385&amp;C385,IF('AB Touchpoint System Workbook'!J396="b",Q385&amp;C385,""))</f>
        <v/>
      </c>
      <c r="E385" s="12" t="b">
        <f>IF(ISNUMBER(SEARCH(S$1,$D385)),MAX(E$1:E384)+1)</f>
        <v>0</v>
      </c>
      <c r="F385" s="12" t="b">
        <f>IF(ISNUMBER(SEARCH(T$1,$D385)),MAX(F$1:F384)+1)</f>
        <v>0</v>
      </c>
      <c r="G385" s="12" t="b">
        <f>IF(ISNUMBER(SEARCH(U$1,$D385)),MAX(G$1:G384)+1)</f>
        <v>0</v>
      </c>
      <c r="H385" s="12" t="b">
        <f>IF(ISNUMBER(SEARCH(V$1,$D385)),MAX(H$1:H384)+1)</f>
        <v>0</v>
      </c>
      <c r="I385" s="12" t="b">
        <f>IF(ISNUMBER(SEARCH(W$1,$D385)),MAX(I$1:I384)+1)</f>
        <v>0</v>
      </c>
      <c r="J385" s="12" t="b">
        <f>IF(ISNUMBER(SEARCH(X$1,$D385)),MAX(J$1:J384)+1)</f>
        <v>0</v>
      </c>
      <c r="K385" s="12" t="b">
        <f>IF(ISNUMBER(SEARCH(Y$1,$D385)),MAX(K$1:K384)+1)</f>
        <v>0</v>
      </c>
      <c r="L385" s="12" t="b">
        <f>IF(ISNUMBER(SEARCH(Z$1,$D385)),MAX(L$1:L384)+1)</f>
        <v>0</v>
      </c>
      <c r="M385" s="12" t="b">
        <f>IF(ISNUMBER(SEARCH(AA$1,$D385)),MAX(M$1:M384)+1)</f>
        <v>0</v>
      </c>
      <c r="N385" s="12" t="b">
        <f>IF(ISNUMBER(SEARCH(AB$1,$D385)),MAX(N$1:N384)+1)</f>
        <v>0</v>
      </c>
      <c r="O385" s="12" t="b">
        <f>IF(ISNUMBER(SEARCH(AC$1,$D385)),MAX(O$1:O384)+1)</f>
        <v>0</v>
      </c>
      <c r="P385" s="12" t="b">
        <f>IF(ISNUMBER(SEARCH(AD$1,$D385)),MAX(P$1:P384)+1)</f>
        <v>0</v>
      </c>
      <c r="Q385" s="12">
        <f>'AB Touchpoint System Workbook'!K396</f>
        <v>0</v>
      </c>
      <c r="R385" s="13">
        <f t="shared" si="11"/>
        <v>384</v>
      </c>
      <c r="S385" s="21" t="str">
        <f>IFERROR(VLOOKUP($R385,E:$Q,13,0),"")</f>
        <v/>
      </c>
      <c r="T385" s="21" t="str">
        <f>IFERROR(VLOOKUP($R385,F:$Q,12,0),"")</f>
        <v/>
      </c>
      <c r="U385" s="21" t="str">
        <f>IFERROR(VLOOKUP($R385,G:$Q,11,0),"")</f>
        <v/>
      </c>
      <c r="V385" s="21" t="str">
        <f>IFERROR(VLOOKUP($R385,H:$Q,10,0),"")</f>
        <v/>
      </c>
      <c r="W385" s="21" t="str">
        <f>IFERROR(VLOOKUP($R385,I:$Q,9,0),"")</f>
        <v/>
      </c>
      <c r="X385" s="21" t="str">
        <f>IFERROR(VLOOKUP($R385,J:$Q,8,0),"")</f>
        <v/>
      </c>
      <c r="Y385" s="21" t="str">
        <f>IFERROR(VLOOKUP($R385,K:$Q,7,0),"")</f>
        <v/>
      </c>
      <c r="Z385" s="21" t="str">
        <f>IFERROR(VLOOKUP($R385,L:$Q,6,0),"")</f>
        <v/>
      </c>
      <c r="AA385" s="21" t="str">
        <f>IFERROR(VLOOKUP($R385,M:$Q,5,0),"")</f>
        <v/>
      </c>
      <c r="AB385" s="21" t="str">
        <f>IFERROR(VLOOKUP($R385,N:$Q,4,0),"")</f>
        <v/>
      </c>
      <c r="AC385" s="21" t="str">
        <f>IFERROR(VLOOKUP($R385,O:$Q,3,0),"")</f>
        <v/>
      </c>
      <c r="AD385" s="21" t="str">
        <f>IFERROR(VLOOKUP($R385,P:$Q,2,0),"")</f>
        <v/>
      </c>
    </row>
    <row r="386" spans="1:30" x14ac:dyDescent="0.15">
      <c r="A386" s="9">
        <f>'AB Touchpoint System Workbook'!Z397</f>
        <v>0</v>
      </c>
      <c r="B386" s="21">
        <f t="shared" si="12"/>
        <v>1</v>
      </c>
      <c r="C386" s="12" t="str">
        <f>IF('AB Touchpoint System Workbook'!J397="A",VLOOKUP($B386,Reference!$A$93:B$104,2,0),IF('AB Touchpoint System Workbook'!J397="b",VLOOKUP($B386,Reference!$A$93:C$104,3,0),""))</f>
        <v/>
      </c>
      <c r="D386" s="12" t="str">
        <f>IF('AB Touchpoint System Workbook'!J397="A",Q386&amp;C386,IF('AB Touchpoint System Workbook'!J397="b",Q386&amp;C386,""))</f>
        <v/>
      </c>
      <c r="E386" s="12" t="b">
        <f>IF(ISNUMBER(SEARCH(S$1,$D386)),MAX(E$1:E385)+1)</f>
        <v>0</v>
      </c>
      <c r="F386" s="12" t="b">
        <f>IF(ISNUMBER(SEARCH(T$1,$D386)),MAX(F$1:F385)+1)</f>
        <v>0</v>
      </c>
      <c r="G386" s="12" t="b">
        <f>IF(ISNUMBER(SEARCH(U$1,$D386)),MAX(G$1:G385)+1)</f>
        <v>0</v>
      </c>
      <c r="H386" s="12" t="b">
        <f>IF(ISNUMBER(SEARCH(V$1,$D386)),MAX(H$1:H385)+1)</f>
        <v>0</v>
      </c>
      <c r="I386" s="12" t="b">
        <f>IF(ISNUMBER(SEARCH(W$1,$D386)),MAX(I$1:I385)+1)</f>
        <v>0</v>
      </c>
      <c r="J386" s="12" t="b">
        <f>IF(ISNUMBER(SEARCH(X$1,$D386)),MAX(J$1:J385)+1)</f>
        <v>0</v>
      </c>
      <c r="K386" s="12" t="b">
        <f>IF(ISNUMBER(SEARCH(Y$1,$D386)),MAX(K$1:K385)+1)</f>
        <v>0</v>
      </c>
      <c r="L386" s="12" t="b">
        <f>IF(ISNUMBER(SEARCH(Z$1,$D386)),MAX(L$1:L385)+1)</f>
        <v>0</v>
      </c>
      <c r="M386" s="12" t="b">
        <f>IF(ISNUMBER(SEARCH(AA$1,$D386)),MAX(M$1:M385)+1)</f>
        <v>0</v>
      </c>
      <c r="N386" s="12" t="b">
        <f>IF(ISNUMBER(SEARCH(AB$1,$D386)),MAX(N$1:N385)+1)</f>
        <v>0</v>
      </c>
      <c r="O386" s="12" t="b">
        <f>IF(ISNUMBER(SEARCH(AC$1,$D386)),MAX(O$1:O385)+1)</f>
        <v>0</v>
      </c>
      <c r="P386" s="12" t="b">
        <f>IF(ISNUMBER(SEARCH(AD$1,$D386)),MAX(P$1:P385)+1)</f>
        <v>0</v>
      </c>
      <c r="Q386" s="12">
        <f>'AB Touchpoint System Workbook'!K397</f>
        <v>0</v>
      </c>
      <c r="R386" s="13">
        <f t="shared" si="11"/>
        <v>385</v>
      </c>
      <c r="S386" s="21" t="str">
        <f>IFERROR(VLOOKUP($R386,E:$Q,13,0),"")</f>
        <v/>
      </c>
      <c r="T386" s="21" t="str">
        <f>IFERROR(VLOOKUP($R386,F:$Q,12,0),"")</f>
        <v/>
      </c>
      <c r="U386" s="21" t="str">
        <f>IFERROR(VLOOKUP($R386,G:$Q,11,0),"")</f>
        <v/>
      </c>
      <c r="V386" s="21" t="str">
        <f>IFERROR(VLOOKUP($R386,H:$Q,10,0),"")</f>
        <v/>
      </c>
      <c r="W386" s="21" t="str">
        <f>IFERROR(VLOOKUP($R386,I:$Q,9,0),"")</f>
        <v/>
      </c>
      <c r="X386" s="21" t="str">
        <f>IFERROR(VLOOKUP($R386,J:$Q,8,0),"")</f>
        <v/>
      </c>
      <c r="Y386" s="21" t="str">
        <f>IFERROR(VLOOKUP($R386,K:$Q,7,0),"")</f>
        <v/>
      </c>
      <c r="Z386" s="21" t="str">
        <f>IFERROR(VLOOKUP($R386,L:$Q,6,0),"")</f>
        <v/>
      </c>
      <c r="AA386" s="21" t="str">
        <f>IFERROR(VLOOKUP($R386,M:$Q,5,0),"")</f>
        <v/>
      </c>
      <c r="AB386" s="21" t="str">
        <f>IFERROR(VLOOKUP($R386,N:$Q,4,0),"")</f>
        <v/>
      </c>
      <c r="AC386" s="21" t="str">
        <f>IFERROR(VLOOKUP($R386,O:$Q,3,0),"")</f>
        <v/>
      </c>
      <c r="AD386" s="21" t="str">
        <f>IFERROR(VLOOKUP($R386,P:$Q,2,0),"")</f>
        <v/>
      </c>
    </row>
    <row r="387" spans="1:30" x14ac:dyDescent="0.15">
      <c r="A387" s="9">
        <f>'AB Touchpoint System Workbook'!Z398</f>
        <v>0</v>
      </c>
      <c r="B387" s="21">
        <f t="shared" si="12"/>
        <v>1</v>
      </c>
      <c r="C387" s="12" t="str">
        <f>IF('AB Touchpoint System Workbook'!J398="A",VLOOKUP($B387,Reference!$A$93:B$104,2,0),IF('AB Touchpoint System Workbook'!J398="b",VLOOKUP($B387,Reference!$A$93:C$104,3,0),""))</f>
        <v/>
      </c>
      <c r="D387" s="12" t="str">
        <f>IF('AB Touchpoint System Workbook'!J398="A",Q387&amp;C387,IF('AB Touchpoint System Workbook'!J398="b",Q387&amp;C387,""))</f>
        <v/>
      </c>
      <c r="E387" s="12" t="b">
        <f>IF(ISNUMBER(SEARCH(S$1,$D387)),MAX(E$1:E386)+1)</f>
        <v>0</v>
      </c>
      <c r="F387" s="12" t="b">
        <f>IF(ISNUMBER(SEARCH(T$1,$D387)),MAX(F$1:F386)+1)</f>
        <v>0</v>
      </c>
      <c r="G387" s="12" t="b">
        <f>IF(ISNUMBER(SEARCH(U$1,$D387)),MAX(G$1:G386)+1)</f>
        <v>0</v>
      </c>
      <c r="H387" s="12" t="b">
        <f>IF(ISNUMBER(SEARCH(V$1,$D387)),MAX(H$1:H386)+1)</f>
        <v>0</v>
      </c>
      <c r="I387" s="12" t="b">
        <f>IF(ISNUMBER(SEARCH(W$1,$D387)),MAX(I$1:I386)+1)</f>
        <v>0</v>
      </c>
      <c r="J387" s="12" t="b">
        <f>IF(ISNUMBER(SEARCH(X$1,$D387)),MAX(J$1:J386)+1)</f>
        <v>0</v>
      </c>
      <c r="K387" s="12" t="b">
        <f>IF(ISNUMBER(SEARCH(Y$1,$D387)),MAX(K$1:K386)+1)</f>
        <v>0</v>
      </c>
      <c r="L387" s="12" t="b">
        <f>IF(ISNUMBER(SEARCH(Z$1,$D387)),MAX(L$1:L386)+1)</f>
        <v>0</v>
      </c>
      <c r="M387" s="12" t="b">
        <f>IF(ISNUMBER(SEARCH(AA$1,$D387)),MAX(M$1:M386)+1)</f>
        <v>0</v>
      </c>
      <c r="N387" s="12" t="b">
        <f>IF(ISNUMBER(SEARCH(AB$1,$D387)),MAX(N$1:N386)+1)</f>
        <v>0</v>
      </c>
      <c r="O387" s="12" t="b">
        <f>IF(ISNUMBER(SEARCH(AC$1,$D387)),MAX(O$1:O386)+1)</f>
        <v>0</v>
      </c>
      <c r="P387" s="12" t="b">
        <f>IF(ISNUMBER(SEARCH(AD$1,$D387)),MAX(P$1:P386)+1)</f>
        <v>0</v>
      </c>
      <c r="Q387" s="12">
        <f>'AB Touchpoint System Workbook'!K398</f>
        <v>0</v>
      </c>
      <c r="R387" s="13">
        <f t="shared" si="11"/>
        <v>386</v>
      </c>
      <c r="S387" s="21" t="str">
        <f>IFERROR(VLOOKUP($R387,E:$Q,13,0),"")</f>
        <v/>
      </c>
      <c r="T387" s="21" t="str">
        <f>IFERROR(VLOOKUP($R387,F:$Q,12,0),"")</f>
        <v/>
      </c>
      <c r="U387" s="21" t="str">
        <f>IFERROR(VLOOKUP($R387,G:$Q,11,0),"")</f>
        <v/>
      </c>
      <c r="V387" s="21" t="str">
        <f>IFERROR(VLOOKUP($R387,H:$Q,10,0),"")</f>
        <v/>
      </c>
      <c r="W387" s="21" t="str">
        <f>IFERROR(VLOOKUP($R387,I:$Q,9,0),"")</f>
        <v/>
      </c>
      <c r="X387" s="21" t="str">
        <f>IFERROR(VLOOKUP($R387,J:$Q,8,0),"")</f>
        <v/>
      </c>
      <c r="Y387" s="21" t="str">
        <f>IFERROR(VLOOKUP($R387,K:$Q,7,0),"")</f>
        <v/>
      </c>
      <c r="Z387" s="21" t="str">
        <f>IFERROR(VLOOKUP($R387,L:$Q,6,0),"")</f>
        <v/>
      </c>
      <c r="AA387" s="21" t="str">
        <f>IFERROR(VLOOKUP($R387,M:$Q,5,0),"")</f>
        <v/>
      </c>
      <c r="AB387" s="21" t="str">
        <f>IFERROR(VLOOKUP($R387,N:$Q,4,0),"")</f>
        <v/>
      </c>
      <c r="AC387" s="21" t="str">
        <f>IFERROR(VLOOKUP($R387,O:$Q,3,0),"")</f>
        <v/>
      </c>
      <c r="AD387" s="21" t="str">
        <f>IFERROR(VLOOKUP($R387,P:$Q,2,0),"")</f>
        <v/>
      </c>
    </row>
    <row r="388" spans="1:30" x14ac:dyDescent="0.15">
      <c r="A388" s="9">
        <f>'AB Touchpoint System Workbook'!Z399</f>
        <v>0</v>
      </c>
      <c r="B388" s="21">
        <f t="shared" si="12"/>
        <v>1</v>
      </c>
      <c r="C388" s="12" t="str">
        <f>IF('AB Touchpoint System Workbook'!J399="A",VLOOKUP($B388,Reference!$A$93:B$104,2,0),IF('AB Touchpoint System Workbook'!J399="b",VLOOKUP($B388,Reference!$A$93:C$104,3,0),""))</f>
        <v/>
      </c>
      <c r="D388" s="12" t="str">
        <f>IF('AB Touchpoint System Workbook'!J399="A",Q388&amp;C388,IF('AB Touchpoint System Workbook'!J399="b",Q388&amp;C388,""))</f>
        <v/>
      </c>
      <c r="E388" s="12" t="b">
        <f>IF(ISNUMBER(SEARCH(S$1,$D388)),MAX(E$1:E387)+1)</f>
        <v>0</v>
      </c>
      <c r="F388" s="12" t="b">
        <f>IF(ISNUMBER(SEARCH(T$1,$D388)),MAX(F$1:F387)+1)</f>
        <v>0</v>
      </c>
      <c r="G388" s="12" t="b">
        <f>IF(ISNUMBER(SEARCH(U$1,$D388)),MAX(G$1:G387)+1)</f>
        <v>0</v>
      </c>
      <c r="H388" s="12" t="b">
        <f>IF(ISNUMBER(SEARCH(V$1,$D388)),MAX(H$1:H387)+1)</f>
        <v>0</v>
      </c>
      <c r="I388" s="12" t="b">
        <f>IF(ISNUMBER(SEARCH(W$1,$D388)),MAX(I$1:I387)+1)</f>
        <v>0</v>
      </c>
      <c r="J388" s="12" t="b">
        <f>IF(ISNUMBER(SEARCH(X$1,$D388)),MAX(J$1:J387)+1)</f>
        <v>0</v>
      </c>
      <c r="K388" s="12" t="b">
        <f>IF(ISNUMBER(SEARCH(Y$1,$D388)),MAX(K$1:K387)+1)</f>
        <v>0</v>
      </c>
      <c r="L388" s="12" t="b">
        <f>IF(ISNUMBER(SEARCH(Z$1,$D388)),MAX(L$1:L387)+1)</f>
        <v>0</v>
      </c>
      <c r="M388" s="12" t="b">
        <f>IF(ISNUMBER(SEARCH(AA$1,$D388)),MAX(M$1:M387)+1)</f>
        <v>0</v>
      </c>
      <c r="N388" s="12" t="b">
        <f>IF(ISNUMBER(SEARCH(AB$1,$D388)),MAX(N$1:N387)+1)</f>
        <v>0</v>
      </c>
      <c r="O388" s="12" t="b">
        <f>IF(ISNUMBER(SEARCH(AC$1,$D388)),MAX(O$1:O387)+1)</f>
        <v>0</v>
      </c>
      <c r="P388" s="12" t="b">
        <f>IF(ISNUMBER(SEARCH(AD$1,$D388)),MAX(P$1:P387)+1)</f>
        <v>0</v>
      </c>
      <c r="Q388" s="12">
        <f>'AB Touchpoint System Workbook'!K399</f>
        <v>0</v>
      </c>
      <c r="R388" s="13">
        <f t="shared" ref="R388:R451" si="13">R387+1</f>
        <v>387</v>
      </c>
      <c r="S388" s="21" t="str">
        <f>IFERROR(VLOOKUP($R388,E:$Q,13,0),"")</f>
        <v/>
      </c>
      <c r="T388" s="21" t="str">
        <f>IFERROR(VLOOKUP($R388,F:$Q,12,0),"")</f>
        <v/>
      </c>
      <c r="U388" s="21" t="str">
        <f>IFERROR(VLOOKUP($R388,G:$Q,11,0),"")</f>
        <v/>
      </c>
      <c r="V388" s="21" t="str">
        <f>IFERROR(VLOOKUP($R388,H:$Q,10,0),"")</f>
        <v/>
      </c>
      <c r="W388" s="21" t="str">
        <f>IFERROR(VLOOKUP($R388,I:$Q,9,0),"")</f>
        <v/>
      </c>
      <c r="X388" s="21" t="str">
        <f>IFERROR(VLOOKUP($R388,J:$Q,8,0),"")</f>
        <v/>
      </c>
      <c r="Y388" s="21" t="str">
        <f>IFERROR(VLOOKUP($R388,K:$Q,7,0),"")</f>
        <v/>
      </c>
      <c r="Z388" s="21" t="str">
        <f>IFERROR(VLOOKUP($R388,L:$Q,6,0),"")</f>
        <v/>
      </c>
      <c r="AA388" s="21" t="str">
        <f>IFERROR(VLOOKUP($R388,M:$Q,5,0),"")</f>
        <v/>
      </c>
      <c r="AB388" s="21" t="str">
        <f>IFERROR(VLOOKUP($R388,N:$Q,4,0),"")</f>
        <v/>
      </c>
      <c r="AC388" s="21" t="str">
        <f>IFERROR(VLOOKUP($R388,O:$Q,3,0),"")</f>
        <v/>
      </c>
      <c r="AD388" s="21" t="str">
        <f>IFERROR(VLOOKUP($R388,P:$Q,2,0),"")</f>
        <v/>
      </c>
    </row>
    <row r="389" spans="1:30" x14ac:dyDescent="0.15">
      <c r="A389" s="9">
        <f>'AB Touchpoint System Workbook'!Z400</f>
        <v>0</v>
      </c>
      <c r="B389" s="21">
        <f t="shared" si="12"/>
        <v>1</v>
      </c>
      <c r="C389" s="12" t="str">
        <f>IF('AB Touchpoint System Workbook'!J400="A",VLOOKUP($B389,Reference!$A$93:B$104,2,0),IF('AB Touchpoint System Workbook'!J400="b",VLOOKUP($B389,Reference!$A$93:C$104,3,0),""))</f>
        <v/>
      </c>
      <c r="D389" s="12" t="str">
        <f>IF('AB Touchpoint System Workbook'!J400="A",Q389&amp;C389,IF('AB Touchpoint System Workbook'!J400="b",Q389&amp;C389,""))</f>
        <v/>
      </c>
      <c r="E389" s="12" t="b">
        <f>IF(ISNUMBER(SEARCH(S$1,$D389)),MAX(E$1:E388)+1)</f>
        <v>0</v>
      </c>
      <c r="F389" s="12" t="b">
        <f>IF(ISNUMBER(SEARCH(T$1,$D389)),MAX(F$1:F388)+1)</f>
        <v>0</v>
      </c>
      <c r="G389" s="12" t="b">
        <f>IF(ISNUMBER(SEARCH(U$1,$D389)),MAX(G$1:G388)+1)</f>
        <v>0</v>
      </c>
      <c r="H389" s="12" t="b">
        <f>IF(ISNUMBER(SEARCH(V$1,$D389)),MAX(H$1:H388)+1)</f>
        <v>0</v>
      </c>
      <c r="I389" s="12" t="b">
        <f>IF(ISNUMBER(SEARCH(W$1,$D389)),MAX(I$1:I388)+1)</f>
        <v>0</v>
      </c>
      <c r="J389" s="12" t="b">
        <f>IF(ISNUMBER(SEARCH(X$1,$D389)),MAX(J$1:J388)+1)</f>
        <v>0</v>
      </c>
      <c r="K389" s="12" t="b">
        <f>IF(ISNUMBER(SEARCH(Y$1,$D389)),MAX(K$1:K388)+1)</f>
        <v>0</v>
      </c>
      <c r="L389" s="12" t="b">
        <f>IF(ISNUMBER(SEARCH(Z$1,$D389)),MAX(L$1:L388)+1)</f>
        <v>0</v>
      </c>
      <c r="M389" s="12" t="b">
        <f>IF(ISNUMBER(SEARCH(AA$1,$D389)),MAX(M$1:M388)+1)</f>
        <v>0</v>
      </c>
      <c r="N389" s="12" t="b">
        <f>IF(ISNUMBER(SEARCH(AB$1,$D389)),MAX(N$1:N388)+1)</f>
        <v>0</v>
      </c>
      <c r="O389" s="12" t="b">
        <f>IF(ISNUMBER(SEARCH(AC$1,$D389)),MAX(O$1:O388)+1)</f>
        <v>0</v>
      </c>
      <c r="P389" s="12" t="b">
        <f>IF(ISNUMBER(SEARCH(AD$1,$D389)),MAX(P$1:P388)+1)</f>
        <v>0</v>
      </c>
      <c r="Q389" s="12">
        <f>'AB Touchpoint System Workbook'!K400</f>
        <v>0</v>
      </c>
      <c r="R389" s="13">
        <f t="shared" si="13"/>
        <v>388</v>
      </c>
      <c r="S389" s="21" t="str">
        <f>IFERROR(VLOOKUP($R389,E:$Q,13,0),"")</f>
        <v/>
      </c>
      <c r="T389" s="21" t="str">
        <f>IFERROR(VLOOKUP($R389,F:$Q,12,0),"")</f>
        <v/>
      </c>
      <c r="U389" s="21" t="str">
        <f>IFERROR(VLOOKUP($R389,G:$Q,11,0),"")</f>
        <v/>
      </c>
      <c r="V389" s="21" t="str">
        <f>IFERROR(VLOOKUP($R389,H:$Q,10,0),"")</f>
        <v/>
      </c>
      <c r="W389" s="21" t="str">
        <f>IFERROR(VLOOKUP($R389,I:$Q,9,0),"")</f>
        <v/>
      </c>
      <c r="X389" s="21" t="str">
        <f>IFERROR(VLOOKUP($R389,J:$Q,8,0),"")</f>
        <v/>
      </c>
      <c r="Y389" s="21" t="str">
        <f>IFERROR(VLOOKUP($R389,K:$Q,7,0),"")</f>
        <v/>
      </c>
      <c r="Z389" s="21" t="str">
        <f>IFERROR(VLOOKUP($R389,L:$Q,6,0),"")</f>
        <v/>
      </c>
      <c r="AA389" s="21" t="str">
        <f>IFERROR(VLOOKUP($R389,M:$Q,5,0),"")</f>
        <v/>
      </c>
      <c r="AB389" s="21" t="str">
        <f>IFERROR(VLOOKUP($R389,N:$Q,4,0),"")</f>
        <v/>
      </c>
      <c r="AC389" s="21" t="str">
        <f>IFERROR(VLOOKUP($R389,O:$Q,3,0),"")</f>
        <v/>
      </c>
      <c r="AD389" s="21" t="str">
        <f>IFERROR(VLOOKUP($R389,P:$Q,2,0),"")</f>
        <v/>
      </c>
    </row>
    <row r="390" spans="1:30" x14ac:dyDescent="0.15">
      <c r="A390" s="9">
        <f>'AB Touchpoint System Workbook'!Z401</f>
        <v>0</v>
      </c>
      <c r="B390" s="21">
        <f t="shared" si="12"/>
        <v>1</v>
      </c>
      <c r="C390" s="12" t="str">
        <f>IF('AB Touchpoint System Workbook'!J401="A",VLOOKUP($B390,Reference!$A$93:B$104,2,0),IF('AB Touchpoint System Workbook'!J401="b",VLOOKUP($B390,Reference!$A$93:C$104,3,0),""))</f>
        <v/>
      </c>
      <c r="D390" s="12" t="str">
        <f>IF('AB Touchpoint System Workbook'!J401="A",Q390&amp;C390,IF('AB Touchpoint System Workbook'!J401="b",Q390&amp;C390,""))</f>
        <v/>
      </c>
      <c r="E390" s="12" t="b">
        <f>IF(ISNUMBER(SEARCH(S$1,$D390)),MAX(E$1:E389)+1)</f>
        <v>0</v>
      </c>
      <c r="F390" s="12" t="b">
        <f>IF(ISNUMBER(SEARCH(T$1,$D390)),MAX(F$1:F389)+1)</f>
        <v>0</v>
      </c>
      <c r="G390" s="12" t="b">
        <f>IF(ISNUMBER(SEARCH(U$1,$D390)),MAX(G$1:G389)+1)</f>
        <v>0</v>
      </c>
      <c r="H390" s="12" t="b">
        <f>IF(ISNUMBER(SEARCH(V$1,$D390)),MAX(H$1:H389)+1)</f>
        <v>0</v>
      </c>
      <c r="I390" s="12" t="b">
        <f>IF(ISNUMBER(SEARCH(W$1,$D390)),MAX(I$1:I389)+1)</f>
        <v>0</v>
      </c>
      <c r="J390" s="12" t="b">
        <f>IF(ISNUMBER(SEARCH(X$1,$D390)),MAX(J$1:J389)+1)</f>
        <v>0</v>
      </c>
      <c r="K390" s="12" t="b">
        <f>IF(ISNUMBER(SEARCH(Y$1,$D390)),MAX(K$1:K389)+1)</f>
        <v>0</v>
      </c>
      <c r="L390" s="12" t="b">
        <f>IF(ISNUMBER(SEARCH(Z$1,$D390)),MAX(L$1:L389)+1)</f>
        <v>0</v>
      </c>
      <c r="M390" s="12" t="b">
        <f>IF(ISNUMBER(SEARCH(AA$1,$D390)),MAX(M$1:M389)+1)</f>
        <v>0</v>
      </c>
      <c r="N390" s="12" t="b">
        <f>IF(ISNUMBER(SEARCH(AB$1,$D390)),MAX(N$1:N389)+1)</f>
        <v>0</v>
      </c>
      <c r="O390" s="12" t="b">
        <f>IF(ISNUMBER(SEARCH(AC$1,$D390)),MAX(O$1:O389)+1)</f>
        <v>0</v>
      </c>
      <c r="P390" s="12" t="b">
        <f>IF(ISNUMBER(SEARCH(AD$1,$D390)),MAX(P$1:P389)+1)</f>
        <v>0</v>
      </c>
      <c r="Q390" s="12">
        <f>'AB Touchpoint System Workbook'!K401</f>
        <v>0</v>
      </c>
      <c r="R390" s="13">
        <f t="shared" si="13"/>
        <v>389</v>
      </c>
      <c r="S390" s="21" t="str">
        <f>IFERROR(VLOOKUP($R390,E:$Q,13,0),"")</f>
        <v/>
      </c>
      <c r="T390" s="21" t="str">
        <f>IFERROR(VLOOKUP($R390,F:$Q,12,0),"")</f>
        <v/>
      </c>
      <c r="U390" s="21" t="str">
        <f>IFERROR(VLOOKUP($R390,G:$Q,11,0),"")</f>
        <v/>
      </c>
      <c r="V390" s="21" t="str">
        <f>IFERROR(VLOOKUP($R390,H:$Q,10,0),"")</f>
        <v/>
      </c>
      <c r="W390" s="21" t="str">
        <f>IFERROR(VLOOKUP($R390,I:$Q,9,0),"")</f>
        <v/>
      </c>
      <c r="X390" s="21" t="str">
        <f>IFERROR(VLOOKUP($R390,J:$Q,8,0),"")</f>
        <v/>
      </c>
      <c r="Y390" s="21" t="str">
        <f>IFERROR(VLOOKUP($R390,K:$Q,7,0),"")</f>
        <v/>
      </c>
      <c r="Z390" s="21" t="str">
        <f>IFERROR(VLOOKUP($R390,L:$Q,6,0),"")</f>
        <v/>
      </c>
      <c r="AA390" s="21" t="str">
        <f>IFERROR(VLOOKUP($R390,M:$Q,5,0),"")</f>
        <v/>
      </c>
      <c r="AB390" s="21" t="str">
        <f>IFERROR(VLOOKUP($R390,N:$Q,4,0),"")</f>
        <v/>
      </c>
      <c r="AC390" s="21" t="str">
        <f>IFERROR(VLOOKUP($R390,O:$Q,3,0),"")</f>
        <v/>
      </c>
      <c r="AD390" s="21" t="str">
        <f>IFERROR(VLOOKUP($R390,P:$Q,2,0),"")</f>
        <v/>
      </c>
    </row>
    <row r="391" spans="1:30" x14ac:dyDescent="0.15">
      <c r="A391" s="9">
        <f>'AB Touchpoint System Workbook'!Z402</f>
        <v>0</v>
      </c>
      <c r="B391" s="21">
        <f t="shared" si="12"/>
        <v>1</v>
      </c>
      <c r="C391" s="12" t="str">
        <f>IF('AB Touchpoint System Workbook'!J402="A",VLOOKUP($B391,Reference!$A$93:B$104,2,0),IF('AB Touchpoint System Workbook'!J402="b",VLOOKUP($B391,Reference!$A$93:C$104,3,0),""))</f>
        <v/>
      </c>
      <c r="D391" s="12" t="str">
        <f>IF('AB Touchpoint System Workbook'!J402="A",Q391&amp;C391,IF('AB Touchpoint System Workbook'!J402="b",Q391&amp;C391,""))</f>
        <v/>
      </c>
      <c r="E391" s="12" t="b">
        <f>IF(ISNUMBER(SEARCH(S$1,$D391)),MAX(E$1:E390)+1)</f>
        <v>0</v>
      </c>
      <c r="F391" s="12" t="b">
        <f>IF(ISNUMBER(SEARCH(T$1,$D391)),MAX(F$1:F390)+1)</f>
        <v>0</v>
      </c>
      <c r="G391" s="12" t="b">
        <f>IF(ISNUMBER(SEARCH(U$1,$D391)),MAX(G$1:G390)+1)</f>
        <v>0</v>
      </c>
      <c r="H391" s="12" t="b">
        <f>IF(ISNUMBER(SEARCH(V$1,$D391)),MAX(H$1:H390)+1)</f>
        <v>0</v>
      </c>
      <c r="I391" s="12" t="b">
        <f>IF(ISNUMBER(SEARCH(W$1,$D391)),MAX(I$1:I390)+1)</f>
        <v>0</v>
      </c>
      <c r="J391" s="12" t="b">
        <f>IF(ISNUMBER(SEARCH(X$1,$D391)),MAX(J$1:J390)+1)</f>
        <v>0</v>
      </c>
      <c r="K391" s="12" t="b">
        <f>IF(ISNUMBER(SEARCH(Y$1,$D391)),MAX(K$1:K390)+1)</f>
        <v>0</v>
      </c>
      <c r="L391" s="12" t="b">
        <f>IF(ISNUMBER(SEARCH(Z$1,$D391)),MAX(L$1:L390)+1)</f>
        <v>0</v>
      </c>
      <c r="M391" s="12" t="b">
        <f>IF(ISNUMBER(SEARCH(AA$1,$D391)),MAX(M$1:M390)+1)</f>
        <v>0</v>
      </c>
      <c r="N391" s="12" t="b">
        <f>IF(ISNUMBER(SEARCH(AB$1,$D391)),MAX(N$1:N390)+1)</f>
        <v>0</v>
      </c>
      <c r="O391" s="12" t="b">
        <f>IF(ISNUMBER(SEARCH(AC$1,$D391)),MAX(O$1:O390)+1)</f>
        <v>0</v>
      </c>
      <c r="P391" s="12" t="b">
        <f>IF(ISNUMBER(SEARCH(AD$1,$D391)),MAX(P$1:P390)+1)</f>
        <v>0</v>
      </c>
      <c r="Q391" s="12">
        <f>'AB Touchpoint System Workbook'!K402</f>
        <v>0</v>
      </c>
      <c r="R391" s="13">
        <f t="shared" si="13"/>
        <v>390</v>
      </c>
      <c r="S391" s="21" t="str">
        <f>IFERROR(VLOOKUP($R391,E:$Q,13,0),"")</f>
        <v/>
      </c>
      <c r="T391" s="21" t="str">
        <f>IFERROR(VLOOKUP($R391,F:$Q,12,0),"")</f>
        <v/>
      </c>
      <c r="U391" s="21" t="str">
        <f>IFERROR(VLOOKUP($R391,G:$Q,11,0),"")</f>
        <v/>
      </c>
      <c r="V391" s="21" t="str">
        <f>IFERROR(VLOOKUP($R391,H:$Q,10,0),"")</f>
        <v/>
      </c>
      <c r="W391" s="21" t="str">
        <f>IFERROR(VLOOKUP($R391,I:$Q,9,0),"")</f>
        <v/>
      </c>
      <c r="X391" s="21" t="str">
        <f>IFERROR(VLOOKUP($R391,J:$Q,8,0),"")</f>
        <v/>
      </c>
      <c r="Y391" s="21" t="str">
        <f>IFERROR(VLOOKUP($R391,K:$Q,7,0),"")</f>
        <v/>
      </c>
      <c r="Z391" s="21" t="str">
        <f>IFERROR(VLOOKUP($R391,L:$Q,6,0),"")</f>
        <v/>
      </c>
      <c r="AA391" s="21" t="str">
        <f>IFERROR(VLOOKUP($R391,M:$Q,5,0),"")</f>
        <v/>
      </c>
      <c r="AB391" s="21" t="str">
        <f>IFERROR(VLOOKUP($R391,N:$Q,4,0),"")</f>
        <v/>
      </c>
      <c r="AC391" s="21" t="str">
        <f>IFERROR(VLOOKUP($R391,O:$Q,3,0),"")</f>
        <v/>
      </c>
      <c r="AD391" s="21" t="str">
        <f>IFERROR(VLOOKUP($R391,P:$Q,2,0),"")</f>
        <v/>
      </c>
    </row>
    <row r="392" spans="1:30" x14ac:dyDescent="0.15">
      <c r="A392" s="9">
        <f>'AB Touchpoint System Workbook'!Z403</f>
        <v>0</v>
      </c>
      <c r="B392" s="21">
        <f t="shared" si="12"/>
        <v>1</v>
      </c>
      <c r="C392" s="12" t="str">
        <f>IF('AB Touchpoint System Workbook'!J403="A",VLOOKUP($B392,Reference!$A$93:B$104,2,0),IF('AB Touchpoint System Workbook'!J403="b",VLOOKUP($B392,Reference!$A$93:C$104,3,0),""))</f>
        <v/>
      </c>
      <c r="D392" s="12" t="str">
        <f>IF('AB Touchpoint System Workbook'!J403="A",Q392&amp;C392,IF('AB Touchpoint System Workbook'!J403="b",Q392&amp;C392,""))</f>
        <v/>
      </c>
      <c r="E392" s="12" t="b">
        <f>IF(ISNUMBER(SEARCH(S$1,$D392)),MAX(E$1:E391)+1)</f>
        <v>0</v>
      </c>
      <c r="F392" s="12" t="b">
        <f>IF(ISNUMBER(SEARCH(T$1,$D392)),MAX(F$1:F391)+1)</f>
        <v>0</v>
      </c>
      <c r="G392" s="12" t="b">
        <f>IF(ISNUMBER(SEARCH(U$1,$D392)),MAX(G$1:G391)+1)</f>
        <v>0</v>
      </c>
      <c r="H392" s="12" t="b">
        <f>IF(ISNUMBER(SEARCH(V$1,$D392)),MAX(H$1:H391)+1)</f>
        <v>0</v>
      </c>
      <c r="I392" s="12" t="b">
        <f>IF(ISNUMBER(SEARCH(W$1,$D392)),MAX(I$1:I391)+1)</f>
        <v>0</v>
      </c>
      <c r="J392" s="12" t="b">
        <f>IF(ISNUMBER(SEARCH(X$1,$D392)),MAX(J$1:J391)+1)</f>
        <v>0</v>
      </c>
      <c r="K392" s="12" t="b">
        <f>IF(ISNUMBER(SEARCH(Y$1,$D392)),MAX(K$1:K391)+1)</f>
        <v>0</v>
      </c>
      <c r="L392" s="12" t="b">
        <f>IF(ISNUMBER(SEARCH(Z$1,$D392)),MAX(L$1:L391)+1)</f>
        <v>0</v>
      </c>
      <c r="M392" s="12" t="b">
        <f>IF(ISNUMBER(SEARCH(AA$1,$D392)),MAX(M$1:M391)+1)</f>
        <v>0</v>
      </c>
      <c r="N392" s="12" t="b">
        <f>IF(ISNUMBER(SEARCH(AB$1,$D392)),MAX(N$1:N391)+1)</f>
        <v>0</v>
      </c>
      <c r="O392" s="12" t="b">
        <f>IF(ISNUMBER(SEARCH(AC$1,$D392)),MAX(O$1:O391)+1)</f>
        <v>0</v>
      </c>
      <c r="P392" s="12" t="b">
        <f>IF(ISNUMBER(SEARCH(AD$1,$D392)),MAX(P$1:P391)+1)</f>
        <v>0</v>
      </c>
      <c r="Q392" s="12">
        <f>'AB Touchpoint System Workbook'!K403</f>
        <v>0</v>
      </c>
      <c r="R392" s="13">
        <f t="shared" si="13"/>
        <v>391</v>
      </c>
      <c r="S392" s="21" t="str">
        <f>IFERROR(VLOOKUP($R392,E:$Q,13,0),"")</f>
        <v/>
      </c>
      <c r="T392" s="21" t="str">
        <f>IFERROR(VLOOKUP($R392,F:$Q,12,0),"")</f>
        <v/>
      </c>
      <c r="U392" s="21" t="str">
        <f>IFERROR(VLOOKUP($R392,G:$Q,11,0),"")</f>
        <v/>
      </c>
      <c r="V392" s="21" t="str">
        <f>IFERROR(VLOOKUP($R392,H:$Q,10,0),"")</f>
        <v/>
      </c>
      <c r="W392" s="21" t="str">
        <f>IFERROR(VLOOKUP($R392,I:$Q,9,0),"")</f>
        <v/>
      </c>
      <c r="X392" s="21" t="str">
        <f>IFERROR(VLOOKUP($R392,J:$Q,8,0),"")</f>
        <v/>
      </c>
      <c r="Y392" s="21" t="str">
        <f>IFERROR(VLOOKUP($R392,K:$Q,7,0),"")</f>
        <v/>
      </c>
      <c r="Z392" s="21" t="str">
        <f>IFERROR(VLOOKUP($R392,L:$Q,6,0),"")</f>
        <v/>
      </c>
      <c r="AA392" s="21" t="str">
        <f>IFERROR(VLOOKUP($R392,M:$Q,5,0),"")</f>
        <v/>
      </c>
      <c r="AB392" s="21" t="str">
        <f>IFERROR(VLOOKUP($R392,N:$Q,4,0),"")</f>
        <v/>
      </c>
      <c r="AC392" s="21" t="str">
        <f>IFERROR(VLOOKUP($R392,O:$Q,3,0),"")</f>
        <v/>
      </c>
      <c r="AD392" s="21" t="str">
        <f>IFERROR(VLOOKUP($R392,P:$Q,2,0),"")</f>
        <v/>
      </c>
    </row>
    <row r="393" spans="1:30" x14ac:dyDescent="0.15">
      <c r="A393" s="9">
        <f>'AB Touchpoint System Workbook'!Z404</f>
        <v>0</v>
      </c>
      <c r="B393" s="21">
        <f t="shared" si="12"/>
        <v>1</v>
      </c>
      <c r="C393" s="12" t="str">
        <f>IF('AB Touchpoint System Workbook'!J404="A",VLOOKUP($B393,Reference!$A$93:B$104,2,0),IF('AB Touchpoint System Workbook'!J404="b",VLOOKUP($B393,Reference!$A$93:C$104,3,0),""))</f>
        <v/>
      </c>
      <c r="D393" s="12" t="str">
        <f>IF('AB Touchpoint System Workbook'!J404="A",Q393&amp;C393,IF('AB Touchpoint System Workbook'!J404="b",Q393&amp;C393,""))</f>
        <v/>
      </c>
      <c r="E393" s="12" t="b">
        <f>IF(ISNUMBER(SEARCH(S$1,$D393)),MAX(E$1:E392)+1)</f>
        <v>0</v>
      </c>
      <c r="F393" s="12" t="b">
        <f>IF(ISNUMBER(SEARCH(T$1,$D393)),MAX(F$1:F392)+1)</f>
        <v>0</v>
      </c>
      <c r="G393" s="12" t="b">
        <f>IF(ISNUMBER(SEARCH(U$1,$D393)),MAX(G$1:G392)+1)</f>
        <v>0</v>
      </c>
      <c r="H393" s="12" t="b">
        <f>IF(ISNUMBER(SEARCH(V$1,$D393)),MAX(H$1:H392)+1)</f>
        <v>0</v>
      </c>
      <c r="I393" s="12" t="b">
        <f>IF(ISNUMBER(SEARCH(W$1,$D393)),MAX(I$1:I392)+1)</f>
        <v>0</v>
      </c>
      <c r="J393" s="12" t="b">
        <f>IF(ISNUMBER(SEARCH(X$1,$D393)),MAX(J$1:J392)+1)</f>
        <v>0</v>
      </c>
      <c r="K393" s="12" t="b">
        <f>IF(ISNUMBER(SEARCH(Y$1,$D393)),MAX(K$1:K392)+1)</f>
        <v>0</v>
      </c>
      <c r="L393" s="12" t="b">
        <f>IF(ISNUMBER(SEARCH(Z$1,$D393)),MAX(L$1:L392)+1)</f>
        <v>0</v>
      </c>
      <c r="M393" s="12" t="b">
        <f>IF(ISNUMBER(SEARCH(AA$1,$D393)),MAX(M$1:M392)+1)</f>
        <v>0</v>
      </c>
      <c r="N393" s="12" t="b">
        <f>IF(ISNUMBER(SEARCH(AB$1,$D393)),MAX(N$1:N392)+1)</f>
        <v>0</v>
      </c>
      <c r="O393" s="12" t="b">
        <f>IF(ISNUMBER(SEARCH(AC$1,$D393)),MAX(O$1:O392)+1)</f>
        <v>0</v>
      </c>
      <c r="P393" s="12" t="b">
        <f>IF(ISNUMBER(SEARCH(AD$1,$D393)),MAX(P$1:P392)+1)</f>
        <v>0</v>
      </c>
      <c r="Q393" s="12">
        <f>'AB Touchpoint System Workbook'!K404</f>
        <v>0</v>
      </c>
      <c r="R393" s="13">
        <f t="shared" si="13"/>
        <v>392</v>
      </c>
      <c r="S393" s="21" t="str">
        <f>IFERROR(VLOOKUP($R393,E:$Q,13,0),"")</f>
        <v/>
      </c>
      <c r="T393" s="21" t="str">
        <f>IFERROR(VLOOKUP($R393,F:$Q,12,0),"")</f>
        <v/>
      </c>
      <c r="U393" s="21" t="str">
        <f>IFERROR(VLOOKUP($R393,G:$Q,11,0),"")</f>
        <v/>
      </c>
      <c r="V393" s="21" t="str">
        <f>IFERROR(VLOOKUP($R393,H:$Q,10,0),"")</f>
        <v/>
      </c>
      <c r="W393" s="21" t="str">
        <f>IFERROR(VLOOKUP($R393,I:$Q,9,0),"")</f>
        <v/>
      </c>
      <c r="X393" s="21" t="str">
        <f>IFERROR(VLOOKUP($R393,J:$Q,8,0),"")</f>
        <v/>
      </c>
      <c r="Y393" s="21" t="str">
        <f>IFERROR(VLOOKUP($R393,K:$Q,7,0),"")</f>
        <v/>
      </c>
      <c r="Z393" s="21" t="str">
        <f>IFERROR(VLOOKUP($R393,L:$Q,6,0),"")</f>
        <v/>
      </c>
      <c r="AA393" s="21" t="str">
        <f>IFERROR(VLOOKUP($R393,M:$Q,5,0),"")</f>
        <v/>
      </c>
      <c r="AB393" s="21" t="str">
        <f>IFERROR(VLOOKUP($R393,N:$Q,4,0),"")</f>
        <v/>
      </c>
      <c r="AC393" s="21" t="str">
        <f>IFERROR(VLOOKUP($R393,O:$Q,3,0),"")</f>
        <v/>
      </c>
      <c r="AD393" s="21" t="str">
        <f>IFERROR(VLOOKUP($R393,P:$Q,2,0),"")</f>
        <v/>
      </c>
    </row>
    <row r="394" spans="1:30" x14ac:dyDescent="0.15">
      <c r="A394" s="9">
        <f>'AB Touchpoint System Workbook'!Z405</f>
        <v>0</v>
      </c>
      <c r="B394" s="21">
        <f t="shared" si="12"/>
        <v>1</v>
      </c>
      <c r="C394" s="12" t="str">
        <f>IF('AB Touchpoint System Workbook'!J405="A",VLOOKUP($B394,Reference!$A$93:B$104,2,0),IF('AB Touchpoint System Workbook'!J405="b",VLOOKUP($B394,Reference!$A$93:C$104,3,0),""))</f>
        <v/>
      </c>
      <c r="D394" s="12" t="str">
        <f>IF('AB Touchpoint System Workbook'!J405="A",Q394&amp;C394,IF('AB Touchpoint System Workbook'!J405="b",Q394&amp;C394,""))</f>
        <v/>
      </c>
      <c r="E394" s="12" t="b">
        <f>IF(ISNUMBER(SEARCH(S$1,$D394)),MAX(E$1:E393)+1)</f>
        <v>0</v>
      </c>
      <c r="F394" s="12" t="b">
        <f>IF(ISNUMBER(SEARCH(T$1,$D394)),MAX(F$1:F393)+1)</f>
        <v>0</v>
      </c>
      <c r="G394" s="12" t="b">
        <f>IF(ISNUMBER(SEARCH(U$1,$D394)),MAX(G$1:G393)+1)</f>
        <v>0</v>
      </c>
      <c r="H394" s="12" t="b">
        <f>IF(ISNUMBER(SEARCH(V$1,$D394)),MAX(H$1:H393)+1)</f>
        <v>0</v>
      </c>
      <c r="I394" s="12" t="b">
        <f>IF(ISNUMBER(SEARCH(W$1,$D394)),MAX(I$1:I393)+1)</f>
        <v>0</v>
      </c>
      <c r="J394" s="12" t="b">
        <f>IF(ISNUMBER(SEARCH(X$1,$D394)),MAX(J$1:J393)+1)</f>
        <v>0</v>
      </c>
      <c r="K394" s="12" t="b">
        <f>IF(ISNUMBER(SEARCH(Y$1,$D394)),MAX(K$1:K393)+1)</f>
        <v>0</v>
      </c>
      <c r="L394" s="12" t="b">
        <f>IF(ISNUMBER(SEARCH(Z$1,$D394)),MAX(L$1:L393)+1)</f>
        <v>0</v>
      </c>
      <c r="M394" s="12" t="b">
        <f>IF(ISNUMBER(SEARCH(AA$1,$D394)),MAX(M$1:M393)+1)</f>
        <v>0</v>
      </c>
      <c r="N394" s="12" t="b">
        <f>IF(ISNUMBER(SEARCH(AB$1,$D394)),MAX(N$1:N393)+1)</f>
        <v>0</v>
      </c>
      <c r="O394" s="12" t="b">
        <f>IF(ISNUMBER(SEARCH(AC$1,$D394)),MAX(O$1:O393)+1)</f>
        <v>0</v>
      </c>
      <c r="P394" s="12" t="b">
        <f>IF(ISNUMBER(SEARCH(AD$1,$D394)),MAX(P$1:P393)+1)</f>
        <v>0</v>
      </c>
      <c r="Q394" s="12">
        <f>'AB Touchpoint System Workbook'!K405</f>
        <v>0</v>
      </c>
      <c r="R394" s="13">
        <f t="shared" si="13"/>
        <v>393</v>
      </c>
      <c r="S394" s="21" t="str">
        <f>IFERROR(VLOOKUP($R394,E:$Q,13,0),"")</f>
        <v/>
      </c>
      <c r="T394" s="21" t="str">
        <f>IFERROR(VLOOKUP($R394,F:$Q,12,0),"")</f>
        <v/>
      </c>
      <c r="U394" s="21" t="str">
        <f>IFERROR(VLOOKUP($R394,G:$Q,11,0),"")</f>
        <v/>
      </c>
      <c r="V394" s="21" t="str">
        <f>IFERROR(VLOOKUP($R394,H:$Q,10,0),"")</f>
        <v/>
      </c>
      <c r="W394" s="21" t="str">
        <f>IFERROR(VLOOKUP($R394,I:$Q,9,0),"")</f>
        <v/>
      </c>
      <c r="X394" s="21" t="str">
        <f>IFERROR(VLOOKUP($R394,J:$Q,8,0),"")</f>
        <v/>
      </c>
      <c r="Y394" s="21" t="str">
        <f>IFERROR(VLOOKUP($R394,K:$Q,7,0),"")</f>
        <v/>
      </c>
      <c r="Z394" s="21" t="str">
        <f>IFERROR(VLOOKUP($R394,L:$Q,6,0),"")</f>
        <v/>
      </c>
      <c r="AA394" s="21" t="str">
        <f>IFERROR(VLOOKUP($R394,M:$Q,5,0),"")</f>
        <v/>
      </c>
      <c r="AB394" s="21" t="str">
        <f>IFERROR(VLOOKUP($R394,N:$Q,4,0),"")</f>
        <v/>
      </c>
      <c r="AC394" s="21" t="str">
        <f>IFERROR(VLOOKUP($R394,O:$Q,3,0),"")</f>
        <v/>
      </c>
      <c r="AD394" s="21" t="str">
        <f>IFERROR(VLOOKUP($R394,P:$Q,2,0),"")</f>
        <v/>
      </c>
    </row>
    <row r="395" spans="1:30" x14ac:dyDescent="0.15">
      <c r="A395" s="9">
        <f>'AB Touchpoint System Workbook'!Z406</f>
        <v>0</v>
      </c>
      <c r="B395" s="21">
        <f t="shared" si="12"/>
        <v>1</v>
      </c>
      <c r="C395" s="12" t="str">
        <f>IF('AB Touchpoint System Workbook'!J406="A",VLOOKUP($B395,Reference!$A$93:B$104,2,0),IF('AB Touchpoint System Workbook'!J406="b",VLOOKUP($B395,Reference!$A$93:C$104,3,0),""))</f>
        <v/>
      </c>
      <c r="D395" s="12" t="str">
        <f>IF('AB Touchpoint System Workbook'!J406="A",Q395&amp;C395,IF('AB Touchpoint System Workbook'!J406="b",Q395&amp;C395,""))</f>
        <v/>
      </c>
      <c r="E395" s="12" t="b">
        <f>IF(ISNUMBER(SEARCH(S$1,$D395)),MAX(E$1:E394)+1)</f>
        <v>0</v>
      </c>
      <c r="F395" s="12" t="b">
        <f>IF(ISNUMBER(SEARCH(T$1,$D395)),MAX(F$1:F394)+1)</f>
        <v>0</v>
      </c>
      <c r="G395" s="12" t="b">
        <f>IF(ISNUMBER(SEARCH(U$1,$D395)),MAX(G$1:G394)+1)</f>
        <v>0</v>
      </c>
      <c r="H395" s="12" t="b">
        <f>IF(ISNUMBER(SEARCH(V$1,$D395)),MAX(H$1:H394)+1)</f>
        <v>0</v>
      </c>
      <c r="I395" s="12" t="b">
        <f>IF(ISNUMBER(SEARCH(W$1,$D395)),MAX(I$1:I394)+1)</f>
        <v>0</v>
      </c>
      <c r="J395" s="12" t="b">
        <f>IF(ISNUMBER(SEARCH(X$1,$D395)),MAX(J$1:J394)+1)</f>
        <v>0</v>
      </c>
      <c r="K395" s="12" t="b">
        <f>IF(ISNUMBER(SEARCH(Y$1,$D395)),MAX(K$1:K394)+1)</f>
        <v>0</v>
      </c>
      <c r="L395" s="12" t="b">
        <f>IF(ISNUMBER(SEARCH(Z$1,$D395)),MAX(L$1:L394)+1)</f>
        <v>0</v>
      </c>
      <c r="M395" s="12" t="b">
        <f>IF(ISNUMBER(SEARCH(AA$1,$D395)),MAX(M$1:M394)+1)</f>
        <v>0</v>
      </c>
      <c r="N395" s="12" t="b">
        <f>IF(ISNUMBER(SEARCH(AB$1,$D395)),MAX(N$1:N394)+1)</f>
        <v>0</v>
      </c>
      <c r="O395" s="12" t="b">
        <f>IF(ISNUMBER(SEARCH(AC$1,$D395)),MAX(O$1:O394)+1)</f>
        <v>0</v>
      </c>
      <c r="P395" s="12" t="b">
        <f>IF(ISNUMBER(SEARCH(AD$1,$D395)),MAX(P$1:P394)+1)</f>
        <v>0</v>
      </c>
      <c r="Q395" s="12">
        <f>'AB Touchpoint System Workbook'!K406</f>
        <v>0</v>
      </c>
      <c r="R395" s="13">
        <f t="shared" si="13"/>
        <v>394</v>
      </c>
      <c r="S395" s="21" t="str">
        <f>IFERROR(VLOOKUP($R395,E:$Q,13,0),"")</f>
        <v/>
      </c>
      <c r="T395" s="21" t="str">
        <f>IFERROR(VLOOKUP($R395,F:$Q,12,0),"")</f>
        <v/>
      </c>
      <c r="U395" s="21" t="str">
        <f>IFERROR(VLOOKUP($R395,G:$Q,11,0),"")</f>
        <v/>
      </c>
      <c r="V395" s="21" t="str">
        <f>IFERROR(VLOOKUP($R395,H:$Q,10,0),"")</f>
        <v/>
      </c>
      <c r="W395" s="21" t="str">
        <f>IFERROR(VLOOKUP($R395,I:$Q,9,0),"")</f>
        <v/>
      </c>
      <c r="X395" s="21" t="str">
        <f>IFERROR(VLOOKUP($R395,J:$Q,8,0),"")</f>
        <v/>
      </c>
      <c r="Y395" s="21" t="str">
        <f>IFERROR(VLOOKUP($R395,K:$Q,7,0),"")</f>
        <v/>
      </c>
      <c r="Z395" s="21" t="str">
        <f>IFERROR(VLOOKUP($R395,L:$Q,6,0),"")</f>
        <v/>
      </c>
      <c r="AA395" s="21" t="str">
        <f>IFERROR(VLOOKUP($R395,M:$Q,5,0),"")</f>
        <v/>
      </c>
      <c r="AB395" s="21" t="str">
        <f>IFERROR(VLOOKUP($R395,N:$Q,4,0),"")</f>
        <v/>
      </c>
      <c r="AC395" s="21" t="str">
        <f>IFERROR(VLOOKUP($R395,O:$Q,3,0),"")</f>
        <v/>
      </c>
      <c r="AD395" s="21" t="str">
        <f>IFERROR(VLOOKUP($R395,P:$Q,2,0),"")</f>
        <v/>
      </c>
    </row>
    <row r="396" spans="1:30" x14ac:dyDescent="0.15">
      <c r="A396" s="9">
        <f>'AB Touchpoint System Workbook'!Z407</f>
        <v>0</v>
      </c>
      <c r="B396" s="21">
        <f t="shared" si="12"/>
        <v>1</v>
      </c>
      <c r="C396" s="12" t="str">
        <f>IF('AB Touchpoint System Workbook'!J407="A",VLOOKUP($B396,Reference!$A$93:B$104,2,0),IF('AB Touchpoint System Workbook'!J407="b",VLOOKUP($B396,Reference!$A$93:C$104,3,0),""))</f>
        <v/>
      </c>
      <c r="D396" s="12" t="str">
        <f>IF('AB Touchpoint System Workbook'!J407="A",Q396&amp;C396,IF('AB Touchpoint System Workbook'!J407="b",Q396&amp;C396,""))</f>
        <v/>
      </c>
      <c r="E396" s="12" t="b">
        <f>IF(ISNUMBER(SEARCH(S$1,$D396)),MAX(E$1:E395)+1)</f>
        <v>0</v>
      </c>
      <c r="F396" s="12" t="b">
        <f>IF(ISNUMBER(SEARCH(T$1,$D396)),MAX(F$1:F395)+1)</f>
        <v>0</v>
      </c>
      <c r="G396" s="12" t="b">
        <f>IF(ISNUMBER(SEARCH(U$1,$D396)),MAX(G$1:G395)+1)</f>
        <v>0</v>
      </c>
      <c r="H396" s="12" t="b">
        <f>IF(ISNUMBER(SEARCH(V$1,$D396)),MAX(H$1:H395)+1)</f>
        <v>0</v>
      </c>
      <c r="I396" s="12" t="b">
        <f>IF(ISNUMBER(SEARCH(W$1,$D396)),MAX(I$1:I395)+1)</f>
        <v>0</v>
      </c>
      <c r="J396" s="12" t="b">
        <f>IF(ISNUMBER(SEARCH(X$1,$D396)),MAX(J$1:J395)+1)</f>
        <v>0</v>
      </c>
      <c r="K396" s="12" t="b">
        <f>IF(ISNUMBER(SEARCH(Y$1,$D396)),MAX(K$1:K395)+1)</f>
        <v>0</v>
      </c>
      <c r="L396" s="12" t="b">
        <f>IF(ISNUMBER(SEARCH(Z$1,$D396)),MAX(L$1:L395)+1)</f>
        <v>0</v>
      </c>
      <c r="M396" s="12" t="b">
        <f>IF(ISNUMBER(SEARCH(AA$1,$D396)),MAX(M$1:M395)+1)</f>
        <v>0</v>
      </c>
      <c r="N396" s="12" t="b">
        <f>IF(ISNUMBER(SEARCH(AB$1,$D396)),MAX(N$1:N395)+1)</f>
        <v>0</v>
      </c>
      <c r="O396" s="12" t="b">
        <f>IF(ISNUMBER(SEARCH(AC$1,$D396)),MAX(O$1:O395)+1)</f>
        <v>0</v>
      </c>
      <c r="P396" s="12" t="b">
        <f>IF(ISNUMBER(SEARCH(AD$1,$D396)),MAX(P$1:P395)+1)</f>
        <v>0</v>
      </c>
      <c r="Q396" s="12">
        <f>'AB Touchpoint System Workbook'!K407</f>
        <v>0</v>
      </c>
      <c r="R396" s="13">
        <f t="shared" si="13"/>
        <v>395</v>
      </c>
      <c r="S396" s="21" t="str">
        <f>IFERROR(VLOOKUP($R396,E:$Q,13,0),"")</f>
        <v/>
      </c>
      <c r="T396" s="21" t="str">
        <f>IFERROR(VLOOKUP($R396,F:$Q,12,0),"")</f>
        <v/>
      </c>
      <c r="U396" s="21" t="str">
        <f>IFERROR(VLOOKUP($R396,G:$Q,11,0),"")</f>
        <v/>
      </c>
      <c r="V396" s="21" t="str">
        <f>IFERROR(VLOOKUP($R396,H:$Q,10,0),"")</f>
        <v/>
      </c>
      <c r="W396" s="21" t="str">
        <f>IFERROR(VLOOKUP($R396,I:$Q,9,0),"")</f>
        <v/>
      </c>
      <c r="X396" s="21" t="str">
        <f>IFERROR(VLOOKUP($R396,J:$Q,8,0),"")</f>
        <v/>
      </c>
      <c r="Y396" s="21" t="str">
        <f>IFERROR(VLOOKUP($R396,K:$Q,7,0),"")</f>
        <v/>
      </c>
      <c r="Z396" s="21" t="str">
        <f>IFERROR(VLOOKUP($R396,L:$Q,6,0),"")</f>
        <v/>
      </c>
      <c r="AA396" s="21" t="str">
        <f>IFERROR(VLOOKUP($R396,M:$Q,5,0),"")</f>
        <v/>
      </c>
      <c r="AB396" s="21" t="str">
        <f>IFERROR(VLOOKUP($R396,N:$Q,4,0),"")</f>
        <v/>
      </c>
      <c r="AC396" s="21" t="str">
        <f>IFERROR(VLOOKUP($R396,O:$Q,3,0),"")</f>
        <v/>
      </c>
      <c r="AD396" s="21" t="str">
        <f>IFERROR(VLOOKUP($R396,P:$Q,2,0),"")</f>
        <v/>
      </c>
    </row>
    <row r="397" spans="1:30" x14ac:dyDescent="0.15">
      <c r="A397" s="9">
        <f>'AB Touchpoint System Workbook'!Z408</f>
        <v>0</v>
      </c>
      <c r="B397" s="21">
        <f t="shared" si="12"/>
        <v>1</v>
      </c>
      <c r="C397" s="12" t="str">
        <f>IF('AB Touchpoint System Workbook'!J408="A",VLOOKUP($B397,Reference!$A$93:B$104,2,0),IF('AB Touchpoint System Workbook'!J408="b",VLOOKUP($B397,Reference!$A$93:C$104,3,0),""))</f>
        <v/>
      </c>
      <c r="D397" s="12" t="str">
        <f>IF('AB Touchpoint System Workbook'!J408="A",Q397&amp;C397,IF('AB Touchpoint System Workbook'!J408="b",Q397&amp;C397,""))</f>
        <v/>
      </c>
      <c r="E397" s="12" t="b">
        <f>IF(ISNUMBER(SEARCH(S$1,$D397)),MAX(E$1:E396)+1)</f>
        <v>0</v>
      </c>
      <c r="F397" s="12" t="b">
        <f>IF(ISNUMBER(SEARCH(T$1,$D397)),MAX(F$1:F396)+1)</f>
        <v>0</v>
      </c>
      <c r="G397" s="12" t="b">
        <f>IF(ISNUMBER(SEARCH(U$1,$D397)),MAX(G$1:G396)+1)</f>
        <v>0</v>
      </c>
      <c r="H397" s="12" t="b">
        <f>IF(ISNUMBER(SEARCH(V$1,$D397)),MAX(H$1:H396)+1)</f>
        <v>0</v>
      </c>
      <c r="I397" s="12" t="b">
        <f>IF(ISNUMBER(SEARCH(W$1,$D397)),MAX(I$1:I396)+1)</f>
        <v>0</v>
      </c>
      <c r="J397" s="12" t="b">
        <f>IF(ISNUMBER(SEARCH(X$1,$D397)),MAX(J$1:J396)+1)</f>
        <v>0</v>
      </c>
      <c r="K397" s="12" t="b">
        <f>IF(ISNUMBER(SEARCH(Y$1,$D397)),MAX(K$1:K396)+1)</f>
        <v>0</v>
      </c>
      <c r="L397" s="12" t="b">
        <f>IF(ISNUMBER(SEARCH(Z$1,$D397)),MAX(L$1:L396)+1)</f>
        <v>0</v>
      </c>
      <c r="M397" s="12" t="b">
        <f>IF(ISNUMBER(SEARCH(AA$1,$D397)),MAX(M$1:M396)+1)</f>
        <v>0</v>
      </c>
      <c r="N397" s="12" t="b">
        <f>IF(ISNUMBER(SEARCH(AB$1,$D397)),MAX(N$1:N396)+1)</f>
        <v>0</v>
      </c>
      <c r="O397" s="12" t="b">
        <f>IF(ISNUMBER(SEARCH(AC$1,$D397)),MAX(O$1:O396)+1)</f>
        <v>0</v>
      </c>
      <c r="P397" s="12" t="b">
        <f>IF(ISNUMBER(SEARCH(AD$1,$D397)),MAX(P$1:P396)+1)</f>
        <v>0</v>
      </c>
      <c r="Q397" s="12">
        <f>'AB Touchpoint System Workbook'!K408</f>
        <v>0</v>
      </c>
      <c r="R397" s="13">
        <f t="shared" si="13"/>
        <v>396</v>
      </c>
      <c r="S397" s="21" t="str">
        <f>IFERROR(VLOOKUP($R397,E:$Q,13,0),"")</f>
        <v/>
      </c>
      <c r="T397" s="21" t="str">
        <f>IFERROR(VLOOKUP($R397,F:$Q,12,0),"")</f>
        <v/>
      </c>
      <c r="U397" s="21" t="str">
        <f>IFERROR(VLOOKUP($R397,G:$Q,11,0),"")</f>
        <v/>
      </c>
      <c r="V397" s="21" t="str">
        <f>IFERROR(VLOOKUP($R397,H:$Q,10,0),"")</f>
        <v/>
      </c>
      <c r="W397" s="21" t="str">
        <f>IFERROR(VLOOKUP($R397,I:$Q,9,0),"")</f>
        <v/>
      </c>
      <c r="X397" s="21" t="str">
        <f>IFERROR(VLOOKUP($R397,J:$Q,8,0),"")</f>
        <v/>
      </c>
      <c r="Y397" s="21" t="str">
        <f>IFERROR(VLOOKUP($R397,K:$Q,7,0),"")</f>
        <v/>
      </c>
      <c r="Z397" s="21" t="str">
        <f>IFERROR(VLOOKUP($R397,L:$Q,6,0),"")</f>
        <v/>
      </c>
      <c r="AA397" s="21" t="str">
        <f>IFERROR(VLOOKUP($R397,M:$Q,5,0),"")</f>
        <v/>
      </c>
      <c r="AB397" s="21" t="str">
        <f>IFERROR(VLOOKUP($R397,N:$Q,4,0),"")</f>
        <v/>
      </c>
      <c r="AC397" s="21" t="str">
        <f>IFERROR(VLOOKUP($R397,O:$Q,3,0),"")</f>
        <v/>
      </c>
      <c r="AD397" s="21" t="str">
        <f>IFERROR(VLOOKUP($R397,P:$Q,2,0),"")</f>
        <v/>
      </c>
    </row>
    <row r="398" spans="1:30" x14ac:dyDescent="0.15">
      <c r="A398" s="9">
        <f>'AB Touchpoint System Workbook'!Z409</f>
        <v>0</v>
      </c>
      <c r="B398" s="21">
        <f t="shared" si="12"/>
        <v>1</v>
      </c>
      <c r="C398" s="12" t="str">
        <f>IF('AB Touchpoint System Workbook'!J409="A",VLOOKUP($B398,Reference!$A$93:B$104,2,0),IF('AB Touchpoint System Workbook'!J409="b",VLOOKUP($B398,Reference!$A$93:C$104,3,0),""))</f>
        <v/>
      </c>
      <c r="D398" s="12" t="str">
        <f>IF('AB Touchpoint System Workbook'!J409="A",Q398&amp;C398,IF('AB Touchpoint System Workbook'!J409="b",Q398&amp;C398,""))</f>
        <v/>
      </c>
      <c r="E398" s="12" t="b">
        <f>IF(ISNUMBER(SEARCH(S$1,$D398)),MAX(E$1:E397)+1)</f>
        <v>0</v>
      </c>
      <c r="F398" s="12" t="b">
        <f>IF(ISNUMBER(SEARCH(T$1,$D398)),MAX(F$1:F397)+1)</f>
        <v>0</v>
      </c>
      <c r="G398" s="12" t="b">
        <f>IF(ISNUMBER(SEARCH(U$1,$D398)),MAX(G$1:G397)+1)</f>
        <v>0</v>
      </c>
      <c r="H398" s="12" t="b">
        <f>IF(ISNUMBER(SEARCH(V$1,$D398)),MAX(H$1:H397)+1)</f>
        <v>0</v>
      </c>
      <c r="I398" s="12" t="b">
        <f>IF(ISNUMBER(SEARCH(W$1,$D398)),MAX(I$1:I397)+1)</f>
        <v>0</v>
      </c>
      <c r="J398" s="12" t="b">
        <f>IF(ISNUMBER(SEARCH(X$1,$D398)),MAX(J$1:J397)+1)</f>
        <v>0</v>
      </c>
      <c r="K398" s="12" t="b">
        <f>IF(ISNUMBER(SEARCH(Y$1,$D398)),MAX(K$1:K397)+1)</f>
        <v>0</v>
      </c>
      <c r="L398" s="12" t="b">
        <f>IF(ISNUMBER(SEARCH(Z$1,$D398)),MAX(L$1:L397)+1)</f>
        <v>0</v>
      </c>
      <c r="M398" s="12" t="b">
        <f>IF(ISNUMBER(SEARCH(AA$1,$D398)),MAX(M$1:M397)+1)</f>
        <v>0</v>
      </c>
      <c r="N398" s="12" t="b">
        <f>IF(ISNUMBER(SEARCH(AB$1,$D398)),MAX(N$1:N397)+1)</f>
        <v>0</v>
      </c>
      <c r="O398" s="12" t="b">
        <f>IF(ISNUMBER(SEARCH(AC$1,$D398)),MAX(O$1:O397)+1)</f>
        <v>0</v>
      </c>
      <c r="P398" s="12" t="b">
        <f>IF(ISNUMBER(SEARCH(AD$1,$D398)),MAX(P$1:P397)+1)</f>
        <v>0</v>
      </c>
      <c r="Q398" s="12">
        <f>'AB Touchpoint System Workbook'!K409</f>
        <v>0</v>
      </c>
      <c r="R398" s="13">
        <f t="shared" si="13"/>
        <v>397</v>
      </c>
      <c r="S398" s="21" t="str">
        <f>IFERROR(VLOOKUP($R398,E:$Q,13,0),"")</f>
        <v/>
      </c>
      <c r="T398" s="21" t="str">
        <f>IFERROR(VLOOKUP($R398,F:$Q,12,0),"")</f>
        <v/>
      </c>
      <c r="U398" s="21" t="str">
        <f>IFERROR(VLOOKUP($R398,G:$Q,11,0),"")</f>
        <v/>
      </c>
      <c r="V398" s="21" t="str">
        <f>IFERROR(VLOOKUP($R398,H:$Q,10,0),"")</f>
        <v/>
      </c>
      <c r="W398" s="21" t="str">
        <f>IFERROR(VLOOKUP($R398,I:$Q,9,0),"")</f>
        <v/>
      </c>
      <c r="X398" s="21" t="str">
        <f>IFERROR(VLOOKUP($R398,J:$Q,8,0),"")</f>
        <v/>
      </c>
      <c r="Y398" s="21" t="str">
        <f>IFERROR(VLOOKUP($R398,K:$Q,7,0),"")</f>
        <v/>
      </c>
      <c r="Z398" s="21" t="str">
        <f>IFERROR(VLOOKUP($R398,L:$Q,6,0),"")</f>
        <v/>
      </c>
      <c r="AA398" s="21" t="str">
        <f>IFERROR(VLOOKUP($R398,M:$Q,5,0),"")</f>
        <v/>
      </c>
      <c r="AB398" s="21" t="str">
        <f>IFERROR(VLOOKUP($R398,N:$Q,4,0),"")</f>
        <v/>
      </c>
      <c r="AC398" s="21" t="str">
        <f>IFERROR(VLOOKUP($R398,O:$Q,3,0),"")</f>
        <v/>
      </c>
      <c r="AD398" s="21" t="str">
        <f>IFERROR(VLOOKUP($R398,P:$Q,2,0),"")</f>
        <v/>
      </c>
    </row>
    <row r="399" spans="1:30" x14ac:dyDescent="0.15">
      <c r="A399" s="9">
        <f>'AB Touchpoint System Workbook'!Z410</f>
        <v>0</v>
      </c>
      <c r="B399" s="21">
        <f t="shared" si="12"/>
        <v>1</v>
      </c>
      <c r="C399" s="12" t="str">
        <f>IF('AB Touchpoint System Workbook'!J410="A",VLOOKUP($B399,Reference!$A$93:B$104,2,0),IF('AB Touchpoint System Workbook'!J410="b",VLOOKUP($B399,Reference!$A$93:C$104,3,0),""))</f>
        <v/>
      </c>
      <c r="D399" s="12" t="str">
        <f>IF('AB Touchpoint System Workbook'!J410="A",Q399&amp;C399,IF('AB Touchpoint System Workbook'!J410="b",Q399&amp;C399,""))</f>
        <v/>
      </c>
      <c r="E399" s="12" t="b">
        <f>IF(ISNUMBER(SEARCH(S$1,$D399)),MAX(E$1:E398)+1)</f>
        <v>0</v>
      </c>
      <c r="F399" s="12" t="b">
        <f>IF(ISNUMBER(SEARCH(T$1,$D399)),MAX(F$1:F398)+1)</f>
        <v>0</v>
      </c>
      <c r="G399" s="12" t="b">
        <f>IF(ISNUMBER(SEARCH(U$1,$D399)),MAX(G$1:G398)+1)</f>
        <v>0</v>
      </c>
      <c r="H399" s="12" t="b">
        <f>IF(ISNUMBER(SEARCH(V$1,$D399)),MAX(H$1:H398)+1)</f>
        <v>0</v>
      </c>
      <c r="I399" s="12" t="b">
        <f>IF(ISNUMBER(SEARCH(W$1,$D399)),MAX(I$1:I398)+1)</f>
        <v>0</v>
      </c>
      <c r="J399" s="12" t="b">
        <f>IF(ISNUMBER(SEARCH(X$1,$D399)),MAX(J$1:J398)+1)</f>
        <v>0</v>
      </c>
      <c r="K399" s="12" t="b">
        <f>IF(ISNUMBER(SEARCH(Y$1,$D399)),MAX(K$1:K398)+1)</f>
        <v>0</v>
      </c>
      <c r="L399" s="12" t="b">
        <f>IF(ISNUMBER(SEARCH(Z$1,$D399)),MAX(L$1:L398)+1)</f>
        <v>0</v>
      </c>
      <c r="M399" s="12" t="b">
        <f>IF(ISNUMBER(SEARCH(AA$1,$D399)),MAX(M$1:M398)+1)</f>
        <v>0</v>
      </c>
      <c r="N399" s="12" t="b">
        <f>IF(ISNUMBER(SEARCH(AB$1,$D399)),MAX(N$1:N398)+1)</f>
        <v>0</v>
      </c>
      <c r="O399" s="12" t="b">
        <f>IF(ISNUMBER(SEARCH(AC$1,$D399)),MAX(O$1:O398)+1)</f>
        <v>0</v>
      </c>
      <c r="P399" s="12" t="b">
        <f>IF(ISNUMBER(SEARCH(AD$1,$D399)),MAX(P$1:P398)+1)</f>
        <v>0</v>
      </c>
      <c r="Q399" s="12">
        <f>'AB Touchpoint System Workbook'!K410</f>
        <v>0</v>
      </c>
      <c r="R399" s="13">
        <f t="shared" si="13"/>
        <v>398</v>
      </c>
      <c r="S399" s="21" t="str">
        <f>IFERROR(VLOOKUP($R399,E:$Q,13,0),"")</f>
        <v/>
      </c>
      <c r="T399" s="21" t="str">
        <f>IFERROR(VLOOKUP($R399,F:$Q,12,0),"")</f>
        <v/>
      </c>
      <c r="U399" s="21" t="str">
        <f>IFERROR(VLOOKUP($R399,G:$Q,11,0),"")</f>
        <v/>
      </c>
      <c r="V399" s="21" t="str">
        <f>IFERROR(VLOOKUP($R399,H:$Q,10,0),"")</f>
        <v/>
      </c>
      <c r="W399" s="21" t="str">
        <f>IFERROR(VLOOKUP($R399,I:$Q,9,0),"")</f>
        <v/>
      </c>
      <c r="X399" s="21" t="str">
        <f>IFERROR(VLOOKUP($R399,J:$Q,8,0),"")</f>
        <v/>
      </c>
      <c r="Y399" s="21" t="str">
        <f>IFERROR(VLOOKUP($R399,K:$Q,7,0),"")</f>
        <v/>
      </c>
      <c r="Z399" s="21" t="str">
        <f>IFERROR(VLOOKUP($R399,L:$Q,6,0),"")</f>
        <v/>
      </c>
      <c r="AA399" s="21" t="str">
        <f>IFERROR(VLOOKUP($R399,M:$Q,5,0),"")</f>
        <v/>
      </c>
      <c r="AB399" s="21" t="str">
        <f>IFERROR(VLOOKUP($R399,N:$Q,4,0),"")</f>
        <v/>
      </c>
      <c r="AC399" s="21" t="str">
        <f>IFERROR(VLOOKUP($R399,O:$Q,3,0),"")</f>
        <v/>
      </c>
      <c r="AD399" s="21" t="str">
        <f>IFERROR(VLOOKUP($R399,P:$Q,2,0),"")</f>
        <v/>
      </c>
    </row>
    <row r="400" spans="1:30" x14ac:dyDescent="0.15">
      <c r="A400" s="9">
        <f>'AB Touchpoint System Workbook'!Z411</f>
        <v>0</v>
      </c>
      <c r="B400" s="21">
        <f t="shared" si="12"/>
        <v>1</v>
      </c>
      <c r="C400" s="12" t="str">
        <f>IF('AB Touchpoint System Workbook'!J411="A",VLOOKUP($B400,Reference!$A$93:B$104,2,0),IF('AB Touchpoint System Workbook'!J411="b",VLOOKUP($B400,Reference!$A$93:C$104,3,0),""))</f>
        <v/>
      </c>
      <c r="D400" s="12" t="str">
        <f>IF('AB Touchpoint System Workbook'!J411="A",Q400&amp;C400,IF('AB Touchpoint System Workbook'!J411="b",Q400&amp;C400,""))</f>
        <v/>
      </c>
      <c r="E400" s="12" t="b">
        <f>IF(ISNUMBER(SEARCH(S$1,$D400)),MAX(E$1:E399)+1)</f>
        <v>0</v>
      </c>
      <c r="F400" s="12" t="b">
        <f>IF(ISNUMBER(SEARCH(T$1,$D400)),MAX(F$1:F399)+1)</f>
        <v>0</v>
      </c>
      <c r="G400" s="12" t="b">
        <f>IF(ISNUMBER(SEARCH(U$1,$D400)),MAX(G$1:G399)+1)</f>
        <v>0</v>
      </c>
      <c r="H400" s="12" t="b">
        <f>IF(ISNUMBER(SEARCH(V$1,$D400)),MAX(H$1:H399)+1)</f>
        <v>0</v>
      </c>
      <c r="I400" s="12" t="b">
        <f>IF(ISNUMBER(SEARCH(W$1,$D400)),MAX(I$1:I399)+1)</f>
        <v>0</v>
      </c>
      <c r="J400" s="12" t="b">
        <f>IF(ISNUMBER(SEARCH(X$1,$D400)),MAX(J$1:J399)+1)</f>
        <v>0</v>
      </c>
      <c r="K400" s="12" t="b">
        <f>IF(ISNUMBER(SEARCH(Y$1,$D400)),MAX(K$1:K399)+1)</f>
        <v>0</v>
      </c>
      <c r="L400" s="12" t="b">
        <f>IF(ISNUMBER(SEARCH(Z$1,$D400)),MAX(L$1:L399)+1)</f>
        <v>0</v>
      </c>
      <c r="M400" s="12" t="b">
        <f>IF(ISNUMBER(SEARCH(AA$1,$D400)),MAX(M$1:M399)+1)</f>
        <v>0</v>
      </c>
      <c r="N400" s="12" t="b">
        <f>IF(ISNUMBER(SEARCH(AB$1,$D400)),MAX(N$1:N399)+1)</f>
        <v>0</v>
      </c>
      <c r="O400" s="12" t="b">
        <f>IF(ISNUMBER(SEARCH(AC$1,$D400)),MAX(O$1:O399)+1)</f>
        <v>0</v>
      </c>
      <c r="P400" s="12" t="b">
        <f>IF(ISNUMBER(SEARCH(AD$1,$D400)),MAX(P$1:P399)+1)</f>
        <v>0</v>
      </c>
      <c r="Q400" s="12">
        <f>'AB Touchpoint System Workbook'!K411</f>
        <v>0</v>
      </c>
      <c r="R400" s="13">
        <f t="shared" si="13"/>
        <v>399</v>
      </c>
      <c r="S400" s="21" t="str">
        <f>IFERROR(VLOOKUP($R400,E:$Q,13,0),"")</f>
        <v/>
      </c>
      <c r="T400" s="21" t="str">
        <f>IFERROR(VLOOKUP($R400,F:$Q,12,0),"")</f>
        <v/>
      </c>
      <c r="U400" s="21" t="str">
        <f>IFERROR(VLOOKUP($R400,G:$Q,11,0),"")</f>
        <v/>
      </c>
      <c r="V400" s="21" t="str">
        <f>IFERROR(VLOOKUP($R400,H:$Q,10,0),"")</f>
        <v/>
      </c>
      <c r="W400" s="21" t="str">
        <f>IFERROR(VLOOKUP($R400,I:$Q,9,0),"")</f>
        <v/>
      </c>
      <c r="X400" s="21" t="str">
        <f>IFERROR(VLOOKUP($R400,J:$Q,8,0),"")</f>
        <v/>
      </c>
      <c r="Y400" s="21" t="str">
        <f>IFERROR(VLOOKUP($R400,K:$Q,7,0),"")</f>
        <v/>
      </c>
      <c r="Z400" s="21" t="str">
        <f>IFERROR(VLOOKUP($R400,L:$Q,6,0),"")</f>
        <v/>
      </c>
      <c r="AA400" s="21" t="str">
        <f>IFERROR(VLOOKUP($R400,M:$Q,5,0),"")</f>
        <v/>
      </c>
      <c r="AB400" s="21" t="str">
        <f>IFERROR(VLOOKUP($R400,N:$Q,4,0),"")</f>
        <v/>
      </c>
      <c r="AC400" s="21" t="str">
        <f>IFERROR(VLOOKUP($R400,O:$Q,3,0),"")</f>
        <v/>
      </c>
      <c r="AD400" s="21" t="str">
        <f>IFERROR(VLOOKUP($R400,P:$Q,2,0),"")</f>
        <v/>
      </c>
    </row>
    <row r="401" spans="1:30" x14ac:dyDescent="0.15">
      <c r="A401" s="9">
        <f>'AB Touchpoint System Workbook'!Z412</f>
        <v>0</v>
      </c>
      <c r="B401" s="21">
        <f t="shared" si="12"/>
        <v>1</v>
      </c>
      <c r="C401" s="12" t="str">
        <f>IF('AB Touchpoint System Workbook'!J412="A",VLOOKUP($B401,Reference!$A$93:B$104,2,0),IF('AB Touchpoint System Workbook'!J412="b",VLOOKUP($B401,Reference!$A$93:C$104,3,0),""))</f>
        <v/>
      </c>
      <c r="D401" s="12" t="str">
        <f>IF('AB Touchpoint System Workbook'!J412="A",Q401&amp;C401,IF('AB Touchpoint System Workbook'!J412="b",Q401&amp;C401,""))</f>
        <v/>
      </c>
      <c r="E401" s="12" t="b">
        <f>IF(ISNUMBER(SEARCH(S$1,$D401)),MAX(E$1:E400)+1)</f>
        <v>0</v>
      </c>
      <c r="F401" s="12" t="b">
        <f>IF(ISNUMBER(SEARCH(T$1,$D401)),MAX(F$1:F400)+1)</f>
        <v>0</v>
      </c>
      <c r="G401" s="12" t="b">
        <f>IF(ISNUMBER(SEARCH(U$1,$D401)),MAX(G$1:G400)+1)</f>
        <v>0</v>
      </c>
      <c r="H401" s="12" t="b">
        <f>IF(ISNUMBER(SEARCH(V$1,$D401)),MAX(H$1:H400)+1)</f>
        <v>0</v>
      </c>
      <c r="I401" s="12" t="b">
        <f>IF(ISNUMBER(SEARCH(W$1,$D401)),MAX(I$1:I400)+1)</f>
        <v>0</v>
      </c>
      <c r="J401" s="12" t="b">
        <f>IF(ISNUMBER(SEARCH(X$1,$D401)),MAX(J$1:J400)+1)</f>
        <v>0</v>
      </c>
      <c r="K401" s="12" t="b">
        <f>IF(ISNUMBER(SEARCH(Y$1,$D401)),MAX(K$1:K400)+1)</f>
        <v>0</v>
      </c>
      <c r="L401" s="12" t="b">
        <f>IF(ISNUMBER(SEARCH(Z$1,$D401)),MAX(L$1:L400)+1)</f>
        <v>0</v>
      </c>
      <c r="M401" s="12" t="b">
        <f>IF(ISNUMBER(SEARCH(AA$1,$D401)),MAX(M$1:M400)+1)</f>
        <v>0</v>
      </c>
      <c r="N401" s="12" t="b">
        <f>IF(ISNUMBER(SEARCH(AB$1,$D401)),MAX(N$1:N400)+1)</f>
        <v>0</v>
      </c>
      <c r="O401" s="12" t="b">
        <f>IF(ISNUMBER(SEARCH(AC$1,$D401)),MAX(O$1:O400)+1)</f>
        <v>0</v>
      </c>
      <c r="P401" s="12" t="b">
        <f>IF(ISNUMBER(SEARCH(AD$1,$D401)),MAX(P$1:P400)+1)</f>
        <v>0</v>
      </c>
      <c r="Q401" s="12">
        <f>'AB Touchpoint System Workbook'!K412</f>
        <v>0</v>
      </c>
      <c r="R401" s="13">
        <f t="shared" si="13"/>
        <v>400</v>
      </c>
      <c r="S401" s="21" t="str">
        <f>IFERROR(VLOOKUP($R401,E:$Q,13,0),"")</f>
        <v/>
      </c>
      <c r="T401" s="21" t="str">
        <f>IFERROR(VLOOKUP($R401,F:$Q,12,0),"")</f>
        <v/>
      </c>
      <c r="U401" s="21" t="str">
        <f>IFERROR(VLOOKUP($R401,G:$Q,11,0),"")</f>
        <v/>
      </c>
      <c r="V401" s="21" t="str">
        <f>IFERROR(VLOOKUP($R401,H:$Q,10,0),"")</f>
        <v/>
      </c>
      <c r="W401" s="21" t="str">
        <f>IFERROR(VLOOKUP($R401,I:$Q,9,0),"")</f>
        <v/>
      </c>
      <c r="X401" s="21" t="str">
        <f>IFERROR(VLOOKUP($R401,J:$Q,8,0),"")</f>
        <v/>
      </c>
      <c r="Y401" s="21" t="str">
        <f>IFERROR(VLOOKUP($R401,K:$Q,7,0),"")</f>
        <v/>
      </c>
      <c r="Z401" s="21" t="str">
        <f>IFERROR(VLOOKUP($R401,L:$Q,6,0),"")</f>
        <v/>
      </c>
      <c r="AA401" s="21" t="str">
        <f>IFERROR(VLOOKUP($R401,M:$Q,5,0),"")</f>
        <v/>
      </c>
      <c r="AB401" s="21" t="str">
        <f>IFERROR(VLOOKUP($R401,N:$Q,4,0),"")</f>
        <v/>
      </c>
      <c r="AC401" s="21" t="str">
        <f>IFERROR(VLOOKUP($R401,O:$Q,3,0),"")</f>
        <v/>
      </c>
      <c r="AD401" s="21" t="str">
        <f>IFERROR(VLOOKUP($R401,P:$Q,2,0),"")</f>
        <v/>
      </c>
    </row>
    <row r="402" spans="1:30" x14ac:dyDescent="0.15">
      <c r="A402" s="9">
        <f>'AB Touchpoint System Workbook'!Z413</f>
        <v>0</v>
      </c>
      <c r="B402" s="21">
        <f t="shared" si="12"/>
        <v>1</v>
      </c>
      <c r="C402" s="12" t="str">
        <f>IF('AB Touchpoint System Workbook'!J413="A",VLOOKUP($B402,Reference!$A$93:B$104,2,0),IF('AB Touchpoint System Workbook'!J413="b",VLOOKUP($B402,Reference!$A$93:C$104,3,0),""))</f>
        <v/>
      </c>
      <c r="D402" s="12" t="str">
        <f>IF('AB Touchpoint System Workbook'!J413="A",Q402&amp;C402,IF('AB Touchpoint System Workbook'!J413="b",Q402&amp;C402,""))</f>
        <v/>
      </c>
      <c r="E402" s="12" t="b">
        <f>IF(ISNUMBER(SEARCH(S$1,$D402)),MAX(E$1:E401)+1)</f>
        <v>0</v>
      </c>
      <c r="F402" s="12" t="b">
        <f>IF(ISNUMBER(SEARCH(T$1,$D402)),MAX(F$1:F401)+1)</f>
        <v>0</v>
      </c>
      <c r="G402" s="12" t="b">
        <f>IF(ISNUMBER(SEARCH(U$1,$D402)),MAX(G$1:G401)+1)</f>
        <v>0</v>
      </c>
      <c r="H402" s="12" t="b">
        <f>IF(ISNUMBER(SEARCH(V$1,$D402)),MAX(H$1:H401)+1)</f>
        <v>0</v>
      </c>
      <c r="I402" s="12" t="b">
        <f>IF(ISNUMBER(SEARCH(W$1,$D402)),MAX(I$1:I401)+1)</f>
        <v>0</v>
      </c>
      <c r="J402" s="12" t="b">
        <f>IF(ISNUMBER(SEARCH(X$1,$D402)),MAX(J$1:J401)+1)</f>
        <v>0</v>
      </c>
      <c r="K402" s="12" t="b">
        <f>IF(ISNUMBER(SEARCH(Y$1,$D402)),MAX(K$1:K401)+1)</f>
        <v>0</v>
      </c>
      <c r="L402" s="12" t="b">
        <f>IF(ISNUMBER(SEARCH(Z$1,$D402)),MAX(L$1:L401)+1)</f>
        <v>0</v>
      </c>
      <c r="M402" s="12" t="b">
        <f>IF(ISNUMBER(SEARCH(AA$1,$D402)),MAX(M$1:M401)+1)</f>
        <v>0</v>
      </c>
      <c r="N402" s="12" t="b">
        <f>IF(ISNUMBER(SEARCH(AB$1,$D402)),MAX(N$1:N401)+1)</f>
        <v>0</v>
      </c>
      <c r="O402" s="12" t="b">
        <f>IF(ISNUMBER(SEARCH(AC$1,$D402)),MAX(O$1:O401)+1)</f>
        <v>0</v>
      </c>
      <c r="P402" s="12" t="b">
        <f>IF(ISNUMBER(SEARCH(AD$1,$D402)),MAX(P$1:P401)+1)</f>
        <v>0</v>
      </c>
      <c r="Q402" s="12">
        <f>'AB Touchpoint System Workbook'!K413</f>
        <v>0</v>
      </c>
      <c r="R402" s="13">
        <f t="shared" si="13"/>
        <v>401</v>
      </c>
      <c r="S402" s="21" t="str">
        <f>IFERROR(VLOOKUP($R402,E:$Q,13,0),"")</f>
        <v/>
      </c>
      <c r="T402" s="21" t="str">
        <f>IFERROR(VLOOKUP($R402,F:$Q,12,0),"")</f>
        <v/>
      </c>
      <c r="U402" s="21" t="str">
        <f>IFERROR(VLOOKUP($R402,G:$Q,11,0),"")</f>
        <v/>
      </c>
      <c r="V402" s="21" t="str">
        <f>IFERROR(VLOOKUP($R402,H:$Q,10,0),"")</f>
        <v/>
      </c>
      <c r="W402" s="21" t="str">
        <f>IFERROR(VLOOKUP($R402,I:$Q,9,0),"")</f>
        <v/>
      </c>
      <c r="X402" s="21" t="str">
        <f>IFERROR(VLOOKUP($R402,J:$Q,8,0),"")</f>
        <v/>
      </c>
      <c r="Y402" s="21" t="str">
        <f>IFERROR(VLOOKUP($R402,K:$Q,7,0),"")</f>
        <v/>
      </c>
      <c r="Z402" s="21" t="str">
        <f>IFERROR(VLOOKUP($R402,L:$Q,6,0),"")</f>
        <v/>
      </c>
      <c r="AA402" s="21" t="str">
        <f>IFERROR(VLOOKUP($R402,M:$Q,5,0),"")</f>
        <v/>
      </c>
      <c r="AB402" s="21" t="str">
        <f>IFERROR(VLOOKUP($R402,N:$Q,4,0),"")</f>
        <v/>
      </c>
      <c r="AC402" s="21" t="str">
        <f>IFERROR(VLOOKUP($R402,O:$Q,3,0),"")</f>
        <v/>
      </c>
      <c r="AD402" s="21" t="str">
        <f>IFERROR(VLOOKUP($R402,P:$Q,2,0),"")</f>
        <v/>
      </c>
    </row>
    <row r="403" spans="1:30" x14ac:dyDescent="0.15">
      <c r="A403" s="9">
        <f>'AB Touchpoint System Workbook'!Z414</f>
        <v>0</v>
      </c>
      <c r="B403" s="21">
        <f t="shared" si="12"/>
        <v>1</v>
      </c>
      <c r="C403" s="12" t="str">
        <f>IF('AB Touchpoint System Workbook'!J414="A",VLOOKUP($B403,Reference!$A$93:B$104,2,0),IF('AB Touchpoint System Workbook'!J414="b",VLOOKUP($B403,Reference!$A$93:C$104,3,0),""))</f>
        <v/>
      </c>
      <c r="D403" s="12" t="str">
        <f>IF('AB Touchpoint System Workbook'!J414="A",Q403&amp;C403,IF('AB Touchpoint System Workbook'!J414="b",Q403&amp;C403,""))</f>
        <v/>
      </c>
      <c r="E403" s="12" t="b">
        <f>IF(ISNUMBER(SEARCH(S$1,$D403)),MAX(E$1:E402)+1)</f>
        <v>0</v>
      </c>
      <c r="F403" s="12" t="b">
        <f>IF(ISNUMBER(SEARCH(T$1,$D403)),MAX(F$1:F402)+1)</f>
        <v>0</v>
      </c>
      <c r="G403" s="12" t="b">
        <f>IF(ISNUMBER(SEARCH(U$1,$D403)),MAX(G$1:G402)+1)</f>
        <v>0</v>
      </c>
      <c r="H403" s="12" t="b">
        <f>IF(ISNUMBER(SEARCH(V$1,$D403)),MAX(H$1:H402)+1)</f>
        <v>0</v>
      </c>
      <c r="I403" s="12" t="b">
        <f>IF(ISNUMBER(SEARCH(W$1,$D403)),MAX(I$1:I402)+1)</f>
        <v>0</v>
      </c>
      <c r="J403" s="12" t="b">
        <f>IF(ISNUMBER(SEARCH(X$1,$D403)),MAX(J$1:J402)+1)</f>
        <v>0</v>
      </c>
      <c r="K403" s="12" t="b">
        <f>IF(ISNUMBER(SEARCH(Y$1,$D403)),MAX(K$1:K402)+1)</f>
        <v>0</v>
      </c>
      <c r="L403" s="12" t="b">
        <f>IF(ISNUMBER(SEARCH(Z$1,$D403)),MAX(L$1:L402)+1)</f>
        <v>0</v>
      </c>
      <c r="M403" s="12" t="b">
        <f>IF(ISNUMBER(SEARCH(AA$1,$D403)),MAX(M$1:M402)+1)</f>
        <v>0</v>
      </c>
      <c r="N403" s="12" t="b">
        <f>IF(ISNUMBER(SEARCH(AB$1,$D403)),MAX(N$1:N402)+1)</f>
        <v>0</v>
      </c>
      <c r="O403" s="12" t="b">
        <f>IF(ISNUMBER(SEARCH(AC$1,$D403)),MAX(O$1:O402)+1)</f>
        <v>0</v>
      </c>
      <c r="P403" s="12" t="b">
        <f>IF(ISNUMBER(SEARCH(AD$1,$D403)),MAX(P$1:P402)+1)</f>
        <v>0</v>
      </c>
      <c r="Q403" s="12">
        <f>'AB Touchpoint System Workbook'!K414</f>
        <v>0</v>
      </c>
      <c r="R403" s="13">
        <f t="shared" si="13"/>
        <v>402</v>
      </c>
      <c r="S403" s="21" t="str">
        <f>IFERROR(VLOOKUP($R403,E:$Q,13,0),"")</f>
        <v/>
      </c>
      <c r="T403" s="21" t="str">
        <f>IFERROR(VLOOKUP($R403,F:$Q,12,0),"")</f>
        <v/>
      </c>
      <c r="U403" s="21" t="str">
        <f>IFERROR(VLOOKUP($R403,G:$Q,11,0),"")</f>
        <v/>
      </c>
      <c r="V403" s="21" t="str">
        <f>IFERROR(VLOOKUP($R403,H:$Q,10,0),"")</f>
        <v/>
      </c>
      <c r="W403" s="21" t="str">
        <f>IFERROR(VLOOKUP($R403,I:$Q,9,0),"")</f>
        <v/>
      </c>
      <c r="X403" s="21" t="str">
        <f>IFERROR(VLOOKUP($R403,J:$Q,8,0),"")</f>
        <v/>
      </c>
      <c r="Y403" s="21" t="str">
        <f>IFERROR(VLOOKUP($R403,K:$Q,7,0),"")</f>
        <v/>
      </c>
      <c r="Z403" s="21" t="str">
        <f>IFERROR(VLOOKUP($R403,L:$Q,6,0),"")</f>
        <v/>
      </c>
      <c r="AA403" s="21" t="str">
        <f>IFERROR(VLOOKUP($R403,M:$Q,5,0),"")</f>
        <v/>
      </c>
      <c r="AB403" s="21" t="str">
        <f>IFERROR(VLOOKUP($R403,N:$Q,4,0),"")</f>
        <v/>
      </c>
      <c r="AC403" s="21" t="str">
        <f>IFERROR(VLOOKUP($R403,O:$Q,3,0),"")</f>
        <v/>
      </c>
      <c r="AD403" s="21" t="str">
        <f>IFERROR(VLOOKUP($R403,P:$Q,2,0),"")</f>
        <v/>
      </c>
    </row>
    <row r="404" spans="1:30" x14ac:dyDescent="0.15">
      <c r="A404" s="9">
        <f>'AB Touchpoint System Workbook'!Z415</f>
        <v>0</v>
      </c>
      <c r="B404" s="21">
        <f t="shared" si="12"/>
        <v>1</v>
      </c>
      <c r="C404" s="12" t="str">
        <f>IF('AB Touchpoint System Workbook'!J415="A",VLOOKUP($B404,Reference!$A$93:B$104,2,0),IF('AB Touchpoint System Workbook'!J415="b",VLOOKUP($B404,Reference!$A$93:C$104,3,0),""))</f>
        <v/>
      </c>
      <c r="D404" s="12" t="str">
        <f>IF('AB Touchpoint System Workbook'!J415="A",Q404&amp;C404,IF('AB Touchpoint System Workbook'!J415="b",Q404&amp;C404,""))</f>
        <v/>
      </c>
      <c r="E404" s="12" t="b">
        <f>IF(ISNUMBER(SEARCH(S$1,$D404)),MAX(E$1:E403)+1)</f>
        <v>0</v>
      </c>
      <c r="F404" s="12" t="b">
        <f>IF(ISNUMBER(SEARCH(T$1,$D404)),MAX(F$1:F403)+1)</f>
        <v>0</v>
      </c>
      <c r="G404" s="12" t="b">
        <f>IF(ISNUMBER(SEARCH(U$1,$D404)),MAX(G$1:G403)+1)</f>
        <v>0</v>
      </c>
      <c r="H404" s="12" t="b">
        <f>IF(ISNUMBER(SEARCH(V$1,$D404)),MAX(H$1:H403)+1)</f>
        <v>0</v>
      </c>
      <c r="I404" s="12" t="b">
        <f>IF(ISNUMBER(SEARCH(W$1,$D404)),MAX(I$1:I403)+1)</f>
        <v>0</v>
      </c>
      <c r="J404" s="12" t="b">
        <f>IF(ISNUMBER(SEARCH(X$1,$D404)),MAX(J$1:J403)+1)</f>
        <v>0</v>
      </c>
      <c r="K404" s="12" t="b">
        <f>IF(ISNUMBER(SEARCH(Y$1,$D404)),MAX(K$1:K403)+1)</f>
        <v>0</v>
      </c>
      <c r="L404" s="12" t="b">
        <f>IF(ISNUMBER(SEARCH(Z$1,$D404)),MAX(L$1:L403)+1)</f>
        <v>0</v>
      </c>
      <c r="M404" s="12" t="b">
        <f>IF(ISNUMBER(SEARCH(AA$1,$D404)),MAX(M$1:M403)+1)</f>
        <v>0</v>
      </c>
      <c r="N404" s="12" t="b">
        <f>IF(ISNUMBER(SEARCH(AB$1,$D404)),MAX(N$1:N403)+1)</f>
        <v>0</v>
      </c>
      <c r="O404" s="12" t="b">
        <f>IF(ISNUMBER(SEARCH(AC$1,$D404)),MAX(O$1:O403)+1)</f>
        <v>0</v>
      </c>
      <c r="P404" s="12" t="b">
        <f>IF(ISNUMBER(SEARCH(AD$1,$D404)),MAX(P$1:P403)+1)</f>
        <v>0</v>
      </c>
      <c r="Q404" s="12">
        <f>'AB Touchpoint System Workbook'!K415</f>
        <v>0</v>
      </c>
      <c r="R404" s="13">
        <f t="shared" si="13"/>
        <v>403</v>
      </c>
      <c r="S404" s="21" t="str">
        <f>IFERROR(VLOOKUP($R404,E:$Q,13,0),"")</f>
        <v/>
      </c>
      <c r="T404" s="21" t="str">
        <f>IFERROR(VLOOKUP($R404,F:$Q,12,0),"")</f>
        <v/>
      </c>
      <c r="U404" s="21" t="str">
        <f>IFERROR(VLOOKUP($R404,G:$Q,11,0),"")</f>
        <v/>
      </c>
      <c r="V404" s="21" t="str">
        <f>IFERROR(VLOOKUP($R404,H:$Q,10,0),"")</f>
        <v/>
      </c>
      <c r="W404" s="21" t="str">
        <f>IFERROR(VLOOKUP($R404,I:$Q,9,0),"")</f>
        <v/>
      </c>
      <c r="X404" s="21" t="str">
        <f>IFERROR(VLOOKUP($R404,J:$Q,8,0),"")</f>
        <v/>
      </c>
      <c r="Y404" s="21" t="str">
        <f>IFERROR(VLOOKUP($R404,K:$Q,7,0),"")</f>
        <v/>
      </c>
      <c r="Z404" s="21" t="str">
        <f>IFERROR(VLOOKUP($R404,L:$Q,6,0),"")</f>
        <v/>
      </c>
      <c r="AA404" s="21" t="str">
        <f>IFERROR(VLOOKUP($R404,M:$Q,5,0),"")</f>
        <v/>
      </c>
      <c r="AB404" s="21" t="str">
        <f>IFERROR(VLOOKUP($R404,N:$Q,4,0),"")</f>
        <v/>
      </c>
      <c r="AC404" s="21" t="str">
        <f>IFERROR(VLOOKUP($R404,O:$Q,3,0),"")</f>
        <v/>
      </c>
      <c r="AD404" s="21" t="str">
        <f>IFERROR(VLOOKUP($R404,P:$Q,2,0),"")</f>
        <v/>
      </c>
    </row>
    <row r="405" spans="1:30" x14ac:dyDescent="0.15">
      <c r="A405" s="9">
        <f>'AB Touchpoint System Workbook'!Z416</f>
        <v>0</v>
      </c>
      <c r="B405" s="21">
        <f t="shared" si="12"/>
        <v>1</v>
      </c>
      <c r="C405" s="12" t="str">
        <f>IF('AB Touchpoint System Workbook'!J416="A",VLOOKUP($B405,Reference!$A$93:B$104,2,0),IF('AB Touchpoint System Workbook'!J416="b",VLOOKUP($B405,Reference!$A$93:C$104,3,0),""))</f>
        <v/>
      </c>
      <c r="D405" s="12" t="str">
        <f>IF('AB Touchpoint System Workbook'!J416="A",Q405&amp;C405,IF('AB Touchpoint System Workbook'!J416="b",Q405&amp;C405,""))</f>
        <v/>
      </c>
      <c r="E405" s="12" t="b">
        <f>IF(ISNUMBER(SEARCH(S$1,$D405)),MAX(E$1:E404)+1)</f>
        <v>0</v>
      </c>
      <c r="F405" s="12" t="b">
        <f>IF(ISNUMBER(SEARCH(T$1,$D405)),MAX(F$1:F404)+1)</f>
        <v>0</v>
      </c>
      <c r="G405" s="12" t="b">
        <f>IF(ISNUMBER(SEARCH(U$1,$D405)),MAX(G$1:G404)+1)</f>
        <v>0</v>
      </c>
      <c r="H405" s="12" t="b">
        <f>IF(ISNUMBER(SEARCH(V$1,$D405)),MAX(H$1:H404)+1)</f>
        <v>0</v>
      </c>
      <c r="I405" s="12" t="b">
        <f>IF(ISNUMBER(SEARCH(W$1,$D405)),MAX(I$1:I404)+1)</f>
        <v>0</v>
      </c>
      <c r="J405" s="12" t="b">
        <f>IF(ISNUMBER(SEARCH(X$1,$D405)),MAX(J$1:J404)+1)</f>
        <v>0</v>
      </c>
      <c r="K405" s="12" t="b">
        <f>IF(ISNUMBER(SEARCH(Y$1,$D405)),MAX(K$1:K404)+1)</f>
        <v>0</v>
      </c>
      <c r="L405" s="12" t="b">
        <f>IF(ISNUMBER(SEARCH(Z$1,$D405)),MAX(L$1:L404)+1)</f>
        <v>0</v>
      </c>
      <c r="M405" s="12" t="b">
        <f>IF(ISNUMBER(SEARCH(AA$1,$D405)),MAX(M$1:M404)+1)</f>
        <v>0</v>
      </c>
      <c r="N405" s="12" t="b">
        <f>IF(ISNUMBER(SEARCH(AB$1,$D405)),MAX(N$1:N404)+1)</f>
        <v>0</v>
      </c>
      <c r="O405" s="12" t="b">
        <f>IF(ISNUMBER(SEARCH(AC$1,$D405)),MAX(O$1:O404)+1)</f>
        <v>0</v>
      </c>
      <c r="P405" s="12" t="b">
        <f>IF(ISNUMBER(SEARCH(AD$1,$D405)),MAX(P$1:P404)+1)</f>
        <v>0</v>
      </c>
      <c r="Q405" s="12">
        <f>'AB Touchpoint System Workbook'!K416</f>
        <v>0</v>
      </c>
      <c r="R405" s="13">
        <f t="shared" si="13"/>
        <v>404</v>
      </c>
      <c r="S405" s="21" t="str">
        <f>IFERROR(VLOOKUP($R405,E:$Q,13,0),"")</f>
        <v/>
      </c>
      <c r="T405" s="21" t="str">
        <f>IFERROR(VLOOKUP($R405,F:$Q,12,0),"")</f>
        <v/>
      </c>
      <c r="U405" s="21" t="str">
        <f>IFERROR(VLOOKUP($R405,G:$Q,11,0),"")</f>
        <v/>
      </c>
      <c r="V405" s="21" t="str">
        <f>IFERROR(VLOOKUP($R405,H:$Q,10,0),"")</f>
        <v/>
      </c>
      <c r="W405" s="21" t="str">
        <f>IFERROR(VLOOKUP($R405,I:$Q,9,0),"")</f>
        <v/>
      </c>
      <c r="X405" s="21" t="str">
        <f>IFERROR(VLOOKUP($R405,J:$Q,8,0),"")</f>
        <v/>
      </c>
      <c r="Y405" s="21" t="str">
        <f>IFERROR(VLOOKUP($R405,K:$Q,7,0),"")</f>
        <v/>
      </c>
      <c r="Z405" s="21" t="str">
        <f>IFERROR(VLOOKUP($R405,L:$Q,6,0),"")</f>
        <v/>
      </c>
      <c r="AA405" s="21" t="str">
        <f>IFERROR(VLOOKUP($R405,M:$Q,5,0),"")</f>
        <v/>
      </c>
      <c r="AB405" s="21" t="str">
        <f>IFERROR(VLOOKUP($R405,N:$Q,4,0),"")</f>
        <v/>
      </c>
      <c r="AC405" s="21" t="str">
        <f>IFERROR(VLOOKUP($R405,O:$Q,3,0),"")</f>
        <v/>
      </c>
      <c r="AD405" s="21" t="str">
        <f>IFERROR(VLOOKUP($R405,P:$Q,2,0),"")</f>
        <v/>
      </c>
    </row>
    <row r="406" spans="1:30" x14ac:dyDescent="0.15">
      <c r="A406" s="9">
        <f>'AB Touchpoint System Workbook'!Z417</f>
        <v>0</v>
      </c>
      <c r="B406" s="21">
        <f t="shared" si="12"/>
        <v>1</v>
      </c>
      <c r="C406" s="12" t="str">
        <f>IF('AB Touchpoint System Workbook'!J417="A",VLOOKUP($B406,Reference!$A$93:B$104,2,0),IF('AB Touchpoint System Workbook'!J417="b",VLOOKUP($B406,Reference!$A$93:C$104,3,0),""))</f>
        <v/>
      </c>
      <c r="D406" s="12" t="str">
        <f>IF('AB Touchpoint System Workbook'!J417="A",Q406&amp;C406,IF('AB Touchpoint System Workbook'!J417="b",Q406&amp;C406,""))</f>
        <v/>
      </c>
      <c r="E406" s="12" t="b">
        <f>IF(ISNUMBER(SEARCH(S$1,$D406)),MAX(E$1:E405)+1)</f>
        <v>0</v>
      </c>
      <c r="F406" s="12" t="b">
        <f>IF(ISNUMBER(SEARCH(T$1,$D406)),MAX(F$1:F405)+1)</f>
        <v>0</v>
      </c>
      <c r="G406" s="12" t="b">
        <f>IF(ISNUMBER(SEARCH(U$1,$D406)),MAX(G$1:G405)+1)</f>
        <v>0</v>
      </c>
      <c r="H406" s="12" t="b">
        <f>IF(ISNUMBER(SEARCH(V$1,$D406)),MAX(H$1:H405)+1)</f>
        <v>0</v>
      </c>
      <c r="I406" s="12" t="b">
        <f>IF(ISNUMBER(SEARCH(W$1,$D406)),MAX(I$1:I405)+1)</f>
        <v>0</v>
      </c>
      <c r="J406" s="12" t="b">
        <f>IF(ISNUMBER(SEARCH(X$1,$D406)),MAX(J$1:J405)+1)</f>
        <v>0</v>
      </c>
      <c r="K406" s="12" t="b">
        <f>IF(ISNUMBER(SEARCH(Y$1,$D406)),MAX(K$1:K405)+1)</f>
        <v>0</v>
      </c>
      <c r="L406" s="12" t="b">
        <f>IF(ISNUMBER(SEARCH(Z$1,$D406)),MAX(L$1:L405)+1)</f>
        <v>0</v>
      </c>
      <c r="M406" s="12" t="b">
        <f>IF(ISNUMBER(SEARCH(AA$1,$D406)),MAX(M$1:M405)+1)</f>
        <v>0</v>
      </c>
      <c r="N406" s="12" t="b">
        <f>IF(ISNUMBER(SEARCH(AB$1,$D406)),MAX(N$1:N405)+1)</f>
        <v>0</v>
      </c>
      <c r="O406" s="12" t="b">
        <f>IF(ISNUMBER(SEARCH(AC$1,$D406)),MAX(O$1:O405)+1)</f>
        <v>0</v>
      </c>
      <c r="P406" s="12" t="b">
        <f>IF(ISNUMBER(SEARCH(AD$1,$D406)),MAX(P$1:P405)+1)</f>
        <v>0</v>
      </c>
      <c r="Q406" s="12">
        <f>'AB Touchpoint System Workbook'!K417</f>
        <v>0</v>
      </c>
      <c r="R406" s="13">
        <f t="shared" si="13"/>
        <v>405</v>
      </c>
      <c r="S406" s="21" t="str">
        <f>IFERROR(VLOOKUP($R406,E:$Q,13,0),"")</f>
        <v/>
      </c>
      <c r="T406" s="21" t="str">
        <f>IFERROR(VLOOKUP($R406,F:$Q,12,0),"")</f>
        <v/>
      </c>
      <c r="U406" s="21" t="str">
        <f>IFERROR(VLOOKUP($R406,G:$Q,11,0),"")</f>
        <v/>
      </c>
      <c r="V406" s="21" t="str">
        <f>IFERROR(VLOOKUP($R406,H:$Q,10,0),"")</f>
        <v/>
      </c>
      <c r="W406" s="21" t="str">
        <f>IFERROR(VLOOKUP($R406,I:$Q,9,0),"")</f>
        <v/>
      </c>
      <c r="X406" s="21" t="str">
        <f>IFERROR(VLOOKUP($R406,J:$Q,8,0),"")</f>
        <v/>
      </c>
      <c r="Y406" s="21" t="str">
        <f>IFERROR(VLOOKUP($R406,K:$Q,7,0),"")</f>
        <v/>
      </c>
      <c r="Z406" s="21" t="str">
        <f>IFERROR(VLOOKUP($R406,L:$Q,6,0),"")</f>
        <v/>
      </c>
      <c r="AA406" s="21" t="str">
        <f>IFERROR(VLOOKUP($R406,M:$Q,5,0),"")</f>
        <v/>
      </c>
      <c r="AB406" s="21" t="str">
        <f>IFERROR(VLOOKUP($R406,N:$Q,4,0),"")</f>
        <v/>
      </c>
      <c r="AC406" s="21" t="str">
        <f>IFERROR(VLOOKUP($R406,O:$Q,3,0),"")</f>
        <v/>
      </c>
      <c r="AD406" s="21" t="str">
        <f>IFERROR(VLOOKUP($R406,P:$Q,2,0),"")</f>
        <v/>
      </c>
    </row>
    <row r="407" spans="1:30" x14ac:dyDescent="0.15">
      <c r="A407" s="9">
        <f>'AB Touchpoint System Workbook'!Z418</f>
        <v>0</v>
      </c>
      <c r="B407" s="21">
        <f t="shared" si="12"/>
        <v>1</v>
      </c>
      <c r="C407" s="12" t="str">
        <f>IF('AB Touchpoint System Workbook'!J418="A",VLOOKUP($B407,Reference!$A$93:B$104,2,0),IF('AB Touchpoint System Workbook'!J418="b",VLOOKUP($B407,Reference!$A$93:C$104,3,0),""))</f>
        <v/>
      </c>
      <c r="D407" s="12" t="str">
        <f>IF('AB Touchpoint System Workbook'!J418="A",Q407&amp;C407,IF('AB Touchpoint System Workbook'!J418="b",Q407&amp;C407,""))</f>
        <v/>
      </c>
      <c r="E407" s="12" t="b">
        <f>IF(ISNUMBER(SEARCH(S$1,$D407)),MAX(E$1:E406)+1)</f>
        <v>0</v>
      </c>
      <c r="F407" s="12" t="b">
        <f>IF(ISNUMBER(SEARCH(T$1,$D407)),MAX(F$1:F406)+1)</f>
        <v>0</v>
      </c>
      <c r="G407" s="12" t="b">
        <f>IF(ISNUMBER(SEARCH(U$1,$D407)),MAX(G$1:G406)+1)</f>
        <v>0</v>
      </c>
      <c r="H407" s="12" t="b">
        <f>IF(ISNUMBER(SEARCH(V$1,$D407)),MAX(H$1:H406)+1)</f>
        <v>0</v>
      </c>
      <c r="I407" s="12" t="b">
        <f>IF(ISNUMBER(SEARCH(W$1,$D407)),MAX(I$1:I406)+1)</f>
        <v>0</v>
      </c>
      <c r="J407" s="12" t="b">
        <f>IF(ISNUMBER(SEARCH(X$1,$D407)),MAX(J$1:J406)+1)</f>
        <v>0</v>
      </c>
      <c r="K407" s="12" t="b">
        <f>IF(ISNUMBER(SEARCH(Y$1,$D407)),MAX(K$1:K406)+1)</f>
        <v>0</v>
      </c>
      <c r="L407" s="12" t="b">
        <f>IF(ISNUMBER(SEARCH(Z$1,$D407)),MAX(L$1:L406)+1)</f>
        <v>0</v>
      </c>
      <c r="M407" s="12" t="b">
        <f>IF(ISNUMBER(SEARCH(AA$1,$D407)),MAX(M$1:M406)+1)</f>
        <v>0</v>
      </c>
      <c r="N407" s="12" t="b">
        <f>IF(ISNUMBER(SEARCH(AB$1,$D407)),MAX(N$1:N406)+1)</f>
        <v>0</v>
      </c>
      <c r="O407" s="12" t="b">
        <f>IF(ISNUMBER(SEARCH(AC$1,$D407)),MAX(O$1:O406)+1)</f>
        <v>0</v>
      </c>
      <c r="P407" s="12" t="b">
        <f>IF(ISNUMBER(SEARCH(AD$1,$D407)),MAX(P$1:P406)+1)</f>
        <v>0</v>
      </c>
      <c r="Q407" s="12">
        <f>'AB Touchpoint System Workbook'!K418</f>
        <v>0</v>
      </c>
      <c r="R407" s="13">
        <f t="shared" si="13"/>
        <v>406</v>
      </c>
      <c r="S407" s="21" t="str">
        <f>IFERROR(VLOOKUP($R407,E:$Q,13,0),"")</f>
        <v/>
      </c>
      <c r="T407" s="21" t="str">
        <f>IFERROR(VLOOKUP($R407,F:$Q,12,0),"")</f>
        <v/>
      </c>
      <c r="U407" s="21" t="str">
        <f>IFERROR(VLOOKUP($R407,G:$Q,11,0),"")</f>
        <v/>
      </c>
      <c r="V407" s="21" t="str">
        <f>IFERROR(VLOOKUP($R407,H:$Q,10,0),"")</f>
        <v/>
      </c>
      <c r="W407" s="21" t="str">
        <f>IFERROR(VLOOKUP($R407,I:$Q,9,0),"")</f>
        <v/>
      </c>
      <c r="X407" s="21" t="str">
        <f>IFERROR(VLOOKUP($R407,J:$Q,8,0),"")</f>
        <v/>
      </c>
      <c r="Y407" s="21" t="str">
        <f>IFERROR(VLOOKUP($R407,K:$Q,7,0),"")</f>
        <v/>
      </c>
      <c r="Z407" s="21" t="str">
        <f>IFERROR(VLOOKUP($R407,L:$Q,6,0),"")</f>
        <v/>
      </c>
      <c r="AA407" s="21" t="str">
        <f>IFERROR(VLOOKUP($R407,M:$Q,5,0),"")</f>
        <v/>
      </c>
      <c r="AB407" s="21" t="str">
        <f>IFERROR(VLOOKUP($R407,N:$Q,4,0),"")</f>
        <v/>
      </c>
      <c r="AC407" s="21" t="str">
        <f>IFERROR(VLOOKUP($R407,O:$Q,3,0),"")</f>
        <v/>
      </c>
      <c r="AD407" s="21" t="str">
        <f>IFERROR(VLOOKUP($R407,P:$Q,2,0),"")</f>
        <v/>
      </c>
    </row>
    <row r="408" spans="1:30" x14ac:dyDescent="0.15">
      <c r="A408" s="9">
        <f>'AB Touchpoint System Workbook'!Z419</f>
        <v>0</v>
      </c>
      <c r="B408" s="21">
        <f t="shared" ref="B408:B471" si="14">MONTH(A408)</f>
        <v>1</v>
      </c>
      <c r="C408" s="12" t="str">
        <f>IF('AB Touchpoint System Workbook'!J419="A",VLOOKUP($B408,Reference!$A$93:B$104,2,0),IF('AB Touchpoint System Workbook'!J419="b",VLOOKUP($B408,Reference!$A$93:C$104,3,0),""))</f>
        <v/>
      </c>
      <c r="D408" s="12" t="str">
        <f>IF('AB Touchpoint System Workbook'!J419="A",Q408&amp;C408,IF('AB Touchpoint System Workbook'!J419="b",Q408&amp;C408,""))</f>
        <v/>
      </c>
      <c r="E408" s="12" t="b">
        <f>IF(ISNUMBER(SEARCH(S$1,$D408)),MAX(E$1:E407)+1)</f>
        <v>0</v>
      </c>
      <c r="F408" s="12" t="b">
        <f>IF(ISNUMBER(SEARCH(T$1,$D408)),MAX(F$1:F407)+1)</f>
        <v>0</v>
      </c>
      <c r="G408" s="12" t="b">
        <f>IF(ISNUMBER(SEARCH(U$1,$D408)),MAX(G$1:G407)+1)</f>
        <v>0</v>
      </c>
      <c r="H408" s="12" t="b">
        <f>IF(ISNUMBER(SEARCH(V$1,$D408)),MAX(H$1:H407)+1)</f>
        <v>0</v>
      </c>
      <c r="I408" s="12" t="b">
        <f>IF(ISNUMBER(SEARCH(W$1,$D408)),MAX(I$1:I407)+1)</f>
        <v>0</v>
      </c>
      <c r="J408" s="12" t="b">
        <f>IF(ISNUMBER(SEARCH(X$1,$D408)),MAX(J$1:J407)+1)</f>
        <v>0</v>
      </c>
      <c r="K408" s="12" t="b">
        <f>IF(ISNUMBER(SEARCH(Y$1,$D408)),MAX(K$1:K407)+1)</f>
        <v>0</v>
      </c>
      <c r="L408" s="12" t="b">
        <f>IF(ISNUMBER(SEARCH(Z$1,$D408)),MAX(L$1:L407)+1)</f>
        <v>0</v>
      </c>
      <c r="M408" s="12" t="b">
        <f>IF(ISNUMBER(SEARCH(AA$1,$D408)),MAX(M$1:M407)+1)</f>
        <v>0</v>
      </c>
      <c r="N408" s="12" t="b">
        <f>IF(ISNUMBER(SEARCH(AB$1,$D408)),MAX(N$1:N407)+1)</f>
        <v>0</v>
      </c>
      <c r="O408" s="12" t="b">
        <f>IF(ISNUMBER(SEARCH(AC$1,$D408)),MAX(O$1:O407)+1)</f>
        <v>0</v>
      </c>
      <c r="P408" s="12" t="b">
        <f>IF(ISNUMBER(SEARCH(AD$1,$D408)),MAX(P$1:P407)+1)</f>
        <v>0</v>
      </c>
      <c r="Q408" s="12">
        <f>'AB Touchpoint System Workbook'!K419</f>
        <v>0</v>
      </c>
      <c r="R408" s="13">
        <f t="shared" si="13"/>
        <v>407</v>
      </c>
      <c r="S408" s="21" t="str">
        <f>IFERROR(VLOOKUP($R408,E:$Q,13,0),"")</f>
        <v/>
      </c>
      <c r="T408" s="21" t="str">
        <f>IFERROR(VLOOKUP($R408,F:$Q,12,0),"")</f>
        <v/>
      </c>
      <c r="U408" s="21" t="str">
        <f>IFERROR(VLOOKUP($R408,G:$Q,11,0),"")</f>
        <v/>
      </c>
      <c r="V408" s="21" t="str">
        <f>IFERROR(VLOOKUP($R408,H:$Q,10,0),"")</f>
        <v/>
      </c>
      <c r="W408" s="21" t="str">
        <f>IFERROR(VLOOKUP($R408,I:$Q,9,0),"")</f>
        <v/>
      </c>
      <c r="X408" s="21" t="str">
        <f>IFERROR(VLOOKUP($R408,J:$Q,8,0),"")</f>
        <v/>
      </c>
      <c r="Y408" s="21" t="str">
        <f>IFERROR(VLOOKUP($R408,K:$Q,7,0),"")</f>
        <v/>
      </c>
      <c r="Z408" s="21" t="str">
        <f>IFERROR(VLOOKUP($R408,L:$Q,6,0),"")</f>
        <v/>
      </c>
      <c r="AA408" s="21" t="str">
        <f>IFERROR(VLOOKUP($R408,M:$Q,5,0),"")</f>
        <v/>
      </c>
      <c r="AB408" s="21" t="str">
        <f>IFERROR(VLOOKUP($R408,N:$Q,4,0),"")</f>
        <v/>
      </c>
      <c r="AC408" s="21" t="str">
        <f>IFERROR(VLOOKUP($R408,O:$Q,3,0),"")</f>
        <v/>
      </c>
      <c r="AD408" s="21" t="str">
        <f>IFERROR(VLOOKUP($R408,P:$Q,2,0),"")</f>
        <v/>
      </c>
    </row>
    <row r="409" spans="1:30" x14ac:dyDescent="0.15">
      <c r="A409" s="9">
        <f>'AB Touchpoint System Workbook'!Z420</f>
        <v>0</v>
      </c>
      <c r="B409" s="21">
        <f t="shared" si="14"/>
        <v>1</v>
      </c>
      <c r="C409" s="12" t="str">
        <f>IF('AB Touchpoint System Workbook'!J420="A",VLOOKUP($B409,Reference!$A$93:B$104,2,0),IF('AB Touchpoint System Workbook'!J420="b",VLOOKUP($B409,Reference!$A$93:C$104,3,0),""))</f>
        <v/>
      </c>
      <c r="D409" s="12" t="str">
        <f>IF('AB Touchpoint System Workbook'!J420="A",Q409&amp;C409,IF('AB Touchpoint System Workbook'!J420="b",Q409&amp;C409,""))</f>
        <v/>
      </c>
      <c r="E409" s="12" t="b">
        <f>IF(ISNUMBER(SEARCH(S$1,$D409)),MAX(E$1:E408)+1)</f>
        <v>0</v>
      </c>
      <c r="F409" s="12" t="b">
        <f>IF(ISNUMBER(SEARCH(T$1,$D409)),MAX(F$1:F408)+1)</f>
        <v>0</v>
      </c>
      <c r="G409" s="12" t="b">
        <f>IF(ISNUMBER(SEARCH(U$1,$D409)),MAX(G$1:G408)+1)</f>
        <v>0</v>
      </c>
      <c r="H409" s="12" t="b">
        <f>IF(ISNUMBER(SEARCH(V$1,$D409)),MAX(H$1:H408)+1)</f>
        <v>0</v>
      </c>
      <c r="I409" s="12" t="b">
        <f>IF(ISNUMBER(SEARCH(W$1,$D409)),MAX(I$1:I408)+1)</f>
        <v>0</v>
      </c>
      <c r="J409" s="12" t="b">
        <f>IF(ISNUMBER(SEARCH(X$1,$D409)),MAX(J$1:J408)+1)</f>
        <v>0</v>
      </c>
      <c r="K409" s="12" t="b">
        <f>IF(ISNUMBER(SEARCH(Y$1,$D409)),MAX(K$1:K408)+1)</f>
        <v>0</v>
      </c>
      <c r="L409" s="12" t="b">
        <f>IF(ISNUMBER(SEARCH(Z$1,$D409)),MAX(L$1:L408)+1)</f>
        <v>0</v>
      </c>
      <c r="M409" s="12" t="b">
        <f>IF(ISNUMBER(SEARCH(AA$1,$D409)),MAX(M$1:M408)+1)</f>
        <v>0</v>
      </c>
      <c r="N409" s="12" t="b">
        <f>IF(ISNUMBER(SEARCH(AB$1,$D409)),MAX(N$1:N408)+1)</f>
        <v>0</v>
      </c>
      <c r="O409" s="12" t="b">
        <f>IF(ISNUMBER(SEARCH(AC$1,$D409)),MAX(O$1:O408)+1)</f>
        <v>0</v>
      </c>
      <c r="P409" s="12" t="b">
        <f>IF(ISNUMBER(SEARCH(AD$1,$D409)),MAX(P$1:P408)+1)</f>
        <v>0</v>
      </c>
      <c r="Q409" s="12">
        <f>'AB Touchpoint System Workbook'!K420</f>
        <v>0</v>
      </c>
      <c r="R409" s="13">
        <f t="shared" si="13"/>
        <v>408</v>
      </c>
      <c r="S409" s="21" t="str">
        <f>IFERROR(VLOOKUP($R409,E:$Q,13,0),"")</f>
        <v/>
      </c>
      <c r="T409" s="21" t="str">
        <f>IFERROR(VLOOKUP($R409,F:$Q,12,0),"")</f>
        <v/>
      </c>
      <c r="U409" s="21" t="str">
        <f>IFERROR(VLOOKUP($R409,G:$Q,11,0),"")</f>
        <v/>
      </c>
      <c r="V409" s="21" t="str">
        <f>IFERROR(VLOOKUP($R409,H:$Q,10,0),"")</f>
        <v/>
      </c>
      <c r="W409" s="21" t="str">
        <f>IFERROR(VLOOKUP($R409,I:$Q,9,0),"")</f>
        <v/>
      </c>
      <c r="X409" s="21" t="str">
        <f>IFERROR(VLOOKUP($R409,J:$Q,8,0),"")</f>
        <v/>
      </c>
      <c r="Y409" s="21" t="str">
        <f>IFERROR(VLOOKUP($R409,K:$Q,7,0),"")</f>
        <v/>
      </c>
      <c r="Z409" s="21" t="str">
        <f>IFERROR(VLOOKUP($R409,L:$Q,6,0),"")</f>
        <v/>
      </c>
      <c r="AA409" s="21" t="str">
        <f>IFERROR(VLOOKUP($R409,M:$Q,5,0),"")</f>
        <v/>
      </c>
      <c r="AB409" s="21" t="str">
        <f>IFERROR(VLOOKUP($R409,N:$Q,4,0),"")</f>
        <v/>
      </c>
      <c r="AC409" s="21" t="str">
        <f>IFERROR(VLOOKUP($R409,O:$Q,3,0),"")</f>
        <v/>
      </c>
      <c r="AD409" s="21" t="str">
        <f>IFERROR(VLOOKUP($R409,P:$Q,2,0),"")</f>
        <v/>
      </c>
    </row>
    <row r="410" spans="1:30" x14ac:dyDescent="0.15">
      <c r="A410" s="9">
        <f>'AB Touchpoint System Workbook'!Z421</f>
        <v>0</v>
      </c>
      <c r="B410" s="21">
        <f t="shared" si="14"/>
        <v>1</v>
      </c>
      <c r="C410" s="12" t="str">
        <f>IF('AB Touchpoint System Workbook'!J421="A",VLOOKUP($B410,Reference!$A$93:B$104,2,0),IF('AB Touchpoint System Workbook'!J421="b",VLOOKUP($B410,Reference!$A$93:C$104,3,0),""))</f>
        <v/>
      </c>
      <c r="D410" s="12" t="str">
        <f>IF('AB Touchpoint System Workbook'!J421="A",Q410&amp;C410,IF('AB Touchpoint System Workbook'!J421="b",Q410&amp;C410,""))</f>
        <v/>
      </c>
      <c r="E410" s="12" t="b">
        <f>IF(ISNUMBER(SEARCH(S$1,$D410)),MAX(E$1:E409)+1)</f>
        <v>0</v>
      </c>
      <c r="F410" s="12" t="b">
        <f>IF(ISNUMBER(SEARCH(T$1,$D410)),MAX(F$1:F409)+1)</f>
        <v>0</v>
      </c>
      <c r="G410" s="12" t="b">
        <f>IF(ISNUMBER(SEARCH(U$1,$D410)),MAX(G$1:G409)+1)</f>
        <v>0</v>
      </c>
      <c r="H410" s="12" t="b">
        <f>IF(ISNUMBER(SEARCH(V$1,$D410)),MAX(H$1:H409)+1)</f>
        <v>0</v>
      </c>
      <c r="I410" s="12" t="b">
        <f>IF(ISNUMBER(SEARCH(W$1,$D410)),MAX(I$1:I409)+1)</f>
        <v>0</v>
      </c>
      <c r="J410" s="12" t="b">
        <f>IF(ISNUMBER(SEARCH(X$1,$D410)),MAX(J$1:J409)+1)</f>
        <v>0</v>
      </c>
      <c r="K410" s="12" t="b">
        <f>IF(ISNUMBER(SEARCH(Y$1,$D410)),MAX(K$1:K409)+1)</f>
        <v>0</v>
      </c>
      <c r="L410" s="12" t="b">
        <f>IF(ISNUMBER(SEARCH(Z$1,$D410)),MAX(L$1:L409)+1)</f>
        <v>0</v>
      </c>
      <c r="M410" s="12" t="b">
        <f>IF(ISNUMBER(SEARCH(AA$1,$D410)),MAX(M$1:M409)+1)</f>
        <v>0</v>
      </c>
      <c r="N410" s="12" t="b">
        <f>IF(ISNUMBER(SEARCH(AB$1,$D410)),MAX(N$1:N409)+1)</f>
        <v>0</v>
      </c>
      <c r="O410" s="12" t="b">
        <f>IF(ISNUMBER(SEARCH(AC$1,$D410)),MAX(O$1:O409)+1)</f>
        <v>0</v>
      </c>
      <c r="P410" s="12" t="b">
        <f>IF(ISNUMBER(SEARCH(AD$1,$D410)),MAX(P$1:P409)+1)</f>
        <v>0</v>
      </c>
      <c r="Q410" s="12">
        <f>'AB Touchpoint System Workbook'!K421</f>
        <v>0</v>
      </c>
      <c r="R410" s="13">
        <f t="shared" si="13"/>
        <v>409</v>
      </c>
      <c r="S410" s="21" t="str">
        <f>IFERROR(VLOOKUP($R410,E:$Q,13,0),"")</f>
        <v/>
      </c>
      <c r="T410" s="21" t="str">
        <f>IFERROR(VLOOKUP($R410,F:$Q,12,0),"")</f>
        <v/>
      </c>
      <c r="U410" s="21" t="str">
        <f>IFERROR(VLOOKUP($R410,G:$Q,11,0),"")</f>
        <v/>
      </c>
      <c r="V410" s="21" t="str">
        <f>IFERROR(VLOOKUP($R410,H:$Q,10,0),"")</f>
        <v/>
      </c>
      <c r="W410" s="21" t="str">
        <f>IFERROR(VLOOKUP($R410,I:$Q,9,0),"")</f>
        <v/>
      </c>
      <c r="X410" s="21" t="str">
        <f>IFERROR(VLOOKUP($R410,J:$Q,8,0),"")</f>
        <v/>
      </c>
      <c r="Y410" s="21" t="str">
        <f>IFERROR(VLOOKUP($R410,K:$Q,7,0),"")</f>
        <v/>
      </c>
      <c r="Z410" s="21" t="str">
        <f>IFERROR(VLOOKUP($R410,L:$Q,6,0),"")</f>
        <v/>
      </c>
      <c r="AA410" s="21" t="str">
        <f>IFERROR(VLOOKUP($R410,M:$Q,5,0),"")</f>
        <v/>
      </c>
      <c r="AB410" s="21" t="str">
        <f>IFERROR(VLOOKUP($R410,N:$Q,4,0),"")</f>
        <v/>
      </c>
      <c r="AC410" s="21" t="str">
        <f>IFERROR(VLOOKUP($R410,O:$Q,3,0),"")</f>
        <v/>
      </c>
      <c r="AD410" s="21" t="str">
        <f>IFERROR(VLOOKUP($R410,P:$Q,2,0),"")</f>
        <v/>
      </c>
    </row>
    <row r="411" spans="1:30" x14ac:dyDescent="0.15">
      <c r="A411" s="9">
        <f>'AB Touchpoint System Workbook'!Z422</f>
        <v>0</v>
      </c>
      <c r="B411" s="21">
        <f t="shared" si="14"/>
        <v>1</v>
      </c>
      <c r="C411" s="12" t="str">
        <f>IF('AB Touchpoint System Workbook'!J422="A",VLOOKUP($B411,Reference!$A$93:B$104,2,0),IF('AB Touchpoint System Workbook'!J422="b",VLOOKUP($B411,Reference!$A$93:C$104,3,0),""))</f>
        <v/>
      </c>
      <c r="D411" s="12" t="str">
        <f>IF('AB Touchpoint System Workbook'!J422="A",Q411&amp;C411,IF('AB Touchpoint System Workbook'!J422="b",Q411&amp;C411,""))</f>
        <v/>
      </c>
      <c r="E411" s="12" t="b">
        <f>IF(ISNUMBER(SEARCH(S$1,$D411)),MAX(E$1:E410)+1)</f>
        <v>0</v>
      </c>
      <c r="F411" s="12" t="b">
        <f>IF(ISNUMBER(SEARCH(T$1,$D411)),MAX(F$1:F410)+1)</f>
        <v>0</v>
      </c>
      <c r="G411" s="12" t="b">
        <f>IF(ISNUMBER(SEARCH(U$1,$D411)),MAX(G$1:G410)+1)</f>
        <v>0</v>
      </c>
      <c r="H411" s="12" t="b">
        <f>IF(ISNUMBER(SEARCH(V$1,$D411)),MAX(H$1:H410)+1)</f>
        <v>0</v>
      </c>
      <c r="I411" s="12" t="b">
        <f>IF(ISNUMBER(SEARCH(W$1,$D411)),MAX(I$1:I410)+1)</f>
        <v>0</v>
      </c>
      <c r="J411" s="12" t="b">
        <f>IF(ISNUMBER(SEARCH(X$1,$D411)),MAX(J$1:J410)+1)</f>
        <v>0</v>
      </c>
      <c r="K411" s="12" t="b">
        <f>IF(ISNUMBER(SEARCH(Y$1,$D411)),MAX(K$1:K410)+1)</f>
        <v>0</v>
      </c>
      <c r="L411" s="12" t="b">
        <f>IF(ISNUMBER(SEARCH(Z$1,$D411)),MAX(L$1:L410)+1)</f>
        <v>0</v>
      </c>
      <c r="M411" s="12" t="b">
        <f>IF(ISNUMBER(SEARCH(AA$1,$D411)),MAX(M$1:M410)+1)</f>
        <v>0</v>
      </c>
      <c r="N411" s="12" t="b">
        <f>IF(ISNUMBER(SEARCH(AB$1,$D411)),MAX(N$1:N410)+1)</f>
        <v>0</v>
      </c>
      <c r="O411" s="12" t="b">
        <f>IF(ISNUMBER(SEARCH(AC$1,$D411)),MAX(O$1:O410)+1)</f>
        <v>0</v>
      </c>
      <c r="P411" s="12" t="b">
        <f>IF(ISNUMBER(SEARCH(AD$1,$D411)),MAX(P$1:P410)+1)</f>
        <v>0</v>
      </c>
      <c r="Q411" s="12">
        <f>'AB Touchpoint System Workbook'!K422</f>
        <v>0</v>
      </c>
      <c r="R411" s="13">
        <f t="shared" si="13"/>
        <v>410</v>
      </c>
      <c r="S411" s="21" t="str">
        <f>IFERROR(VLOOKUP($R411,E:$Q,13,0),"")</f>
        <v/>
      </c>
      <c r="T411" s="21" t="str">
        <f>IFERROR(VLOOKUP($R411,F:$Q,12,0),"")</f>
        <v/>
      </c>
      <c r="U411" s="21" t="str">
        <f>IFERROR(VLOOKUP($R411,G:$Q,11,0),"")</f>
        <v/>
      </c>
      <c r="V411" s="21" t="str">
        <f>IFERROR(VLOOKUP($R411,H:$Q,10,0),"")</f>
        <v/>
      </c>
      <c r="W411" s="21" t="str">
        <f>IFERROR(VLOOKUP($R411,I:$Q,9,0),"")</f>
        <v/>
      </c>
      <c r="X411" s="21" t="str">
        <f>IFERROR(VLOOKUP($R411,J:$Q,8,0),"")</f>
        <v/>
      </c>
      <c r="Y411" s="21" t="str">
        <f>IFERROR(VLOOKUP($R411,K:$Q,7,0),"")</f>
        <v/>
      </c>
      <c r="Z411" s="21" t="str">
        <f>IFERROR(VLOOKUP($R411,L:$Q,6,0),"")</f>
        <v/>
      </c>
      <c r="AA411" s="21" t="str">
        <f>IFERROR(VLOOKUP($R411,M:$Q,5,0),"")</f>
        <v/>
      </c>
      <c r="AB411" s="21" t="str">
        <f>IFERROR(VLOOKUP($R411,N:$Q,4,0),"")</f>
        <v/>
      </c>
      <c r="AC411" s="21" t="str">
        <f>IFERROR(VLOOKUP($R411,O:$Q,3,0),"")</f>
        <v/>
      </c>
      <c r="AD411" s="21" t="str">
        <f>IFERROR(VLOOKUP($R411,P:$Q,2,0),"")</f>
        <v/>
      </c>
    </row>
    <row r="412" spans="1:30" x14ac:dyDescent="0.15">
      <c r="A412" s="9">
        <f>'AB Touchpoint System Workbook'!Z423</f>
        <v>0</v>
      </c>
      <c r="B412" s="21">
        <f t="shared" si="14"/>
        <v>1</v>
      </c>
      <c r="C412" s="12" t="str">
        <f>IF('AB Touchpoint System Workbook'!J423="A",VLOOKUP($B412,Reference!$A$93:B$104,2,0),IF('AB Touchpoint System Workbook'!J423="b",VLOOKUP($B412,Reference!$A$93:C$104,3,0),""))</f>
        <v/>
      </c>
      <c r="D412" s="12" t="str">
        <f>IF('AB Touchpoint System Workbook'!J423="A",Q412&amp;C412,IF('AB Touchpoint System Workbook'!J423="b",Q412&amp;C412,""))</f>
        <v/>
      </c>
      <c r="E412" s="12" t="b">
        <f>IF(ISNUMBER(SEARCH(S$1,$D412)),MAX(E$1:E411)+1)</f>
        <v>0</v>
      </c>
      <c r="F412" s="12" t="b">
        <f>IF(ISNUMBER(SEARCH(T$1,$D412)),MAX(F$1:F411)+1)</f>
        <v>0</v>
      </c>
      <c r="G412" s="12" t="b">
        <f>IF(ISNUMBER(SEARCH(U$1,$D412)),MAX(G$1:G411)+1)</f>
        <v>0</v>
      </c>
      <c r="H412" s="12" t="b">
        <f>IF(ISNUMBER(SEARCH(V$1,$D412)),MAX(H$1:H411)+1)</f>
        <v>0</v>
      </c>
      <c r="I412" s="12" t="b">
        <f>IF(ISNUMBER(SEARCH(W$1,$D412)),MAX(I$1:I411)+1)</f>
        <v>0</v>
      </c>
      <c r="J412" s="12" t="b">
        <f>IF(ISNUMBER(SEARCH(X$1,$D412)),MAX(J$1:J411)+1)</f>
        <v>0</v>
      </c>
      <c r="K412" s="12" t="b">
        <f>IF(ISNUMBER(SEARCH(Y$1,$D412)),MAX(K$1:K411)+1)</f>
        <v>0</v>
      </c>
      <c r="L412" s="12" t="b">
        <f>IF(ISNUMBER(SEARCH(Z$1,$D412)),MAX(L$1:L411)+1)</f>
        <v>0</v>
      </c>
      <c r="M412" s="12" t="b">
        <f>IF(ISNUMBER(SEARCH(AA$1,$D412)),MAX(M$1:M411)+1)</f>
        <v>0</v>
      </c>
      <c r="N412" s="12" t="b">
        <f>IF(ISNUMBER(SEARCH(AB$1,$D412)),MAX(N$1:N411)+1)</f>
        <v>0</v>
      </c>
      <c r="O412" s="12" t="b">
        <f>IF(ISNUMBER(SEARCH(AC$1,$D412)),MAX(O$1:O411)+1)</f>
        <v>0</v>
      </c>
      <c r="P412" s="12" t="b">
        <f>IF(ISNUMBER(SEARCH(AD$1,$D412)),MAX(P$1:P411)+1)</f>
        <v>0</v>
      </c>
      <c r="Q412" s="12">
        <f>'AB Touchpoint System Workbook'!K423</f>
        <v>0</v>
      </c>
      <c r="R412" s="13">
        <f t="shared" si="13"/>
        <v>411</v>
      </c>
      <c r="S412" s="21" t="str">
        <f>IFERROR(VLOOKUP($R412,E:$Q,13,0),"")</f>
        <v/>
      </c>
      <c r="T412" s="21" t="str">
        <f>IFERROR(VLOOKUP($R412,F:$Q,12,0),"")</f>
        <v/>
      </c>
      <c r="U412" s="21" t="str">
        <f>IFERROR(VLOOKUP($R412,G:$Q,11,0),"")</f>
        <v/>
      </c>
      <c r="V412" s="21" t="str">
        <f>IFERROR(VLOOKUP($R412,H:$Q,10,0),"")</f>
        <v/>
      </c>
      <c r="W412" s="21" t="str">
        <f>IFERROR(VLOOKUP($R412,I:$Q,9,0),"")</f>
        <v/>
      </c>
      <c r="X412" s="21" t="str">
        <f>IFERROR(VLOOKUP($R412,J:$Q,8,0),"")</f>
        <v/>
      </c>
      <c r="Y412" s="21" t="str">
        <f>IFERROR(VLOOKUP($R412,K:$Q,7,0),"")</f>
        <v/>
      </c>
      <c r="Z412" s="21" t="str">
        <f>IFERROR(VLOOKUP($R412,L:$Q,6,0),"")</f>
        <v/>
      </c>
      <c r="AA412" s="21" t="str">
        <f>IFERROR(VLOOKUP($R412,M:$Q,5,0),"")</f>
        <v/>
      </c>
      <c r="AB412" s="21" t="str">
        <f>IFERROR(VLOOKUP($R412,N:$Q,4,0),"")</f>
        <v/>
      </c>
      <c r="AC412" s="21" t="str">
        <f>IFERROR(VLOOKUP($R412,O:$Q,3,0),"")</f>
        <v/>
      </c>
      <c r="AD412" s="21" t="str">
        <f>IFERROR(VLOOKUP($R412,P:$Q,2,0),"")</f>
        <v/>
      </c>
    </row>
    <row r="413" spans="1:30" x14ac:dyDescent="0.15">
      <c r="A413" s="9">
        <f>'AB Touchpoint System Workbook'!Z424</f>
        <v>0</v>
      </c>
      <c r="B413" s="21">
        <f t="shared" si="14"/>
        <v>1</v>
      </c>
      <c r="C413" s="12" t="str">
        <f>IF('AB Touchpoint System Workbook'!J424="A",VLOOKUP($B413,Reference!$A$93:B$104,2,0),IF('AB Touchpoint System Workbook'!J424="b",VLOOKUP($B413,Reference!$A$93:C$104,3,0),""))</f>
        <v/>
      </c>
      <c r="D413" s="12" t="str">
        <f>IF('AB Touchpoint System Workbook'!J424="A",Q413&amp;C413,IF('AB Touchpoint System Workbook'!J424="b",Q413&amp;C413,""))</f>
        <v/>
      </c>
      <c r="E413" s="12" t="b">
        <f>IF(ISNUMBER(SEARCH(S$1,$D413)),MAX(E$1:E412)+1)</f>
        <v>0</v>
      </c>
      <c r="F413" s="12" t="b">
        <f>IF(ISNUMBER(SEARCH(T$1,$D413)),MAX(F$1:F412)+1)</f>
        <v>0</v>
      </c>
      <c r="G413" s="12" t="b">
        <f>IF(ISNUMBER(SEARCH(U$1,$D413)),MAX(G$1:G412)+1)</f>
        <v>0</v>
      </c>
      <c r="H413" s="12" t="b">
        <f>IF(ISNUMBER(SEARCH(V$1,$D413)),MAX(H$1:H412)+1)</f>
        <v>0</v>
      </c>
      <c r="I413" s="12" t="b">
        <f>IF(ISNUMBER(SEARCH(W$1,$D413)),MAX(I$1:I412)+1)</f>
        <v>0</v>
      </c>
      <c r="J413" s="12" t="b">
        <f>IF(ISNUMBER(SEARCH(X$1,$D413)),MAX(J$1:J412)+1)</f>
        <v>0</v>
      </c>
      <c r="K413" s="12" t="b">
        <f>IF(ISNUMBER(SEARCH(Y$1,$D413)),MAX(K$1:K412)+1)</f>
        <v>0</v>
      </c>
      <c r="L413" s="12" t="b">
        <f>IF(ISNUMBER(SEARCH(Z$1,$D413)),MAX(L$1:L412)+1)</f>
        <v>0</v>
      </c>
      <c r="M413" s="12" t="b">
        <f>IF(ISNUMBER(SEARCH(AA$1,$D413)),MAX(M$1:M412)+1)</f>
        <v>0</v>
      </c>
      <c r="N413" s="12" t="b">
        <f>IF(ISNUMBER(SEARCH(AB$1,$D413)),MAX(N$1:N412)+1)</f>
        <v>0</v>
      </c>
      <c r="O413" s="12" t="b">
        <f>IF(ISNUMBER(SEARCH(AC$1,$D413)),MAX(O$1:O412)+1)</f>
        <v>0</v>
      </c>
      <c r="P413" s="12" t="b">
        <f>IF(ISNUMBER(SEARCH(AD$1,$D413)),MAX(P$1:P412)+1)</f>
        <v>0</v>
      </c>
      <c r="Q413" s="12">
        <f>'AB Touchpoint System Workbook'!K424</f>
        <v>0</v>
      </c>
      <c r="R413" s="13">
        <f t="shared" si="13"/>
        <v>412</v>
      </c>
      <c r="S413" s="21" t="str">
        <f>IFERROR(VLOOKUP($R413,E:$Q,13,0),"")</f>
        <v/>
      </c>
      <c r="T413" s="21" t="str">
        <f>IFERROR(VLOOKUP($R413,F:$Q,12,0),"")</f>
        <v/>
      </c>
      <c r="U413" s="21" t="str">
        <f>IFERROR(VLOOKUP($R413,G:$Q,11,0),"")</f>
        <v/>
      </c>
      <c r="V413" s="21" t="str">
        <f>IFERROR(VLOOKUP($R413,H:$Q,10,0),"")</f>
        <v/>
      </c>
      <c r="W413" s="21" t="str">
        <f>IFERROR(VLOOKUP($R413,I:$Q,9,0),"")</f>
        <v/>
      </c>
      <c r="X413" s="21" t="str">
        <f>IFERROR(VLOOKUP($R413,J:$Q,8,0),"")</f>
        <v/>
      </c>
      <c r="Y413" s="21" t="str">
        <f>IFERROR(VLOOKUP($R413,K:$Q,7,0),"")</f>
        <v/>
      </c>
      <c r="Z413" s="21" t="str">
        <f>IFERROR(VLOOKUP($R413,L:$Q,6,0),"")</f>
        <v/>
      </c>
      <c r="AA413" s="21" t="str">
        <f>IFERROR(VLOOKUP($R413,M:$Q,5,0),"")</f>
        <v/>
      </c>
      <c r="AB413" s="21" t="str">
        <f>IFERROR(VLOOKUP($R413,N:$Q,4,0),"")</f>
        <v/>
      </c>
      <c r="AC413" s="21" t="str">
        <f>IFERROR(VLOOKUP($R413,O:$Q,3,0),"")</f>
        <v/>
      </c>
      <c r="AD413" s="21" t="str">
        <f>IFERROR(VLOOKUP($R413,P:$Q,2,0),"")</f>
        <v/>
      </c>
    </row>
    <row r="414" spans="1:30" x14ac:dyDescent="0.15">
      <c r="A414" s="9">
        <f>'AB Touchpoint System Workbook'!Z425</f>
        <v>0</v>
      </c>
      <c r="B414" s="21">
        <f t="shared" si="14"/>
        <v>1</v>
      </c>
      <c r="C414" s="12" t="str">
        <f>IF('AB Touchpoint System Workbook'!J425="A",VLOOKUP($B414,Reference!$A$93:B$104,2,0),IF('AB Touchpoint System Workbook'!J425="b",VLOOKUP($B414,Reference!$A$93:C$104,3,0),""))</f>
        <v/>
      </c>
      <c r="D414" s="12" t="str">
        <f>IF('AB Touchpoint System Workbook'!J425="A",Q414&amp;C414,IF('AB Touchpoint System Workbook'!J425="b",Q414&amp;C414,""))</f>
        <v/>
      </c>
      <c r="E414" s="12" t="b">
        <f>IF(ISNUMBER(SEARCH(S$1,$D414)),MAX(E$1:E413)+1)</f>
        <v>0</v>
      </c>
      <c r="F414" s="12" t="b">
        <f>IF(ISNUMBER(SEARCH(T$1,$D414)),MAX(F$1:F413)+1)</f>
        <v>0</v>
      </c>
      <c r="G414" s="12" t="b">
        <f>IF(ISNUMBER(SEARCH(U$1,$D414)),MAX(G$1:G413)+1)</f>
        <v>0</v>
      </c>
      <c r="H414" s="12" t="b">
        <f>IF(ISNUMBER(SEARCH(V$1,$D414)),MAX(H$1:H413)+1)</f>
        <v>0</v>
      </c>
      <c r="I414" s="12" t="b">
        <f>IF(ISNUMBER(SEARCH(W$1,$D414)),MAX(I$1:I413)+1)</f>
        <v>0</v>
      </c>
      <c r="J414" s="12" t="b">
        <f>IF(ISNUMBER(SEARCH(X$1,$D414)),MAX(J$1:J413)+1)</f>
        <v>0</v>
      </c>
      <c r="K414" s="12" t="b">
        <f>IF(ISNUMBER(SEARCH(Y$1,$D414)),MAX(K$1:K413)+1)</f>
        <v>0</v>
      </c>
      <c r="L414" s="12" t="b">
        <f>IF(ISNUMBER(SEARCH(Z$1,$D414)),MAX(L$1:L413)+1)</f>
        <v>0</v>
      </c>
      <c r="M414" s="12" t="b">
        <f>IF(ISNUMBER(SEARCH(AA$1,$D414)),MAX(M$1:M413)+1)</f>
        <v>0</v>
      </c>
      <c r="N414" s="12" t="b">
        <f>IF(ISNUMBER(SEARCH(AB$1,$D414)),MAX(N$1:N413)+1)</f>
        <v>0</v>
      </c>
      <c r="O414" s="12" t="b">
        <f>IF(ISNUMBER(SEARCH(AC$1,$D414)),MAX(O$1:O413)+1)</f>
        <v>0</v>
      </c>
      <c r="P414" s="12" t="b">
        <f>IF(ISNUMBER(SEARCH(AD$1,$D414)),MAX(P$1:P413)+1)</f>
        <v>0</v>
      </c>
      <c r="Q414" s="12">
        <f>'AB Touchpoint System Workbook'!K425</f>
        <v>0</v>
      </c>
      <c r="R414" s="13">
        <f t="shared" si="13"/>
        <v>413</v>
      </c>
      <c r="S414" s="21" t="str">
        <f>IFERROR(VLOOKUP($R414,E:$Q,13,0),"")</f>
        <v/>
      </c>
      <c r="T414" s="21" t="str">
        <f>IFERROR(VLOOKUP($R414,F:$Q,12,0),"")</f>
        <v/>
      </c>
      <c r="U414" s="21" t="str">
        <f>IFERROR(VLOOKUP($R414,G:$Q,11,0),"")</f>
        <v/>
      </c>
      <c r="V414" s="21" t="str">
        <f>IFERROR(VLOOKUP($R414,H:$Q,10,0),"")</f>
        <v/>
      </c>
      <c r="W414" s="21" t="str">
        <f>IFERROR(VLOOKUP($R414,I:$Q,9,0),"")</f>
        <v/>
      </c>
      <c r="X414" s="21" t="str">
        <f>IFERROR(VLOOKUP($R414,J:$Q,8,0),"")</f>
        <v/>
      </c>
      <c r="Y414" s="21" t="str">
        <f>IFERROR(VLOOKUP($R414,K:$Q,7,0),"")</f>
        <v/>
      </c>
      <c r="Z414" s="21" t="str">
        <f>IFERROR(VLOOKUP($R414,L:$Q,6,0),"")</f>
        <v/>
      </c>
      <c r="AA414" s="21" t="str">
        <f>IFERROR(VLOOKUP($R414,M:$Q,5,0),"")</f>
        <v/>
      </c>
      <c r="AB414" s="21" t="str">
        <f>IFERROR(VLOOKUP($R414,N:$Q,4,0),"")</f>
        <v/>
      </c>
      <c r="AC414" s="21" t="str">
        <f>IFERROR(VLOOKUP($R414,O:$Q,3,0),"")</f>
        <v/>
      </c>
      <c r="AD414" s="21" t="str">
        <f>IFERROR(VLOOKUP($R414,P:$Q,2,0),"")</f>
        <v/>
      </c>
    </row>
    <row r="415" spans="1:30" x14ac:dyDescent="0.15">
      <c r="A415" s="9">
        <f>'AB Touchpoint System Workbook'!Z426</f>
        <v>0</v>
      </c>
      <c r="B415" s="21">
        <f t="shared" si="14"/>
        <v>1</v>
      </c>
      <c r="C415" s="12" t="str">
        <f>IF('AB Touchpoint System Workbook'!J426="A",VLOOKUP($B415,Reference!$A$93:B$104,2,0),IF('AB Touchpoint System Workbook'!J426="b",VLOOKUP($B415,Reference!$A$93:C$104,3,0),""))</f>
        <v/>
      </c>
      <c r="D415" s="12" t="str">
        <f>IF('AB Touchpoint System Workbook'!J426="A",Q415&amp;C415,IF('AB Touchpoint System Workbook'!J426="b",Q415&amp;C415,""))</f>
        <v/>
      </c>
      <c r="E415" s="12" t="b">
        <f>IF(ISNUMBER(SEARCH(S$1,$D415)),MAX(E$1:E414)+1)</f>
        <v>0</v>
      </c>
      <c r="F415" s="12" t="b">
        <f>IF(ISNUMBER(SEARCH(T$1,$D415)),MAX(F$1:F414)+1)</f>
        <v>0</v>
      </c>
      <c r="G415" s="12" t="b">
        <f>IF(ISNUMBER(SEARCH(U$1,$D415)),MAX(G$1:G414)+1)</f>
        <v>0</v>
      </c>
      <c r="H415" s="12" t="b">
        <f>IF(ISNUMBER(SEARCH(V$1,$D415)),MAX(H$1:H414)+1)</f>
        <v>0</v>
      </c>
      <c r="I415" s="12" t="b">
        <f>IF(ISNUMBER(SEARCH(W$1,$D415)),MAX(I$1:I414)+1)</f>
        <v>0</v>
      </c>
      <c r="J415" s="12" t="b">
        <f>IF(ISNUMBER(SEARCH(X$1,$D415)),MAX(J$1:J414)+1)</f>
        <v>0</v>
      </c>
      <c r="K415" s="12" t="b">
        <f>IF(ISNUMBER(SEARCH(Y$1,$D415)),MAX(K$1:K414)+1)</f>
        <v>0</v>
      </c>
      <c r="L415" s="12" t="b">
        <f>IF(ISNUMBER(SEARCH(Z$1,$D415)),MAX(L$1:L414)+1)</f>
        <v>0</v>
      </c>
      <c r="M415" s="12" t="b">
        <f>IF(ISNUMBER(SEARCH(AA$1,$D415)),MAX(M$1:M414)+1)</f>
        <v>0</v>
      </c>
      <c r="N415" s="12" t="b">
        <f>IF(ISNUMBER(SEARCH(AB$1,$D415)),MAX(N$1:N414)+1)</f>
        <v>0</v>
      </c>
      <c r="O415" s="12" t="b">
        <f>IF(ISNUMBER(SEARCH(AC$1,$D415)),MAX(O$1:O414)+1)</f>
        <v>0</v>
      </c>
      <c r="P415" s="12" t="b">
        <f>IF(ISNUMBER(SEARCH(AD$1,$D415)),MAX(P$1:P414)+1)</f>
        <v>0</v>
      </c>
      <c r="Q415" s="12">
        <f>'AB Touchpoint System Workbook'!K426</f>
        <v>0</v>
      </c>
      <c r="R415" s="13">
        <f t="shared" si="13"/>
        <v>414</v>
      </c>
      <c r="S415" s="21" t="str">
        <f>IFERROR(VLOOKUP($R415,E:$Q,13,0),"")</f>
        <v/>
      </c>
      <c r="T415" s="21" t="str">
        <f>IFERROR(VLOOKUP($R415,F:$Q,12,0),"")</f>
        <v/>
      </c>
      <c r="U415" s="21" t="str">
        <f>IFERROR(VLOOKUP($R415,G:$Q,11,0),"")</f>
        <v/>
      </c>
      <c r="V415" s="21" t="str">
        <f>IFERROR(VLOOKUP($R415,H:$Q,10,0),"")</f>
        <v/>
      </c>
      <c r="W415" s="21" t="str">
        <f>IFERROR(VLOOKUP($R415,I:$Q,9,0),"")</f>
        <v/>
      </c>
      <c r="X415" s="21" t="str">
        <f>IFERROR(VLOOKUP($R415,J:$Q,8,0),"")</f>
        <v/>
      </c>
      <c r="Y415" s="21" t="str">
        <f>IFERROR(VLOOKUP($R415,K:$Q,7,0),"")</f>
        <v/>
      </c>
      <c r="Z415" s="21" t="str">
        <f>IFERROR(VLOOKUP($R415,L:$Q,6,0),"")</f>
        <v/>
      </c>
      <c r="AA415" s="21" t="str">
        <f>IFERROR(VLOOKUP($R415,M:$Q,5,0),"")</f>
        <v/>
      </c>
      <c r="AB415" s="21" t="str">
        <f>IFERROR(VLOOKUP($R415,N:$Q,4,0),"")</f>
        <v/>
      </c>
      <c r="AC415" s="21" t="str">
        <f>IFERROR(VLOOKUP($R415,O:$Q,3,0),"")</f>
        <v/>
      </c>
      <c r="AD415" s="21" t="str">
        <f>IFERROR(VLOOKUP($R415,P:$Q,2,0),"")</f>
        <v/>
      </c>
    </row>
    <row r="416" spans="1:30" x14ac:dyDescent="0.15">
      <c r="A416" s="9">
        <f>'AB Touchpoint System Workbook'!Z427</f>
        <v>0</v>
      </c>
      <c r="B416" s="21">
        <f t="shared" si="14"/>
        <v>1</v>
      </c>
      <c r="C416" s="12" t="str">
        <f>IF('AB Touchpoint System Workbook'!J427="A",VLOOKUP($B416,Reference!$A$93:B$104,2,0),IF('AB Touchpoint System Workbook'!J427="b",VLOOKUP($B416,Reference!$A$93:C$104,3,0),""))</f>
        <v/>
      </c>
      <c r="D416" s="12" t="str">
        <f>IF('AB Touchpoint System Workbook'!J427="A",Q416&amp;C416,IF('AB Touchpoint System Workbook'!J427="b",Q416&amp;C416,""))</f>
        <v/>
      </c>
      <c r="E416" s="12" t="b">
        <f>IF(ISNUMBER(SEARCH(S$1,$D416)),MAX(E$1:E415)+1)</f>
        <v>0</v>
      </c>
      <c r="F416" s="12" t="b">
        <f>IF(ISNUMBER(SEARCH(T$1,$D416)),MAX(F$1:F415)+1)</f>
        <v>0</v>
      </c>
      <c r="G416" s="12" t="b">
        <f>IF(ISNUMBER(SEARCH(U$1,$D416)),MAX(G$1:G415)+1)</f>
        <v>0</v>
      </c>
      <c r="H416" s="12" t="b">
        <f>IF(ISNUMBER(SEARCH(V$1,$D416)),MAX(H$1:H415)+1)</f>
        <v>0</v>
      </c>
      <c r="I416" s="12" t="b">
        <f>IF(ISNUMBER(SEARCH(W$1,$D416)),MAX(I$1:I415)+1)</f>
        <v>0</v>
      </c>
      <c r="J416" s="12" t="b">
        <f>IF(ISNUMBER(SEARCH(X$1,$D416)),MAX(J$1:J415)+1)</f>
        <v>0</v>
      </c>
      <c r="K416" s="12" t="b">
        <f>IF(ISNUMBER(SEARCH(Y$1,$D416)),MAX(K$1:K415)+1)</f>
        <v>0</v>
      </c>
      <c r="L416" s="12" t="b">
        <f>IF(ISNUMBER(SEARCH(Z$1,$D416)),MAX(L$1:L415)+1)</f>
        <v>0</v>
      </c>
      <c r="M416" s="12" t="b">
        <f>IF(ISNUMBER(SEARCH(AA$1,$D416)),MAX(M$1:M415)+1)</f>
        <v>0</v>
      </c>
      <c r="N416" s="12" t="b">
        <f>IF(ISNUMBER(SEARCH(AB$1,$D416)),MAX(N$1:N415)+1)</f>
        <v>0</v>
      </c>
      <c r="O416" s="12" t="b">
        <f>IF(ISNUMBER(SEARCH(AC$1,$D416)),MAX(O$1:O415)+1)</f>
        <v>0</v>
      </c>
      <c r="P416" s="12" t="b">
        <f>IF(ISNUMBER(SEARCH(AD$1,$D416)),MAX(P$1:P415)+1)</f>
        <v>0</v>
      </c>
      <c r="Q416" s="12">
        <f>'AB Touchpoint System Workbook'!K427</f>
        <v>0</v>
      </c>
      <c r="R416" s="13">
        <f t="shared" si="13"/>
        <v>415</v>
      </c>
      <c r="S416" s="21" t="str">
        <f>IFERROR(VLOOKUP($R416,E:$Q,13,0),"")</f>
        <v/>
      </c>
      <c r="T416" s="21" t="str">
        <f>IFERROR(VLOOKUP($R416,F:$Q,12,0),"")</f>
        <v/>
      </c>
      <c r="U416" s="21" t="str">
        <f>IFERROR(VLOOKUP($R416,G:$Q,11,0),"")</f>
        <v/>
      </c>
      <c r="V416" s="21" t="str">
        <f>IFERROR(VLOOKUP($R416,H:$Q,10,0),"")</f>
        <v/>
      </c>
      <c r="W416" s="21" t="str">
        <f>IFERROR(VLOOKUP($R416,I:$Q,9,0),"")</f>
        <v/>
      </c>
      <c r="X416" s="21" t="str">
        <f>IFERROR(VLOOKUP($R416,J:$Q,8,0),"")</f>
        <v/>
      </c>
      <c r="Y416" s="21" t="str">
        <f>IFERROR(VLOOKUP($R416,K:$Q,7,0),"")</f>
        <v/>
      </c>
      <c r="Z416" s="21" t="str">
        <f>IFERROR(VLOOKUP($R416,L:$Q,6,0),"")</f>
        <v/>
      </c>
      <c r="AA416" s="21" t="str">
        <f>IFERROR(VLOOKUP($R416,M:$Q,5,0),"")</f>
        <v/>
      </c>
      <c r="AB416" s="21" t="str">
        <f>IFERROR(VLOOKUP($R416,N:$Q,4,0),"")</f>
        <v/>
      </c>
      <c r="AC416" s="21" t="str">
        <f>IFERROR(VLOOKUP($R416,O:$Q,3,0),"")</f>
        <v/>
      </c>
      <c r="AD416" s="21" t="str">
        <f>IFERROR(VLOOKUP($R416,P:$Q,2,0),"")</f>
        <v/>
      </c>
    </row>
    <row r="417" spans="1:30" x14ac:dyDescent="0.15">
      <c r="A417" s="9">
        <f>'AB Touchpoint System Workbook'!Z428</f>
        <v>0</v>
      </c>
      <c r="B417" s="21">
        <f t="shared" si="14"/>
        <v>1</v>
      </c>
      <c r="C417" s="12" t="str">
        <f>IF('AB Touchpoint System Workbook'!J428="A",VLOOKUP($B417,Reference!$A$93:B$104,2,0),IF('AB Touchpoint System Workbook'!J428="b",VLOOKUP($B417,Reference!$A$93:C$104,3,0),""))</f>
        <v/>
      </c>
      <c r="D417" s="12" t="str">
        <f>IF('AB Touchpoint System Workbook'!J428="A",Q417&amp;C417,IF('AB Touchpoint System Workbook'!J428="b",Q417&amp;C417,""))</f>
        <v/>
      </c>
      <c r="E417" s="12" t="b">
        <f>IF(ISNUMBER(SEARCH(S$1,$D417)),MAX(E$1:E416)+1)</f>
        <v>0</v>
      </c>
      <c r="F417" s="12" t="b">
        <f>IF(ISNUMBER(SEARCH(T$1,$D417)),MAX(F$1:F416)+1)</f>
        <v>0</v>
      </c>
      <c r="G417" s="12" t="b">
        <f>IF(ISNUMBER(SEARCH(U$1,$D417)),MAX(G$1:G416)+1)</f>
        <v>0</v>
      </c>
      <c r="H417" s="12" t="b">
        <f>IF(ISNUMBER(SEARCH(V$1,$D417)),MAX(H$1:H416)+1)</f>
        <v>0</v>
      </c>
      <c r="I417" s="12" t="b">
        <f>IF(ISNUMBER(SEARCH(W$1,$D417)),MAX(I$1:I416)+1)</f>
        <v>0</v>
      </c>
      <c r="J417" s="12" t="b">
        <f>IF(ISNUMBER(SEARCH(X$1,$D417)),MAX(J$1:J416)+1)</f>
        <v>0</v>
      </c>
      <c r="K417" s="12" t="b">
        <f>IF(ISNUMBER(SEARCH(Y$1,$D417)),MAX(K$1:K416)+1)</f>
        <v>0</v>
      </c>
      <c r="L417" s="12" t="b">
        <f>IF(ISNUMBER(SEARCH(Z$1,$D417)),MAX(L$1:L416)+1)</f>
        <v>0</v>
      </c>
      <c r="M417" s="12" t="b">
        <f>IF(ISNUMBER(SEARCH(AA$1,$D417)),MAX(M$1:M416)+1)</f>
        <v>0</v>
      </c>
      <c r="N417" s="12" t="b">
        <f>IF(ISNUMBER(SEARCH(AB$1,$D417)),MAX(N$1:N416)+1)</f>
        <v>0</v>
      </c>
      <c r="O417" s="12" t="b">
        <f>IF(ISNUMBER(SEARCH(AC$1,$D417)),MAX(O$1:O416)+1)</f>
        <v>0</v>
      </c>
      <c r="P417" s="12" t="b">
        <f>IF(ISNUMBER(SEARCH(AD$1,$D417)),MAX(P$1:P416)+1)</f>
        <v>0</v>
      </c>
      <c r="Q417" s="12">
        <f>'AB Touchpoint System Workbook'!K428</f>
        <v>0</v>
      </c>
      <c r="R417" s="13">
        <f t="shared" si="13"/>
        <v>416</v>
      </c>
      <c r="S417" s="21" t="str">
        <f>IFERROR(VLOOKUP($R417,E:$Q,13,0),"")</f>
        <v/>
      </c>
      <c r="T417" s="21" t="str">
        <f>IFERROR(VLOOKUP($R417,F:$Q,12,0),"")</f>
        <v/>
      </c>
      <c r="U417" s="21" t="str">
        <f>IFERROR(VLOOKUP($R417,G:$Q,11,0),"")</f>
        <v/>
      </c>
      <c r="V417" s="21" t="str">
        <f>IFERROR(VLOOKUP($R417,H:$Q,10,0),"")</f>
        <v/>
      </c>
      <c r="W417" s="21" t="str">
        <f>IFERROR(VLOOKUP($R417,I:$Q,9,0),"")</f>
        <v/>
      </c>
      <c r="X417" s="21" t="str">
        <f>IFERROR(VLOOKUP($R417,J:$Q,8,0),"")</f>
        <v/>
      </c>
      <c r="Y417" s="21" t="str">
        <f>IFERROR(VLOOKUP($R417,K:$Q,7,0),"")</f>
        <v/>
      </c>
      <c r="Z417" s="21" t="str">
        <f>IFERROR(VLOOKUP($R417,L:$Q,6,0),"")</f>
        <v/>
      </c>
      <c r="AA417" s="21" t="str">
        <f>IFERROR(VLOOKUP($R417,M:$Q,5,0),"")</f>
        <v/>
      </c>
      <c r="AB417" s="21" t="str">
        <f>IFERROR(VLOOKUP($R417,N:$Q,4,0),"")</f>
        <v/>
      </c>
      <c r="AC417" s="21" t="str">
        <f>IFERROR(VLOOKUP($R417,O:$Q,3,0),"")</f>
        <v/>
      </c>
      <c r="AD417" s="21" t="str">
        <f>IFERROR(VLOOKUP($R417,P:$Q,2,0),"")</f>
        <v/>
      </c>
    </row>
    <row r="418" spans="1:30" x14ac:dyDescent="0.15">
      <c r="A418" s="9">
        <f>'AB Touchpoint System Workbook'!Z429</f>
        <v>0</v>
      </c>
      <c r="B418" s="21">
        <f t="shared" si="14"/>
        <v>1</v>
      </c>
      <c r="C418" s="12" t="str">
        <f>IF('AB Touchpoint System Workbook'!J429="A",VLOOKUP($B418,Reference!$A$93:B$104,2,0),IF('AB Touchpoint System Workbook'!J429="b",VLOOKUP($B418,Reference!$A$93:C$104,3,0),""))</f>
        <v/>
      </c>
      <c r="D418" s="12" t="str">
        <f>IF('AB Touchpoint System Workbook'!J429="A",Q418&amp;C418,IF('AB Touchpoint System Workbook'!J429="b",Q418&amp;C418,""))</f>
        <v/>
      </c>
      <c r="E418" s="12" t="b">
        <f>IF(ISNUMBER(SEARCH(S$1,$D418)),MAX(E$1:E417)+1)</f>
        <v>0</v>
      </c>
      <c r="F418" s="12" t="b">
        <f>IF(ISNUMBER(SEARCH(T$1,$D418)),MAX(F$1:F417)+1)</f>
        <v>0</v>
      </c>
      <c r="G418" s="12" t="b">
        <f>IF(ISNUMBER(SEARCH(U$1,$D418)),MAX(G$1:G417)+1)</f>
        <v>0</v>
      </c>
      <c r="H418" s="12" t="b">
        <f>IF(ISNUMBER(SEARCH(V$1,$D418)),MAX(H$1:H417)+1)</f>
        <v>0</v>
      </c>
      <c r="I418" s="12" t="b">
        <f>IF(ISNUMBER(SEARCH(W$1,$D418)),MAX(I$1:I417)+1)</f>
        <v>0</v>
      </c>
      <c r="J418" s="12" t="b">
        <f>IF(ISNUMBER(SEARCH(X$1,$D418)),MAX(J$1:J417)+1)</f>
        <v>0</v>
      </c>
      <c r="K418" s="12" t="b">
        <f>IF(ISNUMBER(SEARCH(Y$1,$D418)),MAX(K$1:K417)+1)</f>
        <v>0</v>
      </c>
      <c r="L418" s="12" t="b">
        <f>IF(ISNUMBER(SEARCH(Z$1,$D418)),MAX(L$1:L417)+1)</f>
        <v>0</v>
      </c>
      <c r="M418" s="12" t="b">
        <f>IF(ISNUMBER(SEARCH(AA$1,$D418)),MAX(M$1:M417)+1)</f>
        <v>0</v>
      </c>
      <c r="N418" s="12" t="b">
        <f>IF(ISNUMBER(SEARCH(AB$1,$D418)),MAX(N$1:N417)+1)</f>
        <v>0</v>
      </c>
      <c r="O418" s="12" t="b">
        <f>IF(ISNUMBER(SEARCH(AC$1,$D418)),MAX(O$1:O417)+1)</f>
        <v>0</v>
      </c>
      <c r="P418" s="12" t="b">
        <f>IF(ISNUMBER(SEARCH(AD$1,$D418)),MAX(P$1:P417)+1)</f>
        <v>0</v>
      </c>
      <c r="Q418" s="12">
        <f>'AB Touchpoint System Workbook'!K429</f>
        <v>0</v>
      </c>
      <c r="R418" s="13">
        <f t="shared" si="13"/>
        <v>417</v>
      </c>
      <c r="S418" s="21" t="str">
        <f>IFERROR(VLOOKUP($R418,E:$Q,13,0),"")</f>
        <v/>
      </c>
      <c r="T418" s="21" t="str">
        <f>IFERROR(VLOOKUP($R418,F:$Q,12,0),"")</f>
        <v/>
      </c>
      <c r="U418" s="21" t="str">
        <f>IFERROR(VLOOKUP($R418,G:$Q,11,0),"")</f>
        <v/>
      </c>
      <c r="V418" s="21" t="str">
        <f>IFERROR(VLOOKUP($R418,H:$Q,10,0),"")</f>
        <v/>
      </c>
      <c r="W418" s="21" t="str">
        <f>IFERROR(VLOOKUP($R418,I:$Q,9,0),"")</f>
        <v/>
      </c>
      <c r="X418" s="21" t="str">
        <f>IFERROR(VLOOKUP($R418,J:$Q,8,0),"")</f>
        <v/>
      </c>
      <c r="Y418" s="21" t="str">
        <f>IFERROR(VLOOKUP($R418,K:$Q,7,0),"")</f>
        <v/>
      </c>
      <c r="Z418" s="21" t="str">
        <f>IFERROR(VLOOKUP($R418,L:$Q,6,0),"")</f>
        <v/>
      </c>
      <c r="AA418" s="21" t="str">
        <f>IFERROR(VLOOKUP($R418,M:$Q,5,0),"")</f>
        <v/>
      </c>
      <c r="AB418" s="21" t="str">
        <f>IFERROR(VLOOKUP($R418,N:$Q,4,0),"")</f>
        <v/>
      </c>
      <c r="AC418" s="21" t="str">
        <f>IFERROR(VLOOKUP($R418,O:$Q,3,0),"")</f>
        <v/>
      </c>
      <c r="AD418" s="21" t="str">
        <f>IFERROR(VLOOKUP($R418,P:$Q,2,0),"")</f>
        <v/>
      </c>
    </row>
    <row r="419" spans="1:30" x14ac:dyDescent="0.15">
      <c r="A419" s="9">
        <f>'AB Touchpoint System Workbook'!Z430</f>
        <v>0</v>
      </c>
      <c r="B419" s="21">
        <f t="shared" si="14"/>
        <v>1</v>
      </c>
      <c r="C419" s="12" t="str">
        <f>IF('AB Touchpoint System Workbook'!J430="A",VLOOKUP($B419,Reference!$A$93:B$104,2,0),IF('AB Touchpoint System Workbook'!J430="b",VLOOKUP($B419,Reference!$A$93:C$104,3,0),""))</f>
        <v/>
      </c>
      <c r="D419" s="12" t="str">
        <f>IF('AB Touchpoint System Workbook'!J430="A",Q419&amp;C419,IF('AB Touchpoint System Workbook'!J430="b",Q419&amp;C419,""))</f>
        <v/>
      </c>
      <c r="E419" s="12" t="b">
        <f>IF(ISNUMBER(SEARCH(S$1,$D419)),MAX(E$1:E418)+1)</f>
        <v>0</v>
      </c>
      <c r="F419" s="12" t="b">
        <f>IF(ISNUMBER(SEARCH(T$1,$D419)),MAX(F$1:F418)+1)</f>
        <v>0</v>
      </c>
      <c r="G419" s="12" t="b">
        <f>IF(ISNUMBER(SEARCH(U$1,$D419)),MAX(G$1:G418)+1)</f>
        <v>0</v>
      </c>
      <c r="H419" s="12" t="b">
        <f>IF(ISNUMBER(SEARCH(V$1,$D419)),MAX(H$1:H418)+1)</f>
        <v>0</v>
      </c>
      <c r="I419" s="12" t="b">
        <f>IF(ISNUMBER(SEARCH(W$1,$D419)),MAX(I$1:I418)+1)</f>
        <v>0</v>
      </c>
      <c r="J419" s="12" t="b">
        <f>IF(ISNUMBER(SEARCH(X$1,$D419)),MAX(J$1:J418)+1)</f>
        <v>0</v>
      </c>
      <c r="K419" s="12" t="b">
        <f>IF(ISNUMBER(SEARCH(Y$1,$D419)),MAX(K$1:K418)+1)</f>
        <v>0</v>
      </c>
      <c r="L419" s="12" t="b">
        <f>IF(ISNUMBER(SEARCH(Z$1,$D419)),MAX(L$1:L418)+1)</f>
        <v>0</v>
      </c>
      <c r="M419" s="12" t="b">
        <f>IF(ISNUMBER(SEARCH(AA$1,$D419)),MAX(M$1:M418)+1)</f>
        <v>0</v>
      </c>
      <c r="N419" s="12" t="b">
        <f>IF(ISNUMBER(SEARCH(AB$1,$D419)),MAX(N$1:N418)+1)</f>
        <v>0</v>
      </c>
      <c r="O419" s="12" t="b">
        <f>IF(ISNUMBER(SEARCH(AC$1,$D419)),MAX(O$1:O418)+1)</f>
        <v>0</v>
      </c>
      <c r="P419" s="12" t="b">
        <f>IF(ISNUMBER(SEARCH(AD$1,$D419)),MAX(P$1:P418)+1)</f>
        <v>0</v>
      </c>
      <c r="Q419" s="12">
        <f>'AB Touchpoint System Workbook'!K430</f>
        <v>0</v>
      </c>
      <c r="R419" s="13">
        <f t="shared" si="13"/>
        <v>418</v>
      </c>
      <c r="S419" s="21" t="str">
        <f>IFERROR(VLOOKUP($R419,E:$Q,13,0),"")</f>
        <v/>
      </c>
      <c r="T419" s="21" t="str">
        <f>IFERROR(VLOOKUP($R419,F:$Q,12,0),"")</f>
        <v/>
      </c>
      <c r="U419" s="21" t="str">
        <f>IFERROR(VLOOKUP($R419,G:$Q,11,0),"")</f>
        <v/>
      </c>
      <c r="V419" s="21" t="str">
        <f>IFERROR(VLOOKUP($R419,H:$Q,10,0),"")</f>
        <v/>
      </c>
      <c r="W419" s="21" t="str">
        <f>IFERROR(VLOOKUP($R419,I:$Q,9,0),"")</f>
        <v/>
      </c>
      <c r="X419" s="21" t="str">
        <f>IFERROR(VLOOKUP($R419,J:$Q,8,0),"")</f>
        <v/>
      </c>
      <c r="Y419" s="21" t="str">
        <f>IFERROR(VLOOKUP($R419,K:$Q,7,0),"")</f>
        <v/>
      </c>
      <c r="Z419" s="21" t="str">
        <f>IFERROR(VLOOKUP($R419,L:$Q,6,0),"")</f>
        <v/>
      </c>
      <c r="AA419" s="21" t="str">
        <f>IFERROR(VLOOKUP($R419,M:$Q,5,0),"")</f>
        <v/>
      </c>
      <c r="AB419" s="21" t="str">
        <f>IFERROR(VLOOKUP($R419,N:$Q,4,0),"")</f>
        <v/>
      </c>
      <c r="AC419" s="21" t="str">
        <f>IFERROR(VLOOKUP($R419,O:$Q,3,0),"")</f>
        <v/>
      </c>
      <c r="AD419" s="21" t="str">
        <f>IFERROR(VLOOKUP($R419,P:$Q,2,0),"")</f>
        <v/>
      </c>
    </row>
    <row r="420" spans="1:30" x14ac:dyDescent="0.15">
      <c r="A420" s="9">
        <f>'AB Touchpoint System Workbook'!Z431</f>
        <v>0</v>
      </c>
      <c r="B420" s="21">
        <f t="shared" si="14"/>
        <v>1</v>
      </c>
      <c r="C420" s="12" t="str">
        <f>IF('AB Touchpoint System Workbook'!J431="A",VLOOKUP($B420,Reference!$A$93:B$104,2,0),IF('AB Touchpoint System Workbook'!J431="b",VLOOKUP($B420,Reference!$A$93:C$104,3,0),""))</f>
        <v/>
      </c>
      <c r="D420" s="12" t="str">
        <f>IF('AB Touchpoint System Workbook'!J431="A",Q420&amp;C420,IF('AB Touchpoint System Workbook'!J431="b",Q420&amp;C420,""))</f>
        <v/>
      </c>
      <c r="E420" s="12" t="b">
        <f>IF(ISNUMBER(SEARCH(S$1,$D420)),MAX(E$1:E419)+1)</f>
        <v>0</v>
      </c>
      <c r="F420" s="12" t="b">
        <f>IF(ISNUMBER(SEARCH(T$1,$D420)),MAX(F$1:F419)+1)</f>
        <v>0</v>
      </c>
      <c r="G420" s="12" t="b">
        <f>IF(ISNUMBER(SEARCH(U$1,$D420)),MAX(G$1:G419)+1)</f>
        <v>0</v>
      </c>
      <c r="H420" s="12" t="b">
        <f>IF(ISNUMBER(SEARCH(V$1,$D420)),MAX(H$1:H419)+1)</f>
        <v>0</v>
      </c>
      <c r="I420" s="12" t="b">
        <f>IF(ISNUMBER(SEARCH(W$1,$D420)),MAX(I$1:I419)+1)</f>
        <v>0</v>
      </c>
      <c r="J420" s="12" t="b">
        <f>IF(ISNUMBER(SEARCH(X$1,$D420)),MAX(J$1:J419)+1)</f>
        <v>0</v>
      </c>
      <c r="K420" s="12" t="b">
        <f>IF(ISNUMBER(SEARCH(Y$1,$D420)),MAX(K$1:K419)+1)</f>
        <v>0</v>
      </c>
      <c r="L420" s="12" t="b">
        <f>IF(ISNUMBER(SEARCH(Z$1,$D420)),MAX(L$1:L419)+1)</f>
        <v>0</v>
      </c>
      <c r="M420" s="12" t="b">
        <f>IF(ISNUMBER(SEARCH(AA$1,$D420)),MAX(M$1:M419)+1)</f>
        <v>0</v>
      </c>
      <c r="N420" s="12" t="b">
        <f>IF(ISNUMBER(SEARCH(AB$1,$D420)),MAX(N$1:N419)+1)</f>
        <v>0</v>
      </c>
      <c r="O420" s="12" t="b">
        <f>IF(ISNUMBER(SEARCH(AC$1,$D420)),MAX(O$1:O419)+1)</f>
        <v>0</v>
      </c>
      <c r="P420" s="12" t="b">
        <f>IF(ISNUMBER(SEARCH(AD$1,$D420)),MAX(P$1:P419)+1)</f>
        <v>0</v>
      </c>
      <c r="Q420" s="12">
        <f>'AB Touchpoint System Workbook'!K431</f>
        <v>0</v>
      </c>
      <c r="R420" s="13">
        <f t="shared" si="13"/>
        <v>419</v>
      </c>
      <c r="S420" s="21" t="str">
        <f>IFERROR(VLOOKUP($R420,E:$Q,13,0),"")</f>
        <v/>
      </c>
      <c r="T420" s="21" t="str">
        <f>IFERROR(VLOOKUP($R420,F:$Q,12,0),"")</f>
        <v/>
      </c>
      <c r="U420" s="21" t="str">
        <f>IFERROR(VLOOKUP($R420,G:$Q,11,0),"")</f>
        <v/>
      </c>
      <c r="V420" s="21" t="str">
        <f>IFERROR(VLOOKUP($R420,H:$Q,10,0),"")</f>
        <v/>
      </c>
      <c r="W420" s="21" t="str">
        <f>IFERROR(VLOOKUP($R420,I:$Q,9,0),"")</f>
        <v/>
      </c>
      <c r="X420" s="21" t="str">
        <f>IFERROR(VLOOKUP($R420,J:$Q,8,0),"")</f>
        <v/>
      </c>
      <c r="Y420" s="21" t="str">
        <f>IFERROR(VLOOKUP($R420,K:$Q,7,0),"")</f>
        <v/>
      </c>
      <c r="Z420" s="21" t="str">
        <f>IFERROR(VLOOKUP($R420,L:$Q,6,0),"")</f>
        <v/>
      </c>
      <c r="AA420" s="21" t="str">
        <f>IFERROR(VLOOKUP($R420,M:$Q,5,0),"")</f>
        <v/>
      </c>
      <c r="AB420" s="21" t="str">
        <f>IFERROR(VLOOKUP($R420,N:$Q,4,0),"")</f>
        <v/>
      </c>
      <c r="AC420" s="21" t="str">
        <f>IFERROR(VLOOKUP($R420,O:$Q,3,0),"")</f>
        <v/>
      </c>
      <c r="AD420" s="21" t="str">
        <f>IFERROR(VLOOKUP($R420,P:$Q,2,0),"")</f>
        <v/>
      </c>
    </row>
    <row r="421" spans="1:30" x14ac:dyDescent="0.15">
      <c r="A421" s="9">
        <f>'AB Touchpoint System Workbook'!Z432</f>
        <v>0</v>
      </c>
      <c r="B421" s="21">
        <f t="shared" si="14"/>
        <v>1</v>
      </c>
      <c r="C421" s="12" t="str">
        <f>IF('AB Touchpoint System Workbook'!J432="A",VLOOKUP($B421,Reference!$A$93:B$104,2,0),IF('AB Touchpoint System Workbook'!J432="b",VLOOKUP($B421,Reference!$A$93:C$104,3,0),""))</f>
        <v/>
      </c>
      <c r="D421" s="12" t="str">
        <f>IF('AB Touchpoint System Workbook'!J432="A",Q421&amp;C421,IF('AB Touchpoint System Workbook'!J432="b",Q421&amp;C421,""))</f>
        <v/>
      </c>
      <c r="E421" s="12" t="b">
        <f>IF(ISNUMBER(SEARCH(S$1,$D421)),MAX(E$1:E420)+1)</f>
        <v>0</v>
      </c>
      <c r="F421" s="12" t="b">
        <f>IF(ISNUMBER(SEARCH(T$1,$D421)),MAX(F$1:F420)+1)</f>
        <v>0</v>
      </c>
      <c r="G421" s="12" t="b">
        <f>IF(ISNUMBER(SEARCH(U$1,$D421)),MAX(G$1:G420)+1)</f>
        <v>0</v>
      </c>
      <c r="H421" s="12" t="b">
        <f>IF(ISNUMBER(SEARCH(V$1,$D421)),MAX(H$1:H420)+1)</f>
        <v>0</v>
      </c>
      <c r="I421" s="12" t="b">
        <f>IF(ISNUMBER(SEARCH(W$1,$D421)),MAX(I$1:I420)+1)</f>
        <v>0</v>
      </c>
      <c r="J421" s="12" t="b">
        <f>IF(ISNUMBER(SEARCH(X$1,$D421)),MAX(J$1:J420)+1)</f>
        <v>0</v>
      </c>
      <c r="K421" s="12" t="b">
        <f>IF(ISNUMBER(SEARCH(Y$1,$D421)),MAX(K$1:K420)+1)</f>
        <v>0</v>
      </c>
      <c r="L421" s="12" t="b">
        <f>IF(ISNUMBER(SEARCH(Z$1,$D421)),MAX(L$1:L420)+1)</f>
        <v>0</v>
      </c>
      <c r="M421" s="12" t="b">
        <f>IF(ISNUMBER(SEARCH(AA$1,$D421)),MAX(M$1:M420)+1)</f>
        <v>0</v>
      </c>
      <c r="N421" s="12" t="b">
        <f>IF(ISNUMBER(SEARCH(AB$1,$D421)),MAX(N$1:N420)+1)</f>
        <v>0</v>
      </c>
      <c r="O421" s="12" t="b">
        <f>IF(ISNUMBER(SEARCH(AC$1,$D421)),MAX(O$1:O420)+1)</f>
        <v>0</v>
      </c>
      <c r="P421" s="12" t="b">
        <f>IF(ISNUMBER(SEARCH(AD$1,$D421)),MAX(P$1:P420)+1)</f>
        <v>0</v>
      </c>
      <c r="Q421" s="12">
        <f>'AB Touchpoint System Workbook'!K432</f>
        <v>0</v>
      </c>
      <c r="R421" s="13">
        <f t="shared" si="13"/>
        <v>420</v>
      </c>
      <c r="S421" s="21" t="str">
        <f>IFERROR(VLOOKUP($R421,E:$Q,13,0),"")</f>
        <v/>
      </c>
      <c r="T421" s="21" t="str">
        <f>IFERROR(VLOOKUP($R421,F:$Q,12,0),"")</f>
        <v/>
      </c>
      <c r="U421" s="21" t="str">
        <f>IFERROR(VLOOKUP($R421,G:$Q,11,0),"")</f>
        <v/>
      </c>
      <c r="V421" s="21" t="str">
        <f>IFERROR(VLOOKUP($R421,H:$Q,10,0),"")</f>
        <v/>
      </c>
      <c r="W421" s="21" t="str">
        <f>IFERROR(VLOOKUP($R421,I:$Q,9,0),"")</f>
        <v/>
      </c>
      <c r="X421" s="21" t="str">
        <f>IFERROR(VLOOKUP($R421,J:$Q,8,0),"")</f>
        <v/>
      </c>
      <c r="Y421" s="21" t="str">
        <f>IFERROR(VLOOKUP($R421,K:$Q,7,0),"")</f>
        <v/>
      </c>
      <c r="Z421" s="21" t="str">
        <f>IFERROR(VLOOKUP($R421,L:$Q,6,0),"")</f>
        <v/>
      </c>
      <c r="AA421" s="21" t="str">
        <f>IFERROR(VLOOKUP($R421,M:$Q,5,0),"")</f>
        <v/>
      </c>
      <c r="AB421" s="21" t="str">
        <f>IFERROR(VLOOKUP($R421,N:$Q,4,0),"")</f>
        <v/>
      </c>
      <c r="AC421" s="21" t="str">
        <f>IFERROR(VLOOKUP($R421,O:$Q,3,0),"")</f>
        <v/>
      </c>
      <c r="AD421" s="21" t="str">
        <f>IFERROR(VLOOKUP($R421,P:$Q,2,0),"")</f>
        <v/>
      </c>
    </row>
    <row r="422" spans="1:30" x14ac:dyDescent="0.15">
      <c r="A422" s="9">
        <f>'AB Touchpoint System Workbook'!Z433</f>
        <v>0</v>
      </c>
      <c r="B422" s="21">
        <f t="shared" si="14"/>
        <v>1</v>
      </c>
      <c r="C422" s="12" t="str">
        <f>IF('AB Touchpoint System Workbook'!J433="A",VLOOKUP($B422,Reference!$A$93:B$104,2,0),IF('AB Touchpoint System Workbook'!J433="b",VLOOKUP($B422,Reference!$A$93:C$104,3,0),""))</f>
        <v/>
      </c>
      <c r="D422" s="12" t="str">
        <f>IF('AB Touchpoint System Workbook'!J433="A",Q422&amp;C422,IF('AB Touchpoint System Workbook'!J433="b",Q422&amp;C422,""))</f>
        <v/>
      </c>
      <c r="E422" s="12" t="b">
        <f>IF(ISNUMBER(SEARCH(S$1,$D422)),MAX(E$1:E421)+1)</f>
        <v>0</v>
      </c>
      <c r="F422" s="12" t="b">
        <f>IF(ISNUMBER(SEARCH(T$1,$D422)),MAX(F$1:F421)+1)</f>
        <v>0</v>
      </c>
      <c r="G422" s="12" t="b">
        <f>IF(ISNUMBER(SEARCH(U$1,$D422)),MAX(G$1:G421)+1)</f>
        <v>0</v>
      </c>
      <c r="H422" s="12" t="b">
        <f>IF(ISNUMBER(SEARCH(V$1,$D422)),MAX(H$1:H421)+1)</f>
        <v>0</v>
      </c>
      <c r="I422" s="12" t="b">
        <f>IF(ISNUMBER(SEARCH(W$1,$D422)),MAX(I$1:I421)+1)</f>
        <v>0</v>
      </c>
      <c r="J422" s="12" t="b">
        <f>IF(ISNUMBER(SEARCH(X$1,$D422)),MAX(J$1:J421)+1)</f>
        <v>0</v>
      </c>
      <c r="K422" s="12" t="b">
        <f>IF(ISNUMBER(SEARCH(Y$1,$D422)),MAX(K$1:K421)+1)</f>
        <v>0</v>
      </c>
      <c r="L422" s="12" t="b">
        <f>IF(ISNUMBER(SEARCH(Z$1,$D422)),MAX(L$1:L421)+1)</f>
        <v>0</v>
      </c>
      <c r="M422" s="12" t="b">
        <f>IF(ISNUMBER(SEARCH(AA$1,$D422)),MAX(M$1:M421)+1)</f>
        <v>0</v>
      </c>
      <c r="N422" s="12" t="b">
        <f>IF(ISNUMBER(SEARCH(AB$1,$D422)),MAX(N$1:N421)+1)</f>
        <v>0</v>
      </c>
      <c r="O422" s="12" t="b">
        <f>IF(ISNUMBER(SEARCH(AC$1,$D422)),MAX(O$1:O421)+1)</f>
        <v>0</v>
      </c>
      <c r="P422" s="12" t="b">
        <f>IF(ISNUMBER(SEARCH(AD$1,$D422)),MAX(P$1:P421)+1)</f>
        <v>0</v>
      </c>
      <c r="Q422" s="12">
        <f>'AB Touchpoint System Workbook'!K433</f>
        <v>0</v>
      </c>
      <c r="R422" s="13">
        <f t="shared" si="13"/>
        <v>421</v>
      </c>
      <c r="S422" s="21" t="str">
        <f>IFERROR(VLOOKUP($R422,E:$Q,13,0),"")</f>
        <v/>
      </c>
      <c r="T422" s="21" t="str">
        <f>IFERROR(VLOOKUP($R422,F:$Q,12,0),"")</f>
        <v/>
      </c>
      <c r="U422" s="21" t="str">
        <f>IFERROR(VLOOKUP($R422,G:$Q,11,0),"")</f>
        <v/>
      </c>
      <c r="V422" s="21" t="str">
        <f>IFERROR(VLOOKUP($R422,H:$Q,10,0),"")</f>
        <v/>
      </c>
      <c r="W422" s="21" t="str">
        <f>IFERROR(VLOOKUP($R422,I:$Q,9,0),"")</f>
        <v/>
      </c>
      <c r="X422" s="21" t="str">
        <f>IFERROR(VLOOKUP($R422,J:$Q,8,0),"")</f>
        <v/>
      </c>
      <c r="Y422" s="21" t="str">
        <f>IFERROR(VLOOKUP($R422,K:$Q,7,0),"")</f>
        <v/>
      </c>
      <c r="Z422" s="21" t="str">
        <f>IFERROR(VLOOKUP($R422,L:$Q,6,0),"")</f>
        <v/>
      </c>
      <c r="AA422" s="21" t="str">
        <f>IFERROR(VLOOKUP($R422,M:$Q,5,0),"")</f>
        <v/>
      </c>
      <c r="AB422" s="21" t="str">
        <f>IFERROR(VLOOKUP($R422,N:$Q,4,0),"")</f>
        <v/>
      </c>
      <c r="AC422" s="21" t="str">
        <f>IFERROR(VLOOKUP($R422,O:$Q,3,0),"")</f>
        <v/>
      </c>
      <c r="AD422" s="21" t="str">
        <f>IFERROR(VLOOKUP($R422,P:$Q,2,0),"")</f>
        <v/>
      </c>
    </row>
    <row r="423" spans="1:30" x14ac:dyDescent="0.15">
      <c r="A423" s="9">
        <f>'AB Touchpoint System Workbook'!Z434</f>
        <v>0</v>
      </c>
      <c r="B423" s="21">
        <f t="shared" si="14"/>
        <v>1</v>
      </c>
      <c r="C423" s="12" t="str">
        <f>IF('AB Touchpoint System Workbook'!J434="A",VLOOKUP($B423,Reference!$A$93:B$104,2,0),IF('AB Touchpoint System Workbook'!J434="b",VLOOKUP($B423,Reference!$A$93:C$104,3,0),""))</f>
        <v/>
      </c>
      <c r="D423" s="12" t="str">
        <f>IF('AB Touchpoint System Workbook'!J434="A",Q423&amp;C423,IF('AB Touchpoint System Workbook'!J434="b",Q423&amp;C423,""))</f>
        <v/>
      </c>
      <c r="E423" s="12" t="b">
        <f>IF(ISNUMBER(SEARCH(S$1,$D423)),MAX(E$1:E422)+1)</f>
        <v>0</v>
      </c>
      <c r="F423" s="12" t="b">
        <f>IF(ISNUMBER(SEARCH(T$1,$D423)),MAX(F$1:F422)+1)</f>
        <v>0</v>
      </c>
      <c r="G423" s="12" t="b">
        <f>IF(ISNUMBER(SEARCH(U$1,$D423)),MAX(G$1:G422)+1)</f>
        <v>0</v>
      </c>
      <c r="H423" s="12" t="b">
        <f>IF(ISNUMBER(SEARCH(V$1,$D423)),MAX(H$1:H422)+1)</f>
        <v>0</v>
      </c>
      <c r="I423" s="12" t="b">
        <f>IF(ISNUMBER(SEARCH(W$1,$D423)),MAX(I$1:I422)+1)</f>
        <v>0</v>
      </c>
      <c r="J423" s="12" t="b">
        <f>IF(ISNUMBER(SEARCH(X$1,$D423)),MAX(J$1:J422)+1)</f>
        <v>0</v>
      </c>
      <c r="K423" s="12" t="b">
        <f>IF(ISNUMBER(SEARCH(Y$1,$D423)),MAX(K$1:K422)+1)</f>
        <v>0</v>
      </c>
      <c r="L423" s="12" t="b">
        <f>IF(ISNUMBER(SEARCH(Z$1,$D423)),MAX(L$1:L422)+1)</f>
        <v>0</v>
      </c>
      <c r="M423" s="12" t="b">
        <f>IF(ISNUMBER(SEARCH(AA$1,$D423)),MAX(M$1:M422)+1)</f>
        <v>0</v>
      </c>
      <c r="N423" s="12" t="b">
        <f>IF(ISNUMBER(SEARCH(AB$1,$D423)),MAX(N$1:N422)+1)</f>
        <v>0</v>
      </c>
      <c r="O423" s="12" t="b">
        <f>IF(ISNUMBER(SEARCH(AC$1,$D423)),MAX(O$1:O422)+1)</f>
        <v>0</v>
      </c>
      <c r="P423" s="12" t="b">
        <f>IF(ISNUMBER(SEARCH(AD$1,$D423)),MAX(P$1:P422)+1)</f>
        <v>0</v>
      </c>
      <c r="Q423" s="12">
        <f>'AB Touchpoint System Workbook'!K434</f>
        <v>0</v>
      </c>
      <c r="R423" s="13">
        <f t="shared" si="13"/>
        <v>422</v>
      </c>
      <c r="S423" s="21" t="str">
        <f>IFERROR(VLOOKUP($R423,E:$Q,13,0),"")</f>
        <v/>
      </c>
      <c r="T423" s="21" t="str">
        <f>IFERROR(VLOOKUP($R423,F:$Q,12,0),"")</f>
        <v/>
      </c>
      <c r="U423" s="21" t="str">
        <f>IFERROR(VLOOKUP($R423,G:$Q,11,0),"")</f>
        <v/>
      </c>
      <c r="V423" s="21" t="str">
        <f>IFERROR(VLOOKUP($R423,H:$Q,10,0),"")</f>
        <v/>
      </c>
      <c r="W423" s="21" t="str">
        <f>IFERROR(VLOOKUP($R423,I:$Q,9,0),"")</f>
        <v/>
      </c>
      <c r="X423" s="21" t="str">
        <f>IFERROR(VLOOKUP($R423,J:$Q,8,0),"")</f>
        <v/>
      </c>
      <c r="Y423" s="21" t="str">
        <f>IFERROR(VLOOKUP($R423,K:$Q,7,0),"")</f>
        <v/>
      </c>
      <c r="Z423" s="21" t="str">
        <f>IFERROR(VLOOKUP($R423,L:$Q,6,0),"")</f>
        <v/>
      </c>
      <c r="AA423" s="21" t="str">
        <f>IFERROR(VLOOKUP($R423,M:$Q,5,0),"")</f>
        <v/>
      </c>
      <c r="AB423" s="21" t="str">
        <f>IFERROR(VLOOKUP($R423,N:$Q,4,0),"")</f>
        <v/>
      </c>
      <c r="AC423" s="21" t="str">
        <f>IFERROR(VLOOKUP($R423,O:$Q,3,0),"")</f>
        <v/>
      </c>
      <c r="AD423" s="21" t="str">
        <f>IFERROR(VLOOKUP($R423,P:$Q,2,0),"")</f>
        <v/>
      </c>
    </row>
    <row r="424" spans="1:30" x14ac:dyDescent="0.15">
      <c r="A424" s="9">
        <f>'AB Touchpoint System Workbook'!Z435</f>
        <v>0</v>
      </c>
      <c r="B424" s="21">
        <f t="shared" si="14"/>
        <v>1</v>
      </c>
      <c r="C424" s="12" t="str">
        <f>IF('AB Touchpoint System Workbook'!J435="A",VLOOKUP($B424,Reference!$A$93:B$104,2,0),IF('AB Touchpoint System Workbook'!J435="b",VLOOKUP($B424,Reference!$A$93:C$104,3,0),""))</f>
        <v/>
      </c>
      <c r="D424" s="12" t="str">
        <f>IF('AB Touchpoint System Workbook'!J435="A",Q424&amp;C424,IF('AB Touchpoint System Workbook'!J435="b",Q424&amp;C424,""))</f>
        <v/>
      </c>
      <c r="E424" s="12" t="b">
        <f>IF(ISNUMBER(SEARCH(S$1,$D424)),MAX(E$1:E423)+1)</f>
        <v>0</v>
      </c>
      <c r="F424" s="12" t="b">
        <f>IF(ISNUMBER(SEARCH(T$1,$D424)),MAX(F$1:F423)+1)</f>
        <v>0</v>
      </c>
      <c r="G424" s="12" t="b">
        <f>IF(ISNUMBER(SEARCH(U$1,$D424)),MAX(G$1:G423)+1)</f>
        <v>0</v>
      </c>
      <c r="H424" s="12" t="b">
        <f>IF(ISNUMBER(SEARCH(V$1,$D424)),MAX(H$1:H423)+1)</f>
        <v>0</v>
      </c>
      <c r="I424" s="12" t="b">
        <f>IF(ISNUMBER(SEARCH(W$1,$D424)),MAX(I$1:I423)+1)</f>
        <v>0</v>
      </c>
      <c r="J424" s="12" t="b">
        <f>IF(ISNUMBER(SEARCH(X$1,$D424)),MAX(J$1:J423)+1)</f>
        <v>0</v>
      </c>
      <c r="K424" s="12" t="b">
        <f>IF(ISNUMBER(SEARCH(Y$1,$D424)),MAX(K$1:K423)+1)</f>
        <v>0</v>
      </c>
      <c r="L424" s="12" t="b">
        <f>IF(ISNUMBER(SEARCH(Z$1,$D424)),MAX(L$1:L423)+1)</f>
        <v>0</v>
      </c>
      <c r="M424" s="12" t="b">
        <f>IF(ISNUMBER(SEARCH(AA$1,$D424)),MAX(M$1:M423)+1)</f>
        <v>0</v>
      </c>
      <c r="N424" s="12" t="b">
        <f>IF(ISNUMBER(SEARCH(AB$1,$D424)),MAX(N$1:N423)+1)</f>
        <v>0</v>
      </c>
      <c r="O424" s="12" t="b">
        <f>IF(ISNUMBER(SEARCH(AC$1,$D424)),MAX(O$1:O423)+1)</f>
        <v>0</v>
      </c>
      <c r="P424" s="12" t="b">
        <f>IF(ISNUMBER(SEARCH(AD$1,$D424)),MAX(P$1:P423)+1)</f>
        <v>0</v>
      </c>
      <c r="Q424" s="12">
        <f>'AB Touchpoint System Workbook'!K435</f>
        <v>0</v>
      </c>
      <c r="R424" s="13">
        <f t="shared" si="13"/>
        <v>423</v>
      </c>
      <c r="S424" s="21" t="str">
        <f>IFERROR(VLOOKUP($R424,E:$Q,13,0),"")</f>
        <v/>
      </c>
      <c r="T424" s="21" t="str">
        <f>IFERROR(VLOOKUP($R424,F:$Q,12,0),"")</f>
        <v/>
      </c>
      <c r="U424" s="21" t="str">
        <f>IFERROR(VLOOKUP($R424,G:$Q,11,0),"")</f>
        <v/>
      </c>
      <c r="V424" s="21" t="str">
        <f>IFERROR(VLOOKUP($R424,H:$Q,10,0),"")</f>
        <v/>
      </c>
      <c r="W424" s="21" t="str">
        <f>IFERROR(VLOOKUP($R424,I:$Q,9,0),"")</f>
        <v/>
      </c>
      <c r="X424" s="21" t="str">
        <f>IFERROR(VLOOKUP($R424,J:$Q,8,0),"")</f>
        <v/>
      </c>
      <c r="Y424" s="21" t="str">
        <f>IFERROR(VLOOKUP($R424,K:$Q,7,0),"")</f>
        <v/>
      </c>
      <c r="Z424" s="21" t="str">
        <f>IFERROR(VLOOKUP($R424,L:$Q,6,0),"")</f>
        <v/>
      </c>
      <c r="AA424" s="21" t="str">
        <f>IFERROR(VLOOKUP($R424,M:$Q,5,0),"")</f>
        <v/>
      </c>
      <c r="AB424" s="21" t="str">
        <f>IFERROR(VLOOKUP($R424,N:$Q,4,0),"")</f>
        <v/>
      </c>
      <c r="AC424" s="21" t="str">
        <f>IFERROR(VLOOKUP($R424,O:$Q,3,0),"")</f>
        <v/>
      </c>
      <c r="AD424" s="21" t="str">
        <f>IFERROR(VLOOKUP($R424,P:$Q,2,0),"")</f>
        <v/>
      </c>
    </row>
    <row r="425" spans="1:30" x14ac:dyDescent="0.15">
      <c r="A425" s="9">
        <f>'AB Touchpoint System Workbook'!Z436</f>
        <v>0</v>
      </c>
      <c r="B425" s="21">
        <f t="shared" si="14"/>
        <v>1</v>
      </c>
      <c r="C425" s="12" t="str">
        <f>IF('AB Touchpoint System Workbook'!J436="A",VLOOKUP($B425,Reference!$A$93:B$104,2,0),IF('AB Touchpoint System Workbook'!J436="b",VLOOKUP($B425,Reference!$A$93:C$104,3,0),""))</f>
        <v/>
      </c>
      <c r="D425" s="12" t="str">
        <f>IF('AB Touchpoint System Workbook'!J436="A",Q425&amp;C425,IF('AB Touchpoint System Workbook'!J436="b",Q425&amp;C425,""))</f>
        <v/>
      </c>
      <c r="E425" s="12" t="b">
        <f>IF(ISNUMBER(SEARCH(S$1,$D425)),MAX(E$1:E424)+1)</f>
        <v>0</v>
      </c>
      <c r="F425" s="12" t="b">
        <f>IF(ISNUMBER(SEARCH(T$1,$D425)),MAX(F$1:F424)+1)</f>
        <v>0</v>
      </c>
      <c r="G425" s="12" t="b">
        <f>IF(ISNUMBER(SEARCH(U$1,$D425)),MAX(G$1:G424)+1)</f>
        <v>0</v>
      </c>
      <c r="H425" s="12" t="b">
        <f>IF(ISNUMBER(SEARCH(V$1,$D425)),MAX(H$1:H424)+1)</f>
        <v>0</v>
      </c>
      <c r="I425" s="12" t="b">
        <f>IF(ISNUMBER(SEARCH(W$1,$D425)),MAX(I$1:I424)+1)</f>
        <v>0</v>
      </c>
      <c r="J425" s="12" t="b">
        <f>IF(ISNUMBER(SEARCH(X$1,$D425)),MAX(J$1:J424)+1)</f>
        <v>0</v>
      </c>
      <c r="K425" s="12" t="b">
        <f>IF(ISNUMBER(SEARCH(Y$1,$D425)),MAX(K$1:K424)+1)</f>
        <v>0</v>
      </c>
      <c r="L425" s="12" t="b">
        <f>IF(ISNUMBER(SEARCH(Z$1,$D425)),MAX(L$1:L424)+1)</f>
        <v>0</v>
      </c>
      <c r="M425" s="12" t="b">
        <f>IF(ISNUMBER(SEARCH(AA$1,$D425)),MAX(M$1:M424)+1)</f>
        <v>0</v>
      </c>
      <c r="N425" s="12" t="b">
        <f>IF(ISNUMBER(SEARCH(AB$1,$D425)),MAX(N$1:N424)+1)</f>
        <v>0</v>
      </c>
      <c r="O425" s="12" t="b">
        <f>IF(ISNUMBER(SEARCH(AC$1,$D425)),MAX(O$1:O424)+1)</f>
        <v>0</v>
      </c>
      <c r="P425" s="12" t="b">
        <f>IF(ISNUMBER(SEARCH(AD$1,$D425)),MAX(P$1:P424)+1)</f>
        <v>0</v>
      </c>
      <c r="Q425" s="12">
        <f>'AB Touchpoint System Workbook'!K436</f>
        <v>0</v>
      </c>
      <c r="R425" s="13">
        <f t="shared" si="13"/>
        <v>424</v>
      </c>
      <c r="S425" s="21" t="str">
        <f>IFERROR(VLOOKUP($R425,E:$Q,13,0),"")</f>
        <v/>
      </c>
      <c r="T425" s="21" t="str">
        <f>IFERROR(VLOOKUP($R425,F:$Q,12,0),"")</f>
        <v/>
      </c>
      <c r="U425" s="21" t="str">
        <f>IFERROR(VLOOKUP($R425,G:$Q,11,0),"")</f>
        <v/>
      </c>
      <c r="V425" s="21" t="str">
        <f>IFERROR(VLOOKUP($R425,H:$Q,10,0),"")</f>
        <v/>
      </c>
      <c r="W425" s="21" t="str">
        <f>IFERROR(VLOOKUP($R425,I:$Q,9,0),"")</f>
        <v/>
      </c>
      <c r="X425" s="21" t="str">
        <f>IFERROR(VLOOKUP($R425,J:$Q,8,0),"")</f>
        <v/>
      </c>
      <c r="Y425" s="21" t="str">
        <f>IFERROR(VLOOKUP($R425,K:$Q,7,0),"")</f>
        <v/>
      </c>
      <c r="Z425" s="21" t="str">
        <f>IFERROR(VLOOKUP($R425,L:$Q,6,0),"")</f>
        <v/>
      </c>
      <c r="AA425" s="21" t="str">
        <f>IFERROR(VLOOKUP($R425,M:$Q,5,0),"")</f>
        <v/>
      </c>
      <c r="AB425" s="21" t="str">
        <f>IFERROR(VLOOKUP($R425,N:$Q,4,0),"")</f>
        <v/>
      </c>
      <c r="AC425" s="21" t="str">
        <f>IFERROR(VLOOKUP($R425,O:$Q,3,0),"")</f>
        <v/>
      </c>
      <c r="AD425" s="21" t="str">
        <f>IFERROR(VLOOKUP($R425,P:$Q,2,0),"")</f>
        <v/>
      </c>
    </row>
    <row r="426" spans="1:30" x14ac:dyDescent="0.15">
      <c r="A426" s="9">
        <f>'AB Touchpoint System Workbook'!Z437</f>
        <v>0</v>
      </c>
      <c r="B426" s="21">
        <f t="shared" si="14"/>
        <v>1</v>
      </c>
      <c r="C426" s="12" t="str">
        <f>IF('AB Touchpoint System Workbook'!J437="A",VLOOKUP($B426,Reference!$A$93:B$104,2,0),IF('AB Touchpoint System Workbook'!J437="b",VLOOKUP($B426,Reference!$A$93:C$104,3,0),""))</f>
        <v/>
      </c>
      <c r="D426" s="12" t="str">
        <f>IF('AB Touchpoint System Workbook'!J437="A",Q426&amp;C426,IF('AB Touchpoint System Workbook'!J437="b",Q426&amp;C426,""))</f>
        <v/>
      </c>
      <c r="E426" s="12" t="b">
        <f>IF(ISNUMBER(SEARCH(S$1,$D426)),MAX(E$1:E425)+1)</f>
        <v>0</v>
      </c>
      <c r="F426" s="12" t="b">
        <f>IF(ISNUMBER(SEARCH(T$1,$D426)),MAX(F$1:F425)+1)</f>
        <v>0</v>
      </c>
      <c r="G426" s="12" t="b">
        <f>IF(ISNUMBER(SEARCH(U$1,$D426)),MAX(G$1:G425)+1)</f>
        <v>0</v>
      </c>
      <c r="H426" s="12" t="b">
        <f>IF(ISNUMBER(SEARCH(V$1,$D426)),MAX(H$1:H425)+1)</f>
        <v>0</v>
      </c>
      <c r="I426" s="12" t="b">
        <f>IF(ISNUMBER(SEARCH(W$1,$D426)),MAX(I$1:I425)+1)</f>
        <v>0</v>
      </c>
      <c r="J426" s="12" t="b">
        <f>IF(ISNUMBER(SEARCH(X$1,$D426)),MAX(J$1:J425)+1)</f>
        <v>0</v>
      </c>
      <c r="K426" s="12" t="b">
        <f>IF(ISNUMBER(SEARCH(Y$1,$D426)),MAX(K$1:K425)+1)</f>
        <v>0</v>
      </c>
      <c r="L426" s="12" t="b">
        <f>IF(ISNUMBER(SEARCH(Z$1,$D426)),MAX(L$1:L425)+1)</f>
        <v>0</v>
      </c>
      <c r="M426" s="12" t="b">
        <f>IF(ISNUMBER(SEARCH(AA$1,$D426)),MAX(M$1:M425)+1)</f>
        <v>0</v>
      </c>
      <c r="N426" s="12" t="b">
        <f>IF(ISNUMBER(SEARCH(AB$1,$D426)),MAX(N$1:N425)+1)</f>
        <v>0</v>
      </c>
      <c r="O426" s="12" t="b">
        <f>IF(ISNUMBER(SEARCH(AC$1,$D426)),MAX(O$1:O425)+1)</f>
        <v>0</v>
      </c>
      <c r="P426" s="12" t="b">
        <f>IF(ISNUMBER(SEARCH(AD$1,$D426)),MAX(P$1:P425)+1)</f>
        <v>0</v>
      </c>
      <c r="Q426" s="12">
        <f>'AB Touchpoint System Workbook'!K437</f>
        <v>0</v>
      </c>
      <c r="R426" s="13">
        <f t="shared" si="13"/>
        <v>425</v>
      </c>
      <c r="S426" s="21" t="str">
        <f>IFERROR(VLOOKUP($R426,E:$Q,13,0),"")</f>
        <v/>
      </c>
      <c r="T426" s="21" t="str">
        <f>IFERROR(VLOOKUP($R426,F:$Q,12,0),"")</f>
        <v/>
      </c>
      <c r="U426" s="21" t="str">
        <f>IFERROR(VLOOKUP($R426,G:$Q,11,0),"")</f>
        <v/>
      </c>
      <c r="V426" s="21" t="str">
        <f>IFERROR(VLOOKUP($R426,H:$Q,10,0),"")</f>
        <v/>
      </c>
      <c r="W426" s="21" t="str">
        <f>IFERROR(VLOOKUP($R426,I:$Q,9,0),"")</f>
        <v/>
      </c>
      <c r="X426" s="21" t="str">
        <f>IFERROR(VLOOKUP($R426,J:$Q,8,0),"")</f>
        <v/>
      </c>
      <c r="Y426" s="21" t="str">
        <f>IFERROR(VLOOKUP($R426,K:$Q,7,0),"")</f>
        <v/>
      </c>
      <c r="Z426" s="21" t="str">
        <f>IFERROR(VLOOKUP($R426,L:$Q,6,0),"")</f>
        <v/>
      </c>
      <c r="AA426" s="21" t="str">
        <f>IFERROR(VLOOKUP($R426,M:$Q,5,0),"")</f>
        <v/>
      </c>
      <c r="AB426" s="21" t="str">
        <f>IFERROR(VLOOKUP($R426,N:$Q,4,0),"")</f>
        <v/>
      </c>
      <c r="AC426" s="21" t="str">
        <f>IFERROR(VLOOKUP($R426,O:$Q,3,0),"")</f>
        <v/>
      </c>
      <c r="AD426" s="21" t="str">
        <f>IFERROR(VLOOKUP($R426,P:$Q,2,0),"")</f>
        <v/>
      </c>
    </row>
    <row r="427" spans="1:30" x14ac:dyDescent="0.15">
      <c r="A427" s="9">
        <f>'AB Touchpoint System Workbook'!Z438</f>
        <v>0</v>
      </c>
      <c r="B427" s="21">
        <f t="shared" si="14"/>
        <v>1</v>
      </c>
      <c r="C427" s="12" t="str">
        <f>IF('AB Touchpoint System Workbook'!J438="A",VLOOKUP($B427,Reference!$A$93:B$104,2,0),IF('AB Touchpoint System Workbook'!J438="b",VLOOKUP($B427,Reference!$A$93:C$104,3,0),""))</f>
        <v/>
      </c>
      <c r="D427" s="12" t="str">
        <f>IF('AB Touchpoint System Workbook'!J438="A",Q427&amp;C427,IF('AB Touchpoint System Workbook'!J438="b",Q427&amp;C427,""))</f>
        <v/>
      </c>
      <c r="E427" s="12" t="b">
        <f>IF(ISNUMBER(SEARCH(S$1,$D427)),MAX(E$1:E426)+1)</f>
        <v>0</v>
      </c>
      <c r="F427" s="12" t="b">
        <f>IF(ISNUMBER(SEARCH(T$1,$D427)),MAX(F$1:F426)+1)</f>
        <v>0</v>
      </c>
      <c r="G427" s="12" t="b">
        <f>IF(ISNUMBER(SEARCH(U$1,$D427)),MAX(G$1:G426)+1)</f>
        <v>0</v>
      </c>
      <c r="H427" s="12" t="b">
        <f>IF(ISNUMBER(SEARCH(V$1,$D427)),MAX(H$1:H426)+1)</f>
        <v>0</v>
      </c>
      <c r="I427" s="12" t="b">
        <f>IF(ISNUMBER(SEARCH(W$1,$D427)),MAX(I$1:I426)+1)</f>
        <v>0</v>
      </c>
      <c r="J427" s="12" t="b">
        <f>IF(ISNUMBER(SEARCH(X$1,$D427)),MAX(J$1:J426)+1)</f>
        <v>0</v>
      </c>
      <c r="K427" s="12" t="b">
        <f>IF(ISNUMBER(SEARCH(Y$1,$D427)),MAX(K$1:K426)+1)</f>
        <v>0</v>
      </c>
      <c r="L427" s="12" t="b">
        <f>IF(ISNUMBER(SEARCH(Z$1,$D427)),MAX(L$1:L426)+1)</f>
        <v>0</v>
      </c>
      <c r="M427" s="12" t="b">
        <f>IF(ISNUMBER(SEARCH(AA$1,$D427)),MAX(M$1:M426)+1)</f>
        <v>0</v>
      </c>
      <c r="N427" s="12" t="b">
        <f>IF(ISNUMBER(SEARCH(AB$1,$D427)),MAX(N$1:N426)+1)</f>
        <v>0</v>
      </c>
      <c r="O427" s="12" t="b">
        <f>IF(ISNUMBER(SEARCH(AC$1,$D427)),MAX(O$1:O426)+1)</f>
        <v>0</v>
      </c>
      <c r="P427" s="12" t="b">
        <f>IF(ISNUMBER(SEARCH(AD$1,$D427)),MAX(P$1:P426)+1)</f>
        <v>0</v>
      </c>
      <c r="Q427" s="12">
        <f>'AB Touchpoint System Workbook'!K438</f>
        <v>0</v>
      </c>
      <c r="R427" s="13">
        <f t="shared" si="13"/>
        <v>426</v>
      </c>
      <c r="S427" s="21" t="str">
        <f>IFERROR(VLOOKUP($R427,E:$Q,13,0),"")</f>
        <v/>
      </c>
      <c r="T427" s="21" t="str">
        <f>IFERROR(VLOOKUP($R427,F:$Q,12,0),"")</f>
        <v/>
      </c>
      <c r="U427" s="21" t="str">
        <f>IFERROR(VLOOKUP($R427,G:$Q,11,0),"")</f>
        <v/>
      </c>
      <c r="V427" s="21" t="str">
        <f>IFERROR(VLOOKUP($R427,H:$Q,10,0),"")</f>
        <v/>
      </c>
      <c r="W427" s="21" t="str">
        <f>IFERROR(VLOOKUP($R427,I:$Q,9,0),"")</f>
        <v/>
      </c>
      <c r="X427" s="21" t="str">
        <f>IFERROR(VLOOKUP($R427,J:$Q,8,0),"")</f>
        <v/>
      </c>
      <c r="Y427" s="21" t="str">
        <f>IFERROR(VLOOKUP($R427,K:$Q,7,0),"")</f>
        <v/>
      </c>
      <c r="Z427" s="21" t="str">
        <f>IFERROR(VLOOKUP($R427,L:$Q,6,0),"")</f>
        <v/>
      </c>
      <c r="AA427" s="21" t="str">
        <f>IFERROR(VLOOKUP($R427,M:$Q,5,0),"")</f>
        <v/>
      </c>
      <c r="AB427" s="21" t="str">
        <f>IFERROR(VLOOKUP($R427,N:$Q,4,0),"")</f>
        <v/>
      </c>
      <c r="AC427" s="21" t="str">
        <f>IFERROR(VLOOKUP($R427,O:$Q,3,0),"")</f>
        <v/>
      </c>
      <c r="AD427" s="21" t="str">
        <f>IFERROR(VLOOKUP($R427,P:$Q,2,0),"")</f>
        <v/>
      </c>
    </row>
    <row r="428" spans="1:30" x14ac:dyDescent="0.15">
      <c r="A428" s="9">
        <f>'AB Touchpoint System Workbook'!Z439</f>
        <v>0</v>
      </c>
      <c r="B428" s="21">
        <f t="shared" si="14"/>
        <v>1</v>
      </c>
      <c r="C428" s="12" t="str">
        <f>IF('AB Touchpoint System Workbook'!J439="A",VLOOKUP($B428,Reference!$A$93:B$104,2,0),IF('AB Touchpoint System Workbook'!J439="b",VLOOKUP($B428,Reference!$A$93:C$104,3,0),""))</f>
        <v/>
      </c>
      <c r="D428" s="12" t="str">
        <f>IF('AB Touchpoint System Workbook'!J439="A",Q428&amp;C428,IF('AB Touchpoint System Workbook'!J439="b",Q428&amp;C428,""))</f>
        <v/>
      </c>
      <c r="E428" s="12" t="b">
        <f>IF(ISNUMBER(SEARCH(S$1,$D428)),MAX(E$1:E427)+1)</f>
        <v>0</v>
      </c>
      <c r="F428" s="12" t="b">
        <f>IF(ISNUMBER(SEARCH(T$1,$D428)),MAX(F$1:F427)+1)</f>
        <v>0</v>
      </c>
      <c r="G428" s="12" t="b">
        <f>IF(ISNUMBER(SEARCH(U$1,$D428)),MAX(G$1:G427)+1)</f>
        <v>0</v>
      </c>
      <c r="H428" s="12" t="b">
        <f>IF(ISNUMBER(SEARCH(V$1,$D428)),MAX(H$1:H427)+1)</f>
        <v>0</v>
      </c>
      <c r="I428" s="12" t="b">
        <f>IF(ISNUMBER(SEARCH(W$1,$D428)),MAX(I$1:I427)+1)</f>
        <v>0</v>
      </c>
      <c r="J428" s="12" t="b">
        <f>IF(ISNUMBER(SEARCH(X$1,$D428)),MAX(J$1:J427)+1)</f>
        <v>0</v>
      </c>
      <c r="K428" s="12" t="b">
        <f>IF(ISNUMBER(SEARCH(Y$1,$D428)),MAX(K$1:K427)+1)</f>
        <v>0</v>
      </c>
      <c r="L428" s="12" t="b">
        <f>IF(ISNUMBER(SEARCH(Z$1,$D428)),MAX(L$1:L427)+1)</f>
        <v>0</v>
      </c>
      <c r="M428" s="12" t="b">
        <f>IF(ISNUMBER(SEARCH(AA$1,$D428)),MAX(M$1:M427)+1)</f>
        <v>0</v>
      </c>
      <c r="N428" s="12" t="b">
        <f>IF(ISNUMBER(SEARCH(AB$1,$D428)),MAX(N$1:N427)+1)</f>
        <v>0</v>
      </c>
      <c r="O428" s="12" t="b">
        <f>IF(ISNUMBER(SEARCH(AC$1,$D428)),MAX(O$1:O427)+1)</f>
        <v>0</v>
      </c>
      <c r="P428" s="12" t="b">
        <f>IF(ISNUMBER(SEARCH(AD$1,$D428)),MAX(P$1:P427)+1)</f>
        <v>0</v>
      </c>
      <c r="Q428" s="12">
        <f>'AB Touchpoint System Workbook'!K439</f>
        <v>0</v>
      </c>
      <c r="R428" s="13">
        <f t="shared" si="13"/>
        <v>427</v>
      </c>
      <c r="S428" s="21" t="str">
        <f>IFERROR(VLOOKUP($R428,E:$Q,13,0),"")</f>
        <v/>
      </c>
      <c r="T428" s="21" t="str">
        <f>IFERROR(VLOOKUP($R428,F:$Q,12,0),"")</f>
        <v/>
      </c>
      <c r="U428" s="21" t="str">
        <f>IFERROR(VLOOKUP($R428,G:$Q,11,0),"")</f>
        <v/>
      </c>
      <c r="V428" s="21" t="str">
        <f>IFERROR(VLOOKUP($R428,H:$Q,10,0),"")</f>
        <v/>
      </c>
      <c r="W428" s="21" t="str">
        <f>IFERROR(VLOOKUP($R428,I:$Q,9,0),"")</f>
        <v/>
      </c>
      <c r="X428" s="21" t="str">
        <f>IFERROR(VLOOKUP($R428,J:$Q,8,0),"")</f>
        <v/>
      </c>
      <c r="Y428" s="21" t="str">
        <f>IFERROR(VLOOKUP($R428,K:$Q,7,0),"")</f>
        <v/>
      </c>
      <c r="Z428" s="21" t="str">
        <f>IFERROR(VLOOKUP($R428,L:$Q,6,0),"")</f>
        <v/>
      </c>
      <c r="AA428" s="21" t="str">
        <f>IFERROR(VLOOKUP($R428,M:$Q,5,0),"")</f>
        <v/>
      </c>
      <c r="AB428" s="21" t="str">
        <f>IFERROR(VLOOKUP($R428,N:$Q,4,0),"")</f>
        <v/>
      </c>
      <c r="AC428" s="21" t="str">
        <f>IFERROR(VLOOKUP($R428,O:$Q,3,0),"")</f>
        <v/>
      </c>
      <c r="AD428" s="21" t="str">
        <f>IFERROR(VLOOKUP($R428,P:$Q,2,0),"")</f>
        <v/>
      </c>
    </row>
    <row r="429" spans="1:30" x14ac:dyDescent="0.15">
      <c r="A429" s="9">
        <f>'AB Touchpoint System Workbook'!Z440</f>
        <v>0</v>
      </c>
      <c r="B429" s="21">
        <f t="shared" si="14"/>
        <v>1</v>
      </c>
      <c r="C429" s="12" t="str">
        <f>IF('AB Touchpoint System Workbook'!J440="A",VLOOKUP($B429,Reference!$A$93:B$104,2,0),IF('AB Touchpoint System Workbook'!J440="b",VLOOKUP($B429,Reference!$A$93:C$104,3,0),""))</f>
        <v/>
      </c>
      <c r="D429" s="12" t="str">
        <f>IF('AB Touchpoint System Workbook'!J440="A",Q429&amp;C429,IF('AB Touchpoint System Workbook'!J440="b",Q429&amp;C429,""))</f>
        <v/>
      </c>
      <c r="E429" s="12" t="b">
        <f>IF(ISNUMBER(SEARCH(S$1,$D429)),MAX(E$1:E428)+1)</f>
        <v>0</v>
      </c>
      <c r="F429" s="12" t="b">
        <f>IF(ISNUMBER(SEARCH(T$1,$D429)),MAX(F$1:F428)+1)</f>
        <v>0</v>
      </c>
      <c r="G429" s="12" t="b">
        <f>IF(ISNUMBER(SEARCH(U$1,$D429)),MAX(G$1:G428)+1)</f>
        <v>0</v>
      </c>
      <c r="H429" s="12" t="b">
        <f>IF(ISNUMBER(SEARCH(V$1,$D429)),MAX(H$1:H428)+1)</f>
        <v>0</v>
      </c>
      <c r="I429" s="12" t="b">
        <f>IF(ISNUMBER(SEARCH(W$1,$D429)),MAX(I$1:I428)+1)</f>
        <v>0</v>
      </c>
      <c r="J429" s="12" t="b">
        <f>IF(ISNUMBER(SEARCH(X$1,$D429)),MAX(J$1:J428)+1)</f>
        <v>0</v>
      </c>
      <c r="K429" s="12" t="b">
        <f>IF(ISNUMBER(SEARCH(Y$1,$D429)),MAX(K$1:K428)+1)</f>
        <v>0</v>
      </c>
      <c r="L429" s="12" t="b">
        <f>IF(ISNUMBER(SEARCH(Z$1,$D429)),MAX(L$1:L428)+1)</f>
        <v>0</v>
      </c>
      <c r="M429" s="12" t="b">
        <f>IF(ISNUMBER(SEARCH(AA$1,$D429)),MAX(M$1:M428)+1)</f>
        <v>0</v>
      </c>
      <c r="N429" s="12" t="b">
        <f>IF(ISNUMBER(SEARCH(AB$1,$D429)),MAX(N$1:N428)+1)</f>
        <v>0</v>
      </c>
      <c r="O429" s="12" t="b">
        <f>IF(ISNUMBER(SEARCH(AC$1,$D429)),MAX(O$1:O428)+1)</f>
        <v>0</v>
      </c>
      <c r="P429" s="12" t="b">
        <f>IF(ISNUMBER(SEARCH(AD$1,$D429)),MAX(P$1:P428)+1)</f>
        <v>0</v>
      </c>
      <c r="Q429" s="12">
        <f>'AB Touchpoint System Workbook'!K440</f>
        <v>0</v>
      </c>
      <c r="R429" s="13">
        <f t="shared" si="13"/>
        <v>428</v>
      </c>
      <c r="S429" s="21" t="str">
        <f>IFERROR(VLOOKUP($R429,E:$Q,13,0),"")</f>
        <v/>
      </c>
      <c r="T429" s="21" t="str">
        <f>IFERROR(VLOOKUP($R429,F:$Q,12,0),"")</f>
        <v/>
      </c>
      <c r="U429" s="21" t="str">
        <f>IFERROR(VLOOKUP($R429,G:$Q,11,0),"")</f>
        <v/>
      </c>
      <c r="V429" s="21" t="str">
        <f>IFERROR(VLOOKUP($R429,H:$Q,10,0),"")</f>
        <v/>
      </c>
      <c r="W429" s="21" t="str">
        <f>IFERROR(VLOOKUP($R429,I:$Q,9,0),"")</f>
        <v/>
      </c>
      <c r="X429" s="21" t="str">
        <f>IFERROR(VLOOKUP($R429,J:$Q,8,0),"")</f>
        <v/>
      </c>
      <c r="Y429" s="21" t="str">
        <f>IFERROR(VLOOKUP($R429,K:$Q,7,0),"")</f>
        <v/>
      </c>
      <c r="Z429" s="21" t="str">
        <f>IFERROR(VLOOKUP($R429,L:$Q,6,0),"")</f>
        <v/>
      </c>
      <c r="AA429" s="21" t="str">
        <f>IFERROR(VLOOKUP($R429,M:$Q,5,0),"")</f>
        <v/>
      </c>
      <c r="AB429" s="21" t="str">
        <f>IFERROR(VLOOKUP($R429,N:$Q,4,0),"")</f>
        <v/>
      </c>
      <c r="AC429" s="21" t="str">
        <f>IFERROR(VLOOKUP($R429,O:$Q,3,0),"")</f>
        <v/>
      </c>
      <c r="AD429" s="21" t="str">
        <f>IFERROR(VLOOKUP($R429,P:$Q,2,0),"")</f>
        <v/>
      </c>
    </row>
    <row r="430" spans="1:30" x14ac:dyDescent="0.15">
      <c r="A430" s="9">
        <f>'AB Touchpoint System Workbook'!Z441</f>
        <v>0</v>
      </c>
      <c r="B430" s="21">
        <f t="shared" si="14"/>
        <v>1</v>
      </c>
      <c r="C430" s="12" t="str">
        <f>IF('AB Touchpoint System Workbook'!J441="A",VLOOKUP($B430,Reference!$A$93:B$104,2,0),IF('AB Touchpoint System Workbook'!J441="b",VLOOKUP($B430,Reference!$A$93:C$104,3,0),""))</f>
        <v/>
      </c>
      <c r="D430" s="12" t="str">
        <f>IF('AB Touchpoint System Workbook'!J441="A",Q430&amp;C430,IF('AB Touchpoint System Workbook'!J441="b",Q430&amp;C430,""))</f>
        <v/>
      </c>
      <c r="E430" s="12" t="b">
        <f>IF(ISNUMBER(SEARCH(S$1,$D430)),MAX(E$1:E429)+1)</f>
        <v>0</v>
      </c>
      <c r="F430" s="12" t="b">
        <f>IF(ISNUMBER(SEARCH(T$1,$D430)),MAX(F$1:F429)+1)</f>
        <v>0</v>
      </c>
      <c r="G430" s="12" t="b">
        <f>IF(ISNUMBER(SEARCH(U$1,$D430)),MAX(G$1:G429)+1)</f>
        <v>0</v>
      </c>
      <c r="H430" s="12" t="b">
        <f>IF(ISNUMBER(SEARCH(V$1,$D430)),MAX(H$1:H429)+1)</f>
        <v>0</v>
      </c>
      <c r="I430" s="12" t="b">
        <f>IF(ISNUMBER(SEARCH(W$1,$D430)),MAX(I$1:I429)+1)</f>
        <v>0</v>
      </c>
      <c r="J430" s="12" t="b">
        <f>IF(ISNUMBER(SEARCH(X$1,$D430)),MAX(J$1:J429)+1)</f>
        <v>0</v>
      </c>
      <c r="K430" s="12" t="b">
        <f>IF(ISNUMBER(SEARCH(Y$1,$D430)),MAX(K$1:K429)+1)</f>
        <v>0</v>
      </c>
      <c r="L430" s="12" t="b">
        <f>IF(ISNUMBER(SEARCH(Z$1,$D430)),MAX(L$1:L429)+1)</f>
        <v>0</v>
      </c>
      <c r="M430" s="12" t="b">
        <f>IF(ISNUMBER(SEARCH(AA$1,$D430)),MAX(M$1:M429)+1)</f>
        <v>0</v>
      </c>
      <c r="N430" s="12" t="b">
        <f>IF(ISNUMBER(SEARCH(AB$1,$D430)),MAX(N$1:N429)+1)</f>
        <v>0</v>
      </c>
      <c r="O430" s="12" t="b">
        <f>IF(ISNUMBER(SEARCH(AC$1,$D430)),MAX(O$1:O429)+1)</f>
        <v>0</v>
      </c>
      <c r="P430" s="12" t="b">
        <f>IF(ISNUMBER(SEARCH(AD$1,$D430)),MAX(P$1:P429)+1)</f>
        <v>0</v>
      </c>
      <c r="Q430" s="12">
        <f>'AB Touchpoint System Workbook'!K441</f>
        <v>0</v>
      </c>
      <c r="R430" s="13">
        <f t="shared" si="13"/>
        <v>429</v>
      </c>
      <c r="S430" s="21" t="str">
        <f>IFERROR(VLOOKUP($R430,E:$Q,13,0),"")</f>
        <v/>
      </c>
      <c r="T430" s="21" t="str">
        <f>IFERROR(VLOOKUP($R430,F:$Q,12,0),"")</f>
        <v/>
      </c>
      <c r="U430" s="21" t="str">
        <f>IFERROR(VLOOKUP($R430,G:$Q,11,0),"")</f>
        <v/>
      </c>
      <c r="V430" s="21" t="str">
        <f>IFERROR(VLOOKUP($R430,H:$Q,10,0),"")</f>
        <v/>
      </c>
      <c r="W430" s="21" t="str">
        <f>IFERROR(VLOOKUP($R430,I:$Q,9,0),"")</f>
        <v/>
      </c>
      <c r="X430" s="21" t="str">
        <f>IFERROR(VLOOKUP($R430,J:$Q,8,0),"")</f>
        <v/>
      </c>
      <c r="Y430" s="21" t="str">
        <f>IFERROR(VLOOKUP($R430,K:$Q,7,0),"")</f>
        <v/>
      </c>
      <c r="Z430" s="21" t="str">
        <f>IFERROR(VLOOKUP($R430,L:$Q,6,0),"")</f>
        <v/>
      </c>
      <c r="AA430" s="21" t="str">
        <f>IFERROR(VLOOKUP($R430,M:$Q,5,0),"")</f>
        <v/>
      </c>
      <c r="AB430" s="21" t="str">
        <f>IFERROR(VLOOKUP($R430,N:$Q,4,0),"")</f>
        <v/>
      </c>
      <c r="AC430" s="21" t="str">
        <f>IFERROR(VLOOKUP($R430,O:$Q,3,0),"")</f>
        <v/>
      </c>
      <c r="AD430" s="21" t="str">
        <f>IFERROR(VLOOKUP($R430,P:$Q,2,0),"")</f>
        <v/>
      </c>
    </row>
    <row r="431" spans="1:30" x14ac:dyDescent="0.15">
      <c r="A431" s="9">
        <f>'AB Touchpoint System Workbook'!Z442</f>
        <v>0</v>
      </c>
      <c r="B431" s="21">
        <f t="shared" si="14"/>
        <v>1</v>
      </c>
      <c r="C431" s="12" t="str">
        <f>IF('AB Touchpoint System Workbook'!J442="A",VLOOKUP($B431,Reference!$A$93:B$104,2,0),IF('AB Touchpoint System Workbook'!J442="b",VLOOKUP($B431,Reference!$A$93:C$104,3,0),""))</f>
        <v/>
      </c>
      <c r="D431" s="12" t="str">
        <f>IF('AB Touchpoint System Workbook'!J442="A",Q431&amp;C431,IF('AB Touchpoint System Workbook'!J442="b",Q431&amp;C431,""))</f>
        <v/>
      </c>
      <c r="E431" s="12" t="b">
        <f>IF(ISNUMBER(SEARCH(S$1,$D431)),MAX(E$1:E430)+1)</f>
        <v>0</v>
      </c>
      <c r="F431" s="12" t="b">
        <f>IF(ISNUMBER(SEARCH(T$1,$D431)),MAX(F$1:F430)+1)</f>
        <v>0</v>
      </c>
      <c r="G431" s="12" t="b">
        <f>IF(ISNUMBER(SEARCH(U$1,$D431)),MAX(G$1:G430)+1)</f>
        <v>0</v>
      </c>
      <c r="H431" s="12" t="b">
        <f>IF(ISNUMBER(SEARCH(V$1,$D431)),MAX(H$1:H430)+1)</f>
        <v>0</v>
      </c>
      <c r="I431" s="12" t="b">
        <f>IF(ISNUMBER(SEARCH(W$1,$D431)),MAX(I$1:I430)+1)</f>
        <v>0</v>
      </c>
      <c r="J431" s="12" t="b">
        <f>IF(ISNUMBER(SEARCH(X$1,$D431)),MAX(J$1:J430)+1)</f>
        <v>0</v>
      </c>
      <c r="K431" s="12" t="b">
        <f>IF(ISNUMBER(SEARCH(Y$1,$D431)),MAX(K$1:K430)+1)</f>
        <v>0</v>
      </c>
      <c r="L431" s="12" t="b">
        <f>IF(ISNUMBER(SEARCH(Z$1,$D431)),MAX(L$1:L430)+1)</f>
        <v>0</v>
      </c>
      <c r="M431" s="12" t="b">
        <f>IF(ISNUMBER(SEARCH(AA$1,$D431)),MAX(M$1:M430)+1)</f>
        <v>0</v>
      </c>
      <c r="N431" s="12" t="b">
        <f>IF(ISNUMBER(SEARCH(AB$1,$D431)),MAX(N$1:N430)+1)</f>
        <v>0</v>
      </c>
      <c r="O431" s="12" t="b">
        <f>IF(ISNUMBER(SEARCH(AC$1,$D431)),MAX(O$1:O430)+1)</f>
        <v>0</v>
      </c>
      <c r="P431" s="12" t="b">
        <f>IF(ISNUMBER(SEARCH(AD$1,$D431)),MAX(P$1:P430)+1)</f>
        <v>0</v>
      </c>
      <c r="Q431" s="12">
        <f>'AB Touchpoint System Workbook'!K442</f>
        <v>0</v>
      </c>
      <c r="R431" s="13">
        <f t="shared" si="13"/>
        <v>430</v>
      </c>
      <c r="S431" s="21" t="str">
        <f>IFERROR(VLOOKUP($R431,E:$Q,13,0),"")</f>
        <v/>
      </c>
      <c r="T431" s="21" t="str">
        <f>IFERROR(VLOOKUP($R431,F:$Q,12,0),"")</f>
        <v/>
      </c>
      <c r="U431" s="21" t="str">
        <f>IFERROR(VLOOKUP($R431,G:$Q,11,0),"")</f>
        <v/>
      </c>
      <c r="V431" s="21" t="str">
        <f>IFERROR(VLOOKUP($R431,H:$Q,10,0),"")</f>
        <v/>
      </c>
      <c r="W431" s="21" t="str">
        <f>IFERROR(VLOOKUP($R431,I:$Q,9,0),"")</f>
        <v/>
      </c>
      <c r="X431" s="21" t="str">
        <f>IFERROR(VLOOKUP($R431,J:$Q,8,0),"")</f>
        <v/>
      </c>
      <c r="Y431" s="21" t="str">
        <f>IFERROR(VLOOKUP($R431,K:$Q,7,0),"")</f>
        <v/>
      </c>
      <c r="Z431" s="21" t="str">
        <f>IFERROR(VLOOKUP($R431,L:$Q,6,0),"")</f>
        <v/>
      </c>
      <c r="AA431" s="21" t="str">
        <f>IFERROR(VLOOKUP($R431,M:$Q,5,0),"")</f>
        <v/>
      </c>
      <c r="AB431" s="21" t="str">
        <f>IFERROR(VLOOKUP($R431,N:$Q,4,0),"")</f>
        <v/>
      </c>
      <c r="AC431" s="21" t="str">
        <f>IFERROR(VLOOKUP($R431,O:$Q,3,0),"")</f>
        <v/>
      </c>
      <c r="AD431" s="21" t="str">
        <f>IFERROR(VLOOKUP($R431,P:$Q,2,0),"")</f>
        <v/>
      </c>
    </row>
    <row r="432" spans="1:30" x14ac:dyDescent="0.15">
      <c r="A432" s="9">
        <f>'AB Touchpoint System Workbook'!Z443</f>
        <v>0</v>
      </c>
      <c r="B432" s="21">
        <f t="shared" si="14"/>
        <v>1</v>
      </c>
      <c r="C432" s="12" t="str">
        <f>IF('AB Touchpoint System Workbook'!J443="A",VLOOKUP($B432,Reference!$A$93:B$104,2,0),IF('AB Touchpoint System Workbook'!J443="b",VLOOKUP($B432,Reference!$A$93:C$104,3,0),""))</f>
        <v/>
      </c>
      <c r="D432" s="12" t="str">
        <f>IF('AB Touchpoint System Workbook'!J443="A",Q432&amp;C432,IF('AB Touchpoint System Workbook'!J443="b",Q432&amp;C432,""))</f>
        <v/>
      </c>
      <c r="E432" s="12" t="b">
        <f>IF(ISNUMBER(SEARCH(S$1,$D432)),MAX(E$1:E431)+1)</f>
        <v>0</v>
      </c>
      <c r="F432" s="12" t="b">
        <f>IF(ISNUMBER(SEARCH(T$1,$D432)),MAX(F$1:F431)+1)</f>
        <v>0</v>
      </c>
      <c r="G432" s="12" t="b">
        <f>IF(ISNUMBER(SEARCH(U$1,$D432)),MAX(G$1:G431)+1)</f>
        <v>0</v>
      </c>
      <c r="H432" s="12" t="b">
        <f>IF(ISNUMBER(SEARCH(V$1,$D432)),MAX(H$1:H431)+1)</f>
        <v>0</v>
      </c>
      <c r="I432" s="12" t="b">
        <f>IF(ISNUMBER(SEARCH(W$1,$D432)),MAX(I$1:I431)+1)</f>
        <v>0</v>
      </c>
      <c r="J432" s="12" t="b">
        <f>IF(ISNUMBER(SEARCH(X$1,$D432)),MAX(J$1:J431)+1)</f>
        <v>0</v>
      </c>
      <c r="K432" s="12" t="b">
        <f>IF(ISNUMBER(SEARCH(Y$1,$D432)),MAX(K$1:K431)+1)</f>
        <v>0</v>
      </c>
      <c r="L432" s="12" t="b">
        <f>IF(ISNUMBER(SEARCH(Z$1,$D432)),MAX(L$1:L431)+1)</f>
        <v>0</v>
      </c>
      <c r="M432" s="12" t="b">
        <f>IF(ISNUMBER(SEARCH(AA$1,$D432)),MAX(M$1:M431)+1)</f>
        <v>0</v>
      </c>
      <c r="N432" s="12" t="b">
        <f>IF(ISNUMBER(SEARCH(AB$1,$D432)),MAX(N$1:N431)+1)</f>
        <v>0</v>
      </c>
      <c r="O432" s="12" t="b">
        <f>IF(ISNUMBER(SEARCH(AC$1,$D432)),MAX(O$1:O431)+1)</f>
        <v>0</v>
      </c>
      <c r="P432" s="12" t="b">
        <f>IF(ISNUMBER(SEARCH(AD$1,$D432)),MAX(P$1:P431)+1)</f>
        <v>0</v>
      </c>
      <c r="Q432" s="12">
        <f>'AB Touchpoint System Workbook'!K443</f>
        <v>0</v>
      </c>
      <c r="R432" s="13">
        <f t="shared" si="13"/>
        <v>431</v>
      </c>
      <c r="S432" s="21" t="str">
        <f>IFERROR(VLOOKUP($R432,E:$Q,13,0),"")</f>
        <v/>
      </c>
      <c r="T432" s="21" t="str">
        <f>IFERROR(VLOOKUP($R432,F:$Q,12,0),"")</f>
        <v/>
      </c>
      <c r="U432" s="21" t="str">
        <f>IFERROR(VLOOKUP($R432,G:$Q,11,0),"")</f>
        <v/>
      </c>
      <c r="V432" s="21" t="str">
        <f>IFERROR(VLOOKUP($R432,H:$Q,10,0),"")</f>
        <v/>
      </c>
      <c r="W432" s="21" t="str">
        <f>IFERROR(VLOOKUP($R432,I:$Q,9,0),"")</f>
        <v/>
      </c>
      <c r="X432" s="21" t="str">
        <f>IFERROR(VLOOKUP($R432,J:$Q,8,0),"")</f>
        <v/>
      </c>
      <c r="Y432" s="21" t="str">
        <f>IFERROR(VLOOKUP($R432,K:$Q,7,0),"")</f>
        <v/>
      </c>
      <c r="Z432" s="21" t="str">
        <f>IFERROR(VLOOKUP($R432,L:$Q,6,0),"")</f>
        <v/>
      </c>
      <c r="AA432" s="21" t="str">
        <f>IFERROR(VLOOKUP($R432,M:$Q,5,0),"")</f>
        <v/>
      </c>
      <c r="AB432" s="21" t="str">
        <f>IFERROR(VLOOKUP($R432,N:$Q,4,0),"")</f>
        <v/>
      </c>
      <c r="AC432" s="21" t="str">
        <f>IFERROR(VLOOKUP($R432,O:$Q,3,0),"")</f>
        <v/>
      </c>
      <c r="AD432" s="21" t="str">
        <f>IFERROR(VLOOKUP($R432,P:$Q,2,0),"")</f>
        <v/>
      </c>
    </row>
    <row r="433" spans="1:30" x14ac:dyDescent="0.15">
      <c r="A433" s="9">
        <f>'AB Touchpoint System Workbook'!Z444</f>
        <v>0</v>
      </c>
      <c r="B433" s="21">
        <f t="shared" si="14"/>
        <v>1</v>
      </c>
      <c r="C433" s="12" t="str">
        <f>IF('AB Touchpoint System Workbook'!J444="A",VLOOKUP($B433,Reference!$A$93:B$104,2,0),IF('AB Touchpoint System Workbook'!J444="b",VLOOKUP($B433,Reference!$A$93:C$104,3,0),""))</f>
        <v/>
      </c>
      <c r="D433" s="12" t="str">
        <f>IF('AB Touchpoint System Workbook'!J444="A",Q433&amp;C433,IF('AB Touchpoint System Workbook'!J444="b",Q433&amp;C433,""))</f>
        <v/>
      </c>
      <c r="E433" s="12" t="b">
        <f>IF(ISNUMBER(SEARCH(S$1,$D433)),MAX(E$1:E432)+1)</f>
        <v>0</v>
      </c>
      <c r="F433" s="12" t="b">
        <f>IF(ISNUMBER(SEARCH(T$1,$D433)),MAX(F$1:F432)+1)</f>
        <v>0</v>
      </c>
      <c r="G433" s="12" t="b">
        <f>IF(ISNUMBER(SEARCH(U$1,$D433)),MAX(G$1:G432)+1)</f>
        <v>0</v>
      </c>
      <c r="H433" s="12" t="b">
        <f>IF(ISNUMBER(SEARCH(V$1,$D433)),MAX(H$1:H432)+1)</f>
        <v>0</v>
      </c>
      <c r="I433" s="12" t="b">
        <f>IF(ISNUMBER(SEARCH(W$1,$D433)),MAX(I$1:I432)+1)</f>
        <v>0</v>
      </c>
      <c r="J433" s="12" t="b">
        <f>IF(ISNUMBER(SEARCH(X$1,$D433)),MAX(J$1:J432)+1)</f>
        <v>0</v>
      </c>
      <c r="K433" s="12" t="b">
        <f>IF(ISNUMBER(SEARCH(Y$1,$D433)),MAX(K$1:K432)+1)</f>
        <v>0</v>
      </c>
      <c r="L433" s="12" t="b">
        <f>IF(ISNUMBER(SEARCH(Z$1,$D433)),MAX(L$1:L432)+1)</f>
        <v>0</v>
      </c>
      <c r="M433" s="12" t="b">
        <f>IF(ISNUMBER(SEARCH(AA$1,$D433)),MAX(M$1:M432)+1)</f>
        <v>0</v>
      </c>
      <c r="N433" s="12" t="b">
        <f>IF(ISNUMBER(SEARCH(AB$1,$D433)),MAX(N$1:N432)+1)</f>
        <v>0</v>
      </c>
      <c r="O433" s="12" t="b">
        <f>IF(ISNUMBER(SEARCH(AC$1,$D433)),MAX(O$1:O432)+1)</f>
        <v>0</v>
      </c>
      <c r="P433" s="12" t="b">
        <f>IF(ISNUMBER(SEARCH(AD$1,$D433)),MAX(P$1:P432)+1)</f>
        <v>0</v>
      </c>
      <c r="Q433" s="12">
        <f>'AB Touchpoint System Workbook'!K444</f>
        <v>0</v>
      </c>
      <c r="R433" s="13">
        <f t="shared" si="13"/>
        <v>432</v>
      </c>
      <c r="S433" s="21" t="str">
        <f>IFERROR(VLOOKUP($R433,E:$Q,13,0),"")</f>
        <v/>
      </c>
      <c r="T433" s="21" t="str">
        <f>IFERROR(VLOOKUP($R433,F:$Q,12,0),"")</f>
        <v/>
      </c>
      <c r="U433" s="21" t="str">
        <f>IFERROR(VLOOKUP($R433,G:$Q,11,0),"")</f>
        <v/>
      </c>
      <c r="V433" s="21" t="str">
        <f>IFERROR(VLOOKUP($R433,H:$Q,10,0),"")</f>
        <v/>
      </c>
      <c r="W433" s="21" t="str">
        <f>IFERROR(VLOOKUP($R433,I:$Q,9,0),"")</f>
        <v/>
      </c>
      <c r="X433" s="21" t="str">
        <f>IFERROR(VLOOKUP($R433,J:$Q,8,0),"")</f>
        <v/>
      </c>
      <c r="Y433" s="21" t="str">
        <f>IFERROR(VLOOKUP($R433,K:$Q,7,0),"")</f>
        <v/>
      </c>
      <c r="Z433" s="21" t="str">
        <f>IFERROR(VLOOKUP($R433,L:$Q,6,0),"")</f>
        <v/>
      </c>
      <c r="AA433" s="21" t="str">
        <f>IFERROR(VLOOKUP($R433,M:$Q,5,0),"")</f>
        <v/>
      </c>
      <c r="AB433" s="21" t="str">
        <f>IFERROR(VLOOKUP($R433,N:$Q,4,0),"")</f>
        <v/>
      </c>
      <c r="AC433" s="21" t="str">
        <f>IFERROR(VLOOKUP($R433,O:$Q,3,0),"")</f>
        <v/>
      </c>
      <c r="AD433" s="21" t="str">
        <f>IFERROR(VLOOKUP($R433,P:$Q,2,0),"")</f>
        <v/>
      </c>
    </row>
    <row r="434" spans="1:30" x14ac:dyDescent="0.15">
      <c r="A434" s="9">
        <f>'AB Touchpoint System Workbook'!Z445</f>
        <v>0</v>
      </c>
      <c r="B434" s="21">
        <f t="shared" si="14"/>
        <v>1</v>
      </c>
      <c r="C434" s="12" t="str">
        <f>IF('AB Touchpoint System Workbook'!J445="A",VLOOKUP($B434,Reference!$A$93:B$104,2,0),IF('AB Touchpoint System Workbook'!J445="b",VLOOKUP($B434,Reference!$A$93:C$104,3,0),""))</f>
        <v/>
      </c>
      <c r="D434" s="12" t="str">
        <f>IF('AB Touchpoint System Workbook'!J445="A",Q434&amp;C434,IF('AB Touchpoint System Workbook'!J445="b",Q434&amp;C434,""))</f>
        <v/>
      </c>
      <c r="E434" s="12" t="b">
        <f>IF(ISNUMBER(SEARCH(S$1,$D434)),MAX(E$1:E433)+1)</f>
        <v>0</v>
      </c>
      <c r="F434" s="12" t="b">
        <f>IF(ISNUMBER(SEARCH(T$1,$D434)),MAX(F$1:F433)+1)</f>
        <v>0</v>
      </c>
      <c r="G434" s="12" t="b">
        <f>IF(ISNUMBER(SEARCH(U$1,$D434)),MAX(G$1:G433)+1)</f>
        <v>0</v>
      </c>
      <c r="H434" s="12" t="b">
        <f>IF(ISNUMBER(SEARCH(V$1,$D434)),MAX(H$1:H433)+1)</f>
        <v>0</v>
      </c>
      <c r="I434" s="12" t="b">
        <f>IF(ISNUMBER(SEARCH(W$1,$D434)),MAX(I$1:I433)+1)</f>
        <v>0</v>
      </c>
      <c r="J434" s="12" t="b">
        <f>IF(ISNUMBER(SEARCH(X$1,$D434)),MAX(J$1:J433)+1)</f>
        <v>0</v>
      </c>
      <c r="K434" s="12" t="b">
        <f>IF(ISNUMBER(SEARCH(Y$1,$D434)),MAX(K$1:K433)+1)</f>
        <v>0</v>
      </c>
      <c r="L434" s="12" t="b">
        <f>IF(ISNUMBER(SEARCH(Z$1,$D434)),MAX(L$1:L433)+1)</f>
        <v>0</v>
      </c>
      <c r="M434" s="12" t="b">
        <f>IF(ISNUMBER(SEARCH(AA$1,$D434)),MAX(M$1:M433)+1)</f>
        <v>0</v>
      </c>
      <c r="N434" s="12" t="b">
        <f>IF(ISNUMBER(SEARCH(AB$1,$D434)),MAX(N$1:N433)+1)</f>
        <v>0</v>
      </c>
      <c r="O434" s="12" t="b">
        <f>IF(ISNUMBER(SEARCH(AC$1,$D434)),MAX(O$1:O433)+1)</f>
        <v>0</v>
      </c>
      <c r="P434" s="12" t="b">
        <f>IF(ISNUMBER(SEARCH(AD$1,$D434)),MAX(P$1:P433)+1)</f>
        <v>0</v>
      </c>
      <c r="Q434" s="12">
        <f>'AB Touchpoint System Workbook'!K445</f>
        <v>0</v>
      </c>
      <c r="R434" s="13">
        <f t="shared" si="13"/>
        <v>433</v>
      </c>
      <c r="S434" s="21" t="str">
        <f>IFERROR(VLOOKUP($R434,E:$Q,13,0),"")</f>
        <v/>
      </c>
      <c r="T434" s="21" t="str">
        <f>IFERROR(VLOOKUP($R434,F:$Q,12,0),"")</f>
        <v/>
      </c>
      <c r="U434" s="21" t="str">
        <f>IFERROR(VLOOKUP($R434,G:$Q,11,0),"")</f>
        <v/>
      </c>
      <c r="V434" s="21" t="str">
        <f>IFERROR(VLOOKUP($R434,H:$Q,10,0),"")</f>
        <v/>
      </c>
      <c r="W434" s="21" t="str">
        <f>IFERROR(VLOOKUP($R434,I:$Q,9,0),"")</f>
        <v/>
      </c>
      <c r="X434" s="21" t="str">
        <f>IFERROR(VLOOKUP($R434,J:$Q,8,0),"")</f>
        <v/>
      </c>
      <c r="Y434" s="21" t="str">
        <f>IFERROR(VLOOKUP($R434,K:$Q,7,0),"")</f>
        <v/>
      </c>
      <c r="Z434" s="21" t="str">
        <f>IFERROR(VLOOKUP($R434,L:$Q,6,0),"")</f>
        <v/>
      </c>
      <c r="AA434" s="21" t="str">
        <f>IFERROR(VLOOKUP($R434,M:$Q,5,0),"")</f>
        <v/>
      </c>
      <c r="AB434" s="21" t="str">
        <f>IFERROR(VLOOKUP($R434,N:$Q,4,0),"")</f>
        <v/>
      </c>
      <c r="AC434" s="21" t="str">
        <f>IFERROR(VLOOKUP($R434,O:$Q,3,0),"")</f>
        <v/>
      </c>
      <c r="AD434" s="21" t="str">
        <f>IFERROR(VLOOKUP($R434,P:$Q,2,0),"")</f>
        <v/>
      </c>
    </row>
    <row r="435" spans="1:30" x14ac:dyDescent="0.15">
      <c r="A435" s="9">
        <f>'AB Touchpoint System Workbook'!Z446</f>
        <v>0</v>
      </c>
      <c r="B435" s="21">
        <f t="shared" si="14"/>
        <v>1</v>
      </c>
      <c r="C435" s="12" t="str">
        <f>IF('AB Touchpoint System Workbook'!J446="A",VLOOKUP($B435,Reference!$A$93:B$104,2,0),IF('AB Touchpoint System Workbook'!J446="b",VLOOKUP($B435,Reference!$A$93:C$104,3,0),""))</f>
        <v/>
      </c>
      <c r="D435" s="12" t="str">
        <f>IF('AB Touchpoint System Workbook'!J446="A",Q435&amp;C435,IF('AB Touchpoint System Workbook'!J446="b",Q435&amp;C435,""))</f>
        <v/>
      </c>
      <c r="E435" s="12" t="b">
        <f>IF(ISNUMBER(SEARCH(S$1,$D435)),MAX(E$1:E434)+1)</f>
        <v>0</v>
      </c>
      <c r="F435" s="12" t="b">
        <f>IF(ISNUMBER(SEARCH(T$1,$D435)),MAX(F$1:F434)+1)</f>
        <v>0</v>
      </c>
      <c r="G435" s="12" t="b">
        <f>IF(ISNUMBER(SEARCH(U$1,$D435)),MAX(G$1:G434)+1)</f>
        <v>0</v>
      </c>
      <c r="H435" s="12" t="b">
        <f>IF(ISNUMBER(SEARCH(V$1,$D435)),MAX(H$1:H434)+1)</f>
        <v>0</v>
      </c>
      <c r="I435" s="12" t="b">
        <f>IF(ISNUMBER(SEARCH(W$1,$D435)),MAX(I$1:I434)+1)</f>
        <v>0</v>
      </c>
      <c r="J435" s="12" t="b">
        <f>IF(ISNUMBER(SEARCH(X$1,$D435)),MAX(J$1:J434)+1)</f>
        <v>0</v>
      </c>
      <c r="K435" s="12" t="b">
        <f>IF(ISNUMBER(SEARCH(Y$1,$D435)),MAX(K$1:K434)+1)</f>
        <v>0</v>
      </c>
      <c r="L435" s="12" t="b">
        <f>IF(ISNUMBER(SEARCH(Z$1,$D435)),MAX(L$1:L434)+1)</f>
        <v>0</v>
      </c>
      <c r="M435" s="12" t="b">
        <f>IF(ISNUMBER(SEARCH(AA$1,$D435)),MAX(M$1:M434)+1)</f>
        <v>0</v>
      </c>
      <c r="N435" s="12" t="b">
        <f>IF(ISNUMBER(SEARCH(AB$1,$D435)),MAX(N$1:N434)+1)</f>
        <v>0</v>
      </c>
      <c r="O435" s="12" t="b">
        <f>IF(ISNUMBER(SEARCH(AC$1,$D435)),MAX(O$1:O434)+1)</f>
        <v>0</v>
      </c>
      <c r="P435" s="12" t="b">
        <f>IF(ISNUMBER(SEARCH(AD$1,$D435)),MAX(P$1:P434)+1)</f>
        <v>0</v>
      </c>
      <c r="Q435" s="12">
        <f>'AB Touchpoint System Workbook'!K446</f>
        <v>0</v>
      </c>
      <c r="R435" s="13">
        <f t="shared" si="13"/>
        <v>434</v>
      </c>
      <c r="S435" s="21" t="str">
        <f>IFERROR(VLOOKUP($R435,E:$Q,13,0),"")</f>
        <v/>
      </c>
      <c r="T435" s="21" t="str">
        <f>IFERROR(VLOOKUP($R435,F:$Q,12,0),"")</f>
        <v/>
      </c>
      <c r="U435" s="21" t="str">
        <f>IFERROR(VLOOKUP($R435,G:$Q,11,0),"")</f>
        <v/>
      </c>
      <c r="V435" s="21" t="str">
        <f>IFERROR(VLOOKUP($R435,H:$Q,10,0),"")</f>
        <v/>
      </c>
      <c r="W435" s="21" t="str">
        <f>IFERROR(VLOOKUP($R435,I:$Q,9,0),"")</f>
        <v/>
      </c>
      <c r="X435" s="21" t="str">
        <f>IFERROR(VLOOKUP($R435,J:$Q,8,0),"")</f>
        <v/>
      </c>
      <c r="Y435" s="21" t="str">
        <f>IFERROR(VLOOKUP($R435,K:$Q,7,0),"")</f>
        <v/>
      </c>
      <c r="Z435" s="21" t="str">
        <f>IFERROR(VLOOKUP($R435,L:$Q,6,0),"")</f>
        <v/>
      </c>
      <c r="AA435" s="21" t="str">
        <f>IFERROR(VLOOKUP($R435,M:$Q,5,0),"")</f>
        <v/>
      </c>
      <c r="AB435" s="21" t="str">
        <f>IFERROR(VLOOKUP($R435,N:$Q,4,0),"")</f>
        <v/>
      </c>
      <c r="AC435" s="21" t="str">
        <f>IFERROR(VLOOKUP($R435,O:$Q,3,0),"")</f>
        <v/>
      </c>
      <c r="AD435" s="21" t="str">
        <f>IFERROR(VLOOKUP($R435,P:$Q,2,0),"")</f>
        <v/>
      </c>
    </row>
    <row r="436" spans="1:30" x14ac:dyDescent="0.15">
      <c r="A436" s="9">
        <f>'AB Touchpoint System Workbook'!Z447</f>
        <v>0</v>
      </c>
      <c r="B436" s="21">
        <f t="shared" si="14"/>
        <v>1</v>
      </c>
      <c r="C436" s="12" t="str">
        <f>IF('AB Touchpoint System Workbook'!J447="A",VLOOKUP($B436,Reference!$A$93:B$104,2,0),IF('AB Touchpoint System Workbook'!J447="b",VLOOKUP($B436,Reference!$A$93:C$104,3,0),""))</f>
        <v/>
      </c>
      <c r="D436" s="12" t="str">
        <f>IF('AB Touchpoint System Workbook'!J447="A",Q436&amp;C436,IF('AB Touchpoint System Workbook'!J447="b",Q436&amp;C436,""))</f>
        <v/>
      </c>
      <c r="E436" s="12" t="b">
        <f>IF(ISNUMBER(SEARCH(S$1,$D436)),MAX(E$1:E435)+1)</f>
        <v>0</v>
      </c>
      <c r="F436" s="12" t="b">
        <f>IF(ISNUMBER(SEARCH(T$1,$D436)),MAX(F$1:F435)+1)</f>
        <v>0</v>
      </c>
      <c r="G436" s="12" t="b">
        <f>IF(ISNUMBER(SEARCH(U$1,$D436)),MAX(G$1:G435)+1)</f>
        <v>0</v>
      </c>
      <c r="H436" s="12" t="b">
        <f>IF(ISNUMBER(SEARCH(V$1,$D436)),MAX(H$1:H435)+1)</f>
        <v>0</v>
      </c>
      <c r="I436" s="12" t="b">
        <f>IF(ISNUMBER(SEARCH(W$1,$D436)),MAX(I$1:I435)+1)</f>
        <v>0</v>
      </c>
      <c r="J436" s="12" t="b">
        <f>IF(ISNUMBER(SEARCH(X$1,$D436)),MAX(J$1:J435)+1)</f>
        <v>0</v>
      </c>
      <c r="K436" s="12" t="b">
        <f>IF(ISNUMBER(SEARCH(Y$1,$D436)),MAX(K$1:K435)+1)</f>
        <v>0</v>
      </c>
      <c r="L436" s="12" t="b">
        <f>IF(ISNUMBER(SEARCH(Z$1,$D436)),MAX(L$1:L435)+1)</f>
        <v>0</v>
      </c>
      <c r="M436" s="12" t="b">
        <f>IF(ISNUMBER(SEARCH(AA$1,$D436)),MAX(M$1:M435)+1)</f>
        <v>0</v>
      </c>
      <c r="N436" s="12" t="b">
        <f>IF(ISNUMBER(SEARCH(AB$1,$D436)),MAX(N$1:N435)+1)</f>
        <v>0</v>
      </c>
      <c r="O436" s="12" t="b">
        <f>IF(ISNUMBER(SEARCH(AC$1,$D436)),MAX(O$1:O435)+1)</f>
        <v>0</v>
      </c>
      <c r="P436" s="12" t="b">
        <f>IF(ISNUMBER(SEARCH(AD$1,$D436)),MAX(P$1:P435)+1)</f>
        <v>0</v>
      </c>
      <c r="Q436" s="12">
        <f>'AB Touchpoint System Workbook'!K447</f>
        <v>0</v>
      </c>
      <c r="R436" s="13">
        <f t="shared" si="13"/>
        <v>435</v>
      </c>
      <c r="S436" s="21" t="str">
        <f>IFERROR(VLOOKUP($R436,E:$Q,13,0),"")</f>
        <v/>
      </c>
      <c r="T436" s="21" t="str">
        <f>IFERROR(VLOOKUP($R436,F:$Q,12,0),"")</f>
        <v/>
      </c>
      <c r="U436" s="21" t="str">
        <f>IFERROR(VLOOKUP($R436,G:$Q,11,0),"")</f>
        <v/>
      </c>
      <c r="V436" s="21" t="str">
        <f>IFERROR(VLOOKUP($R436,H:$Q,10,0),"")</f>
        <v/>
      </c>
      <c r="W436" s="21" t="str">
        <f>IFERROR(VLOOKUP($R436,I:$Q,9,0),"")</f>
        <v/>
      </c>
      <c r="X436" s="21" t="str">
        <f>IFERROR(VLOOKUP($R436,J:$Q,8,0),"")</f>
        <v/>
      </c>
      <c r="Y436" s="21" t="str">
        <f>IFERROR(VLOOKUP($R436,K:$Q,7,0),"")</f>
        <v/>
      </c>
      <c r="Z436" s="21" t="str">
        <f>IFERROR(VLOOKUP($R436,L:$Q,6,0),"")</f>
        <v/>
      </c>
      <c r="AA436" s="21" t="str">
        <f>IFERROR(VLOOKUP($R436,M:$Q,5,0),"")</f>
        <v/>
      </c>
      <c r="AB436" s="21" t="str">
        <f>IFERROR(VLOOKUP($R436,N:$Q,4,0),"")</f>
        <v/>
      </c>
      <c r="AC436" s="21" t="str">
        <f>IFERROR(VLOOKUP($R436,O:$Q,3,0),"")</f>
        <v/>
      </c>
      <c r="AD436" s="21" t="str">
        <f>IFERROR(VLOOKUP($R436,P:$Q,2,0),"")</f>
        <v/>
      </c>
    </row>
    <row r="437" spans="1:30" x14ac:dyDescent="0.15">
      <c r="A437" s="9">
        <f>'AB Touchpoint System Workbook'!Z448</f>
        <v>0</v>
      </c>
      <c r="B437" s="21">
        <f t="shared" si="14"/>
        <v>1</v>
      </c>
      <c r="C437" s="12" t="str">
        <f>IF('AB Touchpoint System Workbook'!J448="A",VLOOKUP($B437,Reference!$A$93:B$104,2,0),IF('AB Touchpoint System Workbook'!J448="b",VLOOKUP($B437,Reference!$A$93:C$104,3,0),""))</f>
        <v/>
      </c>
      <c r="D437" s="12" t="str">
        <f>IF('AB Touchpoint System Workbook'!J448="A",Q437&amp;C437,IF('AB Touchpoint System Workbook'!J448="b",Q437&amp;C437,""))</f>
        <v/>
      </c>
      <c r="E437" s="12" t="b">
        <f>IF(ISNUMBER(SEARCH(S$1,$D437)),MAX(E$1:E436)+1)</f>
        <v>0</v>
      </c>
      <c r="F437" s="12" t="b">
        <f>IF(ISNUMBER(SEARCH(T$1,$D437)),MAX(F$1:F436)+1)</f>
        <v>0</v>
      </c>
      <c r="G437" s="12" t="b">
        <f>IF(ISNUMBER(SEARCH(U$1,$D437)),MAX(G$1:G436)+1)</f>
        <v>0</v>
      </c>
      <c r="H437" s="12" t="b">
        <f>IF(ISNUMBER(SEARCH(V$1,$D437)),MAX(H$1:H436)+1)</f>
        <v>0</v>
      </c>
      <c r="I437" s="12" t="b">
        <f>IF(ISNUMBER(SEARCH(W$1,$D437)),MAX(I$1:I436)+1)</f>
        <v>0</v>
      </c>
      <c r="J437" s="12" t="b">
        <f>IF(ISNUMBER(SEARCH(X$1,$D437)),MAX(J$1:J436)+1)</f>
        <v>0</v>
      </c>
      <c r="K437" s="12" t="b">
        <f>IF(ISNUMBER(SEARCH(Y$1,$D437)),MAX(K$1:K436)+1)</f>
        <v>0</v>
      </c>
      <c r="L437" s="12" t="b">
        <f>IF(ISNUMBER(SEARCH(Z$1,$D437)),MAX(L$1:L436)+1)</f>
        <v>0</v>
      </c>
      <c r="M437" s="12" t="b">
        <f>IF(ISNUMBER(SEARCH(AA$1,$D437)),MAX(M$1:M436)+1)</f>
        <v>0</v>
      </c>
      <c r="N437" s="12" t="b">
        <f>IF(ISNUMBER(SEARCH(AB$1,$D437)),MAX(N$1:N436)+1)</f>
        <v>0</v>
      </c>
      <c r="O437" s="12" t="b">
        <f>IF(ISNUMBER(SEARCH(AC$1,$D437)),MAX(O$1:O436)+1)</f>
        <v>0</v>
      </c>
      <c r="P437" s="12" t="b">
        <f>IF(ISNUMBER(SEARCH(AD$1,$D437)),MAX(P$1:P436)+1)</f>
        <v>0</v>
      </c>
      <c r="Q437" s="12">
        <f>'AB Touchpoint System Workbook'!K448</f>
        <v>0</v>
      </c>
      <c r="R437" s="13">
        <f t="shared" si="13"/>
        <v>436</v>
      </c>
      <c r="S437" s="21" t="str">
        <f>IFERROR(VLOOKUP($R437,E:$Q,13,0),"")</f>
        <v/>
      </c>
      <c r="T437" s="21" t="str">
        <f>IFERROR(VLOOKUP($R437,F:$Q,12,0),"")</f>
        <v/>
      </c>
      <c r="U437" s="21" t="str">
        <f>IFERROR(VLOOKUP($R437,G:$Q,11,0),"")</f>
        <v/>
      </c>
      <c r="V437" s="21" t="str">
        <f>IFERROR(VLOOKUP($R437,H:$Q,10,0),"")</f>
        <v/>
      </c>
      <c r="W437" s="21" t="str">
        <f>IFERROR(VLOOKUP($R437,I:$Q,9,0),"")</f>
        <v/>
      </c>
      <c r="X437" s="21" t="str">
        <f>IFERROR(VLOOKUP($R437,J:$Q,8,0),"")</f>
        <v/>
      </c>
      <c r="Y437" s="21" t="str">
        <f>IFERROR(VLOOKUP($R437,K:$Q,7,0),"")</f>
        <v/>
      </c>
      <c r="Z437" s="21" t="str">
        <f>IFERROR(VLOOKUP($R437,L:$Q,6,0),"")</f>
        <v/>
      </c>
      <c r="AA437" s="21" t="str">
        <f>IFERROR(VLOOKUP($R437,M:$Q,5,0),"")</f>
        <v/>
      </c>
      <c r="AB437" s="21" t="str">
        <f>IFERROR(VLOOKUP($R437,N:$Q,4,0),"")</f>
        <v/>
      </c>
      <c r="AC437" s="21" t="str">
        <f>IFERROR(VLOOKUP($R437,O:$Q,3,0),"")</f>
        <v/>
      </c>
      <c r="AD437" s="21" t="str">
        <f>IFERROR(VLOOKUP($R437,P:$Q,2,0),"")</f>
        <v/>
      </c>
    </row>
    <row r="438" spans="1:30" x14ac:dyDescent="0.15">
      <c r="A438" s="9">
        <f>'AB Touchpoint System Workbook'!Z449</f>
        <v>0</v>
      </c>
      <c r="B438" s="21">
        <f t="shared" si="14"/>
        <v>1</v>
      </c>
      <c r="C438" s="12" t="str">
        <f>IF('AB Touchpoint System Workbook'!J449="A",VLOOKUP($B438,Reference!$A$93:B$104,2,0),IF('AB Touchpoint System Workbook'!J449="b",VLOOKUP($B438,Reference!$A$93:C$104,3,0),""))</f>
        <v/>
      </c>
      <c r="D438" s="12" t="str">
        <f>IF('AB Touchpoint System Workbook'!J449="A",Q438&amp;C438,IF('AB Touchpoint System Workbook'!J449="b",Q438&amp;C438,""))</f>
        <v/>
      </c>
      <c r="E438" s="12" t="b">
        <f>IF(ISNUMBER(SEARCH(S$1,$D438)),MAX(E$1:E437)+1)</f>
        <v>0</v>
      </c>
      <c r="F438" s="12" t="b">
        <f>IF(ISNUMBER(SEARCH(T$1,$D438)),MAX(F$1:F437)+1)</f>
        <v>0</v>
      </c>
      <c r="G438" s="12" t="b">
        <f>IF(ISNUMBER(SEARCH(U$1,$D438)),MAX(G$1:G437)+1)</f>
        <v>0</v>
      </c>
      <c r="H438" s="12" t="b">
        <f>IF(ISNUMBER(SEARCH(V$1,$D438)),MAX(H$1:H437)+1)</f>
        <v>0</v>
      </c>
      <c r="I438" s="12" t="b">
        <f>IF(ISNUMBER(SEARCH(W$1,$D438)),MAX(I$1:I437)+1)</f>
        <v>0</v>
      </c>
      <c r="J438" s="12" t="b">
        <f>IF(ISNUMBER(SEARCH(X$1,$D438)),MAX(J$1:J437)+1)</f>
        <v>0</v>
      </c>
      <c r="K438" s="12" t="b">
        <f>IF(ISNUMBER(SEARCH(Y$1,$D438)),MAX(K$1:K437)+1)</f>
        <v>0</v>
      </c>
      <c r="L438" s="12" t="b">
        <f>IF(ISNUMBER(SEARCH(Z$1,$D438)),MAX(L$1:L437)+1)</f>
        <v>0</v>
      </c>
      <c r="M438" s="12" t="b">
        <f>IF(ISNUMBER(SEARCH(AA$1,$D438)),MAX(M$1:M437)+1)</f>
        <v>0</v>
      </c>
      <c r="N438" s="12" t="b">
        <f>IF(ISNUMBER(SEARCH(AB$1,$D438)),MAX(N$1:N437)+1)</f>
        <v>0</v>
      </c>
      <c r="O438" s="12" t="b">
        <f>IF(ISNUMBER(SEARCH(AC$1,$D438)),MAX(O$1:O437)+1)</f>
        <v>0</v>
      </c>
      <c r="P438" s="12" t="b">
        <f>IF(ISNUMBER(SEARCH(AD$1,$D438)),MAX(P$1:P437)+1)</f>
        <v>0</v>
      </c>
      <c r="Q438" s="12">
        <f>'AB Touchpoint System Workbook'!K449</f>
        <v>0</v>
      </c>
      <c r="R438" s="13">
        <f t="shared" si="13"/>
        <v>437</v>
      </c>
      <c r="S438" s="21" t="str">
        <f>IFERROR(VLOOKUP($R438,E:$Q,13,0),"")</f>
        <v/>
      </c>
      <c r="T438" s="21" t="str">
        <f>IFERROR(VLOOKUP($R438,F:$Q,12,0),"")</f>
        <v/>
      </c>
      <c r="U438" s="21" t="str">
        <f>IFERROR(VLOOKUP($R438,G:$Q,11,0),"")</f>
        <v/>
      </c>
      <c r="V438" s="21" t="str">
        <f>IFERROR(VLOOKUP($R438,H:$Q,10,0),"")</f>
        <v/>
      </c>
      <c r="W438" s="21" t="str">
        <f>IFERROR(VLOOKUP($R438,I:$Q,9,0),"")</f>
        <v/>
      </c>
      <c r="X438" s="21" t="str">
        <f>IFERROR(VLOOKUP($R438,J:$Q,8,0),"")</f>
        <v/>
      </c>
      <c r="Y438" s="21" t="str">
        <f>IFERROR(VLOOKUP($R438,K:$Q,7,0),"")</f>
        <v/>
      </c>
      <c r="Z438" s="21" t="str">
        <f>IFERROR(VLOOKUP($R438,L:$Q,6,0),"")</f>
        <v/>
      </c>
      <c r="AA438" s="21" t="str">
        <f>IFERROR(VLOOKUP($R438,M:$Q,5,0),"")</f>
        <v/>
      </c>
      <c r="AB438" s="21" t="str">
        <f>IFERROR(VLOOKUP($R438,N:$Q,4,0),"")</f>
        <v/>
      </c>
      <c r="AC438" s="21" t="str">
        <f>IFERROR(VLOOKUP($R438,O:$Q,3,0),"")</f>
        <v/>
      </c>
      <c r="AD438" s="21" t="str">
        <f>IFERROR(VLOOKUP($R438,P:$Q,2,0),"")</f>
        <v/>
      </c>
    </row>
    <row r="439" spans="1:30" x14ac:dyDescent="0.15">
      <c r="A439" s="9">
        <f>'AB Touchpoint System Workbook'!Z450</f>
        <v>0</v>
      </c>
      <c r="B439" s="21">
        <f t="shared" si="14"/>
        <v>1</v>
      </c>
      <c r="C439" s="12" t="str">
        <f>IF('AB Touchpoint System Workbook'!J450="A",VLOOKUP($B439,Reference!$A$93:B$104,2,0),IF('AB Touchpoint System Workbook'!J450="b",VLOOKUP($B439,Reference!$A$93:C$104,3,0),""))</f>
        <v/>
      </c>
      <c r="D439" s="12" t="str">
        <f>IF('AB Touchpoint System Workbook'!J450="A",Q439&amp;C439,IF('AB Touchpoint System Workbook'!J450="b",Q439&amp;C439,""))</f>
        <v/>
      </c>
      <c r="E439" s="12" t="b">
        <f>IF(ISNUMBER(SEARCH(S$1,$D439)),MAX(E$1:E438)+1)</f>
        <v>0</v>
      </c>
      <c r="F439" s="12" t="b">
        <f>IF(ISNUMBER(SEARCH(T$1,$D439)),MAX(F$1:F438)+1)</f>
        <v>0</v>
      </c>
      <c r="G439" s="12" t="b">
        <f>IF(ISNUMBER(SEARCH(U$1,$D439)),MAX(G$1:G438)+1)</f>
        <v>0</v>
      </c>
      <c r="H439" s="12" t="b">
        <f>IF(ISNUMBER(SEARCH(V$1,$D439)),MAX(H$1:H438)+1)</f>
        <v>0</v>
      </c>
      <c r="I439" s="12" t="b">
        <f>IF(ISNUMBER(SEARCH(W$1,$D439)),MAX(I$1:I438)+1)</f>
        <v>0</v>
      </c>
      <c r="J439" s="12" t="b">
        <f>IF(ISNUMBER(SEARCH(X$1,$D439)),MAX(J$1:J438)+1)</f>
        <v>0</v>
      </c>
      <c r="K439" s="12" t="b">
        <f>IF(ISNUMBER(SEARCH(Y$1,$D439)),MAX(K$1:K438)+1)</f>
        <v>0</v>
      </c>
      <c r="L439" s="12" t="b">
        <f>IF(ISNUMBER(SEARCH(Z$1,$D439)),MAX(L$1:L438)+1)</f>
        <v>0</v>
      </c>
      <c r="M439" s="12" t="b">
        <f>IF(ISNUMBER(SEARCH(AA$1,$D439)),MAX(M$1:M438)+1)</f>
        <v>0</v>
      </c>
      <c r="N439" s="12" t="b">
        <f>IF(ISNUMBER(SEARCH(AB$1,$D439)),MAX(N$1:N438)+1)</f>
        <v>0</v>
      </c>
      <c r="O439" s="12" t="b">
        <f>IF(ISNUMBER(SEARCH(AC$1,$D439)),MAX(O$1:O438)+1)</f>
        <v>0</v>
      </c>
      <c r="P439" s="12" t="b">
        <f>IF(ISNUMBER(SEARCH(AD$1,$D439)),MAX(P$1:P438)+1)</f>
        <v>0</v>
      </c>
      <c r="Q439" s="12">
        <f>'AB Touchpoint System Workbook'!K450</f>
        <v>0</v>
      </c>
      <c r="R439" s="13">
        <f t="shared" si="13"/>
        <v>438</v>
      </c>
      <c r="S439" s="21" t="str">
        <f>IFERROR(VLOOKUP($R439,E:$Q,13,0),"")</f>
        <v/>
      </c>
      <c r="T439" s="21" t="str">
        <f>IFERROR(VLOOKUP($R439,F:$Q,12,0),"")</f>
        <v/>
      </c>
      <c r="U439" s="21" t="str">
        <f>IFERROR(VLOOKUP($R439,G:$Q,11,0),"")</f>
        <v/>
      </c>
      <c r="V439" s="21" t="str">
        <f>IFERROR(VLOOKUP($R439,H:$Q,10,0),"")</f>
        <v/>
      </c>
      <c r="W439" s="21" t="str">
        <f>IFERROR(VLOOKUP($R439,I:$Q,9,0),"")</f>
        <v/>
      </c>
      <c r="X439" s="21" t="str">
        <f>IFERROR(VLOOKUP($R439,J:$Q,8,0),"")</f>
        <v/>
      </c>
      <c r="Y439" s="21" t="str">
        <f>IFERROR(VLOOKUP($R439,K:$Q,7,0),"")</f>
        <v/>
      </c>
      <c r="Z439" s="21" t="str">
        <f>IFERROR(VLOOKUP($R439,L:$Q,6,0),"")</f>
        <v/>
      </c>
      <c r="AA439" s="21" t="str">
        <f>IFERROR(VLOOKUP($R439,M:$Q,5,0),"")</f>
        <v/>
      </c>
      <c r="AB439" s="21" t="str">
        <f>IFERROR(VLOOKUP($R439,N:$Q,4,0),"")</f>
        <v/>
      </c>
      <c r="AC439" s="21" t="str">
        <f>IFERROR(VLOOKUP($R439,O:$Q,3,0),"")</f>
        <v/>
      </c>
      <c r="AD439" s="21" t="str">
        <f>IFERROR(VLOOKUP($R439,P:$Q,2,0),"")</f>
        <v/>
      </c>
    </row>
    <row r="440" spans="1:30" x14ac:dyDescent="0.15">
      <c r="A440" s="9">
        <f>'AB Touchpoint System Workbook'!Z451</f>
        <v>0</v>
      </c>
      <c r="B440" s="21">
        <f t="shared" si="14"/>
        <v>1</v>
      </c>
      <c r="C440" s="12" t="str">
        <f>IF('AB Touchpoint System Workbook'!J451="A",VLOOKUP($B440,Reference!$A$93:B$104,2,0),IF('AB Touchpoint System Workbook'!J451="b",VLOOKUP($B440,Reference!$A$93:C$104,3,0),""))</f>
        <v/>
      </c>
      <c r="D440" s="12" t="str">
        <f>IF('AB Touchpoint System Workbook'!J451="A",Q440&amp;C440,IF('AB Touchpoint System Workbook'!J451="b",Q440&amp;C440,""))</f>
        <v/>
      </c>
      <c r="E440" s="12" t="b">
        <f>IF(ISNUMBER(SEARCH(S$1,$D440)),MAX(E$1:E439)+1)</f>
        <v>0</v>
      </c>
      <c r="F440" s="12" t="b">
        <f>IF(ISNUMBER(SEARCH(T$1,$D440)),MAX(F$1:F439)+1)</f>
        <v>0</v>
      </c>
      <c r="G440" s="12" t="b">
        <f>IF(ISNUMBER(SEARCH(U$1,$D440)),MAX(G$1:G439)+1)</f>
        <v>0</v>
      </c>
      <c r="H440" s="12" t="b">
        <f>IF(ISNUMBER(SEARCH(V$1,$D440)),MAX(H$1:H439)+1)</f>
        <v>0</v>
      </c>
      <c r="I440" s="12" t="b">
        <f>IF(ISNUMBER(SEARCH(W$1,$D440)),MAX(I$1:I439)+1)</f>
        <v>0</v>
      </c>
      <c r="J440" s="12" t="b">
        <f>IF(ISNUMBER(SEARCH(X$1,$D440)),MAX(J$1:J439)+1)</f>
        <v>0</v>
      </c>
      <c r="K440" s="12" t="b">
        <f>IF(ISNUMBER(SEARCH(Y$1,$D440)),MAX(K$1:K439)+1)</f>
        <v>0</v>
      </c>
      <c r="L440" s="12" t="b">
        <f>IF(ISNUMBER(SEARCH(Z$1,$D440)),MAX(L$1:L439)+1)</f>
        <v>0</v>
      </c>
      <c r="M440" s="12" t="b">
        <f>IF(ISNUMBER(SEARCH(AA$1,$D440)),MAX(M$1:M439)+1)</f>
        <v>0</v>
      </c>
      <c r="N440" s="12" t="b">
        <f>IF(ISNUMBER(SEARCH(AB$1,$D440)),MAX(N$1:N439)+1)</f>
        <v>0</v>
      </c>
      <c r="O440" s="12" t="b">
        <f>IF(ISNUMBER(SEARCH(AC$1,$D440)),MAX(O$1:O439)+1)</f>
        <v>0</v>
      </c>
      <c r="P440" s="12" t="b">
        <f>IF(ISNUMBER(SEARCH(AD$1,$D440)),MAX(P$1:P439)+1)</f>
        <v>0</v>
      </c>
      <c r="Q440" s="12">
        <f>'AB Touchpoint System Workbook'!K451</f>
        <v>0</v>
      </c>
      <c r="R440" s="13">
        <f t="shared" si="13"/>
        <v>439</v>
      </c>
      <c r="S440" s="21" t="str">
        <f>IFERROR(VLOOKUP($R440,E:$Q,13,0),"")</f>
        <v/>
      </c>
      <c r="T440" s="21" t="str">
        <f>IFERROR(VLOOKUP($R440,F:$Q,12,0),"")</f>
        <v/>
      </c>
      <c r="U440" s="21" t="str">
        <f>IFERROR(VLOOKUP($R440,G:$Q,11,0),"")</f>
        <v/>
      </c>
      <c r="V440" s="21" t="str">
        <f>IFERROR(VLOOKUP($R440,H:$Q,10,0),"")</f>
        <v/>
      </c>
      <c r="W440" s="21" t="str">
        <f>IFERROR(VLOOKUP($R440,I:$Q,9,0),"")</f>
        <v/>
      </c>
      <c r="X440" s="21" t="str">
        <f>IFERROR(VLOOKUP($R440,J:$Q,8,0),"")</f>
        <v/>
      </c>
      <c r="Y440" s="21" t="str">
        <f>IFERROR(VLOOKUP($R440,K:$Q,7,0),"")</f>
        <v/>
      </c>
      <c r="Z440" s="21" t="str">
        <f>IFERROR(VLOOKUP($R440,L:$Q,6,0),"")</f>
        <v/>
      </c>
      <c r="AA440" s="21" t="str">
        <f>IFERROR(VLOOKUP($R440,M:$Q,5,0),"")</f>
        <v/>
      </c>
      <c r="AB440" s="21" t="str">
        <f>IFERROR(VLOOKUP($R440,N:$Q,4,0),"")</f>
        <v/>
      </c>
      <c r="AC440" s="21" t="str">
        <f>IFERROR(VLOOKUP($R440,O:$Q,3,0),"")</f>
        <v/>
      </c>
      <c r="AD440" s="21" t="str">
        <f>IFERROR(VLOOKUP($R440,P:$Q,2,0),"")</f>
        <v/>
      </c>
    </row>
    <row r="441" spans="1:30" x14ac:dyDescent="0.15">
      <c r="A441" s="9">
        <f>'AB Touchpoint System Workbook'!Z452</f>
        <v>0</v>
      </c>
      <c r="B441" s="21">
        <f t="shared" si="14"/>
        <v>1</v>
      </c>
      <c r="C441" s="12" t="str">
        <f>IF('AB Touchpoint System Workbook'!J452="A",VLOOKUP($B441,Reference!$A$93:B$104,2,0),IF('AB Touchpoint System Workbook'!J452="b",VLOOKUP($B441,Reference!$A$93:C$104,3,0),""))</f>
        <v/>
      </c>
      <c r="D441" s="12" t="str">
        <f>IF('AB Touchpoint System Workbook'!J452="A",Q441&amp;C441,IF('AB Touchpoint System Workbook'!J452="b",Q441&amp;C441,""))</f>
        <v/>
      </c>
      <c r="E441" s="12" t="b">
        <f>IF(ISNUMBER(SEARCH(S$1,$D441)),MAX(E$1:E440)+1)</f>
        <v>0</v>
      </c>
      <c r="F441" s="12" t="b">
        <f>IF(ISNUMBER(SEARCH(T$1,$D441)),MAX(F$1:F440)+1)</f>
        <v>0</v>
      </c>
      <c r="G441" s="12" t="b">
        <f>IF(ISNUMBER(SEARCH(U$1,$D441)),MAX(G$1:G440)+1)</f>
        <v>0</v>
      </c>
      <c r="H441" s="12" t="b">
        <f>IF(ISNUMBER(SEARCH(V$1,$D441)),MAX(H$1:H440)+1)</f>
        <v>0</v>
      </c>
      <c r="I441" s="12" t="b">
        <f>IF(ISNUMBER(SEARCH(W$1,$D441)),MAX(I$1:I440)+1)</f>
        <v>0</v>
      </c>
      <c r="J441" s="12" t="b">
        <f>IF(ISNUMBER(SEARCH(X$1,$D441)),MAX(J$1:J440)+1)</f>
        <v>0</v>
      </c>
      <c r="K441" s="12" t="b">
        <f>IF(ISNUMBER(SEARCH(Y$1,$D441)),MAX(K$1:K440)+1)</f>
        <v>0</v>
      </c>
      <c r="L441" s="12" t="b">
        <f>IF(ISNUMBER(SEARCH(Z$1,$D441)),MAX(L$1:L440)+1)</f>
        <v>0</v>
      </c>
      <c r="M441" s="12" t="b">
        <f>IF(ISNUMBER(SEARCH(AA$1,$D441)),MAX(M$1:M440)+1)</f>
        <v>0</v>
      </c>
      <c r="N441" s="12" t="b">
        <f>IF(ISNUMBER(SEARCH(AB$1,$D441)),MAX(N$1:N440)+1)</f>
        <v>0</v>
      </c>
      <c r="O441" s="12" t="b">
        <f>IF(ISNUMBER(SEARCH(AC$1,$D441)),MAX(O$1:O440)+1)</f>
        <v>0</v>
      </c>
      <c r="P441" s="12" t="b">
        <f>IF(ISNUMBER(SEARCH(AD$1,$D441)),MAX(P$1:P440)+1)</f>
        <v>0</v>
      </c>
      <c r="Q441" s="12">
        <f>'AB Touchpoint System Workbook'!K452</f>
        <v>0</v>
      </c>
      <c r="R441" s="13">
        <f t="shared" si="13"/>
        <v>440</v>
      </c>
      <c r="S441" s="21" t="str">
        <f>IFERROR(VLOOKUP($R441,E:$Q,13,0),"")</f>
        <v/>
      </c>
      <c r="T441" s="21" t="str">
        <f>IFERROR(VLOOKUP($R441,F:$Q,12,0),"")</f>
        <v/>
      </c>
      <c r="U441" s="21" t="str">
        <f>IFERROR(VLOOKUP($R441,G:$Q,11,0),"")</f>
        <v/>
      </c>
      <c r="V441" s="21" t="str">
        <f>IFERROR(VLOOKUP($R441,H:$Q,10,0),"")</f>
        <v/>
      </c>
      <c r="W441" s="21" t="str">
        <f>IFERROR(VLOOKUP($R441,I:$Q,9,0),"")</f>
        <v/>
      </c>
      <c r="X441" s="21" t="str">
        <f>IFERROR(VLOOKUP($R441,J:$Q,8,0),"")</f>
        <v/>
      </c>
      <c r="Y441" s="21" t="str">
        <f>IFERROR(VLOOKUP($R441,K:$Q,7,0),"")</f>
        <v/>
      </c>
      <c r="Z441" s="21" t="str">
        <f>IFERROR(VLOOKUP($R441,L:$Q,6,0),"")</f>
        <v/>
      </c>
      <c r="AA441" s="21" t="str">
        <f>IFERROR(VLOOKUP($R441,M:$Q,5,0),"")</f>
        <v/>
      </c>
      <c r="AB441" s="21" t="str">
        <f>IFERROR(VLOOKUP($R441,N:$Q,4,0),"")</f>
        <v/>
      </c>
      <c r="AC441" s="21" t="str">
        <f>IFERROR(VLOOKUP($R441,O:$Q,3,0),"")</f>
        <v/>
      </c>
      <c r="AD441" s="21" t="str">
        <f>IFERROR(VLOOKUP($R441,P:$Q,2,0),"")</f>
        <v/>
      </c>
    </row>
    <row r="442" spans="1:30" x14ac:dyDescent="0.15">
      <c r="A442" s="9">
        <f>'AB Touchpoint System Workbook'!Z453</f>
        <v>0</v>
      </c>
      <c r="B442" s="21">
        <f t="shared" si="14"/>
        <v>1</v>
      </c>
      <c r="C442" s="12" t="str">
        <f>IF('AB Touchpoint System Workbook'!J453="A",VLOOKUP($B442,Reference!$A$93:B$104,2,0),IF('AB Touchpoint System Workbook'!J453="b",VLOOKUP($B442,Reference!$A$93:C$104,3,0),""))</f>
        <v/>
      </c>
      <c r="D442" s="12" t="str">
        <f>IF('AB Touchpoint System Workbook'!J453="A",Q442&amp;C442,IF('AB Touchpoint System Workbook'!J453="b",Q442&amp;C442,""))</f>
        <v/>
      </c>
      <c r="E442" s="12" t="b">
        <f>IF(ISNUMBER(SEARCH(S$1,$D442)),MAX(E$1:E441)+1)</f>
        <v>0</v>
      </c>
      <c r="F442" s="12" t="b">
        <f>IF(ISNUMBER(SEARCH(T$1,$D442)),MAX(F$1:F441)+1)</f>
        <v>0</v>
      </c>
      <c r="G442" s="12" t="b">
        <f>IF(ISNUMBER(SEARCH(U$1,$D442)),MAX(G$1:G441)+1)</f>
        <v>0</v>
      </c>
      <c r="H442" s="12" t="b">
        <f>IF(ISNUMBER(SEARCH(V$1,$D442)),MAX(H$1:H441)+1)</f>
        <v>0</v>
      </c>
      <c r="I442" s="12" t="b">
        <f>IF(ISNUMBER(SEARCH(W$1,$D442)),MAX(I$1:I441)+1)</f>
        <v>0</v>
      </c>
      <c r="J442" s="12" t="b">
        <f>IF(ISNUMBER(SEARCH(X$1,$D442)),MAX(J$1:J441)+1)</f>
        <v>0</v>
      </c>
      <c r="K442" s="12" t="b">
        <f>IF(ISNUMBER(SEARCH(Y$1,$D442)),MAX(K$1:K441)+1)</f>
        <v>0</v>
      </c>
      <c r="L442" s="12" t="b">
        <f>IF(ISNUMBER(SEARCH(Z$1,$D442)),MAX(L$1:L441)+1)</f>
        <v>0</v>
      </c>
      <c r="M442" s="12" t="b">
        <f>IF(ISNUMBER(SEARCH(AA$1,$D442)),MAX(M$1:M441)+1)</f>
        <v>0</v>
      </c>
      <c r="N442" s="12" t="b">
        <f>IF(ISNUMBER(SEARCH(AB$1,$D442)),MAX(N$1:N441)+1)</f>
        <v>0</v>
      </c>
      <c r="O442" s="12" t="b">
        <f>IF(ISNUMBER(SEARCH(AC$1,$D442)),MAX(O$1:O441)+1)</f>
        <v>0</v>
      </c>
      <c r="P442" s="12" t="b">
        <f>IF(ISNUMBER(SEARCH(AD$1,$D442)),MAX(P$1:P441)+1)</f>
        <v>0</v>
      </c>
      <c r="Q442" s="12">
        <f>'AB Touchpoint System Workbook'!K453</f>
        <v>0</v>
      </c>
      <c r="R442" s="13">
        <f t="shared" si="13"/>
        <v>441</v>
      </c>
      <c r="S442" s="21" t="str">
        <f>IFERROR(VLOOKUP($R442,E:$Q,13,0),"")</f>
        <v/>
      </c>
      <c r="T442" s="21" t="str">
        <f>IFERROR(VLOOKUP($R442,F:$Q,12,0),"")</f>
        <v/>
      </c>
      <c r="U442" s="21" t="str">
        <f>IFERROR(VLOOKUP($R442,G:$Q,11,0),"")</f>
        <v/>
      </c>
      <c r="V442" s="21" t="str">
        <f>IFERROR(VLOOKUP($R442,H:$Q,10,0),"")</f>
        <v/>
      </c>
      <c r="W442" s="21" t="str">
        <f>IFERROR(VLOOKUP($R442,I:$Q,9,0),"")</f>
        <v/>
      </c>
      <c r="X442" s="21" t="str">
        <f>IFERROR(VLOOKUP($R442,J:$Q,8,0),"")</f>
        <v/>
      </c>
      <c r="Y442" s="21" t="str">
        <f>IFERROR(VLOOKUP($R442,K:$Q,7,0),"")</f>
        <v/>
      </c>
      <c r="Z442" s="21" t="str">
        <f>IFERROR(VLOOKUP($R442,L:$Q,6,0),"")</f>
        <v/>
      </c>
      <c r="AA442" s="21" t="str">
        <f>IFERROR(VLOOKUP($R442,M:$Q,5,0),"")</f>
        <v/>
      </c>
      <c r="AB442" s="21" t="str">
        <f>IFERROR(VLOOKUP($R442,N:$Q,4,0),"")</f>
        <v/>
      </c>
      <c r="AC442" s="21" t="str">
        <f>IFERROR(VLOOKUP($R442,O:$Q,3,0),"")</f>
        <v/>
      </c>
      <c r="AD442" s="21" t="str">
        <f>IFERROR(VLOOKUP($R442,P:$Q,2,0),"")</f>
        <v/>
      </c>
    </row>
    <row r="443" spans="1:30" x14ac:dyDescent="0.15">
      <c r="A443" s="9">
        <f>'AB Touchpoint System Workbook'!Z454</f>
        <v>0</v>
      </c>
      <c r="B443" s="21">
        <f t="shared" si="14"/>
        <v>1</v>
      </c>
      <c r="C443" s="12" t="str">
        <f>IF('AB Touchpoint System Workbook'!J454="A",VLOOKUP($B443,Reference!$A$93:B$104,2,0),IF('AB Touchpoint System Workbook'!J454="b",VLOOKUP($B443,Reference!$A$93:C$104,3,0),""))</f>
        <v/>
      </c>
      <c r="D443" s="12" t="str">
        <f>IF('AB Touchpoint System Workbook'!J454="A",Q443&amp;C443,IF('AB Touchpoint System Workbook'!J454="b",Q443&amp;C443,""))</f>
        <v/>
      </c>
      <c r="E443" s="12" t="b">
        <f>IF(ISNUMBER(SEARCH(S$1,$D443)),MAX(E$1:E442)+1)</f>
        <v>0</v>
      </c>
      <c r="F443" s="12" t="b">
        <f>IF(ISNUMBER(SEARCH(T$1,$D443)),MAX(F$1:F442)+1)</f>
        <v>0</v>
      </c>
      <c r="G443" s="12" t="b">
        <f>IF(ISNUMBER(SEARCH(U$1,$D443)),MAX(G$1:G442)+1)</f>
        <v>0</v>
      </c>
      <c r="H443" s="12" t="b">
        <f>IF(ISNUMBER(SEARCH(V$1,$D443)),MAX(H$1:H442)+1)</f>
        <v>0</v>
      </c>
      <c r="I443" s="12" t="b">
        <f>IF(ISNUMBER(SEARCH(W$1,$D443)),MAX(I$1:I442)+1)</f>
        <v>0</v>
      </c>
      <c r="J443" s="12" t="b">
        <f>IF(ISNUMBER(SEARCH(X$1,$D443)),MAX(J$1:J442)+1)</f>
        <v>0</v>
      </c>
      <c r="K443" s="12" t="b">
        <f>IF(ISNUMBER(SEARCH(Y$1,$D443)),MAX(K$1:K442)+1)</f>
        <v>0</v>
      </c>
      <c r="L443" s="12" t="b">
        <f>IF(ISNUMBER(SEARCH(Z$1,$D443)),MAX(L$1:L442)+1)</f>
        <v>0</v>
      </c>
      <c r="M443" s="12" t="b">
        <f>IF(ISNUMBER(SEARCH(AA$1,$D443)),MAX(M$1:M442)+1)</f>
        <v>0</v>
      </c>
      <c r="N443" s="12" t="b">
        <f>IF(ISNUMBER(SEARCH(AB$1,$D443)),MAX(N$1:N442)+1)</f>
        <v>0</v>
      </c>
      <c r="O443" s="12" t="b">
        <f>IF(ISNUMBER(SEARCH(AC$1,$D443)),MAX(O$1:O442)+1)</f>
        <v>0</v>
      </c>
      <c r="P443" s="12" t="b">
        <f>IF(ISNUMBER(SEARCH(AD$1,$D443)),MAX(P$1:P442)+1)</f>
        <v>0</v>
      </c>
      <c r="Q443" s="12">
        <f>'AB Touchpoint System Workbook'!K454</f>
        <v>0</v>
      </c>
      <c r="R443" s="13">
        <f t="shared" si="13"/>
        <v>442</v>
      </c>
      <c r="S443" s="21" t="str">
        <f>IFERROR(VLOOKUP($R443,E:$Q,13,0),"")</f>
        <v/>
      </c>
      <c r="T443" s="21" t="str">
        <f>IFERROR(VLOOKUP($R443,F:$Q,12,0),"")</f>
        <v/>
      </c>
      <c r="U443" s="21" t="str">
        <f>IFERROR(VLOOKUP($R443,G:$Q,11,0),"")</f>
        <v/>
      </c>
      <c r="V443" s="21" t="str">
        <f>IFERROR(VLOOKUP($R443,H:$Q,10,0),"")</f>
        <v/>
      </c>
      <c r="W443" s="21" t="str">
        <f>IFERROR(VLOOKUP($R443,I:$Q,9,0),"")</f>
        <v/>
      </c>
      <c r="X443" s="21" t="str">
        <f>IFERROR(VLOOKUP($R443,J:$Q,8,0),"")</f>
        <v/>
      </c>
      <c r="Y443" s="21" t="str">
        <f>IFERROR(VLOOKUP($R443,K:$Q,7,0),"")</f>
        <v/>
      </c>
      <c r="Z443" s="21" t="str">
        <f>IFERROR(VLOOKUP($R443,L:$Q,6,0),"")</f>
        <v/>
      </c>
      <c r="AA443" s="21" t="str">
        <f>IFERROR(VLOOKUP($R443,M:$Q,5,0),"")</f>
        <v/>
      </c>
      <c r="AB443" s="21" t="str">
        <f>IFERROR(VLOOKUP($R443,N:$Q,4,0),"")</f>
        <v/>
      </c>
      <c r="AC443" s="21" t="str">
        <f>IFERROR(VLOOKUP($R443,O:$Q,3,0),"")</f>
        <v/>
      </c>
      <c r="AD443" s="21" t="str">
        <f>IFERROR(VLOOKUP($R443,P:$Q,2,0),"")</f>
        <v/>
      </c>
    </row>
    <row r="444" spans="1:30" x14ac:dyDescent="0.15">
      <c r="A444" s="9">
        <f>'AB Touchpoint System Workbook'!Z455</f>
        <v>0</v>
      </c>
      <c r="B444" s="21">
        <f t="shared" si="14"/>
        <v>1</v>
      </c>
      <c r="C444" s="12" t="str">
        <f>IF('AB Touchpoint System Workbook'!J455="A",VLOOKUP($B444,Reference!$A$93:B$104,2,0),IF('AB Touchpoint System Workbook'!J455="b",VLOOKUP($B444,Reference!$A$93:C$104,3,0),""))</f>
        <v/>
      </c>
      <c r="D444" s="12" t="str">
        <f>IF('AB Touchpoint System Workbook'!J455="A",Q444&amp;C444,IF('AB Touchpoint System Workbook'!J455="b",Q444&amp;C444,""))</f>
        <v/>
      </c>
      <c r="E444" s="12" t="b">
        <f>IF(ISNUMBER(SEARCH(S$1,$D444)),MAX(E$1:E443)+1)</f>
        <v>0</v>
      </c>
      <c r="F444" s="12" t="b">
        <f>IF(ISNUMBER(SEARCH(T$1,$D444)),MAX(F$1:F443)+1)</f>
        <v>0</v>
      </c>
      <c r="G444" s="12" t="b">
        <f>IF(ISNUMBER(SEARCH(U$1,$D444)),MAX(G$1:G443)+1)</f>
        <v>0</v>
      </c>
      <c r="H444" s="12" t="b">
        <f>IF(ISNUMBER(SEARCH(V$1,$D444)),MAX(H$1:H443)+1)</f>
        <v>0</v>
      </c>
      <c r="I444" s="12" t="b">
        <f>IF(ISNUMBER(SEARCH(W$1,$D444)),MAX(I$1:I443)+1)</f>
        <v>0</v>
      </c>
      <c r="J444" s="12" t="b">
        <f>IF(ISNUMBER(SEARCH(X$1,$D444)),MAX(J$1:J443)+1)</f>
        <v>0</v>
      </c>
      <c r="K444" s="12" t="b">
        <f>IF(ISNUMBER(SEARCH(Y$1,$D444)),MAX(K$1:K443)+1)</f>
        <v>0</v>
      </c>
      <c r="L444" s="12" t="b">
        <f>IF(ISNUMBER(SEARCH(Z$1,$D444)),MAX(L$1:L443)+1)</f>
        <v>0</v>
      </c>
      <c r="M444" s="12" t="b">
        <f>IF(ISNUMBER(SEARCH(AA$1,$D444)),MAX(M$1:M443)+1)</f>
        <v>0</v>
      </c>
      <c r="N444" s="12" t="b">
        <f>IF(ISNUMBER(SEARCH(AB$1,$D444)),MAX(N$1:N443)+1)</f>
        <v>0</v>
      </c>
      <c r="O444" s="12" t="b">
        <f>IF(ISNUMBER(SEARCH(AC$1,$D444)),MAX(O$1:O443)+1)</f>
        <v>0</v>
      </c>
      <c r="P444" s="12" t="b">
        <f>IF(ISNUMBER(SEARCH(AD$1,$D444)),MAX(P$1:P443)+1)</f>
        <v>0</v>
      </c>
      <c r="Q444" s="12">
        <f>'AB Touchpoint System Workbook'!K455</f>
        <v>0</v>
      </c>
      <c r="R444" s="13">
        <f t="shared" si="13"/>
        <v>443</v>
      </c>
      <c r="S444" s="21" t="str">
        <f>IFERROR(VLOOKUP($R444,E:$Q,13,0),"")</f>
        <v/>
      </c>
      <c r="T444" s="21" t="str">
        <f>IFERROR(VLOOKUP($R444,F:$Q,12,0),"")</f>
        <v/>
      </c>
      <c r="U444" s="21" t="str">
        <f>IFERROR(VLOOKUP($R444,G:$Q,11,0),"")</f>
        <v/>
      </c>
      <c r="V444" s="21" t="str">
        <f>IFERROR(VLOOKUP($R444,H:$Q,10,0),"")</f>
        <v/>
      </c>
      <c r="W444" s="21" t="str">
        <f>IFERROR(VLOOKUP($R444,I:$Q,9,0),"")</f>
        <v/>
      </c>
      <c r="X444" s="21" t="str">
        <f>IFERROR(VLOOKUP($R444,J:$Q,8,0),"")</f>
        <v/>
      </c>
      <c r="Y444" s="21" t="str">
        <f>IFERROR(VLOOKUP($R444,K:$Q,7,0),"")</f>
        <v/>
      </c>
      <c r="Z444" s="21" t="str">
        <f>IFERROR(VLOOKUP($R444,L:$Q,6,0),"")</f>
        <v/>
      </c>
      <c r="AA444" s="21" t="str">
        <f>IFERROR(VLOOKUP($R444,M:$Q,5,0),"")</f>
        <v/>
      </c>
      <c r="AB444" s="21" t="str">
        <f>IFERROR(VLOOKUP($R444,N:$Q,4,0),"")</f>
        <v/>
      </c>
      <c r="AC444" s="21" t="str">
        <f>IFERROR(VLOOKUP($R444,O:$Q,3,0),"")</f>
        <v/>
      </c>
      <c r="AD444" s="21" t="str">
        <f>IFERROR(VLOOKUP($R444,P:$Q,2,0),"")</f>
        <v/>
      </c>
    </row>
    <row r="445" spans="1:30" x14ac:dyDescent="0.15">
      <c r="A445" s="9">
        <f>'AB Touchpoint System Workbook'!Z456</f>
        <v>0</v>
      </c>
      <c r="B445" s="21">
        <f t="shared" si="14"/>
        <v>1</v>
      </c>
      <c r="C445" s="12" t="str">
        <f>IF('AB Touchpoint System Workbook'!J456="A",VLOOKUP($B445,Reference!$A$93:B$104,2,0),IF('AB Touchpoint System Workbook'!J456="b",VLOOKUP($B445,Reference!$A$93:C$104,3,0),""))</f>
        <v/>
      </c>
      <c r="D445" s="12" t="str">
        <f>IF('AB Touchpoint System Workbook'!J456="A",Q445&amp;C445,IF('AB Touchpoint System Workbook'!J456="b",Q445&amp;C445,""))</f>
        <v/>
      </c>
      <c r="E445" s="12" t="b">
        <f>IF(ISNUMBER(SEARCH(S$1,$D445)),MAX(E$1:E444)+1)</f>
        <v>0</v>
      </c>
      <c r="F445" s="12" t="b">
        <f>IF(ISNUMBER(SEARCH(T$1,$D445)),MAX(F$1:F444)+1)</f>
        <v>0</v>
      </c>
      <c r="G445" s="12" t="b">
        <f>IF(ISNUMBER(SEARCH(U$1,$D445)),MAX(G$1:G444)+1)</f>
        <v>0</v>
      </c>
      <c r="H445" s="12" t="b">
        <f>IF(ISNUMBER(SEARCH(V$1,$D445)),MAX(H$1:H444)+1)</f>
        <v>0</v>
      </c>
      <c r="I445" s="12" t="b">
        <f>IF(ISNUMBER(SEARCH(W$1,$D445)),MAX(I$1:I444)+1)</f>
        <v>0</v>
      </c>
      <c r="J445" s="12" t="b">
        <f>IF(ISNUMBER(SEARCH(X$1,$D445)),MAX(J$1:J444)+1)</f>
        <v>0</v>
      </c>
      <c r="K445" s="12" t="b">
        <f>IF(ISNUMBER(SEARCH(Y$1,$D445)),MAX(K$1:K444)+1)</f>
        <v>0</v>
      </c>
      <c r="L445" s="12" t="b">
        <f>IF(ISNUMBER(SEARCH(Z$1,$D445)),MAX(L$1:L444)+1)</f>
        <v>0</v>
      </c>
      <c r="M445" s="12" t="b">
        <f>IF(ISNUMBER(SEARCH(AA$1,$D445)),MAX(M$1:M444)+1)</f>
        <v>0</v>
      </c>
      <c r="N445" s="12" t="b">
        <f>IF(ISNUMBER(SEARCH(AB$1,$D445)),MAX(N$1:N444)+1)</f>
        <v>0</v>
      </c>
      <c r="O445" s="12" t="b">
        <f>IF(ISNUMBER(SEARCH(AC$1,$D445)),MAX(O$1:O444)+1)</f>
        <v>0</v>
      </c>
      <c r="P445" s="12" t="b">
        <f>IF(ISNUMBER(SEARCH(AD$1,$D445)),MAX(P$1:P444)+1)</f>
        <v>0</v>
      </c>
      <c r="Q445" s="12">
        <f>'AB Touchpoint System Workbook'!K456</f>
        <v>0</v>
      </c>
      <c r="R445" s="13">
        <f t="shared" si="13"/>
        <v>444</v>
      </c>
      <c r="S445" s="21" t="str">
        <f>IFERROR(VLOOKUP($R445,E:$Q,13,0),"")</f>
        <v/>
      </c>
      <c r="T445" s="21" t="str">
        <f>IFERROR(VLOOKUP($R445,F:$Q,12,0),"")</f>
        <v/>
      </c>
      <c r="U445" s="21" t="str">
        <f>IFERROR(VLOOKUP($R445,G:$Q,11,0),"")</f>
        <v/>
      </c>
      <c r="V445" s="21" t="str">
        <f>IFERROR(VLOOKUP($R445,H:$Q,10,0),"")</f>
        <v/>
      </c>
      <c r="W445" s="21" t="str">
        <f>IFERROR(VLOOKUP($R445,I:$Q,9,0),"")</f>
        <v/>
      </c>
      <c r="X445" s="21" t="str">
        <f>IFERROR(VLOOKUP($R445,J:$Q,8,0),"")</f>
        <v/>
      </c>
      <c r="Y445" s="21" t="str">
        <f>IFERROR(VLOOKUP($R445,K:$Q,7,0),"")</f>
        <v/>
      </c>
      <c r="Z445" s="21" t="str">
        <f>IFERROR(VLOOKUP($R445,L:$Q,6,0),"")</f>
        <v/>
      </c>
      <c r="AA445" s="21" t="str">
        <f>IFERROR(VLOOKUP($R445,M:$Q,5,0),"")</f>
        <v/>
      </c>
      <c r="AB445" s="21" t="str">
        <f>IFERROR(VLOOKUP($R445,N:$Q,4,0),"")</f>
        <v/>
      </c>
      <c r="AC445" s="21" t="str">
        <f>IFERROR(VLOOKUP($R445,O:$Q,3,0),"")</f>
        <v/>
      </c>
      <c r="AD445" s="21" t="str">
        <f>IFERROR(VLOOKUP($R445,P:$Q,2,0),"")</f>
        <v/>
      </c>
    </row>
    <row r="446" spans="1:30" x14ac:dyDescent="0.15">
      <c r="A446" s="9">
        <f>'AB Touchpoint System Workbook'!Z457</f>
        <v>0</v>
      </c>
      <c r="B446" s="21">
        <f t="shared" si="14"/>
        <v>1</v>
      </c>
      <c r="C446" s="12" t="str">
        <f>IF('AB Touchpoint System Workbook'!J457="A",VLOOKUP($B446,Reference!$A$93:B$104,2,0),IF('AB Touchpoint System Workbook'!J457="b",VLOOKUP($B446,Reference!$A$93:C$104,3,0),""))</f>
        <v/>
      </c>
      <c r="D446" s="12" t="str">
        <f>IF('AB Touchpoint System Workbook'!J457="A",Q446&amp;C446,IF('AB Touchpoint System Workbook'!J457="b",Q446&amp;C446,""))</f>
        <v/>
      </c>
      <c r="E446" s="12" t="b">
        <f>IF(ISNUMBER(SEARCH(S$1,$D446)),MAX(E$1:E445)+1)</f>
        <v>0</v>
      </c>
      <c r="F446" s="12" t="b">
        <f>IF(ISNUMBER(SEARCH(T$1,$D446)),MAX(F$1:F445)+1)</f>
        <v>0</v>
      </c>
      <c r="G446" s="12" t="b">
        <f>IF(ISNUMBER(SEARCH(U$1,$D446)),MAX(G$1:G445)+1)</f>
        <v>0</v>
      </c>
      <c r="H446" s="12" t="b">
        <f>IF(ISNUMBER(SEARCH(V$1,$D446)),MAX(H$1:H445)+1)</f>
        <v>0</v>
      </c>
      <c r="I446" s="12" t="b">
        <f>IF(ISNUMBER(SEARCH(W$1,$D446)),MAX(I$1:I445)+1)</f>
        <v>0</v>
      </c>
      <c r="J446" s="12" t="b">
        <f>IF(ISNUMBER(SEARCH(X$1,$D446)),MAX(J$1:J445)+1)</f>
        <v>0</v>
      </c>
      <c r="K446" s="12" t="b">
        <f>IF(ISNUMBER(SEARCH(Y$1,$D446)),MAX(K$1:K445)+1)</f>
        <v>0</v>
      </c>
      <c r="L446" s="12" t="b">
        <f>IF(ISNUMBER(SEARCH(Z$1,$D446)),MAX(L$1:L445)+1)</f>
        <v>0</v>
      </c>
      <c r="M446" s="12" t="b">
        <f>IF(ISNUMBER(SEARCH(AA$1,$D446)),MAX(M$1:M445)+1)</f>
        <v>0</v>
      </c>
      <c r="N446" s="12" t="b">
        <f>IF(ISNUMBER(SEARCH(AB$1,$D446)),MAX(N$1:N445)+1)</f>
        <v>0</v>
      </c>
      <c r="O446" s="12" t="b">
        <f>IF(ISNUMBER(SEARCH(AC$1,$D446)),MAX(O$1:O445)+1)</f>
        <v>0</v>
      </c>
      <c r="P446" s="12" t="b">
        <f>IF(ISNUMBER(SEARCH(AD$1,$D446)),MAX(P$1:P445)+1)</f>
        <v>0</v>
      </c>
      <c r="Q446" s="12">
        <f>'AB Touchpoint System Workbook'!K457</f>
        <v>0</v>
      </c>
      <c r="R446" s="13">
        <f t="shared" si="13"/>
        <v>445</v>
      </c>
      <c r="S446" s="21" t="str">
        <f>IFERROR(VLOOKUP($R446,E:$Q,13,0),"")</f>
        <v/>
      </c>
      <c r="T446" s="21" t="str">
        <f>IFERROR(VLOOKUP($R446,F:$Q,12,0),"")</f>
        <v/>
      </c>
      <c r="U446" s="21" t="str">
        <f>IFERROR(VLOOKUP($R446,G:$Q,11,0),"")</f>
        <v/>
      </c>
      <c r="V446" s="21" t="str">
        <f>IFERROR(VLOOKUP($R446,H:$Q,10,0),"")</f>
        <v/>
      </c>
      <c r="W446" s="21" t="str">
        <f>IFERROR(VLOOKUP($R446,I:$Q,9,0),"")</f>
        <v/>
      </c>
      <c r="X446" s="21" t="str">
        <f>IFERROR(VLOOKUP($R446,J:$Q,8,0),"")</f>
        <v/>
      </c>
      <c r="Y446" s="21" t="str">
        <f>IFERROR(VLOOKUP($R446,K:$Q,7,0),"")</f>
        <v/>
      </c>
      <c r="Z446" s="21" t="str">
        <f>IFERROR(VLOOKUP($R446,L:$Q,6,0),"")</f>
        <v/>
      </c>
      <c r="AA446" s="21" t="str">
        <f>IFERROR(VLOOKUP($R446,M:$Q,5,0),"")</f>
        <v/>
      </c>
      <c r="AB446" s="21" t="str">
        <f>IFERROR(VLOOKUP($R446,N:$Q,4,0),"")</f>
        <v/>
      </c>
      <c r="AC446" s="21" t="str">
        <f>IFERROR(VLOOKUP($R446,O:$Q,3,0),"")</f>
        <v/>
      </c>
      <c r="AD446" s="21" t="str">
        <f>IFERROR(VLOOKUP($R446,P:$Q,2,0),"")</f>
        <v/>
      </c>
    </row>
    <row r="447" spans="1:30" x14ac:dyDescent="0.15">
      <c r="A447" s="9">
        <f>'AB Touchpoint System Workbook'!Z458</f>
        <v>0</v>
      </c>
      <c r="B447" s="21">
        <f t="shared" si="14"/>
        <v>1</v>
      </c>
      <c r="C447" s="12" t="str">
        <f>IF('AB Touchpoint System Workbook'!J458="A",VLOOKUP($B447,Reference!$A$93:B$104,2,0),IF('AB Touchpoint System Workbook'!J458="b",VLOOKUP($B447,Reference!$A$93:C$104,3,0),""))</f>
        <v/>
      </c>
      <c r="D447" s="12" t="str">
        <f>IF('AB Touchpoint System Workbook'!J458="A",Q447&amp;C447,IF('AB Touchpoint System Workbook'!J458="b",Q447&amp;C447,""))</f>
        <v/>
      </c>
      <c r="E447" s="12" t="b">
        <f>IF(ISNUMBER(SEARCH(S$1,$D447)),MAX(E$1:E446)+1)</f>
        <v>0</v>
      </c>
      <c r="F447" s="12" t="b">
        <f>IF(ISNUMBER(SEARCH(T$1,$D447)),MAX(F$1:F446)+1)</f>
        <v>0</v>
      </c>
      <c r="G447" s="12" t="b">
        <f>IF(ISNUMBER(SEARCH(U$1,$D447)),MAX(G$1:G446)+1)</f>
        <v>0</v>
      </c>
      <c r="H447" s="12" t="b">
        <f>IF(ISNUMBER(SEARCH(V$1,$D447)),MAX(H$1:H446)+1)</f>
        <v>0</v>
      </c>
      <c r="I447" s="12" t="b">
        <f>IF(ISNUMBER(SEARCH(W$1,$D447)),MAX(I$1:I446)+1)</f>
        <v>0</v>
      </c>
      <c r="J447" s="12" t="b">
        <f>IF(ISNUMBER(SEARCH(X$1,$D447)),MAX(J$1:J446)+1)</f>
        <v>0</v>
      </c>
      <c r="K447" s="12" t="b">
        <f>IF(ISNUMBER(SEARCH(Y$1,$D447)),MAX(K$1:K446)+1)</f>
        <v>0</v>
      </c>
      <c r="L447" s="12" t="b">
        <f>IF(ISNUMBER(SEARCH(Z$1,$D447)),MAX(L$1:L446)+1)</f>
        <v>0</v>
      </c>
      <c r="M447" s="12" t="b">
        <f>IF(ISNUMBER(SEARCH(AA$1,$D447)),MAX(M$1:M446)+1)</f>
        <v>0</v>
      </c>
      <c r="N447" s="12" t="b">
        <f>IF(ISNUMBER(SEARCH(AB$1,$D447)),MAX(N$1:N446)+1)</f>
        <v>0</v>
      </c>
      <c r="O447" s="12" t="b">
        <f>IF(ISNUMBER(SEARCH(AC$1,$D447)),MAX(O$1:O446)+1)</f>
        <v>0</v>
      </c>
      <c r="P447" s="12" t="b">
        <f>IF(ISNUMBER(SEARCH(AD$1,$D447)),MAX(P$1:P446)+1)</f>
        <v>0</v>
      </c>
      <c r="Q447" s="12">
        <f>'AB Touchpoint System Workbook'!K458</f>
        <v>0</v>
      </c>
      <c r="R447" s="13">
        <f t="shared" si="13"/>
        <v>446</v>
      </c>
      <c r="S447" s="21" t="str">
        <f>IFERROR(VLOOKUP($R447,E:$Q,13,0),"")</f>
        <v/>
      </c>
      <c r="T447" s="21" t="str">
        <f>IFERROR(VLOOKUP($R447,F:$Q,12,0),"")</f>
        <v/>
      </c>
      <c r="U447" s="21" t="str">
        <f>IFERROR(VLOOKUP($R447,G:$Q,11,0),"")</f>
        <v/>
      </c>
      <c r="V447" s="21" t="str">
        <f>IFERROR(VLOOKUP($R447,H:$Q,10,0),"")</f>
        <v/>
      </c>
      <c r="W447" s="21" t="str">
        <f>IFERROR(VLOOKUP($R447,I:$Q,9,0),"")</f>
        <v/>
      </c>
      <c r="X447" s="21" t="str">
        <f>IFERROR(VLOOKUP($R447,J:$Q,8,0),"")</f>
        <v/>
      </c>
      <c r="Y447" s="21" t="str">
        <f>IFERROR(VLOOKUP($R447,K:$Q,7,0),"")</f>
        <v/>
      </c>
      <c r="Z447" s="21" t="str">
        <f>IFERROR(VLOOKUP($R447,L:$Q,6,0),"")</f>
        <v/>
      </c>
      <c r="AA447" s="21" t="str">
        <f>IFERROR(VLOOKUP($R447,M:$Q,5,0),"")</f>
        <v/>
      </c>
      <c r="AB447" s="21" t="str">
        <f>IFERROR(VLOOKUP($R447,N:$Q,4,0),"")</f>
        <v/>
      </c>
      <c r="AC447" s="21" t="str">
        <f>IFERROR(VLOOKUP($R447,O:$Q,3,0),"")</f>
        <v/>
      </c>
      <c r="AD447" s="21" t="str">
        <f>IFERROR(VLOOKUP($R447,P:$Q,2,0),"")</f>
        <v/>
      </c>
    </row>
    <row r="448" spans="1:30" x14ac:dyDescent="0.15">
      <c r="A448" s="9">
        <f>'AB Touchpoint System Workbook'!Z459</f>
        <v>0</v>
      </c>
      <c r="B448" s="21">
        <f t="shared" si="14"/>
        <v>1</v>
      </c>
      <c r="C448" s="12" t="str">
        <f>IF('AB Touchpoint System Workbook'!J459="A",VLOOKUP($B448,Reference!$A$93:B$104,2,0),IF('AB Touchpoint System Workbook'!J459="b",VLOOKUP($B448,Reference!$A$93:C$104,3,0),""))</f>
        <v/>
      </c>
      <c r="D448" s="12" t="str">
        <f>IF('AB Touchpoint System Workbook'!J459="A",Q448&amp;C448,IF('AB Touchpoint System Workbook'!J459="b",Q448&amp;C448,""))</f>
        <v/>
      </c>
      <c r="E448" s="12" t="b">
        <f>IF(ISNUMBER(SEARCH(S$1,$D448)),MAX(E$1:E447)+1)</f>
        <v>0</v>
      </c>
      <c r="F448" s="12" t="b">
        <f>IF(ISNUMBER(SEARCH(T$1,$D448)),MAX(F$1:F447)+1)</f>
        <v>0</v>
      </c>
      <c r="G448" s="12" t="b">
        <f>IF(ISNUMBER(SEARCH(U$1,$D448)),MAX(G$1:G447)+1)</f>
        <v>0</v>
      </c>
      <c r="H448" s="12" t="b">
        <f>IF(ISNUMBER(SEARCH(V$1,$D448)),MAX(H$1:H447)+1)</f>
        <v>0</v>
      </c>
      <c r="I448" s="12" t="b">
        <f>IF(ISNUMBER(SEARCH(W$1,$D448)),MAX(I$1:I447)+1)</f>
        <v>0</v>
      </c>
      <c r="J448" s="12" t="b">
        <f>IF(ISNUMBER(SEARCH(X$1,$D448)),MAX(J$1:J447)+1)</f>
        <v>0</v>
      </c>
      <c r="K448" s="12" t="b">
        <f>IF(ISNUMBER(SEARCH(Y$1,$D448)),MAX(K$1:K447)+1)</f>
        <v>0</v>
      </c>
      <c r="L448" s="12" t="b">
        <f>IF(ISNUMBER(SEARCH(Z$1,$D448)),MAX(L$1:L447)+1)</f>
        <v>0</v>
      </c>
      <c r="M448" s="12" t="b">
        <f>IF(ISNUMBER(SEARCH(AA$1,$D448)),MAX(M$1:M447)+1)</f>
        <v>0</v>
      </c>
      <c r="N448" s="12" t="b">
        <f>IF(ISNUMBER(SEARCH(AB$1,$D448)),MAX(N$1:N447)+1)</f>
        <v>0</v>
      </c>
      <c r="O448" s="12" t="b">
        <f>IF(ISNUMBER(SEARCH(AC$1,$D448)),MAX(O$1:O447)+1)</f>
        <v>0</v>
      </c>
      <c r="P448" s="12" t="b">
        <f>IF(ISNUMBER(SEARCH(AD$1,$D448)),MAX(P$1:P447)+1)</f>
        <v>0</v>
      </c>
      <c r="Q448" s="12">
        <f>'AB Touchpoint System Workbook'!K459</f>
        <v>0</v>
      </c>
      <c r="R448" s="13">
        <f t="shared" si="13"/>
        <v>447</v>
      </c>
      <c r="S448" s="21" t="str">
        <f>IFERROR(VLOOKUP($R448,E:$Q,13,0),"")</f>
        <v/>
      </c>
      <c r="T448" s="21" t="str">
        <f>IFERROR(VLOOKUP($R448,F:$Q,12,0),"")</f>
        <v/>
      </c>
      <c r="U448" s="21" t="str">
        <f>IFERROR(VLOOKUP($R448,G:$Q,11,0),"")</f>
        <v/>
      </c>
      <c r="V448" s="21" t="str">
        <f>IFERROR(VLOOKUP($R448,H:$Q,10,0),"")</f>
        <v/>
      </c>
      <c r="W448" s="21" t="str">
        <f>IFERROR(VLOOKUP($R448,I:$Q,9,0),"")</f>
        <v/>
      </c>
      <c r="X448" s="21" t="str">
        <f>IFERROR(VLOOKUP($R448,J:$Q,8,0),"")</f>
        <v/>
      </c>
      <c r="Y448" s="21" t="str">
        <f>IFERROR(VLOOKUP($R448,K:$Q,7,0),"")</f>
        <v/>
      </c>
      <c r="Z448" s="21" t="str">
        <f>IFERROR(VLOOKUP($R448,L:$Q,6,0),"")</f>
        <v/>
      </c>
      <c r="AA448" s="21" t="str">
        <f>IFERROR(VLOOKUP($R448,M:$Q,5,0),"")</f>
        <v/>
      </c>
      <c r="AB448" s="21" t="str">
        <f>IFERROR(VLOOKUP($R448,N:$Q,4,0),"")</f>
        <v/>
      </c>
      <c r="AC448" s="21" t="str">
        <f>IFERROR(VLOOKUP($R448,O:$Q,3,0),"")</f>
        <v/>
      </c>
      <c r="AD448" s="21" t="str">
        <f>IFERROR(VLOOKUP($R448,P:$Q,2,0),"")</f>
        <v/>
      </c>
    </row>
    <row r="449" spans="1:30" x14ac:dyDescent="0.15">
      <c r="A449" s="9">
        <f>'AB Touchpoint System Workbook'!Z460</f>
        <v>0</v>
      </c>
      <c r="B449" s="21">
        <f t="shared" si="14"/>
        <v>1</v>
      </c>
      <c r="C449" s="12" t="str">
        <f>IF('AB Touchpoint System Workbook'!J460="A",VLOOKUP($B449,Reference!$A$93:B$104,2,0),IF('AB Touchpoint System Workbook'!J460="b",VLOOKUP($B449,Reference!$A$93:C$104,3,0),""))</f>
        <v/>
      </c>
      <c r="D449" s="12" t="str">
        <f>IF('AB Touchpoint System Workbook'!J460="A",Q449&amp;C449,IF('AB Touchpoint System Workbook'!J460="b",Q449&amp;C449,""))</f>
        <v/>
      </c>
      <c r="E449" s="12" t="b">
        <f>IF(ISNUMBER(SEARCH(S$1,$D449)),MAX(E$1:E448)+1)</f>
        <v>0</v>
      </c>
      <c r="F449" s="12" t="b">
        <f>IF(ISNUMBER(SEARCH(T$1,$D449)),MAX(F$1:F448)+1)</f>
        <v>0</v>
      </c>
      <c r="G449" s="12" t="b">
        <f>IF(ISNUMBER(SEARCH(U$1,$D449)),MAX(G$1:G448)+1)</f>
        <v>0</v>
      </c>
      <c r="H449" s="12" t="b">
        <f>IF(ISNUMBER(SEARCH(V$1,$D449)),MAX(H$1:H448)+1)</f>
        <v>0</v>
      </c>
      <c r="I449" s="12" t="b">
        <f>IF(ISNUMBER(SEARCH(W$1,$D449)),MAX(I$1:I448)+1)</f>
        <v>0</v>
      </c>
      <c r="J449" s="12" t="b">
        <f>IF(ISNUMBER(SEARCH(X$1,$D449)),MAX(J$1:J448)+1)</f>
        <v>0</v>
      </c>
      <c r="K449" s="12" t="b">
        <f>IF(ISNUMBER(SEARCH(Y$1,$D449)),MAX(K$1:K448)+1)</f>
        <v>0</v>
      </c>
      <c r="L449" s="12" t="b">
        <f>IF(ISNUMBER(SEARCH(Z$1,$D449)),MAX(L$1:L448)+1)</f>
        <v>0</v>
      </c>
      <c r="M449" s="12" t="b">
        <f>IF(ISNUMBER(SEARCH(AA$1,$D449)),MAX(M$1:M448)+1)</f>
        <v>0</v>
      </c>
      <c r="N449" s="12" t="b">
        <f>IF(ISNUMBER(SEARCH(AB$1,$D449)),MAX(N$1:N448)+1)</f>
        <v>0</v>
      </c>
      <c r="O449" s="12" t="b">
        <f>IF(ISNUMBER(SEARCH(AC$1,$D449)),MAX(O$1:O448)+1)</f>
        <v>0</v>
      </c>
      <c r="P449" s="12" t="b">
        <f>IF(ISNUMBER(SEARCH(AD$1,$D449)),MAX(P$1:P448)+1)</f>
        <v>0</v>
      </c>
      <c r="Q449" s="12">
        <f>'AB Touchpoint System Workbook'!K460</f>
        <v>0</v>
      </c>
      <c r="R449" s="13">
        <f t="shared" si="13"/>
        <v>448</v>
      </c>
      <c r="S449" s="21" t="str">
        <f>IFERROR(VLOOKUP($R449,E:$Q,13,0),"")</f>
        <v/>
      </c>
      <c r="T449" s="21" t="str">
        <f>IFERROR(VLOOKUP($R449,F:$Q,12,0),"")</f>
        <v/>
      </c>
      <c r="U449" s="21" t="str">
        <f>IFERROR(VLOOKUP($R449,G:$Q,11,0),"")</f>
        <v/>
      </c>
      <c r="V449" s="21" t="str">
        <f>IFERROR(VLOOKUP($R449,H:$Q,10,0),"")</f>
        <v/>
      </c>
      <c r="W449" s="21" t="str">
        <f>IFERROR(VLOOKUP($R449,I:$Q,9,0),"")</f>
        <v/>
      </c>
      <c r="X449" s="21" t="str">
        <f>IFERROR(VLOOKUP($R449,J:$Q,8,0),"")</f>
        <v/>
      </c>
      <c r="Y449" s="21" t="str">
        <f>IFERROR(VLOOKUP($R449,K:$Q,7,0),"")</f>
        <v/>
      </c>
      <c r="Z449" s="21" t="str">
        <f>IFERROR(VLOOKUP($R449,L:$Q,6,0),"")</f>
        <v/>
      </c>
      <c r="AA449" s="21" t="str">
        <f>IFERROR(VLOOKUP($R449,M:$Q,5,0),"")</f>
        <v/>
      </c>
      <c r="AB449" s="21" t="str">
        <f>IFERROR(VLOOKUP($R449,N:$Q,4,0),"")</f>
        <v/>
      </c>
      <c r="AC449" s="21" t="str">
        <f>IFERROR(VLOOKUP($R449,O:$Q,3,0),"")</f>
        <v/>
      </c>
      <c r="AD449" s="21" t="str">
        <f>IFERROR(VLOOKUP($R449,P:$Q,2,0),"")</f>
        <v/>
      </c>
    </row>
    <row r="450" spans="1:30" x14ac:dyDescent="0.15">
      <c r="A450" s="9">
        <f>'AB Touchpoint System Workbook'!Z461</f>
        <v>0</v>
      </c>
      <c r="B450" s="21">
        <f t="shared" si="14"/>
        <v>1</v>
      </c>
      <c r="C450" s="12" t="str">
        <f>IF('AB Touchpoint System Workbook'!J461="A",VLOOKUP($B450,Reference!$A$93:B$104,2,0),IF('AB Touchpoint System Workbook'!J461="b",VLOOKUP($B450,Reference!$A$93:C$104,3,0),""))</f>
        <v/>
      </c>
      <c r="D450" s="12" t="str">
        <f>IF('AB Touchpoint System Workbook'!J461="A",Q450&amp;C450,IF('AB Touchpoint System Workbook'!J461="b",Q450&amp;C450,""))</f>
        <v/>
      </c>
      <c r="E450" s="12" t="b">
        <f>IF(ISNUMBER(SEARCH(S$1,$D450)),MAX(E$1:E449)+1)</f>
        <v>0</v>
      </c>
      <c r="F450" s="12" t="b">
        <f>IF(ISNUMBER(SEARCH(T$1,$D450)),MAX(F$1:F449)+1)</f>
        <v>0</v>
      </c>
      <c r="G450" s="12" t="b">
        <f>IF(ISNUMBER(SEARCH(U$1,$D450)),MAX(G$1:G449)+1)</f>
        <v>0</v>
      </c>
      <c r="H450" s="12" t="b">
        <f>IF(ISNUMBER(SEARCH(V$1,$D450)),MAX(H$1:H449)+1)</f>
        <v>0</v>
      </c>
      <c r="I450" s="12" t="b">
        <f>IF(ISNUMBER(SEARCH(W$1,$D450)),MAX(I$1:I449)+1)</f>
        <v>0</v>
      </c>
      <c r="J450" s="12" t="b">
        <f>IF(ISNUMBER(SEARCH(X$1,$D450)),MAX(J$1:J449)+1)</f>
        <v>0</v>
      </c>
      <c r="K450" s="12" t="b">
        <f>IF(ISNUMBER(SEARCH(Y$1,$D450)),MAX(K$1:K449)+1)</f>
        <v>0</v>
      </c>
      <c r="L450" s="12" t="b">
        <f>IF(ISNUMBER(SEARCH(Z$1,$D450)),MAX(L$1:L449)+1)</f>
        <v>0</v>
      </c>
      <c r="M450" s="12" t="b">
        <f>IF(ISNUMBER(SEARCH(AA$1,$D450)),MAX(M$1:M449)+1)</f>
        <v>0</v>
      </c>
      <c r="N450" s="12" t="b">
        <f>IF(ISNUMBER(SEARCH(AB$1,$D450)),MAX(N$1:N449)+1)</f>
        <v>0</v>
      </c>
      <c r="O450" s="12" t="b">
        <f>IF(ISNUMBER(SEARCH(AC$1,$D450)),MAX(O$1:O449)+1)</f>
        <v>0</v>
      </c>
      <c r="P450" s="12" t="b">
        <f>IF(ISNUMBER(SEARCH(AD$1,$D450)),MAX(P$1:P449)+1)</f>
        <v>0</v>
      </c>
      <c r="Q450" s="12">
        <f>'AB Touchpoint System Workbook'!K461</f>
        <v>0</v>
      </c>
      <c r="R450" s="13">
        <f t="shared" si="13"/>
        <v>449</v>
      </c>
      <c r="S450" s="21" t="str">
        <f>IFERROR(VLOOKUP($R450,E:$Q,13,0),"")</f>
        <v/>
      </c>
      <c r="T450" s="21" t="str">
        <f>IFERROR(VLOOKUP($R450,F:$Q,12,0),"")</f>
        <v/>
      </c>
      <c r="U450" s="21" t="str">
        <f>IFERROR(VLOOKUP($R450,G:$Q,11,0),"")</f>
        <v/>
      </c>
      <c r="V450" s="21" t="str">
        <f>IFERROR(VLOOKUP($R450,H:$Q,10,0),"")</f>
        <v/>
      </c>
      <c r="W450" s="21" t="str">
        <f>IFERROR(VLOOKUP($R450,I:$Q,9,0),"")</f>
        <v/>
      </c>
      <c r="X450" s="21" t="str">
        <f>IFERROR(VLOOKUP($R450,J:$Q,8,0),"")</f>
        <v/>
      </c>
      <c r="Y450" s="21" t="str">
        <f>IFERROR(VLOOKUP($R450,K:$Q,7,0),"")</f>
        <v/>
      </c>
      <c r="Z450" s="21" t="str">
        <f>IFERROR(VLOOKUP($R450,L:$Q,6,0),"")</f>
        <v/>
      </c>
      <c r="AA450" s="21" t="str">
        <f>IFERROR(VLOOKUP($R450,M:$Q,5,0),"")</f>
        <v/>
      </c>
      <c r="AB450" s="21" t="str">
        <f>IFERROR(VLOOKUP($R450,N:$Q,4,0),"")</f>
        <v/>
      </c>
      <c r="AC450" s="21" t="str">
        <f>IFERROR(VLOOKUP($R450,O:$Q,3,0),"")</f>
        <v/>
      </c>
      <c r="AD450" s="21" t="str">
        <f>IFERROR(VLOOKUP($R450,P:$Q,2,0),"")</f>
        <v/>
      </c>
    </row>
    <row r="451" spans="1:30" x14ac:dyDescent="0.15">
      <c r="A451" s="9">
        <f>'AB Touchpoint System Workbook'!Z462</f>
        <v>0</v>
      </c>
      <c r="B451" s="21">
        <f t="shared" si="14"/>
        <v>1</v>
      </c>
      <c r="C451" s="12" t="str">
        <f>IF('AB Touchpoint System Workbook'!J462="A",VLOOKUP($B451,Reference!$A$93:B$104,2,0),IF('AB Touchpoint System Workbook'!J462="b",VLOOKUP($B451,Reference!$A$93:C$104,3,0),""))</f>
        <v/>
      </c>
      <c r="D451" s="12" t="str">
        <f>IF('AB Touchpoint System Workbook'!J462="A",Q451&amp;C451,IF('AB Touchpoint System Workbook'!J462="b",Q451&amp;C451,""))</f>
        <v/>
      </c>
      <c r="E451" s="12" t="b">
        <f>IF(ISNUMBER(SEARCH(S$1,$D451)),MAX(E$1:E450)+1)</f>
        <v>0</v>
      </c>
      <c r="F451" s="12" t="b">
        <f>IF(ISNUMBER(SEARCH(T$1,$D451)),MAX(F$1:F450)+1)</f>
        <v>0</v>
      </c>
      <c r="G451" s="12" t="b">
        <f>IF(ISNUMBER(SEARCH(U$1,$D451)),MAX(G$1:G450)+1)</f>
        <v>0</v>
      </c>
      <c r="H451" s="12" t="b">
        <f>IF(ISNUMBER(SEARCH(V$1,$D451)),MAX(H$1:H450)+1)</f>
        <v>0</v>
      </c>
      <c r="I451" s="12" t="b">
        <f>IF(ISNUMBER(SEARCH(W$1,$D451)),MAX(I$1:I450)+1)</f>
        <v>0</v>
      </c>
      <c r="J451" s="12" t="b">
        <f>IF(ISNUMBER(SEARCH(X$1,$D451)),MAX(J$1:J450)+1)</f>
        <v>0</v>
      </c>
      <c r="K451" s="12" t="b">
        <f>IF(ISNUMBER(SEARCH(Y$1,$D451)),MAX(K$1:K450)+1)</f>
        <v>0</v>
      </c>
      <c r="L451" s="12" t="b">
        <f>IF(ISNUMBER(SEARCH(Z$1,$D451)),MAX(L$1:L450)+1)</f>
        <v>0</v>
      </c>
      <c r="M451" s="12" t="b">
        <f>IF(ISNUMBER(SEARCH(AA$1,$D451)),MAX(M$1:M450)+1)</f>
        <v>0</v>
      </c>
      <c r="N451" s="12" t="b">
        <f>IF(ISNUMBER(SEARCH(AB$1,$D451)),MAX(N$1:N450)+1)</f>
        <v>0</v>
      </c>
      <c r="O451" s="12" t="b">
        <f>IF(ISNUMBER(SEARCH(AC$1,$D451)),MAX(O$1:O450)+1)</f>
        <v>0</v>
      </c>
      <c r="P451" s="12" t="b">
        <f>IF(ISNUMBER(SEARCH(AD$1,$D451)),MAX(P$1:P450)+1)</f>
        <v>0</v>
      </c>
      <c r="Q451" s="12">
        <f>'AB Touchpoint System Workbook'!K462</f>
        <v>0</v>
      </c>
      <c r="R451" s="13">
        <f t="shared" si="13"/>
        <v>450</v>
      </c>
      <c r="S451" s="21" t="str">
        <f>IFERROR(VLOOKUP($R451,E:$Q,13,0),"")</f>
        <v/>
      </c>
      <c r="T451" s="21" t="str">
        <f>IFERROR(VLOOKUP($R451,F:$Q,12,0),"")</f>
        <v/>
      </c>
      <c r="U451" s="21" t="str">
        <f>IFERROR(VLOOKUP($R451,G:$Q,11,0),"")</f>
        <v/>
      </c>
      <c r="V451" s="21" t="str">
        <f>IFERROR(VLOOKUP($R451,H:$Q,10,0),"")</f>
        <v/>
      </c>
      <c r="W451" s="21" t="str">
        <f>IFERROR(VLOOKUP($R451,I:$Q,9,0),"")</f>
        <v/>
      </c>
      <c r="X451" s="21" t="str">
        <f>IFERROR(VLOOKUP($R451,J:$Q,8,0),"")</f>
        <v/>
      </c>
      <c r="Y451" s="21" t="str">
        <f>IFERROR(VLOOKUP($R451,K:$Q,7,0),"")</f>
        <v/>
      </c>
      <c r="Z451" s="21" t="str">
        <f>IFERROR(VLOOKUP($R451,L:$Q,6,0),"")</f>
        <v/>
      </c>
      <c r="AA451" s="21" t="str">
        <f>IFERROR(VLOOKUP($R451,M:$Q,5,0),"")</f>
        <v/>
      </c>
      <c r="AB451" s="21" t="str">
        <f>IFERROR(VLOOKUP($R451,N:$Q,4,0),"")</f>
        <v/>
      </c>
      <c r="AC451" s="21" t="str">
        <f>IFERROR(VLOOKUP($R451,O:$Q,3,0),"")</f>
        <v/>
      </c>
      <c r="AD451" s="21" t="str">
        <f>IFERROR(VLOOKUP($R451,P:$Q,2,0),"")</f>
        <v/>
      </c>
    </row>
    <row r="452" spans="1:30" x14ac:dyDescent="0.15">
      <c r="A452" s="9">
        <f>'AB Touchpoint System Workbook'!Z463</f>
        <v>0</v>
      </c>
      <c r="B452" s="21">
        <f t="shared" si="14"/>
        <v>1</v>
      </c>
      <c r="C452" s="12" t="str">
        <f>IF('AB Touchpoint System Workbook'!J463="A",VLOOKUP($B452,Reference!$A$93:B$104,2,0),IF('AB Touchpoint System Workbook'!J463="b",VLOOKUP($B452,Reference!$A$93:C$104,3,0),""))</f>
        <v/>
      </c>
      <c r="D452" s="12" t="str">
        <f>IF('AB Touchpoint System Workbook'!J463="A",Q452&amp;C452,IF('AB Touchpoint System Workbook'!J463="b",Q452&amp;C452,""))</f>
        <v/>
      </c>
      <c r="E452" s="12" t="b">
        <f>IF(ISNUMBER(SEARCH(S$1,$D452)),MAX(E$1:E451)+1)</f>
        <v>0</v>
      </c>
      <c r="F452" s="12" t="b">
        <f>IF(ISNUMBER(SEARCH(T$1,$D452)),MAX(F$1:F451)+1)</f>
        <v>0</v>
      </c>
      <c r="G452" s="12" t="b">
        <f>IF(ISNUMBER(SEARCH(U$1,$D452)),MAX(G$1:G451)+1)</f>
        <v>0</v>
      </c>
      <c r="H452" s="12" t="b">
        <f>IF(ISNUMBER(SEARCH(V$1,$D452)),MAX(H$1:H451)+1)</f>
        <v>0</v>
      </c>
      <c r="I452" s="12" t="b">
        <f>IF(ISNUMBER(SEARCH(W$1,$D452)),MAX(I$1:I451)+1)</f>
        <v>0</v>
      </c>
      <c r="J452" s="12" t="b">
        <f>IF(ISNUMBER(SEARCH(X$1,$D452)),MAX(J$1:J451)+1)</f>
        <v>0</v>
      </c>
      <c r="K452" s="12" t="b">
        <f>IF(ISNUMBER(SEARCH(Y$1,$D452)),MAX(K$1:K451)+1)</f>
        <v>0</v>
      </c>
      <c r="L452" s="12" t="b">
        <f>IF(ISNUMBER(SEARCH(Z$1,$D452)),MAX(L$1:L451)+1)</f>
        <v>0</v>
      </c>
      <c r="M452" s="12" t="b">
        <f>IF(ISNUMBER(SEARCH(AA$1,$D452)),MAX(M$1:M451)+1)</f>
        <v>0</v>
      </c>
      <c r="N452" s="12" t="b">
        <f>IF(ISNUMBER(SEARCH(AB$1,$D452)),MAX(N$1:N451)+1)</f>
        <v>0</v>
      </c>
      <c r="O452" s="12" t="b">
        <f>IF(ISNUMBER(SEARCH(AC$1,$D452)),MAX(O$1:O451)+1)</f>
        <v>0</v>
      </c>
      <c r="P452" s="12" t="b">
        <f>IF(ISNUMBER(SEARCH(AD$1,$D452)),MAX(P$1:P451)+1)</f>
        <v>0</v>
      </c>
      <c r="Q452" s="12">
        <f>'AB Touchpoint System Workbook'!K463</f>
        <v>0</v>
      </c>
      <c r="R452" s="13">
        <f t="shared" ref="R452:R515" si="15">R451+1</f>
        <v>451</v>
      </c>
      <c r="S452" s="21" t="str">
        <f>IFERROR(VLOOKUP($R452,E:$Q,13,0),"")</f>
        <v/>
      </c>
      <c r="T452" s="21" t="str">
        <f>IFERROR(VLOOKUP($R452,F:$Q,12,0),"")</f>
        <v/>
      </c>
      <c r="U452" s="21" t="str">
        <f>IFERROR(VLOOKUP($R452,G:$Q,11,0),"")</f>
        <v/>
      </c>
      <c r="V452" s="21" t="str">
        <f>IFERROR(VLOOKUP($R452,H:$Q,10,0),"")</f>
        <v/>
      </c>
      <c r="W452" s="21" t="str">
        <f>IFERROR(VLOOKUP($R452,I:$Q,9,0),"")</f>
        <v/>
      </c>
      <c r="X452" s="21" t="str">
        <f>IFERROR(VLOOKUP($R452,J:$Q,8,0),"")</f>
        <v/>
      </c>
      <c r="Y452" s="21" t="str">
        <f>IFERROR(VLOOKUP($R452,K:$Q,7,0),"")</f>
        <v/>
      </c>
      <c r="Z452" s="21" t="str">
        <f>IFERROR(VLOOKUP($R452,L:$Q,6,0),"")</f>
        <v/>
      </c>
      <c r="AA452" s="21" t="str">
        <f>IFERROR(VLOOKUP($R452,M:$Q,5,0),"")</f>
        <v/>
      </c>
      <c r="AB452" s="21" t="str">
        <f>IFERROR(VLOOKUP($R452,N:$Q,4,0),"")</f>
        <v/>
      </c>
      <c r="AC452" s="21" t="str">
        <f>IFERROR(VLOOKUP($R452,O:$Q,3,0),"")</f>
        <v/>
      </c>
      <c r="AD452" s="21" t="str">
        <f>IFERROR(VLOOKUP($R452,P:$Q,2,0),"")</f>
        <v/>
      </c>
    </row>
    <row r="453" spans="1:30" x14ac:dyDescent="0.15">
      <c r="A453" s="9">
        <f>'AB Touchpoint System Workbook'!Z464</f>
        <v>0</v>
      </c>
      <c r="B453" s="21">
        <f t="shared" si="14"/>
        <v>1</v>
      </c>
      <c r="C453" s="12" t="str">
        <f>IF('AB Touchpoint System Workbook'!J464="A",VLOOKUP($B453,Reference!$A$93:B$104,2,0),IF('AB Touchpoint System Workbook'!J464="b",VLOOKUP($B453,Reference!$A$93:C$104,3,0),""))</f>
        <v/>
      </c>
      <c r="D453" s="12" t="str">
        <f>IF('AB Touchpoint System Workbook'!J464="A",Q453&amp;C453,IF('AB Touchpoint System Workbook'!J464="b",Q453&amp;C453,""))</f>
        <v/>
      </c>
      <c r="E453" s="12" t="b">
        <f>IF(ISNUMBER(SEARCH(S$1,$D453)),MAX(E$1:E452)+1)</f>
        <v>0</v>
      </c>
      <c r="F453" s="12" t="b">
        <f>IF(ISNUMBER(SEARCH(T$1,$D453)),MAX(F$1:F452)+1)</f>
        <v>0</v>
      </c>
      <c r="G453" s="12" t="b">
        <f>IF(ISNUMBER(SEARCH(U$1,$D453)),MAX(G$1:G452)+1)</f>
        <v>0</v>
      </c>
      <c r="H453" s="12" t="b">
        <f>IF(ISNUMBER(SEARCH(V$1,$D453)),MAX(H$1:H452)+1)</f>
        <v>0</v>
      </c>
      <c r="I453" s="12" t="b">
        <f>IF(ISNUMBER(SEARCH(W$1,$D453)),MAX(I$1:I452)+1)</f>
        <v>0</v>
      </c>
      <c r="J453" s="12" t="b">
        <f>IF(ISNUMBER(SEARCH(X$1,$D453)),MAX(J$1:J452)+1)</f>
        <v>0</v>
      </c>
      <c r="K453" s="12" t="b">
        <f>IF(ISNUMBER(SEARCH(Y$1,$D453)),MAX(K$1:K452)+1)</f>
        <v>0</v>
      </c>
      <c r="L453" s="12" t="b">
        <f>IF(ISNUMBER(SEARCH(Z$1,$D453)),MAX(L$1:L452)+1)</f>
        <v>0</v>
      </c>
      <c r="M453" s="12" t="b">
        <f>IF(ISNUMBER(SEARCH(AA$1,$D453)),MAX(M$1:M452)+1)</f>
        <v>0</v>
      </c>
      <c r="N453" s="12" t="b">
        <f>IF(ISNUMBER(SEARCH(AB$1,$D453)),MAX(N$1:N452)+1)</f>
        <v>0</v>
      </c>
      <c r="O453" s="12" t="b">
        <f>IF(ISNUMBER(SEARCH(AC$1,$D453)),MAX(O$1:O452)+1)</f>
        <v>0</v>
      </c>
      <c r="P453" s="12" t="b">
        <f>IF(ISNUMBER(SEARCH(AD$1,$D453)),MAX(P$1:P452)+1)</f>
        <v>0</v>
      </c>
      <c r="Q453" s="12">
        <f>'AB Touchpoint System Workbook'!K464</f>
        <v>0</v>
      </c>
      <c r="R453" s="13">
        <f t="shared" si="15"/>
        <v>452</v>
      </c>
      <c r="S453" s="21" t="str">
        <f>IFERROR(VLOOKUP($R453,E:$Q,13,0),"")</f>
        <v/>
      </c>
      <c r="T453" s="21" t="str">
        <f>IFERROR(VLOOKUP($R453,F:$Q,12,0),"")</f>
        <v/>
      </c>
      <c r="U453" s="21" t="str">
        <f>IFERROR(VLOOKUP($R453,G:$Q,11,0),"")</f>
        <v/>
      </c>
      <c r="V453" s="21" t="str">
        <f>IFERROR(VLOOKUP($R453,H:$Q,10,0),"")</f>
        <v/>
      </c>
      <c r="W453" s="21" t="str">
        <f>IFERROR(VLOOKUP($R453,I:$Q,9,0),"")</f>
        <v/>
      </c>
      <c r="X453" s="21" t="str">
        <f>IFERROR(VLOOKUP($R453,J:$Q,8,0),"")</f>
        <v/>
      </c>
      <c r="Y453" s="21" t="str">
        <f>IFERROR(VLOOKUP($R453,K:$Q,7,0),"")</f>
        <v/>
      </c>
      <c r="Z453" s="21" t="str">
        <f>IFERROR(VLOOKUP($R453,L:$Q,6,0),"")</f>
        <v/>
      </c>
      <c r="AA453" s="21" t="str">
        <f>IFERROR(VLOOKUP($R453,M:$Q,5,0),"")</f>
        <v/>
      </c>
      <c r="AB453" s="21" t="str">
        <f>IFERROR(VLOOKUP($R453,N:$Q,4,0),"")</f>
        <v/>
      </c>
      <c r="AC453" s="21" t="str">
        <f>IFERROR(VLOOKUP($R453,O:$Q,3,0),"")</f>
        <v/>
      </c>
      <c r="AD453" s="21" t="str">
        <f>IFERROR(VLOOKUP($R453,P:$Q,2,0),"")</f>
        <v/>
      </c>
    </row>
    <row r="454" spans="1:30" x14ac:dyDescent="0.15">
      <c r="A454" s="9">
        <f>'AB Touchpoint System Workbook'!Z465</f>
        <v>0</v>
      </c>
      <c r="B454" s="21">
        <f t="shared" si="14"/>
        <v>1</v>
      </c>
      <c r="C454" s="12" t="str">
        <f>IF('AB Touchpoint System Workbook'!J465="A",VLOOKUP($B454,Reference!$A$93:B$104,2,0),IF('AB Touchpoint System Workbook'!J465="b",VLOOKUP($B454,Reference!$A$93:C$104,3,0),""))</f>
        <v/>
      </c>
      <c r="D454" s="12" t="str">
        <f>IF('AB Touchpoint System Workbook'!J465="A",Q454&amp;C454,IF('AB Touchpoint System Workbook'!J465="b",Q454&amp;C454,""))</f>
        <v/>
      </c>
      <c r="E454" s="12" t="b">
        <f>IF(ISNUMBER(SEARCH(S$1,$D454)),MAX(E$1:E453)+1)</f>
        <v>0</v>
      </c>
      <c r="F454" s="12" t="b">
        <f>IF(ISNUMBER(SEARCH(T$1,$D454)),MAX(F$1:F453)+1)</f>
        <v>0</v>
      </c>
      <c r="G454" s="12" t="b">
        <f>IF(ISNUMBER(SEARCH(U$1,$D454)),MAX(G$1:G453)+1)</f>
        <v>0</v>
      </c>
      <c r="H454" s="12" t="b">
        <f>IF(ISNUMBER(SEARCH(V$1,$D454)),MAX(H$1:H453)+1)</f>
        <v>0</v>
      </c>
      <c r="I454" s="12" t="b">
        <f>IF(ISNUMBER(SEARCH(W$1,$D454)),MAX(I$1:I453)+1)</f>
        <v>0</v>
      </c>
      <c r="J454" s="12" t="b">
        <f>IF(ISNUMBER(SEARCH(X$1,$D454)),MAX(J$1:J453)+1)</f>
        <v>0</v>
      </c>
      <c r="K454" s="12" t="b">
        <f>IF(ISNUMBER(SEARCH(Y$1,$D454)),MAX(K$1:K453)+1)</f>
        <v>0</v>
      </c>
      <c r="L454" s="12" t="b">
        <f>IF(ISNUMBER(SEARCH(Z$1,$D454)),MAX(L$1:L453)+1)</f>
        <v>0</v>
      </c>
      <c r="M454" s="12" t="b">
        <f>IF(ISNUMBER(SEARCH(AA$1,$D454)),MAX(M$1:M453)+1)</f>
        <v>0</v>
      </c>
      <c r="N454" s="12" t="b">
        <f>IF(ISNUMBER(SEARCH(AB$1,$D454)),MAX(N$1:N453)+1)</f>
        <v>0</v>
      </c>
      <c r="O454" s="12" t="b">
        <f>IF(ISNUMBER(SEARCH(AC$1,$D454)),MAX(O$1:O453)+1)</f>
        <v>0</v>
      </c>
      <c r="P454" s="12" t="b">
        <f>IF(ISNUMBER(SEARCH(AD$1,$D454)),MAX(P$1:P453)+1)</f>
        <v>0</v>
      </c>
      <c r="Q454" s="12">
        <f>'AB Touchpoint System Workbook'!K465</f>
        <v>0</v>
      </c>
      <c r="R454" s="13">
        <f t="shared" si="15"/>
        <v>453</v>
      </c>
      <c r="S454" s="21" t="str">
        <f>IFERROR(VLOOKUP($R454,E:$Q,13,0),"")</f>
        <v/>
      </c>
      <c r="T454" s="21" t="str">
        <f>IFERROR(VLOOKUP($R454,F:$Q,12,0),"")</f>
        <v/>
      </c>
      <c r="U454" s="21" t="str">
        <f>IFERROR(VLOOKUP($R454,G:$Q,11,0),"")</f>
        <v/>
      </c>
      <c r="V454" s="21" t="str">
        <f>IFERROR(VLOOKUP($R454,H:$Q,10,0),"")</f>
        <v/>
      </c>
      <c r="W454" s="21" t="str">
        <f>IFERROR(VLOOKUP($R454,I:$Q,9,0),"")</f>
        <v/>
      </c>
      <c r="X454" s="21" t="str">
        <f>IFERROR(VLOOKUP($R454,J:$Q,8,0),"")</f>
        <v/>
      </c>
      <c r="Y454" s="21" t="str">
        <f>IFERROR(VLOOKUP($R454,K:$Q,7,0),"")</f>
        <v/>
      </c>
      <c r="Z454" s="21" t="str">
        <f>IFERROR(VLOOKUP($R454,L:$Q,6,0),"")</f>
        <v/>
      </c>
      <c r="AA454" s="21" t="str">
        <f>IFERROR(VLOOKUP($R454,M:$Q,5,0),"")</f>
        <v/>
      </c>
      <c r="AB454" s="21" t="str">
        <f>IFERROR(VLOOKUP($R454,N:$Q,4,0),"")</f>
        <v/>
      </c>
      <c r="AC454" s="21" t="str">
        <f>IFERROR(VLOOKUP($R454,O:$Q,3,0),"")</f>
        <v/>
      </c>
      <c r="AD454" s="21" t="str">
        <f>IFERROR(VLOOKUP($R454,P:$Q,2,0),"")</f>
        <v/>
      </c>
    </row>
    <row r="455" spans="1:30" x14ac:dyDescent="0.15">
      <c r="A455" s="9">
        <f>'AB Touchpoint System Workbook'!Z466</f>
        <v>0</v>
      </c>
      <c r="B455" s="21">
        <f t="shared" si="14"/>
        <v>1</v>
      </c>
      <c r="C455" s="12" t="str">
        <f>IF('AB Touchpoint System Workbook'!J466="A",VLOOKUP($B455,Reference!$A$93:B$104,2,0),IF('AB Touchpoint System Workbook'!J466="b",VLOOKUP($B455,Reference!$A$93:C$104,3,0),""))</f>
        <v/>
      </c>
      <c r="D455" s="12" t="str">
        <f>IF('AB Touchpoint System Workbook'!J466="A",Q455&amp;C455,IF('AB Touchpoint System Workbook'!J466="b",Q455&amp;C455,""))</f>
        <v/>
      </c>
      <c r="E455" s="12" t="b">
        <f>IF(ISNUMBER(SEARCH(S$1,$D455)),MAX(E$1:E454)+1)</f>
        <v>0</v>
      </c>
      <c r="F455" s="12" t="b">
        <f>IF(ISNUMBER(SEARCH(T$1,$D455)),MAX(F$1:F454)+1)</f>
        <v>0</v>
      </c>
      <c r="G455" s="12" t="b">
        <f>IF(ISNUMBER(SEARCH(U$1,$D455)),MAX(G$1:G454)+1)</f>
        <v>0</v>
      </c>
      <c r="H455" s="12" t="b">
        <f>IF(ISNUMBER(SEARCH(V$1,$D455)),MAX(H$1:H454)+1)</f>
        <v>0</v>
      </c>
      <c r="I455" s="12" t="b">
        <f>IF(ISNUMBER(SEARCH(W$1,$D455)),MAX(I$1:I454)+1)</f>
        <v>0</v>
      </c>
      <c r="J455" s="12" t="b">
        <f>IF(ISNUMBER(SEARCH(X$1,$D455)),MAX(J$1:J454)+1)</f>
        <v>0</v>
      </c>
      <c r="K455" s="12" t="b">
        <f>IF(ISNUMBER(SEARCH(Y$1,$D455)),MAX(K$1:K454)+1)</f>
        <v>0</v>
      </c>
      <c r="L455" s="12" t="b">
        <f>IF(ISNUMBER(SEARCH(Z$1,$D455)),MAX(L$1:L454)+1)</f>
        <v>0</v>
      </c>
      <c r="M455" s="12" t="b">
        <f>IF(ISNUMBER(SEARCH(AA$1,$D455)),MAX(M$1:M454)+1)</f>
        <v>0</v>
      </c>
      <c r="N455" s="12" t="b">
        <f>IF(ISNUMBER(SEARCH(AB$1,$D455)),MAX(N$1:N454)+1)</f>
        <v>0</v>
      </c>
      <c r="O455" s="12" t="b">
        <f>IF(ISNUMBER(SEARCH(AC$1,$D455)),MAX(O$1:O454)+1)</f>
        <v>0</v>
      </c>
      <c r="P455" s="12" t="b">
        <f>IF(ISNUMBER(SEARCH(AD$1,$D455)),MAX(P$1:P454)+1)</f>
        <v>0</v>
      </c>
      <c r="Q455" s="12">
        <f>'AB Touchpoint System Workbook'!K466</f>
        <v>0</v>
      </c>
      <c r="R455" s="13">
        <f t="shared" si="15"/>
        <v>454</v>
      </c>
      <c r="S455" s="21" t="str">
        <f>IFERROR(VLOOKUP($R455,E:$Q,13,0),"")</f>
        <v/>
      </c>
      <c r="T455" s="21" t="str">
        <f>IFERROR(VLOOKUP($R455,F:$Q,12,0),"")</f>
        <v/>
      </c>
      <c r="U455" s="21" t="str">
        <f>IFERROR(VLOOKUP($R455,G:$Q,11,0),"")</f>
        <v/>
      </c>
      <c r="V455" s="21" t="str">
        <f>IFERROR(VLOOKUP($R455,H:$Q,10,0),"")</f>
        <v/>
      </c>
      <c r="W455" s="21" t="str">
        <f>IFERROR(VLOOKUP($R455,I:$Q,9,0),"")</f>
        <v/>
      </c>
      <c r="X455" s="21" t="str">
        <f>IFERROR(VLOOKUP($R455,J:$Q,8,0),"")</f>
        <v/>
      </c>
      <c r="Y455" s="21" t="str">
        <f>IFERROR(VLOOKUP($R455,K:$Q,7,0),"")</f>
        <v/>
      </c>
      <c r="Z455" s="21" t="str">
        <f>IFERROR(VLOOKUP($R455,L:$Q,6,0),"")</f>
        <v/>
      </c>
      <c r="AA455" s="21" t="str">
        <f>IFERROR(VLOOKUP($R455,M:$Q,5,0),"")</f>
        <v/>
      </c>
      <c r="AB455" s="21" t="str">
        <f>IFERROR(VLOOKUP($R455,N:$Q,4,0),"")</f>
        <v/>
      </c>
      <c r="AC455" s="21" t="str">
        <f>IFERROR(VLOOKUP($R455,O:$Q,3,0),"")</f>
        <v/>
      </c>
      <c r="AD455" s="21" t="str">
        <f>IFERROR(VLOOKUP($R455,P:$Q,2,0),"")</f>
        <v/>
      </c>
    </row>
    <row r="456" spans="1:30" x14ac:dyDescent="0.15">
      <c r="A456" s="9">
        <f>'AB Touchpoint System Workbook'!Z467</f>
        <v>0</v>
      </c>
      <c r="B456" s="21">
        <f t="shared" si="14"/>
        <v>1</v>
      </c>
      <c r="C456" s="12" t="str">
        <f>IF('AB Touchpoint System Workbook'!J467="A",VLOOKUP($B456,Reference!$A$93:B$104,2,0),IF('AB Touchpoint System Workbook'!J467="b",VLOOKUP($B456,Reference!$A$93:C$104,3,0),""))</f>
        <v/>
      </c>
      <c r="D456" s="12" t="str">
        <f>IF('AB Touchpoint System Workbook'!J467="A",Q456&amp;C456,IF('AB Touchpoint System Workbook'!J467="b",Q456&amp;C456,""))</f>
        <v/>
      </c>
      <c r="E456" s="12" t="b">
        <f>IF(ISNUMBER(SEARCH(S$1,$D456)),MAX(E$1:E455)+1)</f>
        <v>0</v>
      </c>
      <c r="F456" s="12" t="b">
        <f>IF(ISNUMBER(SEARCH(T$1,$D456)),MAX(F$1:F455)+1)</f>
        <v>0</v>
      </c>
      <c r="G456" s="12" t="b">
        <f>IF(ISNUMBER(SEARCH(U$1,$D456)),MAX(G$1:G455)+1)</f>
        <v>0</v>
      </c>
      <c r="H456" s="12" t="b">
        <f>IF(ISNUMBER(SEARCH(V$1,$D456)),MAX(H$1:H455)+1)</f>
        <v>0</v>
      </c>
      <c r="I456" s="12" t="b">
        <f>IF(ISNUMBER(SEARCH(W$1,$D456)),MAX(I$1:I455)+1)</f>
        <v>0</v>
      </c>
      <c r="J456" s="12" t="b">
        <f>IF(ISNUMBER(SEARCH(X$1,$D456)),MAX(J$1:J455)+1)</f>
        <v>0</v>
      </c>
      <c r="K456" s="12" t="b">
        <f>IF(ISNUMBER(SEARCH(Y$1,$D456)),MAX(K$1:K455)+1)</f>
        <v>0</v>
      </c>
      <c r="L456" s="12" t="b">
        <f>IF(ISNUMBER(SEARCH(Z$1,$D456)),MAX(L$1:L455)+1)</f>
        <v>0</v>
      </c>
      <c r="M456" s="12" t="b">
        <f>IF(ISNUMBER(SEARCH(AA$1,$D456)),MAX(M$1:M455)+1)</f>
        <v>0</v>
      </c>
      <c r="N456" s="12" t="b">
        <f>IF(ISNUMBER(SEARCH(AB$1,$D456)),MAX(N$1:N455)+1)</f>
        <v>0</v>
      </c>
      <c r="O456" s="12" t="b">
        <f>IF(ISNUMBER(SEARCH(AC$1,$D456)),MAX(O$1:O455)+1)</f>
        <v>0</v>
      </c>
      <c r="P456" s="12" t="b">
        <f>IF(ISNUMBER(SEARCH(AD$1,$D456)),MAX(P$1:P455)+1)</f>
        <v>0</v>
      </c>
      <c r="Q456" s="12">
        <f>'AB Touchpoint System Workbook'!K467</f>
        <v>0</v>
      </c>
      <c r="R456" s="13">
        <f t="shared" si="15"/>
        <v>455</v>
      </c>
      <c r="S456" s="21" t="str">
        <f>IFERROR(VLOOKUP($R456,E:$Q,13,0),"")</f>
        <v/>
      </c>
      <c r="T456" s="21" t="str">
        <f>IFERROR(VLOOKUP($R456,F:$Q,12,0),"")</f>
        <v/>
      </c>
      <c r="U456" s="21" t="str">
        <f>IFERROR(VLOOKUP($R456,G:$Q,11,0),"")</f>
        <v/>
      </c>
      <c r="V456" s="21" t="str">
        <f>IFERROR(VLOOKUP($R456,H:$Q,10,0),"")</f>
        <v/>
      </c>
      <c r="W456" s="21" t="str">
        <f>IFERROR(VLOOKUP($R456,I:$Q,9,0),"")</f>
        <v/>
      </c>
      <c r="X456" s="21" t="str">
        <f>IFERROR(VLOOKUP($R456,J:$Q,8,0),"")</f>
        <v/>
      </c>
      <c r="Y456" s="21" t="str">
        <f>IFERROR(VLOOKUP($R456,K:$Q,7,0),"")</f>
        <v/>
      </c>
      <c r="Z456" s="21" t="str">
        <f>IFERROR(VLOOKUP($R456,L:$Q,6,0),"")</f>
        <v/>
      </c>
      <c r="AA456" s="21" t="str">
        <f>IFERROR(VLOOKUP($R456,M:$Q,5,0),"")</f>
        <v/>
      </c>
      <c r="AB456" s="21" t="str">
        <f>IFERROR(VLOOKUP($R456,N:$Q,4,0),"")</f>
        <v/>
      </c>
      <c r="AC456" s="21" t="str">
        <f>IFERROR(VLOOKUP($R456,O:$Q,3,0),"")</f>
        <v/>
      </c>
      <c r="AD456" s="21" t="str">
        <f>IFERROR(VLOOKUP($R456,P:$Q,2,0),"")</f>
        <v/>
      </c>
    </row>
    <row r="457" spans="1:30" x14ac:dyDescent="0.15">
      <c r="A457" s="9">
        <f>'AB Touchpoint System Workbook'!Z468</f>
        <v>0</v>
      </c>
      <c r="B457" s="21">
        <f t="shared" si="14"/>
        <v>1</v>
      </c>
      <c r="C457" s="12" t="str">
        <f>IF('AB Touchpoint System Workbook'!J468="A",VLOOKUP($B457,Reference!$A$93:B$104,2,0),IF('AB Touchpoint System Workbook'!J468="b",VLOOKUP($B457,Reference!$A$93:C$104,3,0),""))</f>
        <v/>
      </c>
      <c r="D457" s="12" t="str">
        <f>IF('AB Touchpoint System Workbook'!J468="A",Q457&amp;C457,IF('AB Touchpoint System Workbook'!J468="b",Q457&amp;C457,""))</f>
        <v/>
      </c>
      <c r="E457" s="12" t="b">
        <f>IF(ISNUMBER(SEARCH(S$1,$D457)),MAX(E$1:E456)+1)</f>
        <v>0</v>
      </c>
      <c r="F457" s="12" t="b">
        <f>IF(ISNUMBER(SEARCH(T$1,$D457)),MAX(F$1:F456)+1)</f>
        <v>0</v>
      </c>
      <c r="G457" s="12" t="b">
        <f>IF(ISNUMBER(SEARCH(U$1,$D457)),MAX(G$1:G456)+1)</f>
        <v>0</v>
      </c>
      <c r="H457" s="12" t="b">
        <f>IF(ISNUMBER(SEARCH(V$1,$D457)),MAX(H$1:H456)+1)</f>
        <v>0</v>
      </c>
      <c r="I457" s="12" t="b">
        <f>IF(ISNUMBER(SEARCH(W$1,$D457)),MAX(I$1:I456)+1)</f>
        <v>0</v>
      </c>
      <c r="J457" s="12" t="b">
        <f>IF(ISNUMBER(SEARCH(X$1,$D457)),MAX(J$1:J456)+1)</f>
        <v>0</v>
      </c>
      <c r="K457" s="12" t="b">
        <f>IF(ISNUMBER(SEARCH(Y$1,$D457)),MAX(K$1:K456)+1)</f>
        <v>0</v>
      </c>
      <c r="L457" s="12" t="b">
        <f>IF(ISNUMBER(SEARCH(Z$1,$D457)),MAX(L$1:L456)+1)</f>
        <v>0</v>
      </c>
      <c r="M457" s="12" t="b">
        <f>IF(ISNUMBER(SEARCH(AA$1,$D457)),MAX(M$1:M456)+1)</f>
        <v>0</v>
      </c>
      <c r="N457" s="12" t="b">
        <f>IF(ISNUMBER(SEARCH(AB$1,$D457)),MAX(N$1:N456)+1)</f>
        <v>0</v>
      </c>
      <c r="O457" s="12" t="b">
        <f>IF(ISNUMBER(SEARCH(AC$1,$D457)),MAX(O$1:O456)+1)</f>
        <v>0</v>
      </c>
      <c r="P457" s="12" t="b">
        <f>IF(ISNUMBER(SEARCH(AD$1,$D457)),MAX(P$1:P456)+1)</f>
        <v>0</v>
      </c>
      <c r="Q457" s="12">
        <f>'AB Touchpoint System Workbook'!K468</f>
        <v>0</v>
      </c>
      <c r="R457" s="13">
        <f t="shared" si="15"/>
        <v>456</v>
      </c>
      <c r="S457" s="21" t="str">
        <f>IFERROR(VLOOKUP($R457,E:$Q,13,0),"")</f>
        <v/>
      </c>
      <c r="T457" s="21" t="str">
        <f>IFERROR(VLOOKUP($R457,F:$Q,12,0),"")</f>
        <v/>
      </c>
      <c r="U457" s="21" t="str">
        <f>IFERROR(VLOOKUP($R457,G:$Q,11,0),"")</f>
        <v/>
      </c>
      <c r="V457" s="21" t="str">
        <f>IFERROR(VLOOKUP($R457,H:$Q,10,0),"")</f>
        <v/>
      </c>
      <c r="W457" s="21" t="str">
        <f>IFERROR(VLOOKUP($R457,I:$Q,9,0),"")</f>
        <v/>
      </c>
      <c r="X457" s="21" t="str">
        <f>IFERROR(VLOOKUP($R457,J:$Q,8,0),"")</f>
        <v/>
      </c>
      <c r="Y457" s="21" t="str">
        <f>IFERROR(VLOOKUP($R457,K:$Q,7,0),"")</f>
        <v/>
      </c>
      <c r="Z457" s="21" t="str">
        <f>IFERROR(VLOOKUP($R457,L:$Q,6,0),"")</f>
        <v/>
      </c>
      <c r="AA457" s="21" t="str">
        <f>IFERROR(VLOOKUP($R457,M:$Q,5,0),"")</f>
        <v/>
      </c>
      <c r="AB457" s="21" t="str">
        <f>IFERROR(VLOOKUP($R457,N:$Q,4,0),"")</f>
        <v/>
      </c>
      <c r="AC457" s="21" t="str">
        <f>IFERROR(VLOOKUP($R457,O:$Q,3,0),"")</f>
        <v/>
      </c>
      <c r="AD457" s="21" t="str">
        <f>IFERROR(VLOOKUP($R457,P:$Q,2,0),"")</f>
        <v/>
      </c>
    </row>
    <row r="458" spans="1:30" x14ac:dyDescent="0.15">
      <c r="A458" s="9">
        <f>'AB Touchpoint System Workbook'!Z469</f>
        <v>0</v>
      </c>
      <c r="B458" s="21">
        <f t="shared" si="14"/>
        <v>1</v>
      </c>
      <c r="C458" s="12" t="str">
        <f>IF('AB Touchpoint System Workbook'!J469="A",VLOOKUP($B458,Reference!$A$93:B$104,2,0),IF('AB Touchpoint System Workbook'!J469="b",VLOOKUP($B458,Reference!$A$93:C$104,3,0),""))</f>
        <v/>
      </c>
      <c r="D458" s="12" t="str">
        <f>IF('AB Touchpoint System Workbook'!J469="A",Q458&amp;C458,IF('AB Touchpoint System Workbook'!J469="b",Q458&amp;C458,""))</f>
        <v/>
      </c>
      <c r="E458" s="12" t="b">
        <f>IF(ISNUMBER(SEARCH(S$1,$D458)),MAX(E$1:E457)+1)</f>
        <v>0</v>
      </c>
      <c r="F458" s="12" t="b">
        <f>IF(ISNUMBER(SEARCH(T$1,$D458)),MAX(F$1:F457)+1)</f>
        <v>0</v>
      </c>
      <c r="G458" s="12" t="b">
        <f>IF(ISNUMBER(SEARCH(U$1,$D458)),MAX(G$1:G457)+1)</f>
        <v>0</v>
      </c>
      <c r="H458" s="12" t="b">
        <f>IF(ISNUMBER(SEARCH(V$1,$D458)),MAX(H$1:H457)+1)</f>
        <v>0</v>
      </c>
      <c r="I458" s="12" t="b">
        <f>IF(ISNUMBER(SEARCH(W$1,$D458)),MAX(I$1:I457)+1)</f>
        <v>0</v>
      </c>
      <c r="J458" s="12" t="b">
        <f>IF(ISNUMBER(SEARCH(X$1,$D458)),MAX(J$1:J457)+1)</f>
        <v>0</v>
      </c>
      <c r="K458" s="12" t="b">
        <f>IF(ISNUMBER(SEARCH(Y$1,$D458)),MAX(K$1:K457)+1)</f>
        <v>0</v>
      </c>
      <c r="L458" s="12" t="b">
        <f>IF(ISNUMBER(SEARCH(Z$1,$D458)),MAX(L$1:L457)+1)</f>
        <v>0</v>
      </c>
      <c r="M458" s="12" t="b">
        <f>IF(ISNUMBER(SEARCH(AA$1,$D458)),MAX(M$1:M457)+1)</f>
        <v>0</v>
      </c>
      <c r="N458" s="12" t="b">
        <f>IF(ISNUMBER(SEARCH(AB$1,$D458)),MAX(N$1:N457)+1)</f>
        <v>0</v>
      </c>
      <c r="O458" s="12" t="b">
        <f>IF(ISNUMBER(SEARCH(AC$1,$D458)),MAX(O$1:O457)+1)</f>
        <v>0</v>
      </c>
      <c r="P458" s="12" t="b">
        <f>IF(ISNUMBER(SEARCH(AD$1,$D458)),MAX(P$1:P457)+1)</f>
        <v>0</v>
      </c>
      <c r="Q458" s="12">
        <f>'AB Touchpoint System Workbook'!K469</f>
        <v>0</v>
      </c>
      <c r="R458" s="13">
        <f t="shared" si="15"/>
        <v>457</v>
      </c>
      <c r="S458" s="21" t="str">
        <f>IFERROR(VLOOKUP($R458,E:$Q,13,0),"")</f>
        <v/>
      </c>
      <c r="T458" s="21" t="str">
        <f>IFERROR(VLOOKUP($R458,F:$Q,12,0),"")</f>
        <v/>
      </c>
      <c r="U458" s="21" t="str">
        <f>IFERROR(VLOOKUP($R458,G:$Q,11,0),"")</f>
        <v/>
      </c>
      <c r="V458" s="21" t="str">
        <f>IFERROR(VLOOKUP($R458,H:$Q,10,0),"")</f>
        <v/>
      </c>
      <c r="W458" s="21" t="str">
        <f>IFERROR(VLOOKUP($R458,I:$Q,9,0),"")</f>
        <v/>
      </c>
      <c r="X458" s="21" t="str">
        <f>IFERROR(VLOOKUP($R458,J:$Q,8,0),"")</f>
        <v/>
      </c>
      <c r="Y458" s="21" t="str">
        <f>IFERROR(VLOOKUP($R458,K:$Q,7,0),"")</f>
        <v/>
      </c>
      <c r="Z458" s="21" t="str">
        <f>IFERROR(VLOOKUP($R458,L:$Q,6,0),"")</f>
        <v/>
      </c>
      <c r="AA458" s="21" t="str">
        <f>IFERROR(VLOOKUP($R458,M:$Q,5,0),"")</f>
        <v/>
      </c>
      <c r="AB458" s="21" t="str">
        <f>IFERROR(VLOOKUP($R458,N:$Q,4,0),"")</f>
        <v/>
      </c>
      <c r="AC458" s="21" t="str">
        <f>IFERROR(VLOOKUP($R458,O:$Q,3,0),"")</f>
        <v/>
      </c>
      <c r="AD458" s="21" t="str">
        <f>IFERROR(VLOOKUP($R458,P:$Q,2,0),"")</f>
        <v/>
      </c>
    </row>
    <row r="459" spans="1:30" x14ac:dyDescent="0.15">
      <c r="A459" s="9">
        <f>'AB Touchpoint System Workbook'!Z470</f>
        <v>0</v>
      </c>
      <c r="B459" s="21">
        <f t="shared" si="14"/>
        <v>1</v>
      </c>
      <c r="C459" s="12" t="str">
        <f>IF('AB Touchpoint System Workbook'!J470="A",VLOOKUP($B459,Reference!$A$93:B$104,2,0),IF('AB Touchpoint System Workbook'!J470="b",VLOOKUP($B459,Reference!$A$93:C$104,3,0),""))</f>
        <v/>
      </c>
      <c r="D459" s="12" t="str">
        <f>IF('AB Touchpoint System Workbook'!J470="A",Q459&amp;C459,IF('AB Touchpoint System Workbook'!J470="b",Q459&amp;C459,""))</f>
        <v/>
      </c>
      <c r="E459" s="12" t="b">
        <f>IF(ISNUMBER(SEARCH(S$1,$D459)),MAX(E$1:E458)+1)</f>
        <v>0</v>
      </c>
      <c r="F459" s="12" t="b">
        <f>IF(ISNUMBER(SEARCH(T$1,$D459)),MAX(F$1:F458)+1)</f>
        <v>0</v>
      </c>
      <c r="G459" s="12" t="b">
        <f>IF(ISNUMBER(SEARCH(U$1,$D459)),MAX(G$1:G458)+1)</f>
        <v>0</v>
      </c>
      <c r="H459" s="12" t="b">
        <f>IF(ISNUMBER(SEARCH(V$1,$D459)),MAX(H$1:H458)+1)</f>
        <v>0</v>
      </c>
      <c r="I459" s="12" t="b">
        <f>IF(ISNUMBER(SEARCH(W$1,$D459)),MAX(I$1:I458)+1)</f>
        <v>0</v>
      </c>
      <c r="J459" s="12" t="b">
        <f>IF(ISNUMBER(SEARCH(X$1,$D459)),MAX(J$1:J458)+1)</f>
        <v>0</v>
      </c>
      <c r="K459" s="12" t="b">
        <f>IF(ISNUMBER(SEARCH(Y$1,$D459)),MAX(K$1:K458)+1)</f>
        <v>0</v>
      </c>
      <c r="L459" s="12" t="b">
        <f>IF(ISNUMBER(SEARCH(Z$1,$D459)),MAX(L$1:L458)+1)</f>
        <v>0</v>
      </c>
      <c r="M459" s="12" t="b">
        <f>IF(ISNUMBER(SEARCH(AA$1,$D459)),MAX(M$1:M458)+1)</f>
        <v>0</v>
      </c>
      <c r="N459" s="12" t="b">
        <f>IF(ISNUMBER(SEARCH(AB$1,$D459)),MAX(N$1:N458)+1)</f>
        <v>0</v>
      </c>
      <c r="O459" s="12" t="b">
        <f>IF(ISNUMBER(SEARCH(AC$1,$D459)),MAX(O$1:O458)+1)</f>
        <v>0</v>
      </c>
      <c r="P459" s="12" t="b">
        <f>IF(ISNUMBER(SEARCH(AD$1,$D459)),MAX(P$1:P458)+1)</f>
        <v>0</v>
      </c>
      <c r="Q459" s="12">
        <f>'AB Touchpoint System Workbook'!K470</f>
        <v>0</v>
      </c>
      <c r="R459" s="13">
        <f t="shared" si="15"/>
        <v>458</v>
      </c>
      <c r="S459" s="21" t="str">
        <f>IFERROR(VLOOKUP($R459,E:$Q,13,0),"")</f>
        <v/>
      </c>
      <c r="T459" s="21" t="str">
        <f>IFERROR(VLOOKUP($R459,F:$Q,12,0),"")</f>
        <v/>
      </c>
      <c r="U459" s="21" t="str">
        <f>IFERROR(VLOOKUP($R459,G:$Q,11,0),"")</f>
        <v/>
      </c>
      <c r="V459" s="21" t="str">
        <f>IFERROR(VLOOKUP($R459,H:$Q,10,0),"")</f>
        <v/>
      </c>
      <c r="W459" s="21" t="str">
        <f>IFERROR(VLOOKUP($R459,I:$Q,9,0),"")</f>
        <v/>
      </c>
      <c r="X459" s="21" t="str">
        <f>IFERROR(VLOOKUP($R459,J:$Q,8,0),"")</f>
        <v/>
      </c>
      <c r="Y459" s="21" t="str">
        <f>IFERROR(VLOOKUP($R459,K:$Q,7,0),"")</f>
        <v/>
      </c>
      <c r="Z459" s="21" t="str">
        <f>IFERROR(VLOOKUP($R459,L:$Q,6,0),"")</f>
        <v/>
      </c>
      <c r="AA459" s="21" t="str">
        <f>IFERROR(VLOOKUP($R459,M:$Q,5,0),"")</f>
        <v/>
      </c>
      <c r="AB459" s="21" t="str">
        <f>IFERROR(VLOOKUP($R459,N:$Q,4,0),"")</f>
        <v/>
      </c>
      <c r="AC459" s="21" t="str">
        <f>IFERROR(VLOOKUP($R459,O:$Q,3,0),"")</f>
        <v/>
      </c>
      <c r="AD459" s="21" t="str">
        <f>IFERROR(VLOOKUP($R459,P:$Q,2,0),"")</f>
        <v/>
      </c>
    </row>
    <row r="460" spans="1:30" x14ac:dyDescent="0.15">
      <c r="A460" s="9">
        <f>'AB Touchpoint System Workbook'!Z471</f>
        <v>0</v>
      </c>
      <c r="B460" s="21">
        <f t="shared" si="14"/>
        <v>1</v>
      </c>
      <c r="C460" s="12" t="str">
        <f>IF('AB Touchpoint System Workbook'!J471="A",VLOOKUP($B460,Reference!$A$93:B$104,2,0),IF('AB Touchpoint System Workbook'!J471="b",VLOOKUP($B460,Reference!$A$93:C$104,3,0),""))</f>
        <v/>
      </c>
      <c r="D460" s="12" t="str">
        <f>IF('AB Touchpoint System Workbook'!J471="A",Q460&amp;C460,IF('AB Touchpoint System Workbook'!J471="b",Q460&amp;C460,""))</f>
        <v/>
      </c>
      <c r="E460" s="12" t="b">
        <f>IF(ISNUMBER(SEARCH(S$1,$D460)),MAX(E$1:E459)+1)</f>
        <v>0</v>
      </c>
      <c r="F460" s="12" t="b">
        <f>IF(ISNUMBER(SEARCH(T$1,$D460)),MAX(F$1:F459)+1)</f>
        <v>0</v>
      </c>
      <c r="G460" s="12" t="b">
        <f>IF(ISNUMBER(SEARCH(U$1,$D460)),MAX(G$1:G459)+1)</f>
        <v>0</v>
      </c>
      <c r="H460" s="12" t="b">
        <f>IF(ISNUMBER(SEARCH(V$1,$D460)),MAX(H$1:H459)+1)</f>
        <v>0</v>
      </c>
      <c r="I460" s="12" t="b">
        <f>IF(ISNUMBER(SEARCH(W$1,$D460)),MAX(I$1:I459)+1)</f>
        <v>0</v>
      </c>
      <c r="J460" s="12" t="b">
        <f>IF(ISNUMBER(SEARCH(X$1,$D460)),MAX(J$1:J459)+1)</f>
        <v>0</v>
      </c>
      <c r="K460" s="12" t="b">
        <f>IF(ISNUMBER(SEARCH(Y$1,$D460)),MAX(K$1:K459)+1)</f>
        <v>0</v>
      </c>
      <c r="L460" s="12" t="b">
        <f>IF(ISNUMBER(SEARCH(Z$1,$D460)),MAX(L$1:L459)+1)</f>
        <v>0</v>
      </c>
      <c r="M460" s="12" t="b">
        <f>IF(ISNUMBER(SEARCH(AA$1,$D460)),MAX(M$1:M459)+1)</f>
        <v>0</v>
      </c>
      <c r="N460" s="12" t="b">
        <f>IF(ISNUMBER(SEARCH(AB$1,$D460)),MAX(N$1:N459)+1)</f>
        <v>0</v>
      </c>
      <c r="O460" s="12" t="b">
        <f>IF(ISNUMBER(SEARCH(AC$1,$D460)),MAX(O$1:O459)+1)</f>
        <v>0</v>
      </c>
      <c r="P460" s="12" t="b">
        <f>IF(ISNUMBER(SEARCH(AD$1,$D460)),MAX(P$1:P459)+1)</f>
        <v>0</v>
      </c>
      <c r="Q460" s="12">
        <f>'AB Touchpoint System Workbook'!K471</f>
        <v>0</v>
      </c>
      <c r="R460" s="13">
        <f t="shared" si="15"/>
        <v>459</v>
      </c>
      <c r="S460" s="21" t="str">
        <f>IFERROR(VLOOKUP($R460,E:$Q,13,0),"")</f>
        <v/>
      </c>
      <c r="T460" s="21" t="str">
        <f>IFERROR(VLOOKUP($R460,F:$Q,12,0),"")</f>
        <v/>
      </c>
      <c r="U460" s="21" t="str">
        <f>IFERROR(VLOOKUP($R460,G:$Q,11,0),"")</f>
        <v/>
      </c>
      <c r="V460" s="21" t="str">
        <f>IFERROR(VLOOKUP($R460,H:$Q,10,0),"")</f>
        <v/>
      </c>
      <c r="W460" s="21" t="str">
        <f>IFERROR(VLOOKUP($R460,I:$Q,9,0),"")</f>
        <v/>
      </c>
      <c r="X460" s="21" t="str">
        <f>IFERROR(VLOOKUP($R460,J:$Q,8,0),"")</f>
        <v/>
      </c>
      <c r="Y460" s="21" t="str">
        <f>IFERROR(VLOOKUP($R460,K:$Q,7,0),"")</f>
        <v/>
      </c>
      <c r="Z460" s="21" t="str">
        <f>IFERROR(VLOOKUP($R460,L:$Q,6,0),"")</f>
        <v/>
      </c>
      <c r="AA460" s="21" t="str">
        <f>IFERROR(VLOOKUP($R460,M:$Q,5,0),"")</f>
        <v/>
      </c>
      <c r="AB460" s="21" t="str">
        <f>IFERROR(VLOOKUP($R460,N:$Q,4,0),"")</f>
        <v/>
      </c>
      <c r="AC460" s="21" t="str">
        <f>IFERROR(VLOOKUP($R460,O:$Q,3,0),"")</f>
        <v/>
      </c>
      <c r="AD460" s="21" t="str">
        <f>IFERROR(VLOOKUP($R460,P:$Q,2,0),"")</f>
        <v/>
      </c>
    </row>
    <row r="461" spans="1:30" x14ac:dyDescent="0.15">
      <c r="A461" s="9">
        <f>'AB Touchpoint System Workbook'!Z472</f>
        <v>0</v>
      </c>
      <c r="B461" s="21">
        <f t="shared" si="14"/>
        <v>1</v>
      </c>
      <c r="C461" s="12" t="str">
        <f>IF('AB Touchpoint System Workbook'!J472="A",VLOOKUP($B461,Reference!$A$93:B$104,2,0),IF('AB Touchpoint System Workbook'!J472="b",VLOOKUP($B461,Reference!$A$93:C$104,3,0),""))</f>
        <v/>
      </c>
      <c r="D461" s="12" t="str">
        <f>IF('AB Touchpoint System Workbook'!J472="A",Q461&amp;C461,IF('AB Touchpoint System Workbook'!J472="b",Q461&amp;C461,""))</f>
        <v/>
      </c>
      <c r="E461" s="12" t="b">
        <f>IF(ISNUMBER(SEARCH(S$1,$D461)),MAX(E$1:E460)+1)</f>
        <v>0</v>
      </c>
      <c r="F461" s="12" t="b">
        <f>IF(ISNUMBER(SEARCH(T$1,$D461)),MAX(F$1:F460)+1)</f>
        <v>0</v>
      </c>
      <c r="G461" s="12" t="b">
        <f>IF(ISNUMBER(SEARCH(U$1,$D461)),MAX(G$1:G460)+1)</f>
        <v>0</v>
      </c>
      <c r="H461" s="12" t="b">
        <f>IF(ISNUMBER(SEARCH(V$1,$D461)),MAX(H$1:H460)+1)</f>
        <v>0</v>
      </c>
      <c r="I461" s="12" t="b">
        <f>IF(ISNUMBER(SEARCH(W$1,$D461)),MAX(I$1:I460)+1)</f>
        <v>0</v>
      </c>
      <c r="J461" s="12" t="b">
        <f>IF(ISNUMBER(SEARCH(X$1,$D461)),MAX(J$1:J460)+1)</f>
        <v>0</v>
      </c>
      <c r="K461" s="12" t="b">
        <f>IF(ISNUMBER(SEARCH(Y$1,$D461)),MAX(K$1:K460)+1)</f>
        <v>0</v>
      </c>
      <c r="L461" s="12" t="b">
        <f>IF(ISNUMBER(SEARCH(Z$1,$D461)),MAX(L$1:L460)+1)</f>
        <v>0</v>
      </c>
      <c r="M461" s="12" t="b">
        <f>IF(ISNUMBER(SEARCH(AA$1,$D461)),MAX(M$1:M460)+1)</f>
        <v>0</v>
      </c>
      <c r="N461" s="12" t="b">
        <f>IF(ISNUMBER(SEARCH(AB$1,$D461)),MAX(N$1:N460)+1)</f>
        <v>0</v>
      </c>
      <c r="O461" s="12" t="b">
        <f>IF(ISNUMBER(SEARCH(AC$1,$D461)),MAX(O$1:O460)+1)</f>
        <v>0</v>
      </c>
      <c r="P461" s="12" t="b">
        <f>IF(ISNUMBER(SEARCH(AD$1,$D461)),MAX(P$1:P460)+1)</f>
        <v>0</v>
      </c>
      <c r="Q461" s="12">
        <f>'AB Touchpoint System Workbook'!K472</f>
        <v>0</v>
      </c>
      <c r="R461" s="13">
        <f t="shared" si="15"/>
        <v>460</v>
      </c>
      <c r="S461" s="21" t="str">
        <f>IFERROR(VLOOKUP($R461,E:$Q,13,0),"")</f>
        <v/>
      </c>
      <c r="T461" s="21" t="str">
        <f>IFERROR(VLOOKUP($R461,F:$Q,12,0),"")</f>
        <v/>
      </c>
      <c r="U461" s="21" t="str">
        <f>IFERROR(VLOOKUP($R461,G:$Q,11,0),"")</f>
        <v/>
      </c>
      <c r="V461" s="21" t="str">
        <f>IFERROR(VLOOKUP($R461,H:$Q,10,0),"")</f>
        <v/>
      </c>
      <c r="W461" s="21" t="str">
        <f>IFERROR(VLOOKUP($R461,I:$Q,9,0),"")</f>
        <v/>
      </c>
      <c r="X461" s="21" t="str">
        <f>IFERROR(VLOOKUP($R461,J:$Q,8,0),"")</f>
        <v/>
      </c>
      <c r="Y461" s="21" t="str">
        <f>IFERROR(VLOOKUP($R461,K:$Q,7,0),"")</f>
        <v/>
      </c>
      <c r="Z461" s="21" t="str">
        <f>IFERROR(VLOOKUP($R461,L:$Q,6,0),"")</f>
        <v/>
      </c>
      <c r="AA461" s="21" t="str">
        <f>IFERROR(VLOOKUP($R461,M:$Q,5,0),"")</f>
        <v/>
      </c>
      <c r="AB461" s="21" t="str">
        <f>IFERROR(VLOOKUP($R461,N:$Q,4,0),"")</f>
        <v/>
      </c>
      <c r="AC461" s="21" t="str">
        <f>IFERROR(VLOOKUP($R461,O:$Q,3,0),"")</f>
        <v/>
      </c>
      <c r="AD461" s="21" t="str">
        <f>IFERROR(VLOOKUP($R461,P:$Q,2,0),"")</f>
        <v/>
      </c>
    </row>
    <row r="462" spans="1:30" x14ac:dyDescent="0.15">
      <c r="A462" s="9">
        <f>'AB Touchpoint System Workbook'!Z473</f>
        <v>0</v>
      </c>
      <c r="B462" s="21">
        <f t="shared" si="14"/>
        <v>1</v>
      </c>
      <c r="C462" s="12" t="str">
        <f>IF('AB Touchpoint System Workbook'!J473="A",VLOOKUP($B462,Reference!$A$93:B$104,2,0),IF('AB Touchpoint System Workbook'!J473="b",VLOOKUP($B462,Reference!$A$93:C$104,3,0),""))</f>
        <v/>
      </c>
      <c r="D462" s="12" t="str">
        <f>IF('AB Touchpoint System Workbook'!J473="A",Q462&amp;C462,IF('AB Touchpoint System Workbook'!J473="b",Q462&amp;C462,""))</f>
        <v/>
      </c>
      <c r="E462" s="12" t="b">
        <f>IF(ISNUMBER(SEARCH(S$1,$D462)),MAX(E$1:E461)+1)</f>
        <v>0</v>
      </c>
      <c r="F462" s="12" t="b">
        <f>IF(ISNUMBER(SEARCH(T$1,$D462)),MAX(F$1:F461)+1)</f>
        <v>0</v>
      </c>
      <c r="G462" s="12" t="b">
        <f>IF(ISNUMBER(SEARCH(U$1,$D462)),MAX(G$1:G461)+1)</f>
        <v>0</v>
      </c>
      <c r="H462" s="12" t="b">
        <f>IF(ISNUMBER(SEARCH(V$1,$D462)),MAX(H$1:H461)+1)</f>
        <v>0</v>
      </c>
      <c r="I462" s="12" t="b">
        <f>IF(ISNUMBER(SEARCH(W$1,$D462)),MAX(I$1:I461)+1)</f>
        <v>0</v>
      </c>
      <c r="J462" s="12" t="b">
        <f>IF(ISNUMBER(SEARCH(X$1,$D462)),MAX(J$1:J461)+1)</f>
        <v>0</v>
      </c>
      <c r="K462" s="12" t="b">
        <f>IF(ISNUMBER(SEARCH(Y$1,$D462)),MAX(K$1:K461)+1)</f>
        <v>0</v>
      </c>
      <c r="L462" s="12" t="b">
        <f>IF(ISNUMBER(SEARCH(Z$1,$D462)),MAX(L$1:L461)+1)</f>
        <v>0</v>
      </c>
      <c r="M462" s="12" t="b">
        <f>IF(ISNUMBER(SEARCH(AA$1,$D462)),MAX(M$1:M461)+1)</f>
        <v>0</v>
      </c>
      <c r="N462" s="12" t="b">
        <f>IF(ISNUMBER(SEARCH(AB$1,$D462)),MAX(N$1:N461)+1)</f>
        <v>0</v>
      </c>
      <c r="O462" s="12" t="b">
        <f>IF(ISNUMBER(SEARCH(AC$1,$D462)),MAX(O$1:O461)+1)</f>
        <v>0</v>
      </c>
      <c r="P462" s="12" t="b">
        <f>IF(ISNUMBER(SEARCH(AD$1,$D462)),MAX(P$1:P461)+1)</f>
        <v>0</v>
      </c>
      <c r="Q462" s="12">
        <f>'AB Touchpoint System Workbook'!K473</f>
        <v>0</v>
      </c>
      <c r="R462" s="13">
        <f t="shared" si="15"/>
        <v>461</v>
      </c>
      <c r="S462" s="21" t="str">
        <f>IFERROR(VLOOKUP($R462,E:$Q,13,0),"")</f>
        <v/>
      </c>
      <c r="T462" s="21" t="str">
        <f>IFERROR(VLOOKUP($R462,F:$Q,12,0),"")</f>
        <v/>
      </c>
      <c r="U462" s="21" t="str">
        <f>IFERROR(VLOOKUP($R462,G:$Q,11,0),"")</f>
        <v/>
      </c>
      <c r="V462" s="21" t="str">
        <f>IFERROR(VLOOKUP($R462,H:$Q,10,0),"")</f>
        <v/>
      </c>
      <c r="W462" s="21" t="str">
        <f>IFERROR(VLOOKUP($R462,I:$Q,9,0),"")</f>
        <v/>
      </c>
      <c r="X462" s="21" t="str">
        <f>IFERROR(VLOOKUP($R462,J:$Q,8,0),"")</f>
        <v/>
      </c>
      <c r="Y462" s="21" t="str">
        <f>IFERROR(VLOOKUP($R462,K:$Q,7,0),"")</f>
        <v/>
      </c>
      <c r="Z462" s="21" t="str">
        <f>IFERROR(VLOOKUP($R462,L:$Q,6,0),"")</f>
        <v/>
      </c>
      <c r="AA462" s="21" t="str">
        <f>IFERROR(VLOOKUP($R462,M:$Q,5,0),"")</f>
        <v/>
      </c>
      <c r="AB462" s="21" t="str">
        <f>IFERROR(VLOOKUP($R462,N:$Q,4,0),"")</f>
        <v/>
      </c>
      <c r="AC462" s="21" t="str">
        <f>IFERROR(VLOOKUP($R462,O:$Q,3,0),"")</f>
        <v/>
      </c>
      <c r="AD462" s="21" t="str">
        <f>IFERROR(VLOOKUP($R462,P:$Q,2,0),"")</f>
        <v/>
      </c>
    </row>
    <row r="463" spans="1:30" x14ac:dyDescent="0.15">
      <c r="A463" s="9">
        <f>'AB Touchpoint System Workbook'!Z474</f>
        <v>0</v>
      </c>
      <c r="B463" s="21">
        <f t="shared" si="14"/>
        <v>1</v>
      </c>
      <c r="C463" s="12" t="str">
        <f>IF('AB Touchpoint System Workbook'!J474="A",VLOOKUP($B463,Reference!$A$93:B$104,2,0),IF('AB Touchpoint System Workbook'!J474="b",VLOOKUP($B463,Reference!$A$93:C$104,3,0),""))</f>
        <v/>
      </c>
      <c r="D463" s="12" t="str">
        <f>IF('AB Touchpoint System Workbook'!J474="A",Q463&amp;C463,IF('AB Touchpoint System Workbook'!J474="b",Q463&amp;C463,""))</f>
        <v/>
      </c>
      <c r="E463" s="12" t="b">
        <f>IF(ISNUMBER(SEARCH(S$1,$D463)),MAX(E$1:E462)+1)</f>
        <v>0</v>
      </c>
      <c r="F463" s="12" t="b">
        <f>IF(ISNUMBER(SEARCH(T$1,$D463)),MAX(F$1:F462)+1)</f>
        <v>0</v>
      </c>
      <c r="G463" s="12" t="b">
        <f>IF(ISNUMBER(SEARCH(U$1,$D463)),MAX(G$1:G462)+1)</f>
        <v>0</v>
      </c>
      <c r="H463" s="12" t="b">
        <f>IF(ISNUMBER(SEARCH(V$1,$D463)),MAX(H$1:H462)+1)</f>
        <v>0</v>
      </c>
      <c r="I463" s="12" t="b">
        <f>IF(ISNUMBER(SEARCH(W$1,$D463)),MAX(I$1:I462)+1)</f>
        <v>0</v>
      </c>
      <c r="J463" s="12" t="b">
        <f>IF(ISNUMBER(SEARCH(X$1,$D463)),MAX(J$1:J462)+1)</f>
        <v>0</v>
      </c>
      <c r="K463" s="12" t="b">
        <f>IF(ISNUMBER(SEARCH(Y$1,$D463)),MAX(K$1:K462)+1)</f>
        <v>0</v>
      </c>
      <c r="L463" s="12" t="b">
        <f>IF(ISNUMBER(SEARCH(Z$1,$D463)),MAX(L$1:L462)+1)</f>
        <v>0</v>
      </c>
      <c r="M463" s="12" t="b">
        <f>IF(ISNUMBER(SEARCH(AA$1,$D463)),MAX(M$1:M462)+1)</f>
        <v>0</v>
      </c>
      <c r="N463" s="12" t="b">
        <f>IF(ISNUMBER(SEARCH(AB$1,$D463)),MAX(N$1:N462)+1)</f>
        <v>0</v>
      </c>
      <c r="O463" s="12" t="b">
        <f>IF(ISNUMBER(SEARCH(AC$1,$D463)),MAX(O$1:O462)+1)</f>
        <v>0</v>
      </c>
      <c r="P463" s="12" t="b">
        <f>IF(ISNUMBER(SEARCH(AD$1,$D463)),MAX(P$1:P462)+1)</f>
        <v>0</v>
      </c>
      <c r="Q463" s="12">
        <f>'AB Touchpoint System Workbook'!K474</f>
        <v>0</v>
      </c>
      <c r="R463" s="13">
        <f t="shared" si="15"/>
        <v>462</v>
      </c>
      <c r="S463" s="21" t="str">
        <f>IFERROR(VLOOKUP($R463,E:$Q,13,0),"")</f>
        <v/>
      </c>
      <c r="T463" s="21" t="str">
        <f>IFERROR(VLOOKUP($R463,F:$Q,12,0),"")</f>
        <v/>
      </c>
      <c r="U463" s="21" t="str">
        <f>IFERROR(VLOOKUP($R463,G:$Q,11,0),"")</f>
        <v/>
      </c>
      <c r="V463" s="21" t="str">
        <f>IFERROR(VLOOKUP($R463,H:$Q,10,0),"")</f>
        <v/>
      </c>
      <c r="W463" s="21" t="str">
        <f>IFERROR(VLOOKUP($R463,I:$Q,9,0),"")</f>
        <v/>
      </c>
      <c r="X463" s="21" t="str">
        <f>IFERROR(VLOOKUP($R463,J:$Q,8,0),"")</f>
        <v/>
      </c>
      <c r="Y463" s="21" t="str">
        <f>IFERROR(VLOOKUP($R463,K:$Q,7,0),"")</f>
        <v/>
      </c>
      <c r="Z463" s="21" t="str">
        <f>IFERROR(VLOOKUP($R463,L:$Q,6,0),"")</f>
        <v/>
      </c>
      <c r="AA463" s="21" t="str">
        <f>IFERROR(VLOOKUP($R463,M:$Q,5,0),"")</f>
        <v/>
      </c>
      <c r="AB463" s="21" t="str">
        <f>IFERROR(VLOOKUP($R463,N:$Q,4,0),"")</f>
        <v/>
      </c>
      <c r="AC463" s="21" t="str">
        <f>IFERROR(VLOOKUP($R463,O:$Q,3,0),"")</f>
        <v/>
      </c>
      <c r="AD463" s="21" t="str">
        <f>IFERROR(VLOOKUP($R463,P:$Q,2,0),"")</f>
        <v/>
      </c>
    </row>
    <row r="464" spans="1:30" x14ac:dyDescent="0.15">
      <c r="A464" s="9">
        <f>'AB Touchpoint System Workbook'!Z475</f>
        <v>0</v>
      </c>
      <c r="B464" s="21">
        <f t="shared" si="14"/>
        <v>1</v>
      </c>
      <c r="C464" s="12" t="str">
        <f>IF('AB Touchpoint System Workbook'!J475="A",VLOOKUP($B464,Reference!$A$93:B$104,2,0),IF('AB Touchpoint System Workbook'!J475="b",VLOOKUP($B464,Reference!$A$93:C$104,3,0),""))</f>
        <v/>
      </c>
      <c r="D464" s="12" t="str">
        <f>IF('AB Touchpoint System Workbook'!J475="A",Q464&amp;C464,IF('AB Touchpoint System Workbook'!J475="b",Q464&amp;C464,""))</f>
        <v/>
      </c>
      <c r="E464" s="12" t="b">
        <f>IF(ISNUMBER(SEARCH(S$1,$D464)),MAX(E$1:E463)+1)</f>
        <v>0</v>
      </c>
      <c r="F464" s="12" t="b">
        <f>IF(ISNUMBER(SEARCH(T$1,$D464)),MAX(F$1:F463)+1)</f>
        <v>0</v>
      </c>
      <c r="G464" s="12" t="b">
        <f>IF(ISNUMBER(SEARCH(U$1,$D464)),MAX(G$1:G463)+1)</f>
        <v>0</v>
      </c>
      <c r="H464" s="12" t="b">
        <f>IF(ISNUMBER(SEARCH(V$1,$D464)),MAX(H$1:H463)+1)</f>
        <v>0</v>
      </c>
      <c r="I464" s="12" t="b">
        <f>IF(ISNUMBER(SEARCH(W$1,$D464)),MAX(I$1:I463)+1)</f>
        <v>0</v>
      </c>
      <c r="J464" s="12" t="b">
        <f>IF(ISNUMBER(SEARCH(X$1,$D464)),MAX(J$1:J463)+1)</f>
        <v>0</v>
      </c>
      <c r="K464" s="12" t="b">
        <f>IF(ISNUMBER(SEARCH(Y$1,$D464)),MAX(K$1:K463)+1)</f>
        <v>0</v>
      </c>
      <c r="L464" s="12" t="b">
        <f>IF(ISNUMBER(SEARCH(Z$1,$D464)),MAX(L$1:L463)+1)</f>
        <v>0</v>
      </c>
      <c r="M464" s="12" t="b">
        <f>IF(ISNUMBER(SEARCH(AA$1,$D464)),MAX(M$1:M463)+1)</f>
        <v>0</v>
      </c>
      <c r="N464" s="12" t="b">
        <f>IF(ISNUMBER(SEARCH(AB$1,$D464)),MAX(N$1:N463)+1)</f>
        <v>0</v>
      </c>
      <c r="O464" s="12" t="b">
        <f>IF(ISNUMBER(SEARCH(AC$1,$D464)),MAX(O$1:O463)+1)</f>
        <v>0</v>
      </c>
      <c r="P464" s="12" t="b">
        <f>IF(ISNUMBER(SEARCH(AD$1,$D464)),MAX(P$1:P463)+1)</f>
        <v>0</v>
      </c>
      <c r="Q464" s="12">
        <f>'AB Touchpoint System Workbook'!K475</f>
        <v>0</v>
      </c>
      <c r="R464" s="13">
        <f t="shared" si="15"/>
        <v>463</v>
      </c>
      <c r="S464" s="21" t="str">
        <f>IFERROR(VLOOKUP($R464,E:$Q,13,0),"")</f>
        <v/>
      </c>
      <c r="T464" s="21" t="str">
        <f>IFERROR(VLOOKUP($R464,F:$Q,12,0),"")</f>
        <v/>
      </c>
      <c r="U464" s="21" t="str">
        <f>IFERROR(VLOOKUP($R464,G:$Q,11,0),"")</f>
        <v/>
      </c>
      <c r="V464" s="21" t="str">
        <f>IFERROR(VLOOKUP($R464,H:$Q,10,0),"")</f>
        <v/>
      </c>
      <c r="W464" s="21" t="str">
        <f>IFERROR(VLOOKUP($R464,I:$Q,9,0),"")</f>
        <v/>
      </c>
      <c r="X464" s="21" t="str">
        <f>IFERROR(VLOOKUP($R464,J:$Q,8,0),"")</f>
        <v/>
      </c>
      <c r="Y464" s="21" t="str">
        <f>IFERROR(VLOOKUP($R464,K:$Q,7,0),"")</f>
        <v/>
      </c>
      <c r="Z464" s="21" t="str">
        <f>IFERROR(VLOOKUP($R464,L:$Q,6,0),"")</f>
        <v/>
      </c>
      <c r="AA464" s="21" t="str">
        <f>IFERROR(VLOOKUP($R464,M:$Q,5,0),"")</f>
        <v/>
      </c>
      <c r="AB464" s="21" t="str">
        <f>IFERROR(VLOOKUP($R464,N:$Q,4,0),"")</f>
        <v/>
      </c>
      <c r="AC464" s="21" t="str">
        <f>IFERROR(VLOOKUP($R464,O:$Q,3,0),"")</f>
        <v/>
      </c>
      <c r="AD464" s="21" t="str">
        <f>IFERROR(VLOOKUP($R464,P:$Q,2,0),"")</f>
        <v/>
      </c>
    </row>
    <row r="465" spans="1:30" x14ac:dyDescent="0.15">
      <c r="A465" s="9">
        <f>'AB Touchpoint System Workbook'!Z476</f>
        <v>0</v>
      </c>
      <c r="B465" s="21">
        <f t="shared" si="14"/>
        <v>1</v>
      </c>
      <c r="C465" s="12" t="str">
        <f>IF('AB Touchpoint System Workbook'!J476="A",VLOOKUP($B465,Reference!$A$93:B$104,2,0),IF('AB Touchpoint System Workbook'!J476="b",VLOOKUP($B465,Reference!$A$93:C$104,3,0),""))</f>
        <v/>
      </c>
      <c r="D465" s="12" t="str">
        <f>IF('AB Touchpoint System Workbook'!J476="A",Q465&amp;C465,IF('AB Touchpoint System Workbook'!J476="b",Q465&amp;C465,""))</f>
        <v/>
      </c>
      <c r="E465" s="12" t="b">
        <f>IF(ISNUMBER(SEARCH(S$1,$D465)),MAX(E$1:E464)+1)</f>
        <v>0</v>
      </c>
      <c r="F465" s="12" t="b">
        <f>IF(ISNUMBER(SEARCH(T$1,$D465)),MAX(F$1:F464)+1)</f>
        <v>0</v>
      </c>
      <c r="G465" s="12" t="b">
        <f>IF(ISNUMBER(SEARCH(U$1,$D465)),MAX(G$1:G464)+1)</f>
        <v>0</v>
      </c>
      <c r="H465" s="12" t="b">
        <f>IF(ISNUMBER(SEARCH(V$1,$D465)),MAX(H$1:H464)+1)</f>
        <v>0</v>
      </c>
      <c r="I465" s="12" t="b">
        <f>IF(ISNUMBER(SEARCH(W$1,$D465)),MAX(I$1:I464)+1)</f>
        <v>0</v>
      </c>
      <c r="J465" s="12" t="b">
        <f>IF(ISNUMBER(SEARCH(X$1,$D465)),MAX(J$1:J464)+1)</f>
        <v>0</v>
      </c>
      <c r="K465" s="12" t="b">
        <f>IF(ISNUMBER(SEARCH(Y$1,$D465)),MAX(K$1:K464)+1)</f>
        <v>0</v>
      </c>
      <c r="L465" s="12" t="b">
        <f>IF(ISNUMBER(SEARCH(Z$1,$D465)),MAX(L$1:L464)+1)</f>
        <v>0</v>
      </c>
      <c r="M465" s="12" t="b">
        <f>IF(ISNUMBER(SEARCH(AA$1,$D465)),MAX(M$1:M464)+1)</f>
        <v>0</v>
      </c>
      <c r="N465" s="12" t="b">
        <f>IF(ISNUMBER(SEARCH(AB$1,$D465)),MAX(N$1:N464)+1)</f>
        <v>0</v>
      </c>
      <c r="O465" s="12" t="b">
        <f>IF(ISNUMBER(SEARCH(AC$1,$D465)),MAX(O$1:O464)+1)</f>
        <v>0</v>
      </c>
      <c r="P465" s="12" t="b">
        <f>IF(ISNUMBER(SEARCH(AD$1,$D465)),MAX(P$1:P464)+1)</f>
        <v>0</v>
      </c>
      <c r="Q465" s="12">
        <f>'AB Touchpoint System Workbook'!K476</f>
        <v>0</v>
      </c>
      <c r="R465" s="13">
        <f t="shared" si="15"/>
        <v>464</v>
      </c>
      <c r="S465" s="21" t="str">
        <f>IFERROR(VLOOKUP($R465,E:$Q,13,0),"")</f>
        <v/>
      </c>
      <c r="T465" s="21" t="str">
        <f>IFERROR(VLOOKUP($R465,F:$Q,12,0),"")</f>
        <v/>
      </c>
      <c r="U465" s="21" t="str">
        <f>IFERROR(VLOOKUP($R465,G:$Q,11,0),"")</f>
        <v/>
      </c>
      <c r="V465" s="21" t="str">
        <f>IFERROR(VLOOKUP($R465,H:$Q,10,0),"")</f>
        <v/>
      </c>
      <c r="W465" s="21" t="str">
        <f>IFERROR(VLOOKUP($R465,I:$Q,9,0),"")</f>
        <v/>
      </c>
      <c r="X465" s="21" t="str">
        <f>IFERROR(VLOOKUP($R465,J:$Q,8,0),"")</f>
        <v/>
      </c>
      <c r="Y465" s="21" t="str">
        <f>IFERROR(VLOOKUP($R465,K:$Q,7,0),"")</f>
        <v/>
      </c>
      <c r="Z465" s="21" t="str">
        <f>IFERROR(VLOOKUP($R465,L:$Q,6,0),"")</f>
        <v/>
      </c>
      <c r="AA465" s="21" t="str">
        <f>IFERROR(VLOOKUP($R465,M:$Q,5,0),"")</f>
        <v/>
      </c>
      <c r="AB465" s="21" t="str">
        <f>IFERROR(VLOOKUP($R465,N:$Q,4,0),"")</f>
        <v/>
      </c>
      <c r="AC465" s="21" t="str">
        <f>IFERROR(VLOOKUP($R465,O:$Q,3,0),"")</f>
        <v/>
      </c>
      <c r="AD465" s="21" t="str">
        <f>IFERROR(VLOOKUP($R465,P:$Q,2,0),"")</f>
        <v/>
      </c>
    </row>
    <row r="466" spans="1:30" x14ac:dyDescent="0.15">
      <c r="A466" s="9">
        <f>'AB Touchpoint System Workbook'!Z477</f>
        <v>0</v>
      </c>
      <c r="B466" s="21">
        <f t="shared" si="14"/>
        <v>1</v>
      </c>
      <c r="C466" s="12" t="str">
        <f>IF('AB Touchpoint System Workbook'!J477="A",VLOOKUP($B466,Reference!$A$93:B$104,2,0),IF('AB Touchpoint System Workbook'!J477="b",VLOOKUP($B466,Reference!$A$93:C$104,3,0),""))</f>
        <v/>
      </c>
      <c r="D466" s="12" t="str">
        <f>IF('AB Touchpoint System Workbook'!J477="A",Q466&amp;C466,IF('AB Touchpoint System Workbook'!J477="b",Q466&amp;C466,""))</f>
        <v/>
      </c>
      <c r="E466" s="12" t="b">
        <f>IF(ISNUMBER(SEARCH(S$1,$D466)),MAX(E$1:E465)+1)</f>
        <v>0</v>
      </c>
      <c r="F466" s="12" t="b">
        <f>IF(ISNUMBER(SEARCH(T$1,$D466)),MAX(F$1:F465)+1)</f>
        <v>0</v>
      </c>
      <c r="G466" s="12" t="b">
        <f>IF(ISNUMBER(SEARCH(U$1,$D466)),MAX(G$1:G465)+1)</f>
        <v>0</v>
      </c>
      <c r="H466" s="12" t="b">
        <f>IF(ISNUMBER(SEARCH(V$1,$D466)),MAX(H$1:H465)+1)</f>
        <v>0</v>
      </c>
      <c r="I466" s="12" t="b">
        <f>IF(ISNUMBER(SEARCH(W$1,$D466)),MAX(I$1:I465)+1)</f>
        <v>0</v>
      </c>
      <c r="J466" s="12" t="b">
        <f>IF(ISNUMBER(SEARCH(X$1,$D466)),MAX(J$1:J465)+1)</f>
        <v>0</v>
      </c>
      <c r="K466" s="12" t="b">
        <f>IF(ISNUMBER(SEARCH(Y$1,$D466)),MAX(K$1:K465)+1)</f>
        <v>0</v>
      </c>
      <c r="L466" s="12" t="b">
        <f>IF(ISNUMBER(SEARCH(Z$1,$D466)),MAX(L$1:L465)+1)</f>
        <v>0</v>
      </c>
      <c r="M466" s="12" t="b">
        <f>IF(ISNUMBER(SEARCH(AA$1,$D466)),MAX(M$1:M465)+1)</f>
        <v>0</v>
      </c>
      <c r="N466" s="12" t="b">
        <f>IF(ISNUMBER(SEARCH(AB$1,$D466)),MAX(N$1:N465)+1)</f>
        <v>0</v>
      </c>
      <c r="O466" s="12" t="b">
        <f>IF(ISNUMBER(SEARCH(AC$1,$D466)),MAX(O$1:O465)+1)</f>
        <v>0</v>
      </c>
      <c r="P466" s="12" t="b">
        <f>IF(ISNUMBER(SEARCH(AD$1,$D466)),MAX(P$1:P465)+1)</f>
        <v>0</v>
      </c>
      <c r="Q466" s="12">
        <f>'AB Touchpoint System Workbook'!K477</f>
        <v>0</v>
      </c>
      <c r="R466" s="13">
        <f t="shared" si="15"/>
        <v>465</v>
      </c>
      <c r="S466" s="21" t="str">
        <f>IFERROR(VLOOKUP($R466,E:$Q,13,0),"")</f>
        <v/>
      </c>
      <c r="T466" s="21" t="str">
        <f>IFERROR(VLOOKUP($R466,F:$Q,12,0),"")</f>
        <v/>
      </c>
      <c r="U466" s="21" t="str">
        <f>IFERROR(VLOOKUP($R466,G:$Q,11,0),"")</f>
        <v/>
      </c>
      <c r="V466" s="21" t="str">
        <f>IFERROR(VLOOKUP($R466,H:$Q,10,0),"")</f>
        <v/>
      </c>
      <c r="W466" s="21" t="str">
        <f>IFERROR(VLOOKUP($R466,I:$Q,9,0),"")</f>
        <v/>
      </c>
      <c r="X466" s="21" t="str">
        <f>IFERROR(VLOOKUP($R466,J:$Q,8,0),"")</f>
        <v/>
      </c>
      <c r="Y466" s="21" t="str">
        <f>IFERROR(VLOOKUP($R466,K:$Q,7,0),"")</f>
        <v/>
      </c>
      <c r="Z466" s="21" t="str">
        <f>IFERROR(VLOOKUP($R466,L:$Q,6,0),"")</f>
        <v/>
      </c>
      <c r="AA466" s="21" t="str">
        <f>IFERROR(VLOOKUP($R466,M:$Q,5,0),"")</f>
        <v/>
      </c>
      <c r="AB466" s="21" t="str">
        <f>IFERROR(VLOOKUP($R466,N:$Q,4,0),"")</f>
        <v/>
      </c>
      <c r="AC466" s="21" t="str">
        <f>IFERROR(VLOOKUP($R466,O:$Q,3,0),"")</f>
        <v/>
      </c>
      <c r="AD466" s="21" t="str">
        <f>IFERROR(VLOOKUP($R466,P:$Q,2,0),"")</f>
        <v/>
      </c>
    </row>
    <row r="467" spans="1:30" x14ac:dyDescent="0.15">
      <c r="A467" s="9">
        <f>'AB Touchpoint System Workbook'!Z478</f>
        <v>0</v>
      </c>
      <c r="B467" s="21">
        <f t="shared" si="14"/>
        <v>1</v>
      </c>
      <c r="C467" s="12" t="str">
        <f>IF('AB Touchpoint System Workbook'!J478="A",VLOOKUP($B467,Reference!$A$93:B$104,2,0),IF('AB Touchpoint System Workbook'!J478="b",VLOOKUP($B467,Reference!$A$93:C$104,3,0),""))</f>
        <v/>
      </c>
      <c r="D467" s="12" t="str">
        <f>IF('AB Touchpoint System Workbook'!J478="A",Q467&amp;C467,IF('AB Touchpoint System Workbook'!J478="b",Q467&amp;C467,""))</f>
        <v/>
      </c>
      <c r="E467" s="12" t="b">
        <f>IF(ISNUMBER(SEARCH(S$1,$D467)),MAX(E$1:E466)+1)</f>
        <v>0</v>
      </c>
      <c r="F467" s="12" t="b">
        <f>IF(ISNUMBER(SEARCH(T$1,$D467)),MAX(F$1:F466)+1)</f>
        <v>0</v>
      </c>
      <c r="G467" s="12" t="b">
        <f>IF(ISNUMBER(SEARCH(U$1,$D467)),MAX(G$1:G466)+1)</f>
        <v>0</v>
      </c>
      <c r="H467" s="12" t="b">
        <f>IF(ISNUMBER(SEARCH(V$1,$D467)),MAX(H$1:H466)+1)</f>
        <v>0</v>
      </c>
      <c r="I467" s="12" t="b">
        <f>IF(ISNUMBER(SEARCH(W$1,$D467)),MAX(I$1:I466)+1)</f>
        <v>0</v>
      </c>
      <c r="J467" s="12" t="b">
        <f>IF(ISNUMBER(SEARCH(X$1,$D467)),MAX(J$1:J466)+1)</f>
        <v>0</v>
      </c>
      <c r="K467" s="12" t="b">
        <f>IF(ISNUMBER(SEARCH(Y$1,$D467)),MAX(K$1:K466)+1)</f>
        <v>0</v>
      </c>
      <c r="L467" s="12" t="b">
        <f>IF(ISNUMBER(SEARCH(Z$1,$D467)),MAX(L$1:L466)+1)</f>
        <v>0</v>
      </c>
      <c r="M467" s="12" t="b">
        <f>IF(ISNUMBER(SEARCH(AA$1,$D467)),MAX(M$1:M466)+1)</f>
        <v>0</v>
      </c>
      <c r="N467" s="12" t="b">
        <f>IF(ISNUMBER(SEARCH(AB$1,$D467)),MAX(N$1:N466)+1)</f>
        <v>0</v>
      </c>
      <c r="O467" s="12" t="b">
        <f>IF(ISNUMBER(SEARCH(AC$1,$D467)),MAX(O$1:O466)+1)</f>
        <v>0</v>
      </c>
      <c r="P467" s="12" t="b">
        <f>IF(ISNUMBER(SEARCH(AD$1,$D467)),MAX(P$1:P466)+1)</f>
        <v>0</v>
      </c>
      <c r="Q467" s="12">
        <f>'AB Touchpoint System Workbook'!K478</f>
        <v>0</v>
      </c>
      <c r="R467" s="13">
        <f t="shared" si="15"/>
        <v>466</v>
      </c>
      <c r="S467" s="21" t="str">
        <f>IFERROR(VLOOKUP($R467,E:$Q,13,0),"")</f>
        <v/>
      </c>
      <c r="T467" s="21" t="str">
        <f>IFERROR(VLOOKUP($R467,F:$Q,12,0),"")</f>
        <v/>
      </c>
      <c r="U467" s="21" t="str">
        <f>IFERROR(VLOOKUP($R467,G:$Q,11,0),"")</f>
        <v/>
      </c>
      <c r="V467" s="21" t="str">
        <f>IFERROR(VLOOKUP($R467,H:$Q,10,0),"")</f>
        <v/>
      </c>
      <c r="W467" s="21" t="str">
        <f>IFERROR(VLOOKUP($R467,I:$Q,9,0),"")</f>
        <v/>
      </c>
      <c r="X467" s="21" t="str">
        <f>IFERROR(VLOOKUP($R467,J:$Q,8,0),"")</f>
        <v/>
      </c>
      <c r="Y467" s="21" t="str">
        <f>IFERROR(VLOOKUP($R467,K:$Q,7,0),"")</f>
        <v/>
      </c>
      <c r="Z467" s="21" t="str">
        <f>IFERROR(VLOOKUP($R467,L:$Q,6,0),"")</f>
        <v/>
      </c>
      <c r="AA467" s="21" t="str">
        <f>IFERROR(VLOOKUP($R467,M:$Q,5,0),"")</f>
        <v/>
      </c>
      <c r="AB467" s="21" t="str">
        <f>IFERROR(VLOOKUP($R467,N:$Q,4,0),"")</f>
        <v/>
      </c>
      <c r="AC467" s="21" t="str">
        <f>IFERROR(VLOOKUP($R467,O:$Q,3,0),"")</f>
        <v/>
      </c>
      <c r="AD467" s="21" t="str">
        <f>IFERROR(VLOOKUP($R467,P:$Q,2,0),"")</f>
        <v/>
      </c>
    </row>
    <row r="468" spans="1:30" x14ac:dyDescent="0.15">
      <c r="A468" s="9">
        <f>'AB Touchpoint System Workbook'!Z479</f>
        <v>0</v>
      </c>
      <c r="B468" s="21">
        <f t="shared" si="14"/>
        <v>1</v>
      </c>
      <c r="C468" s="12" t="str">
        <f>IF('AB Touchpoint System Workbook'!J479="A",VLOOKUP($B468,Reference!$A$93:B$104,2,0),IF('AB Touchpoint System Workbook'!J479="b",VLOOKUP($B468,Reference!$A$93:C$104,3,0),""))</f>
        <v/>
      </c>
      <c r="D468" s="12" t="str">
        <f>IF('AB Touchpoint System Workbook'!J479="A",Q468&amp;C468,IF('AB Touchpoint System Workbook'!J479="b",Q468&amp;C468,""))</f>
        <v/>
      </c>
      <c r="E468" s="12" t="b">
        <f>IF(ISNUMBER(SEARCH(S$1,$D468)),MAX(E$1:E467)+1)</f>
        <v>0</v>
      </c>
      <c r="F468" s="12" t="b">
        <f>IF(ISNUMBER(SEARCH(T$1,$D468)),MAX(F$1:F467)+1)</f>
        <v>0</v>
      </c>
      <c r="G468" s="12" t="b">
        <f>IF(ISNUMBER(SEARCH(U$1,$D468)),MAX(G$1:G467)+1)</f>
        <v>0</v>
      </c>
      <c r="H468" s="12" t="b">
        <f>IF(ISNUMBER(SEARCH(V$1,$D468)),MAX(H$1:H467)+1)</f>
        <v>0</v>
      </c>
      <c r="I468" s="12" t="b">
        <f>IF(ISNUMBER(SEARCH(W$1,$D468)),MAX(I$1:I467)+1)</f>
        <v>0</v>
      </c>
      <c r="J468" s="12" t="b">
        <f>IF(ISNUMBER(SEARCH(X$1,$D468)),MAX(J$1:J467)+1)</f>
        <v>0</v>
      </c>
      <c r="K468" s="12" t="b">
        <f>IF(ISNUMBER(SEARCH(Y$1,$D468)),MAX(K$1:K467)+1)</f>
        <v>0</v>
      </c>
      <c r="L468" s="12" t="b">
        <f>IF(ISNUMBER(SEARCH(Z$1,$D468)),MAX(L$1:L467)+1)</f>
        <v>0</v>
      </c>
      <c r="M468" s="12" t="b">
        <f>IF(ISNUMBER(SEARCH(AA$1,$D468)),MAX(M$1:M467)+1)</f>
        <v>0</v>
      </c>
      <c r="N468" s="12" t="b">
        <f>IF(ISNUMBER(SEARCH(AB$1,$D468)),MAX(N$1:N467)+1)</f>
        <v>0</v>
      </c>
      <c r="O468" s="12" t="b">
        <f>IF(ISNUMBER(SEARCH(AC$1,$D468)),MAX(O$1:O467)+1)</f>
        <v>0</v>
      </c>
      <c r="P468" s="12" t="b">
        <f>IF(ISNUMBER(SEARCH(AD$1,$D468)),MAX(P$1:P467)+1)</f>
        <v>0</v>
      </c>
      <c r="Q468" s="12">
        <f>'AB Touchpoint System Workbook'!K479</f>
        <v>0</v>
      </c>
      <c r="R468" s="13">
        <f t="shared" si="15"/>
        <v>467</v>
      </c>
      <c r="S468" s="21" t="str">
        <f>IFERROR(VLOOKUP($R468,E:$Q,13,0),"")</f>
        <v/>
      </c>
      <c r="T468" s="21" t="str">
        <f>IFERROR(VLOOKUP($R468,F:$Q,12,0),"")</f>
        <v/>
      </c>
      <c r="U468" s="21" t="str">
        <f>IFERROR(VLOOKUP($R468,G:$Q,11,0),"")</f>
        <v/>
      </c>
      <c r="V468" s="21" t="str">
        <f>IFERROR(VLOOKUP($R468,H:$Q,10,0),"")</f>
        <v/>
      </c>
      <c r="W468" s="21" t="str">
        <f>IFERROR(VLOOKUP($R468,I:$Q,9,0),"")</f>
        <v/>
      </c>
      <c r="X468" s="21" t="str">
        <f>IFERROR(VLOOKUP($R468,J:$Q,8,0),"")</f>
        <v/>
      </c>
      <c r="Y468" s="21" t="str">
        <f>IFERROR(VLOOKUP($R468,K:$Q,7,0),"")</f>
        <v/>
      </c>
      <c r="Z468" s="21" t="str">
        <f>IFERROR(VLOOKUP($R468,L:$Q,6,0),"")</f>
        <v/>
      </c>
      <c r="AA468" s="21" t="str">
        <f>IFERROR(VLOOKUP($R468,M:$Q,5,0),"")</f>
        <v/>
      </c>
      <c r="AB468" s="21" t="str">
        <f>IFERROR(VLOOKUP($R468,N:$Q,4,0),"")</f>
        <v/>
      </c>
      <c r="AC468" s="21" t="str">
        <f>IFERROR(VLOOKUP($R468,O:$Q,3,0),"")</f>
        <v/>
      </c>
      <c r="AD468" s="21" t="str">
        <f>IFERROR(VLOOKUP($R468,P:$Q,2,0),"")</f>
        <v/>
      </c>
    </row>
    <row r="469" spans="1:30" x14ac:dyDescent="0.15">
      <c r="A469" s="9">
        <f>'AB Touchpoint System Workbook'!Z480</f>
        <v>0</v>
      </c>
      <c r="B469" s="21">
        <f t="shared" si="14"/>
        <v>1</v>
      </c>
      <c r="C469" s="12" t="str">
        <f>IF('AB Touchpoint System Workbook'!J480="A",VLOOKUP($B469,Reference!$A$93:B$104,2,0),IF('AB Touchpoint System Workbook'!J480="b",VLOOKUP($B469,Reference!$A$93:C$104,3,0),""))</f>
        <v/>
      </c>
      <c r="D469" s="12" t="str">
        <f>IF('AB Touchpoint System Workbook'!J480="A",Q469&amp;C469,IF('AB Touchpoint System Workbook'!J480="b",Q469&amp;C469,""))</f>
        <v/>
      </c>
      <c r="E469" s="12" t="b">
        <f>IF(ISNUMBER(SEARCH(S$1,$D469)),MAX(E$1:E468)+1)</f>
        <v>0</v>
      </c>
      <c r="F469" s="12" t="b">
        <f>IF(ISNUMBER(SEARCH(T$1,$D469)),MAX(F$1:F468)+1)</f>
        <v>0</v>
      </c>
      <c r="G469" s="12" t="b">
        <f>IF(ISNUMBER(SEARCH(U$1,$D469)),MAX(G$1:G468)+1)</f>
        <v>0</v>
      </c>
      <c r="H469" s="12" t="b">
        <f>IF(ISNUMBER(SEARCH(V$1,$D469)),MAX(H$1:H468)+1)</f>
        <v>0</v>
      </c>
      <c r="I469" s="12" t="b">
        <f>IF(ISNUMBER(SEARCH(W$1,$D469)),MAX(I$1:I468)+1)</f>
        <v>0</v>
      </c>
      <c r="J469" s="12" t="b">
        <f>IF(ISNUMBER(SEARCH(X$1,$D469)),MAX(J$1:J468)+1)</f>
        <v>0</v>
      </c>
      <c r="K469" s="12" t="b">
        <f>IF(ISNUMBER(SEARCH(Y$1,$D469)),MAX(K$1:K468)+1)</f>
        <v>0</v>
      </c>
      <c r="L469" s="12" t="b">
        <f>IF(ISNUMBER(SEARCH(Z$1,$D469)),MAX(L$1:L468)+1)</f>
        <v>0</v>
      </c>
      <c r="M469" s="12" t="b">
        <f>IF(ISNUMBER(SEARCH(AA$1,$D469)),MAX(M$1:M468)+1)</f>
        <v>0</v>
      </c>
      <c r="N469" s="12" t="b">
        <f>IF(ISNUMBER(SEARCH(AB$1,$D469)),MAX(N$1:N468)+1)</f>
        <v>0</v>
      </c>
      <c r="O469" s="12" t="b">
        <f>IF(ISNUMBER(SEARCH(AC$1,$D469)),MAX(O$1:O468)+1)</f>
        <v>0</v>
      </c>
      <c r="P469" s="12" t="b">
        <f>IF(ISNUMBER(SEARCH(AD$1,$D469)),MAX(P$1:P468)+1)</f>
        <v>0</v>
      </c>
      <c r="Q469" s="12">
        <f>'AB Touchpoint System Workbook'!K480</f>
        <v>0</v>
      </c>
      <c r="R469" s="13">
        <f t="shared" si="15"/>
        <v>468</v>
      </c>
      <c r="S469" s="21" t="str">
        <f>IFERROR(VLOOKUP($R469,E:$Q,13,0),"")</f>
        <v/>
      </c>
      <c r="T469" s="21" t="str">
        <f>IFERROR(VLOOKUP($R469,F:$Q,12,0),"")</f>
        <v/>
      </c>
      <c r="U469" s="21" t="str">
        <f>IFERROR(VLOOKUP($R469,G:$Q,11,0),"")</f>
        <v/>
      </c>
      <c r="V469" s="21" t="str">
        <f>IFERROR(VLOOKUP($R469,H:$Q,10,0),"")</f>
        <v/>
      </c>
      <c r="W469" s="21" t="str">
        <f>IFERROR(VLOOKUP($R469,I:$Q,9,0),"")</f>
        <v/>
      </c>
      <c r="X469" s="21" t="str">
        <f>IFERROR(VLOOKUP($R469,J:$Q,8,0),"")</f>
        <v/>
      </c>
      <c r="Y469" s="21" t="str">
        <f>IFERROR(VLOOKUP($R469,K:$Q,7,0),"")</f>
        <v/>
      </c>
      <c r="Z469" s="21" t="str">
        <f>IFERROR(VLOOKUP($R469,L:$Q,6,0),"")</f>
        <v/>
      </c>
      <c r="AA469" s="21" t="str">
        <f>IFERROR(VLOOKUP($R469,M:$Q,5,0),"")</f>
        <v/>
      </c>
      <c r="AB469" s="21" t="str">
        <f>IFERROR(VLOOKUP($R469,N:$Q,4,0),"")</f>
        <v/>
      </c>
      <c r="AC469" s="21" t="str">
        <f>IFERROR(VLOOKUP($R469,O:$Q,3,0),"")</f>
        <v/>
      </c>
      <c r="AD469" s="21" t="str">
        <f>IFERROR(VLOOKUP($R469,P:$Q,2,0),"")</f>
        <v/>
      </c>
    </row>
    <row r="470" spans="1:30" x14ac:dyDescent="0.15">
      <c r="A470" s="9">
        <f>'AB Touchpoint System Workbook'!Z481</f>
        <v>0</v>
      </c>
      <c r="B470" s="21">
        <f t="shared" si="14"/>
        <v>1</v>
      </c>
      <c r="C470" s="12" t="str">
        <f>IF('AB Touchpoint System Workbook'!J481="A",VLOOKUP($B470,Reference!$A$93:B$104,2,0),IF('AB Touchpoint System Workbook'!J481="b",VLOOKUP($B470,Reference!$A$93:C$104,3,0),""))</f>
        <v/>
      </c>
      <c r="D470" s="12" t="str">
        <f>IF('AB Touchpoint System Workbook'!J481="A",Q470&amp;C470,IF('AB Touchpoint System Workbook'!J481="b",Q470&amp;C470,""))</f>
        <v/>
      </c>
      <c r="E470" s="12" t="b">
        <f>IF(ISNUMBER(SEARCH(S$1,$D470)),MAX(E$1:E469)+1)</f>
        <v>0</v>
      </c>
      <c r="F470" s="12" t="b">
        <f>IF(ISNUMBER(SEARCH(T$1,$D470)),MAX(F$1:F469)+1)</f>
        <v>0</v>
      </c>
      <c r="G470" s="12" t="b">
        <f>IF(ISNUMBER(SEARCH(U$1,$D470)),MAX(G$1:G469)+1)</f>
        <v>0</v>
      </c>
      <c r="H470" s="12" t="b">
        <f>IF(ISNUMBER(SEARCH(V$1,$D470)),MAX(H$1:H469)+1)</f>
        <v>0</v>
      </c>
      <c r="I470" s="12" t="b">
        <f>IF(ISNUMBER(SEARCH(W$1,$D470)),MAX(I$1:I469)+1)</f>
        <v>0</v>
      </c>
      <c r="J470" s="12" t="b">
        <f>IF(ISNUMBER(SEARCH(X$1,$D470)),MAX(J$1:J469)+1)</f>
        <v>0</v>
      </c>
      <c r="K470" s="12" t="b">
        <f>IF(ISNUMBER(SEARCH(Y$1,$D470)),MAX(K$1:K469)+1)</f>
        <v>0</v>
      </c>
      <c r="L470" s="12" t="b">
        <f>IF(ISNUMBER(SEARCH(Z$1,$D470)),MAX(L$1:L469)+1)</f>
        <v>0</v>
      </c>
      <c r="M470" s="12" t="b">
        <f>IF(ISNUMBER(SEARCH(AA$1,$D470)),MAX(M$1:M469)+1)</f>
        <v>0</v>
      </c>
      <c r="N470" s="12" t="b">
        <f>IF(ISNUMBER(SEARCH(AB$1,$D470)),MAX(N$1:N469)+1)</f>
        <v>0</v>
      </c>
      <c r="O470" s="12" t="b">
        <f>IF(ISNUMBER(SEARCH(AC$1,$D470)),MAX(O$1:O469)+1)</f>
        <v>0</v>
      </c>
      <c r="P470" s="12" t="b">
        <f>IF(ISNUMBER(SEARCH(AD$1,$D470)),MAX(P$1:P469)+1)</f>
        <v>0</v>
      </c>
      <c r="Q470" s="12">
        <f>'AB Touchpoint System Workbook'!K481</f>
        <v>0</v>
      </c>
      <c r="R470" s="13">
        <f t="shared" si="15"/>
        <v>469</v>
      </c>
      <c r="S470" s="21" t="str">
        <f>IFERROR(VLOOKUP($R470,E:$Q,13,0),"")</f>
        <v/>
      </c>
      <c r="T470" s="21" t="str">
        <f>IFERROR(VLOOKUP($R470,F:$Q,12,0),"")</f>
        <v/>
      </c>
      <c r="U470" s="21" t="str">
        <f>IFERROR(VLOOKUP($R470,G:$Q,11,0),"")</f>
        <v/>
      </c>
      <c r="V470" s="21" t="str">
        <f>IFERROR(VLOOKUP($R470,H:$Q,10,0),"")</f>
        <v/>
      </c>
      <c r="W470" s="21" t="str">
        <f>IFERROR(VLOOKUP($R470,I:$Q,9,0),"")</f>
        <v/>
      </c>
      <c r="X470" s="21" t="str">
        <f>IFERROR(VLOOKUP($R470,J:$Q,8,0),"")</f>
        <v/>
      </c>
      <c r="Y470" s="21" t="str">
        <f>IFERROR(VLOOKUP($R470,K:$Q,7,0),"")</f>
        <v/>
      </c>
      <c r="Z470" s="21" t="str">
        <f>IFERROR(VLOOKUP($R470,L:$Q,6,0),"")</f>
        <v/>
      </c>
      <c r="AA470" s="21" t="str">
        <f>IFERROR(VLOOKUP($R470,M:$Q,5,0),"")</f>
        <v/>
      </c>
      <c r="AB470" s="21" t="str">
        <f>IFERROR(VLOOKUP($R470,N:$Q,4,0),"")</f>
        <v/>
      </c>
      <c r="AC470" s="21" t="str">
        <f>IFERROR(VLOOKUP($R470,O:$Q,3,0),"")</f>
        <v/>
      </c>
      <c r="AD470" s="21" t="str">
        <f>IFERROR(VLOOKUP($R470,P:$Q,2,0),"")</f>
        <v/>
      </c>
    </row>
    <row r="471" spans="1:30" x14ac:dyDescent="0.15">
      <c r="A471" s="9">
        <f>'AB Touchpoint System Workbook'!Z482</f>
        <v>0</v>
      </c>
      <c r="B471" s="21">
        <f t="shared" si="14"/>
        <v>1</v>
      </c>
      <c r="C471" s="12" t="str">
        <f>IF('AB Touchpoint System Workbook'!J482="A",VLOOKUP($B471,Reference!$A$93:B$104,2,0),IF('AB Touchpoint System Workbook'!J482="b",VLOOKUP($B471,Reference!$A$93:C$104,3,0),""))</f>
        <v/>
      </c>
      <c r="D471" s="12" t="str">
        <f>IF('AB Touchpoint System Workbook'!J482="A",Q471&amp;C471,IF('AB Touchpoint System Workbook'!J482="b",Q471&amp;C471,""))</f>
        <v/>
      </c>
      <c r="E471" s="12" t="b">
        <f>IF(ISNUMBER(SEARCH(S$1,$D471)),MAX(E$1:E470)+1)</f>
        <v>0</v>
      </c>
      <c r="F471" s="12" t="b">
        <f>IF(ISNUMBER(SEARCH(T$1,$D471)),MAX(F$1:F470)+1)</f>
        <v>0</v>
      </c>
      <c r="G471" s="12" t="b">
        <f>IF(ISNUMBER(SEARCH(U$1,$D471)),MAX(G$1:G470)+1)</f>
        <v>0</v>
      </c>
      <c r="H471" s="12" t="b">
        <f>IF(ISNUMBER(SEARCH(V$1,$D471)),MAX(H$1:H470)+1)</f>
        <v>0</v>
      </c>
      <c r="I471" s="12" t="b">
        <f>IF(ISNUMBER(SEARCH(W$1,$D471)),MAX(I$1:I470)+1)</f>
        <v>0</v>
      </c>
      <c r="J471" s="12" t="b">
        <f>IF(ISNUMBER(SEARCH(X$1,$D471)),MAX(J$1:J470)+1)</f>
        <v>0</v>
      </c>
      <c r="K471" s="12" t="b">
        <f>IF(ISNUMBER(SEARCH(Y$1,$D471)),MAX(K$1:K470)+1)</f>
        <v>0</v>
      </c>
      <c r="L471" s="12" t="b">
        <f>IF(ISNUMBER(SEARCH(Z$1,$D471)),MAX(L$1:L470)+1)</f>
        <v>0</v>
      </c>
      <c r="M471" s="12" t="b">
        <f>IF(ISNUMBER(SEARCH(AA$1,$D471)),MAX(M$1:M470)+1)</f>
        <v>0</v>
      </c>
      <c r="N471" s="12" t="b">
        <f>IF(ISNUMBER(SEARCH(AB$1,$D471)),MAX(N$1:N470)+1)</f>
        <v>0</v>
      </c>
      <c r="O471" s="12" t="b">
        <f>IF(ISNUMBER(SEARCH(AC$1,$D471)),MAX(O$1:O470)+1)</f>
        <v>0</v>
      </c>
      <c r="P471" s="12" t="b">
        <f>IF(ISNUMBER(SEARCH(AD$1,$D471)),MAX(P$1:P470)+1)</f>
        <v>0</v>
      </c>
      <c r="Q471" s="12">
        <f>'AB Touchpoint System Workbook'!K482</f>
        <v>0</v>
      </c>
      <c r="R471" s="13">
        <f t="shared" si="15"/>
        <v>470</v>
      </c>
      <c r="S471" s="21" t="str">
        <f>IFERROR(VLOOKUP($R471,E:$Q,13,0),"")</f>
        <v/>
      </c>
      <c r="T471" s="21" t="str">
        <f>IFERROR(VLOOKUP($R471,F:$Q,12,0),"")</f>
        <v/>
      </c>
      <c r="U471" s="21" t="str">
        <f>IFERROR(VLOOKUP($R471,G:$Q,11,0),"")</f>
        <v/>
      </c>
      <c r="V471" s="21" t="str">
        <f>IFERROR(VLOOKUP($R471,H:$Q,10,0),"")</f>
        <v/>
      </c>
      <c r="W471" s="21" t="str">
        <f>IFERROR(VLOOKUP($R471,I:$Q,9,0),"")</f>
        <v/>
      </c>
      <c r="X471" s="21" t="str">
        <f>IFERROR(VLOOKUP($R471,J:$Q,8,0),"")</f>
        <v/>
      </c>
      <c r="Y471" s="21" t="str">
        <f>IFERROR(VLOOKUP($R471,K:$Q,7,0),"")</f>
        <v/>
      </c>
      <c r="Z471" s="21" t="str">
        <f>IFERROR(VLOOKUP($R471,L:$Q,6,0),"")</f>
        <v/>
      </c>
      <c r="AA471" s="21" t="str">
        <f>IFERROR(VLOOKUP($R471,M:$Q,5,0),"")</f>
        <v/>
      </c>
      <c r="AB471" s="21" t="str">
        <f>IFERROR(VLOOKUP($R471,N:$Q,4,0),"")</f>
        <v/>
      </c>
      <c r="AC471" s="21" t="str">
        <f>IFERROR(VLOOKUP($R471,O:$Q,3,0),"")</f>
        <v/>
      </c>
      <c r="AD471" s="21" t="str">
        <f>IFERROR(VLOOKUP($R471,P:$Q,2,0),"")</f>
        <v/>
      </c>
    </row>
    <row r="472" spans="1:30" x14ac:dyDescent="0.15">
      <c r="A472" s="9">
        <f>'AB Touchpoint System Workbook'!Z483</f>
        <v>0</v>
      </c>
      <c r="B472" s="21">
        <f t="shared" ref="B472:B535" si="16">MONTH(A472)</f>
        <v>1</v>
      </c>
      <c r="C472" s="12" t="str">
        <f>IF('AB Touchpoint System Workbook'!J483="A",VLOOKUP($B472,Reference!$A$93:B$104,2,0),IF('AB Touchpoint System Workbook'!J483="b",VLOOKUP($B472,Reference!$A$93:C$104,3,0),""))</f>
        <v/>
      </c>
      <c r="D472" s="12" t="str">
        <f>IF('AB Touchpoint System Workbook'!J483="A",Q472&amp;C472,IF('AB Touchpoint System Workbook'!J483="b",Q472&amp;C472,""))</f>
        <v/>
      </c>
      <c r="E472" s="12" t="b">
        <f>IF(ISNUMBER(SEARCH(S$1,$D472)),MAX(E$1:E471)+1)</f>
        <v>0</v>
      </c>
      <c r="F472" s="12" t="b">
        <f>IF(ISNUMBER(SEARCH(T$1,$D472)),MAX(F$1:F471)+1)</f>
        <v>0</v>
      </c>
      <c r="G472" s="12" t="b">
        <f>IF(ISNUMBER(SEARCH(U$1,$D472)),MAX(G$1:G471)+1)</f>
        <v>0</v>
      </c>
      <c r="H472" s="12" t="b">
        <f>IF(ISNUMBER(SEARCH(V$1,$D472)),MAX(H$1:H471)+1)</f>
        <v>0</v>
      </c>
      <c r="I472" s="12" t="b">
        <f>IF(ISNUMBER(SEARCH(W$1,$D472)),MAX(I$1:I471)+1)</f>
        <v>0</v>
      </c>
      <c r="J472" s="12" t="b">
        <f>IF(ISNUMBER(SEARCH(X$1,$D472)),MAX(J$1:J471)+1)</f>
        <v>0</v>
      </c>
      <c r="K472" s="12" t="b">
        <f>IF(ISNUMBER(SEARCH(Y$1,$D472)),MAX(K$1:K471)+1)</f>
        <v>0</v>
      </c>
      <c r="L472" s="12" t="b">
        <f>IF(ISNUMBER(SEARCH(Z$1,$D472)),MAX(L$1:L471)+1)</f>
        <v>0</v>
      </c>
      <c r="M472" s="12" t="b">
        <f>IF(ISNUMBER(SEARCH(AA$1,$D472)),MAX(M$1:M471)+1)</f>
        <v>0</v>
      </c>
      <c r="N472" s="12" t="b">
        <f>IF(ISNUMBER(SEARCH(AB$1,$D472)),MAX(N$1:N471)+1)</f>
        <v>0</v>
      </c>
      <c r="O472" s="12" t="b">
        <f>IF(ISNUMBER(SEARCH(AC$1,$D472)),MAX(O$1:O471)+1)</f>
        <v>0</v>
      </c>
      <c r="P472" s="12" t="b">
        <f>IF(ISNUMBER(SEARCH(AD$1,$D472)),MAX(P$1:P471)+1)</f>
        <v>0</v>
      </c>
      <c r="Q472" s="12">
        <f>'AB Touchpoint System Workbook'!K483</f>
        <v>0</v>
      </c>
      <c r="R472" s="13">
        <f t="shared" si="15"/>
        <v>471</v>
      </c>
      <c r="S472" s="21" t="str">
        <f>IFERROR(VLOOKUP($R472,E:$Q,13,0),"")</f>
        <v/>
      </c>
      <c r="T472" s="21" t="str">
        <f>IFERROR(VLOOKUP($R472,F:$Q,12,0),"")</f>
        <v/>
      </c>
      <c r="U472" s="21" t="str">
        <f>IFERROR(VLOOKUP($R472,G:$Q,11,0),"")</f>
        <v/>
      </c>
      <c r="V472" s="21" t="str">
        <f>IFERROR(VLOOKUP($R472,H:$Q,10,0),"")</f>
        <v/>
      </c>
      <c r="W472" s="21" t="str">
        <f>IFERROR(VLOOKUP($R472,I:$Q,9,0),"")</f>
        <v/>
      </c>
      <c r="X472" s="21" t="str">
        <f>IFERROR(VLOOKUP($R472,J:$Q,8,0),"")</f>
        <v/>
      </c>
      <c r="Y472" s="21" t="str">
        <f>IFERROR(VLOOKUP($R472,K:$Q,7,0),"")</f>
        <v/>
      </c>
      <c r="Z472" s="21" t="str">
        <f>IFERROR(VLOOKUP($R472,L:$Q,6,0),"")</f>
        <v/>
      </c>
      <c r="AA472" s="21" t="str">
        <f>IFERROR(VLOOKUP($R472,M:$Q,5,0),"")</f>
        <v/>
      </c>
      <c r="AB472" s="21" t="str">
        <f>IFERROR(VLOOKUP($R472,N:$Q,4,0),"")</f>
        <v/>
      </c>
      <c r="AC472" s="21" t="str">
        <f>IFERROR(VLOOKUP($R472,O:$Q,3,0),"")</f>
        <v/>
      </c>
      <c r="AD472" s="21" t="str">
        <f>IFERROR(VLOOKUP($R472,P:$Q,2,0),"")</f>
        <v/>
      </c>
    </row>
    <row r="473" spans="1:30" x14ac:dyDescent="0.15">
      <c r="A473" s="9">
        <f>'AB Touchpoint System Workbook'!Z484</f>
        <v>0</v>
      </c>
      <c r="B473" s="21">
        <f t="shared" si="16"/>
        <v>1</v>
      </c>
      <c r="C473" s="12" t="str">
        <f>IF('AB Touchpoint System Workbook'!J484="A",VLOOKUP($B473,Reference!$A$93:B$104,2,0),IF('AB Touchpoint System Workbook'!J484="b",VLOOKUP($B473,Reference!$A$93:C$104,3,0),""))</f>
        <v/>
      </c>
      <c r="D473" s="12" t="str">
        <f>IF('AB Touchpoint System Workbook'!J484="A",Q473&amp;C473,IF('AB Touchpoint System Workbook'!J484="b",Q473&amp;C473,""))</f>
        <v/>
      </c>
      <c r="E473" s="12" t="b">
        <f>IF(ISNUMBER(SEARCH(S$1,$D473)),MAX(E$1:E472)+1)</f>
        <v>0</v>
      </c>
      <c r="F473" s="12" t="b">
        <f>IF(ISNUMBER(SEARCH(T$1,$D473)),MAX(F$1:F472)+1)</f>
        <v>0</v>
      </c>
      <c r="G473" s="12" t="b">
        <f>IF(ISNUMBER(SEARCH(U$1,$D473)),MAX(G$1:G472)+1)</f>
        <v>0</v>
      </c>
      <c r="H473" s="12" t="b">
        <f>IF(ISNUMBER(SEARCH(V$1,$D473)),MAX(H$1:H472)+1)</f>
        <v>0</v>
      </c>
      <c r="I473" s="12" t="b">
        <f>IF(ISNUMBER(SEARCH(W$1,$D473)),MAX(I$1:I472)+1)</f>
        <v>0</v>
      </c>
      <c r="J473" s="12" t="b">
        <f>IF(ISNUMBER(SEARCH(X$1,$D473)),MAX(J$1:J472)+1)</f>
        <v>0</v>
      </c>
      <c r="K473" s="12" t="b">
        <f>IF(ISNUMBER(SEARCH(Y$1,$D473)),MAX(K$1:K472)+1)</f>
        <v>0</v>
      </c>
      <c r="L473" s="12" t="b">
        <f>IF(ISNUMBER(SEARCH(Z$1,$D473)),MAX(L$1:L472)+1)</f>
        <v>0</v>
      </c>
      <c r="M473" s="12" t="b">
        <f>IF(ISNUMBER(SEARCH(AA$1,$D473)),MAX(M$1:M472)+1)</f>
        <v>0</v>
      </c>
      <c r="N473" s="12" t="b">
        <f>IF(ISNUMBER(SEARCH(AB$1,$D473)),MAX(N$1:N472)+1)</f>
        <v>0</v>
      </c>
      <c r="O473" s="12" t="b">
        <f>IF(ISNUMBER(SEARCH(AC$1,$D473)),MAX(O$1:O472)+1)</f>
        <v>0</v>
      </c>
      <c r="P473" s="12" t="b">
        <f>IF(ISNUMBER(SEARCH(AD$1,$D473)),MAX(P$1:P472)+1)</f>
        <v>0</v>
      </c>
      <c r="Q473" s="12">
        <f>'AB Touchpoint System Workbook'!K484</f>
        <v>0</v>
      </c>
      <c r="R473" s="13">
        <f t="shared" si="15"/>
        <v>472</v>
      </c>
      <c r="S473" s="21" t="str">
        <f>IFERROR(VLOOKUP($R473,E:$Q,13,0),"")</f>
        <v/>
      </c>
      <c r="T473" s="21" t="str">
        <f>IFERROR(VLOOKUP($R473,F:$Q,12,0),"")</f>
        <v/>
      </c>
      <c r="U473" s="21" t="str">
        <f>IFERROR(VLOOKUP($R473,G:$Q,11,0),"")</f>
        <v/>
      </c>
      <c r="V473" s="21" t="str">
        <f>IFERROR(VLOOKUP($R473,H:$Q,10,0),"")</f>
        <v/>
      </c>
      <c r="W473" s="21" t="str">
        <f>IFERROR(VLOOKUP($R473,I:$Q,9,0),"")</f>
        <v/>
      </c>
      <c r="X473" s="21" t="str">
        <f>IFERROR(VLOOKUP($R473,J:$Q,8,0),"")</f>
        <v/>
      </c>
      <c r="Y473" s="21" t="str">
        <f>IFERROR(VLOOKUP($R473,K:$Q,7,0),"")</f>
        <v/>
      </c>
      <c r="Z473" s="21" t="str">
        <f>IFERROR(VLOOKUP($R473,L:$Q,6,0),"")</f>
        <v/>
      </c>
      <c r="AA473" s="21" t="str">
        <f>IFERROR(VLOOKUP($R473,M:$Q,5,0),"")</f>
        <v/>
      </c>
      <c r="AB473" s="21" t="str">
        <f>IFERROR(VLOOKUP($R473,N:$Q,4,0),"")</f>
        <v/>
      </c>
      <c r="AC473" s="21" t="str">
        <f>IFERROR(VLOOKUP($R473,O:$Q,3,0),"")</f>
        <v/>
      </c>
      <c r="AD473" s="21" t="str">
        <f>IFERROR(VLOOKUP($R473,P:$Q,2,0),"")</f>
        <v/>
      </c>
    </row>
    <row r="474" spans="1:30" x14ac:dyDescent="0.15">
      <c r="A474" s="9">
        <f>'AB Touchpoint System Workbook'!Z485</f>
        <v>0</v>
      </c>
      <c r="B474" s="21">
        <f t="shared" si="16"/>
        <v>1</v>
      </c>
      <c r="C474" s="12" t="str">
        <f>IF('AB Touchpoint System Workbook'!J485="A",VLOOKUP($B474,Reference!$A$93:B$104,2,0),IF('AB Touchpoint System Workbook'!J485="b",VLOOKUP($B474,Reference!$A$93:C$104,3,0),""))</f>
        <v/>
      </c>
      <c r="D474" s="12" t="str">
        <f>IF('AB Touchpoint System Workbook'!J485="A",Q474&amp;C474,IF('AB Touchpoint System Workbook'!J485="b",Q474&amp;C474,""))</f>
        <v/>
      </c>
      <c r="E474" s="12" t="b">
        <f>IF(ISNUMBER(SEARCH(S$1,$D474)),MAX(E$1:E473)+1)</f>
        <v>0</v>
      </c>
      <c r="F474" s="12" t="b">
        <f>IF(ISNUMBER(SEARCH(T$1,$D474)),MAX(F$1:F473)+1)</f>
        <v>0</v>
      </c>
      <c r="G474" s="12" t="b">
        <f>IF(ISNUMBER(SEARCH(U$1,$D474)),MAX(G$1:G473)+1)</f>
        <v>0</v>
      </c>
      <c r="H474" s="12" t="b">
        <f>IF(ISNUMBER(SEARCH(V$1,$D474)),MAX(H$1:H473)+1)</f>
        <v>0</v>
      </c>
      <c r="I474" s="12" t="b">
        <f>IF(ISNUMBER(SEARCH(W$1,$D474)),MAX(I$1:I473)+1)</f>
        <v>0</v>
      </c>
      <c r="J474" s="12" t="b">
        <f>IF(ISNUMBER(SEARCH(X$1,$D474)),MAX(J$1:J473)+1)</f>
        <v>0</v>
      </c>
      <c r="K474" s="12" t="b">
        <f>IF(ISNUMBER(SEARCH(Y$1,$D474)),MAX(K$1:K473)+1)</f>
        <v>0</v>
      </c>
      <c r="L474" s="12" t="b">
        <f>IF(ISNUMBER(SEARCH(Z$1,$D474)),MAX(L$1:L473)+1)</f>
        <v>0</v>
      </c>
      <c r="M474" s="12" t="b">
        <f>IF(ISNUMBER(SEARCH(AA$1,$D474)),MAX(M$1:M473)+1)</f>
        <v>0</v>
      </c>
      <c r="N474" s="12" t="b">
        <f>IF(ISNUMBER(SEARCH(AB$1,$D474)),MAX(N$1:N473)+1)</f>
        <v>0</v>
      </c>
      <c r="O474" s="12" t="b">
        <f>IF(ISNUMBER(SEARCH(AC$1,$D474)),MAX(O$1:O473)+1)</f>
        <v>0</v>
      </c>
      <c r="P474" s="12" t="b">
        <f>IF(ISNUMBER(SEARCH(AD$1,$D474)),MAX(P$1:P473)+1)</f>
        <v>0</v>
      </c>
      <c r="Q474" s="12">
        <f>'AB Touchpoint System Workbook'!K485</f>
        <v>0</v>
      </c>
      <c r="R474" s="13">
        <f t="shared" si="15"/>
        <v>473</v>
      </c>
      <c r="S474" s="21" t="str">
        <f>IFERROR(VLOOKUP($R474,E:$Q,13,0),"")</f>
        <v/>
      </c>
      <c r="T474" s="21" t="str">
        <f>IFERROR(VLOOKUP($R474,F:$Q,12,0),"")</f>
        <v/>
      </c>
      <c r="U474" s="21" t="str">
        <f>IFERROR(VLOOKUP($R474,G:$Q,11,0),"")</f>
        <v/>
      </c>
      <c r="V474" s="21" t="str">
        <f>IFERROR(VLOOKUP($R474,H:$Q,10,0),"")</f>
        <v/>
      </c>
      <c r="W474" s="21" t="str">
        <f>IFERROR(VLOOKUP($R474,I:$Q,9,0),"")</f>
        <v/>
      </c>
      <c r="X474" s="21" t="str">
        <f>IFERROR(VLOOKUP($R474,J:$Q,8,0),"")</f>
        <v/>
      </c>
      <c r="Y474" s="21" t="str">
        <f>IFERROR(VLOOKUP($R474,K:$Q,7,0),"")</f>
        <v/>
      </c>
      <c r="Z474" s="21" t="str">
        <f>IFERROR(VLOOKUP($R474,L:$Q,6,0),"")</f>
        <v/>
      </c>
      <c r="AA474" s="21" t="str">
        <f>IFERROR(VLOOKUP($R474,M:$Q,5,0),"")</f>
        <v/>
      </c>
      <c r="AB474" s="21" t="str">
        <f>IFERROR(VLOOKUP($R474,N:$Q,4,0),"")</f>
        <v/>
      </c>
      <c r="AC474" s="21" t="str">
        <f>IFERROR(VLOOKUP($R474,O:$Q,3,0),"")</f>
        <v/>
      </c>
      <c r="AD474" s="21" t="str">
        <f>IFERROR(VLOOKUP($R474,P:$Q,2,0),"")</f>
        <v/>
      </c>
    </row>
    <row r="475" spans="1:30" x14ac:dyDescent="0.15">
      <c r="A475" s="9">
        <f>'AB Touchpoint System Workbook'!Z486</f>
        <v>0</v>
      </c>
      <c r="B475" s="21">
        <f t="shared" si="16"/>
        <v>1</v>
      </c>
      <c r="C475" s="12" t="str">
        <f>IF('AB Touchpoint System Workbook'!J486="A",VLOOKUP($B475,Reference!$A$93:B$104,2,0),IF('AB Touchpoint System Workbook'!J486="b",VLOOKUP($B475,Reference!$A$93:C$104,3,0),""))</f>
        <v/>
      </c>
      <c r="D475" s="12" t="str">
        <f>IF('AB Touchpoint System Workbook'!J486="A",Q475&amp;C475,IF('AB Touchpoint System Workbook'!J486="b",Q475&amp;C475,""))</f>
        <v/>
      </c>
      <c r="E475" s="12" t="b">
        <f>IF(ISNUMBER(SEARCH(S$1,$D475)),MAX(E$1:E474)+1)</f>
        <v>0</v>
      </c>
      <c r="F475" s="12" t="b">
        <f>IF(ISNUMBER(SEARCH(T$1,$D475)),MAX(F$1:F474)+1)</f>
        <v>0</v>
      </c>
      <c r="G475" s="12" t="b">
        <f>IF(ISNUMBER(SEARCH(U$1,$D475)),MAX(G$1:G474)+1)</f>
        <v>0</v>
      </c>
      <c r="H475" s="12" t="b">
        <f>IF(ISNUMBER(SEARCH(V$1,$D475)),MAX(H$1:H474)+1)</f>
        <v>0</v>
      </c>
      <c r="I475" s="12" t="b">
        <f>IF(ISNUMBER(SEARCH(W$1,$D475)),MAX(I$1:I474)+1)</f>
        <v>0</v>
      </c>
      <c r="J475" s="12" t="b">
        <f>IF(ISNUMBER(SEARCH(X$1,$D475)),MAX(J$1:J474)+1)</f>
        <v>0</v>
      </c>
      <c r="K475" s="12" t="b">
        <f>IF(ISNUMBER(SEARCH(Y$1,$D475)),MAX(K$1:K474)+1)</f>
        <v>0</v>
      </c>
      <c r="L475" s="12" t="b">
        <f>IF(ISNUMBER(SEARCH(Z$1,$D475)),MAX(L$1:L474)+1)</f>
        <v>0</v>
      </c>
      <c r="M475" s="12" t="b">
        <f>IF(ISNUMBER(SEARCH(AA$1,$D475)),MAX(M$1:M474)+1)</f>
        <v>0</v>
      </c>
      <c r="N475" s="12" t="b">
        <f>IF(ISNUMBER(SEARCH(AB$1,$D475)),MAX(N$1:N474)+1)</f>
        <v>0</v>
      </c>
      <c r="O475" s="12" t="b">
        <f>IF(ISNUMBER(SEARCH(AC$1,$D475)),MAX(O$1:O474)+1)</f>
        <v>0</v>
      </c>
      <c r="P475" s="12" t="b">
        <f>IF(ISNUMBER(SEARCH(AD$1,$D475)),MAX(P$1:P474)+1)</f>
        <v>0</v>
      </c>
      <c r="Q475" s="12">
        <f>'AB Touchpoint System Workbook'!K486</f>
        <v>0</v>
      </c>
      <c r="R475" s="13">
        <f t="shared" si="15"/>
        <v>474</v>
      </c>
      <c r="S475" s="21" t="str">
        <f>IFERROR(VLOOKUP($R475,E:$Q,13,0),"")</f>
        <v/>
      </c>
      <c r="T475" s="21" t="str">
        <f>IFERROR(VLOOKUP($R475,F:$Q,12,0),"")</f>
        <v/>
      </c>
      <c r="U475" s="21" t="str">
        <f>IFERROR(VLOOKUP($R475,G:$Q,11,0),"")</f>
        <v/>
      </c>
      <c r="V475" s="21" t="str">
        <f>IFERROR(VLOOKUP($R475,H:$Q,10,0),"")</f>
        <v/>
      </c>
      <c r="W475" s="21" t="str">
        <f>IFERROR(VLOOKUP($R475,I:$Q,9,0),"")</f>
        <v/>
      </c>
      <c r="X475" s="21" t="str">
        <f>IFERROR(VLOOKUP($R475,J:$Q,8,0),"")</f>
        <v/>
      </c>
      <c r="Y475" s="21" t="str">
        <f>IFERROR(VLOOKUP($R475,K:$Q,7,0),"")</f>
        <v/>
      </c>
      <c r="Z475" s="21" t="str">
        <f>IFERROR(VLOOKUP($R475,L:$Q,6,0),"")</f>
        <v/>
      </c>
      <c r="AA475" s="21" t="str">
        <f>IFERROR(VLOOKUP($R475,M:$Q,5,0),"")</f>
        <v/>
      </c>
      <c r="AB475" s="21" t="str">
        <f>IFERROR(VLOOKUP($R475,N:$Q,4,0),"")</f>
        <v/>
      </c>
      <c r="AC475" s="21" t="str">
        <f>IFERROR(VLOOKUP($R475,O:$Q,3,0),"")</f>
        <v/>
      </c>
      <c r="AD475" s="21" t="str">
        <f>IFERROR(VLOOKUP($R475,P:$Q,2,0),"")</f>
        <v/>
      </c>
    </row>
    <row r="476" spans="1:30" x14ac:dyDescent="0.15">
      <c r="A476" s="9">
        <f>'AB Touchpoint System Workbook'!Z487</f>
        <v>0</v>
      </c>
      <c r="B476" s="21">
        <f t="shared" si="16"/>
        <v>1</v>
      </c>
      <c r="C476" s="12" t="str">
        <f>IF('AB Touchpoint System Workbook'!J487="A",VLOOKUP($B476,Reference!$A$93:B$104,2,0),IF('AB Touchpoint System Workbook'!J487="b",VLOOKUP($B476,Reference!$A$93:C$104,3,0),""))</f>
        <v/>
      </c>
      <c r="D476" s="12" t="str">
        <f>IF('AB Touchpoint System Workbook'!J487="A",Q476&amp;C476,IF('AB Touchpoint System Workbook'!J487="b",Q476&amp;C476,""))</f>
        <v/>
      </c>
      <c r="E476" s="12" t="b">
        <f>IF(ISNUMBER(SEARCH(S$1,$D476)),MAX(E$1:E475)+1)</f>
        <v>0</v>
      </c>
      <c r="F476" s="12" t="b">
        <f>IF(ISNUMBER(SEARCH(T$1,$D476)),MAX(F$1:F475)+1)</f>
        <v>0</v>
      </c>
      <c r="G476" s="12" t="b">
        <f>IF(ISNUMBER(SEARCH(U$1,$D476)),MAX(G$1:G475)+1)</f>
        <v>0</v>
      </c>
      <c r="H476" s="12" t="b">
        <f>IF(ISNUMBER(SEARCH(V$1,$D476)),MAX(H$1:H475)+1)</f>
        <v>0</v>
      </c>
      <c r="I476" s="12" t="b">
        <f>IF(ISNUMBER(SEARCH(W$1,$D476)),MAX(I$1:I475)+1)</f>
        <v>0</v>
      </c>
      <c r="J476" s="12" t="b">
        <f>IF(ISNUMBER(SEARCH(X$1,$D476)),MAX(J$1:J475)+1)</f>
        <v>0</v>
      </c>
      <c r="K476" s="12" t="b">
        <f>IF(ISNUMBER(SEARCH(Y$1,$D476)),MAX(K$1:K475)+1)</f>
        <v>0</v>
      </c>
      <c r="L476" s="12" t="b">
        <f>IF(ISNUMBER(SEARCH(Z$1,$D476)),MAX(L$1:L475)+1)</f>
        <v>0</v>
      </c>
      <c r="M476" s="12" t="b">
        <f>IF(ISNUMBER(SEARCH(AA$1,$D476)),MAX(M$1:M475)+1)</f>
        <v>0</v>
      </c>
      <c r="N476" s="12" t="b">
        <f>IF(ISNUMBER(SEARCH(AB$1,$D476)),MAX(N$1:N475)+1)</f>
        <v>0</v>
      </c>
      <c r="O476" s="12" t="b">
        <f>IF(ISNUMBER(SEARCH(AC$1,$D476)),MAX(O$1:O475)+1)</f>
        <v>0</v>
      </c>
      <c r="P476" s="12" t="b">
        <f>IF(ISNUMBER(SEARCH(AD$1,$D476)),MAX(P$1:P475)+1)</f>
        <v>0</v>
      </c>
      <c r="Q476" s="12">
        <f>'AB Touchpoint System Workbook'!K487</f>
        <v>0</v>
      </c>
      <c r="R476" s="13">
        <f t="shared" si="15"/>
        <v>475</v>
      </c>
      <c r="S476" s="21" t="str">
        <f>IFERROR(VLOOKUP($R476,E:$Q,13,0),"")</f>
        <v/>
      </c>
      <c r="T476" s="21" t="str">
        <f>IFERROR(VLOOKUP($R476,F:$Q,12,0),"")</f>
        <v/>
      </c>
      <c r="U476" s="21" t="str">
        <f>IFERROR(VLOOKUP($R476,G:$Q,11,0),"")</f>
        <v/>
      </c>
      <c r="V476" s="21" t="str">
        <f>IFERROR(VLOOKUP($R476,H:$Q,10,0),"")</f>
        <v/>
      </c>
      <c r="W476" s="21" t="str">
        <f>IFERROR(VLOOKUP($R476,I:$Q,9,0),"")</f>
        <v/>
      </c>
      <c r="X476" s="21" t="str">
        <f>IFERROR(VLOOKUP($R476,J:$Q,8,0),"")</f>
        <v/>
      </c>
      <c r="Y476" s="21" t="str">
        <f>IFERROR(VLOOKUP($R476,K:$Q,7,0),"")</f>
        <v/>
      </c>
      <c r="Z476" s="21" t="str">
        <f>IFERROR(VLOOKUP($R476,L:$Q,6,0),"")</f>
        <v/>
      </c>
      <c r="AA476" s="21" t="str">
        <f>IFERROR(VLOOKUP($R476,M:$Q,5,0),"")</f>
        <v/>
      </c>
      <c r="AB476" s="21" t="str">
        <f>IFERROR(VLOOKUP($R476,N:$Q,4,0),"")</f>
        <v/>
      </c>
      <c r="AC476" s="21" t="str">
        <f>IFERROR(VLOOKUP($R476,O:$Q,3,0),"")</f>
        <v/>
      </c>
      <c r="AD476" s="21" t="str">
        <f>IFERROR(VLOOKUP($R476,P:$Q,2,0),"")</f>
        <v/>
      </c>
    </row>
    <row r="477" spans="1:30" x14ac:dyDescent="0.15">
      <c r="A477" s="9">
        <f>'AB Touchpoint System Workbook'!Z488</f>
        <v>0</v>
      </c>
      <c r="B477" s="21">
        <f t="shared" si="16"/>
        <v>1</v>
      </c>
      <c r="C477" s="12" t="str">
        <f>IF('AB Touchpoint System Workbook'!J488="A",VLOOKUP($B477,Reference!$A$93:B$104,2,0),IF('AB Touchpoint System Workbook'!J488="b",VLOOKUP($B477,Reference!$A$93:C$104,3,0),""))</f>
        <v/>
      </c>
      <c r="D477" s="12" t="str">
        <f>IF('AB Touchpoint System Workbook'!J488="A",Q477&amp;C477,IF('AB Touchpoint System Workbook'!J488="b",Q477&amp;C477,""))</f>
        <v/>
      </c>
      <c r="E477" s="12" t="b">
        <f>IF(ISNUMBER(SEARCH(S$1,$D477)),MAX(E$1:E476)+1)</f>
        <v>0</v>
      </c>
      <c r="F477" s="12" t="b">
        <f>IF(ISNUMBER(SEARCH(T$1,$D477)),MAX(F$1:F476)+1)</f>
        <v>0</v>
      </c>
      <c r="G477" s="12" t="b">
        <f>IF(ISNUMBER(SEARCH(U$1,$D477)),MAX(G$1:G476)+1)</f>
        <v>0</v>
      </c>
      <c r="H477" s="12" t="b">
        <f>IF(ISNUMBER(SEARCH(V$1,$D477)),MAX(H$1:H476)+1)</f>
        <v>0</v>
      </c>
      <c r="I477" s="12" t="b">
        <f>IF(ISNUMBER(SEARCH(W$1,$D477)),MAX(I$1:I476)+1)</f>
        <v>0</v>
      </c>
      <c r="J477" s="12" t="b">
        <f>IF(ISNUMBER(SEARCH(X$1,$D477)),MAX(J$1:J476)+1)</f>
        <v>0</v>
      </c>
      <c r="K477" s="12" t="b">
        <f>IF(ISNUMBER(SEARCH(Y$1,$D477)),MAX(K$1:K476)+1)</f>
        <v>0</v>
      </c>
      <c r="L477" s="12" t="b">
        <f>IF(ISNUMBER(SEARCH(Z$1,$D477)),MAX(L$1:L476)+1)</f>
        <v>0</v>
      </c>
      <c r="M477" s="12" t="b">
        <f>IF(ISNUMBER(SEARCH(AA$1,$D477)),MAX(M$1:M476)+1)</f>
        <v>0</v>
      </c>
      <c r="N477" s="12" t="b">
        <f>IF(ISNUMBER(SEARCH(AB$1,$D477)),MAX(N$1:N476)+1)</f>
        <v>0</v>
      </c>
      <c r="O477" s="12" t="b">
        <f>IF(ISNUMBER(SEARCH(AC$1,$D477)),MAX(O$1:O476)+1)</f>
        <v>0</v>
      </c>
      <c r="P477" s="12" t="b">
        <f>IF(ISNUMBER(SEARCH(AD$1,$D477)),MAX(P$1:P476)+1)</f>
        <v>0</v>
      </c>
      <c r="Q477" s="12">
        <f>'AB Touchpoint System Workbook'!K488</f>
        <v>0</v>
      </c>
      <c r="R477" s="13">
        <f t="shared" si="15"/>
        <v>476</v>
      </c>
      <c r="S477" s="21" t="str">
        <f>IFERROR(VLOOKUP($R477,E:$Q,13,0),"")</f>
        <v/>
      </c>
      <c r="T477" s="21" t="str">
        <f>IFERROR(VLOOKUP($R477,F:$Q,12,0),"")</f>
        <v/>
      </c>
      <c r="U477" s="21" t="str">
        <f>IFERROR(VLOOKUP($R477,G:$Q,11,0),"")</f>
        <v/>
      </c>
      <c r="V477" s="21" t="str">
        <f>IFERROR(VLOOKUP($R477,H:$Q,10,0),"")</f>
        <v/>
      </c>
      <c r="W477" s="21" t="str">
        <f>IFERROR(VLOOKUP($R477,I:$Q,9,0),"")</f>
        <v/>
      </c>
      <c r="X477" s="21" t="str">
        <f>IFERROR(VLOOKUP($R477,J:$Q,8,0),"")</f>
        <v/>
      </c>
      <c r="Y477" s="21" t="str">
        <f>IFERROR(VLOOKUP($R477,K:$Q,7,0),"")</f>
        <v/>
      </c>
      <c r="Z477" s="21" t="str">
        <f>IFERROR(VLOOKUP($R477,L:$Q,6,0),"")</f>
        <v/>
      </c>
      <c r="AA477" s="21" t="str">
        <f>IFERROR(VLOOKUP($R477,M:$Q,5,0),"")</f>
        <v/>
      </c>
      <c r="AB477" s="21" t="str">
        <f>IFERROR(VLOOKUP($R477,N:$Q,4,0),"")</f>
        <v/>
      </c>
      <c r="AC477" s="21" t="str">
        <f>IFERROR(VLOOKUP($R477,O:$Q,3,0),"")</f>
        <v/>
      </c>
      <c r="AD477" s="21" t="str">
        <f>IFERROR(VLOOKUP($R477,P:$Q,2,0),"")</f>
        <v/>
      </c>
    </row>
    <row r="478" spans="1:30" x14ac:dyDescent="0.15">
      <c r="A478" s="9">
        <f>'AB Touchpoint System Workbook'!Z489</f>
        <v>0</v>
      </c>
      <c r="B478" s="21">
        <f t="shared" si="16"/>
        <v>1</v>
      </c>
      <c r="C478" s="12" t="str">
        <f>IF('AB Touchpoint System Workbook'!J489="A",VLOOKUP($B478,Reference!$A$93:B$104,2,0),IF('AB Touchpoint System Workbook'!J489="b",VLOOKUP($B478,Reference!$A$93:C$104,3,0),""))</f>
        <v/>
      </c>
      <c r="D478" s="12" t="str">
        <f>IF('AB Touchpoint System Workbook'!J489="A",Q478&amp;C478,IF('AB Touchpoint System Workbook'!J489="b",Q478&amp;C478,""))</f>
        <v/>
      </c>
      <c r="E478" s="12" t="b">
        <f>IF(ISNUMBER(SEARCH(S$1,$D478)),MAX(E$1:E477)+1)</f>
        <v>0</v>
      </c>
      <c r="F478" s="12" t="b">
        <f>IF(ISNUMBER(SEARCH(T$1,$D478)),MAX(F$1:F477)+1)</f>
        <v>0</v>
      </c>
      <c r="G478" s="12" t="b">
        <f>IF(ISNUMBER(SEARCH(U$1,$D478)),MAX(G$1:G477)+1)</f>
        <v>0</v>
      </c>
      <c r="H478" s="12" t="b">
        <f>IF(ISNUMBER(SEARCH(V$1,$D478)),MAX(H$1:H477)+1)</f>
        <v>0</v>
      </c>
      <c r="I478" s="12" t="b">
        <f>IF(ISNUMBER(SEARCH(W$1,$D478)),MAX(I$1:I477)+1)</f>
        <v>0</v>
      </c>
      <c r="J478" s="12" t="b">
        <f>IF(ISNUMBER(SEARCH(X$1,$D478)),MAX(J$1:J477)+1)</f>
        <v>0</v>
      </c>
      <c r="K478" s="12" t="b">
        <f>IF(ISNUMBER(SEARCH(Y$1,$D478)),MAX(K$1:K477)+1)</f>
        <v>0</v>
      </c>
      <c r="L478" s="12" t="b">
        <f>IF(ISNUMBER(SEARCH(Z$1,$D478)),MAX(L$1:L477)+1)</f>
        <v>0</v>
      </c>
      <c r="M478" s="12" t="b">
        <f>IF(ISNUMBER(SEARCH(AA$1,$D478)),MAX(M$1:M477)+1)</f>
        <v>0</v>
      </c>
      <c r="N478" s="12" t="b">
        <f>IF(ISNUMBER(SEARCH(AB$1,$D478)),MAX(N$1:N477)+1)</f>
        <v>0</v>
      </c>
      <c r="O478" s="12" t="b">
        <f>IF(ISNUMBER(SEARCH(AC$1,$D478)),MAX(O$1:O477)+1)</f>
        <v>0</v>
      </c>
      <c r="P478" s="12" t="b">
        <f>IF(ISNUMBER(SEARCH(AD$1,$D478)),MAX(P$1:P477)+1)</f>
        <v>0</v>
      </c>
      <c r="Q478" s="12">
        <f>'AB Touchpoint System Workbook'!K489</f>
        <v>0</v>
      </c>
      <c r="R478" s="13">
        <f t="shared" si="15"/>
        <v>477</v>
      </c>
      <c r="S478" s="21" t="str">
        <f>IFERROR(VLOOKUP($R478,E:$Q,13,0),"")</f>
        <v/>
      </c>
      <c r="T478" s="21" t="str">
        <f>IFERROR(VLOOKUP($R478,F:$Q,12,0),"")</f>
        <v/>
      </c>
      <c r="U478" s="21" t="str">
        <f>IFERROR(VLOOKUP($R478,G:$Q,11,0),"")</f>
        <v/>
      </c>
      <c r="V478" s="21" t="str">
        <f>IFERROR(VLOOKUP($R478,H:$Q,10,0),"")</f>
        <v/>
      </c>
      <c r="W478" s="21" t="str">
        <f>IFERROR(VLOOKUP($R478,I:$Q,9,0),"")</f>
        <v/>
      </c>
      <c r="X478" s="21" t="str">
        <f>IFERROR(VLOOKUP($R478,J:$Q,8,0),"")</f>
        <v/>
      </c>
      <c r="Y478" s="21" t="str">
        <f>IFERROR(VLOOKUP($R478,K:$Q,7,0),"")</f>
        <v/>
      </c>
      <c r="Z478" s="21" t="str">
        <f>IFERROR(VLOOKUP($R478,L:$Q,6,0),"")</f>
        <v/>
      </c>
      <c r="AA478" s="21" t="str">
        <f>IFERROR(VLOOKUP($R478,M:$Q,5,0),"")</f>
        <v/>
      </c>
      <c r="AB478" s="21" t="str">
        <f>IFERROR(VLOOKUP($R478,N:$Q,4,0),"")</f>
        <v/>
      </c>
      <c r="AC478" s="21" t="str">
        <f>IFERROR(VLOOKUP($R478,O:$Q,3,0),"")</f>
        <v/>
      </c>
      <c r="AD478" s="21" t="str">
        <f>IFERROR(VLOOKUP($R478,P:$Q,2,0),"")</f>
        <v/>
      </c>
    </row>
    <row r="479" spans="1:30" x14ac:dyDescent="0.15">
      <c r="A479" s="9">
        <f>'AB Touchpoint System Workbook'!Z490</f>
        <v>0</v>
      </c>
      <c r="B479" s="21">
        <f t="shared" si="16"/>
        <v>1</v>
      </c>
      <c r="C479" s="12" t="str">
        <f>IF('AB Touchpoint System Workbook'!J490="A",VLOOKUP($B479,Reference!$A$93:B$104,2,0),IF('AB Touchpoint System Workbook'!J490="b",VLOOKUP($B479,Reference!$A$93:C$104,3,0),""))</f>
        <v/>
      </c>
      <c r="D479" s="12" t="str">
        <f>IF('AB Touchpoint System Workbook'!J490="A",Q479&amp;C479,IF('AB Touchpoint System Workbook'!J490="b",Q479&amp;C479,""))</f>
        <v/>
      </c>
      <c r="E479" s="12" t="b">
        <f>IF(ISNUMBER(SEARCH(S$1,$D479)),MAX(E$1:E478)+1)</f>
        <v>0</v>
      </c>
      <c r="F479" s="12" t="b">
        <f>IF(ISNUMBER(SEARCH(T$1,$D479)),MAX(F$1:F478)+1)</f>
        <v>0</v>
      </c>
      <c r="G479" s="12" t="b">
        <f>IF(ISNUMBER(SEARCH(U$1,$D479)),MAX(G$1:G478)+1)</f>
        <v>0</v>
      </c>
      <c r="H479" s="12" t="b">
        <f>IF(ISNUMBER(SEARCH(V$1,$D479)),MAX(H$1:H478)+1)</f>
        <v>0</v>
      </c>
      <c r="I479" s="12" t="b">
        <f>IF(ISNUMBER(SEARCH(W$1,$D479)),MAX(I$1:I478)+1)</f>
        <v>0</v>
      </c>
      <c r="J479" s="12" t="b">
        <f>IF(ISNUMBER(SEARCH(X$1,$D479)),MAX(J$1:J478)+1)</f>
        <v>0</v>
      </c>
      <c r="K479" s="12" t="b">
        <f>IF(ISNUMBER(SEARCH(Y$1,$D479)),MAX(K$1:K478)+1)</f>
        <v>0</v>
      </c>
      <c r="L479" s="12" t="b">
        <f>IF(ISNUMBER(SEARCH(Z$1,$D479)),MAX(L$1:L478)+1)</f>
        <v>0</v>
      </c>
      <c r="M479" s="12" t="b">
        <f>IF(ISNUMBER(SEARCH(AA$1,$D479)),MAX(M$1:M478)+1)</f>
        <v>0</v>
      </c>
      <c r="N479" s="12" t="b">
        <f>IF(ISNUMBER(SEARCH(AB$1,$D479)),MAX(N$1:N478)+1)</f>
        <v>0</v>
      </c>
      <c r="O479" s="12" t="b">
        <f>IF(ISNUMBER(SEARCH(AC$1,$D479)),MAX(O$1:O478)+1)</f>
        <v>0</v>
      </c>
      <c r="P479" s="12" t="b">
        <f>IF(ISNUMBER(SEARCH(AD$1,$D479)),MAX(P$1:P478)+1)</f>
        <v>0</v>
      </c>
      <c r="Q479" s="12">
        <f>'AB Touchpoint System Workbook'!K490</f>
        <v>0</v>
      </c>
      <c r="R479" s="13">
        <f t="shared" si="15"/>
        <v>478</v>
      </c>
      <c r="S479" s="21" t="str">
        <f>IFERROR(VLOOKUP($R479,E:$Q,13,0),"")</f>
        <v/>
      </c>
      <c r="T479" s="21" t="str">
        <f>IFERROR(VLOOKUP($R479,F:$Q,12,0),"")</f>
        <v/>
      </c>
      <c r="U479" s="21" t="str">
        <f>IFERROR(VLOOKUP($R479,G:$Q,11,0),"")</f>
        <v/>
      </c>
      <c r="V479" s="21" t="str">
        <f>IFERROR(VLOOKUP($R479,H:$Q,10,0),"")</f>
        <v/>
      </c>
      <c r="W479" s="21" t="str">
        <f>IFERROR(VLOOKUP($R479,I:$Q,9,0),"")</f>
        <v/>
      </c>
      <c r="X479" s="21" t="str">
        <f>IFERROR(VLOOKUP($R479,J:$Q,8,0),"")</f>
        <v/>
      </c>
      <c r="Y479" s="21" t="str">
        <f>IFERROR(VLOOKUP($R479,K:$Q,7,0),"")</f>
        <v/>
      </c>
      <c r="Z479" s="21" t="str">
        <f>IFERROR(VLOOKUP($R479,L:$Q,6,0),"")</f>
        <v/>
      </c>
      <c r="AA479" s="21" t="str">
        <f>IFERROR(VLOOKUP($R479,M:$Q,5,0),"")</f>
        <v/>
      </c>
      <c r="AB479" s="21" t="str">
        <f>IFERROR(VLOOKUP($R479,N:$Q,4,0),"")</f>
        <v/>
      </c>
      <c r="AC479" s="21" t="str">
        <f>IFERROR(VLOOKUP($R479,O:$Q,3,0),"")</f>
        <v/>
      </c>
      <c r="AD479" s="21" t="str">
        <f>IFERROR(VLOOKUP($R479,P:$Q,2,0),"")</f>
        <v/>
      </c>
    </row>
    <row r="480" spans="1:30" x14ac:dyDescent="0.15">
      <c r="A480" s="9">
        <f>'AB Touchpoint System Workbook'!Z491</f>
        <v>0</v>
      </c>
      <c r="B480" s="21">
        <f t="shared" si="16"/>
        <v>1</v>
      </c>
      <c r="C480" s="12" t="str">
        <f>IF('AB Touchpoint System Workbook'!J491="A",VLOOKUP($B480,Reference!$A$93:B$104,2,0),IF('AB Touchpoint System Workbook'!J491="b",VLOOKUP($B480,Reference!$A$93:C$104,3,0),""))</f>
        <v/>
      </c>
      <c r="D480" s="12" t="str">
        <f>IF('AB Touchpoint System Workbook'!J491="A",Q480&amp;C480,IF('AB Touchpoint System Workbook'!J491="b",Q480&amp;C480,""))</f>
        <v/>
      </c>
      <c r="E480" s="12" t="b">
        <f>IF(ISNUMBER(SEARCH(S$1,$D480)),MAX(E$1:E479)+1)</f>
        <v>0</v>
      </c>
      <c r="F480" s="12" t="b">
        <f>IF(ISNUMBER(SEARCH(T$1,$D480)),MAX(F$1:F479)+1)</f>
        <v>0</v>
      </c>
      <c r="G480" s="12" t="b">
        <f>IF(ISNUMBER(SEARCH(U$1,$D480)),MAX(G$1:G479)+1)</f>
        <v>0</v>
      </c>
      <c r="H480" s="12" t="b">
        <f>IF(ISNUMBER(SEARCH(V$1,$D480)),MAX(H$1:H479)+1)</f>
        <v>0</v>
      </c>
      <c r="I480" s="12" t="b">
        <f>IF(ISNUMBER(SEARCH(W$1,$D480)),MAX(I$1:I479)+1)</f>
        <v>0</v>
      </c>
      <c r="J480" s="12" t="b">
        <f>IF(ISNUMBER(SEARCH(X$1,$D480)),MAX(J$1:J479)+1)</f>
        <v>0</v>
      </c>
      <c r="K480" s="12" t="b">
        <f>IF(ISNUMBER(SEARCH(Y$1,$D480)),MAX(K$1:K479)+1)</f>
        <v>0</v>
      </c>
      <c r="L480" s="12" t="b">
        <f>IF(ISNUMBER(SEARCH(Z$1,$D480)),MAX(L$1:L479)+1)</f>
        <v>0</v>
      </c>
      <c r="M480" s="12" t="b">
        <f>IF(ISNUMBER(SEARCH(AA$1,$D480)),MAX(M$1:M479)+1)</f>
        <v>0</v>
      </c>
      <c r="N480" s="12" t="b">
        <f>IF(ISNUMBER(SEARCH(AB$1,$D480)),MAX(N$1:N479)+1)</f>
        <v>0</v>
      </c>
      <c r="O480" s="12" t="b">
        <f>IF(ISNUMBER(SEARCH(AC$1,$D480)),MAX(O$1:O479)+1)</f>
        <v>0</v>
      </c>
      <c r="P480" s="12" t="b">
        <f>IF(ISNUMBER(SEARCH(AD$1,$D480)),MAX(P$1:P479)+1)</f>
        <v>0</v>
      </c>
      <c r="Q480" s="12">
        <f>'AB Touchpoint System Workbook'!K491</f>
        <v>0</v>
      </c>
      <c r="R480" s="13">
        <f t="shared" si="15"/>
        <v>479</v>
      </c>
      <c r="S480" s="21" t="str">
        <f>IFERROR(VLOOKUP($R480,E:$Q,13,0),"")</f>
        <v/>
      </c>
      <c r="T480" s="21" t="str">
        <f>IFERROR(VLOOKUP($R480,F:$Q,12,0),"")</f>
        <v/>
      </c>
      <c r="U480" s="21" t="str">
        <f>IFERROR(VLOOKUP($R480,G:$Q,11,0),"")</f>
        <v/>
      </c>
      <c r="V480" s="21" t="str">
        <f>IFERROR(VLOOKUP($R480,H:$Q,10,0),"")</f>
        <v/>
      </c>
      <c r="W480" s="21" t="str">
        <f>IFERROR(VLOOKUP($R480,I:$Q,9,0),"")</f>
        <v/>
      </c>
      <c r="X480" s="21" t="str">
        <f>IFERROR(VLOOKUP($R480,J:$Q,8,0),"")</f>
        <v/>
      </c>
      <c r="Y480" s="21" t="str">
        <f>IFERROR(VLOOKUP($R480,K:$Q,7,0),"")</f>
        <v/>
      </c>
      <c r="Z480" s="21" t="str">
        <f>IFERROR(VLOOKUP($R480,L:$Q,6,0),"")</f>
        <v/>
      </c>
      <c r="AA480" s="21" t="str">
        <f>IFERROR(VLOOKUP($R480,M:$Q,5,0),"")</f>
        <v/>
      </c>
      <c r="AB480" s="21" t="str">
        <f>IFERROR(VLOOKUP($R480,N:$Q,4,0),"")</f>
        <v/>
      </c>
      <c r="AC480" s="21" t="str">
        <f>IFERROR(VLOOKUP($R480,O:$Q,3,0),"")</f>
        <v/>
      </c>
      <c r="AD480" s="21" t="str">
        <f>IFERROR(VLOOKUP($R480,P:$Q,2,0),"")</f>
        <v/>
      </c>
    </row>
    <row r="481" spans="1:30" x14ac:dyDescent="0.15">
      <c r="A481" s="9">
        <f>'AB Touchpoint System Workbook'!Z492</f>
        <v>0</v>
      </c>
      <c r="B481" s="21">
        <f t="shared" si="16"/>
        <v>1</v>
      </c>
      <c r="C481" s="12" t="str">
        <f>IF('AB Touchpoint System Workbook'!J492="A",VLOOKUP($B481,Reference!$A$93:B$104,2,0),IF('AB Touchpoint System Workbook'!J492="b",VLOOKUP($B481,Reference!$A$93:C$104,3,0),""))</f>
        <v/>
      </c>
      <c r="D481" s="12" t="str">
        <f>IF('AB Touchpoint System Workbook'!J492="A",Q481&amp;C481,IF('AB Touchpoint System Workbook'!J492="b",Q481&amp;C481,""))</f>
        <v/>
      </c>
      <c r="E481" s="12" t="b">
        <f>IF(ISNUMBER(SEARCH(S$1,$D481)),MAX(E$1:E480)+1)</f>
        <v>0</v>
      </c>
      <c r="F481" s="12" t="b">
        <f>IF(ISNUMBER(SEARCH(T$1,$D481)),MAX(F$1:F480)+1)</f>
        <v>0</v>
      </c>
      <c r="G481" s="12" t="b">
        <f>IF(ISNUMBER(SEARCH(U$1,$D481)),MAX(G$1:G480)+1)</f>
        <v>0</v>
      </c>
      <c r="H481" s="12" t="b">
        <f>IF(ISNUMBER(SEARCH(V$1,$D481)),MAX(H$1:H480)+1)</f>
        <v>0</v>
      </c>
      <c r="I481" s="12" t="b">
        <f>IF(ISNUMBER(SEARCH(W$1,$D481)),MAX(I$1:I480)+1)</f>
        <v>0</v>
      </c>
      <c r="J481" s="12" t="b">
        <f>IF(ISNUMBER(SEARCH(X$1,$D481)),MAX(J$1:J480)+1)</f>
        <v>0</v>
      </c>
      <c r="K481" s="12" t="b">
        <f>IF(ISNUMBER(SEARCH(Y$1,$D481)),MAX(K$1:K480)+1)</f>
        <v>0</v>
      </c>
      <c r="L481" s="12" t="b">
        <f>IF(ISNUMBER(SEARCH(Z$1,$D481)),MAX(L$1:L480)+1)</f>
        <v>0</v>
      </c>
      <c r="M481" s="12" t="b">
        <f>IF(ISNUMBER(SEARCH(AA$1,$D481)),MAX(M$1:M480)+1)</f>
        <v>0</v>
      </c>
      <c r="N481" s="12" t="b">
        <f>IF(ISNUMBER(SEARCH(AB$1,$D481)),MAX(N$1:N480)+1)</f>
        <v>0</v>
      </c>
      <c r="O481" s="12" t="b">
        <f>IF(ISNUMBER(SEARCH(AC$1,$D481)),MAX(O$1:O480)+1)</f>
        <v>0</v>
      </c>
      <c r="P481" s="12" t="b">
        <f>IF(ISNUMBER(SEARCH(AD$1,$D481)),MAX(P$1:P480)+1)</f>
        <v>0</v>
      </c>
      <c r="Q481" s="12">
        <f>'AB Touchpoint System Workbook'!K492</f>
        <v>0</v>
      </c>
      <c r="R481" s="13">
        <f t="shared" si="15"/>
        <v>480</v>
      </c>
      <c r="S481" s="21" t="str">
        <f>IFERROR(VLOOKUP($R481,E:$Q,13,0),"")</f>
        <v/>
      </c>
      <c r="T481" s="21" t="str">
        <f>IFERROR(VLOOKUP($R481,F:$Q,12,0),"")</f>
        <v/>
      </c>
      <c r="U481" s="21" t="str">
        <f>IFERROR(VLOOKUP($R481,G:$Q,11,0),"")</f>
        <v/>
      </c>
      <c r="V481" s="21" t="str">
        <f>IFERROR(VLOOKUP($R481,H:$Q,10,0),"")</f>
        <v/>
      </c>
      <c r="W481" s="21" t="str">
        <f>IFERROR(VLOOKUP($R481,I:$Q,9,0),"")</f>
        <v/>
      </c>
      <c r="X481" s="21" t="str">
        <f>IFERROR(VLOOKUP($R481,J:$Q,8,0),"")</f>
        <v/>
      </c>
      <c r="Y481" s="21" t="str">
        <f>IFERROR(VLOOKUP($R481,K:$Q,7,0),"")</f>
        <v/>
      </c>
      <c r="Z481" s="21" t="str">
        <f>IFERROR(VLOOKUP($R481,L:$Q,6,0),"")</f>
        <v/>
      </c>
      <c r="AA481" s="21" t="str">
        <f>IFERROR(VLOOKUP($R481,M:$Q,5,0),"")</f>
        <v/>
      </c>
      <c r="AB481" s="21" t="str">
        <f>IFERROR(VLOOKUP($R481,N:$Q,4,0),"")</f>
        <v/>
      </c>
      <c r="AC481" s="21" t="str">
        <f>IFERROR(VLOOKUP($R481,O:$Q,3,0),"")</f>
        <v/>
      </c>
      <c r="AD481" s="21" t="str">
        <f>IFERROR(VLOOKUP($R481,P:$Q,2,0),"")</f>
        <v/>
      </c>
    </row>
    <row r="482" spans="1:30" x14ac:dyDescent="0.15">
      <c r="A482" s="9">
        <f>'AB Touchpoint System Workbook'!Z493</f>
        <v>0</v>
      </c>
      <c r="B482" s="21">
        <f t="shared" si="16"/>
        <v>1</v>
      </c>
      <c r="C482" s="12" t="str">
        <f>IF('AB Touchpoint System Workbook'!J493="A",VLOOKUP($B482,Reference!$A$93:B$104,2,0),IF('AB Touchpoint System Workbook'!J493="b",VLOOKUP($B482,Reference!$A$93:C$104,3,0),""))</f>
        <v/>
      </c>
      <c r="D482" s="12" t="str">
        <f>IF('AB Touchpoint System Workbook'!J493="A",Q482&amp;C482,IF('AB Touchpoint System Workbook'!J493="b",Q482&amp;C482,""))</f>
        <v/>
      </c>
      <c r="E482" s="12" t="b">
        <f>IF(ISNUMBER(SEARCH(S$1,$D482)),MAX(E$1:E481)+1)</f>
        <v>0</v>
      </c>
      <c r="F482" s="12" t="b">
        <f>IF(ISNUMBER(SEARCH(T$1,$D482)),MAX(F$1:F481)+1)</f>
        <v>0</v>
      </c>
      <c r="G482" s="12" t="b">
        <f>IF(ISNUMBER(SEARCH(U$1,$D482)),MAX(G$1:G481)+1)</f>
        <v>0</v>
      </c>
      <c r="H482" s="12" t="b">
        <f>IF(ISNUMBER(SEARCH(V$1,$D482)),MAX(H$1:H481)+1)</f>
        <v>0</v>
      </c>
      <c r="I482" s="12" t="b">
        <f>IF(ISNUMBER(SEARCH(W$1,$D482)),MAX(I$1:I481)+1)</f>
        <v>0</v>
      </c>
      <c r="J482" s="12" t="b">
        <f>IF(ISNUMBER(SEARCH(X$1,$D482)),MAX(J$1:J481)+1)</f>
        <v>0</v>
      </c>
      <c r="K482" s="12" t="b">
        <f>IF(ISNUMBER(SEARCH(Y$1,$D482)),MAX(K$1:K481)+1)</f>
        <v>0</v>
      </c>
      <c r="L482" s="12" t="b">
        <f>IF(ISNUMBER(SEARCH(Z$1,$D482)),MAX(L$1:L481)+1)</f>
        <v>0</v>
      </c>
      <c r="M482" s="12" t="b">
        <f>IF(ISNUMBER(SEARCH(AA$1,$D482)),MAX(M$1:M481)+1)</f>
        <v>0</v>
      </c>
      <c r="N482" s="12" t="b">
        <f>IF(ISNUMBER(SEARCH(AB$1,$D482)),MAX(N$1:N481)+1)</f>
        <v>0</v>
      </c>
      <c r="O482" s="12" t="b">
        <f>IF(ISNUMBER(SEARCH(AC$1,$D482)),MAX(O$1:O481)+1)</f>
        <v>0</v>
      </c>
      <c r="P482" s="12" t="b">
        <f>IF(ISNUMBER(SEARCH(AD$1,$D482)),MAX(P$1:P481)+1)</f>
        <v>0</v>
      </c>
      <c r="Q482" s="12">
        <f>'AB Touchpoint System Workbook'!K493</f>
        <v>0</v>
      </c>
      <c r="R482" s="13">
        <f t="shared" si="15"/>
        <v>481</v>
      </c>
      <c r="S482" s="21" t="str">
        <f>IFERROR(VLOOKUP($R482,E:$Q,13,0),"")</f>
        <v/>
      </c>
      <c r="T482" s="21" t="str">
        <f>IFERROR(VLOOKUP($R482,F:$Q,12,0),"")</f>
        <v/>
      </c>
      <c r="U482" s="21" t="str">
        <f>IFERROR(VLOOKUP($R482,G:$Q,11,0),"")</f>
        <v/>
      </c>
      <c r="V482" s="21" t="str">
        <f>IFERROR(VLOOKUP($R482,H:$Q,10,0),"")</f>
        <v/>
      </c>
      <c r="W482" s="21" t="str">
        <f>IFERROR(VLOOKUP($R482,I:$Q,9,0),"")</f>
        <v/>
      </c>
      <c r="X482" s="21" t="str">
        <f>IFERROR(VLOOKUP($R482,J:$Q,8,0),"")</f>
        <v/>
      </c>
      <c r="Y482" s="21" t="str">
        <f>IFERROR(VLOOKUP($R482,K:$Q,7,0),"")</f>
        <v/>
      </c>
      <c r="Z482" s="21" t="str">
        <f>IFERROR(VLOOKUP($R482,L:$Q,6,0),"")</f>
        <v/>
      </c>
      <c r="AA482" s="21" t="str">
        <f>IFERROR(VLOOKUP($R482,M:$Q,5,0),"")</f>
        <v/>
      </c>
      <c r="AB482" s="21" t="str">
        <f>IFERROR(VLOOKUP($R482,N:$Q,4,0),"")</f>
        <v/>
      </c>
      <c r="AC482" s="21" t="str">
        <f>IFERROR(VLOOKUP($R482,O:$Q,3,0),"")</f>
        <v/>
      </c>
      <c r="AD482" s="21" t="str">
        <f>IFERROR(VLOOKUP($R482,P:$Q,2,0),"")</f>
        <v/>
      </c>
    </row>
    <row r="483" spans="1:30" x14ac:dyDescent="0.15">
      <c r="A483" s="9">
        <f>'AB Touchpoint System Workbook'!Z494</f>
        <v>0</v>
      </c>
      <c r="B483" s="21">
        <f t="shared" si="16"/>
        <v>1</v>
      </c>
      <c r="C483" s="12" t="str">
        <f>IF('AB Touchpoint System Workbook'!J494="A",VLOOKUP($B483,Reference!$A$93:B$104,2,0),IF('AB Touchpoint System Workbook'!J494="b",VLOOKUP($B483,Reference!$A$93:C$104,3,0),""))</f>
        <v/>
      </c>
      <c r="D483" s="12" t="str">
        <f>IF('AB Touchpoint System Workbook'!J494="A",Q483&amp;C483,IF('AB Touchpoint System Workbook'!J494="b",Q483&amp;C483,""))</f>
        <v/>
      </c>
      <c r="E483" s="12" t="b">
        <f>IF(ISNUMBER(SEARCH(S$1,$D483)),MAX(E$1:E482)+1)</f>
        <v>0</v>
      </c>
      <c r="F483" s="12" t="b">
        <f>IF(ISNUMBER(SEARCH(T$1,$D483)),MAX(F$1:F482)+1)</f>
        <v>0</v>
      </c>
      <c r="G483" s="12" t="b">
        <f>IF(ISNUMBER(SEARCH(U$1,$D483)),MAX(G$1:G482)+1)</f>
        <v>0</v>
      </c>
      <c r="H483" s="12" t="b">
        <f>IF(ISNUMBER(SEARCH(V$1,$D483)),MAX(H$1:H482)+1)</f>
        <v>0</v>
      </c>
      <c r="I483" s="12" t="b">
        <f>IF(ISNUMBER(SEARCH(W$1,$D483)),MAX(I$1:I482)+1)</f>
        <v>0</v>
      </c>
      <c r="J483" s="12" t="b">
        <f>IF(ISNUMBER(SEARCH(X$1,$D483)),MAX(J$1:J482)+1)</f>
        <v>0</v>
      </c>
      <c r="K483" s="12" t="b">
        <f>IF(ISNUMBER(SEARCH(Y$1,$D483)),MAX(K$1:K482)+1)</f>
        <v>0</v>
      </c>
      <c r="L483" s="12" t="b">
        <f>IF(ISNUMBER(SEARCH(Z$1,$D483)),MAX(L$1:L482)+1)</f>
        <v>0</v>
      </c>
      <c r="M483" s="12" t="b">
        <f>IF(ISNUMBER(SEARCH(AA$1,$D483)),MAX(M$1:M482)+1)</f>
        <v>0</v>
      </c>
      <c r="N483" s="12" t="b">
        <f>IF(ISNUMBER(SEARCH(AB$1,$D483)),MAX(N$1:N482)+1)</f>
        <v>0</v>
      </c>
      <c r="O483" s="12" t="b">
        <f>IF(ISNUMBER(SEARCH(AC$1,$D483)),MAX(O$1:O482)+1)</f>
        <v>0</v>
      </c>
      <c r="P483" s="12" t="b">
        <f>IF(ISNUMBER(SEARCH(AD$1,$D483)),MAX(P$1:P482)+1)</f>
        <v>0</v>
      </c>
      <c r="Q483" s="12">
        <f>'AB Touchpoint System Workbook'!K494</f>
        <v>0</v>
      </c>
      <c r="R483" s="13">
        <f t="shared" si="15"/>
        <v>482</v>
      </c>
      <c r="S483" s="21" t="str">
        <f>IFERROR(VLOOKUP($R483,E:$Q,13,0),"")</f>
        <v/>
      </c>
      <c r="T483" s="21" t="str">
        <f>IFERROR(VLOOKUP($R483,F:$Q,12,0),"")</f>
        <v/>
      </c>
      <c r="U483" s="21" t="str">
        <f>IFERROR(VLOOKUP($R483,G:$Q,11,0),"")</f>
        <v/>
      </c>
      <c r="V483" s="21" t="str">
        <f>IFERROR(VLOOKUP($R483,H:$Q,10,0),"")</f>
        <v/>
      </c>
      <c r="W483" s="21" t="str">
        <f>IFERROR(VLOOKUP($R483,I:$Q,9,0),"")</f>
        <v/>
      </c>
      <c r="X483" s="21" t="str">
        <f>IFERROR(VLOOKUP($R483,J:$Q,8,0),"")</f>
        <v/>
      </c>
      <c r="Y483" s="21" t="str">
        <f>IFERROR(VLOOKUP($R483,K:$Q,7,0),"")</f>
        <v/>
      </c>
      <c r="Z483" s="21" t="str">
        <f>IFERROR(VLOOKUP($R483,L:$Q,6,0),"")</f>
        <v/>
      </c>
      <c r="AA483" s="21" t="str">
        <f>IFERROR(VLOOKUP($R483,M:$Q,5,0),"")</f>
        <v/>
      </c>
      <c r="AB483" s="21" t="str">
        <f>IFERROR(VLOOKUP($R483,N:$Q,4,0),"")</f>
        <v/>
      </c>
      <c r="AC483" s="21" t="str">
        <f>IFERROR(VLOOKUP($R483,O:$Q,3,0),"")</f>
        <v/>
      </c>
      <c r="AD483" s="21" t="str">
        <f>IFERROR(VLOOKUP($R483,P:$Q,2,0),"")</f>
        <v/>
      </c>
    </row>
    <row r="484" spans="1:30" x14ac:dyDescent="0.15">
      <c r="A484" s="9">
        <f>'AB Touchpoint System Workbook'!Z495</f>
        <v>0</v>
      </c>
      <c r="B484" s="21">
        <f t="shared" si="16"/>
        <v>1</v>
      </c>
      <c r="C484" s="12" t="str">
        <f>IF('AB Touchpoint System Workbook'!J495="A",VLOOKUP($B484,Reference!$A$93:B$104,2,0),IF('AB Touchpoint System Workbook'!J495="b",VLOOKUP($B484,Reference!$A$93:C$104,3,0),""))</f>
        <v/>
      </c>
      <c r="D484" s="12" t="str">
        <f>IF('AB Touchpoint System Workbook'!J495="A",Q484&amp;C484,IF('AB Touchpoint System Workbook'!J495="b",Q484&amp;C484,""))</f>
        <v/>
      </c>
      <c r="E484" s="12" t="b">
        <f>IF(ISNUMBER(SEARCH(S$1,$D484)),MAX(E$1:E483)+1)</f>
        <v>0</v>
      </c>
      <c r="F484" s="12" t="b">
        <f>IF(ISNUMBER(SEARCH(T$1,$D484)),MAX(F$1:F483)+1)</f>
        <v>0</v>
      </c>
      <c r="G484" s="12" t="b">
        <f>IF(ISNUMBER(SEARCH(U$1,$D484)),MAX(G$1:G483)+1)</f>
        <v>0</v>
      </c>
      <c r="H484" s="12" t="b">
        <f>IF(ISNUMBER(SEARCH(V$1,$D484)),MAX(H$1:H483)+1)</f>
        <v>0</v>
      </c>
      <c r="I484" s="12" t="b">
        <f>IF(ISNUMBER(SEARCH(W$1,$D484)),MAX(I$1:I483)+1)</f>
        <v>0</v>
      </c>
      <c r="J484" s="12" t="b">
        <f>IF(ISNUMBER(SEARCH(X$1,$D484)),MAX(J$1:J483)+1)</f>
        <v>0</v>
      </c>
      <c r="K484" s="12" t="b">
        <f>IF(ISNUMBER(SEARCH(Y$1,$D484)),MAX(K$1:K483)+1)</f>
        <v>0</v>
      </c>
      <c r="L484" s="12" t="b">
        <f>IF(ISNUMBER(SEARCH(Z$1,$D484)),MAX(L$1:L483)+1)</f>
        <v>0</v>
      </c>
      <c r="M484" s="12" t="b">
        <f>IF(ISNUMBER(SEARCH(AA$1,$D484)),MAX(M$1:M483)+1)</f>
        <v>0</v>
      </c>
      <c r="N484" s="12" t="b">
        <f>IF(ISNUMBER(SEARCH(AB$1,$D484)),MAX(N$1:N483)+1)</f>
        <v>0</v>
      </c>
      <c r="O484" s="12" t="b">
        <f>IF(ISNUMBER(SEARCH(AC$1,$D484)),MAX(O$1:O483)+1)</f>
        <v>0</v>
      </c>
      <c r="P484" s="12" t="b">
        <f>IF(ISNUMBER(SEARCH(AD$1,$D484)),MAX(P$1:P483)+1)</f>
        <v>0</v>
      </c>
      <c r="Q484" s="12">
        <f>'AB Touchpoint System Workbook'!K495</f>
        <v>0</v>
      </c>
      <c r="R484" s="13">
        <f t="shared" si="15"/>
        <v>483</v>
      </c>
      <c r="S484" s="21" t="str">
        <f>IFERROR(VLOOKUP($R484,E:$Q,13,0),"")</f>
        <v/>
      </c>
      <c r="T484" s="21" t="str">
        <f>IFERROR(VLOOKUP($R484,F:$Q,12,0),"")</f>
        <v/>
      </c>
      <c r="U484" s="21" t="str">
        <f>IFERROR(VLOOKUP($R484,G:$Q,11,0),"")</f>
        <v/>
      </c>
      <c r="V484" s="21" t="str">
        <f>IFERROR(VLOOKUP($R484,H:$Q,10,0),"")</f>
        <v/>
      </c>
      <c r="W484" s="21" t="str">
        <f>IFERROR(VLOOKUP($R484,I:$Q,9,0),"")</f>
        <v/>
      </c>
      <c r="X484" s="21" t="str">
        <f>IFERROR(VLOOKUP($R484,J:$Q,8,0),"")</f>
        <v/>
      </c>
      <c r="Y484" s="21" t="str">
        <f>IFERROR(VLOOKUP($R484,K:$Q,7,0),"")</f>
        <v/>
      </c>
      <c r="Z484" s="21" t="str">
        <f>IFERROR(VLOOKUP($R484,L:$Q,6,0),"")</f>
        <v/>
      </c>
      <c r="AA484" s="21" t="str">
        <f>IFERROR(VLOOKUP($R484,M:$Q,5,0),"")</f>
        <v/>
      </c>
      <c r="AB484" s="21" t="str">
        <f>IFERROR(VLOOKUP($R484,N:$Q,4,0),"")</f>
        <v/>
      </c>
      <c r="AC484" s="21" t="str">
        <f>IFERROR(VLOOKUP($R484,O:$Q,3,0),"")</f>
        <v/>
      </c>
      <c r="AD484" s="21" t="str">
        <f>IFERROR(VLOOKUP($R484,P:$Q,2,0),"")</f>
        <v/>
      </c>
    </row>
    <row r="485" spans="1:30" x14ac:dyDescent="0.15">
      <c r="A485" s="9">
        <f>'AB Touchpoint System Workbook'!Z496</f>
        <v>0</v>
      </c>
      <c r="B485" s="21">
        <f t="shared" si="16"/>
        <v>1</v>
      </c>
      <c r="C485" s="12" t="str">
        <f>IF('AB Touchpoint System Workbook'!J496="A",VLOOKUP($B485,Reference!$A$93:B$104,2,0),IF('AB Touchpoint System Workbook'!J496="b",VLOOKUP($B485,Reference!$A$93:C$104,3,0),""))</f>
        <v/>
      </c>
      <c r="D485" s="12" t="str">
        <f>IF('AB Touchpoint System Workbook'!J496="A",Q485&amp;C485,IF('AB Touchpoint System Workbook'!J496="b",Q485&amp;C485,""))</f>
        <v/>
      </c>
      <c r="E485" s="12" t="b">
        <f>IF(ISNUMBER(SEARCH(S$1,$D485)),MAX(E$1:E484)+1)</f>
        <v>0</v>
      </c>
      <c r="F485" s="12" t="b">
        <f>IF(ISNUMBER(SEARCH(T$1,$D485)),MAX(F$1:F484)+1)</f>
        <v>0</v>
      </c>
      <c r="G485" s="12" t="b">
        <f>IF(ISNUMBER(SEARCH(U$1,$D485)),MAX(G$1:G484)+1)</f>
        <v>0</v>
      </c>
      <c r="H485" s="12" t="b">
        <f>IF(ISNUMBER(SEARCH(V$1,$D485)),MAX(H$1:H484)+1)</f>
        <v>0</v>
      </c>
      <c r="I485" s="12" t="b">
        <f>IF(ISNUMBER(SEARCH(W$1,$D485)),MAX(I$1:I484)+1)</f>
        <v>0</v>
      </c>
      <c r="J485" s="12" t="b">
        <f>IF(ISNUMBER(SEARCH(X$1,$D485)),MAX(J$1:J484)+1)</f>
        <v>0</v>
      </c>
      <c r="K485" s="12" t="b">
        <f>IF(ISNUMBER(SEARCH(Y$1,$D485)),MAX(K$1:K484)+1)</f>
        <v>0</v>
      </c>
      <c r="L485" s="12" t="b">
        <f>IF(ISNUMBER(SEARCH(Z$1,$D485)),MAX(L$1:L484)+1)</f>
        <v>0</v>
      </c>
      <c r="M485" s="12" t="b">
        <f>IF(ISNUMBER(SEARCH(AA$1,$D485)),MAX(M$1:M484)+1)</f>
        <v>0</v>
      </c>
      <c r="N485" s="12" t="b">
        <f>IF(ISNUMBER(SEARCH(AB$1,$D485)),MAX(N$1:N484)+1)</f>
        <v>0</v>
      </c>
      <c r="O485" s="12" t="b">
        <f>IF(ISNUMBER(SEARCH(AC$1,$D485)),MAX(O$1:O484)+1)</f>
        <v>0</v>
      </c>
      <c r="P485" s="12" t="b">
        <f>IF(ISNUMBER(SEARCH(AD$1,$D485)),MAX(P$1:P484)+1)</f>
        <v>0</v>
      </c>
      <c r="Q485" s="12">
        <f>'AB Touchpoint System Workbook'!K496</f>
        <v>0</v>
      </c>
      <c r="R485" s="13">
        <f t="shared" si="15"/>
        <v>484</v>
      </c>
      <c r="S485" s="21" t="str">
        <f>IFERROR(VLOOKUP($R485,E:$Q,13,0),"")</f>
        <v/>
      </c>
      <c r="T485" s="21" t="str">
        <f>IFERROR(VLOOKUP($R485,F:$Q,12,0),"")</f>
        <v/>
      </c>
      <c r="U485" s="21" t="str">
        <f>IFERROR(VLOOKUP($R485,G:$Q,11,0),"")</f>
        <v/>
      </c>
      <c r="V485" s="21" t="str">
        <f>IFERROR(VLOOKUP($R485,H:$Q,10,0),"")</f>
        <v/>
      </c>
      <c r="W485" s="21" t="str">
        <f>IFERROR(VLOOKUP($R485,I:$Q,9,0),"")</f>
        <v/>
      </c>
      <c r="X485" s="21" t="str">
        <f>IFERROR(VLOOKUP($R485,J:$Q,8,0),"")</f>
        <v/>
      </c>
      <c r="Y485" s="21" t="str">
        <f>IFERROR(VLOOKUP($R485,K:$Q,7,0),"")</f>
        <v/>
      </c>
      <c r="Z485" s="21" t="str">
        <f>IFERROR(VLOOKUP($R485,L:$Q,6,0),"")</f>
        <v/>
      </c>
      <c r="AA485" s="21" t="str">
        <f>IFERROR(VLOOKUP($R485,M:$Q,5,0),"")</f>
        <v/>
      </c>
      <c r="AB485" s="21" t="str">
        <f>IFERROR(VLOOKUP($R485,N:$Q,4,0),"")</f>
        <v/>
      </c>
      <c r="AC485" s="21" t="str">
        <f>IFERROR(VLOOKUP($R485,O:$Q,3,0),"")</f>
        <v/>
      </c>
      <c r="AD485" s="21" t="str">
        <f>IFERROR(VLOOKUP($R485,P:$Q,2,0),"")</f>
        <v/>
      </c>
    </row>
    <row r="486" spans="1:30" x14ac:dyDescent="0.15">
      <c r="A486" s="9">
        <f>'AB Touchpoint System Workbook'!Z497</f>
        <v>0</v>
      </c>
      <c r="B486" s="21">
        <f t="shared" si="16"/>
        <v>1</v>
      </c>
      <c r="C486" s="12" t="str">
        <f>IF('AB Touchpoint System Workbook'!J497="A",VLOOKUP($B486,Reference!$A$93:B$104,2,0),IF('AB Touchpoint System Workbook'!J497="b",VLOOKUP($B486,Reference!$A$93:C$104,3,0),""))</f>
        <v/>
      </c>
      <c r="D486" s="12" t="str">
        <f>IF('AB Touchpoint System Workbook'!J497="A",Q486&amp;C486,IF('AB Touchpoint System Workbook'!J497="b",Q486&amp;C486,""))</f>
        <v/>
      </c>
      <c r="E486" s="12" t="b">
        <f>IF(ISNUMBER(SEARCH(S$1,$D486)),MAX(E$1:E485)+1)</f>
        <v>0</v>
      </c>
      <c r="F486" s="12" t="b">
        <f>IF(ISNUMBER(SEARCH(T$1,$D486)),MAX(F$1:F485)+1)</f>
        <v>0</v>
      </c>
      <c r="G486" s="12" t="b">
        <f>IF(ISNUMBER(SEARCH(U$1,$D486)),MAX(G$1:G485)+1)</f>
        <v>0</v>
      </c>
      <c r="H486" s="12" t="b">
        <f>IF(ISNUMBER(SEARCH(V$1,$D486)),MAX(H$1:H485)+1)</f>
        <v>0</v>
      </c>
      <c r="I486" s="12" t="b">
        <f>IF(ISNUMBER(SEARCH(W$1,$D486)),MAX(I$1:I485)+1)</f>
        <v>0</v>
      </c>
      <c r="J486" s="12" t="b">
        <f>IF(ISNUMBER(SEARCH(X$1,$D486)),MAX(J$1:J485)+1)</f>
        <v>0</v>
      </c>
      <c r="K486" s="12" t="b">
        <f>IF(ISNUMBER(SEARCH(Y$1,$D486)),MAX(K$1:K485)+1)</f>
        <v>0</v>
      </c>
      <c r="L486" s="12" t="b">
        <f>IF(ISNUMBER(SEARCH(Z$1,$D486)),MAX(L$1:L485)+1)</f>
        <v>0</v>
      </c>
      <c r="M486" s="12" t="b">
        <f>IF(ISNUMBER(SEARCH(AA$1,$D486)),MAX(M$1:M485)+1)</f>
        <v>0</v>
      </c>
      <c r="N486" s="12" t="b">
        <f>IF(ISNUMBER(SEARCH(AB$1,$D486)),MAX(N$1:N485)+1)</f>
        <v>0</v>
      </c>
      <c r="O486" s="12" t="b">
        <f>IF(ISNUMBER(SEARCH(AC$1,$D486)),MAX(O$1:O485)+1)</f>
        <v>0</v>
      </c>
      <c r="P486" s="12" t="b">
        <f>IF(ISNUMBER(SEARCH(AD$1,$D486)),MAX(P$1:P485)+1)</f>
        <v>0</v>
      </c>
      <c r="Q486" s="12">
        <f>'AB Touchpoint System Workbook'!K497</f>
        <v>0</v>
      </c>
      <c r="R486" s="13">
        <f t="shared" si="15"/>
        <v>485</v>
      </c>
      <c r="S486" s="21" t="str">
        <f>IFERROR(VLOOKUP($R486,E:$Q,13,0),"")</f>
        <v/>
      </c>
      <c r="T486" s="21" t="str">
        <f>IFERROR(VLOOKUP($R486,F:$Q,12,0),"")</f>
        <v/>
      </c>
      <c r="U486" s="21" t="str">
        <f>IFERROR(VLOOKUP($R486,G:$Q,11,0),"")</f>
        <v/>
      </c>
      <c r="V486" s="21" t="str">
        <f>IFERROR(VLOOKUP($R486,H:$Q,10,0),"")</f>
        <v/>
      </c>
      <c r="W486" s="21" t="str">
        <f>IFERROR(VLOOKUP($R486,I:$Q,9,0),"")</f>
        <v/>
      </c>
      <c r="X486" s="21" t="str">
        <f>IFERROR(VLOOKUP($R486,J:$Q,8,0),"")</f>
        <v/>
      </c>
      <c r="Y486" s="21" t="str">
        <f>IFERROR(VLOOKUP($R486,K:$Q,7,0),"")</f>
        <v/>
      </c>
      <c r="Z486" s="21" t="str">
        <f>IFERROR(VLOOKUP($R486,L:$Q,6,0),"")</f>
        <v/>
      </c>
      <c r="AA486" s="21" t="str">
        <f>IFERROR(VLOOKUP($R486,M:$Q,5,0),"")</f>
        <v/>
      </c>
      <c r="AB486" s="21" t="str">
        <f>IFERROR(VLOOKUP($R486,N:$Q,4,0),"")</f>
        <v/>
      </c>
      <c r="AC486" s="21" t="str">
        <f>IFERROR(VLOOKUP($R486,O:$Q,3,0),"")</f>
        <v/>
      </c>
      <c r="AD486" s="21" t="str">
        <f>IFERROR(VLOOKUP($R486,P:$Q,2,0),"")</f>
        <v/>
      </c>
    </row>
    <row r="487" spans="1:30" x14ac:dyDescent="0.15">
      <c r="A487" s="9">
        <f>'AB Touchpoint System Workbook'!Z498</f>
        <v>0</v>
      </c>
      <c r="B487" s="21">
        <f t="shared" si="16"/>
        <v>1</v>
      </c>
      <c r="C487" s="12" t="str">
        <f>IF('AB Touchpoint System Workbook'!J498="A",VLOOKUP($B487,Reference!$A$93:B$104,2,0),IF('AB Touchpoint System Workbook'!J498="b",VLOOKUP($B487,Reference!$A$93:C$104,3,0),""))</f>
        <v/>
      </c>
      <c r="D487" s="12" t="str">
        <f>IF('AB Touchpoint System Workbook'!J498="A",Q487&amp;C487,IF('AB Touchpoint System Workbook'!J498="b",Q487&amp;C487,""))</f>
        <v/>
      </c>
      <c r="E487" s="12" t="b">
        <f>IF(ISNUMBER(SEARCH(S$1,$D487)),MAX(E$1:E486)+1)</f>
        <v>0</v>
      </c>
      <c r="F487" s="12" t="b">
        <f>IF(ISNUMBER(SEARCH(T$1,$D487)),MAX(F$1:F486)+1)</f>
        <v>0</v>
      </c>
      <c r="G487" s="12" t="b">
        <f>IF(ISNUMBER(SEARCH(U$1,$D487)),MAX(G$1:G486)+1)</f>
        <v>0</v>
      </c>
      <c r="H487" s="12" t="b">
        <f>IF(ISNUMBER(SEARCH(V$1,$D487)),MAX(H$1:H486)+1)</f>
        <v>0</v>
      </c>
      <c r="I487" s="12" t="b">
        <f>IF(ISNUMBER(SEARCH(W$1,$D487)),MAX(I$1:I486)+1)</f>
        <v>0</v>
      </c>
      <c r="J487" s="12" t="b">
        <f>IF(ISNUMBER(SEARCH(X$1,$D487)),MAX(J$1:J486)+1)</f>
        <v>0</v>
      </c>
      <c r="K487" s="12" t="b">
        <f>IF(ISNUMBER(SEARCH(Y$1,$D487)),MAX(K$1:K486)+1)</f>
        <v>0</v>
      </c>
      <c r="L487" s="12" t="b">
        <f>IF(ISNUMBER(SEARCH(Z$1,$D487)),MAX(L$1:L486)+1)</f>
        <v>0</v>
      </c>
      <c r="M487" s="12" t="b">
        <f>IF(ISNUMBER(SEARCH(AA$1,$D487)),MAX(M$1:M486)+1)</f>
        <v>0</v>
      </c>
      <c r="N487" s="12" t="b">
        <f>IF(ISNUMBER(SEARCH(AB$1,$D487)),MAX(N$1:N486)+1)</f>
        <v>0</v>
      </c>
      <c r="O487" s="12" t="b">
        <f>IF(ISNUMBER(SEARCH(AC$1,$D487)),MAX(O$1:O486)+1)</f>
        <v>0</v>
      </c>
      <c r="P487" s="12" t="b">
        <f>IF(ISNUMBER(SEARCH(AD$1,$D487)),MAX(P$1:P486)+1)</f>
        <v>0</v>
      </c>
      <c r="Q487" s="12">
        <f>'AB Touchpoint System Workbook'!K498</f>
        <v>0</v>
      </c>
      <c r="R487" s="13">
        <f t="shared" si="15"/>
        <v>486</v>
      </c>
      <c r="S487" s="21" t="str">
        <f>IFERROR(VLOOKUP($R487,E:$Q,13,0),"")</f>
        <v/>
      </c>
      <c r="T487" s="21" t="str">
        <f>IFERROR(VLOOKUP($R487,F:$Q,12,0),"")</f>
        <v/>
      </c>
      <c r="U487" s="21" t="str">
        <f>IFERROR(VLOOKUP($R487,G:$Q,11,0),"")</f>
        <v/>
      </c>
      <c r="V487" s="21" t="str">
        <f>IFERROR(VLOOKUP($R487,H:$Q,10,0),"")</f>
        <v/>
      </c>
      <c r="W487" s="21" t="str">
        <f>IFERROR(VLOOKUP($R487,I:$Q,9,0),"")</f>
        <v/>
      </c>
      <c r="X487" s="21" t="str">
        <f>IFERROR(VLOOKUP($R487,J:$Q,8,0),"")</f>
        <v/>
      </c>
      <c r="Y487" s="21" t="str">
        <f>IFERROR(VLOOKUP($R487,K:$Q,7,0),"")</f>
        <v/>
      </c>
      <c r="Z487" s="21" t="str">
        <f>IFERROR(VLOOKUP($R487,L:$Q,6,0),"")</f>
        <v/>
      </c>
      <c r="AA487" s="21" t="str">
        <f>IFERROR(VLOOKUP($R487,M:$Q,5,0),"")</f>
        <v/>
      </c>
      <c r="AB487" s="21" t="str">
        <f>IFERROR(VLOOKUP($R487,N:$Q,4,0),"")</f>
        <v/>
      </c>
      <c r="AC487" s="21" t="str">
        <f>IFERROR(VLOOKUP($R487,O:$Q,3,0),"")</f>
        <v/>
      </c>
      <c r="AD487" s="21" t="str">
        <f>IFERROR(VLOOKUP($R487,P:$Q,2,0),"")</f>
        <v/>
      </c>
    </row>
    <row r="488" spans="1:30" x14ac:dyDescent="0.15">
      <c r="A488" s="9">
        <f>'AB Touchpoint System Workbook'!Z499</f>
        <v>0</v>
      </c>
      <c r="B488" s="21">
        <f t="shared" si="16"/>
        <v>1</v>
      </c>
      <c r="C488" s="12" t="str">
        <f>IF('AB Touchpoint System Workbook'!J499="A",VLOOKUP($B488,Reference!$A$93:B$104,2,0),IF('AB Touchpoint System Workbook'!J499="b",VLOOKUP($B488,Reference!$A$93:C$104,3,0),""))</f>
        <v/>
      </c>
      <c r="D488" s="12" t="str">
        <f>IF('AB Touchpoint System Workbook'!J499="A",Q488&amp;C488,IF('AB Touchpoint System Workbook'!J499="b",Q488&amp;C488,""))</f>
        <v/>
      </c>
      <c r="E488" s="12" t="b">
        <f>IF(ISNUMBER(SEARCH(S$1,$D488)),MAX(E$1:E487)+1)</f>
        <v>0</v>
      </c>
      <c r="F488" s="12" t="b">
        <f>IF(ISNUMBER(SEARCH(T$1,$D488)),MAX(F$1:F487)+1)</f>
        <v>0</v>
      </c>
      <c r="G488" s="12" t="b">
        <f>IF(ISNUMBER(SEARCH(U$1,$D488)),MAX(G$1:G487)+1)</f>
        <v>0</v>
      </c>
      <c r="H488" s="12" t="b">
        <f>IF(ISNUMBER(SEARCH(V$1,$D488)),MAX(H$1:H487)+1)</f>
        <v>0</v>
      </c>
      <c r="I488" s="12" t="b">
        <f>IF(ISNUMBER(SEARCH(W$1,$D488)),MAX(I$1:I487)+1)</f>
        <v>0</v>
      </c>
      <c r="J488" s="12" t="b">
        <f>IF(ISNUMBER(SEARCH(X$1,$D488)),MAX(J$1:J487)+1)</f>
        <v>0</v>
      </c>
      <c r="K488" s="12" t="b">
        <f>IF(ISNUMBER(SEARCH(Y$1,$D488)),MAX(K$1:K487)+1)</f>
        <v>0</v>
      </c>
      <c r="L488" s="12" t="b">
        <f>IF(ISNUMBER(SEARCH(Z$1,$D488)),MAX(L$1:L487)+1)</f>
        <v>0</v>
      </c>
      <c r="M488" s="12" t="b">
        <f>IF(ISNUMBER(SEARCH(AA$1,$D488)),MAX(M$1:M487)+1)</f>
        <v>0</v>
      </c>
      <c r="N488" s="12" t="b">
        <f>IF(ISNUMBER(SEARCH(AB$1,$D488)),MAX(N$1:N487)+1)</f>
        <v>0</v>
      </c>
      <c r="O488" s="12" t="b">
        <f>IF(ISNUMBER(SEARCH(AC$1,$D488)),MAX(O$1:O487)+1)</f>
        <v>0</v>
      </c>
      <c r="P488" s="12" t="b">
        <f>IF(ISNUMBER(SEARCH(AD$1,$D488)),MAX(P$1:P487)+1)</f>
        <v>0</v>
      </c>
      <c r="Q488" s="12">
        <f>'AB Touchpoint System Workbook'!K499</f>
        <v>0</v>
      </c>
      <c r="R488" s="13">
        <f t="shared" si="15"/>
        <v>487</v>
      </c>
      <c r="S488" s="21" t="str">
        <f>IFERROR(VLOOKUP($R488,E:$Q,13,0),"")</f>
        <v/>
      </c>
      <c r="T488" s="21" t="str">
        <f>IFERROR(VLOOKUP($R488,F:$Q,12,0),"")</f>
        <v/>
      </c>
      <c r="U488" s="21" t="str">
        <f>IFERROR(VLOOKUP($R488,G:$Q,11,0),"")</f>
        <v/>
      </c>
      <c r="V488" s="21" t="str">
        <f>IFERROR(VLOOKUP($R488,H:$Q,10,0),"")</f>
        <v/>
      </c>
      <c r="W488" s="21" t="str">
        <f>IFERROR(VLOOKUP($R488,I:$Q,9,0),"")</f>
        <v/>
      </c>
      <c r="X488" s="21" t="str">
        <f>IFERROR(VLOOKUP($R488,J:$Q,8,0),"")</f>
        <v/>
      </c>
      <c r="Y488" s="21" t="str">
        <f>IFERROR(VLOOKUP($R488,K:$Q,7,0),"")</f>
        <v/>
      </c>
      <c r="Z488" s="21" t="str">
        <f>IFERROR(VLOOKUP($R488,L:$Q,6,0),"")</f>
        <v/>
      </c>
      <c r="AA488" s="21" t="str">
        <f>IFERROR(VLOOKUP($R488,M:$Q,5,0),"")</f>
        <v/>
      </c>
      <c r="AB488" s="21" t="str">
        <f>IFERROR(VLOOKUP($R488,N:$Q,4,0),"")</f>
        <v/>
      </c>
      <c r="AC488" s="21" t="str">
        <f>IFERROR(VLOOKUP($R488,O:$Q,3,0),"")</f>
        <v/>
      </c>
      <c r="AD488" s="21" t="str">
        <f>IFERROR(VLOOKUP($R488,P:$Q,2,0),"")</f>
        <v/>
      </c>
    </row>
    <row r="489" spans="1:30" x14ac:dyDescent="0.15">
      <c r="A489" s="9">
        <f>'AB Touchpoint System Workbook'!Z500</f>
        <v>0</v>
      </c>
      <c r="B489" s="21">
        <f t="shared" si="16"/>
        <v>1</v>
      </c>
      <c r="C489" s="12" t="str">
        <f>IF('AB Touchpoint System Workbook'!J500="A",VLOOKUP($B489,Reference!$A$93:B$104,2,0),IF('AB Touchpoint System Workbook'!J500="b",VLOOKUP($B489,Reference!$A$93:C$104,3,0),""))</f>
        <v/>
      </c>
      <c r="D489" s="12" t="str">
        <f>IF('AB Touchpoint System Workbook'!J500="A",Q489&amp;C489,IF('AB Touchpoint System Workbook'!J500="b",Q489&amp;C489,""))</f>
        <v/>
      </c>
      <c r="E489" s="12" t="b">
        <f>IF(ISNUMBER(SEARCH(S$1,$D489)),MAX(E$1:E488)+1)</f>
        <v>0</v>
      </c>
      <c r="F489" s="12" t="b">
        <f>IF(ISNUMBER(SEARCH(T$1,$D489)),MAX(F$1:F488)+1)</f>
        <v>0</v>
      </c>
      <c r="G489" s="12" t="b">
        <f>IF(ISNUMBER(SEARCH(U$1,$D489)),MAX(G$1:G488)+1)</f>
        <v>0</v>
      </c>
      <c r="H489" s="12" t="b">
        <f>IF(ISNUMBER(SEARCH(V$1,$D489)),MAX(H$1:H488)+1)</f>
        <v>0</v>
      </c>
      <c r="I489" s="12" t="b">
        <f>IF(ISNUMBER(SEARCH(W$1,$D489)),MAX(I$1:I488)+1)</f>
        <v>0</v>
      </c>
      <c r="J489" s="12" t="b">
        <f>IF(ISNUMBER(SEARCH(X$1,$D489)),MAX(J$1:J488)+1)</f>
        <v>0</v>
      </c>
      <c r="K489" s="12" t="b">
        <f>IF(ISNUMBER(SEARCH(Y$1,$D489)),MAX(K$1:K488)+1)</f>
        <v>0</v>
      </c>
      <c r="L489" s="12" t="b">
        <f>IF(ISNUMBER(SEARCH(Z$1,$D489)),MAX(L$1:L488)+1)</f>
        <v>0</v>
      </c>
      <c r="M489" s="12" t="b">
        <f>IF(ISNUMBER(SEARCH(AA$1,$D489)),MAX(M$1:M488)+1)</f>
        <v>0</v>
      </c>
      <c r="N489" s="12" t="b">
        <f>IF(ISNUMBER(SEARCH(AB$1,$D489)),MAX(N$1:N488)+1)</f>
        <v>0</v>
      </c>
      <c r="O489" s="12" t="b">
        <f>IF(ISNUMBER(SEARCH(AC$1,$D489)),MAX(O$1:O488)+1)</f>
        <v>0</v>
      </c>
      <c r="P489" s="12" t="b">
        <f>IF(ISNUMBER(SEARCH(AD$1,$D489)),MAX(P$1:P488)+1)</f>
        <v>0</v>
      </c>
      <c r="Q489" s="12">
        <f>'AB Touchpoint System Workbook'!K500</f>
        <v>0</v>
      </c>
      <c r="R489" s="13">
        <f t="shared" si="15"/>
        <v>488</v>
      </c>
      <c r="S489" s="21" t="str">
        <f>IFERROR(VLOOKUP($R489,E:$Q,13,0),"")</f>
        <v/>
      </c>
      <c r="T489" s="21" t="str">
        <f>IFERROR(VLOOKUP($R489,F:$Q,12,0),"")</f>
        <v/>
      </c>
      <c r="U489" s="21" t="str">
        <f>IFERROR(VLOOKUP($R489,G:$Q,11,0),"")</f>
        <v/>
      </c>
      <c r="V489" s="21" t="str">
        <f>IFERROR(VLOOKUP($R489,H:$Q,10,0),"")</f>
        <v/>
      </c>
      <c r="W489" s="21" t="str">
        <f>IFERROR(VLOOKUP($R489,I:$Q,9,0),"")</f>
        <v/>
      </c>
      <c r="X489" s="21" t="str">
        <f>IFERROR(VLOOKUP($R489,J:$Q,8,0),"")</f>
        <v/>
      </c>
      <c r="Y489" s="21" t="str">
        <f>IFERROR(VLOOKUP($R489,K:$Q,7,0),"")</f>
        <v/>
      </c>
      <c r="Z489" s="21" t="str">
        <f>IFERROR(VLOOKUP($R489,L:$Q,6,0),"")</f>
        <v/>
      </c>
      <c r="AA489" s="21" t="str">
        <f>IFERROR(VLOOKUP($R489,M:$Q,5,0),"")</f>
        <v/>
      </c>
      <c r="AB489" s="21" t="str">
        <f>IFERROR(VLOOKUP($R489,N:$Q,4,0),"")</f>
        <v/>
      </c>
      <c r="AC489" s="21" t="str">
        <f>IFERROR(VLOOKUP($R489,O:$Q,3,0),"")</f>
        <v/>
      </c>
      <c r="AD489" s="21" t="str">
        <f>IFERROR(VLOOKUP($R489,P:$Q,2,0),"")</f>
        <v/>
      </c>
    </row>
    <row r="490" spans="1:30" x14ac:dyDescent="0.15">
      <c r="A490" s="9">
        <f>'AB Touchpoint System Workbook'!Z501</f>
        <v>0</v>
      </c>
      <c r="B490" s="21">
        <f t="shared" si="16"/>
        <v>1</v>
      </c>
      <c r="C490" s="12" t="str">
        <f>IF('AB Touchpoint System Workbook'!J501="A",VLOOKUP($B490,Reference!$A$93:B$104,2,0),IF('AB Touchpoint System Workbook'!J501="b",VLOOKUP($B490,Reference!$A$93:C$104,3,0),""))</f>
        <v/>
      </c>
      <c r="D490" s="12" t="str">
        <f>IF('AB Touchpoint System Workbook'!J501="A",Q490&amp;C490,IF('AB Touchpoint System Workbook'!J501="b",Q490&amp;C490,""))</f>
        <v/>
      </c>
      <c r="E490" s="12" t="b">
        <f>IF(ISNUMBER(SEARCH(S$1,$D490)),MAX(E$1:E489)+1)</f>
        <v>0</v>
      </c>
      <c r="F490" s="12" t="b">
        <f>IF(ISNUMBER(SEARCH(T$1,$D490)),MAX(F$1:F489)+1)</f>
        <v>0</v>
      </c>
      <c r="G490" s="12" t="b">
        <f>IF(ISNUMBER(SEARCH(U$1,$D490)),MAX(G$1:G489)+1)</f>
        <v>0</v>
      </c>
      <c r="H490" s="12" t="b">
        <f>IF(ISNUMBER(SEARCH(V$1,$D490)),MAX(H$1:H489)+1)</f>
        <v>0</v>
      </c>
      <c r="I490" s="12" t="b">
        <f>IF(ISNUMBER(SEARCH(W$1,$D490)),MAX(I$1:I489)+1)</f>
        <v>0</v>
      </c>
      <c r="J490" s="12" t="b">
        <f>IF(ISNUMBER(SEARCH(X$1,$D490)),MAX(J$1:J489)+1)</f>
        <v>0</v>
      </c>
      <c r="K490" s="12" t="b">
        <f>IF(ISNUMBER(SEARCH(Y$1,$D490)),MAX(K$1:K489)+1)</f>
        <v>0</v>
      </c>
      <c r="L490" s="12" t="b">
        <f>IF(ISNUMBER(SEARCH(Z$1,$D490)),MAX(L$1:L489)+1)</f>
        <v>0</v>
      </c>
      <c r="M490" s="12" t="b">
        <f>IF(ISNUMBER(SEARCH(AA$1,$D490)),MAX(M$1:M489)+1)</f>
        <v>0</v>
      </c>
      <c r="N490" s="12" t="b">
        <f>IF(ISNUMBER(SEARCH(AB$1,$D490)),MAX(N$1:N489)+1)</f>
        <v>0</v>
      </c>
      <c r="O490" s="12" t="b">
        <f>IF(ISNUMBER(SEARCH(AC$1,$D490)),MAX(O$1:O489)+1)</f>
        <v>0</v>
      </c>
      <c r="P490" s="12" t="b">
        <f>IF(ISNUMBER(SEARCH(AD$1,$D490)),MAX(P$1:P489)+1)</f>
        <v>0</v>
      </c>
      <c r="Q490" s="12">
        <f>'AB Touchpoint System Workbook'!K501</f>
        <v>0</v>
      </c>
      <c r="R490" s="13">
        <f t="shared" si="15"/>
        <v>489</v>
      </c>
      <c r="S490" s="21" t="str">
        <f>IFERROR(VLOOKUP($R490,E:$Q,13,0),"")</f>
        <v/>
      </c>
      <c r="T490" s="21" t="str">
        <f>IFERROR(VLOOKUP($R490,F:$Q,12,0),"")</f>
        <v/>
      </c>
      <c r="U490" s="21" t="str">
        <f>IFERROR(VLOOKUP($R490,G:$Q,11,0),"")</f>
        <v/>
      </c>
      <c r="V490" s="21" t="str">
        <f>IFERROR(VLOOKUP($R490,H:$Q,10,0),"")</f>
        <v/>
      </c>
      <c r="W490" s="21" t="str">
        <f>IFERROR(VLOOKUP($R490,I:$Q,9,0),"")</f>
        <v/>
      </c>
      <c r="X490" s="21" t="str">
        <f>IFERROR(VLOOKUP($R490,J:$Q,8,0),"")</f>
        <v/>
      </c>
      <c r="Y490" s="21" t="str">
        <f>IFERROR(VLOOKUP($R490,K:$Q,7,0),"")</f>
        <v/>
      </c>
      <c r="Z490" s="21" t="str">
        <f>IFERROR(VLOOKUP($R490,L:$Q,6,0),"")</f>
        <v/>
      </c>
      <c r="AA490" s="21" t="str">
        <f>IFERROR(VLOOKUP($R490,M:$Q,5,0),"")</f>
        <v/>
      </c>
      <c r="AB490" s="21" t="str">
        <f>IFERROR(VLOOKUP($R490,N:$Q,4,0),"")</f>
        <v/>
      </c>
      <c r="AC490" s="21" t="str">
        <f>IFERROR(VLOOKUP($R490,O:$Q,3,0),"")</f>
        <v/>
      </c>
      <c r="AD490" s="21" t="str">
        <f>IFERROR(VLOOKUP($R490,P:$Q,2,0),"")</f>
        <v/>
      </c>
    </row>
    <row r="491" spans="1:30" x14ac:dyDescent="0.15">
      <c r="A491" s="9">
        <f>'AB Touchpoint System Workbook'!Z502</f>
        <v>0</v>
      </c>
      <c r="B491" s="21">
        <f t="shared" si="16"/>
        <v>1</v>
      </c>
      <c r="C491" s="12" t="str">
        <f>IF('AB Touchpoint System Workbook'!J502="A",VLOOKUP($B491,Reference!$A$93:B$104,2,0),IF('AB Touchpoint System Workbook'!J502="b",VLOOKUP($B491,Reference!$A$93:C$104,3,0),""))</f>
        <v/>
      </c>
      <c r="D491" s="12" t="str">
        <f>IF('AB Touchpoint System Workbook'!J502="A",Q491&amp;C491,IF('AB Touchpoint System Workbook'!J502="b",Q491&amp;C491,""))</f>
        <v/>
      </c>
      <c r="E491" s="12" t="b">
        <f>IF(ISNUMBER(SEARCH(S$1,$D491)),MAX(E$1:E490)+1)</f>
        <v>0</v>
      </c>
      <c r="F491" s="12" t="b">
        <f>IF(ISNUMBER(SEARCH(T$1,$D491)),MAX(F$1:F490)+1)</f>
        <v>0</v>
      </c>
      <c r="G491" s="12" t="b">
        <f>IF(ISNUMBER(SEARCH(U$1,$D491)),MAX(G$1:G490)+1)</f>
        <v>0</v>
      </c>
      <c r="H491" s="12" t="b">
        <f>IF(ISNUMBER(SEARCH(V$1,$D491)),MAX(H$1:H490)+1)</f>
        <v>0</v>
      </c>
      <c r="I491" s="12" t="b">
        <f>IF(ISNUMBER(SEARCH(W$1,$D491)),MAX(I$1:I490)+1)</f>
        <v>0</v>
      </c>
      <c r="J491" s="12" t="b">
        <f>IF(ISNUMBER(SEARCH(X$1,$D491)),MAX(J$1:J490)+1)</f>
        <v>0</v>
      </c>
      <c r="K491" s="12" t="b">
        <f>IF(ISNUMBER(SEARCH(Y$1,$D491)),MAX(K$1:K490)+1)</f>
        <v>0</v>
      </c>
      <c r="L491" s="12" t="b">
        <f>IF(ISNUMBER(SEARCH(Z$1,$D491)),MAX(L$1:L490)+1)</f>
        <v>0</v>
      </c>
      <c r="M491" s="12" t="b">
        <f>IF(ISNUMBER(SEARCH(AA$1,$D491)),MAX(M$1:M490)+1)</f>
        <v>0</v>
      </c>
      <c r="N491" s="12" t="b">
        <f>IF(ISNUMBER(SEARCH(AB$1,$D491)),MAX(N$1:N490)+1)</f>
        <v>0</v>
      </c>
      <c r="O491" s="12" t="b">
        <f>IF(ISNUMBER(SEARCH(AC$1,$D491)),MAX(O$1:O490)+1)</f>
        <v>0</v>
      </c>
      <c r="P491" s="12" t="b">
        <f>IF(ISNUMBER(SEARCH(AD$1,$D491)),MAX(P$1:P490)+1)</f>
        <v>0</v>
      </c>
      <c r="Q491" s="12">
        <f>'AB Touchpoint System Workbook'!K502</f>
        <v>0</v>
      </c>
      <c r="R491" s="13">
        <f t="shared" si="15"/>
        <v>490</v>
      </c>
      <c r="S491" s="21" t="str">
        <f>IFERROR(VLOOKUP($R491,E:$Q,13,0),"")</f>
        <v/>
      </c>
      <c r="T491" s="21" t="str">
        <f>IFERROR(VLOOKUP($R491,F:$Q,12,0),"")</f>
        <v/>
      </c>
      <c r="U491" s="21" t="str">
        <f>IFERROR(VLOOKUP($R491,G:$Q,11,0),"")</f>
        <v/>
      </c>
      <c r="V491" s="21" t="str">
        <f>IFERROR(VLOOKUP($R491,H:$Q,10,0),"")</f>
        <v/>
      </c>
      <c r="W491" s="21" t="str">
        <f>IFERROR(VLOOKUP($R491,I:$Q,9,0),"")</f>
        <v/>
      </c>
      <c r="X491" s="21" t="str">
        <f>IFERROR(VLOOKUP($R491,J:$Q,8,0),"")</f>
        <v/>
      </c>
      <c r="Y491" s="21" t="str">
        <f>IFERROR(VLOOKUP($R491,K:$Q,7,0),"")</f>
        <v/>
      </c>
      <c r="Z491" s="21" t="str">
        <f>IFERROR(VLOOKUP($R491,L:$Q,6,0),"")</f>
        <v/>
      </c>
      <c r="AA491" s="21" t="str">
        <f>IFERROR(VLOOKUP($R491,M:$Q,5,0),"")</f>
        <v/>
      </c>
      <c r="AB491" s="21" t="str">
        <f>IFERROR(VLOOKUP($R491,N:$Q,4,0),"")</f>
        <v/>
      </c>
      <c r="AC491" s="21" t="str">
        <f>IFERROR(VLOOKUP($R491,O:$Q,3,0),"")</f>
        <v/>
      </c>
      <c r="AD491" s="21" t="str">
        <f>IFERROR(VLOOKUP($R491,P:$Q,2,0),"")</f>
        <v/>
      </c>
    </row>
    <row r="492" spans="1:30" x14ac:dyDescent="0.15">
      <c r="A492" s="9">
        <f>'AB Touchpoint System Workbook'!Z503</f>
        <v>0</v>
      </c>
      <c r="B492" s="21">
        <f t="shared" si="16"/>
        <v>1</v>
      </c>
      <c r="C492" s="12" t="str">
        <f>IF('AB Touchpoint System Workbook'!J503="A",VLOOKUP($B492,Reference!$A$93:B$104,2,0),IF('AB Touchpoint System Workbook'!J503="b",VLOOKUP($B492,Reference!$A$93:C$104,3,0),""))</f>
        <v/>
      </c>
      <c r="D492" s="12" t="str">
        <f>IF('AB Touchpoint System Workbook'!J503="A",Q492&amp;C492,IF('AB Touchpoint System Workbook'!J503="b",Q492&amp;C492,""))</f>
        <v/>
      </c>
      <c r="E492" s="12" t="b">
        <f>IF(ISNUMBER(SEARCH(S$1,$D492)),MAX(E$1:E491)+1)</f>
        <v>0</v>
      </c>
      <c r="F492" s="12" t="b">
        <f>IF(ISNUMBER(SEARCH(T$1,$D492)),MAX(F$1:F491)+1)</f>
        <v>0</v>
      </c>
      <c r="G492" s="12" t="b">
        <f>IF(ISNUMBER(SEARCH(U$1,$D492)),MAX(G$1:G491)+1)</f>
        <v>0</v>
      </c>
      <c r="H492" s="12" t="b">
        <f>IF(ISNUMBER(SEARCH(V$1,$D492)),MAX(H$1:H491)+1)</f>
        <v>0</v>
      </c>
      <c r="I492" s="12" t="b">
        <f>IF(ISNUMBER(SEARCH(W$1,$D492)),MAX(I$1:I491)+1)</f>
        <v>0</v>
      </c>
      <c r="J492" s="12" t="b">
        <f>IF(ISNUMBER(SEARCH(X$1,$D492)),MAX(J$1:J491)+1)</f>
        <v>0</v>
      </c>
      <c r="K492" s="12" t="b">
        <f>IF(ISNUMBER(SEARCH(Y$1,$D492)),MAX(K$1:K491)+1)</f>
        <v>0</v>
      </c>
      <c r="L492" s="12" t="b">
        <f>IF(ISNUMBER(SEARCH(Z$1,$D492)),MAX(L$1:L491)+1)</f>
        <v>0</v>
      </c>
      <c r="M492" s="12" t="b">
        <f>IF(ISNUMBER(SEARCH(AA$1,$D492)),MAX(M$1:M491)+1)</f>
        <v>0</v>
      </c>
      <c r="N492" s="12" t="b">
        <f>IF(ISNUMBER(SEARCH(AB$1,$D492)),MAX(N$1:N491)+1)</f>
        <v>0</v>
      </c>
      <c r="O492" s="12" t="b">
        <f>IF(ISNUMBER(SEARCH(AC$1,$D492)),MAX(O$1:O491)+1)</f>
        <v>0</v>
      </c>
      <c r="P492" s="12" t="b">
        <f>IF(ISNUMBER(SEARCH(AD$1,$D492)),MAX(P$1:P491)+1)</f>
        <v>0</v>
      </c>
      <c r="Q492" s="12">
        <f>'AB Touchpoint System Workbook'!K503</f>
        <v>0</v>
      </c>
      <c r="R492" s="13">
        <f t="shared" si="15"/>
        <v>491</v>
      </c>
      <c r="S492" s="21" t="str">
        <f>IFERROR(VLOOKUP($R492,E:$Q,13,0),"")</f>
        <v/>
      </c>
      <c r="T492" s="21" t="str">
        <f>IFERROR(VLOOKUP($R492,F:$Q,12,0),"")</f>
        <v/>
      </c>
      <c r="U492" s="21" t="str">
        <f>IFERROR(VLOOKUP($R492,G:$Q,11,0),"")</f>
        <v/>
      </c>
      <c r="V492" s="21" t="str">
        <f>IFERROR(VLOOKUP($R492,H:$Q,10,0),"")</f>
        <v/>
      </c>
      <c r="W492" s="21" t="str">
        <f>IFERROR(VLOOKUP($R492,I:$Q,9,0),"")</f>
        <v/>
      </c>
      <c r="X492" s="21" t="str">
        <f>IFERROR(VLOOKUP($R492,J:$Q,8,0),"")</f>
        <v/>
      </c>
      <c r="Y492" s="21" t="str">
        <f>IFERROR(VLOOKUP($R492,K:$Q,7,0),"")</f>
        <v/>
      </c>
      <c r="Z492" s="21" t="str">
        <f>IFERROR(VLOOKUP($R492,L:$Q,6,0),"")</f>
        <v/>
      </c>
      <c r="AA492" s="21" t="str">
        <f>IFERROR(VLOOKUP($R492,M:$Q,5,0),"")</f>
        <v/>
      </c>
      <c r="AB492" s="21" t="str">
        <f>IFERROR(VLOOKUP($R492,N:$Q,4,0),"")</f>
        <v/>
      </c>
      <c r="AC492" s="21" t="str">
        <f>IFERROR(VLOOKUP($R492,O:$Q,3,0),"")</f>
        <v/>
      </c>
      <c r="AD492" s="21" t="str">
        <f>IFERROR(VLOOKUP($R492,P:$Q,2,0),"")</f>
        <v/>
      </c>
    </row>
    <row r="493" spans="1:30" x14ac:dyDescent="0.15">
      <c r="A493" s="9">
        <f>'AB Touchpoint System Workbook'!Z504</f>
        <v>0</v>
      </c>
      <c r="B493" s="21">
        <f t="shared" si="16"/>
        <v>1</v>
      </c>
      <c r="C493" s="12" t="str">
        <f>IF('AB Touchpoint System Workbook'!J504="A",VLOOKUP($B493,Reference!$A$93:B$104,2,0),IF('AB Touchpoint System Workbook'!J504="b",VLOOKUP($B493,Reference!$A$93:C$104,3,0),""))</f>
        <v/>
      </c>
      <c r="D493" s="12" t="str">
        <f>IF('AB Touchpoint System Workbook'!J504="A",Q493&amp;C493,IF('AB Touchpoint System Workbook'!J504="b",Q493&amp;C493,""))</f>
        <v/>
      </c>
      <c r="E493" s="12" t="b">
        <f>IF(ISNUMBER(SEARCH(S$1,$D493)),MAX(E$1:E492)+1)</f>
        <v>0</v>
      </c>
      <c r="F493" s="12" t="b">
        <f>IF(ISNUMBER(SEARCH(T$1,$D493)),MAX(F$1:F492)+1)</f>
        <v>0</v>
      </c>
      <c r="G493" s="12" t="b">
        <f>IF(ISNUMBER(SEARCH(U$1,$D493)),MAX(G$1:G492)+1)</f>
        <v>0</v>
      </c>
      <c r="H493" s="12" t="b">
        <f>IF(ISNUMBER(SEARCH(V$1,$D493)),MAX(H$1:H492)+1)</f>
        <v>0</v>
      </c>
      <c r="I493" s="12" t="b">
        <f>IF(ISNUMBER(SEARCH(W$1,$D493)),MAX(I$1:I492)+1)</f>
        <v>0</v>
      </c>
      <c r="J493" s="12" t="b">
        <f>IF(ISNUMBER(SEARCH(X$1,$D493)),MAX(J$1:J492)+1)</f>
        <v>0</v>
      </c>
      <c r="K493" s="12" t="b">
        <f>IF(ISNUMBER(SEARCH(Y$1,$D493)),MAX(K$1:K492)+1)</f>
        <v>0</v>
      </c>
      <c r="L493" s="12" t="b">
        <f>IF(ISNUMBER(SEARCH(Z$1,$D493)),MAX(L$1:L492)+1)</f>
        <v>0</v>
      </c>
      <c r="M493" s="12" t="b">
        <f>IF(ISNUMBER(SEARCH(AA$1,$D493)),MAX(M$1:M492)+1)</f>
        <v>0</v>
      </c>
      <c r="N493" s="12" t="b">
        <f>IF(ISNUMBER(SEARCH(AB$1,$D493)),MAX(N$1:N492)+1)</f>
        <v>0</v>
      </c>
      <c r="O493" s="12" t="b">
        <f>IF(ISNUMBER(SEARCH(AC$1,$D493)),MAX(O$1:O492)+1)</f>
        <v>0</v>
      </c>
      <c r="P493" s="12" t="b">
        <f>IF(ISNUMBER(SEARCH(AD$1,$D493)),MAX(P$1:P492)+1)</f>
        <v>0</v>
      </c>
      <c r="Q493" s="12">
        <f>'AB Touchpoint System Workbook'!K504</f>
        <v>0</v>
      </c>
      <c r="R493" s="13">
        <f t="shared" si="15"/>
        <v>492</v>
      </c>
      <c r="S493" s="21" t="str">
        <f>IFERROR(VLOOKUP($R493,E:$Q,13,0),"")</f>
        <v/>
      </c>
      <c r="T493" s="21" t="str">
        <f>IFERROR(VLOOKUP($R493,F:$Q,12,0),"")</f>
        <v/>
      </c>
      <c r="U493" s="21" t="str">
        <f>IFERROR(VLOOKUP($R493,G:$Q,11,0),"")</f>
        <v/>
      </c>
      <c r="V493" s="21" t="str">
        <f>IFERROR(VLOOKUP($R493,H:$Q,10,0),"")</f>
        <v/>
      </c>
      <c r="W493" s="21" t="str">
        <f>IFERROR(VLOOKUP($R493,I:$Q,9,0),"")</f>
        <v/>
      </c>
      <c r="X493" s="21" t="str">
        <f>IFERROR(VLOOKUP($R493,J:$Q,8,0),"")</f>
        <v/>
      </c>
      <c r="Y493" s="21" t="str">
        <f>IFERROR(VLOOKUP($R493,K:$Q,7,0),"")</f>
        <v/>
      </c>
      <c r="Z493" s="21" t="str">
        <f>IFERROR(VLOOKUP($R493,L:$Q,6,0),"")</f>
        <v/>
      </c>
      <c r="AA493" s="21" t="str">
        <f>IFERROR(VLOOKUP($R493,M:$Q,5,0),"")</f>
        <v/>
      </c>
      <c r="AB493" s="21" t="str">
        <f>IFERROR(VLOOKUP($R493,N:$Q,4,0),"")</f>
        <v/>
      </c>
      <c r="AC493" s="21" t="str">
        <f>IFERROR(VLOOKUP($R493,O:$Q,3,0),"")</f>
        <v/>
      </c>
      <c r="AD493" s="21" t="str">
        <f>IFERROR(VLOOKUP($R493,P:$Q,2,0),"")</f>
        <v/>
      </c>
    </row>
    <row r="494" spans="1:30" x14ac:dyDescent="0.15">
      <c r="A494" s="9">
        <f>'AB Touchpoint System Workbook'!Z505</f>
        <v>0</v>
      </c>
      <c r="B494" s="21">
        <f t="shared" si="16"/>
        <v>1</v>
      </c>
      <c r="C494" s="12" t="str">
        <f>IF('AB Touchpoint System Workbook'!J505="A",VLOOKUP($B494,Reference!$A$93:B$104,2,0),IF('AB Touchpoint System Workbook'!J505="b",VLOOKUP($B494,Reference!$A$93:C$104,3,0),""))</f>
        <v/>
      </c>
      <c r="D494" s="12" t="str">
        <f>IF('AB Touchpoint System Workbook'!J505="A",Q494&amp;C494,IF('AB Touchpoint System Workbook'!J505="b",Q494&amp;C494,""))</f>
        <v/>
      </c>
      <c r="E494" s="12" t="b">
        <f>IF(ISNUMBER(SEARCH(S$1,$D494)),MAX(E$1:E493)+1)</f>
        <v>0</v>
      </c>
      <c r="F494" s="12" t="b">
        <f>IF(ISNUMBER(SEARCH(T$1,$D494)),MAX(F$1:F493)+1)</f>
        <v>0</v>
      </c>
      <c r="G494" s="12" t="b">
        <f>IF(ISNUMBER(SEARCH(U$1,$D494)),MAX(G$1:G493)+1)</f>
        <v>0</v>
      </c>
      <c r="H494" s="12" t="b">
        <f>IF(ISNUMBER(SEARCH(V$1,$D494)),MAX(H$1:H493)+1)</f>
        <v>0</v>
      </c>
      <c r="I494" s="12" t="b">
        <f>IF(ISNUMBER(SEARCH(W$1,$D494)),MAX(I$1:I493)+1)</f>
        <v>0</v>
      </c>
      <c r="J494" s="12" t="b">
        <f>IF(ISNUMBER(SEARCH(X$1,$D494)),MAX(J$1:J493)+1)</f>
        <v>0</v>
      </c>
      <c r="K494" s="12" t="b">
        <f>IF(ISNUMBER(SEARCH(Y$1,$D494)),MAX(K$1:K493)+1)</f>
        <v>0</v>
      </c>
      <c r="L494" s="12" t="b">
        <f>IF(ISNUMBER(SEARCH(Z$1,$D494)),MAX(L$1:L493)+1)</f>
        <v>0</v>
      </c>
      <c r="M494" s="12" t="b">
        <f>IF(ISNUMBER(SEARCH(AA$1,$D494)),MAX(M$1:M493)+1)</f>
        <v>0</v>
      </c>
      <c r="N494" s="12" t="b">
        <f>IF(ISNUMBER(SEARCH(AB$1,$D494)),MAX(N$1:N493)+1)</f>
        <v>0</v>
      </c>
      <c r="O494" s="12" t="b">
        <f>IF(ISNUMBER(SEARCH(AC$1,$D494)),MAX(O$1:O493)+1)</f>
        <v>0</v>
      </c>
      <c r="P494" s="12" t="b">
        <f>IF(ISNUMBER(SEARCH(AD$1,$D494)),MAX(P$1:P493)+1)</f>
        <v>0</v>
      </c>
      <c r="Q494" s="12">
        <f>'AB Touchpoint System Workbook'!K505</f>
        <v>0</v>
      </c>
      <c r="R494" s="13">
        <f t="shared" si="15"/>
        <v>493</v>
      </c>
      <c r="S494" s="21" t="str">
        <f>IFERROR(VLOOKUP($R494,E:$Q,13,0),"")</f>
        <v/>
      </c>
      <c r="T494" s="21" t="str">
        <f>IFERROR(VLOOKUP($R494,F:$Q,12,0),"")</f>
        <v/>
      </c>
      <c r="U494" s="21" t="str">
        <f>IFERROR(VLOOKUP($R494,G:$Q,11,0),"")</f>
        <v/>
      </c>
      <c r="V494" s="21" t="str">
        <f>IFERROR(VLOOKUP($R494,H:$Q,10,0),"")</f>
        <v/>
      </c>
      <c r="W494" s="21" t="str">
        <f>IFERROR(VLOOKUP($R494,I:$Q,9,0),"")</f>
        <v/>
      </c>
      <c r="X494" s="21" t="str">
        <f>IFERROR(VLOOKUP($R494,J:$Q,8,0),"")</f>
        <v/>
      </c>
      <c r="Y494" s="21" t="str">
        <f>IFERROR(VLOOKUP($R494,K:$Q,7,0),"")</f>
        <v/>
      </c>
      <c r="Z494" s="21" t="str">
        <f>IFERROR(VLOOKUP($R494,L:$Q,6,0),"")</f>
        <v/>
      </c>
      <c r="AA494" s="21" t="str">
        <f>IFERROR(VLOOKUP($R494,M:$Q,5,0),"")</f>
        <v/>
      </c>
      <c r="AB494" s="21" t="str">
        <f>IFERROR(VLOOKUP($R494,N:$Q,4,0),"")</f>
        <v/>
      </c>
      <c r="AC494" s="21" t="str">
        <f>IFERROR(VLOOKUP($R494,O:$Q,3,0),"")</f>
        <v/>
      </c>
      <c r="AD494" s="21" t="str">
        <f>IFERROR(VLOOKUP($R494,P:$Q,2,0),"")</f>
        <v/>
      </c>
    </row>
    <row r="495" spans="1:30" x14ac:dyDescent="0.15">
      <c r="A495" s="9">
        <f>'AB Touchpoint System Workbook'!Z506</f>
        <v>0</v>
      </c>
      <c r="B495" s="21">
        <f t="shared" si="16"/>
        <v>1</v>
      </c>
      <c r="C495" s="12" t="str">
        <f>IF('AB Touchpoint System Workbook'!J506="A",VLOOKUP($B495,Reference!$A$93:B$104,2,0),IF('AB Touchpoint System Workbook'!J506="b",VLOOKUP($B495,Reference!$A$93:C$104,3,0),""))</f>
        <v/>
      </c>
      <c r="D495" s="12" t="str">
        <f>IF('AB Touchpoint System Workbook'!J506="A",Q495&amp;C495,IF('AB Touchpoint System Workbook'!J506="b",Q495&amp;C495,""))</f>
        <v/>
      </c>
      <c r="E495" s="12" t="b">
        <f>IF(ISNUMBER(SEARCH(S$1,$D495)),MAX(E$1:E494)+1)</f>
        <v>0</v>
      </c>
      <c r="F495" s="12" t="b">
        <f>IF(ISNUMBER(SEARCH(T$1,$D495)),MAX(F$1:F494)+1)</f>
        <v>0</v>
      </c>
      <c r="G495" s="12" t="b">
        <f>IF(ISNUMBER(SEARCH(U$1,$D495)),MAX(G$1:G494)+1)</f>
        <v>0</v>
      </c>
      <c r="H495" s="12" t="b">
        <f>IF(ISNUMBER(SEARCH(V$1,$D495)),MAX(H$1:H494)+1)</f>
        <v>0</v>
      </c>
      <c r="I495" s="12" t="b">
        <f>IF(ISNUMBER(SEARCH(W$1,$D495)),MAX(I$1:I494)+1)</f>
        <v>0</v>
      </c>
      <c r="J495" s="12" t="b">
        <f>IF(ISNUMBER(SEARCH(X$1,$D495)),MAX(J$1:J494)+1)</f>
        <v>0</v>
      </c>
      <c r="K495" s="12" t="b">
        <f>IF(ISNUMBER(SEARCH(Y$1,$D495)),MAX(K$1:K494)+1)</f>
        <v>0</v>
      </c>
      <c r="L495" s="12" t="b">
        <f>IF(ISNUMBER(SEARCH(Z$1,$D495)),MAX(L$1:L494)+1)</f>
        <v>0</v>
      </c>
      <c r="M495" s="12" t="b">
        <f>IF(ISNUMBER(SEARCH(AA$1,$D495)),MAX(M$1:M494)+1)</f>
        <v>0</v>
      </c>
      <c r="N495" s="12" t="b">
        <f>IF(ISNUMBER(SEARCH(AB$1,$D495)),MAX(N$1:N494)+1)</f>
        <v>0</v>
      </c>
      <c r="O495" s="12" t="b">
        <f>IF(ISNUMBER(SEARCH(AC$1,$D495)),MAX(O$1:O494)+1)</f>
        <v>0</v>
      </c>
      <c r="P495" s="12" t="b">
        <f>IF(ISNUMBER(SEARCH(AD$1,$D495)),MAX(P$1:P494)+1)</f>
        <v>0</v>
      </c>
      <c r="Q495" s="12">
        <f>'AB Touchpoint System Workbook'!K506</f>
        <v>0</v>
      </c>
      <c r="R495" s="13">
        <f t="shared" si="15"/>
        <v>494</v>
      </c>
      <c r="S495" s="21" t="str">
        <f>IFERROR(VLOOKUP($R495,E:$Q,13,0),"")</f>
        <v/>
      </c>
      <c r="T495" s="21" t="str">
        <f>IFERROR(VLOOKUP($R495,F:$Q,12,0),"")</f>
        <v/>
      </c>
      <c r="U495" s="21" t="str">
        <f>IFERROR(VLOOKUP($R495,G:$Q,11,0),"")</f>
        <v/>
      </c>
      <c r="V495" s="21" t="str">
        <f>IFERROR(VLOOKUP($R495,H:$Q,10,0),"")</f>
        <v/>
      </c>
      <c r="W495" s="21" t="str">
        <f>IFERROR(VLOOKUP($R495,I:$Q,9,0),"")</f>
        <v/>
      </c>
      <c r="X495" s="21" t="str">
        <f>IFERROR(VLOOKUP($R495,J:$Q,8,0),"")</f>
        <v/>
      </c>
      <c r="Y495" s="21" t="str">
        <f>IFERROR(VLOOKUP($R495,K:$Q,7,0),"")</f>
        <v/>
      </c>
      <c r="Z495" s="21" t="str">
        <f>IFERROR(VLOOKUP($R495,L:$Q,6,0),"")</f>
        <v/>
      </c>
      <c r="AA495" s="21" t="str">
        <f>IFERROR(VLOOKUP($R495,M:$Q,5,0),"")</f>
        <v/>
      </c>
      <c r="AB495" s="21" t="str">
        <f>IFERROR(VLOOKUP($R495,N:$Q,4,0),"")</f>
        <v/>
      </c>
      <c r="AC495" s="21" t="str">
        <f>IFERROR(VLOOKUP($R495,O:$Q,3,0),"")</f>
        <v/>
      </c>
      <c r="AD495" s="21" t="str">
        <f>IFERROR(VLOOKUP($R495,P:$Q,2,0),"")</f>
        <v/>
      </c>
    </row>
    <row r="496" spans="1:30" x14ac:dyDescent="0.15">
      <c r="A496" s="9">
        <f>'AB Touchpoint System Workbook'!Z507</f>
        <v>0</v>
      </c>
      <c r="B496" s="21">
        <f t="shared" si="16"/>
        <v>1</v>
      </c>
      <c r="C496" s="12" t="str">
        <f>IF('AB Touchpoint System Workbook'!J507="A",VLOOKUP($B496,Reference!$A$93:B$104,2,0),IF('AB Touchpoint System Workbook'!J507="b",VLOOKUP($B496,Reference!$A$93:C$104,3,0),""))</f>
        <v/>
      </c>
      <c r="D496" s="12" t="str">
        <f>IF('AB Touchpoint System Workbook'!J507="A",Q496&amp;C496,IF('AB Touchpoint System Workbook'!J507="b",Q496&amp;C496,""))</f>
        <v/>
      </c>
      <c r="E496" s="12" t="b">
        <f>IF(ISNUMBER(SEARCH(S$1,$D496)),MAX(E$1:E495)+1)</f>
        <v>0</v>
      </c>
      <c r="F496" s="12" t="b">
        <f>IF(ISNUMBER(SEARCH(T$1,$D496)),MAX(F$1:F495)+1)</f>
        <v>0</v>
      </c>
      <c r="G496" s="12" t="b">
        <f>IF(ISNUMBER(SEARCH(U$1,$D496)),MAX(G$1:G495)+1)</f>
        <v>0</v>
      </c>
      <c r="H496" s="12" t="b">
        <f>IF(ISNUMBER(SEARCH(V$1,$D496)),MAX(H$1:H495)+1)</f>
        <v>0</v>
      </c>
      <c r="I496" s="12" t="b">
        <f>IF(ISNUMBER(SEARCH(W$1,$D496)),MAX(I$1:I495)+1)</f>
        <v>0</v>
      </c>
      <c r="J496" s="12" t="b">
        <f>IF(ISNUMBER(SEARCH(X$1,$D496)),MAX(J$1:J495)+1)</f>
        <v>0</v>
      </c>
      <c r="K496" s="12" t="b">
        <f>IF(ISNUMBER(SEARCH(Y$1,$D496)),MAX(K$1:K495)+1)</f>
        <v>0</v>
      </c>
      <c r="L496" s="12" t="b">
        <f>IF(ISNUMBER(SEARCH(Z$1,$D496)),MAX(L$1:L495)+1)</f>
        <v>0</v>
      </c>
      <c r="M496" s="12" t="b">
        <f>IF(ISNUMBER(SEARCH(AA$1,$D496)),MAX(M$1:M495)+1)</f>
        <v>0</v>
      </c>
      <c r="N496" s="12" t="b">
        <f>IF(ISNUMBER(SEARCH(AB$1,$D496)),MAX(N$1:N495)+1)</f>
        <v>0</v>
      </c>
      <c r="O496" s="12" t="b">
        <f>IF(ISNUMBER(SEARCH(AC$1,$D496)),MAX(O$1:O495)+1)</f>
        <v>0</v>
      </c>
      <c r="P496" s="12" t="b">
        <f>IF(ISNUMBER(SEARCH(AD$1,$D496)),MAX(P$1:P495)+1)</f>
        <v>0</v>
      </c>
      <c r="Q496" s="12">
        <f>'AB Touchpoint System Workbook'!K507</f>
        <v>0</v>
      </c>
      <c r="R496" s="13">
        <f t="shared" si="15"/>
        <v>495</v>
      </c>
      <c r="S496" s="21" t="str">
        <f>IFERROR(VLOOKUP($R496,E:$Q,13,0),"")</f>
        <v/>
      </c>
      <c r="T496" s="21" t="str">
        <f>IFERROR(VLOOKUP($R496,F:$Q,12,0),"")</f>
        <v/>
      </c>
      <c r="U496" s="21" t="str">
        <f>IFERROR(VLOOKUP($R496,G:$Q,11,0),"")</f>
        <v/>
      </c>
      <c r="V496" s="21" t="str">
        <f>IFERROR(VLOOKUP($R496,H:$Q,10,0),"")</f>
        <v/>
      </c>
      <c r="W496" s="21" t="str">
        <f>IFERROR(VLOOKUP($R496,I:$Q,9,0),"")</f>
        <v/>
      </c>
      <c r="X496" s="21" t="str">
        <f>IFERROR(VLOOKUP($R496,J:$Q,8,0),"")</f>
        <v/>
      </c>
      <c r="Y496" s="21" t="str">
        <f>IFERROR(VLOOKUP($R496,K:$Q,7,0),"")</f>
        <v/>
      </c>
      <c r="Z496" s="21" t="str">
        <f>IFERROR(VLOOKUP($R496,L:$Q,6,0),"")</f>
        <v/>
      </c>
      <c r="AA496" s="21" t="str">
        <f>IFERROR(VLOOKUP($R496,M:$Q,5,0),"")</f>
        <v/>
      </c>
      <c r="AB496" s="21" t="str">
        <f>IFERROR(VLOOKUP($R496,N:$Q,4,0),"")</f>
        <v/>
      </c>
      <c r="AC496" s="21" t="str">
        <f>IFERROR(VLOOKUP($R496,O:$Q,3,0),"")</f>
        <v/>
      </c>
      <c r="AD496" s="21" t="str">
        <f>IFERROR(VLOOKUP($R496,P:$Q,2,0),"")</f>
        <v/>
      </c>
    </row>
    <row r="497" spans="1:30" x14ac:dyDescent="0.15">
      <c r="A497" s="9">
        <f>'AB Touchpoint System Workbook'!Z508</f>
        <v>0</v>
      </c>
      <c r="B497" s="21">
        <f t="shared" si="16"/>
        <v>1</v>
      </c>
      <c r="C497" s="12" t="str">
        <f>IF('AB Touchpoint System Workbook'!J508="A",VLOOKUP($B497,Reference!$A$93:B$104,2,0),IF('AB Touchpoint System Workbook'!J508="b",VLOOKUP($B497,Reference!$A$93:C$104,3,0),""))</f>
        <v/>
      </c>
      <c r="D497" s="12" t="str">
        <f>IF('AB Touchpoint System Workbook'!J508="A",Q497&amp;C497,IF('AB Touchpoint System Workbook'!J508="b",Q497&amp;C497,""))</f>
        <v/>
      </c>
      <c r="E497" s="12" t="b">
        <f>IF(ISNUMBER(SEARCH(S$1,$D497)),MAX(E$1:E496)+1)</f>
        <v>0</v>
      </c>
      <c r="F497" s="12" t="b">
        <f>IF(ISNUMBER(SEARCH(T$1,$D497)),MAX(F$1:F496)+1)</f>
        <v>0</v>
      </c>
      <c r="G497" s="12" t="b">
        <f>IF(ISNUMBER(SEARCH(U$1,$D497)),MAX(G$1:G496)+1)</f>
        <v>0</v>
      </c>
      <c r="H497" s="12" t="b">
        <f>IF(ISNUMBER(SEARCH(V$1,$D497)),MAX(H$1:H496)+1)</f>
        <v>0</v>
      </c>
      <c r="I497" s="12" t="b">
        <f>IF(ISNUMBER(SEARCH(W$1,$D497)),MAX(I$1:I496)+1)</f>
        <v>0</v>
      </c>
      <c r="J497" s="12" t="b">
        <f>IF(ISNUMBER(SEARCH(X$1,$D497)),MAX(J$1:J496)+1)</f>
        <v>0</v>
      </c>
      <c r="K497" s="12" t="b">
        <f>IF(ISNUMBER(SEARCH(Y$1,$D497)),MAX(K$1:K496)+1)</f>
        <v>0</v>
      </c>
      <c r="L497" s="12" t="b">
        <f>IF(ISNUMBER(SEARCH(Z$1,$D497)),MAX(L$1:L496)+1)</f>
        <v>0</v>
      </c>
      <c r="M497" s="12" t="b">
        <f>IF(ISNUMBER(SEARCH(AA$1,$D497)),MAX(M$1:M496)+1)</f>
        <v>0</v>
      </c>
      <c r="N497" s="12" t="b">
        <f>IF(ISNUMBER(SEARCH(AB$1,$D497)),MAX(N$1:N496)+1)</f>
        <v>0</v>
      </c>
      <c r="O497" s="12" t="b">
        <f>IF(ISNUMBER(SEARCH(AC$1,$D497)),MAX(O$1:O496)+1)</f>
        <v>0</v>
      </c>
      <c r="P497" s="12" t="b">
        <f>IF(ISNUMBER(SEARCH(AD$1,$D497)),MAX(P$1:P496)+1)</f>
        <v>0</v>
      </c>
      <c r="Q497" s="12">
        <f>'AB Touchpoint System Workbook'!K508</f>
        <v>0</v>
      </c>
      <c r="R497" s="13">
        <f t="shared" si="15"/>
        <v>496</v>
      </c>
      <c r="S497" s="21" t="str">
        <f>IFERROR(VLOOKUP($R497,E:$Q,13,0),"")</f>
        <v/>
      </c>
      <c r="T497" s="21" t="str">
        <f>IFERROR(VLOOKUP($R497,F:$Q,12,0),"")</f>
        <v/>
      </c>
      <c r="U497" s="21" t="str">
        <f>IFERROR(VLOOKUP($R497,G:$Q,11,0),"")</f>
        <v/>
      </c>
      <c r="V497" s="21" t="str">
        <f>IFERROR(VLOOKUP($R497,H:$Q,10,0),"")</f>
        <v/>
      </c>
      <c r="W497" s="21" t="str">
        <f>IFERROR(VLOOKUP($R497,I:$Q,9,0),"")</f>
        <v/>
      </c>
      <c r="X497" s="21" t="str">
        <f>IFERROR(VLOOKUP($R497,J:$Q,8,0),"")</f>
        <v/>
      </c>
      <c r="Y497" s="21" t="str">
        <f>IFERROR(VLOOKUP($R497,K:$Q,7,0),"")</f>
        <v/>
      </c>
      <c r="Z497" s="21" t="str">
        <f>IFERROR(VLOOKUP($R497,L:$Q,6,0),"")</f>
        <v/>
      </c>
      <c r="AA497" s="21" t="str">
        <f>IFERROR(VLOOKUP($R497,M:$Q,5,0),"")</f>
        <v/>
      </c>
      <c r="AB497" s="21" t="str">
        <f>IFERROR(VLOOKUP($R497,N:$Q,4,0),"")</f>
        <v/>
      </c>
      <c r="AC497" s="21" t="str">
        <f>IFERROR(VLOOKUP($R497,O:$Q,3,0),"")</f>
        <v/>
      </c>
      <c r="AD497" s="21" t="str">
        <f>IFERROR(VLOOKUP($R497,P:$Q,2,0),"")</f>
        <v/>
      </c>
    </row>
    <row r="498" spans="1:30" x14ac:dyDescent="0.15">
      <c r="A498" s="9">
        <f>'AB Touchpoint System Workbook'!Z509</f>
        <v>0</v>
      </c>
      <c r="B498" s="21">
        <f t="shared" si="16"/>
        <v>1</v>
      </c>
      <c r="C498" s="12" t="str">
        <f>IF('AB Touchpoint System Workbook'!J509="A",VLOOKUP($B498,Reference!$A$93:B$104,2,0),IF('AB Touchpoint System Workbook'!J509="b",VLOOKUP($B498,Reference!$A$93:C$104,3,0),""))</f>
        <v/>
      </c>
      <c r="D498" s="12" t="str">
        <f>IF('AB Touchpoint System Workbook'!J509="A",Q498&amp;C498,IF('AB Touchpoint System Workbook'!J509="b",Q498&amp;C498,""))</f>
        <v/>
      </c>
      <c r="E498" s="12" t="b">
        <f>IF(ISNUMBER(SEARCH(S$1,$D498)),MAX(E$1:E497)+1)</f>
        <v>0</v>
      </c>
      <c r="F498" s="12" t="b">
        <f>IF(ISNUMBER(SEARCH(T$1,$D498)),MAX(F$1:F497)+1)</f>
        <v>0</v>
      </c>
      <c r="G498" s="12" t="b">
        <f>IF(ISNUMBER(SEARCH(U$1,$D498)),MAX(G$1:G497)+1)</f>
        <v>0</v>
      </c>
      <c r="H498" s="12" t="b">
        <f>IF(ISNUMBER(SEARCH(V$1,$D498)),MAX(H$1:H497)+1)</f>
        <v>0</v>
      </c>
      <c r="I498" s="12" t="b">
        <f>IF(ISNUMBER(SEARCH(W$1,$D498)),MAX(I$1:I497)+1)</f>
        <v>0</v>
      </c>
      <c r="J498" s="12" t="b">
        <f>IF(ISNUMBER(SEARCH(X$1,$D498)),MAX(J$1:J497)+1)</f>
        <v>0</v>
      </c>
      <c r="K498" s="12" t="b">
        <f>IF(ISNUMBER(SEARCH(Y$1,$D498)),MAX(K$1:K497)+1)</f>
        <v>0</v>
      </c>
      <c r="L498" s="12" t="b">
        <f>IF(ISNUMBER(SEARCH(Z$1,$D498)),MAX(L$1:L497)+1)</f>
        <v>0</v>
      </c>
      <c r="M498" s="12" t="b">
        <f>IF(ISNUMBER(SEARCH(AA$1,$D498)),MAX(M$1:M497)+1)</f>
        <v>0</v>
      </c>
      <c r="N498" s="12" t="b">
        <f>IF(ISNUMBER(SEARCH(AB$1,$D498)),MAX(N$1:N497)+1)</f>
        <v>0</v>
      </c>
      <c r="O498" s="12" t="b">
        <f>IF(ISNUMBER(SEARCH(AC$1,$D498)),MAX(O$1:O497)+1)</f>
        <v>0</v>
      </c>
      <c r="P498" s="12" t="b">
        <f>IF(ISNUMBER(SEARCH(AD$1,$D498)),MAX(P$1:P497)+1)</f>
        <v>0</v>
      </c>
      <c r="Q498" s="12">
        <f>'AB Touchpoint System Workbook'!K509</f>
        <v>0</v>
      </c>
      <c r="R498" s="13">
        <f t="shared" si="15"/>
        <v>497</v>
      </c>
      <c r="S498" s="21" t="str">
        <f>IFERROR(VLOOKUP($R498,E:$Q,13,0),"")</f>
        <v/>
      </c>
      <c r="T498" s="21" t="str">
        <f>IFERROR(VLOOKUP($R498,F:$Q,12,0),"")</f>
        <v/>
      </c>
      <c r="U498" s="21" t="str">
        <f>IFERROR(VLOOKUP($R498,G:$Q,11,0),"")</f>
        <v/>
      </c>
      <c r="V498" s="21" t="str">
        <f>IFERROR(VLOOKUP($R498,H:$Q,10,0),"")</f>
        <v/>
      </c>
      <c r="W498" s="21" t="str">
        <f>IFERROR(VLOOKUP($R498,I:$Q,9,0),"")</f>
        <v/>
      </c>
      <c r="X498" s="21" t="str">
        <f>IFERROR(VLOOKUP($R498,J:$Q,8,0),"")</f>
        <v/>
      </c>
      <c r="Y498" s="21" t="str">
        <f>IFERROR(VLOOKUP($R498,K:$Q,7,0),"")</f>
        <v/>
      </c>
      <c r="Z498" s="21" t="str">
        <f>IFERROR(VLOOKUP($R498,L:$Q,6,0),"")</f>
        <v/>
      </c>
      <c r="AA498" s="21" t="str">
        <f>IFERROR(VLOOKUP($R498,M:$Q,5,0),"")</f>
        <v/>
      </c>
      <c r="AB498" s="21" t="str">
        <f>IFERROR(VLOOKUP($R498,N:$Q,4,0),"")</f>
        <v/>
      </c>
      <c r="AC498" s="21" t="str">
        <f>IFERROR(VLOOKUP($R498,O:$Q,3,0),"")</f>
        <v/>
      </c>
      <c r="AD498" s="21" t="str">
        <f>IFERROR(VLOOKUP($R498,P:$Q,2,0),"")</f>
        <v/>
      </c>
    </row>
    <row r="499" spans="1:30" x14ac:dyDescent="0.15">
      <c r="A499" s="9">
        <f>'AB Touchpoint System Workbook'!Z510</f>
        <v>0</v>
      </c>
      <c r="B499" s="21">
        <f t="shared" si="16"/>
        <v>1</v>
      </c>
      <c r="C499" s="12" t="str">
        <f>IF('AB Touchpoint System Workbook'!J510="A",VLOOKUP($B499,Reference!$A$93:B$104,2,0),IF('AB Touchpoint System Workbook'!J510="b",VLOOKUP($B499,Reference!$A$93:C$104,3,0),""))</f>
        <v/>
      </c>
      <c r="D499" s="12" t="str">
        <f>IF('AB Touchpoint System Workbook'!J510="A",Q499&amp;C499,IF('AB Touchpoint System Workbook'!J510="b",Q499&amp;C499,""))</f>
        <v/>
      </c>
      <c r="E499" s="12" t="b">
        <f>IF(ISNUMBER(SEARCH(S$1,$D499)),MAX(E$1:E498)+1)</f>
        <v>0</v>
      </c>
      <c r="F499" s="12" t="b">
        <f>IF(ISNUMBER(SEARCH(T$1,$D499)),MAX(F$1:F498)+1)</f>
        <v>0</v>
      </c>
      <c r="G499" s="12" t="b">
        <f>IF(ISNUMBER(SEARCH(U$1,$D499)),MAX(G$1:G498)+1)</f>
        <v>0</v>
      </c>
      <c r="H499" s="12" t="b">
        <f>IF(ISNUMBER(SEARCH(V$1,$D499)),MAX(H$1:H498)+1)</f>
        <v>0</v>
      </c>
      <c r="I499" s="12" t="b">
        <f>IF(ISNUMBER(SEARCH(W$1,$D499)),MAX(I$1:I498)+1)</f>
        <v>0</v>
      </c>
      <c r="J499" s="12" t="b">
        <f>IF(ISNUMBER(SEARCH(X$1,$D499)),MAX(J$1:J498)+1)</f>
        <v>0</v>
      </c>
      <c r="K499" s="12" t="b">
        <f>IF(ISNUMBER(SEARCH(Y$1,$D499)),MAX(K$1:K498)+1)</f>
        <v>0</v>
      </c>
      <c r="L499" s="12" t="b">
        <f>IF(ISNUMBER(SEARCH(Z$1,$D499)),MAX(L$1:L498)+1)</f>
        <v>0</v>
      </c>
      <c r="M499" s="12" t="b">
        <f>IF(ISNUMBER(SEARCH(AA$1,$D499)),MAX(M$1:M498)+1)</f>
        <v>0</v>
      </c>
      <c r="N499" s="12" t="b">
        <f>IF(ISNUMBER(SEARCH(AB$1,$D499)),MAX(N$1:N498)+1)</f>
        <v>0</v>
      </c>
      <c r="O499" s="12" t="b">
        <f>IF(ISNUMBER(SEARCH(AC$1,$D499)),MAX(O$1:O498)+1)</f>
        <v>0</v>
      </c>
      <c r="P499" s="12" t="b">
        <f>IF(ISNUMBER(SEARCH(AD$1,$D499)),MAX(P$1:P498)+1)</f>
        <v>0</v>
      </c>
      <c r="Q499" s="12">
        <f>'AB Touchpoint System Workbook'!K510</f>
        <v>0</v>
      </c>
      <c r="R499" s="13">
        <f t="shared" si="15"/>
        <v>498</v>
      </c>
      <c r="S499" s="21" t="str">
        <f>IFERROR(VLOOKUP($R499,E:$Q,13,0),"")</f>
        <v/>
      </c>
      <c r="T499" s="21" t="str">
        <f>IFERROR(VLOOKUP($R499,F:$Q,12,0),"")</f>
        <v/>
      </c>
      <c r="U499" s="21" t="str">
        <f>IFERROR(VLOOKUP($R499,G:$Q,11,0),"")</f>
        <v/>
      </c>
      <c r="V499" s="21" t="str">
        <f>IFERROR(VLOOKUP($R499,H:$Q,10,0),"")</f>
        <v/>
      </c>
      <c r="W499" s="21" t="str">
        <f>IFERROR(VLOOKUP($R499,I:$Q,9,0),"")</f>
        <v/>
      </c>
      <c r="X499" s="21" t="str">
        <f>IFERROR(VLOOKUP($R499,J:$Q,8,0),"")</f>
        <v/>
      </c>
      <c r="Y499" s="21" t="str">
        <f>IFERROR(VLOOKUP($R499,K:$Q,7,0),"")</f>
        <v/>
      </c>
      <c r="Z499" s="21" t="str">
        <f>IFERROR(VLOOKUP($R499,L:$Q,6,0),"")</f>
        <v/>
      </c>
      <c r="AA499" s="21" t="str">
        <f>IFERROR(VLOOKUP($R499,M:$Q,5,0),"")</f>
        <v/>
      </c>
      <c r="AB499" s="21" t="str">
        <f>IFERROR(VLOOKUP($R499,N:$Q,4,0),"")</f>
        <v/>
      </c>
      <c r="AC499" s="21" t="str">
        <f>IFERROR(VLOOKUP($R499,O:$Q,3,0),"")</f>
        <v/>
      </c>
      <c r="AD499" s="21" t="str">
        <f>IFERROR(VLOOKUP($R499,P:$Q,2,0),"")</f>
        <v/>
      </c>
    </row>
    <row r="500" spans="1:30" x14ac:dyDescent="0.15">
      <c r="A500" s="9">
        <f>'AB Touchpoint System Workbook'!Z511</f>
        <v>0</v>
      </c>
      <c r="B500" s="21">
        <f t="shared" si="16"/>
        <v>1</v>
      </c>
      <c r="C500" s="12" t="str">
        <f>IF('AB Touchpoint System Workbook'!J511="A",VLOOKUP($B500,Reference!$A$93:B$104,2,0),IF('AB Touchpoint System Workbook'!J511="b",VLOOKUP($B500,Reference!$A$93:C$104,3,0),""))</f>
        <v/>
      </c>
      <c r="D500" s="12" t="str">
        <f>IF('AB Touchpoint System Workbook'!J511="A",Q500&amp;C500,IF('AB Touchpoint System Workbook'!J511="b",Q500&amp;C500,""))</f>
        <v/>
      </c>
      <c r="E500" s="12" t="b">
        <f>IF(ISNUMBER(SEARCH(S$1,$D500)),MAX(E$1:E499)+1)</f>
        <v>0</v>
      </c>
      <c r="F500" s="12" t="b">
        <f>IF(ISNUMBER(SEARCH(T$1,$D500)),MAX(F$1:F499)+1)</f>
        <v>0</v>
      </c>
      <c r="G500" s="12" t="b">
        <f>IF(ISNUMBER(SEARCH(U$1,$D500)),MAX(G$1:G499)+1)</f>
        <v>0</v>
      </c>
      <c r="H500" s="12" t="b">
        <f>IF(ISNUMBER(SEARCH(V$1,$D500)),MAX(H$1:H499)+1)</f>
        <v>0</v>
      </c>
      <c r="I500" s="12" t="b">
        <f>IF(ISNUMBER(SEARCH(W$1,$D500)),MAX(I$1:I499)+1)</f>
        <v>0</v>
      </c>
      <c r="J500" s="12" t="b">
        <f>IF(ISNUMBER(SEARCH(X$1,$D500)),MAX(J$1:J499)+1)</f>
        <v>0</v>
      </c>
      <c r="K500" s="12" t="b">
        <f>IF(ISNUMBER(SEARCH(Y$1,$D500)),MAX(K$1:K499)+1)</f>
        <v>0</v>
      </c>
      <c r="L500" s="12" t="b">
        <f>IF(ISNUMBER(SEARCH(Z$1,$D500)),MAX(L$1:L499)+1)</f>
        <v>0</v>
      </c>
      <c r="M500" s="12" t="b">
        <f>IF(ISNUMBER(SEARCH(AA$1,$D500)),MAX(M$1:M499)+1)</f>
        <v>0</v>
      </c>
      <c r="N500" s="12" t="b">
        <f>IF(ISNUMBER(SEARCH(AB$1,$D500)),MAX(N$1:N499)+1)</f>
        <v>0</v>
      </c>
      <c r="O500" s="12" t="b">
        <f>IF(ISNUMBER(SEARCH(AC$1,$D500)),MAX(O$1:O499)+1)</f>
        <v>0</v>
      </c>
      <c r="P500" s="12" t="b">
        <f>IF(ISNUMBER(SEARCH(AD$1,$D500)),MAX(P$1:P499)+1)</f>
        <v>0</v>
      </c>
      <c r="Q500" s="12">
        <f>'AB Touchpoint System Workbook'!K511</f>
        <v>0</v>
      </c>
      <c r="R500" s="13">
        <f t="shared" si="15"/>
        <v>499</v>
      </c>
      <c r="S500" s="21" t="str">
        <f>IFERROR(VLOOKUP($R500,E:$Q,13,0),"")</f>
        <v/>
      </c>
      <c r="T500" s="21" t="str">
        <f>IFERROR(VLOOKUP($R500,F:$Q,12,0),"")</f>
        <v/>
      </c>
      <c r="U500" s="21" t="str">
        <f>IFERROR(VLOOKUP($R500,G:$Q,11,0),"")</f>
        <v/>
      </c>
      <c r="V500" s="21" t="str">
        <f>IFERROR(VLOOKUP($R500,H:$Q,10,0),"")</f>
        <v/>
      </c>
      <c r="W500" s="21" t="str">
        <f>IFERROR(VLOOKUP($R500,I:$Q,9,0),"")</f>
        <v/>
      </c>
      <c r="X500" s="21" t="str">
        <f>IFERROR(VLOOKUP($R500,J:$Q,8,0),"")</f>
        <v/>
      </c>
      <c r="Y500" s="21" t="str">
        <f>IFERROR(VLOOKUP($R500,K:$Q,7,0),"")</f>
        <v/>
      </c>
      <c r="Z500" s="21" t="str">
        <f>IFERROR(VLOOKUP($R500,L:$Q,6,0),"")</f>
        <v/>
      </c>
      <c r="AA500" s="21" t="str">
        <f>IFERROR(VLOOKUP($R500,M:$Q,5,0),"")</f>
        <v/>
      </c>
      <c r="AB500" s="21" t="str">
        <f>IFERROR(VLOOKUP($R500,N:$Q,4,0),"")</f>
        <v/>
      </c>
      <c r="AC500" s="21" t="str">
        <f>IFERROR(VLOOKUP($R500,O:$Q,3,0),"")</f>
        <v/>
      </c>
      <c r="AD500" s="21" t="str">
        <f>IFERROR(VLOOKUP($R500,P:$Q,2,0),"")</f>
        <v/>
      </c>
    </row>
    <row r="501" spans="1:30" x14ac:dyDescent="0.15">
      <c r="A501" s="9">
        <f>'AB Touchpoint System Workbook'!Z512</f>
        <v>0</v>
      </c>
      <c r="B501" s="21">
        <f t="shared" si="16"/>
        <v>1</v>
      </c>
      <c r="C501" s="12" t="str">
        <f>IF('AB Touchpoint System Workbook'!J512="A",VLOOKUP($B501,Reference!$A$93:B$104,2,0),IF('AB Touchpoint System Workbook'!J512="b",VLOOKUP($B501,Reference!$A$93:C$104,3,0),""))</f>
        <v/>
      </c>
      <c r="D501" s="12" t="str">
        <f>IF('AB Touchpoint System Workbook'!J512="A",Q501&amp;C501,IF('AB Touchpoint System Workbook'!J512="b",Q501&amp;C501,""))</f>
        <v/>
      </c>
      <c r="E501" s="12" t="b">
        <f>IF(ISNUMBER(SEARCH(S$1,$D501)),MAX(E$1:E500)+1)</f>
        <v>0</v>
      </c>
      <c r="F501" s="12" t="b">
        <f>IF(ISNUMBER(SEARCH(T$1,$D501)),MAX(F$1:F500)+1)</f>
        <v>0</v>
      </c>
      <c r="G501" s="12" t="b">
        <f>IF(ISNUMBER(SEARCH(U$1,$D501)),MAX(G$1:G500)+1)</f>
        <v>0</v>
      </c>
      <c r="H501" s="12" t="b">
        <f>IF(ISNUMBER(SEARCH(V$1,$D501)),MAX(H$1:H500)+1)</f>
        <v>0</v>
      </c>
      <c r="I501" s="12" t="b">
        <f>IF(ISNUMBER(SEARCH(W$1,$D501)),MAX(I$1:I500)+1)</f>
        <v>0</v>
      </c>
      <c r="J501" s="12" t="b">
        <f>IF(ISNUMBER(SEARCH(X$1,$D501)),MAX(J$1:J500)+1)</f>
        <v>0</v>
      </c>
      <c r="K501" s="12" t="b">
        <f>IF(ISNUMBER(SEARCH(Y$1,$D501)),MAX(K$1:K500)+1)</f>
        <v>0</v>
      </c>
      <c r="L501" s="12" t="b">
        <f>IF(ISNUMBER(SEARCH(Z$1,$D501)),MAX(L$1:L500)+1)</f>
        <v>0</v>
      </c>
      <c r="M501" s="12" t="b">
        <f>IF(ISNUMBER(SEARCH(AA$1,$D501)),MAX(M$1:M500)+1)</f>
        <v>0</v>
      </c>
      <c r="N501" s="12" t="b">
        <f>IF(ISNUMBER(SEARCH(AB$1,$D501)),MAX(N$1:N500)+1)</f>
        <v>0</v>
      </c>
      <c r="O501" s="12" t="b">
        <f>IF(ISNUMBER(SEARCH(AC$1,$D501)),MAX(O$1:O500)+1)</f>
        <v>0</v>
      </c>
      <c r="P501" s="12" t="b">
        <f>IF(ISNUMBER(SEARCH(AD$1,$D501)),MAX(P$1:P500)+1)</f>
        <v>0</v>
      </c>
      <c r="Q501" s="12">
        <f>'AB Touchpoint System Workbook'!K512</f>
        <v>0</v>
      </c>
      <c r="R501" s="13">
        <f t="shared" si="15"/>
        <v>500</v>
      </c>
      <c r="S501" s="21" t="str">
        <f>IFERROR(VLOOKUP($R501,E:$Q,13,0),"")</f>
        <v/>
      </c>
      <c r="T501" s="21" t="str">
        <f>IFERROR(VLOOKUP($R501,F:$Q,12,0),"")</f>
        <v/>
      </c>
      <c r="U501" s="21" t="str">
        <f>IFERROR(VLOOKUP($R501,G:$Q,11,0),"")</f>
        <v/>
      </c>
      <c r="V501" s="21" t="str">
        <f>IFERROR(VLOOKUP($R501,H:$Q,10,0),"")</f>
        <v/>
      </c>
      <c r="W501" s="21" t="str">
        <f>IFERROR(VLOOKUP($R501,I:$Q,9,0),"")</f>
        <v/>
      </c>
      <c r="X501" s="21" t="str">
        <f>IFERROR(VLOOKUP($R501,J:$Q,8,0),"")</f>
        <v/>
      </c>
      <c r="Y501" s="21" t="str">
        <f>IFERROR(VLOOKUP($R501,K:$Q,7,0),"")</f>
        <v/>
      </c>
      <c r="Z501" s="21" t="str">
        <f>IFERROR(VLOOKUP($R501,L:$Q,6,0),"")</f>
        <v/>
      </c>
      <c r="AA501" s="21" t="str">
        <f>IFERROR(VLOOKUP($R501,M:$Q,5,0),"")</f>
        <v/>
      </c>
      <c r="AB501" s="21" t="str">
        <f>IFERROR(VLOOKUP($R501,N:$Q,4,0),"")</f>
        <v/>
      </c>
      <c r="AC501" s="21" t="str">
        <f>IFERROR(VLOOKUP($R501,O:$Q,3,0),"")</f>
        <v/>
      </c>
      <c r="AD501" s="21" t="str">
        <f>IFERROR(VLOOKUP($R501,P:$Q,2,0),"")</f>
        <v/>
      </c>
    </row>
    <row r="502" spans="1:30" x14ac:dyDescent="0.15">
      <c r="A502" s="9">
        <f>'AB Touchpoint System Workbook'!Z513</f>
        <v>0</v>
      </c>
      <c r="B502" s="21">
        <f t="shared" si="16"/>
        <v>1</v>
      </c>
      <c r="C502" s="12" t="str">
        <f>IF('AB Touchpoint System Workbook'!J513="A",VLOOKUP($B502,Reference!$A$93:B$104,2,0),IF('AB Touchpoint System Workbook'!J513="b",VLOOKUP($B502,Reference!$A$93:C$104,3,0),""))</f>
        <v/>
      </c>
      <c r="D502" s="12" t="str">
        <f>IF('AB Touchpoint System Workbook'!J513="A",Q502&amp;C502,IF('AB Touchpoint System Workbook'!J513="b",Q502&amp;C502,""))</f>
        <v/>
      </c>
      <c r="E502" s="12" t="b">
        <f>IF(ISNUMBER(SEARCH(S$1,$D502)),MAX(E$1:E501)+1)</f>
        <v>0</v>
      </c>
      <c r="F502" s="12" t="b">
        <f>IF(ISNUMBER(SEARCH(T$1,$D502)),MAX(F$1:F501)+1)</f>
        <v>0</v>
      </c>
      <c r="G502" s="12" t="b">
        <f>IF(ISNUMBER(SEARCH(U$1,$D502)),MAX(G$1:G501)+1)</f>
        <v>0</v>
      </c>
      <c r="H502" s="12" t="b">
        <f>IF(ISNUMBER(SEARCH(V$1,$D502)),MAX(H$1:H501)+1)</f>
        <v>0</v>
      </c>
      <c r="I502" s="12" t="b">
        <f>IF(ISNUMBER(SEARCH(W$1,$D502)),MAX(I$1:I501)+1)</f>
        <v>0</v>
      </c>
      <c r="J502" s="12" t="b">
        <f>IF(ISNUMBER(SEARCH(X$1,$D502)),MAX(J$1:J501)+1)</f>
        <v>0</v>
      </c>
      <c r="K502" s="12" t="b">
        <f>IF(ISNUMBER(SEARCH(Y$1,$D502)),MAX(K$1:K501)+1)</f>
        <v>0</v>
      </c>
      <c r="L502" s="12" t="b">
        <f>IF(ISNUMBER(SEARCH(Z$1,$D502)),MAX(L$1:L501)+1)</f>
        <v>0</v>
      </c>
      <c r="M502" s="12" t="b">
        <f>IF(ISNUMBER(SEARCH(AA$1,$D502)),MAX(M$1:M501)+1)</f>
        <v>0</v>
      </c>
      <c r="N502" s="12" t="b">
        <f>IF(ISNUMBER(SEARCH(AB$1,$D502)),MAX(N$1:N501)+1)</f>
        <v>0</v>
      </c>
      <c r="O502" s="12" t="b">
        <f>IF(ISNUMBER(SEARCH(AC$1,$D502)),MAX(O$1:O501)+1)</f>
        <v>0</v>
      </c>
      <c r="P502" s="12" t="b">
        <f>IF(ISNUMBER(SEARCH(AD$1,$D502)),MAX(P$1:P501)+1)</f>
        <v>0</v>
      </c>
      <c r="Q502" s="12">
        <f>'AB Touchpoint System Workbook'!K513</f>
        <v>0</v>
      </c>
      <c r="R502" s="13">
        <f t="shared" si="15"/>
        <v>501</v>
      </c>
      <c r="S502" s="21" t="str">
        <f>IFERROR(VLOOKUP($R502,E:$Q,13,0),"")</f>
        <v/>
      </c>
      <c r="T502" s="21" t="str">
        <f>IFERROR(VLOOKUP($R502,F:$Q,12,0),"")</f>
        <v/>
      </c>
      <c r="U502" s="21" t="str">
        <f>IFERROR(VLOOKUP($R502,G:$Q,11,0),"")</f>
        <v/>
      </c>
      <c r="V502" s="21" t="str">
        <f>IFERROR(VLOOKUP($R502,H:$Q,10,0),"")</f>
        <v/>
      </c>
      <c r="W502" s="21" t="str">
        <f>IFERROR(VLOOKUP($R502,I:$Q,9,0),"")</f>
        <v/>
      </c>
      <c r="X502" s="21" t="str">
        <f>IFERROR(VLOOKUP($R502,J:$Q,8,0),"")</f>
        <v/>
      </c>
      <c r="Y502" s="21" t="str">
        <f>IFERROR(VLOOKUP($R502,K:$Q,7,0),"")</f>
        <v/>
      </c>
      <c r="Z502" s="21" t="str">
        <f>IFERROR(VLOOKUP($R502,L:$Q,6,0),"")</f>
        <v/>
      </c>
      <c r="AA502" s="21" t="str">
        <f>IFERROR(VLOOKUP($R502,M:$Q,5,0),"")</f>
        <v/>
      </c>
      <c r="AB502" s="21" t="str">
        <f>IFERROR(VLOOKUP($R502,N:$Q,4,0),"")</f>
        <v/>
      </c>
      <c r="AC502" s="21" t="str">
        <f>IFERROR(VLOOKUP($R502,O:$Q,3,0),"")</f>
        <v/>
      </c>
      <c r="AD502" s="21" t="str">
        <f>IFERROR(VLOOKUP($R502,P:$Q,2,0),"")</f>
        <v/>
      </c>
    </row>
    <row r="503" spans="1:30" x14ac:dyDescent="0.15">
      <c r="A503" s="9">
        <f>'AB Touchpoint System Workbook'!Z514</f>
        <v>0</v>
      </c>
      <c r="B503" s="21">
        <f t="shared" si="16"/>
        <v>1</v>
      </c>
      <c r="C503" s="12" t="str">
        <f>IF('AB Touchpoint System Workbook'!J514="A",VLOOKUP($B503,Reference!$A$93:B$104,2,0),IF('AB Touchpoint System Workbook'!J514="b",VLOOKUP($B503,Reference!$A$93:C$104,3,0),""))</f>
        <v/>
      </c>
      <c r="D503" s="12" t="str">
        <f>IF('AB Touchpoint System Workbook'!J514="A",Q503&amp;C503,IF('AB Touchpoint System Workbook'!J514="b",Q503&amp;C503,""))</f>
        <v/>
      </c>
      <c r="E503" s="12" t="b">
        <f>IF(ISNUMBER(SEARCH(S$1,$D503)),MAX(E$1:E502)+1)</f>
        <v>0</v>
      </c>
      <c r="F503" s="12" t="b">
        <f>IF(ISNUMBER(SEARCH(T$1,$D503)),MAX(F$1:F502)+1)</f>
        <v>0</v>
      </c>
      <c r="G503" s="12" t="b">
        <f>IF(ISNUMBER(SEARCH(U$1,$D503)),MAX(G$1:G502)+1)</f>
        <v>0</v>
      </c>
      <c r="H503" s="12" t="b">
        <f>IF(ISNUMBER(SEARCH(V$1,$D503)),MAX(H$1:H502)+1)</f>
        <v>0</v>
      </c>
      <c r="I503" s="12" t="b">
        <f>IF(ISNUMBER(SEARCH(W$1,$D503)),MAX(I$1:I502)+1)</f>
        <v>0</v>
      </c>
      <c r="J503" s="12" t="b">
        <f>IF(ISNUMBER(SEARCH(X$1,$D503)),MAX(J$1:J502)+1)</f>
        <v>0</v>
      </c>
      <c r="K503" s="12" t="b">
        <f>IF(ISNUMBER(SEARCH(Y$1,$D503)),MAX(K$1:K502)+1)</f>
        <v>0</v>
      </c>
      <c r="L503" s="12" t="b">
        <f>IF(ISNUMBER(SEARCH(Z$1,$D503)),MAX(L$1:L502)+1)</f>
        <v>0</v>
      </c>
      <c r="M503" s="12" t="b">
        <f>IF(ISNUMBER(SEARCH(AA$1,$D503)),MAX(M$1:M502)+1)</f>
        <v>0</v>
      </c>
      <c r="N503" s="12" t="b">
        <f>IF(ISNUMBER(SEARCH(AB$1,$D503)),MAX(N$1:N502)+1)</f>
        <v>0</v>
      </c>
      <c r="O503" s="12" t="b">
        <f>IF(ISNUMBER(SEARCH(AC$1,$D503)),MAX(O$1:O502)+1)</f>
        <v>0</v>
      </c>
      <c r="P503" s="12" t="b">
        <f>IF(ISNUMBER(SEARCH(AD$1,$D503)),MAX(P$1:P502)+1)</f>
        <v>0</v>
      </c>
      <c r="Q503" s="12">
        <f>'AB Touchpoint System Workbook'!K514</f>
        <v>0</v>
      </c>
      <c r="R503" s="13">
        <f t="shared" si="15"/>
        <v>502</v>
      </c>
      <c r="S503" s="21" t="str">
        <f>IFERROR(VLOOKUP($R503,E:$Q,13,0),"")</f>
        <v/>
      </c>
      <c r="T503" s="21" t="str">
        <f>IFERROR(VLOOKUP($R503,F:$Q,12,0),"")</f>
        <v/>
      </c>
      <c r="U503" s="21" t="str">
        <f>IFERROR(VLOOKUP($R503,G:$Q,11,0),"")</f>
        <v/>
      </c>
      <c r="V503" s="21" t="str">
        <f>IFERROR(VLOOKUP($R503,H:$Q,10,0),"")</f>
        <v/>
      </c>
      <c r="W503" s="21" t="str">
        <f>IFERROR(VLOOKUP($R503,I:$Q,9,0),"")</f>
        <v/>
      </c>
      <c r="X503" s="21" t="str">
        <f>IFERROR(VLOOKUP($R503,J:$Q,8,0),"")</f>
        <v/>
      </c>
      <c r="Y503" s="21" t="str">
        <f>IFERROR(VLOOKUP($R503,K:$Q,7,0),"")</f>
        <v/>
      </c>
      <c r="Z503" s="21" t="str">
        <f>IFERROR(VLOOKUP($R503,L:$Q,6,0),"")</f>
        <v/>
      </c>
      <c r="AA503" s="21" t="str">
        <f>IFERROR(VLOOKUP($R503,M:$Q,5,0),"")</f>
        <v/>
      </c>
      <c r="AB503" s="21" t="str">
        <f>IFERROR(VLOOKUP($R503,N:$Q,4,0),"")</f>
        <v/>
      </c>
      <c r="AC503" s="21" t="str">
        <f>IFERROR(VLOOKUP($R503,O:$Q,3,0),"")</f>
        <v/>
      </c>
      <c r="AD503" s="21" t="str">
        <f>IFERROR(VLOOKUP($R503,P:$Q,2,0),"")</f>
        <v/>
      </c>
    </row>
    <row r="504" spans="1:30" x14ac:dyDescent="0.15">
      <c r="A504" s="9">
        <f>'AB Touchpoint System Workbook'!Z515</f>
        <v>0</v>
      </c>
      <c r="B504" s="21">
        <f t="shared" si="16"/>
        <v>1</v>
      </c>
      <c r="C504" s="12" t="str">
        <f>IF('AB Touchpoint System Workbook'!J515="A",VLOOKUP($B504,Reference!$A$93:B$104,2,0),IF('AB Touchpoint System Workbook'!J515="b",VLOOKUP($B504,Reference!$A$93:C$104,3,0),""))</f>
        <v/>
      </c>
      <c r="D504" s="12" t="str">
        <f>IF('AB Touchpoint System Workbook'!J515="A",Q504&amp;C504,IF('AB Touchpoint System Workbook'!J515="b",Q504&amp;C504,""))</f>
        <v/>
      </c>
      <c r="E504" s="12" t="b">
        <f>IF(ISNUMBER(SEARCH(S$1,$D504)),MAX(E$1:E503)+1)</f>
        <v>0</v>
      </c>
      <c r="F504" s="12" t="b">
        <f>IF(ISNUMBER(SEARCH(T$1,$D504)),MAX(F$1:F503)+1)</f>
        <v>0</v>
      </c>
      <c r="G504" s="12" t="b">
        <f>IF(ISNUMBER(SEARCH(U$1,$D504)),MAX(G$1:G503)+1)</f>
        <v>0</v>
      </c>
      <c r="H504" s="12" t="b">
        <f>IF(ISNUMBER(SEARCH(V$1,$D504)),MAX(H$1:H503)+1)</f>
        <v>0</v>
      </c>
      <c r="I504" s="12" t="b">
        <f>IF(ISNUMBER(SEARCH(W$1,$D504)),MAX(I$1:I503)+1)</f>
        <v>0</v>
      </c>
      <c r="J504" s="12" t="b">
        <f>IF(ISNUMBER(SEARCH(X$1,$D504)),MAX(J$1:J503)+1)</f>
        <v>0</v>
      </c>
      <c r="K504" s="12" t="b">
        <f>IF(ISNUMBER(SEARCH(Y$1,$D504)),MAX(K$1:K503)+1)</f>
        <v>0</v>
      </c>
      <c r="L504" s="12" t="b">
        <f>IF(ISNUMBER(SEARCH(Z$1,$D504)),MAX(L$1:L503)+1)</f>
        <v>0</v>
      </c>
      <c r="M504" s="12" t="b">
        <f>IF(ISNUMBER(SEARCH(AA$1,$D504)),MAX(M$1:M503)+1)</f>
        <v>0</v>
      </c>
      <c r="N504" s="12" t="b">
        <f>IF(ISNUMBER(SEARCH(AB$1,$D504)),MAX(N$1:N503)+1)</f>
        <v>0</v>
      </c>
      <c r="O504" s="12" t="b">
        <f>IF(ISNUMBER(SEARCH(AC$1,$D504)),MAX(O$1:O503)+1)</f>
        <v>0</v>
      </c>
      <c r="P504" s="12" t="b">
        <f>IF(ISNUMBER(SEARCH(AD$1,$D504)),MAX(P$1:P503)+1)</f>
        <v>0</v>
      </c>
      <c r="Q504" s="12">
        <f>'AB Touchpoint System Workbook'!K515</f>
        <v>0</v>
      </c>
      <c r="R504" s="13">
        <f t="shared" si="15"/>
        <v>503</v>
      </c>
      <c r="S504" s="21" t="str">
        <f>IFERROR(VLOOKUP($R504,E:$Q,13,0),"")</f>
        <v/>
      </c>
      <c r="T504" s="21" t="str">
        <f>IFERROR(VLOOKUP($R504,F:$Q,12,0),"")</f>
        <v/>
      </c>
      <c r="U504" s="21" t="str">
        <f>IFERROR(VLOOKUP($R504,G:$Q,11,0),"")</f>
        <v/>
      </c>
      <c r="V504" s="21" t="str">
        <f>IFERROR(VLOOKUP($R504,H:$Q,10,0),"")</f>
        <v/>
      </c>
      <c r="W504" s="21" t="str">
        <f>IFERROR(VLOOKUP($R504,I:$Q,9,0),"")</f>
        <v/>
      </c>
      <c r="X504" s="21" t="str">
        <f>IFERROR(VLOOKUP($R504,J:$Q,8,0),"")</f>
        <v/>
      </c>
      <c r="Y504" s="21" t="str">
        <f>IFERROR(VLOOKUP($R504,K:$Q,7,0),"")</f>
        <v/>
      </c>
      <c r="Z504" s="21" t="str">
        <f>IFERROR(VLOOKUP($R504,L:$Q,6,0),"")</f>
        <v/>
      </c>
      <c r="AA504" s="21" t="str">
        <f>IFERROR(VLOOKUP($R504,M:$Q,5,0),"")</f>
        <v/>
      </c>
      <c r="AB504" s="21" t="str">
        <f>IFERROR(VLOOKUP($R504,N:$Q,4,0),"")</f>
        <v/>
      </c>
      <c r="AC504" s="21" t="str">
        <f>IFERROR(VLOOKUP($R504,O:$Q,3,0),"")</f>
        <v/>
      </c>
      <c r="AD504" s="21" t="str">
        <f>IFERROR(VLOOKUP($R504,P:$Q,2,0),"")</f>
        <v/>
      </c>
    </row>
    <row r="505" spans="1:30" x14ac:dyDescent="0.15">
      <c r="A505" s="9">
        <f>'AB Touchpoint System Workbook'!Z516</f>
        <v>0</v>
      </c>
      <c r="B505" s="21">
        <f t="shared" si="16"/>
        <v>1</v>
      </c>
      <c r="C505" s="12" t="str">
        <f>IF('AB Touchpoint System Workbook'!J516="A",VLOOKUP($B505,Reference!$A$93:B$104,2,0),IF('AB Touchpoint System Workbook'!J516="b",VLOOKUP($B505,Reference!$A$93:C$104,3,0),""))</f>
        <v/>
      </c>
      <c r="D505" s="12" t="str">
        <f>IF('AB Touchpoint System Workbook'!J516="A",Q505&amp;C505,IF('AB Touchpoint System Workbook'!J516="b",Q505&amp;C505,""))</f>
        <v/>
      </c>
      <c r="E505" s="12" t="b">
        <f>IF(ISNUMBER(SEARCH(S$1,$D505)),MAX(E$1:E504)+1)</f>
        <v>0</v>
      </c>
      <c r="F505" s="12" t="b">
        <f>IF(ISNUMBER(SEARCH(T$1,$D505)),MAX(F$1:F504)+1)</f>
        <v>0</v>
      </c>
      <c r="G505" s="12" t="b">
        <f>IF(ISNUMBER(SEARCH(U$1,$D505)),MAX(G$1:G504)+1)</f>
        <v>0</v>
      </c>
      <c r="H505" s="12" t="b">
        <f>IF(ISNUMBER(SEARCH(V$1,$D505)),MAX(H$1:H504)+1)</f>
        <v>0</v>
      </c>
      <c r="I505" s="12" t="b">
        <f>IF(ISNUMBER(SEARCH(W$1,$D505)),MAX(I$1:I504)+1)</f>
        <v>0</v>
      </c>
      <c r="J505" s="12" t="b">
        <f>IF(ISNUMBER(SEARCH(X$1,$D505)),MAX(J$1:J504)+1)</f>
        <v>0</v>
      </c>
      <c r="K505" s="12" t="b">
        <f>IF(ISNUMBER(SEARCH(Y$1,$D505)),MAX(K$1:K504)+1)</f>
        <v>0</v>
      </c>
      <c r="L505" s="12" t="b">
        <f>IF(ISNUMBER(SEARCH(Z$1,$D505)),MAX(L$1:L504)+1)</f>
        <v>0</v>
      </c>
      <c r="M505" s="12" t="b">
        <f>IF(ISNUMBER(SEARCH(AA$1,$D505)),MAX(M$1:M504)+1)</f>
        <v>0</v>
      </c>
      <c r="N505" s="12" t="b">
        <f>IF(ISNUMBER(SEARCH(AB$1,$D505)),MAX(N$1:N504)+1)</f>
        <v>0</v>
      </c>
      <c r="O505" s="12" t="b">
        <f>IF(ISNUMBER(SEARCH(AC$1,$D505)),MAX(O$1:O504)+1)</f>
        <v>0</v>
      </c>
      <c r="P505" s="12" t="b">
        <f>IF(ISNUMBER(SEARCH(AD$1,$D505)),MAX(P$1:P504)+1)</f>
        <v>0</v>
      </c>
      <c r="Q505" s="12">
        <f>'AB Touchpoint System Workbook'!K516</f>
        <v>0</v>
      </c>
      <c r="R505" s="13">
        <f t="shared" si="15"/>
        <v>504</v>
      </c>
      <c r="S505" s="21" t="str">
        <f>IFERROR(VLOOKUP($R505,E:$Q,13,0),"")</f>
        <v/>
      </c>
      <c r="T505" s="21" t="str">
        <f>IFERROR(VLOOKUP($R505,F:$Q,12,0),"")</f>
        <v/>
      </c>
      <c r="U505" s="21" t="str">
        <f>IFERROR(VLOOKUP($R505,G:$Q,11,0),"")</f>
        <v/>
      </c>
      <c r="V505" s="21" t="str">
        <f>IFERROR(VLOOKUP($R505,H:$Q,10,0),"")</f>
        <v/>
      </c>
      <c r="W505" s="21" t="str">
        <f>IFERROR(VLOOKUP($R505,I:$Q,9,0),"")</f>
        <v/>
      </c>
      <c r="X505" s="21" t="str">
        <f>IFERROR(VLOOKUP($R505,J:$Q,8,0),"")</f>
        <v/>
      </c>
      <c r="Y505" s="21" t="str">
        <f>IFERROR(VLOOKUP($R505,K:$Q,7,0),"")</f>
        <v/>
      </c>
      <c r="Z505" s="21" t="str">
        <f>IFERROR(VLOOKUP($R505,L:$Q,6,0),"")</f>
        <v/>
      </c>
      <c r="AA505" s="21" t="str">
        <f>IFERROR(VLOOKUP($R505,M:$Q,5,0),"")</f>
        <v/>
      </c>
      <c r="AB505" s="21" t="str">
        <f>IFERROR(VLOOKUP($R505,N:$Q,4,0),"")</f>
        <v/>
      </c>
      <c r="AC505" s="21" t="str">
        <f>IFERROR(VLOOKUP($R505,O:$Q,3,0),"")</f>
        <v/>
      </c>
      <c r="AD505" s="21" t="str">
        <f>IFERROR(VLOOKUP($R505,P:$Q,2,0),"")</f>
        <v/>
      </c>
    </row>
    <row r="506" spans="1:30" x14ac:dyDescent="0.15">
      <c r="A506" s="9">
        <f>'AB Touchpoint System Workbook'!Z517</f>
        <v>0</v>
      </c>
      <c r="B506" s="21">
        <f t="shared" si="16"/>
        <v>1</v>
      </c>
      <c r="C506" s="12" t="str">
        <f>IF('AB Touchpoint System Workbook'!J517="A",VLOOKUP($B506,Reference!$A$93:B$104,2,0),IF('AB Touchpoint System Workbook'!J517="b",VLOOKUP($B506,Reference!$A$93:C$104,3,0),""))</f>
        <v/>
      </c>
      <c r="D506" s="12" t="str">
        <f>IF('AB Touchpoint System Workbook'!J517="A",Q506&amp;C506,IF('AB Touchpoint System Workbook'!J517="b",Q506&amp;C506,""))</f>
        <v/>
      </c>
      <c r="E506" s="12" t="b">
        <f>IF(ISNUMBER(SEARCH(S$1,$D506)),MAX(E$1:E505)+1)</f>
        <v>0</v>
      </c>
      <c r="F506" s="12" t="b">
        <f>IF(ISNUMBER(SEARCH(T$1,$D506)),MAX(F$1:F505)+1)</f>
        <v>0</v>
      </c>
      <c r="G506" s="12" t="b">
        <f>IF(ISNUMBER(SEARCH(U$1,$D506)),MAX(G$1:G505)+1)</f>
        <v>0</v>
      </c>
      <c r="H506" s="12" t="b">
        <f>IF(ISNUMBER(SEARCH(V$1,$D506)),MAX(H$1:H505)+1)</f>
        <v>0</v>
      </c>
      <c r="I506" s="12" t="b">
        <f>IF(ISNUMBER(SEARCH(W$1,$D506)),MAX(I$1:I505)+1)</f>
        <v>0</v>
      </c>
      <c r="J506" s="12" t="b">
        <f>IF(ISNUMBER(SEARCH(X$1,$D506)),MAX(J$1:J505)+1)</f>
        <v>0</v>
      </c>
      <c r="K506" s="12" t="b">
        <f>IF(ISNUMBER(SEARCH(Y$1,$D506)),MAX(K$1:K505)+1)</f>
        <v>0</v>
      </c>
      <c r="L506" s="12" t="b">
        <f>IF(ISNUMBER(SEARCH(Z$1,$D506)),MAX(L$1:L505)+1)</f>
        <v>0</v>
      </c>
      <c r="M506" s="12" t="b">
        <f>IF(ISNUMBER(SEARCH(AA$1,$D506)),MAX(M$1:M505)+1)</f>
        <v>0</v>
      </c>
      <c r="N506" s="12" t="b">
        <f>IF(ISNUMBER(SEARCH(AB$1,$D506)),MAX(N$1:N505)+1)</f>
        <v>0</v>
      </c>
      <c r="O506" s="12" t="b">
        <f>IF(ISNUMBER(SEARCH(AC$1,$D506)),MAX(O$1:O505)+1)</f>
        <v>0</v>
      </c>
      <c r="P506" s="12" t="b">
        <f>IF(ISNUMBER(SEARCH(AD$1,$D506)),MAX(P$1:P505)+1)</f>
        <v>0</v>
      </c>
      <c r="Q506" s="12">
        <f>'AB Touchpoint System Workbook'!K517</f>
        <v>0</v>
      </c>
      <c r="R506" s="13">
        <f t="shared" si="15"/>
        <v>505</v>
      </c>
      <c r="S506" s="21" t="str">
        <f>IFERROR(VLOOKUP($R506,E:$Q,13,0),"")</f>
        <v/>
      </c>
      <c r="T506" s="21" t="str">
        <f>IFERROR(VLOOKUP($R506,F:$Q,12,0),"")</f>
        <v/>
      </c>
      <c r="U506" s="21" t="str">
        <f>IFERROR(VLOOKUP($R506,G:$Q,11,0),"")</f>
        <v/>
      </c>
      <c r="V506" s="21" t="str">
        <f>IFERROR(VLOOKUP($R506,H:$Q,10,0),"")</f>
        <v/>
      </c>
      <c r="W506" s="21" t="str">
        <f>IFERROR(VLOOKUP($R506,I:$Q,9,0),"")</f>
        <v/>
      </c>
      <c r="X506" s="21" t="str">
        <f>IFERROR(VLOOKUP($R506,J:$Q,8,0),"")</f>
        <v/>
      </c>
      <c r="Y506" s="21" t="str">
        <f>IFERROR(VLOOKUP($R506,K:$Q,7,0),"")</f>
        <v/>
      </c>
      <c r="Z506" s="21" t="str">
        <f>IFERROR(VLOOKUP($R506,L:$Q,6,0),"")</f>
        <v/>
      </c>
      <c r="AA506" s="21" t="str">
        <f>IFERROR(VLOOKUP($R506,M:$Q,5,0),"")</f>
        <v/>
      </c>
      <c r="AB506" s="21" t="str">
        <f>IFERROR(VLOOKUP($R506,N:$Q,4,0),"")</f>
        <v/>
      </c>
      <c r="AC506" s="21" t="str">
        <f>IFERROR(VLOOKUP($R506,O:$Q,3,0),"")</f>
        <v/>
      </c>
      <c r="AD506" s="21" t="str">
        <f>IFERROR(VLOOKUP($R506,P:$Q,2,0),"")</f>
        <v/>
      </c>
    </row>
    <row r="507" spans="1:30" x14ac:dyDescent="0.15">
      <c r="A507" s="9">
        <f>'AB Touchpoint System Workbook'!Z518</f>
        <v>0</v>
      </c>
      <c r="B507" s="21">
        <f t="shared" si="16"/>
        <v>1</v>
      </c>
      <c r="C507" s="12" t="str">
        <f>IF('AB Touchpoint System Workbook'!J518="A",VLOOKUP($B507,Reference!$A$93:B$104,2,0),IF('AB Touchpoint System Workbook'!J518="b",VLOOKUP($B507,Reference!$A$93:C$104,3,0),""))</f>
        <v/>
      </c>
      <c r="D507" s="12" t="str">
        <f>IF('AB Touchpoint System Workbook'!J518="A",Q507&amp;C507,IF('AB Touchpoint System Workbook'!J518="b",Q507&amp;C507,""))</f>
        <v/>
      </c>
      <c r="E507" s="12" t="b">
        <f>IF(ISNUMBER(SEARCH(S$1,$D507)),MAX(E$1:E506)+1)</f>
        <v>0</v>
      </c>
      <c r="F507" s="12" t="b">
        <f>IF(ISNUMBER(SEARCH(T$1,$D507)),MAX(F$1:F506)+1)</f>
        <v>0</v>
      </c>
      <c r="G507" s="12" t="b">
        <f>IF(ISNUMBER(SEARCH(U$1,$D507)),MAX(G$1:G506)+1)</f>
        <v>0</v>
      </c>
      <c r="H507" s="12" t="b">
        <f>IF(ISNUMBER(SEARCH(V$1,$D507)),MAX(H$1:H506)+1)</f>
        <v>0</v>
      </c>
      <c r="I507" s="12" t="b">
        <f>IF(ISNUMBER(SEARCH(W$1,$D507)),MAX(I$1:I506)+1)</f>
        <v>0</v>
      </c>
      <c r="J507" s="12" t="b">
        <f>IF(ISNUMBER(SEARCH(X$1,$D507)),MAX(J$1:J506)+1)</f>
        <v>0</v>
      </c>
      <c r="K507" s="12" t="b">
        <f>IF(ISNUMBER(SEARCH(Y$1,$D507)),MAX(K$1:K506)+1)</f>
        <v>0</v>
      </c>
      <c r="L507" s="12" t="b">
        <f>IF(ISNUMBER(SEARCH(Z$1,$D507)),MAX(L$1:L506)+1)</f>
        <v>0</v>
      </c>
      <c r="M507" s="12" t="b">
        <f>IF(ISNUMBER(SEARCH(AA$1,$D507)),MAX(M$1:M506)+1)</f>
        <v>0</v>
      </c>
      <c r="N507" s="12" t="b">
        <f>IF(ISNUMBER(SEARCH(AB$1,$D507)),MAX(N$1:N506)+1)</f>
        <v>0</v>
      </c>
      <c r="O507" s="12" t="b">
        <f>IF(ISNUMBER(SEARCH(AC$1,$D507)),MAX(O$1:O506)+1)</f>
        <v>0</v>
      </c>
      <c r="P507" s="12" t="b">
        <f>IF(ISNUMBER(SEARCH(AD$1,$D507)),MAX(P$1:P506)+1)</f>
        <v>0</v>
      </c>
      <c r="Q507" s="12">
        <f>'AB Touchpoint System Workbook'!K518</f>
        <v>0</v>
      </c>
      <c r="R507" s="13">
        <f t="shared" si="15"/>
        <v>506</v>
      </c>
      <c r="S507" s="21" t="str">
        <f>IFERROR(VLOOKUP($R507,E:$Q,13,0),"")</f>
        <v/>
      </c>
      <c r="T507" s="21" t="str">
        <f>IFERROR(VLOOKUP($R507,F:$Q,12,0),"")</f>
        <v/>
      </c>
      <c r="U507" s="21" t="str">
        <f>IFERROR(VLOOKUP($R507,G:$Q,11,0),"")</f>
        <v/>
      </c>
      <c r="V507" s="21" t="str">
        <f>IFERROR(VLOOKUP($R507,H:$Q,10,0),"")</f>
        <v/>
      </c>
      <c r="W507" s="21" t="str">
        <f>IFERROR(VLOOKUP($R507,I:$Q,9,0),"")</f>
        <v/>
      </c>
      <c r="X507" s="21" t="str">
        <f>IFERROR(VLOOKUP($R507,J:$Q,8,0),"")</f>
        <v/>
      </c>
      <c r="Y507" s="21" t="str">
        <f>IFERROR(VLOOKUP($R507,K:$Q,7,0),"")</f>
        <v/>
      </c>
      <c r="Z507" s="21" t="str">
        <f>IFERROR(VLOOKUP($R507,L:$Q,6,0),"")</f>
        <v/>
      </c>
      <c r="AA507" s="21" t="str">
        <f>IFERROR(VLOOKUP($R507,M:$Q,5,0),"")</f>
        <v/>
      </c>
      <c r="AB507" s="21" t="str">
        <f>IFERROR(VLOOKUP($R507,N:$Q,4,0),"")</f>
        <v/>
      </c>
      <c r="AC507" s="21" t="str">
        <f>IFERROR(VLOOKUP($R507,O:$Q,3,0),"")</f>
        <v/>
      </c>
      <c r="AD507" s="21" t="str">
        <f>IFERROR(VLOOKUP($R507,P:$Q,2,0),"")</f>
        <v/>
      </c>
    </row>
    <row r="508" spans="1:30" x14ac:dyDescent="0.15">
      <c r="A508" s="9">
        <f>'AB Touchpoint System Workbook'!Z519</f>
        <v>0</v>
      </c>
      <c r="B508" s="21">
        <f t="shared" si="16"/>
        <v>1</v>
      </c>
      <c r="C508" s="12" t="str">
        <f>IF('AB Touchpoint System Workbook'!J519="A",VLOOKUP($B508,Reference!$A$93:B$104,2,0),IF('AB Touchpoint System Workbook'!J519="b",VLOOKUP($B508,Reference!$A$93:C$104,3,0),""))</f>
        <v/>
      </c>
      <c r="D508" s="12" t="str">
        <f>IF('AB Touchpoint System Workbook'!J519="A",Q508&amp;C508,IF('AB Touchpoint System Workbook'!J519="b",Q508&amp;C508,""))</f>
        <v/>
      </c>
      <c r="E508" s="12" t="b">
        <f>IF(ISNUMBER(SEARCH(S$1,$D508)),MAX(E$1:E507)+1)</f>
        <v>0</v>
      </c>
      <c r="F508" s="12" t="b">
        <f>IF(ISNUMBER(SEARCH(T$1,$D508)),MAX(F$1:F507)+1)</f>
        <v>0</v>
      </c>
      <c r="G508" s="12" t="b">
        <f>IF(ISNUMBER(SEARCH(U$1,$D508)),MAX(G$1:G507)+1)</f>
        <v>0</v>
      </c>
      <c r="H508" s="12" t="b">
        <f>IF(ISNUMBER(SEARCH(V$1,$D508)),MAX(H$1:H507)+1)</f>
        <v>0</v>
      </c>
      <c r="I508" s="12" t="b">
        <f>IF(ISNUMBER(SEARCH(W$1,$D508)),MAX(I$1:I507)+1)</f>
        <v>0</v>
      </c>
      <c r="J508" s="12" t="b">
        <f>IF(ISNUMBER(SEARCH(X$1,$D508)),MAX(J$1:J507)+1)</f>
        <v>0</v>
      </c>
      <c r="K508" s="12" t="b">
        <f>IF(ISNUMBER(SEARCH(Y$1,$D508)),MAX(K$1:K507)+1)</f>
        <v>0</v>
      </c>
      <c r="L508" s="12" t="b">
        <f>IF(ISNUMBER(SEARCH(Z$1,$D508)),MAX(L$1:L507)+1)</f>
        <v>0</v>
      </c>
      <c r="M508" s="12" t="b">
        <f>IF(ISNUMBER(SEARCH(AA$1,$D508)),MAX(M$1:M507)+1)</f>
        <v>0</v>
      </c>
      <c r="N508" s="12" t="b">
        <f>IF(ISNUMBER(SEARCH(AB$1,$D508)),MAX(N$1:N507)+1)</f>
        <v>0</v>
      </c>
      <c r="O508" s="12" t="b">
        <f>IF(ISNUMBER(SEARCH(AC$1,$D508)),MAX(O$1:O507)+1)</f>
        <v>0</v>
      </c>
      <c r="P508" s="12" t="b">
        <f>IF(ISNUMBER(SEARCH(AD$1,$D508)),MAX(P$1:P507)+1)</f>
        <v>0</v>
      </c>
      <c r="Q508" s="12">
        <f>'AB Touchpoint System Workbook'!K519</f>
        <v>0</v>
      </c>
      <c r="R508" s="13">
        <f t="shared" si="15"/>
        <v>507</v>
      </c>
      <c r="S508" s="21" t="str">
        <f>IFERROR(VLOOKUP($R508,E:$Q,13,0),"")</f>
        <v/>
      </c>
      <c r="T508" s="21" t="str">
        <f>IFERROR(VLOOKUP($R508,F:$Q,12,0),"")</f>
        <v/>
      </c>
      <c r="U508" s="21" t="str">
        <f>IFERROR(VLOOKUP($R508,G:$Q,11,0),"")</f>
        <v/>
      </c>
      <c r="V508" s="21" t="str">
        <f>IFERROR(VLOOKUP($R508,H:$Q,10,0),"")</f>
        <v/>
      </c>
      <c r="W508" s="21" t="str">
        <f>IFERROR(VLOOKUP($R508,I:$Q,9,0),"")</f>
        <v/>
      </c>
      <c r="X508" s="21" t="str">
        <f>IFERROR(VLOOKUP($R508,J:$Q,8,0),"")</f>
        <v/>
      </c>
      <c r="Y508" s="21" t="str">
        <f>IFERROR(VLOOKUP($R508,K:$Q,7,0),"")</f>
        <v/>
      </c>
      <c r="Z508" s="21" t="str">
        <f>IFERROR(VLOOKUP($R508,L:$Q,6,0),"")</f>
        <v/>
      </c>
      <c r="AA508" s="21" t="str">
        <f>IFERROR(VLOOKUP($R508,M:$Q,5,0),"")</f>
        <v/>
      </c>
      <c r="AB508" s="21" t="str">
        <f>IFERROR(VLOOKUP($R508,N:$Q,4,0),"")</f>
        <v/>
      </c>
      <c r="AC508" s="21" t="str">
        <f>IFERROR(VLOOKUP($R508,O:$Q,3,0),"")</f>
        <v/>
      </c>
      <c r="AD508" s="21" t="str">
        <f>IFERROR(VLOOKUP($R508,P:$Q,2,0),"")</f>
        <v/>
      </c>
    </row>
    <row r="509" spans="1:30" x14ac:dyDescent="0.15">
      <c r="A509" s="9">
        <f>'AB Touchpoint System Workbook'!Z520</f>
        <v>0</v>
      </c>
      <c r="B509" s="21">
        <f t="shared" si="16"/>
        <v>1</v>
      </c>
      <c r="C509" s="12" t="str">
        <f>IF('AB Touchpoint System Workbook'!J520="A",VLOOKUP($B509,Reference!$A$93:B$104,2,0),IF('AB Touchpoint System Workbook'!J520="b",VLOOKUP($B509,Reference!$A$93:C$104,3,0),""))</f>
        <v/>
      </c>
      <c r="D509" s="12" t="str">
        <f>IF('AB Touchpoint System Workbook'!J520="A",Q509&amp;C509,IF('AB Touchpoint System Workbook'!J520="b",Q509&amp;C509,""))</f>
        <v/>
      </c>
      <c r="E509" s="12" t="b">
        <f>IF(ISNUMBER(SEARCH(S$1,$D509)),MAX(E$1:E508)+1)</f>
        <v>0</v>
      </c>
      <c r="F509" s="12" t="b">
        <f>IF(ISNUMBER(SEARCH(T$1,$D509)),MAX(F$1:F508)+1)</f>
        <v>0</v>
      </c>
      <c r="G509" s="12" t="b">
        <f>IF(ISNUMBER(SEARCH(U$1,$D509)),MAX(G$1:G508)+1)</f>
        <v>0</v>
      </c>
      <c r="H509" s="12" t="b">
        <f>IF(ISNUMBER(SEARCH(V$1,$D509)),MAX(H$1:H508)+1)</f>
        <v>0</v>
      </c>
      <c r="I509" s="12" t="b">
        <f>IF(ISNUMBER(SEARCH(W$1,$D509)),MAX(I$1:I508)+1)</f>
        <v>0</v>
      </c>
      <c r="J509" s="12" t="b">
        <f>IF(ISNUMBER(SEARCH(X$1,$D509)),MAX(J$1:J508)+1)</f>
        <v>0</v>
      </c>
      <c r="K509" s="12" t="b">
        <f>IF(ISNUMBER(SEARCH(Y$1,$D509)),MAX(K$1:K508)+1)</f>
        <v>0</v>
      </c>
      <c r="L509" s="12" t="b">
        <f>IF(ISNUMBER(SEARCH(Z$1,$D509)),MAX(L$1:L508)+1)</f>
        <v>0</v>
      </c>
      <c r="M509" s="12" t="b">
        <f>IF(ISNUMBER(SEARCH(AA$1,$D509)),MAX(M$1:M508)+1)</f>
        <v>0</v>
      </c>
      <c r="N509" s="12" t="b">
        <f>IF(ISNUMBER(SEARCH(AB$1,$D509)),MAX(N$1:N508)+1)</f>
        <v>0</v>
      </c>
      <c r="O509" s="12" t="b">
        <f>IF(ISNUMBER(SEARCH(AC$1,$D509)),MAX(O$1:O508)+1)</f>
        <v>0</v>
      </c>
      <c r="P509" s="12" t="b">
        <f>IF(ISNUMBER(SEARCH(AD$1,$D509)),MAX(P$1:P508)+1)</f>
        <v>0</v>
      </c>
      <c r="Q509" s="12">
        <f>'AB Touchpoint System Workbook'!K520</f>
        <v>0</v>
      </c>
      <c r="R509" s="13">
        <f t="shared" si="15"/>
        <v>508</v>
      </c>
      <c r="S509" s="21" t="str">
        <f>IFERROR(VLOOKUP($R509,E:$Q,13,0),"")</f>
        <v/>
      </c>
      <c r="T509" s="21" t="str">
        <f>IFERROR(VLOOKUP($R509,F:$Q,12,0),"")</f>
        <v/>
      </c>
      <c r="U509" s="21" t="str">
        <f>IFERROR(VLOOKUP($R509,G:$Q,11,0),"")</f>
        <v/>
      </c>
      <c r="V509" s="21" t="str">
        <f>IFERROR(VLOOKUP($R509,H:$Q,10,0),"")</f>
        <v/>
      </c>
      <c r="W509" s="21" t="str">
        <f>IFERROR(VLOOKUP($R509,I:$Q,9,0),"")</f>
        <v/>
      </c>
      <c r="X509" s="21" t="str">
        <f>IFERROR(VLOOKUP($R509,J:$Q,8,0),"")</f>
        <v/>
      </c>
      <c r="Y509" s="21" t="str">
        <f>IFERROR(VLOOKUP($R509,K:$Q,7,0),"")</f>
        <v/>
      </c>
      <c r="Z509" s="21" t="str">
        <f>IFERROR(VLOOKUP($R509,L:$Q,6,0),"")</f>
        <v/>
      </c>
      <c r="AA509" s="21" t="str">
        <f>IFERROR(VLOOKUP($R509,M:$Q,5,0),"")</f>
        <v/>
      </c>
      <c r="AB509" s="21" t="str">
        <f>IFERROR(VLOOKUP($R509,N:$Q,4,0),"")</f>
        <v/>
      </c>
      <c r="AC509" s="21" t="str">
        <f>IFERROR(VLOOKUP($R509,O:$Q,3,0),"")</f>
        <v/>
      </c>
      <c r="AD509" s="21" t="str">
        <f>IFERROR(VLOOKUP($R509,P:$Q,2,0),"")</f>
        <v/>
      </c>
    </row>
    <row r="510" spans="1:30" x14ac:dyDescent="0.15">
      <c r="A510" s="9">
        <f>'AB Touchpoint System Workbook'!Z521</f>
        <v>0</v>
      </c>
      <c r="B510" s="21">
        <f t="shared" si="16"/>
        <v>1</v>
      </c>
      <c r="C510" s="12" t="str">
        <f>IF('AB Touchpoint System Workbook'!J521="A",VLOOKUP($B510,Reference!$A$93:B$104,2,0),IF('AB Touchpoint System Workbook'!J521="b",VLOOKUP($B510,Reference!$A$93:C$104,3,0),""))</f>
        <v/>
      </c>
      <c r="D510" s="12" t="str">
        <f>IF('AB Touchpoint System Workbook'!J521="A",Q510&amp;C510,IF('AB Touchpoint System Workbook'!J521="b",Q510&amp;C510,""))</f>
        <v/>
      </c>
      <c r="E510" s="12" t="b">
        <f>IF(ISNUMBER(SEARCH(S$1,$D510)),MAX(E$1:E509)+1)</f>
        <v>0</v>
      </c>
      <c r="F510" s="12" t="b">
        <f>IF(ISNUMBER(SEARCH(T$1,$D510)),MAX(F$1:F509)+1)</f>
        <v>0</v>
      </c>
      <c r="G510" s="12" t="b">
        <f>IF(ISNUMBER(SEARCH(U$1,$D510)),MAX(G$1:G509)+1)</f>
        <v>0</v>
      </c>
      <c r="H510" s="12" t="b">
        <f>IF(ISNUMBER(SEARCH(V$1,$D510)),MAX(H$1:H509)+1)</f>
        <v>0</v>
      </c>
      <c r="I510" s="12" t="b">
        <f>IF(ISNUMBER(SEARCH(W$1,$D510)),MAX(I$1:I509)+1)</f>
        <v>0</v>
      </c>
      <c r="J510" s="12" t="b">
        <f>IF(ISNUMBER(SEARCH(X$1,$D510)),MAX(J$1:J509)+1)</f>
        <v>0</v>
      </c>
      <c r="K510" s="12" t="b">
        <f>IF(ISNUMBER(SEARCH(Y$1,$D510)),MAX(K$1:K509)+1)</f>
        <v>0</v>
      </c>
      <c r="L510" s="12" t="b">
        <f>IF(ISNUMBER(SEARCH(Z$1,$D510)),MAX(L$1:L509)+1)</f>
        <v>0</v>
      </c>
      <c r="M510" s="12" t="b">
        <f>IF(ISNUMBER(SEARCH(AA$1,$D510)),MAX(M$1:M509)+1)</f>
        <v>0</v>
      </c>
      <c r="N510" s="12" t="b">
        <f>IF(ISNUMBER(SEARCH(AB$1,$D510)),MAX(N$1:N509)+1)</f>
        <v>0</v>
      </c>
      <c r="O510" s="12" t="b">
        <f>IF(ISNUMBER(SEARCH(AC$1,$D510)),MAX(O$1:O509)+1)</f>
        <v>0</v>
      </c>
      <c r="P510" s="12" t="b">
        <f>IF(ISNUMBER(SEARCH(AD$1,$D510)),MAX(P$1:P509)+1)</f>
        <v>0</v>
      </c>
      <c r="Q510" s="12">
        <f>'AB Touchpoint System Workbook'!K521</f>
        <v>0</v>
      </c>
      <c r="R510" s="13">
        <f t="shared" si="15"/>
        <v>509</v>
      </c>
      <c r="S510" s="21" t="str">
        <f>IFERROR(VLOOKUP($R510,E:$Q,13,0),"")</f>
        <v/>
      </c>
      <c r="T510" s="21" t="str">
        <f>IFERROR(VLOOKUP($R510,F:$Q,12,0),"")</f>
        <v/>
      </c>
      <c r="U510" s="21" t="str">
        <f>IFERROR(VLOOKUP($R510,G:$Q,11,0),"")</f>
        <v/>
      </c>
      <c r="V510" s="21" t="str">
        <f>IFERROR(VLOOKUP($R510,H:$Q,10,0),"")</f>
        <v/>
      </c>
      <c r="W510" s="21" t="str">
        <f>IFERROR(VLOOKUP($R510,I:$Q,9,0),"")</f>
        <v/>
      </c>
      <c r="X510" s="21" t="str">
        <f>IFERROR(VLOOKUP($R510,J:$Q,8,0),"")</f>
        <v/>
      </c>
      <c r="Y510" s="21" t="str">
        <f>IFERROR(VLOOKUP($R510,K:$Q,7,0),"")</f>
        <v/>
      </c>
      <c r="Z510" s="21" t="str">
        <f>IFERROR(VLOOKUP($R510,L:$Q,6,0),"")</f>
        <v/>
      </c>
      <c r="AA510" s="21" t="str">
        <f>IFERROR(VLOOKUP($R510,M:$Q,5,0),"")</f>
        <v/>
      </c>
      <c r="AB510" s="21" t="str">
        <f>IFERROR(VLOOKUP($R510,N:$Q,4,0),"")</f>
        <v/>
      </c>
      <c r="AC510" s="21" t="str">
        <f>IFERROR(VLOOKUP($R510,O:$Q,3,0),"")</f>
        <v/>
      </c>
      <c r="AD510" s="21" t="str">
        <f>IFERROR(VLOOKUP($R510,P:$Q,2,0),"")</f>
        <v/>
      </c>
    </row>
    <row r="511" spans="1:30" x14ac:dyDescent="0.15">
      <c r="A511" s="9">
        <f>'AB Touchpoint System Workbook'!Z522</f>
        <v>0</v>
      </c>
      <c r="B511" s="21">
        <f t="shared" si="16"/>
        <v>1</v>
      </c>
      <c r="C511" s="12" t="str">
        <f>IF('AB Touchpoint System Workbook'!J522="A",VLOOKUP($B511,Reference!$A$93:B$104,2,0),IF('AB Touchpoint System Workbook'!J522="b",VLOOKUP($B511,Reference!$A$93:C$104,3,0),""))</f>
        <v/>
      </c>
      <c r="D511" s="12" t="str">
        <f>IF('AB Touchpoint System Workbook'!J522="A",Q511&amp;C511,IF('AB Touchpoint System Workbook'!J522="b",Q511&amp;C511,""))</f>
        <v/>
      </c>
      <c r="E511" s="12" t="b">
        <f>IF(ISNUMBER(SEARCH(S$1,$D511)),MAX(E$1:E510)+1)</f>
        <v>0</v>
      </c>
      <c r="F511" s="12" t="b">
        <f>IF(ISNUMBER(SEARCH(T$1,$D511)),MAX(F$1:F510)+1)</f>
        <v>0</v>
      </c>
      <c r="G511" s="12" t="b">
        <f>IF(ISNUMBER(SEARCH(U$1,$D511)),MAX(G$1:G510)+1)</f>
        <v>0</v>
      </c>
      <c r="H511" s="12" t="b">
        <f>IF(ISNUMBER(SEARCH(V$1,$D511)),MAX(H$1:H510)+1)</f>
        <v>0</v>
      </c>
      <c r="I511" s="12" t="b">
        <f>IF(ISNUMBER(SEARCH(W$1,$D511)),MAX(I$1:I510)+1)</f>
        <v>0</v>
      </c>
      <c r="J511" s="12" t="b">
        <f>IF(ISNUMBER(SEARCH(X$1,$D511)),MAX(J$1:J510)+1)</f>
        <v>0</v>
      </c>
      <c r="K511" s="12" t="b">
        <f>IF(ISNUMBER(SEARCH(Y$1,$D511)),MAX(K$1:K510)+1)</f>
        <v>0</v>
      </c>
      <c r="L511" s="12" t="b">
        <f>IF(ISNUMBER(SEARCH(Z$1,$D511)),MAX(L$1:L510)+1)</f>
        <v>0</v>
      </c>
      <c r="M511" s="12" t="b">
        <f>IF(ISNUMBER(SEARCH(AA$1,$D511)),MAX(M$1:M510)+1)</f>
        <v>0</v>
      </c>
      <c r="N511" s="12" t="b">
        <f>IF(ISNUMBER(SEARCH(AB$1,$D511)),MAX(N$1:N510)+1)</f>
        <v>0</v>
      </c>
      <c r="O511" s="12" t="b">
        <f>IF(ISNUMBER(SEARCH(AC$1,$D511)),MAX(O$1:O510)+1)</f>
        <v>0</v>
      </c>
      <c r="P511" s="12" t="b">
        <f>IF(ISNUMBER(SEARCH(AD$1,$D511)),MAX(P$1:P510)+1)</f>
        <v>0</v>
      </c>
      <c r="Q511" s="12">
        <f>'AB Touchpoint System Workbook'!K522</f>
        <v>0</v>
      </c>
      <c r="R511" s="13">
        <f t="shared" si="15"/>
        <v>510</v>
      </c>
      <c r="S511" s="21" t="str">
        <f>IFERROR(VLOOKUP($R511,E:$Q,13,0),"")</f>
        <v/>
      </c>
      <c r="T511" s="21" t="str">
        <f>IFERROR(VLOOKUP($R511,F:$Q,12,0),"")</f>
        <v/>
      </c>
      <c r="U511" s="21" t="str">
        <f>IFERROR(VLOOKUP($R511,G:$Q,11,0),"")</f>
        <v/>
      </c>
      <c r="V511" s="21" t="str">
        <f>IFERROR(VLOOKUP($R511,H:$Q,10,0),"")</f>
        <v/>
      </c>
      <c r="W511" s="21" t="str">
        <f>IFERROR(VLOOKUP($R511,I:$Q,9,0),"")</f>
        <v/>
      </c>
      <c r="X511" s="21" t="str">
        <f>IFERROR(VLOOKUP($R511,J:$Q,8,0),"")</f>
        <v/>
      </c>
      <c r="Y511" s="21" t="str">
        <f>IFERROR(VLOOKUP($R511,K:$Q,7,0),"")</f>
        <v/>
      </c>
      <c r="Z511" s="21" t="str">
        <f>IFERROR(VLOOKUP($R511,L:$Q,6,0),"")</f>
        <v/>
      </c>
      <c r="AA511" s="21" t="str">
        <f>IFERROR(VLOOKUP($R511,M:$Q,5,0),"")</f>
        <v/>
      </c>
      <c r="AB511" s="21" t="str">
        <f>IFERROR(VLOOKUP($R511,N:$Q,4,0),"")</f>
        <v/>
      </c>
      <c r="AC511" s="21" t="str">
        <f>IFERROR(VLOOKUP($R511,O:$Q,3,0),"")</f>
        <v/>
      </c>
      <c r="AD511" s="21" t="str">
        <f>IFERROR(VLOOKUP($R511,P:$Q,2,0),"")</f>
        <v/>
      </c>
    </row>
    <row r="512" spans="1:30" x14ac:dyDescent="0.15">
      <c r="A512" s="9">
        <f>'AB Touchpoint System Workbook'!Z523</f>
        <v>0</v>
      </c>
      <c r="B512" s="21">
        <f t="shared" si="16"/>
        <v>1</v>
      </c>
      <c r="C512" s="12" t="str">
        <f>IF('AB Touchpoint System Workbook'!J523="A",VLOOKUP($B512,Reference!$A$93:B$104,2,0),IF('AB Touchpoint System Workbook'!J523="b",VLOOKUP($B512,Reference!$A$93:C$104,3,0),""))</f>
        <v/>
      </c>
      <c r="D512" s="12" t="str">
        <f>IF('AB Touchpoint System Workbook'!J523="A",Q512&amp;C512,IF('AB Touchpoint System Workbook'!J523="b",Q512&amp;C512,""))</f>
        <v/>
      </c>
      <c r="E512" s="12" t="b">
        <f>IF(ISNUMBER(SEARCH(S$1,$D512)),MAX(E$1:E511)+1)</f>
        <v>0</v>
      </c>
      <c r="F512" s="12" t="b">
        <f>IF(ISNUMBER(SEARCH(T$1,$D512)),MAX(F$1:F511)+1)</f>
        <v>0</v>
      </c>
      <c r="G512" s="12" t="b">
        <f>IF(ISNUMBER(SEARCH(U$1,$D512)),MAX(G$1:G511)+1)</f>
        <v>0</v>
      </c>
      <c r="H512" s="12" t="b">
        <f>IF(ISNUMBER(SEARCH(V$1,$D512)),MAX(H$1:H511)+1)</f>
        <v>0</v>
      </c>
      <c r="I512" s="12" t="b">
        <f>IF(ISNUMBER(SEARCH(W$1,$D512)),MAX(I$1:I511)+1)</f>
        <v>0</v>
      </c>
      <c r="J512" s="12" t="b">
        <f>IF(ISNUMBER(SEARCH(X$1,$D512)),MAX(J$1:J511)+1)</f>
        <v>0</v>
      </c>
      <c r="K512" s="12" t="b">
        <f>IF(ISNUMBER(SEARCH(Y$1,$D512)),MAX(K$1:K511)+1)</f>
        <v>0</v>
      </c>
      <c r="L512" s="12" t="b">
        <f>IF(ISNUMBER(SEARCH(Z$1,$D512)),MAX(L$1:L511)+1)</f>
        <v>0</v>
      </c>
      <c r="M512" s="12" t="b">
        <f>IF(ISNUMBER(SEARCH(AA$1,$D512)),MAX(M$1:M511)+1)</f>
        <v>0</v>
      </c>
      <c r="N512" s="12" t="b">
        <f>IF(ISNUMBER(SEARCH(AB$1,$D512)),MAX(N$1:N511)+1)</f>
        <v>0</v>
      </c>
      <c r="O512" s="12" t="b">
        <f>IF(ISNUMBER(SEARCH(AC$1,$D512)),MAX(O$1:O511)+1)</f>
        <v>0</v>
      </c>
      <c r="P512" s="12" t="b">
        <f>IF(ISNUMBER(SEARCH(AD$1,$D512)),MAX(P$1:P511)+1)</f>
        <v>0</v>
      </c>
      <c r="Q512" s="12">
        <f>'AB Touchpoint System Workbook'!K523</f>
        <v>0</v>
      </c>
      <c r="R512" s="13">
        <f t="shared" si="15"/>
        <v>511</v>
      </c>
      <c r="S512" s="21" t="str">
        <f>IFERROR(VLOOKUP($R512,E:$Q,13,0),"")</f>
        <v/>
      </c>
      <c r="T512" s="21" t="str">
        <f>IFERROR(VLOOKUP($R512,F:$Q,12,0),"")</f>
        <v/>
      </c>
      <c r="U512" s="21" t="str">
        <f>IFERROR(VLOOKUP($R512,G:$Q,11,0),"")</f>
        <v/>
      </c>
      <c r="V512" s="21" t="str">
        <f>IFERROR(VLOOKUP($R512,H:$Q,10,0),"")</f>
        <v/>
      </c>
      <c r="W512" s="21" t="str">
        <f>IFERROR(VLOOKUP($R512,I:$Q,9,0),"")</f>
        <v/>
      </c>
      <c r="X512" s="21" t="str">
        <f>IFERROR(VLOOKUP($R512,J:$Q,8,0),"")</f>
        <v/>
      </c>
      <c r="Y512" s="21" t="str">
        <f>IFERROR(VLOOKUP($R512,K:$Q,7,0),"")</f>
        <v/>
      </c>
      <c r="Z512" s="21" t="str">
        <f>IFERROR(VLOOKUP($R512,L:$Q,6,0),"")</f>
        <v/>
      </c>
      <c r="AA512" s="21" t="str">
        <f>IFERROR(VLOOKUP($R512,M:$Q,5,0),"")</f>
        <v/>
      </c>
      <c r="AB512" s="21" t="str">
        <f>IFERROR(VLOOKUP($R512,N:$Q,4,0),"")</f>
        <v/>
      </c>
      <c r="AC512" s="21" t="str">
        <f>IFERROR(VLOOKUP($R512,O:$Q,3,0),"")</f>
        <v/>
      </c>
      <c r="AD512" s="21" t="str">
        <f>IFERROR(VLOOKUP($R512,P:$Q,2,0),"")</f>
        <v/>
      </c>
    </row>
    <row r="513" spans="1:30" x14ac:dyDescent="0.15">
      <c r="A513" s="9">
        <f>'AB Touchpoint System Workbook'!Z524</f>
        <v>0</v>
      </c>
      <c r="B513" s="21">
        <f t="shared" si="16"/>
        <v>1</v>
      </c>
      <c r="C513" s="12" t="str">
        <f>IF('AB Touchpoint System Workbook'!J524="A",VLOOKUP($B513,Reference!$A$93:B$104,2,0),IF('AB Touchpoint System Workbook'!J524="b",VLOOKUP($B513,Reference!$A$93:C$104,3,0),""))</f>
        <v/>
      </c>
      <c r="D513" s="12" t="str">
        <f>IF('AB Touchpoint System Workbook'!J524="A",Q513&amp;C513,IF('AB Touchpoint System Workbook'!J524="b",Q513&amp;C513,""))</f>
        <v/>
      </c>
      <c r="E513" s="12" t="b">
        <f>IF(ISNUMBER(SEARCH(S$1,$D513)),MAX(E$1:E512)+1)</f>
        <v>0</v>
      </c>
      <c r="F513" s="12" t="b">
        <f>IF(ISNUMBER(SEARCH(T$1,$D513)),MAX(F$1:F512)+1)</f>
        <v>0</v>
      </c>
      <c r="G513" s="12" t="b">
        <f>IF(ISNUMBER(SEARCH(U$1,$D513)),MAX(G$1:G512)+1)</f>
        <v>0</v>
      </c>
      <c r="H513" s="12" t="b">
        <f>IF(ISNUMBER(SEARCH(V$1,$D513)),MAX(H$1:H512)+1)</f>
        <v>0</v>
      </c>
      <c r="I513" s="12" t="b">
        <f>IF(ISNUMBER(SEARCH(W$1,$D513)),MAX(I$1:I512)+1)</f>
        <v>0</v>
      </c>
      <c r="J513" s="12" t="b">
        <f>IF(ISNUMBER(SEARCH(X$1,$D513)),MAX(J$1:J512)+1)</f>
        <v>0</v>
      </c>
      <c r="K513" s="12" t="b">
        <f>IF(ISNUMBER(SEARCH(Y$1,$D513)),MAX(K$1:K512)+1)</f>
        <v>0</v>
      </c>
      <c r="L513" s="12" t="b">
        <f>IF(ISNUMBER(SEARCH(Z$1,$D513)),MAX(L$1:L512)+1)</f>
        <v>0</v>
      </c>
      <c r="M513" s="12" t="b">
        <f>IF(ISNUMBER(SEARCH(AA$1,$D513)),MAX(M$1:M512)+1)</f>
        <v>0</v>
      </c>
      <c r="N513" s="12" t="b">
        <f>IF(ISNUMBER(SEARCH(AB$1,$D513)),MAX(N$1:N512)+1)</f>
        <v>0</v>
      </c>
      <c r="O513" s="12" t="b">
        <f>IF(ISNUMBER(SEARCH(AC$1,$D513)),MAX(O$1:O512)+1)</f>
        <v>0</v>
      </c>
      <c r="P513" s="12" t="b">
        <f>IF(ISNUMBER(SEARCH(AD$1,$D513)),MAX(P$1:P512)+1)</f>
        <v>0</v>
      </c>
      <c r="Q513" s="12">
        <f>'AB Touchpoint System Workbook'!K524</f>
        <v>0</v>
      </c>
      <c r="R513" s="13">
        <f t="shared" si="15"/>
        <v>512</v>
      </c>
      <c r="S513" s="21" t="str">
        <f>IFERROR(VLOOKUP($R513,E:$Q,13,0),"")</f>
        <v/>
      </c>
      <c r="T513" s="21" t="str">
        <f>IFERROR(VLOOKUP($R513,F:$Q,12,0),"")</f>
        <v/>
      </c>
      <c r="U513" s="21" t="str">
        <f>IFERROR(VLOOKUP($R513,G:$Q,11,0),"")</f>
        <v/>
      </c>
      <c r="V513" s="21" t="str">
        <f>IFERROR(VLOOKUP($R513,H:$Q,10,0),"")</f>
        <v/>
      </c>
      <c r="W513" s="21" t="str">
        <f>IFERROR(VLOOKUP($R513,I:$Q,9,0),"")</f>
        <v/>
      </c>
      <c r="X513" s="21" t="str">
        <f>IFERROR(VLOOKUP($R513,J:$Q,8,0),"")</f>
        <v/>
      </c>
      <c r="Y513" s="21" t="str">
        <f>IFERROR(VLOOKUP($R513,K:$Q,7,0),"")</f>
        <v/>
      </c>
      <c r="Z513" s="21" t="str">
        <f>IFERROR(VLOOKUP($R513,L:$Q,6,0),"")</f>
        <v/>
      </c>
      <c r="AA513" s="21" t="str">
        <f>IFERROR(VLOOKUP($R513,M:$Q,5,0),"")</f>
        <v/>
      </c>
      <c r="AB513" s="21" t="str">
        <f>IFERROR(VLOOKUP($R513,N:$Q,4,0),"")</f>
        <v/>
      </c>
      <c r="AC513" s="21" t="str">
        <f>IFERROR(VLOOKUP($R513,O:$Q,3,0),"")</f>
        <v/>
      </c>
      <c r="AD513" s="21" t="str">
        <f>IFERROR(VLOOKUP($R513,P:$Q,2,0),"")</f>
        <v/>
      </c>
    </row>
    <row r="514" spans="1:30" x14ac:dyDescent="0.15">
      <c r="A514" s="9">
        <f>'AB Touchpoint System Workbook'!Z525</f>
        <v>0</v>
      </c>
      <c r="B514" s="21">
        <f t="shared" si="16"/>
        <v>1</v>
      </c>
      <c r="C514" s="12" t="str">
        <f>IF('AB Touchpoint System Workbook'!J525="A",VLOOKUP($B514,Reference!$A$93:B$104,2,0),IF('AB Touchpoint System Workbook'!J525="b",VLOOKUP($B514,Reference!$A$93:C$104,3,0),""))</f>
        <v/>
      </c>
      <c r="D514" s="12" t="str">
        <f>IF('AB Touchpoint System Workbook'!J525="A",Q514&amp;C514,IF('AB Touchpoint System Workbook'!J525="b",Q514&amp;C514,""))</f>
        <v/>
      </c>
      <c r="E514" s="12" t="b">
        <f>IF(ISNUMBER(SEARCH(S$1,$D514)),MAX(E$1:E513)+1)</f>
        <v>0</v>
      </c>
      <c r="F514" s="12" t="b">
        <f>IF(ISNUMBER(SEARCH(T$1,$D514)),MAX(F$1:F513)+1)</f>
        <v>0</v>
      </c>
      <c r="G514" s="12" t="b">
        <f>IF(ISNUMBER(SEARCH(U$1,$D514)),MAX(G$1:G513)+1)</f>
        <v>0</v>
      </c>
      <c r="H514" s="12" t="b">
        <f>IF(ISNUMBER(SEARCH(V$1,$D514)),MAX(H$1:H513)+1)</f>
        <v>0</v>
      </c>
      <c r="I514" s="12" t="b">
        <f>IF(ISNUMBER(SEARCH(W$1,$D514)),MAX(I$1:I513)+1)</f>
        <v>0</v>
      </c>
      <c r="J514" s="12" t="b">
        <f>IF(ISNUMBER(SEARCH(X$1,$D514)),MAX(J$1:J513)+1)</f>
        <v>0</v>
      </c>
      <c r="K514" s="12" t="b">
        <f>IF(ISNUMBER(SEARCH(Y$1,$D514)),MAX(K$1:K513)+1)</f>
        <v>0</v>
      </c>
      <c r="L514" s="12" t="b">
        <f>IF(ISNUMBER(SEARCH(Z$1,$D514)),MAX(L$1:L513)+1)</f>
        <v>0</v>
      </c>
      <c r="M514" s="12" t="b">
        <f>IF(ISNUMBER(SEARCH(AA$1,$D514)),MAX(M$1:M513)+1)</f>
        <v>0</v>
      </c>
      <c r="N514" s="12" t="b">
        <f>IF(ISNUMBER(SEARCH(AB$1,$D514)),MAX(N$1:N513)+1)</f>
        <v>0</v>
      </c>
      <c r="O514" s="12" t="b">
        <f>IF(ISNUMBER(SEARCH(AC$1,$D514)),MAX(O$1:O513)+1)</f>
        <v>0</v>
      </c>
      <c r="P514" s="12" t="b">
        <f>IF(ISNUMBER(SEARCH(AD$1,$D514)),MAX(P$1:P513)+1)</f>
        <v>0</v>
      </c>
      <c r="Q514" s="12">
        <f>'AB Touchpoint System Workbook'!K525</f>
        <v>0</v>
      </c>
      <c r="R514" s="13">
        <f t="shared" si="15"/>
        <v>513</v>
      </c>
      <c r="S514" s="21" t="str">
        <f>IFERROR(VLOOKUP($R514,E:$Q,13,0),"")</f>
        <v/>
      </c>
      <c r="T514" s="21" t="str">
        <f>IFERROR(VLOOKUP($R514,F:$Q,12,0),"")</f>
        <v/>
      </c>
      <c r="U514" s="21" t="str">
        <f>IFERROR(VLOOKUP($R514,G:$Q,11,0),"")</f>
        <v/>
      </c>
      <c r="V514" s="21" t="str">
        <f>IFERROR(VLOOKUP($R514,H:$Q,10,0),"")</f>
        <v/>
      </c>
      <c r="W514" s="21" t="str">
        <f>IFERROR(VLOOKUP($R514,I:$Q,9,0),"")</f>
        <v/>
      </c>
      <c r="X514" s="21" t="str">
        <f>IFERROR(VLOOKUP($R514,J:$Q,8,0),"")</f>
        <v/>
      </c>
      <c r="Y514" s="21" t="str">
        <f>IFERROR(VLOOKUP($R514,K:$Q,7,0),"")</f>
        <v/>
      </c>
      <c r="Z514" s="21" t="str">
        <f>IFERROR(VLOOKUP($R514,L:$Q,6,0),"")</f>
        <v/>
      </c>
      <c r="AA514" s="21" t="str">
        <f>IFERROR(VLOOKUP($R514,M:$Q,5,0),"")</f>
        <v/>
      </c>
      <c r="AB514" s="21" t="str">
        <f>IFERROR(VLOOKUP($R514,N:$Q,4,0),"")</f>
        <v/>
      </c>
      <c r="AC514" s="21" t="str">
        <f>IFERROR(VLOOKUP($R514,O:$Q,3,0),"")</f>
        <v/>
      </c>
      <c r="AD514" s="21" t="str">
        <f>IFERROR(VLOOKUP($R514,P:$Q,2,0),"")</f>
        <v/>
      </c>
    </row>
    <row r="515" spans="1:30" x14ac:dyDescent="0.15">
      <c r="A515" s="9">
        <f>'AB Touchpoint System Workbook'!Z526</f>
        <v>0</v>
      </c>
      <c r="B515" s="21">
        <f t="shared" si="16"/>
        <v>1</v>
      </c>
      <c r="C515" s="12" t="str">
        <f>IF('AB Touchpoint System Workbook'!J526="A",VLOOKUP($B515,Reference!$A$93:B$104,2,0),IF('AB Touchpoint System Workbook'!J526="b",VLOOKUP($B515,Reference!$A$93:C$104,3,0),""))</f>
        <v/>
      </c>
      <c r="D515" s="12" t="str">
        <f>IF('AB Touchpoint System Workbook'!J526="A",Q515&amp;C515,IF('AB Touchpoint System Workbook'!J526="b",Q515&amp;C515,""))</f>
        <v/>
      </c>
      <c r="E515" s="12" t="b">
        <f>IF(ISNUMBER(SEARCH(S$1,$D515)),MAX(E$1:E514)+1)</f>
        <v>0</v>
      </c>
      <c r="F515" s="12" t="b">
        <f>IF(ISNUMBER(SEARCH(T$1,$D515)),MAX(F$1:F514)+1)</f>
        <v>0</v>
      </c>
      <c r="G515" s="12" t="b">
        <f>IF(ISNUMBER(SEARCH(U$1,$D515)),MAX(G$1:G514)+1)</f>
        <v>0</v>
      </c>
      <c r="H515" s="12" t="b">
        <f>IF(ISNUMBER(SEARCH(V$1,$D515)),MAX(H$1:H514)+1)</f>
        <v>0</v>
      </c>
      <c r="I515" s="12" t="b">
        <f>IF(ISNUMBER(SEARCH(W$1,$D515)),MAX(I$1:I514)+1)</f>
        <v>0</v>
      </c>
      <c r="J515" s="12" t="b">
        <f>IF(ISNUMBER(SEARCH(X$1,$D515)),MAX(J$1:J514)+1)</f>
        <v>0</v>
      </c>
      <c r="K515" s="12" t="b">
        <f>IF(ISNUMBER(SEARCH(Y$1,$D515)),MAX(K$1:K514)+1)</f>
        <v>0</v>
      </c>
      <c r="L515" s="12" t="b">
        <f>IF(ISNUMBER(SEARCH(Z$1,$D515)),MAX(L$1:L514)+1)</f>
        <v>0</v>
      </c>
      <c r="M515" s="12" t="b">
        <f>IF(ISNUMBER(SEARCH(AA$1,$D515)),MAX(M$1:M514)+1)</f>
        <v>0</v>
      </c>
      <c r="N515" s="12" t="b">
        <f>IF(ISNUMBER(SEARCH(AB$1,$D515)),MAX(N$1:N514)+1)</f>
        <v>0</v>
      </c>
      <c r="O515" s="12" t="b">
        <f>IF(ISNUMBER(SEARCH(AC$1,$D515)),MAX(O$1:O514)+1)</f>
        <v>0</v>
      </c>
      <c r="P515" s="12" t="b">
        <f>IF(ISNUMBER(SEARCH(AD$1,$D515)),MAX(P$1:P514)+1)</f>
        <v>0</v>
      </c>
      <c r="Q515" s="12">
        <f>'AB Touchpoint System Workbook'!K526</f>
        <v>0</v>
      </c>
      <c r="R515" s="13">
        <f t="shared" si="15"/>
        <v>514</v>
      </c>
      <c r="S515" s="21" t="str">
        <f>IFERROR(VLOOKUP($R515,E:$Q,13,0),"")</f>
        <v/>
      </c>
      <c r="T515" s="21" t="str">
        <f>IFERROR(VLOOKUP($R515,F:$Q,12,0),"")</f>
        <v/>
      </c>
      <c r="U515" s="21" t="str">
        <f>IFERROR(VLOOKUP($R515,G:$Q,11,0),"")</f>
        <v/>
      </c>
      <c r="V515" s="21" t="str">
        <f>IFERROR(VLOOKUP($R515,H:$Q,10,0),"")</f>
        <v/>
      </c>
      <c r="W515" s="21" t="str">
        <f>IFERROR(VLOOKUP($R515,I:$Q,9,0),"")</f>
        <v/>
      </c>
      <c r="X515" s="21" t="str">
        <f>IFERROR(VLOOKUP($R515,J:$Q,8,0),"")</f>
        <v/>
      </c>
      <c r="Y515" s="21" t="str">
        <f>IFERROR(VLOOKUP($R515,K:$Q,7,0),"")</f>
        <v/>
      </c>
      <c r="Z515" s="21" t="str">
        <f>IFERROR(VLOOKUP($R515,L:$Q,6,0),"")</f>
        <v/>
      </c>
      <c r="AA515" s="21" t="str">
        <f>IFERROR(VLOOKUP($R515,M:$Q,5,0),"")</f>
        <v/>
      </c>
      <c r="AB515" s="21" t="str">
        <f>IFERROR(VLOOKUP($R515,N:$Q,4,0),"")</f>
        <v/>
      </c>
      <c r="AC515" s="21" t="str">
        <f>IFERROR(VLOOKUP($R515,O:$Q,3,0),"")</f>
        <v/>
      </c>
      <c r="AD515" s="21" t="str">
        <f>IFERROR(VLOOKUP($R515,P:$Q,2,0),"")</f>
        <v/>
      </c>
    </row>
    <row r="516" spans="1:30" x14ac:dyDescent="0.15">
      <c r="A516" s="9">
        <f>'AB Touchpoint System Workbook'!Z527</f>
        <v>0</v>
      </c>
      <c r="B516" s="21">
        <f t="shared" si="16"/>
        <v>1</v>
      </c>
      <c r="C516" s="12" t="str">
        <f>IF('AB Touchpoint System Workbook'!J527="A",VLOOKUP($B516,Reference!$A$93:B$104,2,0),IF('AB Touchpoint System Workbook'!J527="b",VLOOKUP($B516,Reference!$A$93:C$104,3,0),""))</f>
        <v/>
      </c>
      <c r="D516" s="12" t="str">
        <f>IF('AB Touchpoint System Workbook'!J527="A",Q516&amp;C516,IF('AB Touchpoint System Workbook'!J527="b",Q516&amp;C516,""))</f>
        <v/>
      </c>
      <c r="E516" s="12" t="b">
        <f>IF(ISNUMBER(SEARCH(S$1,$D516)),MAX(E$1:E515)+1)</f>
        <v>0</v>
      </c>
      <c r="F516" s="12" t="b">
        <f>IF(ISNUMBER(SEARCH(T$1,$D516)),MAX(F$1:F515)+1)</f>
        <v>0</v>
      </c>
      <c r="G516" s="12" t="b">
        <f>IF(ISNUMBER(SEARCH(U$1,$D516)),MAX(G$1:G515)+1)</f>
        <v>0</v>
      </c>
      <c r="H516" s="12" t="b">
        <f>IF(ISNUMBER(SEARCH(V$1,$D516)),MAX(H$1:H515)+1)</f>
        <v>0</v>
      </c>
      <c r="I516" s="12" t="b">
        <f>IF(ISNUMBER(SEARCH(W$1,$D516)),MAX(I$1:I515)+1)</f>
        <v>0</v>
      </c>
      <c r="J516" s="12" t="b">
        <f>IF(ISNUMBER(SEARCH(X$1,$D516)),MAX(J$1:J515)+1)</f>
        <v>0</v>
      </c>
      <c r="K516" s="12" t="b">
        <f>IF(ISNUMBER(SEARCH(Y$1,$D516)),MAX(K$1:K515)+1)</f>
        <v>0</v>
      </c>
      <c r="L516" s="12" t="b">
        <f>IF(ISNUMBER(SEARCH(Z$1,$D516)),MAX(L$1:L515)+1)</f>
        <v>0</v>
      </c>
      <c r="M516" s="12" t="b">
        <f>IF(ISNUMBER(SEARCH(AA$1,$D516)),MAX(M$1:M515)+1)</f>
        <v>0</v>
      </c>
      <c r="N516" s="12" t="b">
        <f>IF(ISNUMBER(SEARCH(AB$1,$D516)),MAX(N$1:N515)+1)</f>
        <v>0</v>
      </c>
      <c r="O516" s="12" t="b">
        <f>IF(ISNUMBER(SEARCH(AC$1,$D516)),MAX(O$1:O515)+1)</f>
        <v>0</v>
      </c>
      <c r="P516" s="12" t="b">
        <f>IF(ISNUMBER(SEARCH(AD$1,$D516)),MAX(P$1:P515)+1)</f>
        <v>0</v>
      </c>
      <c r="Q516" s="12">
        <f>'AB Touchpoint System Workbook'!K527</f>
        <v>0</v>
      </c>
      <c r="R516" s="13">
        <f t="shared" ref="R516:R579" si="17">R515+1</f>
        <v>515</v>
      </c>
      <c r="S516" s="21" t="str">
        <f>IFERROR(VLOOKUP($R516,E:$Q,13,0),"")</f>
        <v/>
      </c>
      <c r="T516" s="21" t="str">
        <f>IFERROR(VLOOKUP($R516,F:$Q,12,0),"")</f>
        <v/>
      </c>
      <c r="U516" s="21" t="str">
        <f>IFERROR(VLOOKUP($R516,G:$Q,11,0),"")</f>
        <v/>
      </c>
      <c r="V516" s="21" t="str">
        <f>IFERROR(VLOOKUP($R516,H:$Q,10,0),"")</f>
        <v/>
      </c>
      <c r="W516" s="21" t="str">
        <f>IFERROR(VLOOKUP($R516,I:$Q,9,0),"")</f>
        <v/>
      </c>
      <c r="X516" s="21" t="str">
        <f>IFERROR(VLOOKUP($R516,J:$Q,8,0),"")</f>
        <v/>
      </c>
      <c r="Y516" s="21" t="str">
        <f>IFERROR(VLOOKUP($R516,K:$Q,7,0),"")</f>
        <v/>
      </c>
      <c r="Z516" s="21" t="str">
        <f>IFERROR(VLOOKUP($R516,L:$Q,6,0),"")</f>
        <v/>
      </c>
      <c r="AA516" s="21" t="str">
        <f>IFERROR(VLOOKUP($R516,M:$Q,5,0),"")</f>
        <v/>
      </c>
      <c r="AB516" s="21" t="str">
        <f>IFERROR(VLOOKUP($R516,N:$Q,4,0),"")</f>
        <v/>
      </c>
      <c r="AC516" s="21" t="str">
        <f>IFERROR(VLOOKUP($R516,O:$Q,3,0),"")</f>
        <v/>
      </c>
      <c r="AD516" s="21" t="str">
        <f>IFERROR(VLOOKUP($R516,P:$Q,2,0),"")</f>
        <v/>
      </c>
    </row>
    <row r="517" spans="1:30" x14ac:dyDescent="0.15">
      <c r="A517" s="9">
        <f>'AB Touchpoint System Workbook'!Z528</f>
        <v>0</v>
      </c>
      <c r="B517" s="21">
        <f t="shared" si="16"/>
        <v>1</v>
      </c>
      <c r="C517" s="12" t="str">
        <f>IF('AB Touchpoint System Workbook'!J528="A",VLOOKUP($B517,Reference!$A$93:B$104,2,0),IF('AB Touchpoint System Workbook'!J528="b",VLOOKUP($B517,Reference!$A$93:C$104,3,0),""))</f>
        <v/>
      </c>
      <c r="D517" s="12" t="str">
        <f>IF('AB Touchpoint System Workbook'!J528="A",Q517&amp;C517,IF('AB Touchpoint System Workbook'!J528="b",Q517&amp;C517,""))</f>
        <v/>
      </c>
      <c r="E517" s="12" t="b">
        <f>IF(ISNUMBER(SEARCH(S$1,$D517)),MAX(E$1:E516)+1)</f>
        <v>0</v>
      </c>
      <c r="F517" s="12" t="b">
        <f>IF(ISNUMBER(SEARCH(T$1,$D517)),MAX(F$1:F516)+1)</f>
        <v>0</v>
      </c>
      <c r="G517" s="12" t="b">
        <f>IF(ISNUMBER(SEARCH(U$1,$D517)),MAX(G$1:G516)+1)</f>
        <v>0</v>
      </c>
      <c r="H517" s="12" t="b">
        <f>IF(ISNUMBER(SEARCH(V$1,$D517)),MAX(H$1:H516)+1)</f>
        <v>0</v>
      </c>
      <c r="I517" s="12" t="b">
        <f>IF(ISNUMBER(SEARCH(W$1,$D517)),MAX(I$1:I516)+1)</f>
        <v>0</v>
      </c>
      <c r="J517" s="12" t="b">
        <f>IF(ISNUMBER(SEARCH(X$1,$D517)),MAX(J$1:J516)+1)</f>
        <v>0</v>
      </c>
      <c r="K517" s="12" t="b">
        <f>IF(ISNUMBER(SEARCH(Y$1,$D517)),MAX(K$1:K516)+1)</f>
        <v>0</v>
      </c>
      <c r="L517" s="12" t="b">
        <f>IF(ISNUMBER(SEARCH(Z$1,$D517)),MAX(L$1:L516)+1)</f>
        <v>0</v>
      </c>
      <c r="M517" s="12" t="b">
        <f>IF(ISNUMBER(SEARCH(AA$1,$D517)),MAX(M$1:M516)+1)</f>
        <v>0</v>
      </c>
      <c r="N517" s="12" t="b">
        <f>IF(ISNUMBER(SEARCH(AB$1,$D517)),MAX(N$1:N516)+1)</f>
        <v>0</v>
      </c>
      <c r="O517" s="12" t="b">
        <f>IF(ISNUMBER(SEARCH(AC$1,$D517)),MAX(O$1:O516)+1)</f>
        <v>0</v>
      </c>
      <c r="P517" s="12" t="b">
        <f>IF(ISNUMBER(SEARCH(AD$1,$D517)),MAX(P$1:P516)+1)</f>
        <v>0</v>
      </c>
      <c r="Q517" s="12">
        <f>'AB Touchpoint System Workbook'!K528</f>
        <v>0</v>
      </c>
      <c r="R517" s="13">
        <f t="shared" si="17"/>
        <v>516</v>
      </c>
      <c r="S517" s="21" t="str">
        <f>IFERROR(VLOOKUP($R517,E:$Q,13,0),"")</f>
        <v/>
      </c>
      <c r="T517" s="21" t="str">
        <f>IFERROR(VLOOKUP($R517,F:$Q,12,0),"")</f>
        <v/>
      </c>
      <c r="U517" s="21" t="str">
        <f>IFERROR(VLOOKUP($R517,G:$Q,11,0),"")</f>
        <v/>
      </c>
      <c r="V517" s="21" t="str">
        <f>IFERROR(VLOOKUP($R517,H:$Q,10,0),"")</f>
        <v/>
      </c>
      <c r="W517" s="21" t="str">
        <f>IFERROR(VLOOKUP($R517,I:$Q,9,0),"")</f>
        <v/>
      </c>
      <c r="X517" s="21" t="str">
        <f>IFERROR(VLOOKUP($R517,J:$Q,8,0),"")</f>
        <v/>
      </c>
      <c r="Y517" s="21" t="str">
        <f>IFERROR(VLOOKUP($R517,K:$Q,7,0),"")</f>
        <v/>
      </c>
      <c r="Z517" s="21" t="str">
        <f>IFERROR(VLOOKUP($R517,L:$Q,6,0),"")</f>
        <v/>
      </c>
      <c r="AA517" s="21" t="str">
        <f>IFERROR(VLOOKUP($R517,M:$Q,5,0),"")</f>
        <v/>
      </c>
      <c r="AB517" s="21" t="str">
        <f>IFERROR(VLOOKUP($R517,N:$Q,4,0),"")</f>
        <v/>
      </c>
      <c r="AC517" s="21" t="str">
        <f>IFERROR(VLOOKUP($R517,O:$Q,3,0),"")</f>
        <v/>
      </c>
      <c r="AD517" s="21" t="str">
        <f>IFERROR(VLOOKUP($R517,P:$Q,2,0),"")</f>
        <v/>
      </c>
    </row>
    <row r="518" spans="1:30" x14ac:dyDescent="0.15">
      <c r="A518" s="9">
        <f>'AB Touchpoint System Workbook'!Z529</f>
        <v>0</v>
      </c>
      <c r="B518" s="21">
        <f t="shared" si="16"/>
        <v>1</v>
      </c>
      <c r="C518" s="12" t="str">
        <f>IF('AB Touchpoint System Workbook'!J529="A",VLOOKUP($B518,Reference!$A$93:B$104,2,0),IF('AB Touchpoint System Workbook'!J529="b",VLOOKUP($B518,Reference!$A$93:C$104,3,0),""))</f>
        <v/>
      </c>
      <c r="D518" s="12" t="str">
        <f>IF('AB Touchpoint System Workbook'!J529="A",Q518&amp;C518,IF('AB Touchpoint System Workbook'!J529="b",Q518&amp;C518,""))</f>
        <v/>
      </c>
      <c r="E518" s="12" t="b">
        <f>IF(ISNUMBER(SEARCH(S$1,$D518)),MAX(E$1:E517)+1)</f>
        <v>0</v>
      </c>
      <c r="F518" s="12" t="b">
        <f>IF(ISNUMBER(SEARCH(T$1,$D518)),MAX(F$1:F517)+1)</f>
        <v>0</v>
      </c>
      <c r="G518" s="12" t="b">
        <f>IF(ISNUMBER(SEARCH(U$1,$D518)),MAX(G$1:G517)+1)</f>
        <v>0</v>
      </c>
      <c r="H518" s="12" t="b">
        <f>IF(ISNUMBER(SEARCH(V$1,$D518)),MAX(H$1:H517)+1)</f>
        <v>0</v>
      </c>
      <c r="I518" s="12" t="b">
        <f>IF(ISNUMBER(SEARCH(W$1,$D518)),MAX(I$1:I517)+1)</f>
        <v>0</v>
      </c>
      <c r="J518" s="12" t="b">
        <f>IF(ISNUMBER(SEARCH(X$1,$D518)),MAX(J$1:J517)+1)</f>
        <v>0</v>
      </c>
      <c r="K518" s="12" t="b">
        <f>IF(ISNUMBER(SEARCH(Y$1,$D518)),MAX(K$1:K517)+1)</f>
        <v>0</v>
      </c>
      <c r="L518" s="12" t="b">
        <f>IF(ISNUMBER(SEARCH(Z$1,$D518)),MAX(L$1:L517)+1)</f>
        <v>0</v>
      </c>
      <c r="M518" s="12" t="b">
        <f>IF(ISNUMBER(SEARCH(AA$1,$D518)),MAX(M$1:M517)+1)</f>
        <v>0</v>
      </c>
      <c r="N518" s="12" t="b">
        <f>IF(ISNUMBER(SEARCH(AB$1,$D518)),MAX(N$1:N517)+1)</f>
        <v>0</v>
      </c>
      <c r="O518" s="12" t="b">
        <f>IF(ISNUMBER(SEARCH(AC$1,$D518)),MAX(O$1:O517)+1)</f>
        <v>0</v>
      </c>
      <c r="P518" s="12" t="b">
        <f>IF(ISNUMBER(SEARCH(AD$1,$D518)),MAX(P$1:P517)+1)</f>
        <v>0</v>
      </c>
      <c r="Q518" s="12">
        <f>'AB Touchpoint System Workbook'!K529</f>
        <v>0</v>
      </c>
      <c r="R518" s="13">
        <f t="shared" si="17"/>
        <v>517</v>
      </c>
      <c r="S518" s="21" t="str">
        <f>IFERROR(VLOOKUP($R518,E:$Q,13,0),"")</f>
        <v/>
      </c>
      <c r="T518" s="21" t="str">
        <f>IFERROR(VLOOKUP($R518,F:$Q,12,0),"")</f>
        <v/>
      </c>
      <c r="U518" s="21" t="str">
        <f>IFERROR(VLOOKUP($R518,G:$Q,11,0),"")</f>
        <v/>
      </c>
      <c r="V518" s="21" t="str">
        <f>IFERROR(VLOOKUP($R518,H:$Q,10,0),"")</f>
        <v/>
      </c>
      <c r="W518" s="21" t="str">
        <f>IFERROR(VLOOKUP($R518,I:$Q,9,0),"")</f>
        <v/>
      </c>
      <c r="X518" s="21" t="str">
        <f>IFERROR(VLOOKUP($R518,J:$Q,8,0),"")</f>
        <v/>
      </c>
      <c r="Y518" s="21" t="str">
        <f>IFERROR(VLOOKUP($R518,K:$Q,7,0),"")</f>
        <v/>
      </c>
      <c r="Z518" s="21" t="str">
        <f>IFERROR(VLOOKUP($R518,L:$Q,6,0),"")</f>
        <v/>
      </c>
      <c r="AA518" s="21" t="str">
        <f>IFERROR(VLOOKUP($R518,M:$Q,5,0),"")</f>
        <v/>
      </c>
      <c r="AB518" s="21" t="str">
        <f>IFERROR(VLOOKUP($R518,N:$Q,4,0),"")</f>
        <v/>
      </c>
      <c r="AC518" s="21" t="str">
        <f>IFERROR(VLOOKUP($R518,O:$Q,3,0),"")</f>
        <v/>
      </c>
      <c r="AD518" s="21" t="str">
        <f>IFERROR(VLOOKUP($R518,P:$Q,2,0),"")</f>
        <v/>
      </c>
    </row>
    <row r="519" spans="1:30" x14ac:dyDescent="0.15">
      <c r="A519" s="9">
        <f>'AB Touchpoint System Workbook'!Z530</f>
        <v>0</v>
      </c>
      <c r="B519" s="21">
        <f t="shared" si="16"/>
        <v>1</v>
      </c>
      <c r="C519" s="12" t="str">
        <f>IF('AB Touchpoint System Workbook'!J530="A",VLOOKUP($B519,Reference!$A$93:B$104,2,0),IF('AB Touchpoint System Workbook'!J530="b",VLOOKUP($B519,Reference!$A$93:C$104,3,0),""))</f>
        <v/>
      </c>
      <c r="D519" s="12" t="str">
        <f>IF('AB Touchpoint System Workbook'!J530="A",Q519&amp;C519,IF('AB Touchpoint System Workbook'!J530="b",Q519&amp;C519,""))</f>
        <v/>
      </c>
      <c r="E519" s="12" t="b">
        <f>IF(ISNUMBER(SEARCH(S$1,$D519)),MAX(E$1:E518)+1)</f>
        <v>0</v>
      </c>
      <c r="F519" s="12" t="b">
        <f>IF(ISNUMBER(SEARCH(T$1,$D519)),MAX(F$1:F518)+1)</f>
        <v>0</v>
      </c>
      <c r="G519" s="12" t="b">
        <f>IF(ISNUMBER(SEARCH(U$1,$D519)),MAX(G$1:G518)+1)</f>
        <v>0</v>
      </c>
      <c r="H519" s="12" t="b">
        <f>IF(ISNUMBER(SEARCH(V$1,$D519)),MAX(H$1:H518)+1)</f>
        <v>0</v>
      </c>
      <c r="I519" s="12" t="b">
        <f>IF(ISNUMBER(SEARCH(W$1,$D519)),MAX(I$1:I518)+1)</f>
        <v>0</v>
      </c>
      <c r="J519" s="12" t="b">
        <f>IF(ISNUMBER(SEARCH(X$1,$D519)),MAX(J$1:J518)+1)</f>
        <v>0</v>
      </c>
      <c r="K519" s="12" t="b">
        <f>IF(ISNUMBER(SEARCH(Y$1,$D519)),MAX(K$1:K518)+1)</f>
        <v>0</v>
      </c>
      <c r="L519" s="12" t="b">
        <f>IF(ISNUMBER(SEARCH(Z$1,$D519)),MAX(L$1:L518)+1)</f>
        <v>0</v>
      </c>
      <c r="M519" s="12" t="b">
        <f>IF(ISNUMBER(SEARCH(AA$1,$D519)),MAX(M$1:M518)+1)</f>
        <v>0</v>
      </c>
      <c r="N519" s="12" t="b">
        <f>IF(ISNUMBER(SEARCH(AB$1,$D519)),MAX(N$1:N518)+1)</f>
        <v>0</v>
      </c>
      <c r="O519" s="12" t="b">
        <f>IF(ISNUMBER(SEARCH(AC$1,$D519)),MAX(O$1:O518)+1)</f>
        <v>0</v>
      </c>
      <c r="P519" s="12" t="b">
        <f>IF(ISNUMBER(SEARCH(AD$1,$D519)),MAX(P$1:P518)+1)</f>
        <v>0</v>
      </c>
      <c r="Q519" s="12">
        <f>'AB Touchpoint System Workbook'!K530</f>
        <v>0</v>
      </c>
      <c r="R519" s="13">
        <f t="shared" si="17"/>
        <v>518</v>
      </c>
      <c r="S519" s="21" t="str">
        <f>IFERROR(VLOOKUP($R519,E:$Q,13,0),"")</f>
        <v/>
      </c>
      <c r="T519" s="21" t="str">
        <f>IFERROR(VLOOKUP($R519,F:$Q,12,0),"")</f>
        <v/>
      </c>
      <c r="U519" s="21" t="str">
        <f>IFERROR(VLOOKUP($R519,G:$Q,11,0),"")</f>
        <v/>
      </c>
      <c r="V519" s="21" t="str">
        <f>IFERROR(VLOOKUP($R519,H:$Q,10,0),"")</f>
        <v/>
      </c>
      <c r="W519" s="21" t="str">
        <f>IFERROR(VLOOKUP($R519,I:$Q,9,0),"")</f>
        <v/>
      </c>
      <c r="X519" s="21" t="str">
        <f>IFERROR(VLOOKUP($R519,J:$Q,8,0),"")</f>
        <v/>
      </c>
      <c r="Y519" s="21" t="str">
        <f>IFERROR(VLOOKUP($R519,K:$Q,7,0),"")</f>
        <v/>
      </c>
      <c r="Z519" s="21" t="str">
        <f>IFERROR(VLOOKUP($R519,L:$Q,6,0),"")</f>
        <v/>
      </c>
      <c r="AA519" s="21" t="str">
        <f>IFERROR(VLOOKUP($R519,M:$Q,5,0),"")</f>
        <v/>
      </c>
      <c r="AB519" s="21" t="str">
        <f>IFERROR(VLOOKUP($R519,N:$Q,4,0),"")</f>
        <v/>
      </c>
      <c r="AC519" s="21" t="str">
        <f>IFERROR(VLOOKUP($R519,O:$Q,3,0),"")</f>
        <v/>
      </c>
      <c r="AD519" s="21" t="str">
        <f>IFERROR(VLOOKUP($R519,P:$Q,2,0),"")</f>
        <v/>
      </c>
    </row>
    <row r="520" spans="1:30" x14ac:dyDescent="0.15">
      <c r="A520" s="9">
        <f>'AB Touchpoint System Workbook'!Z531</f>
        <v>0</v>
      </c>
      <c r="B520" s="21">
        <f t="shared" si="16"/>
        <v>1</v>
      </c>
      <c r="C520" s="12" t="str">
        <f>IF('AB Touchpoint System Workbook'!J531="A",VLOOKUP($B520,Reference!$A$93:B$104,2,0),IF('AB Touchpoint System Workbook'!J531="b",VLOOKUP($B520,Reference!$A$93:C$104,3,0),""))</f>
        <v/>
      </c>
      <c r="D520" s="12" t="str">
        <f>IF('AB Touchpoint System Workbook'!J531="A",Q520&amp;C520,IF('AB Touchpoint System Workbook'!J531="b",Q520&amp;C520,""))</f>
        <v/>
      </c>
      <c r="E520" s="12" t="b">
        <f>IF(ISNUMBER(SEARCH(S$1,$D520)),MAX(E$1:E519)+1)</f>
        <v>0</v>
      </c>
      <c r="F520" s="12" t="b">
        <f>IF(ISNUMBER(SEARCH(T$1,$D520)),MAX(F$1:F519)+1)</f>
        <v>0</v>
      </c>
      <c r="G520" s="12" t="b">
        <f>IF(ISNUMBER(SEARCH(U$1,$D520)),MAX(G$1:G519)+1)</f>
        <v>0</v>
      </c>
      <c r="H520" s="12" t="b">
        <f>IF(ISNUMBER(SEARCH(V$1,$D520)),MAX(H$1:H519)+1)</f>
        <v>0</v>
      </c>
      <c r="I520" s="12" t="b">
        <f>IF(ISNUMBER(SEARCH(W$1,$D520)),MAX(I$1:I519)+1)</f>
        <v>0</v>
      </c>
      <c r="J520" s="12" t="b">
        <f>IF(ISNUMBER(SEARCH(X$1,$D520)),MAX(J$1:J519)+1)</f>
        <v>0</v>
      </c>
      <c r="K520" s="12" t="b">
        <f>IF(ISNUMBER(SEARCH(Y$1,$D520)),MAX(K$1:K519)+1)</f>
        <v>0</v>
      </c>
      <c r="L520" s="12" t="b">
        <f>IF(ISNUMBER(SEARCH(Z$1,$D520)),MAX(L$1:L519)+1)</f>
        <v>0</v>
      </c>
      <c r="M520" s="12" t="b">
        <f>IF(ISNUMBER(SEARCH(AA$1,$D520)),MAX(M$1:M519)+1)</f>
        <v>0</v>
      </c>
      <c r="N520" s="12" t="b">
        <f>IF(ISNUMBER(SEARCH(AB$1,$D520)),MAX(N$1:N519)+1)</f>
        <v>0</v>
      </c>
      <c r="O520" s="12" t="b">
        <f>IF(ISNUMBER(SEARCH(AC$1,$D520)),MAX(O$1:O519)+1)</f>
        <v>0</v>
      </c>
      <c r="P520" s="12" t="b">
        <f>IF(ISNUMBER(SEARCH(AD$1,$D520)),MAX(P$1:P519)+1)</f>
        <v>0</v>
      </c>
      <c r="Q520" s="12">
        <f>'AB Touchpoint System Workbook'!K531</f>
        <v>0</v>
      </c>
      <c r="R520" s="13">
        <f t="shared" si="17"/>
        <v>519</v>
      </c>
      <c r="S520" s="21" t="str">
        <f>IFERROR(VLOOKUP($R520,E:$Q,13,0),"")</f>
        <v/>
      </c>
      <c r="T520" s="21" t="str">
        <f>IFERROR(VLOOKUP($R520,F:$Q,12,0),"")</f>
        <v/>
      </c>
      <c r="U520" s="21" t="str">
        <f>IFERROR(VLOOKUP($R520,G:$Q,11,0),"")</f>
        <v/>
      </c>
      <c r="V520" s="21" t="str">
        <f>IFERROR(VLOOKUP($R520,H:$Q,10,0),"")</f>
        <v/>
      </c>
      <c r="W520" s="21" t="str">
        <f>IFERROR(VLOOKUP($R520,I:$Q,9,0),"")</f>
        <v/>
      </c>
      <c r="X520" s="21" t="str">
        <f>IFERROR(VLOOKUP($R520,J:$Q,8,0),"")</f>
        <v/>
      </c>
      <c r="Y520" s="21" t="str">
        <f>IFERROR(VLOOKUP($R520,K:$Q,7,0),"")</f>
        <v/>
      </c>
      <c r="Z520" s="21" t="str">
        <f>IFERROR(VLOOKUP($R520,L:$Q,6,0),"")</f>
        <v/>
      </c>
      <c r="AA520" s="21" t="str">
        <f>IFERROR(VLOOKUP($R520,M:$Q,5,0),"")</f>
        <v/>
      </c>
      <c r="AB520" s="21" t="str">
        <f>IFERROR(VLOOKUP($R520,N:$Q,4,0),"")</f>
        <v/>
      </c>
      <c r="AC520" s="21" t="str">
        <f>IFERROR(VLOOKUP($R520,O:$Q,3,0),"")</f>
        <v/>
      </c>
      <c r="AD520" s="21" t="str">
        <f>IFERROR(VLOOKUP($R520,P:$Q,2,0),"")</f>
        <v/>
      </c>
    </row>
    <row r="521" spans="1:30" x14ac:dyDescent="0.15">
      <c r="A521" s="9">
        <f>'AB Touchpoint System Workbook'!Z532</f>
        <v>0</v>
      </c>
      <c r="B521" s="21">
        <f t="shared" si="16"/>
        <v>1</v>
      </c>
      <c r="C521" s="12" t="str">
        <f>IF('AB Touchpoint System Workbook'!J532="A",VLOOKUP($B521,Reference!$A$93:B$104,2,0),IF('AB Touchpoint System Workbook'!J532="b",VLOOKUP($B521,Reference!$A$93:C$104,3,0),""))</f>
        <v/>
      </c>
      <c r="D521" s="12" t="str">
        <f>IF('AB Touchpoint System Workbook'!J532="A",Q521&amp;C521,IF('AB Touchpoint System Workbook'!J532="b",Q521&amp;C521,""))</f>
        <v/>
      </c>
      <c r="E521" s="12" t="b">
        <f>IF(ISNUMBER(SEARCH(S$1,$D521)),MAX(E$1:E520)+1)</f>
        <v>0</v>
      </c>
      <c r="F521" s="12" t="b">
        <f>IF(ISNUMBER(SEARCH(T$1,$D521)),MAX(F$1:F520)+1)</f>
        <v>0</v>
      </c>
      <c r="G521" s="12" t="b">
        <f>IF(ISNUMBER(SEARCH(U$1,$D521)),MAX(G$1:G520)+1)</f>
        <v>0</v>
      </c>
      <c r="H521" s="12" t="b">
        <f>IF(ISNUMBER(SEARCH(V$1,$D521)),MAX(H$1:H520)+1)</f>
        <v>0</v>
      </c>
      <c r="I521" s="12" t="b">
        <f>IF(ISNUMBER(SEARCH(W$1,$D521)),MAX(I$1:I520)+1)</f>
        <v>0</v>
      </c>
      <c r="J521" s="12" t="b">
        <f>IF(ISNUMBER(SEARCH(X$1,$D521)),MAX(J$1:J520)+1)</f>
        <v>0</v>
      </c>
      <c r="K521" s="12" t="b">
        <f>IF(ISNUMBER(SEARCH(Y$1,$D521)),MAX(K$1:K520)+1)</f>
        <v>0</v>
      </c>
      <c r="L521" s="12" t="b">
        <f>IF(ISNUMBER(SEARCH(Z$1,$D521)),MAX(L$1:L520)+1)</f>
        <v>0</v>
      </c>
      <c r="M521" s="12" t="b">
        <f>IF(ISNUMBER(SEARCH(AA$1,$D521)),MAX(M$1:M520)+1)</f>
        <v>0</v>
      </c>
      <c r="N521" s="12" t="b">
        <f>IF(ISNUMBER(SEARCH(AB$1,$D521)),MAX(N$1:N520)+1)</f>
        <v>0</v>
      </c>
      <c r="O521" s="12" t="b">
        <f>IF(ISNUMBER(SEARCH(AC$1,$D521)),MAX(O$1:O520)+1)</f>
        <v>0</v>
      </c>
      <c r="P521" s="12" t="b">
        <f>IF(ISNUMBER(SEARCH(AD$1,$D521)),MAX(P$1:P520)+1)</f>
        <v>0</v>
      </c>
      <c r="Q521" s="12">
        <f>'AB Touchpoint System Workbook'!K532</f>
        <v>0</v>
      </c>
      <c r="R521" s="13">
        <f t="shared" si="17"/>
        <v>520</v>
      </c>
      <c r="S521" s="21" t="str">
        <f>IFERROR(VLOOKUP($R521,E:$Q,13,0),"")</f>
        <v/>
      </c>
      <c r="T521" s="21" t="str">
        <f>IFERROR(VLOOKUP($R521,F:$Q,12,0),"")</f>
        <v/>
      </c>
      <c r="U521" s="21" t="str">
        <f>IFERROR(VLOOKUP($R521,G:$Q,11,0),"")</f>
        <v/>
      </c>
      <c r="V521" s="21" t="str">
        <f>IFERROR(VLOOKUP($R521,H:$Q,10,0),"")</f>
        <v/>
      </c>
      <c r="W521" s="21" t="str">
        <f>IFERROR(VLOOKUP($R521,I:$Q,9,0),"")</f>
        <v/>
      </c>
      <c r="X521" s="21" t="str">
        <f>IFERROR(VLOOKUP($R521,J:$Q,8,0),"")</f>
        <v/>
      </c>
      <c r="Y521" s="21" t="str">
        <f>IFERROR(VLOOKUP($R521,K:$Q,7,0),"")</f>
        <v/>
      </c>
      <c r="Z521" s="21" t="str">
        <f>IFERROR(VLOOKUP($R521,L:$Q,6,0),"")</f>
        <v/>
      </c>
      <c r="AA521" s="21" t="str">
        <f>IFERROR(VLOOKUP($R521,M:$Q,5,0),"")</f>
        <v/>
      </c>
      <c r="AB521" s="21" t="str">
        <f>IFERROR(VLOOKUP($R521,N:$Q,4,0),"")</f>
        <v/>
      </c>
      <c r="AC521" s="21" t="str">
        <f>IFERROR(VLOOKUP($R521,O:$Q,3,0),"")</f>
        <v/>
      </c>
      <c r="AD521" s="21" t="str">
        <f>IFERROR(VLOOKUP($R521,P:$Q,2,0),"")</f>
        <v/>
      </c>
    </row>
    <row r="522" spans="1:30" x14ac:dyDescent="0.15">
      <c r="A522" s="9">
        <f>'AB Touchpoint System Workbook'!Z533</f>
        <v>0</v>
      </c>
      <c r="B522" s="21">
        <f t="shared" si="16"/>
        <v>1</v>
      </c>
      <c r="C522" s="12" t="str">
        <f>IF('AB Touchpoint System Workbook'!J533="A",VLOOKUP($B522,Reference!$A$93:B$104,2,0),IF('AB Touchpoint System Workbook'!J533="b",VLOOKUP($B522,Reference!$A$93:C$104,3,0),""))</f>
        <v/>
      </c>
      <c r="D522" s="12" t="str">
        <f>IF('AB Touchpoint System Workbook'!J533="A",Q522&amp;C522,IF('AB Touchpoint System Workbook'!J533="b",Q522&amp;C522,""))</f>
        <v/>
      </c>
      <c r="E522" s="12" t="b">
        <f>IF(ISNUMBER(SEARCH(S$1,$D522)),MAX(E$1:E521)+1)</f>
        <v>0</v>
      </c>
      <c r="F522" s="12" t="b">
        <f>IF(ISNUMBER(SEARCH(T$1,$D522)),MAX(F$1:F521)+1)</f>
        <v>0</v>
      </c>
      <c r="G522" s="12" t="b">
        <f>IF(ISNUMBER(SEARCH(U$1,$D522)),MAX(G$1:G521)+1)</f>
        <v>0</v>
      </c>
      <c r="H522" s="12" t="b">
        <f>IF(ISNUMBER(SEARCH(V$1,$D522)),MAX(H$1:H521)+1)</f>
        <v>0</v>
      </c>
      <c r="I522" s="12" t="b">
        <f>IF(ISNUMBER(SEARCH(W$1,$D522)),MAX(I$1:I521)+1)</f>
        <v>0</v>
      </c>
      <c r="J522" s="12" t="b">
        <f>IF(ISNUMBER(SEARCH(X$1,$D522)),MAX(J$1:J521)+1)</f>
        <v>0</v>
      </c>
      <c r="K522" s="12" t="b">
        <f>IF(ISNUMBER(SEARCH(Y$1,$D522)),MAX(K$1:K521)+1)</f>
        <v>0</v>
      </c>
      <c r="L522" s="12" t="b">
        <f>IF(ISNUMBER(SEARCH(Z$1,$D522)),MAX(L$1:L521)+1)</f>
        <v>0</v>
      </c>
      <c r="M522" s="12" t="b">
        <f>IF(ISNUMBER(SEARCH(AA$1,$D522)),MAX(M$1:M521)+1)</f>
        <v>0</v>
      </c>
      <c r="N522" s="12" t="b">
        <f>IF(ISNUMBER(SEARCH(AB$1,$D522)),MAX(N$1:N521)+1)</f>
        <v>0</v>
      </c>
      <c r="O522" s="12" t="b">
        <f>IF(ISNUMBER(SEARCH(AC$1,$D522)),MAX(O$1:O521)+1)</f>
        <v>0</v>
      </c>
      <c r="P522" s="12" t="b">
        <f>IF(ISNUMBER(SEARCH(AD$1,$D522)),MAX(P$1:P521)+1)</f>
        <v>0</v>
      </c>
      <c r="Q522" s="12">
        <f>'AB Touchpoint System Workbook'!K533</f>
        <v>0</v>
      </c>
      <c r="R522" s="13">
        <f t="shared" si="17"/>
        <v>521</v>
      </c>
      <c r="S522" s="21" t="str">
        <f>IFERROR(VLOOKUP($R522,E:$Q,13,0),"")</f>
        <v/>
      </c>
      <c r="T522" s="21" t="str">
        <f>IFERROR(VLOOKUP($R522,F:$Q,12,0),"")</f>
        <v/>
      </c>
      <c r="U522" s="21" t="str">
        <f>IFERROR(VLOOKUP($R522,G:$Q,11,0),"")</f>
        <v/>
      </c>
      <c r="V522" s="21" t="str">
        <f>IFERROR(VLOOKUP($R522,H:$Q,10,0),"")</f>
        <v/>
      </c>
      <c r="W522" s="21" t="str">
        <f>IFERROR(VLOOKUP($R522,I:$Q,9,0),"")</f>
        <v/>
      </c>
      <c r="X522" s="21" t="str">
        <f>IFERROR(VLOOKUP($R522,J:$Q,8,0),"")</f>
        <v/>
      </c>
      <c r="Y522" s="21" t="str">
        <f>IFERROR(VLOOKUP($R522,K:$Q,7,0),"")</f>
        <v/>
      </c>
      <c r="Z522" s="21" t="str">
        <f>IFERROR(VLOOKUP($R522,L:$Q,6,0),"")</f>
        <v/>
      </c>
      <c r="AA522" s="21" t="str">
        <f>IFERROR(VLOOKUP($R522,M:$Q,5,0),"")</f>
        <v/>
      </c>
      <c r="AB522" s="21" t="str">
        <f>IFERROR(VLOOKUP($R522,N:$Q,4,0),"")</f>
        <v/>
      </c>
      <c r="AC522" s="21" t="str">
        <f>IFERROR(VLOOKUP($R522,O:$Q,3,0),"")</f>
        <v/>
      </c>
      <c r="AD522" s="21" t="str">
        <f>IFERROR(VLOOKUP($R522,P:$Q,2,0),"")</f>
        <v/>
      </c>
    </row>
    <row r="523" spans="1:30" x14ac:dyDescent="0.15">
      <c r="A523" s="9">
        <f>'AB Touchpoint System Workbook'!Z534</f>
        <v>0</v>
      </c>
      <c r="B523" s="21">
        <f t="shared" si="16"/>
        <v>1</v>
      </c>
      <c r="C523" s="12" t="str">
        <f>IF('AB Touchpoint System Workbook'!J534="A",VLOOKUP($B523,Reference!$A$93:B$104,2,0),IF('AB Touchpoint System Workbook'!J534="b",VLOOKUP($B523,Reference!$A$93:C$104,3,0),""))</f>
        <v/>
      </c>
      <c r="D523" s="12" t="str">
        <f>IF('AB Touchpoint System Workbook'!J534="A",Q523&amp;C523,IF('AB Touchpoint System Workbook'!J534="b",Q523&amp;C523,""))</f>
        <v/>
      </c>
      <c r="E523" s="12" t="b">
        <f>IF(ISNUMBER(SEARCH(S$1,$D523)),MAX(E$1:E522)+1)</f>
        <v>0</v>
      </c>
      <c r="F523" s="12" t="b">
        <f>IF(ISNUMBER(SEARCH(T$1,$D523)),MAX(F$1:F522)+1)</f>
        <v>0</v>
      </c>
      <c r="G523" s="12" t="b">
        <f>IF(ISNUMBER(SEARCH(U$1,$D523)),MAX(G$1:G522)+1)</f>
        <v>0</v>
      </c>
      <c r="H523" s="12" t="b">
        <f>IF(ISNUMBER(SEARCH(V$1,$D523)),MAX(H$1:H522)+1)</f>
        <v>0</v>
      </c>
      <c r="I523" s="12" t="b">
        <f>IF(ISNUMBER(SEARCH(W$1,$D523)),MAX(I$1:I522)+1)</f>
        <v>0</v>
      </c>
      <c r="J523" s="12" t="b">
        <f>IF(ISNUMBER(SEARCH(X$1,$D523)),MAX(J$1:J522)+1)</f>
        <v>0</v>
      </c>
      <c r="K523" s="12" t="b">
        <f>IF(ISNUMBER(SEARCH(Y$1,$D523)),MAX(K$1:K522)+1)</f>
        <v>0</v>
      </c>
      <c r="L523" s="12" t="b">
        <f>IF(ISNUMBER(SEARCH(Z$1,$D523)),MAX(L$1:L522)+1)</f>
        <v>0</v>
      </c>
      <c r="M523" s="12" t="b">
        <f>IF(ISNUMBER(SEARCH(AA$1,$D523)),MAX(M$1:M522)+1)</f>
        <v>0</v>
      </c>
      <c r="N523" s="12" t="b">
        <f>IF(ISNUMBER(SEARCH(AB$1,$D523)),MAX(N$1:N522)+1)</f>
        <v>0</v>
      </c>
      <c r="O523" s="12" t="b">
        <f>IF(ISNUMBER(SEARCH(AC$1,$D523)),MAX(O$1:O522)+1)</f>
        <v>0</v>
      </c>
      <c r="P523" s="12" t="b">
        <f>IF(ISNUMBER(SEARCH(AD$1,$D523)),MAX(P$1:P522)+1)</f>
        <v>0</v>
      </c>
      <c r="Q523" s="12">
        <f>'AB Touchpoint System Workbook'!K534</f>
        <v>0</v>
      </c>
      <c r="R523" s="13">
        <f t="shared" si="17"/>
        <v>522</v>
      </c>
      <c r="S523" s="21" t="str">
        <f>IFERROR(VLOOKUP($R523,E:$Q,13,0),"")</f>
        <v/>
      </c>
      <c r="T523" s="21" t="str">
        <f>IFERROR(VLOOKUP($R523,F:$Q,12,0),"")</f>
        <v/>
      </c>
      <c r="U523" s="21" t="str">
        <f>IFERROR(VLOOKUP($R523,G:$Q,11,0),"")</f>
        <v/>
      </c>
      <c r="V523" s="21" t="str">
        <f>IFERROR(VLOOKUP($R523,H:$Q,10,0),"")</f>
        <v/>
      </c>
      <c r="W523" s="21" t="str">
        <f>IFERROR(VLOOKUP($R523,I:$Q,9,0),"")</f>
        <v/>
      </c>
      <c r="X523" s="21" t="str">
        <f>IFERROR(VLOOKUP($R523,J:$Q,8,0),"")</f>
        <v/>
      </c>
      <c r="Y523" s="21" t="str">
        <f>IFERROR(VLOOKUP($R523,K:$Q,7,0),"")</f>
        <v/>
      </c>
      <c r="Z523" s="21" t="str">
        <f>IFERROR(VLOOKUP($R523,L:$Q,6,0),"")</f>
        <v/>
      </c>
      <c r="AA523" s="21" t="str">
        <f>IFERROR(VLOOKUP($R523,M:$Q,5,0),"")</f>
        <v/>
      </c>
      <c r="AB523" s="21" t="str">
        <f>IFERROR(VLOOKUP($R523,N:$Q,4,0),"")</f>
        <v/>
      </c>
      <c r="AC523" s="21" t="str">
        <f>IFERROR(VLOOKUP($R523,O:$Q,3,0),"")</f>
        <v/>
      </c>
      <c r="AD523" s="21" t="str">
        <f>IFERROR(VLOOKUP($R523,P:$Q,2,0),"")</f>
        <v/>
      </c>
    </row>
    <row r="524" spans="1:30" x14ac:dyDescent="0.15">
      <c r="A524" s="9">
        <f>'AB Touchpoint System Workbook'!Z535</f>
        <v>0</v>
      </c>
      <c r="B524" s="21">
        <f t="shared" si="16"/>
        <v>1</v>
      </c>
      <c r="C524" s="12" t="str">
        <f>IF('AB Touchpoint System Workbook'!J535="A",VLOOKUP($B524,Reference!$A$93:B$104,2,0),IF('AB Touchpoint System Workbook'!J535="b",VLOOKUP($B524,Reference!$A$93:C$104,3,0),""))</f>
        <v/>
      </c>
      <c r="D524" s="12" t="str">
        <f>IF('AB Touchpoint System Workbook'!J535="A",Q524&amp;C524,IF('AB Touchpoint System Workbook'!J535="b",Q524&amp;C524,""))</f>
        <v/>
      </c>
      <c r="E524" s="12" t="b">
        <f>IF(ISNUMBER(SEARCH(S$1,$D524)),MAX(E$1:E523)+1)</f>
        <v>0</v>
      </c>
      <c r="F524" s="12" t="b">
        <f>IF(ISNUMBER(SEARCH(T$1,$D524)),MAX(F$1:F523)+1)</f>
        <v>0</v>
      </c>
      <c r="G524" s="12" t="b">
        <f>IF(ISNUMBER(SEARCH(U$1,$D524)),MAX(G$1:G523)+1)</f>
        <v>0</v>
      </c>
      <c r="H524" s="12" t="b">
        <f>IF(ISNUMBER(SEARCH(V$1,$D524)),MAX(H$1:H523)+1)</f>
        <v>0</v>
      </c>
      <c r="I524" s="12" t="b">
        <f>IF(ISNUMBER(SEARCH(W$1,$D524)),MAX(I$1:I523)+1)</f>
        <v>0</v>
      </c>
      <c r="J524" s="12" t="b">
        <f>IF(ISNUMBER(SEARCH(X$1,$D524)),MAX(J$1:J523)+1)</f>
        <v>0</v>
      </c>
      <c r="K524" s="12" t="b">
        <f>IF(ISNUMBER(SEARCH(Y$1,$D524)),MAX(K$1:K523)+1)</f>
        <v>0</v>
      </c>
      <c r="L524" s="12" t="b">
        <f>IF(ISNUMBER(SEARCH(Z$1,$D524)),MAX(L$1:L523)+1)</f>
        <v>0</v>
      </c>
      <c r="M524" s="12" t="b">
        <f>IF(ISNUMBER(SEARCH(AA$1,$D524)),MAX(M$1:M523)+1)</f>
        <v>0</v>
      </c>
      <c r="N524" s="12" t="b">
        <f>IF(ISNUMBER(SEARCH(AB$1,$D524)),MAX(N$1:N523)+1)</f>
        <v>0</v>
      </c>
      <c r="O524" s="12" t="b">
        <f>IF(ISNUMBER(SEARCH(AC$1,$D524)),MAX(O$1:O523)+1)</f>
        <v>0</v>
      </c>
      <c r="P524" s="12" t="b">
        <f>IF(ISNUMBER(SEARCH(AD$1,$D524)),MAX(P$1:P523)+1)</f>
        <v>0</v>
      </c>
      <c r="Q524" s="12">
        <f>'AB Touchpoint System Workbook'!K535</f>
        <v>0</v>
      </c>
      <c r="R524" s="13">
        <f t="shared" si="17"/>
        <v>523</v>
      </c>
      <c r="S524" s="21" t="str">
        <f>IFERROR(VLOOKUP($R524,E:$Q,13,0),"")</f>
        <v/>
      </c>
      <c r="T524" s="21" t="str">
        <f>IFERROR(VLOOKUP($R524,F:$Q,12,0),"")</f>
        <v/>
      </c>
      <c r="U524" s="21" t="str">
        <f>IFERROR(VLOOKUP($R524,G:$Q,11,0),"")</f>
        <v/>
      </c>
      <c r="V524" s="21" t="str">
        <f>IFERROR(VLOOKUP($R524,H:$Q,10,0),"")</f>
        <v/>
      </c>
      <c r="W524" s="21" t="str">
        <f>IFERROR(VLOOKUP($R524,I:$Q,9,0),"")</f>
        <v/>
      </c>
      <c r="X524" s="21" t="str">
        <f>IFERROR(VLOOKUP($R524,J:$Q,8,0),"")</f>
        <v/>
      </c>
      <c r="Y524" s="21" t="str">
        <f>IFERROR(VLOOKUP($R524,K:$Q,7,0),"")</f>
        <v/>
      </c>
      <c r="Z524" s="21" t="str">
        <f>IFERROR(VLOOKUP($R524,L:$Q,6,0),"")</f>
        <v/>
      </c>
      <c r="AA524" s="21" t="str">
        <f>IFERROR(VLOOKUP($R524,M:$Q,5,0),"")</f>
        <v/>
      </c>
      <c r="AB524" s="21" t="str">
        <f>IFERROR(VLOOKUP($R524,N:$Q,4,0),"")</f>
        <v/>
      </c>
      <c r="AC524" s="21" t="str">
        <f>IFERROR(VLOOKUP($R524,O:$Q,3,0),"")</f>
        <v/>
      </c>
      <c r="AD524" s="21" t="str">
        <f>IFERROR(VLOOKUP($R524,P:$Q,2,0),"")</f>
        <v/>
      </c>
    </row>
    <row r="525" spans="1:30" x14ac:dyDescent="0.15">
      <c r="A525" s="9">
        <f>'AB Touchpoint System Workbook'!Z536</f>
        <v>0</v>
      </c>
      <c r="B525" s="21">
        <f t="shared" si="16"/>
        <v>1</v>
      </c>
      <c r="C525" s="12" t="str">
        <f>IF('AB Touchpoint System Workbook'!J536="A",VLOOKUP($B525,Reference!$A$93:B$104,2,0),IF('AB Touchpoint System Workbook'!J536="b",VLOOKUP($B525,Reference!$A$93:C$104,3,0),""))</f>
        <v/>
      </c>
      <c r="D525" s="12" t="str">
        <f>IF('AB Touchpoint System Workbook'!J536="A",Q525&amp;C525,IF('AB Touchpoint System Workbook'!J536="b",Q525&amp;C525,""))</f>
        <v/>
      </c>
      <c r="E525" s="12" t="b">
        <f>IF(ISNUMBER(SEARCH(S$1,$D525)),MAX(E$1:E524)+1)</f>
        <v>0</v>
      </c>
      <c r="F525" s="12" t="b">
        <f>IF(ISNUMBER(SEARCH(T$1,$D525)),MAX(F$1:F524)+1)</f>
        <v>0</v>
      </c>
      <c r="G525" s="12" t="b">
        <f>IF(ISNUMBER(SEARCH(U$1,$D525)),MAX(G$1:G524)+1)</f>
        <v>0</v>
      </c>
      <c r="H525" s="12" t="b">
        <f>IF(ISNUMBER(SEARCH(V$1,$D525)),MAX(H$1:H524)+1)</f>
        <v>0</v>
      </c>
      <c r="I525" s="12" t="b">
        <f>IF(ISNUMBER(SEARCH(W$1,$D525)),MAX(I$1:I524)+1)</f>
        <v>0</v>
      </c>
      <c r="J525" s="12" t="b">
        <f>IF(ISNUMBER(SEARCH(X$1,$D525)),MAX(J$1:J524)+1)</f>
        <v>0</v>
      </c>
      <c r="K525" s="12" t="b">
        <f>IF(ISNUMBER(SEARCH(Y$1,$D525)),MAX(K$1:K524)+1)</f>
        <v>0</v>
      </c>
      <c r="L525" s="12" t="b">
        <f>IF(ISNUMBER(SEARCH(Z$1,$D525)),MAX(L$1:L524)+1)</f>
        <v>0</v>
      </c>
      <c r="M525" s="12" t="b">
        <f>IF(ISNUMBER(SEARCH(AA$1,$D525)),MAX(M$1:M524)+1)</f>
        <v>0</v>
      </c>
      <c r="N525" s="12" t="b">
        <f>IF(ISNUMBER(SEARCH(AB$1,$D525)),MAX(N$1:N524)+1)</f>
        <v>0</v>
      </c>
      <c r="O525" s="12" t="b">
        <f>IF(ISNUMBER(SEARCH(AC$1,$D525)),MAX(O$1:O524)+1)</f>
        <v>0</v>
      </c>
      <c r="P525" s="12" t="b">
        <f>IF(ISNUMBER(SEARCH(AD$1,$D525)),MAX(P$1:P524)+1)</f>
        <v>0</v>
      </c>
      <c r="Q525" s="12">
        <f>'AB Touchpoint System Workbook'!K536</f>
        <v>0</v>
      </c>
      <c r="R525" s="13">
        <f t="shared" si="17"/>
        <v>524</v>
      </c>
      <c r="S525" s="21" t="str">
        <f>IFERROR(VLOOKUP($R525,E:$Q,13,0),"")</f>
        <v/>
      </c>
      <c r="T525" s="21" t="str">
        <f>IFERROR(VLOOKUP($R525,F:$Q,12,0),"")</f>
        <v/>
      </c>
      <c r="U525" s="21" t="str">
        <f>IFERROR(VLOOKUP($R525,G:$Q,11,0),"")</f>
        <v/>
      </c>
      <c r="V525" s="21" t="str">
        <f>IFERROR(VLOOKUP($R525,H:$Q,10,0),"")</f>
        <v/>
      </c>
      <c r="W525" s="21" t="str">
        <f>IFERROR(VLOOKUP($R525,I:$Q,9,0),"")</f>
        <v/>
      </c>
      <c r="X525" s="21" t="str">
        <f>IFERROR(VLOOKUP($R525,J:$Q,8,0),"")</f>
        <v/>
      </c>
      <c r="Y525" s="21" t="str">
        <f>IFERROR(VLOOKUP($R525,K:$Q,7,0),"")</f>
        <v/>
      </c>
      <c r="Z525" s="21" t="str">
        <f>IFERROR(VLOOKUP($R525,L:$Q,6,0),"")</f>
        <v/>
      </c>
      <c r="AA525" s="21" t="str">
        <f>IFERROR(VLOOKUP($R525,M:$Q,5,0),"")</f>
        <v/>
      </c>
      <c r="AB525" s="21" t="str">
        <f>IFERROR(VLOOKUP($R525,N:$Q,4,0),"")</f>
        <v/>
      </c>
      <c r="AC525" s="21" t="str">
        <f>IFERROR(VLOOKUP($R525,O:$Q,3,0),"")</f>
        <v/>
      </c>
      <c r="AD525" s="21" t="str">
        <f>IFERROR(VLOOKUP($R525,P:$Q,2,0),"")</f>
        <v/>
      </c>
    </row>
    <row r="526" spans="1:30" x14ac:dyDescent="0.15">
      <c r="A526" s="9">
        <f>'AB Touchpoint System Workbook'!Z537</f>
        <v>0</v>
      </c>
      <c r="B526" s="21">
        <f t="shared" si="16"/>
        <v>1</v>
      </c>
      <c r="C526" s="12" t="str">
        <f>IF('AB Touchpoint System Workbook'!J537="A",VLOOKUP($B526,Reference!$A$93:B$104,2,0),IF('AB Touchpoint System Workbook'!J537="b",VLOOKUP($B526,Reference!$A$93:C$104,3,0),""))</f>
        <v/>
      </c>
      <c r="D526" s="12" t="str">
        <f>IF('AB Touchpoint System Workbook'!J537="A",Q526&amp;C526,IF('AB Touchpoint System Workbook'!J537="b",Q526&amp;C526,""))</f>
        <v/>
      </c>
      <c r="E526" s="12" t="b">
        <f>IF(ISNUMBER(SEARCH(S$1,$D526)),MAX(E$1:E525)+1)</f>
        <v>0</v>
      </c>
      <c r="F526" s="12" t="b">
        <f>IF(ISNUMBER(SEARCH(T$1,$D526)),MAX(F$1:F525)+1)</f>
        <v>0</v>
      </c>
      <c r="G526" s="12" t="b">
        <f>IF(ISNUMBER(SEARCH(U$1,$D526)),MAX(G$1:G525)+1)</f>
        <v>0</v>
      </c>
      <c r="H526" s="12" t="b">
        <f>IF(ISNUMBER(SEARCH(V$1,$D526)),MAX(H$1:H525)+1)</f>
        <v>0</v>
      </c>
      <c r="I526" s="12" t="b">
        <f>IF(ISNUMBER(SEARCH(W$1,$D526)),MAX(I$1:I525)+1)</f>
        <v>0</v>
      </c>
      <c r="J526" s="12" t="b">
        <f>IF(ISNUMBER(SEARCH(X$1,$D526)),MAX(J$1:J525)+1)</f>
        <v>0</v>
      </c>
      <c r="K526" s="12" t="b">
        <f>IF(ISNUMBER(SEARCH(Y$1,$D526)),MAX(K$1:K525)+1)</f>
        <v>0</v>
      </c>
      <c r="L526" s="12" t="b">
        <f>IF(ISNUMBER(SEARCH(Z$1,$D526)),MAX(L$1:L525)+1)</f>
        <v>0</v>
      </c>
      <c r="M526" s="12" t="b">
        <f>IF(ISNUMBER(SEARCH(AA$1,$D526)),MAX(M$1:M525)+1)</f>
        <v>0</v>
      </c>
      <c r="N526" s="12" t="b">
        <f>IF(ISNUMBER(SEARCH(AB$1,$D526)),MAX(N$1:N525)+1)</f>
        <v>0</v>
      </c>
      <c r="O526" s="12" t="b">
        <f>IF(ISNUMBER(SEARCH(AC$1,$D526)),MAX(O$1:O525)+1)</f>
        <v>0</v>
      </c>
      <c r="P526" s="12" t="b">
        <f>IF(ISNUMBER(SEARCH(AD$1,$D526)),MAX(P$1:P525)+1)</f>
        <v>0</v>
      </c>
      <c r="Q526" s="12">
        <f>'AB Touchpoint System Workbook'!K537</f>
        <v>0</v>
      </c>
      <c r="R526" s="13">
        <f t="shared" si="17"/>
        <v>525</v>
      </c>
      <c r="S526" s="21" t="str">
        <f>IFERROR(VLOOKUP($R526,E:$Q,13,0),"")</f>
        <v/>
      </c>
      <c r="T526" s="21" t="str">
        <f>IFERROR(VLOOKUP($R526,F:$Q,12,0),"")</f>
        <v/>
      </c>
      <c r="U526" s="21" t="str">
        <f>IFERROR(VLOOKUP($R526,G:$Q,11,0),"")</f>
        <v/>
      </c>
      <c r="V526" s="21" t="str">
        <f>IFERROR(VLOOKUP($R526,H:$Q,10,0),"")</f>
        <v/>
      </c>
      <c r="W526" s="21" t="str">
        <f>IFERROR(VLOOKUP($R526,I:$Q,9,0),"")</f>
        <v/>
      </c>
      <c r="X526" s="21" t="str">
        <f>IFERROR(VLOOKUP($R526,J:$Q,8,0),"")</f>
        <v/>
      </c>
      <c r="Y526" s="21" t="str">
        <f>IFERROR(VLOOKUP($R526,K:$Q,7,0),"")</f>
        <v/>
      </c>
      <c r="Z526" s="21" t="str">
        <f>IFERROR(VLOOKUP($R526,L:$Q,6,0),"")</f>
        <v/>
      </c>
      <c r="AA526" s="21" t="str">
        <f>IFERROR(VLOOKUP($R526,M:$Q,5,0),"")</f>
        <v/>
      </c>
      <c r="AB526" s="21" t="str">
        <f>IFERROR(VLOOKUP($R526,N:$Q,4,0),"")</f>
        <v/>
      </c>
      <c r="AC526" s="21" t="str">
        <f>IFERROR(VLOOKUP($R526,O:$Q,3,0),"")</f>
        <v/>
      </c>
      <c r="AD526" s="21" t="str">
        <f>IFERROR(VLOOKUP($R526,P:$Q,2,0),"")</f>
        <v/>
      </c>
    </row>
    <row r="527" spans="1:30" x14ac:dyDescent="0.15">
      <c r="A527" s="9">
        <f>'AB Touchpoint System Workbook'!Z538</f>
        <v>0</v>
      </c>
      <c r="B527" s="21">
        <f t="shared" si="16"/>
        <v>1</v>
      </c>
      <c r="C527" s="12" t="str">
        <f>IF('AB Touchpoint System Workbook'!J538="A",VLOOKUP($B527,Reference!$A$93:B$104,2,0),IF('AB Touchpoint System Workbook'!J538="b",VLOOKUP($B527,Reference!$A$93:C$104,3,0),""))</f>
        <v/>
      </c>
      <c r="D527" s="12" t="str">
        <f>IF('AB Touchpoint System Workbook'!J538="A",Q527&amp;C527,IF('AB Touchpoint System Workbook'!J538="b",Q527&amp;C527,""))</f>
        <v/>
      </c>
      <c r="E527" s="12" t="b">
        <f>IF(ISNUMBER(SEARCH(S$1,$D527)),MAX(E$1:E526)+1)</f>
        <v>0</v>
      </c>
      <c r="F527" s="12" t="b">
        <f>IF(ISNUMBER(SEARCH(T$1,$D527)),MAX(F$1:F526)+1)</f>
        <v>0</v>
      </c>
      <c r="G527" s="12" t="b">
        <f>IF(ISNUMBER(SEARCH(U$1,$D527)),MAX(G$1:G526)+1)</f>
        <v>0</v>
      </c>
      <c r="H527" s="12" t="b">
        <f>IF(ISNUMBER(SEARCH(V$1,$D527)),MAX(H$1:H526)+1)</f>
        <v>0</v>
      </c>
      <c r="I527" s="12" t="b">
        <f>IF(ISNUMBER(SEARCH(W$1,$D527)),MAX(I$1:I526)+1)</f>
        <v>0</v>
      </c>
      <c r="J527" s="12" t="b">
        <f>IF(ISNUMBER(SEARCH(X$1,$D527)),MAX(J$1:J526)+1)</f>
        <v>0</v>
      </c>
      <c r="K527" s="12" t="b">
        <f>IF(ISNUMBER(SEARCH(Y$1,$D527)),MAX(K$1:K526)+1)</f>
        <v>0</v>
      </c>
      <c r="L527" s="12" t="b">
        <f>IF(ISNUMBER(SEARCH(Z$1,$D527)),MAX(L$1:L526)+1)</f>
        <v>0</v>
      </c>
      <c r="M527" s="12" t="b">
        <f>IF(ISNUMBER(SEARCH(AA$1,$D527)),MAX(M$1:M526)+1)</f>
        <v>0</v>
      </c>
      <c r="N527" s="12" t="b">
        <f>IF(ISNUMBER(SEARCH(AB$1,$D527)),MAX(N$1:N526)+1)</f>
        <v>0</v>
      </c>
      <c r="O527" s="12" t="b">
        <f>IF(ISNUMBER(SEARCH(AC$1,$D527)),MAX(O$1:O526)+1)</f>
        <v>0</v>
      </c>
      <c r="P527" s="12" t="b">
        <f>IF(ISNUMBER(SEARCH(AD$1,$D527)),MAX(P$1:P526)+1)</f>
        <v>0</v>
      </c>
      <c r="Q527" s="12">
        <f>'AB Touchpoint System Workbook'!K538</f>
        <v>0</v>
      </c>
      <c r="R527" s="13">
        <f t="shared" si="17"/>
        <v>526</v>
      </c>
      <c r="S527" s="21" t="str">
        <f>IFERROR(VLOOKUP($R527,E:$Q,13,0),"")</f>
        <v/>
      </c>
      <c r="T527" s="21" t="str">
        <f>IFERROR(VLOOKUP($R527,F:$Q,12,0),"")</f>
        <v/>
      </c>
      <c r="U527" s="21" t="str">
        <f>IFERROR(VLOOKUP($R527,G:$Q,11,0),"")</f>
        <v/>
      </c>
      <c r="V527" s="21" t="str">
        <f>IFERROR(VLOOKUP($R527,H:$Q,10,0),"")</f>
        <v/>
      </c>
      <c r="W527" s="21" t="str">
        <f>IFERROR(VLOOKUP($R527,I:$Q,9,0),"")</f>
        <v/>
      </c>
      <c r="X527" s="21" t="str">
        <f>IFERROR(VLOOKUP($R527,J:$Q,8,0),"")</f>
        <v/>
      </c>
      <c r="Y527" s="21" t="str">
        <f>IFERROR(VLOOKUP($R527,K:$Q,7,0),"")</f>
        <v/>
      </c>
      <c r="Z527" s="21" t="str">
        <f>IFERROR(VLOOKUP($R527,L:$Q,6,0),"")</f>
        <v/>
      </c>
      <c r="AA527" s="21" t="str">
        <f>IFERROR(VLOOKUP($R527,M:$Q,5,0),"")</f>
        <v/>
      </c>
      <c r="AB527" s="21" t="str">
        <f>IFERROR(VLOOKUP($R527,N:$Q,4,0),"")</f>
        <v/>
      </c>
      <c r="AC527" s="21" t="str">
        <f>IFERROR(VLOOKUP($R527,O:$Q,3,0),"")</f>
        <v/>
      </c>
      <c r="AD527" s="21" t="str">
        <f>IFERROR(VLOOKUP($R527,P:$Q,2,0),"")</f>
        <v/>
      </c>
    </row>
    <row r="528" spans="1:30" x14ac:dyDescent="0.15">
      <c r="A528" s="9">
        <f>'AB Touchpoint System Workbook'!Z539</f>
        <v>0</v>
      </c>
      <c r="B528" s="21">
        <f t="shared" si="16"/>
        <v>1</v>
      </c>
      <c r="C528" s="12" t="str">
        <f>IF('AB Touchpoint System Workbook'!J539="A",VLOOKUP($B528,Reference!$A$93:B$104,2,0),IF('AB Touchpoint System Workbook'!J539="b",VLOOKUP($B528,Reference!$A$93:C$104,3,0),""))</f>
        <v/>
      </c>
      <c r="D528" s="12" t="str">
        <f>IF('AB Touchpoint System Workbook'!J539="A",Q528&amp;C528,IF('AB Touchpoint System Workbook'!J539="b",Q528&amp;C528,""))</f>
        <v/>
      </c>
      <c r="E528" s="12" t="b">
        <f>IF(ISNUMBER(SEARCH(S$1,$D528)),MAX(E$1:E527)+1)</f>
        <v>0</v>
      </c>
      <c r="F528" s="12" t="b">
        <f>IF(ISNUMBER(SEARCH(T$1,$D528)),MAX(F$1:F527)+1)</f>
        <v>0</v>
      </c>
      <c r="G528" s="12" t="b">
        <f>IF(ISNUMBER(SEARCH(U$1,$D528)),MAX(G$1:G527)+1)</f>
        <v>0</v>
      </c>
      <c r="H528" s="12" t="b">
        <f>IF(ISNUMBER(SEARCH(V$1,$D528)),MAX(H$1:H527)+1)</f>
        <v>0</v>
      </c>
      <c r="I528" s="12" t="b">
        <f>IF(ISNUMBER(SEARCH(W$1,$D528)),MAX(I$1:I527)+1)</f>
        <v>0</v>
      </c>
      <c r="J528" s="12" t="b">
        <f>IF(ISNUMBER(SEARCH(X$1,$D528)),MAX(J$1:J527)+1)</f>
        <v>0</v>
      </c>
      <c r="K528" s="12" t="b">
        <f>IF(ISNUMBER(SEARCH(Y$1,$D528)),MAX(K$1:K527)+1)</f>
        <v>0</v>
      </c>
      <c r="L528" s="12" t="b">
        <f>IF(ISNUMBER(SEARCH(Z$1,$D528)),MAX(L$1:L527)+1)</f>
        <v>0</v>
      </c>
      <c r="M528" s="12" t="b">
        <f>IF(ISNUMBER(SEARCH(AA$1,$D528)),MAX(M$1:M527)+1)</f>
        <v>0</v>
      </c>
      <c r="N528" s="12" t="b">
        <f>IF(ISNUMBER(SEARCH(AB$1,$D528)),MAX(N$1:N527)+1)</f>
        <v>0</v>
      </c>
      <c r="O528" s="12" t="b">
        <f>IF(ISNUMBER(SEARCH(AC$1,$D528)),MAX(O$1:O527)+1)</f>
        <v>0</v>
      </c>
      <c r="P528" s="12" t="b">
        <f>IF(ISNUMBER(SEARCH(AD$1,$D528)),MAX(P$1:P527)+1)</f>
        <v>0</v>
      </c>
      <c r="Q528" s="12">
        <f>'AB Touchpoint System Workbook'!K539</f>
        <v>0</v>
      </c>
      <c r="R528" s="13">
        <f t="shared" si="17"/>
        <v>527</v>
      </c>
      <c r="S528" s="21" t="str">
        <f>IFERROR(VLOOKUP($R528,E:$Q,13,0),"")</f>
        <v/>
      </c>
      <c r="T528" s="21" t="str">
        <f>IFERROR(VLOOKUP($R528,F:$Q,12,0),"")</f>
        <v/>
      </c>
      <c r="U528" s="21" t="str">
        <f>IFERROR(VLOOKUP($R528,G:$Q,11,0),"")</f>
        <v/>
      </c>
      <c r="V528" s="21" t="str">
        <f>IFERROR(VLOOKUP($R528,H:$Q,10,0),"")</f>
        <v/>
      </c>
      <c r="W528" s="21" t="str">
        <f>IFERROR(VLOOKUP($R528,I:$Q,9,0),"")</f>
        <v/>
      </c>
      <c r="X528" s="21" t="str">
        <f>IFERROR(VLOOKUP($R528,J:$Q,8,0),"")</f>
        <v/>
      </c>
      <c r="Y528" s="21" t="str">
        <f>IFERROR(VLOOKUP($R528,K:$Q,7,0),"")</f>
        <v/>
      </c>
      <c r="Z528" s="21" t="str">
        <f>IFERROR(VLOOKUP($R528,L:$Q,6,0),"")</f>
        <v/>
      </c>
      <c r="AA528" s="21" t="str">
        <f>IFERROR(VLOOKUP($R528,M:$Q,5,0),"")</f>
        <v/>
      </c>
      <c r="AB528" s="21" t="str">
        <f>IFERROR(VLOOKUP($R528,N:$Q,4,0),"")</f>
        <v/>
      </c>
      <c r="AC528" s="21" t="str">
        <f>IFERROR(VLOOKUP($R528,O:$Q,3,0),"")</f>
        <v/>
      </c>
      <c r="AD528" s="21" t="str">
        <f>IFERROR(VLOOKUP($R528,P:$Q,2,0),"")</f>
        <v/>
      </c>
    </row>
    <row r="529" spans="1:30" x14ac:dyDescent="0.15">
      <c r="A529" s="9">
        <f>'AB Touchpoint System Workbook'!Z540</f>
        <v>0</v>
      </c>
      <c r="B529" s="21">
        <f t="shared" si="16"/>
        <v>1</v>
      </c>
      <c r="C529" s="12" t="str">
        <f>IF('AB Touchpoint System Workbook'!J540="A",VLOOKUP($B529,Reference!$A$93:B$104,2,0),IF('AB Touchpoint System Workbook'!J540="b",VLOOKUP($B529,Reference!$A$93:C$104,3,0),""))</f>
        <v/>
      </c>
      <c r="D529" s="12" t="str">
        <f>IF('AB Touchpoint System Workbook'!J540="A",Q529&amp;C529,IF('AB Touchpoint System Workbook'!J540="b",Q529&amp;C529,""))</f>
        <v/>
      </c>
      <c r="E529" s="12" t="b">
        <f>IF(ISNUMBER(SEARCH(S$1,$D529)),MAX(E$1:E528)+1)</f>
        <v>0</v>
      </c>
      <c r="F529" s="12" t="b">
        <f>IF(ISNUMBER(SEARCH(T$1,$D529)),MAX(F$1:F528)+1)</f>
        <v>0</v>
      </c>
      <c r="G529" s="12" t="b">
        <f>IF(ISNUMBER(SEARCH(U$1,$D529)),MAX(G$1:G528)+1)</f>
        <v>0</v>
      </c>
      <c r="H529" s="12" t="b">
        <f>IF(ISNUMBER(SEARCH(V$1,$D529)),MAX(H$1:H528)+1)</f>
        <v>0</v>
      </c>
      <c r="I529" s="12" t="b">
        <f>IF(ISNUMBER(SEARCH(W$1,$D529)),MAX(I$1:I528)+1)</f>
        <v>0</v>
      </c>
      <c r="J529" s="12" t="b">
        <f>IF(ISNUMBER(SEARCH(X$1,$D529)),MAX(J$1:J528)+1)</f>
        <v>0</v>
      </c>
      <c r="K529" s="12" t="b">
        <f>IF(ISNUMBER(SEARCH(Y$1,$D529)),MAX(K$1:K528)+1)</f>
        <v>0</v>
      </c>
      <c r="L529" s="12" t="b">
        <f>IF(ISNUMBER(SEARCH(Z$1,$D529)),MAX(L$1:L528)+1)</f>
        <v>0</v>
      </c>
      <c r="M529" s="12" t="b">
        <f>IF(ISNUMBER(SEARCH(AA$1,$D529)),MAX(M$1:M528)+1)</f>
        <v>0</v>
      </c>
      <c r="N529" s="12" t="b">
        <f>IF(ISNUMBER(SEARCH(AB$1,$D529)),MAX(N$1:N528)+1)</f>
        <v>0</v>
      </c>
      <c r="O529" s="12" t="b">
        <f>IF(ISNUMBER(SEARCH(AC$1,$D529)),MAX(O$1:O528)+1)</f>
        <v>0</v>
      </c>
      <c r="P529" s="12" t="b">
        <f>IF(ISNUMBER(SEARCH(AD$1,$D529)),MAX(P$1:P528)+1)</f>
        <v>0</v>
      </c>
      <c r="Q529" s="12">
        <f>'AB Touchpoint System Workbook'!K540</f>
        <v>0</v>
      </c>
      <c r="R529" s="13">
        <f t="shared" si="17"/>
        <v>528</v>
      </c>
      <c r="S529" s="21" t="str">
        <f>IFERROR(VLOOKUP($R529,E:$Q,13,0),"")</f>
        <v/>
      </c>
      <c r="T529" s="21" t="str">
        <f>IFERROR(VLOOKUP($R529,F:$Q,12,0),"")</f>
        <v/>
      </c>
      <c r="U529" s="21" t="str">
        <f>IFERROR(VLOOKUP($R529,G:$Q,11,0),"")</f>
        <v/>
      </c>
      <c r="V529" s="21" t="str">
        <f>IFERROR(VLOOKUP($R529,H:$Q,10,0),"")</f>
        <v/>
      </c>
      <c r="W529" s="21" t="str">
        <f>IFERROR(VLOOKUP($R529,I:$Q,9,0),"")</f>
        <v/>
      </c>
      <c r="X529" s="21" t="str">
        <f>IFERROR(VLOOKUP($R529,J:$Q,8,0),"")</f>
        <v/>
      </c>
      <c r="Y529" s="21" t="str">
        <f>IFERROR(VLOOKUP($R529,K:$Q,7,0),"")</f>
        <v/>
      </c>
      <c r="Z529" s="21" t="str">
        <f>IFERROR(VLOOKUP($R529,L:$Q,6,0),"")</f>
        <v/>
      </c>
      <c r="AA529" s="21" t="str">
        <f>IFERROR(VLOOKUP($R529,M:$Q,5,0),"")</f>
        <v/>
      </c>
      <c r="AB529" s="21" t="str">
        <f>IFERROR(VLOOKUP($R529,N:$Q,4,0),"")</f>
        <v/>
      </c>
      <c r="AC529" s="21" t="str">
        <f>IFERROR(VLOOKUP($R529,O:$Q,3,0),"")</f>
        <v/>
      </c>
      <c r="AD529" s="21" t="str">
        <f>IFERROR(VLOOKUP($R529,P:$Q,2,0),"")</f>
        <v/>
      </c>
    </row>
    <row r="530" spans="1:30" x14ac:dyDescent="0.15">
      <c r="A530" s="9">
        <f>'AB Touchpoint System Workbook'!Z541</f>
        <v>0</v>
      </c>
      <c r="B530" s="21">
        <f t="shared" si="16"/>
        <v>1</v>
      </c>
      <c r="C530" s="12" t="str">
        <f>IF('AB Touchpoint System Workbook'!J541="A",VLOOKUP($B530,Reference!$A$93:B$104,2,0),IF('AB Touchpoint System Workbook'!J541="b",VLOOKUP($B530,Reference!$A$93:C$104,3,0),""))</f>
        <v/>
      </c>
      <c r="D530" s="12" t="str">
        <f>IF('AB Touchpoint System Workbook'!J541="A",Q530&amp;C530,IF('AB Touchpoint System Workbook'!J541="b",Q530&amp;C530,""))</f>
        <v/>
      </c>
      <c r="E530" s="12" t="b">
        <f>IF(ISNUMBER(SEARCH(S$1,$D530)),MAX(E$1:E529)+1)</f>
        <v>0</v>
      </c>
      <c r="F530" s="12" t="b">
        <f>IF(ISNUMBER(SEARCH(T$1,$D530)),MAX(F$1:F529)+1)</f>
        <v>0</v>
      </c>
      <c r="G530" s="12" t="b">
        <f>IF(ISNUMBER(SEARCH(U$1,$D530)),MAX(G$1:G529)+1)</f>
        <v>0</v>
      </c>
      <c r="H530" s="12" t="b">
        <f>IF(ISNUMBER(SEARCH(V$1,$D530)),MAX(H$1:H529)+1)</f>
        <v>0</v>
      </c>
      <c r="I530" s="12" t="b">
        <f>IF(ISNUMBER(SEARCH(W$1,$D530)),MAX(I$1:I529)+1)</f>
        <v>0</v>
      </c>
      <c r="J530" s="12" t="b">
        <f>IF(ISNUMBER(SEARCH(X$1,$D530)),MAX(J$1:J529)+1)</f>
        <v>0</v>
      </c>
      <c r="K530" s="12" t="b">
        <f>IF(ISNUMBER(SEARCH(Y$1,$D530)),MAX(K$1:K529)+1)</f>
        <v>0</v>
      </c>
      <c r="L530" s="12" t="b">
        <f>IF(ISNUMBER(SEARCH(Z$1,$D530)),MAX(L$1:L529)+1)</f>
        <v>0</v>
      </c>
      <c r="M530" s="12" t="b">
        <f>IF(ISNUMBER(SEARCH(AA$1,$D530)),MAX(M$1:M529)+1)</f>
        <v>0</v>
      </c>
      <c r="N530" s="12" t="b">
        <f>IF(ISNUMBER(SEARCH(AB$1,$D530)),MAX(N$1:N529)+1)</f>
        <v>0</v>
      </c>
      <c r="O530" s="12" t="b">
        <f>IF(ISNUMBER(SEARCH(AC$1,$D530)),MAX(O$1:O529)+1)</f>
        <v>0</v>
      </c>
      <c r="P530" s="12" t="b">
        <f>IF(ISNUMBER(SEARCH(AD$1,$D530)),MAX(P$1:P529)+1)</f>
        <v>0</v>
      </c>
      <c r="Q530" s="12">
        <f>'AB Touchpoint System Workbook'!K541</f>
        <v>0</v>
      </c>
      <c r="R530" s="13">
        <f t="shared" si="17"/>
        <v>529</v>
      </c>
      <c r="S530" s="21" t="str">
        <f>IFERROR(VLOOKUP($R530,E:$Q,13,0),"")</f>
        <v/>
      </c>
      <c r="T530" s="21" t="str">
        <f>IFERROR(VLOOKUP($R530,F:$Q,12,0),"")</f>
        <v/>
      </c>
      <c r="U530" s="21" t="str">
        <f>IFERROR(VLOOKUP($R530,G:$Q,11,0),"")</f>
        <v/>
      </c>
      <c r="V530" s="21" t="str">
        <f>IFERROR(VLOOKUP($R530,H:$Q,10,0),"")</f>
        <v/>
      </c>
      <c r="W530" s="21" t="str">
        <f>IFERROR(VLOOKUP($R530,I:$Q,9,0),"")</f>
        <v/>
      </c>
      <c r="X530" s="21" t="str">
        <f>IFERROR(VLOOKUP($R530,J:$Q,8,0),"")</f>
        <v/>
      </c>
      <c r="Y530" s="21" t="str">
        <f>IFERROR(VLOOKUP($R530,K:$Q,7,0),"")</f>
        <v/>
      </c>
      <c r="Z530" s="21" t="str">
        <f>IFERROR(VLOOKUP($R530,L:$Q,6,0),"")</f>
        <v/>
      </c>
      <c r="AA530" s="21" t="str">
        <f>IFERROR(VLOOKUP($R530,M:$Q,5,0),"")</f>
        <v/>
      </c>
      <c r="AB530" s="21" t="str">
        <f>IFERROR(VLOOKUP($R530,N:$Q,4,0),"")</f>
        <v/>
      </c>
      <c r="AC530" s="21" t="str">
        <f>IFERROR(VLOOKUP($R530,O:$Q,3,0),"")</f>
        <v/>
      </c>
      <c r="AD530" s="21" t="str">
        <f>IFERROR(VLOOKUP($R530,P:$Q,2,0),"")</f>
        <v/>
      </c>
    </row>
    <row r="531" spans="1:30" x14ac:dyDescent="0.15">
      <c r="A531" s="9">
        <f>'AB Touchpoint System Workbook'!Z542</f>
        <v>0</v>
      </c>
      <c r="B531" s="21">
        <f t="shared" si="16"/>
        <v>1</v>
      </c>
      <c r="C531" s="12" t="str">
        <f>IF('AB Touchpoint System Workbook'!J542="A",VLOOKUP($B531,Reference!$A$93:B$104,2,0),IF('AB Touchpoint System Workbook'!J542="b",VLOOKUP($B531,Reference!$A$93:C$104,3,0),""))</f>
        <v/>
      </c>
      <c r="D531" s="12" t="str">
        <f>IF('AB Touchpoint System Workbook'!J542="A",Q531&amp;C531,IF('AB Touchpoint System Workbook'!J542="b",Q531&amp;C531,""))</f>
        <v/>
      </c>
      <c r="E531" s="12" t="b">
        <f>IF(ISNUMBER(SEARCH(S$1,$D531)),MAX(E$1:E530)+1)</f>
        <v>0</v>
      </c>
      <c r="F531" s="12" t="b">
        <f>IF(ISNUMBER(SEARCH(T$1,$D531)),MAX(F$1:F530)+1)</f>
        <v>0</v>
      </c>
      <c r="G531" s="12" t="b">
        <f>IF(ISNUMBER(SEARCH(U$1,$D531)),MAX(G$1:G530)+1)</f>
        <v>0</v>
      </c>
      <c r="H531" s="12" t="b">
        <f>IF(ISNUMBER(SEARCH(V$1,$D531)),MAX(H$1:H530)+1)</f>
        <v>0</v>
      </c>
      <c r="I531" s="12" t="b">
        <f>IF(ISNUMBER(SEARCH(W$1,$D531)),MAX(I$1:I530)+1)</f>
        <v>0</v>
      </c>
      <c r="J531" s="12" t="b">
        <f>IF(ISNUMBER(SEARCH(X$1,$D531)),MAX(J$1:J530)+1)</f>
        <v>0</v>
      </c>
      <c r="K531" s="12" t="b">
        <f>IF(ISNUMBER(SEARCH(Y$1,$D531)),MAX(K$1:K530)+1)</f>
        <v>0</v>
      </c>
      <c r="L531" s="12" t="b">
        <f>IF(ISNUMBER(SEARCH(Z$1,$D531)),MAX(L$1:L530)+1)</f>
        <v>0</v>
      </c>
      <c r="M531" s="12" t="b">
        <f>IF(ISNUMBER(SEARCH(AA$1,$D531)),MAX(M$1:M530)+1)</f>
        <v>0</v>
      </c>
      <c r="N531" s="12" t="b">
        <f>IF(ISNUMBER(SEARCH(AB$1,$D531)),MAX(N$1:N530)+1)</f>
        <v>0</v>
      </c>
      <c r="O531" s="12" t="b">
        <f>IF(ISNUMBER(SEARCH(AC$1,$D531)),MAX(O$1:O530)+1)</f>
        <v>0</v>
      </c>
      <c r="P531" s="12" t="b">
        <f>IF(ISNUMBER(SEARCH(AD$1,$D531)),MAX(P$1:P530)+1)</f>
        <v>0</v>
      </c>
      <c r="Q531" s="12">
        <f>'AB Touchpoint System Workbook'!K542</f>
        <v>0</v>
      </c>
      <c r="R531" s="13">
        <f t="shared" si="17"/>
        <v>530</v>
      </c>
      <c r="S531" s="21" t="str">
        <f>IFERROR(VLOOKUP($R531,E:$Q,13,0),"")</f>
        <v/>
      </c>
      <c r="T531" s="21" t="str">
        <f>IFERROR(VLOOKUP($R531,F:$Q,12,0),"")</f>
        <v/>
      </c>
      <c r="U531" s="21" t="str">
        <f>IFERROR(VLOOKUP($R531,G:$Q,11,0),"")</f>
        <v/>
      </c>
      <c r="V531" s="21" t="str">
        <f>IFERROR(VLOOKUP($R531,H:$Q,10,0),"")</f>
        <v/>
      </c>
      <c r="W531" s="21" t="str">
        <f>IFERROR(VLOOKUP($R531,I:$Q,9,0),"")</f>
        <v/>
      </c>
      <c r="X531" s="21" t="str">
        <f>IFERROR(VLOOKUP($R531,J:$Q,8,0),"")</f>
        <v/>
      </c>
      <c r="Y531" s="21" t="str">
        <f>IFERROR(VLOOKUP($R531,K:$Q,7,0),"")</f>
        <v/>
      </c>
      <c r="Z531" s="21" t="str">
        <f>IFERROR(VLOOKUP($R531,L:$Q,6,0),"")</f>
        <v/>
      </c>
      <c r="AA531" s="21" t="str">
        <f>IFERROR(VLOOKUP($R531,M:$Q,5,0),"")</f>
        <v/>
      </c>
      <c r="AB531" s="21" t="str">
        <f>IFERROR(VLOOKUP($R531,N:$Q,4,0),"")</f>
        <v/>
      </c>
      <c r="AC531" s="21" t="str">
        <f>IFERROR(VLOOKUP($R531,O:$Q,3,0),"")</f>
        <v/>
      </c>
      <c r="AD531" s="21" t="str">
        <f>IFERROR(VLOOKUP($R531,P:$Q,2,0),"")</f>
        <v/>
      </c>
    </row>
    <row r="532" spans="1:30" x14ac:dyDescent="0.15">
      <c r="A532" s="9">
        <f>'AB Touchpoint System Workbook'!Z543</f>
        <v>0</v>
      </c>
      <c r="B532" s="21">
        <f t="shared" si="16"/>
        <v>1</v>
      </c>
      <c r="C532" s="12" t="str">
        <f>IF('AB Touchpoint System Workbook'!J543="A",VLOOKUP($B532,Reference!$A$93:B$104,2,0),IF('AB Touchpoint System Workbook'!J543="b",VLOOKUP($B532,Reference!$A$93:C$104,3,0),""))</f>
        <v/>
      </c>
      <c r="D532" s="12" t="str">
        <f>IF('AB Touchpoint System Workbook'!J543="A",Q532&amp;C532,IF('AB Touchpoint System Workbook'!J543="b",Q532&amp;C532,""))</f>
        <v/>
      </c>
      <c r="E532" s="12" t="b">
        <f>IF(ISNUMBER(SEARCH(S$1,$D532)),MAX(E$1:E531)+1)</f>
        <v>0</v>
      </c>
      <c r="F532" s="12" t="b">
        <f>IF(ISNUMBER(SEARCH(T$1,$D532)),MAX(F$1:F531)+1)</f>
        <v>0</v>
      </c>
      <c r="G532" s="12" t="b">
        <f>IF(ISNUMBER(SEARCH(U$1,$D532)),MAX(G$1:G531)+1)</f>
        <v>0</v>
      </c>
      <c r="H532" s="12" t="b">
        <f>IF(ISNUMBER(SEARCH(V$1,$D532)),MAX(H$1:H531)+1)</f>
        <v>0</v>
      </c>
      <c r="I532" s="12" t="b">
        <f>IF(ISNUMBER(SEARCH(W$1,$D532)),MAX(I$1:I531)+1)</f>
        <v>0</v>
      </c>
      <c r="J532" s="12" t="b">
        <f>IF(ISNUMBER(SEARCH(X$1,$D532)),MAX(J$1:J531)+1)</f>
        <v>0</v>
      </c>
      <c r="K532" s="12" t="b">
        <f>IF(ISNUMBER(SEARCH(Y$1,$D532)),MAX(K$1:K531)+1)</f>
        <v>0</v>
      </c>
      <c r="L532" s="12" t="b">
        <f>IF(ISNUMBER(SEARCH(Z$1,$D532)),MAX(L$1:L531)+1)</f>
        <v>0</v>
      </c>
      <c r="M532" s="12" t="b">
        <f>IF(ISNUMBER(SEARCH(AA$1,$D532)),MAX(M$1:M531)+1)</f>
        <v>0</v>
      </c>
      <c r="N532" s="12" t="b">
        <f>IF(ISNUMBER(SEARCH(AB$1,$D532)),MAX(N$1:N531)+1)</f>
        <v>0</v>
      </c>
      <c r="O532" s="12" t="b">
        <f>IF(ISNUMBER(SEARCH(AC$1,$D532)),MAX(O$1:O531)+1)</f>
        <v>0</v>
      </c>
      <c r="P532" s="12" t="b">
        <f>IF(ISNUMBER(SEARCH(AD$1,$D532)),MAX(P$1:P531)+1)</f>
        <v>0</v>
      </c>
      <c r="Q532" s="12">
        <f>'AB Touchpoint System Workbook'!K543</f>
        <v>0</v>
      </c>
      <c r="R532" s="13">
        <f t="shared" si="17"/>
        <v>531</v>
      </c>
      <c r="S532" s="21" t="str">
        <f>IFERROR(VLOOKUP($R532,E:$Q,13,0),"")</f>
        <v/>
      </c>
      <c r="T532" s="21" t="str">
        <f>IFERROR(VLOOKUP($R532,F:$Q,12,0),"")</f>
        <v/>
      </c>
      <c r="U532" s="21" t="str">
        <f>IFERROR(VLOOKUP($R532,G:$Q,11,0),"")</f>
        <v/>
      </c>
      <c r="V532" s="21" t="str">
        <f>IFERROR(VLOOKUP($R532,H:$Q,10,0),"")</f>
        <v/>
      </c>
      <c r="W532" s="21" t="str">
        <f>IFERROR(VLOOKUP($R532,I:$Q,9,0),"")</f>
        <v/>
      </c>
      <c r="X532" s="21" t="str">
        <f>IFERROR(VLOOKUP($R532,J:$Q,8,0),"")</f>
        <v/>
      </c>
      <c r="Y532" s="21" t="str">
        <f>IFERROR(VLOOKUP($R532,K:$Q,7,0),"")</f>
        <v/>
      </c>
      <c r="Z532" s="21" t="str">
        <f>IFERROR(VLOOKUP($R532,L:$Q,6,0),"")</f>
        <v/>
      </c>
      <c r="AA532" s="21" t="str">
        <f>IFERROR(VLOOKUP($R532,M:$Q,5,0),"")</f>
        <v/>
      </c>
      <c r="AB532" s="21" t="str">
        <f>IFERROR(VLOOKUP($R532,N:$Q,4,0),"")</f>
        <v/>
      </c>
      <c r="AC532" s="21" t="str">
        <f>IFERROR(VLOOKUP($R532,O:$Q,3,0),"")</f>
        <v/>
      </c>
      <c r="AD532" s="21" t="str">
        <f>IFERROR(VLOOKUP($R532,P:$Q,2,0),"")</f>
        <v/>
      </c>
    </row>
    <row r="533" spans="1:30" x14ac:dyDescent="0.15">
      <c r="A533" s="9">
        <f>'AB Touchpoint System Workbook'!Z544</f>
        <v>0</v>
      </c>
      <c r="B533" s="21">
        <f t="shared" si="16"/>
        <v>1</v>
      </c>
      <c r="C533" s="12" t="str">
        <f>IF('AB Touchpoint System Workbook'!J544="A",VLOOKUP($B533,Reference!$A$93:B$104,2,0),IF('AB Touchpoint System Workbook'!J544="b",VLOOKUP($B533,Reference!$A$93:C$104,3,0),""))</f>
        <v/>
      </c>
      <c r="D533" s="12" t="str">
        <f>IF('AB Touchpoint System Workbook'!J544="A",Q533&amp;C533,IF('AB Touchpoint System Workbook'!J544="b",Q533&amp;C533,""))</f>
        <v/>
      </c>
      <c r="E533" s="12" t="b">
        <f>IF(ISNUMBER(SEARCH(S$1,$D533)),MAX(E$1:E532)+1)</f>
        <v>0</v>
      </c>
      <c r="F533" s="12" t="b">
        <f>IF(ISNUMBER(SEARCH(T$1,$D533)),MAX(F$1:F532)+1)</f>
        <v>0</v>
      </c>
      <c r="G533" s="12" t="b">
        <f>IF(ISNUMBER(SEARCH(U$1,$D533)),MAX(G$1:G532)+1)</f>
        <v>0</v>
      </c>
      <c r="H533" s="12" t="b">
        <f>IF(ISNUMBER(SEARCH(V$1,$D533)),MAX(H$1:H532)+1)</f>
        <v>0</v>
      </c>
      <c r="I533" s="12" t="b">
        <f>IF(ISNUMBER(SEARCH(W$1,$D533)),MAX(I$1:I532)+1)</f>
        <v>0</v>
      </c>
      <c r="J533" s="12" t="b">
        <f>IF(ISNUMBER(SEARCH(X$1,$D533)),MAX(J$1:J532)+1)</f>
        <v>0</v>
      </c>
      <c r="K533" s="12" t="b">
        <f>IF(ISNUMBER(SEARCH(Y$1,$D533)),MAX(K$1:K532)+1)</f>
        <v>0</v>
      </c>
      <c r="L533" s="12" t="b">
        <f>IF(ISNUMBER(SEARCH(Z$1,$D533)),MAX(L$1:L532)+1)</f>
        <v>0</v>
      </c>
      <c r="M533" s="12" t="b">
        <f>IF(ISNUMBER(SEARCH(AA$1,$D533)),MAX(M$1:M532)+1)</f>
        <v>0</v>
      </c>
      <c r="N533" s="12" t="b">
        <f>IF(ISNUMBER(SEARCH(AB$1,$D533)),MAX(N$1:N532)+1)</f>
        <v>0</v>
      </c>
      <c r="O533" s="12" t="b">
        <f>IF(ISNUMBER(SEARCH(AC$1,$D533)),MAX(O$1:O532)+1)</f>
        <v>0</v>
      </c>
      <c r="P533" s="12" t="b">
        <f>IF(ISNUMBER(SEARCH(AD$1,$D533)),MAX(P$1:P532)+1)</f>
        <v>0</v>
      </c>
      <c r="Q533" s="12">
        <f>'AB Touchpoint System Workbook'!K544</f>
        <v>0</v>
      </c>
      <c r="R533" s="13">
        <f t="shared" si="17"/>
        <v>532</v>
      </c>
      <c r="S533" s="21" t="str">
        <f>IFERROR(VLOOKUP($R533,E:$Q,13,0),"")</f>
        <v/>
      </c>
      <c r="T533" s="21" t="str">
        <f>IFERROR(VLOOKUP($R533,F:$Q,12,0),"")</f>
        <v/>
      </c>
      <c r="U533" s="21" t="str">
        <f>IFERROR(VLOOKUP($R533,G:$Q,11,0),"")</f>
        <v/>
      </c>
      <c r="V533" s="21" t="str">
        <f>IFERROR(VLOOKUP($R533,H:$Q,10,0),"")</f>
        <v/>
      </c>
      <c r="W533" s="21" t="str">
        <f>IFERROR(VLOOKUP($R533,I:$Q,9,0),"")</f>
        <v/>
      </c>
      <c r="X533" s="21" t="str">
        <f>IFERROR(VLOOKUP($R533,J:$Q,8,0),"")</f>
        <v/>
      </c>
      <c r="Y533" s="21" t="str">
        <f>IFERROR(VLOOKUP($R533,K:$Q,7,0),"")</f>
        <v/>
      </c>
      <c r="Z533" s="21" t="str">
        <f>IFERROR(VLOOKUP($R533,L:$Q,6,0),"")</f>
        <v/>
      </c>
      <c r="AA533" s="21" t="str">
        <f>IFERROR(VLOOKUP($R533,M:$Q,5,0),"")</f>
        <v/>
      </c>
      <c r="AB533" s="21" t="str">
        <f>IFERROR(VLOOKUP($R533,N:$Q,4,0),"")</f>
        <v/>
      </c>
      <c r="AC533" s="21" t="str">
        <f>IFERROR(VLOOKUP($R533,O:$Q,3,0),"")</f>
        <v/>
      </c>
      <c r="AD533" s="21" t="str">
        <f>IFERROR(VLOOKUP($R533,P:$Q,2,0),"")</f>
        <v/>
      </c>
    </row>
    <row r="534" spans="1:30" x14ac:dyDescent="0.15">
      <c r="A534" s="9">
        <f>'AB Touchpoint System Workbook'!Z545</f>
        <v>0</v>
      </c>
      <c r="B534" s="21">
        <f t="shared" si="16"/>
        <v>1</v>
      </c>
      <c r="C534" s="12" t="str">
        <f>IF('AB Touchpoint System Workbook'!J545="A",VLOOKUP($B534,Reference!$A$93:B$104,2,0),IF('AB Touchpoint System Workbook'!J545="b",VLOOKUP($B534,Reference!$A$93:C$104,3,0),""))</f>
        <v/>
      </c>
      <c r="D534" s="12" t="str">
        <f>IF('AB Touchpoint System Workbook'!J545="A",Q534&amp;C534,IF('AB Touchpoint System Workbook'!J545="b",Q534&amp;C534,""))</f>
        <v/>
      </c>
      <c r="E534" s="12" t="b">
        <f>IF(ISNUMBER(SEARCH(S$1,$D534)),MAX(E$1:E533)+1)</f>
        <v>0</v>
      </c>
      <c r="F534" s="12" t="b">
        <f>IF(ISNUMBER(SEARCH(T$1,$D534)),MAX(F$1:F533)+1)</f>
        <v>0</v>
      </c>
      <c r="G534" s="12" t="b">
        <f>IF(ISNUMBER(SEARCH(U$1,$D534)),MAX(G$1:G533)+1)</f>
        <v>0</v>
      </c>
      <c r="H534" s="12" t="b">
        <f>IF(ISNUMBER(SEARCH(V$1,$D534)),MAX(H$1:H533)+1)</f>
        <v>0</v>
      </c>
      <c r="I534" s="12" t="b">
        <f>IF(ISNUMBER(SEARCH(W$1,$D534)),MAX(I$1:I533)+1)</f>
        <v>0</v>
      </c>
      <c r="J534" s="12" t="b">
        <f>IF(ISNUMBER(SEARCH(X$1,$D534)),MAX(J$1:J533)+1)</f>
        <v>0</v>
      </c>
      <c r="K534" s="12" t="b">
        <f>IF(ISNUMBER(SEARCH(Y$1,$D534)),MAX(K$1:K533)+1)</f>
        <v>0</v>
      </c>
      <c r="L534" s="12" t="b">
        <f>IF(ISNUMBER(SEARCH(Z$1,$D534)),MAX(L$1:L533)+1)</f>
        <v>0</v>
      </c>
      <c r="M534" s="12" t="b">
        <f>IF(ISNUMBER(SEARCH(AA$1,$D534)),MAX(M$1:M533)+1)</f>
        <v>0</v>
      </c>
      <c r="N534" s="12" t="b">
        <f>IF(ISNUMBER(SEARCH(AB$1,$D534)),MAX(N$1:N533)+1)</f>
        <v>0</v>
      </c>
      <c r="O534" s="12" t="b">
        <f>IF(ISNUMBER(SEARCH(AC$1,$D534)),MAX(O$1:O533)+1)</f>
        <v>0</v>
      </c>
      <c r="P534" s="12" t="b">
        <f>IF(ISNUMBER(SEARCH(AD$1,$D534)),MAX(P$1:P533)+1)</f>
        <v>0</v>
      </c>
      <c r="Q534" s="12">
        <f>'AB Touchpoint System Workbook'!K545</f>
        <v>0</v>
      </c>
      <c r="R534" s="13">
        <f t="shared" si="17"/>
        <v>533</v>
      </c>
      <c r="S534" s="21" t="str">
        <f>IFERROR(VLOOKUP($R534,E:$Q,13,0),"")</f>
        <v/>
      </c>
      <c r="T534" s="21" t="str">
        <f>IFERROR(VLOOKUP($R534,F:$Q,12,0),"")</f>
        <v/>
      </c>
      <c r="U534" s="21" t="str">
        <f>IFERROR(VLOOKUP($R534,G:$Q,11,0),"")</f>
        <v/>
      </c>
      <c r="V534" s="21" t="str">
        <f>IFERROR(VLOOKUP($R534,H:$Q,10,0),"")</f>
        <v/>
      </c>
      <c r="W534" s="21" t="str">
        <f>IFERROR(VLOOKUP($R534,I:$Q,9,0),"")</f>
        <v/>
      </c>
      <c r="X534" s="21" t="str">
        <f>IFERROR(VLOOKUP($R534,J:$Q,8,0),"")</f>
        <v/>
      </c>
      <c r="Y534" s="21" t="str">
        <f>IFERROR(VLOOKUP($R534,K:$Q,7,0),"")</f>
        <v/>
      </c>
      <c r="Z534" s="21" t="str">
        <f>IFERROR(VLOOKUP($R534,L:$Q,6,0),"")</f>
        <v/>
      </c>
      <c r="AA534" s="21" t="str">
        <f>IFERROR(VLOOKUP($R534,M:$Q,5,0),"")</f>
        <v/>
      </c>
      <c r="AB534" s="21" t="str">
        <f>IFERROR(VLOOKUP($R534,N:$Q,4,0),"")</f>
        <v/>
      </c>
      <c r="AC534" s="21" t="str">
        <f>IFERROR(VLOOKUP($R534,O:$Q,3,0),"")</f>
        <v/>
      </c>
      <c r="AD534" s="21" t="str">
        <f>IFERROR(VLOOKUP($R534,P:$Q,2,0),"")</f>
        <v/>
      </c>
    </row>
    <row r="535" spans="1:30" x14ac:dyDescent="0.15">
      <c r="A535" s="9">
        <f>'AB Touchpoint System Workbook'!Z546</f>
        <v>0</v>
      </c>
      <c r="B535" s="21">
        <f t="shared" si="16"/>
        <v>1</v>
      </c>
      <c r="C535" s="12" t="str">
        <f>IF('AB Touchpoint System Workbook'!J546="A",VLOOKUP($B535,Reference!$A$93:B$104,2,0),IF('AB Touchpoint System Workbook'!J546="b",VLOOKUP($B535,Reference!$A$93:C$104,3,0),""))</f>
        <v/>
      </c>
      <c r="D535" s="12" t="str">
        <f>IF('AB Touchpoint System Workbook'!J546="A",Q535&amp;C535,IF('AB Touchpoint System Workbook'!J546="b",Q535&amp;C535,""))</f>
        <v/>
      </c>
      <c r="E535" s="12" t="b">
        <f>IF(ISNUMBER(SEARCH(S$1,$D535)),MAX(E$1:E534)+1)</f>
        <v>0</v>
      </c>
      <c r="F535" s="12" t="b">
        <f>IF(ISNUMBER(SEARCH(T$1,$D535)),MAX(F$1:F534)+1)</f>
        <v>0</v>
      </c>
      <c r="G535" s="12" t="b">
        <f>IF(ISNUMBER(SEARCH(U$1,$D535)),MAX(G$1:G534)+1)</f>
        <v>0</v>
      </c>
      <c r="H535" s="12" t="b">
        <f>IF(ISNUMBER(SEARCH(V$1,$D535)),MAX(H$1:H534)+1)</f>
        <v>0</v>
      </c>
      <c r="I535" s="12" t="b">
        <f>IF(ISNUMBER(SEARCH(W$1,$D535)),MAX(I$1:I534)+1)</f>
        <v>0</v>
      </c>
      <c r="J535" s="12" t="b">
        <f>IF(ISNUMBER(SEARCH(X$1,$D535)),MAX(J$1:J534)+1)</f>
        <v>0</v>
      </c>
      <c r="K535" s="12" t="b">
        <f>IF(ISNUMBER(SEARCH(Y$1,$D535)),MAX(K$1:K534)+1)</f>
        <v>0</v>
      </c>
      <c r="L535" s="12" t="b">
        <f>IF(ISNUMBER(SEARCH(Z$1,$D535)),MAX(L$1:L534)+1)</f>
        <v>0</v>
      </c>
      <c r="M535" s="12" t="b">
        <f>IF(ISNUMBER(SEARCH(AA$1,$D535)),MAX(M$1:M534)+1)</f>
        <v>0</v>
      </c>
      <c r="N535" s="12" t="b">
        <f>IF(ISNUMBER(SEARCH(AB$1,$D535)),MAX(N$1:N534)+1)</f>
        <v>0</v>
      </c>
      <c r="O535" s="12" t="b">
        <f>IF(ISNUMBER(SEARCH(AC$1,$D535)),MAX(O$1:O534)+1)</f>
        <v>0</v>
      </c>
      <c r="P535" s="12" t="b">
        <f>IF(ISNUMBER(SEARCH(AD$1,$D535)),MAX(P$1:P534)+1)</f>
        <v>0</v>
      </c>
      <c r="Q535" s="12">
        <f>'AB Touchpoint System Workbook'!K546</f>
        <v>0</v>
      </c>
      <c r="R535" s="13">
        <f t="shared" si="17"/>
        <v>534</v>
      </c>
      <c r="S535" s="21" t="str">
        <f>IFERROR(VLOOKUP($R535,E:$Q,13,0),"")</f>
        <v/>
      </c>
      <c r="T535" s="21" t="str">
        <f>IFERROR(VLOOKUP($R535,F:$Q,12,0),"")</f>
        <v/>
      </c>
      <c r="U535" s="21" t="str">
        <f>IFERROR(VLOOKUP($R535,G:$Q,11,0),"")</f>
        <v/>
      </c>
      <c r="V535" s="21" t="str">
        <f>IFERROR(VLOOKUP($R535,H:$Q,10,0),"")</f>
        <v/>
      </c>
      <c r="W535" s="21" t="str">
        <f>IFERROR(VLOOKUP($R535,I:$Q,9,0),"")</f>
        <v/>
      </c>
      <c r="X535" s="21" t="str">
        <f>IFERROR(VLOOKUP($R535,J:$Q,8,0),"")</f>
        <v/>
      </c>
      <c r="Y535" s="21" t="str">
        <f>IFERROR(VLOOKUP($R535,K:$Q,7,0),"")</f>
        <v/>
      </c>
      <c r="Z535" s="21" t="str">
        <f>IFERROR(VLOOKUP($R535,L:$Q,6,0),"")</f>
        <v/>
      </c>
      <c r="AA535" s="21" t="str">
        <f>IFERROR(VLOOKUP($R535,M:$Q,5,0),"")</f>
        <v/>
      </c>
      <c r="AB535" s="21" t="str">
        <f>IFERROR(VLOOKUP($R535,N:$Q,4,0),"")</f>
        <v/>
      </c>
      <c r="AC535" s="21" t="str">
        <f>IFERROR(VLOOKUP($R535,O:$Q,3,0),"")</f>
        <v/>
      </c>
      <c r="AD535" s="21" t="str">
        <f>IFERROR(VLOOKUP($R535,P:$Q,2,0),"")</f>
        <v/>
      </c>
    </row>
    <row r="536" spans="1:30" x14ac:dyDescent="0.15">
      <c r="A536" s="9">
        <f>'AB Touchpoint System Workbook'!Z547</f>
        <v>0</v>
      </c>
      <c r="B536" s="21">
        <f t="shared" ref="B536:B599" si="18">MONTH(A536)</f>
        <v>1</v>
      </c>
      <c r="C536" s="12" t="str">
        <f>IF('AB Touchpoint System Workbook'!J547="A",VLOOKUP($B536,Reference!$A$93:B$104,2,0),IF('AB Touchpoint System Workbook'!J547="b",VLOOKUP($B536,Reference!$A$93:C$104,3,0),""))</f>
        <v/>
      </c>
      <c r="D536" s="12" t="str">
        <f>IF('AB Touchpoint System Workbook'!J547="A",Q536&amp;C536,IF('AB Touchpoint System Workbook'!J547="b",Q536&amp;C536,""))</f>
        <v/>
      </c>
      <c r="E536" s="12" t="b">
        <f>IF(ISNUMBER(SEARCH(S$1,$D536)),MAX(E$1:E535)+1)</f>
        <v>0</v>
      </c>
      <c r="F536" s="12" t="b">
        <f>IF(ISNUMBER(SEARCH(T$1,$D536)),MAX(F$1:F535)+1)</f>
        <v>0</v>
      </c>
      <c r="G536" s="12" t="b">
        <f>IF(ISNUMBER(SEARCH(U$1,$D536)),MAX(G$1:G535)+1)</f>
        <v>0</v>
      </c>
      <c r="H536" s="12" t="b">
        <f>IF(ISNUMBER(SEARCH(V$1,$D536)),MAX(H$1:H535)+1)</f>
        <v>0</v>
      </c>
      <c r="I536" s="12" t="b">
        <f>IF(ISNUMBER(SEARCH(W$1,$D536)),MAX(I$1:I535)+1)</f>
        <v>0</v>
      </c>
      <c r="J536" s="12" t="b">
        <f>IF(ISNUMBER(SEARCH(X$1,$D536)),MAX(J$1:J535)+1)</f>
        <v>0</v>
      </c>
      <c r="K536" s="12" t="b">
        <f>IF(ISNUMBER(SEARCH(Y$1,$D536)),MAX(K$1:K535)+1)</f>
        <v>0</v>
      </c>
      <c r="L536" s="12" t="b">
        <f>IF(ISNUMBER(SEARCH(Z$1,$D536)),MAX(L$1:L535)+1)</f>
        <v>0</v>
      </c>
      <c r="M536" s="12" t="b">
        <f>IF(ISNUMBER(SEARCH(AA$1,$D536)),MAX(M$1:M535)+1)</f>
        <v>0</v>
      </c>
      <c r="N536" s="12" t="b">
        <f>IF(ISNUMBER(SEARCH(AB$1,$D536)),MAX(N$1:N535)+1)</f>
        <v>0</v>
      </c>
      <c r="O536" s="12" t="b">
        <f>IF(ISNUMBER(SEARCH(AC$1,$D536)),MAX(O$1:O535)+1)</f>
        <v>0</v>
      </c>
      <c r="P536" s="12" t="b">
        <f>IF(ISNUMBER(SEARCH(AD$1,$D536)),MAX(P$1:P535)+1)</f>
        <v>0</v>
      </c>
      <c r="Q536" s="12">
        <f>'AB Touchpoint System Workbook'!K547</f>
        <v>0</v>
      </c>
      <c r="R536" s="13">
        <f t="shared" si="17"/>
        <v>535</v>
      </c>
      <c r="S536" s="21" t="str">
        <f>IFERROR(VLOOKUP($R536,E:$Q,13,0),"")</f>
        <v/>
      </c>
      <c r="T536" s="21" t="str">
        <f>IFERROR(VLOOKUP($R536,F:$Q,12,0),"")</f>
        <v/>
      </c>
      <c r="U536" s="21" t="str">
        <f>IFERROR(VLOOKUP($R536,G:$Q,11,0),"")</f>
        <v/>
      </c>
      <c r="V536" s="21" t="str">
        <f>IFERROR(VLOOKUP($R536,H:$Q,10,0),"")</f>
        <v/>
      </c>
      <c r="W536" s="21" t="str">
        <f>IFERROR(VLOOKUP($R536,I:$Q,9,0),"")</f>
        <v/>
      </c>
      <c r="X536" s="21" t="str">
        <f>IFERROR(VLOOKUP($R536,J:$Q,8,0),"")</f>
        <v/>
      </c>
      <c r="Y536" s="21" t="str">
        <f>IFERROR(VLOOKUP($R536,K:$Q,7,0),"")</f>
        <v/>
      </c>
      <c r="Z536" s="21" t="str">
        <f>IFERROR(VLOOKUP($R536,L:$Q,6,0),"")</f>
        <v/>
      </c>
      <c r="AA536" s="21" t="str">
        <f>IFERROR(VLOOKUP($R536,M:$Q,5,0),"")</f>
        <v/>
      </c>
      <c r="AB536" s="21" t="str">
        <f>IFERROR(VLOOKUP($R536,N:$Q,4,0),"")</f>
        <v/>
      </c>
      <c r="AC536" s="21" t="str">
        <f>IFERROR(VLOOKUP($R536,O:$Q,3,0),"")</f>
        <v/>
      </c>
      <c r="AD536" s="21" t="str">
        <f>IFERROR(VLOOKUP($R536,P:$Q,2,0),"")</f>
        <v/>
      </c>
    </row>
    <row r="537" spans="1:30" x14ac:dyDescent="0.15">
      <c r="A537" s="9">
        <f>'AB Touchpoint System Workbook'!Z548</f>
        <v>0</v>
      </c>
      <c r="B537" s="21">
        <f t="shared" si="18"/>
        <v>1</v>
      </c>
      <c r="C537" s="12" t="str">
        <f>IF('AB Touchpoint System Workbook'!J548="A",VLOOKUP($B537,Reference!$A$93:B$104,2,0),IF('AB Touchpoint System Workbook'!J548="b",VLOOKUP($B537,Reference!$A$93:C$104,3,0),""))</f>
        <v/>
      </c>
      <c r="D537" s="12" t="str">
        <f>IF('AB Touchpoint System Workbook'!J548="A",Q537&amp;C537,IF('AB Touchpoint System Workbook'!J548="b",Q537&amp;C537,""))</f>
        <v/>
      </c>
      <c r="E537" s="12" t="b">
        <f>IF(ISNUMBER(SEARCH(S$1,$D537)),MAX(E$1:E536)+1)</f>
        <v>0</v>
      </c>
      <c r="F537" s="12" t="b">
        <f>IF(ISNUMBER(SEARCH(T$1,$D537)),MAX(F$1:F536)+1)</f>
        <v>0</v>
      </c>
      <c r="G537" s="12" t="b">
        <f>IF(ISNUMBER(SEARCH(U$1,$D537)),MAX(G$1:G536)+1)</f>
        <v>0</v>
      </c>
      <c r="H537" s="12" t="b">
        <f>IF(ISNUMBER(SEARCH(V$1,$D537)),MAX(H$1:H536)+1)</f>
        <v>0</v>
      </c>
      <c r="I537" s="12" t="b">
        <f>IF(ISNUMBER(SEARCH(W$1,$D537)),MAX(I$1:I536)+1)</f>
        <v>0</v>
      </c>
      <c r="J537" s="12" t="b">
        <f>IF(ISNUMBER(SEARCH(X$1,$D537)),MAX(J$1:J536)+1)</f>
        <v>0</v>
      </c>
      <c r="K537" s="12" t="b">
        <f>IF(ISNUMBER(SEARCH(Y$1,$D537)),MAX(K$1:K536)+1)</f>
        <v>0</v>
      </c>
      <c r="L537" s="12" t="b">
        <f>IF(ISNUMBER(SEARCH(Z$1,$D537)),MAX(L$1:L536)+1)</f>
        <v>0</v>
      </c>
      <c r="M537" s="12" t="b">
        <f>IF(ISNUMBER(SEARCH(AA$1,$D537)),MAX(M$1:M536)+1)</f>
        <v>0</v>
      </c>
      <c r="N537" s="12" t="b">
        <f>IF(ISNUMBER(SEARCH(AB$1,$D537)),MAX(N$1:N536)+1)</f>
        <v>0</v>
      </c>
      <c r="O537" s="12" t="b">
        <f>IF(ISNUMBER(SEARCH(AC$1,$D537)),MAX(O$1:O536)+1)</f>
        <v>0</v>
      </c>
      <c r="P537" s="12" t="b">
        <f>IF(ISNUMBER(SEARCH(AD$1,$D537)),MAX(P$1:P536)+1)</f>
        <v>0</v>
      </c>
      <c r="Q537" s="12">
        <f>'AB Touchpoint System Workbook'!K548</f>
        <v>0</v>
      </c>
      <c r="R537" s="13">
        <f t="shared" si="17"/>
        <v>536</v>
      </c>
      <c r="S537" s="21" t="str">
        <f>IFERROR(VLOOKUP($R537,E:$Q,13,0),"")</f>
        <v/>
      </c>
      <c r="T537" s="21" t="str">
        <f>IFERROR(VLOOKUP($R537,F:$Q,12,0),"")</f>
        <v/>
      </c>
      <c r="U537" s="21" t="str">
        <f>IFERROR(VLOOKUP($R537,G:$Q,11,0),"")</f>
        <v/>
      </c>
      <c r="V537" s="21" t="str">
        <f>IFERROR(VLOOKUP($R537,H:$Q,10,0),"")</f>
        <v/>
      </c>
      <c r="W537" s="21" t="str">
        <f>IFERROR(VLOOKUP($R537,I:$Q,9,0),"")</f>
        <v/>
      </c>
      <c r="X537" s="21" t="str">
        <f>IFERROR(VLOOKUP($R537,J:$Q,8,0),"")</f>
        <v/>
      </c>
      <c r="Y537" s="21" t="str">
        <f>IFERROR(VLOOKUP($R537,K:$Q,7,0),"")</f>
        <v/>
      </c>
      <c r="Z537" s="21" t="str">
        <f>IFERROR(VLOOKUP($R537,L:$Q,6,0),"")</f>
        <v/>
      </c>
      <c r="AA537" s="21" t="str">
        <f>IFERROR(VLOOKUP($R537,M:$Q,5,0),"")</f>
        <v/>
      </c>
      <c r="AB537" s="21" t="str">
        <f>IFERROR(VLOOKUP($R537,N:$Q,4,0),"")</f>
        <v/>
      </c>
      <c r="AC537" s="21" t="str">
        <f>IFERROR(VLOOKUP($R537,O:$Q,3,0),"")</f>
        <v/>
      </c>
      <c r="AD537" s="21" t="str">
        <f>IFERROR(VLOOKUP($R537,P:$Q,2,0),"")</f>
        <v/>
      </c>
    </row>
    <row r="538" spans="1:30" x14ac:dyDescent="0.15">
      <c r="A538" s="9">
        <f>'AB Touchpoint System Workbook'!Z549</f>
        <v>0</v>
      </c>
      <c r="B538" s="21">
        <f t="shared" si="18"/>
        <v>1</v>
      </c>
      <c r="C538" s="12" t="str">
        <f>IF('AB Touchpoint System Workbook'!J549="A",VLOOKUP($B538,Reference!$A$93:B$104,2,0),IF('AB Touchpoint System Workbook'!J549="b",VLOOKUP($B538,Reference!$A$93:C$104,3,0),""))</f>
        <v/>
      </c>
      <c r="D538" s="12" t="str">
        <f>IF('AB Touchpoint System Workbook'!J549="A",Q538&amp;C538,IF('AB Touchpoint System Workbook'!J549="b",Q538&amp;C538,""))</f>
        <v/>
      </c>
      <c r="E538" s="12" t="b">
        <f>IF(ISNUMBER(SEARCH(S$1,$D538)),MAX(E$1:E537)+1)</f>
        <v>0</v>
      </c>
      <c r="F538" s="12" t="b">
        <f>IF(ISNUMBER(SEARCH(T$1,$D538)),MAX(F$1:F537)+1)</f>
        <v>0</v>
      </c>
      <c r="G538" s="12" t="b">
        <f>IF(ISNUMBER(SEARCH(U$1,$D538)),MAX(G$1:G537)+1)</f>
        <v>0</v>
      </c>
      <c r="H538" s="12" t="b">
        <f>IF(ISNUMBER(SEARCH(V$1,$D538)),MAX(H$1:H537)+1)</f>
        <v>0</v>
      </c>
      <c r="I538" s="12" t="b">
        <f>IF(ISNUMBER(SEARCH(W$1,$D538)),MAX(I$1:I537)+1)</f>
        <v>0</v>
      </c>
      <c r="J538" s="12" t="b">
        <f>IF(ISNUMBER(SEARCH(X$1,$D538)),MAX(J$1:J537)+1)</f>
        <v>0</v>
      </c>
      <c r="K538" s="12" t="b">
        <f>IF(ISNUMBER(SEARCH(Y$1,$D538)),MAX(K$1:K537)+1)</f>
        <v>0</v>
      </c>
      <c r="L538" s="12" t="b">
        <f>IF(ISNUMBER(SEARCH(Z$1,$D538)),MAX(L$1:L537)+1)</f>
        <v>0</v>
      </c>
      <c r="M538" s="12" t="b">
        <f>IF(ISNUMBER(SEARCH(AA$1,$D538)),MAX(M$1:M537)+1)</f>
        <v>0</v>
      </c>
      <c r="N538" s="12" t="b">
        <f>IF(ISNUMBER(SEARCH(AB$1,$D538)),MAX(N$1:N537)+1)</f>
        <v>0</v>
      </c>
      <c r="O538" s="12" t="b">
        <f>IF(ISNUMBER(SEARCH(AC$1,$D538)),MAX(O$1:O537)+1)</f>
        <v>0</v>
      </c>
      <c r="P538" s="12" t="b">
        <f>IF(ISNUMBER(SEARCH(AD$1,$D538)),MAX(P$1:P537)+1)</f>
        <v>0</v>
      </c>
      <c r="Q538" s="12">
        <f>'AB Touchpoint System Workbook'!K549</f>
        <v>0</v>
      </c>
      <c r="R538" s="13">
        <f t="shared" si="17"/>
        <v>537</v>
      </c>
      <c r="S538" s="21" t="str">
        <f>IFERROR(VLOOKUP($R538,E:$Q,13,0),"")</f>
        <v/>
      </c>
      <c r="T538" s="21" t="str">
        <f>IFERROR(VLOOKUP($R538,F:$Q,12,0),"")</f>
        <v/>
      </c>
      <c r="U538" s="21" t="str">
        <f>IFERROR(VLOOKUP($R538,G:$Q,11,0),"")</f>
        <v/>
      </c>
      <c r="V538" s="21" t="str">
        <f>IFERROR(VLOOKUP($R538,H:$Q,10,0),"")</f>
        <v/>
      </c>
      <c r="W538" s="21" t="str">
        <f>IFERROR(VLOOKUP($R538,I:$Q,9,0),"")</f>
        <v/>
      </c>
      <c r="X538" s="21" t="str">
        <f>IFERROR(VLOOKUP($R538,J:$Q,8,0),"")</f>
        <v/>
      </c>
      <c r="Y538" s="21" t="str">
        <f>IFERROR(VLOOKUP($R538,K:$Q,7,0),"")</f>
        <v/>
      </c>
      <c r="Z538" s="21" t="str">
        <f>IFERROR(VLOOKUP($R538,L:$Q,6,0),"")</f>
        <v/>
      </c>
      <c r="AA538" s="21" t="str">
        <f>IFERROR(VLOOKUP($R538,M:$Q,5,0),"")</f>
        <v/>
      </c>
      <c r="AB538" s="21" t="str">
        <f>IFERROR(VLOOKUP($R538,N:$Q,4,0),"")</f>
        <v/>
      </c>
      <c r="AC538" s="21" t="str">
        <f>IFERROR(VLOOKUP($R538,O:$Q,3,0),"")</f>
        <v/>
      </c>
      <c r="AD538" s="21" t="str">
        <f>IFERROR(VLOOKUP($R538,P:$Q,2,0),"")</f>
        <v/>
      </c>
    </row>
    <row r="539" spans="1:30" x14ac:dyDescent="0.15">
      <c r="A539" s="9">
        <f>'AB Touchpoint System Workbook'!Z550</f>
        <v>0</v>
      </c>
      <c r="B539" s="21">
        <f t="shared" si="18"/>
        <v>1</v>
      </c>
      <c r="C539" s="12" t="str">
        <f>IF('AB Touchpoint System Workbook'!J550="A",VLOOKUP($B539,Reference!$A$93:B$104,2,0),IF('AB Touchpoint System Workbook'!J550="b",VLOOKUP($B539,Reference!$A$93:C$104,3,0),""))</f>
        <v/>
      </c>
      <c r="D539" s="12" t="str">
        <f>IF('AB Touchpoint System Workbook'!J550="A",Q539&amp;C539,IF('AB Touchpoint System Workbook'!J550="b",Q539&amp;C539,""))</f>
        <v/>
      </c>
      <c r="E539" s="12" t="b">
        <f>IF(ISNUMBER(SEARCH(S$1,$D539)),MAX(E$1:E538)+1)</f>
        <v>0</v>
      </c>
      <c r="F539" s="12" t="b">
        <f>IF(ISNUMBER(SEARCH(T$1,$D539)),MAX(F$1:F538)+1)</f>
        <v>0</v>
      </c>
      <c r="G539" s="12" t="b">
        <f>IF(ISNUMBER(SEARCH(U$1,$D539)),MAX(G$1:G538)+1)</f>
        <v>0</v>
      </c>
      <c r="H539" s="12" t="b">
        <f>IF(ISNUMBER(SEARCH(V$1,$D539)),MAX(H$1:H538)+1)</f>
        <v>0</v>
      </c>
      <c r="I539" s="12" t="b">
        <f>IF(ISNUMBER(SEARCH(W$1,$D539)),MAX(I$1:I538)+1)</f>
        <v>0</v>
      </c>
      <c r="J539" s="12" t="b">
        <f>IF(ISNUMBER(SEARCH(X$1,$D539)),MAX(J$1:J538)+1)</f>
        <v>0</v>
      </c>
      <c r="K539" s="12" t="b">
        <f>IF(ISNUMBER(SEARCH(Y$1,$D539)),MAX(K$1:K538)+1)</f>
        <v>0</v>
      </c>
      <c r="L539" s="12" t="b">
        <f>IF(ISNUMBER(SEARCH(Z$1,$D539)),MAX(L$1:L538)+1)</f>
        <v>0</v>
      </c>
      <c r="M539" s="12" t="b">
        <f>IF(ISNUMBER(SEARCH(AA$1,$D539)),MAX(M$1:M538)+1)</f>
        <v>0</v>
      </c>
      <c r="N539" s="12" t="b">
        <f>IF(ISNUMBER(SEARCH(AB$1,$D539)),MAX(N$1:N538)+1)</f>
        <v>0</v>
      </c>
      <c r="O539" s="12" t="b">
        <f>IF(ISNUMBER(SEARCH(AC$1,$D539)),MAX(O$1:O538)+1)</f>
        <v>0</v>
      </c>
      <c r="P539" s="12" t="b">
        <f>IF(ISNUMBER(SEARCH(AD$1,$D539)),MAX(P$1:P538)+1)</f>
        <v>0</v>
      </c>
      <c r="Q539" s="12">
        <f>'AB Touchpoint System Workbook'!K550</f>
        <v>0</v>
      </c>
      <c r="R539" s="13">
        <f t="shared" si="17"/>
        <v>538</v>
      </c>
      <c r="S539" s="21" t="str">
        <f>IFERROR(VLOOKUP($R539,E:$Q,13,0),"")</f>
        <v/>
      </c>
      <c r="T539" s="21" t="str">
        <f>IFERROR(VLOOKUP($R539,F:$Q,12,0),"")</f>
        <v/>
      </c>
      <c r="U539" s="21" t="str">
        <f>IFERROR(VLOOKUP($R539,G:$Q,11,0),"")</f>
        <v/>
      </c>
      <c r="V539" s="21" t="str">
        <f>IFERROR(VLOOKUP($R539,H:$Q,10,0),"")</f>
        <v/>
      </c>
      <c r="W539" s="21" t="str">
        <f>IFERROR(VLOOKUP($R539,I:$Q,9,0),"")</f>
        <v/>
      </c>
      <c r="X539" s="21" t="str">
        <f>IFERROR(VLOOKUP($R539,J:$Q,8,0),"")</f>
        <v/>
      </c>
      <c r="Y539" s="21" t="str">
        <f>IFERROR(VLOOKUP($R539,K:$Q,7,0),"")</f>
        <v/>
      </c>
      <c r="Z539" s="21" t="str">
        <f>IFERROR(VLOOKUP($R539,L:$Q,6,0),"")</f>
        <v/>
      </c>
      <c r="AA539" s="21" t="str">
        <f>IFERROR(VLOOKUP($R539,M:$Q,5,0),"")</f>
        <v/>
      </c>
      <c r="AB539" s="21" t="str">
        <f>IFERROR(VLOOKUP($R539,N:$Q,4,0),"")</f>
        <v/>
      </c>
      <c r="AC539" s="21" t="str">
        <f>IFERROR(VLOOKUP($R539,O:$Q,3,0),"")</f>
        <v/>
      </c>
      <c r="AD539" s="21" t="str">
        <f>IFERROR(VLOOKUP($R539,P:$Q,2,0),"")</f>
        <v/>
      </c>
    </row>
    <row r="540" spans="1:30" x14ac:dyDescent="0.15">
      <c r="A540" s="9">
        <f>'AB Touchpoint System Workbook'!Z551</f>
        <v>0</v>
      </c>
      <c r="B540" s="21">
        <f t="shared" si="18"/>
        <v>1</v>
      </c>
      <c r="C540" s="12" t="str">
        <f>IF('AB Touchpoint System Workbook'!J551="A",VLOOKUP($B540,Reference!$A$93:B$104,2,0),IF('AB Touchpoint System Workbook'!J551="b",VLOOKUP($B540,Reference!$A$93:C$104,3,0),""))</f>
        <v/>
      </c>
      <c r="D540" s="12" t="str">
        <f>IF('AB Touchpoint System Workbook'!J551="A",Q540&amp;C540,IF('AB Touchpoint System Workbook'!J551="b",Q540&amp;C540,""))</f>
        <v/>
      </c>
      <c r="E540" s="12" t="b">
        <f>IF(ISNUMBER(SEARCH(S$1,$D540)),MAX(E$1:E539)+1)</f>
        <v>0</v>
      </c>
      <c r="F540" s="12" t="b">
        <f>IF(ISNUMBER(SEARCH(T$1,$D540)),MAX(F$1:F539)+1)</f>
        <v>0</v>
      </c>
      <c r="G540" s="12" t="b">
        <f>IF(ISNUMBER(SEARCH(U$1,$D540)),MAX(G$1:G539)+1)</f>
        <v>0</v>
      </c>
      <c r="H540" s="12" t="b">
        <f>IF(ISNUMBER(SEARCH(V$1,$D540)),MAX(H$1:H539)+1)</f>
        <v>0</v>
      </c>
      <c r="I540" s="12" t="b">
        <f>IF(ISNUMBER(SEARCH(W$1,$D540)),MAX(I$1:I539)+1)</f>
        <v>0</v>
      </c>
      <c r="J540" s="12" t="b">
        <f>IF(ISNUMBER(SEARCH(X$1,$D540)),MAX(J$1:J539)+1)</f>
        <v>0</v>
      </c>
      <c r="K540" s="12" t="b">
        <f>IF(ISNUMBER(SEARCH(Y$1,$D540)),MAX(K$1:K539)+1)</f>
        <v>0</v>
      </c>
      <c r="L540" s="12" t="b">
        <f>IF(ISNUMBER(SEARCH(Z$1,$D540)),MAX(L$1:L539)+1)</f>
        <v>0</v>
      </c>
      <c r="M540" s="12" t="b">
        <f>IF(ISNUMBER(SEARCH(AA$1,$D540)),MAX(M$1:M539)+1)</f>
        <v>0</v>
      </c>
      <c r="N540" s="12" t="b">
        <f>IF(ISNUMBER(SEARCH(AB$1,$D540)),MAX(N$1:N539)+1)</f>
        <v>0</v>
      </c>
      <c r="O540" s="12" t="b">
        <f>IF(ISNUMBER(SEARCH(AC$1,$D540)),MAX(O$1:O539)+1)</f>
        <v>0</v>
      </c>
      <c r="P540" s="12" t="b">
        <f>IF(ISNUMBER(SEARCH(AD$1,$D540)),MAX(P$1:P539)+1)</f>
        <v>0</v>
      </c>
      <c r="Q540" s="12">
        <f>'AB Touchpoint System Workbook'!K551</f>
        <v>0</v>
      </c>
      <c r="R540" s="13">
        <f t="shared" si="17"/>
        <v>539</v>
      </c>
      <c r="S540" s="21" t="str">
        <f>IFERROR(VLOOKUP($R540,E:$Q,13,0),"")</f>
        <v/>
      </c>
      <c r="T540" s="21" t="str">
        <f>IFERROR(VLOOKUP($R540,F:$Q,12,0),"")</f>
        <v/>
      </c>
      <c r="U540" s="21" t="str">
        <f>IFERROR(VLOOKUP($R540,G:$Q,11,0),"")</f>
        <v/>
      </c>
      <c r="V540" s="21" t="str">
        <f>IFERROR(VLOOKUP($R540,H:$Q,10,0),"")</f>
        <v/>
      </c>
      <c r="W540" s="21" t="str">
        <f>IFERROR(VLOOKUP($R540,I:$Q,9,0),"")</f>
        <v/>
      </c>
      <c r="X540" s="21" t="str">
        <f>IFERROR(VLOOKUP($R540,J:$Q,8,0),"")</f>
        <v/>
      </c>
      <c r="Y540" s="21" t="str">
        <f>IFERROR(VLOOKUP($R540,K:$Q,7,0),"")</f>
        <v/>
      </c>
      <c r="Z540" s="21" t="str">
        <f>IFERROR(VLOOKUP($R540,L:$Q,6,0),"")</f>
        <v/>
      </c>
      <c r="AA540" s="21" t="str">
        <f>IFERROR(VLOOKUP($R540,M:$Q,5,0),"")</f>
        <v/>
      </c>
      <c r="AB540" s="21" t="str">
        <f>IFERROR(VLOOKUP($R540,N:$Q,4,0),"")</f>
        <v/>
      </c>
      <c r="AC540" s="21" t="str">
        <f>IFERROR(VLOOKUP($R540,O:$Q,3,0),"")</f>
        <v/>
      </c>
      <c r="AD540" s="21" t="str">
        <f>IFERROR(VLOOKUP($R540,P:$Q,2,0),"")</f>
        <v/>
      </c>
    </row>
    <row r="541" spans="1:30" x14ac:dyDescent="0.15">
      <c r="A541" s="9">
        <f>'AB Touchpoint System Workbook'!Z552</f>
        <v>0</v>
      </c>
      <c r="B541" s="21">
        <f t="shared" si="18"/>
        <v>1</v>
      </c>
      <c r="C541" s="12" t="str">
        <f>IF('AB Touchpoint System Workbook'!J552="A",VLOOKUP($B541,Reference!$A$93:B$104,2,0),IF('AB Touchpoint System Workbook'!J552="b",VLOOKUP($B541,Reference!$A$93:C$104,3,0),""))</f>
        <v/>
      </c>
      <c r="D541" s="12" t="str">
        <f>IF('AB Touchpoint System Workbook'!J552="A",Q541&amp;C541,IF('AB Touchpoint System Workbook'!J552="b",Q541&amp;C541,""))</f>
        <v/>
      </c>
      <c r="E541" s="12" t="b">
        <f>IF(ISNUMBER(SEARCH(S$1,$D541)),MAX(E$1:E540)+1)</f>
        <v>0</v>
      </c>
      <c r="F541" s="12" t="b">
        <f>IF(ISNUMBER(SEARCH(T$1,$D541)),MAX(F$1:F540)+1)</f>
        <v>0</v>
      </c>
      <c r="G541" s="12" t="b">
        <f>IF(ISNUMBER(SEARCH(U$1,$D541)),MAX(G$1:G540)+1)</f>
        <v>0</v>
      </c>
      <c r="H541" s="12" t="b">
        <f>IF(ISNUMBER(SEARCH(V$1,$D541)),MAX(H$1:H540)+1)</f>
        <v>0</v>
      </c>
      <c r="I541" s="12" t="b">
        <f>IF(ISNUMBER(SEARCH(W$1,$D541)),MAX(I$1:I540)+1)</f>
        <v>0</v>
      </c>
      <c r="J541" s="12" t="b">
        <f>IF(ISNUMBER(SEARCH(X$1,$D541)),MAX(J$1:J540)+1)</f>
        <v>0</v>
      </c>
      <c r="K541" s="12" t="b">
        <f>IF(ISNUMBER(SEARCH(Y$1,$D541)),MAX(K$1:K540)+1)</f>
        <v>0</v>
      </c>
      <c r="L541" s="12" t="b">
        <f>IF(ISNUMBER(SEARCH(Z$1,$D541)),MAX(L$1:L540)+1)</f>
        <v>0</v>
      </c>
      <c r="M541" s="12" t="b">
        <f>IF(ISNUMBER(SEARCH(AA$1,$D541)),MAX(M$1:M540)+1)</f>
        <v>0</v>
      </c>
      <c r="N541" s="12" t="b">
        <f>IF(ISNUMBER(SEARCH(AB$1,$D541)),MAX(N$1:N540)+1)</f>
        <v>0</v>
      </c>
      <c r="O541" s="12" t="b">
        <f>IF(ISNUMBER(SEARCH(AC$1,$D541)),MAX(O$1:O540)+1)</f>
        <v>0</v>
      </c>
      <c r="P541" s="12" t="b">
        <f>IF(ISNUMBER(SEARCH(AD$1,$D541)),MAX(P$1:P540)+1)</f>
        <v>0</v>
      </c>
      <c r="Q541" s="12">
        <f>'AB Touchpoint System Workbook'!K552</f>
        <v>0</v>
      </c>
      <c r="R541" s="13">
        <f t="shared" si="17"/>
        <v>540</v>
      </c>
      <c r="S541" s="21" t="str">
        <f>IFERROR(VLOOKUP($R541,E:$Q,13,0),"")</f>
        <v/>
      </c>
      <c r="T541" s="21" t="str">
        <f>IFERROR(VLOOKUP($R541,F:$Q,12,0),"")</f>
        <v/>
      </c>
      <c r="U541" s="21" t="str">
        <f>IFERROR(VLOOKUP($R541,G:$Q,11,0),"")</f>
        <v/>
      </c>
      <c r="V541" s="21" t="str">
        <f>IFERROR(VLOOKUP($R541,H:$Q,10,0),"")</f>
        <v/>
      </c>
      <c r="W541" s="21" t="str">
        <f>IFERROR(VLOOKUP($R541,I:$Q,9,0),"")</f>
        <v/>
      </c>
      <c r="X541" s="21" t="str">
        <f>IFERROR(VLOOKUP($R541,J:$Q,8,0),"")</f>
        <v/>
      </c>
      <c r="Y541" s="21" t="str">
        <f>IFERROR(VLOOKUP($R541,K:$Q,7,0),"")</f>
        <v/>
      </c>
      <c r="Z541" s="21" t="str">
        <f>IFERROR(VLOOKUP($R541,L:$Q,6,0),"")</f>
        <v/>
      </c>
      <c r="AA541" s="21" t="str">
        <f>IFERROR(VLOOKUP($R541,M:$Q,5,0),"")</f>
        <v/>
      </c>
      <c r="AB541" s="21" t="str">
        <f>IFERROR(VLOOKUP($R541,N:$Q,4,0),"")</f>
        <v/>
      </c>
      <c r="AC541" s="21" t="str">
        <f>IFERROR(VLOOKUP($R541,O:$Q,3,0),"")</f>
        <v/>
      </c>
      <c r="AD541" s="21" t="str">
        <f>IFERROR(VLOOKUP($R541,P:$Q,2,0),"")</f>
        <v/>
      </c>
    </row>
    <row r="542" spans="1:30" x14ac:dyDescent="0.15">
      <c r="A542" s="9">
        <f>'AB Touchpoint System Workbook'!Z553</f>
        <v>0</v>
      </c>
      <c r="B542" s="21">
        <f t="shared" si="18"/>
        <v>1</v>
      </c>
      <c r="C542" s="12" t="str">
        <f>IF('AB Touchpoint System Workbook'!J553="A",VLOOKUP($B542,Reference!$A$93:B$104,2,0),IF('AB Touchpoint System Workbook'!J553="b",VLOOKUP($B542,Reference!$A$93:C$104,3,0),""))</f>
        <v/>
      </c>
      <c r="D542" s="12" t="str">
        <f>IF('AB Touchpoint System Workbook'!J553="A",Q542&amp;C542,IF('AB Touchpoint System Workbook'!J553="b",Q542&amp;C542,""))</f>
        <v/>
      </c>
      <c r="E542" s="12" t="b">
        <f>IF(ISNUMBER(SEARCH(S$1,$D542)),MAX(E$1:E541)+1)</f>
        <v>0</v>
      </c>
      <c r="F542" s="12" t="b">
        <f>IF(ISNUMBER(SEARCH(T$1,$D542)),MAX(F$1:F541)+1)</f>
        <v>0</v>
      </c>
      <c r="G542" s="12" t="b">
        <f>IF(ISNUMBER(SEARCH(U$1,$D542)),MAX(G$1:G541)+1)</f>
        <v>0</v>
      </c>
      <c r="H542" s="12" t="b">
        <f>IF(ISNUMBER(SEARCH(V$1,$D542)),MAX(H$1:H541)+1)</f>
        <v>0</v>
      </c>
      <c r="I542" s="12" t="b">
        <f>IF(ISNUMBER(SEARCH(W$1,$D542)),MAX(I$1:I541)+1)</f>
        <v>0</v>
      </c>
      <c r="J542" s="12" t="b">
        <f>IF(ISNUMBER(SEARCH(X$1,$D542)),MAX(J$1:J541)+1)</f>
        <v>0</v>
      </c>
      <c r="K542" s="12" t="b">
        <f>IF(ISNUMBER(SEARCH(Y$1,$D542)),MAX(K$1:K541)+1)</f>
        <v>0</v>
      </c>
      <c r="L542" s="12" t="b">
        <f>IF(ISNUMBER(SEARCH(Z$1,$D542)),MAX(L$1:L541)+1)</f>
        <v>0</v>
      </c>
      <c r="M542" s="12" t="b">
        <f>IF(ISNUMBER(SEARCH(AA$1,$D542)),MAX(M$1:M541)+1)</f>
        <v>0</v>
      </c>
      <c r="N542" s="12" t="b">
        <f>IF(ISNUMBER(SEARCH(AB$1,$D542)),MAX(N$1:N541)+1)</f>
        <v>0</v>
      </c>
      <c r="O542" s="12" t="b">
        <f>IF(ISNUMBER(SEARCH(AC$1,$D542)),MAX(O$1:O541)+1)</f>
        <v>0</v>
      </c>
      <c r="P542" s="12" t="b">
        <f>IF(ISNUMBER(SEARCH(AD$1,$D542)),MAX(P$1:P541)+1)</f>
        <v>0</v>
      </c>
      <c r="Q542" s="12">
        <f>'AB Touchpoint System Workbook'!K553</f>
        <v>0</v>
      </c>
      <c r="R542" s="13">
        <f t="shared" si="17"/>
        <v>541</v>
      </c>
      <c r="S542" s="21" t="str">
        <f>IFERROR(VLOOKUP($R542,E:$Q,13,0),"")</f>
        <v/>
      </c>
      <c r="T542" s="21" t="str">
        <f>IFERROR(VLOOKUP($R542,F:$Q,12,0),"")</f>
        <v/>
      </c>
      <c r="U542" s="21" t="str">
        <f>IFERROR(VLOOKUP($R542,G:$Q,11,0),"")</f>
        <v/>
      </c>
      <c r="V542" s="21" t="str">
        <f>IFERROR(VLOOKUP($R542,H:$Q,10,0),"")</f>
        <v/>
      </c>
      <c r="W542" s="21" t="str">
        <f>IFERROR(VLOOKUP($R542,I:$Q,9,0),"")</f>
        <v/>
      </c>
      <c r="X542" s="21" t="str">
        <f>IFERROR(VLOOKUP($R542,J:$Q,8,0),"")</f>
        <v/>
      </c>
      <c r="Y542" s="21" t="str">
        <f>IFERROR(VLOOKUP($R542,K:$Q,7,0),"")</f>
        <v/>
      </c>
      <c r="Z542" s="21" t="str">
        <f>IFERROR(VLOOKUP($R542,L:$Q,6,0),"")</f>
        <v/>
      </c>
      <c r="AA542" s="21" t="str">
        <f>IFERROR(VLOOKUP($R542,M:$Q,5,0),"")</f>
        <v/>
      </c>
      <c r="AB542" s="21" t="str">
        <f>IFERROR(VLOOKUP($R542,N:$Q,4,0),"")</f>
        <v/>
      </c>
      <c r="AC542" s="21" t="str">
        <f>IFERROR(VLOOKUP($R542,O:$Q,3,0),"")</f>
        <v/>
      </c>
      <c r="AD542" s="21" t="str">
        <f>IFERROR(VLOOKUP($R542,P:$Q,2,0),"")</f>
        <v/>
      </c>
    </row>
    <row r="543" spans="1:30" x14ac:dyDescent="0.15">
      <c r="A543" s="9">
        <f>'AB Touchpoint System Workbook'!Z554</f>
        <v>0</v>
      </c>
      <c r="B543" s="21">
        <f t="shared" si="18"/>
        <v>1</v>
      </c>
      <c r="C543" s="12" t="str">
        <f>IF('AB Touchpoint System Workbook'!J554="A",VLOOKUP($B543,Reference!$A$93:B$104,2,0),IF('AB Touchpoint System Workbook'!J554="b",VLOOKUP($B543,Reference!$A$93:C$104,3,0),""))</f>
        <v/>
      </c>
      <c r="D543" s="12" t="str">
        <f>IF('AB Touchpoint System Workbook'!J554="A",Q543&amp;C543,IF('AB Touchpoint System Workbook'!J554="b",Q543&amp;C543,""))</f>
        <v/>
      </c>
      <c r="E543" s="12" t="b">
        <f>IF(ISNUMBER(SEARCH(S$1,$D543)),MAX(E$1:E542)+1)</f>
        <v>0</v>
      </c>
      <c r="F543" s="12" t="b">
        <f>IF(ISNUMBER(SEARCH(T$1,$D543)),MAX(F$1:F542)+1)</f>
        <v>0</v>
      </c>
      <c r="G543" s="12" t="b">
        <f>IF(ISNUMBER(SEARCH(U$1,$D543)),MAX(G$1:G542)+1)</f>
        <v>0</v>
      </c>
      <c r="H543" s="12" t="b">
        <f>IF(ISNUMBER(SEARCH(V$1,$D543)),MAX(H$1:H542)+1)</f>
        <v>0</v>
      </c>
      <c r="I543" s="12" t="b">
        <f>IF(ISNUMBER(SEARCH(W$1,$D543)),MAX(I$1:I542)+1)</f>
        <v>0</v>
      </c>
      <c r="J543" s="12" t="b">
        <f>IF(ISNUMBER(SEARCH(X$1,$D543)),MAX(J$1:J542)+1)</f>
        <v>0</v>
      </c>
      <c r="K543" s="12" t="b">
        <f>IF(ISNUMBER(SEARCH(Y$1,$D543)),MAX(K$1:K542)+1)</f>
        <v>0</v>
      </c>
      <c r="L543" s="12" t="b">
        <f>IF(ISNUMBER(SEARCH(Z$1,$D543)),MAX(L$1:L542)+1)</f>
        <v>0</v>
      </c>
      <c r="M543" s="12" t="b">
        <f>IF(ISNUMBER(SEARCH(AA$1,$D543)),MAX(M$1:M542)+1)</f>
        <v>0</v>
      </c>
      <c r="N543" s="12" t="b">
        <f>IF(ISNUMBER(SEARCH(AB$1,$D543)),MAX(N$1:N542)+1)</f>
        <v>0</v>
      </c>
      <c r="O543" s="12" t="b">
        <f>IF(ISNUMBER(SEARCH(AC$1,$D543)),MAX(O$1:O542)+1)</f>
        <v>0</v>
      </c>
      <c r="P543" s="12" t="b">
        <f>IF(ISNUMBER(SEARCH(AD$1,$D543)),MAX(P$1:P542)+1)</f>
        <v>0</v>
      </c>
      <c r="Q543" s="12">
        <f>'AB Touchpoint System Workbook'!K554</f>
        <v>0</v>
      </c>
      <c r="R543" s="13">
        <f t="shared" si="17"/>
        <v>542</v>
      </c>
      <c r="S543" s="21" t="str">
        <f>IFERROR(VLOOKUP($R543,E:$Q,13,0),"")</f>
        <v/>
      </c>
      <c r="T543" s="21" t="str">
        <f>IFERROR(VLOOKUP($R543,F:$Q,12,0),"")</f>
        <v/>
      </c>
      <c r="U543" s="21" t="str">
        <f>IFERROR(VLOOKUP($R543,G:$Q,11,0),"")</f>
        <v/>
      </c>
      <c r="V543" s="21" t="str">
        <f>IFERROR(VLOOKUP($R543,H:$Q,10,0),"")</f>
        <v/>
      </c>
      <c r="W543" s="21" t="str">
        <f>IFERROR(VLOOKUP($R543,I:$Q,9,0),"")</f>
        <v/>
      </c>
      <c r="X543" s="21" t="str">
        <f>IFERROR(VLOOKUP($R543,J:$Q,8,0),"")</f>
        <v/>
      </c>
      <c r="Y543" s="21" t="str">
        <f>IFERROR(VLOOKUP($R543,K:$Q,7,0),"")</f>
        <v/>
      </c>
      <c r="Z543" s="21" t="str">
        <f>IFERROR(VLOOKUP($R543,L:$Q,6,0),"")</f>
        <v/>
      </c>
      <c r="AA543" s="21" t="str">
        <f>IFERROR(VLOOKUP($R543,M:$Q,5,0),"")</f>
        <v/>
      </c>
      <c r="AB543" s="21" t="str">
        <f>IFERROR(VLOOKUP($R543,N:$Q,4,0),"")</f>
        <v/>
      </c>
      <c r="AC543" s="21" t="str">
        <f>IFERROR(VLOOKUP($R543,O:$Q,3,0),"")</f>
        <v/>
      </c>
      <c r="AD543" s="21" t="str">
        <f>IFERROR(VLOOKUP($R543,P:$Q,2,0),"")</f>
        <v/>
      </c>
    </row>
    <row r="544" spans="1:30" x14ac:dyDescent="0.15">
      <c r="A544" s="9">
        <f>'AB Touchpoint System Workbook'!Z555</f>
        <v>0</v>
      </c>
      <c r="B544" s="21">
        <f t="shared" si="18"/>
        <v>1</v>
      </c>
      <c r="C544" s="12" t="str">
        <f>IF('AB Touchpoint System Workbook'!J555="A",VLOOKUP($B544,Reference!$A$93:B$104,2,0),IF('AB Touchpoint System Workbook'!J555="b",VLOOKUP($B544,Reference!$A$93:C$104,3,0),""))</f>
        <v/>
      </c>
      <c r="D544" s="12" t="str">
        <f>IF('AB Touchpoint System Workbook'!J555="A",Q544&amp;C544,IF('AB Touchpoint System Workbook'!J555="b",Q544&amp;C544,""))</f>
        <v/>
      </c>
      <c r="E544" s="12" t="b">
        <f>IF(ISNUMBER(SEARCH(S$1,$D544)),MAX(E$1:E543)+1)</f>
        <v>0</v>
      </c>
      <c r="F544" s="12" t="b">
        <f>IF(ISNUMBER(SEARCH(T$1,$D544)),MAX(F$1:F543)+1)</f>
        <v>0</v>
      </c>
      <c r="G544" s="12" t="b">
        <f>IF(ISNUMBER(SEARCH(U$1,$D544)),MAX(G$1:G543)+1)</f>
        <v>0</v>
      </c>
      <c r="H544" s="12" t="b">
        <f>IF(ISNUMBER(SEARCH(V$1,$D544)),MAX(H$1:H543)+1)</f>
        <v>0</v>
      </c>
      <c r="I544" s="12" t="b">
        <f>IF(ISNUMBER(SEARCH(W$1,$D544)),MAX(I$1:I543)+1)</f>
        <v>0</v>
      </c>
      <c r="J544" s="12" t="b">
        <f>IF(ISNUMBER(SEARCH(X$1,$D544)),MAX(J$1:J543)+1)</f>
        <v>0</v>
      </c>
      <c r="K544" s="12" t="b">
        <f>IF(ISNUMBER(SEARCH(Y$1,$D544)),MAX(K$1:K543)+1)</f>
        <v>0</v>
      </c>
      <c r="L544" s="12" t="b">
        <f>IF(ISNUMBER(SEARCH(Z$1,$D544)),MAX(L$1:L543)+1)</f>
        <v>0</v>
      </c>
      <c r="M544" s="12" t="b">
        <f>IF(ISNUMBER(SEARCH(AA$1,$D544)),MAX(M$1:M543)+1)</f>
        <v>0</v>
      </c>
      <c r="N544" s="12" t="b">
        <f>IF(ISNUMBER(SEARCH(AB$1,$D544)),MAX(N$1:N543)+1)</f>
        <v>0</v>
      </c>
      <c r="O544" s="12" t="b">
        <f>IF(ISNUMBER(SEARCH(AC$1,$D544)),MAX(O$1:O543)+1)</f>
        <v>0</v>
      </c>
      <c r="P544" s="12" t="b">
        <f>IF(ISNUMBER(SEARCH(AD$1,$D544)),MAX(P$1:P543)+1)</f>
        <v>0</v>
      </c>
      <c r="Q544" s="12">
        <f>'AB Touchpoint System Workbook'!K555</f>
        <v>0</v>
      </c>
      <c r="R544" s="13">
        <f t="shared" si="17"/>
        <v>543</v>
      </c>
      <c r="S544" s="21" t="str">
        <f>IFERROR(VLOOKUP($R544,E:$Q,13,0),"")</f>
        <v/>
      </c>
      <c r="T544" s="21" t="str">
        <f>IFERROR(VLOOKUP($R544,F:$Q,12,0),"")</f>
        <v/>
      </c>
      <c r="U544" s="21" t="str">
        <f>IFERROR(VLOOKUP($R544,G:$Q,11,0),"")</f>
        <v/>
      </c>
      <c r="V544" s="21" t="str">
        <f>IFERROR(VLOOKUP($R544,H:$Q,10,0),"")</f>
        <v/>
      </c>
      <c r="W544" s="21" t="str">
        <f>IFERROR(VLOOKUP($R544,I:$Q,9,0),"")</f>
        <v/>
      </c>
      <c r="X544" s="21" t="str">
        <f>IFERROR(VLOOKUP($R544,J:$Q,8,0),"")</f>
        <v/>
      </c>
      <c r="Y544" s="21" t="str">
        <f>IFERROR(VLOOKUP($R544,K:$Q,7,0),"")</f>
        <v/>
      </c>
      <c r="Z544" s="21" t="str">
        <f>IFERROR(VLOOKUP($R544,L:$Q,6,0),"")</f>
        <v/>
      </c>
      <c r="AA544" s="21" t="str">
        <f>IFERROR(VLOOKUP($R544,M:$Q,5,0),"")</f>
        <v/>
      </c>
      <c r="AB544" s="21" t="str">
        <f>IFERROR(VLOOKUP($R544,N:$Q,4,0),"")</f>
        <v/>
      </c>
      <c r="AC544" s="21" t="str">
        <f>IFERROR(VLOOKUP($R544,O:$Q,3,0),"")</f>
        <v/>
      </c>
      <c r="AD544" s="21" t="str">
        <f>IFERROR(VLOOKUP($R544,P:$Q,2,0),"")</f>
        <v/>
      </c>
    </row>
    <row r="545" spans="1:30" x14ac:dyDescent="0.15">
      <c r="A545" s="9">
        <f>'AB Touchpoint System Workbook'!Z556</f>
        <v>0</v>
      </c>
      <c r="B545" s="21">
        <f t="shared" si="18"/>
        <v>1</v>
      </c>
      <c r="C545" s="12" t="str">
        <f>IF('AB Touchpoint System Workbook'!J556="A",VLOOKUP($B545,Reference!$A$93:B$104,2,0),IF('AB Touchpoint System Workbook'!J556="b",VLOOKUP($B545,Reference!$A$93:C$104,3,0),""))</f>
        <v/>
      </c>
      <c r="D545" s="12" t="str">
        <f>IF('AB Touchpoint System Workbook'!J556="A",Q545&amp;C545,IF('AB Touchpoint System Workbook'!J556="b",Q545&amp;C545,""))</f>
        <v/>
      </c>
      <c r="E545" s="12" t="b">
        <f>IF(ISNUMBER(SEARCH(S$1,$D545)),MAX(E$1:E544)+1)</f>
        <v>0</v>
      </c>
      <c r="F545" s="12" t="b">
        <f>IF(ISNUMBER(SEARCH(T$1,$D545)),MAX(F$1:F544)+1)</f>
        <v>0</v>
      </c>
      <c r="G545" s="12" t="b">
        <f>IF(ISNUMBER(SEARCH(U$1,$D545)),MAX(G$1:G544)+1)</f>
        <v>0</v>
      </c>
      <c r="H545" s="12" t="b">
        <f>IF(ISNUMBER(SEARCH(V$1,$D545)),MAX(H$1:H544)+1)</f>
        <v>0</v>
      </c>
      <c r="I545" s="12" t="b">
        <f>IF(ISNUMBER(SEARCH(W$1,$D545)),MAX(I$1:I544)+1)</f>
        <v>0</v>
      </c>
      <c r="J545" s="12" t="b">
        <f>IF(ISNUMBER(SEARCH(X$1,$D545)),MAX(J$1:J544)+1)</f>
        <v>0</v>
      </c>
      <c r="K545" s="12" t="b">
        <f>IF(ISNUMBER(SEARCH(Y$1,$D545)),MAX(K$1:K544)+1)</f>
        <v>0</v>
      </c>
      <c r="L545" s="12" t="b">
        <f>IF(ISNUMBER(SEARCH(Z$1,$D545)),MAX(L$1:L544)+1)</f>
        <v>0</v>
      </c>
      <c r="M545" s="12" t="b">
        <f>IF(ISNUMBER(SEARCH(AA$1,$D545)),MAX(M$1:M544)+1)</f>
        <v>0</v>
      </c>
      <c r="N545" s="12" t="b">
        <f>IF(ISNUMBER(SEARCH(AB$1,$D545)),MAX(N$1:N544)+1)</f>
        <v>0</v>
      </c>
      <c r="O545" s="12" t="b">
        <f>IF(ISNUMBER(SEARCH(AC$1,$D545)),MAX(O$1:O544)+1)</f>
        <v>0</v>
      </c>
      <c r="P545" s="12" t="b">
        <f>IF(ISNUMBER(SEARCH(AD$1,$D545)),MAX(P$1:P544)+1)</f>
        <v>0</v>
      </c>
      <c r="Q545" s="12">
        <f>'AB Touchpoint System Workbook'!K556</f>
        <v>0</v>
      </c>
      <c r="R545" s="13">
        <f t="shared" si="17"/>
        <v>544</v>
      </c>
      <c r="S545" s="21" t="str">
        <f>IFERROR(VLOOKUP($R545,E:$Q,13,0),"")</f>
        <v/>
      </c>
      <c r="T545" s="21" t="str">
        <f>IFERROR(VLOOKUP($R545,F:$Q,12,0),"")</f>
        <v/>
      </c>
      <c r="U545" s="21" t="str">
        <f>IFERROR(VLOOKUP($R545,G:$Q,11,0),"")</f>
        <v/>
      </c>
      <c r="V545" s="21" t="str">
        <f>IFERROR(VLOOKUP($R545,H:$Q,10,0),"")</f>
        <v/>
      </c>
      <c r="W545" s="21" t="str">
        <f>IFERROR(VLOOKUP($R545,I:$Q,9,0),"")</f>
        <v/>
      </c>
      <c r="X545" s="21" t="str">
        <f>IFERROR(VLOOKUP($R545,J:$Q,8,0),"")</f>
        <v/>
      </c>
      <c r="Y545" s="21" t="str">
        <f>IFERROR(VLOOKUP($R545,K:$Q,7,0),"")</f>
        <v/>
      </c>
      <c r="Z545" s="21" t="str">
        <f>IFERROR(VLOOKUP($R545,L:$Q,6,0),"")</f>
        <v/>
      </c>
      <c r="AA545" s="21" t="str">
        <f>IFERROR(VLOOKUP($R545,M:$Q,5,0),"")</f>
        <v/>
      </c>
      <c r="AB545" s="21" t="str">
        <f>IFERROR(VLOOKUP($R545,N:$Q,4,0),"")</f>
        <v/>
      </c>
      <c r="AC545" s="21" t="str">
        <f>IFERROR(VLOOKUP($R545,O:$Q,3,0),"")</f>
        <v/>
      </c>
      <c r="AD545" s="21" t="str">
        <f>IFERROR(VLOOKUP($R545,P:$Q,2,0),"")</f>
        <v/>
      </c>
    </row>
    <row r="546" spans="1:30" x14ac:dyDescent="0.15">
      <c r="A546" s="9">
        <f>'AB Touchpoint System Workbook'!Z557</f>
        <v>0</v>
      </c>
      <c r="B546" s="21">
        <f t="shared" si="18"/>
        <v>1</v>
      </c>
      <c r="C546" s="12" t="str">
        <f>IF('AB Touchpoint System Workbook'!J557="A",VLOOKUP($B546,Reference!$A$93:B$104,2,0),IF('AB Touchpoint System Workbook'!J557="b",VLOOKUP($B546,Reference!$A$93:C$104,3,0),""))</f>
        <v/>
      </c>
      <c r="D546" s="12" t="str">
        <f>IF('AB Touchpoint System Workbook'!J557="A",Q546&amp;C546,IF('AB Touchpoint System Workbook'!J557="b",Q546&amp;C546,""))</f>
        <v/>
      </c>
      <c r="E546" s="12" t="b">
        <f>IF(ISNUMBER(SEARCH(S$1,$D546)),MAX(E$1:E545)+1)</f>
        <v>0</v>
      </c>
      <c r="F546" s="12" t="b">
        <f>IF(ISNUMBER(SEARCH(T$1,$D546)),MAX(F$1:F545)+1)</f>
        <v>0</v>
      </c>
      <c r="G546" s="12" t="b">
        <f>IF(ISNUMBER(SEARCH(U$1,$D546)),MAX(G$1:G545)+1)</f>
        <v>0</v>
      </c>
      <c r="H546" s="12" t="b">
        <f>IF(ISNUMBER(SEARCH(V$1,$D546)),MAX(H$1:H545)+1)</f>
        <v>0</v>
      </c>
      <c r="I546" s="12" t="b">
        <f>IF(ISNUMBER(SEARCH(W$1,$D546)),MAX(I$1:I545)+1)</f>
        <v>0</v>
      </c>
      <c r="J546" s="12" t="b">
        <f>IF(ISNUMBER(SEARCH(X$1,$D546)),MAX(J$1:J545)+1)</f>
        <v>0</v>
      </c>
      <c r="K546" s="12" t="b">
        <f>IF(ISNUMBER(SEARCH(Y$1,$D546)),MAX(K$1:K545)+1)</f>
        <v>0</v>
      </c>
      <c r="L546" s="12" t="b">
        <f>IF(ISNUMBER(SEARCH(Z$1,$D546)),MAX(L$1:L545)+1)</f>
        <v>0</v>
      </c>
      <c r="M546" s="12" t="b">
        <f>IF(ISNUMBER(SEARCH(AA$1,$D546)),MAX(M$1:M545)+1)</f>
        <v>0</v>
      </c>
      <c r="N546" s="12" t="b">
        <f>IF(ISNUMBER(SEARCH(AB$1,$D546)),MAX(N$1:N545)+1)</f>
        <v>0</v>
      </c>
      <c r="O546" s="12" t="b">
        <f>IF(ISNUMBER(SEARCH(AC$1,$D546)),MAX(O$1:O545)+1)</f>
        <v>0</v>
      </c>
      <c r="P546" s="12" t="b">
        <f>IF(ISNUMBER(SEARCH(AD$1,$D546)),MAX(P$1:P545)+1)</f>
        <v>0</v>
      </c>
      <c r="Q546" s="12">
        <f>'AB Touchpoint System Workbook'!K557</f>
        <v>0</v>
      </c>
      <c r="R546" s="13">
        <f t="shared" si="17"/>
        <v>545</v>
      </c>
      <c r="S546" s="21" t="str">
        <f>IFERROR(VLOOKUP($R546,E:$Q,13,0),"")</f>
        <v/>
      </c>
      <c r="T546" s="21" t="str">
        <f>IFERROR(VLOOKUP($R546,F:$Q,12,0),"")</f>
        <v/>
      </c>
      <c r="U546" s="21" t="str">
        <f>IFERROR(VLOOKUP($R546,G:$Q,11,0),"")</f>
        <v/>
      </c>
      <c r="V546" s="21" t="str">
        <f>IFERROR(VLOOKUP($R546,H:$Q,10,0),"")</f>
        <v/>
      </c>
      <c r="W546" s="21" t="str">
        <f>IFERROR(VLOOKUP($R546,I:$Q,9,0),"")</f>
        <v/>
      </c>
      <c r="X546" s="21" t="str">
        <f>IFERROR(VLOOKUP($R546,J:$Q,8,0),"")</f>
        <v/>
      </c>
      <c r="Y546" s="21" t="str">
        <f>IFERROR(VLOOKUP($R546,K:$Q,7,0),"")</f>
        <v/>
      </c>
      <c r="Z546" s="21" t="str">
        <f>IFERROR(VLOOKUP($R546,L:$Q,6,0),"")</f>
        <v/>
      </c>
      <c r="AA546" s="21" t="str">
        <f>IFERROR(VLOOKUP($R546,M:$Q,5,0),"")</f>
        <v/>
      </c>
      <c r="AB546" s="21" t="str">
        <f>IFERROR(VLOOKUP($R546,N:$Q,4,0),"")</f>
        <v/>
      </c>
      <c r="AC546" s="21" t="str">
        <f>IFERROR(VLOOKUP($R546,O:$Q,3,0),"")</f>
        <v/>
      </c>
      <c r="AD546" s="21" t="str">
        <f>IFERROR(VLOOKUP($R546,P:$Q,2,0),"")</f>
        <v/>
      </c>
    </row>
    <row r="547" spans="1:30" x14ac:dyDescent="0.15">
      <c r="A547" s="9">
        <f>'AB Touchpoint System Workbook'!Z558</f>
        <v>0</v>
      </c>
      <c r="B547" s="21">
        <f t="shared" si="18"/>
        <v>1</v>
      </c>
      <c r="C547" s="12" t="str">
        <f>IF('AB Touchpoint System Workbook'!J558="A",VLOOKUP($B547,Reference!$A$93:B$104,2,0),IF('AB Touchpoint System Workbook'!J558="b",VLOOKUP($B547,Reference!$A$93:C$104,3,0),""))</f>
        <v/>
      </c>
      <c r="D547" s="12" t="str">
        <f>IF('AB Touchpoint System Workbook'!J558="A",Q547&amp;C547,IF('AB Touchpoint System Workbook'!J558="b",Q547&amp;C547,""))</f>
        <v/>
      </c>
      <c r="E547" s="12" t="b">
        <f>IF(ISNUMBER(SEARCH(S$1,$D547)),MAX(E$1:E546)+1)</f>
        <v>0</v>
      </c>
      <c r="F547" s="12" t="b">
        <f>IF(ISNUMBER(SEARCH(T$1,$D547)),MAX(F$1:F546)+1)</f>
        <v>0</v>
      </c>
      <c r="G547" s="12" t="b">
        <f>IF(ISNUMBER(SEARCH(U$1,$D547)),MAX(G$1:G546)+1)</f>
        <v>0</v>
      </c>
      <c r="H547" s="12" t="b">
        <f>IF(ISNUMBER(SEARCH(V$1,$D547)),MAX(H$1:H546)+1)</f>
        <v>0</v>
      </c>
      <c r="I547" s="12" t="b">
        <f>IF(ISNUMBER(SEARCH(W$1,$D547)),MAX(I$1:I546)+1)</f>
        <v>0</v>
      </c>
      <c r="J547" s="12" t="b">
        <f>IF(ISNUMBER(SEARCH(X$1,$D547)),MAX(J$1:J546)+1)</f>
        <v>0</v>
      </c>
      <c r="K547" s="12" t="b">
        <f>IF(ISNUMBER(SEARCH(Y$1,$D547)),MAX(K$1:K546)+1)</f>
        <v>0</v>
      </c>
      <c r="L547" s="12" t="b">
        <f>IF(ISNUMBER(SEARCH(Z$1,$D547)),MAX(L$1:L546)+1)</f>
        <v>0</v>
      </c>
      <c r="M547" s="12" t="b">
        <f>IF(ISNUMBER(SEARCH(AA$1,$D547)),MAX(M$1:M546)+1)</f>
        <v>0</v>
      </c>
      <c r="N547" s="12" t="b">
        <f>IF(ISNUMBER(SEARCH(AB$1,$D547)),MAX(N$1:N546)+1)</f>
        <v>0</v>
      </c>
      <c r="O547" s="12" t="b">
        <f>IF(ISNUMBER(SEARCH(AC$1,$D547)),MAX(O$1:O546)+1)</f>
        <v>0</v>
      </c>
      <c r="P547" s="12" t="b">
        <f>IF(ISNUMBER(SEARCH(AD$1,$D547)),MAX(P$1:P546)+1)</f>
        <v>0</v>
      </c>
      <c r="Q547" s="12">
        <f>'AB Touchpoint System Workbook'!K558</f>
        <v>0</v>
      </c>
      <c r="R547" s="13">
        <f t="shared" si="17"/>
        <v>546</v>
      </c>
      <c r="S547" s="21" t="str">
        <f>IFERROR(VLOOKUP($R547,E:$Q,13,0),"")</f>
        <v/>
      </c>
      <c r="T547" s="21" t="str">
        <f>IFERROR(VLOOKUP($R547,F:$Q,12,0),"")</f>
        <v/>
      </c>
      <c r="U547" s="21" t="str">
        <f>IFERROR(VLOOKUP($R547,G:$Q,11,0),"")</f>
        <v/>
      </c>
      <c r="V547" s="21" t="str">
        <f>IFERROR(VLOOKUP($R547,H:$Q,10,0),"")</f>
        <v/>
      </c>
      <c r="W547" s="21" t="str">
        <f>IFERROR(VLOOKUP($R547,I:$Q,9,0),"")</f>
        <v/>
      </c>
      <c r="X547" s="21" t="str">
        <f>IFERROR(VLOOKUP($R547,J:$Q,8,0),"")</f>
        <v/>
      </c>
      <c r="Y547" s="21" t="str">
        <f>IFERROR(VLOOKUP($R547,K:$Q,7,0),"")</f>
        <v/>
      </c>
      <c r="Z547" s="21" t="str">
        <f>IFERROR(VLOOKUP($R547,L:$Q,6,0),"")</f>
        <v/>
      </c>
      <c r="AA547" s="21" t="str">
        <f>IFERROR(VLOOKUP($R547,M:$Q,5,0),"")</f>
        <v/>
      </c>
      <c r="AB547" s="21" t="str">
        <f>IFERROR(VLOOKUP($R547,N:$Q,4,0),"")</f>
        <v/>
      </c>
      <c r="AC547" s="21" t="str">
        <f>IFERROR(VLOOKUP($R547,O:$Q,3,0),"")</f>
        <v/>
      </c>
      <c r="AD547" s="21" t="str">
        <f>IFERROR(VLOOKUP($R547,P:$Q,2,0),"")</f>
        <v/>
      </c>
    </row>
    <row r="548" spans="1:30" x14ac:dyDescent="0.15">
      <c r="A548" s="9">
        <f>'AB Touchpoint System Workbook'!Z559</f>
        <v>0</v>
      </c>
      <c r="B548" s="21">
        <f t="shared" si="18"/>
        <v>1</v>
      </c>
      <c r="C548" s="12" t="str">
        <f>IF('AB Touchpoint System Workbook'!J559="A",VLOOKUP($B548,Reference!$A$93:B$104,2,0),IF('AB Touchpoint System Workbook'!J559="b",VLOOKUP($B548,Reference!$A$93:C$104,3,0),""))</f>
        <v/>
      </c>
      <c r="D548" s="12" t="str">
        <f>IF('AB Touchpoint System Workbook'!J559="A",Q548&amp;C548,IF('AB Touchpoint System Workbook'!J559="b",Q548&amp;C548,""))</f>
        <v/>
      </c>
      <c r="E548" s="12" t="b">
        <f>IF(ISNUMBER(SEARCH(S$1,$D548)),MAX(E$1:E547)+1)</f>
        <v>0</v>
      </c>
      <c r="F548" s="12" t="b">
        <f>IF(ISNUMBER(SEARCH(T$1,$D548)),MAX(F$1:F547)+1)</f>
        <v>0</v>
      </c>
      <c r="G548" s="12" t="b">
        <f>IF(ISNUMBER(SEARCH(U$1,$D548)),MAX(G$1:G547)+1)</f>
        <v>0</v>
      </c>
      <c r="H548" s="12" t="b">
        <f>IF(ISNUMBER(SEARCH(V$1,$D548)),MAX(H$1:H547)+1)</f>
        <v>0</v>
      </c>
      <c r="I548" s="12" t="b">
        <f>IF(ISNUMBER(SEARCH(W$1,$D548)),MAX(I$1:I547)+1)</f>
        <v>0</v>
      </c>
      <c r="J548" s="12" t="b">
        <f>IF(ISNUMBER(SEARCH(X$1,$D548)),MAX(J$1:J547)+1)</f>
        <v>0</v>
      </c>
      <c r="K548" s="12" t="b">
        <f>IF(ISNUMBER(SEARCH(Y$1,$D548)),MAX(K$1:K547)+1)</f>
        <v>0</v>
      </c>
      <c r="L548" s="12" t="b">
        <f>IF(ISNUMBER(SEARCH(Z$1,$D548)),MAX(L$1:L547)+1)</f>
        <v>0</v>
      </c>
      <c r="M548" s="12" t="b">
        <f>IF(ISNUMBER(SEARCH(AA$1,$D548)),MAX(M$1:M547)+1)</f>
        <v>0</v>
      </c>
      <c r="N548" s="12" t="b">
        <f>IF(ISNUMBER(SEARCH(AB$1,$D548)),MAX(N$1:N547)+1)</f>
        <v>0</v>
      </c>
      <c r="O548" s="12" t="b">
        <f>IF(ISNUMBER(SEARCH(AC$1,$D548)),MAX(O$1:O547)+1)</f>
        <v>0</v>
      </c>
      <c r="P548" s="12" t="b">
        <f>IF(ISNUMBER(SEARCH(AD$1,$D548)),MAX(P$1:P547)+1)</f>
        <v>0</v>
      </c>
      <c r="Q548" s="12">
        <f>'AB Touchpoint System Workbook'!K559</f>
        <v>0</v>
      </c>
      <c r="R548" s="13">
        <f t="shared" si="17"/>
        <v>547</v>
      </c>
      <c r="S548" s="21" t="str">
        <f>IFERROR(VLOOKUP($R548,E:$Q,13,0),"")</f>
        <v/>
      </c>
      <c r="T548" s="21" t="str">
        <f>IFERROR(VLOOKUP($R548,F:$Q,12,0),"")</f>
        <v/>
      </c>
      <c r="U548" s="21" t="str">
        <f>IFERROR(VLOOKUP($R548,G:$Q,11,0),"")</f>
        <v/>
      </c>
      <c r="V548" s="21" t="str">
        <f>IFERROR(VLOOKUP($R548,H:$Q,10,0),"")</f>
        <v/>
      </c>
      <c r="W548" s="21" t="str">
        <f>IFERROR(VLOOKUP($R548,I:$Q,9,0),"")</f>
        <v/>
      </c>
      <c r="X548" s="21" t="str">
        <f>IFERROR(VLOOKUP($R548,J:$Q,8,0),"")</f>
        <v/>
      </c>
      <c r="Y548" s="21" t="str">
        <f>IFERROR(VLOOKUP($R548,K:$Q,7,0),"")</f>
        <v/>
      </c>
      <c r="Z548" s="21" t="str">
        <f>IFERROR(VLOOKUP($R548,L:$Q,6,0),"")</f>
        <v/>
      </c>
      <c r="AA548" s="21" t="str">
        <f>IFERROR(VLOOKUP($R548,M:$Q,5,0),"")</f>
        <v/>
      </c>
      <c r="AB548" s="21" t="str">
        <f>IFERROR(VLOOKUP($R548,N:$Q,4,0),"")</f>
        <v/>
      </c>
      <c r="AC548" s="21" t="str">
        <f>IFERROR(VLOOKUP($R548,O:$Q,3,0),"")</f>
        <v/>
      </c>
      <c r="AD548" s="21" t="str">
        <f>IFERROR(VLOOKUP($R548,P:$Q,2,0),"")</f>
        <v/>
      </c>
    </row>
    <row r="549" spans="1:30" x14ac:dyDescent="0.15">
      <c r="A549" s="9">
        <f>'AB Touchpoint System Workbook'!Z560</f>
        <v>0</v>
      </c>
      <c r="B549" s="21">
        <f t="shared" si="18"/>
        <v>1</v>
      </c>
      <c r="C549" s="12" t="str">
        <f>IF('AB Touchpoint System Workbook'!J560="A",VLOOKUP($B549,Reference!$A$93:B$104,2,0),IF('AB Touchpoint System Workbook'!J560="b",VLOOKUP($B549,Reference!$A$93:C$104,3,0),""))</f>
        <v/>
      </c>
      <c r="D549" s="12" t="str">
        <f>IF('AB Touchpoint System Workbook'!J560="A",Q549&amp;C549,IF('AB Touchpoint System Workbook'!J560="b",Q549&amp;C549,""))</f>
        <v/>
      </c>
      <c r="E549" s="12" t="b">
        <f>IF(ISNUMBER(SEARCH(S$1,$D549)),MAX(E$1:E548)+1)</f>
        <v>0</v>
      </c>
      <c r="F549" s="12" t="b">
        <f>IF(ISNUMBER(SEARCH(T$1,$D549)),MAX(F$1:F548)+1)</f>
        <v>0</v>
      </c>
      <c r="G549" s="12" t="b">
        <f>IF(ISNUMBER(SEARCH(U$1,$D549)),MAX(G$1:G548)+1)</f>
        <v>0</v>
      </c>
      <c r="H549" s="12" t="b">
        <f>IF(ISNUMBER(SEARCH(V$1,$D549)),MAX(H$1:H548)+1)</f>
        <v>0</v>
      </c>
      <c r="I549" s="12" t="b">
        <f>IF(ISNUMBER(SEARCH(W$1,$D549)),MAX(I$1:I548)+1)</f>
        <v>0</v>
      </c>
      <c r="J549" s="12" t="b">
        <f>IF(ISNUMBER(SEARCH(X$1,$D549)),MAX(J$1:J548)+1)</f>
        <v>0</v>
      </c>
      <c r="K549" s="12" t="b">
        <f>IF(ISNUMBER(SEARCH(Y$1,$D549)),MAX(K$1:K548)+1)</f>
        <v>0</v>
      </c>
      <c r="L549" s="12" t="b">
        <f>IF(ISNUMBER(SEARCH(Z$1,$D549)),MAX(L$1:L548)+1)</f>
        <v>0</v>
      </c>
      <c r="M549" s="12" t="b">
        <f>IF(ISNUMBER(SEARCH(AA$1,$D549)),MAX(M$1:M548)+1)</f>
        <v>0</v>
      </c>
      <c r="N549" s="12" t="b">
        <f>IF(ISNUMBER(SEARCH(AB$1,$D549)),MAX(N$1:N548)+1)</f>
        <v>0</v>
      </c>
      <c r="O549" s="12" t="b">
        <f>IF(ISNUMBER(SEARCH(AC$1,$D549)),MAX(O$1:O548)+1)</f>
        <v>0</v>
      </c>
      <c r="P549" s="12" t="b">
        <f>IF(ISNUMBER(SEARCH(AD$1,$D549)),MAX(P$1:P548)+1)</f>
        <v>0</v>
      </c>
      <c r="Q549" s="12">
        <f>'AB Touchpoint System Workbook'!K560</f>
        <v>0</v>
      </c>
      <c r="R549" s="13">
        <f t="shared" si="17"/>
        <v>548</v>
      </c>
      <c r="S549" s="21" t="str">
        <f>IFERROR(VLOOKUP($R549,E:$Q,13,0),"")</f>
        <v/>
      </c>
      <c r="T549" s="21" t="str">
        <f>IFERROR(VLOOKUP($R549,F:$Q,12,0),"")</f>
        <v/>
      </c>
      <c r="U549" s="21" t="str">
        <f>IFERROR(VLOOKUP($R549,G:$Q,11,0),"")</f>
        <v/>
      </c>
      <c r="V549" s="21" t="str">
        <f>IFERROR(VLOOKUP($R549,H:$Q,10,0),"")</f>
        <v/>
      </c>
      <c r="W549" s="21" t="str">
        <f>IFERROR(VLOOKUP($R549,I:$Q,9,0),"")</f>
        <v/>
      </c>
      <c r="X549" s="21" t="str">
        <f>IFERROR(VLOOKUP($R549,J:$Q,8,0),"")</f>
        <v/>
      </c>
      <c r="Y549" s="21" t="str">
        <f>IFERROR(VLOOKUP($R549,K:$Q,7,0),"")</f>
        <v/>
      </c>
      <c r="Z549" s="21" t="str">
        <f>IFERROR(VLOOKUP($R549,L:$Q,6,0),"")</f>
        <v/>
      </c>
      <c r="AA549" s="21" t="str">
        <f>IFERROR(VLOOKUP($R549,M:$Q,5,0),"")</f>
        <v/>
      </c>
      <c r="AB549" s="21" t="str">
        <f>IFERROR(VLOOKUP($R549,N:$Q,4,0),"")</f>
        <v/>
      </c>
      <c r="AC549" s="21" t="str">
        <f>IFERROR(VLOOKUP($R549,O:$Q,3,0),"")</f>
        <v/>
      </c>
      <c r="AD549" s="21" t="str">
        <f>IFERROR(VLOOKUP($R549,P:$Q,2,0),"")</f>
        <v/>
      </c>
    </row>
    <row r="550" spans="1:30" x14ac:dyDescent="0.15">
      <c r="A550" s="9">
        <f>'AB Touchpoint System Workbook'!Z561</f>
        <v>0</v>
      </c>
      <c r="B550" s="21">
        <f t="shared" si="18"/>
        <v>1</v>
      </c>
      <c r="C550" s="12" t="str">
        <f>IF('AB Touchpoint System Workbook'!J561="A",VLOOKUP($B550,Reference!$A$93:B$104,2,0),IF('AB Touchpoint System Workbook'!J561="b",VLOOKUP($B550,Reference!$A$93:C$104,3,0),""))</f>
        <v/>
      </c>
      <c r="D550" s="12" t="str">
        <f>IF('AB Touchpoint System Workbook'!J561="A",Q550&amp;C550,IF('AB Touchpoint System Workbook'!J561="b",Q550&amp;C550,""))</f>
        <v/>
      </c>
      <c r="E550" s="12" t="b">
        <f>IF(ISNUMBER(SEARCH(S$1,$D550)),MAX(E$1:E549)+1)</f>
        <v>0</v>
      </c>
      <c r="F550" s="12" t="b">
        <f>IF(ISNUMBER(SEARCH(T$1,$D550)),MAX(F$1:F549)+1)</f>
        <v>0</v>
      </c>
      <c r="G550" s="12" t="b">
        <f>IF(ISNUMBER(SEARCH(U$1,$D550)),MAX(G$1:G549)+1)</f>
        <v>0</v>
      </c>
      <c r="H550" s="12" t="b">
        <f>IF(ISNUMBER(SEARCH(V$1,$D550)),MAX(H$1:H549)+1)</f>
        <v>0</v>
      </c>
      <c r="I550" s="12" t="b">
        <f>IF(ISNUMBER(SEARCH(W$1,$D550)),MAX(I$1:I549)+1)</f>
        <v>0</v>
      </c>
      <c r="J550" s="12" t="b">
        <f>IF(ISNUMBER(SEARCH(X$1,$D550)),MAX(J$1:J549)+1)</f>
        <v>0</v>
      </c>
      <c r="K550" s="12" t="b">
        <f>IF(ISNUMBER(SEARCH(Y$1,$D550)),MAX(K$1:K549)+1)</f>
        <v>0</v>
      </c>
      <c r="L550" s="12" t="b">
        <f>IF(ISNUMBER(SEARCH(Z$1,$D550)),MAX(L$1:L549)+1)</f>
        <v>0</v>
      </c>
      <c r="M550" s="12" t="b">
        <f>IF(ISNUMBER(SEARCH(AA$1,$D550)),MAX(M$1:M549)+1)</f>
        <v>0</v>
      </c>
      <c r="N550" s="12" t="b">
        <f>IF(ISNUMBER(SEARCH(AB$1,$D550)),MAX(N$1:N549)+1)</f>
        <v>0</v>
      </c>
      <c r="O550" s="12" t="b">
        <f>IF(ISNUMBER(SEARCH(AC$1,$D550)),MAX(O$1:O549)+1)</f>
        <v>0</v>
      </c>
      <c r="P550" s="12" t="b">
        <f>IF(ISNUMBER(SEARCH(AD$1,$D550)),MAX(P$1:P549)+1)</f>
        <v>0</v>
      </c>
      <c r="Q550" s="12">
        <f>'AB Touchpoint System Workbook'!K561</f>
        <v>0</v>
      </c>
      <c r="R550" s="13">
        <f t="shared" si="17"/>
        <v>549</v>
      </c>
      <c r="S550" s="21" t="str">
        <f>IFERROR(VLOOKUP($R550,E:$Q,13,0),"")</f>
        <v/>
      </c>
      <c r="T550" s="21" t="str">
        <f>IFERROR(VLOOKUP($R550,F:$Q,12,0),"")</f>
        <v/>
      </c>
      <c r="U550" s="21" t="str">
        <f>IFERROR(VLOOKUP($R550,G:$Q,11,0),"")</f>
        <v/>
      </c>
      <c r="V550" s="21" t="str">
        <f>IFERROR(VLOOKUP($R550,H:$Q,10,0),"")</f>
        <v/>
      </c>
      <c r="W550" s="21" t="str">
        <f>IFERROR(VLOOKUP($R550,I:$Q,9,0),"")</f>
        <v/>
      </c>
      <c r="X550" s="21" t="str">
        <f>IFERROR(VLOOKUP($R550,J:$Q,8,0),"")</f>
        <v/>
      </c>
      <c r="Y550" s="21" t="str">
        <f>IFERROR(VLOOKUP($R550,K:$Q,7,0),"")</f>
        <v/>
      </c>
      <c r="Z550" s="21" t="str">
        <f>IFERROR(VLOOKUP($R550,L:$Q,6,0),"")</f>
        <v/>
      </c>
      <c r="AA550" s="21" t="str">
        <f>IFERROR(VLOOKUP($R550,M:$Q,5,0),"")</f>
        <v/>
      </c>
      <c r="AB550" s="21" t="str">
        <f>IFERROR(VLOOKUP($R550,N:$Q,4,0),"")</f>
        <v/>
      </c>
      <c r="AC550" s="21" t="str">
        <f>IFERROR(VLOOKUP($R550,O:$Q,3,0),"")</f>
        <v/>
      </c>
      <c r="AD550" s="21" t="str">
        <f>IFERROR(VLOOKUP($R550,P:$Q,2,0),"")</f>
        <v/>
      </c>
    </row>
    <row r="551" spans="1:30" x14ac:dyDescent="0.15">
      <c r="A551" s="9">
        <f>'AB Touchpoint System Workbook'!Z562</f>
        <v>0</v>
      </c>
      <c r="B551" s="21">
        <f t="shared" si="18"/>
        <v>1</v>
      </c>
      <c r="C551" s="12" t="str">
        <f>IF('AB Touchpoint System Workbook'!J562="A",VLOOKUP($B551,Reference!$A$93:B$104,2,0),IF('AB Touchpoint System Workbook'!J562="b",VLOOKUP($B551,Reference!$A$93:C$104,3,0),""))</f>
        <v/>
      </c>
      <c r="D551" s="12" t="str">
        <f>IF('AB Touchpoint System Workbook'!J562="A",Q551&amp;C551,IF('AB Touchpoint System Workbook'!J562="b",Q551&amp;C551,""))</f>
        <v/>
      </c>
      <c r="E551" s="12" t="b">
        <f>IF(ISNUMBER(SEARCH(S$1,$D551)),MAX(E$1:E550)+1)</f>
        <v>0</v>
      </c>
      <c r="F551" s="12" t="b">
        <f>IF(ISNUMBER(SEARCH(T$1,$D551)),MAX(F$1:F550)+1)</f>
        <v>0</v>
      </c>
      <c r="G551" s="12" t="b">
        <f>IF(ISNUMBER(SEARCH(U$1,$D551)),MAX(G$1:G550)+1)</f>
        <v>0</v>
      </c>
      <c r="H551" s="12" t="b">
        <f>IF(ISNUMBER(SEARCH(V$1,$D551)),MAX(H$1:H550)+1)</f>
        <v>0</v>
      </c>
      <c r="I551" s="12" t="b">
        <f>IF(ISNUMBER(SEARCH(W$1,$D551)),MAX(I$1:I550)+1)</f>
        <v>0</v>
      </c>
      <c r="J551" s="12" t="b">
        <f>IF(ISNUMBER(SEARCH(X$1,$D551)),MAX(J$1:J550)+1)</f>
        <v>0</v>
      </c>
      <c r="K551" s="12" t="b">
        <f>IF(ISNUMBER(SEARCH(Y$1,$D551)),MAX(K$1:K550)+1)</f>
        <v>0</v>
      </c>
      <c r="L551" s="12" t="b">
        <f>IF(ISNUMBER(SEARCH(Z$1,$D551)),MAX(L$1:L550)+1)</f>
        <v>0</v>
      </c>
      <c r="M551" s="12" t="b">
        <f>IF(ISNUMBER(SEARCH(AA$1,$D551)),MAX(M$1:M550)+1)</f>
        <v>0</v>
      </c>
      <c r="N551" s="12" t="b">
        <f>IF(ISNUMBER(SEARCH(AB$1,$D551)),MAX(N$1:N550)+1)</f>
        <v>0</v>
      </c>
      <c r="O551" s="12" t="b">
        <f>IF(ISNUMBER(SEARCH(AC$1,$D551)),MAX(O$1:O550)+1)</f>
        <v>0</v>
      </c>
      <c r="P551" s="12" t="b">
        <f>IF(ISNUMBER(SEARCH(AD$1,$D551)),MAX(P$1:P550)+1)</f>
        <v>0</v>
      </c>
      <c r="Q551" s="12">
        <f>'AB Touchpoint System Workbook'!K562</f>
        <v>0</v>
      </c>
      <c r="R551" s="13">
        <f t="shared" si="17"/>
        <v>550</v>
      </c>
      <c r="S551" s="21" t="str">
        <f>IFERROR(VLOOKUP($R551,E:$Q,13,0),"")</f>
        <v/>
      </c>
      <c r="T551" s="21" t="str">
        <f>IFERROR(VLOOKUP($R551,F:$Q,12,0),"")</f>
        <v/>
      </c>
      <c r="U551" s="21" t="str">
        <f>IFERROR(VLOOKUP($R551,G:$Q,11,0),"")</f>
        <v/>
      </c>
      <c r="V551" s="21" t="str">
        <f>IFERROR(VLOOKUP($R551,H:$Q,10,0),"")</f>
        <v/>
      </c>
      <c r="W551" s="21" t="str">
        <f>IFERROR(VLOOKUP($R551,I:$Q,9,0),"")</f>
        <v/>
      </c>
      <c r="X551" s="21" t="str">
        <f>IFERROR(VLOOKUP($R551,J:$Q,8,0),"")</f>
        <v/>
      </c>
      <c r="Y551" s="21" t="str">
        <f>IFERROR(VLOOKUP($R551,K:$Q,7,0),"")</f>
        <v/>
      </c>
      <c r="Z551" s="21" t="str">
        <f>IFERROR(VLOOKUP($R551,L:$Q,6,0),"")</f>
        <v/>
      </c>
      <c r="AA551" s="21" t="str">
        <f>IFERROR(VLOOKUP($R551,M:$Q,5,0),"")</f>
        <v/>
      </c>
      <c r="AB551" s="21" t="str">
        <f>IFERROR(VLOOKUP($R551,N:$Q,4,0),"")</f>
        <v/>
      </c>
      <c r="AC551" s="21" t="str">
        <f>IFERROR(VLOOKUP($R551,O:$Q,3,0),"")</f>
        <v/>
      </c>
      <c r="AD551" s="21" t="str">
        <f>IFERROR(VLOOKUP($R551,P:$Q,2,0),"")</f>
        <v/>
      </c>
    </row>
    <row r="552" spans="1:30" x14ac:dyDescent="0.15">
      <c r="A552" s="9">
        <f>'AB Touchpoint System Workbook'!Z563</f>
        <v>0</v>
      </c>
      <c r="B552" s="21">
        <f t="shared" si="18"/>
        <v>1</v>
      </c>
      <c r="C552" s="12" t="str">
        <f>IF('AB Touchpoint System Workbook'!J563="A",VLOOKUP($B552,Reference!$A$93:B$104,2,0),IF('AB Touchpoint System Workbook'!J563="b",VLOOKUP($B552,Reference!$A$93:C$104,3,0),""))</f>
        <v/>
      </c>
      <c r="D552" s="12" t="str">
        <f>IF('AB Touchpoint System Workbook'!J563="A",Q552&amp;C552,IF('AB Touchpoint System Workbook'!J563="b",Q552&amp;C552,""))</f>
        <v/>
      </c>
      <c r="E552" s="12" t="b">
        <f>IF(ISNUMBER(SEARCH(S$1,$D552)),MAX(E$1:E551)+1)</f>
        <v>0</v>
      </c>
      <c r="F552" s="12" t="b">
        <f>IF(ISNUMBER(SEARCH(T$1,$D552)),MAX(F$1:F551)+1)</f>
        <v>0</v>
      </c>
      <c r="G552" s="12" t="b">
        <f>IF(ISNUMBER(SEARCH(U$1,$D552)),MAX(G$1:G551)+1)</f>
        <v>0</v>
      </c>
      <c r="H552" s="12" t="b">
        <f>IF(ISNUMBER(SEARCH(V$1,$D552)),MAX(H$1:H551)+1)</f>
        <v>0</v>
      </c>
      <c r="I552" s="12" t="b">
        <f>IF(ISNUMBER(SEARCH(W$1,$D552)),MAX(I$1:I551)+1)</f>
        <v>0</v>
      </c>
      <c r="J552" s="12" t="b">
        <f>IF(ISNUMBER(SEARCH(X$1,$D552)),MAX(J$1:J551)+1)</f>
        <v>0</v>
      </c>
      <c r="K552" s="12" t="b">
        <f>IF(ISNUMBER(SEARCH(Y$1,$D552)),MAX(K$1:K551)+1)</f>
        <v>0</v>
      </c>
      <c r="L552" s="12" t="b">
        <f>IF(ISNUMBER(SEARCH(Z$1,$D552)),MAX(L$1:L551)+1)</f>
        <v>0</v>
      </c>
      <c r="M552" s="12" t="b">
        <f>IF(ISNUMBER(SEARCH(AA$1,$D552)),MAX(M$1:M551)+1)</f>
        <v>0</v>
      </c>
      <c r="N552" s="12" t="b">
        <f>IF(ISNUMBER(SEARCH(AB$1,$D552)),MAX(N$1:N551)+1)</f>
        <v>0</v>
      </c>
      <c r="O552" s="12" t="b">
        <f>IF(ISNUMBER(SEARCH(AC$1,$D552)),MAX(O$1:O551)+1)</f>
        <v>0</v>
      </c>
      <c r="P552" s="12" t="b">
        <f>IF(ISNUMBER(SEARCH(AD$1,$D552)),MAX(P$1:P551)+1)</f>
        <v>0</v>
      </c>
      <c r="Q552" s="12">
        <f>'AB Touchpoint System Workbook'!K563</f>
        <v>0</v>
      </c>
      <c r="R552" s="13">
        <f t="shared" si="17"/>
        <v>551</v>
      </c>
      <c r="S552" s="21" t="str">
        <f>IFERROR(VLOOKUP($R552,E:$Q,13,0),"")</f>
        <v/>
      </c>
      <c r="T552" s="21" t="str">
        <f>IFERROR(VLOOKUP($R552,F:$Q,12,0),"")</f>
        <v/>
      </c>
      <c r="U552" s="21" t="str">
        <f>IFERROR(VLOOKUP($R552,G:$Q,11,0),"")</f>
        <v/>
      </c>
      <c r="V552" s="21" t="str">
        <f>IFERROR(VLOOKUP($R552,H:$Q,10,0),"")</f>
        <v/>
      </c>
      <c r="W552" s="21" t="str">
        <f>IFERROR(VLOOKUP($R552,I:$Q,9,0),"")</f>
        <v/>
      </c>
      <c r="X552" s="21" t="str">
        <f>IFERROR(VLOOKUP($R552,J:$Q,8,0),"")</f>
        <v/>
      </c>
      <c r="Y552" s="21" t="str">
        <f>IFERROR(VLOOKUP($R552,K:$Q,7,0),"")</f>
        <v/>
      </c>
      <c r="Z552" s="21" t="str">
        <f>IFERROR(VLOOKUP($R552,L:$Q,6,0),"")</f>
        <v/>
      </c>
      <c r="AA552" s="21" t="str">
        <f>IFERROR(VLOOKUP($R552,M:$Q,5,0),"")</f>
        <v/>
      </c>
      <c r="AB552" s="21" t="str">
        <f>IFERROR(VLOOKUP($R552,N:$Q,4,0),"")</f>
        <v/>
      </c>
      <c r="AC552" s="21" t="str">
        <f>IFERROR(VLOOKUP($R552,O:$Q,3,0),"")</f>
        <v/>
      </c>
      <c r="AD552" s="21" t="str">
        <f>IFERROR(VLOOKUP($R552,P:$Q,2,0),"")</f>
        <v/>
      </c>
    </row>
    <row r="553" spans="1:30" x14ac:dyDescent="0.15">
      <c r="A553" s="9">
        <f>'AB Touchpoint System Workbook'!Z564</f>
        <v>0</v>
      </c>
      <c r="B553" s="21">
        <f t="shared" si="18"/>
        <v>1</v>
      </c>
      <c r="C553" s="12" t="str">
        <f>IF('AB Touchpoint System Workbook'!J564="A",VLOOKUP($B553,Reference!$A$93:B$104,2,0),IF('AB Touchpoint System Workbook'!J564="b",VLOOKUP($B553,Reference!$A$93:C$104,3,0),""))</f>
        <v/>
      </c>
      <c r="D553" s="12" t="str">
        <f>IF('AB Touchpoint System Workbook'!J564="A",Q553&amp;C553,IF('AB Touchpoint System Workbook'!J564="b",Q553&amp;C553,""))</f>
        <v/>
      </c>
      <c r="E553" s="12" t="b">
        <f>IF(ISNUMBER(SEARCH(S$1,$D553)),MAX(E$1:E552)+1)</f>
        <v>0</v>
      </c>
      <c r="F553" s="12" t="b">
        <f>IF(ISNUMBER(SEARCH(T$1,$D553)),MAX(F$1:F552)+1)</f>
        <v>0</v>
      </c>
      <c r="G553" s="12" t="b">
        <f>IF(ISNUMBER(SEARCH(U$1,$D553)),MAX(G$1:G552)+1)</f>
        <v>0</v>
      </c>
      <c r="H553" s="12" t="b">
        <f>IF(ISNUMBER(SEARCH(V$1,$D553)),MAX(H$1:H552)+1)</f>
        <v>0</v>
      </c>
      <c r="I553" s="12" t="b">
        <f>IF(ISNUMBER(SEARCH(W$1,$D553)),MAX(I$1:I552)+1)</f>
        <v>0</v>
      </c>
      <c r="J553" s="12" t="b">
        <f>IF(ISNUMBER(SEARCH(X$1,$D553)),MAX(J$1:J552)+1)</f>
        <v>0</v>
      </c>
      <c r="K553" s="12" t="b">
        <f>IF(ISNUMBER(SEARCH(Y$1,$D553)),MAX(K$1:K552)+1)</f>
        <v>0</v>
      </c>
      <c r="L553" s="12" t="b">
        <f>IF(ISNUMBER(SEARCH(Z$1,$D553)),MAX(L$1:L552)+1)</f>
        <v>0</v>
      </c>
      <c r="M553" s="12" t="b">
        <f>IF(ISNUMBER(SEARCH(AA$1,$D553)),MAX(M$1:M552)+1)</f>
        <v>0</v>
      </c>
      <c r="N553" s="12" t="b">
        <f>IF(ISNUMBER(SEARCH(AB$1,$D553)),MAX(N$1:N552)+1)</f>
        <v>0</v>
      </c>
      <c r="O553" s="12" t="b">
        <f>IF(ISNUMBER(SEARCH(AC$1,$D553)),MAX(O$1:O552)+1)</f>
        <v>0</v>
      </c>
      <c r="P553" s="12" t="b">
        <f>IF(ISNUMBER(SEARCH(AD$1,$D553)),MAX(P$1:P552)+1)</f>
        <v>0</v>
      </c>
      <c r="Q553" s="12">
        <f>'AB Touchpoint System Workbook'!K564</f>
        <v>0</v>
      </c>
      <c r="R553" s="13">
        <f t="shared" si="17"/>
        <v>552</v>
      </c>
      <c r="S553" s="21" t="str">
        <f>IFERROR(VLOOKUP($R553,E:$Q,13,0),"")</f>
        <v/>
      </c>
      <c r="T553" s="21" t="str">
        <f>IFERROR(VLOOKUP($R553,F:$Q,12,0),"")</f>
        <v/>
      </c>
      <c r="U553" s="21" t="str">
        <f>IFERROR(VLOOKUP($R553,G:$Q,11,0),"")</f>
        <v/>
      </c>
      <c r="V553" s="21" t="str">
        <f>IFERROR(VLOOKUP($R553,H:$Q,10,0),"")</f>
        <v/>
      </c>
      <c r="W553" s="21" t="str">
        <f>IFERROR(VLOOKUP($R553,I:$Q,9,0),"")</f>
        <v/>
      </c>
      <c r="X553" s="21" t="str">
        <f>IFERROR(VLOOKUP($R553,J:$Q,8,0),"")</f>
        <v/>
      </c>
      <c r="Y553" s="21" t="str">
        <f>IFERROR(VLOOKUP($R553,K:$Q,7,0),"")</f>
        <v/>
      </c>
      <c r="Z553" s="21" t="str">
        <f>IFERROR(VLOOKUP($R553,L:$Q,6,0),"")</f>
        <v/>
      </c>
      <c r="AA553" s="21" t="str">
        <f>IFERROR(VLOOKUP($R553,M:$Q,5,0),"")</f>
        <v/>
      </c>
      <c r="AB553" s="21" t="str">
        <f>IFERROR(VLOOKUP($R553,N:$Q,4,0),"")</f>
        <v/>
      </c>
      <c r="AC553" s="21" t="str">
        <f>IFERROR(VLOOKUP($R553,O:$Q,3,0),"")</f>
        <v/>
      </c>
      <c r="AD553" s="21" t="str">
        <f>IFERROR(VLOOKUP($R553,P:$Q,2,0),"")</f>
        <v/>
      </c>
    </row>
    <row r="554" spans="1:30" x14ac:dyDescent="0.15">
      <c r="A554" s="9">
        <f>'AB Touchpoint System Workbook'!Z565</f>
        <v>0</v>
      </c>
      <c r="B554" s="21">
        <f t="shared" si="18"/>
        <v>1</v>
      </c>
      <c r="C554" s="12" t="str">
        <f>IF('AB Touchpoint System Workbook'!J565="A",VLOOKUP($B554,Reference!$A$93:B$104,2,0),IF('AB Touchpoint System Workbook'!J565="b",VLOOKUP($B554,Reference!$A$93:C$104,3,0),""))</f>
        <v/>
      </c>
      <c r="D554" s="12" t="str">
        <f>IF('AB Touchpoint System Workbook'!J565="A",Q554&amp;C554,IF('AB Touchpoint System Workbook'!J565="b",Q554&amp;C554,""))</f>
        <v/>
      </c>
      <c r="E554" s="12" t="b">
        <f>IF(ISNUMBER(SEARCH(S$1,$D554)),MAX(E$1:E553)+1)</f>
        <v>0</v>
      </c>
      <c r="F554" s="12" t="b">
        <f>IF(ISNUMBER(SEARCH(T$1,$D554)),MAX(F$1:F553)+1)</f>
        <v>0</v>
      </c>
      <c r="G554" s="12" t="b">
        <f>IF(ISNUMBER(SEARCH(U$1,$D554)),MAX(G$1:G553)+1)</f>
        <v>0</v>
      </c>
      <c r="H554" s="12" t="b">
        <f>IF(ISNUMBER(SEARCH(V$1,$D554)),MAX(H$1:H553)+1)</f>
        <v>0</v>
      </c>
      <c r="I554" s="12" t="b">
        <f>IF(ISNUMBER(SEARCH(W$1,$D554)),MAX(I$1:I553)+1)</f>
        <v>0</v>
      </c>
      <c r="J554" s="12" t="b">
        <f>IF(ISNUMBER(SEARCH(X$1,$D554)),MAX(J$1:J553)+1)</f>
        <v>0</v>
      </c>
      <c r="K554" s="12" t="b">
        <f>IF(ISNUMBER(SEARCH(Y$1,$D554)),MAX(K$1:K553)+1)</f>
        <v>0</v>
      </c>
      <c r="L554" s="12" t="b">
        <f>IF(ISNUMBER(SEARCH(Z$1,$D554)),MAX(L$1:L553)+1)</f>
        <v>0</v>
      </c>
      <c r="M554" s="12" t="b">
        <f>IF(ISNUMBER(SEARCH(AA$1,$D554)),MAX(M$1:M553)+1)</f>
        <v>0</v>
      </c>
      <c r="N554" s="12" t="b">
        <f>IF(ISNUMBER(SEARCH(AB$1,$D554)),MAX(N$1:N553)+1)</f>
        <v>0</v>
      </c>
      <c r="O554" s="12" t="b">
        <f>IF(ISNUMBER(SEARCH(AC$1,$D554)),MAX(O$1:O553)+1)</f>
        <v>0</v>
      </c>
      <c r="P554" s="12" t="b">
        <f>IF(ISNUMBER(SEARCH(AD$1,$D554)),MAX(P$1:P553)+1)</f>
        <v>0</v>
      </c>
      <c r="Q554" s="12">
        <f>'AB Touchpoint System Workbook'!K565</f>
        <v>0</v>
      </c>
      <c r="R554" s="13">
        <f t="shared" si="17"/>
        <v>553</v>
      </c>
      <c r="S554" s="21" t="str">
        <f>IFERROR(VLOOKUP($R554,E:$Q,13,0),"")</f>
        <v/>
      </c>
      <c r="T554" s="21" t="str">
        <f>IFERROR(VLOOKUP($R554,F:$Q,12,0),"")</f>
        <v/>
      </c>
      <c r="U554" s="21" t="str">
        <f>IFERROR(VLOOKUP($R554,G:$Q,11,0),"")</f>
        <v/>
      </c>
      <c r="V554" s="21" t="str">
        <f>IFERROR(VLOOKUP($R554,H:$Q,10,0),"")</f>
        <v/>
      </c>
      <c r="W554" s="21" t="str">
        <f>IFERROR(VLOOKUP($R554,I:$Q,9,0),"")</f>
        <v/>
      </c>
      <c r="X554" s="21" t="str">
        <f>IFERROR(VLOOKUP($R554,J:$Q,8,0),"")</f>
        <v/>
      </c>
      <c r="Y554" s="21" t="str">
        <f>IFERROR(VLOOKUP($R554,K:$Q,7,0),"")</f>
        <v/>
      </c>
      <c r="Z554" s="21" t="str">
        <f>IFERROR(VLOOKUP($R554,L:$Q,6,0),"")</f>
        <v/>
      </c>
      <c r="AA554" s="21" t="str">
        <f>IFERROR(VLOOKUP($R554,M:$Q,5,0),"")</f>
        <v/>
      </c>
      <c r="AB554" s="21" t="str">
        <f>IFERROR(VLOOKUP($R554,N:$Q,4,0),"")</f>
        <v/>
      </c>
      <c r="AC554" s="21" t="str">
        <f>IFERROR(VLOOKUP($R554,O:$Q,3,0),"")</f>
        <v/>
      </c>
      <c r="AD554" s="21" t="str">
        <f>IFERROR(VLOOKUP($R554,P:$Q,2,0),"")</f>
        <v/>
      </c>
    </row>
    <row r="555" spans="1:30" x14ac:dyDescent="0.15">
      <c r="A555" s="9">
        <f>'AB Touchpoint System Workbook'!Z566</f>
        <v>0</v>
      </c>
      <c r="B555" s="21">
        <f t="shared" si="18"/>
        <v>1</v>
      </c>
      <c r="C555" s="12" t="str">
        <f>IF('AB Touchpoint System Workbook'!J566="A",VLOOKUP($B555,Reference!$A$93:B$104,2,0),IF('AB Touchpoint System Workbook'!J566="b",VLOOKUP($B555,Reference!$A$93:C$104,3,0),""))</f>
        <v/>
      </c>
      <c r="D555" s="12" t="str">
        <f>IF('AB Touchpoint System Workbook'!J566="A",Q555&amp;C555,IF('AB Touchpoint System Workbook'!J566="b",Q555&amp;C555,""))</f>
        <v/>
      </c>
      <c r="E555" s="12" t="b">
        <f>IF(ISNUMBER(SEARCH(S$1,$D555)),MAX(E$1:E554)+1)</f>
        <v>0</v>
      </c>
      <c r="F555" s="12" t="b">
        <f>IF(ISNUMBER(SEARCH(T$1,$D555)),MAX(F$1:F554)+1)</f>
        <v>0</v>
      </c>
      <c r="G555" s="12" t="b">
        <f>IF(ISNUMBER(SEARCH(U$1,$D555)),MAX(G$1:G554)+1)</f>
        <v>0</v>
      </c>
      <c r="H555" s="12" t="b">
        <f>IF(ISNUMBER(SEARCH(V$1,$D555)),MAX(H$1:H554)+1)</f>
        <v>0</v>
      </c>
      <c r="I555" s="12" t="b">
        <f>IF(ISNUMBER(SEARCH(W$1,$D555)),MAX(I$1:I554)+1)</f>
        <v>0</v>
      </c>
      <c r="J555" s="12" t="b">
        <f>IF(ISNUMBER(SEARCH(X$1,$D555)),MAX(J$1:J554)+1)</f>
        <v>0</v>
      </c>
      <c r="K555" s="12" t="b">
        <f>IF(ISNUMBER(SEARCH(Y$1,$D555)),MAX(K$1:K554)+1)</f>
        <v>0</v>
      </c>
      <c r="L555" s="12" t="b">
        <f>IF(ISNUMBER(SEARCH(Z$1,$D555)),MAX(L$1:L554)+1)</f>
        <v>0</v>
      </c>
      <c r="M555" s="12" t="b">
        <f>IF(ISNUMBER(SEARCH(AA$1,$D555)),MAX(M$1:M554)+1)</f>
        <v>0</v>
      </c>
      <c r="N555" s="12" t="b">
        <f>IF(ISNUMBER(SEARCH(AB$1,$D555)),MAX(N$1:N554)+1)</f>
        <v>0</v>
      </c>
      <c r="O555" s="12" t="b">
        <f>IF(ISNUMBER(SEARCH(AC$1,$D555)),MAX(O$1:O554)+1)</f>
        <v>0</v>
      </c>
      <c r="P555" s="12" t="b">
        <f>IF(ISNUMBER(SEARCH(AD$1,$D555)),MAX(P$1:P554)+1)</f>
        <v>0</v>
      </c>
      <c r="Q555" s="12">
        <f>'AB Touchpoint System Workbook'!K566</f>
        <v>0</v>
      </c>
      <c r="R555" s="13">
        <f t="shared" si="17"/>
        <v>554</v>
      </c>
      <c r="S555" s="21" t="str">
        <f>IFERROR(VLOOKUP($R555,E:$Q,13,0),"")</f>
        <v/>
      </c>
      <c r="T555" s="21" t="str">
        <f>IFERROR(VLOOKUP($R555,F:$Q,12,0),"")</f>
        <v/>
      </c>
      <c r="U555" s="21" t="str">
        <f>IFERROR(VLOOKUP($R555,G:$Q,11,0),"")</f>
        <v/>
      </c>
      <c r="V555" s="21" t="str">
        <f>IFERROR(VLOOKUP($R555,H:$Q,10,0),"")</f>
        <v/>
      </c>
      <c r="W555" s="21" t="str">
        <f>IFERROR(VLOOKUP($R555,I:$Q,9,0),"")</f>
        <v/>
      </c>
      <c r="X555" s="21" t="str">
        <f>IFERROR(VLOOKUP($R555,J:$Q,8,0),"")</f>
        <v/>
      </c>
      <c r="Y555" s="21" t="str">
        <f>IFERROR(VLOOKUP($R555,K:$Q,7,0),"")</f>
        <v/>
      </c>
      <c r="Z555" s="21" t="str">
        <f>IFERROR(VLOOKUP($R555,L:$Q,6,0),"")</f>
        <v/>
      </c>
      <c r="AA555" s="21" t="str">
        <f>IFERROR(VLOOKUP($R555,M:$Q,5,0),"")</f>
        <v/>
      </c>
      <c r="AB555" s="21" t="str">
        <f>IFERROR(VLOOKUP($R555,N:$Q,4,0),"")</f>
        <v/>
      </c>
      <c r="AC555" s="21" t="str">
        <f>IFERROR(VLOOKUP($R555,O:$Q,3,0),"")</f>
        <v/>
      </c>
      <c r="AD555" s="21" t="str">
        <f>IFERROR(VLOOKUP($R555,P:$Q,2,0),"")</f>
        <v/>
      </c>
    </row>
    <row r="556" spans="1:30" x14ac:dyDescent="0.15">
      <c r="A556" s="9">
        <f>'AB Touchpoint System Workbook'!Z567</f>
        <v>0</v>
      </c>
      <c r="B556" s="21">
        <f t="shared" si="18"/>
        <v>1</v>
      </c>
      <c r="C556" s="12" t="str">
        <f>IF('AB Touchpoint System Workbook'!J567="A",VLOOKUP($B556,Reference!$A$93:B$104,2,0),IF('AB Touchpoint System Workbook'!J567="b",VLOOKUP($B556,Reference!$A$93:C$104,3,0),""))</f>
        <v/>
      </c>
      <c r="D556" s="12" t="str">
        <f>IF('AB Touchpoint System Workbook'!J567="A",Q556&amp;C556,IF('AB Touchpoint System Workbook'!J567="b",Q556&amp;C556,""))</f>
        <v/>
      </c>
      <c r="E556" s="12" t="b">
        <f>IF(ISNUMBER(SEARCH(S$1,$D556)),MAX(E$1:E555)+1)</f>
        <v>0</v>
      </c>
      <c r="F556" s="12" t="b">
        <f>IF(ISNUMBER(SEARCH(T$1,$D556)),MAX(F$1:F555)+1)</f>
        <v>0</v>
      </c>
      <c r="G556" s="12" t="b">
        <f>IF(ISNUMBER(SEARCH(U$1,$D556)),MAX(G$1:G555)+1)</f>
        <v>0</v>
      </c>
      <c r="H556" s="12" t="b">
        <f>IF(ISNUMBER(SEARCH(V$1,$D556)),MAX(H$1:H555)+1)</f>
        <v>0</v>
      </c>
      <c r="I556" s="12" t="b">
        <f>IF(ISNUMBER(SEARCH(W$1,$D556)),MAX(I$1:I555)+1)</f>
        <v>0</v>
      </c>
      <c r="J556" s="12" t="b">
        <f>IF(ISNUMBER(SEARCH(X$1,$D556)),MAX(J$1:J555)+1)</f>
        <v>0</v>
      </c>
      <c r="K556" s="12" t="b">
        <f>IF(ISNUMBER(SEARCH(Y$1,$D556)),MAX(K$1:K555)+1)</f>
        <v>0</v>
      </c>
      <c r="L556" s="12" t="b">
        <f>IF(ISNUMBER(SEARCH(Z$1,$D556)),MAX(L$1:L555)+1)</f>
        <v>0</v>
      </c>
      <c r="M556" s="12" t="b">
        <f>IF(ISNUMBER(SEARCH(AA$1,$D556)),MAX(M$1:M555)+1)</f>
        <v>0</v>
      </c>
      <c r="N556" s="12" t="b">
        <f>IF(ISNUMBER(SEARCH(AB$1,$D556)),MAX(N$1:N555)+1)</f>
        <v>0</v>
      </c>
      <c r="O556" s="12" t="b">
        <f>IF(ISNUMBER(SEARCH(AC$1,$D556)),MAX(O$1:O555)+1)</f>
        <v>0</v>
      </c>
      <c r="P556" s="12" t="b">
        <f>IF(ISNUMBER(SEARCH(AD$1,$D556)),MAX(P$1:P555)+1)</f>
        <v>0</v>
      </c>
      <c r="Q556" s="12">
        <f>'AB Touchpoint System Workbook'!K567</f>
        <v>0</v>
      </c>
      <c r="R556" s="13">
        <f t="shared" si="17"/>
        <v>555</v>
      </c>
      <c r="S556" s="21" t="str">
        <f>IFERROR(VLOOKUP($R556,E:$Q,13,0),"")</f>
        <v/>
      </c>
      <c r="T556" s="21" t="str">
        <f>IFERROR(VLOOKUP($R556,F:$Q,12,0),"")</f>
        <v/>
      </c>
      <c r="U556" s="21" t="str">
        <f>IFERROR(VLOOKUP($R556,G:$Q,11,0),"")</f>
        <v/>
      </c>
      <c r="V556" s="21" t="str">
        <f>IFERROR(VLOOKUP($R556,H:$Q,10,0),"")</f>
        <v/>
      </c>
      <c r="W556" s="21" t="str">
        <f>IFERROR(VLOOKUP($R556,I:$Q,9,0),"")</f>
        <v/>
      </c>
      <c r="X556" s="21" t="str">
        <f>IFERROR(VLOOKUP($R556,J:$Q,8,0),"")</f>
        <v/>
      </c>
      <c r="Y556" s="21" t="str">
        <f>IFERROR(VLOOKUP($R556,K:$Q,7,0),"")</f>
        <v/>
      </c>
      <c r="Z556" s="21" t="str">
        <f>IFERROR(VLOOKUP($R556,L:$Q,6,0),"")</f>
        <v/>
      </c>
      <c r="AA556" s="21" t="str">
        <f>IFERROR(VLOOKUP($R556,M:$Q,5,0),"")</f>
        <v/>
      </c>
      <c r="AB556" s="21" t="str">
        <f>IFERROR(VLOOKUP($R556,N:$Q,4,0),"")</f>
        <v/>
      </c>
      <c r="AC556" s="21" t="str">
        <f>IFERROR(VLOOKUP($R556,O:$Q,3,0),"")</f>
        <v/>
      </c>
      <c r="AD556" s="21" t="str">
        <f>IFERROR(VLOOKUP($R556,P:$Q,2,0),"")</f>
        <v/>
      </c>
    </row>
    <row r="557" spans="1:30" x14ac:dyDescent="0.15">
      <c r="A557" s="9">
        <f>'AB Touchpoint System Workbook'!Z568</f>
        <v>0</v>
      </c>
      <c r="B557" s="21">
        <f t="shared" si="18"/>
        <v>1</v>
      </c>
      <c r="C557" s="12" t="str">
        <f>IF('AB Touchpoint System Workbook'!J568="A",VLOOKUP($B557,Reference!$A$93:B$104,2,0),IF('AB Touchpoint System Workbook'!J568="b",VLOOKUP($B557,Reference!$A$93:C$104,3,0),""))</f>
        <v/>
      </c>
      <c r="D557" s="12" t="str">
        <f>IF('AB Touchpoint System Workbook'!J568="A",Q557&amp;C557,IF('AB Touchpoint System Workbook'!J568="b",Q557&amp;C557,""))</f>
        <v/>
      </c>
      <c r="E557" s="12" t="b">
        <f>IF(ISNUMBER(SEARCH(S$1,$D557)),MAX(E$1:E556)+1)</f>
        <v>0</v>
      </c>
      <c r="F557" s="12" t="b">
        <f>IF(ISNUMBER(SEARCH(T$1,$D557)),MAX(F$1:F556)+1)</f>
        <v>0</v>
      </c>
      <c r="G557" s="12" t="b">
        <f>IF(ISNUMBER(SEARCH(U$1,$D557)),MAX(G$1:G556)+1)</f>
        <v>0</v>
      </c>
      <c r="H557" s="12" t="b">
        <f>IF(ISNUMBER(SEARCH(V$1,$D557)),MAX(H$1:H556)+1)</f>
        <v>0</v>
      </c>
      <c r="I557" s="12" t="b">
        <f>IF(ISNUMBER(SEARCH(W$1,$D557)),MAX(I$1:I556)+1)</f>
        <v>0</v>
      </c>
      <c r="J557" s="12" t="b">
        <f>IF(ISNUMBER(SEARCH(X$1,$D557)),MAX(J$1:J556)+1)</f>
        <v>0</v>
      </c>
      <c r="K557" s="12" t="b">
        <f>IF(ISNUMBER(SEARCH(Y$1,$D557)),MAX(K$1:K556)+1)</f>
        <v>0</v>
      </c>
      <c r="L557" s="12" t="b">
        <f>IF(ISNUMBER(SEARCH(Z$1,$D557)),MAX(L$1:L556)+1)</f>
        <v>0</v>
      </c>
      <c r="M557" s="12" t="b">
        <f>IF(ISNUMBER(SEARCH(AA$1,$D557)),MAX(M$1:M556)+1)</f>
        <v>0</v>
      </c>
      <c r="N557" s="12" t="b">
        <f>IF(ISNUMBER(SEARCH(AB$1,$D557)),MAX(N$1:N556)+1)</f>
        <v>0</v>
      </c>
      <c r="O557" s="12" t="b">
        <f>IF(ISNUMBER(SEARCH(AC$1,$D557)),MAX(O$1:O556)+1)</f>
        <v>0</v>
      </c>
      <c r="P557" s="12" t="b">
        <f>IF(ISNUMBER(SEARCH(AD$1,$D557)),MAX(P$1:P556)+1)</f>
        <v>0</v>
      </c>
      <c r="Q557" s="12">
        <f>'AB Touchpoint System Workbook'!K568</f>
        <v>0</v>
      </c>
      <c r="R557" s="13">
        <f t="shared" si="17"/>
        <v>556</v>
      </c>
      <c r="S557" s="21" t="str">
        <f>IFERROR(VLOOKUP($R557,E:$Q,13,0),"")</f>
        <v/>
      </c>
      <c r="T557" s="21" t="str">
        <f>IFERROR(VLOOKUP($R557,F:$Q,12,0),"")</f>
        <v/>
      </c>
      <c r="U557" s="21" t="str">
        <f>IFERROR(VLOOKUP($R557,G:$Q,11,0),"")</f>
        <v/>
      </c>
      <c r="V557" s="21" t="str">
        <f>IFERROR(VLOOKUP($R557,H:$Q,10,0),"")</f>
        <v/>
      </c>
      <c r="W557" s="21" t="str">
        <f>IFERROR(VLOOKUP($R557,I:$Q,9,0),"")</f>
        <v/>
      </c>
      <c r="X557" s="21" t="str">
        <f>IFERROR(VLOOKUP($R557,J:$Q,8,0),"")</f>
        <v/>
      </c>
      <c r="Y557" s="21" t="str">
        <f>IFERROR(VLOOKUP($R557,K:$Q,7,0),"")</f>
        <v/>
      </c>
      <c r="Z557" s="21" t="str">
        <f>IFERROR(VLOOKUP($R557,L:$Q,6,0),"")</f>
        <v/>
      </c>
      <c r="AA557" s="21" t="str">
        <f>IFERROR(VLOOKUP($R557,M:$Q,5,0),"")</f>
        <v/>
      </c>
      <c r="AB557" s="21" t="str">
        <f>IFERROR(VLOOKUP($R557,N:$Q,4,0),"")</f>
        <v/>
      </c>
      <c r="AC557" s="21" t="str">
        <f>IFERROR(VLOOKUP($R557,O:$Q,3,0),"")</f>
        <v/>
      </c>
      <c r="AD557" s="21" t="str">
        <f>IFERROR(VLOOKUP($R557,P:$Q,2,0),"")</f>
        <v/>
      </c>
    </row>
    <row r="558" spans="1:30" x14ac:dyDescent="0.15">
      <c r="A558" s="9">
        <f>'AB Touchpoint System Workbook'!Z569</f>
        <v>0</v>
      </c>
      <c r="B558" s="21">
        <f t="shared" si="18"/>
        <v>1</v>
      </c>
      <c r="C558" s="12" t="str">
        <f>IF('AB Touchpoint System Workbook'!J569="A",VLOOKUP($B558,Reference!$A$93:B$104,2,0),IF('AB Touchpoint System Workbook'!J569="b",VLOOKUP($B558,Reference!$A$93:C$104,3,0),""))</f>
        <v/>
      </c>
      <c r="D558" s="12" t="str">
        <f>IF('AB Touchpoint System Workbook'!J569="A",Q558&amp;C558,IF('AB Touchpoint System Workbook'!J569="b",Q558&amp;C558,""))</f>
        <v/>
      </c>
      <c r="E558" s="12" t="b">
        <f>IF(ISNUMBER(SEARCH(S$1,$D558)),MAX(E$1:E557)+1)</f>
        <v>0</v>
      </c>
      <c r="F558" s="12" t="b">
        <f>IF(ISNUMBER(SEARCH(T$1,$D558)),MAX(F$1:F557)+1)</f>
        <v>0</v>
      </c>
      <c r="G558" s="12" t="b">
        <f>IF(ISNUMBER(SEARCH(U$1,$D558)),MAX(G$1:G557)+1)</f>
        <v>0</v>
      </c>
      <c r="H558" s="12" t="b">
        <f>IF(ISNUMBER(SEARCH(V$1,$D558)),MAX(H$1:H557)+1)</f>
        <v>0</v>
      </c>
      <c r="I558" s="12" t="b">
        <f>IF(ISNUMBER(SEARCH(W$1,$D558)),MAX(I$1:I557)+1)</f>
        <v>0</v>
      </c>
      <c r="J558" s="12" t="b">
        <f>IF(ISNUMBER(SEARCH(X$1,$D558)),MAX(J$1:J557)+1)</f>
        <v>0</v>
      </c>
      <c r="K558" s="12" t="b">
        <f>IF(ISNUMBER(SEARCH(Y$1,$D558)),MAX(K$1:K557)+1)</f>
        <v>0</v>
      </c>
      <c r="L558" s="12" t="b">
        <f>IF(ISNUMBER(SEARCH(Z$1,$D558)),MAX(L$1:L557)+1)</f>
        <v>0</v>
      </c>
      <c r="M558" s="12" t="b">
        <f>IF(ISNUMBER(SEARCH(AA$1,$D558)),MAX(M$1:M557)+1)</f>
        <v>0</v>
      </c>
      <c r="N558" s="12" t="b">
        <f>IF(ISNUMBER(SEARCH(AB$1,$D558)),MAX(N$1:N557)+1)</f>
        <v>0</v>
      </c>
      <c r="O558" s="12" t="b">
        <f>IF(ISNUMBER(SEARCH(AC$1,$D558)),MAX(O$1:O557)+1)</f>
        <v>0</v>
      </c>
      <c r="P558" s="12" t="b">
        <f>IF(ISNUMBER(SEARCH(AD$1,$D558)),MAX(P$1:P557)+1)</f>
        <v>0</v>
      </c>
      <c r="Q558" s="12">
        <f>'AB Touchpoint System Workbook'!K569</f>
        <v>0</v>
      </c>
      <c r="R558" s="13">
        <f t="shared" si="17"/>
        <v>557</v>
      </c>
      <c r="S558" s="21" t="str">
        <f>IFERROR(VLOOKUP($R558,E:$Q,13,0),"")</f>
        <v/>
      </c>
      <c r="T558" s="21" t="str">
        <f>IFERROR(VLOOKUP($R558,F:$Q,12,0),"")</f>
        <v/>
      </c>
      <c r="U558" s="21" t="str">
        <f>IFERROR(VLOOKUP($R558,G:$Q,11,0),"")</f>
        <v/>
      </c>
      <c r="V558" s="21" t="str">
        <f>IFERROR(VLOOKUP($R558,H:$Q,10,0),"")</f>
        <v/>
      </c>
      <c r="W558" s="21" t="str">
        <f>IFERROR(VLOOKUP($R558,I:$Q,9,0),"")</f>
        <v/>
      </c>
      <c r="X558" s="21" t="str">
        <f>IFERROR(VLOOKUP($R558,J:$Q,8,0),"")</f>
        <v/>
      </c>
      <c r="Y558" s="21" t="str">
        <f>IFERROR(VLOOKUP($R558,K:$Q,7,0),"")</f>
        <v/>
      </c>
      <c r="Z558" s="21" t="str">
        <f>IFERROR(VLOOKUP($R558,L:$Q,6,0),"")</f>
        <v/>
      </c>
      <c r="AA558" s="21" t="str">
        <f>IFERROR(VLOOKUP($R558,M:$Q,5,0),"")</f>
        <v/>
      </c>
      <c r="AB558" s="21" t="str">
        <f>IFERROR(VLOOKUP($R558,N:$Q,4,0),"")</f>
        <v/>
      </c>
      <c r="AC558" s="21" t="str">
        <f>IFERROR(VLOOKUP($R558,O:$Q,3,0),"")</f>
        <v/>
      </c>
      <c r="AD558" s="21" t="str">
        <f>IFERROR(VLOOKUP($R558,P:$Q,2,0),"")</f>
        <v/>
      </c>
    </row>
    <row r="559" spans="1:30" x14ac:dyDescent="0.15">
      <c r="A559" s="9">
        <f>'AB Touchpoint System Workbook'!Z570</f>
        <v>0</v>
      </c>
      <c r="B559" s="21">
        <f t="shared" si="18"/>
        <v>1</v>
      </c>
      <c r="C559" s="12" t="str">
        <f>IF('AB Touchpoint System Workbook'!J570="A",VLOOKUP($B559,Reference!$A$93:B$104,2,0),IF('AB Touchpoint System Workbook'!J570="b",VLOOKUP($B559,Reference!$A$93:C$104,3,0),""))</f>
        <v/>
      </c>
      <c r="D559" s="12" t="str">
        <f>IF('AB Touchpoint System Workbook'!J570="A",Q559&amp;C559,IF('AB Touchpoint System Workbook'!J570="b",Q559&amp;C559,""))</f>
        <v/>
      </c>
      <c r="E559" s="12" t="b">
        <f>IF(ISNUMBER(SEARCH(S$1,$D559)),MAX(E$1:E558)+1)</f>
        <v>0</v>
      </c>
      <c r="F559" s="12" t="b">
        <f>IF(ISNUMBER(SEARCH(T$1,$D559)),MAX(F$1:F558)+1)</f>
        <v>0</v>
      </c>
      <c r="G559" s="12" t="b">
        <f>IF(ISNUMBER(SEARCH(U$1,$D559)),MAX(G$1:G558)+1)</f>
        <v>0</v>
      </c>
      <c r="H559" s="12" t="b">
        <f>IF(ISNUMBER(SEARCH(V$1,$D559)),MAX(H$1:H558)+1)</f>
        <v>0</v>
      </c>
      <c r="I559" s="12" t="b">
        <f>IF(ISNUMBER(SEARCH(W$1,$D559)),MAX(I$1:I558)+1)</f>
        <v>0</v>
      </c>
      <c r="J559" s="12" t="b">
        <f>IF(ISNUMBER(SEARCH(X$1,$D559)),MAX(J$1:J558)+1)</f>
        <v>0</v>
      </c>
      <c r="K559" s="12" t="b">
        <f>IF(ISNUMBER(SEARCH(Y$1,$D559)),MAX(K$1:K558)+1)</f>
        <v>0</v>
      </c>
      <c r="L559" s="12" t="b">
        <f>IF(ISNUMBER(SEARCH(Z$1,$D559)),MAX(L$1:L558)+1)</f>
        <v>0</v>
      </c>
      <c r="M559" s="12" t="b">
        <f>IF(ISNUMBER(SEARCH(AA$1,$D559)),MAX(M$1:M558)+1)</f>
        <v>0</v>
      </c>
      <c r="N559" s="12" t="b">
        <f>IF(ISNUMBER(SEARCH(AB$1,$D559)),MAX(N$1:N558)+1)</f>
        <v>0</v>
      </c>
      <c r="O559" s="12" t="b">
        <f>IF(ISNUMBER(SEARCH(AC$1,$D559)),MAX(O$1:O558)+1)</f>
        <v>0</v>
      </c>
      <c r="P559" s="12" t="b">
        <f>IF(ISNUMBER(SEARCH(AD$1,$D559)),MAX(P$1:P558)+1)</f>
        <v>0</v>
      </c>
      <c r="Q559" s="12">
        <f>'AB Touchpoint System Workbook'!K570</f>
        <v>0</v>
      </c>
      <c r="R559" s="13">
        <f t="shared" si="17"/>
        <v>558</v>
      </c>
      <c r="S559" s="21" t="str">
        <f>IFERROR(VLOOKUP($R559,E:$Q,13,0),"")</f>
        <v/>
      </c>
      <c r="T559" s="21" t="str">
        <f>IFERROR(VLOOKUP($R559,F:$Q,12,0),"")</f>
        <v/>
      </c>
      <c r="U559" s="21" t="str">
        <f>IFERROR(VLOOKUP($R559,G:$Q,11,0),"")</f>
        <v/>
      </c>
      <c r="V559" s="21" t="str">
        <f>IFERROR(VLOOKUP($R559,H:$Q,10,0),"")</f>
        <v/>
      </c>
      <c r="W559" s="21" t="str">
        <f>IFERROR(VLOOKUP($R559,I:$Q,9,0),"")</f>
        <v/>
      </c>
      <c r="X559" s="21" t="str">
        <f>IFERROR(VLOOKUP($R559,J:$Q,8,0),"")</f>
        <v/>
      </c>
      <c r="Y559" s="21" t="str">
        <f>IFERROR(VLOOKUP($R559,K:$Q,7,0),"")</f>
        <v/>
      </c>
      <c r="Z559" s="21" t="str">
        <f>IFERROR(VLOOKUP($R559,L:$Q,6,0),"")</f>
        <v/>
      </c>
      <c r="AA559" s="21" t="str">
        <f>IFERROR(VLOOKUP($R559,M:$Q,5,0),"")</f>
        <v/>
      </c>
      <c r="AB559" s="21" t="str">
        <f>IFERROR(VLOOKUP($R559,N:$Q,4,0),"")</f>
        <v/>
      </c>
      <c r="AC559" s="21" t="str">
        <f>IFERROR(VLOOKUP($R559,O:$Q,3,0),"")</f>
        <v/>
      </c>
      <c r="AD559" s="21" t="str">
        <f>IFERROR(VLOOKUP($R559,P:$Q,2,0),"")</f>
        <v/>
      </c>
    </row>
    <row r="560" spans="1:30" x14ac:dyDescent="0.15">
      <c r="A560" s="9">
        <f>'AB Touchpoint System Workbook'!Z571</f>
        <v>0</v>
      </c>
      <c r="B560" s="21">
        <f t="shared" si="18"/>
        <v>1</v>
      </c>
      <c r="C560" s="12" t="str">
        <f>IF('AB Touchpoint System Workbook'!J571="A",VLOOKUP($B560,Reference!$A$93:B$104,2,0),IF('AB Touchpoint System Workbook'!J571="b",VLOOKUP($B560,Reference!$A$93:C$104,3,0),""))</f>
        <v/>
      </c>
      <c r="D560" s="12" t="str">
        <f>IF('AB Touchpoint System Workbook'!J571="A",Q560&amp;C560,IF('AB Touchpoint System Workbook'!J571="b",Q560&amp;C560,""))</f>
        <v/>
      </c>
      <c r="E560" s="12" t="b">
        <f>IF(ISNUMBER(SEARCH(S$1,$D560)),MAX(E$1:E559)+1)</f>
        <v>0</v>
      </c>
      <c r="F560" s="12" t="b">
        <f>IF(ISNUMBER(SEARCH(T$1,$D560)),MAX(F$1:F559)+1)</f>
        <v>0</v>
      </c>
      <c r="G560" s="12" t="b">
        <f>IF(ISNUMBER(SEARCH(U$1,$D560)),MAX(G$1:G559)+1)</f>
        <v>0</v>
      </c>
      <c r="H560" s="12" t="b">
        <f>IF(ISNUMBER(SEARCH(V$1,$D560)),MAX(H$1:H559)+1)</f>
        <v>0</v>
      </c>
      <c r="I560" s="12" t="b">
        <f>IF(ISNUMBER(SEARCH(W$1,$D560)),MAX(I$1:I559)+1)</f>
        <v>0</v>
      </c>
      <c r="J560" s="12" t="b">
        <f>IF(ISNUMBER(SEARCH(X$1,$D560)),MAX(J$1:J559)+1)</f>
        <v>0</v>
      </c>
      <c r="K560" s="12" t="b">
        <f>IF(ISNUMBER(SEARCH(Y$1,$D560)),MAX(K$1:K559)+1)</f>
        <v>0</v>
      </c>
      <c r="L560" s="12" t="b">
        <f>IF(ISNUMBER(SEARCH(Z$1,$D560)),MAX(L$1:L559)+1)</f>
        <v>0</v>
      </c>
      <c r="M560" s="12" t="b">
        <f>IF(ISNUMBER(SEARCH(AA$1,$D560)),MAX(M$1:M559)+1)</f>
        <v>0</v>
      </c>
      <c r="N560" s="12" t="b">
        <f>IF(ISNUMBER(SEARCH(AB$1,$D560)),MAX(N$1:N559)+1)</f>
        <v>0</v>
      </c>
      <c r="O560" s="12" t="b">
        <f>IF(ISNUMBER(SEARCH(AC$1,$D560)),MAX(O$1:O559)+1)</f>
        <v>0</v>
      </c>
      <c r="P560" s="12" t="b">
        <f>IF(ISNUMBER(SEARCH(AD$1,$D560)),MAX(P$1:P559)+1)</f>
        <v>0</v>
      </c>
      <c r="Q560" s="12">
        <f>'AB Touchpoint System Workbook'!K571</f>
        <v>0</v>
      </c>
      <c r="R560" s="13">
        <f t="shared" si="17"/>
        <v>559</v>
      </c>
      <c r="S560" s="21" t="str">
        <f>IFERROR(VLOOKUP($R560,E:$Q,13,0),"")</f>
        <v/>
      </c>
      <c r="T560" s="21" t="str">
        <f>IFERROR(VLOOKUP($R560,F:$Q,12,0),"")</f>
        <v/>
      </c>
      <c r="U560" s="21" t="str">
        <f>IFERROR(VLOOKUP($R560,G:$Q,11,0),"")</f>
        <v/>
      </c>
      <c r="V560" s="21" t="str">
        <f>IFERROR(VLOOKUP($R560,H:$Q,10,0),"")</f>
        <v/>
      </c>
      <c r="W560" s="21" t="str">
        <f>IFERROR(VLOOKUP($R560,I:$Q,9,0),"")</f>
        <v/>
      </c>
      <c r="X560" s="21" t="str">
        <f>IFERROR(VLOOKUP($R560,J:$Q,8,0),"")</f>
        <v/>
      </c>
      <c r="Y560" s="21" t="str">
        <f>IFERROR(VLOOKUP($R560,K:$Q,7,0),"")</f>
        <v/>
      </c>
      <c r="Z560" s="21" t="str">
        <f>IFERROR(VLOOKUP($R560,L:$Q,6,0),"")</f>
        <v/>
      </c>
      <c r="AA560" s="21" t="str">
        <f>IFERROR(VLOOKUP($R560,M:$Q,5,0),"")</f>
        <v/>
      </c>
      <c r="AB560" s="21" t="str">
        <f>IFERROR(VLOOKUP($R560,N:$Q,4,0),"")</f>
        <v/>
      </c>
      <c r="AC560" s="21" t="str">
        <f>IFERROR(VLOOKUP($R560,O:$Q,3,0),"")</f>
        <v/>
      </c>
      <c r="AD560" s="21" t="str">
        <f>IFERROR(VLOOKUP($R560,P:$Q,2,0),"")</f>
        <v/>
      </c>
    </row>
    <row r="561" spans="1:30" x14ac:dyDescent="0.15">
      <c r="A561" s="9">
        <f>'AB Touchpoint System Workbook'!Z572</f>
        <v>0</v>
      </c>
      <c r="B561" s="21">
        <f t="shared" si="18"/>
        <v>1</v>
      </c>
      <c r="C561" s="12" t="str">
        <f>IF('AB Touchpoint System Workbook'!J572="A",VLOOKUP($B561,Reference!$A$93:B$104,2,0),IF('AB Touchpoint System Workbook'!J572="b",VLOOKUP($B561,Reference!$A$93:C$104,3,0),""))</f>
        <v/>
      </c>
      <c r="D561" s="12" t="str">
        <f>IF('AB Touchpoint System Workbook'!J572="A",Q561&amp;C561,IF('AB Touchpoint System Workbook'!J572="b",Q561&amp;C561,""))</f>
        <v/>
      </c>
      <c r="E561" s="12" t="b">
        <f>IF(ISNUMBER(SEARCH(S$1,$D561)),MAX(E$1:E560)+1)</f>
        <v>0</v>
      </c>
      <c r="F561" s="12" t="b">
        <f>IF(ISNUMBER(SEARCH(T$1,$D561)),MAX(F$1:F560)+1)</f>
        <v>0</v>
      </c>
      <c r="G561" s="12" t="b">
        <f>IF(ISNUMBER(SEARCH(U$1,$D561)),MAX(G$1:G560)+1)</f>
        <v>0</v>
      </c>
      <c r="H561" s="12" t="b">
        <f>IF(ISNUMBER(SEARCH(V$1,$D561)),MAX(H$1:H560)+1)</f>
        <v>0</v>
      </c>
      <c r="I561" s="12" t="b">
        <f>IF(ISNUMBER(SEARCH(W$1,$D561)),MAX(I$1:I560)+1)</f>
        <v>0</v>
      </c>
      <c r="J561" s="12" t="b">
        <f>IF(ISNUMBER(SEARCH(X$1,$D561)),MAX(J$1:J560)+1)</f>
        <v>0</v>
      </c>
      <c r="K561" s="12" t="b">
        <f>IF(ISNUMBER(SEARCH(Y$1,$D561)),MAX(K$1:K560)+1)</f>
        <v>0</v>
      </c>
      <c r="L561" s="12" t="b">
        <f>IF(ISNUMBER(SEARCH(Z$1,$D561)),MAX(L$1:L560)+1)</f>
        <v>0</v>
      </c>
      <c r="M561" s="12" t="b">
        <f>IF(ISNUMBER(SEARCH(AA$1,$D561)),MAX(M$1:M560)+1)</f>
        <v>0</v>
      </c>
      <c r="N561" s="12" t="b">
        <f>IF(ISNUMBER(SEARCH(AB$1,$D561)),MAX(N$1:N560)+1)</f>
        <v>0</v>
      </c>
      <c r="O561" s="12" t="b">
        <f>IF(ISNUMBER(SEARCH(AC$1,$D561)),MAX(O$1:O560)+1)</f>
        <v>0</v>
      </c>
      <c r="P561" s="12" t="b">
        <f>IF(ISNUMBER(SEARCH(AD$1,$D561)),MAX(P$1:P560)+1)</f>
        <v>0</v>
      </c>
      <c r="Q561" s="12">
        <f>'AB Touchpoint System Workbook'!K572</f>
        <v>0</v>
      </c>
      <c r="R561" s="13">
        <f t="shared" si="17"/>
        <v>560</v>
      </c>
      <c r="S561" s="21" t="str">
        <f>IFERROR(VLOOKUP($R561,E:$Q,13,0),"")</f>
        <v/>
      </c>
      <c r="T561" s="21" t="str">
        <f>IFERROR(VLOOKUP($R561,F:$Q,12,0),"")</f>
        <v/>
      </c>
      <c r="U561" s="21" t="str">
        <f>IFERROR(VLOOKUP($R561,G:$Q,11,0),"")</f>
        <v/>
      </c>
      <c r="V561" s="21" t="str">
        <f>IFERROR(VLOOKUP($R561,H:$Q,10,0),"")</f>
        <v/>
      </c>
      <c r="W561" s="21" t="str">
        <f>IFERROR(VLOOKUP($R561,I:$Q,9,0),"")</f>
        <v/>
      </c>
      <c r="X561" s="21" t="str">
        <f>IFERROR(VLOOKUP($R561,J:$Q,8,0),"")</f>
        <v/>
      </c>
      <c r="Y561" s="21" t="str">
        <f>IFERROR(VLOOKUP($R561,K:$Q,7,0),"")</f>
        <v/>
      </c>
      <c r="Z561" s="21" t="str">
        <f>IFERROR(VLOOKUP($R561,L:$Q,6,0),"")</f>
        <v/>
      </c>
      <c r="AA561" s="21" t="str">
        <f>IFERROR(VLOOKUP($R561,M:$Q,5,0),"")</f>
        <v/>
      </c>
      <c r="AB561" s="21" t="str">
        <f>IFERROR(VLOOKUP($R561,N:$Q,4,0),"")</f>
        <v/>
      </c>
      <c r="AC561" s="21" t="str">
        <f>IFERROR(VLOOKUP($R561,O:$Q,3,0),"")</f>
        <v/>
      </c>
      <c r="AD561" s="21" t="str">
        <f>IFERROR(VLOOKUP($R561,P:$Q,2,0),"")</f>
        <v/>
      </c>
    </row>
    <row r="562" spans="1:30" x14ac:dyDescent="0.15">
      <c r="A562" s="9">
        <f>'AB Touchpoint System Workbook'!Z573</f>
        <v>0</v>
      </c>
      <c r="B562" s="21">
        <f t="shared" si="18"/>
        <v>1</v>
      </c>
      <c r="C562" s="12" t="str">
        <f>IF('AB Touchpoint System Workbook'!J573="A",VLOOKUP($B562,Reference!$A$93:B$104,2,0),IF('AB Touchpoint System Workbook'!J573="b",VLOOKUP($B562,Reference!$A$93:C$104,3,0),""))</f>
        <v/>
      </c>
      <c r="D562" s="12" t="str">
        <f>IF('AB Touchpoint System Workbook'!J573="A",Q562&amp;C562,IF('AB Touchpoint System Workbook'!J573="b",Q562&amp;C562,""))</f>
        <v/>
      </c>
      <c r="E562" s="12" t="b">
        <f>IF(ISNUMBER(SEARCH(S$1,$D562)),MAX(E$1:E561)+1)</f>
        <v>0</v>
      </c>
      <c r="F562" s="12" t="b">
        <f>IF(ISNUMBER(SEARCH(T$1,$D562)),MAX(F$1:F561)+1)</f>
        <v>0</v>
      </c>
      <c r="G562" s="12" t="b">
        <f>IF(ISNUMBER(SEARCH(U$1,$D562)),MAX(G$1:G561)+1)</f>
        <v>0</v>
      </c>
      <c r="H562" s="12" t="b">
        <f>IF(ISNUMBER(SEARCH(V$1,$D562)),MAX(H$1:H561)+1)</f>
        <v>0</v>
      </c>
      <c r="I562" s="12" t="b">
        <f>IF(ISNUMBER(SEARCH(W$1,$D562)),MAX(I$1:I561)+1)</f>
        <v>0</v>
      </c>
      <c r="J562" s="12" t="b">
        <f>IF(ISNUMBER(SEARCH(X$1,$D562)),MAX(J$1:J561)+1)</f>
        <v>0</v>
      </c>
      <c r="K562" s="12" t="b">
        <f>IF(ISNUMBER(SEARCH(Y$1,$D562)),MAX(K$1:K561)+1)</f>
        <v>0</v>
      </c>
      <c r="L562" s="12" t="b">
        <f>IF(ISNUMBER(SEARCH(Z$1,$D562)),MAX(L$1:L561)+1)</f>
        <v>0</v>
      </c>
      <c r="M562" s="12" t="b">
        <f>IF(ISNUMBER(SEARCH(AA$1,$D562)),MAX(M$1:M561)+1)</f>
        <v>0</v>
      </c>
      <c r="N562" s="12" t="b">
        <f>IF(ISNUMBER(SEARCH(AB$1,$D562)),MAX(N$1:N561)+1)</f>
        <v>0</v>
      </c>
      <c r="O562" s="12" t="b">
        <f>IF(ISNUMBER(SEARCH(AC$1,$D562)),MAX(O$1:O561)+1)</f>
        <v>0</v>
      </c>
      <c r="P562" s="12" t="b">
        <f>IF(ISNUMBER(SEARCH(AD$1,$D562)),MAX(P$1:P561)+1)</f>
        <v>0</v>
      </c>
      <c r="Q562" s="12">
        <f>'AB Touchpoint System Workbook'!K573</f>
        <v>0</v>
      </c>
      <c r="R562" s="13">
        <f t="shared" si="17"/>
        <v>561</v>
      </c>
      <c r="S562" s="21" t="str">
        <f>IFERROR(VLOOKUP($R562,E:$Q,13,0),"")</f>
        <v/>
      </c>
      <c r="T562" s="21" t="str">
        <f>IFERROR(VLOOKUP($R562,F:$Q,12,0),"")</f>
        <v/>
      </c>
      <c r="U562" s="21" t="str">
        <f>IFERROR(VLOOKUP($R562,G:$Q,11,0),"")</f>
        <v/>
      </c>
      <c r="V562" s="21" t="str">
        <f>IFERROR(VLOOKUP($R562,H:$Q,10,0),"")</f>
        <v/>
      </c>
      <c r="W562" s="21" t="str">
        <f>IFERROR(VLOOKUP($R562,I:$Q,9,0),"")</f>
        <v/>
      </c>
      <c r="X562" s="21" t="str">
        <f>IFERROR(VLOOKUP($R562,J:$Q,8,0),"")</f>
        <v/>
      </c>
      <c r="Y562" s="21" t="str">
        <f>IFERROR(VLOOKUP($R562,K:$Q,7,0),"")</f>
        <v/>
      </c>
      <c r="Z562" s="21" t="str">
        <f>IFERROR(VLOOKUP($R562,L:$Q,6,0),"")</f>
        <v/>
      </c>
      <c r="AA562" s="21" t="str">
        <f>IFERROR(VLOOKUP($R562,M:$Q,5,0),"")</f>
        <v/>
      </c>
      <c r="AB562" s="21" t="str">
        <f>IFERROR(VLOOKUP($R562,N:$Q,4,0),"")</f>
        <v/>
      </c>
      <c r="AC562" s="21" t="str">
        <f>IFERROR(VLOOKUP($R562,O:$Q,3,0),"")</f>
        <v/>
      </c>
      <c r="AD562" s="21" t="str">
        <f>IFERROR(VLOOKUP($R562,P:$Q,2,0),"")</f>
        <v/>
      </c>
    </row>
    <row r="563" spans="1:30" x14ac:dyDescent="0.15">
      <c r="A563" s="9">
        <f>'AB Touchpoint System Workbook'!Z574</f>
        <v>0</v>
      </c>
      <c r="B563" s="21">
        <f t="shared" si="18"/>
        <v>1</v>
      </c>
      <c r="C563" s="12" t="str">
        <f>IF('AB Touchpoint System Workbook'!J574="A",VLOOKUP($B563,Reference!$A$93:B$104,2,0),IF('AB Touchpoint System Workbook'!J574="b",VLOOKUP($B563,Reference!$A$93:C$104,3,0),""))</f>
        <v/>
      </c>
      <c r="D563" s="12" t="str">
        <f>IF('AB Touchpoint System Workbook'!J574="A",Q563&amp;C563,IF('AB Touchpoint System Workbook'!J574="b",Q563&amp;C563,""))</f>
        <v/>
      </c>
      <c r="E563" s="12" t="b">
        <f>IF(ISNUMBER(SEARCH(S$1,$D563)),MAX(E$1:E562)+1)</f>
        <v>0</v>
      </c>
      <c r="F563" s="12" t="b">
        <f>IF(ISNUMBER(SEARCH(T$1,$D563)),MAX(F$1:F562)+1)</f>
        <v>0</v>
      </c>
      <c r="G563" s="12" t="b">
        <f>IF(ISNUMBER(SEARCH(U$1,$D563)),MAX(G$1:G562)+1)</f>
        <v>0</v>
      </c>
      <c r="H563" s="12" t="b">
        <f>IF(ISNUMBER(SEARCH(V$1,$D563)),MAX(H$1:H562)+1)</f>
        <v>0</v>
      </c>
      <c r="I563" s="12" t="b">
        <f>IF(ISNUMBER(SEARCH(W$1,$D563)),MAX(I$1:I562)+1)</f>
        <v>0</v>
      </c>
      <c r="J563" s="12" t="b">
        <f>IF(ISNUMBER(SEARCH(X$1,$D563)),MAX(J$1:J562)+1)</f>
        <v>0</v>
      </c>
      <c r="K563" s="12" t="b">
        <f>IF(ISNUMBER(SEARCH(Y$1,$D563)),MAX(K$1:K562)+1)</f>
        <v>0</v>
      </c>
      <c r="L563" s="12" t="b">
        <f>IF(ISNUMBER(SEARCH(Z$1,$D563)),MAX(L$1:L562)+1)</f>
        <v>0</v>
      </c>
      <c r="M563" s="12" t="b">
        <f>IF(ISNUMBER(SEARCH(AA$1,$D563)),MAX(M$1:M562)+1)</f>
        <v>0</v>
      </c>
      <c r="N563" s="12" t="b">
        <f>IF(ISNUMBER(SEARCH(AB$1,$D563)),MAX(N$1:N562)+1)</f>
        <v>0</v>
      </c>
      <c r="O563" s="12" t="b">
        <f>IF(ISNUMBER(SEARCH(AC$1,$D563)),MAX(O$1:O562)+1)</f>
        <v>0</v>
      </c>
      <c r="P563" s="12" t="b">
        <f>IF(ISNUMBER(SEARCH(AD$1,$D563)),MAX(P$1:P562)+1)</f>
        <v>0</v>
      </c>
      <c r="Q563" s="12">
        <f>'AB Touchpoint System Workbook'!K574</f>
        <v>0</v>
      </c>
      <c r="R563" s="13">
        <f t="shared" si="17"/>
        <v>562</v>
      </c>
      <c r="S563" s="21" t="str">
        <f>IFERROR(VLOOKUP($R563,E:$Q,13,0),"")</f>
        <v/>
      </c>
      <c r="T563" s="21" t="str">
        <f>IFERROR(VLOOKUP($R563,F:$Q,12,0),"")</f>
        <v/>
      </c>
      <c r="U563" s="21" t="str">
        <f>IFERROR(VLOOKUP($R563,G:$Q,11,0),"")</f>
        <v/>
      </c>
      <c r="V563" s="21" t="str">
        <f>IFERROR(VLOOKUP($R563,H:$Q,10,0),"")</f>
        <v/>
      </c>
      <c r="W563" s="21" t="str">
        <f>IFERROR(VLOOKUP($R563,I:$Q,9,0),"")</f>
        <v/>
      </c>
      <c r="X563" s="21" t="str">
        <f>IFERROR(VLOOKUP($R563,J:$Q,8,0),"")</f>
        <v/>
      </c>
      <c r="Y563" s="21" t="str">
        <f>IFERROR(VLOOKUP($R563,K:$Q,7,0),"")</f>
        <v/>
      </c>
      <c r="Z563" s="21" t="str">
        <f>IFERROR(VLOOKUP($R563,L:$Q,6,0),"")</f>
        <v/>
      </c>
      <c r="AA563" s="21" t="str">
        <f>IFERROR(VLOOKUP($R563,M:$Q,5,0),"")</f>
        <v/>
      </c>
      <c r="AB563" s="21" t="str">
        <f>IFERROR(VLOOKUP($R563,N:$Q,4,0),"")</f>
        <v/>
      </c>
      <c r="AC563" s="21" t="str">
        <f>IFERROR(VLOOKUP($R563,O:$Q,3,0),"")</f>
        <v/>
      </c>
      <c r="AD563" s="21" t="str">
        <f>IFERROR(VLOOKUP($R563,P:$Q,2,0),"")</f>
        <v/>
      </c>
    </row>
    <row r="564" spans="1:30" x14ac:dyDescent="0.15">
      <c r="A564" s="9">
        <f>'AB Touchpoint System Workbook'!Z575</f>
        <v>0</v>
      </c>
      <c r="B564" s="21">
        <f t="shared" si="18"/>
        <v>1</v>
      </c>
      <c r="C564" s="12" t="str">
        <f>IF('AB Touchpoint System Workbook'!J575="A",VLOOKUP($B564,Reference!$A$93:B$104,2,0),IF('AB Touchpoint System Workbook'!J575="b",VLOOKUP($B564,Reference!$A$93:C$104,3,0),""))</f>
        <v/>
      </c>
      <c r="D564" s="12" t="str">
        <f>IF('AB Touchpoint System Workbook'!J575="A",Q564&amp;C564,IF('AB Touchpoint System Workbook'!J575="b",Q564&amp;C564,""))</f>
        <v/>
      </c>
      <c r="E564" s="12" t="b">
        <f>IF(ISNUMBER(SEARCH(S$1,$D564)),MAX(E$1:E563)+1)</f>
        <v>0</v>
      </c>
      <c r="F564" s="12" t="b">
        <f>IF(ISNUMBER(SEARCH(T$1,$D564)),MAX(F$1:F563)+1)</f>
        <v>0</v>
      </c>
      <c r="G564" s="12" t="b">
        <f>IF(ISNUMBER(SEARCH(U$1,$D564)),MAX(G$1:G563)+1)</f>
        <v>0</v>
      </c>
      <c r="H564" s="12" t="b">
        <f>IF(ISNUMBER(SEARCH(V$1,$D564)),MAX(H$1:H563)+1)</f>
        <v>0</v>
      </c>
      <c r="I564" s="12" t="b">
        <f>IF(ISNUMBER(SEARCH(W$1,$D564)),MAX(I$1:I563)+1)</f>
        <v>0</v>
      </c>
      <c r="J564" s="12" t="b">
        <f>IF(ISNUMBER(SEARCH(X$1,$D564)),MAX(J$1:J563)+1)</f>
        <v>0</v>
      </c>
      <c r="K564" s="12" t="b">
        <f>IF(ISNUMBER(SEARCH(Y$1,$D564)),MAX(K$1:K563)+1)</f>
        <v>0</v>
      </c>
      <c r="L564" s="12" t="b">
        <f>IF(ISNUMBER(SEARCH(Z$1,$D564)),MAX(L$1:L563)+1)</f>
        <v>0</v>
      </c>
      <c r="M564" s="12" t="b">
        <f>IF(ISNUMBER(SEARCH(AA$1,$D564)),MAX(M$1:M563)+1)</f>
        <v>0</v>
      </c>
      <c r="N564" s="12" t="b">
        <f>IF(ISNUMBER(SEARCH(AB$1,$D564)),MAX(N$1:N563)+1)</f>
        <v>0</v>
      </c>
      <c r="O564" s="12" t="b">
        <f>IF(ISNUMBER(SEARCH(AC$1,$D564)),MAX(O$1:O563)+1)</f>
        <v>0</v>
      </c>
      <c r="P564" s="12" t="b">
        <f>IF(ISNUMBER(SEARCH(AD$1,$D564)),MAX(P$1:P563)+1)</f>
        <v>0</v>
      </c>
      <c r="Q564" s="12">
        <f>'AB Touchpoint System Workbook'!K575</f>
        <v>0</v>
      </c>
      <c r="R564" s="13">
        <f t="shared" si="17"/>
        <v>563</v>
      </c>
      <c r="S564" s="21" t="str">
        <f>IFERROR(VLOOKUP($R564,E:$Q,13,0),"")</f>
        <v/>
      </c>
      <c r="T564" s="21" t="str">
        <f>IFERROR(VLOOKUP($R564,F:$Q,12,0),"")</f>
        <v/>
      </c>
      <c r="U564" s="21" t="str">
        <f>IFERROR(VLOOKUP($R564,G:$Q,11,0),"")</f>
        <v/>
      </c>
      <c r="V564" s="21" t="str">
        <f>IFERROR(VLOOKUP($R564,H:$Q,10,0),"")</f>
        <v/>
      </c>
      <c r="W564" s="21" t="str">
        <f>IFERROR(VLOOKUP($R564,I:$Q,9,0),"")</f>
        <v/>
      </c>
      <c r="X564" s="21" t="str">
        <f>IFERROR(VLOOKUP($R564,J:$Q,8,0),"")</f>
        <v/>
      </c>
      <c r="Y564" s="21" t="str">
        <f>IFERROR(VLOOKUP($R564,K:$Q,7,0),"")</f>
        <v/>
      </c>
      <c r="Z564" s="21" t="str">
        <f>IFERROR(VLOOKUP($R564,L:$Q,6,0),"")</f>
        <v/>
      </c>
      <c r="AA564" s="21" t="str">
        <f>IFERROR(VLOOKUP($R564,M:$Q,5,0),"")</f>
        <v/>
      </c>
      <c r="AB564" s="21" t="str">
        <f>IFERROR(VLOOKUP($R564,N:$Q,4,0),"")</f>
        <v/>
      </c>
      <c r="AC564" s="21" t="str">
        <f>IFERROR(VLOOKUP($R564,O:$Q,3,0),"")</f>
        <v/>
      </c>
      <c r="AD564" s="21" t="str">
        <f>IFERROR(VLOOKUP($R564,P:$Q,2,0),"")</f>
        <v/>
      </c>
    </row>
    <row r="565" spans="1:30" x14ac:dyDescent="0.15">
      <c r="A565" s="9">
        <f>'AB Touchpoint System Workbook'!Z576</f>
        <v>0</v>
      </c>
      <c r="B565" s="21">
        <f t="shared" si="18"/>
        <v>1</v>
      </c>
      <c r="C565" s="12" t="str">
        <f>IF('AB Touchpoint System Workbook'!J576="A",VLOOKUP($B565,Reference!$A$93:B$104,2,0),IF('AB Touchpoint System Workbook'!J576="b",VLOOKUP($B565,Reference!$A$93:C$104,3,0),""))</f>
        <v/>
      </c>
      <c r="D565" s="12" t="str">
        <f>IF('AB Touchpoint System Workbook'!J576="A",Q565&amp;C565,IF('AB Touchpoint System Workbook'!J576="b",Q565&amp;C565,""))</f>
        <v/>
      </c>
      <c r="E565" s="12" t="b">
        <f>IF(ISNUMBER(SEARCH(S$1,$D565)),MAX(E$1:E564)+1)</f>
        <v>0</v>
      </c>
      <c r="F565" s="12" t="b">
        <f>IF(ISNUMBER(SEARCH(T$1,$D565)),MAX(F$1:F564)+1)</f>
        <v>0</v>
      </c>
      <c r="G565" s="12" t="b">
        <f>IF(ISNUMBER(SEARCH(U$1,$D565)),MAX(G$1:G564)+1)</f>
        <v>0</v>
      </c>
      <c r="H565" s="12" t="b">
        <f>IF(ISNUMBER(SEARCH(V$1,$D565)),MAX(H$1:H564)+1)</f>
        <v>0</v>
      </c>
      <c r="I565" s="12" t="b">
        <f>IF(ISNUMBER(SEARCH(W$1,$D565)),MAX(I$1:I564)+1)</f>
        <v>0</v>
      </c>
      <c r="J565" s="12" t="b">
        <f>IF(ISNUMBER(SEARCH(X$1,$D565)),MAX(J$1:J564)+1)</f>
        <v>0</v>
      </c>
      <c r="K565" s="12" t="b">
        <f>IF(ISNUMBER(SEARCH(Y$1,$D565)),MAX(K$1:K564)+1)</f>
        <v>0</v>
      </c>
      <c r="L565" s="12" t="b">
        <f>IF(ISNUMBER(SEARCH(Z$1,$D565)),MAX(L$1:L564)+1)</f>
        <v>0</v>
      </c>
      <c r="M565" s="12" t="b">
        <f>IF(ISNUMBER(SEARCH(AA$1,$D565)),MAX(M$1:M564)+1)</f>
        <v>0</v>
      </c>
      <c r="N565" s="12" t="b">
        <f>IF(ISNUMBER(SEARCH(AB$1,$D565)),MAX(N$1:N564)+1)</f>
        <v>0</v>
      </c>
      <c r="O565" s="12" t="b">
        <f>IF(ISNUMBER(SEARCH(AC$1,$D565)),MAX(O$1:O564)+1)</f>
        <v>0</v>
      </c>
      <c r="P565" s="12" t="b">
        <f>IF(ISNUMBER(SEARCH(AD$1,$D565)),MAX(P$1:P564)+1)</f>
        <v>0</v>
      </c>
      <c r="Q565" s="12">
        <f>'AB Touchpoint System Workbook'!K576</f>
        <v>0</v>
      </c>
      <c r="R565" s="13">
        <f t="shared" si="17"/>
        <v>564</v>
      </c>
      <c r="S565" s="21" t="str">
        <f>IFERROR(VLOOKUP($R565,E:$Q,13,0),"")</f>
        <v/>
      </c>
      <c r="T565" s="21" t="str">
        <f>IFERROR(VLOOKUP($R565,F:$Q,12,0),"")</f>
        <v/>
      </c>
      <c r="U565" s="21" t="str">
        <f>IFERROR(VLOOKUP($R565,G:$Q,11,0),"")</f>
        <v/>
      </c>
      <c r="V565" s="21" t="str">
        <f>IFERROR(VLOOKUP($R565,H:$Q,10,0),"")</f>
        <v/>
      </c>
      <c r="W565" s="21" t="str">
        <f>IFERROR(VLOOKUP($R565,I:$Q,9,0),"")</f>
        <v/>
      </c>
      <c r="X565" s="21" t="str">
        <f>IFERROR(VLOOKUP($R565,J:$Q,8,0),"")</f>
        <v/>
      </c>
      <c r="Y565" s="21" t="str">
        <f>IFERROR(VLOOKUP($R565,K:$Q,7,0),"")</f>
        <v/>
      </c>
      <c r="Z565" s="21" t="str">
        <f>IFERROR(VLOOKUP($R565,L:$Q,6,0),"")</f>
        <v/>
      </c>
      <c r="AA565" s="21" t="str">
        <f>IFERROR(VLOOKUP($R565,M:$Q,5,0),"")</f>
        <v/>
      </c>
      <c r="AB565" s="21" t="str">
        <f>IFERROR(VLOOKUP($R565,N:$Q,4,0),"")</f>
        <v/>
      </c>
      <c r="AC565" s="21" t="str">
        <f>IFERROR(VLOOKUP($R565,O:$Q,3,0),"")</f>
        <v/>
      </c>
      <c r="AD565" s="21" t="str">
        <f>IFERROR(VLOOKUP($R565,P:$Q,2,0),"")</f>
        <v/>
      </c>
    </row>
    <row r="566" spans="1:30" x14ac:dyDescent="0.15">
      <c r="A566" s="9">
        <f>'AB Touchpoint System Workbook'!Z577</f>
        <v>0</v>
      </c>
      <c r="B566" s="21">
        <f t="shared" si="18"/>
        <v>1</v>
      </c>
      <c r="C566" s="12" t="str">
        <f>IF('AB Touchpoint System Workbook'!J577="A",VLOOKUP($B566,Reference!$A$93:B$104,2,0),IF('AB Touchpoint System Workbook'!J577="b",VLOOKUP($B566,Reference!$A$93:C$104,3,0),""))</f>
        <v/>
      </c>
      <c r="D566" s="12" t="str">
        <f>IF('AB Touchpoint System Workbook'!J577="A",Q566&amp;C566,IF('AB Touchpoint System Workbook'!J577="b",Q566&amp;C566,""))</f>
        <v/>
      </c>
      <c r="E566" s="12" t="b">
        <f>IF(ISNUMBER(SEARCH(S$1,$D566)),MAX(E$1:E565)+1)</f>
        <v>0</v>
      </c>
      <c r="F566" s="12" t="b">
        <f>IF(ISNUMBER(SEARCH(T$1,$D566)),MAX(F$1:F565)+1)</f>
        <v>0</v>
      </c>
      <c r="G566" s="12" t="b">
        <f>IF(ISNUMBER(SEARCH(U$1,$D566)),MAX(G$1:G565)+1)</f>
        <v>0</v>
      </c>
      <c r="H566" s="12" t="b">
        <f>IF(ISNUMBER(SEARCH(V$1,$D566)),MAX(H$1:H565)+1)</f>
        <v>0</v>
      </c>
      <c r="I566" s="12" t="b">
        <f>IF(ISNUMBER(SEARCH(W$1,$D566)),MAX(I$1:I565)+1)</f>
        <v>0</v>
      </c>
      <c r="J566" s="12" t="b">
        <f>IF(ISNUMBER(SEARCH(X$1,$D566)),MAX(J$1:J565)+1)</f>
        <v>0</v>
      </c>
      <c r="K566" s="12" t="b">
        <f>IF(ISNUMBER(SEARCH(Y$1,$D566)),MAX(K$1:K565)+1)</f>
        <v>0</v>
      </c>
      <c r="L566" s="12" t="b">
        <f>IF(ISNUMBER(SEARCH(Z$1,$D566)),MAX(L$1:L565)+1)</f>
        <v>0</v>
      </c>
      <c r="M566" s="12" t="b">
        <f>IF(ISNUMBER(SEARCH(AA$1,$D566)),MAX(M$1:M565)+1)</f>
        <v>0</v>
      </c>
      <c r="N566" s="12" t="b">
        <f>IF(ISNUMBER(SEARCH(AB$1,$D566)),MAX(N$1:N565)+1)</f>
        <v>0</v>
      </c>
      <c r="O566" s="12" t="b">
        <f>IF(ISNUMBER(SEARCH(AC$1,$D566)),MAX(O$1:O565)+1)</f>
        <v>0</v>
      </c>
      <c r="P566" s="12" t="b">
        <f>IF(ISNUMBER(SEARCH(AD$1,$D566)),MAX(P$1:P565)+1)</f>
        <v>0</v>
      </c>
      <c r="Q566" s="12">
        <f>'AB Touchpoint System Workbook'!K577</f>
        <v>0</v>
      </c>
      <c r="R566" s="13">
        <f t="shared" si="17"/>
        <v>565</v>
      </c>
      <c r="S566" s="21" t="str">
        <f>IFERROR(VLOOKUP($R566,E:$Q,13,0),"")</f>
        <v/>
      </c>
      <c r="T566" s="21" t="str">
        <f>IFERROR(VLOOKUP($R566,F:$Q,12,0),"")</f>
        <v/>
      </c>
      <c r="U566" s="21" t="str">
        <f>IFERROR(VLOOKUP($R566,G:$Q,11,0),"")</f>
        <v/>
      </c>
      <c r="V566" s="21" t="str">
        <f>IFERROR(VLOOKUP($R566,H:$Q,10,0),"")</f>
        <v/>
      </c>
      <c r="W566" s="21" t="str">
        <f>IFERROR(VLOOKUP($R566,I:$Q,9,0),"")</f>
        <v/>
      </c>
      <c r="X566" s="21" t="str">
        <f>IFERROR(VLOOKUP($R566,J:$Q,8,0),"")</f>
        <v/>
      </c>
      <c r="Y566" s="21" t="str">
        <f>IFERROR(VLOOKUP($R566,K:$Q,7,0),"")</f>
        <v/>
      </c>
      <c r="Z566" s="21" t="str">
        <f>IFERROR(VLOOKUP($R566,L:$Q,6,0),"")</f>
        <v/>
      </c>
      <c r="AA566" s="21" t="str">
        <f>IFERROR(VLOOKUP($R566,M:$Q,5,0),"")</f>
        <v/>
      </c>
      <c r="AB566" s="21" t="str">
        <f>IFERROR(VLOOKUP($R566,N:$Q,4,0),"")</f>
        <v/>
      </c>
      <c r="AC566" s="21" t="str">
        <f>IFERROR(VLOOKUP($R566,O:$Q,3,0),"")</f>
        <v/>
      </c>
      <c r="AD566" s="21" t="str">
        <f>IFERROR(VLOOKUP($R566,P:$Q,2,0),"")</f>
        <v/>
      </c>
    </row>
    <row r="567" spans="1:30" x14ac:dyDescent="0.15">
      <c r="A567" s="9">
        <f>'AB Touchpoint System Workbook'!Z578</f>
        <v>0</v>
      </c>
      <c r="B567" s="21">
        <f t="shared" si="18"/>
        <v>1</v>
      </c>
      <c r="C567" s="12" t="str">
        <f>IF('AB Touchpoint System Workbook'!J578="A",VLOOKUP($B567,Reference!$A$93:B$104,2,0),IF('AB Touchpoint System Workbook'!J578="b",VLOOKUP($B567,Reference!$A$93:C$104,3,0),""))</f>
        <v/>
      </c>
      <c r="D567" s="12" t="str">
        <f>IF('AB Touchpoint System Workbook'!J578="A",Q567&amp;C567,IF('AB Touchpoint System Workbook'!J578="b",Q567&amp;C567,""))</f>
        <v/>
      </c>
      <c r="E567" s="12" t="b">
        <f>IF(ISNUMBER(SEARCH(S$1,$D567)),MAX(E$1:E566)+1)</f>
        <v>0</v>
      </c>
      <c r="F567" s="12" t="b">
        <f>IF(ISNUMBER(SEARCH(T$1,$D567)),MAX(F$1:F566)+1)</f>
        <v>0</v>
      </c>
      <c r="G567" s="12" t="b">
        <f>IF(ISNUMBER(SEARCH(U$1,$D567)),MAX(G$1:G566)+1)</f>
        <v>0</v>
      </c>
      <c r="H567" s="12" t="b">
        <f>IF(ISNUMBER(SEARCH(V$1,$D567)),MAX(H$1:H566)+1)</f>
        <v>0</v>
      </c>
      <c r="I567" s="12" t="b">
        <f>IF(ISNUMBER(SEARCH(W$1,$D567)),MAX(I$1:I566)+1)</f>
        <v>0</v>
      </c>
      <c r="J567" s="12" t="b">
        <f>IF(ISNUMBER(SEARCH(X$1,$D567)),MAX(J$1:J566)+1)</f>
        <v>0</v>
      </c>
      <c r="K567" s="12" t="b">
        <f>IF(ISNUMBER(SEARCH(Y$1,$D567)),MAX(K$1:K566)+1)</f>
        <v>0</v>
      </c>
      <c r="L567" s="12" t="b">
        <f>IF(ISNUMBER(SEARCH(Z$1,$D567)),MAX(L$1:L566)+1)</f>
        <v>0</v>
      </c>
      <c r="M567" s="12" t="b">
        <f>IF(ISNUMBER(SEARCH(AA$1,$D567)),MAX(M$1:M566)+1)</f>
        <v>0</v>
      </c>
      <c r="N567" s="12" t="b">
        <f>IF(ISNUMBER(SEARCH(AB$1,$D567)),MAX(N$1:N566)+1)</f>
        <v>0</v>
      </c>
      <c r="O567" s="12" t="b">
        <f>IF(ISNUMBER(SEARCH(AC$1,$D567)),MAX(O$1:O566)+1)</f>
        <v>0</v>
      </c>
      <c r="P567" s="12" t="b">
        <f>IF(ISNUMBER(SEARCH(AD$1,$D567)),MAX(P$1:P566)+1)</f>
        <v>0</v>
      </c>
      <c r="Q567" s="12">
        <f>'AB Touchpoint System Workbook'!K578</f>
        <v>0</v>
      </c>
      <c r="R567" s="13">
        <f t="shared" si="17"/>
        <v>566</v>
      </c>
      <c r="S567" s="21" t="str">
        <f>IFERROR(VLOOKUP($R567,E:$Q,13,0),"")</f>
        <v/>
      </c>
      <c r="T567" s="21" t="str">
        <f>IFERROR(VLOOKUP($R567,F:$Q,12,0),"")</f>
        <v/>
      </c>
      <c r="U567" s="21" t="str">
        <f>IFERROR(VLOOKUP($R567,G:$Q,11,0),"")</f>
        <v/>
      </c>
      <c r="V567" s="21" t="str">
        <f>IFERROR(VLOOKUP($R567,H:$Q,10,0),"")</f>
        <v/>
      </c>
      <c r="W567" s="21" t="str">
        <f>IFERROR(VLOOKUP($R567,I:$Q,9,0),"")</f>
        <v/>
      </c>
      <c r="X567" s="21" t="str">
        <f>IFERROR(VLOOKUP($R567,J:$Q,8,0),"")</f>
        <v/>
      </c>
      <c r="Y567" s="21" t="str">
        <f>IFERROR(VLOOKUP($R567,K:$Q,7,0),"")</f>
        <v/>
      </c>
      <c r="Z567" s="21" t="str">
        <f>IFERROR(VLOOKUP($R567,L:$Q,6,0),"")</f>
        <v/>
      </c>
      <c r="AA567" s="21" t="str">
        <f>IFERROR(VLOOKUP($R567,M:$Q,5,0),"")</f>
        <v/>
      </c>
      <c r="AB567" s="21" t="str">
        <f>IFERROR(VLOOKUP($R567,N:$Q,4,0),"")</f>
        <v/>
      </c>
      <c r="AC567" s="21" t="str">
        <f>IFERROR(VLOOKUP($R567,O:$Q,3,0),"")</f>
        <v/>
      </c>
      <c r="AD567" s="21" t="str">
        <f>IFERROR(VLOOKUP($R567,P:$Q,2,0),"")</f>
        <v/>
      </c>
    </row>
    <row r="568" spans="1:30" x14ac:dyDescent="0.15">
      <c r="A568" s="9">
        <f>'AB Touchpoint System Workbook'!Z579</f>
        <v>0</v>
      </c>
      <c r="B568" s="21">
        <f t="shared" si="18"/>
        <v>1</v>
      </c>
      <c r="C568" s="12" t="str">
        <f>IF('AB Touchpoint System Workbook'!J579="A",VLOOKUP($B568,Reference!$A$93:B$104,2,0),IF('AB Touchpoint System Workbook'!J579="b",VLOOKUP($B568,Reference!$A$93:C$104,3,0),""))</f>
        <v/>
      </c>
      <c r="D568" s="12" t="str">
        <f>IF('AB Touchpoint System Workbook'!J579="A",Q568&amp;C568,IF('AB Touchpoint System Workbook'!J579="b",Q568&amp;C568,""))</f>
        <v/>
      </c>
      <c r="E568" s="12" t="b">
        <f>IF(ISNUMBER(SEARCH(S$1,$D568)),MAX(E$1:E567)+1)</f>
        <v>0</v>
      </c>
      <c r="F568" s="12" t="b">
        <f>IF(ISNUMBER(SEARCH(T$1,$D568)),MAX(F$1:F567)+1)</f>
        <v>0</v>
      </c>
      <c r="G568" s="12" t="b">
        <f>IF(ISNUMBER(SEARCH(U$1,$D568)),MAX(G$1:G567)+1)</f>
        <v>0</v>
      </c>
      <c r="H568" s="12" t="b">
        <f>IF(ISNUMBER(SEARCH(V$1,$D568)),MAX(H$1:H567)+1)</f>
        <v>0</v>
      </c>
      <c r="I568" s="12" t="b">
        <f>IF(ISNUMBER(SEARCH(W$1,$D568)),MAX(I$1:I567)+1)</f>
        <v>0</v>
      </c>
      <c r="J568" s="12" t="b">
        <f>IF(ISNUMBER(SEARCH(X$1,$D568)),MAX(J$1:J567)+1)</f>
        <v>0</v>
      </c>
      <c r="K568" s="12" t="b">
        <f>IF(ISNUMBER(SEARCH(Y$1,$D568)),MAX(K$1:K567)+1)</f>
        <v>0</v>
      </c>
      <c r="L568" s="12" t="b">
        <f>IF(ISNUMBER(SEARCH(Z$1,$D568)),MAX(L$1:L567)+1)</f>
        <v>0</v>
      </c>
      <c r="M568" s="12" t="b">
        <f>IF(ISNUMBER(SEARCH(AA$1,$D568)),MAX(M$1:M567)+1)</f>
        <v>0</v>
      </c>
      <c r="N568" s="12" t="b">
        <f>IF(ISNUMBER(SEARCH(AB$1,$D568)),MAX(N$1:N567)+1)</f>
        <v>0</v>
      </c>
      <c r="O568" s="12" t="b">
        <f>IF(ISNUMBER(SEARCH(AC$1,$D568)),MAX(O$1:O567)+1)</f>
        <v>0</v>
      </c>
      <c r="P568" s="12" t="b">
        <f>IF(ISNUMBER(SEARCH(AD$1,$D568)),MAX(P$1:P567)+1)</f>
        <v>0</v>
      </c>
      <c r="Q568" s="12">
        <f>'AB Touchpoint System Workbook'!K579</f>
        <v>0</v>
      </c>
      <c r="R568" s="13">
        <f t="shared" si="17"/>
        <v>567</v>
      </c>
      <c r="S568" s="21" t="str">
        <f>IFERROR(VLOOKUP($R568,E:$Q,13,0),"")</f>
        <v/>
      </c>
      <c r="T568" s="21" t="str">
        <f>IFERROR(VLOOKUP($R568,F:$Q,12,0),"")</f>
        <v/>
      </c>
      <c r="U568" s="21" t="str">
        <f>IFERROR(VLOOKUP($R568,G:$Q,11,0),"")</f>
        <v/>
      </c>
      <c r="V568" s="21" t="str">
        <f>IFERROR(VLOOKUP($R568,H:$Q,10,0),"")</f>
        <v/>
      </c>
      <c r="W568" s="21" t="str">
        <f>IFERROR(VLOOKUP($R568,I:$Q,9,0),"")</f>
        <v/>
      </c>
      <c r="X568" s="21" t="str">
        <f>IFERROR(VLOOKUP($R568,J:$Q,8,0),"")</f>
        <v/>
      </c>
      <c r="Y568" s="21" t="str">
        <f>IFERROR(VLOOKUP($R568,K:$Q,7,0),"")</f>
        <v/>
      </c>
      <c r="Z568" s="21" t="str">
        <f>IFERROR(VLOOKUP($R568,L:$Q,6,0),"")</f>
        <v/>
      </c>
      <c r="AA568" s="21" t="str">
        <f>IFERROR(VLOOKUP($R568,M:$Q,5,0),"")</f>
        <v/>
      </c>
      <c r="AB568" s="21" t="str">
        <f>IFERROR(VLOOKUP($R568,N:$Q,4,0),"")</f>
        <v/>
      </c>
      <c r="AC568" s="21" t="str">
        <f>IFERROR(VLOOKUP($R568,O:$Q,3,0),"")</f>
        <v/>
      </c>
      <c r="AD568" s="21" t="str">
        <f>IFERROR(VLOOKUP($R568,P:$Q,2,0),"")</f>
        <v/>
      </c>
    </row>
    <row r="569" spans="1:30" x14ac:dyDescent="0.15">
      <c r="A569" s="9">
        <f>'AB Touchpoint System Workbook'!Z580</f>
        <v>0</v>
      </c>
      <c r="B569" s="21">
        <f t="shared" si="18"/>
        <v>1</v>
      </c>
      <c r="C569" s="12" t="str">
        <f>IF('AB Touchpoint System Workbook'!J580="A",VLOOKUP($B569,Reference!$A$93:B$104,2,0),IF('AB Touchpoint System Workbook'!J580="b",VLOOKUP($B569,Reference!$A$93:C$104,3,0),""))</f>
        <v/>
      </c>
      <c r="D569" s="12" t="str">
        <f>IF('AB Touchpoint System Workbook'!J580="A",Q569&amp;C569,IF('AB Touchpoint System Workbook'!J580="b",Q569&amp;C569,""))</f>
        <v/>
      </c>
      <c r="E569" s="12" t="b">
        <f>IF(ISNUMBER(SEARCH(S$1,$D569)),MAX(E$1:E568)+1)</f>
        <v>0</v>
      </c>
      <c r="F569" s="12" t="b">
        <f>IF(ISNUMBER(SEARCH(T$1,$D569)),MAX(F$1:F568)+1)</f>
        <v>0</v>
      </c>
      <c r="G569" s="12" t="b">
        <f>IF(ISNUMBER(SEARCH(U$1,$D569)),MAX(G$1:G568)+1)</f>
        <v>0</v>
      </c>
      <c r="H569" s="12" t="b">
        <f>IF(ISNUMBER(SEARCH(V$1,$D569)),MAX(H$1:H568)+1)</f>
        <v>0</v>
      </c>
      <c r="I569" s="12" t="b">
        <f>IF(ISNUMBER(SEARCH(W$1,$D569)),MAX(I$1:I568)+1)</f>
        <v>0</v>
      </c>
      <c r="J569" s="12" t="b">
        <f>IF(ISNUMBER(SEARCH(X$1,$D569)),MAX(J$1:J568)+1)</f>
        <v>0</v>
      </c>
      <c r="K569" s="12" t="b">
        <f>IF(ISNUMBER(SEARCH(Y$1,$D569)),MAX(K$1:K568)+1)</f>
        <v>0</v>
      </c>
      <c r="L569" s="12" t="b">
        <f>IF(ISNUMBER(SEARCH(Z$1,$D569)),MAX(L$1:L568)+1)</f>
        <v>0</v>
      </c>
      <c r="M569" s="12" t="b">
        <f>IF(ISNUMBER(SEARCH(AA$1,$D569)),MAX(M$1:M568)+1)</f>
        <v>0</v>
      </c>
      <c r="N569" s="12" t="b">
        <f>IF(ISNUMBER(SEARCH(AB$1,$D569)),MAX(N$1:N568)+1)</f>
        <v>0</v>
      </c>
      <c r="O569" s="12" t="b">
        <f>IF(ISNUMBER(SEARCH(AC$1,$D569)),MAX(O$1:O568)+1)</f>
        <v>0</v>
      </c>
      <c r="P569" s="12" t="b">
        <f>IF(ISNUMBER(SEARCH(AD$1,$D569)),MAX(P$1:P568)+1)</f>
        <v>0</v>
      </c>
      <c r="Q569" s="12">
        <f>'AB Touchpoint System Workbook'!K580</f>
        <v>0</v>
      </c>
      <c r="R569" s="13">
        <f t="shared" si="17"/>
        <v>568</v>
      </c>
      <c r="S569" s="21" t="str">
        <f>IFERROR(VLOOKUP($R569,E:$Q,13,0),"")</f>
        <v/>
      </c>
      <c r="T569" s="21" t="str">
        <f>IFERROR(VLOOKUP($R569,F:$Q,12,0),"")</f>
        <v/>
      </c>
      <c r="U569" s="21" t="str">
        <f>IFERROR(VLOOKUP($R569,G:$Q,11,0),"")</f>
        <v/>
      </c>
      <c r="V569" s="21" t="str">
        <f>IFERROR(VLOOKUP($R569,H:$Q,10,0),"")</f>
        <v/>
      </c>
      <c r="W569" s="21" t="str">
        <f>IFERROR(VLOOKUP($R569,I:$Q,9,0),"")</f>
        <v/>
      </c>
      <c r="X569" s="21" t="str">
        <f>IFERROR(VLOOKUP($R569,J:$Q,8,0),"")</f>
        <v/>
      </c>
      <c r="Y569" s="21" t="str">
        <f>IFERROR(VLOOKUP($R569,K:$Q,7,0),"")</f>
        <v/>
      </c>
      <c r="Z569" s="21" t="str">
        <f>IFERROR(VLOOKUP($R569,L:$Q,6,0),"")</f>
        <v/>
      </c>
      <c r="AA569" s="21" t="str">
        <f>IFERROR(VLOOKUP($R569,M:$Q,5,0),"")</f>
        <v/>
      </c>
      <c r="AB569" s="21" t="str">
        <f>IFERROR(VLOOKUP($R569,N:$Q,4,0),"")</f>
        <v/>
      </c>
      <c r="AC569" s="21" t="str">
        <f>IFERROR(VLOOKUP($R569,O:$Q,3,0),"")</f>
        <v/>
      </c>
      <c r="AD569" s="21" t="str">
        <f>IFERROR(VLOOKUP($R569,P:$Q,2,0),"")</f>
        <v/>
      </c>
    </row>
    <row r="570" spans="1:30" x14ac:dyDescent="0.15">
      <c r="A570" s="9">
        <f>'AB Touchpoint System Workbook'!Z581</f>
        <v>0</v>
      </c>
      <c r="B570" s="21">
        <f t="shared" si="18"/>
        <v>1</v>
      </c>
      <c r="C570" s="12" t="str">
        <f>IF('AB Touchpoint System Workbook'!J581="A",VLOOKUP($B570,Reference!$A$93:B$104,2,0),IF('AB Touchpoint System Workbook'!J581="b",VLOOKUP($B570,Reference!$A$93:C$104,3,0),""))</f>
        <v/>
      </c>
      <c r="D570" s="12" t="str">
        <f>IF('AB Touchpoint System Workbook'!J581="A",Q570&amp;C570,IF('AB Touchpoint System Workbook'!J581="b",Q570&amp;C570,""))</f>
        <v/>
      </c>
      <c r="E570" s="12" t="b">
        <f>IF(ISNUMBER(SEARCH(S$1,$D570)),MAX(E$1:E569)+1)</f>
        <v>0</v>
      </c>
      <c r="F570" s="12" t="b">
        <f>IF(ISNUMBER(SEARCH(T$1,$D570)),MAX(F$1:F569)+1)</f>
        <v>0</v>
      </c>
      <c r="G570" s="12" t="b">
        <f>IF(ISNUMBER(SEARCH(U$1,$D570)),MAX(G$1:G569)+1)</f>
        <v>0</v>
      </c>
      <c r="H570" s="12" t="b">
        <f>IF(ISNUMBER(SEARCH(V$1,$D570)),MAX(H$1:H569)+1)</f>
        <v>0</v>
      </c>
      <c r="I570" s="12" t="b">
        <f>IF(ISNUMBER(SEARCH(W$1,$D570)),MAX(I$1:I569)+1)</f>
        <v>0</v>
      </c>
      <c r="J570" s="12" t="b">
        <f>IF(ISNUMBER(SEARCH(X$1,$D570)),MAX(J$1:J569)+1)</f>
        <v>0</v>
      </c>
      <c r="K570" s="12" t="b">
        <f>IF(ISNUMBER(SEARCH(Y$1,$D570)),MAX(K$1:K569)+1)</f>
        <v>0</v>
      </c>
      <c r="L570" s="12" t="b">
        <f>IF(ISNUMBER(SEARCH(Z$1,$D570)),MAX(L$1:L569)+1)</f>
        <v>0</v>
      </c>
      <c r="M570" s="12" t="b">
        <f>IF(ISNUMBER(SEARCH(AA$1,$D570)),MAX(M$1:M569)+1)</f>
        <v>0</v>
      </c>
      <c r="N570" s="12" t="b">
        <f>IF(ISNUMBER(SEARCH(AB$1,$D570)),MAX(N$1:N569)+1)</f>
        <v>0</v>
      </c>
      <c r="O570" s="12" t="b">
        <f>IF(ISNUMBER(SEARCH(AC$1,$D570)),MAX(O$1:O569)+1)</f>
        <v>0</v>
      </c>
      <c r="P570" s="12" t="b">
        <f>IF(ISNUMBER(SEARCH(AD$1,$D570)),MAX(P$1:P569)+1)</f>
        <v>0</v>
      </c>
      <c r="Q570" s="12">
        <f>'AB Touchpoint System Workbook'!K581</f>
        <v>0</v>
      </c>
      <c r="R570" s="13">
        <f t="shared" si="17"/>
        <v>569</v>
      </c>
      <c r="S570" s="21" t="str">
        <f>IFERROR(VLOOKUP($R570,E:$Q,13,0),"")</f>
        <v/>
      </c>
      <c r="T570" s="21" t="str">
        <f>IFERROR(VLOOKUP($R570,F:$Q,12,0),"")</f>
        <v/>
      </c>
      <c r="U570" s="21" t="str">
        <f>IFERROR(VLOOKUP($R570,G:$Q,11,0),"")</f>
        <v/>
      </c>
      <c r="V570" s="21" t="str">
        <f>IFERROR(VLOOKUP($R570,H:$Q,10,0),"")</f>
        <v/>
      </c>
      <c r="W570" s="21" t="str">
        <f>IFERROR(VLOOKUP($R570,I:$Q,9,0),"")</f>
        <v/>
      </c>
      <c r="X570" s="21" t="str">
        <f>IFERROR(VLOOKUP($R570,J:$Q,8,0),"")</f>
        <v/>
      </c>
      <c r="Y570" s="21" t="str">
        <f>IFERROR(VLOOKUP($R570,K:$Q,7,0),"")</f>
        <v/>
      </c>
      <c r="Z570" s="21" t="str">
        <f>IFERROR(VLOOKUP($R570,L:$Q,6,0),"")</f>
        <v/>
      </c>
      <c r="AA570" s="21" t="str">
        <f>IFERROR(VLOOKUP($R570,M:$Q,5,0),"")</f>
        <v/>
      </c>
      <c r="AB570" s="21" t="str">
        <f>IFERROR(VLOOKUP($R570,N:$Q,4,0),"")</f>
        <v/>
      </c>
      <c r="AC570" s="21" t="str">
        <f>IFERROR(VLOOKUP($R570,O:$Q,3,0),"")</f>
        <v/>
      </c>
      <c r="AD570" s="21" t="str">
        <f>IFERROR(VLOOKUP($R570,P:$Q,2,0),"")</f>
        <v/>
      </c>
    </row>
    <row r="571" spans="1:30" x14ac:dyDescent="0.15">
      <c r="A571" s="9">
        <f>'AB Touchpoint System Workbook'!Z582</f>
        <v>0</v>
      </c>
      <c r="B571" s="21">
        <f t="shared" si="18"/>
        <v>1</v>
      </c>
      <c r="C571" s="12" t="str">
        <f>IF('AB Touchpoint System Workbook'!J582="A",VLOOKUP($B571,Reference!$A$93:B$104,2,0),IF('AB Touchpoint System Workbook'!J582="b",VLOOKUP($B571,Reference!$A$93:C$104,3,0),""))</f>
        <v/>
      </c>
      <c r="D571" s="12" t="str">
        <f>IF('AB Touchpoint System Workbook'!J582="A",Q571&amp;C571,IF('AB Touchpoint System Workbook'!J582="b",Q571&amp;C571,""))</f>
        <v/>
      </c>
      <c r="E571" s="12" t="b">
        <f>IF(ISNUMBER(SEARCH(S$1,$D571)),MAX(E$1:E570)+1)</f>
        <v>0</v>
      </c>
      <c r="F571" s="12" t="b">
        <f>IF(ISNUMBER(SEARCH(T$1,$D571)),MAX(F$1:F570)+1)</f>
        <v>0</v>
      </c>
      <c r="G571" s="12" t="b">
        <f>IF(ISNUMBER(SEARCH(U$1,$D571)),MAX(G$1:G570)+1)</f>
        <v>0</v>
      </c>
      <c r="H571" s="12" t="b">
        <f>IF(ISNUMBER(SEARCH(V$1,$D571)),MAX(H$1:H570)+1)</f>
        <v>0</v>
      </c>
      <c r="I571" s="12" t="b">
        <f>IF(ISNUMBER(SEARCH(W$1,$D571)),MAX(I$1:I570)+1)</f>
        <v>0</v>
      </c>
      <c r="J571" s="12" t="b">
        <f>IF(ISNUMBER(SEARCH(X$1,$D571)),MAX(J$1:J570)+1)</f>
        <v>0</v>
      </c>
      <c r="K571" s="12" t="b">
        <f>IF(ISNUMBER(SEARCH(Y$1,$D571)),MAX(K$1:K570)+1)</f>
        <v>0</v>
      </c>
      <c r="L571" s="12" t="b">
        <f>IF(ISNUMBER(SEARCH(Z$1,$D571)),MAX(L$1:L570)+1)</f>
        <v>0</v>
      </c>
      <c r="M571" s="12" t="b">
        <f>IF(ISNUMBER(SEARCH(AA$1,$D571)),MAX(M$1:M570)+1)</f>
        <v>0</v>
      </c>
      <c r="N571" s="12" t="b">
        <f>IF(ISNUMBER(SEARCH(AB$1,$D571)),MAX(N$1:N570)+1)</f>
        <v>0</v>
      </c>
      <c r="O571" s="12" t="b">
        <f>IF(ISNUMBER(SEARCH(AC$1,$D571)),MAX(O$1:O570)+1)</f>
        <v>0</v>
      </c>
      <c r="P571" s="12" t="b">
        <f>IF(ISNUMBER(SEARCH(AD$1,$D571)),MAX(P$1:P570)+1)</f>
        <v>0</v>
      </c>
      <c r="Q571" s="12">
        <f>'AB Touchpoint System Workbook'!K582</f>
        <v>0</v>
      </c>
      <c r="R571" s="13">
        <f t="shared" si="17"/>
        <v>570</v>
      </c>
      <c r="S571" s="21" t="str">
        <f>IFERROR(VLOOKUP($R571,E:$Q,13,0),"")</f>
        <v/>
      </c>
      <c r="T571" s="21" t="str">
        <f>IFERROR(VLOOKUP($R571,F:$Q,12,0),"")</f>
        <v/>
      </c>
      <c r="U571" s="21" t="str">
        <f>IFERROR(VLOOKUP($R571,G:$Q,11,0),"")</f>
        <v/>
      </c>
      <c r="V571" s="21" t="str">
        <f>IFERROR(VLOOKUP($R571,H:$Q,10,0),"")</f>
        <v/>
      </c>
      <c r="W571" s="21" t="str">
        <f>IFERROR(VLOOKUP($R571,I:$Q,9,0),"")</f>
        <v/>
      </c>
      <c r="X571" s="21" t="str">
        <f>IFERROR(VLOOKUP($R571,J:$Q,8,0),"")</f>
        <v/>
      </c>
      <c r="Y571" s="21" t="str">
        <f>IFERROR(VLOOKUP($R571,K:$Q,7,0),"")</f>
        <v/>
      </c>
      <c r="Z571" s="21" t="str">
        <f>IFERROR(VLOOKUP($R571,L:$Q,6,0),"")</f>
        <v/>
      </c>
      <c r="AA571" s="21" t="str">
        <f>IFERROR(VLOOKUP($R571,M:$Q,5,0),"")</f>
        <v/>
      </c>
      <c r="AB571" s="21" t="str">
        <f>IFERROR(VLOOKUP($R571,N:$Q,4,0),"")</f>
        <v/>
      </c>
      <c r="AC571" s="21" t="str">
        <f>IFERROR(VLOOKUP($R571,O:$Q,3,0),"")</f>
        <v/>
      </c>
      <c r="AD571" s="21" t="str">
        <f>IFERROR(VLOOKUP($R571,P:$Q,2,0),"")</f>
        <v/>
      </c>
    </row>
    <row r="572" spans="1:30" x14ac:dyDescent="0.15">
      <c r="A572" s="9">
        <f>'AB Touchpoint System Workbook'!Z583</f>
        <v>0</v>
      </c>
      <c r="B572" s="21">
        <f t="shared" si="18"/>
        <v>1</v>
      </c>
      <c r="C572" s="12" t="str">
        <f>IF('AB Touchpoint System Workbook'!J583="A",VLOOKUP($B572,Reference!$A$93:B$104,2,0),IF('AB Touchpoint System Workbook'!J583="b",VLOOKUP($B572,Reference!$A$93:C$104,3,0),""))</f>
        <v/>
      </c>
      <c r="D572" s="12" t="str">
        <f>IF('AB Touchpoint System Workbook'!J583="A",Q572&amp;C572,IF('AB Touchpoint System Workbook'!J583="b",Q572&amp;C572,""))</f>
        <v/>
      </c>
      <c r="E572" s="12" t="b">
        <f>IF(ISNUMBER(SEARCH(S$1,$D572)),MAX(E$1:E571)+1)</f>
        <v>0</v>
      </c>
      <c r="F572" s="12" t="b">
        <f>IF(ISNUMBER(SEARCH(T$1,$D572)),MAX(F$1:F571)+1)</f>
        <v>0</v>
      </c>
      <c r="G572" s="12" t="b">
        <f>IF(ISNUMBER(SEARCH(U$1,$D572)),MAX(G$1:G571)+1)</f>
        <v>0</v>
      </c>
      <c r="H572" s="12" t="b">
        <f>IF(ISNUMBER(SEARCH(V$1,$D572)),MAX(H$1:H571)+1)</f>
        <v>0</v>
      </c>
      <c r="I572" s="12" t="b">
        <f>IF(ISNUMBER(SEARCH(W$1,$D572)),MAX(I$1:I571)+1)</f>
        <v>0</v>
      </c>
      <c r="J572" s="12" t="b">
        <f>IF(ISNUMBER(SEARCH(X$1,$D572)),MAX(J$1:J571)+1)</f>
        <v>0</v>
      </c>
      <c r="K572" s="12" t="b">
        <f>IF(ISNUMBER(SEARCH(Y$1,$D572)),MAX(K$1:K571)+1)</f>
        <v>0</v>
      </c>
      <c r="L572" s="12" t="b">
        <f>IF(ISNUMBER(SEARCH(Z$1,$D572)),MAX(L$1:L571)+1)</f>
        <v>0</v>
      </c>
      <c r="M572" s="12" t="b">
        <f>IF(ISNUMBER(SEARCH(AA$1,$D572)),MAX(M$1:M571)+1)</f>
        <v>0</v>
      </c>
      <c r="N572" s="12" t="b">
        <f>IF(ISNUMBER(SEARCH(AB$1,$D572)),MAX(N$1:N571)+1)</f>
        <v>0</v>
      </c>
      <c r="O572" s="12" t="b">
        <f>IF(ISNUMBER(SEARCH(AC$1,$D572)),MAX(O$1:O571)+1)</f>
        <v>0</v>
      </c>
      <c r="P572" s="12" t="b">
        <f>IF(ISNUMBER(SEARCH(AD$1,$D572)),MAX(P$1:P571)+1)</f>
        <v>0</v>
      </c>
      <c r="Q572" s="12">
        <f>'AB Touchpoint System Workbook'!K583</f>
        <v>0</v>
      </c>
      <c r="R572" s="13">
        <f t="shared" si="17"/>
        <v>571</v>
      </c>
      <c r="S572" s="21" t="str">
        <f>IFERROR(VLOOKUP($R572,E:$Q,13,0),"")</f>
        <v/>
      </c>
      <c r="T572" s="21" t="str">
        <f>IFERROR(VLOOKUP($R572,F:$Q,12,0),"")</f>
        <v/>
      </c>
      <c r="U572" s="21" t="str">
        <f>IFERROR(VLOOKUP($R572,G:$Q,11,0),"")</f>
        <v/>
      </c>
      <c r="V572" s="21" t="str">
        <f>IFERROR(VLOOKUP($R572,H:$Q,10,0),"")</f>
        <v/>
      </c>
      <c r="W572" s="21" t="str">
        <f>IFERROR(VLOOKUP($R572,I:$Q,9,0),"")</f>
        <v/>
      </c>
      <c r="X572" s="21" t="str">
        <f>IFERROR(VLOOKUP($R572,J:$Q,8,0),"")</f>
        <v/>
      </c>
      <c r="Y572" s="21" t="str">
        <f>IFERROR(VLOOKUP($R572,K:$Q,7,0),"")</f>
        <v/>
      </c>
      <c r="Z572" s="21" t="str">
        <f>IFERROR(VLOOKUP($R572,L:$Q,6,0),"")</f>
        <v/>
      </c>
      <c r="AA572" s="21" t="str">
        <f>IFERROR(VLOOKUP($R572,M:$Q,5,0),"")</f>
        <v/>
      </c>
      <c r="AB572" s="21" t="str">
        <f>IFERROR(VLOOKUP($R572,N:$Q,4,0),"")</f>
        <v/>
      </c>
      <c r="AC572" s="21" t="str">
        <f>IFERROR(VLOOKUP($R572,O:$Q,3,0),"")</f>
        <v/>
      </c>
      <c r="AD572" s="21" t="str">
        <f>IFERROR(VLOOKUP($R572,P:$Q,2,0),"")</f>
        <v/>
      </c>
    </row>
    <row r="573" spans="1:30" x14ac:dyDescent="0.15">
      <c r="A573" s="9">
        <f>'AB Touchpoint System Workbook'!Z584</f>
        <v>0</v>
      </c>
      <c r="B573" s="21">
        <f t="shared" si="18"/>
        <v>1</v>
      </c>
      <c r="C573" s="12" t="str">
        <f>IF('AB Touchpoint System Workbook'!J584="A",VLOOKUP($B573,Reference!$A$93:B$104,2,0),IF('AB Touchpoint System Workbook'!J584="b",VLOOKUP($B573,Reference!$A$93:C$104,3,0),""))</f>
        <v/>
      </c>
      <c r="D573" s="12" t="str">
        <f>IF('AB Touchpoint System Workbook'!J584="A",Q573&amp;C573,IF('AB Touchpoint System Workbook'!J584="b",Q573&amp;C573,""))</f>
        <v/>
      </c>
      <c r="E573" s="12" t="b">
        <f>IF(ISNUMBER(SEARCH(S$1,$D573)),MAX(E$1:E572)+1)</f>
        <v>0</v>
      </c>
      <c r="F573" s="12" t="b">
        <f>IF(ISNUMBER(SEARCH(T$1,$D573)),MAX(F$1:F572)+1)</f>
        <v>0</v>
      </c>
      <c r="G573" s="12" t="b">
        <f>IF(ISNUMBER(SEARCH(U$1,$D573)),MAX(G$1:G572)+1)</f>
        <v>0</v>
      </c>
      <c r="H573" s="12" t="b">
        <f>IF(ISNUMBER(SEARCH(V$1,$D573)),MAX(H$1:H572)+1)</f>
        <v>0</v>
      </c>
      <c r="I573" s="12" t="b">
        <f>IF(ISNUMBER(SEARCH(W$1,$D573)),MAX(I$1:I572)+1)</f>
        <v>0</v>
      </c>
      <c r="J573" s="12" t="b">
        <f>IF(ISNUMBER(SEARCH(X$1,$D573)),MAX(J$1:J572)+1)</f>
        <v>0</v>
      </c>
      <c r="K573" s="12" t="b">
        <f>IF(ISNUMBER(SEARCH(Y$1,$D573)),MAX(K$1:K572)+1)</f>
        <v>0</v>
      </c>
      <c r="L573" s="12" t="b">
        <f>IF(ISNUMBER(SEARCH(Z$1,$D573)),MAX(L$1:L572)+1)</f>
        <v>0</v>
      </c>
      <c r="M573" s="12" t="b">
        <f>IF(ISNUMBER(SEARCH(AA$1,$D573)),MAX(M$1:M572)+1)</f>
        <v>0</v>
      </c>
      <c r="N573" s="12" t="b">
        <f>IF(ISNUMBER(SEARCH(AB$1,$D573)),MAX(N$1:N572)+1)</f>
        <v>0</v>
      </c>
      <c r="O573" s="12" t="b">
        <f>IF(ISNUMBER(SEARCH(AC$1,$D573)),MAX(O$1:O572)+1)</f>
        <v>0</v>
      </c>
      <c r="P573" s="12" t="b">
        <f>IF(ISNUMBER(SEARCH(AD$1,$D573)),MAX(P$1:P572)+1)</f>
        <v>0</v>
      </c>
      <c r="Q573" s="12">
        <f>'AB Touchpoint System Workbook'!K584</f>
        <v>0</v>
      </c>
      <c r="R573" s="13">
        <f t="shared" si="17"/>
        <v>572</v>
      </c>
      <c r="S573" s="21" t="str">
        <f>IFERROR(VLOOKUP($R573,E:$Q,13,0),"")</f>
        <v/>
      </c>
      <c r="T573" s="21" t="str">
        <f>IFERROR(VLOOKUP($R573,F:$Q,12,0),"")</f>
        <v/>
      </c>
      <c r="U573" s="21" t="str">
        <f>IFERROR(VLOOKUP($R573,G:$Q,11,0),"")</f>
        <v/>
      </c>
      <c r="V573" s="21" t="str">
        <f>IFERROR(VLOOKUP($R573,H:$Q,10,0),"")</f>
        <v/>
      </c>
      <c r="W573" s="21" t="str">
        <f>IFERROR(VLOOKUP($R573,I:$Q,9,0),"")</f>
        <v/>
      </c>
      <c r="X573" s="21" t="str">
        <f>IFERROR(VLOOKUP($R573,J:$Q,8,0),"")</f>
        <v/>
      </c>
      <c r="Y573" s="21" t="str">
        <f>IFERROR(VLOOKUP($R573,K:$Q,7,0),"")</f>
        <v/>
      </c>
      <c r="Z573" s="21" t="str">
        <f>IFERROR(VLOOKUP($R573,L:$Q,6,0),"")</f>
        <v/>
      </c>
      <c r="AA573" s="21" t="str">
        <f>IFERROR(VLOOKUP($R573,M:$Q,5,0),"")</f>
        <v/>
      </c>
      <c r="AB573" s="21" t="str">
        <f>IFERROR(VLOOKUP($R573,N:$Q,4,0),"")</f>
        <v/>
      </c>
      <c r="AC573" s="21" t="str">
        <f>IFERROR(VLOOKUP($R573,O:$Q,3,0),"")</f>
        <v/>
      </c>
      <c r="AD573" s="21" t="str">
        <f>IFERROR(VLOOKUP($R573,P:$Q,2,0),"")</f>
        <v/>
      </c>
    </row>
    <row r="574" spans="1:30" x14ac:dyDescent="0.15">
      <c r="A574" s="9">
        <f>'AB Touchpoint System Workbook'!Z585</f>
        <v>0</v>
      </c>
      <c r="B574" s="21">
        <f t="shared" si="18"/>
        <v>1</v>
      </c>
      <c r="C574" s="12" t="str">
        <f>IF('AB Touchpoint System Workbook'!J585="A",VLOOKUP($B574,Reference!$A$93:B$104,2,0),IF('AB Touchpoint System Workbook'!J585="b",VLOOKUP($B574,Reference!$A$93:C$104,3,0),""))</f>
        <v/>
      </c>
      <c r="D574" s="12" t="str">
        <f>IF('AB Touchpoint System Workbook'!J585="A",Q574&amp;C574,IF('AB Touchpoint System Workbook'!J585="b",Q574&amp;C574,""))</f>
        <v/>
      </c>
      <c r="E574" s="12" t="b">
        <f>IF(ISNUMBER(SEARCH(S$1,$D574)),MAX(E$1:E573)+1)</f>
        <v>0</v>
      </c>
      <c r="F574" s="12" t="b">
        <f>IF(ISNUMBER(SEARCH(T$1,$D574)),MAX(F$1:F573)+1)</f>
        <v>0</v>
      </c>
      <c r="G574" s="12" t="b">
        <f>IF(ISNUMBER(SEARCH(U$1,$D574)),MAX(G$1:G573)+1)</f>
        <v>0</v>
      </c>
      <c r="H574" s="12" t="b">
        <f>IF(ISNUMBER(SEARCH(V$1,$D574)),MAX(H$1:H573)+1)</f>
        <v>0</v>
      </c>
      <c r="I574" s="12" t="b">
        <f>IF(ISNUMBER(SEARCH(W$1,$D574)),MAX(I$1:I573)+1)</f>
        <v>0</v>
      </c>
      <c r="J574" s="12" t="b">
        <f>IF(ISNUMBER(SEARCH(X$1,$D574)),MAX(J$1:J573)+1)</f>
        <v>0</v>
      </c>
      <c r="K574" s="12" t="b">
        <f>IF(ISNUMBER(SEARCH(Y$1,$D574)),MAX(K$1:K573)+1)</f>
        <v>0</v>
      </c>
      <c r="L574" s="12" t="b">
        <f>IF(ISNUMBER(SEARCH(Z$1,$D574)),MAX(L$1:L573)+1)</f>
        <v>0</v>
      </c>
      <c r="M574" s="12" t="b">
        <f>IF(ISNUMBER(SEARCH(AA$1,$D574)),MAX(M$1:M573)+1)</f>
        <v>0</v>
      </c>
      <c r="N574" s="12" t="b">
        <f>IF(ISNUMBER(SEARCH(AB$1,$D574)),MAX(N$1:N573)+1)</f>
        <v>0</v>
      </c>
      <c r="O574" s="12" t="b">
        <f>IF(ISNUMBER(SEARCH(AC$1,$D574)),MAX(O$1:O573)+1)</f>
        <v>0</v>
      </c>
      <c r="P574" s="12" t="b">
        <f>IF(ISNUMBER(SEARCH(AD$1,$D574)),MAX(P$1:P573)+1)</f>
        <v>0</v>
      </c>
      <c r="Q574" s="12">
        <f>'AB Touchpoint System Workbook'!K585</f>
        <v>0</v>
      </c>
      <c r="R574" s="13">
        <f t="shared" si="17"/>
        <v>573</v>
      </c>
      <c r="S574" s="21" t="str">
        <f>IFERROR(VLOOKUP($R574,E:$Q,13,0),"")</f>
        <v/>
      </c>
      <c r="T574" s="21" t="str">
        <f>IFERROR(VLOOKUP($R574,F:$Q,12,0),"")</f>
        <v/>
      </c>
      <c r="U574" s="21" t="str">
        <f>IFERROR(VLOOKUP($R574,G:$Q,11,0),"")</f>
        <v/>
      </c>
      <c r="V574" s="21" t="str">
        <f>IFERROR(VLOOKUP($R574,H:$Q,10,0),"")</f>
        <v/>
      </c>
      <c r="W574" s="21" t="str">
        <f>IFERROR(VLOOKUP($R574,I:$Q,9,0),"")</f>
        <v/>
      </c>
      <c r="X574" s="21" t="str">
        <f>IFERROR(VLOOKUP($R574,J:$Q,8,0),"")</f>
        <v/>
      </c>
      <c r="Y574" s="21" t="str">
        <f>IFERROR(VLOOKUP($R574,K:$Q,7,0),"")</f>
        <v/>
      </c>
      <c r="Z574" s="21" t="str">
        <f>IFERROR(VLOOKUP($R574,L:$Q,6,0),"")</f>
        <v/>
      </c>
      <c r="AA574" s="21" t="str">
        <f>IFERROR(VLOOKUP($R574,M:$Q,5,0),"")</f>
        <v/>
      </c>
      <c r="AB574" s="21" t="str">
        <f>IFERROR(VLOOKUP($R574,N:$Q,4,0),"")</f>
        <v/>
      </c>
      <c r="AC574" s="21" t="str">
        <f>IFERROR(VLOOKUP($R574,O:$Q,3,0),"")</f>
        <v/>
      </c>
      <c r="AD574" s="21" t="str">
        <f>IFERROR(VLOOKUP($R574,P:$Q,2,0),"")</f>
        <v/>
      </c>
    </row>
    <row r="575" spans="1:30" x14ac:dyDescent="0.15">
      <c r="A575" s="9">
        <f>'AB Touchpoint System Workbook'!Z586</f>
        <v>0</v>
      </c>
      <c r="B575" s="21">
        <f t="shared" si="18"/>
        <v>1</v>
      </c>
      <c r="C575" s="12" t="str">
        <f>IF('AB Touchpoint System Workbook'!J586="A",VLOOKUP($B575,Reference!$A$93:B$104,2,0),IF('AB Touchpoint System Workbook'!J586="b",VLOOKUP($B575,Reference!$A$93:C$104,3,0),""))</f>
        <v/>
      </c>
      <c r="D575" s="12" t="str">
        <f>IF('AB Touchpoint System Workbook'!J586="A",Q575&amp;C575,IF('AB Touchpoint System Workbook'!J586="b",Q575&amp;C575,""))</f>
        <v/>
      </c>
      <c r="E575" s="12" t="b">
        <f>IF(ISNUMBER(SEARCH(S$1,$D575)),MAX(E$1:E574)+1)</f>
        <v>0</v>
      </c>
      <c r="F575" s="12" t="b">
        <f>IF(ISNUMBER(SEARCH(T$1,$D575)),MAX(F$1:F574)+1)</f>
        <v>0</v>
      </c>
      <c r="G575" s="12" t="b">
        <f>IF(ISNUMBER(SEARCH(U$1,$D575)),MAX(G$1:G574)+1)</f>
        <v>0</v>
      </c>
      <c r="H575" s="12" t="b">
        <f>IF(ISNUMBER(SEARCH(V$1,$D575)),MAX(H$1:H574)+1)</f>
        <v>0</v>
      </c>
      <c r="I575" s="12" t="b">
        <f>IF(ISNUMBER(SEARCH(W$1,$D575)),MAX(I$1:I574)+1)</f>
        <v>0</v>
      </c>
      <c r="J575" s="12" t="b">
        <f>IF(ISNUMBER(SEARCH(X$1,$D575)),MAX(J$1:J574)+1)</f>
        <v>0</v>
      </c>
      <c r="K575" s="12" t="b">
        <f>IF(ISNUMBER(SEARCH(Y$1,$D575)),MAX(K$1:K574)+1)</f>
        <v>0</v>
      </c>
      <c r="L575" s="12" t="b">
        <f>IF(ISNUMBER(SEARCH(Z$1,$D575)),MAX(L$1:L574)+1)</f>
        <v>0</v>
      </c>
      <c r="M575" s="12" t="b">
        <f>IF(ISNUMBER(SEARCH(AA$1,$D575)),MAX(M$1:M574)+1)</f>
        <v>0</v>
      </c>
      <c r="N575" s="12" t="b">
        <f>IF(ISNUMBER(SEARCH(AB$1,$D575)),MAX(N$1:N574)+1)</f>
        <v>0</v>
      </c>
      <c r="O575" s="12" t="b">
        <f>IF(ISNUMBER(SEARCH(AC$1,$D575)),MAX(O$1:O574)+1)</f>
        <v>0</v>
      </c>
      <c r="P575" s="12" t="b">
        <f>IF(ISNUMBER(SEARCH(AD$1,$D575)),MAX(P$1:P574)+1)</f>
        <v>0</v>
      </c>
      <c r="Q575" s="12">
        <f>'AB Touchpoint System Workbook'!K586</f>
        <v>0</v>
      </c>
      <c r="R575" s="13">
        <f t="shared" si="17"/>
        <v>574</v>
      </c>
      <c r="S575" s="21" t="str">
        <f>IFERROR(VLOOKUP($R575,E:$Q,13,0),"")</f>
        <v/>
      </c>
      <c r="T575" s="21" t="str">
        <f>IFERROR(VLOOKUP($R575,F:$Q,12,0),"")</f>
        <v/>
      </c>
      <c r="U575" s="21" t="str">
        <f>IFERROR(VLOOKUP($R575,G:$Q,11,0),"")</f>
        <v/>
      </c>
      <c r="V575" s="21" t="str">
        <f>IFERROR(VLOOKUP($R575,H:$Q,10,0),"")</f>
        <v/>
      </c>
      <c r="W575" s="21" t="str">
        <f>IFERROR(VLOOKUP($R575,I:$Q,9,0),"")</f>
        <v/>
      </c>
      <c r="X575" s="21" t="str">
        <f>IFERROR(VLOOKUP($R575,J:$Q,8,0),"")</f>
        <v/>
      </c>
      <c r="Y575" s="21" t="str">
        <f>IFERROR(VLOOKUP($R575,K:$Q,7,0),"")</f>
        <v/>
      </c>
      <c r="Z575" s="21" t="str">
        <f>IFERROR(VLOOKUP($R575,L:$Q,6,0),"")</f>
        <v/>
      </c>
      <c r="AA575" s="21" t="str">
        <f>IFERROR(VLOOKUP($R575,M:$Q,5,0),"")</f>
        <v/>
      </c>
      <c r="AB575" s="21" t="str">
        <f>IFERROR(VLOOKUP($R575,N:$Q,4,0),"")</f>
        <v/>
      </c>
      <c r="AC575" s="21" t="str">
        <f>IFERROR(VLOOKUP($R575,O:$Q,3,0),"")</f>
        <v/>
      </c>
      <c r="AD575" s="21" t="str">
        <f>IFERROR(VLOOKUP($R575,P:$Q,2,0),"")</f>
        <v/>
      </c>
    </row>
    <row r="576" spans="1:30" x14ac:dyDescent="0.15">
      <c r="A576" s="9">
        <f>'AB Touchpoint System Workbook'!Z587</f>
        <v>0</v>
      </c>
      <c r="B576" s="21">
        <f t="shared" si="18"/>
        <v>1</v>
      </c>
      <c r="C576" s="12" t="str">
        <f>IF('AB Touchpoint System Workbook'!J587="A",VLOOKUP($B576,Reference!$A$93:B$104,2,0),IF('AB Touchpoint System Workbook'!J587="b",VLOOKUP($B576,Reference!$A$93:C$104,3,0),""))</f>
        <v/>
      </c>
      <c r="D576" s="12" t="str">
        <f>IF('AB Touchpoint System Workbook'!J587="A",Q576&amp;C576,IF('AB Touchpoint System Workbook'!J587="b",Q576&amp;C576,""))</f>
        <v/>
      </c>
      <c r="E576" s="12" t="b">
        <f>IF(ISNUMBER(SEARCH(S$1,$D576)),MAX(E$1:E575)+1)</f>
        <v>0</v>
      </c>
      <c r="F576" s="12" t="b">
        <f>IF(ISNUMBER(SEARCH(T$1,$D576)),MAX(F$1:F575)+1)</f>
        <v>0</v>
      </c>
      <c r="G576" s="12" t="b">
        <f>IF(ISNUMBER(SEARCH(U$1,$D576)),MAX(G$1:G575)+1)</f>
        <v>0</v>
      </c>
      <c r="H576" s="12" t="b">
        <f>IF(ISNUMBER(SEARCH(V$1,$D576)),MAX(H$1:H575)+1)</f>
        <v>0</v>
      </c>
      <c r="I576" s="12" t="b">
        <f>IF(ISNUMBER(SEARCH(W$1,$D576)),MAX(I$1:I575)+1)</f>
        <v>0</v>
      </c>
      <c r="J576" s="12" t="b">
        <f>IF(ISNUMBER(SEARCH(X$1,$D576)),MAX(J$1:J575)+1)</f>
        <v>0</v>
      </c>
      <c r="K576" s="12" t="b">
        <f>IF(ISNUMBER(SEARCH(Y$1,$D576)),MAX(K$1:K575)+1)</f>
        <v>0</v>
      </c>
      <c r="L576" s="12" t="b">
        <f>IF(ISNUMBER(SEARCH(Z$1,$D576)),MAX(L$1:L575)+1)</f>
        <v>0</v>
      </c>
      <c r="M576" s="12" t="b">
        <f>IF(ISNUMBER(SEARCH(AA$1,$D576)),MAX(M$1:M575)+1)</f>
        <v>0</v>
      </c>
      <c r="N576" s="12" t="b">
        <f>IF(ISNUMBER(SEARCH(AB$1,$D576)),MAX(N$1:N575)+1)</f>
        <v>0</v>
      </c>
      <c r="O576" s="12" t="b">
        <f>IF(ISNUMBER(SEARCH(AC$1,$D576)),MAX(O$1:O575)+1)</f>
        <v>0</v>
      </c>
      <c r="P576" s="12" t="b">
        <f>IF(ISNUMBER(SEARCH(AD$1,$D576)),MAX(P$1:P575)+1)</f>
        <v>0</v>
      </c>
      <c r="Q576" s="12">
        <f>'AB Touchpoint System Workbook'!K587</f>
        <v>0</v>
      </c>
      <c r="R576" s="13">
        <f t="shared" si="17"/>
        <v>575</v>
      </c>
      <c r="S576" s="21" t="str">
        <f>IFERROR(VLOOKUP($R576,E:$Q,13,0),"")</f>
        <v/>
      </c>
      <c r="T576" s="21" t="str">
        <f>IFERROR(VLOOKUP($R576,F:$Q,12,0),"")</f>
        <v/>
      </c>
      <c r="U576" s="21" t="str">
        <f>IFERROR(VLOOKUP($R576,G:$Q,11,0),"")</f>
        <v/>
      </c>
      <c r="V576" s="21" t="str">
        <f>IFERROR(VLOOKUP($R576,H:$Q,10,0),"")</f>
        <v/>
      </c>
      <c r="W576" s="21" t="str">
        <f>IFERROR(VLOOKUP($R576,I:$Q,9,0),"")</f>
        <v/>
      </c>
      <c r="X576" s="21" t="str">
        <f>IFERROR(VLOOKUP($R576,J:$Q,8,0),"")</f>
        <v/>
      </c>
      <c r="Y576" s="21" t="str">
        <f>IFERROR(VLOOKUP($R576,K:$Q,7,0),"")</f>
        <v/>
      </c>
      <c r="Z576" s="21" t="str">
        <f>IFERROR(VLOOKUP($R576,L:$Q,6,0),"")</f>
        <v/>
      </c>
      <c r="AA576" s="21" t="str">
        <f>IFERROR(VLOOKUP($R576,M:$Q,5,0),"")</f>
        <v/>
      </c>
      <c r="AB576" s="21" t="str">
        <f>IFERROR(VLOOKUP($R576,N:$Q,4,0),"")</f>
        <v/>
      </c>
      <c r="AC576" s="21" t="str">
        <f>IFERROR(VLOOKUP($R576,O:$Q,3,0),"")</f>
        <v/>
      </c>
      <c r="AD576" s="21" t="str">
        <f>IFERROR(VLOOKUP($R576,P:$Q,2,0),"")</f>
        <v/>
      </c>
    </row>
    <row r="577" spans="1:30" x14ac:dyDescent="0.15">
      <c r="A577" s="9">
        <f>'AB Touchpoint System Workbook'!Z588</f>
        <v>0</v>
      </c>
      <c r="B577" s="21">
        <f t="shared" si="18"/>
        <v>1</v>
      </c>
      <c r="C577" s="12" t="str">
        <f>IF('AB Touchpoint System Workbook'!J588="A",VLOOKUP($B577,Reference!$A$93:B$104,2,0),IF('AB Touchpoint System Workbook'!J588="b",VLOOKUP($B577,Reference!$A$93:C$104,3,0),""))</f>
        <v/>
      </c>
      <c r="D577" s="12" t="str">
        <f>IF('AB Touchpoint System Workbook'!J588="A",Q577&amp;C577,IF('AB Touchpoint System Workbook'!J588="b",Q577&amp;C577,""))</f>
        <v/>
      </c>
      <c r="E577" s="12" t="b">
        <f>IF(ISNUMBER(SEARCH(S$1,$D577)),MAX(E$1:E576)+1)</f>
        <v>0</v>
      </c>
      <c r="F577" s="12" t="b">
        <f>IF(ISNUMBER(SEARCH(T$1,$D577)),MAX(F$1:F576)+1)</f>
        <v>0</v>
      </c>
      <c r="G577" s="12" t="b">
        <f>IF(ISNUMBER(SEARCH(U$1,$D577)),MAX(G$1:G576)+1)</f>
        <v>0</v>
      </c>
      <c r="H577" s="12" t="b">
        <f>IF(ISNUMBER(SEARCH(V$1,$D577)),MAX(H$1:H576)+1)</f>
        <v>0</v>
      </c>
      <c r="I577" s="12" t="b">
        <f>IF(ISNUMBER(SEARCH(W$1,$D577)),MAX(I$1:I576)+1)</f>
        <v>0</v>
      </c>
      <c r="J577" s="12" t="b">
        <f>IF(ISNUMBER(SEARCH(X$1,$D577)),MAX(J$1:J576)+1)</f>
        <v>0</v>
      </c>
      <c r="K577" s="12" t="b">
        <f>IF(ISNUMBER(SEARCH(Y$1,$D577)),MAX(K$1:K576)+1)</f>
        <v>0</v>
      </c>
      <c r="L577" s="12" t="b">
        <f>IF(ISNUMBER(SEARCH(Z$1,$D577)),MAX(L$1:L576)+1)</f>
        <v>0</v>
      </c>
      <c r="M577" s="12" t="b">
        <f>IF(ISNUMBER(SEARCH(AA$1,$D577)),MAX(M$1:M576)+1)</f>
        <v>0</v>
      </c>
      <c r="N577" s="12" t="b">
        <f>IF(ISNUMBER(SEARCH(AB$1,$D577)),MAX(N$1:N576)+1)</f>
        <v>0</v>
      </c>
      <c r="O577" s="12" t="b">
        <f>IF(ISNUMBER(SEARCH(AC$1,$D577)),MAX(O$1:O576)+1)</f>
        <v>0</v>
      </c>
      <c r="P577" s="12" t="b">
        <f>IF(ISNUMBER(SEARCH(AD$1,$D577)),MAX(P$1:P576)+1)</f>
        <v>0</v>
      </c>
      <c r="Q577" s="12">
        <f>'AB Touchpoint System Workbook'!K588</f>
        <v>0</v>
      </c>
      <c r="R577" s="13">
        <f t="shared" si="17"/>
        <v>576</v>
      </c>
      <c r="S577" s="21" t="str">
        <f>IFERROR(VLOOKUP($R577,E:$Q,13,0),"")</f>
        <v/>
      </c>
      <c r="T577" s="21" t="str">
        <f>IFERROR(VLOOKUP($R577,F:$Q,12,0),"")</f>
        <v/>
      </c>
      <c r="U577" s="21" t="str">
        <f>IFERROR(VLOOKUP($R577,G:$Q,11,0),"")</f>
        <v/>
      </c>
      <c r="V577" s="21" t="str">
        <f>IFERROR(VLOOKUP($R577,H:$Q,10,0),"")</f>
        <v/>
      </c>
      <c r="W577" s="21" t="str">
        <f>IFERROR(VLOOKUP($R577,I:$Q,9,0),"")</f>
        <v/>
      </c>
      <c r="X577" s="21" t="str">
        <f>IFERROR(VLOOKUP($R577,J:$Q,8,0),"")</f>
        <v/>
      </c>
      <c r="Y577" s="21" t="str">
        <f>IFERROR(VLOOKUP($R577,K:$Q,7,0),"")</f>
        <v/>
      </c>
      <c r="Z577" s="21" t="str">
        <f>IFERROR(VLOOKUP($R577,L:$Q,6,0),"")</f>
        <v/>
      </c>
      <c r="AA577" s="21" t="str">
        <f>IFERROR(VLOOKUP($R577,M:$Q,5,0),"")</f>
        <v/>
      </c>
      <c r="AB577" s="21" t="str">
        <f>IFERROR(VLOOKUP($R577,N:$Q,4,0),"")</f>
        <v/>
      </c>
      <c r="AC577" s="21" t="str">
        <f>IFERROR(VLOOKUP($R577,O:$Q,3,0),"")</f>
        <v/>
      </c>
      <c r="AD577" s="21" t="str">
        <f>IFERROR(VLOOKUP($R577,P:$Q,2,0),"")</f>
        <v/>
      </c>
    </row>
    <row r="578" spans="1:30" x14ac:dyDescent="0.15">
      <c r="A578" s="9">
        <f>'AB Touchpoint System Workbook'!Z589</f>
        <v>0</v>
      </c>
      <c r="B578" s="21">
        <f t="shared" si="18"/>
        <v>1</v>
      </c>
      <c r="C578" s="12" t="str">
        <f>IF('AB Touchpoint System Workbook'!J589="A",VLOOKUP($B578,Reference!$A$93:B$104,2,0),IF('AB Touchpoint System Workbook'!J589="b",VLOOKUP($B578,Reference!$A$93:C$104,3,0),""))</f>
        <v/>
      </c>
      <c r="D578" s="12" t="str">
        <f>IF('AB Touchpoint System Workbook'!J589="A",Q578&amp;C578,IF('AB Touchpoint System Workbook'!J589="b",Q578&amp;C578,""))</f>
        <v/>
      </c>
      <c r="E578" s="12" t="b">
        <f>IF(ISNUMBER(SEARCH(S$1,$D578)),MAX(E$1:E577)+1)</f>
        <v>0</v>
      </c>
      <c r="F578" s="12" t="b">
        <f>IF(ISNUMBER(SEARCH(T$1,$D578)),MAX(F$1:F577)+1)</f>
        <v>0</v>
      </c>
      <c r="G578" s="12" t="b">
        <f>IF(ISNUMBER(SEARCH(U$1,$D578)),MAX(G$1:G577)+1)</f>
        <v>0</v>
      </c>
      <c r="H578" s="12" t="b">
        <f>IF(ISNUMBER(SEARCH(V$1,$D578)),MAX(H$1:H577)+1)</f>
        <v>0</v>
      </c>
      <c r="I578" s="12" t="b">
        <f>IF(ISNUMBER(SEARCH(W$1,$D578)),MAX(I$1:I577)+1)</f>
        <v>0</v>
      </c>
      <c r="J578" s="12" t="b">
        <f>IF(ISNUMBER(SEARCH(X$1,$D578)),MAX(J$1:J577)+1)</f>
        <v>0</v>
      </c>
      <c r="K578" s="12" t="b">
        <f>IF(ISNUMBER(SEARCH(Y$1,$D578)),MAX(K$1:K577)+1)</f>
        <v>0</v>
      </c>
      <c r="L578" s="12" t="b">
        <f>IF(ISNUMBER(SEARCH(Z$1,$D578)),MAX(L$1:L577)+1)</f>
        <v>0</v>
      </c>
      <c r="M578" s="12" t="b">
        <f>IF(ISNUMBER(SEARCH(AA$1,$D578)),MAX(M$1:M577)+1)</f>
        <v>0</v>
      </c>
      <c r="N578" s="12" t="b">
        <f>IF(ISNUMBER(SEARCH(AB$1,$D578)),MAX(N$1:N577)+1)</f>
        <v>0</v>
      </c>
      <c r="O578" s="12" t="b">
        <f>IF(ISNUMBER(SEARCH(AC$1,$D578)),MAX(O$1:O577)+1)</f>
        <v>0</v>
      </c>
      <c r="P578" s="12" t="b">
        <f>IF(ISNUMBER(SEARCH(AD$1,$D578)),MAX(P$1:P577)+1)</f>
        <v>0</v>
      </c>
      <c r="Q578" s="12">
        <f>'AB Touchpoint System Workbook'!K589</f>
        <v>0</v>
      </c>
      <c r="R578" s="13">
        <f t="shared" si="17"/>
        <v>577</v>
      </c>
      <c r="S578" s="21" t="str">
        <f>IFERROR(VLOOKUP($R578,E:$Q,13,0),"")</f>
        <v/>
      </c>
      <c r="T578" s="21" t="str">
        <f>IFERROR(VLOOKUP($R578,F:$Q,12,0),"")</f>
        <v/>
      </c>
      <c r="U578" s="21" t="str">
        <f>IFERROR(VLOOKUP($R578,G:$Q,11,0),"")</f>
        <v/>
      </c>
      <c r="V578" s="21" t="str">
        <f>IFERROR(VLOOKUP($R578,H:$Q,10,0),"")</f>
        <v/>
      </c>
      <c r="W578" s="21" t="str">
        <f>IFERROR(VLOOKUP($R578,I:$Q,9,0),"")</f>
        <v/>
      </c>
      <c r="X578" s="21" t="str">
        <f>IFERROR(VLOOKUP($R578,J:$Q,8,0),"")</f>
        <v/>
      </c>
      <c r="Y578" s="21" t="str">
        <f>IFERROR(VLOOKUP($R578,K:$Q,7,0),"")</f>
        <v/>
      </c>
      <c r="Z578" s="21" t="str">
        <f>IFERROR(VLOOKUP($R578,L:$Q,6,0),"")</f>
        <v/>
      </c>
      <c r="AA578" s="21" t="str">
        <f>IFERROR(VLOOKUP($R578,M:$Q,5,0),"")</f>
        <v/>
      </c>
      <c r="AB578" s="21" t="str">
        <f>IFERROR(VLOOKUP($R578,N:$Q,4,0),"")</f>
        <v/>
      </c>
      <c r="AC578" s="21" t="str">
        <f>IFERROR(VLOOKUP($R578,O:$Q,3,0),"")</f>
        <v/>
      </c>
      <c r="AD578" s="21" t="str">
        <f>IFERROR(VLOOKUP($R578,P:$Q,2,0),"")</f>
        <v/>
      </c>
    </row>
    <row r="579" spans="1:30" x14ac:dyDescent="0.15">
      <c r="A579" s="9">
        <f>'AB Touchpoint System Workbook'!Z590</f>
        <v>0</v>
      </c>
      <c r="B579" s="21">
        <f t="shared" si="18"/>
        <v>1</v>
      </c>
      <c r="C579" s="12" t="str">
        <f>IF('AB Touchpoint System Workbook'!J590="A",VLOOKUP($B579,Reference!$A$93:B$104,2,0),IF('AB Touchpoint System Workbook'!J590="b",VLOOKUP($B579,Reference!$A$93:C$104,3,0),""))</f>
        <v/>
      </c>
      <c r="D579" s="12" t="str">
        <f>IF('AB Touchpoint System Workbook'!J590="A",Q579&amp;C579,IF('AB Touchpoint System Workbook'!J590="b",Q579&amp;C579,""))</f>
        <v/>
      </c>
      <c r="E579" s="12" t="b">
        <f>IF(ISNUMBER(SEARCH(S$1,$D579)),MAX(E$1:E578)+1)</f>
        <v>0</v>
      </c>
      <c r="F579" s="12" t="b">
        <f>IF(ISNUMBER(SEARCH(T$1,$D579)),MAX(F$1:F578)+1)</f>
        <v>0</v>
      </c>
      <c r="G579" s="12" t="b">
        <f>IF(ISNUMBER(SEARCH(U$1,$D579)),MAX(G$1:G578)+1)</f>
        <v>0</v>
      </c>
      <c r="H579" s="12" t="b">
        <f>IF(ISNUMBER(SEARCH(V$1,$D579)),MAX(H$1:H578)+1)</f>
        <v>0</v>
      </c>
      <c r="I579" s="12" t="b">
        <f>IF(ISNUMBER(SEARCH(W$1,$D579)),MAX(I$1:I578)+1)</f>
        <v>0</v>
      </c>
      <c r="J579" s="12" t="b">
        <f>IF(ISNUMBER(SEARCH(X$1,$D579)),MAX(J$1:J578)+1)</f>
        <v>0</v>
      </c>
      <c r="K579" s="12" t="b">
        <f>IF(ISNUMBER(SEARCH(Y$1,$D579)),MAX(K$1:K578)+1)</f>
        <v>0</v>
      </c>
      <c r="L579" s="12" t="b">
        <f>IF(ISNUMBER(SEARCH(Z$1,$D579)),MAX(L$1:L578)+1)</f>
        <v>0</v>
      </c>
      <c r="M579" s="12" t="b">
        <f>IF(ISNUMBER(SEARCH(AA$1,$D579)),MAX(M$1:M578)+1)</f>
        <v>0</v>
      </c>
      <c r="N579" s="12" t="b">
        <f>IF(ISNUMBER(SEARCH(AB$1,$D579)),MAX(N$1:N578)+1)</f>
        <v>0</v>
      </c>
      <c r="O579" s="12" t="b">
        <f>IF(ISNUMBER(SEARCH(AC$1,$D579)),MAX(O$1:O578)+1)</f>
        <v>0</v>
      </c>
      <c r="P579" s="12" t="b">
        <f>IF(ISNUMBER(SEARCH(AD$1,$D579)),MAX(P$1:P578)+1)</f>
        <v>0</v>
      </c>
      <c r="Q579" s="12">
        <f>'AB Touchpoint System Workbook'!K590</f>
        <v>0</v>
      </c>
      <c r="R579" s="13">
        <f t="shared" si="17"/>
        <v>578</v>
      </c>
      <c r="S579" s="21" t="str">
        <f>IFERROR(VLOOKUP($R579,E:$Q,13,0),"")</f>
        <v/>
      </c>
      <c r="T579" s="21" t="str">
        <f>IFERROR(VLOOKUP($R579,F:$Q,12,0),"")</f>
        <v/>
      </c>
      <c r="U579" s="21" t="str">
        <f>IFERROR(VLOOKUP($R579,G:$Q,11,0),"")</f>
        <v/>
      </c>
      <c r="V579" s="21" t="str">
        <f>IFERROR(VLOOKUP($R579,H:$Q,10,0),"")</f>
        <v/>
      </c>
      <c r="W579" s="21" t="str">
        <f>IFERROR(VLOOKUP($R579,I:$Q,9,0),"")</f>
        <v/>
      </c>
      <c r="X579" s="21" t="str">
        <f>IFERROR(VLOOKUP($R579,J:$Q,8,0),"")</f>
        <v/>
      </c>
      <c r="Y579" s="21" t="str">
        <f>IFERROR(VLOOKUP($R579,K:$Q,7,0),"")</f>
        <v/>
      </c>
      <c r="Z579" s="21" t="str">
        <f>IFERROR(VLOOKUP($R579,L:$Q,6,0),"")</f>
        <v/>
      </c>
      <c r="AA579" s="21" t="str">
        <f>IFERROR(VLOOKUP($R579,M:$Q,5,0),"")</f>
        <v/>
      </c>
      <c r="AB579" s="21" t="str">
        <f>IFERROR(VLOOKUP($R579,N:$Q,4,0),"")</f>
        <v/>
      </c>
      <c r="AC579" s="21" t="str">
        <f>IFERROR(VLOOKUP($R579,O:$Q,3,0),"")</f>
        <v/>
      </c>
      <c r="AD579" s="21" t="str">
        <f>IFERROR(VLOOKUP($R579,P:$Q,2,0),"")</f>
        <v/>
      </c>
    </row>
    <row r="580" spans="1:30" x14ac:dyDescent="0.15">
      <c r="A580" s="9">
        <f>'AB Touchpoint System Workbook'!Z591</f>
        <v>0</v>
      </c>
      <c r="B580" s="21">
        <f t="shared" si="18"/>
        <v>1</v>
      </c>
      <c r="C580" s="12" t="str">
        <f>IF('AB Touchpoint System Workbook'!J591="A",VLOOKUP($B580,Reference!$A$93:B$104,2,0),IF('AB Touchpoint System Workbook'!J591="b",VLOOKUP($B580,Reference!$A$93:C$104,3,0),""))</f>
        <v/>
      </c>
      <c r="D580" s="12" t="str">
        <f>IF('AB Touchpoint System Workbook'!J591="A",Q580&amp;C580,IF('AB Touchpoint System Workbook'!J591="b",Q580&amp;C580,""))</f>
        <v/>
      </c>
      <c r="E580" s="12" t="b">
        <f>IF(ISNUMBER(SEARCH(S$1,$D580)),MAX(E$1:E579)+1)</f>
        <v>0</v>
      </c>
      <c r="F580" s="12" t="b">
        <f>IF(ISNUMBER(SEARCH(T$1,$D580)),MAX(F$1:F579)+1)</f>
        <v>0</v>
      </c>
      <c r="G580" s="12" t="b">
        <f>IF(ISNUMBER(SEARCH(U$1,$D580)),MAX(G$1:G579)+1)</f>
        <v>0</v>
      </c>
      <c r="H580" s="12" t="b">
        <f>IF(ISNUMBER(SEARCH(V$1,$D580)),MAX(H$1:H579)+1)</f>
        <v>0</v>
      </c>
      <c r="I580" s="12" t="b">
        <f>IF(ISNUMBER(SEARCH(W$1,$D580)),MAX(I$1:I579)+1)</f>
        <v>0</v>
      </c>
      <c r="J580" s="12" t="b">
        <f>IF(ISNUMBER(SEARCH(X$1,$D580)),MAX(J$1:J579)+1)</f>
        <v>0</v>
      </c>
      <c r="K580" s="12" t="b">
        <f>IF(ISNUMBER(SEARCH(Y$1,$D580)),MAX(K$1:K579)+1)</f>
        <v>0</v>
      </c>
      <c r="L580" s="12" t="b">
        <f>IF(ISNUMBER(SEARCH(Z$1,$D580)),MAX(L$1:L579)+1)</f>
        <v>0</v>
      </c>
      <c r="M580" s="12" t="b">
        <f>IF(ISNUMBER(SEARCH(AA$1,$D580)),MAX(M$1:M579)+1)</f>
        <v>0</v>
      </c>
      <c r="N580" s="12" t="b">
        <f>IF(ISNUMBER(SEARCH(AB$1,$D580)),MAX(N$1:N579)+1)</f>
        <v>0</v>
      </c>
      <c r="O580" s="12" t="b">
        <f>IF(ISNUMBER(SEARCH(AC$1,$D580)),MAX(O$1:O579)+1)</f>
        <v>0</v>
      </c>
      <c r="P580" s="12" t="b">
        <f>IF(ISNUMBER(SEARCH(AD$1,$D580)),MAX(P$1:P579)+1)</f>
        <v>0</v>
      </c>
      <c r="Q580" s="12">
        <f>'AB Touchpoint System Workbook'!K591</f>
        <v>0</v>
      </c>
      <c r="R580" s="13">
        <f t="shared" ref="R580:R643" si="19">R579+1</f>
        <v>579</v>
      </c>
      <c r="S580" s="21" t="str">
        <f>IFERROR(VLOOKUP($R580,E:$Q,13,0),"")</f>
        <v/>
      </c>
      <c r="T580" s="21" t="str">
        <f>IFERROR(VLOOKUP($R580,F:$Q,12,0),"")</f>
        <v/>
      </c>
      <c r="U580" s="21" t="str">
        <f>IFERROR(VLOOKUP($R580,G:$Q,11,0),"")</f>
        <v/>
      </c>
      <c r="V580" s="21" t="str">
        <f>IFERROR(VLOOKUP($R580,H:$Q,10,0),"")</f>
        <v/>
      </c>
      <c r="W580" s="21" t="str">
        <f>IFERROR(VLOOKUP($R580,I:$Q,9,0),"")</f>
        <v/>
      </c>
      <c r="X580" s="21" t="str">
        <f>IFERROR(VLOOKUP($R580,J:$Q,8,0),"")</f>
        <v/>
      </c>
      <c r="Y580" s="21" t="str">
        <f>IFERROR(VLOOKUP($R580,K:$Q,7,0),"")</f>
        <v/>
      </c>
      <c r="Z580" s="21" t="str">
        <f>IFERROR(VLOOKUP($R580,L:$Q,6,0),"")</f>
        <v/>
      </c>
      <c r="AA580" s="21" t="str">
        <f>IFERROR(VLOOKUP($R580,M:$Q,5,0),"")</f>
        <v/>
      </c>
      <c r="AB580" s="21" t="str">
        <f>IFERROR(VLOOKUP($R580,N:$Q,4,0),"")</f>
        <v/>
      </c>
      <c r="AC580" s="21" t="str">
        <f>IFERROR(VLOOKUP($R580,O:$Q,3,0),"")</f>
        <v/>
      </c>
      <c r="AD580" s="21" t="str">
        <f>IFERROR(VLOOKUP($R580,P:$Q,2,0),"")</f>
        <v/>
      </c>
    </row>
    <row r="581" spans="1:30" x14ac:dyDescent="0.15">
      <c r="A581" s="9">
        <f>'AB Touchpoint System Workbook'!Z592</f>
        <v>0</v>
      </c>
      <c r="B581" s="21">
        <f t="shared" si="18"/>
        <v>1</v>
      </c>
      <c r="C581" s="12" t="str">
        <f>IF('AB Touchpoint System Workbook'!J592="A",VLOOKUP($B581,Reference!$A$93:B$104,2,0),IF('AB Touchpoint System Workbook'!J592="b",VLOOKUP($B581,Reference!$A$93:C$104,3,0),""))</f>
        <v/>
      </c>
      <c r="D581" s="12" t="str">
        <f>IF('AB Touchpoint System Workbook'!J592="A",Q581&amp;C581,IF('AB Touchpoint System Workbook'!J592="b",Q581&amp;C581,""))</f>
        <v/>
      </c>
      <c r="E581" s="12" t="b">
        <f>IF(ISNUMBER(SEARCH(S$1,$D581)),MAX(E$1:E580)+1)</f>
        <v>0</v>
      </c>
      <c r="F581" s="12" t="b">
        <f>IF(ISNUMBER(SEARCH(T$1,$D581)),MAX(F$1:F580)+1)</f>
        <v>0</v>
      </c>
      <c r="G581" s="12" t="b">
        <f>IF(ISNUMBER(SEARCH(U$1,$D581)),MAX(G$1:G580)+1)</f>
        <v>0</v>
      </c>
      <c r="H581" s="12" t="b">
        <f>IF(ISNUMBER(SEARCH(V$1,$D581)),MAX(H$1:H580)+1)</f>
        <v>0</v>
      </c>
      <c r="I581" s="12" t="b">
        <f>IF(ISNUMBER(SEARCH(W$1,$D581)),MAX(I$1:I580)+1)</f>
        <v>0</v>
      </c>
      <c r="J581" s="12" t="b">
        <f>IF(ISNUMBER(SEARCH(X$1,$D581)),MAX(J$1:J580)+1)</f>
        <v>0</v>
      </c>
      <c r="K581" s="12" t="b">
        <f>IF(ISNUMBER(SEARCH(Y$1,$D581)),MAX(K$1:K580)+1)</f>
        <v>0</v>
      </c>
      <c r="L581" s="12" t="b">
        <f>IF(ISNUMBER(SEARCH(Z$1,$D581)),MAX(L$1:L580)+1)</f>
        <v>0</v>
      </c>
      <c r="M581" s="12" t="b">
        <f>IF(ISNUMBER(SEARCH(AA$1,$D581)),MAX(M$1:M580)+1)</f>
        <v>0</v>
      </c>
      <c r="N581" s="12" t="b">
        <f>IF(ISNUMBER(SEARCH(AB$1,$D581)),MAX(N$1:N580)+1)</f>
        <v>0</v>
      </c>
      <c r="O581" s="12" t="b">
        <f>IF(ISNUMBER(SEARCH(AC$1,$D581)),MAX(O$1:O580)+1)</f>
        <v>0</v>
      </c>
      <c r="P581" s="12" t="b">
        <f>IF(ISNUMBER(SEARCH(AD$1,$D581)),MAX(P$1:P580)+1)</f>
        <v>0</v>
      </c>
      <c r="Q581" s="12">
        <f>'AB Touchpoint System Workbook'!K592</f>
        <v>0</v>
      </c>
      <c r="R581" s="13">
        <f t="shared" si="19"/>
        <v>580</v>
      </c>
      <c r="S581" s="21" t="str">
        <f>IFERROR(VLOOKUP($R581,E:$Q,13,0),"")</f>
        <v/>
      </c>
      <c r="T581" s="21" t="str">
        <f>IFERROR(VLOOKUP($R581,F:$Q,12,0),"")</f>
        <v/>
      </c>
      <c r="U581" s="21" t="str">
        <f>IFERROR(VLOOKUP($R581,G:$Q,11,0),"")</f>
        <v/>
      </c>
      <c r="V581" s="21" t="str">
        <f>IFERROR(VLOOKUP($R581,H:$Q,10,0),"")</f>
        <v/>
      </c>
      <c r="W581" s="21" t="str">
        <f>IFERROR(VLOOKUP($R581,I:$Q,9,0),"")</f>
        <v/>
      </c>
      <c r="X581" s="21" t="str">
        <f>IFERROR(VLOOKUP($R581,J:$Q,8,0),"")</f>
        <v/>
      </c>
      <c r="Y581" s="21" t="str">
        <f>IFERROR(VLOOKUP($R581,K:$Q,7,0),"")</f>
        <v/>
      </c>
      <c r="Z581" s="21" t="str">
        <f>IFERROR(VLOOKUP($R581,L:$Q,6,0),"")</f>
        <v/>
      </c>
      <c r="AA581" s="21" t="str">
        <f>IFERROR(VLOOKUP($R581,M:$Q,5,0),"")</f>
        <v/>
      </c>
      <c r="AB581" s="21" t="str">
        <f>IFERROR(VLOOKUP($R581,N:$Q,4,0),"")</f>
        <v/>
      </c>
      <c r="AC581" s="21" t="str">
        <f>IFERROR(VLOOKUP($R581,O:$Q,3,0),"")</f>
        <v/>
      </c>
      <c r="AD581" s="21" t="str">
        <f>IFERROR(VLOOKUP($R581,P:$Q,2,0),"")</f>
        <v/>
      </c>
    </row>
    <row r="582" spans="1:30" x14ac:dyDescent="0.15">
      <c r="A582" s="9">
        <f>'AB Touchpoint System Workbook'!Z593</f>
        <v>0</v>
      </c>
      <c r="B582" s="21">
        <f t="shared" si="18"/>
        <v>1</v>
      </c>
      <c r="C582" s="12" t="str">
        <f>IF('AB Touchpoint System Workbook'!J593="A",VLOOKUP($B582,Reference!$A$93:B$104,2,0),IF('AB Touchpoint System Workbook'!J593="b",VLOOKUP($B582,Reference!$A$93:C$104,3,0),""))</f>
        <v/>
      </c>
      <c r="D582" s="12" t="str">
        <f>IF('AB Touchpoint System Workbook'!J593="A",Q582&amp;C582,IF('AB Touchpoint System Workbook'!J593="b",Q582&amp;C582,""))</f>
        <v/>
      </c>
      <c r="E582" s="12" t="b">
        <f>IF(ISNUMBER(SEARCH(S$1,$D582)),MAX(E$1:E581)+1)</f>
        <v>0</v>
      </c>
      <c r="F582" s="12" t="b">
        <f>IF(ISNUMBER(SEARCH(T$1,$D582)),MAX(F$1:F581)+1)</f>
        <v>0</v>
      </c>
      <c r="G582" s="12" t="b">
        <f>IF(ISNUMBER(SEARCH(U$1,$D582)),MAX(G$1:G581)+1)</f>
        <v>0</v>
      </c>
      <c r="H582" s="12" t="b">
        <f>IF(ISNUMBER(SEARCH(V$1,$D582)),MAX(H$1:H581)+1)</f>
        <v>0</v>
      </c>
      <c r="I582" s="12" t="b">
        <f>IF(ISNUMBER(SEARCH(W$1,$D582)),MAX(I$1:I581)+1)</f>
        <v>0</v>
      </c>
      <c r="J582" s="12" t="b">
        <f>IF(ISNUMBER(SEARCH(X$1,$D582)),MAX(J$1:J581)+1)</f>
        <v>0</v>
      </c>
      <c r="K582" s="12" t="b">
        <f>IF(ISNUMBER(SEARCH(Y$1,$D582)),MAX(K$1:K581)+1)</f>
        <v>0</v>
      </c>
      <c r="L582" s="12" t="b">
        <f>IF(ISNUMBER(SEARCH(Z$1,$D582)),MAX(L$1:L581)+1)</f>
        <v>0</v>
      </c>
      <c r="M582" s="12" t="b">
        <f>IF(ISNUMBER(SEARCH(AA$1,$D582)),MAX(M$1:M581)+1)</f>
        <v>0</v>
      </c>
      <c r="N582" s="12" t="b">
        <f>IF(ISNUMBER(SEARCH(AB$1,$D582)),MAX(N$1:N581)+1)</f>
        <v>0</v>
      </c>
      <c r="O582" s="12" t="b">
        <f>IF(ISNUMBER(SEARCH(AC$1,$D582)),MAX(O$1:O581)+1)</f>
        <v>0</v>
      </c>
      <c r="P582" s="12" t="b">
        <f>IF(ISNUMBER(SEARCH(AD$1,$D582)),MAX(P$1:P581)+1)</f>
        <v>0</v>
      </c>
      <c r="Q582" s="12">
        <f>'AB Touchpoint System Workbook'!K593</f>
        <v>0</v>
      </c>
      <c r="R582" s="13">
        <f t="shared" si="19"/>
        <v>581</v>
      </c>
      <c r="S582" s="21" t="str">
        <f>IFERROR(VLOOKUP($R582,E:$Q,13,0),"")</f>
        <v/>
      </c>
      <c r="T582" s="21" t="str">
        <f>IFERROR(VLOOKUP($R582,F:$Q,12,0),"")</f>
        <v/>
      </c>
      <c r="U582" s="21" t="str">
        <f>IFERROR(VLOOKUP($R582,G:$Q,11,0),"")</f>
        <v/>
      </c>
      <c r="V582" s="21" t="str">
        <f>IFERROR(VLOOKUP($R582,H:$Q,10,0),"")</f>
        <v/>
      </c>
      <c r="W582" s="21" t="str">
        <f>IFERROR(VLOOKUP($R582,I:$Q,9,0),"")</f>
        <v/>
      </c>
      <c r="X582" s="21" t="str">
        <f>IFERROR(VLOOKUP($R582,J:$Q,8,0),"")</f>
        <v/>
      </c>
      <c r="Y582" s="21" t="str">
        <f>IFERROR(VLOOKUP($R582,K:$Q,7,0),"")</f>
        <v/>
      </c>
      <c r="Z582" s="21" t="str">
        <f>IFERROR(VLOOKUP($R582,L:$Q,6,0),"")</f>
        <v/>
      </c>
      <c r="AA582" s="21" t="str">
        <f>IFERROR(VLOOKUP($R582,M:$Q,5,0),"")</f>
        <v/>
      </c>
      <c r="AB582" s="21" t="str">
        <f>IFERROR(VLOOKUP($R582,N:$Q,4,0),"")</f>
        <v/>
      </c>
      <c r="AC582" s="21" t="str">
        <f>IFERROR(VLOOKUP($R582,O:$Q,3,0),"")</f>
        <v/>
      </c>
      <c r="AD582" s="21" t="str">
        <f>IFERROR(VLOOKUP($R582,P:$Q,2,0),"")</f>
        <v/>
      </c>
    </row>
    <row r="583" spans="1:30" x14ac:dyDescent="0.15">
      <c r="A583" s="9">
        <f>'AB Touchpoint System Workbook'!Z594</f>
        <v>0</v>
      </c>
      <c r="B583" s="21">
        <f t="shared" si="18"/>
        <v>1</v>
      </c>
      <c r="C583" s="12" t="str">
        <f>IF('AB Touchpoint System Workbook'!J594="A",VLOOKUP($B583,Reference!$A$93:B$104,2,0),IF('AB Touchpoint System Workbook'!J594="b",VLOOKUP($B583,Reference!$A$93:C$104,3,0),""))</f>
        <v/>
      </c>
      <c r="D583" s="12" t="str">
        <f>IF('AB Touchpoint System Workbook'!J594="A",Q583&amp;C583,IF('AB Touchpoint System Workbook'!J594="b",Q583&amp;C583,""))</f>
        <v/>
      </c>
      <c r="E583" s="12" t="b">
        <f>IF(ISNUMBER(SEARCH(S$1,$D583)),MAX(E$1:E582)+1)</f>
        <v>0</v>
      </c>
      <c r="F583" s="12" t="b">
        <f>IF(ISNUMBER(SEARCH(T$1,$D583)),MAX(F$1:F582)+1)</f>
        <v>0</v>
      </c>
      <c r="G583" s="12" t="b">
        <f>IF(ISNUMBER(SEARCH(U$1,$D583)),MAX(G$1:G582)+1)</f>
        <v>0</v>
      </c>
      <c r="H583" s="12" t="b">
        <f>IF(ISNUMBER(SEARCH(V$1,$D583)),MAX(H$1:H582)+1)</f>
        <v>0</v>
      </c>
      <c r="I583" s="12" t="b">
        <f>IF(ISNUMBER(SEARCH(W$1,$D583)),MAX(I$1:I582)+1)</f>
        <v>0</v>
      </c>
      <c r="J583" s="12" t="b">
        <f>IF(ISNUMBER(SEARCH(X$1,$D583)),MAX(J$1:J582)+1)</f>
        <v>0</v>
      </c>
      <c r="K583" s="12" t="b">
        <f>IF(ISNUMBER(SEARCH(Y$1,$D583)),MAX(K$1:K582)+1)</f>
        <v>0</v>
      </c>
      <c r="L583" s="12" t="b">
        <f>IF(ISNUMBER(SEARCH(Z$1,$D583)),MAX(L$1:L582)+1)</f>
        <v>0</v>
      </c>
      <c r="M583" s="12" t="b">
        <f>IF(ISNUMBER(SEARCH(AA$1,$D583)),MAX(M$1:M582)+1)</f>
        <v>0</v>
      </c>
      <c r="N583" s="12" t="b">
        <f>IF(ISNUMBER(SEARCH(AB$1,$D583)),MAX(N$1:N582)+1)</f>
        <v>0</v>
      </c>
      <c r="O583" s="12" t="b">
        <f>IF(ISNUMBER(SEARCH(AC$1,$D583)),MAX(O$1:O582)+1)</f>
        <v>0</v>
      </c>
      <c r="P583" s="12" t="b">
        <f>IF(ISNUMBER(SEARCH(AD$1,$D583)),MAX(P$1:P582)+1)</f>
        <v>0</v>
      </c>
      <c r="Q583" s="12">
        <f>'AB Touchpoint System Workbook'!K594</f>
        <v>0</v>
      </c>
      <c r="R583" s="13">
        <f t="shared" si="19"/>
        <v>582</v>
      </c>
      <c r="S583" s="21" t="str">
        <f>IFERROR(VLOOKUP($R583,E:$Q,13,0),"")</f>
        <v/>
      </c>
      <c r="T583" s="21" t="str">
        <f>IFERROR(VLOOKUP($R583,F:$Q,12,0),"")</f>
        <v/>
      </c>
      <c r="U583" s="21" t="str">
        <f>IFERROR(VLOOKUP($R583,G:$Q,11,0),"")</f>
        <v/>
      </c>
      <c r="V583" s="21" t="str">
        <f>IFERROR(VLOOKUP($R583,H:$Q,10,0),"")</f>
        <v/>
      </c>
      <c r="W583" s="21" t="str">
        <f>IFERROR(VLOOKUP($R583,I:$Q,9,0),"")</f>
        <v/>
      </c>
      <c r="X583" s="21" t="str">
        <f>IFERROR(VLOOKUP($R583,J:$Q,8,0),"")</f>
        <v/>
      </c>
      <c r="Y583" s="21" t="str">
        <f>IFERROR(VLOOKUP($R583,K:$Q,7,0),"")</f>
        <v/>
      </c>
      <c r="Z583" s="21" t="str">
        <f>IFERROR(VLOOKUP($R583,L:$Q,6,0),"")</f>
        <v/>
      </c>
      <c r="AA583" s="21" t="str">
        <f>IFERROR(VLOOKUP($R583,M:$Q,5,0),"")</f>
        <v/>
      </c>
      <c r="AB583" s="21" t="str">
        <f>IFERROR(VLOOKUP($R583,N:$Q,4,0),"")</f>
        <v/>
      </c>
      <c r="AC583" s="21" t="str">
        <f>IFERROR(VLOOKUP($R583,O:$Q,3,0),"")</f>
        <v/>
      </c>
      <c r="AD583" s="21" t="str">
        <f>IFERROR(VLOOKUP($R583,P:$Q,2,0),"")</f>
        <v/>
      </c>
    </row>
    <row r="584" spans="1:30" x14ac:dyDescent="0.15">
      <c r="A584" s="9">
        <f>'AB Touchpoint System Workbook'!Z595</f>
        <v>0</v>
      </c>
      <c r="B584" s="21">
        <f t="shared" si="18"/>
        <v>1</v>
      </c>
      <c r="C584" s="12" t="str">
        <f>IF('AB Touchpoint System Workbook'!J595="A",VLOOKUP($B584,Reference!$A$93:B$104,2,0),IF('AB Touchpoint System Workbook'!J595="b",VLOOKUP($B584,Reference!$A$93:C$104,3,0),""))</f>
        <v/>
      </c>
      <c r="D584" s="12" t="str">
        <f>IF('AB Touchpoint System Workbook'!J595="A",Q584&amp;C584,IF('AB Touchpoint System Workbook'!J595="b",Q584&amp;C584,""))</f>
        <v/>
      </c>
      <c r="E584" s="12" t="b">
        <f>IF(ISNUMBER(SEARCH(S$1,$D584)),MAX(E$1:E583)+1)</f>
        <v>0</v>
      </c>
      <c r="F584" s="12" t="b">
        <f>IF(ISNUMBER(SEARCH(T$1,$D584)),MAX(F$1:F583)+1)</f>
        <v>0</v>
      </c>
      <c r="G584" s="12" t="b">
        <f>IF(ISNUMBER(SEARCH(U$1,$D584)),MAX(G$1:G583)+1)</f>
        <v>0</v>
      </c>
      <c r="H584" s="12" t="b">
        <f>IF(ISNUMBER(SEARCH(V$1,$D584)),MAX(H$1:H583)+1)</f>
        <v>0</v>
      </c>
      <c r="I584" s="12" t="b">
        <f>IF(ISNUMBER(SEARCH(W$1,$D584)),MAX(I$1:I583)+1)</f>
        <v>0</v>
      </c>
      <c r="J584" s="12" t="b">
        <f>IF(ISNUMBER(SEARCH(X$1,$D584)),MAX(J$1:J583)+1)</f>
        <v>0</v>
      </c>
      <c r="K584" s="12" t="b">
        <f>IF(ISNUMBER(SEARCH(Y$1,$D584)),MAX(K$1:K583)+1)</f>
        <v>0</v>
      </c>
      <c r="L584" s="12" t="b">
        <f>IF(ISNUMBER(SEARCH(Z$1,$D584)),MAX(L$1:L583)+1)</f>
        <v>0</v>
      </c>
      <c r="M584" s="12" t="b">
        <f>IF(ISNUMBER(SEARCH(AA$1,$D584)),MAX(M$1:M583)+1)</f>
        <v>0</v>
      </c>
      <c r="N584" s="12" t="b">
        <f>IF(ISNUMBER(SEARCH(AB$1,$D584)),MAX(N$1:N583)+1)</f>
        <v>0</v>
      </c>
      <c r="O584" s="12" t="b">
        <f>IF(ISNUMBER(SEARCH(AC$1,$D584)),MAX(O$1:O583)+1)</f>
        <v>0</v>
      </c>
      <c r="P584" s="12" t="b">
        <f>IF(ISNUMBER(SEARCH(AD$1,$D584)),MAX(P$1:P583)+1)</f>
        <v>0</v>
      </c>
      <c r="Q584" s="12">
        <f>'AB Touchpoint System Workbook'!K595</f>
        <v>0</v>
      </c>
      <c r="R584" s="13">
        <f t="shared" si="19"/>
        <v>583</v>
      </c>
      <c r="S584" s="21" t="str">
        <f>IFERROR(VLOOKUP($R584,E:$Q,13,0),"")</f>
        <v/>
      </c>
      <c r="T584" s="21" t="str">
        <f>IFERROR(VLOOKUP($R584,F:$Q,12,0),"")</f>
        <v/>
      </c>
      <c r="U584" s="21" t="str">
        <f>IFERROR(VLOOKUP($R584,G:$Q,11,0),"")</f>
        <v/>
      </c>
      <c r="V584" s="21" t="str">
        <f>IFERROR(VLOOKUP($R584,H:$Q,10,0),"")</f>
        <v/>
      </c>
      <c r="W584" s="21" t="str">
        <f>IFERROR(VLOOKUP($R584,I:$Q,9,0),"")</f>
        <v/>
      </c>
      <c r="X584" s="21" t="str">
        <f>IFERROR(VLOOKUP($R584,J:$Q,8,0),"")</f>
        <v/>
      </c>
      <c r="Y584" s="21" t="str">
        <f>IFERROR(VLOOKUP($R584,K:$Q,7,0),"")</f>
        <v/>
      </c>
      <c r="Z584" s="21" t="str">
        <f>IFERROR(VLOOKUP($R584,L:$Q,6,0),"")</f>
        <v/>
      </c>
      <c r="AA584" s="21" t="str">
        <f>IFERROR(VLOOKUP($R584,M:$Q,5,0),"")</f>
        <v/>
      </c>
      <c r="AB584" s="21" t="str">
        <f>IFERROR(VLOOKUP($R584,N:$Q,4,0),"")</f>
        <v/>
      </c>
      <c r="AC584" s="21" t="str">
        <f>IFERROR(VLOOKUP($R584,O:$Q,3,0),"")</f>
        <v/>
      </c>
      <c r="AD584" s="21" t="str">
        <f>IFERROR(VLOOKUP($R584,P:$Q,2,0),"")</f>
        <v/>
      </c>
    </row>
    <row r="585" spans="1:30" x14ac:dyDescent="0.15">
      <c r="A585" s="9">
        <f>'AB Touchpoint System Workbook'!Z596</f>
        <v>0</v>
      </c>
      <c r="B585" s="21">
        <f t="shared" si="18"/>
        <v>1</v>
      </c>
      <c r="C585" s="12" t="str">
        <f>IF('AB Touchpoint System Workbook'!J596="A",VLOOKUP($B585,Reference!$A$93:B$104,2,0),IF('AB Touchpoint System Workbook'!J596="b",VLOOKUP($B585,Reference!$A$93:C$104,3,0),""))</f>
        <v/>
      </c>
      <c r="D585" s="12" t="str">
        <f>IF('AB Touchpoint System Workbook'!J596="A",Q585&amp;C585,IF('AB Touchpoint System Workbook'!J596="b",Q585&amp;C585,""))</f>
        <v/>
      </c>
      <c r="E585" s="12" t="b">
        <f>IF(ISNUMBER(SEARCH(S$1,$D585)),MAX(E$1:E584)+1)</f>
        <v>0</v>
      </c>
      <c r="F585" s="12" t="b">
        <f>IF(ISNUMBER(SEARCH(T$1,$D585)),MAX(F$1:F584)+1)</f>
        <v>0</v>
      </c>
      <c r="G585" s="12" t="b">
        <f>IF(ISNUMBER(SEARCH(U$1,$D585)),MAX(G$1:G584)+1)</f>
        <v>0</v>
      </c>
      <c r="H585" s="12" t="b">
        <f>IF(ISNUMBER(SEARCH(V$1,$D585)),MAX(H$1:H584)+1)</f>
        <v>0</v>
      </c>
      <c r="I585" s="12" t="b">
        <f>IF(ISNUMBER(SEARCH(W$1,$D585)),MAX(I$1:I584)+1)</f>
        <v>0</v>
      </c>
      <c r="J585" s="12" t="b">
        <f>IF(ISNUMBER(SEARCH(X$1,$D585)),MAX(J$1:J584)+1)</f>
        <v>0</v>
      </c>
      <c r="K585" s="12" t="b">
        <f>IF(ISNUMBER(SEARCH(Y$1,$D585)),MAX(K$1:K584)+1)</f>
        <v>0</v>
      </c>
      <c r="L585" s="12" t="b">
        <f>IF(ISNUMBER(SEARCH(Z$1,$D585)),MAX(L$1:L584)+1)</f>
        <v>0</v>
      </c>
      <c r="M585" s="12" t="b">
        <f>IF(ISNUMBER(SEARCH(AA$1,$D585)),MAX(M$1:M584)+1)</f>
        <v>0</v>
      </c>
      <c r="N585" s="12" t="b">
        <f>IF(ISNUMBER(SEARCH(AB$1,$D585)),MAX(N$1:N584)+1)</f>
        <v>0</v>
      </c>
      <c r="O585" s="12" t="b">
        <f>IF(ISNUMBER(SEARCH(AC$1,$D585)),MAX(O$1:O584)+1)</f>
        <v>0</v>
      </c>
      <c r="P585" s="12" t="b">
        <f>IF(ISNUMBER(SEARCH(AD$1,$D585)),MAX(P$1:P584)+1)</f>
        <v>0</v>
      </c>
      <c r="Q585" s="12">
        <f>'AB Touchpoint System Workbook'!K596</f>
        <v>0</v>
      </c>
      <c r="R585" s="13">
        <f t="shared" si="19"/>
        <v>584</v>
      </c>
      <c r="S585" s="21" t="str">
        <f>IFERROR(VLOOKUP($R585,E:$Q,13,0),"")</f>
        <v/>
      </c>
      <c r="T585" s="21" t="str">
        <f>IFERROR(VLOOKUP($R585,F:$Q,12,0),"")</f>
        <v/>
      </c>
      <c r="U585" s="21" t="str">
        <f>IFERROR(VLOOKUP($R585,G:$Q,11,0),"")</f>
        <v/>
      </c>
      <c r="V585" s="21" t="str">
        <f>IFERROR(VLOOKUP($R585,H:$Q,10,0),"")</f>
        <v/>
      </c>
      <c r="W585" s="21" t="str">
        <f>IFERROR(VLOOKUP($R585,I:$Q,9,0),"")</f>
        <v/>
      </c>
      <c r="X585" s="21" t="str">
        <f>IFERROR(VLOOKUP($R585,J:$Q,8,0),"")</f>
        <v/>
      </c>
      <c r="Y585" s="21" t="str">
        <f>IFERROR(VLOOKUP($R585,K:$Q,7,0),"")</f>
        <v/>
      </c>
      <c r="Z585" s="21" t="str">
        <f>IFERROR(VLOOKUP($R585,L:$Q,6,0),"")</f>
        <v/>
      </c>
      <c r="AA585" s="21" t="str">
        <f>IFERROR(VLOOKUP($R585,M:$Q,5,0),"")</f>
        <v/>
      </c>
      <c r="AB585" s="21" t="str">
        <f>IFERROR(VLOOKUP($R585,N:$Q,4,0),"")</f>
        <v/>
      </c>
      <c r="AC585" s="21" t="str">
        <f>IFERROR(VLOOKUP($R585,O:$Q,3,0),"")</f>
        <v/>
      </c>
      <c r="AD585" s="21" t="str">
        <f>IFERROR(VLOOKUP($R585,P:$Q,2,0),"")</f>
        <v/>
      </c>
    </row>
    <row r="586" spans="1:30" x14ac:dyDescent="0.15">
      <c r="A586" s="9">
        <f>'AB Touchpoint System Workbook'!Z597</f>
        <v>0</v>
      </c>
      <c r="B586" s="21">
        <f t="shared" si="18"/>
        <v>1</v>
      </c>
      <c r="C586" s="12" t="str">
        <f>IF('AB Touchpoint System Workbook'!J597="A",VLOOKUP($B586,Reference!$A$93:B$104,2,0),IF('AB Touchpoint System Workbook'!J597="b",VLOOKUP($B586,Reference!$A$93:C$104,3,0),""))</f>
        <v/>
      </c>
      <c r="D586" s="12" t="str">
        <f>IF('AB Touchpoint System Workbook'!J597="A",Q586&amp;C586,IF('AB Touchpoint System Workbook'!J597="b",Q586&amp;C586,""))</f>
        <v/>
      </c>
      <c r="E586" s="12" t="b">
        <f>IF(ISNUMBER(SEARCH(S$1,$D586)),MAX(E$1:E585)+1)</f>
        <v>0</v>
      </c>
      <c r="F586" s="12" t="b">
        <f>IF(ISNUMBER(SEARCH(T$1,$D586)),MAX(F$1:F585)+1)</f>
        <v>0</v>
      </c>
      <c r="G586" s="12" t="b">
        <f>IF(ISNUMBER(SEARCH(U$1,$D586)),MAX(G$1:G585)+1)</f>
        <v>0</v>
      </c>
      <c r="H586" s="12" t="b">
        <f>IF(ISNUMBER(SEARCH(V$1,$D586)),MAX(H$1:H585)+1)</f>
        <v>0</v>
      </c>
      <c r="I586" s="12" t="b">
        <f>IF(ISNUMBER(SEARCH(W$1,$D586)),MAX(I$1:I585)+1)</f>
        <v>0</v>
      </c>
      <c r="J586" s="12" t="b">
        <f>IF(ISNUMBER(SEARCH(X$1,$D586)),MAX(J$1:J585)+1)</f>
        <v>0</v>
      </c>
      <c r="K586" s="12" t="b">
        <f>IF(ISNUMBER(SEARCH(Y$1,$D586)),MAX(K$1:K585)+1)</f>
        <v>0</v>
      </c>
      <c r="L586" s="12" t="b">
        <f>IF(ISNUMBER(SEARCH(Z$1,$D586)),MAX(L$1:L585)+1)</f>
        <v>0</v>
      </c>
      <c r="M586" s="12" t="b">
        <f>IF(ISNUMBER(SEARCH(AA$1,$D586)),MAX(M$1:M585)+1)</f>
        <v>0</v>
      </c>
      <c r="N586" s="12" t="b">
        <f>IF(ISNUMBER(SEARCH(AB$1,$D586)),MAX(N$1:N585)+1)</f>
        <v>0</v>
      </c>
      <c r="O586" s="12" t="b">
        <f>IF(ISNUMBER(SEARCH(AC$1,$D586)),MAX(O$1:O585)+1)</f>
        <v>0</v>
      </c>
      <c r="P586" s="12" t="b">
        <f>IF(ISNUMBER(SEARCH(AD$1,$D586)),MAX(P$1:P585)+1)</f>
        <v>0</v>
      </c>
      <c r="Q586" s="12">
        <f>'AB Touchpoint System Workbook'!K597</f>
        <v>0</v>
      </c>
      <c r="R586" s="13">
        <f t="shared" si="19"/>
        <v>585</v>
      </c>
      <c r="S586" s="21" t="str">
        <f>IFERROR(VLOOKUP($R586,E:$Q,13,0),"")</f>
        <v/>
      </c>
      <c r="T586" s="21" t="str">
        <f>IFERROR(VLOOKUP($R586,F:$Q,12,0),"")</f>
        <v/>
      </c>
      <c r="U586" s="21" t="str">
        <f>IFERROR(VLOOKUP($R586,G:$Q,11,0),"")</f>
        <v/>
      </c>
      <c r="V586" s="21" t="str">
        <f>IFERROR(VLOOKUP($R586,H:$Q,10,0),"")</f>
        <v/>
      </c>
      <c r="W586" s="21" t="str">
        <f>IFERROR(VLOOKUP($R586,I:$Q,9,0),"")</f>
        <v/>
      </c>
      <c r="X586" s="21" t="str">
        <f>IFERROR(VLOOKUP($R586,J:$Q,8,0),"")</f>
        <v/>
      </c>
      <c r="Y586" s="21" t="str">
        <f>IFERROR(VLOOKUP($R586,K:$Q,7,0),"")</f>
        <v/>
      </c>
      <c r="Z586" s="21" t="str">
        <f>IFERROR(VLOOKUP($R586,L:$Q,6,0),"")</f>
        <v/>
      </c>
      <c r="AA586" s="21" t="str">
        <f>IFERROR(VLOOKUP($R586,M:$Q,5,0),"")</f>
        <v/>
      </c>
      <c r="AB586" s="21" t="str">
        <f>IFERROR(VLOOKUP($R586,N:$Q,4,0),"")</f>
        <v/>
      </c>
      <c r="AC586" s="21" t="str">
        <f>IFERROR(VLOOKUP($R586,O:$Q,3,0),"")</f>
        <v/>
      </c>
      <c r="AD586" s="21" t="str">
        <f>IFERROR(VLOOKUP($R586,P:$Q,2,0),"")</f>
        <v/>
      </c>
    </row>
    <row r="587" spans="1:30" x14ac:dyDescent="0.15">
      <c r="A587" s="9">
        <f>'AB Touchpoint System Workbook'!Z598</f>
        <v>0</v>
      </c>
      <c r="B587" s="21">
        <f t="shared" si="18"/>
        <v>1</v>
      </c>
      <c r="C587" s="12" t="str">
        <f>IF('AB Touchpoint System Workbook'!J598="A",VLOOKUP($B587,Reference!$A$93:B$104,2,0),IF('AB Touchpoint System Workbook'!J598="b",VLOOKUP($B587,Reference!$A$93:C$104,3,0),""))</f>
        <v/>
      </c>
      <c r="D587" s="12" t="str">
        <f>IF('AB Touchpoint System Workbook'!J598="A",Q587&amp;C587,IF('AB Touchpoint System Workbook'!J598="b",Q587&amp;C587,""))</f>
        <v/>
      </c>
      <c r="E587" s="12" t="b">
        <f>IF(ISNUMBER(SEARCH(S$1,$D587)),MAX(E$1:E586)+1)</f>
        <v>0</v>
      </c>
      <c r="F587" s="12" t="b">
        <f>IF(ISNUMBER(SEARCH(T$1,$D587)),MAX(F$1:F586)+1)</f>
        <v>0</v>
      </c>
      <c r="G587" s="12" t="b">
        <f>IF(ISNUMBER(SEARCH(U$1,$D587)),MAX(G$1:G586)+1)</f>
        <v>0</v>
      </c>
      <c r="H587" s="12" t="b">
        <f>IF(ISNUMBER(SEARCH(V$1,$D587)),MAX(H$1:H586)+1)</f>
        <v>0</v>
      </c>
      <c r="I587" s="12" t="b">
        <f>IF(ISNUMBER(SEARCH(W$1,$D587)),MAX(I$1:I586)+1)</f>
        <v>0</v>
      </c>
      <c r="J587" s="12" t="b">
        <f>IF(ISNUMBER(SEARCH(X$1,$D587)),MAX(J$1:J586)+1)</f>
        <v>0</v>
      </c>
      <c r="K587" s="12" t="b">
        <f>IF(ISNUMBER(SEARCH(Y$1,$D587)),MAX(K$1:K586)+1)</f>
        <v>0</v>
      </c>
      <c r="L587" s="12" t="b">
        <f>IF(ISNUMBER(SEARCH(Z$1,$D587)),MAX(L$1:L586)+1)</f>
        <v>0</v>
      </c>
      <c r="M587" s="12" t="b">
        <f>IF(ISNUMBER(SEARCH(AA$1,$D587)),MAX(M$1:M586)+1)</f>
        <v>0</v>
      </c>
      <c r="N587" s="12" t="b">
        <f>IF(ISNUMBER(SEARCH(AB$1,$D587)),MAX(N$1:N586)+1)</f>
        <v>0</v>
      </c>
      <c r="O587" s="12" t="b">
        <f>IF(ISNUMBER(SEARCH(AC$1,$D587)),MAX(O$1:O586)+1)</f>
        <v>0</v>
      </c>
      <c r="P587" s="12" t="b">
        <f>IF(ISNUMBER(SEARCH(AD$1,$D587)),MAX(P$1:P586)+1)</f>
        <v>0</v>
      </c>
      <c r="Q587" s="12">
        <f>'AB Touchpoint System Workbook'!K598</f>
        <v>0</v>
      </c>
      <c r="R587" s="13">
        <f t="shared" si="19"/>
        <v>586</v>
      </c>
      <c r="S587" s="21" t="str">
        <f>IFERROR(VLOOKUP($R587,E:$Q,13,0),"")</f>
        <v/>
      </c>
      <c r="T587" s="21" t="str">
        <f>IFERROR(VLOOKUP($R587,F:$Q,12,0),"")</f>
        <v/>
      </c>
      <c r="U587" s="21" t="str">
        <f>IFERROR(VLOOKUP($R587,G:$Q,11,0),"")</f>
        <v/>
      </c>
      <c r="V587" s="21" t="str">
        <f>IFERROR(VLOOKUP($R587,H:$Q,10,0),"")</f>
        <v/>
      </c>
      <c r="W587" s="21" t="str">
        <f>IFERROR(VLOOKUP($R587,I:$Q,9,0),"")</f>
        <v/>
      </c>
      <c r="X587" s="21" t="str">
        <f>IFERROR(VLOOKUP($R587,J:$Q,8,0),"")</f>
        <v/>
      </c>
      <c r="Y587" s="21" t="str">
        <f>IFERROR(VLOOKUP($R587,K:$Q,7,0),"")</f>
        <v/>
      </c>
      <c r="Z587" s="21" t="str">
        <f>IFERROR(VLOOKUP($R587,L:$Q,6,0),"")</f>
        <v/>
      </c>
      <c r="AA587" s="21" t="str">
        <f>IFERROR(VLOOKUP($R587,M:$Q,5,0),"")</f>
        <v/>
      </c>
      <c r="AB587" s="21" t="str">
        <f>IFERROR(VLOOKUP($R587,N:$Q,4,0),"")</f>
        <v/>
      </c>
      <c r="AC587" s="21" t="str">
        <f>IFERROR(VLOOKUP($R587,O:$Q,3,0),"")</f>
        <v/>
      </c>
      <c r="AD587" s="21" t="str">
        <f>IFERROR(VLOOKUP($R587,P:$Q,2,0),"")</f>
        <v/>
      </c>
    </row>
    <row r="588" spans="1:30" x14ac:dyDescent="0.15">
      <c r="A588" s="9">
        <f>'AB Touchpoint System Workbook'!Z599</f>
        <v>0</v>
      </c>
      <c r="B588" s="21">
        <f t="shared" si="18"/>
        <v>1</v>
      </c>
      <c r="C588" s="12" t="str">
        <f>IF('AB Touchpoint System Workbook'!J599="A",VLOOKUP($B588,Reference!$A$93:B$104,2,0),IF('AB Touchpoint System Workbook'!J599="b",VLOOKUP($B588,Reference!$A$93:C$104,3,0),""))</f>
        <v/>
      </c>
      <c r="D588" s="12" t="str">
        <f>IF('AB Touchpoint System Workbook'!J599="A",Q588&amp;C588,IF('AB Touchpoint System Workbook'!J599="b",Q588&amp;C588,""))</f>
        <v/>
      </c>
      <c r="E588" s="12" t="b">
        <f>IF(ISNUMBER(SEARCH(S$1,$D588)),MAX(E$1:E587)+1)</f>
        <v>0</v>
      </c>
      <c r="F588" s="12" t="b">
        <f>IF(ISNUMBER(SEARCH(T$1,$D588)),MAX(F$1:F587)+1)</f>
        <v>0</v>
      </c>
      <c r="G588" s="12" t="b">
        <f>IF(ISNUMBER(SEARCH(U$1,$D588)),MAX(G$1:G587)+1)</f>
        <v>0</v>
      </c>
      <c r="H588" s="12" t="b">
        <f>IF(ISNUMBER(SEARCH(V$1,$D588)),MAX(H$1:H587)+1)</f>
        <v>0</v>
      </c>
      <c r="I588" s="12" t="b">
        <f>IF(ISNUMBER(SEARCH(W$1,$D588)),MAX(I$1:I587)+1)</f>
        <v>0</v>
      </c>
      <c r="J588" s="12" t="b">
        <f>IF(ISNUMBER(SEARCH(X$1,$D588)),MAX(J$1:J587)+1)</f>
        <v>0</v>
      </c>
      <c r="K588" s="12" t="b">
        <f>IF(ISNUMBER(SEARCH(Y$1,$D588)),MAX(K$1:K587)+1)</f>
        <v>0</v>
      </c>
      <c r="L588" s="12" t="b">
        <f>IF(ISNUMBER(SEARCH(Z$1,$D588)),MAX(L$1:L587)+1)</f>
        <v>0</v>
      </c>
      <c r="M588" s="12" t="b">
        <f>IF(ISNUMBER(SEARCH(AA$1,$D588)),MAX(M$1:M587)+1)</f>
        <v>0</v>
      </c>
      <c r="N588" s="12" t="b">
        <f>IF(ISNUMBER(SEARCH(AB$1,$D588)),MAX(N$1:N587)+1)</f>
        <v>0</v>
      </c>
      <c r="O588" s="12" t="b">
        <f>IF(ISNUMBER(SEARCH(AC$1,$D588)),MAX(O$1:O587)+1)</f>
        <v>0</v>
      </c>
      <c r="P588" s="12" t="b">
        <f>IF(ISNUMBER(SEARCH(AD$1,$D588)),MAX(P$1:P587)+1)</f>
        <v>0</v>
      </c>
      <c r="Q588" s="12">
        <f>'AB Touchpoint System Workbook'!K599</f>
        <v>0</v>
      </c>
      <c r="R588" s="13">
        <f t="shared" si="19"/>
        <v>587</v>
      </c>
      <c r="S588" s="21" t="str">
        <f>IFERROR(VLOOKUP($R588,E:$Q,13,0),"")</f>
        <v/>
      </c>
      <c r="T588" s="21" t="str">
        <f>IFERROR(VLOOKUP($R588,F:$Q,12,0),"")</f>
        <v/>
      </c>
      <c r="U588" s="21" t="str">
        <f>IFERROR(VLOOKUP($R588,G:$Q,11,0),"")</f>
        <v/>
      </c>
      <c r="V588" s="21" t="str">
        <f>IFERROR(VLOOKUP($R588,H:$Q,10,0),"")</f>
        <v/>
      </c>
      <c r="W588" s="21" t="str">
        <f>IFERROR(VLOOKUP($R588,I:$Q,9,0),"")</f>
        <v/>
      </c>
      <c r="X588" s="21" t="str">
        <f>IFERROR(VLOOKUP($R588,J:$Q,8,0),"")</f>
        <v/>
      </c>
      <c r="Y588" s="21" t="str">
        <f>IFERROR(VLOOKUP($R588,K:$Q,7,0),"")</f>
        <v/>
      </c>
      <c r="Z588" s="21" t="str">
        <f>IFERROR(VLOOKUP($R588,L:$Q,6,0),"")</f>
        <v/>
      </c>
      <c r="AA588" s="21" t="str">
        <f>IFERROR(VLOOKUP($R588,M:$Q,5,0),"")</f>
        <v/>
      </c>
      <c r="AB588" s="21" t="str">
        <f>IFERROR(VLOOKUP($R588,N:$Q,4,0),"")</f>
        <v/>
      </c>
      <c r="AC588" s="21" t="str">
        <f>IFERROR(VLOOKUP($R588,O:$Q,3,0),"")</f>
        <v/>
      </c>
      <c r="AD588" s="21" t="str">
        <f>IFERROR(VLOOKUP($R588,P:$Q,2,0),"")</f>
        <v/>
      </c>
    </row>
    <row r="589" spans="1:30" x14ac:dyDescent="0.15">
      <c r="A589" s="9">
        <f>'AB Touchpoint System Workbook'!Z600</f>
        <v>0</v>
      </c>
      <c r="B589" s="21">
        <f t="shared" si="18"/>
        <v>1</v>
      </c>
      <c r="C589" s="12" t="str">
        <f>IF('AB Touchpoint System Workbook'!J600="A",VLOOKUP($B589,Reference!$A$93:B$104,2,0),IF('AB Touchpoint System Workbook'!J600="b",VLOOKUP($B589,Reference!$A$93:C$104,3,0),""))</f>
        <v/>
      </c>
      <c r="D589" s="12" t="str">
        <f>IF('AB Touchpoint System Workbook'!J600="A",Q589&amp;C589,IF('AB Touchpoint System Workbook'!J600="b",Q589&amp;C589,""))</f>
        <v/>
      </c>
      <c r="E589" s="12" t="b">
        <f>IF(ISNUMBER(SEARCH(S$1,$D589)),MAX(E$1:E588)+1)</f>
        <v>0</v>
      </c>
      <c r="F589" s="12" t="b">
        <f>IF(ISNUMBER(SEARCH(T$1,$D589)),MAX(F$1:F588)+1)</f>
        <v>0</v>
      </c>
      <c r="G589" s="12" t="b">
        <f>IF(ISNUMBER(SEARCH(U$1,$D589)),MAX(G$1:G588)+1)</f>
        <v>0</v>
      </c>
      <c r="H589" s="12" t="b">
        <f>IF(ISNUMBER(SEARCH(V$1,$D589)),MAX(H$1:H588)+1)</f>
        <v>0</v>
      </c>
      <c r="I589" s="12" t="b">
        <f>IF(ISNUMBER(SEARCH(W$1,$D589)),MAX(I$1:I588)+1)</f>
        <v>0</v>
      </c>
      <c r="J589" s="12" t="b">
        <f>IF(ISNUMBER(SEARCH(X$1,$D589)),MAX(J$1:J588)+1)</f>
        <v>0</v>
      </c>
      <c r="K589" s="12" t="b">
        <f>IF(ISNUMBER(SEARCH(Y$1,$D589)),MAX(K$1:K588)+1)</f>
        <v>0</v>
      </c>
      <c r="L589" s="12" t="b">
        <f>IF(ISNUMBER(SEARCH(Z$1,$D589)),MAX(L$1:L588)+1)</f>
        <v>0</v>
      </c>
      <c r="M589" s="12" t="b">
        <f>IF(ISNUMBER(SEARCH(AA$1,$D589)),MAX(M$1:M588)+1)</f>
        <v>0</v>
      </c>
      <c r="N589" s="12" t="b">
        <f>IF(ISNUMBER(SEARCH(AB$1,$D589)),MAX(N$1:N588)+1)</f>
        <v>0</v>
      </c>
      <c r="O589" s="12" t="b">
        <f>IF(ISNUMBER(SEARCH(AC$1,$D589)),MAX(O$1:O588)+1)</f>
        <v>0</v>
      </c>
      <c r="P589" s="12" t="b">
        <f>IF(ISNUMBER(SEARCH(AD$1,$D589)),MAX(P$1:P588)+1)</f>
        <v>0</v>
      </c>
      <c r="Q589" s="12">
        <f>'AB Touchpoint System Workbook'!K600</f>
        <v>0</v>
      </c>
      <c r="R589" s="13">
        <f t="shared" si="19"/>
        <v>588</v>
      </c>
      <c r="S589" s="21" t="str">
        <f>IFERROR(VLOOKUP($R589,E:$Q,13,0),"")</f>
        <v/>
      </c>
      <c r="T589" s="21" t="str">
        <f>IFERROR(VLOOKUP($R589,F:$Q,12,0),"")</f>
        <v/>
      </c>
      <c r="U589" s="21" t="str">
        <f>IFERROR(VLOOKUP($R589,G:$Q,11,0),"")</f>
        <v/>
      </c>
      <c r="V589" s="21" t="str">
        <f>IFERROR(VLOOKUP($R589,H:$Q,10,0),"")</f>
        <v/>
      </c>
      <c r="W589" s="21" t="str">
        <f>IFERROR(VLOOKUP($R589,I:$Q,9,0),"")</f>
        <v/>
      </c>
      <c r="X589" s="21" t="str">
        <f>IFERROR(VLOOKUP($R589,J:$Q,8,0),"")</f>
        <v/>
      </c>
      <c r="Y589" s="21" t="str">
        <f>IFERROR(VLOOKUP($R589,K:$Q,7,0),"")</f>
        <v/>
      </c>
      <c r="Z589" s="21" t="str">
        <f>IFERROR(VLOOKUP($R589,L:$Q,6,0),"")</f>
        <v/>
      </c>
      <c r="AA589" s="21" t="str">
        <f>IFERROR(VLOOKUP($R589,M:$Q,5,0),"")</f>
        <v/>
      </c>
      <c r="AB589" s="21" t="str">
        <f>IFERROR(VLOOKUP($R589,N:$Q,4,0),"")</f>
        <v/>
      </c>
      <c r="AC589" s="21" t="str">
        <f>IFERROR(VLOOKUP($R589,O:$Q,3,0),"")</f>
        <v/>
      </c>
      <c r="AD589" s="21" t="str">
        <f>IFERROR(VLOOKUP($R589,P:$Q,2,0),"")</f>
        <v/>
      </c>
    </row>
    <row r="590" spans="1:30" x14ac:dyDescent="0.15">
      <c r="A590" s="9">
        <f>'AB Touchpoint System Workbook'!Z601</f>
        <v>0</v>
      </c>
      <c r="B590" s="21">
        <f t="shared" si="18"/>
        <v>1</v>
      </c>
      <c r="C590" s="12" t="str">
        <f>IF('AB Touchpoint System Workbook'!J601="A",VLOOKUP($B590,Reference!$A$93:B$104,2,0),IF('AB Touchpoint System Workbook'!J601="b",VLOOKUP($B590,Reference!$A$93:C$104,3,0),""))</f>
        <v/>
      </c>
      <c r="D590" s="12" t="str">
        <f>IF('AB Touchpoint System Workbook'!J601="A",Q590&amp;C590,IF('AB Touchpoint System Workbook'!J601="b",Q590&amp;C590,""))</f>
        <v/>
      </c>
      <c r="E590" s="12" t="b">
        <f>IF(ISNUMBER(SEARCH(S$1,$D590)),MAX(E$1:E589)+1)</f>
        <v>0</v>
      </c>
      <c r="F590" s="12" t="b">
        <f>IF(ISNUMBER(SEARCH(T$1,$D590)),MAX(F$1:F589)+1)</f>
        <v>0</v>
      </c>
      <c r="G590" s="12" t="b">
        <f>IF(ISNUMBER(SEARCH(U$1,$D590)),MAX(G$1:G589)+1)</f>
        <v>0</v>
      </c>
      <c r="H590" s="12" t="b">
        <f>IF(ISNUMBER(SEARCH(V$1,$D590)),MAX(H$1:H589)+1)</f>
        <v>0</v>
      </c>
      <c r="I590" s="12" t="b">
        <f>IF(ISNUMBER(SEARCH(W$1,$D590)),MAX(I$1:I589)+1)</f>
        <v>0</v>
      </c>
      <c r="J590" s="12" t="b">
        <f>IF(ISNUMBER(SEARCH(X$1,$D590)),MAX(J$1:J589)+1)</f>
        <v>0</v>
      </c>
      <c r="K590" s="12" t="b">
        <f>IF(ISNUMBER(SEARCH(Y$1,$D590)),MAX(K$1:K589)+1)</f>
        <v>0</v>
      </c>
      <c r="L590" s="12" t="b">
        <f>IF(ISNUMBER(SEARCH(Z$1,$D590)),MAX(L$1:L589)+1)</f>
        <v>0</v>
      </c>
      <c r="M590" s="12" t="b">
        <f>IF(ISNUMBER(SEARCH(AA$1,$D590)),MAX(M$1:M589)+1)</f>
        <v>0</v>
      </c>
      <c r="N590" s="12" t="b">
        <f>IF(ISNUMBER(SEARCH(AB$1,$D590)),MAX(N$1:N589)+1)</f>
        <v>0</v>
      </c>
      <c r="O590" s="12" t="b">
        <f>IF(ISNUMBER(SEARCH(AC$1,$D590)),MAX(O$1:O589)+1)</f>
        <v>0</v>
      </c>
      <c r="P590" s="12" t="b">
        <f>IF(ISNUMBER(SEARCH(AD$1,$D590)),MAX(P$1:P589)+1)</f>
        <v>0</v>
      </c>
      <c r="Q590" s="12">
        <f>'AB Touchpoint System Workbook'!K601</f>
        <v>0</v>
      </c>
      <c r="R590" s="13">
        <f t="shared" si="19"/>
        <v>589</v>
      </c>
      <c r="S590" s="21" t="str">
        <f>IFERROR(VLOOKUP($R590,E:$Q,13,0),"")</f>
        <v/>
      </c>
      <c r="T590" s="21" t="str">
        <f>IFERROR(VLOOKUP($R590,F:$Q,12,0),"")</f>
        <v/>
      </c>
      <c r="U590" s="21" t="str">
        <f>IFERROR(VLOOKUP($R590,G:$Q,11,0),"")</f>
        <v/>
      </c>
      <c r="V590" s="21" t="str">
        <f>IFERROR(VLOOKUP($R590,H:$Q,10,0),"")</f>
        <v/>
      </c>
      <c r="W590" s="21" t="str">
        <f>IFERROR(VLOOKUP($R590,I:$Q,9,0),"")</f>
        <v/>
      </c>
      <c r="X590" s="21" t="str">
        <f>IFERROR(VLOOKUP($R590,J:$Q,8,0),"")</f>
        <v/>
      </c>
      <c r="Y590" s="21" t="str">
        <f>IFERROR(VLOOKUP($R590,K:$Q,7,0),"")</f>
        <v/>
      </c>
      <c r="Z590" s="21" t="str">
        <f>IFERROR(VLOOKUP($R590,L:$Q,6,0),"")</f>
        <v/>
      </c>
      <c r="AA590" s="21" t="str">
        <f>IFERROR(VLOOKUP($R590,M:$Q,5,0),"")</f>
        <v/>
      </c>
      <c r="AB590" s="21" t="str">
        <f>IFERROR(VLOOKUP($R590,N:$Q,4,0),"")</f>
        <v/>
      </c>
      <c r="AC590" s="21" t="str">
        <f>IFERROR(VLOOKUP($R590,O:$Q,3,0),"")</f>
        <v/>
      </c>
      <c r="AD590" s="21" t="str">
        <f>IFERROR(VLOOKUP($R590,P:$Q,2,0),"")</f>
        <v/>
      </c>
    </row>
    <row r="591" spans="1:30" x14ac:dyDescent="0.15">
      <c r="A591" s="9">
        <f>'AB Touchpoint System Workbook'!Z602</f>
        <v>0</v>
      </c>
      <c r="B591" s="21">
        <f t="shared" si="18"/>
        <v>1</v>
      </c>
      <c r="C591" s="12" t="str">
        <f>IF('AB Touchpoint System Workbook'!J602="A",VLOOKUP($B591,Reference!$A$93:B$104,2,0),IF('AB Touchpoint System Workbook'!J602="b",VLOOKUP($B591,Reference!$A$93:C$104,3,0),""))</f>
        <v/>
      </c>
      <c r="D591" s="12" t="str">
        <f>IF('AB Touchpoint System Workbook'!J602="A",Q591&amp;C591,IF('AB Touchpoint System Workbook'!J602="b",Q591&amp;C591,""))</f>
        <v/>
      </c>
      <c r="E591" s="12" t="b">
        <f>IF(ISNUMBER(SEARCH(S$1,$D591)),MAX(E$1:E590)+1)</f>
        <v>0</v>
      </c>
      <c r="F591" s="12" t="b">
        <f>IF(ISNUMBER(SEARCH(T$1,$D591)),MAX(F$1:F590)+1)</f>
        <v>0</v>
      </c>
      <c r="G591" s="12" t="b">
        <f>IF(ISNUMBER(SEARCH(U$1,$D591)),MAX(G$1:G590)+1)</f>
        <v>0</v>
      </c>
      <c r="H591" s="12" t="b">
        <f>IF(ISNUMBER(SEARCH(V$1,$D591)),MAX(H$1:H590)+1)</f>
        <v>0</v>
      </c>
      <c r="I591" s="12" t="b">
        <f>IF(ISNUMBER(SEARCH(W$1,$D591)),MAX(I$1:I590)+1)</f>
        <v>0</v>
      </c>
      <c r="J591" s="12" t="b">
        <f>IF(ISNUMBER(SEARCH(X$1,$D591)),MAX(J$1:J590)+1)</f>
        <v>0</v>
      </c>
      <c r="K591" s="12" t="b">
        <f>IF(ISNUMBER(SEARCH(Y$1,$D591)),MAX(K$1:K590)+1)</f>
        <v>0</v>
      </c>
      <c r="L591" s="12" t="b">
        <f>IF(ISNUMBER(SEARCH(Z$1,$D591)),MAX(L$1:L590)+1)</f>
        <v>0</v>
      </c>
      <c r="M591" s="12" t="b">
        <f>IF(ISNUMBER(SEARCH(AA$1,$D591)),MAX(M$1:M590)+1)</f>
        <v>0</v>
      </c>
      <c r="N591" s="12" t="b">
        <f>IF(ISNUMBER(SEARCH(AB$1,$D591)),MAX(N$1:N590)+1)</f>
        <v>0</v>
      </c>
      <c r="O591" s="12" t="b">
        <f>IF(ISNUMBER(SEARCH(AC$1,$D591)),MAX(O$1:O590)+1)</f>
        <v>0</v>
      </c>
      <c r="P591" s="12" t="b">
        <f>IF(ISNUMBER(SEARCH(AD$1,$D591)),MAX(P$1:P590)+1)</f>
        <v>0</v>
      </c>
      <c r="Q591" s="12">
        <f>'AB Touchpoint System Workbook'!K602</f>
        <v>0</v>
      </c>
      <c r="R591" s="13">
        <f t="shared" si="19"/>
        <v>590</v>
      </c>
      <c r="S591" s="21" t="str">
        <f>IFERROR(VLOOKUP($R591,E:$Q,13,0),"")</f>
        <v/>
      </c>
      <c r="T591" s="21" t="str">
        <f>IFERROR(VLOOKUP($R591,F:$Q,12,0),"")</f>
        <v/>
      </c>
      <c r="U591" s="21" t="str">
        <f>IFERROR(VLOOKUP($R591,G:$Q,11,0),"")</f>
        <v/>
      </c>
      <c r="V591" s="21" t="str">
        <f>IFERROR(VLOOKUP($R591,H:$Q,10,0),"")</f>
        <v/>
      </c>
      <c r="W591" s="21" t="str">
        <f>IFERROR(VLOOKUP($R591,I:$Q,9,0),"")</f>
        <v/>
      </c>
      <c r="X591" s="21" t="str">
        <f>IFERROR(VLOOKUP($R591,J:$Q,8,0),"")</f>
        <v/>
      </c>
      <c r="Y591" s="21" t="str">
        <f>IFERROR(VLOOKUP($R591,K:$Q,7,0),"")</f>
        <v/>
      </c>
      <c r="Z591" s="21" t="str">
        <f>IFERROR(VLOOKUP($R591,L:$Q,6,0),"")</f>
        <v/>
      </c>
      <c r="AA591" s="21" t="str">
        <f>IFERROR(VLOOKUP($R591,M:$Q,5,0),"")</f>
        <v/>
      </c>
      <c r="AB591" s="21" t="str">
        <f>IFERROR(VLOOKUP($R591,N:$Q,4,0),"")</f>
        <v/>
      </c>
      <c r="AC591" s="21" t="str">
        <f>IFERROR(VLOOKUP($R591,O:$Q,3,0),"")</f>
        <v/>
      </c>
      <c r="AD591" s="21" t="str">
        <f>IFERROR(VLOOKUP($R591,P:$Q,2,0),"")</f>
        <v/>
      </c>
    </row>
    <row r="592" spans="1:30" x14ac:dyDescent="0.15">
      <c r="A592" s="9">
        <f>'AB Touchpoint System Workbook'!Z603</f>
        <v>0</v>
      </c>
      <c r="B592" s="21">
        <f t="shared" si="18"/>
        <v>1</v>
      </c>
      <c r="C592" s="12" t="str">
        <f>IF('AB Touchpoint System Workbook'!J603="A",VLOOKUP($B592,Reference!$A$93:B$104,2,0),IF('AB Touchpoint System Workbook'!J603="b",VLOOKUP($B592,Reference!$A$93:C$104,3,0),""))</f>
        <v/>
      </c>
      <c r="D592" s="12" t="str">
        <f>IF('AB Touchpoint System Workbook'!J603="A",Q592&amp;C592,IF('AB Touchpoint System Workbook'!J603="b",Q592&amp;C592,""))</f>
        <v/>
      </c>
      <c r="E592" s="12" t="b">
        <f>IF(ISNUMBER(SEARCH(S$1,$D592)),MAX(E$1:E591)+1)</f>
        <v>0</v>
      </c>
      <c r="F592" s="12" t="b">
        <f>IF(ISNUMBER(SEARCH(T$1,$D592)),MAX(F$1:F591)+1)</f>
        <v>0</v>
      </c>
      <c r="G592" s="12" t="b">
        <f>IF(ISNUMBER(SEARCH(U$1,$D592)),MAX(G$1:G591)+1)</f>
        <v>0</v>
      </c>
      <c r="H592" s="12" t="b">
        <f>IF(ISNUMBER(SEARCH(V$1,$D592)),MAX(H$1:H591)+1)</f>
        <v>0</v>
      </c>
      <c r="I592" s="12" t="b">
        <f>IF(ISNUMBER(SEARCH(W$1,$D592)),MAX(I$1:I591)+1)</f>
        <v>0</v>
      </c>
      <c r="J592" s="12" t="b">
        <f>IF(ISNUMBER(SEARCH(X$1,$D592)),MAX(J$1:J591)+1)</f>
        <v>0</v>
      </c>
      <c r="K592" s="12" t="b">
        <f>IF(ISNUMBER(SEARCH(Y$1,$D592)),MAX(K$1:K591)+1)</f>
        <v>0</v>
      </c>
      <c r="L592" s="12" t="b">
        <f>IF(ISNUMBER(SEARCH(Z$1,$D592)),MAX(L$1:L591)+1)</f>
        <v>0</v>
      </c>
      <c r="M592" s="12" t="b">
        <f>IF(ISNUMBER(SEARCH(AA$1,$D592)),MAX(M$1:M591)+1)</f>
        <v>0</v>
      </c>
      <c r="N592" s="12" t="b">
        <f>IF(ISNUMBER(SEARCH(AB$1,$D592)),MAX(N$1:N591)+1)</f>
        <v>0</v>
      </c>
      <c r="O592" s="12" t="b">
        <f>IF(ISNUMBER(SEARCH(AC$1,$D592)),MAX(O$1:O591)+1)</f>
        <v>0</v>
      </c>
      <c r="P592" s="12" t="b">
        <f>IF(ISNUMBER(SEARCH(AD$1,$D592)),MAX(P$1:P591)+1)</f>
        <v>0</v>
      </c>
      <c r="Q592" s="12">
        <f>'AB Touchpoint System Workbook'!K603</f>
        <v>0</v>
      </c>
      <c r="R592" s="13">
        <f t="shared" si="19"/>
        <v>591</v>
      </c>
      <c r="S592" s="21" t="str">
        <f>IFERROR(VLOOKUP($R592,E:$Q,13,0),"")</f>
        <v/>
      </c>
      <c r="T592" s="21" t="str">
        <f>IFERROR(VLOOKUP($R592,F:$Q,12,0),"")</f>
        <v/>
      </c>
      <c r="U592" s="21" t="str">
        <f>IFERROR(VLOOKUP($R592,G:$Q,11,0),"")</f>
        <v/>
      </c>
      <c r="V592" s="21" t="str">
        <f>IFERROR(VLOOKUP($R592,H:$Q,10,0),"")</f>
        <v/>
      </c>
      <c r="W592" s="21" t="str">
        <f>IFERROR(VLOOKUP($R592,I:$Q,9,0),"")</f>
        <v/>
      </c>
      <c r="X592" s="21" t="str">
        <f>IFERROR(VLOOKUP($R592,J:$Q,8,0),"")</f>
        <v/>
      </c>
      <c r="Y592" s="21" t="str">
        <f>IFERROR(VLOOKUP($R592,K:$Q,7,0),"")</f>
        <v/>
      </c>
      <c r="Z592" s="21" t="str">
        <f>IFERROR(VLOOKUP($R592,L:$Q,6,0),"")</f>
        <v/>
      </c>
      <c r="AA592" s="21" t="str">
        <f>IFERROR(VLOOKUP($R592,M:$Q,5,0),"")</f>
        <v/>
      </c>
      <c r="AB592" s="21" t="str">
        <f>IFERROR(VLOOKUP($R592,N:$Q,4,0),"")</f>
        <v/>
      </c>
      <c r="AC592" s="21" t="str">
        <f>IFERROR(VLOOKUP($R592,O:$Q,3,0),"")</f>
        <v/>
      </c>
      <c r="AD592" s="21" t="str">
        <f>IFERROR(VLOOKUP($R592,P:$Q,2,0),"")</f>
        <v/>
      </c>
    </row>
    <row r="593" spans="1:30" x14ac:dyDescent="0.15">
      <c r="A593" s="9">
        <f>'AB Touchpoint System Workbook'!Z604</f>
        <v>0</v>
      </c>
      <c r="B593" s="21">
        <f t="shared" si="18"/>
        <v>1</v>
      </c>
      <c r="C593" s="12" t="str">
        <f>IF('AB Touchpoint System Workbook'!J604="A",VLOOKUP($B593,Reference!$A$93:B$104,2,0),IF('AB Touchpoint System Workbook'!J604="b",VLOOKUP($B593,Reference!$A$93:C$104,3,0),""))</f>
        <v/>
      </c>
      <c r="D593" s="12" t="str">
        <f>IF('AB Touchpoint System Workbook'!J604="A",Q593&amp;C593,IF('AB Touchpoint System Workbook'!J604="b",Q593&amp;C593,""))</f>
        <v/>
      </c>
      <c r="E593" s="12" t="b">
        <f>IF(ISNUMBER(SEARCH(S$1,$D593)),MAX(E$1:E592)+1)</f>
        <v>0</v>
      </c>
      <c r="F593" s="12" t="b">
        <f>IF(ISNUMBER(SEARCH(T$1,$D593)),MAX(F$1:F592)+1)</f>
        <v>0</v>
      </c>
      <c r="G593" s="12" t="b">
        <f>IF(ISNUMBER(SEARCH(U$1,$D593)),MAX(G$1:G592)+1)</f>
        <v>0</v>
      </c>
      <c r="H593" s="12" t="b">
        <f>IF(ISNUMBER(SEARCH(V$1,$D593)),MAX(H$1:H592)+1)</f>
        <v>0</v>
      </c>
      <c r="I593" s="12" t="b">
        <f>IF(ISNUMBER(SEARCH(W$1,$D593)),MAX(I$1:I592)+1)</f>
        <v>0</v>
      </c>
      <c r="J593" s="12" t="b">
        <f>IF(ISNUMBER(SEARCH(X$1,$D593)),MAX(J$1:J592)+1)</f>
        <v>0</v>
      </c>
      <c r="K593" s="12" t="b">
        <f>IF(ISNUMBER(SEARCH(Y$1,$D593)),MAX(K$1:K592)+1)</f>
        <v>0</v>
      </c>
      <c r="L593" s="12" t="b">
        <f>IF(ISNUMBER(SEARCH(Z$1,$D593)),MAX(L$1:L592)+1)</f>
        <v>0</v>
      </c>
      <c r="M593" s="12" t="b">
        <f>IF(ISNUMBER(SEARCH(AA$1,$D593)),MAX(M$1:M592)+1)</f>
        <v>0</v>
      </c>
      <c r="N593" s="12" t="b">
        <f>IF(ISNUMBER(SEARCH(AB$1,$D593)),MAX(N$1:N592)+1)</f>
        <v>0</v>
      </c>
      <c r="O593" s="12" t="b">
        <f>IF(ISNUMBER(SEARCH(AC$1,$D593)),MAX(O$1:O592)+1)</f>
        <v>0</v>
      </c>
      <c r="P593" s="12" t="b">
        <f>IF(ISNUMBER(SEARCH(AD$1,$D593)),MAX(P$1:P592)+1)</f>
        <v>0</v>
      </c>
      <c r="Q593" s="12">
        <f>'AB Touchpoint System Workbook'!K604</f>
        <v>0</v>
      </c>
      <c r="R593" s="13">
        <f t="shared" si="19"/>
        <v>592</v>
      </c>
      <c r="S593" s="21" t="str">
        <f>IFERROR(VLOOKUP($R593,E:$Q,13,0),"")</f>
        <v/>
      </c>
      <c r="T593" s="21" t="str">
        <f>IFERROR(VLOOKUP($R593,F:$Q,12,0),"")</f>
        <v/>
      </c>
      <c r="U593" s="21" t="str">
        <f>IFERROR(VLOOKUP($R593,G:$Q,11,0),"")</f>
        <v/>
      </c>
      <c r="V593" s="21" t="str">
        <f>IFERROR(VLOOKUP($R593,H:$Q,10,0),"")</f>
        <v/>
      </c>
      <c r="W593" s="21" t="str">
        <f>IFERROR(VLOOKUP($R593,I:$Q,9,0),"")</f>
        <v/>
      </c>
      <c r="X593" s="21" t="str">
        <f>IFERROR(VLOOKUP($R593,J:$Q,8,0),"")</f>
        <v/>
      </c>
      <c r="Y593" s="21" t="str">
        <f>IFERROR(VLOOKUP($R593,K:$Q,7,0),"")</f>
        <v/>
      </c>
      <c r="Z593" s="21" t="str">
        <f>IFERROR(VLOOKUP($R593,L:$Q,6,0),"")</f>
        <v/>
      </c>
      <c r="AA593" s="21" t="str">
        <f>IFERROR(VLOOKUP($R593,M:$Q,5,0),"")</f>
        <v/>
      </c>
      <c r="AB593" s="21" t="str">
        <f>IFERROR(VLOOKUP($R593,N:$Q,4,0),"")</f>
        <v/>
      </c>
      <c r="AC593" s="21" t="str">
        <f>IFERROR(VLOOKUP($R593,O:$Q,3,0),"")</f>
        <v/>
      </c>
      <c r="AD593" s="21" t="str">
        <f>IFERROR(VLOOKUP($R593,P:$Q,2,0),"")</f>
        <v/>
      </c>
    </row>
    <row r="594" spans="1:30" x14ac:dyDescent="0.15">
      <c r="A594" s="9">
        <f>'AB Touchpoint System Workbook'!Z605</f>
        <v>0</v>
      </c>
      <c r="B594" s="21">
        <f t="shared" si="18"/>
        <v>1</v>
      </c>
      <c r="C594" s="12" t="str">
        <f>IF('AB Touchpoint System Workbook'!J605="A",VLOOKUP($B594,Reference!$A$93:B$104,2,0),IF('AB Touchpoint System Workbook'!J605="b",VLOOKUP($B594,Reference!$A$93:C$104,3,0),""))</f>
        <v/>
      </c>
      <c r="D594" s="12" t="str">
        <f>IF('AB Touchpoint System Workbook'!J605="A",Q594&amp;C594,IF('AB Touchpoint System Workbook'!J605="b",Q594&amp;C594,""))</f>
        <v/>
      </c>
      <c r="E594" s="12" t="b">
        <f>IF(ISNUMBER(SEARCH(S$1,$D594)),MAX(E$1:E593)+1)</f>
        <v>0</v>
      </c>
      <c r="F594" s="12" t="b">
        <f>IF(ISNUMBER(SEARCH(T$1,$D594)),MAX(F$1:F593)+1)</f>
        <v>0</v>
      </c>
      <c r="G594" s="12" t="b">
        <f>IF(ISNUMBER(SEARCH(U$1,$D594)),MAX(G$1:G593)+1)</f>
        <v>0</v>
      </c>
      <c r="H594" s="12" t="b">
        <f>IF(ISNUMBER(SEARCH(V$1,$D594)),MAX(H$1:H593)+1)</f>
        <v>0</v>
      </c>
      <c r="I594" s="12" t="b">
        <f>IF(ISNUMBER(SEARCH(W$1,$D594)),MAX(I$1:I593)+1)</f>
        <v>0</v>
      </c>
      <c r="J594" s="12" t="b">
        <f>IF(ISNUMBER(SEARCH(X$1,$D594)),MAX(J$1:J593)+1)</f>
        <v>0</v>
      </c>
      <c r="K594" s="12" t="b">
        <f>IF(ISNUMBER(SEARCH(Y$1,$D594)),MAX(K$1:K593)+1)</f>
        <v>0</v>
      </c>
      <c r="L594" s="12" t="b">
        <f>IF(ISNUMBER(SEARCH(Z$1,$D594)),MAX(L$1:L593)+1)</f>
        <v>0</v>
      </c>
      <c r="M594" s="12" t="b">
        <f>IF(ISNUMBER(SEARCH(AA$1,$D594)),MAX(M$1:M593)+1)</f>
        <v>0</v>
      </c>
      <c r="N594" s="12" t="b">
        <f>IF(ISNUMBER(SEARCH(AB$1,$D594)),MAX(N$1:N593)+1)</f>
        <v>0</v>
      </c>
      <c r="O594" s="12" t="b">
        <f>IF(ISNUMBER(SEARCH(AC$1,$D594)),MAX(O$1:O593)+1)</f>
        <v>0</v>
      </c>
      <c r="P594" s="12" t="b">
        <f>IF(ISNUMBER(SEARCH(AD$1,$D594)),MAX(P$1:P593)+1)</f>
        <v>0</v>
      </c>
      <c r="Q594" s="12">
        <f>'AB Touchpoint System Workbook'!K605</f>
        <v>0</v>
      </c>
      <c r="R594" s="13">
        <f t="shared" si="19"/>
        <v>593</v>
      </c>
      <c r="S594" s="21" t="str">
        <f>IFERROR(VLOOKUP($R594,E:$Q,13,0),"")</f>
        <v/>
      </c>
      <c r="T594" s="21" t="str">
        <f>IFERROR(VLOOKUP($R594,F:$Q,12,0),"")</f>
        <v/>
      </c>
      <c r="U594" s="21" t="str">
        <f>IFERROR(VLOOKUP($R594,G:$Q,11,0),"")</f>
        <v/>
      </c>
      <c r="V594" s="21" t="str">
        <f>IFERROR(VLOOKUP($R594,H:$Q,10,0),"")</f>
        <v/>
      </c>
      <c r="W594" s="21" t="str">
        <f>IFERROR(VLOOKUP($R594,I:$Q,9,0),"")</f>
        <v/>
      </c>
      <c r="X594" s="21" t="str">
        <f>IFERROR(VLOOKUP($R594,J:$Q,8,0),"")</f>
        <v/>
      </c>
      <c r="Y594" s="21" t="str">
        <f>IFERROR(VLOOKUP($R594,K:$Q,7,0),"")</f>
        <v/>
      </c>
      <c r="Z594" s="21" t="str">
        <f>IFERROR(VLOOKUP($R594,L:$Q,6,0),"")</f>
        <v/>
      </c>
      <c r="AA594" s="21" t="str">
        <f>IFERROR(VLOOKUP($R594,M:$Q,5,0),"")</f>
        <v/>
      </c>
      <c r="AB594" s="21" t="str">
        <f>IFERROR(VLOOKUP($R594,N:$Q,4,0),"")</f>
        <v/>
      </c>
      <c r="AC594" s="21" t="str">
        <f>IFERROR(VLOOKUP($R594,O:$Q,3,0),"")</f>
        <v/>
      </c>
      <c r="AD594" s="21" t="str">
        <f>IFERROR(VLOOKUP($R594,P:$Q,2,0),"")</f>
        <v/>
      </c>
    </row>
    <row r="595" spans="1:30" x14ac:dyDescent="0.15">
      <c r="A595" s="9">
        <f>'AB Touchpoint System Workbook'!Z606</f>
        <v>0</v>
      </c>
      <c r="B595" s="21">
        <f t="shared" si="18"/>
        <v>1</v>
      </c>
      <c r="C595" s="12" t="str">
        <f>IF('AB Touchpoint System Workbook'!J606="A",VLOOKUP($B595,Reference!$A$93:B$104,2,0),IF('AB Touchpoint System Workbook'!J606="b",VLOOKUP($B595,Reference!$A$93:C$104,3,0),""))</f>
        <v/>
      </c>
      <c r="D595" s="12" t="str">
        <f>IF('AB Touchpoint System Workbook'!J606="A",Q595&amp;C595,IF('AB Touchpoint System Workbook'!J606="b",Q595&amp;C595,""))</f>
        <v/>
      </c>
      <c r="E595" s="12" t="b">
        <f>IF(ISNUMBER(SEARCH(S$1,$D595)),MAX(E$1:E594)+1)</f>
        <v>0</v>
      </c>
      <c r="F595" s="12" t="b">
        <f>IF(ISNUMBER(SEARCH(T$1,$D595)),MAX(F$1:F594)+1)</f>
        <v>0</v>
      </c>
      <c r="G595" s="12" t="b">
        <f>IF(ISNUMBER(SEARCH(U$1,$D595)),MAX(G$1:G594)+1)</f>
        <v>0</v>
      </c>
      <c r="H595" s="12" t="b">
        <f>IF(ISNUMBER(SEARCH(V$1,$D595)),MAX(H$1:H594)+1)</f>
        <v>0</v>
      </c>
      <c r="I595" s="12" t="b">
        <f>IF(ISNUMBER(SEARCH(W$1,$D595)),MAX(I$1:I594)+1)</f>
        <v>0</v>
      </c>
      <c r="J595" s="12" t="b">
        <f>IF(ISNUMBER(SEARCH(X$1,$D595)),MAX(J$1:J594)+1)</f>
        <v>0</v>
      </c>
      <c r="K595" s="12" t="b">
        <f>IF(ISNUMBER(SEARCH(Y$1,$D595)),MAX(K$1:K594)+1)</f>
        <v>0</v>
      </c>
      <c r="L595" s="12" t="b">
        <f>IF(ISNUMBER(SEARCH(Z$1,$D595)),MAX(L$1:L594)+1)</f>
        <v>0</v>
      </c>
      <c r="M595" s="12" t="b">
        <f>IF(ISNUMBER(SEARCH(AA$1,$D595)),MAX(M$1:M594)+1)</f>
        <v>0</v>
      </c>
      <c r="N595" s="12" t="b">
        <f>IF(ISNUMBER(SEARCH(AB$1,$D595)),MAX(N$1:N594)+1)</f>
        <v>0</v>
      </c>
      <c r="O595" s="12" t="b">
        <f>IF(ISNUMBER(SEARCH(AC$1,$D595)),MAX(O$1:O594)+1)</f>
        <v>0</v>
      </c>
      <c r="P595" s="12" t="b">
        <f>IF(ISNUMBER(SEARCH(AD$1,$D595)),MAX(P$1:P594)+1)</f>
        <v>0</v>
      </c>
      <c r="Q595" s="12">
        <f>'AB Touchpoint System Workbook'!K606</f>
        <v>0</v>
      </c>
      <c r="R595" s="13">
        <f t="shared" si="19"/>
        <v>594</v>
      </c>
      <c r="S595" s="21" t="str">
        <f>IFERROR(VLOOKUP($R595,E:$Q,13,0),"")</f>
        <v/>
      </c>
      <c r="T595" s="21" t="str">
        <f>IFERROR(VLOOKUP($R595,F:$Q,12,0),"")</f>
        <v/>
      </c>
      <c r="U595" s="21" t="str">
        <f>IFERROR(VLOOKUP($R595,G:$Q,11,0),"")</f>
        <v/>
      </c>
      <c r="V595" s="21" t="str">
        <f>IFERROR(VLOOKUP($R595,H:$Q,10,0),"")</f>
        <v/>
      </c>
      <c r="W595" s="21" t="str">
        <f>IFERROR(VLOOKUP($R595,I:$Q,9,0),"")</f>
        <v/>
      </c>
      <c r="X595" s="21" t="str">
        <f>IFERROR(VLOOKUP($R595,J:$Q,8,0),"")</f>
        <v/>
      </c>
      <c r="Y595" s="21" t="str">
        <f>IFERROR(VLOOKUP($R595,K:$Q,7,0),"")</f>
        <v/>
      </c>
      <c r="Z595" s="21" t="str">
        <f>IFERROR(VLOOKUP($R595,L:$Q,6,0),"")</f>
        <v/>
      </c>
      <c r="AA595" s="21" t="str">
        <f>IFERROR(VLOOKUP($R595,M:$Q,5,0),"")</f>
        <v/>
      </c>
      <c r="AB595" s="21" t="str">
        <f>IFERROR(VLOOKUP($R595,N:$Q,4,0),"")</f>
        <v/>
      </c>
      <c r="AC595" s="21" t="str">
        <f>IFERROR(VLOOKUP($R595,O:$Q,3,0),"")</f>
        <v/>
      </c>
      <c r="AD595" s="21" t="str">
        <f>IFERROR(VLOOKUP($R595,P:$Q,2,0),"")</f>
        <v/>
      </c>
    </row>
    <row r="596" spans="1:30" x14ac:dyDescent="0.15">
      <c r="A596" s="9">
        <f>'AB Touchpoint System Workbook'!Z607</f>
        <v>0</v>
      </c>
      <c r="B596" s="21">
        <f t="shared" si="18"/>
        <v>1</v>
      </c>
      <c r="C596" s="12" t="str">
        <f>IF('AB Touchpoint System Workbook'!J607="A",VLOOKUP($B596,Reference!$A$93:B$104,2,0),IF('AB Touchpoint System Workbook'!J607="b",VLOOKUP($B596,Reference!$A$93:C$104,3,0),""))</f>
        <v/>
      </c>
      <c r="D596" s="12" t="str">
        <f>IF('AB Touchpoint System Workbook'!J607="A",Q596&amp;C596,IF('AB Touchpoint System Workbook'!J607="b",Q596&amp;C596,""))</f>
        <v/>
      </c>
      <c r="E596" s="12" t="b">
        <f>IF(ISNUMBER(SEARCH(S$1,$D596)),MAX(E$1:E595)+1)</f>
        <v>0</v>
      </c>
      <c r="F596" s="12" t="b">
        <f>IF(ISNUMBER(SEARCH(T$1,$D596)),MAX(F$1:F595)+1)</f>
        <v>0</v>
      </c>
      <c r="G596" s="12" t="b">
        <f>IF(ISNUMBER(SEARCH(U$1,$D596)),MAX(G$1:G595)+1)</f>
        <v>0</v>
      </c>
      <c r="H596" s="12" t="b">
        <f>IF(ISNUMBER(SEARCH(V$1,$D596)),MAX(H$1:H595)+1)</f>
        <v>0</v>
      </c>
      <c r="I596" s="12" t="b">
        <f>IF(ISNUMBER(SEARCH(W$1,$D596)),MAX(I$1:I595)+1)</f>
        <v>0</v>
      </c>
      <c r="J596" s="12" t="b">
        <f>IF(ISNUMBER(SEARCH(X$1,$D596)),MAX(J$1:J595)+1)</f>
        <v>0</v>
      </c>
      <c r="K596" s="12" t="b">
        <f>IF(ISNUMBER(SEARCH(Y$1,$D596)),MAX(K$1:K595)+1)</f>
        <v>0</v>
      </c>
      <c r="L596" s="12" t="b">
        <f>IF(ISNUMBER(SEARCH(Z$1,$D596)),MAX(L$1:L595)+1)</f>
        <v>0</v>
      </c>
      <c r="M596" s="12" t="b">
        <f>IF(ISNUMBER(SEARCH(AA$1,$D596)),MAX(M$1:M595)+1)</f>
        <v>0</v>
      </c>
      <c r="N596" s="12" t="b">
        <f>IF(ISNUMBER(SEARCH(AB$1,$D596)),MAX(N$1:N595)+1)</f>
        <v>0</v>
      </c>
      <c r="O596" s="12" t="b">
        <f>IF(ISNUMBER(SEARCH(AC$1,$D596)),MAX(O$1:O595)+1)</f>
        <v>0</v>
      </c>
      <c r="P596" s="12" t="b">
        <f>IF(ISNUMBER(SEARCH(AD$1,$D596)),MAX(P$1:P595)+1)</f>
        <v>0</v>
      </c>
      <c r="Q596" s="12">
        <f>'AB Touchpoint System Workbook'!K607</f>
        <v>0</v>
      </c>
      <c r="R596" s="13">
        <f t="shared" si="19"/>
        <v>595</v>
      </c>
      <c r="S596" s="21" t="str">
        <f>IFERROR(VLOOKUP($R596,E:$Q,13,0),"")</f>
        <v/>
      </c>
      <c r="T596" s="21" t="str">
        <f>IFERROR(VLOOKUP($R596,F:$Q,12,0),"")</f>
        <v/>
      </c>
      <c r="U596" s="21" t="str">
        <f>IFERROR(VLOOKUP($R596,G:$Q,11,0),"")</f>
        <v/>
      </c>
      <c r="V596" s="21" t="str">
        <f>IFERROR(VLOOKUP($R596,H:$Q,10,0),"")</f>
        <v/>
      </c>
      <c r="W596" s="21" t="str">
        <f>IFERROR(VLOOKUP($R596,I:$Q,9,0),"")</f>
        <v/>
      </c>
      <c r="X596" s="21" t="str">
        <f>IFERROR(VLOOKUP($R596,J:$Q,8,0),"")</f>
        <v/>
      </c>
      <c r="Y596" s="21" t="str">
        <f>IFERROR(VLOOKUP($R596,K:$Q,7,0),"")</f>
        <v/>
      </c>
      <c r="Z596" s="21" t="str">
        <f>IFERROR(VLOOKUP($R596,L:$Q,6,0),"")</f>
        <v/>
      </c>
      <c r="AA596" s="21" t="str">
        <f>IFERROR(VLOOKUP($R596,M:$Q,5,0),"")</f>
        <v/>
      </c>
      <c r="AB596" s="21" t="str">
        <f>IFERROR(VLOOKUP($R596,N:$Q,4,0),"")</f>
        <v/>
      </c>
      <c r="AC596" s="21" t="str">
        <f>IFERROR(VLOOKUP($R596,O:$Q,3,0),"")</f>
        <v/>
      </c>
      <c r="AD596" s="21" t="str">
        <f>IFERROR(VLOOKUP($R596,P:$Q,2,0),"")</f>
        <v/>
      </c>
    </row>
    <row r="597" spans="1:30" x14ac:dyDescent="0.15">
      <c r="A597" s="9">
        <f>'AB Touchpoint System Workbook'!Z608</f>
        <v>0</v>
      </c>
      <c r="B597" s="21">
        <f t="shared" si="18"/>
        <v>1</v>
      </c>
      <c r="C597" s="12" t="str">
        <f>IF('AB Touchpoint System Workbook'!J608="A",VLOOKUP($B597,Reference!$A$93:B$104,2,0),IF('AB Touchpoint System Workbook'!J608="b",VLOOKUP($B597,Reference!$A$93:C$104,3,0),""))</f>
        <v/>
      </c>
      <c r="D597" s="12" t="str">
        <f>IF('AB Touchpoint System Workbook'!J608="A",Q597&amp;C597,IF('AB Touchpoint System Workbook'!J608="b",Q597&amp;C597,""))</f>
        <v/>
      </c>
      <c r="E597" s="12" t="b">
        <f>IF(ISNUMBER(SEARCH(S$1,$D597)),MAX(E$1:E596)+1)</f>
        <v>0</v>
      </c>
      <c r="F597" s="12" t="b">
        <f>IF(ISNUMBER(SEARCH(T$1,$D597)),MAX(F$1:F596)+1)</f>
        <v>0</v>
      </c>
      <c r="G597" s="12" t="b">
        <f>IF(ISNUMBER(SEARCH(U$1,$D597)),MAX(G$1:G596)+1)</f>
        <v>0</v>
      </c>
      <c r="H597" s="12" t="b">
        <f>IF(ISNUMBER(SEARCH(V$1,$D597)),MAX(H$1:H596)+1)</f>
        <v>0</v>
      </c>
      <c r="I597" s="12" t="b">
        <f>IF(ISNUMBER(SEARCH(W$1,$D597)),MAX(I$1:I596)+1)</f>
        <v>0</v>
      </c>
      <c r="J597" s="12" t="b">
        <f>IF(ISNUMBER(SEARCH(X$1,$D597)),MAX(J$1:J596)+1)</f>
        <v>0</v>
      </c>
      <c r="K597" s="12" t="b">
        <f>IF(ISNUMBER(SEARCH(Y$1,$D597)),MAX(K$1:K596)+1)</f>
        <v>0</v>
      </c>
      <c r="L597" s="12" t="b">
        <f>IF(ISNUMBER(SEARCH(Z$1,$D597)),MAX(L$1:L596)+1)</f>
        <v>0</v>
      </c>
      <c r="M597" s="12" t="b">
        <f>IF(ISNUMBER(SEARCH(AA$1,$D597)),MAX(M$1:M596)+1)</f>
        <v>0</v>
      </c>
      <c r="N597" s="12" t="b">
        <f>IF(ISNUMBER(SEARCH(AB$1,$D597)),MAX(N$1:N596)+1)</f>
        <v>0</v>
      </c>
      <c r="O597" s="12" t="b">
        <f>IF(ISNUMBER(SEARCH(AC$1,$D597)),MAX(O$1:O596)+1)</f>
        <v>0</v>
      </c>
      <c r="P597" s="12" t="b">
        <f>IF(ISNUMBER(SEARCH(AD$1,$D597)),MAX(P$1:P596)+1)</f>
        <v>0</v>
      </c>
      <c r="Q597" s="12">
        <f>'AB Touchpoint System Workbook'!K608</f>
        <v>0</v>
      </c>
      <c r="R597" s="13">
        <f t="shared" si="19"/>
        <v>596</v>
      </c>
      <c r="S597" s="21" t="str">
        <f>IFERROR(VLOOKUP($R597,E:$Q,13,0),"")</f>
        <v/>
      </c>
      <c r="T597" s="21" t="str">
        <f>IFERROR(VLOOKUP($R597,F:$Q,12,0),"")</f>
        <v/>
      </c>
      <c r="U597" s="21" t="str">
        <f>IFERROR(VLOOKUP($R597,G:$Q,11,0),"")</f>
        <v/>
      </c>
      <c r="V597" s="21" t="str">
        <f>IFERROR(VLOOKUP($R597,H:$Q,10,0),"")</f>
        <v/>
      </c>
      <c r="W597" s="21" t="str">
        <f>IFERROR(VLOOKUP($R597,I:$Q,9,0),"")</f>
        <v/>
      </c>
      <c r="X597" s="21" t="str">
        <f>IFERROR(VLOOKUP($R597,J:$Q,8,0),"")</f>
        <v/>
      </c>
      <c r="Y597" s="21" t="str">
        <f>IFERROR(VLOOKUP($R597,K:$Q,7,0),"")</f>
        <v/>
      </c>
      <c r="Z597" s="21" t="str">
        <f>IFERROR(VLOOKUP($R597,L:$Q,6,0),"")</f>
        <v/>
      </c>
      <c r="AA597" s="21" t="str">
        <f>IFERROR(VLOOKUP($R597,M:$Q,5,0),"")</f>
        <v/>
      </c>
      <c r="AB597" s="21" t="str">
        <f>IFERROR(VLOOKUP($R597,N:$Q,4,0),"")</f>
        <v/>
      </c>
      <c r="AC597" s="21" t="str">
        <f>IFERROR(VLOOKUP($R597,O:$Q,3,0),"")</f>
        <v/>
      </c>
      <c r="AD597" s="21" t="str">
        <f>IFERROR(VLOOKUP($R597,P:$Q,2,0),"")</f>
        <v/>
      </c>
    </row>
    <row r="598" spans="1:30" x14ac:dyDescent="0.15">
      <c r="A598" s="9">
        <f>'AB Touchpoint System Workbook'!Z609</f>
        <v>0</v>
      </c>
      <c r="B598" s="21">
        <f t="shared" si="18"/>
        <v>1</v>
      </c>
      <c r="C598" s="12" t="str">
        <f>IF('AB Touchpoint System Workbook'!J609="A",VLOOKUP($B598,Reference!$A$93:B$104,2,0),IF('AB Touchpoint System Workbook'!J609="b",VLOOKUP($B598,Reference!$A$93:C$104,3,0),""))</f>
        <v/>
      </c>
      <c r="D598" s="12" t="str">
        <f>IF('AB Touchpoint System Workbook'!J609="A",Q598&amp;C598,IF('AB Touchpoint System Workbook'!J609="b",Q598&amp;C598,""))</f>
        <v/>
      </c>
      <c r="E598" s="12" t="b">
        <f>IF(ISNUMBER(SEARCH(S$1,$D598)),MAX(E$1:E597)+1)</f>
        <v>0</v>
      </c>
      <c r="F598" s="12" t="b">
        <f>IF(ISNUMBER(SEARCH(T$1,$D598)),MAX(F$1:F597)+1)</f>
        <v>0</v>
      </c>
      <c r="G598" s="12" t="b">
        <f>IF(ISNUMBER(SEARCH(U$1,$D598)),MAX(G$1:G597)+1)</f>
        <v>0</v>
      </c>
      <c r="H598" s="12" t="b">
        <f>IF(ISNUMBER(SEARCH(V$1,$D598)),MAX(H$1:H597)+1)</f>
        <v>0</v>
      </c>
      <c r="I598" s="12" t="b">
        <f>IF(ISNUMBER(SEARCH(W$1,$D598)),MAX(I$1:I597)+1)</f>
        <v>0</v>
      </c>
      <c r="J598" s="12" t="b">
        <f>IF(ISNUMBER(SEARCH(X$1,$D598)),MAX(J$1:J597)+1)</f>
        <v>0</v>
      </c>
      <c r="K598" s="12" t="b">
        <f>IF(ISNUMBER(SEARCH(Y$1,$D598)),MAX(K$1:K597)+1)</f>
        <v>0</v>
      </c>
      <c r="L598" s="12" t="b">
        <f>IF(ISNUMBER(SEARCH(Z$1,$D598)),MAX(L$1:L597)+1)</f>
        <v>0</v>
      </c>
      <c r="M598" s="12" t="b">
        <f>IF(ISNUMBER(SEARCH(AA$1,$D598)),MAX(M$1:M597)+1)</f>
        <v>0</v>
      </c>
      <c r="N598" s="12" t="b">
        <f>IF(ISNUMBER(SEARCH(AB$1,$D598)),MAX(N$1:N597)+1)</f>
        <v>0</v>
      </c>
      <c r="O598" s="12" t="b">
        <f>IF(ISNUMBER(SEARCH(AC$1,$D598)),MAX(O$1:O597)+1)</f>
        <v>0</v>
      </c>
      <c r="P598" s="12" t="b">
        <f>IF(ISNUMBER(SEARCH(AD$1,$D598)),MAX(P$1:P597)+1)</f>
        <v>0</v>
      </c>
      <c r="Q598" s="12">
        <f>'AB Touchpoint System Workbook'!K609</f>
        <v>0</v>
      </c>
      <c r="R598" s="13">
        <f t="shared" si="19"/>
        <v>597</v>
      </c>
      <c r="S598" s="21" t="str">
        <f>IFERROR(VLOOKUP($R598,E:$Q,13,0),"")</f>
        <v/>
      </c>
      <c r="T598" s="21" t="str">
        <f>IFERROR(VLOOKUP($R598,F:$Q,12,0),"")</f>
        <v/>
      </c>
      <c r="U598" s="21" t="str">
        <f>IFERROR(VLOOKUP($R598,G:$Q,11,0),"")</f>
        <v/>
      </c>
      <c r="V598" s="21" t="str">
        <f>IFERROR(VLOOKUP($R598,H:$Q,10,0),"")</f>
        <v/>
      </c>
      <c r="W598" s="21" t="str">
        <f>IFERROR(VLOOKUP($R598,I:$Q,9,0),"")</f>
        <v/>
      </c>
      <c r="X598" s="21" t="str">
        <f>IFERROR(VLOOKUP($R598,J:$Q,8,0),"")</f>
        <v/>
      </c>
      <c r="Y598" s="21" t="str">
        <f>IFERROR(VLOOKUP($R598,K:$Q,7,0),"")</f>
        <v/>
      </c>
      <c r="Z598" s="21" t="str">
        <f>IFERROR(VLOOKUP($R598,L:$Q,6,0),"")</f>
        <v/>
      </c>
      <c r="AA598" s="21" t="str">
        <f>IFERROR(VLOOKUP($R598,M:$Q,5,0),"")</f>
        <v/>
      </c>
      <c r="AB598" s="21" t="str">
        <f>IFERROR(VLOOKUP($R598,N:$Q,4,0),"")</f>
        <v/>
      </c>
      <c r="AC598" s="21" t="str">
        <f>IFERROR(VLOOKUP($R598,O:$Q,3,0),"")</f>
        <v/>
      </c>
      <c r="AD598" s="21" t="str">
        <f>IFERROR(VLOOKUP($R598,P:$Q,2,0),"")</f>
        <v/>
      </c>
    </row>
    <row r="599" spans="1:30" x14ac:dyDescent="0.15">
      <c r="A599" s="9">
        <f>'AB Touchpoint System Workbook'!Z610</f>
        <v>0</v>
      </c>
      <c r="B599" s="21">
        <f t="shared" si="18"/>
        <v>1</v>
      </c>
      <c r="C599" s="12" t="str">
        <f>IF('AB Touchpoint System Workbook'!J610="A",VLOOKUP($B599,Reference!$A$93:B$104,2,0),IF('AB Touchpoint System Workbook'!J610="b",VLOOKUP($B599,Reference!$A$93:C$104,3,0),""))</f>
        <v/>
      </c>
      <c r="D599" s="12" t="str">
        <f>IF('AB Touchpoint System Workbook'!J610="A",Q599&amp;C599,IF('AB Touchpoint System Workbook'!J610="b",Q599&amp;C599,""))</f>
        <v/>
      </c>
      <c r="E599" s="12" t="b">
        <f>IF(ISNUMBER(SEARCH(S$1,$D599)),MAX(E$1:E598)+1)</f>
        <v>0</v>
      </c>
      <c r="F599" s="12" t="b">
        <f>IF(ISNUMBER(SEARCH(T$1,$D599)),MAX(F$1:F598)+1)</f>
        <v>0</v>
      </c>
      <c r="G599" s="12" t="b">
        <f>IF(ISNUMBER(SEARCH(U$1,$D599)),MAX(G$1:G598)+1)</f>
        <v>0</v>
      </c>
      <c r="H599" s="12" t="b">
        <f>IF(ISNUMBER(SEARCH(V$1,$D599)),MAX(H$1:H598)+1)</f>
        <v>0</v>
      </c>
      <c r="I599" s="12" t="b">
        <f>IF(ISNUMBER(SEARCH(W$1,$D599)),MAX(I$1:I598)+1)</f>
        <v>0</v>
      </c>
      <c r="J599" s="12" t="b">
        <f>IF(ISNUMBER(SEARCH(X$1,$D599)),MAX(J$1:J598)+1)</f>
        <v>0</v>
      </c>
      <c r="K599" s="12" t="b">
        <f>IF(ISNUMBER(SEARCH(Y$1,$D599)),MAX(K$1:K598)+1)</f>
        <v>0</v>
      </c>
      <c r="L599" s="12" t="b">
        <f>IF(ISNUMBER(SEARCH(Z$1,$D599)),MAX(L$1:L598)+1)</f>
        <v>0</v>
      </c>
      <c r="M599" s="12" t="b">
        <f>IF(ISNUMBER(SEARCH(AA$1,$D599)),MAX(M$1:M598)+1)</f>
        <v>0</v>
      </c>
      <c r="N599" s="12" t="b">
        <f>IF(ISNUMBER(SEARCH(AB$1,$D599)),MAX(N$1:N598)+1)</f>
        <v>0</v>
      </c>
      <c r="O599" s="12" t="b">
        <f>IF(ISNUMBER(SEARCH(AC$1,$D599)),MAX(O$1:O598)+1)</f>
        <v>0</v>
      </c>
      <c r="P599" s="12" t="b">
        <f>IF(ISNUMBER(SEARCH(AD$1,$D599)),MAX(P$1:P598)+1)</f>
        <v>0</v>
      </c>
      <c r="Q599" s="12">
        <f>'AB Touchpoint System Workbook'!K610</f>
        <v>0</v>
      </c>
      <c r="R599" s="13">
        <f t="shared" si="19"/>
        <v>598</v>
      </c>
      <c r="S599" s="21" t="str">
        <f>IFERROR(VLOOKUP($R599,E:$Q,13,0),"")</f>
        <v/>
      </c>
      <c r="T599" s="21" t="str">
        <f>IFERROR(VLOOKUP($R599,F:$Q,12,0),"")</f>
        <v/>
      </c>
      <c r="U599" s="21" t="str">
        <f>IFERROR(VLOOKUP($R599,G:$Q,11,0),"")</f>
        <v/>
      </c>
      <c r="V599" s="21" t="str">
        <f>IFERROR(VLOOKUP($R599,H:$Q,10,0),"")</f>
        <v/>
      </c>
      <c r="W599" s="21" t="str">
        <f>IFERROR(VLOOKUP($R599,I:$Q,9,0),"")</f>
        <v/>
      </c>
      <c r="X599" s="21" t="str">
        <f>IFERROR(VLOOKUP($R599,J:$Q,8,0),"")</f>
        <v/>
      </c>
      <c r="Y599" s="21" t="str">
        <f>IFERROR(VLOOKUP($R599,K:$Q,7,0),"")</f>
        <v/>
      </c>
      <c r="Z599" s="21" t="str">
        <f>IFERROR(VLOOKUP($R599,L:$Q,6,0),"")</f>
        <v/>
      </c>
      <c r="AA599" s="21" t="str">
        <f>IFERROR(VLOOKUP($R599,M:$Q,5,0),"")</f>
        <v/>
      </c>
      <c r="AB599" s="21" t="str">
        <f>IFERROR(VLOOKUP($R599,N:$Q,4,0),"")</f>
        <v/>
      </c>
      <c r="AC599" s="21" t="str">
        <f>IFERROR(VLOOKUP($R599,O:$Q,3,0),"")</f>
        <v/>
      </c>
      <c r="AD599" s="21" t="str">
        <f>IFERROR(VLOOKUP($R599,P:$Q,2,0),"")</f>
        <v/>
      </c>
    </row>
    <row r="600" spans="1:30" x14ac:dyDescent="0.15">
      <c r="A600" s="9">
        <f>'AB Touchpoint System Workbook'!Z611</f>
        <v>0</v>
      </c>
      <c r="B600" s="21">
        <f t="shared" ref="B600:B663" si="20">MONTH(A600)</f>
        <v>1</v>
      </c>
      <c r="C600" s="12" t="str">
        <f>IF('AB Touchpoint System Workbook'!J611="A",VLOOKUP($B600,Reference!$A$93:B$104,2,0),IF('AB Touchpoint System Workbook'!J611="b",VLOOKUP($B600,Reference!$A$93:C$104,3,0),""))</f>
        <v/>
      </c>
      <c r="D600" s="12" t="str">
        <f>IF('AB Touchpoint System Workbook'!J611="A",Q600&amp;C600,IF('AB Touchpoint System Workbook'!J611="b",Q600&amp;C600,""))</f>
        <v/>
      </c>
      <c r="E600" s="12" t="b">
        <f>IF(ISNUMBER(SEARCH(S$1,$D600)),MAX(E$1:E599)+1)</f>
        <v>0</v>
      </c>
      <c r="F600" s="12" t="b">
        <f>IF(ISNUMBER(SEARCH(T$1,$D600)),MAX(F$1:F599)+1)</f>
        <v>0</v>
      </c>
      <c r="G600" s="12" t="b">
        <f>IF(ISNUMBER(SEARCH(U$1,$D600)),MAX(G$1:G599)+1)</f>
        <v>0</v>
      </c>
      <c r="H600" s="12" t="b">
        <f>IF(ISNUMBER(SEARCH(V$1,$D600)),MAX(H$1:H599)+1)</f>
        <v>0</v>
      </c>
      <c r="I600" s="12" t="b">
        <f>IF(ISNUMBER(SEARCH(W$1,$D600)),MAX(I$1:I599)+1)</f>
        <v>0</v>
      </c>
      <c r="J600" s="12" t="b">
        <f>IF(ISNUMBER(SEARCH(X$1,$D600)),MAX(J$1:J599)+1)</f>
        <v>0</v>
      </c>
      <c r="K600" s="12" t="b">
        <f>IF(ISNUMBER(SEARCH(Y$1,$D600)),MAX(K$1:K599)+1)</f>
        <v>0</v>
      </c>
      <c r="L600" s="12" t="b">
        <f>IF(ISNUMBER(SEARCH(Z$1,$D600)),MAX(L$1:L599)+1)</f>
        <v>0</v>
      </c>
      <c r="M600" s="12" t="b">
        <f>IF(ISNUMBER(SEARCH(AA$1,$D600)),MAX(M$1:M599)+1)</f>
        <v>0</v>
      </c>
      <c r="N600" s="12" t="b">
        <f>IF(ISNUMBER(SEARCH(AB$1,$D600)),MAX(N$1:N599)+1)</f>
        <v>0</v>
      </c>
      <c r="O600" s="12" t="b">
        <f>IF(ISNUMBER(SEARCH(AC$1,$D600)),MAX(O$1:O599)+1)</f>
        <v>0</v>
      </c>
      <c r="P600" s="12" t="b">
        <f>IF(ISNUMBER(SEARCH(AD$1,$D600)),MAX(P$1:P599)+1)</f>
        <v>0</v>
      </c>
      <c r="Q600" s="12">
        <f>'AB Touchpoint System Workbook'!K611</f>
        <v>0</v>
      </c>
      <c r="R600" s="13">
        <f t="shared" si="19"/>
        <v>599</v>
      </c>
      <c r="S600" s="21" t="str">
        <f>IFERROR(VLOOKUP($R600,E:$Q,13,0),"")</f>
        <v/>
      </c>
      <c r="T600" s="21" t="str">
        <f>IFERROR(VLOOKUP($R600,F:$Q,12,0),"")</f>
        <v/>
      </c>
      <c r="U600" s="21" t="str">
        <f>IFERROR(VLOOKUP($R600,G:$Q,11,0),"")</f>
        <v/>
      </c>
      <c r="V600" s="21" t="str">
        <f>IFERROR(VLOOKUP($R600,H:$Q,10,0),"")</f>
        <v/>
      </c>
      <c r="W600" s="21" t="str">
        <f>IFERROR(VLOOKUP($R600,I:$Q,9,0),"")</f>
        <v/>
      </c>
      <c r="X600" s="21" t="str">
        <f>IFERROR(VLOOKUP($R600,J:$Q,8,0),"")</f>
        <v/>
      </c>
      <c r="Y600" s="21" t="str">
        <f>IFERROR(VLOOKUP($R600,K:$Q,7,0),"")</f>
        <v/>
      </c>
      <c r="Z600" s="21" t="str">
        <f>IFERROR(VLOOKUP($R600,L:$Q,6,0),"")</f>
        <v/>
      </c>
      <c r="AA600" s="21" t="str">
        <f>IFERROR(VLOOKUP($R600,M:$Q,5,0),"")</f>
        <v/>
      </c>
      <c r="AB600" s="21" t="str">
        <f>IFERROR(VLOOKUP($R600,N:$Q,4,0),"")</f>
        <v/>
      </c>
      <c r="AC600" s="21" t="str">
        <f>IFERROR(VLOOKUP($R600,O:$Q,3,0),"")</f>
        <v/>
      </c>
      <c r="AD600" s="21" t="str">
        <f>IFERROR(VLOOKUP($R600,P:$Q,2,0),"")</f>
        <v/>
      </c>
    </row>
    <row r="601" spans="1:30" x14ac:dyDescent="0.15">
      <c r="A601" s="9">
        <f>'AB Touchpoint System Workbook'!Z612</f>
        <v>0</v>
      </c>
      <c r="B601" s="21">
        <f t="shared" si="20"/>
        <v>1</v>
      </c>
      <c r="C601" s="12" t="str">
        <f>IF('AB Touchpoint System Workbook'!J612="A",VLOOKUP($B601,Reference!$A$93:B$104,2,0),IF('AB Touchpoint System Workbook'!J612="b",VLOOKUP($B601,Reference!$A$93:C$104,3,0),""))</f>
        <v/>
      </c>
      <c r="D601" s="12" t="str">
        <f>IF('AB Touchpoint System Workbook'!J612="A",Q601&amp;C601,IF('AB Touchpoint System Workbook'!J612="b",Q601&amp;C601,""))</f>
        <v/>
      </c>
      <c r="E601" s="12" t="b">
        <f>IF(ISNUMBER(SEARCH(S$1,$D601)),MAX(E$1:E600)+1)</f>
        <v>0</v>
      </c>
      <c r="F601" s="12" t="b">
        <f>IF(ISNUMBER(SEARCH(T$1,$D601)),MAX(F$1:F600)+1)</f>
        <v>0</v>
      </c>
      <c r="G601" s="12" t="b">
        <f>IF(ISNUMBER(SEARCH(U$1,$D601)),MAX(G$1:G600)+1)</f>
        <v>0</v>
      </c>
      <c r="H601" s="12" t="b">
        <f>IF(ISNUMBER(SEARCH(V$1,$D601)),MAX(H$1:H600)+1)</f>
        <v>0</v>
      </c>
      <c r="I601" s="12" t="b">
        <f>IF(ISNUMBER(SEARCH(W$1,$D601)),MAX(I$1:I600)+1)</f>
        <v>0</v>
      </c>
      <c r="J601" s="12" t="b">
        <f>IF(ISNUMBER(SEARCH(X$1,$D601)),MAX(J$1:J600)+1)</f>
        <v>0</v>
      </c>
      <c r="K601" s="12" t="b">
        <f>IF(ISNUMBER(SEARCH(Y$1,$D601)),MAX(K$1:K600)+1)</f>
        <v>0</v>
      </c>
      <c r="L601" s="12" t="b">
        <f>IF(ISNUMBER(SEARCH(Z$1,$D601)),MAX(L$1:L600)+1)</f>
        <v>0</v>
      </c>
      <c r="M601" s="12" t="b">
        <f>IF(ISNUMBER(SEARCH(AA$1,$D601)),MAX(M$1:M600)+1)</f>
        <v>0</v>
      </c>
      <c r="N601" s="12" t="b">
        <f>IF(ISNUMBER(SEARCH(AB$1,$D601)),MAX(N$1:N600)+1)</f>
        <v>0</v>
      </c>
      <c r="O601" s="12" t="b">
        <f>IF(ISNUMBER(SEARCH(AC$1,$D601)),MAX(O$1:O600)+1)</f>
        <v>0</v>
      </c>
      <c r="P601" s="12" t="b">
        <f>IF(ISNUMBER(SEARCH(AD$1,$D601)),MAX(P$1:P600)+1)</f>
        <v>0</v>
      </c>
      <c r="Q601" s="12">
        <f>'AB Touchpoint System Workbook'!K612</f>
        <v>0</v>
      </c>
      <c r="R601" s="13">
        <f t="shared" si="19"/>
        <v>600</v>
      </c>
      <c r="S601" s="21" t="str">
        <f>IFERROR(VLOOKUP($R601,E:$Q,13,0),"")</f>
        <v/>
      </c>
      <c r="T601" s="21" t="str">
        <f>IFERROR(VLOOKUP($R601,F:$Q,12,0),"")</f>
        <v/>
      </c>
      <c r="U601" s="21" t="str">
        <f>IFERROR(VLOOKUP($R601,G:$Q,11,0),"")</f>
        <v/>
      </c>
      <c r="V601" s="21" t="str">
        <f>IFERROR(VLOOKUP($R601,H:$Q,10,0),"")</f>
        <v/>
      </c>
      <c r="W601" s="21" t="str">
        <f>IFERROR(VLOOKUP($R601,I:$Q,9,0),"")</f>
        <v/>
      </c>
      <c r="X601" s="21" t="str">
        <f>IFERROR(VLOOKUP($R601,J:$Q,8,0),"")</f>
        <v/>
      </c>
      <c r="Y601" s="21" t="str">
        <f>IFERROR(VLOOKUP($R601,K:$Q,7,0),"")</f>
        <v/>
      </c>
      <c r="Z601" s="21" t="str">
        <f>IFERROR(VLOOKUP($R601,L:$Q,6,0),"")</f>
        <v/>
      </c>
      <c r="AA601" s="21" t="str">
        <f>IFERROR(VLOOKUP($R601,M:$Q,5,0),"")</f>
        <v/>
      </c>
      <c r="AB601" s="21" t="str">
        <f>IFERROR(VLOOKUP($R601,N:$Q,4,0),"")</f>
        <v/>
      </c>
      <c r="AC601" s="21" t="str">
        <f>IFERROR(VLOOKUP($R601,O:$Q,3,0),"")</f>
        <v/>
      </c>
      <c r="AD601" s="21" t="str">
        <f>IFERROR(VLOOKUP($R601,P:$Q,2,0),"")</f>
        <v/>
      </c>
    </row>
    <row r="602" spans="1:30" x14ac:dyDescent="0.15">
      <c r="A602" s="9">
        <f>'AB Touchpoint System Workbook'!Z613</f>
        <v>0</v>
      </c>
      <c r="B602" s="21">
        <f t="shared" si="20"/>
        <v>1</v>
      </c>
      <c r="C602" s="12" t="str">
        <f>IF('AB Touchpoint System Workbook'!J613="A",VLOOKUP($B602,Reference!$A$93:B$104,2,0),IF('AB Touchpoint System Workbook'!J613="b",VLOOKUP($B602,Reference!$A$93:C$104,3,0),""))</f>
        <v/>
      </c>
      <c r="D602" s="12" t="str">
        <f>IF('AB Touchpoint System Workbook'!J613="A",Q602&amp;C602,IF('AB Touchpoint System Workbook'!J613="b",Q602&amp;C602,""))</f>
        <v/>
      </c>
      <c r="E602" s="12" t="b">
        <f>IF(ISNUMBER(SEARCH(S$1,$D602)),MAX(E$1:E601)+1)</f>
        <v>0</v>
      </c>
      <c r="F602" s="12" t="b">
        <f>IF(ISNUMBER(SEARCH(T$1,$D602)),MAX(F$1:F601)+1)</f>
        <v>0</v>
      </c>
      <c r="G602" s="12" t="b">
        <f>IF(ISNUMBER(SEARCH(U$1,$D602)),MAX(G$1:G601)+1)</f>
        <v>0</v>
      </c>
      <c r="H602" s="12" t="b">
        <f>IF(ISNUMBER(SEARCH(V$1,$D602)),MAX(H$1:H601)+1)</f>
        <v>0</v>
      </c>
      <c r="I602" s="12" t="b">
        <f>IF(ISNUMBER(SEARCH(W$1,$D602)),MAX(I$1:I601)+1)</f>
        <v>0</v>
      </c>
      <c r="J602" s="12" t="b">
        <f>IF(ISNUMBER(SEARCH(X$1,$D602)),MAX(J$1:J601)+1)</f>
        <v>0</v>
      </c>
      <c r="K602" s="12" t="b">
        <f>IF(ISNUMBER(SEARCH(Y$1,$D602)),MAX(K$1:K601)+1)</f>
        <v>0</v>
      </c>
      <c r="L602" s="12" t="b">
        <f>IF(ISNUMBER(SEARCH(Z$1,$D602)),MAX(L$1:L601)+1)</f>
        <v>0</v>
      </c>
      <c r="M602" s="12" t="b">
        <f>IF(ISNUMBER(SEARCH(AA$1,$D602)),MAX(M$1:M601)+1)</f>
        <v>0</v>
      </c>
      <c r="N602" s="12" t="b">
        <f>IF(ISNUMBER(SEARCH(AB$1,$D602)),MAX(N$1:N601)+1)</f>
        <v>0</v>
      </c>
      <c r="O602" s="12" t="b">
        <f>IF(ISNUMBER(SEARCH(AC$1,$D602)),MAX(O$1:O601)+1)</f>
        <v>0</v>
      </c>
      <c r="P602" s="12" t="b">
        <f>IF(ISNUMBER(SEARCH(AD$1,$D602)),MAX(P$1:P601)+1)</f>
        <v>0</v>
      </c>
      <c r="Q602" s="12">
        <f>'AB Touchpoint System Workbook'!K613</f>
        <v>0</v>
      </c>
      <c r="R602" s="13">
        <f t="shared" si="19"/>
        <v>601</v>
      </c>
      <c r="S602" s="21" t="str">
        <f>IFERROR(VLOOKUP($R602,E:$Q,13,0),"")</f>
        <v/>
      </c>
      <c r="T602" s="21" t="str">
        <f>IFERROR(VLOOKUP($R602,F:$Q,12,0),"")</f>
        <v/>
      </c>
      <c r="U602" s="21" t="str">
        <f>IFERROR(VLOOKUP($R602,G:$Q,11,0),"")</f>
        <v/>
      </c>
      <c r="V602" s="21" t="str">
        <f>IFERROR(VLOOKUP($R602,H:$Q,10,0),"")</f>
        <v/>
      </c>
      <c r="W602" s="21" t="str">
        <f>IFERROR(VLOOKUP($R602,I:$Q,9,0),"")</f>
        <v/>
      </c>
      <c r="X602" s="21" t="str">
        <f>IFERROR(VLOOKUP($R602,J:$Q,8,0),"")</f>
        <v/>
      </c>
      <c r="Y602" s="21" t="str">
        <f>IFERROR(VLOOKUP($R602,K:$Q,7,0),"")</f>
        <v/>
      </c>
      <c r="Z602" s="21" t="str">
        <f>IFERROR(VLOOKUP($R602,L:$Q,6,0),"")</f>
        <v/>
      </c>
      <c r="AA602" s="21" t="str">
        <f>IFERROR(VLOOKUP($R602,M:$Q,5,0),"")</f>
        <v/>
      </c>
      <c r="AB602" s="21" t="str">
        <f>IFERROR(VLOOKUP($R602,N:$Q,4,0),"")</f>
        <v/>
      </c>
      <c r="AC602" s="21" t="str">
        <f>IFERROR(VLOOKUP($R602,O:$Q,3,0),"")</f>
        <v/>
      </c>
      <c r="AD602" s="21" t="str">
        <f>IFERROR(VLOOKUP($R602,P:$Q,2,0),"")</f>
        <v/>
      </c>
    </row>
    <row r="603" spans="1:30" x14ac:dyDescent="0.15">
      <c r="A603" s="9">
        <f>'AB Touchpoint System Workbook'!Z614</f>
        <v>0</v>
      </c>
      <c r="B603" s="21">
        <f t="shared" si="20"/>
        <v>1</v>
      </c>
      <c r="C603" s="12" t="str">
        <f>IF('AB Touchpoint System Workbook'!J614="A",VLOOKUP($B603,Reference!$A$93:B$104,2,0),IF('AB Touchpoint System Workbook'!J614="b",VLOOKUP($B603,Reference!$A$93:C$104,3,0),""))</f>
        <v/>
      </c>
      <c r="D603" s="12" t="str">
        <f>IF('AB Touchpoint System Workbook'!J614="A",Q603&amp;C603,IF('AB Touchpoint System Workbook'!J614="b",Q603&amp;C603,""))</f>
        <v/>
      </c>
      <c r="E603" s="12" t="b">
        <f>IF(ISNUMBER(SEARCH(S$1,$D603)),MAX(E$1:E602)+1)</f>
        <v>0</v>
      </c>
      <c r="F603" s="12" t="b">
        <f>IF(ISNUMBER(SEARCH(T$1,$D603)),MAX(F$1:F602)+1)</f>
        <v>0</v>
      </c>
      <c r="G603" s="12" t="b">
        <f>IF(ISNUMBER(SEARCH(U$1,$D603)),MAX(G$1:G602)+1)</f>
        <v>0</v>
      </c>
      <c r="H603" s="12" t="b">
        <f>IF(ISNUMBER(SEARCH(V$1,$D603)),MAX(H$1:H602)+1)</f>
        <v>0</v>
      </c>
      <c r="I603" s="12" t="b">
        <f>IF(ISNUMBER(SEARCH(W$1,$D603)),MAX(I$1:I602)+1)</f>
        <v>0</v>
      </c>
      <c r="J603" s="12" t="b">
        <f>IF(ISNUMBER(SEARCH(X$1,$D603)),MAX(J$1:J602)+1)</f>
        <v>0</v>
      </c>
      <c r="K603" s="12" t="b">
        <f>IF(ISNUMBER(SEARCH(Y$1,$D603)),MAX(K$1:K602)+1)</f>
        <v>0</v>
      </c>
      <c r="L603" s="12" t="b">
        <f>IF(ISNUMBER(SEARCH(Z$1,$D603)),MAX(L$1:L602)+1)</f>
        <v>0</v>
      </c>
      <c r="M603" s="12" t="b">
        <f>IF(ISNUMBER(SEARCH(AA$1,$D603)),MAX(M$1:M602)+1)</f>
        <v>0</v>
      </c>
      <c r="N603" s="12" t="b">
        <f>IF(ISNUMBER(SEARCH(AB$1,$D603)),MAX(N$1:N602)+1)</f>
        <v>0</v>
      </c>
      <c r="O603" s="12" t="b">
        <f>IF(ISNUMBER(SEARCH(AC$1,$D603)),MAX(O$1:O602)+1)</f>
        <v>0</v>
      </c>
      <c r="P603" s="12" t="b">
        <f>IF(ISNUMBER(SEARCH(AD$1,$D603)),MAX(P$1:P602)+1)</f>
        <v>0</v>
      </c>
      <c r="Q603" s="12">
        <f>'AB Touchpoint System Workbook'!K614</f>
        <v>0</v>
      </c>
      <c r="R603" s="13">
        <f t="shared" si="19"/>
        <v>602</v>
      </c>
      <c r="S603" s="21" t="str">
        <f>IFERROR(VLOOKUP($R603,E:$Q,13,0),"")</f>
        <v/>
      </c>
      <c r="T603" s="21" t="str">
        <f>IFERROR(VLOOKUP($R603,F:$Q,12,0),"")</f>
        <v/>
      </c>
      <c r="U603" s="21" t="str">
        <f>IFERROR(VLOOKUP($R603,G:$Q,11,0),"")</f>
        <v/>
      </c>
      <c r="V603" s="21" t="str">
        <f>IFERROR(VLOOKUP($R603,H:$Q,10,0),"")</f>
        <v/>
      </c>
      <c r="W603" s="21" t="str">
        <f>IFERROR(VLOOKUP($R603,I:$Q,9,0),"")</f>
        <v/>
      </c>
      <c r="X603" s="21" t="str">
        <f>IFERROR(VLOOKUP($R603,J:$Q,8,0),"")</f>
        <v/>
      </c>
      <c r="Y603" s="21" t="str">
        <f>IFERROR(VLOOKUP($R603,K:$Q,7,0),"")</f>
        <v/>
      </c>
      <c r="Z603" s="21" t="str">
        <f>IFERROR(VLOOKUP($R603,L:$Q,6,0),"")</f>
        <v/>
      </c>
      <c r="AA603" s="21" t="str">
        <f>IFERROR(VLOOKUP($R603,M:$Q,5,0),"")</f>
        <v/>
      </c>
      <c r="AB603" s="21" t="str">
        <f>IFERROR(VLOOKUP($R603,N:$Q,4,0),"")</f>
        <v/>
      </c>
      <c r="AC603" s="21" t="str">
        <f>IFERROR(VLOOKUP($R603,O:$Q,3,0),"")</f>
        <v/>
      </c>
      <c r="AD603" s="21" t="str">
        <f>IFERROR(VLOOKUP($R603,P:$Q,2,0),"")</f>
        <v/>
      </c>
    </row>
    <row r="604" spans="1:30" x14ac:dyDescent="0.15">
      <c r="A604" s="9">
        <f>'AB Touchpoint System Workbook'!Z615</f>
        <v>0</v>
      </c>
      <c r="B604" s="21">
        <f t="shared" si="20"/>
        <v>1</v>
      </c>
      <c r="C604" s="12" t="str">
        <f>IF('AB Touchpoint System Workbook'!J615="A",VLOOKUP($B604,Reference!$A$93:B$104,2,0),IF('AB Touchpoint System Workbook'!J615="b",VLOOKUP($B604,Reference!$A$93:C$104,3,0),""))</f>
        <v/>
      </c>
      <c r="D604" s="12" t="str">
        <f>IF('AB Touchpoint System Workbook'!J615="A",Q604&amp;C604,IF('AB Touchpoint System Workbook'!J615="b",Q604&amp;C604,""))</f>
        <v/>
      </c>
      <c r="E604" s="12" t="b">
        <f>IF(ISNUMBER(SEARCH(S$1,$D604)),MAX(E$1:E603)+1)</f>
        <v>0</v>
      </c>
      <c r="F604" s="12" t="b">
        <f>IF(ISNUMBER(SEARCH(T$1,$D604)),MAX(F$1:F603)+1)</f>
        <v>0</v>
      </c>
      <c r="G604" s="12" t="b">
        <f>IF(ISNUMBER(SEARCH(U$1,$D604)),MAX(G$1:G603)+1)</f>
        <v>0</v>
      </c>
      <c r="H604" s="12" t="b">
        <f>IF(ISNUMBER(SEARCH(V$1,$D604)),MAX(H$1:H603)+1)</f>
        <v>0</v>
      </c>
      <c r="I604" s="12" t="b">
        <f>IF(ISNUMBER(SEARCH(W$1,$D604)),MAX(I$1:I603)+1)</f>
        <v>0</v>
      </c>
      <c r="J604" s="12" t="b">
        <f>IF(ISNUMBER(SEARCH(X$1,$D604)),MAX(J$1:J603)+1)</f>
        <v>0</v>
      </c>
      <c r="K604" s="12" t="b">
        <f>IF(ISNUMBER(SEARCH(Y$1,$D604)),MAX(K$1:K603)+1)</f>
        <v>0</v>
      </c>
      <c r="L604" s="12" t="b">
        <f>IF(ISNUMBER(SEARCH(Z$1,$D604)),MAX(L$1:L603)+1)</f>
        <v>0</v>
      </c>
      <c r="M604" s="12" t="b">
        <f>IF(ISNUMBER(SEARCH(AA$1,$D604)),MAX(M$1:M603)+1)</f>
        <v>0</v>
      </c>
      <c r="N604" s="12" t="b">
        <f>IF(ISNUMBER(SEARCH(AB$1,$D604)),MAX(N$1:N603)+1)</f>
        <v>0</v>
      </c>
      <c r="O604" s="12" t="b">
        <f>IF(ISNUMBER(SEARCH(AC$1,$D604)),MAX(O$1:O603)+1)</f>
        <v>0</v>
      </c>
      <c r="P604" s="12" t="b">
        <f>IF(ISNUMBER(SEARCH(AD$1,$D604)),MAX(P$1:P603)+1)</f>
        <v>0</v>
      </c>
      <c r="Q604" s="12">
        <f>'AB Touchpoint System Workbook'!K615</f>
        <v>0</v>
      </c>
      <c r="R604" s="13">
        <f t="shared" si="19"/>
        <v>603</v>
      </c>
      <c r="S604" s="21" t="str">
        <f>IFERROR(VLOOKUP($R604,E:$Q,13,0),"")</f>
        <v/>
      </c>
      <c r="T604" s="21" t="str">
        <f>IFERROR(VLOOKUP($R604,F:$Q,12,0),"")</f>
        <v/>
      </c>
      <c r="U604" s="21" t="str">
        <f>IFERROR(VLOOKUP($R604,G:$Q,11,0),"")</f>
        <v/>
      </c>
      <c r="V604" s="21" t="str">
        <f>IFERROR(VLOOKUP($R604,H:$Q,10,0),"")</f>
        <v/>
      </c>
      <c r="W604" s="21" t="str">
        <f>IFERROR(VLOOKUP($R604,I:$Q,9,0),"")</f>
        <v/>
      </c>
      <c r="X604" s="21" t="str">
        <f>IFERROR(VLOOKUP($R604,J:$Q,8,0),"")</f>
        <v/>
      </c>
      <c r="Y604" s="21" t="str">
        <f>IFERROR(VLOOKUP($R604,K:$Q,7,0),"")</f>
        <v/>
      </c>
      <c r="Z604" s="21" t="str">
        <f>IFERROR(VLOOKUP($R604,L:$Q,6,0),"")</f>
        <v/>
      </c>
      <c r="AA604" s="21" t="str">
        <f>IFERROR(VLOOKUP($R604,M:$Q,5,0),"")</f>
        <v/>
      </c>
      <c r="AB604" s="21" t="str">
        <f>IFERROR(VLOOKUP($R604,N:$Q,4,0),"")</f>
        <v/>
      </c>
      <c r="AC604" s="21" t="str">
        <f>IFERROR(VLOOKUP($R604,O:$Q,3,0),"")</f>
        <v/>
      </c>
      <c r="AD604" s="21" t="str">
        <f>IFERROR(VLOOKUP($R604,P:$Q,2,0),"")</f>
        <v/>
      </c>
    </row>
    <row r="605" spans="1:30" x14ac:dyDescent="0.15">
      <c r="A605" s="9">
        <f>'AB Touchpoint System Workbook'!Z616</f>
        <v>0</v>
      </c>
      <c r="B605" s="21">
        <f t="shared" si="20"/>
        <v>1</v>
      </c>
      <c r="C605" s="12" t="str">
        <f>IF('AB Touchpoint System Workbook'!J616="A",VLOOKUP($B605,Reference!$A$93:B$104,2,0),IF('AB Touchpoint System Workbook'!J616="b",VLOOKUP($B605,Reference!$A$93:C$104,3,0),""))</f>
        <v/>
      </c>
      <c r="D605" s="12" t="str">
        <f>IF('AB Touchpoint System Workbook'!J616="A",Q605&amp;C605,IF('AB Touchpoint System Workbook'!J616="b",Q605&amp;C605,""))</f>
        <v/>
      </c>
      <c r="E605" s="12" t="b">
        <f>IF(ISNUMBER(SEARCH(S$1,$D605)),MAX(E$1:E604)+1)</f>
        <v>0</v>
      </c>
      <c r="F605" s="12" t="b">
        <f>IF(ISNUMBER(SEARCH(T$1,$D605)),MAX(F$1:F604)+1)</f>
        <v>0</v>
      </c>
      <c r="G605" s="12" t="b">
        <f>IF(ISNUMBER(SEARCH(U$1,$D605)),MAX(G$1:G604)+1)</f>
        <v>0</v>
      </c>
      <c r="H605" s="12" t="b">
        <f>IF(ISNUMBER(SEARCH(V$1,$D605)),MAX(H$1:H604)+1)</f>
        <v>0</v>
      </c>
      <c r="I605" s="12" t="b">
        <f>IF(ISNUMBER(SEARCH(W$1,$D605)),MAX(I$1:I604)+1)</f>
        <v>0</v>
      </c>
      <c r="J605" s="12" t="b">
        <f>IF(ISNUMBER(SEARCH(X$1,$D605)),MAX(J$1:J604)+1)</f>
        <v>0</v>
      </c>
      <c r="K605" s="12" t="b">
        <f>IF(ISNUMBER(SEARCH(Y$1,$D605)),MAX(K$1:K604)+1)</f>
        <v>0</v>
      </c>
      <c r="L605" s="12" t="b">
        <f>IF(ISNUMBER(SEARCH(Z$1,$D605)),MAX(L$1:L604)+1)</f>
        <v>0</v>
      </c>
      <c r="M605" s="12" t="b">
        <f>IF(ISNUMBER(SEARCH(AA$1,$D605)),MAX(M$1:M604)+1)</f>
        <v>0</v>
      </c>
      <c r="N605" s="12" t="b">
        <f>IF(ISNUMBER(SEARCH(AB$1,$D605)),MAX(N$1:N604)+1)</f>
        <v>0</v>
      </c>
      <c r="O605" s="12" t="b">
        <f>IF(ISNUMBER(SEARCH(AC$1,$D605)),MAX(O$1:O604)+1)</f>
        <v>0</v>
      </c>
      <c r="P605" s="12" t="b">
        <f>IF(ISNUMBER(SEARCH(AD$1,$D605)),MAX(P$1:P604)+1)</f>
        <v>0</v>
      </c>
      <c r="Q605" s="12">
        <f>'AB Touchpoint System Workbook'!K616</f>
        <v>0</v>
      </c>
      <c r="R605" s="13">
        <f t="shared" si="19"/>
        <v>604</v>
      </c>
      <c r="S605" s="21" t="str">
        <f>IFERROR(VLOOKUP($R605,E:$Q,13,0),"")</f>
        <v/>
      </c>
      <c r="T605" s="21" t="str">
        <f>IFERROR(VLOOKUP($R605,F:$Q,12,0),"")</f>
        <v/>
      </c>
      <c r="U605" s="21" t="str">
        <f>IFERROR(VLOOKUP($R605,G:$Q,11,0),"")</f>
        <v/>
      </c>
      <c r="V605" s="21" t="str">
        <f>IFERROR(VLOOKUP($R605,H:$Q,10,0),"")</f>
        <v/>
      </c>
      <c r="W605" s="21" t="str">
        <f>IFERROR(VLOOKUP($R605,I:$Q,9,0),"")</f>
        <v/>
      </c>
      <c r="X605" s="21" t="str">
        <f>IFERROR(VLOOKUP($R605,J:$Q,8,0),"")</f>
        <v/>
      </c>
      <c r="Y605" s="21" t="str">
        <f>IFERROR(VLOOKUP($R605,K:$Q,7,0),"")</f>
        <v/>
      </c>
      <c r="Z605" s="21" t="str">
        <f>IFERROR(VLOOKUP($R605,L:$Q,6,0),"")</f>
        <v/>
      </c>
      <c r="AA605" s="21" t="str">
        <f>IFERROR(VLOOKUP($R605,M:$Q,5,0),"")</f>
        <v/>
      </c>
      <c r="AB605" s="21" t="str">
        <f>IFERROR(VLOOKUP($R605,N:$Q,4,0),"")</f>
        <v/>
      </c>
      <c r="AC605" s="21" t="str">
        <f>IFERROR(VLOOKUP($R605,O:$Q,3,0),"")</f>
        <v/>
      </c>
      <c r="AD605" s="21" t="str">
        <f>IFERROR(VLOOKUP($R605,P:$Q,2,0),"")</f>
        <v/>
      </c>
    </row>
    <row r="606" spans="1:30" x14ac:dyDescent="0.15">
      <c r="A606" s="9">
        <f>'AB Touchpoint System Workbook'!Z617</f>
        <v>0</v>
      </c>
      <c r="B606" s="21">
        <f t="shared" si="20"/>
        <v>1</v>
      </c>
      <c r="C606" s="12" t="str">
        <f>IF('AB Touchpoint System Workbook'!J617="A",VLOOKUP($B606,Reference!$A$93:B$104,2,0),IF('AB Touchpoint System Workbook'!J617="b",VLOOKUP($B606,Reference!$A$93:C$104,3,0),""))</f>
        <v/>
      </c>
      <c r="D606" s="12" t="str">
        <f>IF('AB Touchpoint System Workbook'!J617="A",Q606&amp;C606,IF('AB Touchpoint System Workbook'!J617="b",Q606&amp;C606,""))</f>
        <v/>
      </c>
      <c r="E606" s="12" t="b">
        <f>IF(ISNUMBER(SEARCH(S$1,$D606)),MAX(E$1:E605)+1)</f>
        <v>0</v>
      </c>
      <c r="F606" s="12" t="b">
        <f>IF(ISNUMBER(SEARCH(T$1,$D606)),MAX(F$1:F605)+1)</f>
        <v>0</v>
      </c>
      <c r="G606" s="12" t="b">
        <f>IF(ISNUMBER(SEARCH(U$1,$D606)),MAX(G$1:G605)+1)</f>
        <v>0</v>
      </c>
      <c r="H606" s="12" t="b">
        <f>IF(ISNUMBER(SEARCH(V$1,$D606)),MAX(H$1:H605)+1)</f>
        <v>0</v>
      </c>
      <c r="I606" s="12" t="b">
        <f>IF(ISNUMBER(SEARCH(W$1,$D606)),MAX(I$1:I605)+1)</f>
        <v>0</v>
      </c>
      <c r="J606" s="12" t="b">
        <f>IF(ISNUMBER(SEARCH(X$1,$D606)),MAX(J$1:J605)+1)</f>
        <v>0</v>
      </c>
      <c r="K606" s="12" t="b">
        <f>IF(ISNUMBER(SEARCH(Y$1,$D606)),MAX(K$1:K605)+1)</f>
        <v>0</v>
      </c>
      <c r="L606" s="12" t="b">
        <f>IF(ISNUMBER(SEARCH(Z$1,$D606)),MAX(L$1:L605)+1)</f>
        <v>0</v>
      </c>
      <c r="M606" s="12" t="b">
        <f>IF(ISNUMBER(SEARCH(AA$1,$D606)),MAX(M$1:M605)+1)</f>
        <v>0</v>
      </c>
      <c r="N606" s="12" t="b">
        <f>IF(ISNUMBER(SEARCH(AB$1,$D606)),MAX(N$1:N605)+1)</f>
        <v>0</v>
      </c>
      <c r="O606" s="12" t="b">
        <f>IF(ISNUMBER(SEARCH(AC$1,$D606)),MAX(O$1:O605)+1)</f>
        <v>0</v>
      </c>
      <c r="P606" s="12" t="b">
        <f>IF(ISNUMBER(SEARCH(AD$1,$D606)),MAX(P$1:P605)+1)</f>
        <v>0</v>
      </c>
      <c r="Q606" s="12">
        <f>'AB Touchpoint System Workbook'!K617</f>
        <v>0</v>
      </c>
      <c r="R606" s="13">
        <f t="shared" si="19"/>
        <v>605</v>
      </c>
      <c r="S606" s="21" t="str">
        <f>IFERROR(VLOOKUP($R606,E:$Q,13,0),"")</f>
        <v/>
      </c>
      <c r="T606" s="21" t="str">
        <f>IFERROR(VLOOKUP($R606,F:$Q,12,0),"")</f>
        <v/>
      </c>
      <c r="U606" s="21" t="str">
        <f>IFERROR(VLOOKUP($R606,G:$Q,11,0),"")</f>
        <v/>
      </c>
      <c r="V606" s="21" t="str">
        <f>IFERROR(VLOOKUP($R606,H:$Q,10,0),"")</f>
        <v/>
      </c>
      <c r="W606" s="21" t="str">
        <f>IFERROR(VLOOKUP($R606,I:$Q,9,0),"")</f>
        <v/>
      </c>
      <c r="X606" s="21" t="str">
        <f>IFERROR(VLOOKUP($R606,J:$Q,8,0),"")</f>
        <v/>
      </c>
      <c r="Y606" s="21" t="str">
        <f>IFERROR(VLOOKUP($R606,K:$Q,7,0),"")</f>
        <v/>
      </c>
      <c r="Z606" s="21" t="str">
        <f>IFERROR(VLOOKUP($R606,L:$Q,6,0),"")</f>
        <v/>
      </c>
      <c r="AA606" s="21" t="str">
        <f>IFERROR(VLOOKUP($R606,M:$Q,5,0),"")</f>
        <v/>
      </c>
      <c r="AB606" s="21" t="str">
        <f>IFERROR(VLOOKUP($R606,N:$Q,4,0),"")</f>
        <v/>
      </c>
      <c r="AC606" s="21" t="str">
        <f>IFERROR(VLOOKUP($R606,O:$Q,3,0),"")</f>
        <v/>
      </c>
      <c r="AD606" s="21" t="str">
        <f>IFERROR(VLOOKUP($R606,P:$Q,2,0),"")</f>
        <v/>
      </c>
    </row>
    <row r="607" spans="1:30" x14ac:dyDescent="0.15">
      <c r="A607" s="9">
        <f>'AB Touchpoint System Workbook'!Z618</f>
        <v>0</v>
      </c>
      <c r="B607" s="21">
        <f t="shared" si="20"/>
        <v>1</v>
      </c>
      <c r="C607" s="12" t="str">
        <f>IF('AB Touchpoint System Workbook'!J618="A",VLOOKUP($B607,Reference!$A$93:B$104,2,0),IF('AB Touchpoint System Workbook'!J618="b",VLOOKUP($B607,Reference!$A$93:C$104,3,0),""))</f>
        <v/>
      </c>
      <c r="D607" s="12" t="str">
        <f>IF('AB Touchpoint System Workbook'!J618="A",Q607&amp;C607,IF('AB Touchpoint System Workbook'!J618="b",Q607&amp;C607,""))</f>
        <v/>
      </c>
      <c r="E607" s="12" t="b">
        <f>IF(ISNUMBER(SEARCH(S$1,$D607)),MAX(E$1:E606)+1)</f>
        <v>0</v>
      </c>
      <c r="F607" s="12" t="b">
        <f>IF(ISNUMBER(SEARCH(T$1,$D607)),MAX(F$1:F606)+1)</f>
        <v>0</v>
      </c>
      <c r="G607" s="12" t="b">
        <f>IF(ISNUMBER(SEARCH(U$1,$D607)),MAX(G$1:G606)+1)</f>
        <v>0</v>
      </c>
      <c r="H607" s="12" t="b">
        <f>IF(ISNUMBER(SEARCH(V$1,$D607)),MAX(H$1:H606)+1)</f>
        <v>0</v>
      </c>
      <c r="I607" s="12" t="b">
        <f>IF(ISNUMBER(SEARCH(W$1,$D607)),MAX(I$1:I606)+1)</f>
        <v>0</v>
      </c>
      <c r="J607" s="12" t="b">
        <f>IF(ISNUMBER(SEARCH(X$1,$D607)),MAX(J$1:J606)+1)</f>
        <v>0</v>
      </c>
      <c r="K607" s="12" t="b">
        <f>IF(ISNUMBER(SEARCH(Y$1,$D607)),MAX(K$1:K606)+1)</f>
        <v>0</v>
      </c>
      <c r="L607" s="12" t="b">
        <f>IF(ISNUMBER(SEARCH(Z$1,$D607)),MAX(L$1:L606)+1)</f>
        <v>0</v>
      </c>
      <c r="M607" s="12" t="b">
        <f>IF(ISNUMBER(SEARCH(AA$1,$D607)),MAX(M$1:M606)+1)</f>
        <v>0</v>
      </c>
      <c r="N607" s="12" t="b">
        <f>IF(ISNUMBER(SEARCH(AB$1,$D607)),MAX(N$1:N606)+1)</f>
        <v>0</v>
      </c>
      <c r="O607" s="12" t="b">
        <f>IF(ISNUMBER(SEARCH(AC$1,$D607)),MAX(O$1:O606)+1)</f>
        <v>0</v>
      </c>
      <c r="P607" s="12" t="b">
        <f>IF(ISNUMBER(SEARCH(AD$1,$D607)),MAX(P$1:P606)+1)</f>
        <v>0</v>
      </c>
      <c r="Q607" s="12">
        <f>'AB Touchpoint System Workbook'!K618</f>
        <v>0</v>
      </c>
      <c r="R607" s="13">
        <f t="shared" si="19"/>
        <v>606</v>
      </c>
      <c r="S607" s="21" t="str">
        <f>IFERROR(VLOOKUP($R607,E:$Q,13,0),"")</f>
        <v/>
      </c>
      <c r="T607" s="21" t="str">
        <f>IFERROR(VLOOKUP($R607,F:$Q,12,0),"")</f>
        <v/>
      </c>
      <c r="U607" s="21" t="str">
        <f>IFERROR(VLOOKUP($R607,G:$Q,11,0),"")</f>
        <v/>
      </c>
      <c r="V607" s="21" t="str">
        <f>IFERROR(VLOOKUP($R607,H:$Q,10,0),"")</f>
        <v/>
      </c>
      <c r="W607" s="21" t="str">
        <f>IFERROR(VLOOKUP($R607,I:$Q,9,0),"")</f>
        <v/>
      </c>
      <c r="X607" s="21" t="str">
        <f>IFERROR(VLOOKUP($R607,J:$Q,8,0),"")</f>
        <v/>
      </c>
      <c r="Y607" s="21" t="str">
        <f>IFERROR(VLOOKUP($R607,K:$Q,7,0),"")</f>
        <v/>
      </c>
      <c r="Z607" s="21" t="str">
        <f>IFERROR(VLOOKUP($R607,L:$Q,6,0),"")</f>
        <v/>
      </c>
      <c r="AA607" s="21" t="str">
        <f>IFERROR(VLOOKUP($R607,M:$Q,5,0),"")</f>
        <v/>
      </c>
      <c r="AB607" s="21" t="str">
        <f>IFERROR(VLOOKUP($R607,N:$Q,4,0),"")</f>
        <v/>
      </c>
      <c r="AC607" s="21" t="str">
        <f>IFERROR(VLOOKUP($R607,O:$Q,3,0),"")</f>
        <v/>
      </c>
      <c r="AD607" s="21" t="str">
        <f>IFERROR(VLOOKUP($R607,P:$Q,2,0),"")</f>
        <v/>
      </c>
    </row>
    <row r="608" spans="1:30" x14ac:dyDescent="0.15">
      <c r="A608" s="9">
        <f>'AB Touchpoint System Workbook'!Z619</f>
        <v>0</v>
      </c>
      <c r="B608" s="21">
        <f t="shared" si="20"/>
        <v>1</v>
      </c>
      <c r="C608" s="12" t="str">
        <f>IF('AB Touchpoint System Workbook'!J619="A",VLOOKUP($B608,Reference!$A$93:B$104,2,0),IF('AB Touchpoint System Workbook'!J619="b",VLOOKUP($B608,Reference!$A$93:C$104,3,0),""))</f>
        <v/>
      </c>
      <c r="D608" s="12" t="str">
        <f>IF('AB Touchpoint System Workbook'!J619="A",Q608&amp;C608,IF('AB Touchpoint System Workbook'!J619="b",Q608&amp;C608,""))</f>
        <v/>
      </c>
      <c r="E608" s="12" t="b">
        <f>IF(ISNUMBER(SEARCH(S$1,$D608)),MAX(E$1:E607)+1)</f>
        <v>0</v>
      </c>
      <c r="F608" s="12" t="b">
        <f>IF(ISNUMBER(SEARCH(T$1,$D608)),MAX(F$1:F607)+1)</f>
        <v>0</v>
      </c>
      <c r="G608" s="12" t="b">
        <f>IF(ISNUMBER(SEARCH(U$1,$D608)),MAX(G$1:G607)+1)</f>
        <v>0</v>
      </c>
      <c r="H608" s="12" t="b">
        <f>IF(ISNUMBER(SEARCH(V$1,$D608)),MAX(H$1:H607)+1)</f>
        <v>0</v>
      </c>
      <c r="I608" s="12" t="b">
        <f>IF(ISNUMBER(SEARCH(W$1,$D608)),MAX(I$1:I607)+1)</f>
        <v>0</v>
      </c>
      <c r="J608" s="12" t="b">
        <f>IF(ISNUMBER(SEARCH(X$1,$D608)),MAX(J$1:J607)+1)</f>
        <v>0</v>
      </c>
      <c r="K608" s="12" t="b">
        <f>IF(ISNUMBER(SEARCH(Y$1,$D608)),MAX(K$1:K607)+1)</f>
        <v>0</v>
      </c>
      <c r="L608" s="12" t="b">
        <f>IF(ISNUMBER(SEARCH(Z$1,$D608)),MAX(L$1:L607)+1)</f>
        <v>0</v>
      </c>
      <c r="M608" s="12" t="b">
        <f>IF(ISNUMBER(SEARCH(AA$1,$D608)),MAX(M$1:M607)+1)</f>
        <v>0</v>
      </c>
      <c r="N608" s="12" t="b">
        <f>IF(ISNUMBER(SEARCH(AB$1,$D608)),MAX(N$1:N607)+1)</f>
        <v>0</v>
      </c>
      <c r="O608" s="12" t="b">
        <f>IF(ISNUMBER(SEARCH(AC$1,$D608)),MAX(O$1:O607)+1)</f>
        <v>0</v>
      </c>
      <c r="P608" s="12" t="b">
        <f>IF(ISNUMBER(SEARCH(AD$1,$D608)),MAX(P$1:P607)+1)</f>
        <v>0</v>
      </c>
      <c r="Q608" s="12">
        <f>'AB Touchpoint System Workbook'!K619</f>
        <v>0</v>
      </c>
      <c r="R608" s="13">
        <f t="shared" si="19"/>
        <v>607</v>
      </c>
      <c r="S608" s="21" t="str">
        <f>IFERROR(VLOOKUP($R608,E:$Q,13,0),"")</f>
        <v/>
      </c>
      <c r="T608" s="21" t="str">
        <f>IFERROR(VLOOKUP($R608,F:$Q,12,0),"")</f>
        <v/>
      </c>
      <c r="U608" s="21" t="str">
        <f>IFERROR(VLOOKUP($R608,G:$Q,11,0),"")</f>
        <v/>
      </c>
      <c r="V608" s="21" t="str">
        <f>IFERROR(VLOOKUP($R608,H:$Q,10,0),"")</f>
        <v/>
      </c>
      <c r="W608" s="21" t="str">
        <f>IFERROR(VLOOKUP($R608,I:$Q,9,0),"")</f>
        <v/>
      </c>
      <c r="X608" s="21" t="str">
        <f>IFERROR(VLOOKUP($R608,J:$Q,8,0),"")</f>
        <v/>
      </c>
      <c r="Y608" s="21" t="str">
        <f>IFERROR(VLOOKUP($R608,K:$Q,7,0),"")</f>
        <v/>
      </c>
      <c r="Z608" s="21" t="str">
        <f>IFERROR(VLOOKUP($R608,L:$Q,6,0),"")</f>
        <v/>
      </c>
      <c r="AA608" s="21" t="str">
        <f>IFERROR(VLOOKUP($R608,M:$Q,5,0),"")</f>
        <v/>
      </c>
      <c r="AB608" s="21" t="str">
        <f>IFERROR(VLOOKUP($R608,N:$Q,4,0),"")</f>
        <v/>
      </c>
      <c r="AC608" s="21" t="str">
        <f>IFERROR(VLOOKUP($R608,O:$Q,3,0),"")</f>
        <v/>
      </c>
      <c r="AD608" s="21" t="str">
        <f>IFERROR(VLOOKUP($R608,P:$Q,2,0),"")</f>
        <v/>
      </c>
    </row>
    <row r="609" spans="1:30" x14ac:dyDescent="0.15">
      <c r="A609" s="9">
        <f>'AB Touchpoint System Workbook'!Z620</f>
        <v>0</v>
      </c>
      <c r="B609" s="21">
        <f t="shared" si="20"/>
        <v>1</v>
      </c>
      <c r="C609" s="12" t="str">
        <f>IF('AB Touchpoint System Workbook'!J620="A",VLOOKUP($B609,Reference!$A$93:B$104,2,0),IF('AB Touchpoint System Workbook'!J620="b",VLOOKUP($B609,Reference!$A$93:C$104,3,0),""))</f>
        <v/>
      </c>
      <c r="D609" s="12" t="str">
        <f>IF('AB Touchpoint System Workbook'!J620="A",Q609&amp;C609,IF('AB Touchpoint System Workbook'!J620="b",Q609&amp;C609,""))</f>
        <v/>
      </c>
      <c r="E609" s="12" t="b">
        <f>IF(ISNUMBER(SEARCH(S$1,$D609)),MAX(E$1:E608)+1)</f>
        <v>0</v>
      </c>
      <c r="F609" s="12" t="b">
        <f>IF(ISNUMBER(SEARCH(T$1,$D609)),MAX(F$1:F608)+1)</f>
        <v>0</v>
      </c>
      <c r="G609" s="12" t="b">
        <f>IF(ISNUMBER(SEARCH(U$1,$D609)),MAX(G$1:G608)+1)</f>
        <v>0</v>
      </c>
      <c r="H609" s="12" t="b">
        <f>IF(ISNUMBER(SEARCH(V$1,$D609)),MAX(H$1:H608)+1)</f>
        <v>0</v>
      </c>
      <c r="I609" s="12" t="b">
        <f>IF(ISNUMBER(SEARCH(W$1,$D609)),MAX(I$1:I608)+1)</f>
        <v>0</v>
      </c>
      <c r="J609" s="12" t="b">
        <f>IF(ISNUMBER(SEARCH(X$1,$D609)),MAX(J$1:J608)+1)</f>
        <v>0</v>
      </c>
      <c r="K609" s="12" t="b">
        <f>IF(ISNUMBER(SEARCH(Y$1,$D609)),MAX(K$1:K608)+1)</f>
        <v>0</v>
      </c>
      <c r="L609" s="12" t="b">
        <f>IF(ISNUMBER(SEARCH(Z$1,$D609)),MAX(L$1:L608)+1)</f>
        <v>0</v>
      </c>
      <c r="M609" s="12" t="b">
        <f>IF(ISNUMBER(SEARCH(AA$1,$D609)),MAX(M$1:M608)+1)</f>
        <v>0</v>
      </c>
      <c r="N609" s="12" t="b">
        <f>IF(ISNUMBER(SEARCH(AB$1,$D609)),MAX(N$1:N608)+1)</f>
        <v>0</v>
      </c>
      <c r="O609" s="12" t="b">
        <f>IF(ISNUMBER(SEARCH(AC$1,$D609)),MAX(O$1:O608)+1)</f>
        <v>0</v>
      </c>
      <c r="P609" s="12" t="b">
        <f>IF(ISNUMBER(SEARCH(AD$1,$D609)),MAX(P$1:P608)+1)</f>
        <v>0</v>
      </c>
      <c r="Q609" s="12">
        <f>'AB Touchpoint System Workbook'!K620</f>
        <v>0</v>
      </c>
      <c r="R609" s="13">
        <f t="shared" si="19"/>
        <v>608</v>
      </c>
      <c r="S609" s="21" t="str">
        <f>IFERROR(VLOOKUP($R609,E:$Q,13,0),"")</f>
        <v/>
      </c>
      <c r="T609" s="21" t="str">
        <f>IFERROR(VLOOKUP($R609,F:$Q,12,0),"")</f>
        <v/>
      </c>
      <c r="U609" s="21" t="str">
        <f>IFERROR(VLOOKUP($R609,G:$Q,11,0),"")</f>
        <v/>
      </c>
      <c r="V609" s="21" t="str">
        <f>IFERROR(VLOOKUP($R609,H:$Q,10,0),"")</f>
        <v/>
      </c>
      <c r="W609" s="21" t="str">
        <f>IFERROR(VLOOKUP($R609,I:$Q,9,0),"")</f>
        <v/>
      </c>
      <c r="X609" s="21" t="str">
        <f>IFERROR(VLOOKUP($R609,J:$Q,8,0),"")</f>
        <v/>
      </c>
      <c r="Y609" s="21" t="str">
        <f>IFERROR(VLOOKUP($R609,K:$Q,7,0),"")</f>
        <v/>
      </c>
      <c r="Z609" s="21" t="str">
        <f>IFERROR(VLOOKUP($R609,L:$Q,6,0),"")</f>
        <v/>
      </c>
      <c r="AA609" s="21" t="str">
        <f>IFERROR(VLOOKUP($R609,M:$Q,5,0),"")</f>
        <v/>
      </c>
      <c r="AB609" s="21" t="str">
        <f>IFERROR(VLOOKUP($R609,N:$Q,4,0),"")</f>
        <v/>
      </c>
      <c r="AC609" s="21" t="str">
        <f>IFERROR(VLOOKUP($R609,O:$Q,3,0),"")</f>
        <v/>
      </c>
      <c r="AD609" s="21" t="str">
        <f>IFERROR(VLOOKUP($R609,P:$Q,2,0),"")</f>
        <v/>
      </c>
    </row>
    <row r="610" spans="1:30" x14ac:dyDescent="0.15">
      <c r="A610" s="9">
        <f>'AB Touchpoint System Workbook'!Z621</f>
        <v>0</v>
      </c>
      <c r="B610" s="21">
        <f t="shared" si="20"/>
        <v>1</v>
      </c>
      <c r="C610" s="12" t="str">
        <f>IF('AB Touchpoint System Workbook'!J621="A",VLOOKUP($B610,Reference!$A$93:B$104,2,0),IF('AB Touchpoint System Workbook'!J621="b",VLOOKUP($B610,Reference!$A$93:C$104,3,0),""))</f>
        <v/>
      </c>
      <c r="D610" s="12" t="str">
        <f>IF('AB Touchpoint System Workbook'!J621="A",Q610&amp;C610,IF('AB Touchpoint System Workbook'!J621="b",Q610&amp;C610,""))</f>
        <v/>
      </c>
      <c r="E610" s="12" t="b">
        <f>IF(ISNUMBER(SEARCH(S$1,$D610)),MAX(E$1:E609)+1)</f>
        <v>0</v>
      </c>
      <c r="F610" s="12" t="b">
        <f>IF(ISNUMBER(SEARCH(T$1,$D610)),MAX(F$1:F609)+1)</f>
        <v>0</v>
      </c>
      <c r="G610" s="12" t="b">
        <f>IF(ISNUMBER(SEARCH(U$1,$D610)),MAX(G$1:G609)+1)</f>
        <v>0</v>
      </c>
      <c r="H610" s="12" t="b">
        <f>IF(ISNUMBER(SEARCH(V$1,$D610)),MAX(H$1:H609)+1)</f>
        <v>0</v>
      </c>
      <c r="I610" s="12" t="b">
        <f>IF(ISNUMBER(SEARCH(W$1,$D610)),MAX(I$1:I609)+1)</f>
        <v>0</v>
      </c>
      <c r="J610" s="12" t="b">
        <f>IF(ISNUMBER(SEARCH(X$1,$D610)),MAX(J$1:J609)+1)</f>
        <v>0</v>
      </c>
      <c r="K610" s="12" t="b">
        <f>IF(ISNUMBER(SEARCH(Y$1,$D610)),MAX(K$1:K609)+1)</f>
        <v>0</v>
      </c>
      <c r="L610" s="12" t="b">
        <f>IF(ISNUMBER(SEARCH(Z$1,$D610)),MAX(L$1:L609)+1)</f>
        <v>0</v>
      </c>
      <c r="M610" s="12" t="b">
        <f>IF(ISNUMBER(SEARCH(AA$1,$D610)),MAX(M$1:M609)+1)</f>
        <v>0</v>
      </c>
      <c r="N610" s="12" t="b">
        <f>IF(ISNUMBER(SEARCH(AB$1,$D610)),MAX(N$1:N609)+1)</f>
        <v>0</v>
      </c>
      <c r="O610" s="12" t="b">
        <f>IF(ISNUMBER(SEARCH(AC$1,$D610)),MAX(O$1:O609)+1)</f>
        <v>0</v>
      </c>
      <c r="P610" s="12" t="b">
        <f>IF(ISNUMBER(SEARCH(AD$1,$D610)),MAX(P$1:P609)+1)</f>
        <v>0</v>
      </c>
      <c r="Q610" s="12">
        <f>'AB Touchpoint System Workbook'!K621</f>
        <v>0</v>
      </c>
      <c r="R610" s="13">
        <f t="shared" si="19"/>
        <v>609</v>
      </c>
      <c r="S610" s="21" t="str">
        <f>IFERROR(VLOOKUP($R610,E:$Q,13,0),"")</f>
        <v/>
      </c>
      <c r="T610" s="21" t="str">
        <f>IFERROR(VLOOKUP($R610,F:$Q,12,0),"")</f>
        <v/>
      </c>
      <c r="U610" s="21" t="str">
        <f>IFERROR(VLOOKUP($R610,G:$Q,11,0),"")</f>
        <v/>
      </c>
      <c r="V610" s="21" t="str">
        <f>IFERROR(VLOOKUP($R610,H:$Q,10,0),"")</f>
        <v/>
      </c>
      <c r="W610" s="21" t="str">
        <f>IFERROR(VLOOKUP($R610,I:$Q,9,0),"")</f>
        <v/>
      </c>
      <c r="X610" s="21" t="str">
        <f>IFERROR(VLOOKUP($R610,J:$Q,8,0),"")</f>
        <v/>
      </c>
      <c r="Y610" s="21" t="str">
        <f>IFERROR(VLOOKUP($R610,K:$Q,7,0),"")</f>
        <v/>
      </c>
      <c r="Z610" s="21" t="str">
        <f>IFERROR(VLOOKUP($R610,L:$Q,6,0),"")</f>
        <v/>
      </c>
      <c r="AA610" s="21" t="str">
        <f>IFERROR(VLOOKUP($R610,M:$Q,5,0),"")</f>
        <v/>
      </c>
      <c r="AB610" s="21" t="str">
        <f>IFERROR(VLOOKUP($R610,N:$Q,4,0),"")</f>
        <v/>
      </c>
      <c r="AC610" s="21" t="str">
        <f>IFERROR(VLOOKUP($R610,O:$Q,3,0),"")</f>
        <v/>
      </c>
      <c r="AD610" s="21" t="str">
        <f>IFERROR(VLOOKUP($R610,P:$Q,2,0),"")</f>
        <v/>
      </c>
    </row>
    <row r="611" spans="1:30" x14ac:dyDescent="0.15">
      <c r="A611" s="9">
        <f>'AB Touchpoint System Workbook'!Z622</f>
        <v>0</v>
      </c>
      <c r="B611" s="21">
        <f t="shared" si="20"/>
        <v>1</v>
      </c>
      <c r="C611" s="12" t="str">
        <f>IF('AB Touchpoint System Workbook'!J622="A",VLOOKUP($B611,Reference!$A$93:B$104,2,0),IF('AB Touchpoint System Workbook'!J622="b",VLOOKUP($B611,Reference!$A$93:C$104,3,0),""))</f>
        <v/>
      </c>
      <c r="D611" s="12" t="str">
        <f>IF('AB Touchpoint System Workbook'!J622="A",Q611&amp;C611,IF('AB Touchpoint System Workbook'!J622="b",Q611&amp;C611,""))</f>
        <v/>
      </c>
      <c r="E611" s="12" t="b">
        <f>IF(ISNUMBER(SEARCH(S$1,$D611)),MAX(E$1:E610)+1)</f>
        <v>0</v>
      </c>
      <c r="F611" s="12" t="b">
        <f>IF(ISNUMBER(SEARCH(T$1,$D611)),MAX(F$1:F610)+1)</f>
        <v>0</v>
      </c>
      <c r="G611" s="12" t="b">
        <f>IF(ISNUMBER(SEARCH(U$1,$D611)),MAX(G$1:G610)+1)</f>
        <v>0</v>
      </c>
      <c r="H611" s="12" t="b">
        <f>IF(ISNUMBER(SEARCH(V$1,$D611)),MAX(H$1:H610)+1)</f>
        <v>0</v>
      </c>
      <c r="I611" s="12" t="b">
        <f>IF(ISNUMBER(SEARCH(W$1,$D611)),MAX(I$1:I610)+1)</f>
        <v>0</v>
      </c>
      <c r="J611" s="12" t="b">
        <f>IF(ISNUMBER(SEARCH(X$1,$D611)),MAX(J$1:J610)+1)</f>
        <v>0</v>
      </c>
      <c r="K611" s="12" t="b">
        <f>IF(ISNUMBER(SEARCH(Y$1,$D611)),MAX(K$1:K610)+1)</f>
        <v>0</v>
      </c>
      <c r="L611" s="12" t="b">
        <f>IF(ISNUMBER(SEARCH(Z$1,$D611)),MAX(L$1:L610)+1)</f>
        <v>0</v>
      </c>
      <c r="M611" s="12" t="b">
        <f>IF(ISNUMBER(SEARCH(AA$1,$D611)),MAX(M$1:M610)+1)</f>
        <v>0</v>
      </c>
      <c r="N611" s="12" t="b">
        <f>IF(ISNUMBER(SEARCH(AB$1,$D611)),MAX(N$1:N610)+1)</f>
        <v>0</v>
      </c>
      <c r="O611" s="12" t="b">
        <f>IF(ISNUMBER(SEARCH(AC$1,$D611)),MAX(O$1:O610)+1)</f>
        <v>0</v>
      </c>
      <c r="P611" s="12" t="b">
        <f>IF(ISNUMBER(SEARCH(AD$1,$D611)),MAX(P$1:P610)+1)</f>
        <v>0</v>
      </c>
      <c r="Q611" s="12">
        <f>'AB Touchpoint System Workbook'!K622</f>
        <v>0</v>
      </c>
      <c r="R611" s="13">
        <f t="shared" si="19"/>
        <v>610</v>
      </c>
      <c r="S611" s="21" t="str">
        <f>IFERROR(VLOOKUP($R611,E:$Q,13,0),"")</f>
        <v/>
      </c>
      <c r="T611" s="21" t="str">
        <f>IFERROR(VLOOKUP($R611,F:$Q,12,0),"")</f>
        <v/>
      </c>
      <c r="U611" s="21" t="str">
        <f>IFERROR(VLOOKUP($R611,G:$Q,11,0),"")</f>
        <v/>
      </c>
      <c r="V611" s="21" t="str">
        <f>IFERROR(VLOOKUP($R611,H:$Q,10,0),"")</f>
        <v/>
      </c>
      <c r="W611" s="21" t="str">
        <f>IFERROR(VLOOKUP($R611,I:$Q,9,0),"")</f>
        <v/>
      </c>
      <c r="X611" s="21" t="str">
        <f>IFERROR(VLOOKUP($R611,J:$Q,8,0),"")</f>
        <v/>
      </c>
      <c r="Y611" s="21" t="str">
        <f>IFERROR(VLOOKUP($R611,K:$Q,7,0),"")</f>
        <v/>
      </c>
      <c r="Z611" s="21" t="str">
        <f>IFERROR(VLOOKUP($R611,L:$Q,6,0),"")</f>
        <v/>
      </c>
      <c r="AA611" s="21" t="str">
        <f>IFERROR(VLOOKUP($R611,M:$Q,5,0),"")</f>
        <v/>
      </c>
      <c r="AB611" s="21" t="str">
        <f>IFERROR(VLOOKUP($R611,N:$Q,4,0),"")</f>
        <v/>
      </c>
      <c r="AC611" s="21" t="str">
        <f>IFERROR(VLOOKUP($R611,O:$Q,3,0),"")</f>
        <v/>
      </c>
      <c r="AD611" s="21" t="str">
        <f>IFERROR(VLOOKUP($R611,P:$Q,2,0),"")</f>
        <v/>
      </c>
    </row>
    <row r="612" spans="1:30" x14ac:dyDescent="0.15">
      <c r="A612" s="9">
        <f>'AB Touchpoint System Workbook'!Z623</f>
        <v>0</v>
      </c>
      <c r="B612" s="21">
        <f t="shared" si="20"/>
        <v>1</v>
      </c>
      <c r="C612" s="12" t="str">
        <f>IF('AB Touchpoint System Workbook'!J623="A",VLOOKUP($B612,Reference!$A$93:B$104,2,0),IF('AB Touchpoint System Workbook'!J623="b",VLOOKUP($B612,Reference!$A$93:C$104,3,0),""))</f>
        <v/>
      </c>
      <c r="D612" s="12" t="str">
        <f>IF('AB Touchpoint System Workbook'!J623="A",Q612&amp;C612,IF('AB Touchpoint System Workbook'!J623="b",Q612&amp;C612,""))</f>
        <v/>
      </c>
      <c r="E612" s="12" t="b">
        <f>IF(ISNUMBER(SEARCH(S$1,$D612)),MAX(E$1:E611)+1)</f>
        <v>0</v>
      </c>
      <c r="F612" s="12" t="b">
        <f>IF(ISNUMBER(SEARCH(T$1,$D612)),MAX(F$1:F611)+1)</f>
        <v>0</v>
      </c>
      <c r="G612" s="12" t="b">
        <f>IF(ISNUMBER(SEARCH(U$1,$D612)),MAX(G$1:G611)+1)</f>
        <v>0</v>
      </c>
      <c r="H612" s="12" t="b">
        <f>IF(ISNUMBER(SEARCH(V$1,$D612)),MAX(H$1:H611)+1)</f>
        <v>0</v>
      </c>
      <c r="I612" s="12" t="b">
        <f>IF(ISNUMBER(SEARCH(W$1,$D612)),MAX(I$1:I611)+1)</f>
        <v>0</v>
      </c>
      <c r="J612" s="12" t="b">
        <f>IF(ISNUMBER(SEARCH(X$1,$D612)),MAX(J$1:J611)+1)</f>
        <v>0</v>
      </c>
      <c r="K612" s="12" t="b">
        <f>IF(ISNUMBER(SEARCH(Y$1,$D612)),MAX(K$1:K611)+1)</f>
        <v>0</v>
      </c>
      <c r="L612" s="12" t="b">
        <f>IF(ISNUMBER(SEARCH(Z$1,$D612)),MAX(L$1:L611)+1)</f>
        <v>0</v>
      </c>
      <c r="M612" s="12" t="b">
        <f>IF(ISNUMBER(SEARCH(AA$1,$D612)),MAX(M$1:M611)+1)</f>
        <v>0</v>
      </c>
      <c r="N612" s="12" t="b">
        <f>IF(ISNUMBER(SEARCH(AB$1,$D612)),MAX(N$1:N611)+1)</f>
        <v>0</v>
      </c>
      <c r="O612" s="12" t="b">
        <f>IF(ISNUMBER(SEARCH(AC$1,$D612)),MAX(O$1:O611)+1)</f>
        <v>0</v>
      </c>
      <c r="P612" s="12" t="b">
        <f>IF(ISNUMBER(SEARCH(AD$1,$D612)),MAX(P$1:P611)+1)</f>
        <v>0</v>
      </c>
      <c r="Q612" s="12">
        <f>'AB Touchpoint System Workbook'!K623</f>
        <v>0</v>
      </c>
      <c r="R612" s="13">
        <f t="shared" si="19"/>
        <v>611</v>
      </c>
      <c r="S612" s="21" t="str">
        <f>IFERROR(VLOOKUP($R612,E:$Q,13,0),"")</f>
        <v/>
      </c>
      <c r="T612" s="21" t="str">
        <f>IFERROR(VLOOKUP($R612,F:$Q,12,0),"")</f>
        <v/>
      </c>
      <c r="U612" s="21" t="str">
        <f>IFERROR(VLOOKUP($R612,G:$Q,11,0),"")</f>
        <v/>
      </c>
      <c r="V612" s="21" t="str">
        <f>IFERROR(VLOOKUP($R612,H:$Q,10,0),"")</f>
        <v/>
      </c>
      <c r="W612" s="21" t="str">
        <f>IFERROR(VLOOKUP($R612,I:$Q,9,0),"")</f>
        <v/>
      </c>
      <c r="X612" s="21" t="str">
        <f>IFERROR(VLOOKUP($R612,J:$Q,8,0),"")</f>
        <v/>
      </c>
      <c r="Y612" s="21" t="str">
        <f>IFERROR(VLOOKUP($R612,K:$Q,7,0),"")</f>
        <v/>
      </c>
      <c r="Z612" s="21" t="str">
        <f>IFERROR(VLOOKUP($R612,L:$Q,6,0),"")</f>
        <v/>
      </c>
      <c r="AA612" s="21" t="str">
        <f>IFERROR(VLOOKUP($R612,M:$Q,5,0),"")</f>
        <v/>
      </c>
      <c r="AB612" s="21" t="str">
        <f>IFERROR(VLOOKUP($R612,N:$Q,4,0),"")</f>
        <v/>
      </c>
      <c r="AC612" s="21" t="str">
        <f>IFERROR(VLOOKUP($R612,O:$Q,3,0),"")</f>
        <v/>
      </c>
      <c r="AD612" s="21" t="str">
        <f>IFERROR(VLOOKUP($R612,P:$Q,2,0),"")</f>
        <v/>
      </c>
    </row>
    <row r="613" spans="1:30" x14ac:dyDescent="0.15">
      <c r="A613" s="9">
        <f>'AB Touchpoint System Workbook'!Z624</f>
        <v>0</v>
      </c>
      <c r="B613" s="21">
        <f t="shared" si="20"/>
        <v>1</v>
      </c>
      <c r="C613" s="12" t="str">
        <f>IF('AB Touchpoint System Workbook'!J624="A",VLOOKUP($B613,Reference!$A$93:B$104,2,0),IF('AB Touchpoint System Workbook'!J624="b",VLOOKUP($B613,Reference!$A$93:C$104,3,0),""))</f>
        <v/>
      </c>
      <c r="D613" s="12" t="str">
        <f>IF('AB Touchpoint System Workbook'!J624="A",Q613&amp;C613,IF('AB Touchpoint System Workbook'!J624="b",Q613&amp;C613,""))</f>
        <v/>
      </c>
      <c r="E613" s="12" t="b">
        <f>IF(ISNUMBER(SEARCH(S$1,$D613)),MAX(E$1:E612)+1)</f>
        <v>0</v>
      </c>
      <c r="F613" s="12" t="b">
        <f>IF(ISNUMBER(SEARCH(T$1,$D613)),MAX(F$1:F612)+1)</f>
        <v>0</v>
      </c>
      <c r="G613" s="12" t="b">
        <f>IF(ISNUMBER(SEARCH(U$1,$D613)),MAX(G$1:G612)+1)</f>
        <v>0</v>
      </c>
      <c r="H613" s="12" t="b">
        <f>IF(ISNUMBER(SEARCH(V$1,$D613)),MAX(H$1:H612)+1)</f>
        <v>0</v>
      </c>
      <c r="I613" s="12" t="b">
        <f>IF(ISNUMBER(SEARCH(W$1,$D613)),MAX(I$1:I612)+1)</f>
        <v>0</v>
      </c>
      <c r="J613" s="12" t="b">
        <f>IF(ISNUMBER(SEARCH(X$1,$D613)),MAX(J$1:J612)+1)</f>
        <v>0</v>
      </c>
      <c r="K613" s="12" t="b">
        <f>IF(ISNUMBER(SEARCH(Y$1,$D613)),MAX(K$1:K612)+1)</f>
        <v>0</v>
      </c>
      <c r="L613" s="12" t="b">
        <f>IF(ISNUMBER(SEARCH(Z$1,$D613)),MAX(L$1:L612)+1)</f>
        <v>0</v>
      </c>
      <c r="M613" s="12" t="b">
        <f>IF(ISNUMBER(SEARCH(AA$1,$D613)),MAX(M$1:M612)+1)</f>
        <v>0</v>
      </c>
      <c r="N613" s="12" t="b">
        <f>IF(ISNUMBER(SEARCH(AB$1,$D613)),MAX(N$1:N612)+1)</f>
        <v>0</v>
      </c>
      <c r="O613" s="12" t="b">
        <f>IF(ISNUMBER(SEARCH(AC$1,$D613)),MAX(O$1:O612)+1)</f>
        <v>0</v>
      </c>
      <c r="P613" s="12" t="b">
        <f>IF(ISNUMBER(SEARCH(AD$1,$D613)),MAX(P$1:P612)+1)</f>
        <v>0</v>
      </c>
      <c r="Q613" s="12">
        <f>'AB Touchpoint System Workbook'!K624</f>
        <v>0</v>
      </c>
      <c r="R613" s="13">
        <f t="shared" si="19"/>
        <v>612</v>
      </c>
      <c r="S613" s="21" t="str">
        <f>IFERROR(VLOOKUP($R613,E:$Q,13,0),"")</f>
        <v/>
      </c>
      <c r="T613" s="21" t="str">
        <f>IFERROR(VLOOKUP($R613,F:$Q,12,0),"")</f>
        <v/>
      </c>
      <c r="U613" s="21" t="str">
        <f>IFERROR(VLOOKUP($R613,G:$Q,11,0),"")</f>
        <v/>
      </c>
      <c r="V613" s="21" t="str">
        <f>IFERROR(VLOOKUP($R613,H:$Q,10,0),"")</f>
        <v/>
      </c>
      <c r="W613" s="21" t="str">
        <f>IFERROR(VLOOKUP($R613,I:$Q,9,0),"")</f>
        <v/>
      </c>
      <c r="X613" s="21" t="str">
        <f>IFERROR(VLOOKUP($R613,J:$Q,8,0),"")</f>
        <v/>
      </c>
      <c r="Y613" s="21" t="str">
        <f>IFERROR(VLOOKUP($R613,K:$Q,7,0),"")</f>
        <v/>
      </c>
      <c r="Z613" s="21" t="str">
        <f>IFERROR(VLOOKUP($R613,L:$Q,6,0),"")</f>
        <v/>
      </c>
      <c r="AA613" s="21" t="str">
        <f>IFERROR(VLOOKUP($R613,M:$Q,5,0),"")</f>
        <v/>
      </c>
      <c r="AB613" s="21" t="str">
        <f>IFERROR(VLOOKUP($R613,N:$Q,4,0),"")</f>
        <v/>
      </c>
      <c r="AC613" s="21" t="str">
        <f>IFERROR(VLOOKUP($R613,O:$Q,3,0),"")</f>
        <v/>
      </c>
      <c r="AD613" s="21" t="str">
        <f>IFERROR(VLOOKUP($R613,P:$Q,2,0),"")</f>
        <v/>
      </c>
    </row>
    <row r="614" spans="1:30" x14ac:dyDescent="0.15">
      <c r="A614" s="9">
        <f>'AB Touchpoint System Workbook'!Z625</f>
        <v>0</v>
      </c>
      <c r="B614" s="21">
        <f t="shared" si="20"/>
        <v>1</v>
      </c>
      <c r="C614" s="12" t="str">
        <f>IF('AB Touchpoint System Workbook'!J625="A",VLOOKUP($B614,Reference!$A$93:B$104,2,0),IF('AB Touchpoint System Workbook'!J625="b",VLOOKUP($B614,Reference!$A$93:C$104,3,0),""))</f>
        <v/>
      </c>
      <c r="D614" s="12" t="str">
        <f>IF('AB Touchpoint System Workbook'!J625="A",Q614&amp;C614,IF('AB Touchpoint System Workbook'!J625="b",Q614&amp;C614,""))</f>
        <v/>
      </c>
      <c r="E614" s="12" t="b">
        <f>IF(ISNUMBER(SEARCH(S$1,$D614)),MAX(E$1:E613)+1)</f>
        <v>0</v>
      </c>
      <c r="F614" s="12" t="b">
        <f>IF(ISNUMBER(SEARCH(T$1,$D614)),MAX(F$1:F613)+1)</f>
        <v>0</v>
      </c>
      <c r="G614" s="12" t="b">
        <f>IF(ISNUMBER(SEARCH(U$1,$D614)),MAX(G$1:G613)+1)</f>
        <v>0</v>
      </c>
      <c r="H614" s="12" t="b">
        <f>IF(ISNUMBER(SEARCH(V$1,$D614)),MAX(H$1:H613)+1)</f>
        <v>0</v>
      </c>
      <c r="I614" s="12" t="b">
        <f>IF(ISNUMBER(SEARCH(W$1,$D614)),MAX(I$1:I613)+1)</f>
        <v>0</v>
      </c>
      <c r="J614" s="12" t="b">
        <f>IF(ISNUMBER(SEARCH(X$1,$D614)),MAX(J$1:J613)+1)</f>
        <v>0</v>
      </c>
      <c r="K614" s="12" t="b">
        <f>IF(ISNUMBER(SEARCH(Y$1,$D614)),MAX(K$1:K613)+1)</f>
        <v>0</v>
      </c>
      <c r="L614" s="12" t="b">
        <f>IF(ISNUMBER(SEARCH(Z$1,$D614)),MAX(L$1:L613)+1)</f>
        <v>0</v>
      </c>
      <c r="M614" s="12" t="b">
        <f>IF(ISNUMBER(SEARCH(AA$1,$D614)),MAX(M$1:M613)+1)</f>
        <v>0</v>
      </c>
      <c r="N614" s="12" t="b">
        <f>IF(ISNUMBER(SEARCH(AB$1,$D614)),MAX(N$1:N613)+1)</f>
        <v>0</v>
      </c>
      <c r="O614" s="12" t="b">
        <f>IF(ISNUMBER(SEARCH(AC$1,$D614)),MAX(O$1:O613)+1)</f>
        <v>0</v>
      </c>
      <c r="P614" s="12" t="b">
        <f>IF(ISNUMBER(SEARCH(AD$1,$D614)),MAX(P$1:P613)+1)</f>
        <v>0</v>
      </c>
      <c r="Q614" s="12">
        <f>'AB Touchpoint System Workbook'!K625</f>
        <v>0</v>
      </c>
      <c r="R614" s="13">
        <f t="shared" si="19"/>
        <v>613</v>
      </c>
      <c r="S614" s="21" t="str">
        <f>IFERROR(VLOOKUP($R614,E:$Q,13,0),"")</f>
        <v/>
      </c>
      <c r="T614" s="21" t="str">
        <f>IFERROR(VLOOKUP($R614,F:$Q,12,0),"")</f>
        <v/>
      </c>
      <c r="U614" s="21" t="str">
        <f>IFERROR(VLOOKUP($R614,G:$Q,11,0),"")</f>
        <v/>
      </c>
      <c r="V614" s="21" t="str">
        <f>IFERROR(VLOOKUP($R614,H:$Q,10,0),"")</f>
        <v/>
      </c>
      <c r="W614" s="21" t="str">
        <f>IFERROR(VLOOKUP($R614,I:$Q,9,0),"")</f>
        <v/>
      </c>
      <c r="X614" s="21" t="str">
        <f>IFERROR(VLOOKUP($R614,J:$Q,8,0),"")</f>
        <v/>
      </c>
      <c r="Y614" s="21" t="str">
        <f>IFERROR(VLOOKUP($R614,K:$Q,7,0),"")</f>
        <v/>
      </c>
      <c r="Z614" s="21" t="str">
        <f>IFERROR(VLOOKUP($R614,L:$Q,6,0),"")</f>
        <v/>
      </c>
      <c r="AA614" s="21" t="str">
        <f>IFERROR(VLOOKUP($R614,M:$Q,5,0),"")</f>
        <v/>
      </c>
      <c r="AB614" s="21" t="str">
        <f>IFERROR(VLOOKUP($R614,N:$Q,4,0),"")</f>
        <v/>
      </c>
      <c r="AC614" s="21" t="str">
        <f>IFERROR(VLOOKUP($R614,O:$Q,3,0),"")</f>
        <v/>
      </c>
      <c r="AD614" s="21" t="str">
        <f>IFERROR(VLOOKUP($R614,P:$Q,2,0),"")</f>
        <v/>
      </c>
    </row>
    <row r="615" spans="1:30" x14ac:dyDescent="0.15">
      <c r="A615" s="9">
        <f>'AB Touchpoint System Workbook'!Z626</f>
        <v>0</v>
      </c>
      <c r="B615" s="21">
        <f t="shared" si="20"/>
        <v>1</v>
      </c>
      <c r="C615" s="12" t="str">
        <f>IF('AB Touchpoint System Workbook'!J626="A",VLOOKUP($B615,Reference!$A$93:B$104,2,0),IF('AB Touchpoint System Workbook'!J626="b",VLOOKUP($B615,Reference!$A$93:C$104,3,0),""))</f>
        <v/>
      </c>
      <c r="D615" s="12" t="str">
        <f>IF('AB Touchpoint System Workbook'!J626="A",Q615&amp;C615,IF('AB Touchpoint System Workbook'!J626="b",Q615&amp;C615,""))</f>
        <v/>
      </c>
      <c r="E615" s="12" t="b">
        <f>IF(ISNUMBER(SEARCH(S$1,$D615)),MAX(E$1:E614)+1)</f>
        <v>0</v>
      </c>
      <c r="F615" s="12" t="b">
        <f>IF(ISNUMBER(SEARCH(T$1,$D615)),MAX(F$1:F614)+1)</f>
        <v>0</v>
      </c>
      <c r="G615" s="12" t="b">
        <f>IF(ISNUMBER(SEARCH(U$1,$D615)),MAX(G$1:G614)+1)</f>
        <v>0</v>
      </c>
      <c r="H615" s="12" t="b">
        <f>IF(ISNUMBER(SEARCH(V$1,$D615)),MAX(H$1:H614)+1)</f>
        <v>0</v>
      </c>
      <c r="I615" s="12" t="b">
        <f>IF(ISNUMBER(SEARCH(W$1,$D615)),MAX(I$1:I614)+1)</f>
        <v>0</v>
      </c>
      <c r="J615" s="12" t="b">
        <f>IF(ISNUMBER(SEARCH(X$1,$D615)),MAX(J$1:J614)+1)</f>
        <v>0</v>
      </c>
      <c r="K615" s="12" t="b">
        <f>IF(ISNUMBER(SEARCH(Y$1,$D615)),MAX(K$1:K614)+1)</f>
        <v>0</v>
      </c>
      <c r="L615" s="12" t="b">
        <f>IF(ISNUMBER(SEARCH(Z$1,$D615)),MAX(L$1:L614)+1)</f>
        <v>0</v>
      </c>
      <c r="M615" s="12" t="b">
        <f>IF(ISNUMBER(SEARCH(AA$1,$D615)),MAX(M$1:M614)+1)</f>
        <v>0</v>
      </c>
      <c r="N615" s="12" t="b">
        <f>IF(ISNUMBER(SEARCH(AB$1,$D615)),MAX(N$1:N614)+1)</f>
        <v>0</v>
      </c>
      <c r="O615" s="12" t="b">
        <f>IF(ISNUMBER(SEARCH(AC$1,$D615)),MAX(O$1:O614)+1)</f>
        <v>0</v>
      </c>
      <c r="P615" s="12" t="b">
        <f>IF(ISNUMBER(SEARCH(AD$1,$D615)),MAX(P$1:P614)+1)</f>
        <v>0</v>
      </c>
      <c r="Q615" s="12">
        <f>'AB Touchpoint System Workbook'!K626</f>
        <v>0</v>
      </c>
      <c r="R615" s="13">
        <f t="shared" si="19"/>
        <v>614</v>
      </c>
      <c r="S615" s="21" t="str">
        <f>IFERROR(VLOOKUP($R615,E:$Q,13,0),"")</f>
        <v/>
      </c>
      <c r="T615" s="21" t="str">
        <f>IFERROR(VLOOKUP($R615,F:$Q,12,0),"")</f>
        <v/>
      </c>
      <c r="U615" s="21" t="str">
        <f>IFERROR(VLOOKUP($R615,G:$Q,11,0),"")</f>
        <v/>
      </c>
      <c r="V615" s="21" t="str">
        <f>IFERROR(VLOOKUP($R615,H:$Q,10,0),"")</f>
        <v/>
      </c>
      <c r="W615" s="21" t="str">
        <f>IFERROR(VLOOKUP($R615,I:$Q,9,0),"")</f>
        <v/>
      </c>
      <c r="X615" s="21" t="str">
        <f>IFERROR(VLOOKUP($R615,J:$Q,8,0),"")</f>
        <v/>
      </c>
      <c r="Y615" s="21" t="str">
        <f>IFERROR(VLOOKUP($R615,K:$Q,7,0),"")</f>
        <v/>
      </c>
      <c r="Z615" s="21" t="str">
        <f>IFERROR(VLOOKUP($R615,L:$Q,6,0),"")</f>
        <v/>
      </c>
      <c r="AA615" s="21" t="str">
        <f>IFERROR(VLOOKUP($R615,M:$Q,5,0),"")</f>
        <v/>
      </c>
      <c r="AB615" s="21" t="str">
        <f>IFERROR(VLOOKUP($R615,N:$Q,4,0),"")</f>
        <v/>
      </c>
      <c r="AC615" s="21" t="str">
        <f>IFERROR(VLOOKUP($R615,O:$Q,3,0),"")</f>
        <v/>
      </c>
      <c r="AD615" s="21" t="str">
        <f>IFERROR(VLOOKUP($R615,P:$Q,2,0),"")</f>
        <v/>
      </c>
    </row>
    <row r="616" spans="1:30" x14ac:dyDescent="0.15">
      <c r="A616" s="9">
        <f>'AB Touchpoint System Workbook'!Z627</f>
        <v>0</v>
      </c>
      <c r="B616" s="21">
        <f t="shared" si="20"/>
        <v>1</v>
      </c>
      <c r="C616" s="12" t="str">
        <f>IF('AB Touchpoint System Workbook'!J627="A",VLOOKUP($B616,Reference!$A$93:B$104,2,0),IF('AB Touchpoint System Workbook'!J627="b",VLOOKUP($B616,Reference!$A$93:C$104,3,0),""))</f>
        <v/>
      </c>
      <c r="D616" s="12" t="str">
        <f>IF('AB Touchpoint System Workbook'!J627="A",Q616&amp;C616,IF('AB Touchpoint System Workbook'!J627="b",Q616&amp;C616,""))</f>
        <v/>
      </c>
      <c r="E616" s="12" t="b">
        <f>IF(ISNUMBER(SEARCH(S$1,$D616)),MAX(E$1:E615)+1)</f>
        <v>0</v>
      </c>
      <c r="F616" s="12" t="b">
        <f>IF(ISNUMBER(SEARCH(T$1,$D616)),MAX(F$1:F615)+1)</f>
        <v>0</v>
      </c>
      <c r="G616" s="12" t="b">
        <f>IF(ISNUMBER(SEARCH(U$1,$D616)),MAX(G$1:G615)+1)</f>
        <v>0</v>
      </c>
      <c r="H616" s="12" t="b">
        <f>IF(ISNUMBER(SEARCH(V$1,$D616)),MAX(H$1:H615)+1)</f>
        <v>0</v>
      </c>
      <c r="I616" s="12" t="b">
        <f>IF(ISNUMBER(SEARCH(W$1,$D616)),MAX(I$1:I615)+1)</f>
        <v>0</v>
      </c>
      <c r="J616" s="12" t="b">
        <f>IF(ISNUMBER(SEARCH(X$1,$D616)),MAX(J$1:J615)+1)</f>
        <v>0</v>
      </c>
      <c r="K616" s="12" t="b">
        <f>IF(ISNUMBER(SEARCH(Y$1,$D616)),MAX(K$1:K615)+1)</f>
        <v>0</v>
      </c>
      <c r="L616" s="12" t="b">
        <f>IF(ISNUMBER(SEARCH(Z$1,$D616)),MAX(L$1:L615)+1)</f>
        <v>0</v>
      </c>
      <c r="M616" s="12" t="b">
        <f>IF(ISNUMBER(SEARCH(AA$1,$D616)),MAX(M$1:M615)+1)</f>
        <v>0</v>
      </c>
      <c r="N616" s="12" t="b">
        <f>IF(ISNUMBER(SEARCH(AB$1,$D616)),MAX(N$1:N615)+1)</f>
        <v>0</v>
      </c>
      <c r="O616" s="12" t="b">
        <f>IF(ISNUMBER(SEARCH(AC$1,$D616)),MAX(O$1:O615)+1)</f>
        <v>0</v>
      </c>
      <c r="P616" s="12" t="b">
        <f>IF(ISNUMBER(SEARCH(AD$1,$D616)),MAX(P$1:P615)+1)</f>
        <v>0</v>
      </c>
      <c r="Q616" s="12">
        <f>'AB Touchpoint System Workbook'!K627</f>
        <v>0</v>
      </c>
      <c r="R616" s="13">
        <f t="shared" si="19"/>
        <v>615</v>
      </c>
      <c r="S616" s="21" t="str">
        <f>IFERROR(VLOOKUP($R616,E:$Q,13,0),"")</f>
        <v/>
      </c>
      <c r="T616" s="21" t="str">
        <f>IFERROR(VLOOKUP($R616,F:$Q,12,0),"")</f>
        <v/>
      </c>
      <c r="U616" s="21" t="str">
        <f>IFERROR(VLOOKUP($R616,G:$Q,11,0),"")</f>
        <v/>
      </c>
      <c r="V616" s="21" t="str">
        <f>IFERROR(VLOOKUP($R616,H:$Q,10,0),"")</f>
        <v/>
      </c>
      <c r="W616" s="21" t="str">
        <f>IFERROR(VLOOKUP($R616,I:$Q,9,0),"")</f>
        <v/>
      </c>
      <c r="X616" s="21" t="str">
        <f>IFERROR(VLOOKUP($R616,J:$Q,8,0),"")</f>
        <v/>
      </c>
      <c r="Y616" s="21" t="str">
        <f>IFERROR(VLOOKUP($R616,K:$Q,7,0),"")</f>
        <v/>
      </c>
      <c r="Z616" s="21" t="str">
        <f>IFERROR(VLOOKUP($R616,L:$Q,6,0),"")</f>
        <v/>
      </c>
      <c r="AA616" s="21" t="str">
        <f>IFERROR(VLOOKUP($R616,M:$Q,5,0),"")</f>
        <v/>
      </c>
      <c r="AB616" s="21" t="str">
        <f>IFERROR(VLOOKUP($R616,N:$Q,4,0),"")</f>
        <v/>
      </c>
      <c r="AC616" s="21" t="str">
        <f>IFERROR(VLOOKUP($R616,O:$Q,3,0),"")</f>
        <v/>
      </c>
      <c r="AD616" s="21" t="str">
        <f>IFERROR(VLOOKUP($R616,P:$Q,2,0),"")</f>
        <v/>
      </c>
    </row>
    <row r="617" spans="1:30" x14ac:dyDescent="0.15">
      <c r="A617" s="9">
        <f>'AB Touchpoint System Workbook'!Z628</f>
        <v>0</v>
      </c>
      <c r="B617" s="21">
        <f t="shared" si="20"/>
        <v>1</v>
      </c>
      <c r="C617" s="12" t="str">
        <f>IF('AB Touchpoint System Workbook'!J628="A",VLOOKUP($B617,Reference!$A$93:B$104,2,0),IF('AB Touchpoint System Workbook'!J628="b",VLOOKUP($B617,Reference!$A$93:C$104,3,0),""))</f>
        <v/>
      </c>
      <c r="D617" s="12" t="str">
        <f>IF('AB Touchpoint System Workbook'!J628="A",Q617&amp;C617,IF('AB Touchpoint System Workbook'!J628="b",Q617&amp;C617,""))</f>
        <v/>
      </c>
      <c r="E617" s="12" t="b">
        <f>IF(ISNUMBER(SEARCH(S$1,$D617)),MAX(E$1:E616)+1)</f>
        <v>0</v>
      </c>
      <c r="F617" s="12" t="b">
        <f>IF(ISNUMBER(SEARCH(T$1,$D617)),MAX(F$1:F616)+1)</f>
        <v>0</v>
      </c>
      <c r="G617" s="12" t="b">
        <f>IF(ISNUMBER(SEARCH(U$1,$D617)),MAX(G$1:G616)+1)</f>
        <v>0</v>
      </c>
      <c r="H617" s="12" t="b">
        <f>IF(ISNUMBER(SEARCH(V$1,$D617)),MAX(H$1:H616)+1)</f>
        <v>0</v>
      </c>
      <c r="I617" s="12" t="b">
        <f>IF(ISNUMBER(SEARCH(W$1,$D617)),MAX(I$1:I616)+1)</f>
        <v>0</v>
      </c>
      <c r="J617" s="12" t="b">
        <f>IF(ISNUMBER(SEARCH(X$1,$D617)),MAX(J$1:J616)+1)</f>
        <v>0</v>
      </c>
      <c r="K617" s="12" t="b">
        <f>IF(ISNUMBER(SEARCH(Y$1,$D617)),MAX(K$1:K616)+1)</f>
        <v>0</v>
      </c>
      <c r="L617" s="12" t="b">
        <f>IF(ISNUMBER(SEARCH(Z$1,$D617)),MAX(L$1:L616)+1)</f>
        <v>0</v>
      </c>
      <c r="M617" s="12" t="b">
        <f>IF(ISNUMBER(SEARCH(AA$1,$D617)),MAX(M$1:M616)+1)</f>
        <v>0</v>
      </c>
      <c r="N617" s="12" t="b">
        <f>IF(ISNUMBER(SEARCH(AB$1,$D617)),MAX(N$1:N616)+1)</f>
        <v>0</v>
      </c>
      <c r="O617" s="12" t="b">
        <f>IF(ISNUMBER(SEARCH(AC$1,$D617)),MAX(O$1:O616)+1)</f>
        <v>0</v>
      </c>
      <c r="P617" s="12" t="b">
        <f>IF(ISNUMBER(SEARCH(AD$1,$D617)),MAX(P$1:P616)+1)</f>
        <v>0</v>
      </c>
      <c r="Q617" s="12">
        <f>'AB Touchpoint System Workbook'!K628</f>
        <v>0</v>
      </c>
      <c r="R617" s="13">
        <f t="shared" si="19"/>
        <v>616</v>
      </c>
      <c r="S617" s="21" t="str">
        <f>IFERROR(VLOOKUP($R617,E:$Q,13,0),"")</f>
        <v/>
      </c>
      <c r="T617" s="21" t="str">
        <f>IFERROR(VLOOKUP($R617,F:$Q,12,0),"")</f>
        <v/>
      </c>
      <c r="U617" s="21" t="str">
        <f>IFERROR(VLOOKUP($R617,G:$Q,11,0),"")</f>
        <v/>
      </c>
      <c r="V617" s="21" t="str">
        <f>IFERROR(VLOOKUP($R617,H:$Q,10,0),"")</f>
        <v/>
      </c>
      <c r="W617" s="21" t="str">
        <f>IFERROR(VLOOKUP($R617,I:$Q,9,0),"")</f>
        <v/>
      </c>
      <c r="X617" s="21" t="str">
        <f>IFERROR(VLOOKUP($R617,J:$Q,8,0),"")</f>
        <v/>
      </c>
      <c r="Y617" s="21" t="str">
        <f>IFERROR(VLOOKUP($R617,K:$Q,7,0),"")</f>
        <v/>
      </c>
      <c r="Z617" s="21" t="str">
        <f>IFERROR(VLOOKUP($R617,L:$Q,6,0),"")</f>
        <v/>
      </c>
      <c r="AA617" s="21" t="str">
        <f>IFERROR(VLOOKUP($R617,M:$Q,5,0),"")</f>
        <v/>
      </c>
      <c r="AB617" s="21" t="str">
        <f>IFERROR(VLOOKUP($R617,N:$Q,4,0),"")</f>
        <v/>
      </c>
      <c r="AC617" s="21" t="str">
        <f>IFERROR(VLOOKUP($R617,O:$Q,3,0),"")</f>
        <v/>
      </c>
      <c r="AD617" s="21" t="str">
        <f>IFERROR(VLOOKUP($R617,P:$Q,2,0),"")</f>
        <v/>
      </c>
    </row>
    <row r="618" spans="1:30" x14ac:dyDescent="0.15">
      <c r="A618" s="9">
        <f>'AB Touchpoint System Workbook'!Z629</f>
        <v>0</v>
      </c>
      <c r="B618" s="21">
        <f t="shared" si="20"/>
        <v>1</v>
      </c>
      <c r="C618" s="12" t="str">
        <f>IF('AB Touchpoint System Workbook'!J629="A",VLOOKUP($B618,Reference!$A$93:B$104,2,0),IF('AB Touchpoint System Workbook'!J629="b",VLOOKUP($B618,Reference!$A$93:C$104,3,0),""))</f>
        <v/>
      </c>
      <c r="D618" s="12" t="str">
        <f>IF('AB Touchpoint System Workbook'!J629="A",Q618&amp;C618,IF('AB Touchpoint System Workbook'!J629="b",Q618&amp;C618,""))</f>
        <v/>
      </c>
      <c r="E618" s="12" t="b">
        <f>IF(ISNUMBER(SEARCH(S$1,$D618)),MAX(E$1:E617)+1)</f>
        <v>0</v>
      </c>
      <c r="F618" s="12" t="b">
        <f>IF(ISNUMBER(SEARCH(T$1,$D618)),MAX(F$1:F617)+1)</f>
        <v>0</v>
      </c>
      <c r="G618" s="12" t="b">
        <f>IF(ISNUMBER(SEARCH(U$1,$D618)),MAX(G$1:G617)+1)</f>
        <v>0</v>
      </c>
      <c r="H618" s="12" t="b">
        <f>IF(ISNUMBER(SEARCH(V$1,$D618)),MAX(H$1:H617)+1)</f>
        <v>0</v>
      </c>
      <c r="I618" s="12" t="b">
        <f>IF(ISNUMBER(SEARCH(W$1,$D618)),MAX(I$1:I617)+1)</f>
        <v>0</v>
      </c>
      <c r="J618" s="12" t="b">
        <f>IF(ISNUMBER(SEARCH(X$1,$D618)),MAX(J$1:J617)+1)</f>
        <v>0</v>
      </c>
      <c r="K618" s="12" t="b">
        <f>IF(ISNUMBER(SEARCH(Y$1,$D618)),MAX(K$1:K617)+1)</f>
        <v>0</v>
      </c>
      <c r="L618" s="12" t="b">
        <f>IF(ISNUMBER(SEARCH(Z$1,$D618)),MAX(L$1:L617)+1)</f>
        <v>0</v>
      </c>
      <c r="M618" s="12" t="b">
        <f>IF(ISNUMBER(SEARCH(AA$1,$D618)),MAX(M$1:M617)+1)</f>
        <v>0</v>
      </c>
      <c r="N618" s="12" t="b">
        <f>IF(ISNUMBER(SEARCH(AB$1,$D618)),MAX(N$1:N617)+1)</f>
        <v>0</v>
      </c>
      <c r="O618" s="12" t="b">
        <f>IF(ISNUMBER(SEARCH(AC$1,$D618)),MAX(O$1:O617)+1)</f>
        <v>0</v>
      </c>
      <c r="P618" s="12" t="b">
        <f>IF(ISNUMBER(SEARCH(AD$1,$D618)),MAX(P$1:P617)+1)</f>
        <v>0</v>
      </c>
      <c r="Q618" s="12">
        <f>'AB Touchpoint System Workbook'!K629</f>
        <v>0</v>
      </c>
      <c r="R618" s="13">
        <f t="shared" si="19"/>
        <v>617</v>
      </c>
      <c r="S618" s="21" t="str">
        <f>IFERROR(VLOOKUP($R618,E:$Q,13,0),"")</f>
        <v/>
      </c>
      <c r="T618" s="21" t="str">
        <f>IFERROR(VLOOKUP($R618,F:$Q,12,0),"")</f>
        <v/>
      </c>
      <c r="U618" s="21" t="str">
        <f>IFERROR(VLOOKUP($R618,G:$Q,11,0),"")</f>
        <v/>
      </c>
      <c r="V618" s="21" t="str">
        <f>IFERROR(VLOOKUP($R618,H:$Q,10,0),"")</f>
        <v/>
      </c>
      <c r="W618" s="21" t="str">
        <f>IFERROR(VLOOKUP($R618,I:$Q,9,0),"")</f>
        <v/>
      </c>
      <c r="X618" s="21" t="str">
        <f>IFERROR(VLOOKUP($R618,J:$Q,8,0),"")</f>
        <v/>
      </c>
      <c r="Y618" s="21" t="str">
        <f>IFERROR(VLOOKUP($R618,K:$Q,7,0),"")</f>
        <v/>
      </c>
      <c r="Z618" s="21" t="str">
        <f>IFERROR(VLOOKUP($R618,L:$Q,6,0),"")</f>
        <v/>
      </c>
      <c r="AA618" s="21" t="str">
        <f>IFERROR(VLOOKUP($R618,M:$Q,5,0),"")</f>
        <v/>
      </c>
      <c r="AB618" s="21" t="str">
        <f>IFERROR(VLOOKUP($R618,N:$Q,4,0),"")</f>
        <v/>
      </c>
      <c r="AC618" s="21" t="str">
        <f>IFERROR(VLOOKUP($R618,O:$Q,3,0),"")</f>
        <v/>
      </c>
      <c r="AD618" s="21" t="str">
        <f>IFERROR(VLOOKUP($R618,P:$Q,2,0),"")</f>
        <v/>
      </c>
    </row>
    <row r="619" spans="1:30" x14ac:dyDescent="0.15">
      <c r="A619" s="9">
        <f>'AB Touchpoint System Workbook'!Z630</f>
        <v>0</v>
      </c>
      <c r="B619" s="21">
        <f t="shared" si="20"/>
        <v>1</v>
      </c>
      <c r="C619" s="12" t="str">
        <f>IF('AB Touchpoint System Workbook'!J630="A",VLOOKUP($B619,Reference!$A$93:B$104,2,0),IF('AB Touchpoint System Workbook'!J630="b",VLOOKUP($B619,Reference!$A$93:C$104,3,0),""))</f>
        <v/>
      </c>
      <c r="D619" s="12" t="str">
        <f>IF('AB Touchpoint System Workbook'!J630="A",Q619&amp;C619,IF('AB Touchpoint System Workbook'!J630="b",Q619&amp;C619,""))</f>
        <v/>
      </c>
      <c r="E619" s="12" t="b">
        <f>IF(ISNUMBER(SEARCH(S$1,$D619)),MAX(E$1:E618)+1)</f>
        <v>0</v>
      </c>
      <c r="F619" s="12" t="b">
        <f>IF(ISNUMBER(SEARCH(T$1,$D619)),MAX(F$1:F618)+1)</f>
        <v>0</v>
      </c>
      <c r="G619" s="12" t="b">
        <f>IF(ISNUMBER(SEARCH(U$1,$D619)),MAX(G$1:G618)+1)</f>
        <v>0</v>
      </c>
      <c r="H619" s="12" t="b">
        <f>IF(ISNUMBER(SEARCH(V$1,$D619)),MAX(H$1:H618)+1)</f>
        <v>0</v>
      </c>
      <c r="I619" s="12" t="b">
        <f>IF(ISNUMBER(SEARCH(W$1,$D619)),MAX(I$1:I618)+1)</f>
        <v>0</v>
      </c>
      <c r="J619" s="12" t="b">
        <f>IF(ISNUMBER(SEARCH(X$1,$D619)),MAX(J$1:J618)+1)</f>
        <v>0</v>
      </c>
      <c r="K619" s="12" t="b">
        <f>IF(ISNUMBER(SEARCH(Y$1,$D619)),MAX(K$1:K618)+1)</f>
        <v>0</v>
      </c>
      <c r="L619" s="12" t="b">
        <f>IF(ISNUMBER(SEARCH(Z$1,$D619)),MAX(L$1:L618)+1)</f>
        <v>0</v>
      </c>
      <c r="M619" s="12" t="b">
        <f>IF(ISNUMBER(SEARCH(AA$1,$D619)),MAX(M$1:M618)+1)</f>
        <v>0</v>
      </c>
      <c r="N619" s="12" t="b">
        <f>IF(ISNUMBER(SEARCH(AB$1,$D619)),MAX(N$1:N618)+1)</f>
        <v>0</v>
      </c>
      <c r="O619" s="12" t="b">
        <f>IF(ISNUMBER(SEARCH(AC$1,$D619)),MAX(O$1:O618)+1)</f>
        <v>0</v>
      </c>
      <c r="P619" s="12" t="b">
        <f>IF(ISNUMBER(SEARCH(AD$1,$D619)),MAX(P$1:P618)+1)</f>
        <v>0</v>
      </c>
      <c r="Q619" s="12">
        <f>'AB Touchpoint System Workbook'!K630</f>
        <v>0</v>
      </c>
      <c r="R619" s="13">
        <f t="shared" si="19"/>
        <v>618</v>
      </c>
      <c r="S619" s="21" t="str">
        <f>IFERROR(VLOOKUP($R619,E:$Q,13,0),"")</f>
        <v/>
      </c>
      <c r="T619" s="21" t="str">
        <f>IFERROR(VLOOKUP($R619,F:$Q,12,0),"")</f>
        <v/>
      </c>
      <c r="U619" s="21" t="str">
        <f>IFERROR(VLOOKUP($R619,G:$Q,11,0),"")</f>
        <v/>
      </c>
      <c r="V619" s="21" t="str">
        <f>IFERROR(VLOOKUP($R619,H:$Q,10,0),"")</f>
        <v/>
      </c>
      <c r="W619" s="21" t="str">
        <f>IFERROR(VLOOKUP($R619,I:$Q,9,0),"")</f>
        <v/>
      </c>
      <c r="X619" s="21" t="str">
        <f>IFERROR(VLOOKUP($R619,J:$Q,8,0),"")</f>
        <v/>
      </c>
      <c r="Y619" s="21" t="str">
        <f>IFERROR(VLOOKUP($R619,K:$Q,7,0),"")</f>
        <v/>
      </c>
      <c r="Z619" s="21" t="str">
        <f>IFERROR(VLOOKUP($R619,L:$Q,6,0),"")</f>
        <v/>
      </c>
      <c r="AA619" s="21" t="str">
        <f>IFERROR(VLOOKUP($R619,M:$Q,5,0),"")</f>
        <v/>
      </c>
      <c r="AB619" s="21" t="str">
        <f>IFERROR(VLOOKUP($R619,N:$Q,4,0),"")</f>
        <v/>
      </c>
      <c r="AC619" s="21" t="str">
        <f>IFERROR(VLOOKUP($R619,O:$Q,3,0),"")</f>
        <v/>
      </c>
      <c r="AD619" s="21" t="str">
        <f>IFERROR(VLOOKUP($R619,P:$Q,2,0),"")</f>
        <v/>
      </c>
    </row>
    <row r="620" spans="1:30" x14ac:dyDescent="0.15">
      <c r="A620" s="9">
        <f>'AB Touchpoint System Workbook'!Z631</f>
        <v>0</v>
      </c>
      <c r="B620" s="21">
        <f t="shared" si="20"/>
        <v>1</v>
      </c>
      <c r="C620" s="12" t="str">
        <f>IF('AB Touchpoint System Workbook'!J631="A",VLOOKUP($B620,Reference!$A$93:B$104,2,0),IF('AB Touchpoint System Workbook'!J631="b",VLOOKUP($B620,Reference!$A$93:C$104,3,0),""))</f>
        <v/>
      </c>
      <c r="D620" s="12" t="str">
        <f>IF('AB Touchpoint System Workbook'!J631="A",Q620&amp;C620,IF('AB Touchpoint System Workbook'!J631="b",Q620&amp;C620,""))</f>
        <v/>
      </c>
      <c r="E620" s="12" t="b">
        <f>IF(ISNUMBER(SEARCH(S$1,$D620)),MAX(E$1:E619)+1)</f>
        <v>0</v>
      </c>
      <c r="F620" s="12" t="b">
        <f>IF(ISNUMBER(SEARCH(T$1,$D620)),MAX(F$1:F619)+1)</f>
        <v>0</v>
      </c>
      <c r="G620" s="12" t="b">
        <f>IF(ISNUMBER(SEARCH(U$1,$D620)),MAX(G$1:G619)+1)</f>
        <v>0</v>
      </c>
      <c r="H620" s="12" t="b">
        <f>IF(ISNUMBER(SEARCH(V$1,$D620)),MAX(H$1:H619)+1)</f>
        <v>0</v>
      </c>
      <c r="I620" s="12" t="b">
        <f>IF(ISNUMBER(SEARCH(W$1,$D620)),MAX(I$1:I619)+1)</f>
        <v>0</v>
      </c>
      <c r="J620" s="12" t="b">
        <f>IF(ISNUMBER(SEARCH(X$1,$D620)),MAX(J$1:J619)+1)</f>
        <v>0</v>
      </c>
      <c r="K620" s="12" t="b">
        <f>IF(ISNUMBER(SEARCH(Y$1,$D620)),MAX(K$1:K619)+1)</f>
        <v>0</v>
      </c>
      <c r="L620" s="12" t="b">
        <f>IF(ISNUMBER(SEARCH(Z$1,$D620)),MAX(L$1:L619)+1)</f>
        <v>0</v>
      </c>
      <c r="M620" s="12" t="b">
        <f>IF(ISNUMBER(SEARCH(AA$1,$D620)),MAX(M$1:M619)+1)</f>
        <v>0</v>
      </c>
      <c r="N620" s="12" t="b">
        <f>IF(ISNUMBER(SEARCH(AB$1,$D620)),MAX(N$1:N619)+1)</f>
        <v>0</v>
      </c>
      <c r="O620" s="12" t="b">
        <f>IF(ISNUMBER(SEARCH(AC$1,$D620)),MAX(O$1:O619)+1)</f>
        <v>0</v>
      </c>
      <c r="P620" s="12" t="b">
        <f>IF(ISNUMBER(SEARCH(AD$1,$D620)),MAX(P$1:P619)+1)</f>
        <v>0</v>
      </c>
      <c r="Q620" s="12">
        <f>'AB Touchpoint System Workbook'!K631</f>
        <v>0</v>
      </c>
      <c r="R620" s="13">
        <f t="shared" si="19"/>
        <v>619</v>
      </c>
      <c r="S620" s="21" t="str">
        <f>IFERROR(VLOOKUP($R620,E:$Q,13,0),"")</f>
        <v/>
      </c>
      <c r="T620" s="21" t="str">
        <f>IFERROR(VLOOKUP($R620,F:$Q,12,0),"")</f>
        <v/>
      </c>
      <c r="U620" s="21" t="str">
        <f>IFERROR(VLOOKUP($R620,G:$Q,11,0),"")</f>
        <v/>
      </c>
      <c r="V620" s="21" t="str">
        <f>IFERROR(VLOOKUP($R620,H:$Q,10,0),"")</f>
        <v/>
      </c>
      <c r="W620" s="21" t="str">
        <f>IFERROR(VLOOKUP($R620,I:$Q,9,0),"")</f>
        <v/>
      </c>
      <c r="X620" s="21" t="str">
        <f>IFERROR(VLOOKUP($R620,J:$Q,8,0),"")</f>
        <v/>
      </c>
      <c r="Y620" s="21" t="str">
        <f>IFERROR(VLOOKUP($R620,K:$Q,7,0),"")</f>
        <v/>
      </c>
      <c r="Z620" s="21" t="str">
        <f>IFERROR(VLOOKUP($R620,L:$Q,6,0),"")</f>
        <v/>
      </c>
      <c r="AA620" s="21" t="str">
        <f>IFERROR(VLOOKUP($R620,M:$Q,5,0),"")</f>
        <v/>
      </c>
      <c r="AB620" s="21" t="str">
        <f>IFERROR(VLOOKUP($R620,N:$Q,4,0),"")</f>
        <v/>
      </c>
      <c r="AC620" s="21" t="str">
        <f>IFERROR(VLOOKUP($R620,O:$Q,3,0),"")</f>
        <v/>
      </c>
      <c r="AD620" s="21" t="str">
        <f>IFERROR(VLOOKUP($R620,P:$Q,2,0),"")</f>
        <v/>
      </c>
    </row>
    <row r="621" spans="1:30" x14ac:dyDescent="0.15">
      <c r="A621" s="9">
        <f>'AB Touchpoint System Workbook'!Z632</f>
        <v>0</v>
      </c>
      <c r="B621" s="21">
        <f t="shared" si="20"/>
        <v>1</v>
      </c>
      <c r="C621" s="12" t="str">
        <f>IF('AB Touchpoint System Workbook'!J632="A",VLOOKUP($B621,Reference!$A$93:B$104,2,0),IF('AB Touchpoint System Workbook'!J632="b",VLOOKUP($B621,Reference!$A$93:C$104,3,0),""))</f>
        <v/>
      </c>
      <c r="D621" s="12" t="str">
        <f>IF('AB Touchpoint System Workbook'!J632="A",Q621&amp;C621,IF('AB Touchpoint System Workbook'!J632="b",Q621&amp;C621,""))</f>
        <v/>
      </c>
      <c r="E621" s="12" t="b">
        <f>IF(ISNUMBER(SEARCH(S$1,$D621)),MAX(E$1:E620)+1)</f>
        <v>0</v>
      </c>
      <c r="F621" s="12" t="b">
        <f>IF(ISNUMBER(SEARCH(T$1,$D621)),MAX(F$1:F620)+1)</f>
        <v>0</v>
      </c>
      <c r="G621" s="12" t="b">
        <f>IF(ISNUMBER(SEARCH(U$1,$D621)),MAX(G$1:G620)+1)</f>
        <v>0</v>
      </c>
      <c r="H621" s="12" t="b">
        <f>IF(ISNUMBER(SEARCH(V$1,$D621)),MAX(H$1:H620)+1)</f>
        <v>0</v>
      </c>
      <c r="I621" s="12" t="b">
        <f>IF(ISNUMBER(SEARCH(W$1,$D621)),MAX(I$1:I620)+1)</f>
        <v>0</v>
      </c>
      <c r="J621" s="12" t="b">
        <f>IF(ISNUMBER(SEARCH(X$1,$D621)),MAX(J$1:J620)+1)</f>
        <v>0</v>
      </c>
      <c r="K621" s="12" t="b">
        <f>IF(ISNUMBER(SEARCH(Y$1,$D621)),MAX(K$1:K620)+1)</f>
        <v>0</v>
      </c>
      <c r="L621" s="12" t="b">
        <f>IF(ISNUMBER(SEARCH(Z$1,$D621)),MAX(L$1:L620)+1)</f>
        <v>0</v>
      </c>
      <c r="M621" s="12" t="b">
        <f>IF(ISNUMBER(SEARCH(AA$1,$D621)),MAX(M$1:M620)+1)</f>
        <v>0</v>
      </c>
      <c r="N621" s="12" t="b">
        <f>IF(ISNUMBER(SEARCH(AB$1,$D621)),MAX(N$1:N620)+1)</f>
        <v>0</v>
      </c>
      <c r="O621" s="12" t="b">
        <f>IF(ISNUMBER(SEARCH(AC$1,$D621)),MAX(O$1:O620)+1)</f>
        <v>0</v>
      </c>
      <c r="P621" s="12" t="b">
        <f>IF(ISNUMBER(SEARCH(AD$1,$D621)),MAX(P$1:P620)+1)</f>
        <v>0</v>
      </c>
      <c r="Q621" s="12">
        <f>'AB Touchpoint System Workbook'!K632</f>
        <v>0</v>
      </c>
      <c r="R621" s="13">
        <f t="shared" si="19"/>
        <v>620</v>
      </c>
      <c r="S621" s="21" t="str">
        <f>IFERROR(VLOOKUP($R621,E:$Q,13,0),"")</f>
        <v/>
      </c>
      <c r="T621" s="21" t="str">
        <f>IFERROR(VLOOKUP($R621,F:$Q,12,0),"")</f>
        <v/>
      </c>
      <c r="U621" s="21" t="str">
        <f>IFERROR(VLOOKUP($R621,G:$Q,11,0),"")</f>
        <v/>
      </c>
      <c r="V621" s="21" t="str">
        <f>IFERROR(VLOOKUP($R621,H:$Q,10,0),"")</f>
        <v/>
      </c>
      <c r="W621" s="21" t="str">
        <f>IFERROR(VLOOKUP($R621,I:$Q,9,0),"")</f>
        <v/>
      </c>
      <c r="X621" s="21" t="str">
        <f>IFERROR(VLOOKUP($R621,J:$Q,8,0),"")</f>
        <v/>
      </c>
      <c r="Y621" s="21" t="str">
        <f>IFERROR(VLOOKUP($R621,K:$Q,7,0),"")</f>
        <v/>
      </c>
      <c r="Z621" s="21" t="str">
        <f>IFERROR(VLOOKUP($R621,L:$Q,6,0),"")</f>
        <v/>
      </c>
      <c r="AA621" s="21" t="str">
        <f>IFERROR(VLOOKUP($R621,M:$Q,5,0),"")</f>
        <v/>
      </c>
      <c r="AB621" s="21" t="str">
        <f>IFERROR(VLOOKUP($R621,N:$Q,4,0),"")</f>
        <v/>
      </c>
      <c r="AC621" s="21" t="str">
        <f>IFERROR(VLOOKUP($R621,O:$Q,3,0),"")</f>
        <v/>
      </c>
      <c r="AD621" s="21" t="str">
        <f>IFERROR(VLOOKUP($R621,P:$Q,2,0),"")</f>
        <v/>
      </c>
    </row>
    <row r="622" spans="1:30" x14ac:dyDescent="0.15">
      <c r="A622" s="9">
        <f>'AB Touchpoint System Workbook'!Z633</f>
        <v>0</v>
      </c>
      <c r="B622" s="21">
        <f t="shared" si="20"/>
        <v>1</v>
      </c>
      <c r="C622" s="12" t="str">
        <f>IF('AB Touchpoint System Workbook'!J633="A",VLOOKUP($B622,Reference!$A$93:B$104,2,0),IF('AB Touchpoint System Workbook'!J633="b",VLOOKUP($B622,Reference!$A$93:C$104,3,0),""))</f>
        <v/>
      </c>
      <c r="D622" s="12" t="str">
        <f>IF('AB Touchpoint System Workbook'!J633="A",Q622&amp;C622,IF('AB Touchpoint System Workbook'!J633="b",Q622&amp;C622,""))</f>
        <v/>
      </c>
      <c r="E622" s="12" t="b">
        <f>IF(ISNUMBER(SEARCH(S$1,$D622)),MAX(E$1:E621)+1)</f>
        <v>0</v>
      </c>
      <c r="F622" s="12" t="b">
        <f>IF(ISNUMBER(SEARCH(T$1,$D622)),MAX(F$1:F621)+1)</f>
        <v>0</v>
      </c>
      <c r="G622" s="12" t="b">
        <f>IF(ISNUMBER(SEARCH(U$1,$D622)),MAX(G$1:G621)+1)</f>
        <v>0</v>
      </c>
      <c r="H622" s="12" t="b">
        <f>IF(ISNUMBER(SEARCH(V$1,$D622)),MAX(H$1:H621)+1)</f>
        <v>0</v>
      </c>
      <c r="I622" s="12" t="b">
        <f>IF(ISNUMBER(SEARCH(W$1,$D622)),MAX(I$1:I621)+1)</f>
        <v>0</v>
      </c>
      <c r="J622" s="12" t="b">
        <f>IF(ISNUMBER(SEARCH(X$1,$D622)),MAX(J$1:J621)+1)</f>
        <v>0</v>
      </c>
      <c r="K622" s="12" t="b">
        <f>IF(ISNUMBER(SEARCH(Y$1,$D622)),MAX(K$1:K621)+1)</f>
        <v>0</v>
      </c>
      <c r="L622" s="12" t="b">
        <f>IF(ISNUMBER(SEARCH(Z$1,$D622)),MAX(L$1:L621)+1)</f>
        <v>0</v>
      </c>
      <c r="M622" s="12" t="b">
        <f>IF(ISNUMBER(SEARCH(AA$1,$D622)),MAX(M$1:M621)+1)</f>
        <v>0</v>
      </c>
      <c r="N622" s="12" t="b">
        <f>IF(ISNUMBER(SEARCH(AB$1,$D622)),MAX(N$1:N621)+1)</f>
        <v>0</v>
      </c>
      <c r="O622" s="12" t="b">
        <f>IF(ISNUMBER(SEARCH(AC$1,$D622)),MAX(O$1:O621)+1)</f>
        <v>0</v>
      </c>
      <c r="P622" s="12" t="b">
        <f>IF(ISNUMBER(SEARCH(AD$1,$D622)),MAX(P$1:P621)+1)</f>
        <v>0</v>
      </c>
      <c r="Q622" s="12">
        <f>'AB Touchpoint System Workbook'!K633</f>
        <v>0</v>
      </c>
      <c r="R622" s="13">
        <f t="shared" si="19"/>
        <v>621</v>
      </c>
      <c r="S622" s="21" t="str">
        <f>IFERROR(VLOOKUP($R622,E:$Q,13,0),"")</f>
        <v/>
      </c>
      <c r="T622" s="21" t="str">
        <f>IFERROR(VLOOKUP($R622,F:$Q,12,0),"")</f>
        <v/>
      </c>
      <c r="U622" s="21" t="str">
        <f>IFERROR(VLOOKUP($R622,G:$Q,11,0),"")</f>
        <v/>
      </c>
      <c r="V622" s="21" t="str">
        <f>IFERROR(VLOOKUP($R622,H:$Q,10,0),"")</f>
        <v/>
      </c>
      <c r="W622" s="21" t="str">
        <f>IFERROR(VLOOKUP($R622,I:$Q,9,0),"")</f>
        <v/>
      </c>
      <c r="X622" s="21" t="str">
        <f>IFERROR(VLOOKUP($R622,J:$Q,8,0),"")</f>
        <v/>
      </c>
      <c r="Y622" s="21" t="str">
        <f>IFERROR(VLOOKUP($R622,K:$Q,7,0),"")</f>
        <v/>
      </c>
      <c r="Z622" s="21" t="str">
        <f>IFERROR(VLOOKUP($R622,L:$Q,6,0),"")</f>
        <v/>
      </c>
      <c r="AA622" s="21" t="str">
        <f>IFERROR(VLOOKUP($R622,M:$Q,5,0),"")</f>
        <v/>
      </c>
      <c r="AB622" s="21" t="str">
        <f>IFERROR(VLOOKUP($R622,N:$Q,4,0),"")</f>
        <v/>
      </c>
      <c r="AC622" s="21" t="str">
        <f>IFERROR(VLOOKUP($R622,O:$Q,3,0),"")</f>
        <v/>
      </c>
      <c r="AD622" s="21" t="str">
        <f>IFERROR(VLOOKUP($R622,P:$Q,2,0),"")</f>
        <v/>
      </c>
    </row>
    <row r="623" spans="1:30" x14ac:dyDescent="0.15">
      <c r="A623" s="9">
        <f>'AB Touchpoint System Workbook'!Z634</f>
        <v>0</v>
      </c>
      <c r="B623" s="21">
        <f t="shared" si="20"/>
        <v>1</v>
      </c>
      <c r="C623" s="12" t="str">
        <f>IF('AB Touchpoint System Workbook'!J634="A",VLOOKUP($B623,Reference!$A$93:B$104,2,0),IF('AB Touchpoint System Workbook'!J634="b",VLOOKUP($B623,Reference!$A$93:C$104,3,0),""))</f>
        <v/>
      </c>
      <c r="D623" s="12" t="str">
        <f>IF('AB Touchpoint System Workbook'!J634="A",Q623&amp;C623,IF('AB Touchpoint System Workbook'!J634="b",Q623&amp;C623,""))</f>
        <v/>
      </c>
      <c r="E623" s="12" t="b">
        <f>IF(ISNUMBER(SEARCH(S$1,$D623)),MAX(E$1:E622)+1)</f>
        <v>0</v>
      </c>
      <c r="F623" s="12" t="b">
        <f>IF(ISNUMBER(SEARCH(T$1,$D623)),MAX(F$1:F622)+1)</f>
        <v>0</v>
      </c>
      <c r="G623" s="12" t="b">
        <f>IF(ISNUMBER(SEARCH(U$1,$D623)),MAX(G$1:G622)+1)</f>
        <v>0</v>
      </c>
      <c r="H623" s="12" t="b">
        <f>IF(ISNUMBER(SEARCH(V$1,$D623)),MAX(H$1:H622)+1)</f>
        <v>0</v>
      </c>
      <c r="I623" s="12" t="b">
        <f>IF(ISNUMBER(SEARCH(W$1,$D623)),MAX(I$1:I622)+1)</f>
        <v>0</v>
      </c>
      <c r="J623" s="12" t="b">
        <f>IF(ISNUMBER(SEARCH(X$1,$D623)),MAX(J$1:J622)+1)</f>
        <v>0</v>
      </c>
      <c r="K623" s="12" t="b">
        <f>IF(ISNUMBER(SEARCH(Y$1,$D623)),MAX(K$1:K622)+1)</f>
        <v>0</v>
      </c>
      <c r="L623" s="12" t="b">
        <f>IF(ISNUMBER(SEARCH(Z$1,$D623)),MAX(L$1:L622)+1)</f>
        <v>0</v>
      </c>
      <c r="M623" s="12" t="b">
        <f>IF(ISNUMBER(SEARCH(AA$1,$D623)),MAX(M$1:M622)+1)</f>
        <v>0</v>
      </c>
      <c r="N623" s="12" t="b">
        <f>IF(ISNUMBER(SEARCH(AB$1,$D623)),MAX(N$1:N622)+1)</f>
        <v>0</v>
      </c>
      <c r="O623" s="12" t="b">
        <f>IF(ISNUMBER(SEARCH(AC$1,$D623)),MAX(O$1:O622)+1)</f>
        <v>0</v>
      </c>
      <c r="P623" s="12" t="b">
        <f>IF(ISNUMBER(SEARCH(AD$1,$D623)),MAX(P$1:P622)+1)</f>
        <v>0</v>
      </c>
      <c r="Q623" s="12">
        <f>'AB Touchpoint System Workbook'!K634</f>
        <v>0</v>
      </c>
      <c r="R623" s="13">
        <f t="shared" si="19"/>
        <v>622</v>
      </c>
      <c r="S623" s="21" t="str">
        <f>IFERROR(VLOOKUP($R623,E:$Q,13,0),"")</f>
        <v/>
      </c>
      <c r="T623" s="21" t="str">
        <f>IFERROR(VLOOKUP($R623,F:$Q,12,0),"")</f>
        <v/>
      </c>
      <c r="U623" s="21" t="str">
        <f>IFERROR(VLOOKUP($R623,G:$Q,11,0),"")</f>
        <v/>
      </c>
      <c r="V623" s="21" t="str">
        <f>IFERROR(VLOOKUP($R623,H:$Q,10,0),"")</f>
        <v/>
      </c>
      <c r="W623" s="21" t="str">
        <f>IFERROR(VLOOKUP($R623,I:$Q,9,0),"")</f>
        <v/>
      </c>
      <c r="X623" s="21" t="str">
        <f>IFERROR(VLOOKUP($R623,J:$Q,8,0),"")</f>
        <v/>
      </c>
      <c r="Y623" s="21" t="str">
        <f>IFERROR(VLOOKUP($R623,K:$Q,7,0),"")</f>
        <v/>
      </c>
      <c r="Z623" s="21" t="str">
        <f>IFERROR(VLOOKUP($R623,L:$Q,6,0),"")</f>
        <v/>
      </c>
      <c r="AA623" s="21" t="str">
        <f>IFERROR(VLOOKUP($R623,M:$Q,5,0),"")</f>
        <v/>
      </c>
      <c r="AB623" s="21" t="str">
        <f>IFERROR(VLOOKUP($R623,N:$Q,4,0),"")</f>
        <v/>
      </c>
      <c r="AC623" s="21" t="str">
        <f>IFERROR(VLOOKUP($R623,O:$Q,3,0),"")</f>
        <v/>
      </c>
      <c r="AD623" s="21" t="str">
        <f>IFERROR(VLOOKUP($R623,P:$Q,2,0),"")</f>
        <v/>
      </c>
    </row>
    <row r="624" spans="1:30" x14ac:dyDescent="0.15">
      <c r="A624" s="9">
        <f>'AB Touchpoint System Workbook'!Z635</f>
        <v>0</v>
      </c>
      <c r="B624" s="21">
        <f t="shared" si="20"/>
        <v>1</v>
      </c>
      <c r="C624" s="12" t="str">
        <f>IF('AB Touchpoint System Workbook'!J635="A",VLOOKUP($B624,Reference!$A$93:B$104,2,0),IF('AB Touchpoint System Workbook'!J635="b",VLOOKUP($B624,Reference!$A$93:C$104,3,0),""))</f>
        <v/>
      </c>
      <c r="D624" s="12" t="str">
        <f>IF('AB Touchpoint System Workbook'!J635="A",Q624&amp;C624,IF('AB Touchpoint System Workbook'!J635="b",Q624&amp;C624,""))</f>
        <v/>
      </c>
      <c r="E624" s="12" t="b">
        <f>IF(ISNUMBER(SEARCH(S$1,$D624)),MAX(E$1:E623)+1)</f>
        <v>0</v>
      </c>
      <c r="F624" s="12" t="b">
        <f>IF(ISNUMBER(SEARCH(T$1,$D624)),MAX(F$1:F623)+1)</f>
        <v>0</v>
      </c>
      <c r="G624" s="12" t="b">
        <f>IF(ISNUMBER(SEARCH(U$1,$D624)),MAX(G$1:G623)+1)</f>
        <v>0</v>
      </c>
      <c r="H624" s="12" t="b">
        <f>IF(ISNUMBER(SEARCH(V$1,$D624)),MAX(H$1:H623)+1)</f>
        <v>0</v>
      </c>
      <c r="I624" s="12" t="b">
        <f>IF(ISNUMBER(SEARCH(W$1,$D624)),MAX(I$1:I623)+1)</f>
        <v>0</v>
      </c>
      <c r="J624" s="12" t="b">
        <f>IF(ISNUMBER(SEARCH(X$1,$D624)),MAX(J$1:J623)+1)</f>
        <v>0</v>
      </c>
      <c r="K624" s="12" t="b">
        <f>IF(ISNUMBER(SEARCH(Y$1,$D624)),MAX(K$1:K623)+1)</f>
        <v>0</v>
      </c>
      <c r="L624" s="12" t="b">
        <f>IF(ISNUMBER(SEARCH(Z$1,$D624)),MAX(L$1:L623)+1)</f>
        <v>0</v>
      </c>
      <c r="M624" s="12" t="b">
        <f>IF(ISNUMBER(SEARCH(AA$1,$D624)),MAX(M$1:M623)+1)</f>
        <v>0</v>
      </c>
      <c r="N624" s="12" t="b">
        <f>IF(ISNUMBER(SEARCH(AB$1,$D624)),MAX(N$1:N623)+1)</f>
        <v>0</v>
      </c>
      <c r="O624" s="12" t="b">
        <f>IF(ISNUMBER(SEARCH(AC$1,$D624)),MAX(O$1:O623)+1)</f>
        <v>0</v>
      </c>
      <c r="P624" s="12" t="b">
        <f>IF(ISNUMBER(SEARCH(AD$1,$D624)),MAX(P$1:P623)+1)</f>
        <v>0</v>
      </c>
      <c r="Q624" s="12">
        <f>'AB Touchpoint System Workbook'!K635</f>
        <v>0</v>
      </c>
      <c r="R624" s="13">
        <f t="shared" si="19"/>
        <v>623</v>
      </c>
      <c r="S624" s="21" t="str">
        <f>IFERROR(VLOOKUP($R624,E:$Q,13,0),"")</f>
        <v/>
      </c>
      <c r="T624" s="21" t="str">
        <f>IFERROR(VLOOKUP($R624,F:$Q,12,0),"")</f>
        <v/>
      </c>
      <c r="U624" s="21" t="str">
        <f>IFERROR(VLOOKUP($R624,G:$Q,11,0),"")</f>
        <v/>
      </c>
      <c r="V624" s="21" t="str">
        <f>IFERROR(VLOOKUP($R624,H:$Q,10,0),"")</f>
        <v/>
      </c>
      <c r="W624" s="21" t="str">
        <f>IFERROR(VLOOKUP($R624,I:$Q,9,0),"")</f>
        <v/>
      </c>
      <c r="X624" s="21" t="str">
        <f>IFERROR(VLOOKUP($R624,J:$Q,8,0),"")</f>
        <v/>
      </c>
      <c r="Y624" s="21" t="str">
        <f>IFERROR(VLOOKUP($R624,K:$Q,7,0),"")</f>
        <v/>
      </c>
      <c r="Z624" s="21" t="str">
        <f>IFERROR(VLOOKUP($R624,L:$Q,6,0),"")</f>
        <v/>
      </c>
      <c r="AA624" s="21" t="str">
        <f>IFERROR(VLOOKUP($R624,M:$Q,5,0),"")</f>
        <v/>
      </c>
      <c r="AB624" s="21" t="str">
        <f>IFERROR(VLOOKUP($R624,N:$Q,4,0),"")</f>
        <v/>
      </c>
      <c r="AC624" s="21" t="str">
        <f>IFERROR(VLOOKUP($R624,O:$Q,3,0),"")</f>
        <v/>
      </c>
      <c r="AD624" s="21" t="str">
        <f>IFERROR(VLOOKUP($R624,P:$Q,2,0),"")</f>
        <v/>
      </c>
    </row>
    <row r="625" spans="1:30" x14ac:dyDescent="0.15">
      <c r="A625" s="9">
        <f>'AB Touchpoint System Workbook'!Z636</f>
        <v>0</v>
      </c>
      <c r="B625" s="21">
        <f t="shared" si="20"/>
        <v>1</v>
      </c>
      <c r="C625" s="12" t="str">
        <f>IF('AB Touchpoint System Workbook'!J636="A",VLOOKUP($B625,Reference!$A$93:B$104,2,0),IF('AB Touchpoint System Workbook'!J636="b",VLOOKUP($B625,Reference!$A$93:C$104,3,0),""))</f>
        <v/>
      </c>
      <c r="D625" s="12" t="str">
        <f>IF('AB Touchpoint System Workbook'!J636="A",Q625&amp;C625,IF('AB Touchpoint System Workbook'!J636="b",Q625&amp;C625,""))</f>
        <v/>
      </c>
      <c r="E625" s="12" t="b">
        <f>IF(ISNUMBER(SEARCH(S$1,$D625)),MAX(E$1:E624)+1)</f>
        <v>0</v>
      </c>
      <c r="F625" s="12" t="b">
        <f>IF(ISNUMBER(SEARCH(T$1,$D625)),MAX(F$1:F624)+1)</f>
        <v>0</v>
      </c>
      <c r="G625" s="12" t="b">
        <f>IF(ISNUMBER(SEARCH(U$1,$D625)),MAX(G$1:G624)+1)</f>
        <v>0</v>
      </c>
      <c r="H625" s="12" t="b">
        <f>IF(ISNUMBER(SEARCH(V$1,$D625)),MAX(H$1:H624)+1)</f>
        <v>0</v>
      </c>
      <c r="I625" s="12" t="b">
        <f>IF(ISNUMBER(SEARCH(W$1,$D625)),MAX(I$1:I624)+1)</f>
        <v>0</v>
      </c>
      <c r="J625" s="12" t="b">
        <f>IF(ISNUMBER(SEARCH(X$1,$D625)),MAX(J$1:J624)+1)</f>
        <v>0</v>
      </c>
      <c r="K625" s="12" t="b">
        <f>IF(ISNUMBER(SEARCH(Y$1,$D625)),MAX(K$1:K624)+1)</f>
        <v>0</v>
      </c>
      <c r="L625" s="12" t="b">
        <f>IF(ISNUMBER(SEARCH(Z$1,$D625)),MAX(L$1:L624)+1)</f>
        <v>0</v>
      </c>
      <c r="M625" s="12" t="b">
        <f>IF(ISNUMBER(SEARCH(AA$1,$D625)),MAX(M$1:M624)+1)</f>
        <v>0</v>
      </c>
      <c r="N625" s="12" t="b">
        <f>IF(ISNUMBER(SEARCH(AB$1,$D625)),MAX(N$1:N624)+1)</f>
        <v>0</v>
      </c>
      <c r="O625" s="12" t="b">
        <f>IF(ISNUMBER(SEARCH(AC$1,$D625)),MAX(O$1:O624)+1)</f>
        <v>0</v>
      </c>
      <c r="P625" s="12" t="b">
        <f>IF(ISNUMBER(SEARCH(AD$1,$D625)),MAX(P$1:P624)+1)</f>
        <v>0</v>
      </c>
      <c r="Q625" s="12">
        <f>'AB Touchpoint System Workbook'!K636</f>
        <v>0</v>
      </c>
      <c r="R625" s="13">
        <f t="shared" si="19"/>
        <v>624</v>
      </c>
      <c r="S625" s="21" t="str">
        <f>IFERROR(VLOOKUP($R625,E:$Q,13,0),"")</f>
        <v/>
      </c>
      <c r="T625" s="21" t="str">
        <f>IFERROR(VLOOKUP($R625,F:$Q,12,0),"")</f>
        <v/>
      </c>
      <c r="U625" s="21" t="str">
        <f>IFERROR(VLOOKUP($R625,G:$Q,11,0),"")</f>
        <v/>
      </c>
      <c r="V625" s="21" t="str">
        <f>IFERROR(VLOOKUP($R625,H:$Q,10,0),"")</f>
        <v/>
      </c>
      <c r="W625" s="21" t="str">
        <f>IFERROR(VLOOKUP($R625,I:$Q,9,0),"")</f>
        <v/>
      </c>
      <c r="X625" s="21" t="str">
        <f>IFERROR(VLOOKUP($R625,J:$Q,8,0),"")</f>
        <v/>
      </c>
      <c r="Y625" s="21" t="str">
        <f>IFERROR(VLOOKUP($R625,K:$Q,7,0),"")</f>
        <v/>
      </c>
      <c r="Z625" s="21" t="str">
        <f>IFERROR(VLOOKUP($R625,L:$Q,6,0),"")</f>
        <v/>
      </c>
      <c r="AA625" s="21" t="str">
        <f>IFERROR(VLOOKUP($R625,M:$Q,5,0),"")</f>
        <v/>
      </c>
      <c r="AB625" s="21" t="str">
        <f>IFERROR(VLOOKUP($R625,N:$Q,4,0),"")</f>
        <v/>
      </c>
      <c r="AC625" s="21" t="str">
        <f>IFERROR(VLOOKUP($R625,O:$Q,3,0),"")</f>
        <v/>
      </c>
      <c r="AD625" s="21" t="str">
        <f>IFERROR(VLOOKUP($R625,P:$Q,2,0),"")</f>
        <v/>
      </c>
    </row>
    <row r="626" spans="1:30" x14ac:dyDescent="0.15">
      <c r="A626" s="9">
        <f>'AB Touchpoint System Workbook'!Z637</f>
        <v>0</v>
      </c>
      <c r="B626" s="21">
        <f t="shared" si="20"/>
        <v>1</v>
      </c>
      <c r="C626" s="12" t="str">
        <f>IF('AB Touchpoint System Workbook'!J637="A",VLOOKUP($B626,Reference!$A$93:B$104,2,0),IF('AB Touchpoint System Workbook'!J637="b",VLOOKUP($B626,Reference!$A$93:C$104,3,0),""))</f>
        <v/>
      </c>
      <c r="D626" s="12" t="str">
        <f>IF('AB Touchpoint System Workbook'!J637="A",Q626&amp;C626,IF('AB Touchpoint System Workbook'!J637="b",Q626&amp;C626,""))</f>
        <v/>
      </c>
      <c r="E626" s="12" t="b">
        <f>IF(ISNUMBER(SEARCH(S$1,$D626)),MAX(E$1:E625)+1)</f>
        <v>0</v>
      </c>
      <c r="F626" s="12" t="b">
        <f>IF(ISNUMBER(SEARCH(T$1,$D626)),MAX(F$1:F625)+1)</f>
        <v>0</v>
      </c>
      <c r="G626" s="12" t="b">
        <f>IF(ISNUMBER(SEARCH(U$1,$D626)),MAX(G$1:G625)+1)</f>
        <v>0</v>
      </c>
      <c r="H626" s="12" t="b">
        <f>IF(ISNUMBER(SEARCH(V$1,$D626)),MAX(H$1:H625)+1)</f>
        <v>0</v>
      </c>
      <c r="I626" s="12" t="b">
        <f>IF(ISNUMBER(SEARCH(W$1,$D626)),MAX(I$1:I625)+1)</f>
        <v>0</v>
      </c>
      <c r="J626" s="12" t="b">
        <f>IF(ISNUMBER(SEARCH(X$1,$D626)),MAX(J$1:J625)+1)</f>
        <v>0</v>
      </c>
      <c r="K626" s="12" t="b">
        <f>IF(ISNUMBER(SEARCH(Y$1,$D626)),MAX(K$1:K625)+1)</f>
        <v>0</v>
      </c>
      <c r="L626" s="12" t="b">
        <f>IF(ISNUMBER(SEARCH(Z$1,$D626)),MAX(L$1:L625)+1)</f>
        <v>0</v>
      </c>
      <c r="M626" s="12" t="b">
        <f>IF(ISNUMBER(SEARCH(AA$1,$D626)),MAX(M$1:M625)+1)</f>
        <v>0</v>
      </c>
      <c r="N626" s="12" t="b">
        <f>IF(ISNUMBER(SEARCH(AB$1,$D626)),MAX(N$1:N625)+1)</f>
        <v>0</v>
      </c>
      <c r="O626" s="12" t="b">
        <f>IF(ISNUMBER(SEARCH(AC$1,$D626)),MAX(O$1:O625)+1)</f>
        <v>0</v>
      </c>
      <c r="P626" s="12" t="b">
        <f>IF(ISNUMBER(SEARCH(AD$1,$D626)),MAX(P$1:P625)+1)</f>
        <v>0</v>
      </c>
      <c r="Q626" s="12">
        <f>'AB Touchpoint System Workbook'!K637</f>
        <v>0</v>
      </c>
      <c r="R626" s="13">
        <f t="shared" si="19"/>
        <v>625</v>
      </c>
      <c r="S626" s="21" t="str">
        <f>IFERROR(VLOOKUP($R626,E:$Q,13,0),"")</f>
        <v/>
      </c>
      <c r="T626" s="21" t="str">
        <f>IFERROR(VLOOKUP($R626,F:$Q,12,0),"")</f>
        <v/>
      </c>
      <c r="U626" s="21" t="str">
        <f>IFERROR(VLOOKUP($R626,G:$Q,11,0),"")</f>
        <v/>
      </c>
      <c r="V626" s="21" t="str">
        <f>IFERROR(VLOOKUP($R626,H:$Q,10,0),"")</f>
        <v/>
      </c>
      <c r="W626" s="21" t="str">
        <f>IFERROR(VLOOKUP($R626,I:$Q,9,0),"")</f>
        <v/>
      </c>
      <c r="X626" s="21" t="str">
        <f>IFERROR(VLOOKUP($R626,J:$Q,8,0),"")</f>
        <v/>
      </c>
      <c r="Y626" s="21" t="str">
        <f>IFERROR(VLOOKUP($R626,K:$Q,7,0),"")</f>
        <v/>
      </c>
      <c r="Z626" s="21" t="str">
        <f>IFERROR(VLOOKUP($R626,L:$Q,6,0),"")</f>
        <v/>
      </c>
      <c r="AA626" s="21" t="str">
        <f>IFERROR(VLOOKUP($R626,M:$Q,5,0),"")</f>
        <v/>
      </c>
      <c r="AB626" s="21" t="str">
        <f>IFERROR(VLOOKUP($R626,N:$Q,4,0),"")</f>
        <v/>
      </c>
      <c r="AC626" s="21" t="str">
        <f>IFERROR(VLOOKUP($R626,O:$Q,3,0),"")</f>
        <v/>
      </c>
      <c r="AD626" s="21" t="str">
        <f>IFERROR(VLOOKUP($R626,P:$Q,2,0),"")</f>
        <v/>
      </c>
    </row>
    <row r="627" spans="1:30" x14ac:dyDescent="0.15">
      <c r="A627" s="9">
        <f>'AB Touchpoint System Workbook'!Z638</f>
        <v>0</v>
      </c>
      <c r="B627" s="21">
        <f t="shared" si="20"/>
        <v>1</v>
      </c>
      <c r="C627" s="12" t="str">
        <f>IF('AB Touchpoint System Workbook'!J638="A",VLOOKUP($B627,Reference!$A$93:B$104,2,0),IF('AB Touchpoint System Workbook'!J638="b",VLOOKUP($B627,Reference!$A$93:C$104,3,0),""))</f>
        <v/>
      </c>
      <c r="D627" s="12" t="str">
        <f>IF('AB Touchpoint System Workbook'!J638="A",Q627&amp;C627,IF('AB Touchpoint System Workbook'!J638="b",Q627&amp;C627,""))</f>
        <v/>
      </c>
      <c r="E627" s="12" t="b">
        <f>IF(ISNUMBER(SEARCH(S$1,$D627)),MAX(E$1:E626)+1)</f>
        <v>0</v>
      </c>
      <c r="F627" s="12" t="b">
        <f>IF(ISNUMBER(SEARCH(T$1,$D627)),MAX(F$1:F626)+1)</f>
        <v>0</v>
      </c>
      <c r="G627" s="12" t="b">
        <f>IF(ISNUMBER(SEARCH(U$1,$D627)),MAX(G$1:G626)+1)</f>
        <v>0</v>
      </c>
      <c r="H627" s="12" t="b">
        <f>IF(ISNUMBER(SEARCH(V$1,$D627)),MAX(H$1:H626)+1)</f>
        <v>0</v>
      </c>
      <c r="I627" s="12" t="b">
        <f>IF(ISNUMBER(SEARCH(W$1,$D627)),MAX(I$1:I626)+1)</f>
        <v>0</v>
      </c>
      <c r="J627" s="12" t="b">
        <f>IF(ISNUMBER(SEARCH(X$1,$D627)),MAX(J$1:J626)+1)</f>
        <v>0</v>
      </c>
      <c r="K627" s="12" t="b">
        <f>IF(ISNUMBER(SEARCH(Y$1,$D627)),MAX(K$1:K626)+1)</f>
        <v>0</v>
      </c>
      <c r="L627" s="12" t="b">
        <f>IF(ISNUMBER(SEARCH(Z$1,$D627)),MAX(L$1:L626)+1)</f>
        <v>0</v>
      </c>
      <c r="M627" s="12" t="b">
        <f>IF(ISNUMBER(SEARCH(AA$1,$D627)),MAX(M$1:M626)+1)</f>
        <v>0</v>
      </c>
      <c r="N627" s="12" t="b">
        <f>IF(ISNUMBER(SEARCH(AB$1,$D627)),MAX(N$1:N626)+1)</f>
        <v>0</v>
      </c>
      <c r="O627" s="12" t="b">
        <f>IF(ISNUMBER(SEARCH(AC$1,$D627)),MAX(O$1:O626)+1)</f>
        <v>0</v>
      </c>
      <c r="P627" s="12" t="b">
        <f>IF(ISNUMBER(SEARCH(AD$1,$D627)),MAX(P$1:P626)+1)</f>
        <v>0</v>
      </c>
      <c r="Q627" s="12">
        <f>'AB Touchpoint System Workbook'!K638</f>
        <v>0</v>
      </c>
      <c r="R627" s="13">
        <f t="shared" si="19"/>
        <v>626</v>
      </c>
      <c r="S627" s="21" t="str">
        <f>IFERROR(VLOOKUP($R627,E:$Q,13,0),"")</f>
        <v/>
      </c>
      <c r="T627" s="21" t="str">
        <f>IFERROR(VLOOKUP($R627,F:$Q,12,0),"")</f>
        <v/>
      </c>
      <c r="U627" s="21" t="str">
        <f>IFERROR(VLOOKUP($R627,G:$Q,11,0),"")</f>
        <v/>
      </c>
      <c r="V627" s="21" t="str">
        <f>IFERROR(VLOOKUP($R627,H:$Q,10,0),"")</f>
        <v/>
      </c>
      <c r="W627" s="21" t="str">
        <f>IFERROR(VLOOKUP($R627,I:$Q,9,0),"")</f>
        <v/>
      </c>
      <c r="X627" s="21" t="str">
        <f>IFERROR(VLOOKUP($R627,J:$Q,8,0),"")</f>
        <v/>
      </c>
      <c r="Y627" s="21" t="str">
        <f>IFERROR(VLOOKUP($R627,K:$Q,7,0),"")</f>
        <v/>
      </c>
      <c r="Z627" s="21" t="str">
        <f>IFERROR(VLOOKUP($R627,L:$Q,6,0),"")</f>
        <v/>
      </c>
      <c r="AA627" s="21" t="str">
        <f>IFERROR(VLOOKUP($R627,M:$Q,5,0),"")</f>
        <v/>
      </c>
      <c r="AB627" s="21" t="str">
        <f>IFERROR(VLOOKUP($R627,N:$Q,4,0),"")</f>
        <v/>
      </c>
      <c r="AC627" s="21" t="str">
        <f>IFERROR(VLOOKUP($R627,O:$Q,3,0),"")</f>
        <v/>
      </c>
      <c r="AD627" s="21" t="str">
        <f>IFERROR(VLOOKUP($R627,P:$Q,2,0),"")</f>
        <v/>
      </c>
    </row>
    <row r="628" spans="1:30" x14ac:dyDescent="0.15">
      <c r="A628" s="9">
        <f>'AB Touchpoint System Workbook'!Z639</f>
        <v>0</v>
      </c>
      <c r="B628" s="21">
        <f t="shared" si="20"/>
        <v>1</v>
      </c>
      <c r="C628" s="12" t="str">
        <f>IF('AB Touchpoint System Workbook'!J639="A",VLOOKUP($B628,Reference!$A$93:B$104,2,0),IF('AB Touchpoint System Workbook'!J639="b",VLOOKUP($B628,Reference!$A$93:C$104,3,0),""))</f>
        <v/>
      </c>
      <c r="D628" s="12" t="str">
        <f>IF('AB Touchpoint System Workbook'!J639="A",Q628&amp;C628,IF('AB Touchpoint System Workbook'!J639="b",Q628&amp;C628,""))</f>
        <v/>
      </c>
      <c r="E628" s="12" t="b">
        <f>IF(ISNUMBER(SEARCH(S$1,$D628)),MAX(E$1:E627)+1)</f>
        <v>0</v>
      </c>
      <c r="F628" s="12" t="b">
        <f>IF(ISNUMBER(SEARCH(T$1,$D628)),MAX(F$1:F627)+1)</f>
        <v>0</v>
      </c>
      <c r="G628" s="12" t="b">
        <f>IF(ISNUMBER(SEARCH(U$1,$D628)),MAX(G$1:G627)+1)</f>
        <v>0</v>
      </c>
      <c r="H628" s="12" t="b">
        <f>IF(ISNUMBER(SEARCH(V$1,$D628)),MAX(H$1:H627)+1)</f>
        <v>0</v>
      </c>
      <c r="I628" s="12" t="b">
        <f>IF(ISNUMBER(SEARCH(W$1,$D628)),MAX(I$1:I627)+1)</f>
        <v>0</v>
      </c>
      <c r="J628" s="12" t="b">
        <f>IF(ISNUMBER(SEARCH(X$1,$D628)),MAX(J$1:J627)+1)</f>
        <v>0</v>
      </c>
      <c r="K628" s="12" t="b">
        <f>IF(ISNUMBER(SEARCH(Y$1,$D628)),MAX(K$1:K627)+1)</f>
        <v>0</v>
      </c>
      <c r="L628" s="12" t="b">
        <f>IF(ISNUMBER(SEARCH(Z$1,$D628)),MAX(L$1:L627)+1)</f>
        <v>0</v>
      </c>
      <c r="M628" s="12" t="b">
        <f>IF(ISNUMBER(SEARCH(AA$1,$D628)),MAX(M$1:M627)+1)</f>
        <v>0</v>
      </c>
      <c r="N628" s="12" t="b">
        <f>IF(ISNUMBER(SEARCH(AB$1,$D628)),MAX(N$1:N627)+1)</f>
        <v>0</v>
      </c>
      <c r="O628" s="12" t="b">
        <f>IF(ISNUMBER(SEARCH(AC$1,$D628)),MAX(O$1:O627)+1)</f>
        <v>0</v>
      </c>
      <c r="P628" s="12" t="b">
        <f>IF(ISNUMBER(SEARCH(AD$1,$D628)),MAX(P$1:P627)+1)</f>
        <v>0</v>
      </c>
      <c r="Q628" s="12">
        <f>'AB Touchpoint System Workbook'!K639</f>
        <v>0</v>
      </c>
      <c r="R628" s="13">
        <f t="shared" si="19"/>
        <v>627</v>
      </c>
      <c r="S628" s="21" t="str">
        <f>IFERROR(VLOOKUP($R628,E:$Q,13,0),"")</f>
        <v/>
      </c>
      <c r="T628" s="21" t="str">
        <f>IFERROR(VLOOKUP($R628,F:$Q,12,0),"")</f>
        <v/>
      </c>
      <c r="U628" s="21" t="str">
        <f>IFERROR(VLOOKUP($R628,G:$Q,11,0),"")</f>
        <v/>
      </c>
      <c r="V628" s="21" t="str">
        <f>IFERROR(VLOOKUP($R628,H:$Q,10,0),"")</f>
        <v/>
      </c>
      <c r="W628" s="21" t="str">
        <f>IFERROR(VLOOKUP($R628,I:$Q,9,0),"")</f>
        <v/>
      </c>
      <c r="X628" s="21" t="str">
        <f>IFERROR(VLOOKUP($R628,J:$Q,8,0),"")</f>
        <v/>
      </c>
      <c r="Y628" s="21" t="str">
        <f>IFERROR(VLOOKUP($R628,K:$Q,7,0),"")</f>
        <v/>
      </c>
      <c r="Z628" s="21" t="str">
        <f>IFERROR(VLOOKUP($R628,L:$Q,6,0),"")</f>
        <v/>
      </c>
      <c r="AA628" s="21" t="str">
        <f>IFERROR(VLOOKUP($R628,M:$Q,5,0),"")</f>
        <v/>
      </c>
      <c r="AB628" s="21" t="str">
        <f>IFERROR(VLOOKUP($R628,N:$Q,4,0),"")</f>
        <v/>
      </c>
      <c r="AC628" s="21" t="str">
        <f>IFERROR(VLOOKUP($R628,O:$Q,3,0),"")</f>
        <v/>
      </c>
      <c r="AD628" s="21" t="str">
        <f>IFERROR(VLOOKUP($R628,P:$Q,2,0),"")</f>
        <v/>
      </c>
    </row>
    <row r="629" spans="1:30" x14ac:dyDescent="0.15">
      <c r="A629" s="9">
        <f>'AB Touchpoint System Workbook'!Z640</f>
        <v>0</v>
      </c>
      <c r="B629" s="21">
        <f t="shared" si="20"/>
        <v>1</v>
      </c>
      <c r="C629" s="12" t="str">
        <f>IF('AB Touchpoint System Workbook'!J640="A",VLOOKUP($B629,Reference!$A$93:B$104,2,0),IF('AB Touchpoint System Workbook'!J640="b",VLOOKUP($B629,Reference!$A$93:C$104,3,0),""))</f>
        <v/>
      </c>
      <c r="D629" s="12" t="str">
        <f>IF('AB Touchpoint System Workbook'!J640="A",Q629&amp;C629,IF('AB Touchpoint System Workbook'!J640="b",Q629&amp;C629,""))</f>
        <v/>
      </c>
      <c r="E629" s="12" t="b">
        <f>IF(ISNUMBER(SEARCH(S$1,$D629)),MAX(E$1:E628)+1)</f>
        <v>0</v>
      </c>
      <c r="F629" s="12" t="b">
        <f>IF(ISNUMBER(SEARCH(T$1,$D629)),MAX(F$1:F628)+1)</f>
        <v>0</v>
      </c>
      <c r="G629" s="12" t="b">
        <f>IF(ISNUMBER(SEARCH(U$1,$D629)),MAX(G$1:G628)+1)</f>
        <v>0</v>
      </c>
      <c r="H629" s="12" t="b">
        <f>IF(ISNUMBER(SEARCH(V$1,$D629)),MAX(H$1:H628)+1)</f>
        <v>0</v>
      </c>
      <c r="I629" s="12" t="b">
        <f>IF(ISNUMBER(SEARCH(W$1,$D629)),MAX(I$1:I628)+1)</f>
        <v>0</v>
      </c>
      <c r="J629" s="12" t="b">
        <f>IF(ISNUMBER(SEARCH(X$1,$D629)),MAX(J$1:J628)+1)</f>
        <v>0</v>
      </c>
      <c r="K629" s="12" t="b">
        <f>IF(ISNUMBER(SEARCH(Y$1,$D629)),MAX(K$1:K628)+1)</f>
        <v>0</v>
      </c>
      <c r="L629" s="12" t="b">
        <f>IF(ISNUMBER(SEARCH(Z$1,$D629)),MAX(L$1:L628)+1)</f>
        <v>0</v>
      </c>
      <c r="M629" s="12" t="b">
        <f>IF(ISNUMBER(SEARCH(AA$1,$D629)),MAX(M$1:M628)+1)</f>
        <v>0</v>
      </c>
      <c r="N629" s="12" t="b">
        <f>IF(ISNUMBER(SEARCH(AB$1,$D629)),MAX(N$1:N628)+1)</f>
        <v>0</v>
      </c>
      <c r="O629" s="12" t="b">
        <f>IF(ISNUMBER(SEARCH(AC$1,$D629)),MAX(O$1:O628)+1)</f>
        <v>0</v>
      </c>
      <c r="P629" s="12" t="b">
        <f>IF(ISNUMBER(SEARCH(AD$1,$D629)),MAX(P$1:P628)+1)</f>
        <v>0</v>
      </c>
      <c r="Q629" s="12">
        <f>'AB Touchpoint System Workbook'!K640</f>
        <v>0</v>
      </c>
      <c r="R629" s="13">
        <f t="shared" si="19"/>
        <v>628</v>
      </c>
      <c r="S629" s="21" t="str">
        <f>IFERROR(VLOOKUP($R629,E:$Q,13,0),"")</f>
        <v/>
      </c>
      <c r="T629" s="21" t="str">
        <f>IFERROR(VLOOKUP($R629,F:$Q,12,0),"")</f>
        <v/>
      </c>
      <c r="U629" s="21" t="str">
        <f>IFERROR(VLOOKUP($R629,G:$Q,11,0),"")</f>
        <v/>
      </c>
      <c r="V629" s="21" t="str">
        <f>IFERROR(VLOOKUP($R629,H:$Q,10,0),"")</f>
        <v/>
      </c>
      <c r="W629" s="21" t="str">
        <f>IFERROR(VLOOKUP($R629,I:$Q,9,0),"")</f>
        <v/>
      </c>
      <c r="X629" s="21" t="str">
        <f>IFERROR(VLOOKUP($R629,J:$Q,8,0),"")</f>
        <v/>
      </c>
      <c r="Y629" s="21" t="str">
        <f>IFERROR(VLOOKUP($R629,K:$Q,7,0),"")</f>
        <v/>
      </c>
      <c r="Z629" s="21" t="str">
        <f>IFERROR(VLOOKUP($R629,L:$Q,6,0),"")</f>
        <v/>
      </c>
      <c r="AA629" s="21" t="str">
        <f>IFERROR(VLOOKUP($R629,M:$Q,5,0),"")</f>
        <v/>
      </c>
      <c r="AB629" s="21" t="str">
        <f>IFERROR(VLOOKUP($R629,N:$Q,4,0),"")</f>
        <v/>
      </c>
      <c r="AC629" s="21" t="str">
        <f>IFERROR(VLOOKUP($R629,O:$Q,3,0),"")</f>
        <v/>
      </c>
      <c r="AD629" s="21" t="str">
        <f>IFERROR(VLOOKUP($R629,P:$Q,2,0),"")</f>
        <v/>
      </c>
    </row>
    <row r="630" spans="1:30" x14ac:dyDescent="0.15">
      <c r="A630" s="9">
        <f>'AB Touchpoint System Workbook'!Z641</f>
        <v>0</v>
      </c>
      <c r="B630" s="21">
        <f t="shared" si="20"/>
        <v>1</v>
      </c>
      <c r="C630" s="12" t="str">
        <f>IF('AB Touchpoint System Workbook'!J641="A",VLOOKUP($B630,Reference!$A$93:B$104,2,0),IF('AB Touchpoint System Workbook'!J641="b",VLOOKUP($B630,Reference!$A$93:C$104,3,0),""))</f>
        <v/>
      </c>
      <c r="D630" s="12" t="str">
        <f>IF('AB Touchpoint System Workbook'!J641="A",Q630&amp;C630,IF('AB Touchpoint System Workbook'!J641="b",Q630&amp;C630,""))</f>
        <v/>
      </c>
      <c r="E630" s="12" t="b">
        <f>IF(ISNUMBER(SEARCH(S$1,$D630)),MAX(E$1:E629)+1)</f>
        <v>0</v>
      </c>
      <c r="F630" s="12" t="b">
        <f>IF(ISNUMBER(SEARCH(T$1,$D630)),MAX(F$1:F629)+1)</f>
        <v>0</v>
      </c>
      <c r="G630" s="12" t="b">
        <f>IF(ISNUMBER(SEARCH(U$1,$D630)),MAX(G$1:G629)+1)</f>
        <v>0</v>
      </c>
      <c r="H630" s="12" t="b">
        <f>IF(ISNUMBER(SEARCH(V$1,$D630)),MAX(H$1:H629)+1)</f>
        <v>0</v>
      </c>
      <c r="I630" s="12" t="b">
        <f>IF(ISNUMBER(SEARCH(W$1,$D630)),MAX(I$1:I629)+1)</f>
        <v>0</v>
      </c>
      <c r="J630" s="12" t="b">
        <f>IF(ISNUMBER(SEARCH(X$1,$D630)),MAX(J$1:J629)+1)</f>
        <v>0</v>
      </c>
      <c r="K630" s="12" t="b">
        <f>IF(ISNUMBER(SEARCH(Y$1,$D630)),MAX(K$1:K629)+1)</f>
        <v>0</v>
      </c>
      <c r="L630" s="12" t="b">
        <f>IF(ISNUMBER(SEARCH(Z$1,$D630)),MAX(L$1:L629)+1)</f>
        <v>0</v>
      </c>
      <c r="M630" s="12" t="b">
        <f>IF(ISNUMBER(SEARCH(AA$1,$D630)),MAX(M$1:M629)+1)</f>
        <v>0</v>
      </c>
      <c r="N630" s="12" t="b">
        <f>IF(ISNUMBER(SEARCH(AB$1,$D630)),MAX(N$1:N629)+1)</f>
        <v>0</v>
      </c>
      <c r="O630" s="12" t="b">
        <f>IF(ISNUMBER(SEARCH(AC$1,$D630)),MAX(O$1:O629)+1)</f>
        <v>0</v>
      </c>
      <c r="P630" s="12" t="b">
        <f>IF(ISNUMBER(SEARCH(AD$1,$D630)),MAX(P$1:P629)+1)</f>
        <v>0</v>
      </c>
      <c r="Q630" s="12">
        <f>'AB Touchpoint System Workbook'!K641</f>
        <v>0</v>
      </c>
      <c r="R630" s="13">
        <f t="shared" si="19"/>
        <v>629</v>
      </c>
      <c r="S630" s="21" t="str">
        <f>IFERROR(VLOOKUP($R630,E:$Q,13,0),"")</f>
        <v/>
      </c>
      <c r="T630" s="21" t="str">
        <f>IFERROR(VLOOKUP($R630,F:$Q,12,0),"")</f>
        <v/>
      </c>
      <c r="U630" s="21" t="str">
        <f>IFERROR(VLOOKUP($R630,G:$Q,11,0),"")</f>
        <v/>
      </c>
      <c r="V630" s="21" t="str">
        <f>IFERROR(VLOOKUP($R630,H:$Q,10,0),"")</f>
        <v/>
      </c>
      <c r="W630" s="21" t="str">
        <f>IFERROR(VLOOKUP($R630,I:$Q,9,0),"")</f>
        <v/>
      </c>
      <c r="X630" s="21" t="str">
        <f>IFERROR(VLOOKUP($R630,J:$Q,8,0),"")</f>
        <v/>
      </c>
      <c r="Y630" s="21" t="str">
        <f>IFERROR(VLOOKUP($R630,K:$Q,7,0),"")</f>
        <v/>
      </c>
      <c r="Z630" s="21" t="str">
        <f>IFERROR(VLOOKUP($R630,L:$Q,6,0),"")</f>
        <v/>
      </c>
      <c r="AA630" s="21" t="str">
        <f>IFERROR(VLOOKUP($R630,M:$Q,5,0),"")</f>
        <v/>
      </c>
      <c r="AB630" s="21" t="str">
        <f>IFERROR(VLOOKUP($R630,N:$Q,4,0),"")</f>
        <v/>
      </c>
      <c r="AC630" s="21" t="str">
        <f>IFERROR(VLOOKUP($R630,O:$Q,3,0),"")</f>
        <v/>
      </c>
      <c r="AD630" s="21" t="str">
        <f>IFERROR(VLOOKUP($R630,P:$Q,2,0),"")</f>
        <v/>
      </c>
    </row>
    <row r="631" spans="1:30" x14ac:dyDescent="0.15">
      <c r="A631" s="9">
        <f>'AB Touchpoint System Workbook'!Z642</f>
        <v>0</v>
      </c>
      <c r="B631" s="21">
        <f t="shared" si="20"/>
        <v>1</v>
      </c>
      <c r="C631" s="12" t="str">
        <f>IF('AB Touchpoint System Workbook'!J642="A",VLOOKUP($B631,Reference!$A$93:B$104,2,0),IF('AB Touchpoint System Workbook'!J642="b",VLOOKUP($B631,Reference!$A$93:C$104,3,0),""))</f>
        <v/>
      </c>
      <c r="D631" s="12" t="str">
        <f>IF('AB Touchpoint System Workbook'!J642="A",Q631&amp;C631,IF('AB Touchpoint System Workbook'!J642="b",Q631&amp;C631,""))</f>
        <v/>
      </c>
      <c r="E631" s="12" t="b">
        <f>IF(ISNUMBER(SEARCH(S$1,$D631)),MAX(E$1:E630)+1)</f>
        <v>0</v>
      </c>
      <c r="F631" s="12" t="b">
        <f>IF(ISNUMBER(SEARCH(T$1,$D631)),MAX(F$1:F630)+1)</f>
        <v>0</v>
      </c>
      <c r="G631" s="12" t="b">
        <f>IF(ISNUMBER(SEARCH(U$1,$D631)),MAX(G$1:G630)+1)</f>
        <v>0</v>
      </c>
      <c r="H631" s="12" t="b">
        <f>IF(ISNUMBER(SEARCH(V$1,$D631)),MAX(H$1:H630)+1)</f>
        <v>0</v>
      </c>
      <c r="I631" s="12" t="b">
        <f>IF(ISNUMBER(SEARCH(W$1,$D631)),MAX(I$1:I630)+1)</f>
        <v>0</v>
      </c>
      <c r="J631" s="12" t="b">
        <f>IF(ISNUMBER(SEARCH(X$1,$D631)),MAX(J$1:J630)+1)</f>
        <v>0</v>
      </c>
      <c r="K631" s="12" t="b">
        <f>IF(ISNUMBER(SEARCH(Y$1,$D631)),MAX(K$1:K630)+1)</f>
        <v>0</v>
      </c>
      <c r="L631" s="12" t="b">
        <f>IF(ISNUMBER(SEARCH(Z$1,$D631)),MAX(L$1:L630)+1)</f>
        <v>0</v>
      </c>
      <c r="M631" s="12" t="b">
        <f>IF(ISNUMBER(SEARCH(AA$1,$D631)),MAX(M$1:M630)+1)</f>
        <v>0</v>
      </c>
      <c r="N631" s="12" t="b">
        <f>IF(ISNUMBER(SEARCH(AB$1,$D631)),MAX(N$1:N630)+1)</f>
        <v>0</v>
      </c>
      <c r="O631" s="12" t="b">
        <f>IF(ISNUMBER(SEARCH(AC$1,$D631)),MAX(O$1:O630)+1)</f>
        <v>0</v>
      </c>
      <c r="P631" s="12" t="b">
        <f>IF(ISNUMBER(SEARCH(AD$1,$D631)),MAX(P$1:P630)+1)</f>
        <v>0</v>
      </c>
      <c r="Q631" s="12">
        <f>'AB Touchpoint System Workbook'!K642</f>
        <v>0</v>
      </c>
      <c r="R631" s="13">
        <f t="shared" si="19"/>
        <v>630</v>
      </c>
      <c r="S631" s="21" t="str">
        <f>IFERROR(VLOOKUP($R631,E:$Q,13,0),"")</f>
        <v/>
      </c>
      <c r="T631" s="21" t="str">
        <f>IFERROR(VLOOKUP($R631,F:$Q,12,0),"")</f>
        <v/>
      </c>
      <c r="U631" s="21" t="str">
        <f>IFERROR(VLOOKUP($R631,G:$Q,11,0),"")</f>
        <v/>
      </c>
      <c r="V631" s="21" t="str">
        <f>IFERROR(VLOOKUP($R631,H:$Q,10,0),"")</f>
        <v/>
      </c>
      <c r="W631" s="21" t="str">
        <f>IFERROR(VLOOKUP($R631,I:$Q,9,0),"")</f>
        <v/>
      </c>
      <c r="X631" s="21" t="str">
        <f>IFERROR(VLOOKUP($R631,J:$Q,8,0),"")</f>
        <v/>
      </c>
      <c r="Y631" s="21" t="str">
        <f>IFERROR(VLOOKUP($R631,K:$Q,7,0),"")</f>
        <v/>
      </c>
      <c r="Z631" s="21" t="str">
        <f>IFERROR(VLOOKUP($R631,L:$Q,6,0),"")</f>
        <v/>
      </c>
      <c r="AA631" s="21" t="str">
        <f>IFERROR(VLOOKUP($R631,M:$Q,5,0),"")</f>
        <v/>
      </c>
      <c r="AB631" s="21" t="str">
        <f>IFERROR(VLOOKUP($R631,N:$Q,4,0),"")</f>
        <v/>
      </c>
      <c r="AC631" s="21" t="str">
        <f>IFERROR(VLOOKUP($R631,O:$Q,3,0),"")</f>
        <v/>
      </c>
      <c r="AD631" s="21" t="str">
        <f>IFERROR(VLOOKUP($R631,P:$Q,2,0),"")</f>
        <v/>
      </c>
    </row>
    <row r="632" spans="1:30" x14ac:dyDescent="0.15">
      <c r="A632" s="9">
        <f>'AB Touchpoint System Workbook'!Z643</f>
        <v>0</v>
      </c>
      <c r="B632" s="21">
        <f t="shared" si="20"/>
        <v>1</v>
      </c>
      <c r="C632" s="12" t="str">
        <f>IF('AB Touchpoint System Workbook'!J643="A",VLOOKUP($B632,Reference!$A$93:B$104,2,0),IF('AB Touchpoint System Workbook'!J643="b",VLOOKUP($B632,Reference!$A$93:C$104,3,0),""))</f>
        <v/>
      </c>
      <c r="D632" s="12" t="str">
        <f>IF('AB Touchpoint System Workbook'!J643="A",Q632&amp;C632,IF('AB Touchpoint System Workbook'!J643="b",Q632&amp;C632,""))</f>
        <v/>
      </c>
      <c r="E632" s="12" t="b">
        <f>IF(ISNUMBER(SEARCH(S$1,$D632)),MAX(E$1:E631)+1)</f>
        <v>0</v>
      </c>
      <c r="F632" s="12" t="b">
        <f>IF(ISNUMBER(SEARCH(T$1,$D632)),MAX(F$1:F631)+1)</f>
        <v>0</v>
      </c>
      <c r="G632" s="12" t="b">
        <f>IF(ISNUMBER(SEARCH(U$1,$D632)),MAX(G$1:G631)+1)</f>
        <v>0</v>
      </c>
      <c r="H632" s="12" t="b">
        <f>IF(ISNUMBER(SEARCH(V$1,$D632)),MAX(H$1:H631)+1)</f>
        <v>0</v>
      </c>
      <c r="I632" s="12" t="b">
        <f>IF(ISNUMBER(SEARCH(W$1,$D632)),MAX(I$1:I631)+1)</f>
        <v>0</v>
      </c>
      <c r="J632" s="12" t="b">
        <f>IF(ISNUMBER(SEARCH(X$1,$D632)),MAX(J$1:J631)+1)</f>
        <v>0</v>
      </c>
      <c r="K632" s="12" t="b">
        <f>IF(ISNUMBER(SEARCH(Y$1,$D632)),MAX(K$1:K631)+1)</f>
        <v>0</v>
      </c>
      <c r="L632" s="12" t="b">
        <f>IF(ISNUMBER(SEARCH(Z$1,$D632)),MAX(L$1:L631)+1)</f>
        <v>0</v>
      </c>
      <c r="M632" s="12" t="b">
        <f>IF(ISNUMBER(SEARCH(AA$1,$D632)),MAX(M$1:M631)+1)</f>
        <v>0</v>
      </c>
      <c r="N632" s="12" t="b">
        <f>IF(ISNUMBER(SEARCH(AB$1,$D632)),MAX(N$1:N631)+1)</f>
        <v>0</v>
      </c>
      <c r="O632" s="12" t="b">
        <f>IF(ISNUMBER(SEARCH(AC$1,$D632)),MAX(O$1:O631)+1)</f>
        <v>0</v>
      </c>
      <c r="P632" s="12" t="b">
        <f>IF(ISNUMBER(SEARCH(AD$1,$D632)),MAX(P$1:P631)+1)</f>
        <v>0</v>
      </c>
      <c r="Q632" s="12">
        <f>'AB Touchpoint System Workbook'!K643</f>
        <v>0</v>
      </c>
      <c r="R632" s="13">
        <f t="shared" si="19"/>
        <v>631</v>
      </c>
      <c r="S632" s="21" t="str">
        <f>IFERROR(VLOOKUP($R632,E:$Q,13,0),"")</f>
        <v/>
      </c>
      <c r="T632" s="21" t="str">
        <f>IFERROR(VLOOKUP($R632,F:$Q,12,0),"")</f>
        <v/>
      </c>
      <c r="U632" s="21" t="str">
        <f>IFERROR(VLOOKUP($R632,G:$Q,11,0),"")</f>
        <v/>
      </c>
      <c r="V632" s="21" t="str">
        <f>IFERROR(VLOOKUP($R632,H:$Q,10,0),"")</f>
        <v/>
      </c>
      <c r="W632" s="21" t="str">
        <f>IFERROR(VLOOKUP($R632,I:$Q,9,0),"")</f>
        <v/>
      </c>
      <c r="X632" s="21" t="str">
        <f>IFERROR(VLOOKUP($R632,J:$Q,8,0),"")</f>
        <v/>
      </c>
      <c r="Y632" s="21" t="str">
        <f>IFERROR(VLOOKUP($R632,K:$Q,7,0),"")</f>
        <v/>
      </c>
      <c r="Z632" s="21" t="str">
        <f>IFERROR(VLOOKUP($R632,L:$Q,6,0),"")</f>
        <v/>
      </c>
      <c r="AA632" s="21" t="str">
        <f>IFERROR(VLOOKUP($R632,M:$Q,5,0),"")</f>
        <v/>
      </c>
      <c r="AB632" s="21" t="str">
        <f>IFERROR(VLOOKUP($R632,N:$Q,4,0),"")</f>
        <v/>
      </c>
      <c r="AC632" s="21" t="str">
        <f>IFERROR(VLOOKUP($R632,O:$Q,3,0),"")</f>
        <v/>
      </c>
      <c r="AD632" s="21" t="str">
        <f>IFERROR(VLOOKUP($R632,P:$Q,2,0),"")</f>
        <v/>
      </c>
    </row>
    <row r="633" spans="1:30" x14ac:dyDescent="0.15">
      <c r="A633" s="9">
        <f>'AB Touchpoint System Workbook'!Z644</f>
        <v>0</v>
      </c>
      <c r="B633" s="21">
        <f t="shared" si="20"/>
        <v>1</v>
      </c>
      <c r="C633" s="12" t="str">
        <f>IF('AB Touchpoint System Workbook'!J644="A",VLOOKUP($B633,Reference!$A$93:B$104,2,0),IF('AB Touchpoint System Workbook'!J644="b",VLOOKUP($B633,Reference!$A$93:C$104,3,0),""))</f>
        <v/>
      </c>
      <c r="D633" s="12" t="str">
        <f>IF('AB Touchpoint System Workbook'!J644="A",Q633&amp;C633,IF('AB Touchpoint System Workbook'!J644="b",Q633&amp;C633,""))</f>
        <v/>
      </c>
      <c r="E633" s="12" t="b">
        <f>IF(ISNUMBER(SEARCH(S$1,$D633)),MAX(E$1:E632)+1)</f>
        <v>0</v>
      </c>
      <c r="F633" s="12" t="b">
        <f>IF(ISNUMBER(SEARCH(T$1,$D633)),MAX(F$1:F632)+1)</f>
        <v>0</v>
      </c>
      <c r="G633" s="12" t="b">
        <f>IF(ISNUMBER(SEARCH(U$1,$D633)),MAX(G$1:G632)+1)</f>
        <v>0</v>
      </c>
      <c r="H633" s="12" t="b">
        <f>IF(ISNUMBER(SEARCH(V$1,$D633)),MAX(H$1:H632)+1)</f>
        <v>0</v>
      </c>
      <c r="I633" s="12" t="b">
        <f>IF(ISNUMBER(SEARCH(W$1,$D633)),MAX(I$1:I632)+1)</f>
        <v>0</v>
      </c>
      <c r="J633" s="12" t="b">
        <f>IF(ISNUMBER(SEARCH(X$1,$D633)),MAX(J$1:J632)+1)</f>
        <v>0</v>
      </c>
      <c r="K633" s="12" t="b">
        <f>IF(ISNUMBER(SEARCH(Y$1,$D633)),MAX(K$1:K632)+1)</f>
        <v>0</v>
      </c>
      <c r="L633" s="12" t="b">
        <f>IF(ISNUMBER(SEARCH(Z$1,$D633)),MAX(L$1:L632)+1)</f>
        <v>0</v>
      </c>
      <c r="M633" s="12" t="b">
        <f>IF(ISNUMBER(SEARCH(AA$1,$D633)),MAX(M$1:M632)+1)</f>
        <v>0</v>
      </c>
      <c r="N633" s="12" t="b">
        <f>IF(ISNUMBER(SEARCH(AB$1,$D633)),MAX(N$1:N632)+1)</f>
        <v>0</v>
      </c>
      <c r="O633" s="12" t="b">
        <f>IF(ISNUMBER(SEARCH(AC$1,$D633)),MAX(O$1:O632)+1)</f>
        <v>0</v>
      </c>
      <c r="P633" s="12" t="b">
        <f>IF(ISNUMBER(SEARCH(AD$1,$D633)),MAX(P$1:P632)+1)</f>
        <v>0</v>
      </c>
      <c r="Q633" s="12">
        <f>'AB Touchpoint System Workbook'!K644</f>
        <v>0</v>
      </c>
      <c r="R633" s="13">
        <f t="shared" si="19"/>
        <v>632</v>
      </c>
      <c r="S633" s="21" t="str">
        <f>IFERROR(VLOOKUP($R633,E:$Q,13,0),"")</f>
        <v/>
      </c>
      <c r="T633" s="21" t="str">
        <f>IFERROR(VLOOKUP($R633,F:$Q,12,0),"")</f>
        <v/>
      </c>
      <c r="U633" s="21" t="str">
        <f>IFERROR(VLOOKUP($R633,G:$Q,11,0),"")</f>
        <v/>
      </c>
      <c r="V633" s="21" t="str">
        <f>IFERROR(VLOOKUP($R633,H:$Q,10,0),"")</f>
        <v/>
      </c>
      <c r="W633" s="21" t="str">
        <f>IFERROR(VLOOKUP($R633,I:$Q,9,0),"")</f>
        <v/>
      </c>
      <c r="X633" s="21" t="str">
        <f>IFERROR(VLOOKUP($R633,J:$Q,8,0),"")</f>
        <v/>
      </c>
      <c r="Y633" s="21" t="str">
        <f>IFERROR(VLOOKUP($R633,K:$Q,7,0),"")</f>
        <v/>
      </c>
      <c r="Z633" s="21" t="str">
        <f>IFERROR(VLOOKUP($R633,L:$Q,6,0),"")</f>
        <v/>
      </c>
      <c r="AA633" s="21" t="str">
        <f>IFERROR(VLOOKUP($R633,M:$Q,5,0),"")</f>
        <v/>
      </c>
      <c r="AB633" s="21" t="str">
        <f>IFERROR(VLOOKUP($R633,N:$Q,4,0),"")</f>
        <v/>
      </c>
      <c r="AC633" s="21" t="str">
        <f>IFERROR(VLOOKUP($R633,O:$Q,3,0),"")</f>
        <v/>
      </c>
      <c r="AD633" s="21" t="str">
        <f>IFERROR(VLOOKUP($R633,P:$Q,2,0),"")</f>
        <v/>
      </c>
    </row>
    <row r="634" spans="1:30" x14ac:dyDescent="0.15">
      <c r="A634" s="9">
        <f>'AB Touchpoint System Workbook'!Z645</f>
        <v>0</v>
      </c>
      <c r="B634" s="21">
        <f t="shared" si="20"/>
        <v>1</v>
      </c>
      <c r="C634" s="12" t="str">
        <f>IF('AB Touchpoint System Workbook'!J645="A",VLOOKUP($B634,Reference!$A$93:B$104,2,0),IF('AB Touchpoint System Workbook'!J645="b",VLOOKUP($B634,Reference!$A$93:C$104,3,0),""))</f>
        <v/>
      </c>
      <c r="D634" s="12" t="str">
        <f>IF('AB Touchpoint System Workbook'!J645="A",Q634&amp;C634,IF('AB Touchpoint System Workbook'!J645="b",Q634&amp;C634,""))</f>
        <v/>
      </c>
      <c r="E634" s="12" t="b">
        <f>IF(ISNUMBER(SEARCH(S$1,$D634)),MAX(E$1:E633)+1)</f>
        <v>0</v>
      </c>
      <c r="F634" s="12" t="b">
        <f>IF(ISNUMBER(SEARCH(T$1,$D634)),MAX(F$1:F633)+1)</f>
        <v>0</v>
      </c>
      <c r="G634" s="12" t="b">
        <f>IF(ISNUMBER(SEARCH(U$1,$D634)),MAX(G$1:G633)+1)</f>
        <v>0</v>
      </c>
      <c r="H634" s="12" t="b">
        <f>IF(ISNUMBER(SEARCH(V$1,$D634)),MAX(H$1:H633)+1)</f>
        <v>0</v>
      </c>
      <c r="I634" s="12" t="b">
        <f>IF(ISNUMBER(SEARCH(W$1,$D634)),MAX(I$1:I633)+1)</f>
        <v>0</v>
      </c>
      <c r="J634" s="12" t="b">
        <f>IF(ISNUMBER(SEARCH(X$1,$D634)),MAX(J$1:J633)+1)</f>
        <v>0</v>
      </c>
      <c r="K634" s="12" t="b">
        <f>IF(ISNUMBER(SEARCH(Y$1,$D634)),MAX(K$1:K633)+1)</f>
        <v>0</v>
      </c>
      <c r="L634" s="12" t="b">
        <f>IF(ISNUMBER(SEARCH(Z$1,$D634)),MAX(L$1:L633)+1)</f>
        <v>0</v>
      </c>
      <c r="M634" s="12" t="b">
        <f>IF(ISNUMBER(SEARCH(AA$1,$D634)),MAX(M$1:M633)+1)</f>
        <v>0</v>
      </c>
      <c r="N634" s="12" t="b">
        <f>IF(ISNUMBER(SEARCH(AB$1,$D634)),MAX(N$1:N633)+1)</f>
        <v>0</v>
      </c>
      <c r="O634" s="12" t="b">
        <f>IF(ISNUMBER(SEARCH(AC$1,$D634)),MAX(O$1:O633)+1)</f>
        <v>0</v>
      </c>
      <c r="P634" s="12" t="b">
        <f>IF(ISNUMBER(SEARCH(AD$1,$D634)),MAX(P$1:P633)+1)</f>
        <v>0</v>
      </c>
      <c r="Q634" s="12">
        <f>'AB Touchpoint System Workbook'!K645</f>
        <v>0</v>
      </c>
      <c r="R634" s="13">
        <f t="shared" si="19"/>
        <v>633</v>
      </c>
      <c r="S634" s="21" t="str">
        <f>IFERROR(VLOOKUP($R634,E:$Q,13,0),"")</f>
        <v/>
      </c>
      <c r="T634" s="21" t="str">
        <f>IFERROR(VLOOKUP($R634,F:$Q,12,0),"")</f>
        <v/>
      </c>
      <c r="U634" s="21" t="str">
        <f>IFERROR(VLOOKUP($R634,G:$Q,11,0),"")</f>
        <v/>
      </c>
      <c r="V634" s="21" t="str">
        <f>IFERROR(VLOOKUP($R634,H:$Q,10,0),"")</f>
        <v/>
      </c>
      <c r="W634" s="21" t="str">
        <f>IFERROR(VLOOKUP($R634,I:$Q,9,0),"")</f>
        <v/>
      </c>
      <c r="X634" s="21" t="str">
        <f>IFERROR(VLOOKUP($R634,J:$Q,8,0),"")</f>
        <v/>
      </c>
      <c r="Y634" s="21" t="str">
        <f>IFERROR(VLOOKUP($R634,K:$Q,7,0),"")</f>
        <v/>
      </c>
      <c r="Z634" s="21" t="str">
        <f>IFERROR(VLOOKUP($R634,L:$Q,6,0),"")</f>
        <v/>
      </c>
      <c r="AA634" s="21" t="str">
        <f>IFERROR(VLOOKUP($R634,M:$Q,5,0),"")</f>
        <v/>
      </c>
      <c r="AB634" s="21" t="str">
        <f>IFERROR(VLOOKUP($R634,N:$Q,4,0),"")</f>
        <v/>
      </c>
      <c r="AC634" s="21" t="str">
        <f>IFERROR(VLOOKUP($R634,O:$Q,3,0),"")</f>
        <v/>
      </c>
      <c r="AD634" s="21" t="str">
        <f>IFERROR(VLOOKUP($R634,P:$Q,2,0),"")</f>
        <v/>
      </c>
    </row>
    <row r="635" spans="1:30" x14ac:dyDescent="0.15">
      <c r="A635" s="9">
        <f>'AB Touchpoint System Workbook'!Z646</f>
        <v>0</v>
      </c>
      <c r="B635" s="21">
        <f t="shared" si="20"/>
        <v>1</v>
      </c>
      <c r="C635" s="12" t="str">
        <f>IF('AB Touchpoint System Workbook'!J646="A",VLOOKUP($B635,Reference!$A$93:B$104,2,0),IF('AB Touchpoint System Workbook'!J646="b",VLOOKUP($B635,Reference!$A$93:C$104,3,0),""))</f>
        <v/>
      </c>
      <c r="D635" s="12" t="str">
        <f>IF('AB Touchpoint System Workbook'!J646="A",Q635&amp;C635,IF('AB Touchpoint System Workbook'!J646="b",Q635&amp;C635,""))</f>
        <v/>
      </c>
      <c r="E635" s="12" t="b">
        <f>IF(ISNUMBER(SEARCH(S$1,$D635)),MAX(E$1:E634)+1)</f>
        <v>0</v>
      </c>
      <c r="F635" s="12" t="b">
        <f>IF(ISNUMBER(SEARCH(T$1,$D635)),MAX(F$1:F634)+1)</f>
        <v>0</v>
      </c>
      <c r="G635" s="12" t="b">
        <f>IF(ISNUMBER(SEARCH(U$1,$D635)),MAX(G$1:G634)+1)</f>
        <v>0</v>
      </c>
      <c r="H635" s="12" t="b">
        <f>IF(ISNUMBER(SEARCH(V$1,$D635)),MAX(H$1:H634)+1)</f>
        <v>0</v>
      </c>
      <c r="I635" s="12" t="b">
        <f>IF(ISNUMBER(SEARCH(W$1,$D635)),MAX(I$1:I634)+1)</f>
        <v>0</v>
      </c>
      <c r="J635" s="12" t="b">
        <f>IF(ISNUMBER(SEARCH(X$1,$D635)),MAX(J$1:J634)+1)</f>
        <v>0</v>
      </c>
      <c r="K635" s="12" t="b">
        <f>IF(ISNUMBER(SEARCH(Y$1,$D635)),MAX(K$1:K634)+1)</f>
        <v>0</v>
      </c>
      <c r="L635" s="12" t="b">
        <f>IF(ISNUMBER(SEARCH(Z$1,$D635)),MAX(L$1:L634)+1)</f>
        <v>0</v>
      </c>
      <c r="M635" s="12" t="b">
        <f>IF(ISNUMBER(SEARCH(AA$1,$D635)),MAX(M$1:M634)+1)</f>
        <v>0</v>
      </c>
      <c r="N635" s="12" t="b">
        <f>IF(ISNUMBER(SEARCH(AB$1,$D635)),MAX(N$1:N634)+1)</f>
        <v>0</v>
      </c>
      <c r="O635" s="12" t="b">
        <f>IF(ISNUMBER(SEARCH(AC$1,$D635)),MAX(O$1:O634)+1)</f>
        <v>0</v>
      </c>
      <c r="P635" s="12" t="b">
        <f>IF(ISNUMBER(SEARCH(AD$1,$D635)),MAX(P$1:P634)+1)</f>
        <v>0</v>
      </c>
      <c r="Q635" s="12">
        <f>'AB Touchpoint System Workbook'!K646</f>
        <v>0</v>
      </c>
      <c r="R635" s="13">
        <f t="shared" si="19"/>
        <v>634</v>
      </c>
      <c r="S635" s="21" t="str">
        <f>IFERROR(VLOOKUP($R635,E:$Q,13,0),"")</f>
        <v/>
      </c>
      <c r="T635" s="21" t="str">
        <f>IFERROR(VLOOKUP($R635,F:$Q,12,0),"")</f>
        <v/>
      </c>
      <c r="U635" s="21" t="str">
        <f>IFERROR(VLOOKUP($R635,G:$Q,11,0),"")</f>
        <v/>
      </c>
      <c r="V635" s="21" t="str">
        <f>IFERROR(VLOOKUP($R635,H:$Q,10,0),"")</f>
        <v/>
      </c>
      <c r="W635" s="21" t="str">
        <f>IFERROR(VLOOKUP($R635,I:$Q,9,0),"")</f>
        <v/>
      </c>
      <c r="X635" s="21" t="str">
        <f>IFERROR(VLOOKUP($R635,J:$Q,8,0),"")</f>
        <v/>
      </c>
      <c r="Y635" s="21" t="str">
        <f>IFERROR(VLOOKUP($R635,K:$Q,7,0),"")</f>
        <v/>
      </c>
      <c r="Z635" s="21" t="str">
        <f>IFERROR(VLOOKUP($R635,L:$Q,6,0),"")</f>
        <v/>
      </c>
      <c r="AA635" s="21" t="str">
        <f>IFERROR(VLOOKUP($R635,M:$Q,5,0),"")</f>
        <v/>
      </c>
      <c r="AB635" s="21" t="str">
        <f>IFERROR(VLOOKUP($R635,N:$Q,4,0),"")</f>
        <v/>
      </c>
      <c r="AC635" s="21" t="str">
        <f>IFERROR(VLOOKUP($R635,O:$Q,3,0),"")</f>
        <v/>
      </c>
      <c r="AD635" s="21" t="str">
        <f>IFERROR(VLOOKUP($R635,P:$Q,2,0),"")</f>
        <v/>
      </c>
    </row>
    <row r="636" spans="1:30" x14ac:dyDescent="0.15">
      <c r="A636" s="9">
        <f>'AB Touchpoint System Workbook'!Z647</f>
        <v>0</v>
      </c>
      <c r="B636" s="21">
        <f t="shared" si="20"/>
        <v>1</v>
      </c>
      <c r="C636" s="12" t="str">
        <f>IF('AB Touchpoint System Workbook'!J647="A",VLOOKUP($B636,Reference!$A$93:B$104,2,0),IF('AB Touchpoint System Workbook'!J647="b",VLOOKUP($B636,Reference!$A$93:C$104,3,0),""))</f>
        <v/>
      </c>
      <c r="D636" s="12" t="str">
        <f>IF('AB Touchpoint System Workbook'!J647="A",Q636&amp;C636,IF('AB Touchpoint System Workbook'!J647="b",Q636&amp;C636,""))</f>
        <v/>
      </c>
      <c r="E636" s="12" t="b">
        <f>IF(ISNUMBER(SEARCH(S$1,$D636)),MAX(E$1:E635)+1)</f>
        <v>0</v>
      </c>
      <c r="F636" s="12" t="b">
        <f>IF(ISNUMBER(SEARCH(T$1,$D636)),MAX(F$1:F635)+1)</f>
        <v>0</v>
      </c>
      <c r="G636" s="12" t="b">
        <f>IF(ISNUMBER(SEARCH(U$1,$D636)),MAX(G$1:G635)+1)</f>
        <v>0</v>
      </c>
      <c r="H636" s="12" t="b">
        <f>IF(ISNUMBER(SEARCH(V$1,$D636)),MAX(H$1:H635)+1)</f>
        <v>0</v>
      </c>
      <c r="I636" s="12" t="b">
        <f>IF(ISNUMBER(SEARCH(W$1,$D636)),MAX(I$1:I635)+1)</f>
        <v>0</v>
      </c>
      <c r="J636" s="12" t="b">
        <f>IF(ISNUMBER(SEARCH(X$1,$D636)),MAX(J$1:J635)+1)</f>
        <v>0</v>
      </c>
      <c r="K636" s="12" t="b">
        <f>IF(ISNUMBER(SEARCH(Y$1,$D636)),MAX(K$1:K635)+1)</f>
        <v>0</v>
      </c>
      <c r="L636" s="12" t="b">
        <f>IF(ISNUMBER(SEARCH(Z$1,$D636)),MAX(L$1:L635)+1)</f>
        <v>0</v>
      </c>
      <c r="M636" s="12" t="b">
        <f>IF(ISNUMBER(SEARCH(AA$1,$D636)),MAX(M$1:M635)+1)</f>
        <v>0</v>
      </c>
      <c r="N636" s="12" t="b">
        <f>IF(ISNUMBER(SEARCH(AB$1,$D636)),MAX(N$1:N635)+1)</f>
        <v>0</v>
      </c>
      <c r="O636" s="12" t="b">
        <f>IF(ISNUMBER(SEARCH(AC$1,$D636)),MAX(O$1:O635)+1)</f>
        <v>0</v>
      </c>
      <c r="P636" s="12" t="b">
        <f>IF(ISNUMBER(SEARCH(AD$1,$D636)),MAX(P$1:P635)+1)</f>
        <v>0</v>
      </c>
      <c r="Q636" s="12">
        <f>'AB Touchpoint System Workbook'!K647</f>
        <v>0</v>
      </c>
      <c r="R636" s="13">
        <f t="shared" si="19"/>
        <v>635</v>
      </c>
      <c r="S636" s="21" t="str">
        <f>IFERROR(VLOOKUP($R636,E:$Q,13,0),"")</f>
        <v/>
      </c>
      <c r="T636" s="21" t="str">
        <f>IFERROR(VLOOKUP($R636,F:$Q,12,0),"")</f>
        <v/>
      </c>
      <c r="U636" s="21" t="str">
        <f>IFERROR(VLOOKUP($R636,G:$Q,11,0),"")</f>
        <v/>
      </c>
      <c r="V636" s="21" t="str">
        <f>IFERROR(VLOOKUP($R636,H:$Q,10,0),"")</f>
        <v/>
      </c>
      <c r="W636" s="21" t="str">
        <f>IFERROR(VLOOKUP($R636,I:$Q,9,0),"")</f>
        <v/>
      </c>
      <c r="X636" s="21" t="str">
        <f>IFERROR(VLOOKUP($R636,J:$Q,8,0),"")</f>
        <v/>
      </c>
      <c r="Y636" s="21" t="str">
        <f>IFERROR(VLOOKUP($R636,K:$Q,7,0),"")</f>
        <v/>
      </c>
      <c r="Z636" s="21" t="str">
        <f>IFERROR(VLOOKUP($R636,L:$Q,6,0),"")</f>
        <v/>
      </c>
      <c r="AA636" s="21" t="str">
        <f>IFERROR(VLOOKUP($R636,M:$Q,5,0),"")</f>
        <v/>
      </c>
      <c r="AB636" s="21" t="str">
        <f>IFERROR(VLOOKUP($R636,N:$Q,4,0),"")</f>
        <v/>
      </c>
      <c r="AC636" s="21" t="str">
        <f>IFERROR(VLOOKUP($R636,O:$Q,3,0),"")</f>
        <v/>
      </c>
      <c r="AD636" s="21" t="str">
        <f>IFERROR(VLOOKUP($R636,P:$Q,2,0),"")</f>
        <v/>
      </c>
    </row>
    <row r="637" spans="1:30" x14ac:dyDescent="0.15">
      <c r="A637" s="9">
        <f>'AB Touchpoint System Workbook'!Z648</f>
        <v>0</v>
      </c>
      <c r="B637" s="21">
        <f t="shared" si="20"/>
        <v>1</v>
      </c>
      <c r="C637" s="12" t="str">
        <f>IF('AB Touchpoint System Workbook'!J648="A",VLOOKUP($B637,Reference!$A$93:B$104,2,0),IF('AB Touchpoint System Workbook'!J648="b",VLOOKUP($B637,Reference!$A$93:C$104,3,0),""))</f>
        <v/>
      </c>
      <c r="D637" s="12" t="str">
        <f>IF('AB Touchpoint System Workbook'!J648="A",Q637&amp;C637,IF('AB Touchpoint System Workbook'!J648="b",Q637&amp;C637,""))</f>
        <v/>
      </c>
      <c r="E637" s="12" t="b">
        <f>IF(ISNUMBER(SEARCH(S$1,$D637)),MAX(E$1:E636)+1)</f>
        <v>0</v>
      </c>
      <c r="F637" s="12" t="b">
        <f>IF(ISNUMBER(SEARCH(T$1,$D637)),MAX(F$1:F636)+1)</f>
        <v>0</v>
      </c>
      <c r="G637" s="12" t="b">
        <f>IF(ISNUMBER(SEARCH(U$1,$D637)),MAX(G$1:G636)+1)</f>
        <v>0</v>
      </c>
      <c r="H637" s="12" t="b">
        <f>IF(ISNUMBER(SEARCH(V$1,$D637)),MAX(H$1:H636)+1)</f>
        <v>0</v>
      </c>
      <c r="I637" s="12" t="b">
        <f>IF(ISNUMBER(SEARCH(W$1,$D637)),MAX(I$1:I636)+1)</f>
        <v>0</v>
      </c>
      <c r="J637" s="12" t="b">
        <f>IF(ISNUMBER(SEARCH(X$1,$D637)),MAX(J$1:J636)+1)</f>
        <v>0</v>
      </c>
      <c r="K637" s="12" t="b">
        <f>IF(ISNUMBER(SEARCH(Y$1,$D637)),MAX(K$1:K636)+1)</f>
        <v>0</v>
      </c>
      <c r="L637" s="12" t="b">
        <f>IF(ISNUMBER(SEARCH(Z$1,$D637)),MAX(L$1:L636)+1)</f>
        <v>0</v>
      </c>
      <c r="M637" s="12" t="b">
        <f>IF(ISNUMBER(SEARCH(AA$1,$D637)),MAX(M$1:M636)+1)</f>
        <v>0</v>
      </c>
      <c r="N637" s="12" t="b">
        <f>IF(ISNUMBER(SEARCH(AB$1,$D637)),MAX(N$1:N636)+1)</f>
        <v>0</v>
      </c>
      <c r="O637" s="12" t="b">
        <f>IF(ISNUMBER(SEARCH(AC$1,$D637)),MAX(O$1:O636)+1)</f>
        <v>0</v>
      </c>
      <c r="P637" s="12" t="b">
        <f>IF(ISNUMBER(SEARCH(AD$1,$D637)),MAX(P$1:P636)+1)</f>
        <v>0</v>
      </c>
      <c r="Q637" s="12">
        <f>'AB Touchpoint System Workbook'!K648</f>
        <v>0</v>
      </c>
      <c r="R637" s="13">
        <f t="shared" si="19"/>
        <v>636</v>
      </c>
      <c r="S637" s="21" t="str">
        <f>IFERROR(VLOOKUP($R637,E:$Q,13,0),"")</f>
        <v/>
      </c>
      <c r="T637" s="21" t="str">
        <f>IFERROR(VLOOKUP($R637,F:$Q,12,0),"")</f>
        <v/>
      </c>
      <c r="U637" s="21" t="str">
        <f>IFERROR(VLOOKUP($R637,G:$Q,11,0),"")</f>
        <v/>
      </c>
      <c r="V637" s="21" t="str">
        <f>IFERROR(VLOOKUP($R637,H:$Q,10,0),"")</f>
        <v/>
      </c>
      <c r="W637" s="21" t="str">
        <f>IFERROR(VLOOKUP($R637,I:$Q,9,0),"")</f>
        <v/>
      </c>
      <c r="X637" s="21" t="str">
        <f>IFERROR(VLOOKUP($R637,J:$Q,8,0),"")</f>
        <v/>
      </c>
      <c r="Y637" s="21" t="str">
        <f>IFERROR(VLOOKUP($R637,K:$Q,7,0),"")</f>
        <v/>
      </c>
      <c r="Z637" s="21" t="str">
        <f>IFERROR(VLOOKUP($R637,L:$Q,6,0),"")</f>
        <v/>
      </c>
      <c r="AA637" s="21" t="str">
        <f>IFERROR(VLOOKUP($R637,M:$Q,5,0),"")</f>
        <v/>
      </c>
      <c r="AB637" s="21" t="str">
        <f>IFERROR(VLOOKUP($R637,N:$Q,4,0),"")</f>
        <v/>
      </c>
      <c r="AC637" s="21" t="str">
        <f>IFERROR(VLOOKUP($R637,O:$Q,3,0),"")</f>
        <v/>
      </c>
      <c r="AD637" s="21" t="str">
        <f>IFERROR(VLOOKUP($R637,P:$Q,2,0),"")</f>
        <v/>
      </c>
    </row>
    <row r="638" spans="1:30" x14ac:dyDescent="0.15">
      <c r="A638" s="9">
        <f>'AB Touchpoint System Workbook'!Z649</f>
        <v>0</v>
      </c>
      <c r="B638" s="21">
        <f t="shared" si="20"/>
        <v>1</v>
      </c>
      <c r="C638" s="12" t="str">
        <f>IF('AB Touchpoint System Workbook'!J649="A",VLOOKUP($B638,Reference!$A$93:B$104,2,0),IF('AB Touchpoint System Workbook'!J649="b",VLOOKUP($B638,Reference!$A$93:C$104,3,0),""))</f>
        <v/>
      </c>
      <c r="D638" s="12" t="str">
        <f>IF('AB Touchpoint System Workbook'!J649="A",Q638&amp;C638,IF('AB Touchpoint System Workbook'!J649="b",Q638&amp;C638,""))</f>
        <v/>
      </c>
      <c r="E638" s="12" t="b">
        <f>IF(ISNUMBER(SEARCH(S$1,$D638)),MAX(E$1:E637)+1)</f>
        <v>0</v>
      </c>
      <c r="F638" s="12" t="b">
        <f>IF(ISNUMBER(SEARCH(T$1,$D638)),MAX(F$1:F637)+1)</f>
        <v>0</v>
      </c>
      <c r="G638" s="12" t="b">
        <f>IF(ISNUMBER(SEARCH(U$1,$D638)),MAX(G$1:G637)+1)</f>
        <v>0</v>
      </c>
      <c r="H638" s="12" t="b">
        <f>IF(ISNUMBER(SEARCH(V$1,$D638)),MAX(H$1:H637)+1)</f>
        <v>0</v>
      </c>
      <c r="I638" s="12" t="b">
        <f>IF(ISNUMBER(SEARCH(W$1,$D638)),MAX(I$1:I637)+1)</f>
        <v>0</v>
      </c>
      <c r="J638" s="12" t="b">
        <f>IF(ISNUMBER(SEARCH(X$1,$D638)),MAX(J$1:J637)+1)</f>
        <v>0</v>
      </c>
      <c r="K638" s="12" t="b">
        <f>IF(ISNUMBER(SEARCH(Y$1,$D638)),MAX(K$1:K637)+1)</f>
        <v>0</v>
      </c>
      <c r="L638" s="12" t="b">
        <f>IF(ISNUMBER(SEARCH(Z$1,$D638)),MAX(L$1:L637)+1)</f>
        <v>0</v>
      </c>
      <c r="M638" s="12" t="b">
        <f>IF(ISNUMBER(SEARCH(AA$1,$D638)),MAX(M$1:M637)+1)</f>
        <v>0</v>
      </c>
      <c r="N638" s="12" t="b">
        <f>IF(ISNUMBER(SEARCH(AB$1,$D638)),MAX(N$1:N637)+1)</f>
        <v>0</v>
      </c>
      <c r="O638" s="12" t="b">
        <f>IF(ISNUMBER(SEARCH(AC$1,$D638)),MAX(O$1:O637)+1)</f>
        <v>0</v>
      </c>
      <c r="P638" s="12" t="b">
        <f>IF(ISNUMBER(SEARCH(AD$1,$D638)),MAX(P$1:P637)+1)</f>
        <v>0</v>
      </c>
      <c r="Q638" s="12">
        <f>'AB Touchpoint System Workbook'!K649</f>
        <v>0</v>
      </c>
      <c r="R638" s="13">
        <f t="shared" si="19"/>
        <v>637</v>
      </c>
      <c r="S638" s="21" t="str">
        <f>IFERROR(VLOOKUP($R638,E:$Q,13,0),"")</f>
        <v/>
      </c>
      <c r="T638" s="21" t="str">
        <f>IFERROR(VLOOKUP($R638,F:$Q,12,0),"")</f>
        <v/>
      </c>
      <c r="U638" s="21" t="str">
        <f>IFERROR(VLOOKUP($R638,G:$Q,11,0),"")</f>
        <v/>
      </c>
      <c r="V638" s="21" t="str">
        <f>IFERROR(VLOOKUP($R638,H:$Q,10,0),"")</f>
        <v/>
      </c>
      <c r="W638" s="21" t="str">
        <f>IFERROR(VLOOKUP($R638,I:$Q,9,0),"")</f>
        <v/>
      </c>
      <c r="X638" s="21" t="str">
        <f>IFERROR(VLOOKUP($R638,J:$Q,8,0),"")</f>
        <v/>
      </c>
      <c r="Y638" s="21" t="str">
        <f>IFERROR(VLOOKUP($R638,K:$Q,7,0),"")</f>
        <v/>
      </c>
      <c r="Z638" s="21" t="str">
        <f>IFERROR(VLOOKUP($R638,L:$Q,6,0),"")</f>
        <v/>
      </c>
      <c r="AA638" s="21" t="str">
        <f>IFERROR(VLOOKUP($R638,M:$Q,5,0),"")</f>
        <v/>
      </c>
      <c r="AB638" s="21" t="str">
        <f>IFERROR(VLOOKUP($R638,N:$Q,4,0),"")</f>
        <v/>
      </c>
      <c r="AC638" s="21" t="str">
        <f>IFERROR(VLOOKUP($R638,O:$Q,3,0),"")</f>
        <v/>
      </c>
      <c r="AD638" s="21" t="str">
        <f>IFERROR(VLOOKUP($R638,P:$Q,2,0),"")</f>
        <v/>
      </c>
    </row>
    <row r="639" spans="1:30" x14ac:dyDescent="0.15">
      <c r="A639" s="9">
        <f>'AB Touchpoint System Workbook'!Z650</f>
        <v>0</v>
      </c>
      <c r="B639" s="21">
        <f t="shared" si="20"/>
        <v>1</v>
      </c>
      <c r="C639" s="12" t="str">
        <f>IF('AB Touchpoint System Workbook'!J650="A",VLOOKUP($B639,Reference!$A$93:B$104,2,0),IF('AB Touchpoint System Workbook'!J650="b",VLOOKUP($B639,Reference!$A$93:C$104,3,0),""))</f>
        <v/>
      </c>
      <c r="D639" s="12" t="str">
        <f>IF('AB Touchpoint System Workbook'!J650="A",Q639&amp;C639,IF('AB Touchpoint System Workbook'!J650="b",Q639&amp;C639,""))</f>
        <v/>
      </c>
      <c r="E639" s="12" t="b">
        <f>IF(ISNUMBER(SEARCH(S$1,$D639)),MAX(E$1:E638)+1)</f>
        <v>0</v>
      </c>
      <c r="F639" s="12" t="b">
        <f>IF(ISNUMBER(SEARCH(T$1,$D639)),MAX(F$1:F638)+1)</f>
        <v>0</v>
      </c>
      <c r="G639" s="12" t="b">
        <f>IF(ISNUMBER(SEARCH(U$1,$D639)),MAX(G$1:G638)+1)</f>
        <v>0</v>
      </c>
      <c r="H639" s="12" t="b">
        <f>IF(ISNUMBER(SEARCH(V$1,$D639)),MAX(H$1:H638)+1)</f>
        <v>0</v>
      </c>
      <c r="I639" s="12" t="b">
        <f>IF(ISNUMBER(SEARCH(W$1,$D639)),MAX(I$1:I638)+1)</f>
        <v>0</v>
      </c>
      <c r="J639" s="12" t="b">
        <f>IF(ISNUMBER(SEARCH(X$1,$D639)),MAX(J$1:J638)+1)</f>
        <v>0</v>
      </c>
      <c r="K639" s="12" t="b">
        <f>IF(ISNUMBER(SEARCH(Y$1,$D639)),MAX(K$1:K638)+1)</f>
        <v>0</v>
      </c>
      <c r="L639" s="12" t="b">
        <f>IF(ISNUMBER(SEARCH(Z$1,$D639)),MAX(L$1:L638)+1)</f>
        <v>0</v>
      </c>
      <c r="M639" s="12" t="b">
        <f>IF(ISNUMBER(SEARCH(AA$1,$D639)),MAX(M$1:M638)+1)</f>
        <v>0</v>
      </c>
      <c r="N639" s="12" t="b">
        <f>IF(ISNUMBER(SEARCH(AB$1,$D639)),MAX(N$1:N638)+1)</f>
        <v>0</v>
      </c>
      <c r="O639" s="12" t="b">
        <f>IF(ISNUMBER(SEARCH(AC$1,$D639)),MAX(O$1:O638)+1)</f>
        <v>0</v>
      </c>
      <c r="P639" s="12" t="b">
        <f>IF(ISNUMBER(SEARCH(AD$1,$D639)),MAX(P$1:P638)+1)</f>
        <v>0</v>
      </c>
      <c r="Q639" s="12">
        <f>'AB Touchpoint System Workbook'!K650</f>
        <v>0</v>
      </c>
      <c r="R639" s="13">
        <f t="shared" si="19"/>
        <v>638</v>
      </c>
      <c r="S639" s="21" t="str">
        <f>IFERROR(VLOOKUP($R639,E:$Q,13,0),"")</f>
        <v/>
      </c>
      <c r="T639" s="21" t="str">
        <f>IFERROR(VLOOKUP($R639,F:$Q,12,0),"")</f>
        <v/>
      </c>
      <c r="U639" s="21" t="str">
        <f>IFERROR(VLOOKUP($R639,G:$Q,11,0),"")</f>
        <v/>
      </c>
      <c r="V639" s="21" t="str">
        <f>IFERROR(VLOOKUP($R639,H:$Q,10,0),"")</f>
        <v/>
      </c>
      <c r="W639" s="21" t="str">
        <f>IFERROR(VLOOKUP($R639,I:$Q,9,0),"")</f>
        <v/>
      </c>
      <c r="X639" s="21" t="str">
        <f>IFERROR(VLOOKUP($R639,J:$Q,8,0),"")</f>
        <v/>
      </c>
      <c r="Y639" s="21" t="str">
        <f>IFERROR(VLOOKUP($R639,K:$Q,7,0),"")</f>
        <v/>
      </c>
      <c r="Z639" s="21" t="str">
        <f>IFERROR(VLOOKUP($R639,L:$Q,6,0),"")</f>
        <v/>
      </c>
      <c r="AA639" s="21" t="str">
        <f>IFERROR(VLOOKUP($R639,M:$Q,5,0),"")</f>
        <v/>
      </c>
      <c r="AB639" s="21" t="str">
        <f>IFERROR(VLOOKUP($R639,N:$Q,4,0),"")</f>
        <v/>
      </c>
      <c r="AC639" s="21" t="str">
        <f>IFERROR(VLOOKUP($R639,O:$Q,3,0),"")</f>
        <v/>
      </c>
      <c r="AD639" s="21" t="str">
        <f>IFERROR(VLOOKUP($R639,P:$Q,2,0),"")</f>
        <v/>
      </c>
    </row>
    <row r="640" spans="1:30" x14ac:dyDescent="0.15">
      <c r="A640" s="9">
        <f>'AB Touchpoint System Workbook'!Z651</f>
        <v>0</v>
      </c>
      <c r="B640" s="21">
        <f t="shared" si="20"/>
        <v>1</v>
      </c>
      <c r="C640" s="12" t="str">
        <f>IF('AB Touchpoint System Workbook'!J651="A",VLOOKUP($B640,Reference!$A$93:B$104,2,0),IF('AB Touchpoint System Workbook'!J651="b",VLOOKUP($B640,Reference!$A$93:C$104,3,0),""))</f>
        <v/>
      </c>
      <c r="D640" s="12" t="str">
        <f>IF('AB Touchpoint System Workbook'!J651="A",Q640&amp;C640,IF('AB Touchpoint System Workbook'!J651="b",Q640&amp;C640,""))</f>
        <v/>
      </c>
      <c r="E640" s="12" t="b">
        <f>IF(ISNUMBER(SEARCH(S$1,$D640)),MAX(E$1:E639)+1)</f>
        <v>0</v>
      </c>
      <c r="F640" s="12" t="b">
        <f>IF(ISNUMBER(SEARCH(T$1,$D640)),MAX(F$1:F639)+1)</f>
        <v>0</v>
      </c>
      <c r="G640" s="12" t="b">
        <f>IF(ISNUMBER(SEARCH(U$1,$D640)),MAX(G$1:G639)+1)</f>
        <v>0</v>
      </c>
      <c r="H640" s="12" t="b">
        <f>IF(ISNUMBER(SEARCH(V$1,$D640)),MAX(H$1:H639)+1)</f>
        <v>0</v>
      </c>
      <c r="I640" s="12" t="b">
        <f>IF(ISNUMBER(SEARCH(W$1,$D640)),MAX(I$1:I639)+1)</f>
        <v>0</v>
      </c>
      <c r="J640" s="12" t="b">
        <f>IF(ISNUMBER(SEARCH(X$1,$D640)),MAX(J$1:J639)+1)</f>
        <v>0</v>
      </c>
      <c r="K640" s="12" t="b">
        <f>IF(ISNUMBER(SEARCH(Y$1,$D640)),MAX(K$1:K639)+1)</f>
        <v>0</v>
      </c>
      <c r="L640" s="12" t="b">
        <f>IF(ISNUMBER(SEARCH(Z$1,$D640)),MAX(L$1:L639)+1)</f>
        <v>0</v>
      </c>
      <c r="M640" s="12" t="b">
        <f>IF(ISNUMBER(SEARCH(AA$1,$D640)),MAX(M$1:M639)+1)</f>
        <v>0</v>
      </c>
      <c r="N640" s="12" t="b">
        <f>IF(ISNUMBER(SEARCH(AB$1,$D640)),MAX(N$1:N639)+1)</f>
        <v>0</v>
      </c>
      <c r="O640" s="12" t="b">
        <f>IF(ISNUMBER(SEARCH(AC$1,$D640)),MAX(O$1:O639)+1)</f>
        <v>0</v>
      </c>
      <c r="P640" s="12" t="b">
        <f>IF(ISNUMBER(SEARCH(AD$1,$D640)),MAX(P$1:P639)+1)</f>
        <v>0</v>
      </c>
      <c r="Q640" s="12">
        <f>'AB Touchpoint System Workbook'!K651</f>
        <v>0</v>
      </c>
      <c r="R640" s="13">
        <f t="shared" si="19"/>
        <v>639</v>
      </c>
      <c r="S640" s="21" t="str">
        <f>IFERROR(VLOOKUP($R640,E:$Q,13,0),"")</f>
        <v/>
      </c>
      <c r="T640" s="21" t="str">
        <f>IFERROR(VLOOKUP($R640,F:$Q,12,0),"")</f>
        <v/>
      </c>
      <c r="U640" s="21" t="str">
        <f>IFERROR(VLOOKUP($R640,G:$Q,11,0),"")</f>
        <v/>
      </c>
      <c r="V640" s="21" t="str">
        <f>IFERROR(VLOOKUP($R640,H:$Q,10,0),"")</f>
        <v/>
      </c>
      <c r="W640" s="21" t="str">
        <f>IFERROR(VLOOKUP($R640,I:$Q,9,0),"")</f>
        <v/>
      </c>
      <c r="X640" s="21" t="str">
        <f>IFERROR(VLOOKUP($R640,J:$Q,8,0),"")</f>
        <v/>
      </c>
      <c r="Y640" s="21" t="str">
        <f>IFERROR(VLOOKUP($R640,K:$Q,7,0),"")</f>
        <v/>
      </c>
      <c r="Z640" s="21" t="str">
        <f>IFERROR(VLOOKUP($R640,L:$Q,6,0),"")</f>
        <v/>
      </c>
      <c r="AA640" s="21" t="str">
        <f>IFERROR(VLOOKUP($R640,M:$Q,5,0),"")</f>
        <v/>
      </c>
      <c r="AB640" s="21" t="str">
        <f>IFERROR(VLOOKUP($R640,N:$Q,4,0),"")</f>
        <v/>
      </c>
      <c r="AC640" s="21" t="str">
        <f>IFERROR(VLOOKUP($R640,O:$Q,3,0),"")</f>
        <v/>
      </c>
      <c r="AD640" s="21" t="str">
        <f>IFERROR(VLOOKUP($R640,P:$Q,2,0),"")</f>
        <v/>
      </c>
    </row>
    <row r="641" spans="1:30" x14ac:dyDescent="0.15">
      <c r="A641" s="9">
        <f>'AB Touchpoint System Workbook'!Z652</f>
        <v>0</v>
      </c>
      <c r="B641" s="21">
        <f t="shared" si="20"/>
        <v>1</v>
      </c>
      <c r="C641" s="12" t="str">
        <f>IF('AB Touchpoint System Workbook'!J652="A",VLOOKUP($B641,Reference!$A$93:B$104,2,0),IF('AB Touchpoint System Workbook'!J652="b",VLOOKUP($B641,Reference!$A$93:C$104,3,0),""))</f>
        <v/>
      </c>
      <c r="D641" s="12" t="str">
        <f>IF('AB Touchpoint System Workbook'!J652="A",Q641&amp;C641,IF('AB Touchpoint System Workbook'!J652="b",Q641&amp;C641,""))</f>
        <v/>
      </c>
      <c r="E641" s="12" t="b">
        <f>IF(ISNUMBER(SEARCH(S$1,$D641)),MAX(E$1:E640)+1)</f>
        <v>0</v>
      </c>
      <c r="F641" s="12" t="b">
        <f>IF(ISNUMBER(SEARCH(T$1,$D641)),MAX(F$1:F640)+1)</f>
        <v>0</v>
      </c>
      <c r="G641" s="12" t="b">
        <f>IF(ISNUMBER(SEARCH(U$1,$D641)),MAX(G$1:G640)+1)</f>
        <v>0</v>
      </c>
      <c r="H641" s="12" t="b">
        <f>IF(ISNUMBER(SEARCH(V$1,$D641)),MAX(H$1:H640)+1)</f>
        <v>0</v>
      </c>
      <c r="I641" s="12" t="b">
        <f>IF(ISNUMBER(SEARCH(W$1,$D641)),MAX(I$1:I640)+1)</f>
        <v>0</v>
      </c>
      <c r="J641" s="12" t="b">
        <f>IF(ISNUMBER(SEARCH(X$1,$D641)),MAX(J$1:J640)+1)</f>
        <v>0</v>
      </c>
      <c r="K641" s="12" t="b">
        <f>IF(ISNUMBER(SEARCH(Y$1,$D641)),MAX(K$1:K640)+1)</f>
        <v>0</v>
      </c>
      <c r="L641" s="12" t="b">
        <f>IF(ISNUMBER(SEARCH(Z$1,$D641)),MAX(L$1:L640)+1)</f>
        <v>0</v>
      </c>
      <c r="M641" s="12" t="b">
        <f>IF(ISNUMBER(SEARCH(AA$1,$D641)),MAX(M$1:M640)+1)</f>
        <v>0</v>
      </c>
      <c r="N641" s="12" t="b">
        <f>IF(ISNUMBER(SEARCH(AB$1,$D641)),MAX(N$1:N640)+1)</f>
        <v>0</v>
      </c>
      <c r="O641" s="12" t="b">
        <f>IF(ISNUMBER(SEARCH(AC$1,$D641)),MAX(O$1:O640)+1)</f>
        <v>0</v>
      </c>
      <c r="P641" s="12" t="b">
        <f>IF(ISNUMBER(SEARCH(AD$1,$D641)),MAX(P$1:P640)+1)</f>
        <v>0</v>
      </c>
      <c r="Q641" s="12">
        <f>'AB Touchpoint System Workbook'!K652</f>
        <v>0</v>
      </c>
      <c r="R641" s="13">
        <f t="shared" si="19"/>
        <v>640</v>
      </c>
      <c r="S641" s="21" t="str">
        <f>IFERROR(VLOOKUP($R641,E:$Q,13,0),"")</f>
        <v/>
      </c>
      <c r="T641" s="21" t="str">
        <f>IFERROR(VLOOKUP($R641,F:$Q,12,0),"")</f>
        <v/>
      </c>
      <c r="U641" s="21" t="str">
        <f>IFERROR(VLOOKUP($R641,G:$Q,11,0),"")</f>
        <v/>
      </c>
      <c r="V641" s="21" t="str">
        <f>IFERROR(VLOOKUP($R641,H:$Q,10,0),"")</f>
        <v/>
      </c>
      <c r="W641" s="21" t="str">
        <f>IFERROR(VLOOKUP($R641,I:$Q,9,0),"")</f>
        <v/>
      </c>
      <c r="X641" s="21" t="str">
        <f>IFERROR(VLOOKUP($R641,J:$Q,8,0),"")</f>
        <v/>
      </c>
      <c r="Y641" s="21" t="str">
        <f>IFERROR(VLOOKUP($R641,K:$Q,7,0),"")</f>
        <v/>
      </c>
      <c r="Z641" s="21" t="str">
        <f>IFERROR(VLOOKUP($R641,L:$Q,6,0),"")</f>
        <v/>
      </c>
      <c r="AA641" s="21" t="str">
        <f>IFERROR(VLOOKUP($R641,M:$Q,5,0),"")</f>
        <v/>
      </c>
      <c r="AB641" s="21" t="str">
        <f>IFERROR(VLOOKUP($R641,N:$Q,4,0),"")</f>
        <v/>
      </c>
      <c r="AC641" s="21" t="str">
        <f>IFERROR(VLOOKUP($R641,O:$Q,3,0),"")</f>
        <v/>
      </c>
      <c r="AD641" s="21" t="str">
        <f>IFERROR(VLOOKUP($R641,P:$Q,2,0),"")</f>
        <v/>
      </c>
    </row>
    <row r="642" spans="1:30" x14ac:dyDescent="0.15">
      <c r="A642" s="9">
        <f>'AB Touchpoint System Workbook'!Z653</f>
        <v>0</v>
      </c>
      <c r="B642" s="21">
        <f t="shared" si="20"/>
        <v>1</v>
      </c>
      <c r="C642" s="12" t="str">
        <f>IF('AB Touchpoint System Workbook'!J653="A",VLOOKUP($B642,Reference!$A$93:B$104,2,0),IF('AB Touchpoint System Workbook'!J653="b",VLOOKUP($B642,Reference!$A$93:C$104,3,0),""))</f>
        <v/>
      </c>
      <c r="D642" s="12" t="str">
        <f>IF('AB Touchpoint System Workbook'!J653="A",Q642&amp;C642,IF('AB Touchpoint System Workbook'!J653="b",Q642&amp;C642,""))</f>
        <v/>
      </c>
      <c r="E642" s="12" t="b">
        <f>IF(ISNUMBER(SEARCH(S$1,$D642)),MAX(E$1:E641)+1)</f>
        <v>0</v>
      </c>
      <c r="F642" s="12" t="b">
        <f>IF(ISNUMBER(SEARCH(T$1,$D642)),MAX(F$1:F641)+1)</f>
        <v>0</v>
      </c>
      <c r="G642" s="12" t="b">
        <f>IF(ISNUMBER(SEARCH(U$1,$D642)),MAX(G$1:G641)+1)</f>
        <v>0</v>
      </c>
      <c r="H642" s="12" t="b">
        <f>IF(ISNUMBER(SEARCH(V$1,$D642)),MAX(H$1:H641)+1)</f>
        <v>0</v>
      </c>
      <c r="I642" s="12" t="b">
        <f>IF(ISNUMBER(SEARCH(W$1,$D642)),MAX(I$1:I641)+1)</f>
        <v>0</v>
      </c>
      <c r="J642" s="12" t="b">
        <f>IF(ISNUMBER(SEARCH(X$1,$D642)),MAX(J$1:J641)+1)</f>
        <v>0</v>
      </c>
      <c r="K642" s="12" t="b">
        <f>IF(ISNUMBER(SEARCH(Y$1,$D642)),MAX(K$1:K641)+1)</f>
        <v>0</v>
      </c>
      <c r="L642" s="12" t="b">
        <f>IF(ISNUMBER(SEARCH(Z$1,$D642)),MAX(L$1:L641)+1)</f>
        <v>0</v>
      </c>
      <c r="M642" s="12" t="b">
        <f>IF(ISNUMBER(SEARCH(AA$1,$D642)),MAX(M$1:M641)+1)</f>
        <v>0</v>
      </c>
      <c r="N642" s="12" t="b">
        <f>IF(ISNUMBER(SEARCH(AB$1,$D642)),MAX(N$1:N641)+1)</f>
        <v>0</v>
      </c>
      <c r="O642" s="12" t="b">
        <f>IF(ISNUMBER(SEARCH(AC$1,$D642)),MAX(O$1:O641)+1)</f>
        <v>0</v>
      </c>
      <c r="P642" s="12" t="b">
        <f>IF(ISNUMBER(SEARCH(AD$1,$D642)),MAX(P$1:P641)+1)</f>
        <v>0</v>
      </c>
      <c r="Q642" s="12">
        <f>'AB Touchpoint System Workbook'!K653</f>
        <v>0</v>
      </c>
      <c r="R642" s="13">
        <f t="shared" si="19"/>
        <v>641</v>
      </c>
      <c r="S642" s="21" t="str">
        <f>IFERROR(VLOOKUP($R642,E:$Q,13,0),"")</f>
        <v/>
      </c>
      <c r="T642" s="21" t="str">
        <f>IFERROR(VLOOKUP($R642,F:$Q,12,0),"")</f>
        <v/>
      </c>
      <c r="U642" s="21" t="str">
        <f>IFERROR(VLOOKUP($R642,G:$Q,11,0),"")</f>
        <v/>
      </c>
      <c r="V642" s="21" t="str">
        <f>IFERROR(VLOOKUP($R642,H:$Q,10,0),"")</f>
        <v/>
      </c>
      <c r="W642" s="21" t="str">
        <f>IFERROR(VLOOKUP($R642,I:$Q,9,0),"")</f>
        <v/>
      </c>
      <c r="X642" s="21" t="str">
        <f>IFERROR(VLOOKUP($R642,J:$Q,8,0),"")</f>
        <v/>
      </c>
      <c r="Y642" s="21" t="str">
        <f>IFERROR(VLOOKUP($R642,K:$Q,7,0),"")</f>
        <v/>
      </c>
      <c r="Z642" s="21" t="str">
        <f>IFERROR(VLOOKUP($R642,L:$Q,6,0),"")</f>
        <v/>
      </c>
      <c r="AA642" s="21" t="str">
        <f>IFERROR(VLOOKUP($R642,M:$Q,5,0),"")</f>
        <v/>
      </c>
      <c r="AB642" s="21" t="str">
        <f>IFERROR(VLOOKUP($R642,N:$Q,4,0),"")</f>
        <v/>
      </c>
      <c r="AC642" s="21" t="str">
        <f>IFERROR(VLOOKUP($R642,O:$Q,3,0),"")</f>
        <v/>
      </c>
      <c r="AD642" s="21" t="str">
        <f>IFERROR(VLOOKUP($R642,P:$Q,2,0),"")</f>
        <v/>
      </c>
    </row>
    <row r="643" spans="1:30" x14ac:dyDescent="0.15">
      <c r="A643" s="9">
        <f>'AB Touchpoint System Workbook'!Z654</f>
        <v>0</v>
      </c>
      <c r="B643" s="21">
        <f t="shared" si="20"/>
        <v>1</v>
      </c>
      <c r="C643" s="12" t="str">
        <f>IF('AB Touchpoint System Workbook'!J654="A",VLOOKUP($B643,Reference!$A$93:B$104,2,0),IF('AB Touchpoint System Workbook'!J654="b",VLOOKUP($B643,Reference!$A$93:C$104,3,0),""))</f>
        <v/>
      </c>
      <c r="D643" s="12" t="str">
        <f>IF('AB Touchpoint System Workbook'!J654="A",Q643&amp;C643,IF('AB Touchpoint System Workbook'!J654="b",Q643&amp;C643,""))</f>
        <v/>
      </c>
      <c r="E643" s="12" t="b">
        <f>IF(ISNUMBER(SEARCH(S$1,$D643)),MAX(E$1:E642)+1)</f>
        <v>0</v>
      </c>
      <c r="F643" s="12" t="b">
        <f>IF(ISNUMBER(SEARCH(T$1,$D643)),MAX(F$1:F642)+1)</f>
        <v>0</v>
      </c>
      <c r="G643" s="12" t="b">
        <f>IF(ISNUMBER(SEARCH(U$1,$D643)),MAX(G$1:G642)+1)</f>
        <v>0</v>
      </c>
      <c r="H643" s="12" t="b">
        <f>IF(ISNUMBER(SEARCH(V$1,$D643)),MAX(H$1:H642)+1)</f>
        <v>0</v>
      </c>
      <c r="I643" s="12" t="b">
        <f>IF(ISNUMBER(SEARCH(W$1,$D643)),MAX(I$1:I642)+1)</f>
        <v>0</v>
      </c>
      <c r="J643" s="12" t="b">
        <f>IF(ISNUMBER(SEARCH(X$1,$D643)),MAX(J$1:J642)+1)</f>
        <v>0</v>
      </c>
      <c r="K643" s="12" t="b">
        <f>IF(ISNUMBER(SEARCH(Y$1,$D643)),MAX(K$1:K642)+1)</f>
        <v>0</v>
      </c>
      <c r="L643" s="12" t="b">
        <f>IF(ISNUMBER(SEARCH(Z$1,$D643)),MAX(L$1:L642)+1)</f>
        <v>0</v>
      </c>
      <c r="M643" s="12" t="b">
        <f>IF(ISNUMBER(SEARCH(AA$1,$D643)),MAX(M$1:M642)+1)</f>
        <v>0</v>
      </c>
      <c r="N643" s="12" t="b">
        <f>IF(ISNUMBER(SEARCH(AB$1,$D643)),MAX(N$1:N642)+1)</f>
        <v>0</v>
      </c>
      <c r="O643" s="12" t="b">
        <f>IF(ISNUMBER(SEARCH(AC$1,$D643)),MAX(O$1:O642)+1)</f>
        <v>0</v>
      </c>
      <c r="P643" s="12" t="b">
        <f>IF(ISNUMBER(SEARCH(AD$1,$D643)),MAX(P$1:P642)+1)</f>
        <v>0</v>
      </c>
      <c r="Q643" s="12">
        <f>'AB Touchpoint System Workbook'!K654</f>
        <v>0</v>
      </c>
      <c r="R643" s="13">
        <f t="shared" si="19"/>
        <v>642</v>
      </c>
      <c r="S643" s="21" t="str">
        <f>IFERROR(VLOOKUP($R643,E:$Q,13,0),"")</f>
        <v/>
      </c>
      <c r="T643" s="21" t="str">
        <f>IFERROR(VLOOKUP($R643,F:$Q,12,0),"")</f>
        <v/>
      </c>
      <c r="U643" s="21" t="str">
        <f>IFERROR(VLOOKUP($R643,G:$Q,11,0),"")</f>
        <v/>
      </c>
      <c r="V643" s="21" t="str">
        <f>IFERROR(VLOOKUP($R643,H:$Q,10,0),"")</f>
        <v/>
      </c>
      <c r="W643" s="21" t="str">
        <f>IFERROR(VLOOKUP($R643,I:$Q,9,0),"")</f>
        <v/>
      </c>
      <c r="X643" s="21" t="str">
        <f>IFERROR(VLOOKUP($R643,J:$Q,8,0),"")</f>
        <v/>
      </c>
      <c r="Y643" s="21" t="str">
        <f>IFERROR(VLOOKUP($R643,K:$Q,7,0),"")</f>
        <v/>
      </c>
      <c r="Z643" s="21" t="str">
        <f>IFERROR(VLOOKUP($R643,L:$Q,6,0),"")</f>
        <v/>
      </c>
      <c r="AA643" s="21" t="str">
        <f>IFERROR(VLOOKUP($R643,M:$Q,5,0),"")</f>
        <v/>
      </c>
      <c r="AB643" s="21" t="str">
        <f>IFERROR(VLOOKUP($R643,N:$Q,4,0),"")</f>
        <v/>
      </c>
      <c r="AC643" s="21" t="str">
        <f>IFERROR(VLOOKUP($R643,O:$Q,3,0),"")</f>
        <v/>
      </c>
      <c r="AD643" s="21" t="str">
        <f>IFERROR(VLOOKUP($R643,P:$Q,2,0),"")</f>
        <v/>
      </c>
    </row>
    <row r="644" spans="1:30" x14ac:dyDescent="0.15">
      <c r="A644" s="9">
        <f>'AB Touchpoint System Workbook'!Z655</f>
        <v>0</v>
      </c>
      <c r="B644" s="21">
        <f t="shared" si="20"/>
        <v>1</v>
      </c>
      <c r="C644" s="12" t="str">
        <f>IF('AB Touchpoint System Workbook'!J655="A",VLOOKUP($B644,Reference!$A$93:B$104,2,0),IF('AB Touchpoint System Workbook'!J655="b",VLOOKUP($B644,Reference!$A$93:C$104,3,0),""))</f>
        <v/>
      </c>
      <c r="D644" s="12" t="str">
        <f>IF('AB Touchpoint System Workbook'!J655="A",Q644&amp;C644,IF('AB Touchpoint System Workbook'!J655="b",Q644&amp;C644,""))</f>
        <v/>
      </c>
      <c r="E644" s="12" t="b">
        <f>IF(ISNUMBER(SEARCH(S$1,$D644)),MAX(E$1:E643)+1)</f>
        <v>0</v>
      </c>
      <c r="F644" s="12" t="b">
        <f>IF(ISNUMBER(SEARCH(T$1,$D644)),MAX(F$1:F643)+1)</f>
        <v>0</v>
      </c>
      <c r="G644" s="12" t="b">
        <f>IF(ISNUMBER(SEARCH(U$1,$D644)),MAX(G$1:G643)+1)</f>
        <v>0</v>
      </c>
      <c r="H644" s="12" t="b">
        <f>IF(ISNUMBER(SEARCH(V$1,$D644)),MAX(H$1:H643)+1)</f>
        <v>0</v>
      </c>
      <c r="I644" s="12" t="b">
        <f>IF(ISNUMBER(SEARCH(W$1,$D644)),MAX(I$1:I643)+1)</f>
        <v>0</v>
      </c>
      <c r="J644" s="12" t="b">
        <f>IF(ISNUMBER(SEARCH(X$1,$D644)),MAX(J$1:J643)+1)</f>
        <v>0</v>
      </c>
      <c r="K644" s="12" t="b">
        <f>IF(ISNUMBER(SEARCH(Y$1,$D644)),MAX(K$1:K643)+1)</f>
        <v>0</v>
      </c>
      <c r="L644" s="12" t="b">
        <f>IF(ISNUMBER(SEARCH(Z$1,$D644)),MAX(L$1:L643)+1)</f>
        <v>0</v>
      </c>
      <c r="M644" s="12" t="b">
        <f>IF(ISNUMBER(SEARCH(AA$1,$D644)),MAX(M$1:M643)+1)</f>
        <v>0</v>
      </c>
      <c r="N644" s="12" t="b">
        <f>IF(ISNUMBER(SEARCH(AB$1,$D644)),MAX(N$1:N643)+1)</f>
        <v>0</v>
      </c>
      <c r="O644" s="12" t="b">
        <f>IF(ISNUMBER(SEARCH(AC$1,$D644)),MAX(O$1:O643)+1)</f>
        <v>0</v>
      </c>
      <c r="P644" s="12" t="b">
        <f>IF(ISNUMBER(SEARCH(AD$1,$D644)),MAX(P$1:P643)+1)</f>
        <v>0</v>
      </c>
      <c r="Q644" s="12">
        <f>'AB Touchpoint System Workbook'!K655</f>
        <v>0</v>
      </c>
      <c r="R644" s="13">
        <f t="shared" ref="R644:R707" si="21">R643+1</f>
        <v>643</v>
      </c>
      <c r="S644" s="21" t="str">
        <f>IFERROR(VLOOKUP($R644,E:$Q,13,0),"")</f>
        <v/>
      </c>
      <c r="T644" s="21" t="str">
        <f>IFERROR(VLOOKUP($R644,F:$Q,12,0),"")</f>
        <v/>
      </c>
      <c r="U644" s="21" t="str">
        <f>IFERROR(VLOOKUP($R644,G:$Q,11,0),"")</f>
        <v/>
      </c>
      <c r="V644" s="21" t="str">
        <f>IFERROR(VLOOKUP($R644,H:$Q,10,0),"")</f>
        <v/>
      </c>
      <c r="W644" s="21" t="str">
        <f>IFERROR(VLOOKUP($R644,I:$Q,9,0),"")</f>
        <v/>
      </c>
      <c r="X644" s="21" t="str">
        <f>IFERROR(VLOOKUP($R644,J:$Q,8,0),"")</f>
        <v/>
      </c>
      <c r="Y644" s="21" t="str">
        <f>IFERROR(VLOOKUP($R644,K:$Q,7,0),"")</f>
        <v/>
      </c>
      <c r="Z644" s="21" t="str">
        <f>IFERROR(VLOOKUP($R644,L:$Q,6,0),"")</f>
        <v/>
      </c>
      <c r="AA644" s="21" t="str">
        <f>IFERROR(VLOOKUP($R644,M:$Q,5,0),"")</f>
        <v/>
      </c>
      <c r="AB644" s="21" t="str">
        <f>IFERROR(VLOOKUP($R644,N:$Q,4,0),"")</f>
        <v/>
      </c>
      <c r="AC644" s="21" t="str">
        <f>IFERROR(VLOOKUP($R644,O:$Q,3,0),"")</f>
        <v/>
      </c>
      <c r="AD644" s="21" t="str">
        <f>IFERROR(VLOOKUP($R644,P:$Q,2,0),"")</f>
        <v/>
      </c>
    </row>
    <row r="645" spans="1:30" x14ac:dyDescent="0.15">
      <c r="A645" s="9">
        <f>'AB Touchpoint System Workbook'!Z656</f>
        <v>0</v>
      </c>
      <c r="B645" s="21">
        <f t="shared" si="20"/>
        <v>1</v>
      </c>
      <c r="C645" s="12" t="str">
        <f>IF('AB Touchpoint System Workbook'!J656="A",VLOOKUP($B645,Reference!$A$93:B$104,2,0),IF('AB Touchpoint System Workbook'!J656="b",VLOOKUP($B645,Reference!$A$93:C$104,3,0),""))</f>
        <v/>
      </c>
      <c r="D645" s="12" t="str">
        <f>IF('AB Touchpoint System Workbook'!J656="A",Q645&amp;C645,IF('AB Touchpoint System Workbook'!J656="b",Q645&amp;C645,""))</f>
        <v/>
      </c>
      <c r="E645" s="12" t="b">
        <f>IF(ISNUMBER(SEARCH(S$1,$D645)),MAX(E$1:E644)+1)</f>
        <v>0</v>
      </c>
      <c r="F645" s="12" t="b">
        <f>IF(ISNUMBER(SEARCH(T$1,$D645)),MAX(F$1:F644)+1)</f>
        <v>0</v>
      </c>
      <c r="G645" s="12" t="b">
        <f>IF(ISNUMBER(SEARCH(U$1,$D645)),MAX(G$1:G644)+1)</f>
        <v>0</v>
      </c>
      <c r="H645" s="12" t="b">
        <f>IF(ISNUMBER(SEARCH(V$1,$D645)),MAX(H$1:H644)+1)</f>
        <v>0</v>
      </c>
      <c r="I645" s="12" t="b">
        <f>IF(ISNUMBER(SEARCH(W$1,$D645)),MAX(I$1:I644)+1)</f>
        <v>0</v>
      </c>
      <c r="J645" s="12" t="b">
        <f>IF(ISNUMBER(SEARCH(X$1,$D645)),MAX(J$1:J644)+1)</f>
        <v>0</v>
      </c>
      <c r="K645" s="12" t="b">
        <f>IF(ISNUMBER(SEARCH(Y$1,$D645)),MAX(K$1:K644)+1)</f>
        <v>0</v>
      </c>
      <c r="L645" s="12" t="b">
        <f>IF(ISNUMBER(SEARCH(Z$1,$D645)),MAX(L$1:L644)+1)</f>
        <v>0</v>
      </c>
      <c r="M645" s="12" t="b">
        <f>IF(ISNUMBER(SEARCH(AA$1,$D645)),MAX(M$1:M644)+1)</f>
        <v>0</v>
      </c>
      <c r="N645" s="12" t="b">
        <f>IF(ISNUMBER(SEARCH(AB$1,$D645)),MAX(N$1:N644)+1)</f>
        <v>0</v>
      </c>
      <c r="O645" s="12" t="b">
        <f>IF(ISNUMBER(SEARCH(AC$1,$D645)),MAX(O$1:O644)+1)</f>
        <v>0</v>
      </c>
      <c r="P645" s="12" t="b">
        <f>IF(ISNUMBER(SEARCH(AD$1,$D645)),MAX(P$1:P644)+1)</f>
        <v>0</v>
      </c>
      <c r="Q645" s="12">
        <f>'AB Touchpoint System Workbook'!K656</f>
        <v>0</v>
      </c>
      <c r="R645" s="13">
        <f t="shared" si="21"/>
        <v>644</v>
      </c>
      <c r="S645" s="21" t="str">
        <f>IFERROR(VLOOKUP($R645,E:$Q,13,0),"")</f>
        <v/>
      </c>
      <c r="T645" s="21" t="str">
        <f>IFERROR(VLOOKUP($R645,F:$Q,12,0),"")</f>
        <v/>
      </c>
      <c r="U645" s="21" t="str">
        <f>IFERROR(VLOOKUP($R645,G:$Q,11,0),"")</f>
        <v/>
      </c>
      <c r="V645" s="21" t="str">
        <f>IFERROR(VLOOKUP($R645,H:$Q,10,0),"")</f>
        <v/>
      </c>
      <c r="W645" s="21" t="str">
        <f>IFERROR(VLOOKUP($R645,I:$Q,9,0),"")</f>
        <v/>
      </c>
      <c r="X645" s="21" t="str">
        <f>IFERROR(VLOOKUP($R645,J:$Q,8,0),"")</f>
        <v/>
      </c>
      <c r="Y645" s="21" t="str">
        <f>IFERROR(VLOOKUP($R645,K:$Q,7,0),"")</f>
        <v/>
      </c>
      <c r="Z645" s="21" t="str">
        <f>IFERROR(VLOOKUP($R645,L:$Q,6,0),"")</f>
        <v/>
      </c>
      <c r="AA645" s="21" t="str">
        <f>IFERROR(VLOOKUP($R645,M:$Q,5,0),"")</f>
        <v/>
      </c>
      <c r="AB645" s="21" t="str">
        <f>IFERROR(VLOOKUP($R645,N:$Q,4,0),"")</f>
        <v/>
      </c>
      <c r="AC645" s="21" t="str">
        <f>IFERROR(VLOOKUP($R645,O:$Q,3,0),"")</f>
        <v/>
      </c>
      <c r="AD645" s="21" t="str">
        <f>IFERROR(VLOOKUP($R645,P:$Q,2,0),"")</f>
        <v/>
      </c>
    </row>
    <row r="646" spans="1:30" x14ac:dyDescent="0.15">
      <c r="A646" s="9">
        <f>'AB Touchpoint System Workbook'!Z657</f>
        <v>0</v>
      </c>
      <c r="B646" s="21">
        <f t="shared" si="20"/>
        <v>1</v>
      </c>
      <c r="C646" s="12" t="str">
        <f>IF('AB Touchpoint System Workbook'!J657="A",VLOOKUP($B646,Reference!$A$93:B$104,2,0),IF('AB Touchpoint System Workbook'!J657="b",VLOOKUP($B646,Reference!$A$93:C$104,3,0),""))</f>
        <v/>
      </c>
      <c r="D646" s="12" t="str">
        <f>IF('AB Touchpoint System Workbook'!J657="A",Q646&amp;C646,IF('AB Touchpoint System Workbook'!J657="b",Q646&amp;C646,""))</f>
        <v/>
      </c>
      <c r="E646" s="12" t="b">
        <f>IF(ISNUMBER(SEARCH(S$1,$D646)),MAX(E$1:E645)+1)</f>
        <v>0</v>
      </c>
      <c r="F646" s="12" t="b">
        <f>IF(ISNUMBER(SEARCH(T$1,$D646)),MAX(F$1:F645)+1)</f>
        <v>0</v>
      </c>
      <c r="G646" s="12" t="b">
        <f>IF(ISNUMBER(SEARCH(U$1,$D646)),MAX(G$1:G645)+1)</f>
        <v>0</v>
      </c>
      <c r="H646" s="12" t="b">
        <f>IF(ISNUMBER(SEARCH(V$1,$D646)),MAX(H$1:H645)+1)</f>
        <v>0</v>
      </c>
      <c r="I646" s="12" t="b">
        <f>IF(ISNUMBER(SEARCH(W$1,$D646)),MAX(I$1:I645)+1)</f>
        <v>0</v>
      </c>
      <c r="J646" s="12" t="b">
        <f>IF(ISNUMBER(SEARCH(X$1,$D646)),MAX(J$1:J645)+1)</f>
        <v>0</v>
      </c>
      <c r="K646" s="12" t="b">
        <f>IF(ISNUMBER(SEARCH(Y$1,$D646)),MAX(K$1:K645)+1)</f>
        <v>0</v>
      </c>
      <c r="L646" s="12" t="b">
        <f>IF(ISNUMBER(SEARCH(Z$1,$D646)),MAX(L$1:L645)+1)</f>
        <v>0</v>
      </c>
      <c r="M646" s="12" t="b">
        <f>IF(ISNUMBER(SEARCH(AA$1,$D646)),MAX(M$1:M645)+1)</f>
        <v>0</v>
      </c>
      <c r="N646" s="12" t="b">
        <f>IF(ISNUMBER(SEARCH(AB$1,$D646)),MAX(N$1:N645)+1)</f>
        <v>0</v>
      </c>
      <c r="O646" s="12" t="b">
        <f>IF(ISNUMBER(SEARCH(AC$1,$D646)),MAX(O$1:O645)+1)</f>
        <v>0</v>
      </c>
      <c r="P646" s="12" t="b">
        <f>IF(ISNUMBER(SEARCH(AD$1,$D646)),MAX(P$1:P645)+1)</f>
        <v>0</v>
      </c>
      <c r="Q646" s="12">
        <f>'AB Touchpoint System Workbook'!K657</f>
        <v>0</v>
      </c>
      <c r="R646" s="13">
        <f t="shared" si="21"/>
        <v>645</v>
      </c>
      <c r="S646" s="21" t="str">
        <f>IFERROR(VLOOKUP($R646,E:$Q,13,0),"")</f>
        <v/>
      </c>
      <c r="T646" s="21" t="str">
        <f>IFERROR(VLOOKUP($R646,F:$Q,12,0),"")</f>
        <v/>
      </c>
      <c r="U646" s="21" t="str">
        <f>IFERROR(VLOOKUP($R646,G:$Q,11,0),"")</f>
        <v/>
      </c>
      <c r="V646" s="21" t="str">
        <f>IFERROR(VLOOKUP($R646,H:$Q,10,0),"")</f>
        <v/>
      </c>
      <c r="W646" s="21" t="str">
        <f>IFERROR(VLOOKUP($R646,I:$Q,9,0),"")</f>
        <v/>
      </c>
      <c r="X646" s="21" t="str">
        <f>IFERROR(VLOOKUP($R646,J:$Q,8,0),"")</f>
        <v/>
      </c>
      <c r="Y646" s="21" t="str">
        <f>IFERROR(VLOOKUP($R646,K:$Q,7,0),"")</f>
        <v/>
      </c>
      <c r="Z646" s="21" t="str">
        <f>IFERROR(VLOOKUP($R646,L:$Q,6,0),"")</f>
        <v/>
      </c>
      <c r="AA646" s="21" t="str">
        <f>IFERROR(VLOOKUP($R646,M:$Q,5,0),"")</f>
        <v/>
      </c>
      <c r="AB646" s="21" t="str">
        <f>IFERROR(VLOOKUP($R646,N:$Q,4,0),"")</f>
        <v/>
      </c>
      <c r="AC646" s="21" t="str">
        <f>IFERROR(VLOOKUP($R646,O:$Q,3,0),"")</f>
        <v/>
      </c>
      <c r="AD646" s="21" t="str">
        <f>IFERROR(VLOOKUP($R646,P:$Q,2,0),"")</f>
        <v/>
      </c>
    </row>
    <row r="647" spans="1:30" x14ac:dyDescent="0.15">
      <c r="A647" s="9">
        <f>'AB Touchpoint System Workbook'!Z658</f>
        <v>0</v>
      </c>
      <c r="B647" s="21">
        <f t="shared" si="20"/>
        <v>1</v>
      </c>
      <c r="C647" s="12" t="str">
        <f>IF('AB Touchpoint System Workbook'!J658="A",VLOOKUP($B647,Reference!$A$93:B$104,2,0),IF('AB Touchpoint System Workbook'!J658="b",VLOOKUP($B647,Reference!$A$93:C$104,3,0),""))</f>
        <v/>
      </c>
      <c r="D647" s="12" t="str">
        <f>IF('AB Touchpoint System Workbook'!J658="A",Q647&amp;C647,IF('AB Touchpoint System Workbook'!J658="b",Q647&amp;C647,""))</f>
        <v/>
      </c>
      <c r="E647" s="12" t="b">
        <f>IF(ISNUMBER(SEARCH(S$1,$D647)),MAX(E$1:E646)+1)</f>
        <v>0</v>
      </c>
      <c r="F647" s="12" t="b">
        <f>IF(ISNUMBER(SEARCH(T$1,$D647)),MAX(F$1:F646)+1)</f>
        <v>0</v>
      </c>
      <c r="G647" s="12" t="b">
        <f>IF(ISNUMBER(SEARCH(U$1,$D647)),MAX(G$1:G646)+1)</f>
        <v>0</v>
      </c>
      <c r="H647" s="12" t="b">
        <f>IF(ISNUMBER(SEARCH(V$1,$D647)),MAX(H$1:H646)+1)</f>
        <v>0</v>
      </c>
      <c r="I647" s="12" t="b">
        <f>IF(ISNUMBER(SEARCH(W$1,$D647)),MAX(I$1:I646)+1)</f>
        <v>0</v>
      </c>
      <c r="J647" s="12" t="b">
        <f>IF(ISNUMBER(SEARCH(X$1,$D647)),MAX(J$1:J646)+1)</f>
        <v>0</v>
      </c>
      <c r="K647" s="12" t="b">
        <f>IF(ISNUMBER(SEARCH(Y$1,$D647)),MAX(K$1:K646)+1)</f>
        <v>0</v>
      </c>
      <c r="L647" s="12" t="b">
        <f>IF(ISNUMBER(SEARCH(Z$1,$D647)),MAX(L$1:L646)+1)</f>
        <v>0</v>
      </c>
      <c r="M647" s="12" t="b">
        <f>IF(ISNUMBER(SEARCH(AA$1,$D647)),MAX(M$1:M646)+1)</f>
        <v>0</v>
      </c>
      <c r="N647" s="12" t="b">
        <f>IF(ISNUMBER(SEARCH(AB$1,$D647)),MAX(N$1:N646)+1)</f>
        <v>0</v>
      </c>
      <c r="O647" s="12" t="b">
        <f>IF(ISNUMBER(SEARCH(AC$1,$D647)),MAX(O$1:O646)+1)</f>
        <v>0</v>
      </c>
      <c r="P647" s="12" t="b">
        <f>IF(ISNUMBER(SEARCH(AD$1,$D647)),MAX(P$1:P646)+1)</f>
        <v>0</v>
      </c>
      <c r="Q647" s="12">
        <f>'AB Touchpoint System Workbook'!K658</f>
        <v>0</v>
      </c>
      <c r="R647" s="13">
        <f t="shared" si="21"/>
        <v>646</v>
      </c>
      <c r="S647" s="21" t="str">
        <f>IFERROR(VLOOKUP($R647,E:$Q,13,0),"")</f>
        <v/>
      </c>
      <c r="T647" s="21" t="str">
        <f>IFERROR(VLOOKUP($R647,F:$Q,12,0),"")</f>
        <v/>
      </c>
      <c r="U647" s="21" t="str">
        <f>IFERROR(VLOOKUP($R647,G:$Q,11,0),"")</f>
        <v/>
      </c>
      <c r="V647" s="21" t="str">
        <f>IFERROR(VLOOKUP($R647,H:$Q,10,0),"")</f>
        <v/>
      </c>
      <c r="W647" s="21" t="str">
        <f>IFERROR(VLOOKUP($R647,I:$Q,9,0),"")</f>
        <v/>
      </c>
      <c r="X647" s="21" t="str">
        <f>IFERROR(VLOOKUP($R647,J:$Q,8,0),"")</f>
        <v/>
      </c>
      <c r="Y647" s="21" t="str">
        <f>IFERROR(VLOOKUP($R647,K:$Q,7,0),"")</f>
        <v/>
      </c>
      <c r="Z647" s="21" t="str">
        <f>IFERROR(VLOOKUP($R647,L:$Q,6,0),"")</f>
        <v/>
      </c>
      <c r="AA647" s="21" t="str">
        <f>IFERROR(VLOOKUP($R647,M:$Q,5,0),"")</f>
        <v/>
      </c>
      <c r="AB647" s="21" t="str">
        <f>IFERROR(VLOOKUP($R647,N:$Q,4,0),"")</f>
        <v/>
      </c>
      <c r="AC647" s="21" t="str">
        <f>IFERROR(VLOOKUP($R647,O:$Q,3,0),"")</f>
        <v/>
      </c>
      <c r="AD647" s="21" t="str">
        <f>IFERROR(VLOOKUP($R647,P:$Q,2,0),"")</f>
        <v/>
      </c>
    </row>
    <row r="648" spans="1:30" x14ac:dyDescent="0.15">
      <c r="A648" s="9">
        <f>'AB Touchpoint System Workbook'!Z659</f>
        <v>0</v>
      </c>
      <c r="B648" s="21">
        <f t="shared" si="20"/>
        <v>1</v>
      </c>
      <c r="C648" s="12" t="str">
        <f>IF('AB Touchpoint System Workbook'!J659="A",VLOOKUP($B648,Reference!$A$93:B$104,2,0),IF('AB Touchpoint System Workbook'!J659="b",VLOOKUP($B648,Reference!$A$93:C$104,3,0),""))</f>
        <v/>
      </c>
      <c r="D648" s="12" t="str">
        <f>IF('AB Touchpoint System Workbook'!J659="A",Q648&amp;C648,IF('AB Touchpoint System Workbook'!J659="b",Q648&amp;C648,""))</f>
        <v/>
      </c>
      <c r="E648" s="12" t="b">
        <f>IF(ISNUMBER(SEARCH(S$1,$D648)),MAX(E$1:E647)+1)</f>
        <v>0</v>
      </c>
      <c r="F648" s="12" t="b">
        <f>IF(ISNUMBER(SEARCH(T$1,$D648)),MAX(F$1:F647)+1)</f>
        <v>0</v>
      </c>
      <c r="G648" s="12" t="b">
        <f>IF(ISNUMBER(SEARCH(U$1,$D648)),MAX(G$1:G647)+1)</f>
        <v>0</v>
      </c>
      <c r="H648" s="12" t="b">
        <f>IF(ISNUMBER(SEARCH(V$1,$D648)),MAX(H$1:H647)+1)</f>
        <v>0</v>
      </c>
      <c r="I648" s="12" t="b">
        <f>IF(ISNUMBER(SEARCH(W$1,$D648)),MAX(I$1:I647)+1)</f>
        <v>0</v>
      </c>
      <c r="J648" s="12" t="b">
        <f>IF(ISNUMBER(SEARCH(X$1,$D648)),MAX(J$1:J647)+1)</f>
        <v>0</v>
      </c>
      <c r="K648" s="12" t="b">
        <f>IF(ISNUMBER(SEARCH(Y$1,$D648)),MAX(K$1:K647)+1)</f>
        <v>0</v>
      </c>
      <c r="L648" s="12" t="b">
        <f>IF(ISNUMBER(SEARCH(Z$1,$D648)),MAX(L$1:L647)+1)</f>
        <v>0</v>
      </c>
      <c r="M648" s="12" t="b">
        <f>IF(ISNUMBER(SEARCH(AA$1,$D648)),MAX(M$1:M647)+1)</f>
        <v>0</v>
      </c>
      <c r="N648" s="12" t="b">
        <f>IF(ISNUMBER(SEARCH(AB$1,$D648)),MAX(N$1:N647)+1)</f>
        <v>0</v>
      </c>
      <c r="O648" s="12" t="b">
        <f>IF(ISNUMBER(SEARCH(AC$1,$D648)),MAX(O$1:O647)+1)</f>
        <v>0</v>
      </c>
      <c r="P648" s="12" t="b">
        <f>IF(ISNUMBER(SEARCH(AD$1,$D648)),MAX(P$1:P647)+1)</f>
        <v>0</v>
      </c>
      <c r="Q648" s="12">
        <f>'AB Touchpoint System Workbook'!K659</f>
        <v>0</v>
      </c>
      <c r="R648" s="13">
        <f t="shared" si="21"/>
        <v>647</v>
      </c>
      <c r="S648" s="21" t="str">
        <f>IFERROR(VLOOKUP($R648,E:$Q,13,0),"")</f>
        <v/>
      </c>
      <c r="T648" s="21" t="str">
        <f>IFERROR(VLOOKUP($R648,F:$Q,12,0),"")</f>
        <v/>
      </c>
      <c r="U648" s="21" t="str">
        <f>IFERROR(VLOOKUP($R648,G:$Q,11,0),"")</f>
        <v/>
      </c>
      <c r="V648" s="21" t="str">
        <f>IFERROR(VLOOKUP($R648,H:$Q,10,0),"")</f>
        <v/>
      </c>
      <c r="W648" s="21" t="str">
        <f>IFERROR(VLOOKUP($R648,I:$Q,9,0),"")</f>
        <v/>
      </c>
      <c r="X648" s="21" t="str">
        <f>IFERROR(VLOOKUP($R648,J:$Q,8,0),"")</f>
        <v/>
      </c>
      <c r="Y648" s="21" t="str">
        <f>IFERROR(VLOOKUP($R648,K:$Q,7,0),"")</f>
        <v/>
      </c>
      <c r="Z648" s="21" t="str">
        <f>IFERROR(VLOOKUP($R648,L:$Q,6,0),"")</f>
        <v/>
      </c>
      <c r="AA648" s="21" t="str">
        <f>IFERROR(VLOOKUP($R648,M:$Q,5,0),"")</f>
        <v/>
      </c>
      <c r="AB648" s="21" t="str">
        <f>IFERROR(VLOOKUP($R648,N:$Q,4,0),"")</f>
        <v/>
      </c>
      <c r="AC648" s="21" t="str">
        <f>IFERROR(VLOOKUP($R648,O:$Q,3,0),"")</f>
        <v/>
      </c>
      <c r="AD648" s="21" t="str">
        <f>IFERROR(VLOOKUP($R648,P:$Q,2,0),"")</f>
        <v/>
      </c>
    </row>
    <row r="649" spans="1:30" x14ac:dyDescent="0.15">
      <c r="A649" s="9">
        <f>'AB Touchpoint System Workbook'!Z660</f>
        <v>0</v>
      </c>
      <c r="B649" s="21">
        <f t="shared" si="20"/>
        <v>1</v>
      </c>
      <c r="C649" s="12" t="str">
        <f>IF('AB Touchpoint System Workbook'!J660="A",VLOOKUP($B649,Reference!$A$93:B$104,2,0),IF('AB Touchpoint System Workbook'!J660="b",VLOOKUP($B649,Reference!$A$93:C$104,3,0),""))</f>
        <v/>
      </c>
      <c r="D649" s="12" t="str">
        <f>IF('AB Touchpoint System Workbook'!J660="A",Q649&amp;C649,IF('AB Touchpoint System Workbook'!J660="b",Q649&amp;C649,""))</f>
        <v/>
      </c>
      <c r="E649" s="12" t="b">
        <f>IF(ISNUMBER(SEARCH(S$1,$D649)),MAX(E$1:E648)+1)</f>
        <v>0</v>
      </c>
      <c r="F649" s="12" t="b">
        <f>IF(ISNUMBER(SEARCH(T$1,$D649)),MAX(F$1:F648)+1)</f>
        <v>0</v>
      </c>
      <c r="G649" s="12" t="b">
        <f>IF(ISNUMBER(SEARCH(U$1,$D649)),MAX(G$1:G648)+1)</f>
        <v>0</v>
      </c>
      <c r="H649" s="12" t="b">
        <f>IF(ISNUMBER(SEARCH(V$1,$D649)),MAX(H$1:H648)+1)</f>
        <v>0</v>
      </c>
      <c r="I649" s="12" t="b">
        <f>IF(ISNUMBER(SEARCH(W$1,$D649)),MAX(I$1:I648)+1)</f>
        <v>0</v>
      </c>
      <c r="J649" s="12" t="b">
        <f>IF(ISNUMBER(SEARCH(X$1,$D649)),MAX(J$1:J648)+1)</f>
        <v>0</v>
      </c>
      <c r="K649" s="12" t="b">
        <f>IF(ISNUMBER(SEARCH(Y$1,$D649)),MAX(K$1:K648)+1)</f>
        <v>0</v>
      </c>
      <c r="L649" s="12" t="b">
        <f>IF(ISNUMBER(SEARCH(Z$1,$D649)),MAX(L$1:L648)+1)</f>
        <v>0</v>
      </c>
      <c r="M649" s="12" t="b">
        <f>IF(ISNUMBER(SEARCH(AA$1,$D649)),MAX(M$1:M648)+1)</f>
        <v>0</v>
      </c>
      <c r="N649" s="12" t="b">
        <f>IF(ISNUMBER(SEARCH(AB$1,$D649)),MAX(N$1:N648)+1)</f>
        <v>0</v>
      </c>
      <c r="O649" s="12" t="b">
        <f>IF(ISNUMBER(SEARCH(AC$1,$D649)),MAX(O$1:O648)+1)</f>
        <v>0</v>
      </c>
      <c r="P649" s="12" t="b">
        <f>IF(ISNUMBER(SEARCH(AD$1,$D649)),MAX(P$1:P648)+1)</f>
        <v>0</v>
      </c>
      <c r="Q649" s="12">
        <f>'AB Touchpoint System Workbook'!K660</f>
        <v>0</v>
      </c>
      <c r="R649" s="13">
        <f t="shared" si="21"/>
        <v>648</v>
      </c>
      <c r="S649" s="21" t="str">
        <f>IFERROR(VLOOKUP($R649,E:$Q,13,0),"")</f>
        <v/>
      </c>
      <c r="T649" s="21" t="str">
        <f>IFERROR(VLOOKUP($R649,F:$Q,12,0),"")</f>
        <v/>
      </c>
      <c r="U649" s="21" t="str">
        <f>IFERROR(VLOOKUP($R649,G:$Q,11,0),"")</f>
        <v/>
      </c>
      <c r="V649" s="21" t="str">
        <f>IFERROR(VLOOKUP($R649,H:$Q,10,0),"")</f>
        <v/>
      </c>
      <c r="W649" s="21" t="str">
        <f>IFERROR(VLOOKUP($R649,I:$Q,9,0),"")</f>
        <v/>
      </c>
      <c r="X649" s="21" t="str">
        <f>IFERROR(VLOOKUP($R649,J:$Q,8,0),"")</f>
        <v/>
      </c>
      <c r="Y649" s="21" t="str">
        <f>IFERROR(VLOOKUP($R649,K:$Q,7,0),"")</f>
        <v/>
      </c>
      <c r="Z649" s="21" t="str">
        <f>IFERROR(VLOOKUP($R649,L:$Q,6,0),"")</f>
        <v/>
      </c>
      <c r="AA649" s="21" t="str">
        <f>IFERROR(VLOOKUP($R649,M:$Q,5,0),"")</f>
        <v/>
      </c>
      <c r="AB649" s="21" t="str">
        <f>IFERROR(VLOOKUP($R649,N:$Q,4,0),"")</f>
        <v/>
      </c>
      <c r="AC649" s="21" t="str">
        <f>IFERROR(VLOOKUP($R649,O:$Q,3,0),"")</f>
        <v/>
      </c>
      <c r="AD649" s="21" t="str">
        <f>IFERROR(VLOOKUP($R649,P:$Q,2,0),"")</f>
        <v/>
      </c>
    </row>
    <row r="650" spans="1:30" x14ac:dyDescent="0.15">
      <c r="A650" s="9">
        <f>'AB Touchpoint System Workbook'!Z661</f>
        <v>0</v>
      </c>
      <c r="B650" s="21">
        <f t="shared" si="20"/>
        <v>1</v>
      </c>
      <c r="C650" s="12" t="str">
        <f>IF('AB Touchpoint System Workbook'!J661="A",VLOOKUP($B650,Reference!$A$93:B$104,2,0),IF('AB Touchpoint System Workbook'!J661="b",VLOOKUP($B650,Reference!$A$93:C$104,3,0),""))</f>
        <v/>
      </c>
      <c r="D650" s="12" t="str">
        <f>IF('AB Touchpoint System Workbook'!J661="A",Q650&amp;C650,IF('AB Touchpoint System Workbook'!J661="b",Q650&amp;C650,""))</f>
        <v/>
      </c>
      <c r="E650" s="12" t="b">
        <f>IF(ISNUMBER(SEARCH(S$1,$D650)),MAX(E$1:E649)+1)</f>
        <v>0</v>
      </c>
      <c r="F650" s="12" t="b">
        <f>IF(ISNUMBER(SEARCH(T$1,$D650)),MAX(F$1:F649)+1)</f>
        <v>0</v>
      </c>
      <c r="G650" s="12" t="b">
        <f>IF(ISNUMBER(SEARCH(U$1,$D650)),MAX(G$1:G649)+1)</f>
        <v>0</v>
      </c>
      <c r="H650" s="12" t="b">
        <f>IF(ISNUMBER(SEARCH(V$1,$D650)),MAX(H$1:H649)+1)</f>
        <v>0</v>
      </c>
      <c r="I650" s="12" t="b">
        <f>IF(ISNUMBER(SEARCH(W$1,$D650)),MAX(I$1:I649)+1)</f>
        <v>0</v>
      </c>
      <c r="J650" s="12" t="b">
        <f>IF(ISNUMBER(SEARCH(X$1,$D650)),MAX(J$1:J649)+1)</f>
        <v>0</v>
      </c>
      <c r="K650" s="12" t="b">
        <f>IF(ISNUMBER(SEARCH(Y$1,$D650)),MAX(K$1:K649)+1)</f>
        <v>0</v>
      </c>
      <c r="L650" s="12" t="b">
        <f>IF(ISNUMBER(SEARCH(Z$1,$D650)),MAX(L$1:L649)+1)</f>
        <v>0</v>
      </c>
      <c r="M650" s="12" t="b">
        <f>IF(ISNUMBER(SEARCH(AA$1,$D650)),MAX(M$1:M649)+1)</f>
        <v>0</v>
      </c>
      <c r="N650" s="12" t="b">
        <f>IF(ISNUMBER(SEARCH(AB$1,$D650)),MAX(N$1:N649)+1)</f>
        <v>0</v>
      </c>
      <c r="O650" s="12" t="b">
        <f>IF(ISNUMBER(SEARCH(AC$1,$D650)),MAX(O$1:O649)+1)</f>
        <v>0</v>
      </c>
      <c r="P650" s="12" t="b">
        <f>IF(ISNUMBER(SEARCH(AD$1,$D650)),MAX(P$1:P649)+1)</f>
        <v>0</v>
      </c>
      <c r="Q650" s="12">
        <f>'AB Touchpoint System Workbook'!K661</f>
        <v>0</v>
      </c>
      <c r="R650" s="13">
        <f t="shared" si="21"/>
        <v>649</v>
      </c>
      <c r="S650" s="21" t="str">
        <f>IFERROR(VLOOKUP($R650,E:$Q,13,0),"")</f>
        <v/>
      </c>
      <c r="T650" s="21" t="str">
        <f>IFERROR(VLOOKUP($R650,F:$Q,12,0),"")</f>
        <v/>
      </c>
      <c r="U650" s="21" t="str">
        <f>IFERROR(VLOOKUP($R650,G:$Q,11,0),"")</f>
        <v/>
      </c>
      <c r="V650" s="21" t="str">
        <f>IFERROR(VLOOKUP($R650,H:$Q,10,0),"")</f>
        <v/>
      </c>
      <c r="W650" s="21" t="str">
        <f>IFERROR(VLOOKUP($R650,I:$Q,9,0),"")</f>
        <v/>
      </c>
      <c r="X650" s="21" t="str">
        <f>IFERROR(VLOOKUP($R650,J:$Q,8,0),"")</f>
        <v/>
      </c>
      <c r="Y650" s="21" t="str">
        <f>IFERROR(VLOOKUP($R650,K:$Q,7,0),"")</f>
        <v/>
      </c>
      <c r="Z650" s="21" t="str">
        <f>IFERROR(VLOOKUP($R650,L:$Q,6,0),"")</f>
        <v/>
      </c>
      <c r="AA650" s="21" t="str">
        <f>IFERROR(VLOOKUP($R650,M:$Q,5,0),"")</f>
        <v/>
      </c>
      <c r="AB650" s="21" t="str">
        <f>IFERROR(VLOOKUP($R650,N:$Q,4,0),"")</f>
        <v/>
      </c>
      <c r="AC650" s="21" t="str">
        <f>IFERROR(VLOOKUP($R650,O:$Q,3,0),"")</f>
        <v/>
      </c>
      <c r="AD650" s="21" t="str">
        <f>IFERROR(VLOOKUP($R650,P:$Q,2,0),"")</f>
        <v/>
      </c>
    </row>
    <row r="651" spans="1:30" x14ac:dyDescent="0.15">
      <c r="A651" s="9">
        <f>'AB Touchpoint System Workbook'!Z662</f>
        <v>0</v>
      </c>
      <c r="B651" s="21">
        <f t="shared" si="20"/>
        <v>1</v>
      </c>
      <c r="C651" s="12" t="str">
        <f>IF('AB Touchpoint System Workbook'!J662="A",VLOOKUP($B651,Reference!$A$93:B$104,2,0),IF('AB Touchpoint System Workbook'!J662="b",VLOOKUP($B651,Reference!$A$93:C$104,3,0),""))</f>
        <v/>
      </c>
      <c r="D651" s="12" t="str">
        <f>IF('AB Touchpoint System Workbook'!J662="A",Q651&amp;C651,IF('AB Touchpoint System Workbook'!J662="b",Q651&amp;C651,""))</f>
        <v/>
      </c>
      <c r="E651" s="12" t="b">
        <f>IF(ISNUMBER(SEARCH(S$1,$D651)),MAX(E$1:E650)+1)</f>
        <v>0</v>
      </c>
      <c r="F651" s="12" t="b">
        <f>IF(ISNUMBER(SEARCH(T$1,$D651)),MAX(F$1:F650)+1)</f>
        <v>0</v>
      </c>
      <c r="G651" s="12" t="b">
        <f>IF(ISNUMBER(SEARCH(U$1,$D651)),MAX(G$1:G650)+1)</f>
        <v>0</v>
      </c>
      <c r="H651" s="12" t="b">
        <f>IF(ISNUMBER(SEARCH(V$1,$D651)),MAX(H$1:H650)+1)</f>
        <v>0</v>
      </c>
      <c r="I651" s="12" t="b">
        <f>IF(ISNUMBER(SEARCH(W$1,$D651)),MAX(I$1:I650)+1)</f>
        <v>0</v>
      </c>
      <c r="J651" s="12" t="b">
        <f>IF(ISNUMBER(SEARCH(X$1,$D651)),MAX(J$1:J650)+1)</f>
        <v>0</v>
      </c>
      <c r="K651" s="12" t="b">
        <f>IF(ISNUMBER(SEARCH(Y$1,$D651)),MAX(K$1:K650)+1)</f>
        <v>0</v>
      </c>
      <c r="L651" s="12" t="b">
        <f>IF(ISNUMBER(SEARCH(Z$1,$D651)),MAX(L$1:L650)+1)</f>
        <v>0</v>
      </c>
      <c r="M651" s="12" t="b">
        <f>IF(ISNUMBER(SEARCH(AA$1,$D651)),MAX(M$1:M650)+1)</f>
        <v>0</v>
      </c>
      <c r="N651" s="12" t="b">
        <f>IF(ISNUMBER(SEARCH(AB$1,$D651)),MAX(N$1:N650)+1)</f>
        <v>0</v>
      </c>
      <c r="O651" s="12" t="b">
        <f>IF(ISNUMBER(SEARCH(AC$1,$D651)),MAX(O$1:O650)+1)</f>
        <v>0</v>
      </c>
      <c r="P651" s="12" t="b">
        <f>IF(ISNUMBER(SEARCH(AD$1,$D651)),MAX(P$1:P650)+1)</f>
        <v>0</v>
      </c>
      <c r="Q651" s="12">
        <f>'AB Touchpoint System Workbook'!K662</f>
        <v>0</v>
      </c>
      <c r="R651" s="13">
        <f t="shared" si="21"/>
        <v>650</v>
      </c>
      <c r="S651" s="21" t="str">
        <f>IFERROR(VLOOKUP($R651,E:$Q,13,0),"")</f>
        <v/>
      </c>
      <c r="T651" s="21" t="str">
        <f>IFERROR(VLOOKUP($R651,F:$Q,12,0),"")</f>
        <v/>
      </c>
      <c r="U651" s="21" t="str">
        <f>IFERROR(VLOOKUP($R651,G:$Q,11,0),"")</f>
        <v/>
      </c>
      <c r="V651" s="21" t="str">
        <f>IFERROR(VLOOKUP($R651,H:$Q,10,0),"")</f>
        <v/>
      </c>
      <c r="W651" s="21" t="str">
        <f>IFERROR(VLOOKUP($R651,I:$Q,9,0),"")</f>
        <v/>
      </c>
      <c r="X651" s="21" t="str">
        <f>IFERROR(VLOOKUP($R651,J:$Q,8,0),"")</f>
        <v/>
      </c>
      <c r="Y651" s="21" t="str">
        <f>IFERROR(VLOOKUP($R651,K:$Q,7,0),"")</f>
        <v/>
      </c>
      <c r="Z651" s="21" t="str">
        <f>IFERROR(VLOOKUP($R651,L:$Q,6,0),"")</f>
        <v/>
      </c>
      <c r="AA651" s="21" t="str">
        <f>IFERROR(VLOOKUP($R651,M:$Q,5,0),"")</f>
        <v/>
      </c>
      <c r="AB651" s="21" t="str">
        <f>IFERROR(VLOOKUP($R651,N:$Q,4,0),"")</f>
        <v/>
      </c>
      <c r="AC651" s="21" t="str">
        <f>IFERROR(VLOOKUP($R651,O:$Q,3,0),"")</f>
        <v/>
      </c>
      <c r="AD651" s="21" t="str">
        <f>IFERROR(VLOOKUP($R651,P:$Q,2,0),"")</f>
        <v/>
      </c>
    </row>
    <row r="652" spans="1:30" x14ac:dyDescent="0.15">
      <c r="A652" s="9">
        <f>'AB Touchpoint System Workbook'!Z663</f>
        <v>0</v>
      </c>
      <c r="B652" s="21">
        <f t="shared" si="20"/>
        <v>1</v>
      </c>
      <c r="C652" s="12" t="str">
        <f>IF('AB Touchpoint System Workbook'!J663="A",VLOOKUP($B652,Reference!$A$93:B$104,2,0),IF('AB Touchpoint System Workbook'!J663="b",VLOOKUP($B652,Reference!$A$93:C$104,3,0),""))</f>
        <v/>
      </c>
      <c r="D652" s="12" t="str">
        <f>IF('AB Touchpoint System Workbook'!J663="A",Q652&amp;C652,IF('AB Touchpoint System Workbook'!J663="b",Q652&amp;C652,""))</f>
        <v/>
      </c>
      <c r="E652" s="12" t="b">
        <f>IF(ISNUMBER(SEARCH(S$1,$D652)),MAX(E$1:E651)+1)</f>
        <v>0</v>
      </c>
      <c r="F652" s="12" t="b">
        <f>IF(ISNUMBER(SEARCH(T$1,$D652)),MAX(F$1:F651)+1)</f>
        <v>0</v>
      </c>
      <c r="G652" s="12" t="b">
        <f>IF(ISNUMBER(SEARCH(U$1,$D652)),MAX(G$1:G651)+1)</f>
        <v>0</v>
      </c>
      <c r="H652" s="12" t="b">
        <f>IF(ISNUMBER(SEARCH(V$1,$D652)),MAX(H$1:H651)+1)</f>
        <v>0</v>
      </c>
      <c r="I652" s="12" t="b">
        <f>IF(ISNUMBER(SEARCH(W$1,$D652)),MAX(I$1:I651)+1)</f>
        <v>0</v>
      </c>
      <c r="J652" s="12" t="b">
        <f>IF(ISNUMBER(SEARCH(X$1,$D652)),MAX(J$1:J651)+1)</f>
        <v>0</v>
      </c>
      <c r="K652" s="12" t="b">
        <f>IF(ISNUMBER(SEARCH(Y$1,$D652)),MAX(K$1:K651)+1)</f>
        <v>0</v>
      </c>
      <c r="L652" s="12" t="b">
        <f>IF(ISNUMBER(SEARCH(Z$1,$D652)),MAX(L$1:L651)+1)</f>
        <v>0</v>
      </c>
      <c r="M652" s="12" t="b">
        <f>IF(ISNUMBER(SEARCH(AA$1,$D652)),MAX(M$1:M651)+1)</f>
        <v>0</v>
      </c>
      <c r="N652" s="12" t="b">
        <f>IF(ISNUMBER(SEARCH(AB$1,$D652)),MAX(N$1:N651)+1)</f>
        <v>0</v>
      </c>
      <c r="O652" s="12" t="b">
        <f>IF(ISNUMBER(SEARCH(AC$1,$D652)),MAX(O$1:O651)+1)</f>
        <v>0</v>
      </c>
      <c r="P652" s="12" t="b">
        <f>IF(ISNUMBER(SEARCH(AD$1,$D652)),MAX(P$1:P651)+1)</f>
        <v>0</v>
      </c>
      <c r="Q652" s="12">
        <f>'AB Touchpoint System Workbook'!K663</f>
        <v>0</v>
      </c>
      <c r="R652" s="13">
        <f t="shared" si="21"/>
        <v>651</v>
      </c>
      <c r="S652" s="21" t="str">
        <f>IFERROR(VLOOKUP($R652,E:$Q,13,0),"")</f>
        <v/>
      </c>
      <c r="T652" s="21" t="str">
        <f>IFERROR(VLOOKUP($R652,F:$Q,12,0),"")</f>
        <v/>
      </c>
      <c r="U652" s="21" t="str">
        <f>IFERROR(VLOOKUP($R652,G:$Q,11,0),"")</f>
        <v/>
      </c>
      <c r="V652" s="21" t="str">
        <f>IFERROR(VLOOKUP($R652,H:$Q,10,0),"")</f>
        <v/>
      </c>
      <c r="W652" s="21" t="str">
        <f>IFERROR(VLOOKUP($R652,I:$Q,9,0),"")</f>
        <v/>
      </c>
      <c r="X652" s="21" t="str">
        <f>IFERROR(VLOOKUP($R652,J:$Q,8,0),"")</f>
        <v/>
      </c>
      <c r="Y652" s="21" t="str">
        <f>IFERROR(VLOOKUP($R652,K:$Q,7,0),"")</f>
        <v/>
      </c>
      <c r="Z652" s="21" t="str">
        <f>IFERROR(VLOOKUP($R652,L:$Q,6,0),"")</f>
        <v/>
      </c>
      <c r="AA652" s="21" t="str">
        <f>IFERROR(VLOOKUP($R652,M:$Q,5,0),"")</f>
        <v/>
      </c>
      <c r="AB652" s="21" t="str">
        <f>IFERROR(VLOOKUP($R652,N:$Q,4,0),"")</f>
        <v/>
      </c>
      <c r="AC652" s="21" t="str">
        <f>IFERROR(VLOOKUP($R652,O:$Q,3,0),"")</f>
        <v/>
      </c>
      <c r="AD652" s="21" t="str">
        <f>IFERROR(VLOOKUP($R652,P:$Q,2,0),"")</f>
        <v/>
      </c>
    </row>
    <row r="653" spans="1:30" x14ac:dyDescent="0.15">
      <c r="A653" s="9">
        <f>'AB Touchpoint System Workbook'!Z664</f>
        <v>0</v>
      </c>
      <c r="B653" s="21">
        <f t="shared" si="20"/>
        <v>1</v>
      </c>
      <c r="C653" s="12" t="str">
        <f>IF('AB Touchpoint System Workbook'!J664="A",VLOOKUP($B653,Reference!$A$93:B$104,2,0),IF('AB Touchpoint System Workbook'!J664="b",VLOOKUP($B653,Reference!$A$93:C$104,3,0),""))</f>
        <v/>
      </c>
      <c r="D653" s="12" t="str">
        <f>IF('AB Touchpoint System Workbook'!J664="A",Q653&amp;C653,IF('AB Touchpoint System Workbook'!J664="b",Q653&amp;C653,""))</f>
        <v/>
      </c>
      <c r="E653" s="12" t="b">
        <f>IF(ISNUMBER(SEARCH(S$1,$D653)),MAX(E$1:E652)+1)</f>
        <v>0</v>
      </c>
      <c r="F653" s="12" t="b">
        <f>IF(ISNUMBER(SEARCH(T$1,$D653)),MAX(F$1:F652)+1)</f>
        <v>0</v>
      </c>
      <c r="G653" s="12" t="b">
        <f>IF(ISNUMBER(SEARCH(U$1,$D653)),MAX(G$1:G652)+1)</f>
        <v>0</v>
      </c>
      <c r="H653" s="12" t="b">
        <f>IF(ISNUMBER(SEARCH(V$1,$D653)),MAX(H$1:H652)+1)</f>
        <v>0</v>
      </c>
      <c r="I653" s="12" t="b">
        <f>IF(ISNUMBER(SEARCH(W$1,$D653)),MAX(I$1:I652)+1)</f>
        <v>0</v>
      </c>
      <c r="J653" s="12" t="b">
        <f>IF(ISNUMBER(SEARCH(X$1,$D653)),MAX(J$1:J652)+1)</f>
        <v>0</v>
      </c>
      <c r="K653" s="12" t="b">
        <f>IF(ISNUMBER(SEARCH(Y$1,$D653)),MAX(K$1:K652)+1)</f>
        <v>0</v>
      </c>
      <c r="L653" s="12" t="b">
        <f>IF(ISNUMBER(SEARCH(Z$1,$D653)),MAX(L$1:L652)+1)</f>
        <v>0</v>
      </c>
      <c r="M653" s="12" t="b">
        <f>IF(ISNUMBER(SEARCH(AA$1,$D653)),MAX(M$1:M652)+1)</f>
        <v>0</v>
      </c>
      <c r="N653" s="12" t="b">
        <f>IF(ISNUMBER(SEARCH(AB$1,$D653)),MAX(N$1:N652)+1)</f>
        <v>0</v>
      </c>
      <c r="O653" s="12" t="b">
        <f>IF(ISNUMBER(SEARCH(AC$1,$D653)),MAX(O$1:O652)+1)</f>
        <v>0</v>
      </c>
      <c r="P653" s="12" t="b">
        <f>IF(ISNUMBER(SEARCH(AD$1,$D653)),MAX(P$1:P652)+1)</f>
        <v>0</v>
      </c>
      <c r="Q653" s="12">
        <f>'AB Touchpoint System Workbook'!K664</f>
        <v>0</v>
      </c>
      <c r="R653" s="13">
        <f t="shared" si="21"/>
        <v>652</v>
      </c>
      <c r="S653" s="21" t="str">
        <f>IFERROR(VLOOKUP($R653,E:$Q,13,0),"")</f>
        <v/>
      </c>
      <c r="T653" s="21" t="str">
        <f>IFERROR(VLOOKUP($R653,F:$Q,12,0),"")</f>
        <v/>
      </c>
      <c r="U653" s="21" t="str">
        <f>IFERROR(VLOOKUP($R653,G:$Q,11,0),"")</f>
        <v/>
      </c>
      <c r="V653" s="21" t="str">
        <f>IFERROR(VLOOKUP($R653,H:$Q,10,0),"")</f>
        <v/>
      </c>
      <c r="W653" s="21" t="str">
        <f>IFERROR(VLOOKUP($R653,I:$Q,9,0),"")</f>
        <v/>
      </c>
      <c r="X653" s="21" t="str">
        <f>IFERROR(VLOOKUP($R653,J:$Q,8,0),"")</f>
        <v/>
      </c>
      <c r="Y653" s="21" t="str">
        <f>IFERROR(VLOOKUP($R653,K:$Q,7,0),"")</f>
        <v/>
      </c>
      <c r="Z653" s="21" t="str">
        <f>IFERROR(VLOOKUP($R653,L:$Q,6,0),"")</f>
        <v/>
      </c>
      <c r="AA653" s="21" t="str">
        <f>IFERROR(VLOOKUP($R653,M:$Q,5,0),"")</f>
        <v/>
      </c>
      <c r="AB653" s="21" t="str">
        <f>IFERROR(VLOOKUP($R653,N:$Q,4,0),"")</f>
        <v/>
      </c>
      <c r="AC653" s="21" t="str">
        <f>IFERROR(VLOOKUP($R653,O:$Q,3,0),"")</f>
        <v/>
      </c>
      <c r="AD653" s="21" t="str">
        <f>IFERROR(VLOOKUP($R653,P:$Q,2,0),"")</f>
        <v/>
      </c>
    </row>
    <row r="654" spans="1:30" x14ac:dyDescent="0.15">
      <c r="A654" s="9">
        <f>'AB Touchpoint System Workbook'!Z665</f>
        <v>0</v>
      </c>
      <c r="B654" s="21">
        <f t="shared" si="20"/>
        <v>1</v>
      </c>
      <c r="C654" s="12" t="str">
        <f>IF('AB Touchpoint System Workbook'!J665="A",VLOOKUP($B654,Reference!$A$93:B$104,2,0),IF('AB Touchpoint System Workbook'!J665="b",VLOOKUP($B654,Reference!$A$93:C$104,3,0),""))</f>
        <v/>
      </c>
      <c r="D654" s="12" t="str">
        <f>IF('AB Touchpoint System Workbook'!J665="A",Q654&amp;C654,IF('AB Touchpoint System Workbook'!J665="b",Q654&amp;C654,""))</f>
        <v/>
      </c>
      <c r="E654" s="12" t="b">
        <f>IF(ISNUMBER(SEARCH(S$1,$D654)),MAX(E$1:E653)+1)</f>
        <v>0</v>
      </c>
      <c r="F654" s="12" t="b">
        <f>IF(ISNUMBER(SEARCH(T$1,$D654)),MAX(F$1:F653)+1)</f>
        <v>0</v>
      </c>
      <c r="G654" s="12" t="b">
        <f>IF(ISNUMBER(SEARCH(U$1,$D654)),MAX(G$1:G653)+1)</f>
        <v>0</v>
      </c>
      <c r="H654" s="12" t="b">
        <f>IF(ISNUMBER(SEARCH(V$1,$D654)),MAX(H$1:H653)+1)</f>
        <v>0</v>
      </c>
      <c r="I654" s="12" t="b">
        <f>IF(ISNUMBER(SEARCH(W$1,$D654)),MAX(I$1:I653)+1)</f>
        <v>0</v>
      </c>
      <c r="J654" s="12" t="b">
        <f>IF(ISNUMBER(SEARCH(X$1,$D654)),MAX(J$1:J653)+1)</f>
        <v>0</v>
      </c>
      <c r="K654" s="12" t="b">
        <f>IF(ISNUMBER(SEARCH(Y$1,$D654)),MAX(K$1:K653)+1)</f>
        <v>0</v>
      </c>
      <c r="L654" s="12" t="b">
        <f>IF(ISNUMBER(SEARCH(Z$1,$D654)),MAX(L$1:L653)+1)</f>
        <v>0</v>
      </c>
      <c r="M654" s="12" t="b">
        <f>IF(ISNUMBER(SEARCH(AA$1,$D654)),MAX(M$1:M653)+1)</f>
        <v>0</v>
      </c>
      <c r="N654" s="12" t="b">
        <f>IF(ISNUMBER(SEARCH(AB$1,$D654)),MAX(N$1:N653)+1)</f>
        <v>0</v>
      </c>
      <c r="O654" s="12" t="b">
        <f>IF(ISNUMBER(SEARCH(AC$1,$D654)),MAX(O$1:O653)+1)</f>
        <v>0</v>
      </c>
      <c r="P654" s="12" t="b">
        <f>IF(ISNUMBER(SEARCH(AD$1,$D654)),MAX(P$1:P653)+1)</f>
        <v>0</v>
      </c>
      <c r="Q654" s="12">
        <f>'AB Touchpoint System Workbook'!K665</f>
        <v>0</v>
      </c>
      <c r="R654" s="13">
        <f t="shared" si="21"/>
        <v>653</v>
      </c>
      <c r="S654" s="21" t="str">
        <f>IFERROR(VLOOKUP($R654,E:$Q,13,0),"")</f>
        <v/>
      </c>
      <c r="T654" s="21" t="str">
        <f>IFERROR(VLOOKUP($R654,F:$Q,12,0),"")</f>
        <v/>
      </c>
      <c r="U654" s="21" t="str">
        <f>IFERROR(VLOOKUP($R654,G:$Q,11,0),"")</f>
        <v/>
      </c>
      <c r="V654" s="21" t="str">
        <f>IFERROR(VLOOKUP($R654,H:$Q,10,0),"")</f>
        <v/>
      </c>
      <c r="W654" s="21" t="str">
        <f>IFERROR(VLOOKUP($R654,I:$Q,9,0),"")</f>
        <v/>
      </c>
      <c r="X654" s="21" t="str">
        <f>IFERROR(VLOOKUP($R654,J:$Q,8,0),"")</f>
        <v/>
      </c>
      <c r="Y654" s="21" t="str">
        <f>IFERROR(VLOOKUP($R654,K:$Q,7,0),"")</f>
        <v/>
      </c>
      <c r="Z654" s="21" t="str">
        <f>IFERROR(VLOOKUP($R654,L:$Q,6,0),"")</f>
        <v/>
      </c>
      <c r="AA654" s="21" t="str">
        <f>IFERROR(VLOOKUP($R654,M:$Q,5,0),"")</f>
        <v/>
      </c>
      <c r="AB654" s="21" t="str">
        <f>IFERROR(VLOOKUP($R654,N:$Q,4,0),"")</f>
        <v/>
      </c>
      <c r="AC654" s="21" t="str">
        <f>IFERROR(VLOOKUP($R654,O:$Q,3,0),"")</f>
        <v/>
      </c>
      <c r="AD654" s="21" t="str">
        <f>IFERROR(VLOOKUP($R654,P:$Q,2,0),"")</f>
        <v/>
      </c>
    </row>
    <row r="655" spans="1:30" x14ac:dyDescent="0.15">
      <c r="A655" s="9">
        <f>'AB Touchpoint System Workbook'!Z666</f>
        <v>0</v>
      </c>
      <c r="B655" s="21">
        <f t="shared" si="20"/>
        <v>1</v>
      </c>
      <c r="C655" s="12" t="str">
        <f>IF('AB Touchpoint System Workbook'!J666="A",VLOOKUP($B655,Reference!$A$93:B$104,2,0),IF('AB Touchpoint System Workbook'!J666="b",VLOOKUP($B655,Reference!$A$93:C$104,3,0),""))</f>
        <v/>
      </c>
      <c r="D655" s="12" t="str">
        <f>IF('AB Touchpoint System Workbook'!J666="A",Q655&amp;C655,IF('AB Touchpoint System Workbook'!J666="b",Q655&amp;C655,""))</f>
        <v/>
      </c>
      <c r="E655" s="12" t="b">
        <f>IF(ISNUMBER(SEARCH(S$1,$D655)),MAX(E$1:E654)+1)</f>
        <v>0</v>
      </c>
      <c r="F655" s="12" t="b">
        <f>IF(ISNUMBER(SEARCH(T$1,$D655)),MAX(F$1:F654)+1)</f>
        <v>0</v>
      </c>
      <c r="G655" s="12" t="b">
        <f>IF(ISNUMBER(SEARCH(U$1,$D655)),MAX(G$1:G654)+1)</f>
        <v>0</v>
      </c>
      <c r="H655" s="12" t="b">
        <f>IF(ISNUMBER(SEARCH(V$1,$D655)),MAX(H$1:H654)+1)</f>
        <v>0</v>
      </c>
      <c r="I655" s="12" t="b">
        <f>IF(ISNUMBER(SEARCH(W$1,$D655)),MAX(I$1:I654)+1)</f>
        <v>0</v>
      </c>
      <c r="J655" s="12" t="b">
        <f>IF(ISNUMBER(SEARCH(X$1,$D655)),MAX(J$1:J654)+1)</f>
        <v>0</v>
      </c>
      <c r="K655" s="12" t="b">
        <f>IF(ISNUMBER(SEARCH(Y$1,$D655)),MAX(K$1:K654)+1)</f>
        <v>0</v>
      </c>
      <c r="L655" s="12" t="b">
        <f>IF(ISNUMBER(SEARCH(Z$1,$D655)),MAX(L$1:L654)+1)</f>
        <v>0</v>
      </c>
      <c r="M655" s="12" t="b">
        <f>IF(ISNUMBER(SEARCH(AA$1,$D655)),MAX(M$1:M654)+1)</f>
        <v>0</v>
      </c>
      <c r="N655" s="12" t="b">
        <f>IF(ISNUMBER(SEARCH(AB$1,$D655)),MAX(N$1:N654)+1)</f>
        <v>0</v>
      </c>
      <c r="O655" s="12" t="b">
        <f>IF(ISNUMBER(SEARCH(AC$1,$D655)),MAX(O$1:O654)+1)</f>
        <v>0</v>
      </c>
      <c r="P655" s="12" t="b">
        <f>IF(ISNUMBER(SEARCH(AD$1,$D655)),MAX(P$1:P654)+1)</f>
        <v>0</v>
      </c>
      <c r="Q655" s="12">
        <f>'AB Touchpoint System Workbook'!K666</f>
        <v>0</v>
      </c>
      <c r="R655" s="13">
        <f t="shared" si="21"/>
        <v>654</v>
      </c>
      <c r="S655" s="21" t="str">
        <f>IFERROR(VLOOKUP($R655,E:$Q,13,0),"")</f>
        <v/>
      </c>
      <c r="T655" s="21" t="str">
        <f>IFERROR(VLOOKUP($R655,F:$Q,12,0),"")</f>
        <v/>
      </c>
      <c r="U655" s="21" t="str">
        <f>IFERROR(VLOOKUP($R655,G:$Q,11,0),"")</f>
        <v/>
      </c>
      <c r="V655" s="21" t="str">
        <f>IFERROR(VLOOKUP($R655,H:$Q,10,0),"")</f>
        <v/>
      </c>
      <c r="W655" s="21" t="str">
        <f>IFERROR(VLOOKUP($R655,I:$Q,9,0),"")</f>
        <v/>
      </c>
      <c r="X655" s="21" t="str">
        <f>IFERROR(VLOOKUP($R655,J:$Q,8,0),"")</f>
        <v/>
      </c>
      <c r="Y655" s="21" t="str">
        <f>IFERROR(VLOOKUP($R655,K:$Q,7,0),"")</f>
        <v/>
      </c>
      <c r="Z655" s="21" t="str">
        <f>IFERROR(VLOOKUP($R655,L:$Q,6,0),"")</f>
        <v/>
      </c>
      <c r="AA655" s="21" t="str">
        <f>IFERROR(VLOOKUP($R655,M:$Q,5,0),"")</f>
        <v/>
      </c>
      <c r="AB655" s="21" t="str">
        <f>IFERROR(VLOOKUP($R655,N:$Q,4,0),"")</f>
        <v/>
      </c>
      <c r="AC655" s="21" t="str">
        <f>IFERROR(VLOOKUP($R655,O:$Q,3,0),"")</f>
        <v/>
      </c>
      <c r="AD655" s="21" t="str">
        <f>IFERROR(VLOOKUP($R655,P:$Q,2,0),"")</f>
        <v/>
      </c>
    </row>
    <row r="656" spans="1:30" x14ac:dyDescent="0.15">
      <c r="A656" s="9">
        <f>'AB Touchpoint System Workbook'!Z667</f>
        <v>0</v>
      </c>
      <c r="B656" s="21">
        <f t="shared" si="20"/>
        <v>1</v>
      </c>
      <c r="C656" s="12" t="str">
        <f>IF('AB Touchpoint System Workbook'!J667="A",VLOOKUP($B656,Reference!$A$93:B$104,2,0),IF('AB Touchpoint System Workbook'!J667="b",VLOOKUP($B656,Reference!$A$93:C$104,3,0),""))</f>
        <v/>
      </c>
      <c r="D656" s="12" t="str">
        <f>IF('AB Touchpoint System Workbook'!J667="A",Q656&amp;C656,IF('AB Touchpoint System Workbook'!J667="b",Q656&amp;C656,""))</f>
        <v/>
      </c>
      <c r="E656" s="12" t="b">
        <f>IF(ISNUMBER(SEARCH(S$1,$D656)),MAX(E$1:E655)+1)</f>
        <v>0</v>
      </c>
      <c r="F656" s="12" t="b">
        <f>IF(ISNUMBER(SEARCH(T$1,$D656)),MAX(F$1:F655)+1)</f>
        <v>0</v>
      </c>
      <c r="G656" s="12" t="b">
        <f>IF(ISNUMBER(SEARCH(U$1,$D656)),MAX(G$1:G655)+1)</f>
        <v>0</v>
      </c>
      <c r="H656" s="12" t="b">
        <f>IF(ISNUMBER(SEARCH(V$1,$D656)),MAX(H$1:H655)+1)</f>
        <v>0</v>
      </c>
      <c r="I656" s="12" t="b">
        <f>IF(ISNUMBER(SEARCH(W$1,$D656)),MAX(I$1:I655)+1)</f>
        <v>0</v>
      </c>
      <c r="J656" s="12" t="b">
        <f>IF(ISNUMBER(SEARCH(X$1,$D656)),MAX(J$1:J655)+1)</f>
        <v>0</v>
      </c>
      <c r="K656" s="12" t="b">
        <f>IF(ISNUMBER(SEARCH(Y$1,$D656)),MAX(K$1:K655)+1)</f>
        <v>0</v>
      </c>
      <c r="L656" s="12" t="b">
        <f>IF(ISNUMBER(SEARCH(Z$1,$D656)),MAX(L$1:L655)+1)</f>
        <v>0</v>
      </c>
      <c r="M656" s="12" t="b">
        <f>IF(ISNUMBER(SEARCH(AA$1,$D656)),MAX(M$1:M655)+1)</f>
        <v>0</v>
      </c>
      <c r="N656" s="12" t="b">
        <f>IF(ISNUMBER(SEARCH(AB$1,$D656)),MAX(N$1:N655)+1)</f>
        <v>0</v>
      </c>
      <c r="O656" s="12" t="b">
        <f>IF(ISNUMBER(SEARCH(AC$1,$D656)),MAX(O$1:O655)+1)</f>
        <v>0</v>
      </c>
      <c r="P656" s="12" t="b">
        <f>IF(ISNUMBER(SEARCH(AD$1,$D656)),MAX(P$1:P655)+1)</f>
        <v>0</v>
      </c>
      <c r="Q656" s="12">
        <f>'AB Touchpoint System Workbook'!K667</f>
        <v>0</v>
      </c>
      <c r="R656" s="13">
        <f t="shared" si="21"/>
        <v>655</v>
      </c>
      <c r="S656" s="21" t="str">
        <f>IFERROR(VLOOKUP($R656,E:$Q,13,0),"")</f>
        <v/>
      </c>
      <c r="T656" s="21" t="str">
        <f>IFERROR(VLOOKUP($R656,F:$Q,12,0),"")</f>
        <v/>
      </c>
      <c r="U656" s="21" t="str">
        <f>IFERROR(VLOOKUP($R656,G:$Q,11,0),"")</f>
        <v/>
      </c>
      <c r="V656" s="21" t="str">
        <f>IFERROR(VLOOKUP($R656,H:$Q,10,0),"")</f>
        <v/>
      </c>
      <c r="W656" s="21" t="str">
        <f>IFERROR(VLOOKUP($R656,I:$Q,9,0),"")</f>
        <v/>
      </c>
      <c r="X656" s="21" t="str">
        <f>IFERROR(VLOOKUP($R656,J:$Q,8,0),"")</f>
        <v/>
      </c>
      <c r="Y656" s="21" t="str">
        <f>IFERROR(VLOOKUP($R656,K:$Q,7,0),"")</f>
        <v/>
      </c>
      <c r="Z656" s="21" t="str">
        <f>IFERROR(VLOOKUP($R656,L:$Q,6,0),"")</f>
        <v/>
      </c>
      <c r="AA656" s="21" t="str">
        <f>IFERROR(VLOOKUP($R656,M:$Q,5,0),"")</f>
        <v/>
      </c>
      <c r="AB656" s="21" t="str">
        <f>IFERROR(VLOOKUP($R656,N:$Q,4,0),"")</f>
        <v/>
      </c>
      <c r="AC656" s="21" t="str">
        <f>IFERROR(VLOOKUP($R656,O:$Q,3,0),"")</f>
        <v/>
      </c>
      <c r="AD656" s="21" t="str">
        <f>IFERROR(VLOOKUP($R656,P:$Q,2,0),"")</f>
        <v/>
      </c>
    </row>
    <row r="657" spans="1:30" x14ac:dyDescent="0.15">
      <c r="A657" s="9">
        <f>'AB Touchpoint System Workbook'!Z668</f>
        <v>0</v>
      </c>
      <c r="B657" s="21">
        <f t="shared" si="20"/>
        <v>1</v>
      </c>
      <c r="C657" s="12" t="str">
        <f>IF('AB Touchpoint System Workbook'!J668="A",VLOOKUP($B657,Reference!$A$93:B$104,2,0),IF('AB Touchpoint System Workbook'!J668="b",VLOOKUP($B657,Reference!$A$93:C$104,3,0),""))</f>
        <v/>
      </c>
      <c r="D657" s="12" t="str">
        <f>IF('AB Touchpoint System Workbook'!J668="A",Q657&amp;C657,IF('AB Touchpoint System Workbook'!J668="b",Q657&amp;C657,""))</f>
        <v/>
      </c>
      <c r="E657" s="12" t="b">
        <f>IF(ISNUMBER(SEARCH(S$1,$D657)),MAX(E$1:E656)+1)</f>
        <v>0</v>
      </c>
      <c r="F657" s="12" t="b">
        <f>IF(ISNUMBER(SEARCH(T$1,$D657)),MAX(F$1:F656)+1)</f>
        <v>0</v>
      </c>
      <c r="G657" s="12" t="b">
        <f>IF(ISNUMBER(SEARCH(U$1,$D657)),MAX(G$1:G656)+1)</f>
        <v>0</v>
      </c>
      <c r="H657" s="12" t="b">
        <f>IF(ISNUMBER(SEARCH(V$1,$D657)),MAX(H$1:H656)+1)</f>
        <v>0</v>
      </c>
      <c r="I657" s="12" t="b">
        <f>IF(ISNUMBER(SEARCH(W$1,$D657)),MAX(I$1:I656)+1)</f>
        <v>0</v>
      </c>
      <c r="J657" s="12" t="b">
        <f>IF(ISNUMBER(SEARCH(X$1,$D657)),MAX(J$1:J656)+1)</f>
        <v>0</v>
      </c>
      <c r="K657" s="12" t="b">
        <f>IF(ISNUMBER(SEARCH(Y$1,$D657)),MAX(K$1:K656)+1)</f>
        <v>0</v>
      </c>
      <c r="L657" s="12" t="b">
        <f>IF(ISNUMBER(SEARCH(Z$1,$D657)),MAX(L$1:L656)+1)</f>
        <v>0</v>
      </c>
      <c r="M657" s="12" t="b">
        <f>IF(ISNUMBER(SEARCH(AA$1,$D657)),MAX(M$1:M656)+1)</f>
        <v>0</v>
      </c>
      <c r="N657" s="12" t="b">
        <f>IF(ISNUMBER(SEARCH(AB$1,$D657)),MAX(N$1:N656)+1)</f>
        <v>0</v>
      </c>
      <c r="O657" s="12" t="b">
        <f>IF(ISNUMBER(SEARCH(AC$1,$D657)),MAX(O$1:O656)+1)</f>
        <v>0</v>
      </c>
      <c r="P657" s="12" t="b">
        <f>IF(ISNUMBER(SEARCH(AD$1,$D657)),MAX(P$1:P656)+1)</f>
        <v>0</v>
      </c>
      <c r="Q657" s="12">
        <f>'AB Touchpoint System Workbook'!K668</f>
        <v>0</v>
      </c>
      <c r="R657" s="13">
        <f t="shared" si="21"/>
        <v>656</v>
      </c>
      <c r="S657" s="21" t="str">
        <f>IFERROR(VLOOKUP($R657,E:$Q,13,0),"")</f>
        <v/>
      </c>
      <c r="T657" s="21" t="str">
        <f>IFERROR(VLOOKUP($R657,F:$Q,12,0),"")</f>
        <v/>
      </c>
      <c r="U657" s="21" t="str">
        <f>IFERROR(VLOOKUP($R657,G:$Q,11,0),"")</f>
        <v/>
      </c>
      <c r="V657" s="21" t="str">
        <f>IFERROR(VLOOKUP($R657,H:$Q,10,0),"")</f>
        <v/>
      </c>
      <c r="W657" s="21" t="str">
        <f>IFERROR(VLOOKUP($R657,I:$Q,9,0),"")</f>
        <v/>
      </c>
      <c r="X657" s="21" t="str">
        <f>IFERROR(VLOOKUP($R657,J:$Q,8,0),"")</f>
        <v/>
      </c>
      <c r="Y657" s="21" t="str">
        <f>IFERROR(VLOOKUP($R657,K:$Q,7,0),"")</f>
        <v/>
      </c>
      <c r="Z657" s="21" t="str">
        <f>IFERROR(VLOOKUP($R657,L:$Q,6,0),"")</f>
        <v/>
      </c>
      <c r="AA657" s="21" t="str">
        <f>IFERROR(VLOOKUP($R657,M:$Q,5,0),"")</f>
        <v/>
      </c>
      <c r="AB657" s="21" t="str">
        <f>IFERROR(VLOOKUP($R657,N:$Q,4,0),"")</f>
        <v/>
      </c>
      <c r="AC657" s="21" t="str">
        <f>IFERROR(VLOOKUP($R657,O:$Q,3,0),"")</f>
        <v/>
      </c>
      <c r="AD657" s="21" t="str">
        <f>IFERROR(VLOOKUP($R657,P:$Q,2,0),"")</f>
        <v/>
      </c>
    </row>
    <row r="658" spans="1:30" x14ac:dyDescent="0.15">
      <c r="A658" s="9">
        <f>'AB Touchpoint System Workbook'!Z669</f>
        <v>0</v>
      </c>
      <c r="B658" s="21">
        <f t="shared" si="20"/>
        <v>1</v>
      </c>
      <c r="C658" s="12" t="str">
        <f>IF('AB Touchpoint System Workbook'!J669="A",VLOOKUP($B658,Reference!$A$93:B$104,2,0),IF('AB Touchpoint System Workbook'!J669="b",VLOOKUP($B658,Reference!$A$93:C$104,3,0),""))</f>
        <v/>
      </c>
      <c r="D658" s="12" t="str">
        <f>IF('AB Touchpoint System Workbook'!J669="A",Q658&amp;C658,IF('AB Touchpoint System Workbook'!J669="b",Q658&amp;C658,""))</f>
        <v/>
      </c>
      <c r="E658" s="12" t="b">
        <f>IF(ISNUMBER(SEARCH(S$1,$D658)),MAX(E$1:E657)+1)</f>
        <v>0</v>
      </c>
      <c r="F658" s="12" t="b">
        <f>IF(ISNUMBER(SEARCH(T$1,$D658)),MAX(F$1:F657)+1)</f>
        <v>0</v>
      </c>
      <c r="G658" s="12" t="b">
        <f>IF(ISNUMBER(SEARCH(U$1,$D658)),MAX(G$1:G657)+1)</f>
        <v>0</v>
      </c>
      <c r="H658" s="12" t="b">
        <f>IF(ISNUMBER(SEARCH(V$1,$D658)),MAX(H$1:H657)+1)</f>
        <v>0</v>
      </c>
      <c r="I658" s="12" t="b">
        <f>IF(ISNUMBER(SEARCH(W$1,$D658)),MAX(I$1:I657)+1)</f>
        <v>0</v>
      </c>
      <c r="J658" s="12" t="b">
        <f>IF(ISNUMBER(SEARCH(X$1,$D658)),MAX(J$1:J657)+1)</f>
        <v>0</v>
      </c>
      <c r="K658" s="12" t="b">
        <f>IF(ISNUMBER(SEARCH(Y$1,$D658)),MAX(K$1:K657)+1)</f>
        <v>0</v>
      </c>
      <c r="L658" s="12" t="b">
        <f>IF(ISNUMBER(SEARCH(Z$1,$D658)),MAX(L$1:L657)+1)</f>
        <v>0</v>
      </c>
      <c r="M658" s="12" t="b">
        <f>IF(ISNUMBER(SEARCH(AA$1,$D658)),MAX(M$1:M657)+1)</f>
        <v>0</v>
      </c>
      <c r="N658" s="12" t="b">
        <f>IF(ISNUMBER(SEARCH(AB$1,$D658)),MAX(N$1:N657)+1)</f>
        <v>0</v>
      </c>
      <c r="O658" s="12" t="b">
        <f>IF(ISNUMBER(SEARCH(AC$1,$D658)),MAX(O$1:O657)+1)</f>
        <v>0</v>
      </c>
      <c r="P658" s="12" t="b">
        <f>IF(ISNUMBER(SEARCH(AD$1,$D658)),MAX(P$1:P657)+1)</f>
        <v>0</v>
      </c>
      <c r="Q658" s="12">
        <f>'AB Touchpoint System Workbook'!K669</f>
        <v>0</v>
      </c>
      <c r="R658" s="13">
        <f t="shared" si="21"/>
        <v>657</v>
      </c>
      <c r="S658" s="21" t="str">
        <f>IFERROR(VLOOKUP($R658,E:$Q,13,0),"")</f>
        <v/>
      </c>
      <c r="T658" s="21" t="str">
        <f>IFERROR(VLOOKUP($R658,F:$Q,12,0),"")</f>
        <v/>
      </c>
      <c r="U658" s="21" t="str">
        <f>IFERROR(VLOOKUP($R658,G:$Q,11,0),"")</f>
        <v/>
      </c>
      <c r="V658" s="21" t="str">
        <f>IFERROR(VLOOKUP($R658,H:$Q,10,0),"")</f>
        <v/>
      </c>
      <c r="W658" s="21" t="str">
        <f>IFERROR(VLOOKUP($R658,I:$Q,9,0),"")</f>
        <v/>
      </c>
      <c r="X658" s="21" t="str">
        <f>IFERROR(VLOOKUP($R658,J:$Q,8,0),"")</f>
        <v/>
      </c>
      <c r="Y658" s="21" t="str">
        <f>IFERROR(VLOOKUP($R658,K:$Q,7,0),"")</f>
        <v/>
      </c>
      <c r="Z658" s="21" t="str">
        <f>IFERROR(VLOOKUP($R658,L:$Q,6,0),"")</f>
        <v/>
      </c>
      <c r="AA658" s="21" t="str">
        <f>IFERROR(VLOOKUP($R658,M:$Q,5,0),"")</f>
        <v/>
      </c>
      <c r="AB658" s="21" t="str">
        <f>IFERROR(VLOOKUP($R658,N:$Q,4,0),"")</f>
        <v/>
      </c>
      <c r="AC658" s="21" t="str">
        <f>IFERROR(VLOOKUP($R658,O:$Q,3,0),"")</f>
        <v/>
      </c>
      <c r="AD658" s="21" t="str">
        <f>IFERROR(VLOOKUP($R658,P:$Q,2,0),"")</f>
        <v/>
      </c>
    </row>
    <row r="659" spans="1:30" x14ac:dyDescent="0.15">
      <c r="A659" s="9">
        <f>'AB Touchpoint System Workbook'!Z670</f>
        <v>0</v>
      </c>
      <c r="B659" s="21">
        <f t="shared" si="20"/>
        <v>1</v>
      </c>
      <c r="C659" s="12" t="str">
        <f>IF('AB Touchpoint System Workbook'!J670="A",VLOOKUP($B659,Reference!$A$93:B$104,2,0),IF('AB Touchpoint System Workbook'!J670="b",VLOOKUP($B659,Reference!$A$93:C$104,3,0),""))</f>
        <v/>
      </c>
      <c r="D659" s="12" t="str">
        <f>IF('AB Touchpoint System Workbook'!J670="A",Q659&amp;C659,IF('AB Touchpoint System Workbook'!J670="b",Q659&amp;C659,""))</f>
        <v/>
      </c>
      <c r="E659" s="12" t="b">
        <f>IF(ISNUMBER(SEARCH(S$1,$D659)),MAX(E$1:E658)+1)</f>
        <v>0</v>
      </c>
      <c r="F659" s="12" t="b">
        <f>IF(ISNUMBER(SEARCH(T$1,$D659)),MAX(F$1:F658)+1)</f>
        <v>0</v>
      </c>
      <c r="G659" s="12" t="b">
        <f>IF(ISNUMBER(SEARCH(U$1,$D659)),MAX(G$1:G658)+1)</f>
        <v>0</v>
      </c>
      <c r="H659" s="12" t="b">
        <f>IF(ISNUMBER(SEARCH(V$1,$D659)),MAX(H$1:H658)+1)</f>
        <v>0</v>
      </c>
      <c r="I659" s="12" t="b">
        <f>IF(ISNUMBER(SEARCH(W$1,$D659)),MAX(I$1:I658)+1)</f>
        <v>0</v>
      </c>
      <c r="J659" s="12" t="b">
        <f>IF(ISNUMBER(SEARCH(X$1,$D659)),MAX(J$1:J658)+1)</f>
        <v>0</v>
      </c>
      <c r="K659" s="12" t="b">
        <f>IF(ISNUMBER(SEARCH(Y$1,$D659)),MAX(K$1:K658)+1)</f>
        <v>0</v>
      </c>
      <c r="L659" s="12" t="b">
        <f>IF(ISNUMBER(SEARCH(Z$1,$D659)),MAX(L$1:L658)+1)</f>
        <v>0</v>
      </c>
      <c r="M659" s="12" t="b">
        <f>IF(ISNUMBER(SEARCH(AA$1,$D659)),MAX(M$1:M658)+1)</f>
        <v>0</v>
      </c>
      <c r="N659" s="12" t="b">
        <f>IF(ISNUMBER(SEARCH(AB$1,$D659)),MAX(N$1:N658)+1)</f>
        <v>0</v>
      </c>
      <c r="O659" s="12" t="b">
        <f>IF(ISNUMBER(SEARCH(AC$1,$D659)),MAX(O$1:O658)+1)</f>
        <v>0</v>
      </c>
      <c r="P659" s="12" t="b">
        <f>IF(ISNUMBER(SEARCH(AD$1,$D659)),MAX(P$1:P658)+1)</f>
        <v>0</v>
      </c>
      <c r="Q659" s="12">
        <f>'AB Touchpoint System Workbook'!K670</f>
        <v>0</v>
      </c>
      <c r="R659" s="13">
        <f t="shared" si="21"/>
        <v>658</v>
      </c>
      <c r="S659" s="21" t="str">
        <f>IFERROR(VLOOKUP($R659,E:$Q,13,0),"")</f>
        <v/>
      </c>
      <c r="T659" s="21" t="str">
        <f>IFERROR(VLOOKUP($R659,F:$Q,12,0),"")</f>
        <v/>
      </c>
      <c r="U659" s="21" t="str">
        <f>IFERROR(VLOOKUP($R659,G:$Q,11,0),"")</f>
        <v/>
      </c>
      <c r="V659" s="21" t="str">
        <f>IFERROR(VLOOKUP($R659,H:$Q,10,0),"")</f>
        <v/>
      </c>
      <c r="W659" s="21" t="str">
        <f>IFERROR(VLOOKUP($R659,I:$Q,9,0),"")</f>
        <v/>
      </c>
      <c r="X659" s="21" t="str">
        <f>IFERROR(VLOOKUP($R659,J:$Q,8,0),"")</f>
        <v/>
      </c>
      <c r="Y659" s="21" t="str">
        <f>IFERROR(VLOOKUP($R659,K:$Q,7,0),"")</f>
        <v/>
      </c>
      <c r="Z659" s="21" t="str">
        <f>IFERROR(VLOOKUP($R659,L:$Q,6,0),"")</f>
        <v/>
      </c>
      <c r="AA659" s="21" t="str">
        <f>IFERROR(VLOOKUP($R659,M:$Q,5,0),"")</f>
        <v/>
      </c>
      <c r="AB659" s="21" t="str">
        <f>IFERROR(VLOOKUP($R659,N:$Q,4,0),"")</f>
        <v/>
      </c>
      <c r="AC659" s="21" t="str">
        <f>IFERROR(VLOOKUP($R659,O:$Q,3,0),"")</f>
        <v/>
      </c>
      <c r="AD659" s="21" t="str">
        <f>IFERROR(VLOOKUP($R659,P:$Q,2,0),"")</f>
        <v/>
      </c>
    </row>
    <row r="660" spans="1:30" x14ac:dyDescent="0.15">
      <c r="A660" s="9">
        <f>'AB Touchpoint System Workbook'!Z671</f>
        <v>0</v>
      </c>
      <c r="B660" s="21">
        <f t="shared" si="20"/>
        <v>1</v>
      </c>
      <c r="C660" s="12" t="str">
        <f>IF('AB Touchpoint System Workbook'!J671="A",VLOOKUP($B660,Reference!$A$93:B$104,2,0),IF('AB Touchpoint System Workbook'!J671="b",VLOOKUP($B660,Reference!$A$93:C$104,3,0),""))</f>
        <v/>
      </c>
      <c r="D660" s="12" t="str">
        <f>IF('AB Touchpoint System Workbook'!J671="A",Q660&amp;C660,IF('AB Touchpoint System Workbook'!J671="b",Q660&amp;C660,""))</f>
        <v/>
      </c>
      <c r="E660" s="12" t="b">
        <f>IF(ISNUMBER(SEARCH(S$1,$D660)),MAX(E$1:E659)+1)</f>
        <v>0</v>
      </c>
      <c r="F660" s="12" t="b">
        <f>IF(ISNUMBER(SEARCH(T$1,$D660)),MAX(F$1:F659)+1)</f>
        <v>0</v>
      </c>
      <c r="G660" s="12" t="b">
        <f>IF(ISNUMBER(SEARCH(U$1,$D660)),MAX(G$1:G659)+1)</f>
        <v>0</v>
      </c>
      <c r="H660" s="12" t="b">
        <f>IF(ISNUMBER(SEARCH(V$1,$D660)),MAX(H$1:H659)+1)</f>
        <v>0</v>
      </c>
      <c r="I660" s="12" t="b">
        <f>IF(ISNUMBER(SEARCH(W$1,$D660)),MAX(I$1:I659)+1)</f>
        <v>0</v>
      </c>
      <c r="J660" s="12" t="b">
        <f>IF(ISNUMBER(SEARCH(X$1,$D660)),MAX(J$1:J659)+1)</f>
        <v>0</v>
      </c>
      <c r="K660" s="12" t="b">
        <f>IF(ISNUMBER(SEARCH(Y$1,$D660)),MAX(K$1:K659)+1)</f>
        <v>0</v>
      </c>
      <c r="L660" s="12" t="b">
        <f>IF(ISNUMBER(SEARCH(Z$1,$D660)),MAX(L$1:L659)+1)</f>
        <v>0</v>
      </c>
      <c r="M660" s="12" t="b">
        <f>IF(ISNUMBER(SEARCH(AA$1,$D660)),MAX(M$1:M659)+1)</f>
        <v>0</v>
      </c>
      <c r="N660" s="12" t="b">
        <f>IF(ISNUMBER(SEARCH(AB$1,$D660)),MAX(N$1:N659)+1)</f>
        <v>0</v>
      </c>
      <c r="O660" s="12" t="b">
        <f>IF(ISNUMBER(SEARCH(AC$1,$D660)),MAX(O$1:O659)+1)</f>
        <v>0</v>
      </c>
      <c r="P660" s="12" t="b">
        <f>IF(ISNUMBER(SEARCH(AD$1,$D660)),MAX(P$1:P659)+1)</f>
        <v>0</v>
      </c>
      <c r="Q660" s="12">
        <f>'AB Touchpoint System Workbook'!K671</f>
        <v>0</v>
      </c>
      <c r="R660" s="13">
        <f t="shared" si="21"/>
        <v>659</v>
      </c>
      <c r="S660" s="21" t="str">
        <f>IFERROR(VLOOKUP($R660,E:$Q,13,0),"")</f>
        <v/>
      </c>
      <c r="T660" s="21" t="str">
        <f>IFERROR(VLOOKUP($R660,F:$Q,12,0),"")</f>
        <v/>
      </c>
      <c r="U660" s="21" t="str">
        <f>IFERROR(VLOOKUP($R660,G:$Q,11,0),"")</f>
        <v/>
      </c>
      <c r="V660" s="21" t="str">
        <f>IFERROR(VLOOKUP($R660,H:$Q,10,0),"")</f>
        <v/>
      </c>
      <c r="W660" s="21" t="str">
        <f>IFERROR(VLOOKUP($R660,I:$Q,9,0),"")</f>
        <v/>
      </c>
      <c r="X660" s="21" t="str">
        <f>IFERROR(VLOOKUP($R660,J:$Q,8,0),"")</f>
        <v/>
      </c>
      <c r="Y660" s="21" t="str">
        <f>IFERROR(VLOOKUP($R660,K:$Q,7,0),"")</f>
        <v/>
      </c>
      <c r="Z660" s="21" t="str">
        <f>IFERROR(VLOOKUP($R660,L:$Q,6,0),"")</f>
        <v/>
      </c>
      <c r="AA660" s="21" t="str">
        <f>IFERROR(VLOOKUP($R660,M:$Q,5,0),"")</f>
        <v/>
      </c>
      <c r="AB660" s="21" t="str">
        <f>IFERROR(VLOOKUP($R660,N:$Q,4,0),"")</f>
        <v/>
      </c>
      <c r="AC660" s="21" t="str">
        <f>IFERROR(VLOOKUP($R660,O:$Q,3,0),"")</f>
        <v/>
      </c>
      <c r="AD660" s="21" t="str">
        <f>IFERROR(VLOOKUP($R660,P:$Q,2,0),"")</f>
        <v/>
      </c>
    </row>
    <row r="661" spans="1:30" x14ac:dyDescent="0.15">
      <c r="A661" s="9">
        <f>'AB Touchpoint System Workbook'!Z672</f>
        <v>0</v>
      </c>
      <c r="B661" s="21">
        <f t="shared" si="20"/>
        <v>1</v>
      </c>
      <c r="C661" s="12" t="str">
        <f>IF('AB Touchpoint System Workbook'!J672="A",VLOOKUP($B661,Reference!$A$93:B$104,2,0),IF('AB Touchpoint System Workbook'!J672="b",VLOOKUP($B661,Reference!$A$93:C$104,3,0),""))</f>
        <v/>
      </c>
      <c r="D661" s="12" t="str">
        <f>IF('AB Touchpoint System Workbook'!J672="A",Q661&amp;C661,IF('AB Touchpoint System Workbook'!J672="b",Q661&amp;C661,""))</f>
        <v/>
      </c>
      <c r="E661" s="12" t="b">
        <f>IF(ISNUMBER(SEARCH(S$1,$D661)),MAX(E$1:E660)+1)</f>
        <v>0</v>
      </c>
      <c r="F661" s="12" t="b">
        <f>IF(ISNUMBER(SEARCH(T$1,$D661)),MAX(F$1:F660)+1)</f>
        <v>0</v>
      </c>
      <c r="G661" s="12" t="b">
        <f>IF(ISNUMBER(SEARCH(U$1,$D661)),MAX(G$1:G660)+1)</f>
        <v>0</v>
      </c>
      <c r="H661" s="12" t="b">
        <f>IF(ISNUMBER(SEARCH(V$1,$D661)),MAX(H$1:H660)+1)</f>
        <v>0</v>
      </c>
      <c r="I661" s="12" t="b">
        <f>IF(ISNUMBER(SEARCH(W$1,$D661)),MAX(I$1:I660)+1)</f>
        <v>0</v>
      </c>
      <c r="J661" s="12" t="b">
        <f>IF(ISNUMBER(SEARCH(X$1,$D661)),MAX(J$1:J660)+1)</f>
        <v>0</v>
      </c>
      <c r="K661" s="12" t="b">
        <f>IF(ISNUMBER(SEARCH(Y$1,$D661)),MAX(K$1:K660)+1)</f>
        <v>0</v>
      </c>
      <c r="L661" s="12" t="b">
        <f>IF(ISNUMBER(SEARCH(Z$1,$D661)),MAX(L$1:L660)+1)</f>
        <v>0</v>
      </c>
      <c r="M661" s="12" t="b">
        <f>IF(ISNUMBER(SEARCH(AA$1,$D661)),MAX(M$1:M660)+1)</f>
        <v>0</v>
      </c>
      <c r="N661" s="12" t="b">
        <f>IF(ISNUMBER(SEARCH(AB$1,$D661)),MAX(N$1:N660)+1)</f>
        <v>0</v>
      </c>
      <c r="O661" s="12" t="b">
        <f>IF(ISNUMBER(SEARCH(AC$1,$D661)),MAX(O$1:O660)+1)</f>
        <v>0</v>
      </c>
      <c r="P661" s="12" t="b">
        <f>IF(ISNUMBER(SEARCH(AD$1,$D661)),MAX(P$1:P660)+1)</f>
        <v>0</v>
      </c>
      <c r="Q661" s="12">
        <f>'AB Touchpoint System Workbook'!K672</f>
        <v>0</v>
      </c>
      <c r="R661" s="13">
        <f t="shared" si="21"/>
        <v>660</v>
      </c>
      <c r="S661" s="21" t="str">
        <f>IFERROR(VLOOKUP($R661,E:$Q,13,0),"")</f>
        <v/>
      </c>
      <c r="T661" s="21" t="str">
        <f>IFERROR(VLOOKUP($R661,F:$Q,12,0),"")</f>
        <v/>
      </c>
      <c r="U661" s="21" t="str">
        <f>IFERROR(VLOOKUP($R661,G:$Q,11,0),"")</f>
        <v/>
      </c>
      <c r="V661" s="21" t="str">
        <f>IFERROR(VLOOKUP($R661,H:$Q,10,0),"")</f>
        <v/>
      </c>
      <c r="W661" s="21" t="str">
        <f>IFERROR(VLOOKUP($R661,I:$Q,9,0),"")</f>
        <v/>
      </c>
      <c r="X661" s="21" t="str">
        <f>IFERROR(VLOOKUP($R661,J:$Q,8,0),"")</f>
        <v/>
      </c>
      <c r="Y661" s="21" t="str">
        <f>IFERROR(VLOOKUP($R661,K:$Q,7,0),"")</f>
        <v/>
      </c>
      <c r="Z661" s="21" t="str">
        <f>IFERROR(VLOOKUP($R661,L:$Q,6,0),"")</f>
        <v/>
      </c>
      <c r="AA661" s="21" t="str">
        <f>IFERROR(VLOOKUP($R661,M:$Q,5,0),"")</f>
        <v/>
      </c>
      <c r="AB661" s="21" t="str">
        <f>IFERROR(VLOOKUP($R661,N:$Q,4,0),"")</f>
        <v/>
      </c>
      <c r="AC661" s="21" t="str">
        <f>IFERROR(VLOOKUP($R661,O:$Q,3,0),"")</f>
        <v/>
      </c>
      <c r="AD661" s="21" t="str">
        <f>IFERROR(VLOOKUP($R661,P:$Q,2,0),"")</f>
        <v/>
      </c>
    </row>
    <row r="662" spans="1:30" x14ac:dyDescent="0.15">
      <c r="A662" s="9">
        <f>'AB Touchpoint System Workbook'!Z673</f>
        <v>0</v>
      </c>
      <c r="B662" s="21">
        <f t="shared" si="20"/>
        <v>1</v>
      </c>
      <c r="C662" s="12" t="str">
        <f>IF('AB Touchpoint System Workbook'!J673="A",VLOOKUP($B662,Reference!$A$93:B$104,2,0),IF('AB Touchpoint System Workbook'!J673="b",VLOOKUP($B662,Reference!$A$93:C$104,3,0),""))</f>
        <v/>
      </c>
      <c r="D662" s="12" t="str">
        <f>IF('AB Touchpoint System Workbook'!J673="A",Q662&amp;C662,IF('AB Touchpoint System Workbook'!J673="b",Q662&amp;C662,""))</f>
        <v/>
      </c>
      <c r="E662" s="12" t="b">
        <f>IF(ISNUMBER(SEARCH(S$1,$D662)),MAX(E$1:E661)+1)</f>
        <v>0</v>
      </c>
      <c r="F662" s="12" t="b">
        <f>IF(ISNUMBER(SEARCH(T$1,$D662)),MAX(F$1:F661)+1)</f>
        <v>0</v>
      </c>
      <c r="G662" s="12" t="b">
        <f>IF(ISNUMBER(SEARCH(U$1,$D662)),MAX(G$1:G661)+1)</f>
        <v>0</v>
      </c>
      <c r="H662" s="12" t="b">
        <f>IF(ISNUMBER(SEARCH(V$1,$D662)),MAX(H$1:H661)+1)</f>
        <v>0</v>
      </c>
      <c r="I662" s="12" t="b">
        <f>IF(ISNUMBER(SEARCH(W$1,$D662)),MAX(I$1:I661)+1)</f>
        <v>0</v>
      </c>
      <c r="J662" s="12" t="b">
        <f>IF(ISNUMBER(SEARCH(X$1,$D662)),MAX(J$1:J661)+1)</f>
        <v>0</v>
      </c>
      <c r="K662" s="12" t="b">
        <f>IF(ISNUMBER(SEARCH(Y$1,$D662)),MAX(K$1:K661)+1)</f>
        <v>0</v>
      </c>
      <c r="L662" s="12" t="b">
        <f>IF(ISNUMBER(SEARCH(Z$1,$D662)),MAX(L$1:L661)+1)</f>
        <v>0</v>
      </c>
      <c r="M662" s="12" t="b">
        <f>IF(ISNUMBER(SEARCH(AA$1,$D662)),MAX(M$1:M661)+1)</f>
        <v>0</v>
      </c>
      <c r="N662" s="12" t="b">
        <f>IF(ISNUMBER(SEARCH(AB$1,$D662)),MAX(N$1:N661)+1)</f>
        <v>0</v>
      </c>
      <c r="O662" s="12" t="b">
        <f>IF(ISNUMBER(SEARCH(AC$1,$D662)),MAX(O$1:O661)+1)</f>
        <v>0</v>
      </c>
      <c r="P662" s="12" t="b">
        <f>IF(ISNUMBER(SEARCH(AD$1,$D662)),MAX(P$1:P661)+1)</f>
        <v>0</v>
      </c>
      <c r="Q662" s="12">
        <f>'AB Touchpoint System Workbook'!K673</f>
        <v>0</v>
      </c>
      <c r="R662" s="13">
        <f t="shared" si="21"/>
        <v>661</v>
      </c>
      <c r="S662" s="21" t="str">
        <f>IFERROR(VLOOKUP($R662,E:$Q,13,0),"")</f>
        <v/>
      </c>
      <c r="T662" s="21" t="str">
        <f>IFERROR(VLOOKUP($R662,F:$Q,12,0),"")</f>
        <v/>
      </c>
      <c r="U662" s="21" t="str">
        <f>IFERROR(VLOOKUP($R662,G:$Q,11,0),"")</f>
        <v/>
      </c>
      <c r="V662" s="21" t="str">
        <f>IFERROR(VLOOKUP($R662,H:$Q,10,0),"")</f>
        <v/>
      </c>
      <c r="W662" s="21" t="str">
        <f>IFERROR(VLOOKUP($R662,I:$Q,9,0),"")</f>
        <v/>
      </c>
      <c r="X662" s="21" t="str">
        <f>IFERROR(VLOOKUP($R662,J:$Q,8,0),"")</f>
        <v/>
      </c>
      <c r="Y662" s="21" t="str">
        <f>IFERROR(VLOOKUP($R662,K:$Q,7,0),"")</f>
        <v/>
      </c>
      <c r="Z662" s="21" t="str">
        <f>IFERROR(VLOOKUP($R662,L:$Q,6,0),"")</f>
        <v/>
      </c>
      <c r="AA662" s="21" t="str">
        <f>IFERROR(VLOOKUP($R662,M:$Q,5,0),"")</f>
        <v/>
      </c>
      <c r="AB662" s="21" t="str">
        <f>IFERROR(VLOOKUP($R662,N:$Q,4,0),"")</f>
        <v/>
      </c>
      <c r="AC662" s="21" t="str">
        <f>IFERROR(VLOOKUP($R662,O:$Q,3,0),"")</f>
        <v/>
      </c>
      <c r="AD662" s="21" t="str">
        <f>IFERROR(VLOOKUP($R662,P:$Q,2,0),"")</f>
        <v/>
      </c>
    </row>
    <row r="663" spans="1:30" x14ac:dyDescent="0.15">
      <c r="A663" s="9">
        <f>'AB Touchpoint System Workbook'!Z674</f>
        <v>0</v>
      </c>
      <c r="B663" s="21">
        <f t="shared" si="20"/>
        <v>1</v>
      </c>
      <c r="C663" s="12" t="str">
        <f>IF('AB Touchpoint System Workbook'!J674="A",VLOOKUP($B663,Reference!$A$93:B$104,2,0),IF('AB Touchpoint System Workbook'!J674="b",VLOOKUP($B663,Reference!$A$93:C$104,3,0),""))</f>
        <v/>
      </c>
      <c r="D663" s="12" t="str">
        <f>IF('AB Touchpoint System Workbook'!J674="A",Q663&amp;C663,IF('AB Touchpoint System Workbook'!J674="b",Q663&amp;C663,""))</f>
        <v/>
      </c>
      <c r="E663" s="12" t="b">
        <f>IF(ISNUMBER(SEARCH(S$1,$D663)),MAX(E$1:E662)+1)</f>
        <v>0</v>
      </c>
      <c r="F663" s="12" t="b">
        <f>IF(ISNUMBER(SEARCH(T$1,$D663)),MAX(F$1:F662)+1)</f>
        <v>0</v>
      </c>
      <c r="G663" s="12" t="b">
        <f>IF(ISNUMBER(SEARCH(U$1,$D663)),MAX(G$1:G662)+1)</f>
        <v>0</v>
      </c>
      <c r="H663" s="12" t="b">
        <f>IF(ISNUMBER(SEARCH(V$1,$D663)),MAX(H$1:H662)+1)</f>
        <v>0</v>
      </c>
      <c r="I663" s="12" t="b">
        <f>IF(ISNUMBER(SEARCH(W$1,$D663)),MAX(I$1:I662)+1)</f>
        <v>0</v>
      </c>
      <c r="J663" s="12" t="b">
        <f>IF(ISNUMBER(SEARCH(X$1,$D663)),MAX(J$1:J662)+1)</f>
        <v>0</v>
      </c>
      <c r="K663" s="12" t="b">
        <f>IF(ISNUMBER(SEARCH(Y$1,$D663)),MAX(K$1:K662)+1)</f>
        <v>0</v>
      </c>
      <c r="L663" s="12" t="b">
        <f>IF(ISNUMBER(SEARCH(Z$1,$D663)),MAX(L$1:L662)+1)</f>
        <v>0</v>
      </c>
      <c r="M663" s="12" t="b">
        <f>IF(ISNUMBER(SEARCH(AA$1,$D663)),MAX(M$1:M662)+1)</f>
        <v>0</v>
      </c>
      <c r="N663" s="12" t="b">
        <f>IF(ISNUMBER(SEARCH(AB$1,$D663)),MAX(N$1:N662)+1)</f>
        <v>0</v>
      </c>
      <c r="O663" s="12" t="b">
        <f>IF(ISNUMBER(SEARCH(AC$1,$D663)),MAX(O$1:O662)+1)</f>
        <v>0</v>
      </c>
      <c r="P663" s="12" t="b">
        <f>IF(ISNUMBER(SEARCH(AD$1,$D663)),MAX(P$1:P662)+1)</f>
        <v>0</v>
      </c>
      <c r="Q663" s="12">
        <f>'AB Touchpoint System Workbook'!K674</f>
        <v>0</v>
      </c>
      <c r="R663" s="13">
        <f t="shared" si="21"/>
        <v>662</v>
      </c>
      <c r="S663" s="21" t="str">
        <f>IFERROR(VLOOKUP($R663,E:$Q,13,0),"")</f>
        <v/>
      </c>
      <c r="T663" s="21" t="str">
        <f>IFERROR(VLOOKUP($R663,F:$Q,12,0),"")</f>
        <v/>
      </c>
      <c r="U663" s="21" t="str">
        <f>IFERROR(VLOOKUP($R663,G:$Q,11,0),"")</f>
        <v/>
      </c>
      <c r="V663" s="21" t="str">
        <f>IFERROR(VLOOKUP($R663,H:$Q,10,0),"")</f>
        <v/>
      </c>
      <c r="W663" s="21" t="str">
        <f>IFERROR(VLOOKUP($R663,I:$Q,9,0),"")</f>
        <v/>
      </c>
      <c r="X663" s="21" t="str">
        <f>IFERROR(VLOOKUP($R663,J:$Q,8,0),"")</f>
        <v/>
      </c>
      <c r="Y663" s="21" t="str">
        <f>IFERROR(VLOOKUP($R663,K:$Q,7,0),"")</f>
        <v/>
      </c>
      <c r="Z663" s="21" t="str">
        <f>IFERROR(VLOOKUP($R663,L:$Q,6,0),"")</f>
        <v/>
      </c>
      <c r="AA663" s="21" t="str">
        <f>IFERROR(VLOOKUP($R663,M:$Q,5,0),"")</f>
        <v/>
      </c>
      <c r="AB663" s="21" t="str">
        <f>IFERROR(VLOOKUP($R663,N:$Q,4,0),"")</f>
        <v/>
      </c>
      <c r="AC663" s="21" t="str">
        <f>IFERROR(VLOOKUP($R663,O:$Q,3,0),"")</f>
        <v/>
      </c>
      <c r="AD663" s="21" t="str">
        <f>IFERROR(VLOOKUP($R663,P:$Q,2,0),"")</f>
        <v/>
      </c>
    </row>
    <row r="664" spans="1:30" x14ac:dyDescent="0.15">
      <c r="A664" s="9">
        <f>'AB Touchpoint System Workbook'!Z675</f>
        <v>0</v>
      </c>
      <c r="B664" s="21">
        <f t="shared" ref="B664:B727" si="22">MONTH(A664)</f>
        <v>1</v>
      </c>
      <c r="C664" s="12" t="str">
        <f>IF('AB Touchpoint System Workbook'!J675="A",VLOOKUP($B664,Reference!$A$93:B$104,2,0),IF('AB Touchpoint System Workbook'!J675="b",VLOOKUP($B664,Reference!$A$93:C$104,3,0),""))</f>
        <v/>
      </c>
      <c r="D664" s="12" t="str">
        <f>IF('AB Touchpoint System Workbook'!J675="A",Q664&amp;C664,IF('AB Touchpoint System Workbook'!J675="b",Q664&amp;C664,""))</f>
        <v/>
      </c>
      <c r="E664" s="12" t="b">
        <f>IF(ISNUMBER(SEARCH(S$1,$D664)),MAX(E$1:E663)+1)</f>
        <v>0</v>
      </c>
      <c r="F664" s="12" t="b">
        <f>IF(ISNUMBER(SEARCH(T$1,$D664)),MAX(F$1:F663)+1)</f>
        <v>0</v>
      </c>
      <c r="G664" s="12" t="b">
        <f>IF(ISNUMBER(SEARCH(U$1,$D664)),MAX(G$1:G663)+1)</f>
        <v>0</v>
      </c>
      <c r="H664" s="12" t="b">
        <f>IF(ISNUMBER(SEARCH(V$1,$D664)),MAX(H$1:H663)+1)</f>
        <v>0</v>
      </c>
      <c r="I664" s="12" t="b">
        <f>IF(ISNUMBER(SEARCH(W$1,$D664)),MAX(I$1:I663)+1)</f>
        <v>0</v>
      </c>
      <c r="J664" s="12" t="b">
        <f>IF(ISNUMBER(SEARCH(X$1,$D664)),MAX(J$1:J663)+1)</f>
        <v>0</v>
      </c>
      <c r="K664" s="12" t="b">
        <f>IF(ISNUMBER(SEARCH(Y$1,$D664)),MAX(K$1:K663)+1)</f>
        <v>0</v>
      </c>
      <c r="L664" s="12" t="b">
        <f>IF(ISNUMBER(SEARCH(Z$1,$D664)),MAX(L$1:L663)+1)</f>
        <v>0</v>
      </c>
      <c r="M664" s="12" t="b">
        <f>IF(ISNUMBER(SEARCH(AA$1,$D664)),MAX(M$1:M663)+1)</f>
        <v>0</v>
      </c>
      <c r="N664" s="12" t="b">
        <f>IF(ISNUMBER(SEARCH(AB$1,$D664)),MAX(N$1:N663)+1)</f>
        <v>0</v>
      </c>
      <c r="O664" s="12" t="b">
        <f>IF(ISNUMBER(SEARCH(AC$1,$D664)),MAX(O$1:O663)+1)</f>
        <v>0</v>
      </c>
      <c r="P664" s="12" t="b">
        <f>IF(ISNUMBER(SEARCH(AD$1,$D664)),MAX(P$1:P663)+1)</f>
        <v>0</v>
      </c>
      <c r="Q664" s="12">
        <f>'AB Touchpoint System Workbook'!K675</f>
        <v>0</v>
      </c>
      <c r="R664" s="13">
        <f t="shared" si="21"/>
        <v>663</v>
      </c>
      <c r="S664" s="21" t="str">
        <f>IFERROR(VLOOKUP($R664,E:$Q,13,0),"")</f>
        <v/>
      </c>
      <c r="T664" s="21" t="str">
        <f>IFERROR(VLOOKUP($R664,F:$Q,12,0),"")</f>
        <v/>
      </c>
      <c r="U664" s="21" t="str">
        <f>IFERROR(VLOOKUP($R664,G:$Q,11,0),"")</f>
        <v/>
      </c>
      <c r="V664" s="21" t="str">
        <f>IFERROR(VLOOKUP($R664,H:$Q,10,0),"")</f>
        <v/>
      </c>
      <c r="W664" s="21" t="str">
        <f>IFERROR(VLOOKUP($R664,I:$Q,9,0),"")</f>
        <v/>
      </c>
      <c r="X664" s="21" t="str">
        <f>IFERROR(VLOOKUP($R664,J:$Q,8,0),"")</f>
        <v/>
      </c>
      <c r="Y664" s="21" t="str">
        <f>IFERROR(VLOOKUP($R664,K:$Q,7,0),"")</f>
        <v/>
      </c>
      <c r="Z664" s="21" t="str">
        <f>IFERROR(VLOOKUP($R664,L:$Q,6,0),"")</f>
        <v/>
      </c>
      <c r="AA664" s="21" t="str">
        <f>IFERROR(VLOOKUP($R664,M:$Q,5,0),"")</f>
        <v/>
      </c>
      <c r="AB664" s="21" t="str">
        <f>IFERROR(VLOOKUP($R664,N:$Q,4,0),"")</f>
        <v/>
      </c>
      <c r="AC664" s="21" t="str">
        <f>IFERROR(VLOOKUP($R664,O:$Q,3,0),"")</f>
        <v/>
      </c>
      <c r="AD664" s="21" t="str">
        <f>IFERROR(VLOOKUP($R664,P:$Q,2,0),"")</f>
        <v/>
      </c>
    </row>
    <row r="665" spans="1:30" x14ac:dyDescent="0.15">
      <c r="A665" s="9">
        <f>'AB Touchpoint System Workbook'!Z676</f>
        <v>0</v>
      </c>
      <c r="B665" s="21">
        <f t="shared" si="22"/>
        <v>1</v>
      </c>
      <c r="C665" s="12" t="str">
        <f>IF('AB Touchpoint System Workbook'!J676="A",VLOOKUP($B665,Reference!$A$93:B$104,2,0),IF('AB Touchpoint System Workbook'!J676="b",VLOOKUP($B665,Reference!$A$93:C$104,3,0),""))</f>
        <v/>
      </c>
      <c r="D665" s="12" t="str">
        <f>IF('AB Touchpoint System Workbook'!J676="A",Q665&amp;C665,IF('AB Touchpoint System Workbook'!J676="b",Q665&amp;C665,""))</f>
        <v/>
      </c>
      <c r="E665" s="12" t="b">
        <f>IF(ISNUMBER(SEARCH(S$1,$D665)),MAX(E$1:E664)+1)</f>
        <v>0</v>
      </c>
      <c r="F665" s="12" t="b">
        <f>IF(ISNUMBER(SEARCH(T$1,$D665)),MAX(F$1:F664)+1)</f>
        <v>0</v>
      </c>
      <c r="G665" s="12" t="b">
        <f>IF(ISNUMBER(SEARCH(U$1,$D665)),MAX(G$1:G664)+1)</f>
        <v>0</v>
      </c>
      <c r="H665" s="12" t="b">
        <f>IF(ISNUMBER(SEARCH(V$1,$D665)),MAX(H$1:H664)+1)</f>
        <v>0</v>
      </c>
      <c r="I665" s="12" t="b">
        <f>IF(ISNUMBER(SEARCH(W$1,$D665)),MAX(I$1:I664)+1)</f>
        <v>0</v>
      </c>
      <c r="J665" s="12" t="b">
        <f>IF(ISNUMBER(SEARCH(X$1,$D665)),MAX(J$1:J664)+1)</f>
        <v>0</v>
      </c>
      <c r="K665" s="12" t="b">
        <f>IF(ISNUMBER(SEARCH(Y$1,$D665)),MAX(K$1:K664)+1)</f>
        <v>0</v>
      </c>
      <c r="L665" s="12" t="b">
        <f>IF(ISNUMBER(SEARCH(Z$1,$D665)),MAX(L$1:L664)+1)</f>
        <v>0</v>
      </c>
      <c r="M665" s="12" t="b">
        <f>IF(ISNUMBER(SEARCH(AA$1,$D665)),MAX(M$1:M664)+1)</f>
        <v>0</v>
      </c>
      <c r="N665" s="12" t="b">
        <f>IF(ISNUMBER(SEARCH(AB$1,$D665)),MAX(N$1:N664)+1)</f>
        <v>0</v>
      </c>
      <c r="O665" s="12" t="b">
        <f>IF(ISNUMBER(SEARCH(AC$1,$D665)),MAX(O$1:O664)+1)</f>
        <v>0</v>
      </c>
      <c r="P665" s="12" t="b">
        <f>IF(ISNUMBER(SEARCH(AD$1,$D665)),MAX(P$1:P664)+1)</f>
        <v>0</v>
      </c>
      <c r="Q665" s="12">
        <f>'AB Touchpoint System Workbook'!K676</f>
        <v>0</v>
      </c>
      <c r="R665" s="13">
        <f t="shared" si="21"/>
        <v>664</v>
      </c>
      <c r="S665" s="21" t="str">
        <f>IFERROR(VLOOKUP($R665,E:$Q,13,0),"")</f>
        <v/>
      </c>
      <c r="T665" s="21" t="str">
        <f>IFERROR(VLOOKUP($R665,F:$Q,12,0),"")</f>
        <v/>
      </c>
      <c r="U665" s="21" t="str">
        <f>IFERROR(VLOOKUP($R665,G:$Q,11,0),"")</f>
        <v/>
      </c>
      <c r="V665" s="21" t="str">
        <f>IFERROR(VLOOKUP($R665,H:$Q,10,0),"")</f>
        <v/>
      </c>
      <c r="W665" s="21" t="str">
        <f>IFERROR(VLOOKUP($R665,I:$Q,9,0),"")</f>
        <v/>
      </c>
      <c r="X665" s="21" t="str">
        <f>IFERROR(VLOOKUP($R665,J:$Q,8,0),"")</f>
        <v/>
      </c>
      <c r="Y665" s="21" t="str">
        <f>IFERROR(VLOOKUP($R665,K:$Q,7,0),"")</f>
        <v/>
      </c>
      <c r="Z665" s="21" t="str">
        <f>IFERROR(VLOOKUP($R665,L:$Q,6,0),"")</f>
        <v/>
      </c>
      <c r="AA665" s="21" t="str">
        <f>IFERROR(VLOOKUP($R665,M:$Q,5,0),"")</f>
        <v/>
      </c>
      <c r="AB665" s="21" t="str">
        <f>IFERROR(VLOOKUP($R665,N:$Q,4,0),"")</f>
        <v/>
      </c>
      <c r="AC665" s="21" t="str">
        <f>IFERROR(VLOOKUP($R665,O:$Q,3,0),"")</f>
        <v/>
      </c>
      <c r="AD665" s="21" t="str">
        <f>IFERROR(VLOOKUP($R665,P:$Q,2,0),"")</f>
        <v/>
      </c>
    </row>
    <row r="666" spans="1:30" x14ac:dyDescent="0.15">
      <c r="A666" s="9">
        <f>'AB Touchpoint System Workbook'!Z677</f>
        <v>0</v>
      </c>
      <c r="B666" s="21">
        <f t="shared" si="22"/>
        <v>1</v>
      </c>
      <c r="C666" s="12" t="str">
        <f>IF('AB Touchpoint System Workbook'!J677="A",VLOOKUP($B666,Reference!$A$93:B$104,2,0),IF('AB Touchpoint System Workbook'!J677="b",VLOOKUP($B666,Reference!$A$93:C$104,3,0),""))</f>
        <v/>
      </c>
      <c r="D666" s="12" t="str">
        <f>IF('AB Touchpoint System Workbook'!J677="A",Q666&amp;C666,IF('AB Touchpoint System Workbook'!J677="b",Q666&amp;C666,""))</f>
        <v/>
      </c>
      <c r="E666" s="12" t="b">
        <f>IF(ISNUMBER(SEARCH(S$1,$D666)),MAX(E$1:E665)+1)</f>
        <v>0</v>
      </c>
      <c r="F666" s="12" t="b">
        <f>IF(ISNUMBER(SEARCH(T$1,$D666)),MAX(F$1:F665)+1)</f>
        <v>0</v>
      </c>
      <c r="G666" s="12" t="b">
        <f>IF(ISNUMBER(SEARCH(U$1,$D666)),MAX(G$1:G665)+1)</f>
        <v>0</v>
      </c>
      <c r="H666" s="12" t="b">
        <f>IF(ISNUMBER(SEARCH(V$1,$D666)),MAX(H$1:H665)+1)</f>
        <v>0</v>
      </c>
      <c r="I666" s="12" t="b">
        <f>IF(ISNUMBER(SEARCH(W$1,$D666)),MAX(I$1:I665)+1)</f>
        <v>0</v>
      </c>
      <c r="J666" s="12" t="b">
        <f>IF(ISNUMBER(SEARCH(X$1,$D666)),MAX(J$1:J665)+1)</f>
        <v>0</v>
      </c>
      <c r="K666" s="12" t="b">
        <f>IF(ISNUMBER(SEARCH(Y$1,$D666)),MAX(K$1:K665)+1)</f>
        <v>0</v>
      </c>
      <c r="L666" s="12" t="b">
        <f>IF(ISNUMBER(SEARCH(Z$1,$D666)),MAX(L$1:L665)+1)</f>
        <v>0</v>
      </c>
      <c r="M666" s="12" t="b">
        <f>IF(ISNUMBER(SEARCH(AA$1,$D666)),MAX(M$1:M665)+1)</f>
        <v>0</v>
      </c>
      <c r="N666" s="12" t="b">
        <f>IF(ISNUMBER(SEARCH(AB$1,$D666)),MAX(N$1:N665)+1)</f>
        <v>0</v>
      </c>
      <c r="O666" s="12" t="b">
        <f>IF(ISNUMBER(SEARCH(AC$1,$D666)),MAX(O$1:O665)+1)</f>
        <v>0</v>
      </c>
      <c r="P666" s="12" t="b">
        <f>IF(ISNUMBER(SEARCH(AD$1,$D666)),MAX(P$1:P665)+1)</f>
        <v>0</v>
      </c>
      <c r="Q666" s="12">
        <f>'AB Touchpoint System Workbook'!K677</f>
        <v>0</v>
      </c>
      <c r="R666" s="13">
        <f t="shared" si="21"/>
        <v>665</v>
      </c>
      <c r="S666" s="21" t="str">
        <f>IFERROR(VLOOKUP($R666,E:$Q,13,0),"")</f>
        <v/>
      </c>
      <c r="T666" s="21" t="str">
        <f>IFERROR(VLOOKUP($R666,F:$Q,12,0),"")</f>
        <v/>
      </c>
      <c r="U666" s="21" t="str">
        <f>IFERROR(VLOOKUP($R666,G:$Q,11,0),"")</f>
        <v/>
      </c>
      <c r="V666" s="21" t="str">
        <f>IFERROR(VLOOKUP($R666,H:$Q,10,0),"")</f>
        <v/>
      </c>
      <c r="W666" s="21" t="str">
        <f>IFERROR(VLOOKUP($R666,I:$Q,9,0),"")</f>
        <v/>
      </c>
      <c r="X666" s="21" t="str">
        <f>IFERROR(VLOOKUP($R666,J:$Q,8,0),"")</f>
        <v/>
      </c>
      <c r="Y666" s="21" t="str">
        <f>IFERROR(VLOOKUP($R666,K:$Q,7,0),"")</f>
        <v/>
      </c>
      <c r="Z666" s="21" t="str">
        <f>IFERROR(VLOOKUP($R666,L:$Q,6,0),"")</f>
        <v/>
      </c>
      <c r="AA666" s="21" t="str">
        <f>IFERROR(VLOOKUP($R666,M:$Q,5,0),"")</f>
        <v/>
      </c>
      <c r="AB666" s="21" t="str">
        <f>IFERROR(VLOOKUP($R666,N:$Q,4,0),"")</f>
        <v/>
      </c>
      <c r="AC666" s="21" t="str">
        <f>IFERROR(VLOOKUP($R666,O:$Q,3,0),"")</f>
        <v/>
      </c>
      <c r="AD666" s="21" t="str">
        <f>IFERROR(VLOOKUP($R666,P:$Q,2,0),"")</f>
        <v/>
      </c>
    </row>
    <row r="667" spans="1:30" x14ac:dyDescent="0.15">
      <c r="A667" s="9">
        <f>'AB Touchpoint System Workbook'!Z678</f>
        <v>0</v>
      </c>
      <c r="B667" s="21">
        <f t="shared" si="22"/>
        <v>1</v>
      </c>
      <c r="C667" s="12" t="str">
        <f>IF('AB Touchpoint System Workbook'!J678="A",VLOOKUP($B667,Reference!$A$93:B$104,2,0),IF('AB Touchpoint System Workbook'!J678="b",VLOOKUP($B667,Reference!$A$93:C$104,3,0),""))</f>
        <v/>
      </c>
      <c r="D667" s="12" t="str">
        <f>IF('AB Touchpoint System Workbook'!J678="A",Q667&amp;C667,IF('AB Touchpoint System Workbook'!J678="b",Q667&amp;C667,""))</f>
        <v/>
      </c>
      <c r="E667" s="12" t="b">
        <f>IF(ISNUMBER(SEARCH(S$1,$D667)),MAX(E$1:E666)+1)</f>
        <v>0</v>
      </c>
      <c r="F667" s="12" t="b">
        <f>IF(ISNUMBER(SEARCH(T$1,$D667)),MAX(F$1:F666)+1)</f>
        <v>0</v>
      </c>
      <c r="G667" s="12" t="b">
        <f>IF(ISNUMBER(SEARCH(U$1,$D667)),MAX(G$1:G666)+1)</f>
        <v>0</v>
      </c>
      <c r="H667" s="12" t="b">
        <f>IF(ISNUMBER(SEARCH(V$1,$D667)),MAX(H$1:H666)+1)</f>
        <v>0</v>
      </c>
      <c r="I667" s="12" t="b">
        <f>IF(ISNUMBER(SEARCH(W$1,$D667)),MAX(I$1:I666)+1)</f>
        <v>0</v>
      </c>
      <c r="J667" s="12" t="b">
        <f>IF(ISNUMBER(SEARCH(X$1,$D667)),MAX(J$1:J666)+1)</f>
        <v>0</v>
      </c>
      <c r="K667" s="12" t="b">
        <f>IF(ISNUMBER(SEARCH(Y$1,$D667)),MAX(K$1:K666)+1)</f>
        <v>0</v>
      </c>
      <c r="L667" s="12" t="b">
        <f>IF(ISNUMBER(SEARCH(Z$1,$D667)),MAX(L$1:L666)+1)</f>
        <v>0</v>
      </c>
      <c r="M667" s="12" t="b">
        <f>IF(ISNUMBER(SEARCH(AA$1,$D667)),MAX(M$1:M666)+1)</f>
        <v>0</v>
      </c>
      <c r="N667" s="12" t="b">
        <f>IF(ISNUMBER(SEARCH(AB$1,$D667)),MAX(N$1:N666)+1)</f>
        <v>0</v>
      </c>
      <c r="O667" s="12" t="b">
        <f>IF(ISNUMBER(SEARCH(AC$1,$D667)),MAX(O$1:O666)+1)</f>
        <v>0</v>
      </c>
      <c r="P667" s="12" t="b">
        <f>IF(ISNUMBER(SEARCH(AD$1,$D667)),MAX(P$1:P666)+1)</f>
        <v>0</v>
      </c>
      <c r="Q667" s="12">
        <f>'AB Touchpoint System Workbook'!K678</f>
        <v>0</v>
      </c>
      <c r="R667" s="13">
        <f t="shared" si="21"/>
        <v>666</v>
      </c>
      <c r="S667" s="21" t="str">
        <f>IFERROR(VLOOKUP($R667,E:$Q,13,0),"")</f>
        <v/>
      </c>
      <c r="T667" s="21" t="str">
        <f>IFERROR(VLOOKUP($R667,F:$Q,12,0),"")</f>
        <v/>
      </c>
      <c r="U667" s="21" t="str">
        <f>IFERROR(VLOOKUP($R667,G:$Q,11,0),"")</f>
        <v/>
      </c>
      <c r="V667" s="21" t="str">
        <f>IFERROR(VLOOKUP($R667,H:$Q,10,0),"")</f>
        <v/>
      </c>
      <c r="W667" s="21" t="str">
        <f>IFERROR(VLOOKUP($R667,I:$Q,9,0),"")</f>
        <v/>
      </c>
      <c r="X667" s="21" t="str">
        <f>IFERROR(VLOOKUP($R667,J:$Q,8,0),"")</f>
        <v/>
      </c>
      <c r="Y667" s="21" t="str">
        <f>IFERROR(VLOOKUP($R667,K:$Q,7,0),"")</f>
        <v/>
      </c>
      <c r="Z667" s="21" t="str">
        <f>IFERROR(VLOOKUP($R667,L:$Q,6,0),"")</f>
        <v/>
      </c>
      <c r="AA667" s="21" t="str">
        <f>IFERROR(VLOOKUP($R667,M:$Q,5,0),"")</f>
        <v/>
      </c>
      <c r="AB667" s="21" t="str">
        <f>IFERROR(VLOOKUP($R667,N:$Q,4,0),"")</f>
        <v/>
      </c>
      <c r="AC667" s="21" t="str">
        <f>IFERROR(VLOOKUP($R667,O:$Q,3,0),"")</f>
        <v/>
      </c>
      <c r="AD667" s="21" t="str">
        <f>IFERROR(VLOOKUP($R667,P:$Q,2,0),"")</f>
        <v/>
      </c>
    </row>
    <row r="668" spans="1:30" x14ac:dyDescent="0.15">
      <c r="A668" s="9">
        <f>'AB Touchpoint System Workbook'!Z679</f>
        <v>0</v>
      </c>
      <c r="B668" s="21">
        <f t="shared" si="22"/>
        <v>1</v>
      </c>
      <c r="C668" s="12" t="str">
        <f>IF('AB Touchpoint System Workbook'!J679="A",VLOOKUP($B668,Reference!$A$93:B$104,2,0),IF('AB Touchpoint System Workbook'!J679="b",VLOOKUP($B668,Reference!$A$93:C$104,3,0),""))</f>
        <v/>
      </c>
      <c r="D668" s="12" t="str">
        <f>IF('AB Touchpoint System Workbook'!J679="A",Q668&amp;C668,IF('AB Touchpoint System Workbook'!J679="b",Q668&amp;C668,""))</f>
        <v/>
      </c>
      <c r="E668" s="12" t="b">
        <f>IF(ISNUMBER(SEARCH(S$1,$D668)),MAX(E$1:E667)+1)</f>
        <v>0</v>
      </c>
      <c r="F668" s="12" t="b">
        <f>IF(ISNUMBER(SEARCH(T$1,$D668)),MAX(F$1:F667)+1)</f>
        <v>0</v>
      </c>
      <c r="G668" s="12" t="b">
        <f>IF(ISNUMBER(SEARCH(U$1,$D668)),MAX(G$1:G667)+1)</f>
        <v>0</v>
      </c>
      <c r="H668" s="12" t="b">
        <f>IF(ISNUMBER(SEARCH(V$1,$D668)),MAX(H$1:H667)+1)</f>
        <v>0</v>
      </c>
      <c r="I668" s="12" t="b">
        <f>IF(ISNUMBER(SEARCH(W$1,$D668)),MAX(I$1:I667)+1)</f>
        <v>0</v>
      </c>
      <c r="J668" s="12" t="b">
        <f>IF(ISNUMBER(SEARCH(X$1,$D668)),MAX(J$1:J667)+1)</f>
        <v>0</v>
      </c>
      <c r="K668" s="12" t="b">
        <f>IF(ISNUMBER(SEARCH(Y$1,$D668)),MAX(K$1:K667)+1)</f>
        <v>0</v>
      </c>
      <c r="L668" s="12" t="b">
        <f>IF(ISNUMBER(SEARCH(Z$1,$D668)),MAX(L$1:L667)+1)</f>
        <v>0</v>
      </c>
      <c r="M668" s="12" t="b">
        <f>IF(ISNUMBER(SEARCH(AA$1,$D668)),MAX(M$1:M667)+1)</f>
        <v>0</v>
      </c>
      <c r="N668" s="12" t="b">
        <f>IF(ISNUMBER(SEARCH(AB$1,$D668)),MAX(N$1:N667)+1)</f>
        <v>0</v>
      </c>
      <c r="O668" s="12" t="b">
        <f>IF(ISNUMBER(SEARCH(AC$1,$D668)),MAX(O$1:O667)+1)</f>
        <v>0</v>
      </c>
      <c r="P668" s="12" t="b">
        <f>IF(ISNUMBER(SEARCH(AD$1,$D668)),MAX(P$1:P667)+1)</f>
        <v>0</v>
      </c>
      <c r="Q668" s="12">
        <f>'AB Touchpoint System Workbook'!K679</f>
        <v>0</v>
      </c>
      <c r="R668" s="13">
        <f t="shared" si="21"/>
        <v>667</v>
      </c>
      <c r="S668" s="21" t="str">
        <f>IFERROR(VLOOKUP($R668,E:$Q,13,0),"")</f>
        <v/>
      </c>
      <c r="T668" s="21" t="str">
        <f>IFERROR(VLOOKUP($R668,F:$Q,12,0),"")</f>
        <v/>
      </c>
      <c r="U668" s="21" t="str">
        <f>IFERROR(VLOOKUP($R668,G:$Q,11,0),"")</f>
        <v/>
      </c>
      <c r="V668" s="21" t="str">
        <f>IFERROR(VLOOKUP($R668,H:$Q,10,0),"")</f>
        <v/>
      </c>
      <c r="W668" s="21" t="str">
        <f>IFERROR(VLOOKUP($R668,I:$Q,9,0),"")</f>
        <v/>
      </c>
      <c r="X668" s="21" t="str">
        <f>IFERROR(VLOOKUP($R668,J:$Q,8,0),"")</f>
        <v/>
      </c>
      <c r="Y668" s="21" t="str">
        <f>IFERROR(VLOOKUP($R668,K:$Q,7,0),"")</f>
        <v/>
      </c>
      <c r="Z668" s="21" t="str">
        <f>IFERROR(VLOOKUP($R668,L:$Q,6,0),"")</f>
        <v/>
      </c>
      <c r="AA668" s="21" t="str">
        <f>IFERROR(VLOOKUP($R668,M:$Q,5,0),"")</f>
        <v/>
      </c>
      <c r="AB668" s="21" t="str">
        <f>IFERROR(VLOOKUP($R668,N:$Q,4,0),"")</f>
        <v/>
      </c>
      <c r="AC668" s="21" t="str">
        <f>IFERROR(VLOOKUP($R668,O:$Q,3,0),"")</f>
        <v/>
      </c>
      <c r="AD668" s="21" t="str">
        <f>IFERROR(VLOOKUP($R668,P:$Q,2,0),"")</f>
        <v/>
      </c>
    </row>
    <row r="669" spans="1:30" x14ac:dyDescent="0.15">
      <c r="A669" s="9">
        <f>'AB Touchpoint System Workbook'!Z680</f>
        <v>0</v>
      </c>
      <c r="B669" s="21">
        <f t="shared" si="22"/>
        <v>1</v>
      </c>
      <c r="C669" s="12" t="str">
        <f>IF('AB Touchpoint System Workbook'!J680="A",VLOOKUP($B669,Reference!$A$93:B$104,2,0),IF('AB Touchpoint System Workbook'!J680="b",VLOOKUP($B669,Reference!$A$93:C$104,3,0),""))</f>
        <v/>
      </c>
      <c r="D669" s="12" t="str">
        <f>IF('AB Touchpoint System Workbook'!J680="A",Q669&amp;C669,IF('AB Touchpoint System Workbook'!J680="b",Q669&amp;C669,""))</f>
        <v/>
      </c>
      <c r="E669" s="12" t="b">
        <f>IF(ISNUMBER(SEARCH(S$1,$D669)),MAX(E$1:E668)+1)</f>
        <v>0</v>
      </c>
      <c r="F669" s="12" t="b">
        <f>IF(ISNUMBER(SEARCH(T$1,$D669)),MAX(F$1:F668)+1)</f>
        <v>0</v>
      </c>
      <c r="G669" s="12" t="b">
        <f>IF(ISNUMBER(SEARCH(U$1,$D669)),MAX(G$1:G668)+1)</f>
        <v>0</v>
      </c>
      <c r="H669" s="12" t="b">
        <f>IF(ISNUMBER(SEARCH(V$1,$D669)),MAX(H$1:H668)+1)</f>
        <v>0</v>
      </c>
      <c r="I669" s="12" t="b">
        <f>IF(ISNUMBER(SEARCH(W$1,$D669)),MAX(I$1:I668)+1)</f>
        <v>0</v>
      </c>
      <c r="J669" s="12" t="b">
        <f>IF(ISNUMBER(SEARCH(X$1,$D669)),MAX(J$1:J668)+1)</f>
        <v>0</v>
      </c>
      <c r="K669" s="12" t="b">
        <f>IF(ISNUMBER(SEARCH(Y$1,$D669)),MAX(K$1:K668)+1)</f>
        <v>0</v>
      </c>
      <c r="L669" s="12" t="b">
        <f>IF(ISNUMBER(SEARCH(Z$1,$D669)),MAX(L$1:L668)+1)</f>
        <v>0</v>
      </c>
      <c r="M669" s="12" t="b">
        <f>IF(ISNUMBER(SEARCH(AA$1,$D669)),MAX(M$1:M668)+1)</f>
        <v>0</v>
      </c>
      <c r="N669" s="12" t="b">
        <f>IF(ISNUMBER(SEARCH(AB$1,$D669)),MAX(N$1:N668)+1)</f>
        <v>0</v>
      </c>
      <c r="O669" s="12" t="b">
        <f>IF(ISNUMBER(SEARCH(AC$1,$D669)),MAX(O$1:O668)+1)</f>
        <v>0</v>
      </c>
      <c r="P669" s="12" t="b">
        <f>IF(ISNUMBER(SEARCH(AD$1,$D669)),MAX(P$1:P668)+1)</f>
        <v>0</v>
      </c>
      <c r="Q669" s="12">
        <f>'AB Touchpoint System Workbook'!K680</f>
        <v>0</v>
      </c>
      <c r="R669" s="13">
        <f t="shared" si="21"/>
        <v>668</v>
      </c>
      <c r="S669" s="21" t="str">
        <f>IFERROR(VLOOKUP($R669,E:$Q,13,0),"")</f>
        <v/>
      </c>
      <c r="T669" s="21" t="str">
        <f>IFERROR(VLOOKUP($R669,F:$Q,12,0),"")</f>
        <v/>
      </c>
      <c r="U669" s="21" t="str">
        <f>IFERROR(VLOOKUP($R669,G:$Q,11,0),"")</f>
        <v/>
      </c>
      <c r="V669" s="21" t="str">
        <f>IFERROR(VLOOKUP($R669,H:$Q,10,0),"")</f>
        <v/>
      </c>
      <c r="W669" s="21" t="str">
        <f>IFERROR(VLOOKUP($R669,I:$Q,9,0),"")</f>
        <v/>
      </c>
      <c r="X669" s="21" t="str">
        <f>IFERROR(VLOOKUP($R669,J:$Q,8,0),"")</f>
        <v/>
      </c>
      <c r="Y669" s="21" t="str">
        <f>IFERROR(VLOOKUP($R669,K:$Q,7,0),"")</f>
        <v/>
      </c>
      <c r="Z669" s="21" t="str">
        <f>IFERROR(VLOOKUP($R669,L:$Q,6,0),"")</f>
        <v/>
      </c>
      <c r="AA669" s="21" t="str">
        <f>IFERROR(VLOOKUP($R669,M:$Q,5,0),"")</f>
        <v/>
      </c>
      <c r="AB669" s="21" t="str">
        <f>IFERROR(VLOOKUP($R669,N:$Q,4,0),"")</f>
        <v/>
      </c>
      <c r="AC669" s="21" t="str">
        <f>IFERROR(VLOOKUP($R669,O:$Q,3,0),"")</f>
        <v/>
      </c>
      <c r="AD669" s="21" t="str">
        <f>IFERROR(VLOOKUP($R669,P:$Q,2,0),"")</f>
        <v/>
      </c>
    </row>
    <row r="670" spans="1:30" x14ac:dyDescent="0.15">
      <c r="A670" s="9">
        <f>'AB Touchpoint System Workbook'!Z681</f>
        <v>0</v>
      </c>
      <c r="B670" s="21">
        <f t="shared" si="22"/>
        <v>1</v>
      </c>
      <c r="C670" s="12" t="str">
        <f>IF('AB Touchpoint System Workbook'!J681="A",VLOOKUP($B670,Reference!$A$93:B$104,2,0),IF('AB Touchpoint System Workbook'!J681="b",VLOOKUP($B670,Reference!$A$93:C$104,3,0),""))</f>
        <v/>
      </c>
      <c r="D670" s="12" t="str">
        <f>IF('AB Touchpoint System Workbook'!J681="A",Q670&amp;C670,IF('AB Touchpoint System Workbook'!J681="b",Q670&amp;C670,""))</f>
        <v/>
      </c>
      <c r="E670" s="12" t="b">
        <f>IF(ISNUMBER(SEARCH(S$1,$D670)),MAX(E$1:E669)+1)</f>
        <v>0</v>
      </c>
      <c r="F670" s="12" t="b">
        <f>IF(ISNUMBER(SEARCH(T$1,$D670)),MAX(F$1:F669)+1)</f>
        <v>0</v>
      </c>
      <c r="G670" s="12" t="b">
        <f>IF(ISNUMBER(SEARCH(U$1,$D670)),MAX(G$1:G669)+1)</f>
        <v>0</v>
      </c>
      <c r="H670" s="12" t="b">
        <f>IF(ISNUMBER(SEARCH(V$1,$D670)),MAX(H$1:H669)+1)</f>
        <v>0</v>
      </c>
      <c r="I670" s="12" t="b">
        <f>IF(ISNUMBER(SEARCH(W$1,$D670)),MAX(I$1:I669)+1)</f>
        <v>0</v>
      </c>
      <c r="J670" s="12" t="b">
        <f>IF(ISNUMBER(SEARCH(X$1,$D670)),MAX(J$1:J669)+1)</f>
        <v>0</v>
      </c>
      <c r="K670" s="12" t="b">
        <f>IF(ISNUMBER(SEARCH(Y$1,$D670)),MAX(K$1:K669)+1)</f>
        <v>0</v>
      </c>
      <c r="L670" s="12" t="b">
        <f>IF(ISNUMBER(SEARCH(Z$1,$D670)),MAX(L$1:L669)+1)</f>
        <v>0</v>
      </c>
      <c r="M670" s="12" t="b">
        <f>IF(ISNUMBER(SEARCH(AA$1,$D670)),MAX(M$1:M669)+1)</f>
        <v>0</v>
      </c>
      <c r="N670" s="12" t="b">
        <f>IF(ISNUMBER(SEARCH(AB$1,$D670)),MAX(N$1:N669)+1)</f>
        <v>0</v>
      </c>
      <c r="O670" s="12" t="b">
        <f>IF(ISNUMBER(SEARCH(AC$1,$D670)),MAX(O$1:O669)+1)</f>
        <v>0</v>
      </c>
      <c r="P670" s="12" t="b">
        <f>IF(ISNUMBER(SEARCH(AD$1,$D670)),MAX(P$1:P669)+1)</f>
        <v>0</v>
      </c>
      <c r="Q670" s="12">
        <f>'AB Touchpoint System Workbook'!K681</f>
        <v>0</v>
      </c>
      <c r="R670" s="13">
        <f t="shared" si="21"/>
        <v>669</v>
      </c>
      <c r="S670" s="21" t="str">
        <f>IFERROR(VLOOKUP($R670,E:$Q,13,0),"")</f>
        <v/>
      </c>
      <c r="T670" s="21" t="str">
        <f>IFERROR(VLOOKUP($R670,F:$Q,12,0),"")</f>
        <v/>
      </c>
      <c r="U670" s="21" t="str">
        <f>IFERROR(VLOOKUP($R670,G:$Q,11,0),"")</f>
        <v/>
      </c>
      <c r="V670" s="21" t="str">
        <f>IFERROR(VLOOKUP($R670,H:$Q,10,0),"")</f>
        <v/>
      </c>
      <c r="W670" s="21" t="str">
        <f>IFERROR(VLOOKUP($R670,I:$Q,9,0),"")</f>
        <v/>
      </c>
      <c r="X670" s="21" t="str">
        <f>IFERROR(VLOOKUP($R670,J:$Q,8,0),"")</f>
        <v/>
      </c>
      <c r="Y670" s="21" t="str">
        <f>IFERROR(VLOOKUP($R670,K:$Q,7,0),"")</f>
        <v/>
      </c>
      <c r="Z670" s="21" t="str">
        <f>IFERROR(VLOOKUP($R670,L:$Q,6,0),"")</f>
        <v/>
      </c>
      <c r="AA670" s="21" t="str">
        <f>IFERROR(VLOOKUP($R670,M:$Q,5,0),"")</f>
        <v/>
      </c>
      <c r="AB670" s="21" t="str">
        <f>IFERROR(VLOOKUP($R670,N:$Q,4,0),"")</f>
        <v/>
      </c>
      <c r="AC670" s="21" t="str">
        <f>IFERROR(VLOOKUP($R670,O:$Q,3,0),"")</f>
        <v/>
      </c>
      <c r="AD670" s="21" t="str">
        <f>IFERROR(VLOOKUP($R670,P:$Q,2,0),"")</f>
        <v/>
      </c>
    </row>
    <row r="671" spans="1:30" x14ac:dyDescent="0.15">
      <c r="A671" s="9">
        <f>'AB Touchpoint System Workbook'!Z682</f>
        <v>0</v>
      </c>
      <c r="B671" s="21">
        <f t="shared" si="22"/>
        <v>1</v>
      </c>
      <c r="C671" s="12" t="str">
        <f>IF('AB Touchpoint System Workbook'!J682="A",VLOOKUP($B671,Reference!$A$93:B$104,2,0),IF('AB Touchpoint System Workbook'!J682="b",VLOOKUP($B671,Reference!$A$93:C$104,3,0),""))</f>
        <v/>
      </c>
      <c r="D671" s="12" t="str">
        <f>IF('AB Touchpoint System Workbook'!J682="A",Q671&amp;C671,IF('AB Touchpoint System Workbook'!J682="b",Q671&amp;C671,""))</f>
        <v/>
      </c>
      <c r="E671" s="12" t="b">
        <f>IF(ISNUMBER(SEARCH(S$1,$D671)),MAX(E$1:E670)+1)</f>
        <v>0</v>
      </c>
      <c r="F671" s="12" t="b">
        <f>IF(ISNUMBER(SEARCH(T$1,$D671)),MAX(F$1:F670)+1)</f>
        <v>0</v>
      </c>
      <c r="G671" s="12" t="b">
        <f>IF(ISNUMBER(SEARCH(U$1,$D671)),MAX(G$1:G670)+1)</f>
        <v>0</v>
      </c>
      <c r="H671" s="12" t="b">
        <f>IF(ISNUMBER(SEARCH(V$1,$D671)),MAX(H$1:H670)+1)</f>
        <v>0</v>
      </c>
      <c r="I671" s="12" t="b">
        <f>IF(ISNUMBER(SEARCH(W$1,$D671)),MAX(I$1:I670)+1)</f>
        <v>0</v>
      </c>
      <c r="J671" s="12" t="b">
        <f>IF(ISNUMBER(SEARCH(X$1,$D671)),MAX(J$1:J670)+1)</f>
        <v>0</v>
      </c>
      <c r="K671" s="12" t="b">
        <f>IF(ISNUMBER(SEARCH(Y$1,$D671)),MAX(K$1:K670)+1)</f>
        <v>0</v>
      </c>
      <c r="L671" s="12" t="b">
        <f>IF(ISNUMBER(SEARCH(Z$1,$D671)),MAX(L$1:L670)+1)</f>
        <v>0</v>
      </c>
      <c r="M671" s="12" t="b">
        <f>IF(ISNUMBER(SEARCH(AA$1,$D671)),MAX(M$1:M670)+1)</f>
        <v>0</v>
      </c>
      <c r="N671" s="12" t="b">
        <f>IF(ISNUMBER(SEARCH(AB$1,$D671)),MAX(N$1:N670)+1)</f>
        <v>0</v>
      </c>
      <c r="O671" s="12" t="b">
        <f>IF(ISNUMBER(SEARCH(AC$1,$D671)),MAX(O$1:O670)+1)</f>
        <v>0</v>
      </c>
      <c r="P671" s="12" t="b">
        <f>IF(ISNUMBER(SEARCH(AD$1,$D671)),MAX(P$1:P670)+1)</f>
        <v>0</v>
      </c>
      <c r="Q671" s="12">
        <f>'AB Touchpoint System Workbook'!K682</f>
        <v>0</v>
      </c>
      <c r="R671" s="13">
        <f t="shared" si="21"/>
        <v>670</v>
      </c>
      <c r="S671" s="21" t="str">
        <f>IFERROR(VLOOKUP($R671,E:$Q,13,0),"")</f>
        <v/>
      </c>
      <c r="T671" s="21" t="str">
        <f>IFERROR(VLOOKUP($R671,F:$Q,12,0),"")</f>
        <v/>
      </c>
      <c r="U671" s="21" t="str">
        <f>IFERROR(VLOOKUP($R671,G:$Q,11,0),"")</f>
        <v/>
      </c>
      <c r="V671" s="21" t="str">
        <f>IFERROR(VLOOKUP($R671,H:$Q,10,0),"")</f>
        <v/>
      </c>
      <c r="W671" s="21" t="str">
        <f>IFERROR(VLOOKUP($R671,I:$Q,9,0),"")</f>
        <v/>
      </c>
      <c r="X671" s="21" t="str">
        <f>IFERROR(VLOOKUP($R671,J:$Q,8,0),"")</f>
        <v/>
      </c>
      <c r="Y671" s="21" t="str">
        <f>IFERROR(VLOOKUP($R671,K:$Q,7,0),"")</f>
        <v/>
      </c>
      <c r="Z671" s="21" t="str">
        <f>IFERROR(VLOOKUP($R671,L:$Q,6,0),"")</f>
        <v/>
      </c>
      <c r="AA671" s="21" t="str">
        <f>IFERROR(VLOOKUP($R671,M:$Q,5,0),"")</f>
        <v/>
      </c>
      <c r="AB671" s="21" t="str">
        <f>IFERROR(VLOOKUP($R671,N:$Q,4,0),"")</f>
        <v/>
      </c>
      <c r="AC671" s="21" t="str">
        <f>IFERROR(VLOOKUP($R671,O:$Q,3,0),"")</f>
        <v/>
      </c>
      <c r="AD671" s="21" t="str">
        <f>IFERROR(VLOOKUP($R671,P:$Q,2,0),"")</f>
        <v/>
      </c>
    </row>
    <row r="672" spans="1:30" x14ac:dyDescent="0.15">
      <c r="A672" s="9">
        <f>'AB Touchpoint System Workbook'!Z683</f>
        <v>0</v>
      </c>
      <c r="B672" s="21">
        <f t="shared" si="22"/>
        <v>1</v>
      </c>
      <c r="C672" s="12" t="str">
        <f>IF('AB Touchpoint System Workbook'!J683="A",VLOOKUP($B672,Reference!$A$93:B$104,2,0),IF('AB Touchpoint System Workbook'!J683="b",VLOOKUP($B672,Reference!$A$93:C$104,3,0),""))</f>
        <v/>
      </c>
      <c r="D672" s="12" t="str">
        <f>IF('AB Touchpoint System Workbook'!J683="A",Q672&amp;C672,IF('AB Touchpoint System Workbook'!J683="b",Q672&amp;C672,""))</f>
        <v/>
      </c>
      <c r="E672" s="12" t="b">
        <f>IF(ISNUMBER(SEARCH(S$1,$D672)),MAX(E$1:E671)+1)</f>
        <v>0</v>
      </c>
      <c r="F672" s="12" t="b">
        <f>IF(ISNUMBER(SEARCH(T$1,$D672)),MAX(F$1:F671)+1)</f>
        <v>0</v>
      </c>
      <c r="G672" s="12" t="b">
        <f>IF(ISNUMBER(SEARCH(U$1,$D672)),MAX(G$1:G671)+1)</f>
        <v>0</v>
      </c>
      <c r="H672" s="12" t="b">
        <f>IF(ISNUMBER(SEARCH(V$1,$D672)),MAX(H$1:H671)+1)</f>
        <v>0</v>
      </c>
      <c r="I672" s="12" t="b">
        <f>IF(ISNUMBER(SEARCH(W$1,$D672)),MAX(I$1:I671)+1)</f>
        <v>0</v>
      </c>
      <c r="J672" s="12" t="b">
        <f>IF(ISNUMBER(SEARCH(X$1,$D672)),MAX(J$1:J671)+1)</f>
        <v>0</v>
      </c>
      <c r="K672" s="12" t="b">
        <f>IF(ISNUMBER(SEARCH(Y$1,$D672)),MAX(K$1:K671)+1)</f>
        <v>0</v>
      </c>
      <c r="L672" s="12" t="b">
        <f>IF(ISNUMBER(SEARCH(Z$1,$D672)),MAX(L$1:L671)+1)</f>
        <v>0</v>
      </c>
      <c r="M672" s="12" t="b">
        <f>IF(ISNUMBER(SEARCH(AA$1,$D672)),MAX(M$1:M671)+1)</f>
        <v>0</v>
      </c>
      <c r="N672" s="12" t="b">
        <f>IF(ISNUMBER(SEARCH(AB$1,$D672)),MAX(N$1:N671)+1)</f>
        <v>0</v>
      </c>
      <c r="O672" s="12" t="b">
        <f>IF(ISNUMBER(SEARCH(AC$1,$D672)),MAX(O$1:O671)+1)</f>
        <v>0</v>
      </c>
      <c r="P672" s="12" t="b">
        <f>IF(ISNUMBER(SEARCH(AD$1,$D672)),MAX(P$1:P671)+1)</f>
        <v>0</v>
      </c>
      <c r="Q672" s="12">
        <f>'AB Touchpoint System Workbook'!K683</f>
        <v>0</v>
      </c>
      <c r="R672" s="13">
        <f t="shared" si="21"/>
        <v>671</v>
      </c>
      <c r="S672" s="21" t="str">
        <f>IFERROR(VLOOKUP($R672,E:$Q,13,0),"")</f>
        <v/>
      </c>
      <c r="T672" s="21" t="str">
        <f>IFERROR(VLOOKUP($R672,F:$Q,12,0),"")</f>
        <v/>
      </c>
      <c r="U672" s="21" t="str">
        <f>IFERROR(VLOOKUP($R672,G:$Q,11,0),"")</f>
        <v/>
      </c>
      <c r="V672" s="21" t="str">
        <f>IFERROR(VLOOKUP($R672,H:$Q,10,0),"")</f>
        <v/>
      </c>
      <c r="W672" s="21" t="str">
        <f>IFERROR(VLOOKUP($R672,I:$Q,9,0),"")</f>
        <v/>
      </c>
      <c r="X672" s="21" t="str">
        <f>IFERROR(VLOOKUP($R672,J:$Q,8,0),"")</f>
        <v/>
      </c>
      <c r="Y672" s="21" t="str">
        <f>IFERROR(VLOOKUP($R672,K:$Q,7,0),"")</f>
        <v/>
      </c>
      <c r="Z672" s="21" t="str">
        <f>IFERROR(VLOOKUP($R672,L:$Q,6,0),"")</f>
        <v/>
      </c>
      <c r="AA672" s="21" t="str">
        <f>IFERROR(VLOOKUP($R672,M:$Q,5,0),"")</f>
        <v/>
      </c>
      <c r="AB672" s="21" t="str">
        <f>IFERROR(VLOOKUP($R672,N:$Q,4,0),"")</f>
        <v/>
      </c>
      <c r="AC672" s="21" t="str">
        <f>IFERROR(VLOOKUP($R672,O:$Q,3,0),"")</f>
        <v/>
      </c>
      <c r="AD672" s="21" t="str">
        <f>IFERROR(VLOOKUP($R672,P:$Q,2,0),"")</f>
        <v/>
      </c>
    </row>
    <row r="673" spans="1:30" x14ac:dyDescent="0.15">
      <c r="A673" s="9">
        <f>'AB Touchpoint System Workbook'!Z684</f>
        <v>0</v>
      </c>
      <c r="B673" s="21">
        <f t="shared" si="22"/>
        <v>1</v>
      </c>
      <c r="C673" s="12" t="str">
        <f>IF('AB Touchpoint System Workbook'!J684="A",VLOOKUP($B673,Reference!$A$93:B$104,2,0),IF('AB Touchpoint System Workbook'!J684="b",VLOOKUP($B673,Reference!$A$93:C$104,3,0),""))</f>
        <v/>
      </c>
      <c r="D673" s="12" t="str">
        <f>IF('AB Touchpoint System Workbook'!J684="A",Q673&amp;C673,IF('AB Touchpoint System Workbook'!J684="b",Q673&amp;C673,""))</f>
        <v/>
      </c>
      <c r="E673" s="12" t="b">
        <f>IF(ISNUMBER(SEARCH(S$1,$D673)),MAX(E$1:E672)+1)</f>
        <v>0</v>
      </c>
      <c r="F673" s="12" t="b">
        <f>IF(ISNUMBER(SEARCH(T$1,$D673)),MAX(F$1:F672)+1)</f>
        <v>0</v>
      </c>
      <c r="G673" s="12" t="b">
        <f>IF(ISNUMBER(SEARCH(U$1,$D673)),MAX(G$1:G672)+1)</f>
        <v>0</v>
      </c>
      <c r="H673" s="12" t="b">
        <f>IF(ISNUMBER(SEARCH(V$1,$D673)),MAX(H$1:H672)+1)</f>
        <v>0</v>
      </c>
      <c r="I673" s="12" t="b">
        <f>IF(ISNUMBER(SEARCH(W$1,$D673)),MAX(I$1:I672)+1)</f>
        <v>0</v>
      </c>
      <c r="J673" s="12" t="b">
        <f>IF(ISNUMBER(SEARCH(X$1,$D673)),MAX(J$1:J672)+1)</f>
        <v>0</v>
      </c>
      <c r="K673" s="12" t="b">
        <f>IF(ISNUMBER(SEARCH(Y$1,$D673)),MAX(K$1:K672)+1)</f>
        <v>0</v>
      </c>
      <c r="L673" s="12" t="b">
        <f>IF(ISNUMBER(SEARCH(Z$1,$D673)),MAX(L$1:L672)+1)</f>
        <v>0</v>
      </c>
      <c r="M673" s="12" t="b">
        <f>IF(ISNUMBER(SEARCH(AA$1,$D673)),MAX(M$1:M672)+1)</f>
        <v>0</v>
      </c>
      <c r="N673" s="12" t="b">
        <f>IF(ISNUMBER(SEARCH(AB$1,$D673)),MAX(N$1:N672)+1)</f>
        <v>0</v>
      </c>
      <c r="O673" s="12" t="b">
        <f>IF(ISNUMBER(SEARCH(AC$1,$D673)),MAX(O$1:O672)+1)</f>
        <v>0</v>
      </c>
      <c r="P673" s="12" t="b">
        <f>IF(ISNUMBER(SEARCH(AD$1,$D673)),MAX(P$1:P672)+1)</f>
        <v>0</v>
      </c>
      <c r="Q673" s="12">
        <f>'AB Touchpoint System Workbook'!K684</f>
        <v>0</v>
      </c>
      <c r="R673" s="13">
        <f t="shared" si="21"/>
        <v>672</v>
      </c>
      <c r="S673" s="21" t="str">
        <f>IFERROR(VLOOKUP($R673,E:$Q,13,0),"")</f>
        <v/>
      </c>
      <c r="T673" s="21" t="str">
        <f>IFERROR(VLOOKUP($R673,F:$Q,12,0),"")</f>
        <v/>
      </c>
      <c r="U673" s="21" t="str">
        <f>IFERROR(VLOOKUP($R673,G:$Q,11,0),"")</f>
        <v/>
      </c>
      <c r="V673" s="21" t="str">
        <f>IFERROR(VLOOKUP($R673,H:$Q,10,0),"")</f>
        <v/>
      </c>
      <c r="W673" s="21" t="str">
        <f>IFERROR(VLOOKUP($R673,I:$Q,9,0),"")</f>
        <v/>
      </c>
      <c r="X673" s="21" t="str">
        <f>IFERROR(VLOOKUP($R673,J:$Q,8,0),"")</f>
        <v/>
      </c>
      <c r="Y673" s="21" t="str">
        <f>IFERROR(VLOOKUP($R673,K:$Q,7,0),"")</f>
        <v/>
      </c>
      <c r="Z673" s="21" t="str">
        <f>IFERROR(VLOOKUP($R673,L:$Q,6,0),"")</f>
        <v/>
      </c>
      <c r="AA673" s="21" t="str">
        <f>IFERROR(VLOOKUP($R673,M:$Q,5,0),"")</f>
        <v/>
      </c>
      <c r="AB673" s="21" t="str">
        <f>IFERROR(VLOOKUP($R673,N:$Q,4,0),"")</f>
        <v/>
      </c>
      <c r="AC673" s="21" t="str">
        <f>IFERROR(VLOOKUP($R673,O:$Q,3,0),"")</f>
        <v/>
      </c>
      <c r="AD673" s="21" t="str">
        <f>IFERROR(VLOOKUP($R673,P:$Q,2,0),"")</f>
        <v/>
      </c>
    </row>
    <row r="674" spans="1:30" x14ac:dyDescent="0.15">
      <c r="A674" s="9">
        <f>'AB Touchpoint System Workbook'!Z685</f>
        <v>0</v>
      </c>
      <c r="B674" s="21">
        <f t="shared" si="22"/>
        <v>1</v>
      </c>
      <c r="C674" s="12" t="str">
        <f>IF('AB Touchpoint System Workbook'!J685="A",VLOOKUP($B674,Reference!$A$93:B$104,2,0),IF('AB Touchpoint System Workbook'!J685="b",VLOOKUP($B674,Reference!$A$93:C$104,3,0),""))</f>
        <v/>
      </c>
      <c r="D674" s="12" t="str">
        <f>IF('AB Touchpoint System Workbook'!J685="A",Q674&amp;C674,IF('AB Touchpoint System Workbook'!J685="b",Q674&amp;C674,""))</f>
        <v/>
      </c>
      <c r="E674" s="12" t="b">
        <f>IF(ISNUMBER(SEARCH(S$1,$D674)),MAX(E$1:E673)+1)</f>
        <v>0</v>
      </c>
      <c r="F674" s="12" t="b">
        <f>IF(ISNUMBER(SEARCH(T$1,$D674)),MAX(F$1:F673)+1)</f>
        <v>0</v>
      </c>
      <c r="G674" s="12" t="b">
        <f>IF(ISNUMBER(SEARCH(U$1,$D674)),MAX(G$1:G673)+1)</f>
        <v>0</v>
      </c>
      <c r="H674" s="12" t="b">
        <f>IF(ISNUMBER(SEARCH(V$1,$D674)),MAX(H$1:H673)+1)</f>
        <v>0</v>
      </c>
      <c r="I674" s="12" t="b">
        <f>IF(ISNUMBER(SEARCH(W$1,$D674)),MAX(I$1:I673)+1)</f>
        <v>0</v>
      </c>
      <c r="J674" s="12" t="b">
        <f>IF(ISNUMBER(SEARCH(X$1,$D674)),MAX(J$1:J673)+1)</f>
        <v>0</v>
      </c>
      <c r="K674" s="12" t="b">
        <f>IF(ISNUMBER(SEARCH(Y$1,$D674)),MAX(K$1:K673)+1)</f>
        <v>0</v>
      </c>
      <c r="L674" s="12" t="b">
        <f>IF(ISNUMBER(SEARCH(Z$1,$D674)),MAX(L$1:L673)+1)</f>
        <v>0</v>
      </c>
      <c r="M674" s="12" t="b">
        <f>IF(ISNUMBER(SEARCH(AA$1,$D674)),MAX(M$1:M673)+1)</f>
        <v>0</v>
      </c>
      <c r="N674" s="12" t="b">
        <f>IF(ISNUMBER(SEARCH(AB$1,$D674)),MAX(N$1:N673)+1)</f>
        <v>0</v>
      </c>
      <c r="O674" s="12" t="b">
        <f>IF(ISNUMBER(SEARCH(AC$1,$D674)),MAX(O$1:O673)+1)</f>
        <v>0</v>
      </c>
      <c r="P674" s="12" t="b">
        <f>IF(ISNUMBER(SEARCH(AD$1,$D674)),MAX(P$1:P673)+1)</f>
        <v>0</v>
      </c>
      <c r="Q674" s="12">
        <f>'AB Touchpoint System Workbook'!K685</f>
        <v>0</v>
      </c>
      <c r="R674" s="13">
        <f t="shared" si="21"/>
        <v>673</v>
      </c>
      <c r="S674" s="21" t="str">
        <f>IFERROR(VLOOKUP($R674,E:$Q,13,0),"")</f>
        <v/>
      </c>
      <c r="T674" s="21" t="str">
        <f>IFERROR(VLOOKUP($R674,F:$Q,12,0),"")</f>
        <v/>
      </c>
      <c r="U674" s="21" t="str">
        <f>IFERROR(VLOOKUP($R674,G:$Q,11,0),"")</f>
        <v/>
      </c>
      <c r="V674" s="21" t="str">
        <f>IFERROR(VLOOKUP($R674,H:$Q,10,0),"")</f>
        <v/>
      </c>
      <c r="W674" s="21" t="str">
        <f>IFERROR(VLOOKUP($R674,I:$Q,9,0),"")</f>
        <v/>
      </c>
      <c r="X674" s="21" t="str">
        <f>IFERROR(VLOOKUP($R674,J:$Q,8,0),"")</f>
        <v/>
      </c>
      <c r="Y674" s="21" t="str">
        <f>IFERROR(VLOOKUP($R674,K:$Q,7,0),"")</f>
        <v/>
      </c>
      <c r="Z674" s="21" t="str">
        <f>IFERROR(VLOOKUP($R674,L:$Q,6,0),"")</f>
        <v/>
      </c>
      <c r="AA674" s="21" t="str">
        <f>IFERROR(VLOOKUP($R674,M:$Q,5,0),"")</f>
        <v/>
      </c>
      <c r="AB674" s="21" t="str">
        <f>IFERROR(VLOOKUP($R674,N:$Q,4,0),"")</f>
        <v/>
      </c>
      <c r="AC674" s="21" t="str">
        <f>IFERROR(VLOOKUP($R674,O:$Q,3,0),"")</f>
        <v/>
      </c>
      <c r="AD674" s="21" t="str">
        <f>IFERROR(VLOOKUP($R674,P:$Q,2,0),"")</f>
        <v/>
      </c>
    </row>
    <row r="675" spans="1:30" x14ac:dyDescent="0.15">
      <c r="A675" s="9">
        <f>'AB Touchpoint System Workbook'!Z686</f>
        <v>0</v>
      </c>
      <c r="B675" s="21">
        <f t="shared" si="22"/>
        <v>1</v>
      </c>
      <c r="C675" s="12" t="str">
        <f>IF('AB Touchpoint System Workbook'!J686="A",VLOOKUP($B675,Reference!$A$93:B$104,2,0),IF('AB Touchpoint System Workbook'!J686="b",VLOOKUP($B675,Reference!$A$93:C$104,3,0),""))</f>
        <v/>
      </c>
      <c r="D675" s="12" t="str">
        <f>IF('AB Touchpoint System Workbook'!J686="A",Q675&amp;C675,IF('AB Touchpoint System Workbook'!J686="b",Q675&amp;C675,""))</f>
        <v/>
      </c>
      <c r="E675" s="12" t="b">
        <f>IF(ISNUMBER(SEARCH(S$1,$D675)),MAX(E$1:E674)+1)</f>
        <v>0</v>
      </c>
      <c r="F675" s="12" t="b">
        <f>IF(ISNUMBER(SEARCH(T$1,$D675)),MAX(F$1:F674)+1)</f>
        <v>0</v>
      </c>
      <c r="G675" s="12" t="b">
        <f>IF(ISNUMBER(SEARCH(U$1,$D675)),MAX(G$1:G674)+1)</f>
        <v>0</v>
      </c>
      <c r="H675" s="12" t="b">
        <f>IF(ISNUMBER(SEARCH(V$1,$D675)),MAX(H$1:H674)+1)</f>
        <v>0</v>
      </c>
      <c r="I675" s="12" t="b">
        <f>IF(ISNUMBER(SEARCH(W$1,$D675)),MAX(I$1:I674)+1)</f>
        <v>0</v>
      </c>
      <c r="J675" s="12" t="b">
        <f>IF(ISNUMBER(SEARCH(X$1,$D675)),MAX(J$1:J674)+1)</f>
        <v>0</v>
      </c>
      <c r="K675" s="12" t="b">
        <f>IF(ISNUMBER(SEARCH(Y$1,$D675)),MAX(K$1:K674)+1)</f>
        <v>0</v>
      </c>
      <c r="L675" s="12" t="b">
        <f>IF(ISNUMBER(SEARCH(Z$1,$D675)),MAX(L$1:L674)+1)</f>
        <v>0</v>
      </c>
      <c r="M675" s="12" t="b">
        <f>IF(ISNUMBER(SEARCH(AA$1,$D675)),MAX(M$1:M674)+1)</f>
        <v>0</v>
      </c>
      <c r="N675" s="12" t="b">
        <f>IF(ISNUMBER(SEARCH(AB$1,$D675)),MAX(N$1:N674)+1)</f>
        <v>0</v>
      </c>
      <c r="O675" s="12" t="b">
        <f>IF(ISNUMBER(SEARCH(AC$1,$D675)),MAX(O$1:O674)+1)</f>
        <v>0</v>
      </c>
      <c r="P675" s="12" t="b">
        <f>IF(ISNUMBER(SEARCH(AD$1,$D675)),MAX(P$1:P674)+1)</f>
        <v>0</v>
      </c>
      <c r="Q675" s="12">
        <f>'AB Touchpoint System Workbook'!K686</f>
        <v>0</v>
      </c>
      <c r="R675" s="13">
        <f t="shared" si="21"/>
        <v>674</v>
      </c>
      <c r="S675" s="21" t="str">
        <f>IFERROR(VLOOKUP($R675,E:$Q,13,0),"")</f>
        <v/>
      </c>
      <c r="T675" s="21" t="str">
        <f>IFERROR(VLOOKUP($R675,F:$Q,12,0),"")</f>
        <v/>
      </c>
      <c r="U675" s="21" t="str">
        <f>IFERROR(VLOOKUP($R675,G:$Q,11,0),"")</f>
        <v/>
      </c>
      <c r="V675" s="21" t="str">
        <f>IFERROR(VLOOKUP($R675,H:$Q,10,0),"")</f>
        <v/>
      </c>
      <c r="W675" s="21" t="str">
        <f>IFERROR(VLOOKUP($R675,I:$Q,9,0),"")</f>
        <v/>
      </c>
      <c r="X675" s="21" t="str">
        <f>IFERROR(VLOOKUP($R675,J:$Q,8,0),"")</f>
        <v/>
      </c>
      <c r="Y675" s="21" t="str">
        <f>IFERROR(VLOOKUP($R675,K:$Q,7,0),"")</f>
        <v/>
      </c>
      <c r="Z675" s="21" t="str">
        <f>IFERROR(VLOOKUP($R675,L:$Q,6,0),"")</f>
        <v/>
      </c>
      <c r="AA675" s="21" t="str">
        <f>IFERROR(VLOOKUP($R675,M:$Q,5,0),"")</f>
        <v/>
      </c>
      <c r="AB675" s="21" t="str">
        <f>IFERROR(VLOOKUP($R675,N:$Q,4,0),"")</f>
        <v/>
      </c>
      <c r="AC675" s="21" t="str">
        <f>IFERROR(VLOOKUP($R675,O:$Q,3,0),"")</f>
        <v/>
      </c>
      <c r="AD675" s="21" t="str">
        <f>IFERROR(VLOOKUP($R675,P:$Q,2,0),"")</f>
        <v/>
      </c>
    </row>
    <row r="676" spans="1:30" x14ac:dyDescent="0.15">
      <c r="A676" s="9">
        <f>'AB Touchpoint System Workbook'!Z687</f>
        <v>0</v>
      </c>
      <c r="B676" s="21">
        <f t="shared" si="22"/>
        <v>1</v>
      </c>
      <c r="C676" s="12" t="str">
        <f>IF('AB Touchpoint System Workbook'!J687="A",VLOOKUP($B676,Reference!$A$93:B$104,2,0),IF('AB Touchpoint System Workbook'!J687="b",VLOOKUP($B676,Reference!$A$93:C$104,3,0),""))</f>
        <v/>
      </c>
      <c r="D676" s="12" t="str">
        <f>IF('AB Touchpoint System Workbook'!J687="A",Q676&amp;C676,IF('AB Touchpoint System Workbook'!J687="b",Q676&amp;C676,""))</f>
        <v/>
      </c>
      <c r="E676" s="12" t="b">
        <f>IF(ISNUMBER(SEARCH(S$1,$D676)),MAX(E$1:E675)+1)</f>
        <v>0</v>
      </c>
      <c r="F676" s="12" t="b">
        <f>IF(ISNUMBER(SEARCH(T$1,$D676)),MAX(F$1:F675)+1)</f>
        <v>0</v>
      </c>
      <c r="G676" s="12" t="b">
        <f>IF(ISNUMBER(SEARCH(U$1,$D676)),MAX(G$1:G675)+1)</f>
        <v>0</v>
      </c>
      <c r="H676" s="12" t="b">
        <f>IF(ISNUMBER(SEARCH(V$1,$D676)),MAX(H$1:H675)+1)</f>
        <v>0</v>
      </c>
      <c r="I676" s="12" t="b">
        <f>IF(ISNUMBER(SEARCH(W$1,$D676)),MAX(I$1:I675)+1)</f>
        <v>0</v>
      </c>
      <c r="J676" s="12" t="b">
        <f>IF(ISNUMBER(SEARCH(X$1,$D676)),MAX(J$1:J675)+1)</f>
        <v>0</v>
      </c>
      <c r="K676" s="12" t="b">
        <f>IF(ISNUMBER(SEARCH(Y$1,$D676)),MAX(K$1:K675)+1)</f>
        <v>0</v>
      </c>
      <c r="L676" s="12" t="b">
        <f>IF(ISNUMBER(SEARCH(Z$1,$D676)),MAX(L$1:L675)+1)</f>
        <v>0</v>
      </c>
      <c r="M676" s="12" t="b">
        <f>IF(ISNUMBER(SEARCH(AA$1,$D676)),MAX(M$1:M675)+1)</f>
        <v>0</v>
      </c>
      <c r="N676" s="12" t="b">
        <f>IF(ISNUMBER(SEARCH(AB$1,$D676)),MAX(N$1:N675)+1)</f>
        <v>0</v>
      </c>
      <c r="O676" s="12" t="b">
        <f>IF(ISNUMBER(SEARCH(AC$1,$D676)),MAX(O$1:O675)+1)</f>
        <v>0</v>
      </c>
      <c r="P676" s="12" t="b">
        <f>IF(ISNUMBER(SEARCH(AD$1,$D676)),MAX(P$1:P675)+1)</f>
        <v>0</v>
      </c>
      <c r="Q676" s="12">
        <f>'AB Touchpoint System Workbook'!K687</f>
        <v>0</v>
      </c>
      <c r="R676" s="13">
        <f t="shared" si="21"/>
        <v>675</v>
      </c>
      <c r="S676" s="21" t="str">
        <f>IFERROR(VLOOKUP($R676,E:$Q,13,0),"")</f>
        <v/>
      </c>
      <c r="T676" s="21" t="str">
        <f>IFERROR(VLOOKUP($R676,F:$Q,12,0),"")</f>
        <v/>
      </c>
      <c r="U676" s="21" t="str">
        <f>IFERROR(VLOOKUP($R676,G:$Q,11,0),"")</f>
        <v/>
      </c>
      <c r="V676" s="21" t="str">
        <f>IFERROR(VLOOKUP($R676,H:$Q,10,0),"")</f>
        <v/>
      </c>
      <c r="W676" s="21" t="str">
        <f>IFERROR(VLOOKUP($R676,I:$Q,9,0),"")</f>
        <v/>
      </c>
      <c r="X676" s="21" t="str">
        <f>IFERROR(VLOOKUP($R676,J:$Q,8,0),"")</f>
        <v/>
      </c>
      <c r="Y676" s="21" t="str">
        <f>IFERROR(VLOOKUP($R676,K:$Q,7,0),"")</f>
        <v/>
      </c>
      <c r="Z676" s="21" t="str">
        <f>IFERROR(VLOOKUP($R676,L:$Q,6,0),"")</f>
        <v/>
      </c>
      <c r="AA676" s="21" t="str">
        <f>IFERROR(VLOOKUP($R676,M:$Q,5,0),"")</f>
        <v/>
      </c>
      <c r="AB676" s="21" t="str">
        <f>IFERROR(VLOOKUP($R676,N:$Q,4,0),"")</f>
        <v/>
      </c>
      <c r="AC676" s="21" t="str">
        <f>IFERROR(VLOOKUP($R676,O:$Q,3,0),"")</f>
        <v/>
      </c>
      <c r="AD676" s="21" t="str">
        <f>IFERROR(VLOOKUP($R676,P:$Q,2,0),"")</f>
        <v/>
      </c>
    </row>
    <row r="677" spans="1:30" x14ac:dyDescent="0.15">
      <c r="A677" s="9">
        <f>'AB Touchpoint System Workbook'!Z688</f>
        <v>0</v>
      </c>
      <c r="B677" s="21">
        <f t="shared" si="22"/>
        <v>1</v>
      </c>
      <c r="C677" s="12" t="str">
        <f>IF('AB Touchpoint System Workbook'!J688="A",VLOOKUP($B677,Reference!$A$93:B$104,2,0),IF('AB Touchpoint System Workbook'!J688="b",VLOOKUP($B677,Reference!$A$93:C$104,3,0),""))</f>
        <v/>
      </c>
      <c r="D677" s="12" t="str">
        <f>IF('AB Touchpoint System Workbook'!J688="A",Q677&amp;C677,IF('AB Touchpoint System Workbook'!J688="b",Q677&amp;C677,""))</f>
        <v/>
      </c>
      <c r="E677" s="12" t="b">
        <f>IF(ISNUMBER(SEARCH(S$1,$D677)),MAX(E$1:E676)+1)</f>
        <v>0</v>
      </c>
      <c r="F677" s="12" t="b">
        <f>IF(ISNUMBER(SEARCH(T$1,$D677)),MAX(F$1:F676)+1)</f>
        <v>0</v>
      </c>
      <c r="G677" s="12" t="b">
        <f>IF(ISNUMBER(SEARCH(U$1,$D677)),MAX(G$1:G676)+1)</f>
        <v>0</v>
      </c>
      <c r="H677" s="12" t="b">
        <f>IF(ISNUMBER(SEARCH(V$1,$D677)),MAX(H$1:H676)+1)</f>
        <v>0</v>
      </c>
      <c r="I677" s="12" t="b">
        <f>IF(ISNUMBER(SEARCH(W$1,$D677)),MAX(I$1:I676)+1)</f>
        <v>0</v>
      </c>
      <c r="J677" s="12" t="b">
        <f>IF(ISNUMBER(SEARCH(X$1,$D677)),MAX(J$1:J676)+1)</f>
        <v>0</v>
      </c>
      <c r="K677" s="12" t="b">
        <f>IF(ISNUMBER(SEARCH(Y$1,$D677)),MAX(K$1:K676)+1)</f>
        <v>0</v>
      </c>
      <c r="L677" s="12" t="b">
        <f>IF(ISNUMBER(SEARCH(Z$1,$D677)),MAX(L$1:L676)+1)</f>
        <v>0</v>
      </c>
      <c r="M677" s="12" t="b">
        <f>IF(ISNUMBER(SEARCH(AA$1,$D677)),MAX(M$1:M676)+1)</f>
        <v>0</v>
      </c>
      <c r="N677" s="12" t="b">
        <f>IF(ISNUMBER(SEARCH(AB$1,$D677)),MAX(N$1:N676)+1)</f>
        <v>0</v>
      </c>
      <c r="O677" s="12" t="b">
        <f>IF(ISNUMBER(SEARCH(AC$1,$D677)),MAX(O$1:O676)+1)</f>
        <v>0</v>
      </c>
      <c r="P677" s="12" t="b">
        <f>IF(ISNUMBER(SEARCH(AD$1,$D677)),MAX(P$1:P676)+1)</f>
        <v>0</v>
      </c>
      <c r="Q677" s="12">
        <f>'AB Touchpoint System Workbook'!K688</f>
        <v>0</v>
      </c>
      <c r="R677" s="13">
        <f t="shared" si="21"/>
        <v>676</v>
      </c>
      <c r="S677" s="21" t="str">
        <f>IFERROR(VLOOKUP($R677,E:$Q,13,0),"")</f>
        <v/>
      </c>
      <c r="T677" s="21" t="str">
        <f>IFERROR(VLOOKUP($R677,F:$Q,12,0),"")</f>
        <v/>
      </c>
      <c r="U677" s="21" t="str">
        <f>IFERROR(VLOOKUP($R677,G:$Q,11,0),"")</f>
        <v/>
      </c>
      <c r="V677" s="21" t="str">
        <f>IFERROR(VLOOKUP($R677,H:$Q,10,0),"")</f>
        <v/>
      </c>
      <c r="W677" s="21" t="str">
        <f>IFERROR(VLOOKUP($R677,I:$Q,9,0),"")</f>
        <v/>
      </c>
      <c r="X677" s="21" t="str">
        <f>IFERROR(VLOOKUP($R677,J:$Q,8,0),"")</f>
        <v/>
      </c>
      <c r="Y677" s="21" t="str">
        <f>IFERROR(VLOOKUP($R677,K:$Q,7,0),"")</f>
        <v/>
      </c>
      <c r="Z677" s="21" t="str">
        <f>IFERROR(VLOOKUP($R677,L:$Q,6,0),"")</f>
        <v/>
      </c>
      <c r="AA677" s="21" t="str">
        <f>IFERROR(VLOOKUP($R677,M:$Q,5,0),"")</f>
        <v/>
      </c>
      <c r="AB677" s="21" t="str">
        <f>IFERROR(VLOOKUP($R677,N:$Q,4,0),"")</f>
        <v/>
      </c>
      <c r="AC677" s="21" t="str">
        <f>IFERROR(VLOOKUP($R677,O:$Q,3,0),"")</f>
        <v/>
      </c>
      <c r="AD677" s="21" t="str">
        <f>IFERROR(VLOOKUP($R677,P:$Q,2,0),"")</f>
        <v/>
      </c>
    </row>
    <row r="678" spans="1:30" x14ac:dyDescent="0.15">
      <c r="A678" s="9">
        <f>'AB Touchpoint System Workbook'!Z689</f>
        <v>0</v>
      </c>
      <c r="B678" s="21">
        <f t="shared" si="22"/>
        <v>1</v>
      </c>
      <c r="C678" s="12" t="str">
        <f>IF('AB Touchpoint System Workbook'!J689="A",VLOOKUP($B678,Reference!$A$93:B$104,2,0),IF('AB Touchpoint System Workbook'!J689="b",VLOOKUP($B678,Reference!$A$93:C$104,3,0),""))</f>
        <v/>
      </c>
      <c r="D678" s="12" t="str">
        <f>IF('AB Touchpoint System Workbook'!J689="A",Q678&amp;C678,IF('AB Touchpoint System Workbook'!J689="b",Q678&amp;C678,""))</f>
        <v/>
      </c>
      <c r="E678" s="12" t="b">
        <f>IF(ISNUMBER(SEARCH(S$1,$D678)),MAX(E$1:E677)+1)</f>
        <v>0</v>
      </c>
      <c r="F678" s="12" t="b">
        <f>IF(ISNUMBER(SEARCH(T$1,$D678)),MAX(F$1:F677)+1)</f>
        <v>0</v>
      </c>
      <c r="G678" s="12" t="b">
        <f>IF(ISNUMBER(SEARCH(U$1,$D678)),MAX(G$1:G677)+1)</f>
        <v>0</v>
      </c>
      <c r="H678" s="12" t="b">
        <f>IF(ISNUMBER(SEARCH(V$1,$D678)),MAX(H$1:H677)+1)</f>
        <v>0</v>
      </c>
      <c r="I678" s="12" t="b">
        <f>IF(ISNUMBER(SEARCH(W$1,$D678)),MAX(I$1:I677)+1)</f>
        <v>0</v>
      </c>
      <c r="J678" s="12" t="b">
        <f>IF(ISNUMBER(SEARCH(X$1,$D678)),MAX(J$1:J677)+1)</f>
        <v>0</v>
      </c>
      <c r="K678" s="12" t="b">
        <f>IF(ISNUMBER(SEARCH(Y$1,$D678)),MAX(K$1:K677)+1)</f>
        <v>0</v>
      </c>
      <c r="L678" s="12" t="b">
        <f>IF(ISNUMBER(SEARCH(Z$1,$D678)),MAX(L$1:L677)+1)</f>
        <v>0</v>
      </c>
      <c r="M678" s="12" t="b">
        <f>IF(ISNUMBER(SEARCH(AA$1,$D678)),MAX(M$1:M677)+1)</f>
        <v>0</v>
      </c>
      <c r="N678" s="12" t="b">
        <f>IF(ISNUMBER(SEARCH(AB$1,$D678)),MAX(N$1:N677)+1)</f>
        <v>0</v>
      </c>
      <c r="O678" s="12" t="b">
        <f>IF(ISNUMBER(SEARCH(AC$1,$D678)),MAX(O$1:O677)+1)</f>
        <v>0</v>
      </c>
      <c r="P678" s="12" t="b">
        <f>IF(ISNUMBER(SEARCH(AD$1,$D678)),MAX(P$1:P677)+1)</f>
        <v>0</v>
      </c>
      <c r="Q678" s="12">
        <f>'AB Touchpoint System Workbook'!K689</f>
        <v>0</v>
      </c>
      <c r="R678" s="13">
        <f t="shared" si="21"/>
        <v>677</v>
      </c>
      <c r="S678" s="21" t="str">
        <f>IFERROR(VLOOKUP($R678,E:$Q,13,0),"")</f>
        <v/>
      </c>
      <c r="T678" s="21" t="str">
        <f>IFERROR(VLOOKUP($R678,F:$Q,12,0),"")</f>
        <v/>
      </c>
      <c r="U678" s="21" t="str">
        <f>IFERROR(VLOOKUP($R678,G:$Q,11,0),"")</f>
        <v/>
      </c>
      <c r="V678" s="21" t="str">
        <f>IFERROR(VLOOKUP($R678,H:$Q,10,0),"")</f>
        <v/>
      </c>
      <c r="W678" s="21" t="str">
        <f>IFERROR(VLOOKUP($R678,I:$Q,9,0),"")</f>
        <v/>
      </c>
      <c r="X678" s="21" t="str">
        <f>IFERROR(VLOOKUP($R678,J:$Q,8,0),"")</f>
        <v/>
      </c>
      <c r="Y678" s="21" t="str">
        <f>IFERROR(VLOOKUP($R678,K:$Q,7,0),"")</f>
        <v/>
      </c>
      <c r="Z678" s="21" t="str">
        <f>IFERROR(VLOOKUP($R678,L:$Q,6,0),"")</f>
        <v/>
      </c>
      <c r="AA678" s="21" t="str">
        <f>IFERROR(VLOOKUP($R678,M:$Q,5,0),"")</f>
        <v/>
      </c>
      <c r="AB678" s="21" t="str">
        <f>IFERROR(VLOOKUP($R678,N:$Q,4,0),"")</f>
        <v/>
      </c>
      <c r="AC678" s="21" t="str">
        <f>IFERROR(VLOOKUP($R678,O:$Q,3,0),"")</f>
        <v/>
      </c>
      <c r="AD678" s="21" t="str">
        <f>IFERROR(VLOOKUP($R678,P:$Q,2,0),"")</f>
        <v/>
      </c>
    </row>
    <row r="679" spans="1:30" x14ac:dyDescent="0.15">
      <c r="A679" s="9">
        <f>'AB Touchpoint System Workbook'!Z690</f>
        <v>0</v>
      </c>
      <c r="B679" s="21">
        <f t="shared" si="22"/>
        <v>1</v>
      </c>
      <c r="C679" s="12" t="str">
        <f>IF('AB Touchpoint System Workbook'!J690="A",VLOOKUP($B679,Reference!$A$93:B$104,2,0),IF('AB Touchpoint System Workbook'!J690="b",VLOOKUP($B679,Reference!$A$93:C$104,3,0),""))</f>
        <v/>
      </c>
      <c r="D679" s="12" t="str">
        <f>IF('AB Touchpoint System Workbook'!J690="A",Q679&amp;C679,IF('AB Touchpoint System Workbook'!J690="b",Q679&amp;C679,""))</f>
        <v/>
      </c>
      <c r="E679" s="12" t="b">
        <f>IF(ISNUMBER(SEARCH(S$1,$D679)),MAX(E$1:E678)+1)</f>
        <v>0</v>
      </c>
      <c r="F679" s="12" t="b">
        <f>IF(ISNUMBER(SEARCH(T$1,$D679)),MAX(F$1:F678)+1)</f>
        <v>0</v>
      </c>
      <c r="G679" s="12" t="b">
        <f>IF(ISNUMBER(SEARCH(U$1,$D679)),MAX(G$1:G678)+1)</f>
        <v>0</v>
      </c>
      <c r="H679" s="12" t="b">
        <f>IF(ISNUMBER(SEARCH(V$1,$D679)),MAX(H$1:H678)+1)</f>
        <v>0</v>
      </c>
      <c r="I679" s="12" t="b">
        <f>IF(ISNUMBER(SEARCH(W$1,$D679)),MAX(I$1:I678)+1)</f>
        <v>0</v>
      </c>
      <c r="J679" s="12" t="b">
        <f>IF(ISNUMBER(SEARCH(X$1,$D679)),MAX(J$1:J678)+1)</f>
        <v>0</v>
      </c>
      <c r="K679" s="12" t="b">
        <f>IF(ISNUMBER(SEARCH(Y$1,$D679)),MAX(K$1:K678)+1)</f>
        <v>0</v>
      </c>
      <c r="L679" s="12" t="b">
        <f>IF(ISNUMBER(SEARCH(Z$1,$D679)),MAX(L$1:L678)+1)</f>
        <v>0</v>
      </c>
      <c r="M679" s="12" t="b">
        <f>IF(ISNUMBER(SEARCH(AA$1,$D679)),MAX(M$1:M678)+1)</f>
        <v>0</v>
      </c>
      <c r="N679" s="12" t="b">
        <f>IF(ISNUMBER(SEARCH(AB$1,$D679)),MAX(N$1:N678)+1)</f>
        <v>0</v>
      </c>
      <c r="O679" s="12" t="b">
        <f>IF(ISNUMBER(SEARCH(AC$1,$D679)),MAX(O$1:O678)+1)</f>
        <v>0</v>
      </c>
      <c r="P679" s="12" t="b">
        <f>IF(ISNUMBER(SEARCH(AD$1,$D679)),MAX(P$1:P678)+1)</f>
        <v>0</v>
      </c>
      <c r="Q679" s="12">
        <f>'AB Touchpoint System Workbook'!K690</f>
        <v>0</v>
      </c>
      <c r="R679" s="13">
        <f t="shared" si="21"/>
        <v>678</v>
      </c>
      <c r="S679" s="21" t="str">
        <f>IFERROR(VLOOKUP($R679,E:$Q,13,0),"")</f>
        <v/>
      </c>
      <c r="T679" s="21" t="str">
        <f>IFERROR(VLOOKUP($R679,F:$Q,12,0),"")</f>
        <v/>
      </c>
      <c r="U679" s="21" t="str">
        <f>IFERROR(VLOOKUP($R679,G:$Q,11,0),"")</f>
        <v/>
      </c>
      <c r="V679" s="21" t="str">
        <f>IFERROR(VLOOKUP($R679,H:$Q,10,0),"")</f>
        <v/>
      </c>
      <c r="W679" s="21" t="str">
        <f>IFERROR(VLOOKUP($R679,I:$Q,9,0),"")</f>
        <v/>
      </c>
      <c r="X679" s="21" t="str">
        <f>IFERROR(VLOOKUP($R679,J:$Q,8,0),"")</f>
        <v/>
      </c>
      <c r="Y679" s="21" t="str">
        <f>IFERROR(VLOOKUP($R679,K:$Q,7,0),"")</f>
        <v/>
      </c>
      <c r="Z679" s="21" t="str">
        <f>IFERROR(VLOOKUP($R679,L:$Q,6,0),"")</f>
        <v/>
      </c>
      <c r="AA679" s="21" t="str">
        <f>IFERROR(VLOOKUP($R679,M:$Q,5,0),"")</f>
        <v/>
      </c>
      <c r="AB679" s="21" t="str">
        <f>IFERROR(VLOOKUP($R679,N:$Q,4,0),"")</f>
        <v/>
      </c>
      <c r="AC679" s="21" t="str">
        <f>IFERROR(VLOOKUP($R679,O:$Q,3,0),"")</f>
        <v/>
      </c>
      <c r="AD679" s="21" t="str">
        <f>IFERROR(VLOOKUP($R679,P:$Q,2,0),"")</f>
        <v/>
      </c>
    </row>
    <row r="680" spans="1:30" x14ac:dyDescent="0.15">
      <c r="A680" s="9">
        <f>'AB Touchpoint System Workbook'!Z691</f>
        <v>0</v>
      </c>
      <c r="B680" s="21">
        <f t="shared" si="22"/>
        <v>1</v>
      </c>
      <c r="C680" s="12" t="str">
        <f>IF('AB Touchpoint System Workbook'!J691="A",VLOOKUP($B680,Reference!$A$93:B$104,2,0),IF('AB Touchpoint System Workbook'!J691="b",VLOOKUP($B680,Reference!$A$93:C$104,3,0),""))</f>
        <v/>
      </c>
      <c r="D680" s="12" t="str">
        <f>IF('AB Touchpoint System Workbook'!J691="A",Q680&amp;C680,IF('AB Touchpoint System Workbook'!J691="b",Q680&amp;C680,""))</f>
        <v/>
      </c>
      <c r="E680" s="12" t="b">
        <f>IF(ISNUMBER(SEARCH(S$1,$D680)),MAX(E$1:E679)+1)</f>
        <v>0</v>
      </c>
      <c r="F680" s="12" t="b">
        <f>IF(ISNUMBER(SEARCH(T$1,$D680)),MAX(F$1:F679)+1)</f>
        <v>0</v>
      </c>
      <c r="G680" s="12" t="b">
        <f>IF(ISNUMBER(SEARCH(U$1,$D680)),MAX(G$1:G679)+1)</f>
        <v>0</v>
      </c>
      <c r="H680" s="12" t="b">
        <f>IF(ISNUMBER(SEARCH(V$1,$D680)),MAX(H$1:H679)+1)</f>
        <v>0</v>
      </c>
      <c r="I680" s="12" t="b">
        <f>IF(ISNUMBER(SEARCH(W$1,$D680)),MAX(I$1:I679)+1)</f>
        <v>0</v>
      </c>
      <c r="J680" s="12" t="b">
        <f>IF(ISNUMBER(SEARCH(X$1,$D680)),MAX(J$1:J679)+1)</f>
        <v>0</v>
      </c>
      <c r="K680" s="12" t="b">
        <f>IF(ISNUMBER(SEARCH(Y$1,$D680)),MAX(K$1:K679)+1)</f>
        <v>0</v>
      </c>
      <c r="L680" s="12" t="b">
        <f>IF(ISNUMBER(SEARCH(Z$1,$D680)),MAX(L$1:L679)+1)</f>
        <v>0</v>
      </c>
      <c r="M680" s="12" t="b">
        <f>IF(ISNUMBER(SEARCH(AA$1,$D680)),MAX(M$1:M679)+1)</f>
        <v>0</v>
      </c>
      <c r="N680" s="12" t="b">
        <f>IF(ISNUMBER(SEARCH(AB$1,$D680)),MAX(N$1:N679)+1)</f>
        <v>0</v>
      </c>
      <c r="O680" s="12" t="b">
        <f>IF(ISNUMBER(SEARCH(AC$1,$D680)),MAX(O$1:O679)+1)</f>
        <v>0</v>
      </c>
      <c r="P680" s="12" t="b">
        <f>IF(ISNUMBER(SEARCH(AD$1,$D680)),MAX(P$1:P679)+1)</f>
        <v>0</v>
      </c>
      <c r="Q680" s="12">
        <f>'AB Touchpoint System Workbook'!K691</f>
        <v>0</v>
      </c>
      <c r="R680" s="13">
        <f t="shared" si="21"/>
        <v>679</v>
      </c>
      <c r="S680" s="21" t="str">
        <f>IFERROR(VLOOKUP($R680,E:$Q,13,0),"")</f>
        <v/>
      </c>
      <c r="T680" s="21" t="str">
        <f>IFERROR(VLOOKUP($R680,F:$Q,12,0),"")</f>
        <v/>
      </c>
      <c r="U680" s="21" t="str">
        <f>IFERROR(VLOOKUP($R680,G:$Q,11,0),"")</f>
        <v/>
      </c>
      <c r="V680" s="21" t="str">
        <f>IFERROR(VLOOKUP($R680,H:$Q,10,0),"")</f>
        <v/>
      </c>
      <c r="W680" s="21" t="str">
        <f>IFERROR(VLOOKUP($R680,I:$Q,9,0),"")</f>
        <v/>
      </c>
      <c r="X680" s="21" t="str">
        <f>IFERROR(VLOOKUP($R680,J:$Q,8,0),"")</f>
        <v/>
      </c>
      <c r="Y680" s="21" t="str">
        <f>IFERROR(VLOOKUP($R680,K:$Q,7,0),"")</f>
        <v/>
      </c>
      <c r="Z680" s="21" t="str">
        <f>IFERROR(VLOOKUP($R680,L:$Q,6,0),"")</f>
        <v/>
      </c>
      <c r="AA680" s="21" t="str">
        <f>IFERROR(VLOOKUP($R680,M:$Q,5,0),"")</f>
        <v/>
      </c>
      <c r="AB680" s="21" t="str">
        <f>IFERROR(VLOOKUP($R680,N:$Q,4,0),"")</f>
        <v/>
      </c>
      <c r="AC680" s="21" t="str">
        <f>IFERROR(VLOOKUP($R680,O:$Q,3,0),"")</f>
        <v/>
      </c>
      <c r="AD680" s="21" t="str">
        <f>IFERROR(VLOOKUP($R680,P:$Q,2,0),"")</f>
        <v/>
      </c>
    </row>
    <row r="681" spans="1:30" x14ac:dyDescent="0.15">
      <c r="A681" s="9">
        <f>'AB Touchpoint System Workbook'!Z692</f>
        <v>0</v>
      </c>
      <c r="B681" s="21">
        <f t="shared" si="22"/>
        <v>1</v>
      </c>
      <c r="C681" s="12" t="str">
        <f>IF('AB Touchpoint System Workbook'!J692="A",VLOOKUP($B681,Reference!$A$93:B$104,2,0),IF('AB Touchpoint System Workbook'!J692="b",VLOOKUP($B681,Reference!$A$93:C$104,3,0),""))</f>
        <v/>
      </c>
      <c r="D681" s="12" t="str">
        <f>IF('AB Touchpoint System Workbook'!J692="A",Q681&amp;C681,IF('AB Touchpoint System Workbook'!J692="b",Q681&amp;C681,""))</f>
        <v/>
      </c>
      <c r="E681" s="12" t="b">
        <f>IF(ISNUMBER(SEARCH(S$1,$D681)),MAX(E$1:E680)+1)</f>
        <v>0</v>
      </c>
      <c r="F681" s="12" t="b">
        <f>IF(ISNUMBER(SEARCH(T$1,$D681)),MAX(F$1:F680)+1)</f>
        <v>0</v>
      </c>
      <c r="G681" s="12" t="b">
        <f>IF(ISNUMBER(SEARCH(U$1,$D681)),MAX(G$1:G680)+1)</f>
        <v>0</v>
      </c>
      <c r="H681" s="12" t="b">
        <f>IF(ISNUMBER(SEARCH(V$1,$D681)),MAX(H$1:H680)+1)</f>
        <v>0</v>
      </c>
      <c r="I681" s="12" t="b">
        <f>IF(ISNUMBER(SEARCH(W$1,$D681)),MAX(I$1:I680)+1)</f>
        <v>0</v>
      </c>
      <c r="J681" s="12" t="b">
        <f>IF(ISNUMBER(SEARCH(X$1,$D681)),MAX(J$1:J680)+1)</f>
        <v>0</v>
      </c>
      <c r="K681" s="12" t="b">
        <f>IF(ISNUMBER(SEARCH(Y$1,$D681)),MAX(K$1:K680)+1)</f>
        <v>0</v>
      </c>
      <c r="L681" s="12" t="b">
        <f>IF(ISNUMBER(SEARCH(Z$1,$D681)),MAX(L$1:L680)+1)</f>
        <v>0</v>
      </c>
      <c r="M681" s="12" t="b">
        <f>IF(ISNUMBER(SEARCH(AA$1,$D681)),MAX(M$1:M680)+1)</f>
        <v>0</v>
      </c>
      <c r="N681" s="12" t="b">
        <f>IF(ISNUMBER(SEARCH(AB$1,$D681)),MAX(N$1:N680)+1)</f>
        <v>0</v>
      </c>
      <c r="O681" s="12" t="b">
        <f>IF(ISNUMBER(SEARCH(AC$1,$D681)),MAX(O$1:O680)+1)</f>
        <v>0</v>
      </c>
      <c r="P681" s="12" t="b">
        <f>IF(ISNUMBER(SEARCH(AD$1,$D681)),MAX(P$1:P680)+1)</f>
        <v>0</v>
      </c>
      <c r="Q681" s="12">
        <f>'AB Touchpoint System Workbook'!K692</f>
        <v>0</v>
      </c>
      <c r="R681" s="13">
        <f t="shared" si="21"/>
        <v>680</v>
      </c>
      <c r="S681" s="21" t="str">
        <f>IFERROR(VLOOKUP($R681,E:$Q,13,0),"")</f>
        <v/>
      </c>
      <c r="T681" s="21" t="str">
        <f>IFERROR(VLOOKUP($R681,F:$Q,12,0),"")</f>
        <v/>
      </c>
      <c r="U681" s="21" t="str">
        <f>IFERROR(VLOOKUP($R681,G:$Q,11,0),"")</f>
        <v/>
      </c>
      <c r="V681" s="21" t="str">
        <f>IFERROR(VLOOKUP($R681,H:$Q,10,0),"")</f>
        <v/>
      </c>
      <c r="W681" s="21" t="str">
        <f>IFERROR(VLOOKUP($R681,I:$Q,9,0),"")</f>
        <v/>
      </c>
      <c r="X681" s="21" t="str">
        <f>IFERROR(VLOOKUP($R681,J:$Q,8,0),"")</f>
        <v/>
      </c>
      <c r="Y681" s="21" t="str">
        <f>IFERROR(VLOOKUP($R681,K:$Q,7,0),"")</f>
        <v/>
      </c>
      <c r="Z681" s="21" t="str">
        <f>IFERROR(VLOOKUP($R681,L:$Q,6,0),"")</f>
        <v/>
      </c>
      <c r="AA681" s="21" t="str">
        <f>IFERROR(VLOOKUP($R681,M:$Q,5,0),"")</f>
        <v/>
      </c>
      <c r="AB681" s="21" t="str">
        <f>IFERROR(VLOOKUP($R681,N:$Q,4,0),"")</f>
        <v/>
      </c>
      <c r="AC681" s="21" t="str">
        <f>IFERROR(VLOOKUP($R681,O:$Q,3,0),"")</f>
        <v/>
      </c>
      <c r="AD681" s="21" t="str">
        <f>IFERROR(VLOOKUP($R681,P:$Q,2,0),"")</f>
        <v/>
      </c>
    </row>
    <row r="682" spans="1:30" x14ac:dyDescent="0.15">
      <c r="A682" s="9">
        <f>'AB Touchpoint System Workbook'!Z693</f>
        <v>0</v>
      </c>
      <c r="B682" s="21">
        <f t="shared" si="22"/>
        <v>1</v>
      </c>
      <c r="C682" s="12" t="str">
        <f>IF('AB Touchpoint System Workbook'!J693="A",VLOOKUP($B682,Reference!$A$93:B$104,2,0),IF('AB Touchpoint System Workbook'!J693="b",VLOOKUP($B682,Reference!$A$93:C$104,3,0),""))</f>
        <v/>
      </c>
      <c r="D682" s="12" t="str">
        <f>IF('AB Touchpoint System Workbook'!J693="A",Q682&amp;C682,IF('AB Touchpoint System Workbook'!J693="b",Q682&amp;C682,""))</f>
        <v/>
      </c>
      <c r="E682" s="12" t="b">
        <f>IF(ISNUMBER(SEARCH(S$1,$D682)),MAX(E$1:E681)+1)</f>
        <v>0</v>
      </c>
      <c r="F682" s="12" t="b">
        <f>IF(ISNUMBER(SEARCH(T$1,$D682)),MAX(F$1:F681)+1)</f>
        <v>0</v>
      </c>
      <c r="G682" s="12" t="b">
        <f>IF(ISNUMBER(SEARCH(U$1,$D682)),MAX(G$1:G681)+1)</f>
        <v>0</v>
      </c>
      <c r="H682" s="12" t="b">
        <f>IF(ISNUMBER(SEARCH(V$1,$D682)),MAX(H$1:H681)+1)</f>
        <v>0</v>
      </c>
      <c r="I682" s="12" t="b">
        <f>IF(ISNUMBER(SEARCH(W$1,$D682)),MAX(I$1:I681)+1)</f>
        <v>0</v>
      </c>
      <c r="J682" s="12" t="b">
        <f>IF(ISNUMBER(SEARCH(X$1,$D682)),MAX(J$1:J681)+1)</f>
        <v>0</v>
      </c>
      <c r="K682" s="12" t="b">
        <f>IF(ISNUMBER(SEARCH(Y$1,$D682)),MAX(K$1:K681)+1)</f>
        <v>0</v>
      </c>
      <c r="L682" s="12" t="b">
        <f>IF(ISNUMBER(SEARCH(Z$1,$D682)),MAX(L$1:L681)+1)</f>
        <v>0</v>
      </c>
      <c r="M682" s="12" t="b">
        <f>IF(ISNUMBER(SEARCH(AA$1,$D682)),MAX(M$1:M681)+1)</f>
        <v>0</v>
      </c>
      <c r="N682" s="12" t="b">
        <f>IF(ISNUMBER(SEARCH(AB$1,$D682)),MAX(N$1:N681)+1)</f>
        <v>0</v>
      </c>
      <c r="O682" s="12" t="b">
        <f>IF(ISNUMBER(SEARCH(AC$1,$D682)),MAX(O$1:O681)+1)</f>
        <v>0</v>
      </c>
      <c r="P682" s="12" t="b">
        <f>IF(ISNUMBER(SEARCH(AD$1,$D682)),MAX(P$1:P681)+1)</f>
        <v>0</v>
      </c>
      <c r="Q682" s="12">
        <f>'AB Touchpoint System Workbook'!K693</f>
        <v>0</v>
      </c>
      <c r="R682" s="13">
        <f t="shared" si="21"/>
        <v>681</v>
      </c>
      <c r="S682" s="21" t="str">
        <f>IFERROR(VLOOKUP($R682,E:$Q,13,0),"")</f>
        <v/>
      </c>
      <c r="T682" s="21" t="str">
        <f>IFERROR(VLOOKUP($R682,F:$Q,12,0),"")</f>
        <v/>
      </c>
      <c r="U682" s="21" t="str">
        <f>IFERROR(VLOOKUP($R682,G:$Q,11,0),"")</f>
        <v/>
      </c>
      <c r="V682" s="21" t="str">
        <f>IFERROR(VLOOKUP($R682,H:$Q,10,0),"")</f>
        <v/>
      </c>
      <c r="W682" s="21" t="str">
        <f>IFERROR(VLOOKUP($R682,I:$Q,9,0),"")</f>
        <v/>
      </c>
      <c r="X682" s="21" t="str">
        <f>IFERROR(VLOOKUP($R682,J:$Q,8,0),"")</f>
        <v/>
      </c>
      <c r="Y682" s="21" t="str">
        <f>IFERROR(VLOOKUP($R682,K:$Q,7,0),"")</f>
        <v/>
      </c>
      <c r="Z682" s="21" t="str">
        <f>IFERROR(VLOOKUP($R682,L:$Q,6,0),"")</f>
        <v/>
      </c>
      <c r="AA682" s="21" t="str">
        <f>IFERROR(VLOOKUP($R682,M:$Q,5,0),"")</f>
        <v/>
      </c>
      <c r="AB682" s="21" t="str">
        <f>IFERROR(VLOOKUP($R682,N:$Q,4,0),"")</f>
        <v/>
      </c>
      <c r="AC682" s="21" t="str">
        <f>IFERROR(VLOOKUP($R682,O:$Q,3,0),"")</f>
        <v/>
      </c>
      <c r="AD682" s="21" t="str">
        <f>IFERROR(VLOOKUP($R682,P:$Q,2,0),"")</f>
        <v/>
      </c>
    </row>
    <row r="683" spans="1:30" x14ac:dyDescent="0.15">
      <c r="A683" s="9">
        <f>'AB Touchpoint System Workbook'!Z694</f>
        <v>0</v>
      </c>
      <c r="B683" s="21">
        <f t="shared" si="22"/>
        <v>1</v>
      </c>
      <c r="C683" s="12" t="str">
        <f>IF('AB Touchpoint System Workbook'!J694="A",VLOOKUP($B683,Reference!$A$93:B$104,2,0),IF('AB Touchpoint System Workbook'!J694="b",VLOOKUP($B683,Reference!$A$93:C$104,3,0),""))</f>
        <v/>
      </c>
      <c r="D683" s="12" t="str">
        <f>IF('AB Touchpoint System Workbook'!J694="A",Q683&amp;C683,IF('AB Touchpoint System Workbook'!J694="b",Q683&amp;C683,""))</f>
        <v/>
      </c>
      <c r="E683" s="12" t="b">
        <f>IF(ISNUMBER(SEARCH(S$1,$D683)),MAX(E$1:E682)+1)</f>
        <v>0</v>
      </c>
      <c r="F683" s="12" t="b">
        <f>IF(ISNUMBER(SEARCH(T$1,$D683)),MAX(F$1:F682)+1)</f>
        <v>0</v>
      </c>
      <c r="G683" s="12" t="b">
        <f>IF(ISNUMBER(SEARCH(U$1,$D683)),MAX(G$1:G682)+1)</f>
        <v>0</v>
      </c>
      <c r="H683" s="12" t="b">
        <f>IF(ISNUMBER(SEARCH(V$1,$D683)),MAX(H$1:H682)+1)</f>
        <v>0</v>
      </c>
      <c r="I683" s="12" t="b">
        <f>IF(ISNUMBER(SEARCH(W$1,$D683)),MAX(I$1:I682)+1)</f>
        <v>0</v>
      </c>
      <c r="J683" s="12" t="b">
        <f>IF(ISNUMBER(SEARCH(X$1,$D683)),MAX(J$1:J682)+1)</f>
        <v>0</v>
      </c>
      <c r="K683" s="12" t="b">
        <f>IF(ISNUMBER(SEARCH(Y$1,$D683)),MAX(K$1:K682)+1)</f>
        <v>0</v>
      </c>
      <c r="L683" s="12" t="b">
        <f>IF(ISNUMBER(SEARCH(Z$1,$D683)),MAX(L$1:L682)+1)</f>
        <v>0</v>
      </c>
      <c r="M683" s="12" t="b">
        <f>IF(ISNUMBER(SEARCH(AA$1,$D683)),MAX(M$1:M682)+1)</f>
        <v>0</v>
      </c>
      <c r="N683" s="12" t="b">
        <f>IF(ISNUMBER(SEARCH(AB$1,$D683)),MAX(N$1:N682)+1)</f>
        <v>0</v>
      </c>
      <c r="O683" s="12" t="b">
        <f>IF(ISNUMBER(SEARCH(AC$1,$D683)),MAX(O$1:O682)+1)</f>
        <v>0</v>
      </c>
      <c r="P683" s="12" t="b">
        <f>IF(ISNUMBER(SEARCH(AD$1,$D683)),MAX(P$1:P682)+1)</f>
        <v>0</v>
      </c>
      <c r="Q683" s="12">
        <f>'AB Touchpoint System Workbook'!K694</f>
        <v>0</v>
      </c>
      <c r="R683" s="13">
        <f t="shared" si="21"/>
        <v>682</v>
      </c>
      <c r="S683" s="21" t="str">
        <f>IFERROR(VLOOKUP($R683,E:$Q,13,0),"")</f>
        <v/>
      </c>
      <c r="T683" s="21" t="str">
        <f>IFERROR(VLOOKUP($R683,F:$Q,12,0),"")</f>
        <v/>
      </c>
      <c r="U683" s="21" t="str">
        <f>IFERROR(VLOOKUP($R683,G:$Q,11,0),"")</f>
        <v/>
      </c>
      <c r="V683" s="21" t="str">
        <f>IFERROR(VLOOKUP($R683,H:$Q,10,0),"")</f>
        <v/>
      </c>
      <c r="W683" s="21" t="str">
        <f>IFERROR(VLOOKUP($R683,I:$Q,9,0),"")</f>
        <v/>
      </c>
      <c r="X683" s="21" t="str">
        <f>IFERROR(VLOOKUP($R683,J:$Q,8,0),"")</f>
        <v/>
      </c>
      <c r="Y683" s="21" t="str">
        <f>IFERROR(VLOOKUP($R683,K:$Q,7,0),"")</f>
        <v/>
      </c>
      <c r="Z683" s="21" t="str">
        <f>IFERROR(VLOOKUP($R683,L:$Q,6,0),"")</f>
        <v/>
      </c>
      <c r="AA683" s="21" t="str">
        <f>IFERROR(VLOOKUP($R683,M:$Q,5,0),"")</f>
        <v/>
      </c>
      <c r="AB683" s="21" t="str">
        <f>IFERROR(VLOOKUP($R683,N:$Q,4,0),"")</f>
        <v/>
      </c>
      <c r="AC683" s="21" t="str">
        <f>IFERROR(VLOOKUP($R683,O:$Q,3,0),"")</f>
        <v/>
      </c>
      <c r="AD683" s="21" t="str">
        <f>IFERROR(VLOOKUP($R683,P:$Q,2,0),"")</f>
        <v/>
      </c>
    </row>
    <row r="684" spans="1:30" x14ac:dyDescent="0.15">
      <c r="A684" s="9">
        <f>'AB Touchpoint System Workbook'!Z695</f>
        <v>0</v>
      </c>
      <c r="B684" s="21">
        <f t="shared" si="22"/>
        <v>1</v>
      </c>
      <c r="C684" s="12" t="str">
        <f>IF('AB Touchpoint System Workbook'!J695="A",VLOOKUP($B684,Reference!$A$93:B$104,2,0),IF('AB Touchpoint System Workbook'!J695="b",VLOOKUP($B684,Reference!$A$93:C$104,3,0),""))</f>
        <v/>
      </c>
      <c r="D684" s="12" t="str">
        <f>IF('AB Touchpoint System Workbook'!J695="A",Q684&amp;C684,IF('AB Touchpoint System Workbook'!J695="b",Q684&amp;C684,""))</f>
        <v/>
      </c>
      <c r="E684" s="12" t="b">
        <f>IF(ISNUMBER(SEARCH(S$1,$D684)),MAX(E$1:E683)+1)</f>
        <v>0</v>
      </c>
      <c r="F684" s="12" t="b">
        <f>IF(ISNUMBER(SEARCH(T$1,$D684)),MAX(F$1:F683)+1)</f>
        <v>0</v>
      </c>
      <c r="G684" s="12" t="b">
        <f>IF(ISNUMBER(SEARCH(U$1,$D684)),MAX(G$1:G683)+1)</f>
        <v>0</v>
      </c>
      <c r="H684" s="12" t="b">
        <f>IF(ISNUMBER(SEARCH(V$1,$D684)),MAX(H$1:H683)+1)</f>
        <v>0</v>
      </c>
      <c r="I684" s="12" t="b">
        <f>IF(ISNUMBER(SEARCH(W$1,$D684)),MAX(I$1:I683)+1)</f>
        <v>0</v>
      </c>
      <c r="J684" s="12" t="b">
        <f>IF(ISNUMBER(SEARCH(X$1,$D684)),MAX(J$1:J683)+1)</f>
        <v>0</v>
      </c>
      <c r="K684" s="12" t="b">
        <f>IF(ISNUMBER(SEARCH(Y$1,$D684)),MAX(K$1:K683)+1)</f>
        <v>0</v>
      </c>
      <c r="L684" s="12" t="b">
        <f>IF(ISNUMBER(SEARCH(Z$1,$D684)),MAX(L$1:L683)+1)</f>
        <v>0</v>
      </c>
      <c r="M684" s="12" t="b">
        <f>IF(ISNUMBER(SEARCH(AA$1,$D684)),MAX(M$1:M683)+1)</f>
        <v>0</v>
      </c>
      <c r="N684" s="12" t="b">
        <f>IF(ISNUMBER(SEARCH(AB$1,$D684)),MAX(N$1:N683)+1)</f>
        <v>0</v>
      </c>
      <c r="O684" s="12" t="b">
        <f>IF(ISNUMBER(SEARCH(AC$1,$D684)),MAX(O$1:O683)+1)</f>
        <v>0</v>
      </c>
      <c r="P684" s="12" t="b">
        <f>IF(ISNUMBER(SEARCH(AD$1,$D684)),MAX(P$1:P683)+1)</f>
        <v>0</v>
      </c>
      <c r="Q684" s="12">
        <f>'AB Touchpoint System Workbook'!K695</f>
        <v>0</v>
      </c>
      <c r="R684" s="13">
        <f t="shared" si="21"/>
        <v>683</v>
      </c>
      <c r="S684" s="21" t="str">
        <f>IFERROR(VLOOKUP($R684,E:$Q,13,0),"")</f>
        <v/>
      </c>
      <c r="T684" s="21" t="str">
        <f>IFERROR(VLOOKUP($R684,F:$Q,12,0),"")</f>
        <v/>
      </c>
      <c r="U684" s="21" t="str">
        <f>IFERROR(VLOOKUP($R684,G:$Q,11,0),"")</f>
        <v/>
      </c>
      <c r="V684" s="21" t="str">
        <f>IFERROR(VLOOKUP($R684,H:$Q,10,0),"")</f>
        <v/>
      </c>
      <c r="W684" s="21" t="str">
        <f>IFERROR(VLOOKUP($R684,I:$Q,9,0),"")</f>
        <v/>
      </c>
      <c r="X684" s="21" t="str">
        <f>IFERROR(VLOOKUP($R684,J:$Q,8,0),"")</f>
        <v/>
      </c>
      <c r="Y684" s="21" t="str">
        <f>IFERROR(VLOOKUP($R684,K:$Q,7,0),"")</f>
        <v/>
      </c>
      <c r="Z684" s="21" t="str">
        <f>IFERROR(VLOOKUP($R684,L:$Q,6,0),"")</f>
        <v/>
      </c>
      <c r="AA684" s="21" t="str">
        <f>IFERROR(VLOOKUP($R684,M:$Q,5,0),"")</f>
        <v/>
      </c>
      <c r="AB684" s="21" t="str">
        <f>IFERROR(VLOOKUP($R684,N:$Q,4,0),"")</f>
        <v/>
      </c>
      <c r="AC684" s="21" t="str">
        <f>IFERROR(VLOOKUP($R684,O:$Q,3,0),"")</f>
        <v/>
      </c>
      <c r="AD684" s="21" t="str">
        <f>IFERROR(VLOOKUP($R684,P:$Q,2,0),"")</f>
        <v/>
      </c>
    </row>
    <row r="685" spans="1:30" x14ac:dyDescent="0.15">
      <c r="A685" s="9">
        <f>'AB Touchpoint System Workbook'!Z696</f>
        <v>0</v>
      </c>
      <c r="B685" s="21">
        <f t="shared" si="22"/>
        <v>1</v>
      </c>
      <c r="C685" s="12" t="str">
        <f>IF('AB Touchpoint System Workbook'!J696="A",VLOOKUP($B685,Reference!$A$93:B$104,2,0),IF('AB Touchpoint System Workbook'!J696="b",VLOOKUP($B685,Reference!$A$93:C$104,3,0),""))</f>
        <v/>
      </c>
      <c r="D685" s="12" t="str">
        <f>IF('AB Touchpoint System Workbook'!J696="A",Q685&amp;C685,IF('AB Touchpoint System Workbook'!J696="b",Q685&amp;C685,""))</f>
        <v/>
      </c>
      <c r="E685" s="12" t="b">
        <f>IF(ISNUMBER(SEARCH(S$1,$D685)),MAX(E$1:E684)+1)</f>
        <v>0</v>
      </c>
      <c r="F685" s="12" t="b">
        <f>IF(ISNUMBER(SEARCH(T$1,$D685)),MAX(F$1:F684)+1)</f>
        <v>0</v>
      </c>
      <c r="G685" s="12" t="b">
        <f>IF(ISNUMBER(SEARCH(U$1,$D685)),MAX(G$1:G684)+1)</f>
        <v>0</v>
      </c>
      <c r="H685" s="12" t="b">
        <f>IF(ISNUMBER(SEARCH(V$1,$D685)),MAX(H$1:H684)+1)</f>
        <v>0</v>
      </c>
      <c r="I685" s="12" t="b">
        <f>IF(ISNUMBER(SEARCH(W$1,$D685)),MAX(I$1:I684)+1)</f>
        <v>0</v>
      </c>
      <c r="J685" s="12" t="b">
        <f>IF(ISNUMBER(SEARCH(X$1,$D685)),MAX(J$1:J684)+1)</f>
        <v>0</v>
      </c>
      <c r="K685" s="12" t="b">
        <f>IF(ISNUMBER(SEARCH(Y$1,$D685)),MAX(K$1:K684)+1)</f>
        <v>0</v>
      </c>
      <c r="L685" s="12" t="b">
        <f>IF(ISNUMBER(SEARCH(Z$1,$D685)),MAX(L$1:L684)+1)</f>
        <v>0</v>
      </c>
      <c r="M685" s="12" t="b">
        <f>IF(ISNUMBER(SEARCH(AA$1,$D685)),MAX(M$1:M684)+1)</f>
        <v>0</v>
      </c>
      <c r="N685" s="12" t="b">
        <f>IF(ISNUMBER(SEARCH(AB$1,$D685)),MAX(N$1:N684)+1)</f>
        <v>0</v>
      </c>
      <c r="O685" s="12" t="b">
        <f>IF(ISNUMBER(SEARCH(AC$1,$D685)),MAX(O$1:O684)+1)</f>
        <v>0</v>
      </c>
      <c r="P685" s="12" t="b">
        <f>IF(ISNUMBER(SEARCH(AD$1,$D685)),MAX(P$1:P684)+1)</f>
        <v>0</v>
      </c>
      <c r="Q685" s="12">
        <f>'AB Touchpoint System Workbook'!K696</f>
        <v>0</v>
      </c>
      <c r="R685" s="13">
        <f t="shared" si="21"/>
        <v>684</v>
      </c>
      <c r="S685" s="21" t="str">
        <f>IFERROR(VLOOKUP($R685,E:$Q,13,0),"")</f>
        <v/>
      </c>
      <c r="T685" s="21" t="str">
        <f>IFERROR(VLOOKUP($R685,F:$Q,12,0),"")</f>
        <v/>
      </c>
      <c r="U685" s="21" t="str">
        <f>IFERROR(VLOOKUP($R685,G:$Q,11,0),"")</f>
        <v/>
      </c>
      <c r="V685" s="21" t="str">
        <f>IFERROR(VLOOKUP($R685,H:$Q,10,0),"")</f>
        <v/>
      </c>
      <c r="W685" s="21" t="str">
        <f>IFERROR(VLOOKUP($R685,I:$Q,9,0),"")</f>
        <v/>
      </c>
      <c r="X685" s="21" t="str">
        <f>IFERROR(VLOOKUP($R685,J:$Q,8,0),"")</f>
        <v/>
      </c>
      <c r="Y685" s="21" t="str">
        <f>IFERROR(VLOOKUP($R685,K:$Q,7,0),"")</f>
        <v/>
      </c>
      <c r="Z685" s="21" t="str">
        <f>IFERROR(VLOOKUP($R685,L:$Q,6,0),"")</f>
        <v/>
      </c>
      <c r="AA685" s="21" t="str">
        <f>IFERROR(VLOOKUP($R685,M:$Q,5,0),"")</f>
        <v/>
      </c>
      <c r="AB685" s="21" t="str">
        <f>IFERROR(VLOOKUP($R685,N:$Q,4,0),"")</f>
        <v/>
      </c>
      <c r="AC685" s="21" t="str">
        <f>IFERROR(VLOOKUP($R685,O:$Q,3,0),"")</f>
        <v/>
      </c>
      <c r="AD685" s="21" t="str">
        <f>IFERROR(VLOOKUP($R685,P:$Q,2,0),"")</f>
        <v/>
      </c>
    </row>
    <row r="686" spans="1:30" x14ac:dyDescent="0.15">
      <c r="A686" s="9">
        <f>'AB Touchpoint System Workbook'!Z697</f>
        <v>0</v>
      </c>
      <c r="B686" s="21">
        <f t="shared" si="22"/>
        <v>1</v>
      </c>
      <c r="C686" s="12" t="str">
        <f>IF('AB Touchpoint System Workbook'!J697="A",VLOOKUP($B686,Reference!$A$93:B$104,2,0),IF('AB Touchpoint System Workbook'!J697="b",VLOOKUP($B686,Reference!$A$93:C$104,3,0),""))</f>
        <v/>
      </c>
      <c r="D686" s="12" t="str">
        <f>IF('AB Touchpoint System Workbook'!J697="A",Q686&amp;C686,IF('AB Touchpoint System Workbook'!J697="b",Q686&amp;C686,""))</f>
        <v/>
      </c>
      <c r="E686" s="12" t="b">
        <f>IF(ISNUMBER(SEARCH(S$1,$D686)),MAX(E$1:E685)+1)</f>
        <v>0</v>
      </c>
      <c r="F686" s="12" t="b">
        <f>IF(ISNUMBER(SEARCH(T$1,$D686)),MAX(F$1:F685)+1)</f>
        <v>0</v>
      </c>
      <c r="G686" s="12" t="b">
        <f>IF(ISNUMBER(SEARCH(U$1,$D686)),MAX(G$1:G685)+1)</f>
        <v>0</v>
      </c>
      <c r="H686" s="12" t="b">
        <f>IF(ISNUMBER(SEARCH(V$1,$D686)),MAX(H$1:H685)+1)</f>
        <v>0</v>
      </c>
      <c r="I686" s="12" t="b">
        <f>IF(ISNUMBER(SEARCH(W$1,$D686)),MAX(I$1:I685)+1)</f>
        <v>0</v>
      </c>
      <c r="J686" s="12" t="b">
        <f>IF(ISNUMBER(SEARCH(X$1,$D686)),MAX(J$1:J685)+1)</f>
        <v>0</v>
      </c>
      <c r="K686" s="12" t="b">
        <f>IF(ISNUMBER(SEARCH(Y$1,$D686)),MAX(K$1:K685)+1)</f>
        <v>0</v>
      </c>
      <c r="L686" s="12" t="b">
        <f>IF(ISNUMBER(SEARCH(Z$1,$D686)),MAX(L$1:L685)+1)</f>
        <v>0</v>
      </c>
      <c r="M686" s="12" t="b">
        <f>IF(ISNUMBER(SEARCH(AA$1,$D686)),MAX(M$1:M685)+1)</f>
        <v>0</v>
      </c>
      <c r="N686" s="12" t="b">
        <f>IF(ISNUMBER(SEARCH(AB$1,$D686)),MAX(N$1:N685)+1)</f>
        <v>0</v>
      </c>
      <c r="O686" s="12" t="b">
        <f>IF(ISNUMBER(SEARCH(AC$1,$D686)),MAX(O$1:O685)+1)</f>
        <v>0</v>
      </c>
      <c r="P686" s="12" t="b">
        <f>IF(ISNUMBER(SEARCH(AD$1,$D686)),MAX(P$1:P685)+1)</f>
        <v>0</v>
      </c>
      <c r="Q686" s="12">
        <f>'AB Touchpoint System Workbook'!K697</f>
        <v>0</v>
      </c>
      <c r="R686" s="13">
        <f t="shared" si="21"/>
        <v>685</v>
      </c>
      <c r="S686" s="21" t="str">
        <f>IFERROR(VLOOKUP($R686,E:$Q,13,0),"")</f>
        <v/>
      </c>
      <c r="T686" s="21" t="str">
        <f>IFERROR(VLOOKUP($R686,F:$Q,12,0),"")</f>
        <v/>
      </c>
      <c r="U686" s="21" t="str">
        <f>IFERROR(VLOOKUP($R686,G:$Q,11,0),"")</f>
        <v/>
      </c>
      <c r="V686" s="21" t="str">
        <f>IFERROR(VLOOKUP($R686,H:$Q,10,0),"")</f>
        <v/>
      </c>
      <c r="W686" s="21" t="str">
        <f>IFERROR(VLOOKUP($R686,I:$Q,9,0),"")</f>
        <v/>
      </c>
      <c r="X686" s="21" t="str">
        <f>IFERROR(VLOOKUP($R686,J:$Q,8,0),"")</f>
        <v/>
      </c>
      <c r="Y686" s="21" t="str">
        <f>IFERROR(VLOOKUP($R686,K:$Q,7,0),"")</f>
        <v/>
      </c>
      <c r="Z686" s="21" t="str">
        <f>IFERROR(VLOOKUP($R686,L:$Q,6,0),"")</f>
        <v/>
      </c>
      <c r="AA686" s="21" t="str">
        <f>IFERROR(VLOOKUP($R686,M:$Q,5,0),"")</f>
        <v/>
      </c>
      <c r="AB686" s="21" t="str">
        <f>IFERROR(VLOOKUP($R686,N:$Q,4,0),"")</f>
        <v/>
      </c>
      <c r="AC686" s="21" t="str">
        <f>IFERROR(VLOOKUP($R686,O:$Q,3,0),"")</f>
        <v/>
      </c>
      <c r="AD686" s="21" t="str">
        <f>IFERROR(VLOOKUP($R686,P:$Q,2,0),"")</f>
        <v/>
      </c>
    </row>
    <row r="687" spans="1:30" x14ac:dyDescent="0.15">
      <c r="A687" s="9">
        <f>'AB Touchpoint System Workbook'!Z698</f>
        <v>0</v>
      </c>
      <c r="B687" s="21">
        <f t="shared" si="22"/>
        <v>1</v>
      </c>
      <c r="C687" s="12" t="str">
        <f>IF('AB Touchpoint System Workbook'!J698="A",VLOOKUP($B687,Reference!$A$93:B$104,2,0),IF('AB Touchpoint System Workbook'!J698="b",VLOOKUP($B687,Reference!$A$93:C$104,3,0),""))</f>
        <v/>
      </c>
      <c r="D687" s="12" t="str">
        <f>IF('AB Touchpoint System Workbook'!J698="A",Q687&amp;C687,IF('AB Touchpoint System Workbook'!J698="b",Q687&amp;C687,""))</f>
        <v/>
      </c>
      <c r="E687" s="12" t="b">
        <f>IF(ISNUMBER(SEARCH(S$1,$D687)),MAX(E$1:E686)+1)</f>
        <v>0</v>
      </c>
      <c r="F687" s="12" t="b">
        <f>IF(ISNUMBER(SEARCH(T$1,$D687)),MAX(F$1:F686)+1)</f>
        <v>0</v>
      </c>
      <c r="G687" s="12" t="b">
        <f>IF(ISNUMBER(SEARCH(U$1,$D687)),MAX(G$1:G686)+1)</f>
        <v>0</v>
      </c>
      <c r="H687" s="12" t="b">
        <f>IF(ISNUMBER(SEARCH(V$1,$D687)),MAX(H$1:H686)+1)</f>
        <v>0</v>
      </c>
      <c r="I687" s="12" t="b">
        <f>IF(ISNUMBER(SEARCH(W$1,$D687)),MAX(I$1:I686)+1)</f>
        <v>0</v>
      </c>
      <c r="J687" s="12" t="b">
        <f>IF(ISNUMBER(SEARCH(X$1,$D687)),MAX(J$1:J686)+1)</f>
        <v>0</v>
      </c>
      <c r="K687" s="12" t="b">
        <f>IF(ISNUMBER(SEARCH(Y$1,$D687)),MAX(K$1:K686)+1)</f>
        <v>0</v>
      </c>
      <c r="L687" s="12" t="b">
        <f>IF(ISNUMBER(SEARCH(Z$1,$D687)),MAX(L$1:L686)+1)</f>
        <v>0</v>
      </c>
      <c r="M687" s="12" t="b">
        <f>IF(ISNUMBER(SEARCH(AA$1,$D687)),MAX(M$1:M686)+1)</f>
        <v>0</v>
      </c>
      <c r="N687" s="12" t="b">
        <f>IF(ISNUMBER(SEARCH(AB$1,$D687)),MAX(N$1:N686)+1)</f>
        <v>0</v>
      </c>
      <c r="O687" s="12" t="b">
        <f>IF(ISNUMBER(SEARCH(AC$1,$D687)),MAX(O$1:O686)+1)</f>
        <v>0</v>
      </c>
      <c r="P687" s="12" t="b">
        <f>IF(ISNUMBER(SEARCH(AD$1,$D687)),MAX(P$1:P686)+1)</f>
        <v>0</v>
      </c>
      <c r="Q687" s="12">
        <f>'AB Touchpoint System Workbook'!K698</f>
        <v>0</v>
      </c>
      <c r="R687" s="13">
        <f t="shared" si="21"/>
        <v>686</v>
      </c>
      <c r="S687" s="21" t="str">
        <f>IFERROR(VLOOKUP($R687,E:$Q,13,0),"")</f>
        <v/>
      </c>
      <c r="T687" s="21" t="str">
        <f>IFERROR(VLOOKUP($R687,F:$Q,12,0),"")</f>
        <v/>
      </c>
      <c r="U687" s="21" t="str">
        <f>IFERROR(VLOOKUP($R687,G:$Q,11,0),"")</f>
        <v/>
      </c>
      <c r="V687" s="21" t="str">
        <f>IFERROR(VLOOKUP($R687,H:$Q,10,0),"")</f>
        <v/>
      </c>
      <c r="W687" s="21" t="str">
        <f>IFERROR(VLOOKUP($R687,I:$Q,9,0),"")</f>
        <v/>
      </c>
      <c r="X687" s="21" t="str">
        <f>IFERROR(VLOOKUP($R687,J:$Q,8,0),"")</f>
        <v/>
      </c>
      <c r="Y687" s="21" t="str">
        <f>IFERROR(VLOOKUP($R687,K:$Q,7,0),"")</f>
        <v/>
      </c>
      <c r="Z687" s="21" t="str">
        <f>IFERROR(VLOOKUP($R687,L:$Q,6,0),"")</f>
        <v/>
      </c>
      <c r="AA687" s="21" t="str">
        <f>IFERROR(VLOOKUP($R687,M:$Q,5,0),"")</f>
        <v/>
      </c>
      <c r="AB687" s="21" t="str">
        <f>IFERROR(VLOOKUP($R687,N:$Q,4,0),"")</f>
        <v/>
      </c>
      <c r="AC687" s="21" t="str">
        <f>IFERROR(VLOOKUP($R687,O:$Q,3,0),"")</f>
        <v/>
      </c>
      <c r="AD687" s="21" t="str">
        <f>IFERROR(VLOOKUP($R687,P:$Q,2,0),"")</f>
        <v/>
      </c>
    </row>
    <row r="688" spans="1:30" x14ac:dyDescent="0.15">
      <c r="A688" s="9">
        <f>'AB Touchpoint System Workbook'!Z699</f>
        <v>0</v>
      </c>
      <c r="B688" s="21">
        <f t="shared" si="22"/>
        <v>1</v>
      </c>
      <c r="C688" s="12" t="str">
        <f>IF('AB Touchpoint System Workbook'!J699="A",VLOOKUP($B688,Reference!$A$93:B$104,2,0),IF('AB Touchpoint System Workbook'!J699="b",VLOOKUP($B688,Reference!$A$93:C$104,3,0),""))</f>
        <v/>
      </c>
      <c r="D688" s="12" t="str">
        <f>IF('AB Touchpoint System Workbook'!J699="A",Q688&amp;C688,IF('AB Touchpoint System Workbook'!J699="b",Q688&amp;C688,""))</f>
        <v/>
      </c>
      <c r="E688" s="12" t="b">
        <f>IF(ISNUMBER(SEARCH(S$1,$D688)),MAX(E$1:E687)+1)</f>
        <v>0</v>
      </c>
      <c r="F688" s="12" t="b">
        <f>IF(ISNUMBER(SEARCH(T$1,$D688)),MAX(F$1:F687)+1)</f>
        <v>0</v>
      </c>
      <c r="G688" s="12" t="b">
        <f>IF(ISNUMBER(SEARCH(U$1,$D688)),MAX(G$1:G687)+1)</f>
        <v>0</v>
      </c>
      <c r="H688" s="12" t="b">
        <f>IF(ISNUMBER(SEARCH(V$1,$D688)),MAX(H$1:H687)+1)</f>
        <v>0</v>
      </c>
      <c r="I688" s="12" t="b">
        <f>IF(ISNUMBER(SEARCH(W$1,$D688)),MAX(I$1:I687)+1)</f>
        <v>0</v>
      </c>
      <c r="J688" s="12" t="b">
        <f>IF(ISNUMBER(SEARCH(X$1,$D688)),MAX(J$1:J687)+1)</f>
        <v>0</v>
      </c>
      <c r="K688" s="12" t="b">
        <f>IF(ISNUMBER(SEARCH(Y$1,$D688)),MAX(K$1:K687)+1)</f>
        <v>0</v>
      </c>
      <c r="L688" s="12" t="b">
        <f>IF(ISNUMBER(SEARCH(Z$1,$D688)),MAX(L$1:L687)+1)</f>
        <v>0</v>
      </c>
      <c r="M688" s="12" t="b">
        <f>IF(ISNUMBER(SEARCH(AA$1,$D688)),MAX(M$1:M687)+1)</f>
        <v>0</v>
      </c>
      <c r="N688" s="12" t="b">
        <f>IF(ISNUMBER(SEARCH(AB$1,$D688)),MAX(N$1:N687)+1)</f>
        <v>0</v>
      </c>
      <c r="O688" s="12" t="b">
        <f>IF(ISNUMBER(SEARCH(AC$1,$D688)),MAX(O$1:O687)+1)</f>
        <v>0</v>
      </c>
      <c r="P688" s="12" t="b">
        <f>IF(ISNUMBER(SEARCH(AD$1,$D688)),MAX(P$1:P687)+1)</f>
        <v>0</v>
      </c>
      <c r="Q688" s="12">
        <f>'AB Touchpoint System Workbook'!K699</f>
        <v>0</v>
      </c>
      <c r="R688" s="13">
        <f t="shared" si="21"/>
        <v>687</v>
      </c>
      <c r="S688" s="21" t="str">
        <f>IFERROR(VLOOKUP($R688,E:$Q,13,0),"")</f>
        <v/>
      </c>
      <c r="T688" s="21" t="str">
        <f>IFERROR(VLOOKUP($R688,F:$Q,12,0),"")</f>
        <v/>
      </c>
      <c r="U688" s="21" t="str">
        <f>IFERROR(VLOOKUP($R688,G:$Q,11,0),"")</f>
        <v/>
      </c>
      <c r="V688" s="21" t="str">
        <f>IFERROR(VLOOKUP($R688,H:$Q,10,0),"")</f>
        <v/>
      </c>
      <c r="W688" s="21" t="str">
        <f>IFERROR(VLOOKUP($R688,I:$Q,9,0),"")</f>
        <v/>
      </c>
      <c r="X688" s="21" t="str">
        <f>IFERROR(VLOOKUP($R688,J:$Q,8,0),"")</f>
        <v/>
      </c>
      <c r="Y688" s="21" t="str">
        <f>IFERROR(VLOOKUP($R688,K:$Q,7,0),"")</f>
        <v/>
      </c>
      <c r="Z688" s="21" t="str">
        <f>IFERROR(VLOOKUP($R688,L:$Q,6,0),"")</f>
        <v/>
      </c>
      <c r="AA688" s="21" t="str">
        <f>IFERROR(VLOOKUP($R688,M:$Q,5,0),"")</f>
        <v/>
      </c>
      <c r="AB688" s="21" t="str">
        <f>IFERROR(VLOOKUP($R688,N:$Q,4,0),"")</f>
        <v/>
      </c>
      <c r="AC688" s="21" t="str">
        <f>IFERROR(VLOOKUP($R688,O:$Q,3,0),"")</f>
        <v/>
      </c>
      <c r="AD688" s="21" t="str">
        <f>IFERROR(VLOOKUP($R688,P:$Q,2,0),"")</f>
        <v/>
      </c>
    </row>
    <row r="689" spans="1:30" x14ac:dyDescent="0.15">
      <c r="A689" s="9">
        <f>'AB Touchpoint System Workbook'!Z700</f>
        <v>0</v>
      </c>
      <c r="B689" s="21">
        <f t="shared" si="22"/>
        <v>1</v>
      </c>
      <c r="C689" s="12" t="str">
        <f>IF('AB Touchpoint System Workbook'!J700="A",VLOOKUP($B689,Reference!$A$93:B$104,2,0),IF('AB Touchpoint System Workbook'!J700="b",VLOOKUP($B689,Reference!$A$93:C$104,3,0),""))</f>
        <v/>
      </c>
      <c r="D689" s="12" t="str">
        <f>IF('AB Touchpoint System Workbook'!J700="A",Q689&amp;C689,IF('AB Touchpoint System Workbook'!J700="b",Q689&amp;C689,""))</f>
        <v/>
      </c>
      <c r="E689" s="12" t="b">
        <f>IF(ISNUMBER(SEARCH(S$1,$D689)),MAX(E$1:E688)+1)</f>
        <v>0</v>
      </c>
      <c r="F689" s="12" t="b">
        <f>IF(ISNUMBER(SEARCH(T$1,$D689)),MAX(F$1:F688)+1)</f>
        <v>0</v>
      </c>
      <c r="G689" s="12" t="b">
        <f>IF(ISNUMBER(SEARCH(U$1,$D689)),MAX(G$1:G688)+1)</f>
        <v>0</v>
      </c>
      <c r="H689" s="12" t="b">
        <f>IF(ISNUMBER(SEARCH(V$1,$D689)),MAX(H$1:H688)+1)</f>
        <v>0</v>
      </c>
      <c r="I689" s="12" t="b">
        <f>IF(ISNUMBER(SEARCH(W$1,$D689)),MAX(I$1:I688)+1)</f>
        <v>0</v>
      </c>
      <c r="J689" s="12" t="b">
        <f>IF(ISNUMBER(SEARCH(X$1,$D689)),MAX(J$1:J688)+1)</f>
        <v>0</v>
      </c>
      <c r="K689" s="12" t="b">
        <f>IF(ISNUMBER(SEARCH(Y$1,$D689)),MAX(K$1:K688)+1)</f>
        <v>0</v>
      </c>
      <c r="L689" s="12" t="b">
        <f>IF(ISNUMBER(SEARCH(Z$1,$D689)),MAX(L$1:L688)+1)</f>
        <v>0</v>
      </c>
      <c r="M689" s="12" t="b">
        <f>IF(ISNUMBER(SEARCH(AA$1,$D689)),MAX(M$1:M688)+1)</f>
        <v>0</v>
      </c>
      <c r="N689" s="12" t="b">
        <f>IF(ISNUMBER(SEARCH(AB$1,$D689)),MAX(N$1:N688)+1)</f>
        <v>0</v>
      </c>
      <c r="O689" s="12" t="b">
        <f>IF(ISNUMBER(SEARCH(AC$1,$D689)),MAX(O$1:O688)+1)</f>
        <v>0</v>
      </c>
      <c r="P689" s="12" t="b">
        <f>IF(ISNUMBER(SEARCH(AD$1,$D689)),MAX(P$1:P688)+1)</f>
        <v>0</v>
      </c>
      <c r="Q689" s="12">
        <f>'AB Touchpoint System Workbook'!K700</f>
        <v>0</v>
      </c>
      <c r="R689" s="13">
        <f t="shared" si="21"/>
        <v>688</v>
      </c>
      <c r="S689" s="21" t="str">
        <f>IFERROR(VLOOKUP($R689,E:$Q,13,0),"")</f>
        <v/>
      </c>
      <c r="T689" s="21" t="str">
        <f>IFERROR(VLOOKUP($R689,F:$Q,12,0),"")</f>
        <v/>
      </c>
      <c r="U689" s="21" t="str">
        <f>IFERROR(VLOOKUP($R689,G:$Q,11,0),"")</f>
        <v/>
      </c>
      <c r="V689" s="21" t="str">
        <f>IFERROR(VLOOKUP($R689,H:$Q,10,0),"")</f>
        <v/>
      </c>
      <c r="W689" s="21" t="str">
        <f>IFERROR(VLOOKUP($R689,I:$Q,9,0),"")</f>
        <v/>
      </c>
      <c r="X689" s="21" t="str">
        <f>IFERROR(VLOOKUP($R689,J:$Q,8,0),"")</f>
        <v/>
      </c>
      <c r="Y689" s="21" t="str">
        <f>IFERROR(VLOOKUP($R689,K:$Q,7,0),"")</f>
        <v/>
      </c>
      <c r="Z689" s="21" t="str">
        <f>IFERROR(VLOOKUP($R689,L:$Q,6,0),"")</f>
        <v/>
      </c>
      <c r="AA689" s="21" t="str">
        <f>IFERROR(VLOOKUP($R689,M:$Q,5,0),"")</f>
        <v/>
      </c>
      <c r="AB689" s="21" t="str">
        <f>IFERROR(VLOOKUP($R689,N:$Q,4,0),"")</f>
        <v/>
      </c>
      <c r="AC689" s="21" t="str">
        <f>IFERROR(VLOOKUP($R689,O:$Q,3,0),"")</f>
        <v/>
      </c>
      <c r="AD689" s="21" t="str">
        <f>IFERROR(VLOOKUP($R689,P:$Q,2,0),"")</f>
        <v/>
      </c>
    </row>
    <row r="690" spans="1:30" x14ac:dyDescent="0.15">
      <c r="A690" s="9">
        <f>'AB Touchpoint System Workbook'!Z701</f>
        <v>0</v>
      </c>
      <c r="B690" s="21">
        <f t="shared" si="22"/>
        <v>1</v>
      </c>
      <c r="C690" s="12" t="str">
        <f>IF('AB Touchpoint System Workbook'!J701="A",VLOOKUP($B690,Reference!$A$93:B$104,2,0),IF('AB Touchpoint System Workbook'!J701="b",VLOOKUP($B690,Reference!$A$93:C$104,3,0),""))</f>
        <v/>
      </c>
      <c r="D690" s="12" t="str">
        <f>IF('AB Touchpoint System Workbook'!J701="A",Q690&amp;C690,IF('AB Touchpoint System Workbook'!J701="b",Q690&amp;C690,""))</f>
        <v/>
      </c>
      <c r="E690" s="12" t="b">
        <f>IF(ISNUMBER(SEARCH(S$1,$D690)),MAX(E$1:E689)+1)</f>
        <v>0</v>
      </c>
      <c r="F690" s="12" t="b">
        <f>IF(ISNUMBER(SEARCH(T$1,$D690)),MAX(F$1:F689)+1)</f>
        <v>0</v>
      </c>
      <c r="G690" s="12" t="b">
        <f>IF(ISNUMBER(SEARCH(U$1,$D690)),MAX(G$1:G689)+1)</f>
        <v>0</v>
      </c>
      <c r="H690" s="12" t="b">
        <f>IF(ISNUMBER(SEARCH(V$1,$D690)),MAX(H$1:H689)+1)</f>
        <v>0</v>
      </c>
      <c r="I690" s="12" t="b">
        <f>IF(ISNUMBER(SEARCH(W$1,$D690)),MAX(I$1:I689)+1)</f>
        <v>0</v>
      </c>
      <c r="J690" s="12" t="b">
        <f>IF(ISNUMBER(SEARCH(X$1,$D690)),MAX(J$1:J689)+1)</f>
        <v>0</v>
      </c>
      <c r="K690" s="12" t="b">
        <f>IF(ISNUMBER(SEARCH(Y$1,$D690)),MAX(K$1:K689)+1)</f>
        <v>0</v>
      </c>
      <c r="L690" s="12" t="b">
        <f>IF(ISNUMBER(SEARCH(Z$1,$D690)),MAX(L$1:L689)+1)</f>
        <v>0</v>
      </c>
      <c r="M690" s="12" t="b">
        <f>IF(ISNUMBER(SEARCH(AA$1,$D690)),MAX(M$1:M689)+1)</f>
        <v>0</v>
      </c>
      <c r="N690" s="12" t="b">
        <f>IF(ISNUMBER(SEARCH(AB$1,$D690)),MAX(N$1:N689)+1)</f>
        <v>0</v>
      </c>
      <c r="O690" s="12" t="b">
        <f>IF(ISNUMBER(SEARCH(AC$1,$D690)),MAX(O$1:O689)+1)</f>
        <v>0</v>
      </c>
      <c r="P690" s="12" t="b">
        <f>IF(ISNUMBER(SEARCH(AD$1,$D690)),MAX(P$1:P689)+1)</f>
        <v>0</v>
      </c>
      <c r="Q690" s="12">
        <f>'AB Touchpoint System Workbook'!K701</f>
        <v>0</v>
      </c>
      <c r="R690" s="13">
        <f t="shared" si="21"/>
        <v>689</v>
      </c>
      <c r="S690" s="21" t="str">
        <f>IFERROR(VLOOKUP($R690,E:$Q,13,0),"")</f>
        <v/>
      </c>
      <c r="T690" s="21" t="str">
        <f>IFERROR(VLOOKUP($R690,F:$Q,12,0),"")</f>
        <v/>
      </c>
      <c r="U690" s="21" t="str">
        <f>IFERROR(VLOOKUP($R690,G:$Q,11,0),"")</f>
        <v/>
      </c>
      <c r="V690" s="21" t="str">
        <f>IFERROR(VLOOKUP($R690,H:$Q,10,0),"")</f>
        <v/>
      </c>
      <c r="W690" s="21" t="str">
        <f>IFERROR(VLOOKUP($R690,I:$Q,9,0),"")</f>
        <v/>
      </c>
      <c r="X690" s="21" t="str">
        <f>IFERROR(VLOOKUP($R690,J:$Q,8,0),"")</f>
        <v/>
      </c>
      <c r="Y690" s="21" t="str">
        <f>IFERROR(VLOOKUP($R690,K:$Q,7,0),"")</f>
        <v/>
      </c>
      <c r="Z690" s="21" t="str">
        <f>IFERROR(VLOOKUP($R690,L:$Q,6,0),"")</f>
        <v/>
      </c>
      <c r="AA690" s="21" t="str">
        <f>IFERROR(VLOOKUP($R690,M:$Q,5,0),"")</f>
        <v/>
      </c>
      <c r="AB690" s="21" t="str">
        <f>IFERROR(VLOOKUP($R690,N:$Q,4,0),"")</f>
        <v/>
      </c>
      <c r="AC690" s="21" t="str">
        <f>IFERROR(VLOOKUP($R690,O:$Q,3,0),"")</f>
        <v/>
      </c>
      <c r="AD690" s="21" t="str">
        <f>IFERROR(VLOOKUP($R690,P:$Q,2,0),"")</f>
        <v/>
      </c>
    </row>
    <row r="691" spans="1:30" x14ac:dyDescent="0.15">
      <c r="A691" s="9">
        <f>'AB Touchpoint System Workbook'!Z702</f>
        <v>0</v>
      </c>
      <c r="B691" s="21">
        <f t="shared" si="22"/>
        <v>1</v>
      </c>
      <c r="C691" s="12" t="str">
        <f>IF('AB Touchpoint System Workbook'!J702="A",VLOOKUP($B691,Reference!$A$93:B$104,2,0),IF('AB Touchpoint System Workbook'!J702="b",VLOOKUP($B691,Reference!$A$93:C$104,3,0),""))</f>
        <v/>
      </c>
      <c r="D691" s="12" t="str">
        <f>IF('AB Touchpoint System Workbook'!J702="A",Q691&amp;C691,IF('AB Touchpoint System Workbook'!J702="b",Q691&amp;C691,""))</f>
        <v/>
      </c>
      <c r="E691" s="12" t="b">
        <f>IF(ISNUMBER(SEARCH(S$1,$D691)),MAX(E$1:E690)+1)</f>
        <v>0</v>
      </c>
      <c r="F691" s="12" t="b">
        <f>IF(ISNUMBER(SEARCH(T$1,$D691)),MAX(F$1:F690)+1)</f>
        <v>0</v>
      </c>
      <c r="G691" s="12" t="b">
        <f>IF(ISNUMBER(SEARCH(U$1,$D691)),MAX(G$1:G690)+1)</f>
        <v>0</v>
      </c>
      <c r="H691" s="12" t="b">
        <f>IF(ISNUMBER(SEARCH(V$1,$D691)),MAX(H$1:H690)+1)</f>
        <v>0</v>
      </c>
      <c r="I691" s="12" t="b">
        <f>IF(ISNUMBER(SEARCH(W$1,$D691)),MAX(I$1:I690)+1)</f>
        <v>0</v>
      </c>
      <c r="J691" s="12" t="b">
        <f>IF(ISNUMBER(SEARCH(X$1,$D691)),MAX(J$1:J690)+1)</f>
        <v>0</v>
      </c>
      <c r="K691" s="12" t="b">
        <f>IF(ISNUMBER(SEARCH(Y$1,$D691)),MAX(K$1:K690)+1)</f>
        <v>0</v>
      </c>
      <c r="L691" s="12" t="b">
        <f>IF(ISNUMBER(SEARCH(Z$1,$D691)),MAX(L$1:L690)+1)</f>
        <v>0</v>
      </c>
      <c r="M691" s="12" t="b">
        <f>IF(ISNUMBER(SEARCH(AA$1,$D691)),MAX(M$1:M690)+1)</f>
        <v>0</v>
      </c>
      <c r="N691" s="12" t="b">
        <f>IF(ISNUMBER(SEARCH(AB$1,$D691)),MAX(N$1:N690)+1)</f>
        <v>0</v>
      </c>
      <c r="O691" s="12" t="b">
        <f>IF(ISNUMBER(SEARCH(AC$1,$D691)),MAX(O$1:O690)+1)</f>
        <v>0</v>
      </c>
      <c r="P691" s="12" t="b">
        <f>IF(ISNUMBER(SEARCH(AD$1,$D691)),MAX(P$1:P690)+1)</f>
        <v>0</v>
      </c>
      <c r="Q691" s="12">
        <f>'AB Touchpoint System Workbook'!K702</f>
        <v>0</v>
      </c>
      <c r="R691" s="13">
        <f t="shared" si="21"/>
        <v>690</v>
      </c>
      <c r="S691" s="21" t="str">
        <f>IFERROR(VLOOKUP($R691,E:$Q,13,0),"")</f>
        <v/>
      </c>
      <c r="T691" s="21" t="str">
        <f>IFERROR(VLOOKUP($R691,F:$Q,12,0),"")</f>
        <v/>
      </c>
      <c r="U691" s="21" t="str">
        <f>IFERROR(VLOOKUP($R691,G:$Q,11,0),"")</f>
        <v/>
      </c>
      <c r="V691" s="21" t="str">
        <f>IFERROR(VLOOKUP($R691,H:$Q,10,0),"")</f>
        <v/>
      </c>
      <c r="W691" s="21" t="str">
        <f>IFERROR(VLOOKUP($R691,I:$Q,9,0),"")</f>
        <v/>
      </c>
      <c r="X691" s="21" t="str">
        <f>IFERROR(VLOOKUP($R691,J:$Q,8,0),"")</f>
        <v/>
      </c>
      <c r="Y691" s="21" t="str">
        <f>IFERROR(VLOOKUP($R691,K:$Q,7,0),"")</f>
        <v/>
      </c>
      <c r="Z691" s="21" t="str">
        <f>IFERROR(VLOOKUP($R691,L:$Q,6,0),"")</f>
        <v/>
      </c>
      <c r="AA691" s="21" t="str">
        <f>IFERROR(VLOOKUP($R691,M:$Q,5,0),"")</f>
        <v/>
      </c>
      <c r="AB691" s="21" t="str">
        <f>IFERROR(VLOOKUP($R691,N:$Q,4,0),"")</f>
        <v/>
      </c>
      <c r="AC691" s="21" t="str">
        <f>IFERROR(VLOOKUP($R691,O:$Q,3,0),"")</f>
        <v/>
      </c>
      <c r="AD691" s="21" t="str">
        <f>IFERROR(VLOOKUP($R691,P:$Q,2,0),"")</f>
        <v/>
      </c>
    </row>
    <row r="692" spans="1:30" x14ac:dyDescent="0.15">
      <c r="A692" s="9">
        <f>'AB Touchpoint System Workbook'!Z703</f>
        <v>0</v>
      </c>
      <c r="B692" s="21">
        <f t="shared" si="22"/>
        <v>1</v>
      </c>
      <c r="C692" s="12" t="str">
        <f>IF('AB Touchpoint System Workbook'!J703="A",VLOOKUP($B692,Reference!$A$93:B$104,2,0),IF('AB Touchpoint System Workbook'!J703="b",VLOOKUP($B692,Reference!$A$93:C$104,3,0),""))</f>
        <v/>
      </c>
      <c r="D692" s="12" t="str">
        <f>IF('AB Touchpoint System Workbook'!J703="A",Q692&amp;C692,IF('AB Touchpoint System Workbook'!J703="b",Q692&amp;C692,""))</f>
        <v/>
      </c>
      <c r="E692" s="12" t="b">
        <f>IF(ISNUMBER(SEARCH(S$1,$D692)),MAX(E$1:E691)+1)</f>
        <v>0</v>
      </c>
      <c r="F692" s="12" t="b">
        <f>IF(ISNUMBER(SEARCH(T$1,$D692)),MAX(F$1:F691)+1)</f>
        <v>0</v>
      </c>
      <c r="G692" s="12" t="b">
        <f>IF(ISNUMBER(SEARCH(U$1,$D692)),MAX(G$1:G691)+1)</f>
        <v>0</v>
      </c>
      <c r="H692" s="12" t="b">
        <f>IF(ISNUMBER(SEARCH(V$1,$D692)),MAX(H$1:H691)+1)</f>
        <v>0</v>
      </c>
      <c r="I692" s="12" t="b">
        <f>IF(ISNUMBER(SEARCH(W$1,$D692)),MAX(I$1:I691)+1)</f>
        <v>0</v>
      </c>
      <c r="J692" s="12" t="b">
        <f>IF(ISNUMBER(SEARCH(X$1,$D692)),MAX(J$1:J691)+1)</f>
        <v>0</v>
      </c>
      <c r="K692" s="12" t="b">
        <f>IF(ISNUMBER(SEARCH(Y$1,$D692)),MAX(K$1:K691)+1)</f>
        <v>0</v>
      </c>
      <c r="L692" s="12" t="b">
        <f>IF(ISNUMBER(SEARCH(Z$1,$D692)),MAX(L$1:L691)+1)</f>
        <v>0</v>
      </c>
      <c r="M692" s="12" t="b">
        <f>IF(ISNUMBER(SEARCH(AA$1,$D692)),MAX(M$1:M691)+1)</f>
        <v>0</v>
      </c>
      <c r="N692" s="12" t="b">
        <f>IF(ISNUMBER(SEARCH(AB$1,$D692)),MAX(N$1:N691)+1)</f>
        <v>0</v>
      </c>
      <c r="O692" s="12" t="b">
        <f>IF(ISNUMBER(SEARCH(AC$1,$D692)),MAX(O$1:O691)+1)</f>
        <v>0</v>
      </c>
      <c r="P692" s="12" t="b">
        <f>IF(ISNUMBER(SEARCH(AD$1,$D692)),MAX(P$1:P691)+1)</f>
        <v>0</v>
      </c>
      <c r="Q692" s="12">
        <f>'AB Touchpoint System Workbook'!K703</f>
        <v>0</v>
      </c>
      <c r="R692" s="13">
        <f t="shared" si="21"/>
        <v>691</v>
      </c>
      <c r="S692" s="21" t="str">
        <f>IFERROR(VLOOKUP($R692,E:$Q,13,0),"")</f>
        <v/>
      </c>
      <c r="T692" s="21" t="str">
        <f>IFERROR(VLOOKUP($R692,F:$Q,12,0),"")</f>
        <v/>
      </c>
      <c r="U692" s="21" t="str">
        <f>IFERROR(VLOOKUP($R692,G:$Q,11,0),"")</f>
        <v/>
      </c>
      <c r="V692" s="21" t="str">
        <f>IFERROR(VLOOKUP($R692,H:$Q,10,0),"")</f>
        <v/>
      </c>
      <c r="W692" s="21" t="str">
        <f>IFERROR(VLOOKUP($R692,I:$Q,9,0),"")</f>
        <v/>
      </c>
      <c r="X692" s="21" t="str">
        <f>IFERROR(VLOOKUP($R692,J:$Q,8,0),"")</f>
        <v/>
      </c>
      <c r="Y692" s="21" t="str">
        <f>IFERROR(VLOOKUP($R692,K:$Q,7,0),"")</f>
        <v/>
      </c>
      <c r="Z692" s="21" t="str">
        <f>IFERROR(VLOOKUP($R692,L:$Q,6,0),"")</f>
        <v/>
      </c>
      <c r="AA692" s="21" t="str">
        <f>IFERROR(VLOOKUP($R692,M:$Q,5,0),"")</f>
        <v/>
      </c>
      <c r="AB692" s="21" t="str">
        <f>IFERROR(VLOOKUP($R692,N:$Q,4,0),"")</f>
        <v/>
      </c>
      <c r="AC692" s="21" t="str">
        <f>IFERROR(VLOOKUP($R692,O:$Q,3,0),"")</f>
        <v/>
      </c>
      <c r="AD692" s="21" t="str">
        <f>IFERROR(VLOOKUP($R692,P:$Q,2,0),"")</f>
        <v/>
      </c>
    </row>
    <row r="693" spans="1:30" x14ac:dyDescent="0.15">
      <c r="A693" s="9">
        <f>'AB Touchpoint System Workbook'!Z704</f>
        <v>0</v>
      </c>
      <c r="B693" s="21">
        <f t="shared" si="22"/>
        <v>1</v>
      </c>
      <c r="C693" s="12" t="str">
        <f>IF('AB Touchpoint System Workbook'!J704="A",VLOOKUP($B693,Reference!$A$93:B$104,2,0),IF('AB Touchpoint System Workbook'!J704="b",VLOOKUP($B693,Reference!$A$93:C$104,3,0),""))</f>
        <v/>
      </c>
      <c r="D693" s="12" t="str">
        <f>IF('AB Touchpoint System Workbook'!J704="A",Q693&amp;C693,IF('AB Touchpoint System Workbook'!J704="b",Q693&amp;C693,""))</f>
        <v/>
      </c>
      <c r="E693" s="12" t="b">
        <f>IF(ISNUMBER(SEARCH(S$1,$D693)),MAX(E$1:E692)+1)</f>
        <v>0</v>
      </c>
      <c r="F693" s="12" t="b">
        <f>IF(ISNUMBER(SEARCH(T$1,$D693)),MAX(F$1:F692)+1)</f>
        <v>0</v>
      </c>
      <c r="G693" s="12" t="b">
        <f>IF(ISNUMBER(SEARCH(U$1,$D693)),MAX(G$1:G692)+1)</f>
        <v>0</v>
      </c>
      <c r="H693" s="12" t="b">
        <f>IF(ISNUMBER(SEARCH(V$1,$D693)),MAX(H$1:H692)+1)</f>
        <v>0</v>
      </c>
      <c r="I693" s="12" t="b">
        <f>IF(ISNUMBER(SEARCH(W$1,$D693)),MAX(I$1:I692)+1)</f>
        <v>0</v>
      </c>
      <c r="J693" s="12" t="b">
        <f>IF(ISNUMBER(SEARCH(X$1,$D693)),MAX(J$1:J692)+1)</f>
        <v>0</v>
      </c>
      <c r="K693" s="12" t="b">
        <f>IF(ISNUMBER(SEARCH(Y$1,$D693)),MAX(K$1:K692)+1)</f>
        <v>0</v>
      </c>
      <c r="L693" s="12" t="b">
        <f>IF(ISNUMBER(SEARCH(Z$1,$D693)),MAX(L$1:L692)+1)</f>
        <v>0</v>
      </c>
      <c r="M693" s="12" t="b">
        <f>IF(ISNUMBER(SEARCH(AA$1,$D693)),MAX(M$1:M692)+1)</f>
        <v>0</v>
      </c>
      <c r="N693" s="12" t="b">
        <f>IF(ISNUMBER(SEARCH(AB$1,$D693)),MAX(N$1:N692)+1)</f>
        <v>0</v>
      </c>
      <c r="O693" s="12" t="b">
        <f>IF(ISNUMBER(SEARCH(AC$1,$D693)),MAX(O$1:O692)+1)</f>
        <v>0</v>
      </c>
      <c r="P693" s="12" t="b">
        <f>IF(ISNUMBER(SEARCH(AD$1,$D693)),MAX(P$1:P692)+1)</f>
        <v>0</v>
      </c>
      <c r="Q693" s="12">
        <f>'AB Touchpoint System Workbook'!K704</f>
        <v>0</v>
      </c>
      <c r="R693" s="13">
        <f t="shared" si="21"/>
        <v>692</v>
      </c>
      <c r="S693" s="21" t="str">
        <f>IFERROR(VLOOKUP($R693,E:$Q,13,0),"")</f>
        <v/>
      </c>
      <c r="T693" s="21" t="str">
        <f>IFERROR(VLOOKUP($R693,F:$Q,12,0),"")</f>
        <v/>
      </c>
      <c r="U693" s="21" t="str">
        <f>IFERROR(VLOOKUP($R693,G:$Q,11,0),"")</f>
        <v/>
      </c>
      <c r="V693" s="21" t="str">
        <f>IFERROR(VLOOKUP($R693,H:$Q,10,0),"")</f>
        <v/>
      </c>
      <c r="W693" s="21" t="str">
        <f>IFERROR(VLOOKUP($R693,I:$Q,9,0),"")</f>
        <v/>
      </c>
      <c r="X693" s="21" t="str">
        <f>IFERROR(VLOOKUP($R693,J:$Q,8,0),"")</f>
        <v/>
      </c>
      <c r="Y693" s="21" t="str">
        <f>IFERROR(VLOOKUP($R693,K:$Q,7,0),"")</f>
        <v/>
      </c>
      <c r="Z693" s="21" t="str">
        <f>IFERROR(VLOOKUP($R693,L:$Q,6,0),"")</f>
        <v/>
      </c>
      <c r="AA693" s="21" t="str">
        <f>IFERROR(VLOOKUP($R693,M:$Q,5,0),"")</f>
        <v/>
      </c>
      <c r="AB693" s="21" t="str">
        <f>IFERROR(VLOOKUP($R693,N:$Q,4,0),"")</f>
        <v/>
      </c>
      <c r="AC693" s="21" t="str">
        <f>IFERROR(VLOOKUP($R693,O:$Q,3,0),"")</f>
        <v/>
      </c>
      <c r="AD693" s="21" t="str">
        <f>IFERROR(VLOOKUP($R693,P:$Q,2,0),"")</f>
        <v/>
      </c>
    </row>
    <row r="694" spans="1:30" x14ac:dyDescent="0.15">
      <c r="A694" s="9">
        <f>'AB Touchpoint System Workbook'!Z705</f>
        <v>0</v>
      </c>
      <c r="B694" s="21">
        <f t="shared" si="22"/>
        <v>1</v>
      </c>
      <c r="C694" s="12" t="str">
        <f>IF('AB Touchpoint System Workbook'!J705="A",VLOOKUP($B694,Reference!$A$93:B$104,2,0),IF('AB Touchpoint System Workbook'!J705="b",VLOOKUP($B694,Reference!$A$93:C$104,3,0),""))</f>
        <v/>
      </c>
      <c r="D694" s="12" t="str">
        <f>IF('AB Touchpoint System Workbook'!J705="A",Q694&amp;C694,IF('AB Touchpoint System Workbook'!J705="b",Q694&amp;C694,""))</f>
        <v/>
      </c>
      <c r="E694" s="12" t="b">
        <f>IF(ISNUMBER(SEARCH(S$1,$D694)),MAX(E$1:E693)+1)</f>
        <v>0</v>
      </c>
      <c r="F694" s="12" t="b">
        <f>IF(ISNUMBER(SEARCH(T$1,$D694)),MAX(F$1:F693)+1)</f>
        <v>0</v>
      </c>
      <c r="G694" s="12" t="b">
        <f>IF(ISNUMBER(SEARCH(U$1,$D694)),MAX(G$1:G693)+1)</f>
        <v>0</v>
      </c>
      <c r="H694" s="12" t="b">
        <f>IF(ISNUMBER(SEARCH(V$1,$D694)),MAX(H$1:H693)+1)</f>
        <v>0</v>
      </c>
      <c r="I694" s="12" t="b">
        <f>IF(ISNUMBER(SEARCH(W$1,$D694)),MAX(I$1:I693)+1)</f>
        <v>0</v>
      </c>
      <c r="J694" s="12" t="b">
        <f>IF(ISNUMBER(SEARCH(X$1,$D694)),MAX(J$1:J693)+1)</f>
        <v>0</v>
      </c>
      <c r="K694" s="12" t="b">
        <f>IF(ISNUMBER(SEARCH(Y$1,$D694)),MAX(K$1:K693)+1)</f>
        <v>0</v>
      </c>
      <c r="L694" s="12" t="b">
        <f>IF(ISNUMBER(SEARCH(Z$1,$D694)),MAX(L$1:L693)+1)</f>
        <v>0</v>
      </c>
      <c r="M694" s="12" t="b">
        <f>IF(ISNUMBER(SEARCH(AA$1,$D694)),MAX(M$1:M693)+1)</f>
        <v>0</v>
      </c>
      <c r="N694" s="12" t="b">
        <f>IF(ISNUMBER(SEARCH(AB$1,$D694)),MAX(N$1:N693)+1)</f>
        <v>0</v>
      </c>
      <c r="O694" s="12" t="b">
        <f>IF(ISNUMBER(SEARCH(AC$1,$D694)),MAX(O$1:O693)+1)</f>
        <v>0</v>
      </c>
      <c r="P694" s="12" t="b">
        <f>IF(ISNUMBER(SEARCH(AD$1,$D694)),MAX(P$1:P693)+1)</f>
        <v>0</v>
      </c>
      <c r="Q694" s="12">
        <f>'AB Touchpoint System Workbook'!K705</f>
        <v>0</v>
      </c>
      <c r="R694" s="13">
        <f t="shared" si="21"/>
        <v>693</v>
      </c>
      <c r="S694" s="21" t="str">
        <f>IFERROR(VLOOKUP($R694,E:$Q,13,0),"")</f>
        <v/>
      </c>
      <c r="T694" s="21" t="str">
        <f>IFERROR(VLOOKUP($R694,F:$Q,12,0),"")</f>
        <v/>
      </c>
      <c r="U694" s="21" t="str">
        <f>IFERROR(VLOOKUP($R694,G:$Q,11,0),"")</f>
        <v/>
      </c>
      <c r="V694" s="21" t="str">
        <f>IFERROR(VLOOKUP($R694,H:$Q,10,0),"")</f>
        <v/>
      </c>
      <c r="W694" s="21" t="str">
        <f>IFERROR(VLOOKUP($R694,I:$Q,9,0),"")</f>
        <v/>
      </c>
      <c r="X694" s="21" t="str">
        <f>IFERROR(VLOOKUP($R694,J:$Q,8,0),"")</f>
        <v/>
      </c>
      <c r="Y694" s="21" t="str">
        <f>IFERROR(VLOOKUP($R694,K:$Q,7,0),"")</f>
        <v/>
      </c>
      <c r="Z694" s="21" t="str">
        <f>IFERROR(VLOOKUP($R694,L:$Q,6,0),"")</f>
        <v/>
      </c>
      <c r="AA694" s="21" t="str">
        <f>IFERROR(VLOOKUP($R694,M:$Q,5,0),"")</f>
        <v/>
      </c>
      <c r="AB694" s="21" t="str">
        <f>IFERROR(VLOOKUP($R694,N:$Q,4,0),"")</f>
        <v/>
      </c>
      <c r="AC694" s="21" t="str">
        <f>IFERROR(VLOOKUP($R694,O:$Q,3,0),"")</f>
        <v/>
      </c>
      <c r="AD694" s="21" t="str">
        <f>IFERROR(VLOOKUP($R694,P:$Q,2,0),"")</f>
        <v/>
      </c>
    </row>
    <row r="695" spans="1:30" x14ac:dyDescent="0.15">
      <c r="A695" s="9">
        <f>'AB Touchpoint System Workbook'!Z706</f>
        <v>0</v>
      </c>
      <c r="B695" s="21">
        <f t="shared" si="22"/>
        <v>1</v>
      </c>
      <c r="C695" s="12" t="str">
        <f>IF('AB Touchpoint System Workbook'!J706="A",VLOOKUP($B695,Reference!$A$93:B$104,2,0),IF('AB Touchpoint System Workbook'!J706="b",VLOOKUP($B695,Reference!$A$93:C$104,3,0),""))</f>
        <v/>
      </c>
      <c r="D695" s="12" t="str">
        <f>IF('AB Touchpoint System Workbook'!J706="A",Q695&amp;C695,IF('AB Touchpoint System Workbook'!J706="b",Q695&amp;C695,""))</f>
        <v/>
      </c>
      <c r="E695" s="12" t="b">
        <f>IF(ISNUMBER(SEARCH(S$1,$D695)),MAX(E$1:E694)+1)</f>
        <v>0</v>
      </c>
      <c r="F695" s="12" t="b">
        <f>IF(ISNUMBER(SEARCH(T$1,$D695)),MAX(F$1:F694)+1)</f>
        <v>0</v>
      </c>
      <c r="G695" s="12" t="b">
        <f>IF(ISNUMBER(SEARCH(U$1,$D695)),MAX(G$1:G694)+1)</f>
        <v>0</v>
      </c>
      <c r="H695" s="12" t="b">
        <f>IF(ISNUMBER(SEARCH(V$1,$D695)),MAX(H$1:H694)+1)</f>
        <v>0</v>
      </c>
      <c r="I695" s="12" t="b">
        <f>IF(ISNUMBER(SEARCH(W$1,$D695)),MAX(I$1:I694)+1)</f>
        <v>0</v>
      </c>
      <c r="J695" s="12" t="b">
        <f>IF(ISNUMBER(SEARCH(X$1,$D695)),MAX(J$1:J694)+1)</f>
        <v>0</v>
      </c>
      <c r="K695" s="12" t="b">
        <f>IF(ISNUMBER(SEARCH(Y$1,$D695)),MAX(K$1:K694)+1)</f>
        <v>0</v>
      </c>
      <c r="L695" s="12" t="b">
        <f>IF(ISNUMBER(SEARCH(Z$1,$D695)),MAX(L$1:L694)+1)</f>
        <v>0</v>
      </c>
      <c r="M695" s="12" t="b">
        <f>IF(ISNUMBER(SEARCH(AA$1,$D695)),MAX(M$1:M694)+1)</f>
        <v>0</v>
      </c>
      <c r="N695" s="12" t="b">
        <f>IF(ISNUMBER(SEARCH(AB$1,$D695)),MAX(N$1:N694)+1)</f>
        <v>0</v>
      </c>
      <c r="O695" s="12" t="b">
        <f>IF(ISNUMBER(SEARCH(AC$1,$D695)),MAX(O$1:O694)+1)</f>
        <v>0</v>
      </c>
      <c r="P695" s="12" t="b">
        <f>IF(ISNUMBER(SEARCH(AD$1,$D695)),MAX(P$1:P694)+1)</f>
        <v>0</v>
      </c>
      <c r="Q695" s="12">
        <f>'AB Touchpoint System Workbook'!K706</f>
        <v>0</v>
      </c>
      <c r="R695" s="13">
        <f t="shared" si="21"/>
        <v>694</v>
      </c>
      <c r="S695" s="21" t="str">
        <f>IFERROR(VLOOKUP($R695,E:$Q,13,0),"")</f>
        <v/>
      </c>
      <c r="T695" s="21" t="str">
        <f>IFERROR(VLOOKUP($R695,F:$Q,12,0),"")</f>
        <v/>
      </c>
      <c r="U695" s="21" t="str">
        <f>IFERROR(VLOOKUP($R695,G:$Q,11,0),"")</f>
        <v/>
      </c>
      <c r="V695" s="21" t="str">
        <f>IFERROR(VLOOKUP($R695,H:$Q,10,0),"")</f>
        <v/>
      </c>
      <c r="W695" s="21" t="str">
        <f>IFERROR(VLOOKUP($R695,I:$Q,9,0),"")</f>
        <v/>
      </c>
      <c r="X695" s="21" t="str">
        <f>IFERROR(VLOOKUP($R695,J:$Q,8,0),"")</f>
        <v/>
      </c>
      <c r="Y695" s="21" t="str">
        <f>IFERROR(VLOOKUP($R695,K:$Q,7,0),"")</f>
        <v/>
      </c>
      <c r="Z695" s="21" t="str">
        <f>IFERROR(VLOOKUP($R695,L:$Q,6,0),"")</f>
        <v/>
      </c>
      <c r="AA695" s="21" t="str">
        <f>IFERROR(VLOOKUP($R695,M:$Q,5,0),"")</f>
        <v/>
      </c>
      <c r="AB695" s="21" t="str">
        <f>IFERROR(VLOOKUP($R695,N:$Q,4,0),"")</f>
        <v/>
      </c>
      <c r="AC695" s="21" t="str">
        <f>IFERROR(VLOOKUP($R695,O:$Q,3,0),"")</f>
        <v/>
      </c>
      <c r="AD695" s="21" t="str">
        <f>IFERROR(VLOOKUP($R695,P:$Q,2,0),"")</f>
        <v/>
      </c>
    </row>
    <row r="696" spans="1:30" x14ac:dyDescent="0.15">
      <c r="A696" s="9">
        <f>'AB Touchpoint System Workbook'!Z707</f>
        <v>0</v>
      </c>
      <c r="B696" s="21">
        <f t="shared" si="22"/>
        <v>1</v>
      </c>
      <c r="C696" s="12" t="str">
        <f>IF('AB Touchpoint System Workbook'!J707="A",VLOOKUP($B696,Reference!$A$93:B$104,2,0),IF('AB Touchpoint System Workbook'!J707="b",VLOOKUP($B696,Reference!$A$93:C$104,3,0),""))</f>
        <v/>
      </c>
      <c r="D696" s="12" t="str">
        <f>IF('AB Touchpoint System Workbook'!J707="A",Q696&amp;C696,IF('AB Touchpoint System Workbook'!J707="b",Q696&amp;C696,""))</f>
        <v/>
      </c>
      <c r="E696" s="12" t="b">
        <f>IF(ISNUMBER(SEARCH(S$1,$D696)),MAX(E$1:E695)+1)</f>
        <v>0</v>
      </c>
      <c r="F696" s="12" t="b">
        <f>IF(ISNUMBER(SEARCH(T$1,$D696)),MAX(F$1:F695)+1)</f>
        <v>0</v>
      </c>
      <c r="G696" s="12" t="b">
        <f>IF(ISNUMBER(SEARCH(U$1,$D696)),MAX(G$1:G695)+1)</f>
        <v>0</v>
      </c>
      <c r="H696" s="12" t="b">
        <f>IF(ISNUMBER(SEARCH(V$1,$D696)),MAX(H$1:H695)+1)</f>
        <v>0</v>
      </c>
      <c r="I696" s="12" t="b">
        <f>IF(ISNUMBER(SEARCH(W$1,$D696)),MAX(I$1:I695)+1)</f>
        <v>0</v>
      </c>
      <c r="J696" s="12" t="b">
        <f>IF(ISNUMBER(SEARCH(X$1,$D696)),MAX(J$1:J695)+1)</f>
        <v>0</v>
      </c>
      <c r="K696" s="12" t="b">
        <f>IF(ISNUMBER(SEARCH(Y$1,$D696)),MAX(K$1:K695)+1)</f>
        <v>0</v>
      </c>
      <c r="L696" s="12" t="b">
        <f>IF(ISNUMBER(SEARCH(Z$1,$D696)),MAX(L$1:L695)+1)</f>
        <v>0</v>
      </c>
      <c r="M696" s="12" t="b">
        <f>IF(ISNUMBER(SEARCH(AA$1,$D696)),MAX(M$1:M695)+1)</f>
        <v>0</v>
      </c>
      <c r="N696" s="12" t="b">
        <f>IF(ISNUMBER(SEARCH(AB$1,$D696)),MAX(N$1:N695)+1)</f>
        <v>0</v>
      </c>
      <c r="O696" s="12" t="b">
        <f>IF(ISNUMBER(SEARCH(AC$1,$D696)),MAX(O$1:O695)+1)</f>
        <v>0</v>
      </c>
      <c r="P696" s="12" t="b">
        <f>IF(ISNUMBER(SEARCH(AD$1,$D696)),MAX(P$1:P695)+1)</f>
        <v>0</v>
      </c>
      <c r="Q696" s="12">
        <f>'AB Touchpoint System Workbook'!K707</f>
        <v>0</v>
      </c>
      <c r="R696" s="13">
        <f t="shared" si="21"/>
        <v>695</v>
      </c>
      <c r="S696" s="21" t="str">
        <f>IFERROR(VLOOKUP($R696,E:$Q,13,0),"")</f>
        <v/>
      </c>
      <c r="T696" s="21" t="str">
        <f>IFERROR(VLOOKUP($R696,F:$Q,12,0),"")</f>
        <v/>
      </c>
      <c r="U696" s="21" t="str">
        <f>IFERROR(VLOOKUP($R696,G:$Q,11,0),"")</f>
        <v/>
      </c>
      <c r="V696" s="21" t="str">
        <f>IFERROR(VLOOKUP($R696,H:$Q,10,0),"")</f>
        <v/>
      </c>
      <c r="W696" s="21" t="str">
        <f>IFERROR(VLOOKUP($R696,I:$Q,9,0),"")</f>
        <v/>
      </c>
      <c r="X696" s="21" t="str">
        <f>IFERROR(VLOOKUP($R696,J:$Q,8,0),"")</f>
        <v/>
      </c>
      <c r="Y696" s="21" t="str">
        <f>IFERROR(VLOOKUP($R696,K:$Q,7,0),"")</f>
        <v/>
      </c>
      <c r="Z696" s="21" t="str">
        <f>IFERROR(VLOOKUP($R696,L:$Q,6,0),"")</f>
        <v/>
      </c>
      <c r="AA696" s="21" t="str">
        <f>IFERROR(VLOOKUP($R696,M:$Q,5,0),"")</f>
        <v/>
      </c>
      <c r="AB696" s="21" t="str">
        <f>IFERROR(VLOOKUP($R696,N:$Q,4,0),"")</f>
        <v/>
      </c>
      <c r="AC696" s="21" t="str">
        <f>IFERROR(VLOOKUP($R696,O:$Q,3,0),"")</f>
        <v/>
      </c>
      <c r="AD696" s="21" t="str">
        <f>IFERROR(VLOOKUP($R696,P:$Q,2,0),"")</f>
        <v/>
      </c>
    </row>
    <row r="697" spans="1:30" x14ac:dyDescent="0.15">
      <c r="A697" s="9">
        <f>'AB Touchpoint System Workbook'!Z708</f>
        <v>0</v>
      </c>
      <c r="B697" s="21">
        <f t="shared" si="22"/>
        <v>1</v>
      </c>
      <c r="C697" s="12" t="str">
        <f>IF('AB Touchpoint System Workbook'!J708="A",VLOOKUP($B697,Reference!$A$93:B$104,2,0),IF('AB Touchpoint System Workbook'!J708="b",VLOOKUP($B697,Reference!$A$93:C$104,3,0),""))</f>
        <v/>
      </c>
      <c r="D697" s="12" t="str">
        <f>IF('AB Touchpoint System Workbook'!J708="A",Q697&amp;C697,IF('AB Touchpoint System Workbook'!J708="b",Q697&amp;C697,""))</f>
        <v/>
      </c>
      <c r="E697" s="12" t="b">
        <f>IF(ISNUMBER(SEARCH(S$1,$D697)),MAX(E$1:E696)+1)</f>
        <v>0</v>
      </c>
      <c r="F697" s="12" t="b">
        <f>IF(ISNUMBER(SEARCH(T$1,$D697)),MAX(F$1:F696)+1)</f>
        <v>0</v>
      </c>
      <c r="G697" s="12" t="b">
        <f>IF(ISNUMBER(SEARCH(U$1,$D697)),MAX(G$1:G696)+1)</f>
        <v>0</v>
      </c>
      <c r="H697" s="12" t="b">
        <f>IF(ISNUMBER(SEARCH(V$1,$D697)),MAX(H$1:H696)+1)</f>
        <v>0</v>
      </c>
      <c r="I697" s="12" t="b">
        <f>IF(ISNUMBER(SEARCH(W$1,$D697)),MAX(I$1:I696)+1)</f>
        <v>0</v>
      </c>
      <c r="J697" s="12" t="b">
        <f>IF(ISNUMBER(SEARCH(X$1,$D697)),MAX(J$1:J696)+1)</f>
        <v>0</v>
      </c>
      <c r="K697" s="12" t="b">
        <f>IF(ISNUMBER(SEARCH(Y$1,$D697)),MAX(K$1:K696)+1)</f>
        <v>0</v>
      </c>
      <c r="L697" s="12" t="b">
        <f>IF(ISNUMBER(SEARCH(Z$1,$D697)),MAX(L$1:L696)+1)</f>
        <v>0</v>
      </c>
      <c r="M697" s="12" t="b">
        <f>IF(ISNUMBER(SEARCH(AA$1,$D697)),MAX(M$1:M696)+1)</f>
        <v>0</v>
      </c>
      <c r="N697" s="12" t="b">
        <f>IF(ISNUMBER(SEARCH(AB$1,$D697)),MAX(N$1:N696)+1)</f>
        <v>0</v>
      </c>
      <c r="O697" s="12" t="b">
        <f>IF(ISNUMBER(SEARCH(AC$1,$D697)),MAX(O$1:O696)+1)</f>
        <v>0</v>
      </c>
      <c r="P697" s="12" t="b">
        <f>IF(ISNUMBER(SEARCH(AD$1,$D697)),MAX(P$1:P696)+1)</f>
        <v>0</v>
      </c>
      <c r="Q697" s="12">
        <f>'AB Touchpoint System Workbook'!K708</f>
        <v>0</v>
      </c>
      <c r="R697" s="13">
        <f t="shared" si="21"/>
        <v>696</v>
      </c>
      <c r="S697" s="21" t="str">
        <f>IFERROR(VLOOKUP($R697,E:$Q,13,0),"")</f>
        <v/>
      </c>
      <c r="T697" s="21" t="str">
        <f>IFERROR(VLOOKUP($R697,F:$Q,12,0),"")</f>
        <v/>
      </c>
      <c r="U697" s="21" t="str">
        <f>IFERROR(VLOOKUP($R697,G:$Q,11,0),"")</f>
        <v/>
      </c>
      <c r="V697" s="21" t="str">
        <f>IFERROR(VLOOKUP($R697,H:$Q,10,0),"")</f>
        <v/>
      </c>
      <c r="W697" s="21" t="str">
        <f>IFERROR(VLOOKUP($R697,I:$Q,9,0),"")</f>
        <v/>
      </c>
      <c r="X697" s="21" t="str">
        <f>IFERROR(VLOOKUP($R697,J:$Q,8,0),"")</f>
        <v/>
      </c>
      <c r="Y697" s="21" t="str">
        <f>IFERROR(VLOOKUP($R697,K:$Q,7,0),"")</f>
        <v/>
      </c>
      <c r="Z697" s="21" t="str">
        <f>IFERROR(VLOOKUP($R697,L:$Q,6,0),"")</f>
        <v/>
      </c>
      <c r="AA697" s="21" t="str">
        <f>IFERROR(VLOOKUP($R697,M:$Q,5,0),"")</f>
        <v/>
      </c>
      <c r="AB697" s="21" t="str">
        <f>IFERROR(VLOOKUP($R697,N:$Q,4,0),"")</f>
        <v/>
      </c>
      <c r="AC697" s="21" t="str">
        <f>IFERROR(VLOOKUP($R697,O:$Q,3,0),"")</f>
        <v/>
      </c>
      <c r="AD697" s="21" t="str">
        <f>IFERROR(VLOOKUP($R697,P:$Q,2,0),"")</f>
        <v/>
      </c>
    </row>
    <row r="698" spans="1:30" x14ac:dyDescent="0.15">
      <c r="A698" s="9">
        <f>'AB Touchpoint System Workbook'!Z709</f>
        <v>0</v>
      </c>
      <c r="B698" s="21">
        <f t="shared" si="22"/>
        <v>1</v>
      </c>
      <c r="C698" s="12" t="str">
        <f>IF('AB Touchpoint System Workbook'!J709="A",VLOOKUP($B698,Reference!$A$93:B$104,2,0),IF('AB Touchpoint System Workbook'!J709="b",VLOOKUP($B698,Reference!$A$93:C$104,3,0),""))</f>
        <v/>
      </c>
      <c r="D698" s="12" t="str">
        <f>IF('AB Touchpoint System Workbook'!J709="A",Q698&amp;C698,IF('AB Touchpoint System Workbook'!J709="b",Q698&amp;C698,""))</f>
        <v/>
      </c>
      <c r="E698" s="12" t="b">
        <f>IF(ISNUMBER(SEARCH(S$1,$D698)),MAX(E$1:E697)+1)</f>
        <v>0</v>
      </c>
      <c r="F698" s="12" t="b">
        <f>IF(ISNUMBER(SEARCH(T$1,$D698)),MAX(F$1:F697)+1)</f>
        <v>0</v>
      </c>
      <c r="G698" s="12" t="b">
        <f>IF(ISNUMBER(SEARCH(U$1,$D698)),MAX(G$1:G697)+1)</f>
        <v>0</v>
      </c>
      <c r="H698" s="12" t="b">
        <f>IF(ISNUMBER(SEARCH(V$1,$D698)),MAX(H$1:H697)+1)</f>
        <v>0</v>
      </c>
      <c r="I698" s="12" t="b">
        <f>IF(ISNUMBER(SEARCH(W$1,$D698)),MAX(I$1:I697)+1)</f>
        <v>0</v>
      </c>
      <c r="J698" s="12" t="b">
        <f>IF(ISNUMBER(SEARCH(X$1,$D698)),MAX(J$1:J697)+1)</f>
        <v>0</v>
      </c>
      <c r="K698" s="12" t="b">
        <f>IF(ISNUMBER(SEARCH(Y$1,$D698)),MAX(K$1:K697)+1)</f>
        <v>0</v>
      </c>
      <c r="L698" s="12" t="b">
        <f>IF(ISNUMBER(SEARCH(Z$1,$D698)),MAX(L$1:L697)+1)</f>
        <v>0</v>
      </c>
      <c r="M698" s="12" t="b">
        <f>IF(ISNUMBER(SEARCH(AA$1,$D698)),MAX(M$1:M697)+1)</f>
        <v>0</v>
      </c>
      <c r="N698" s="12" t="b">
        <f>IF(ISNUMBER(SEARCH(AB$1,$D698)),MAX(N$1:N697)+1)</f>
        <v>0</v>
      </c>
      <c r="O698" s="12" t="b">
        <f>IF(ISNUMBER(SEARCH(AC$1,$D698)),MAX(O$1:O697)+1)</f>
        <v>0</v>
      </c>
      <c r="P698" s="12" t="b">
        <f>IF(ISNUMBER(SEARCH(AD$1,$D698)),MAX(P$1:P697)+1)</f>
        <v>0</v>
      </c>
      <c r="Q698" s="12">
        <f>'AB Touchpoint System Workbook'!K709</f>
        <v>0</v>
      </c>
      <c r="R698" s="13">
        <f t="shared" si="21"/>
        <v>697</v>
      </c>
      <c r="S698" s="21" t="str">
        <f>IFERROR(VLOOKUP($R698,E:$Q,13,0),"")</f>
        <v/>
      </c>
      <c r="T698" s="21" t="str">
        <f>IFERROR(VLOOKUP($R698,F:$Q,12,0),"")</f>
        <v/>
      </c>
      <c r="U698" s="21" t="str">
        <f>IFERROR(VLOOKUP($R698,G:$Q,11,0),"")</f>
        <v/>
      </c>
      <c r="V698" s="21" t="str">
        <f>IFERROR(VLOOKUP($R698,H:$Q,10,0),"")</f>
        <v/>
      </c>
      <c r="W698" s="21" t="str">
        <f>IFERROR(VLOOKUP($R698,I:$Q,9,0),"")</f>
        <v/>
      </c>
      <c r="X698" s="21" t="str">
        <f>IFERROR(VLOOKUP($R698,J:$Q,8,0),"")</f>
        <v/>
      </c>
      <c r="Y698" s="21" t="str">
        <f>IFERROR(VLOOKUP($R698,K:$Q,7,0),"")</f>
        <v/>
      </c>
      <c r="Z698" s="21" t="str">
        <f>IFERROR(VLOOKUP($R698,L:$Q,6,0),"")</f>
        <v/>
      </c>
      <c r="AA698" s="21" t="str">
        <f>IFERROR(VLOOKUP($R698,M:$Q,5,0),"")</f>
        <v/>
      </c>
      <c r="AB698" s="21" t="str">
        <f>IFERROR(VLOOKUP($R698,N:$Q,4,0),"")</f>
        <v/>
      </c>
      <c r="AC698" s="21" t="str">
        <f>IFERROR(VLOOKUP($R698,O:$Q,3,0),"")</f>
        <v/>
      </c>
      <c r="AD698" s="21" t="str">
        <f>IFERROR(VLOOKUP($R698,P:$Q,2,0),"")</f>
        <v/>
      </c>
    </row>
    <row r="699" spans="1:30" x14ac:dyDescent="0.15">
      <c r="A699" s="9">
        <f>'AB Touchpoint System Workbook'!Z710</f>
        <v>0</v>
      </c>
      <c r="B699" s="21">
        <f t="shared" si="22"/>
        <v>1</v>
      </c>
      <c r="C699" s="12" t="str">
        <f>IF('AB Touchpoint System Workbook'!J710="A",VLOOKUP($B699,Reference!$A$93:B$104,2,0),IF('AB Touchpoint System Workbook'!J710="b",VLOOKUP($B699,Reference!$A$93:C$104,3,0),""))</f>
        <v/>
      </c>
      <c r="D699" s="12" t="str">
        <f>IF('AB Touchpoint System Workbook'!J710="A",Q699&amp;C699,IF('AB Touchpoint System Workbook'!J710="b",Q699&amp;C699,""))</f>
        <v/>
      </c>
      <c r="E699" s="12" t="b">
        <f>IF(ISNUMBER(SEARCH(S$1,$D699)),MAX(E$1:E698)+1)</f>
        <v>0</v>
      </c>
      <c r="F699" s="12" t="b">
        <f>IF(ISNUMBER(SEARCH(T$1,$D699)),MAX(F$1:F698)+1)</f>
        <v>0</v>
      </c>
      <c r="G699" s="12" t="b">
        <f>IF(ISNUMBER(SEARCH(U$1,$D699)),MAX(G$1:G698)+1)</f>
        <v>0</v>
      </c>
      <c r="H699" s="12" t="b">
        <f>IF(ISNUMBER(SEARCH(V$1,$D699)),MAX(H$1:H698)+1)</f>
        <v>0</v>
      </c>
      <c r="I699" s="12" t="b">
        <f>IF(ISNUMBER(SEARCH(W$1,$D699)),MAX(I$1:I698)+1)</f>
        <v>0</v>
      </c>
      <c r="J699" s="12" t="b">
        <f>IF(ISNUMBER(SEARCH(X$1,$D699)),MAX(J$1:J698)+1)</f>
        <v>0</v>
      </c>
      <c r="K699" s="12" t="b">
        <f>IF(ISNUMBER(SEARCH(Y$1,$D699)),MAX(K$1:K698)+1)</f>
        <v>0</v>
      </c>
      <c r="L699" s="12" t="b">
        <f>IF(ISNUMBER(SEARCH(Z$1,$D699)),MAX(L$1:L698)+1)</f>
        <v>0</v>
      </c>
      <c r="M699" s="12" t="b">
        <f>IF(ISNUMBER(SEARCH(AA$1,$D699)),MAX(M$1:M698)+1)</f>
        <v>0</v>
      </c>
      <c r="N699" s="12" t="b">
        <f>IF(ISNUMBER(SEARCH(AB$1,$D699)),MAX(N$1:N698)+1)</f>
        <v>0</v>
      </c>
      <c r="O699" s="12" t="b">
        <f>IF(ISNUMBER(SEARCH(AC$1,$D699)),MAX(O$1:O698)+1)</f>
        <v>0</v>
      </c>
      <c r="P699" s="12" t="b">
        <f>IF(ISNUMBER(SEARCH(AD$1,$D699)),MAX(P$1:P698)+1)</f>
        <v>0</v>
      </c>
      <c r="Q699" s="12">
        <f>'AB Touchpoint System Workbook'!K710</f>
        <v>0</v>
      </c>
      <c r="R699" s="13">
        <f t="shared" si="21"/>
        <v>698</v>
      </c>
      <c r="S699" s="21" t="str">
        <f>IFERROR(VLOOKUP($R699,E:$Q,13,0),"")</f>
        <v/>
      </c>
      <c r="T699" s="21" t="str">
        <f>IFERROR(VLOOKUP($R699,F:$Q,12,0),"")</f>
        <v/>
      </c>
      <c r="U699" s="21" t="str">
        <f>IFERROR(VLOOKUP($R699,G:$Q,11,0),"")</f>
        <v/>
      </c>
      <c r="V699" s="21" t="str">
        <f>IFERROR(VLOOKUP($R699,H:$Q,10,0),"")</f>
        <v/>
      </c>
      <c r="W699" s="21" t="str">
        <f>IFERROR(VLOOKUP($R699,I:$Q,9,0),"")</f>
        <v/>
      </c>
      <c r="X699" s="21" t="str">
        <f>IFERROR(VLOOKUP($R699,J:$Q,8,0),"")</f>
        <v/>
      </c>
      <c r="Y699" s="21" t="str">
        <f>IFERROR(VLOOKUP($R699,K:$Q,7,0),"")</f>
        <v/>
      </c>
      <c r="Z699" s="21" t="str">
        <f>IFERROR(VLOOKUP($R699,L:$Q,6,0),"")</f>
        <v/>
      </c>
      <c r="AA699" s="21" t="str">
        <f>IFERROR(VLOOKUP($R699,M:$Q,5,0),"")</f>
        <v/>
      </c>
      <c r="AB699" s="21" t="str">
        <f>IFERROR(VLOOKUP($R699,N:$Q,4,0),"")</f>
        <v/>
      </c>
      <c r="AC699" s="21" t="str">
        <f>IFERROR(VLOOKUP($R699,O:$Q,3,0),"")</f>
        <v/>
      </c>
      <c r="AD699" s="21" t="str">
        <f>IFERROR(VLOOKUP($R699,P:$Q,2,0),"")</f>
        <v/>
      </c>
    </row>
    <row r="700" spans="1:30" x14ac:dyDescent="0.15">
      <c r="A700" s="9">
        <f>'AB Touchpoint System Workbook'!Z711</f>
        <v>0</v>
      </c>
      <c r="B700" s="21">
        <f t="shared" si="22"/>
        <v>1</v>
      </c>
      <c r="C700" s="12" t="str">
        <f>IF('AB Touchpoint System Workbook'!J711="A",VLOOKUP($B700,Reference!$A$93:B$104,2,0),IF('AB Touchpoint System Workbook'!J711="b",VLOOKUP($B700,Reference!$A$93:C$104,3,0),""))</f>
        <v/>
      </c>
      <c r="D700" s="12" t="str">
        <f>IF('AB Touchpoint System Workbook'!J711="A",Q700&amp;C700,IF('AB Touchpoint System Workbook'!J711="b",Q700&amp;C700,""))</f>
        <v/>
      </c>
      <c r="E700" s="12" t="b">
        <f>IF(ISNUMBER(SEARCH(S$1,$D700)),MAX(E$1:E699)+1)</f>
        <v>0</v>
      </c>
      <c r="F700" s="12" t="b">
        <f>IF(ISNUMBER(SEARCH(T$1,$D700)),MAX(F$1:F699)+1)</f>
        <v>0</v>
      </c>
      <c r="G700" s="12" t="b">
        <f>IF(ISNUMBER(SEARCH(U$1,$D700)),MAX(G$1:G699)+1)</f>
        <v>0</v>
      </c>
      <c r="H700" s="12" t="b">
        <f>IF(ISNUMBER(SEARCH(V$1,$D700)),MAX(H$1:H699)+1)</f>
        <v>0</v>
      </c>
      <c r="I700" s="12" t="b">
        <f>IF(ISNUMBER(SEARCH(W$1,$D700)),MAX(I$1:I699)+1)</f>
        <v>0</v>
      </c>
      <c r="J700" s="12" t="b">
        <f>IF(ISNUMBER(SEARCH(X$1,$D700)),MAX(J$1:J699)+1)</f>
        <v>0</v>
      </c>
      <c r="K700" s="12" t="b">
        <f>IF(ISNUMBER(SEARCH(Y$1,$D700)),MAX(K$1:K699)+1)</f>
        <v>0</v>
      </c>
      <c r="L700" s="12" t="b">
        <f>IF(ISNUMBER(SEARCH(Z$1,$D700)),MAX(L$1:L699)+1)</f>
        <v>0</v>
      </c>
      <c r="M700" s="12" t="b">
        <f>IF(ISNUMBER(SEARCH(AA$1,$D700)),MAX(M$1:M699)+1)</f>
        <v>0</v>
      </c>
      <c r="N700" s="12" t="b">
        <f>IF(ISNUMBER(SEARCH(AB$1,$D700)),MAX(N$1:N699)+1)</f>
        <v>0</v>
      </c>
      <c r="O700" s="12" t="b">
        <f>IF(ISNUMBER(SEARCH(AC$1,$D700)),MAX(O$1:O699)+1)</f>
        <v>0</v>
      </c>
      <c r="P700" s="12" t="b">
        <f>IF(ISNUMBER(SEARCH(AD$1,$D700)),MAX(P$1:P699)+1)</f>
        <v>0</v>
      </c>
      <c r="Q700" s="12">
        <f>'AB Touchpoint System Workbook'!K711</f>
        <v>0</v>
      </c>
      <c r="R700" s="13">
        <f t="shared" si="21"/>
        <v>699</v>
      </c>
      <c r="S700" s="21" t="str">
        <f>IFERROR(VLOOKUP($R700,E:$Q,13,0),"")</f>
        <v/>
      </c>
      <c r="T700" s="21" t="str">
        <f>IFERROR(VLOOKUP($R700,F:$Q,12,0),"")</f>
        <v/>
      </c>
      <c r="U700" s="21" t="str">
        <f>IFERROR(VLOOKUP($R700,G:$Q,11,0),"")</f>
        <v/>
      </c>
      <c r="V700" s="21" t="str">
        <f>IFERROR(VLOOKUP($R700,H:$Q,10,0),"")</f>
        <v/>
      </c>
      <c r="W700" s="21" t="str">
        <f>IFERROR(VLOOKUP($R700,I:$Q,9,0),"")</f>
        <v/>
      </c>
      <c r="X700" s="21" t="str">
        <f>IFERROR(VLOOKUP($R700,J:$Q,8,0),"")</f>
        <v/>
      </c>
      <c r="Y700" s="21" t="str">
        <f>IFERROR(VLOOKUP($R700,K:$Q,7,0),"")</f>
        <v/>
      </c>
      <c r="Z700" s="21" t="str">
        <f>IFERROR(VLOOKUP($R700,L:$Q,6,0),"")</f>
        <v/>
      </c>
      <c r="AA700" s="21" t="str">
        <f>IFERROR(VLOOKUP($R700,M:$Q,5,0),"")</f>
        <v/>
      </c>
      <c r="AB700" s="21" t="str">
        <f>IFERROR(VLOOKUP($R700,N:$Q,4,0),"")</f>
        <v/>
      </c>
      <c r="AC700" s="21" t="str">
        <f>IFERROR(VLOOKUP($R700,O:$Q,3,0),"")</f>
        <v/>
      </c>
      <c r="AD700" s="21" t="str">
        <f>IFERROR(VLOOKUP($R700,P:$Q,2,0),"")</f>
        <v/>
      </c>
    </row>
    <row r="701" spans="1:30" x14ac:dyDescent="0.15">
      <c r="A701" s="9">
        <f>'AB Touchpoint System Workbook'!Z712</f>
        <v>0</v>
      </c>
      <c r="B701" s="21">
        <f t="shared" si="22"/>
        <v>1</v>
      </c>
      <c r="C701" s="12" t="str">
        <f>IF('AB Touchpoint System Workbook'!J712="A",VLOOKUP($B701,Reference!$A$93:B$104,2,0),IF('AB Touchpoint System Workbook'!J712="b",VLOOKUP($B701,Reference!$A$93:C$104,3,0),""))</f>
        <v/>
      </c>
      <c r="D701" s="12" t="str">
        <f>IF('AB Touchpoint System Workbook'!J712="A",Q701&amp;C701,IF('AB Touchpoint System Workbook'!J712="b",Q701&amp;C701,""))</f>
        <v/>
      </c>
      <c r="E701" s="12" t="b">
        <f>IF(ISNUMBER(SEARCH(S$1,$D701)),MAX(E$1:E700)+1)</f>
        <v>0</v>
      </c>
      <c r="F701" s="12" t="b">
        <f>IF(ISNUMBER(SEARCH(T$1,$D701)),MAX(F$1:F700)+1)</f>
        <v>0</v>
      </c>
      <c r="G701" s="12" t="b">
        <f>IF(ISNUMBER(SEARCH(U$1,$D701)),MAX(G$1:G700)+1)</f>
        <v>0</v>
      </c>
      <c r="H701" s="12" t="b">
        <f>IF(ISNUMBER(SEARCH(V$1,$D701)),MAX(H$1:H700)+1)</f>
        <v>0</v>
      </c>
      <c r="I701" s="12" t="b">
        <f>IF(ISNUMBER(SEARCH(W$1,$D701)),MAX(I$1:I700)+1)</f>
        <v>0</v>
      </c>
      <c r="J701" s="12" t="b">
        <f>IF(ISNUMBER(SEARCH(X$1,$D701)),MAX(J$1:J700)+1)</f>
        <v>0</v>
      </c>
      <c r="K701" s="12" t="b">
        <f>IF(ISNUMBER(SEARCH(Y$1,$D701)),MAX(K$1:K700)+1)</f>
        <v>0</v>
      </c>
      <c r="L701" s="12" t="b">
        <f>IF(ISNUMBER(SEARCH(Z$1,$D701)),MAX(L$1:L700)+1)</f>
        <v>0</v>
      </c>
      <c r="M701" s="12" t="b">
        <f>IF(ISNUMBER(SEARCH(AA$1,$D701)),MAX(M$1:M700)+1)</f>
        <v>0</v>
      </c>
      <c r="N701" s="12" t="b">
        <f>IF(ISNUMBER(SEARCH(AB$1,$D701)),MAX(N$1:N700)+1)</f>
        <v>0</v>
      </c>
      <c r="O701" s="12" t="b">
        <f>IF(ISNUMBER(SEARCH(AC$1,$D701)),MAX(O$1:O700)+1)</f>
        <v>0</v>
      </c>
      <c r="P701" s="12" t="b">
        <f>IF(ISNUMBER(SEARCH(AD$1,$D701)),MAX(P$1:P700)+1)</f>
        <v>0</v>
      </c>
      <c r="Q701" s="12">
        <f>'AB Touchpoint System Workbook'!K712</f>
        <v>0</v>
      </c>
      <c r="R701" s="13">
        <f t="shared" si="21"/>
        <v>700</v>
      </c>
      <c r="S701" s="21" t="str">
        <f>IFERROR(VLOOKUP($R701,E:$Q,13,0),"")</f>
        <v/>
      </c>
      <c r="T701" s="21" t="str">
        <f>IFERROR(VLOOKUP($R701,F:$Q,12,0),"")</f>
        <v/>
      </c>
      <c r="U701" s="21" t="str">
        <f>IFERROR(VLOOKUP($R701,G:$Q,11,0),"")</f>
        <v/>
      </c>
      <c r="V701" s="21" t="str">
        <f>IFERROR(VLOOKUP($R701,H:$Q,10,0),"")</f>
        <v/>
      </c>
      <c r="W701" s="21" t="str">
        <f>IFERROR(VLOOKUP($R701,I:$Q,9,0),"")</f>
        <v/>
      </c>
      <c r="X701" s="21" t="str">
        <f>IFERROR(VLOOKUP($R701,J:$Q,8,0),"")</f>
        <v/>
      </c>
      <c r="Y701" s="21" t="str">
        <f>IFERROR(VLOOKUP($R701,K:$Q,7,0),"")</f>
        <v/>
      </c>
      <c r="Z701" s="21" t="str">
        <f>IFERROR(VLOOKUP($R701,L:$Q,6,0),"")</f>
        <v/>
      </c>
      <c r="AA701" s="21" t="str">
        <f>IFERROR(VLOOKUP($R701,M:$Q,5,0),"")</f>
        <v/>
      </c>
      <c r="AB701" s="21" t="str">
        <f>IFERROR(VLOOKUP($R701,N:$Q,4,0),"")</f>
        <v/>
      </c>
      <c r="AC701" s="21" t="str">
        <f>IFERROR(VLOOKUP($R701,O:$Q,3,0),"")</f>
        <v/>
      </c>
      <c r="AD701" s="21" t="str">
        <f>IFERROR(VLOOKUP($R701,P:$Q,2,0),"")</f>
        <v/>
      </c>
    </row>
    <row r="702" spans="1:30" x14ac:dyDescent="0.15">
      <c r="A702" s="9">
        <f>'AB Touchpoint System Workbook'!Z713</f>
        <v>0</v>
      </c>
      <c r="B702" s="21">
        <f t="shared" si="22"/>
        <v>1</v>
      </c>
      <c r="C702" s="12" t="str">
        <f>IF('AB Touchpoint System Workbook'!J713="A",VLOOKUP($B702,Reference!$A$93:B$104,2,0),IF('AB Touchpoint System Workbook'!J713="b",VLOOKUP($B702,Reference!$A$93:C$104,3,0),""))</f>
        <v/>
      </c>
      <c r="D702" s="12" t="str">
        <f>IF('AB Touchpoint System Workbook'!J713="A",Q702&amp;C702,IF('AB Touchpoint System Workbook'!J713="b",Q702&amp;C702,""))</f>
        <v/>
      </c>
      <c r="E702" s="12" t="b">
        <f>IF(ISNUMBER(SEARCH(S$1,$D702)),MAX(E$1:E701)+1)</f>
        <v>0</v>
      </c>
      <c r="F702" s="12" t="b">
        <f>IF(ISNUMBER(SEARCH(T$1,$D702)),MAX(F$1:F701)+1)</f>
        <v>0</v>
      </c>
      <c r="G702" s="12" t="b">
        <f>IF(ISNUMBER(SEARCH(U$1,$D702)),MAX(G$1:G701)+1)</f>
        <v>0</v>
      </c>
      <c r="H702" s="12" t="b">
        <f>IF(ISNUMBER(SEARCH(V$1,$D702)),MAX(H$1:H701)+1)</f>
        <v>0</v>
      </c>
      <c r="I702" s="12" t="b">
        <f>IF(ISNUMBER(SEARCH(W$1,$D702)),MAX(I$1:I701)+1)</f>
        <v>0</v>
      </c>
      <c r="J702" s="12" t="b">
        <f>IF(ISNUMBER(SEARCH(X$1,$D702)),MAX(J$1:J701)+1)</f>
        <v>0</v>
      </c>
      <c r="K702" s="12" t="b">
        <f>IF(ISNUMBER(SEARCH(Y$1,$D702)),MAX(K$1:K701)+1)</f>
        <v>0</v>
      </c>
      <c r="L702" s="12" t="b">
        <f>IF(ISNUMBER(SEARCH(Z$1,$D702)),MAX(L$1:L701)+1)</f>
        <v>0</v>
      </c>
      <c r="M702" s="12" t="b">
        <f>IF(ISNUMBER(SEARCH(AA$1,$D702)),MAX(M$1:M701)+1)</f>
        <v>0</v>
      </c>
      <c r="N702" s="12" t="b">
        <f>IF(ISNUMBER(SEARCH(AB$1,$D702)),MAX(N$1:N701)+1)</f>
        <v>0</v>
      </c>
      <c r="O702" s="12" t="b">
        <f>IF(ISNUMBER(SEARCH(AC$1,$D702)),MAX(O$1:O701)+1)</f>
        <v>0</v>
      </c>
      <c r="P702" s="12" t="b">
        <f>IF(ISNUMBER(SEARCH(AD$1,$D702)),MAX(P$1:P701)+1)</f>
        <v>0</v>
      </c>
      <c r="Q702" s="12">
        <f>'AB Touchpoint System Workbook'!K713</f>
        <v>0</v>
      </c>
      <c r="R702" s="13">
        <f t="shared" si="21"/>
        <v>701</v>
      </c>
      <c r="S702" s="21" t="str">
        <f>IFERROR(VLOOKUP($R702,E:$Q,13,0),"")</f>
        <v/>
      </c>
      <c r="T702" s="21" t="str">
        <f>IFERROR(VLOOKUP($R702,F:$Q,12,0),"")</f>
        <v/>
      </c>
      <c r="U702" s="21" t="str">
        <f>IFERROR(VLOOKUP($R702,G:$Q,11,0),"")</f>
        <v/>
      </c>
      <c r="V702" s="21" t="str">
        <f>IFERROR(VLOOKUP($R702,H:$Q,10,0),"")</f>
        <v/>
      </c>
      <c r="W702" s="21" t="str">
        <f>IFERROR(VLOOKUP($R702,I:$Q,9,0),"")</f>
        <v/>
      </c>
      <c r="X702" s="21" t="str">
        <f>IFERROR(VLOOKUP($R702,J:$Q,8,0),"")</f>
        <v/>
      </c>
      <c r="Y702" s="21" t="str">
        <f>IFERROR(VLOOKUP($R702,K:$Q,7,0),"")</f>
        <v/>
      </c>
      <c r="Z702" s="21" t="str">
        <f>IFERROR(VLOOKUP($R702,L:$Q,6,0),"")</f>
        <v/>
      </c>
      <c r="AA702" s="21" t="str">
        <f>IFERROR(VLOOKUP($R702,M:$Q,5,0),"")</f>
        <v/>
      </c>
      <c r="AB702" s="21" t="str">
        <f>IFERROR(VLOOKUP($R702,N:$Q,4,0),"")</f>
        <v/>
      </c>
      <c r="AC702" s="21" t="str">
        <f>IFERROR(VLOOKUP($R702,O:$Q,3,0),"")</f>
        <v/>
      </c>
      <c r="AD702" s="21" t="str">
        <f>IFERROR(VLOOKUP($R702,P:$Q,2,0),"")</f>
        <v/>
      </c>
    </row>
    <row r="703" spans="1:30" x14ac:dyDescent="0.15">
      <c r="A703" s="9">
        <f>'AB Touchpoint System Workbook'!Z714</f>
        <v>0</v>
      </c>
      <c r="B703" s="21">
        <f t="shared" si="22"/>
        <v>1</v>
      </c>
      <c r="C703" s="12" t="str">
        <f>IF('AB Touchpoint System Workbook'!J714="A",VLOOKUP($B703,Reference!$A$93:B$104,2,0),IF('AB Touchpoint System Workbook'!J714="b",VLOOKUP($B703,Reference!$A$93:C$104,3,0),""))</f>
        <v/>
      </c>
      <c r="D703" s="12" t="str">
        <f>IF('AB Touchpoint System Workbook'!J714="A",Q703&amp;C703,IF('AB Touchpoint System Workbook'!J714="b",Q703&amp;C703,""))</f>
        <v/>
      </c>
      <c r="E703" s="12" t="b">
        <f>IF(ISNUMBER(SEARCH(S$1,$D703)),MAX(E$1:E702)+1)</f>
        <v>0</v>
      </c>
      <c r="F703" s="12" t="b">
        <f>IF(ISNUMBER(SEARCH(T$1,$D703)),MAX(F$1:F702)+1)</f>
        <v>0</v>
      </c>
      <c r="G703" s="12" t="b">
        <f>IF(ISNUMBER(SEARCH(U$1,$D703)),MAX(G$1:G702)+1)</f>
        <v>0</v>
      </c>
      <c r="H703" s="12" t="b">
        <f>IF(ISNUMBER(SEARCH(V$1,$D703)),MAX(H$1:H702)+1)</f>
        <v>0</v>
      </c>
      <c r="I703" s="12" t="b">
        <f>IF(ISNUMBER(SEARCH(W$1,$D703)),MAX(I$1:I702)+1)</f>
        <v>0</v>
      </c>
      <c r="J703" s="12" t="b">
        <f>IF(ISNUMBER(SEARCH(X$1,$D703)),MAX(J$1:J702)+1)</f>
        <v>0</v>
      </c>
      <c r="K703" s="12" t="b">
        <f>IF(ISNUMBER(SEARCH(Y$1,$D703)),MAX(K$1:K702)+1)</f>
        <v>0</v>
      </c>
      <c r="L703" s="12" t="b">
        <f>IF(ISNUMBER(SEARCH(Z$1,$D703)),MAX(L$1:L702)+1)</f>
        <v>0</v>
      </c>
      <c r="M703" s="12" t="b">
        <f>IF(ISNUMBER(SEARCH(AA$1,$D703)),MAX(M$1:M702)+1)</f>
        <v>0</v>
      </c>
      <c r="N703" s="12" t="b">
        <f>IF(ISNUMBER(SEARCH(AB$1,$D703)),MAX(N$1:N702)+1)</f>
        <v>0</v>
      </c>
      <c r="O703" s="12" t="b">
        <f>IF(ISNUMBER(SEARCH(AC$1,$D703)),MAX(O$1:O702)+1)</f>
        <v>0</v>
      </c>
      <c r="P703" s="12" t="b">
        <f>IF(ISNUMBER(SEARCH(AD$1,$D703)),MAX(P$1:P702)+1)</f>
        <v>0</v>
      </c>
      <c r="Q703" s="12">
        <f>'AB Touchpoint System Workbook'!K714</f>
        <v>0</v>
      </c>
      <c r="R703" s="13">
        <f t="shared" si="21"/>
        <v>702</v>
      </c>
      <c r="S703" s="21" t="str">
        <f>IFERROR(VLOOKUP($R703,E:$Q,13,0),"")</f>
        <v/>
      </c>
      <c r="T703" s="21" t="str">
        <f>IFERROR(VLOOKUP($R703,F:$Q,12,0),"")</f>
        <v/>
      </c>
      <c r="U703" s="21" t="str">
        <f>IFERROR(VLOOKUP($R703,G:$Q,11,0),"")</f>
        <v/>
      </c>
      <c r="V703" s="21" t="str">
        <f>IFERROR(VLOOKUP($R703,H:$Q,10,0),"")</f>
        <v/>
      </c>
      <c r="W703" s="21" t="str">
        <f>IFERROR(VLOOKUP($R703,I:$Q,9,0),"")</f>
        <v/>
      </c>
      <c r="X703" s="21" t="str">
        <f>IFERROR(VLOOKUP($R703,J:$Q,8,0),"")</f>
        <v/>
      </c>
      <c r="Y703" s="21" t="str">
        <f>IFERROR(VLOOKUP($R703,K:$Q,7,0),"")</f>
        <v/>
      </c>
      <c r="Z703" s="21" t="str">
        <f>IFERROR(VLOOKUP($R703,L:$Q,6,0),"")</f>
        <v/>
      </c>
      <c r="AA703" s="21" t="str">
        <f>IFERROR(VLOOKUP($R703,M:$Q,5,0),"")</f>
        <v/>
      </c>
      <c r="AB703" s="21" t="str">
        <f>IFERROR(VLOOKUP($R703,N:$Q,4,0),"")</f>
        <v/>
      </c>
      <c r="AC703" s="21" t="str">
        <f>IFERROR(VLOOKUP($R703,O:$Q,3,0),"")</f>
        <v/>
      </c>
      <c r="AD703" s="21" t="str">
        <f>IFERROR(VLOOKUP($R703,P:$Q,2,0),"")</f>
        <v/>
      </c>
    </row>
    <row r="704" spans="1:30" x14ac:dyDescent="0.15">
      <c r="A704" s="9">
        <f>'AB Touchpoint System Workbook'!Z715</f>
        <v>0</v>
      </c>
      <c r="B704" s="21">
        <f t="shared" si="22"/>
        <v>1</v>
      </c>
      <c r="C704" s="12" t="str">
        <f>IF('AB Touchpoint System Workbook'!J715="A",VLOOKUP($B704,Reference!$A$93:B$104,2,0),IF('AB Touchpoint System Workbook'!J715="b",VLOOKUP($B704,Reference!$A$93:C$104,3,0),""))</f>
        <v/>
      </c>
      <c r="D704" s="12" t="str">
        <f>IF('AB Touchpoint System Workbook'!J715="A",Q704&amp;C704,IF('AB Touchpoint System Workbook'!J715="b",Q704&amp;C704,""))</f>
        <v/>
      </c>
      <c r="E704" s="12" t="b">
        <f>IF(ISNUMBER(SEARCH(S$1,$D704)),MAX(E$1:E703)+1)</f>
        <v>0</v>
      </c>
      <c r="F704" s="12" t="b">
        <f>IF(ISNUMBER(SEARCH(T$1,$D704)),MAX(F$1:F703)+1)</f>
        <v>0</v>
      </c>
      <c r="G704" s="12" t="b">
        <f>IF(ISNUMBER(SEARCH(U$1,$D704)),MAX(G$1:G703)+1)</f>
        <v>0</v>
      </c>
      <c r="H704" s="12" t="b">
        <f>IF(ISNUMBER(SEARCH(V$1,$D704)),MAX(H$1:H703)+1)</f>
        <v>0</v>
      </c>
      <c r="I704" s="12" t="b">
        <f>IF(ISNUMBER(SEARCH(W$1,$D704)),MAX(I$1:I703)+1)</f>
        <v>0</v>
      </c>
      <c r="J704" s="12" t="b">
        <f>IF(ISNUMBER(SEARCH(X$1,$D704)),MAX(J$1:J703)+1)</f>
        <v>0</v>
      </c>
      <c r="K704" s="12" t="b">
        <f>IF(ISNUMBER(SEARCH(Y$1,$D704)),MAX(K$1:K703)+1)</f>
        <v>0</v>
      </c>
      <c r="L704" s="12" t="b">
        <f>IF(ISNUMBER(SEARCH(Z$1,$D704)),MAX(L$1:L703)+1)</f>
        <v>0</v>
      </c>
      <c r="M704" s="12" t="b">
        <f>IF(ISNUMBER(SEARCH(AA$1,$D704)),MAX(M$1:M703)+1)</f>
        <v>0</v>
      </c>
      <c r="N704" s="12" t="b">
        <f>IF(ISNUMBER(SEARCH(AB$1,$D704)),MAX(N$1:N703)+1)</f>
        <v>0</v>
      </c>
      <c r="O704" s="12" t="b">
        <f>IF(ISNUMBER(SEARCH(AC$1,$D704)),MAX(O$1:O703)+1)</f>
        <v>0</v>
      </c>
      <c r="P704" s="12" t="b">
        <f>IF(ISNUMBER(SEARCH(AD$1,$D704)),MAX(P$1:P703)+1)</f>
        <v>0</v>
      </c>
      <c r="Q704" s="12">
        <f>'AB Touchpoint System Workbook'!K715</f>
        <v>0</v>
      </c>
      <c r="R704" s="13">
        <f t="shared" si="21"/>
        <v>703</v>
      </c>
      <c r="S704" s="21" t="str">
        <f>IFERROR(VLOOKUP($R704,E:$Q,13,0),"")</f>
        <v/>
      </c>
      <c r="T704" s="21" t="str">
        <f>IFERROR(VLOOKUP($R704,F:$Q,12,0),"")</f>
        <v/>
      </c>
      <c r="U704" s="21" t="str">
        <f>IFERROR(VLOOKUP($R704,G:$Q,11,0),"")</f>
        <v/>
      </c>
      <c r="V704" s="21" t="str">
        <f>IFERROR(VLOOKUP($R704,H:$Q,10,0),"")</f>
        <v/>
      </c>
      <c r="W704" s="21" t="str">
        <f>IFERROR(VLOOKUP($R704,I:$Q,9,0),"")</f>
        <v/>
      </c>
      <c r="X704" s="21" t="str">
        <f>IFERROR(VLOOKUP($R704,J:$Q,8,0),"")</f>
        <v/>
      </c>
      <c r="Y704" s="21" t="str">
        <f>IFERROR(VLOOKUP($R704,K:$Q,7,0),"")</f>
        <v/>
      </c>
      <c r="Z704" s="21" t="str">
        <f>IFERROR(VLOOKUP($R704,L:$Q,6,0),"")</f>
        <v/>
      </c>
      <c r="AA704" s="21" t="str">
        <f>IFERROR(VLOOKUP($R704,M:$Q,5,0),"")</f>
        <v/>
      </c>
      <c r="AB704" s="21" t="str">
        <f>IFERROR(VLOOKUP($R704,N:$Q,4,0),"")</f>
        <v/>
      </c>
      <c r="AC704" s="21" t="str">
        <f>IFERROR(VLOOKUP($R704,O:$Q,3,0),"")</f>
        <v/>
      </c>
      <c r="AD704" s="21" t="str">
        <f>IFERROR(VLOOKUP($R704,P:$Q,2,0),"")</f>
        <v/>
      </c>
    </row>
    <row r="705" spans="1:30" x14ac:dyDescent="0.15">
      <c r="A705" s="9">
        <f>'AB Touchpoint System Workbook'!Z716</f>
        <v>0</v>
      </c>
      <c r="B705" s="21">
        <f t="shared" si="22"/>
        <v>1</v>
      </c>
      <c r="C705" s="12" t="str">
        <f>IF('AB Touchpoint System Workbook'!J716="A",VLOOKUP($B705,Reference!$A$93:B$104,2,0),IF('AB Touchpoint System Workbook'!J716="b",VLOOKUP($B705,Reference!$A$93:C$104,3,0),""))</f>
        <v/>
      </c>
      <c r="D705" s="12" t="str">
        <f>IF('AB Touchpoint System Workbook'!J716="A",Q705&amp;C705,IF('AB Touchpoint System Workbook'!J716="b",Q705&amp;C705,""))</f>
        <v/>
      </c>
      <c r="E705" s="12" t="b">
        <f>IF(ISNUMBER(SEARCH(S$1,$D705)),MAX(E$1:E704)+1)</f>
        <v>0</v>
      </c>
      <c r="F705" s="12" t="b">
        <f>IF(ISNUMBER(SEARCH(T$1,$D705)),MAX(F$1:F704)+1)</f>
        <v>0</v>
      </c>
      <c r="G705" s="12" t="b">
        <f>IF(ISNUMBER(SEARCH(U$1,$D705)),MAX(G$1:G704)+1)</f>
        <v>0</v>
      </c>
      <c r="H705" s="12" t="b">
        <f>IF(ISNUMBER(SEARCH(V$1,$D705)),MAX(H$1:H704)+1)</f>
        <v>0</v>
      </c>
      <c r="I705" s="12" t="b">
        <f>IF(ISNUMBER(SEARCH(W$1,$D705)),MAX(I$1:I704)+1)</f>
        <v>0</v>
      </c>
      <c r="J705" s="12" t="b">
        <f>IF(ISNUMBER(SEARCH(X$1,$D705)),MAX(J$1:J704)+1)</f>
        <v>0</v>
      </c>
      <c r="K705" s="12" t="b">
        <f>IF(ISNUMBER(SEARCH(Y$1,$D705)),MAX(K$1:K704)+1)</f>
        <v>0</v>
      </c>
      <c r="L705" s="12" t="b">
        <f>IF(ISNUMBER(SEARCH(Z$1,$D705)),MAX(L$1:L704)+1)</f>
        <v>0</v>
      </c>
      <c r="M705" s="12" t="b">
        <f>IF(ISNUMBER(SEARCH(AA$1,$D705)),MAX(M$1:M704)+1)</f>
        <v>0</v>
      </c>
      <c r="N705" s="12" t="b">
        <f>IF(ISNUMBER(SEARCH(AB$1,$D705)),MAX(N$1:N704)+1)</f>
        <v>0</v>
      </c>
      <c r="O705" s="12" t="b">
        <f>IF(ISNUMBER(SEARCH(AC$1,$D705)),MAX(O$1:O704)+1)</f>
        <v>0</v>
      </c>
      <c r="P705" s="12" t="b">
        <f>IF(ISNUMBER(SEARCH(AD$1,$D705)),MAX(P$1:P704)+1)</f>
        <v>0</v>
      </c>
      <c r="Q705" s="12">
        <f>'AB Touchpoint System Workbook'!K716</f>
        <v>0</v>
      </c>
      <c r="R705" s="13">
        <f t="shared" si="21"/>
        <v>704</v>
      </c>
      <c r="S705" s="21" t="str">
        <f>IFERROR(VLOOKUP($R705,E:$Q,13,0),"")</f>
        <v/>
      </c>
      <c r="T705" s="21" t="str">
        <f>IFERROR(VLOOKUP($R705,F:$Q,12,0),"")</f>
        <v/>
      </c>
      <c r="U705" s="21" t="str">
        <f>IFERROR(VLOOKUP($R705,G:$Q,11,0),"")</f>
        <v/>
      </c>
      <c r="V705" s="21" t="str">
        <f>IFERROR(VLOOKUP($R705,H:$Q,10,0),"")</f>
        <v/>
      </c>
      <c r="W705" s="21" t="str">
        <f>IFERROR(VLOOKUP($R705,I:$Q,9,0),"")</f>
        <v/>
      </c>
      <c r="X705" s="21" t="str">
        <f>IFERROR(VLOOKUP($R705,J:$Q,8,0),"")</f>
        <v/>
      </c>
      <c r="Y705" s="21" t="str">
        <f>IFERROR(VLOOKUP($R705,K:$Q,7,0),"")</f>
        <v/>
      </c>
      <c r="Z705" s="21" t="str">
        <f>IFERROR(VLOOKUP($R705,L:$Q,6,0),"")</f>
        <v/>
      </c>
      <c r="AA705" s="21" t="str">
        <f>IFERROR(VLOOKUP($R705,M:$Q,5,0),"")</f>
        <v/>
      </c>
      <c r="AB705" s="21" t="str">
        <f>IFERROR(VLOOKUP($R705,N:$Q,4,0),"")</f>
        <v/>
      </c>
      <c r="AC705" s="21" t="str">
        <f>IFERROR(VLOOKUP($R705,O:$Q,3,0),"")</f>
        <v/>
      </c>
      <c r="AD705" s="21" t="str">
        <f>IFERROR(VLOOKUP($R705,P:$Q,2,0),"")</f>
        <v/>
      </c>
    </row>
    <row r="706" spans="1:30" x14ac:dyDescent="0.15">
      <c r="A706" s="9">
        <f>'AB Touchpoint System Workbook'!Z717</f>
        <v>0</v>
      </c>
      <c r="B706" s="21">
        <f t="shared" si="22"/>
        <v>1</v>
      </c>
      <c r="C706" s="12" t="str">
        <f>IF('AB Touchpoint System Workbook'!J717="A",VLOOKUP($B706,Reference!$A$93:B$104,2,0),IF('AB Touchpoint System Workbook'!J717="b",VLOOKUP($B706,Reference!$A$93:C$104,3,0),""))</f>
        <v/>
      </c>
      <c r="D706" s="12" t="str">
        <f>IF('AB Touchpoint System Workbook'!J717="A",Q706&amp;C706,IF('AB Touchpoint System Workbook'!J717="b",Q706&amp;C706,""))</f>
        <v/>
      </c>
      <c r="E706" s="12" t="b">
        <f>IF(ISNUMBER(SEARCH(S$1,$D706)),MAX(E$1:E705)+1)</f>
        <v>0</v>
      </c>
      <c r="F706" s="12" t="b">
        <f>IF(ISNUMBER(SEARCH(T$1,$D706)),MAX(F$1:F705)+1)</f>
        <v>0</v>
      </c>
      <c r="G706" s="12" t="b">
        <f>IF(ISNUMBER(SEARCH(U$1,$D706)),MAX(G$1:G705)+1)</f>
        <v>0</v>
      </c>
      <c r="H706" s="12" t="b">
        <f>IF(ISNUMBER(SEARCH(V$1,$D706)),MAX(H$1:H705)+1)</f>
        <v>0</v>
      </c>
      <c r="I706" s="12" t="b">
        <f>IF(ISNUMBER(SEARCH(W$1,$D706)),MAX(I$1:I705)+1)</f>
        <v>0</v>
      </c>
      <c r="J706" s="12" t="b">
        <f>IF(ISNUMBER(SEARCH(X$1,$D706)),MAX(J$1:J705)+1)</f>
        <v>0</v>
      </c>
      <c r="K706" s="12" t="b">
        <f>IF(ISNUMBER(SEARCH(Y$1,$D706)),MAX(K$1:K705)+1)</f>
        <v>0</v>
      </c>
      <c r="L706" s="12" t="b">
        <f>IF(ISNUMBER(SEARCH(Z$1,$D706)),MAX(L$1:L705)+1)</f>
        <v>0</v>
      </c>
      <c r="M706" s="12" t="b">
        <f>IF(ISNUMBER(SEARCH(AA$1,$D706)),MAX(M$1:M705)+1)</f>
        <v>0</v>
      </c>
      <c r="N706" s="12" t="b">
        <f>IF(ISNUMBER(SEARCH(AB$1,$D706)),MAX(N$1:N705)+1)</f>
        <v>0</v>
      </c>
      <c r="O706" s="12" t="b">
        <f>IF(ISNUMBER(SEARCH(AC$1,$D706)),MAX(O$1:O705)+1)</f>
        <v>0</v>
      </c>
      <c r="P706" s="12" t="b">
        <f>IF(ISNUMBER(SEARCH(AD$1,$D706)),MAX(P$1:P705)+1)</f>
        <v>0</v>
      </c>
      <c r="Q706" s="12">
        <f>'AB Touchpoint System Workbook'!K717</f>
        <v>0</v>
      </c>
      <c r="R706" s="13">
        <f t="shared" si="21"/>
        <v>705</v>
      </c>
      <c r="S706" s="21" t="str">
        <f>IFERROR(VLOOKUP($R706,E:$Q,13,0),"")</f>
        <v/>
      </c>
      <c r="T706" s="21" t="str">
        <f>IFERROR(VLOOKUP($R706,F:$Q,12,0),"")</f>
        <v/>
      </c>
      <c r="U706" s="21" t="str">
        <f>IFERROR(VLOOKUP($R706,G:$Q,11,0),"")</f>
        <v/>
      </c>
      <c r="V706" s="21" t="str">
        <f>IFERROR(VLOOKUP($R706,H:$Q,10,0),"")</f>
        <v/>
      </c>
      <c r="W706" s="21" t="str">
        <f>IFERROR(VLOOKUP($R706,I:$Q,9,0),"")</f>
        <v/>
      </c>
      <c r="X706" s="21" t="str">
        <f>IFERROR(VLOOKUP($R706,J:$Q,8,0),"")</f>
        <v/>
      </c>
      <c r="Y706" s="21" t="str">
        <f>IFERROR(VLOOKUP($R706,K:$Q,7,0),"")</f>
        <v/>
      </c>
      <c r="Z706" s="21" t="str">
        <f>IFERROR(VLOOKUP($R706,L:$Q,6,0),"")</f>
        <v/>
      </c>
      <c r="AA706" s="21" t="str">
        <f>IFERROR(VLOOKUP($R706,M:$Q,5,0),"")</f>
        <v/>
      </c>
      <c r="AB706" s="21" t="str">
        <f>IFERROR(VLOOKUP($R706,N:$Q,4,0),"")</f>
        <v/>
      </c>
      <c r="AC706" s="21" t="str">
        <f>IFERROR(VLOOKUP($R706,O:$Q,3,0),"")</f>
        <v/>
      </c>
      <c r="AD706" s="21" t="str">
        <f>IFERROR(VLOOKUP($R706,P:$Q,2,0),"")</f>
        <v/>
      </c>
    </row>
    <row r="707" spans="1:30" x14ac:dyDescent="0.15">
      <c r="A707" s="9">
        <f>'AB Touchpoint System Workbook'!Z718</f>
        <v>0</v>
      </c>
      <c r="B707" s="21">
        <f t="shared" si="22"/>
        <v>1</v>
      </c>
      <c r="C707" s="12" t="str">
        <f>IF('AB Touchpoint System Workbook'!J718="A",VLOOKUP($B707,Reference!$A$93:B$104,2,0),IF('AB Touchpoint System Workbook'!J718="b",VLOOKUP($B707,Reference!$A$93:C$104,3,0),""))</f>
        <v/>
      </c>
      <c r="D707" s="12" t="str">
        <f>IF('AB Touchpoint System Workbook'!J718="A",Q707&amp;C707,IF('AB Touchpoint System Workbook'!J718="b",Q707&amp;C707,""))</f>
        <v/>
      </c>
      <c r="E707" s="12" t="b">
        <f>IF(ISNUMBER(SEARCH(S$1,$D707)),MAX(E$1:E706)+1)</f>
        <v>0</v>
      </c>
      <c r="F707" s="12" t="b">
        <f>IF(ISNUMBER(SEARCH(T$1,$D707)),MAX(F$1:F706)+1)</f>
        <v>0</v>
      </c>
      <c r="G707" s="12" t="b">
        <f>IF(ISNUMBER(SEARCH(U$1,$D707)),MAX(G$1:G706)+1)</f>
        <v>0</v>
      </c>
      <c r="H707" s="12" t="b">
        <f>IF(ISNUMBER(SEARCH(V$1,$D707)),MAX(H$1:H706)+1)</f>
        <v>0</v>
      </c>
      <c r="I707" s="12" t="b">
        <f>IF(ISNUMBER(SEARCH(W$1,$D707)),MAX(I$1:I706)+1)</f>
        <v>0</v>
      </c>
      <c r="J707" s="12" t="b">
        <f>IF(ISNUMBER(SEARCH(X$1,$D707)),MAX(J$1:J706)+1)</f>
        <v>0</v>
      </c>
      <c r="K707" s="12" t="b">
        <f>IF(ISNUMBER(SEARCH(Y$1,$D707)),MAX(K$1:K706)+1)</f>
        <v>0</v>
      </c>
      <c r="L707" s="12" t="b">
        <f>IF(ISNUMBER(SEARCH(Z$1,$D707)),MAX(L$1:L706)+1)</f>
        <v>0</v>
      </c>
      <c r="M707" s="12" t="b">
        <f>IF(ISNUMBER(SEARCH(AA$1,$D707)),MAX(M$1:M706)+1)</f>
        <v>0</v>
      </c>
      <c r="N707" s="12" t="b">
        <f>IF(ISNUMBER(SEARCH(AB$1,$D707)),MAX(N$1:N706)+1)</f>
        <v>0</v>
      </c>
      <c r="O707" s="12" t="b">
        <f>IF(ISNUMBER(SEARCH(AC$1,$D707)),MAX(O$1:O706)+1)</f>
        <v>0</v>
      </c>
      <c r="P707" s="12" t="b">
        <f>IF(ISNUMBER(SEARCH(AD$1,$D707)),MAX(P$1:P706)+1)</f>
        <v>0</v>
      </c>
      <c r="Q707" s="12">
        <f>'AB Touchpoint System Workbook'!K718</f>
        <v>0</v>
      </c>
      <c r="R707" s="13">
        <f t="shared" si="21"/>
        <v>706</v>
      </c>
      <c r="S707" s="21" t="str">
        <f>IFERROR(VLOOKUP($R707,E:$Q,13,0),"")</f>
        <v/>
      </c>
      <c r="T707" s="21" t="str">
        <f>IFERROR(VLOOKUP($R707,F:$Q,12,0),"")</f>
        <v/>
      </c>
      <c r="U707" s="21" t="str">
        <f>IFERROR(VLOOKUP($R707,G:$Q,11,0),"")</f>
        <v/>
      </c>
      <c r="V707" s="21" t="str">
        <f>IFERROR(VLOOKUP($R707,H:$Q,10,0),"")</f>
        <v/>
      </c>
      <c r="W707" s="21" t="str">
        <f>IFERROR(VLOOKUP($R707,I:$Q,9,0),"")</f>
        <v/>
      </c>
      <c r="X707" s="21" t="str">
        <f>IFERROR(VLOOKUP($R707,J:$Q,8,0),"")</f>
        <v/>
      </c>
      <c r="Y707" s="21" t="str">
        <f>IFERROR(VLOOKUP($R707,K:$Q,7,0),"")</f>
        <v/>
      </c>
      <c r="Z707" s="21" t="str">
        <f>IFERROR(VLOOKUP($R707,L:$Q,6,0),"")</f>
        <v/>
      </c>
      <c r="AA707" s="21" t="str">
        <f>IFERROR(VLOOKUP($R707,M:$Q,5,0),"")</f>
        <v/>
      </c>
      <c r="AB707" s="21" t="str">
        <f>IFERROR(VLOOKUP($R707,N:$Q,4,0),"")</f>
        <v/>
      </c>
      <c r="AC707" s="21" t="str">
        <f>IFERROR(VLOOKUP($R707,O:$Q,3,0),"")</f>
        <v/>
      </c>
      <c r="AD707" s="21" t="str">
        <f>IFERROR(VLOOKUP($R707,P:$Q,2,0),"")</f>
        <v/>
      </c>
    </row>
    <row r="708" spans="1:30" x14ac:dyDescent="0.15">
      <c r="A708" s="9">
        <f>'AB Touchpoint System Workbook'!Z719</f>
        <v>0</v>
      </c>
      <c r="B708" s="21">
        <f t="shared" si="22"/>
        <v>1</v>
      </c>
      <c r="C708" s="12" t="str">
        <f>IF('AB Touchpoint System Workbook'!J719="A",VLOOKUP($B708,Reference!$A$93:B$104,2,0),IF('AB Touchpoint System Workbook'!J719="b",VLOOKUP($B708,Reference!$A$93:C$104,3,0),""))</f>
        <v/>
      </c>
      <c r="D708" s="12" t="str">
        <f>IF('AB Touchpoint System Workbook'!J719="A",Q708&amp;C708,IF('AB Touchpoint System Workbook'!J719="b",Q708&amp;C708,""))</f>
        <v/>
      </c>
      <c r="E708" s="12" t="b">
        <f>IF(ISNUMBER(SEARCH(S$1,$D708)),MAX(E$1:E707)+1)</f>
        <v>0</v>
      </c>
      <c r="F708" s="12" t="b">
        <f>IF(ISNUMBER(SEARCH(T$1,$D708)),MAX(F$1:F707)+1)</f>
        <v>0</v>
      </c>
      <c r="G708" s="12" t="b">
        <f>IF(ISNUMBER(SEARCH(U$1,$D708)),MAX(G$1:G707)+1)</f>
        <v>0</v>
      </c>
      <c r="H708" s="12" t="b">
        <f>IF(ISNUMBER(SEARCH(V$1,$D708)),MAX(H$1:H707)+1)</f>
        <v>0</v>
      </c>
      <c r="I708" s="12" t="b">
        <f>IF(ISNUMBER(SEARCH(W$1,$D708)),MAX(I$1:I707)+1)</f>
        <v>0</v>
      </c>
      <c r="J708" s="12" t="b">
        <f>IF(ISNUMBER(SEARCH(X$1,$D708)),MAX(J$1:J707)+1)</f>
        <v>0</v>
      </c>
      <c r="K708" s="12" t="b">
        <f>IF(ISNUMBER(SEARCH(Y$1,$D708)),MAX(K$1:K707)+1)</f>
        <v>0</v>
      </c>
      <c r="L708" s="12" t="b">
        <f>IF(ISNUMBER(SEARCH(Z$1,$D708)),MAX(L$1:L707)+1)</f>
        <v>0</v>
      </c>
      <c r="M708" s="12" t="b">
        <f>IF(ISNUMBER(SEARCH(AA$1,$D708)),MAX(M$1:M707)+1)</f>
        <v>0</v>
      </c>
      <c r="N708" s="12" t="b">
        <f>IF(ISNUMBER(SEARCH(AB$1,$D708)),MAX(N$1:N707)+1)</f>
        <v>0</v>
      </c>
      <c r="O708" s="12" t="b">
        <f>IF(ISNUMBER(SEARCH(AC$1,$D708)),MAX(O$1:O707)+1)</f>
        <v>0</v>
      </c>
      <c r="P708" s="12" t="b">
        <f>IF(ISNUMBER(SEARCH(AD$1,$D708)),MAX(P$1:P707)+1)</f>
        <v>0</v>
      </c>
      <c r="Q708" s="12">
        <f>'AB Touchpoint System Workbook'!K719</f>
        <v>0</v>
      </c>
      <c r="R708" s="13">
        <f t="shared" ref="R708:R771" si="23">R707+1</f>
        <v>707</v>
      </c>
      <c r="S708" s="21" t="str">
        <f>IFERROR(VLOOKUP($R708,E:$Q,13,0),"")</f>
        <v/>
      </c>
      <c r="T708" s="21" t="str">
        <f>IFERROR(VLOOKUP($R708,F:$Q,12,0),"")</f>
        <v/>
      </c>
      <c r="U708" s="21" t="str">
        <f>IFERROR(VLOOKUP($R708,G:$Q,11,0),"")</f>
        <v/>
      </c>
      <c r="V708" s="21" t="str">
        <f>IFERROR(VLOOKUP($R708,H:$Q,10,0),"")</f>
        <v/>
      </c>
      <c r="W708" s="21" t="str">
        <f>IFERROR(VLOOKUP($R708,I:$Q,9,0),"")</f>
        <v/>
      </c>
      <c r="X708" s="21" t="str">
        <f>IFERROR(VLOOKUP($R708,J:$Q,8,0),"")</f>
        <v/>
      </c>
      <c r="Y708" s="21" t="str">
        <f>IFERROR(VLOOKUP($R708,K:$Q,7,0),"")</f>
        <v/>
      </c>
      <c r="Z708" s="21" t="str">
        <f>IFERROR(VLOOKUP($R708,L:$Q,6,0),"")</f>
        <v/>
      </c>
      <c r="AA708" s="21" t="str">
        <f>IFERROR(VLOOKUP($R708,M:$Q,5,0),"")</f>
        <v/>
      </c>
      <c r="AB708" s="21" t="str">
        <f>IFERROR(VLOOKUP($R708,N:$Q,4,0),"")</f>
        <v/>
      </c>
      <c r="AC708" s="21" t="str">
        <f>IFERROR(VLOOKUP($R708,O:$Q,3,0),"")</f>
        <v/>
      </c>
      <c r="AD708" s="21" t="str">
        <f>IFERROR(VLOOKUP($R708,P:$Q,2,0),"")</f>
        <v/>
      </c>
    </row>
    <row r="709" spans="1:30" x14ac:dyDescent="0.15">
      <c r="A709" s="9">
        <f>'AB Touchpoint System Workbook'!Z720</f>
        <v>0</v>
      </c>
      <c r="B709" s="21">
        <f t="shared" si="22"/>
        <v>1</v>
      </c>
      <c r="C709" s="12" t="str">
        <f>IF('AB Touchpoint System Workbook'!J720="A",VLOOKUP($B709,Reference!$A$93:B$104,2,0),IF('AB Touchpoint System Workbook'!J720="b",VLOOKUP($B709,Reference!$A$93:C$104,3,0),""))</f>
        <v/>
      </c>
      <c r="D709" s="12" t="str">
        <f>IF('AB Touchpoint System Workbook'!J720="A",Q709&amp;C709,IF('AB Touchpoint System Workbook'!J720="b",Q709&amp;C709,""))</f>
        <v/>
      </c>
      <c r="E709" s="12" t="b">
        <f>IF(ISNUMBER(SEARCH(S$1,$D709)),MAX(E$1:E708)+1)</f>
        <v>0</v>
      </c>
      <c r="F709" s="12" t="b">
        <f>IF(ISNUMBER(SEARCH(T$1,$D709)),MAX(F$1:F708)+1)</f>
        <v>0</v>
      </c>
      <c r="G709" s="12" t="b">
        <f>IF(ISNUMBER(SEARCH(U$1,$D709)),MAX(G$1:G708)+1)</f>
        <v>0</v>
      </c>
      <c r="H709" s="12" t="b">
        <f>IF(ISNUMBER(SEARCH(V$1,$D709)),MAX(H$1:H708)+1)</f>
        <v>0</v>
      </c>
      <c r="I709" s="12" t="b">
        <f>IF(ISNUMBER(SEARCH(W$1,$D709)),MAX(I$1:I708)+1)</f>
        <v>0</v>
      </c>
      <c r="J709" s="12" t="b">
        <f>IF(ISNUMBER(SEARCH(X$1,$D709)),MAX(J$1:J708)+1)</f>
        <v>0</v>
      </c>
      <c r="K709" s="12" t="b">
        <f>IF(ISNUMBER(SEARCH(Y$1,$D709)),MAX(K$1:K708)+1)</f>
        <v>0</v>
      </c>
      <c r="L709" s="12" t="b">
        <f>IF(ISNUMBER(SEARCH(Z$1,$D709)),MAX(L$1:L708)+1)</f>
        <v>0</v>
      </c>
      <c r="M709" s="12" t="b">
        <f>IF(ISNUMBER(SEARCH(AA$1,$D709)),MAX(M$1:M708)+1)</f>
        <v>0</v>
      </c>
      <c r="N709" s="12" t="b">
        <f>IF(ISNUMBER(SEARCH(AB$1,$D709)),MAX(N$1:N708)+1)</f>
        <v>0</v>
      </c>
      <c r="O709" s="12" t="b">
        <f>IF(ISNUMBER(SEARCH(AC$1,$D709)),MAX(O$1:O708)+1)</f>
        <v>0</v>
      </c>
      <c r="P709" s="12" t="b">
        <f>IF(ISNUMBER(SEARCH(AD$1,$D709)),MAX(P$1:P708)+1)</f>
        <v>0</v>
      </c>
      <c r="Q709" s="12">
        <f>'AB Touchpoint System Workbook'!K720</f>
        <v>0</v>
      </c>
      <c r="R709" s="13">
        <f t="shared" si="23"/>
        <v>708</v>
      </c>
      <c r="S709" s="21" t="str">
        <f>IFERROR(VLOOKUP($R709,E:$Q,13,0),"")</f>
        <v/>
      </c>
      <c r="T709" s="21" t="str">
        <f>IFERROR(VLOOKUP($R709,F:$Q,12,0),"")</f>
        <v/>
      </c>
      <c r="U709" s="21" t="str">
        <f>IFERROR(VLOOKUP($R709,G:$Q,11,0),"")</f>
        <v/>
      </c>
      <c r="V709" s="21" t="str">
        <f>IFERROR(VLOOKUP($R709,H:$Q,10,0),"")</f>
        <v/>
      </c>
      <c r="W709" s="21" t="str">
        <f>IFERROR(VLOOKUP($R709,I:$Q,9,0),"")</f>
        <v/>
      </c>
      <c r="X709" s="21" t="str">
        <f>IFERROR(VLOOKUP($R709,J:$Q,8,0),"")</f>
        <v/>
      </c>
      <c r="Y709" s="21" t="str">
        <f>IFERROR(VLOOKUP($R709,K:$Q,7,0),"")</f>
        <v/>
      </c>
      <c r="Z709" s="21" t="str">
        <f>IFERROR(VLOOKUP($R709,L:$Q,6,0),"")</f>
        <v/>
      </c>
      <c r="AA709" s="21" t="str">
        <f>IFERROR(VLOOKUP($R709,M:$Q,5,0),"")</f>
        <v/>
      </c>
      <c r="AB709" s="21" t="str">
        <f>IFERROR(VLOOKUP($R709,N:$Q,4,0),"")</f>
        <v/>
      </c>
      <c r="AC709" s="21" t="str">
        <f>IFERROR(VLOOKUP($R709,O:$Q,3,0),"")</f>
        <v/>
      </c>
      <c r="AD709" s="21" t="str">
        <f>IFERROR(VLOOKUP($R709,P:$Q,2,0),"")</f>
        <v/>
      </c>
    </row>
    <row r="710" spans="1:30" x14ac:dyDescent="0.15">
      <c r="A710" s="9">
        <f>'AB Touchpoint System Workbook'!Z721</f>
        <v>0</v>
      </c>
      <c r="B710" s="21">
        <f t="shared" si="22"/>
        <v>1</v>
      </c>
      <c r="C710" s="12" t="str">
        <f>IF('AB Touchpoint System Workbook'!J721="A",VLOOKUP($B710,Reference!$A$93:B$104,2,0),IF('AB Touchpoint System Workbook'!J721="b",VLOOKUP($B710,Reference!$A$93:C$104,3,0),""))</f>
        <v/>
      </c>
      <c r="D710" s="12" t="str">
        <f>IF('AB Touchpoint System Workbook'!J721="A",Q710&amp;C710,IF('AB Touchpoint System Workbook'!J721="b",Q710&amp;C710,""))</f>
        <v/>
      </c>
      <c r="E710" s="12" t="b">
        <f>IF(ISNUMBER(SEARCH(S$1,$D710)),MAX(E$1:E709)+1)</f>
        <v>0</v>
      </c>
      <c r="F710" s="12" t="b">
        <f>IF(ISNUMBER(SEARCH(T$1,$D710)),MAX(F$1:F709)+1)</f>
        <v>0</v>
      </c>
      <c r="G710" s="12" t="b">
        <f>IF(ISNUMBER(SEARCH(U$1,$D710)),MAX(G$1:G709)+1)</f>
        <v>0</v>
      </c>
      <c r="H710" s="12" t="b">
        <f>IF(ISNUMBER(SEARCH(V$1,$D710)),MAX(H$1:H709)+1)</f>
        <v>0</v>
      </c>
      <c r="I710" s="12" t="b">
        <f>IF(ISNUMBER(SEARCH(W$1,$D710)),MAX(I$1:I709)+1)</f>
        <v>0</v>
      </c>
      <c r="J710" s="12" t="b">
        <f>IF(ISNUMBER(SEARCH(X$1,$D710)),MAX(J$1:J709)+1)</f>
        <v>0</v>
      </c>
      <c r="K710" s="12" t="b">
        <f>IF(ISNUMBER(SEARCH(Y$1,$D710)),MAX(K$1:K709)+1)</f>
        <v>0</v>
      </c>
      <c r="L710" s="12" t="b">
        <f>IF(ISNUMBER(SEARCH(Z$1,$D710)),MAX(L$1:L709)+1)</f>
        <v>0</v>
      </c>
      <c r="M710" s="12" t="b">
        <f>IF(ISNUMBER(SEARCH(AA$1,$D710)),MAX(M$1:M709)+1)</f>
        <v>0</v>
      </c>
      <c r="N710" s="12" t="b">
        <f>IF(ISNUMBER(SEARCH(AB$1,$D710)),MAX(N$1:N709)+1)</f>
        <v>0</v>
      </c>
      <c r="O710" s="12" t="b">
        <f>IF(ISNUMBER(SEARCH(AC$1,$D710)),MAX(O$1:O709)+1)</f>
        <v>0</v>
      </c>
      <c r="P710" s="12" t="b">
        <f>IF(ISNUMBER(SEARCH(AD$1,$D710)),MAX(P$1:P709)+1)</f>
        <v>0</v>
      </c>
      <c r="Q710" s="12">
        <f>'AB Touchpoint System Workbook'!K721</f>
        <v>0</v>
      </c>
      <c r="R710" s="13">
        <f t="shared" si="23"/>
        <v>709</v>
      </c>
      <c r="S710" s="21" t="str">
        <f>IFERROR(VLOOKUP($R710,E:$Q,13,0),"")</f>
        <v/>
      </c>
      <c r="T710" s="21" t="str">
        <f>IFERROR(VLOOKUP($R710,F:$Q,12,0),"")</f>
        <v/>
      </c>
      <c r="U710" s="21" t="str">
        <f>IFERROR(VLOOKUP($R710,G:$Q,11,0),"")</f>
        <v/>
      </c>
      <c r="V710" s="21" t="str">
        <f>IFERROR(VLOOKUP($R710,H:$Q,10,0),"")</f>
        <v/>
      </c>
      <c r="W710" s="21" t="str">
        <f>IFERROR(VLOOKUP($R710,I:$Q,9,0),"")</f>
        <v/>
      </c>
      <c r="X710" s="21" t="str">
        <f>IFERROR(VLOOKUP($R710,J:$Q,8,0),"")</f>
        <v/>
      </c>
      <c r="Y710" s="21" t="str">
        <f>IFERROR(VLOOKUP($R710,K:$Q,7,0),"")</f>
        <v/>
      </c>
      <c r="Z710" s="21" t="str">
        <f>IFERROR(VLOOKUP($R710,L:$Q,6,0),"")</f>
        <v/>
      </c>
      <c r="AA710" s="21" t="str">
        <f>IFERROR(VLOOKUP($R710,M:$Q,5,0),"")</f>
        <v/>
      </c>
      <c r="AB710" s="21" t="str">
        <f>IFERROR(VLOOKUP($R710,N:$Q,4,0),"")</f>
        <v/>
      </c>
      <c r="AC710" s="21" t="str">
        <f>IFERROR(VLOOKUP($R710,O:$Q,3,0),"")</f>
        <v/>
      </c>
      <c r="AD710" s="21" t="str">
        <f>IFERROR(VLOOKUP($R710,P:$Q,2,0),"")</f>
        <v/>
      </c>
    </row>
    <row r="711" spans="1:30" x14ac:dyDescent="0.15">
      <c r="A711" s="9">
        <f>'AB Touchpoint System Workbook'!Z722</f>
        <v>0</v>
      </c>
      <c r="B711" s="21">
        <f t="shared" si="22"/>
        <v>1</v>
      </c>
      <c r="C711" s="12" t="str">
        <f>IF('AB Touchpoint System Workbook'!J722="A",VLOOKUP($B711,Reference!$A$93:B$104,2,0),IF('AB Touchpoint System Workbook'!J722="b",VLOOKUP($B711,Reference!$A$93:C$104,3,0),""))</f>
        <v/>
      </c>
      <c r="D711" s="12" t="str">
        <f>IF('AB Touchpoint System Workbook'!J722="A",Q711&amp;C711,IF('AB Touchpoint System Workbook'!J722="b",Q711&amp;C711,""))</f>
        <v/>
      </c>
      <c r="E711" s="12" t="b">
        <f>IF(ISNUMBER(SEARCH(S$1,$D711)),MAX(E$1:E710)+1)</f>
        <v>0</v>
      </c>
      <c r="F711" s="12" t="b">
        <f>IF(ISNUMBER(SEARCH(T$1,$D711)),MAX(F$1:F710)+1)</f>
        <v>0</v>
      </c>
      <c r="G711" s="12" t="b">
        <f>IF(ISNUMBER(SEARCH(U$1,$D711)),MAX(G$1:G710)+1)</f>
        <v>0</v>
      </c>
      <c r="H711" s="12" t="b">
        <f>IF(ISNUMBER(SEARCH(V$1,$D711)),MAX(H$1:H710)+1)</f>
        <v>0</v>
      </c>
      <c r="I711" s="12" t="b">
        <f>IF(ISNUMBER(SEARCH(W$1,$D711)),MAX(I$1:I710)+1)</f>
        <v>0</v>
      </c>
      <c r="J711" s="12" t="b">
        <f>IF(ISNUMBER(SEARCH(X$1,$D711)),MAX(J$1:J710)+1)</f>
        <v>0</v>
      </c>
      <c r="K711" s="12" t="b">
        <f>IF(ISNUMBER(SEARCH(Y$1,$D711)),MAX(K$1:K710)+1)</f>
        <v>0</v>
      </c>
      <c r="L711" s="12" t="b">
        <f>IF(ISNUMBER(SEARCH(Z$1,$D711)),MAX(L$1:L710)+1)</f>
        <v>0</v>
      </c>
      <c r="M711" s="12" t="b">
        <f>IF(ISNUMBER(SEARCH(AA$1,$D711)),MAX(M$1:M710)+1)</f>
        <v>0</v>
      </c>
      <c r="N711" s="12" t="b">
        <f>IF(ISNUMBER(SEARCH(AB$1,$D711)),MAX(N$1:N710)+1)</f>
        <v>0</v>
      </c>
      <c r="O711" s="12" t="b">
        <f>IF(ISNUMBER(SEARCH(AC$1,$D711)),MAX(O$1:O710)+1)</f>
        <v>0</v>
      </c>
      <c r="P711" s="12" t="b">
        <f>IF(ISNUMBER(SEARCH(AD$1,$D711)),MAX(P$1:P710)+1)</f>
        <v>0</v>
      </c>
      <c r="Q711" s="12">
        <f>'AB Touchpoint System Workbook'!K722</f>
        <v>0</v>
      </c>
      <c r="R711" s="13">
        <f t="shared" si="23"/>
        <v>710</v>
      </c>
      <c r="S711" s="21" t="str">
        <f>IFERROR(VLOOKUP($R711,E:$Q,13,0),"")</f>
        <v/>
      </c>
      <c r="T711" s="21" t="str">
        <f>IFERROR(VLOOKUP($R711,F:$Q,12,0),"")</f>
        <v/>
      </c>
      <c r="U711" s="21" t="str">
        <f>IFERROR(VLOOKUP($R711,G:$Q,11,0),"")</f>
        <v/>
      </c>
      <c r="V711" s="21" t="str">
        <f>IFERROR(VLOOKUP($R711,H:$Q,10,0),"")</f>
        <v/>
      </c>
      <c r="W711" s="21" t="str">
        <f>IFERROR(VLOOKUP($R711,I:$Q,9,0),"")</f>
        <v/>
      </c>
      <c r="X711" s="21" t="str">
        <f>IFERROR(VLOOKUP($R711,J:$Q,8,0),"")</f>
        <v/>
      </c>
      <c r="Y711" s="21" t="str">
        <f>IFERROR(VLOOKUP($R711,K:$Q,7,0),"")</f>
        <v/>
      </c>
      <c r="Z711" s="21" t="str">
        <f>IFERROR(VLOOKUP($R711,L:$Q,6,0),"")</f>
        <v/>
      </c>
      <c r="AA711" s="21" t="str">
        <f>IFERROR(VLOOKUP($R711,M:$Q,5,0),"")</f>
        <v/>
      </c>
      <c r="AB711" s="21" t="str">
        <f>IFERROR(VLOOKUP($R711,N:$Q,4,0),"")</f>
        <v/>
      </c>
      <c r="AC711" s="21" t="str">
        <f>IFERROR(VLOOKUP($R711,O:$Q,3,0),"")</f>
        <v/>
      </c>
      <c r="AD711" s="21" t="str">
        <f>IFERROR(VLOOKUP($R711,P:$Q,2,0),"")</f>
        <v/>
      </c>
    </row>
    <row r="712" spans="1:30" x14ac:dyDescent="0.15">
      <c r="A712" s="9">
        <f>'AB Touchpoint System Workbook'!Z723</f>
        <v>0</v>
      </c>
      <c r="B712" s="21">
        <f t="shared" si="22"/>
        <v>1</v>
      </c>
      <c r="C712" s="12" t="str">
        <f>IF('AB Touchpoint System Workbook'!J723="A",VLOOKUP($B712,Reference!$A$93:B$104,2,0),IF('AB Touchpoint System Workbook'!J723="b",VLOOKUP($B712,Reference!$A$93:C$104,3,0),""))</f>
        <v/>
      </c>
      <c r="D712" s="12" t="str">
        <f>IF('AB Touchpoint System Workbook'!J723="A",Q712&amp;C712,IF('AB Touchpoint System Workbook'!J723="b",Q712&amp;C712,""))</f>
        <v/>
      </c>
      <c r="E712" s="12" t="b">
        <f>IF(ISNUMBER(SEARCH(S$1,$D712)),MAX(E$1:E711)+1)</f>
        <v>0</v>
      </c>
      <c r="F712" s="12" t="b">
        <f>IF(ISNUMBER(SEARCH(T$1,$D712)),MAX(F$1:F711)+1)</f>
        <v>0</v>
      </c>
      <c r="G712" s="12" t="b">
        <f>IF(ISNUMBER(SEARCH(U$1,$D712)),MAX(G$1:G711)+1)</f>
        <v>0</v>
      </c>
      <c r="H712" s="12" t="b">
        <f>IF(ISNUMBER(SEARCH(V$1,$D712)),MAX(H$1:H711)+1)</f>
        <v>0</v>
      </c>
      <c r="I712" s="12" t="b">
        <f>IF(ISNUMBER(SEARCH(W$1,$D712)),MAX(I$1:I711)+1)</f>
        <v>0</v>
      </c>
      <c r="J712" s="12" t="b">
        <f>IF(ISNUMBER(SEARCH(X$1,$D712)),MAX(J$1:J711)+1)</f>
        <v>0</v>
      </c>
      <c r="K712" s="12" t="b">
        <f>IF(ISNUMBER(SEARCH(Y$1,$D712)),MAX(K$1:K711)+1)</f>
        <v>0</v>
      </c>
      <c r="L712" s="12" t="b">
        <f>IF(ISNUMBER(SEARCH(Z$1,$D712)),MAX(L$1:L711)+1)</f>
        <v>0</v>
      </c>
      <c r="M712" s="12" t="b">
        <f>IF(ISNUMBER(SEARCH(AA$1,$D712)),MAX(M$1:M711)+1)</f>
        <v>0</v>
      </c>
      <c r="N712" s="12" t="b">
        <f>IF(ISNUMBER(SEARCH(AB$1,$D712)),MAX(N$1:N711)+1)</f>
        <v>0</v>
      </c>
      <c r="O712" s="12" t="b">
        <f>IF(ISNUMBER(SEARCH(AC$1,$D712)),MAX(O$1:O711)+1)</f>
        <v>0</v>
      </c>
      <c r="P712" s="12" t="b">
        <f>IF(ISNUMBER(SEARCH(AD$1,$D712)),MAX(P$1:P711)+1)</f>
        <v>0</v>
      </c>
      <c r="Q712" s="12">
        <f>'AB Touchpoint System Workbook'!K723</f>
        <v>0</v>
      </c>
      <c r="R712" s="13">
        <f t="shared" si="23"/>
        <v>711</v>
      </c>
      <c r="S712" s="21" t="str">
        <f>IFERROR(VLOOKUP($R712,E:$Q,13,0),"")</f>
        <v/>
      </c>
      <c r="T712" s="21" t="str">
        <f>IFERROR(VLOOKUP($R712,F:$Q,12,0),"")</f>
        <v/>
      </c>
      <c r="U712" s="21" t="str">
        <f>IFERROR(VLOOKUP($R712,G:$Q,11,0),"")</f>
        <v/>
      </c>
      <c r="V712" s="21" t="str">
        <f>IFERROR(VLOOKUP($R712,H:$Q,10,0),"")</f>
        <v/>
      </c>
      <c r="W712" s="21" t="str">
        <f>IFERROR(VLOOKUP($R712,I:$Q,9,0),"")</f>
        <v/>
      </c>
      <c r="X712" s="21" t="str">
        <f>IFERROR(VLOOKUP($R712,J:$Q,8,0),"")</f>
        <v/>
      </c>
      <c r="Y712" s="21" t="str">
        <f>IFERROR(VLOOKUP($R712,K:$Q,7,0),"")</f>
        <v/>
      </c>
      <c r="Z712" s="21" t="str">
        <f>IFERROR(VLOOKUP($R712,L:$Q,6,0),"")</f>
        <v/>
      </c>
      <c r="AA712" s="21" t="str">
        <f>IFERROR(VLOOKUP($R712,M:$Q,5,0),"")</f>
        <v/>
      </c>
      <c r="AB712" s="21" t="str">
        <f>IFERROR(VLOOKUP($R712,N:$Q,4,0),"")</f>
        <v/>
      </c>
      <c r="AC712" s="21" t="str">
        <f>IFERROR(VLOOKUP($R712,O:$Q,3,0),"")</f>
        <v/>
      </c>
      <c r="AD712" s="21" t="str">
        <f>IFERROR(VLOOKUP($R712,P:$Q,2,0),"")</f>
        <v/>
      </c>
    </row>
    <row r="713" spans="1:30" x14ac:dyDescent="0.15">
      <c r="A713" s="9">
        <f>'AB Touchpoint System Workbook'!Z724</f>
        <v>0</v>
      </c>
      <c r="B713" s="21">
        <f t="shared" si="22"/>
        <v>1</v>
      </c>
      <c r="C713" s="12" t="str">
        <f>IF('AB Touchpoint System Workbook'!J724="A",VLOOKUP($B713,Reference!$A$93:B$104,2,0),IF('AB Touchpoint System Workbook'!J724="b",VLOOKUP($B713,Reference!$A$93:C$104,3,0),""))</f>
        <v/>
      </c>
      <c r="D713" s="12" t="str">
        <f>IF('AB Touchpoint System Workbook'!J724="A",Q713&amp;C713,IF('AB Touchpoint System Workbook'!J724="b",Q713&amp;C713,""))</f>
        <v/>
      </c>
      <c r="E713" s="12" t="b">
        <f>IF(ISNUMBER(SEARCH(S$1,$D713)),MAX(E$1:E712)+1)</f>
        <v>0</v>
      </c>
      <c r="F713" s="12" t="b">
        <f>IF(ISNUMBER(SEARCH(T$1,$D713)),MAX(F$1:F712)+1)</f>
        <v>0</v>
      </c>
      <c r="G713" s="12" t="b">
        <f>IF(ISNUMBER(SEARCH(U$1,$D713)),MAX(G$1:G712)+1)</f>
        <v>0</v>
      </c>
      <c r="H713" s="12" t="b">
        <f>IF(ISNUMBER(SEARCH(V$1,$D713)),MAX(H$1:H712)+1)</f>
        <v>0</v>
      </c>
      <c r="I713" s="12" t="b">
        <f>IF(ISNUMBER(SEARCH(W$1,$D713)),MAX(I$1:I712)+1)</f>
        <v>0</v>
      </c>
      <c r="J713" s="12" t="b">
        <f>IF(ISNUMBER(SEARCH(X$1,$D713)),MAX(J$1:J712)+1)</f>
        <v>0</v>
      </c>
      <c r="K713" s="12" t="b">
        <f>IF(ISNUMBER(SEARCH(Y$1,$D713)),MAX(K$1:K712)+1)</f>
        <v>0</v>
      </c>
      <c r="L713" s="12" t="b">
        <f>IF(ISNUMBER(SEARCH(Z$1,$D713)),MAX(L$1:L712)+1)</f>
        <v>0</v>
      </c>
      <c r="M713" s="12" t="b">
        <f>IF(ISNUMBER(SEARCH(AA$1,$D713)),MAX(M$1:M712)+1)</f>
        <v>0</v>
      </c>
      <c r="N713" s="12" t="b">
        <f>IF(ISNUMBER(SEARCH(AB$1,$D713)),MAX(N$1:N712)+1)</f>
        <v>0</v>
      </c>
      <c r="O713" s="12" t="b">
        <f>IF(ISNUMBER(SEARCH(AC$1,$D713)),MAX(O$1:O712)+1)</f>
        <v>0</v>
      </c>
      <c r="P713" s="12" t="b">
        <f>IF(ISNUMBER(SEARCH(AD$1,$D713)),MAX(P$1:P712)+1)</f>
        <v>0</v>
      </c>
      <c r="Q713" s="12">
        <f>'AB Touchpoint System Workbook'!K724</f>
        <v>0</v>
      </c>
      <c r="R713" s="13">
        <f t="shared" si="23"/>
        <v>712</v>
      </c>
      <c r="S713" s="21" t="str">
        <f>IFERROR(VLOOKUP($R713,E:$Q,13,0),"")</f>
        <v/>
      </c>
      <c r="T713" s="21" t="str">
        <f>IFERROR(VLOOKUP($R713,F:$Q,12,0),"")</f>
        <v/>
      </c>
      <c r="U713" s="21" t="str">
        <f>IFERROR(VLOOKUP($R713,G:$Q,11,0),"")</f>
        <v/>
      </c>
      <c r="V713" s="21" t="str">
        <f>IFERROR(VLOOKUP($R713,H:$Q,10,0),"")</f>
        <v/>
      </c>
      <c r="W713" s="21" t="str">
        <f>IFERROR(VLOOKUP($R713,I:$Q,9,0),"")</f>
        <v/>
      </c>
      <c r="X713" s="21" t="str">
        <f>IFERROR(VLOOKUP($R713,J:$Q,8,0),"")</f>
        <v/>
      </c>
      <c r="Y713" s="21" t="str">
        <f>IFERROR(VLOOKUP($R713,K:$Q,7,0),"")</f>
        <v/>
      </c>
      <c r="Z713" s="21" t="str">
        <f>IFERROR(VLOOKUP($R713,L:$Q,6,0),"")</f>
        <v/>
      </c>
      <c r="AA713" s="21" t="str">
        <f>IFERROR(VLOOKUP($R713,M:$Q,5,0),"")</f>
        <v/>
      </c>
      <c r="AB713" s="21" t="str">
        <f>IFERROR(VLOOKUP($R713,N:$Q,4,0),"")</f>
        <v/>
      </c>
      <c r="AC713" s="21" t="str">
        <f>IFERROR(VLOOKUP($R713,O:$Q,3,0),"")</f>
        <v/>
      </c>
      <c r="AD713" s="21" t="str">
        <f>IFERROR(VLOOKUP($R713,P:$Q,2,0),"")</f>
        <v/>
      </c>
    </row>
    <row r="714" spans="1:30" x14ac:dyDescent="0.15">
      <c r="A714" s="9">
        <f>'AB Touchpoint System Workbook'!Z725</f>
        <v>0</v>
      </c>
      <c r="B714" s="21">
        <f t="shared" si="22"/>
        <v>1</v>
      </c>
      <c r="C714" s="12" t="str">
        <f>IF('AB Touchpoint System Workbook'!J725="A",VLOOKUP($B714,Reference!$A$93:B$104,2,0),IF('AB Touchpoint System Workbook'!J725="b",VLOOKUP($B714,Reference!$A$93:C$104,3,0),""))</f>
        <v/>
      </c>
      <c r="D714" s="12" t="str">
        <f>IF('AB Touchpoint System Workbook'!J725="A",Q714&amp;C714,IF('AB Touchpoint System Workbook'!J725="b",Q714&amp;C714,""))</f>
        <v/>
      </c>
      <c r="E714" s="12" t="b">
        <f>IF(ISNUMBER(SEARCH(S$1,$D714)),MAX(E$1:E713)+1)</f>
        <v>0</v>
      </c>
      <c r="F714" s="12" t="b">
        <f>IF(ISNUMBER(SEARCH(T$1,$D714)),MAX(F$1:F713)+1)</f>
        <v>0</v>
      </c>
      <c r="G714" s="12" t="b">
        <f>IF(ISNUMBER(SEARCH(U$1,$D714)),MAX(G$1:G713)+1)</f>
        <v>0</v>
      </c>
      <c r="H714" s="12" t="b">
        <f>IF(ISNUMBER(SEARCH(V$1,$D714)),MAX(H$1:H713)+1)</f>
        <v>0</v>
      </c>
      <c r="I714" s="12" t="b">
        <f>IF(ISNUMBER(SEARCH(W$1,$D714)),MAX(I$1:I713)+1)</f>
        <v>0</v>
      </c>
      <c r="J714" s="12" t="b">
        <f>IF(ISNUMBER(SEARCH(X$1,$D714)),MAX(J$1:J713)+1)</f>
        <v>0</v>
      </c>
      <c r="K714" s="12" t="b">
        <f>IF(ISNUMBER(SEARCH(Y$1,$D714)),MAX(K$1:K713)+1)</f>
        <v>0</v>
      </c>
      <c r="L714" s="12" t="b">
        <f>IF(ISNUMBER(SEARCH(Z$1,$D714)),MAX(L$1:L713)+1)</f>
        <v>0</v>
      </c>
      <c r="M714" s="12" t="b">
        <f>IF(ISNUMBER(SEARCH(AA$1,$D714)),MAX(M$1:M713)+1)</f>
        <v>0</v>
      </c>
      <c r="N714" s="12" t="b">
        <f>IF(ISNUMBER(SEARCH(AB$1,$D714)),MAX(N$1:N713)+1)</f>
        <v>0</v>
      </c>
      <c r="O714" s="12" t="b">
        <f>IF(ISNUMBER(SEARCH(AC$1,$D714)),MAX(O$1:O713)+1)</f>
        <v>0</v>
      </c>
      <c r="P714" s="12" t="b">
        <f>IF(ISNUMBER(SEARCH(AD$1,$D714)),MAX(P$1:P713)+1)</f>
        <v>0</v>
      </c>
      <c r="Q714" s="12">
        <f>'AB Touchpoint System Workbook'!K725</f>
        <v>0</v>
      </c>
      <c r="R714" s="13">
        <f t="shared" si="23"/>
        <v>713</v>
      </c>
      <c r="S714" s="21" t="str">
        <f>IFERROR(VLOOKUP($R714,E:$Q,13,0),"")</f>
        <v/>
      </c>
      <c r="T714" s="21" t="str">
        <f>IFERROR(VLOOKUP($R714,F:$Q,12,0),"")</f>
        <v/>
      </c>
      <c r="U714" s="21" t="str">
        <f>IFERROR(VLOOKUP($R714,G:$Q,11,0),"")</f>
        <v/>
      </c>
      <c r="V714" s="21" t="str">
        <f>IFERROR(VLOOKUP($R714,H:$Q,10,0),"")</f>
        <v/>
      </c>
      <c r="W714" s="21" t="str">
        <f>IFERROR(VLOOKUP($R714,I:$Q,9,0),"")</f>
        <v/>
      </c>
      <c r="X714" s="21" t="str">
        <f>IFERROR(VLOOKUP($R714,J:$Q,8,0),"")</f>
        <v/>
      </c>
      <c r="Y714" s="21" t="str">
        <f>IFERROR(VLOOKUP($R714,K:$Q,7,0),"")</f>
        <v/>
      </c>
      <c r="Z714" s="21" t="str">
        <f>IFERROR(VLOOKUP($R714,L:$Q,6,0),"")</f>
        <v/>
      </c>
      <c r="AA714" s="21" t="str">
        <f>IFERROR(VLOOKUP($R714,M:$Q,5,0),"")</f>
        <v/>
      </c>
      <c r="AB714" s="21" t="str">
        <f>IFERROR(VLOOKUP($R714,N:$Q,4,0),"")</f>
        <v/>
      </c>
      <c r="AC714" s="21" t="str">
        <f>IFERROR(VLOOKUP($R714,O:$Q,3,0),"")</f>
        <v/>
      </c>
      <c r="AD714" s="21" t="str">
        <f>IFERROR(VLOOKUP($R714,P:$Q,2,0),"")</f>
        <v/>
      </c>
    </row>
    <row r="715" spans="1:30" x14ac:dyDescent="0.15">
      <c r="A715" s="9">
        <f>'AB Touchpoint System Workbook'!Z726</f>
        <v>0</v>
      </c>
      <c r="B715" s="21">
        <f t="shared" si="22"/>
        <v>1</v>
      </c>
      <c r="C715" s="12" t="str">
        <f>IF('AB Touchpoint System Workbook'!J726="A",VLOOKUP($B715,Reference!$A$93:B$104,2,0),IF('AB Touchpoint System Workbook'!J726="b",VLOOKUP($B715,Reference!$A$93:C$104,3,0),""))</f>
        <v/>
      </c>
      <c r="D715" s="12" t="str">
        <f>IF('AB Touchpoint System Workbook'!J726="A",Q715&amp;C715,IF('AB Touchpoint System Workbook'!J726="b",Q715&amp;C715,""))</f>
        <v/>
      </c>
      <c r="E715" s="12" t="b">
        <f>IF(ISNUMBER(SEARCH(S$1,$D715)),MAX(E$1:E714)+1)</f>
        <v>0</v>
      </c>
      <c r="F715" s="12" t="b">
        <f>IF(ISNUMBER(SEARCH(T$1,$D715)),MAX(F$1:F714)+1)</f>
        <v>0</v>
      </c>
      <c r="G715" s="12" t="b">
        <f>IF(ISNUMBER(SEARCH(U$1,$D715)),MAX(G$1:G714)+1)</f>
        <v>0</v>
      </c>
      <c r="H715" s="12" t="b">
        <f>IF(ISNUMBER(SEARCH(V$1,$D715)),MAX(H$1:H714)+1)</f>
        <v>0</v>
      </c>
      <c r="I715" s="12" t="b">
        <f>IF(ISNUMBER(SEARCH(W$1,$D715)),MAX(I$1:I714)+1)</f>
        <v>0</v>
      </c>
      <c r="J715" s="12" t="b">
        <f>IF(ISNUMBER(SEARCH(X$1,$D715)),MAX(J$1:J714)+1)</f>
        <v>0</v>
      </c>
      <c r="K715" s="12" t="b">
        <f>IF(ISNUMBER(SEARCH(Y$1,$D715)),MAX(K$1:K714)+1)</f>
        <v>0</v>
      </c>
      <c r="L715" s="12" t="b">
        <f>IF(ISNUMBER(SEARCH(Z$1,$D715)),MAX(L$1:L714)+1)</f>
        <v>0</v>
      </c>
      <c r="M715" s="12" t="b">
        <f>IF(ISNUMBER(SEARCH(AA$1,$D715)),MAX(M$1:M714)+1)</f>
        <v>0</v>
      </c>
      <c r="N715" s="12" t="b">
        <f>IF(ISNUMBER(SEARCH(AB$1,$D715)),MAX(N$1:N714)+1)</f>
        <v>0</v>
      </c>
      <c r="O715" s="12" t="b">
        <f>IF(ISNUMBER(SEARCH(AC$1,$D715)),MAX(O$1:O714)+1)</f>
        <v>0</v>
      </c>
      <c r="P715" s="12" t="b">
        <f>IF(ISNUMBER(SEARCH(AD$1,$D715)),MAX(P$1:P714)+1)</f>
        <v>0</v>
      </c>
      <c r="Q715" s="12">
        <f>'AB Touchpoint System Workbook'!K726</f>
        <v>0</v>
      </c>
      <c r="R715" s="13">
        <f t="shared" si="23"/>
        <v>714</v>
      </c>
      <c r="S715" s="21" t="str">
        <f>IFERROR(VLOOKUP($R715,E:$Q,13,0),"")</f>
        <v/>
      </c>
      <c r="T715" s="21" t="str">
        <f>IFERROR(VLOOKUP($R715,F:$Q,12,0),"")</f>
        <v/>
      </c>
      <c r="U715" s="21" t="str">
        <f>IFERROR(VLOOKUP($R715,G:$Q,11,0),"")</f>
        <v/>
      </c>
      <c r="V715" s="21" t="str">
        <f>IFERROR(VLOOKUP($R715,H:$Q,10,0),"")</f>
        <v/>
      </c>
      <c r="W715" s="21" t="str">
        <f>IFERROR(VLOOKUP($R715,I:$Q,9,0),"")</f>
        <v/>
      </c>
      <c r="X715" s="21" t="str">
        <f>IFERROR(VLOOKUP($R715,J:$Q,8,0),"")</f>
        <v/>
      </c>
      <c r="Y715" s="21" t="str">
        <f>IFERROR(VLOOKUP($R715,K:$Q,7,0),"")</f>
        <v/>
      </c>
      <c r="Z715" s="21" t="str">
        <f>IFERROR(VLOOKUP($R715,L:$Q,6,0),"")</f>
        <v/>
      </c>
      <c r="AA715" s="21" t="str">
        <f>IFERROR(VLOOKUP($R715,M:$Q,5,0),"")</f>
        <v/>
      </c>
      <c r="AB715" s="21" t="str">
        <f>IFERROR(VLOOKUP($R715,N:$Q,4,0),"")</f>
        <v/>
      </c>
      <c r="AC715" s="21" t="str">
        <f>IFERROR(VLOOKUP($R715,O:$Q,3,0),"")</f>
        <v/>
      </c>
      <c r="AD715" s="21" t="str">
        <f>IFERROR(VLOOKUP($R715,P:$Q,2,0),"")</f>
        <v/>
      </c>
    </row>
    <row r="716" spans="1:30" x14ac:dyDescent="0.15">
      <c r="A716" s="9">
        <f>'AB Touchpoint System Workbook'!Z727</f>
        <v>0</v>
      </c>
      <c r="B716" s="21">
        <f t="shared" si="22"/>
        <v>1</v>
      </c>
      <c r="C716" s="12" t="str">
        <f>IF('AB Touchpoint System Workbook'!J727="A",VLOOKUP($B716,Reference!$A$93:B$104,2,0),IF('AB Touchpoint System Workbook'!J727="b",VLOOKUP($B716,Reference!$A$93:C$104,3,0),""))</f>
        <v/>
      </c>
      <c r="D716" s="12" t="str">
        <f>IF('AB Touchpoint System Workbook'!J727="A",Q716&amp;C716,IF('AB Touchpoint System Workbook'!J727="b",Q716&amp;C716,""))</f>
        <v/>
      </c>
      <c r="E716" s="12" t="b">
        <f>IF(ISNUMBER(SEARCH(S$1,$D716)),MAX(E$1:E715)+1)</f>
        <v>0</v>
      </c>
      <c r="F716" s="12" t="b">
        <f>IF(ISNUMBER(SEARCH(T$1,$D716)),MAX(F$1:F715)+1)</f>
        <v>0</v>
      </c>
      <c r="G716" s="12" t="b">
        <f>IF(ISNUMBER(SEARCH(U$1,$D716)),MAX(G$1:G715)+1)</f>
        <v>0</v>
      </c>
      <c r="H716" s="12" t="b">
        <f>IF(ISNUMBER(SEARCH(V$1,$D716)),MAX(H$1:H715)+1)</f>
        <v>0</v>
      </c>
      <c r="I716" s="12" t="b">
        <f>IF(ISNUMBER(SEARCH(W$1,$D716)),MAX(I$1:I715)+1)</f>
        <v>0</v>
      </c>
      <c r="J716" s="12" t="b">
        <f>IF(ISNUMBER(SEARCH(X$1,$D716)),MAX(J$1:J715)+1)</f>
        <v>0</v>
      </c>
      <c r="K716" s="12" t="b">
        <f>IF(ISNUMBER(SEARCH(Y$1,$D716)),MAX(K$1:K715)+1)</f>
        <v>0</v>
      </c>
      <c r="L716" s="12" t="b">
        <f>IF(ISNUMBER(SEARCH(Z$1,$D716)),MAX(L$1:L715)+1)</f>
        <v>0</v>
      </c>
      <c r="M716" s="12" t="b">
        <f>IF(ISNUMBER(SEARCH(AA$1,$D716)),MAX(M$1:M715)+1)</f>
        <v>0</v>
      </c>
      <c r="N716" s="12" t="b">
        <f>IF(ISNUMBER(SEARCH(AB$1,$D716)),MAX(N$1:N715)+1)</f>
        <v>0</v>
      </c>
      <c r="O716" s="12" t="b">
        <f>IF(ISNUMBER(SEARCH(AC$1,$D716)),MAX(O$1:O715)+1)</f>
        <v>0</v>
      </c>
      <c r="P716" s="12" t="b">
        <f>IF(ISNUMBER(SEARCH(AD$1,$D716)),MAX(P$1:P715)+1)</f>
        <v>0</v>
      </c>
      <c r="Q716" s="12">
        <f>'AB Touchpoint System Workbook'!K727</f>
        <v>0</v>
      </c>
      <c r="R716" s="13">
        <f t="shared" si="23"/>
        <v>715</v>
      </c>
      <c r="S716" s="21" t="str">
        <f>IFERROR(VLOOKUP($R716,E:$Q,13,0),"")</f>
        <v/>
      </c>
      <c r="T716" s="21" t="str">
        <f>IFERROR(VLOOKUP($R716,F:$Q,12,0),"")</f>
        <v/>
      </c>
      <c r="U716" s="21" t="str">
        <f>IFERROR(VLOOKUP($R716,G:$Q,11,0),"")</f>
        <v/>
      </c>
      <c r="V716" s="21" t="str">
        <f>IFERROR(VLOOKUP($R716,H:$Q,10,0),"")</f>
        <v/>
      </c>
      <c r="W716" s="21" t="str">
        <f>IFERROR(VLOOKUP($R716,I:$Q,9,0),"")</f>
        <v/>
      </c>
      <c r="X716" s="21" t="str">
        <f>IFERROR(VLOOKUP($R716,J:$Q,8,0),"")</f>
        <v/>
      </c>
      <c r="Y716" s="21" t="str">
        <f>IFERROR(VLOOKUP($R716,K:$Q,7,0),"")</f>
        <v/>
      </c>
      <c r="Z716" s="21" t="str">
        <f>IFERROR(VLOOKUP($R716,L:$Q,6,0),"")</f>
        <v/>
      </c>
      <c r="AA716" s="21" t="str">
        <f>IFERROR(VLOOKUP($R716,M:$Q,5,0),"")</f>
        <v/>
      </c>
      <c r="AB716" s="21" t="str">
        <f>IFERROR(VLOOKUP($R716,N:$Q,4,0),"")</f>
        <v/>
      </c>
      <c r="AC716" s="21" t="str">
        <f>IFERROR(VLOOKUP($R716,O:$Q,3,0),"")</f>
        <v/>
      </c>
      <c r="AD716" s="21" t="str">
        <f>IFERROR(VLOOKUP($R716,P:$Q,2,0),"")</f>
        <v/>
      </c>
    </row>
    <row r="717" spans="1:30" x14ac:dyDescent="0.15">
      <c r="A717" s="9">
        <f>'AB Touchpoint System Workbook'!Z728</f>
        <v>0</v>
      </c>
      <c r="B717" s="21">
        <f t="shared" si="22"/>
        <v>1</v>
      </c>
      <c r="C717" s="12" t="str">
        <f>IF('AB Touchpoint System Workbook'!J728="A",VLOOKUP($B717,Reference!$A$93:B$104,2,0),IF('AB Touchpoint System Workbook'!J728="b",VLOOKUP($B717,Reference!$A$93:C$104,3,0),""))</f>
        <v/>
      </c>
      <c r="D717" s="12" t="str">
        <f>IF('AB Touchpoint System Workbook'!J728="A",Q717&amp;C717,IF('AB Touchpoint System Workbook'!J728="b",Q717&amp;C717,""))</f>
        <v/>
      </c>
      <c r="E717" s="12" t="b">
        <f>IF(ISNUMBER(SEARCH(S$1,$D717)),MAX(E$1:E716)+1)</f>
        <v>0</v>
      </c>
      <c r="F717" s="12" t="b">
        <f>IF(ISNUMBER(SEARCH(T$1,$D717)),MAX(F$1:F716)+1)</f>
        <v>0</v>
      </c>
      <c r="G717" s="12" t="b">
        <f>IF(ISNUMBER(SEARCH(U$1,$D717)),MAX(G$1:G716)+1)</f>
        <v>0</v>
      </c>
      <c r="H717" s="12" t="b">
        <f>IF(ISNUMBER(SEARCH(V$1,$D717)),MAX(H$1:H716)+1)</f>
        <v>0</v>
      </c>
      <c r="I717" s="12" t="b">
        <f>IF(ISNUMBER(SEARCH(W$1,$D717)),MAX(I$1:I716)+1)</f>
        <v>0</v>
      </c>
      <c r="J717" s="12" t="b">
        <f>IF(ISNUMBER(SEARCH(X$1,$D717)),MAX(J$1:J716)+1)</f>
        <v>0</v>
      </c>
      <c r="K717" s="12" t="b">
        <f>IF(ISNUMBER(SEARCH(Y$1,$D717)),MAX(K$1:K716)+1)</f>
        <v>0</v>
      </c>
      <c r="L717" s="12" t="b">
        <f>IF(ISNUMBER(SEARCH(Z$1,$D717)),MAX(L$1:L716)+1)</f>
        <v>0</v>
      </c>
      <c r="M717" s="12" t="b">
        <f>IF(ISNUMBER(SEARCH(AA$1,$D717)),MAX(M$1:M716)+1)</f>
        <v>0</v>
      </c>
      <c r="N717" s="12" t="b">
        <f>IF(ISNUMBER(SEARCH(AB$1,$D717)),MAX(N$1:N716)+1)</f>
        <v>0</v>
      </c>
      <c r="O717" s="12" t="b">
        <f>IF(ISNUMBER(SEARCH(AC$1,$D717)),MAX(O$1:O716)+1)</f>
        <v>0</v>
      </c>
      <c r="P717" s="12" t="b">
        <f>IF(ISNUMBER(SEARCH(AD$1,$D717)),MAX(P$1:P716)+1)</f>
        <v>0</v>
      </c>
      <c r="Q717" s="12">
        <f>'AB Touchpoint System Workbook'!K728</f>
        <v>0</v>
      </c>
      <c r="R717" s="13">
        <f t="shared" si="23"/>
        <v>716</v>
      </c>
      <c r="S717" s="21" t="str">
        <f>IFERROR(VLOOKUP($R717,E:$Q,13,0),"")</f>
        <v/>
      </c>
      <c r="T717" s="21" t="str">
        <f>IFERROR(VLOOKUP($R717,F:$Q,12,0),"")</f>
        <v/>
      </c>
      <c r="U717" s="21" t="str">
        <f>IFERROR(VLOOKUP($R717,G:$Q,11,0),"")</f>
        <v/>
      </c>
      <c r="V717" s="21" t="str">
        <f>IFERROR(VLOOKUP($R717,H:$Q,10,0),"")</f>
        <v/>
      </c>
      <c r="W717" s="21" t="str">
        <f>IFERROR(VLOOKUP($R717,I:$Q,9,0),"")</f>
        <v/>
      </c>
      <c r="X717" s="21" t="str">
        <f>IFERROR(VLOOKUP($R717,J:$Q,8,0),"")</f>
        <v/>
      </c>
      <c r="Y717" s="21" t="str">
        <f>IFERROR(VLOOKUP($R717,K:$Q,7,0),"")</f>
        <v/>
      </c>
      <c r="Z717" s="21" t="str">
        <f>IFERROR(VLOOKUP($R717,L:$Q,6,0),"")</f>
        <v/>
      </c>
      <c r="AA717" s="21" t="str">
        <f>IFERROR(VLOOKUP($R717,M:$Q,5,0),"")</f>
        <v/>
      </c>
      <c r="AB717" s="21" t="str">
        <f>IFERROR(VLOOKUP($R717,N:$Q,4,0),"")</f>
        <v/>
      </c>
      <c r="AC717" s="21" t="str">
        <f>IFERROR(VLOOKUP($R717,O:$Q,3,0),"")</f>
        <v/>
      </c>
      <c r="AD717" s="21" t="str">
        <f>IFERROR(VLOOKUP($R717,P:$Q,2,0),"")</f>
        <v/>
      </c>
    </row>
    <row r="718" spans="1:30" x14ac:dyDescent="0.15">
      <c r="A718" s="9">
        <f>'AB Touchpoint System Workbook'!Z729</f>
        <v>0</v>
      </c>
      <c r="B718" s="21">
        <f t="shared" si="22"/>
        <v>1</v>
      </c>
      <c r="C718" s="12" t="str">
        <f>IF('AB Touchpoint System Workbook'!J729="A",VLOOKUP($B718,Reference!$A$93:B$104,2,0),IF('AB Touchpoint System Workbook'!J729="b",VLOOKUP($B718,Reference!$A$93:C$104,3,0),""))</f>
        <v/>
      </c>
      <c r="D718" s="12" t="str">
        <f>IF('AB Touchpoint System Workbook'!J729="A",Q718&amp;C718,IF('AB Touchpoint System Workbook'!J729="b",Q718&amp;C718,""))</f>
        <v/>
      </c>
      <c r="E718" s="12" t="b">
        <f>IF(ISNUMBER(SEARCH(S$1,$D718)),MAX(E$1:E717)+1)</f>
        <v>0</v>
      </c>
      <c r="F718" s="12" t="b">
        <f>IF(ISNUMBER(SEARCH(T$1,$D718)),MAX(F$1:F717)+1)</f>
        <v>0</v>
      </c>
      <c r="G718" s="12" t="b">
        <f>IF(ISNUMBER(SEARCH(U$1,$D718)),MAX(G$1:G717)+1)</f>
        <v>0</v>
      </c>
      <c r="H718" s="12" t="b">
        <f>IF(ISNUMBER(SEARCH(V$1,$D718)),MAX(H$1:H717)+1)</f>
        <v>0</v>
      </c>
      <c r="I718" s="12" t="b">
        <f>IF(ISNUMBER(SEARCH(W$1,$D718)),MAX(I$1:I717)+1)</f>
        <v>0</v>
      </c>
      <c r="J718" s="12" t="b">
        <f>IF(ISNUMBER(SEARCH(X$1,$D718)),MAX(J$1:J717)+1)</f>
        <v>0</v>
      </c>
      <c r="K718" s="12" t="b">
        <f>IF(ISNUMBER(SEARCH(Y$1,$D718)),MAX(K$1:K717)+1)</f>
        <v>0</v>
      </c>
      <c r="L718" s="12" t="b">
        <f>IF(ISNUMBER(SEARCH(Z$1,$D718)),MAX(L$1:L717)+1)</f>
        <v>0</v>
      </c>
      <c r="M718" s="12" t="b">
        <f>IF(ISNUMBER(SEARCH(AA$1,$D718)),MAX(M$1:M717)+1)</f>
        <v>0</v>
      </c>
      <c r="N718" s="12" t="b">
        <f>IF(ISNUMBER(SEARCH(AB$1,$D718)),MAX(N$1:N717)+1)</f>
        <v>0</v>
      </c>
      <c r="O718" s="12" t="b">
        <f>IF(ISNUMBER(SEARCH(AC$1,$D718)),MAX(O$1:O717)+1)</f>
        <v>0</v>
      </c>
      <c r="P718" s="12" t="b">
        <f>IF(ISNUMBER(SEARCH(AD$1,$D718)),MAX(P$1:P717)+1)</f>
        <v>0</v>
      </c>
      <c r="Q718" s="12">
        <f>'AB Touchpoint System Workbook'!K729</f>
        <v>0</v>
      </c>
      <c r="R718" s="13">
        <f t="shared" si="23"/>
        <v>717</v>
      </c>
      <c r="S718" s="21" t="str">
        <f>IFERROR(VLOOKUP($R718,E:$Q,13,0),"")</f>
        <v/>
      </c>
      <c r="T718" s="21" t="str">
        <f>IFERROR(VLOOKUP($R718,F:$Q,12,0),"")</f>
        <v/>
      </c>
      <c r="U718" s="21" t="str">
        <f>IFERROR(VLOOKUP($R718,G:$Q,11,0),"")</f>
        <v/>
      </c>
      <c r="V718" s="21" t="str">
        <f>IFERROR(VLOOKUP($R718,H:$Q,10,0),"")</f>
        <v/>
      </c>
      <c r="W718" s="21" t="str">
        <f>IFERROR(VLOOKUP($R718,I:$Q,9,0),"")</f>
        <v/>
      </c>
      <c r="X718" s="21" t="str">
        <f>IFERROR(VLOOKUP($R718,J:$Q,8,0),"")</f>
        <v/>
      </c>
      <c r="Y718" s="21" t="str">
        <f>IFERROR(VLOOKUP($R718,K:$Q,7,0),"")</f>
        <v/>
      </c>
      <c r="Z718" s="21" t="str">
        <f>IFERROR(VLOOKUP($R718,L:$Q,6,0),"")</f>
        <v/>
      </c>
      <c r="AA718" s="21" t="str">
        <f>IFERROR(VLOOKUP($R718,M:$Q,5,0),"")</f>
        <v/>
      </c>
      <c r="AB718" s="21" t="str">
        <f>IFERROR(VLOOKUP($R718,N:$Q,4,0),"")</f>
        <v/>
      </c>
      <c r="AC718" s="21" t="str">
        <f>IFERROR(VLOOKUP($R718,O:$Q,3,0),"")</f>
        <v/>
      </c>
      <c r="AD718" s="21" t="str">
        <f>IFERROR(VLOOKUP($R718,P:$Q,2,0),"")</f>
        <v/>
      </c>
    </row>
    <row r="719" spans="1:30" x14ac:dyDescent="0.15">
      <c r="A719" s="9">
        <f>'AB Touchpoint System Workbook'!Z730</f>
        <v>0</v>
      </c>
      <c r="B719" s="21">
        <f t="shared" si="22"/>
        <v>1</v>
      </c>
      <c r="C719" s="12" t="str">
        <f>IF('AB Touchpoint System Workbook'!J730="A",VLOOKUP($B719,Reference!$A$93:B$104,2,0),IF('AB Touchpoint System Workbook'!J730="b",VLOOKUP($B719,Reference!$A$93:C$104,3,0),""))</f>
        <v/>
      </c>
      <c r="D719" s="12" t="str">
        <f>IF('AB Touchpoint System Workbook'!J730="A",Q719&amp;C719,IF('AB Touchpoint System Workbook'!J730="b",Q719&amp;C719,""))</f>
        <v/>
      </c>
      <c r="E719" s="12" t="b">
        <f>IF(ISNUMBER(SEARCH(S$1,$D719)),MAX(E$1:E718)+1)</f>
        <v>0</v>
      </c>
      <c r="F719" s="12" t="b">
        <f>IF(ISNUMBER(SEARCH(T$1,$D719)),MAX(F$1:F718)+1)</f>
        <v>0</v>
      </c>
      <c r="G719" s="12" t="b">
        <f>IF(ISNUMBER(SEARCH(U$1,$D719)),MAX(G$1:G718)+1)</f>
        <v>0</v>
      </c>
      <c r="H719" s="12" t="b">
        <f>IF(ISNUMBER(SEARCH(V$1,$D719)),MAX(H$1:H718)+1)</f>
        <v>0</v>
      </c>
      <c r="I719" s="12" t="b">
        <f>IF(ISNUMBER(SEARCH(W$1,$D719)),MAX(I$1:I718)+1)</f>
        <v>0</v>
      </c>
      <c r="J719" s="12" t="b">
        <f>IF(ISNUMBER(SEARCH(X$1,$D719)),MAX(J$1:J718)+1)</f>
        <v>0</v>
      </c>
      <c r="K719" s="12" t="b">
        <f>IF(ISNUMBER(SEARCH(Y$1,$D719)),MAX(K$1:K718)+1)</f>
        <v>0</v>
      </c>
      <c r="L719" s="12" t="b">
        <f>IF(ISNUMBER(SEARCH(Z$1,$D719)),MAX(L$1:L718)+1)</f>
        <v>0</v>
      </c>
      <c r="M719" s="12" t="b">
        <f>IF(ISNUMBER(SEARCH(AA$1,$D719)),MAX(M$1:M718)+1)</f>
        <v>0</v>
      </c>
      <c r="N719" s="12" t="b">
        <f>IF(ISNUMBER(SEARCH(AB$1,$D719)),MAX(N$1:N718)+1)</f>
        <v>0</v>
      </c>
      <c r="O719" s="12" t="b">
        <f>IF(ISNUMBER(SEARCH(AC$1,$D719)),MAX(O$1:O718)+1)</f>
        <v>0</v>
      </c>
      <c r="P719" s="12" t="b">
        <f>IF(ISNUMBER(SEARCH(AD$1,$D719)),MAX(P$1:P718)+1)</f>
        <v>0</v>
      </c>
      <c r="Q719" s="12">
        <f>'AB Touchpoint System Workbook'!K730</f>
        <v>0</v>
      </c>
      <c r="R719" s="13">
        <f t="shared" si="23"/>
        <v>718</v>
      </c>
      <c r="S719" s="21" t="str">
        <f>IFERROR(VLOOKUP($R719,E:$Q,13,0),"")</f>
        <v/>
      </c>
      <c r="T719" s="21" t="str">
        <f>IFERROR(VLOOKUP($R719,F:$Q,12,0),"")</f>
        <v/>
      </c>
      <c r="U719" s="21" t="str">
        <f>IFERROR(VLOOKUP($R719,G:$Q,11,0),"")</f>
        <v/>
      </c>
      <c r="V719" s="21" t="str">
        <f>IFERROR(VLOOKUP($R719,H:$Q,10,0),"")</f>
        <v/>
      </c>
      <c r="W719" s="21" t="str">
        <f>IFERROR(VLOOKUP($R719,I:$Q,9,0),"")</f>
        <v/>
      </c>
      <c r="X719" s="21" t="str">
        <f>IFERROR(VLOOKUP($R719,J:$Q,8,0),"")</f>
        <v/>
      </c>
      <c r="Y719" s="21" t="str">
        <f>IFERROR(VLOOKUP($R719,K:$Q,7,0),"")</f>
        <v/>
      </c>
      <c r="Z719" s="21" t="str">
        <f>IFERROR(VLOOKUP($R719,L:$Q,6,0),"")</f>
        <v/>
      </c>
      <c r="AA719" s="21" t="str">
        <f>IFERROR(VLOOKUP($R719,M:$Q,5,0),"")</f>
        <v/>
      </c>
      <c r="AB719" s="21" t="str">
        <f>IFERROR(VLOOKUP($R719,N:$Q,4,0),"")</f>
        <v/>
      </c>
      <c r="AC719" s="21" t="str">
        <f>IFERROR(VLOOKUP($R719,O:$Q,3,0),"")</f>
        <v/>
      </c>
      <c r="AD719" s="21" t="str">
        <f>IFERROR(VLOOKUP($R719,P:$Q,2,0),"")</f>
        <v/>
      </c>
    </row>
    <row r="720" spans="1:30" x14ac:dyDescent="0.15">
      <c r="A720" s="9">
        <f>'AB Touchpoint System Workbook'!Z731</f>
        <v>0</v>
      </c>
      <c r="B720" s="21">
        <f t="shared" si="22"/>
        <v>1</v>
      </c>
      <c r="C720" s="12" t="str">
        <f>IF('AB Touchpoint System Workbook'!J731="A",VLOOKUP($B720,Reference!$A$93:B$104,2,0),IF('AB Touchpoint System Workbook'!J731="b",VLOOKUP($B720,Reference!$A$93:C$104,3,0),""))</f>
        <v/>
      </c>
      <c r="D720" s="12" t="str">
        <f>IF('AB Touchpoint System Workbook'!J731="A",Q720&amp;C720,IF('AB Touchpoint System Workbook'!J731="b",Q720&amp;C720,""))</f>
        <v/>
      </c>
      <c r="E720" s="12" t="b">
        <f>IF(ISNUMBER(SEARCH(S$1,$D720)),MAX(E$1:E719)+1)</f>
        <v>0</v>
      </c>
      <c r="F720" s="12" t="b">
        <f>IF(ISNUMBER(SEARCH(T$1,$D720)),MAX(F$1:F719)+1)</f>
        <v>0</v>
      </c>
      <c r="G720" s="12" t="b">
        <f>IF(ISNUMBER(SEARCH(U$1,$D720)),MAX(G$1:G719)+1)</f>
        <v>0</v>
      </c>
      <c r="H720" s="12" t="b">
        <f>IF(ISNUMBER(SEARCH(V$1,$D720)),MAX(H$1:H719)+1)</f>
        <v>0</v>
      </c>
      <c r="I720" s="12" t="b">
        <f>IF(ISNUMBER(SEARCH(W$1,$D720)),MAX(I$1:I719)+1)</f>
        <v>0</v>
      </c>
      <c r="J720" s="12" t="b">
        <f>IF(ISNUMBER(SEARCH(X$1,$D720)),MAX(J$1:J719)+1)</f>
        <v>0</v>
      </c>
      <c r="K720" s="12" t="b">
        <f>IF(ISNUMBER(SEARCH(Y$1,$D720)),MAX(K$1:K719)+1)</f>
        <v>0</v>
      </c>
      <c r="L720" s="12" t="b">
        <f>IF(ISNUMBER(SEARCH(Z$1,$D720)),MAX(L$1:L719)+1)</f>
        <v>0</v>
      </c>
      <c r="M720" s="12" t="b">
        <f>IF(ISNUMBER(SEARCH(AA$1,$D720)),MAX(M$1:M719)+1)</f>
        <v>0</v>
      </c>
      <c r="N720" s="12" t="b">
        <f>IF(ISNUMBER(SEARCH(AB$1,$D720)),MAX(N$1:N719)+1)</f>
        <v>0</v>
      </c>
      <c r="O720" s="12" t="b">
        <f>IF(ISNUMBER(SEARCH(AC$1,$D720)),MAX(O$1:O719)+1)</f>
        <v>0</v>
      </c>
      <c r="P720" s="12" t="b">
        <f>IF(ISNUMBER(SEARCH(AD$1,$D720)),MAX(P$1:P719)+1)</f>
        <v>0</v>
      </c>
      <c r="Q720" s="12">
        <f>'AB Touchpoint System Workbook'!K731</f>
        <v>0</v>
      </c>
      <c r="R720" s="13">
        <f t="shared" si="23"/>
        <v>719</v>
      </c>
      <c r="S720" s="21" t="str">
        <f>IFERROR(VLOOKUP($R720,E:$Q,13,0),"")</f>
        <v/>
      </c>
      <c r="T720" s="21" t="str">
        <f>IFERROR(VLOOKUP($R720,F:$Q,12,0),"")</f>
        <v/>
      </c>
      <c r="U720" s="21" t="str">
        <f>IFERROR(VLOOKUP($R720,G:$Q,11,0),"")</f>
        <v/>
      </c>
      <c r="V720" s="21" t="str">
        <f>IFERROR(VLOOKUP($R720,H:$Q,10,0),"")</f>
        <v/>
      </c>
      <c r="W720" s="21" t="str">
        <f>IFERROR(VLOOKUP($R720,I:$Q,9,0),"")</f>
        <v/>
      </c>
      <c r="X720" s="21" t="str">
        <f>IFERROR(VLOOKUP($R720,J:$Q,8,0),"")</f>
        <v/>
      </c>
      <c r="Y720" s="21" t="str">
        <f>IFERROR(VLOOKUP($R720,K:$Q,7,0),"")</f>
        <v/>
      </c>
      <c r="Z720" s="21" t="str">
        <f>IFERROR(VLOOKUP($R720,L:$Q,6,0),"")</f>
        <v/>
      </c>
      <c r="AA720" s="21" t="str">
        <f>IFERROR(VLOOKUP($R720,M:$Q,5,0),"")</f>
        <v/>
      </c>
      <c r="AB720" s="21" t="str">
        <f>IFERROR(VLOOKUP($R720,N:$Q,4,0),"")</f>
        <v/>
      </c>
      <c r="AC720" s="21" t="str">
        <f>IFERROR(VLOOKUP($R720,O:$Q,3,0),"")</f>
        <v/>
      </c>
      <c r="AD720" s="21" t="str">
        <f>IFERROR(VLOOKUP($R720,P:$Q,2,0),"")</f>
        <v/>
      </c>
    </row>
    <row r="721" spans="1:30" x14ac:dyDescent="0.15">
      <c r="A721" s="9">
        <f>'AB Touchpoint System Workbook'!Z732</f>
        <v>0</v>
      </c>
      <c r="B721" s="21">
        <f t="shared" si="22"/>
        <v>1</v>
      </c>
      <c r="C721" s="12" t="str">
        <f>IF('AB Touchpoint System Workbook'!J732="A",VLOOKUP($B721,Reference!$A$93:B$104,2,0),IF('AB Touchpoint System Workbook'!J732="b",VLOOKUP($B721,Reference!$A$93:C$104,3,0),""))</f>
        <v/>
      </c>
      <c r="D721" s="12" t="str">
        <f>IF('AB Touchpoint System Workbook'!J732="A",Q721&amp;C721,IF('AB Touchpoint System Workbook'!J732="b",Q721&amp;C721,""))</f>
        <v/>
      </c>
      <c r="E721" s="12" t="b">
        <f>IF(ISNUMBER(SEARCH(S$1,$D721)),MAX(E$1:E720)+1)</f>
        <v>0</v>
      </c>
      <c r="F721" s="12" t="b">
        <f>IF(ISNUMBER(SEARCH(T$1,$D721)),MAX(F$1:F720)+1)</f>
        <v>0</v>
      </c>
      <c r="G721" s="12" t="b">
        <f>IF(ISNUMBER(SEARCH(U$1,$D721)),MAX(G$1:G720)+1)</f>
        <v>0</v>
      </c>
      <c r="H721" s="12" t="b">
        <f>IF(ISNUMBER(SEARCH(V$1,$D721)),MAX(H$1:H720)+1)</f>
        <v>0</v>
      </c>
      <c r="I721" s="12" t="b">
        <f>IF(ISNUMBER(SEARCH(W$1,$D721)),MAX(I$1:I720)+1)</f>
        <v>0</v>
      </c>
      <c r="J721" s="12" t="b">
        <f>IF(ISNUMBER(SEARCH(X$1,$D721)),MAX(J$1:J720)+1)</f>
        <v>0</v>
      </c>
      <c r="K721" s="12" t="b">
        <f>IF(ISNUMBER(SEARCH(Y$1,$D721)),MAX(K$1:K720)+1)</f>
        <v>0</v>
      </c>
      <c r="L721" s="12" t="b">
        <f>IF(ISNUMBER(SEARCH(Z$1,$D721)),MAX(L$1:L720)+1)</f>
        <v>0</v>
      </c>
      <c r="M721" s="12" t="b">
        <f>IF(ISNUMBER(SEARCH(AA$1,$D721)),MAX(M$1:M720)+1)</f>
        <v>0</v>
      </c>
      <c r="N721" s="12" t="b">
        <f>IF(ISNUMBER(SEARCH(AB$1,$D721)),MAX(N$1:N720)+1)</f>
        <v>0</v>
      </c>
      <c r="O721" s="12" t="b">
        <f>IF(ISNUMBER(SEARCH(AC$1,$D721)),MAX(O$1:O720)+1)</f>
        <v>0</v>
      </c>
      <c r="P721" s="12" t="b">
        <f>IF(ISNUMBER(SEARCH(AD$1,$D721)),MAX(P$1:P720)+1)</f>
        <v>0</v>
      </c>
      <c r="Q721" s="12">
        <f>'AB Touchpoint System Workbook'!K732</f>
        <v>0</v>
      </c>
      <c r="R721" s="13">
        <f t="shared" si="23"/>
        <v>720</v>
      </c>
      <c r="S721" s="21" t="str">
        <f>IFERROR(VLOOKUP($R721,E:$Q,13,0),"")</f>
        <v/>
      </c>
      <c r="T721" s="21" t="str">
        <f>IFERROR(VLOOKUP($R721,F:$Q,12,0),"")</f>
        <v/>
      </c>
      <c r="U721" s="21" t="str">
        <f>IFERROR(VLOOKUP($R721,G:$Q,11,0),"")</f>
        <v/>
      </c>
      <c r="V721" s="21" t="str">
        <f>IFERROR(VLOOKUP($R721,H:$Q,10,0),"")</f>
        <v/>
      </c>
      <c r="W721" s="21" t="str">
        <f>IFERROR(VLOOKUP($R721,I:$Q,9,0),"")</f>
        <v/>
      </c>
      <c r="X721" s="21" t="str">
        <f>IFERROR(VLOOKUP($R721,J:$Q,8,0),"")</f>
        <v/>
      </c>
      <c r="Y721" s="21" t="str">
        <f>IFERROR(VLOOKUP($R721,K:$Q,7,0),"")</f>
        <v/>
      </c>
      <c r="Z721" s="21" t="str">
        <f>IFERROR(VLOOKUP($R721,L:$Q,6,0),"")</f>
        <v/>
      </c>
      <c r="AA721" s="21" t="str">
        <f>IFERROR(VLOOKUP($R721,M:$Q,5,0),"")</f>
        <v/>
      </c>
      <c r="AB721" s="21" t="str">
        <f>IFERROR(VLOOKUP($R721,N:$Q,4,0),"")</f>
        <v/>
      </c>
      <c r="AC721" s="21" t="str">
        <f>IFERROR(VLOOKUP($R721,O:$Q,3,0),"")</f>
        <v/>
      </c>
      <c r="AD721" s="21" t="str">
        <f>IFERROR(VLOOKUP($R721,P:$Q,2,0),"")</f>
        <v/>
      </c>
    </row>
    <row r="722" spans="1:30" x14ac:dyDescent="0.15">
      <c r="A722" s="9">
        <f>'AB Touchpoint System Workbook'!Z733</f>
        <v>0</v>
      </c>
      <c r="B722" s="21">
        <f t="shared" si="22"/>
        <v>1</v>
      </c>
      <c r="C722" s="12" t="str">
        <f>IF('AB Touchpoint System Workbook'!J733="A",VLOOKUP($B722,Reference!$A$93:B$104,2,0),IF('AB Touchpoint System Workbook'!J733="b",VLOOKUP($B722,Reference!$A$93:C$104,3,0),""))</f>
        <v/>
      </c>
      <c r="D722" s="12" t="str">
        <f>IF('AB Touchpoint System Workbook'!J733="A",Q722&amp;C722,IF('AB Touchpoint System Workbook'!J733="b",Q722&amp;C722,""))</f>
        <v/>
      </c>
      <c r="E722" s="12" t="b">
        <f>IF(ISNUMBER(SEARCH(S$1,$D722)),MAX(E$1:E721)+1)</f>
        <v>0</v>
      </c>
      <c r="F722" s="12" t="b">
        <f>IF(ISNUMBER(SEARCH(T$1,$D722)),MAX(F$1:F721)+1)</f>
        <v>0</v>
      </c>
      <c r="G722" s="12" t="b">
        <f>IF(ISNUMBER(SEARCH(U$1,$D722)),MAX(G$1:G721)+1)</f>
        <v>0</v>
      </c>
      <c r="H722" s="12" t="b">
        <f>IF(ISNUMBER(SEARCH(V$1,$D722)),MAX(H$1:H721)+1)</f>
        <v>0</v>
      </c>
      <c r="I722" s="12" t="b">
        <f>IF(ISNUMBER(SEARCH(W$1,$D722)),MAX(I$1:I721)+1)</f>
        <v>0</v>
      </c>
      <c r="J722" s="12" t="b">
        <f>IF(ISNUMBER(SEARCH(X$1,$D722)),MAX(J$1:J721)+1)</f>
        <v>0</v>
      </c>
      <c r="K722" s="12" t="b">
        <f>IF(ISNUMBER(SEARCH(Y$1,$D722)),MAX(K$1:K721)+1)</f>
        <v>0</v>
      </c>
      <c r="L722" s="12" t="b">
        <f>IF(ISNUMBER(SEARCH(Z$1,$D722)),MAX(L$1:L721)+1)</f>
        <v>0</v>
      </c>
      <c r="M722" s="12" t="b">
        <f>IF(ISNUMBER(SEARCH(AA$1,$D722)),MAX(M$1:M721)+1)</f>
        <v>0</v>
      </c>
      <c r="N722" s="12" t="b">
        <f>IF(ISNUMBER(SEARCH(AB$1,$D722)),MAX(N$1:N721)+1)</f>
        <v>0</v>
      </c>
      <c r="O722" s="12" t="b">
        <f>IF(ISNUMBER(SEARCH(AC$1,$D722)),MAX(O$1:O721)+1)</f>
        <v>0</v>
      </c>
      <c r="P722" s="12" t="b">
        <f>IF(ISNUMBER(SEARCH(AD$1,$D722)),MAX(P$1:P721)+1)</f>
        <v>0</v>
      </c>
      <c r="Q722" s="12">
        <f>'AB Touchpoint System Workbook'!K733</f>
        <v>0</v>
      </c>
      <c r="R722" s="13">
        <f t="shared" si="23"/>
        <v>721</v>
      </c>
      <c r="S722" s="21" t="str">
        <f>IFERROR(VLOOKUP($R722,E:$Q,13,0),"")</f>
        <v/>
      </c>
      <c r="T722" s="21" t="str">
        <f>IFERROR(VLOOKUP($R722,F:$Q,12,0),"")</f>
        <v/>
      </c>
      <c r="U722" s="21" t="str">
        <f>IFERROR(VLOOKUP($R722,G:$Q,11,0),"")</f>
        <v/>
      </c>
      <c r="V722" s="21" t="str">
        <f>IFERROR(VLOOKUP($R722,H:$Q,10,0),"")</f>
        <v/>
      </c>
      <c r="W722" s="21" t="str">
        <f>IFERROR(VLOOKUP($R722,I:$Q,9,0),"")</f>
        <v/>
      </c>
      <c r="X722" s="21" t="str">
        <f>IFERROR(VLOOKUP($R722,J:$Q,8,0),"")</f>
        <v/>
      </c>
      <c r="Y722" s="21" t="str">
        <f>IFERROR(VLOOKUP($R722,K:$Q,7,0),"")</f>
        <v/>
      </c>
      <c r="Z722" s="21" t="str">
        <f>IFERROR(VLOOKUP($R722,L:$Q,6,0),"")</f>
        <v/>
      </c>
      <c r="AA722" s="21" t="str">
        <f>IFERROR(VLOOKUP($R722,M:$Q,5,0),"")</f>
        <v/>
      </c>
      <c r="AB722" s="21" t="str">
        <f>IFERROR(VLOOKUP($R722,N:$Q,4,0),"")</f>
        <v/>
      </c>
      <c r="AC722" s="21" t="str">
        <f>IFERROR(VLOOKUP($R722,O:$Q,3,0),"")</f>
        <v/>
      </c>
      <c r="AD722" s="21" t="str">
        <f>IFERROR(VLOOKUP($R722,P:$Q,2,0),"")</f>
        <v/>
      </c>
    </row>
    <row r="723" spans="1:30" x14ac:dyDescent="0.15">
      <c r="A723" s="9">
        <f>'AB Touchpoint System Workbook'!Z734</f>
        <v>0</v>
      </c>
      <c r="B723" s="21">
        <f t="shared" si="22"/>
        <v>1</v>
      </c>
      <c r="C723" s="12" t="str">
        <f>IF('AB Touchpoint System Workbook'!J734="A",VLOOKUP($B723,Reference!$A$93:B$104,2,0),IF('AB Touchpoint System Workbook'!J734="b",VLOOKUP($B723,Reference!$A$93:C$104,3,0),""))</f>
        <v/>
      </c>
      <c r="D723" s="12" t="str">
        <f>IF('AB Touchpoint System Workbook'!J734="A",Q723&amp;C723,IF('AB Touchpoint System Workbook'!J734="b",Q723&amp;C723,""))</f>
        <v/>
      </c>
      <c r="E723" s="12" t="b">
        <f>IF(ISNUMBER(SEARCH(S$1,$D723)),MAX(E$1:E722)+1)</f>
        <v>0</v>
      </c>
      <c r="F723" s="12" t="b">
        <f>IF(ISNUMBER(SEARCH(T$1,$D723)),MAX(F$1:F722)+1)</f>
        <v>0</v>
      </c>
      <c r="G723" s="12" t="b">
        <f>IF(ISNUMBER(SEARCH(U$1,$D723)),MAX(G$1:G722)+1)</f>
        <v>0</v>
      </c>
      <c r="H723" s="12" t="b">
        <f>IF(ISNUMBER(SEARCH(V$1,$D723)),MAX(H$1:H722)+1)</f>
        <v>0</v>
      </c>
      <c r="I723" s="12" t="b">
        <f>IF(ISNUMBER(SEARCH(W$1,$D723)),MAX(I$1:I722)+1)</f>
        <v>0</v>
      </c>
      <c r="J723" s="12" t="b">
        <f>IF(ISNUMBER(SEARCH(X$1,$D723)),MAX(J$1:J722)+1)</f>
        <v>0</v>
      </c>
      <c r="K723" s="12" t="b">
        <f>IF(ISNUMBER(SEARCH(Y$1,$D723)),MAX(K$1:K722)+1)</f>
        <v>0</v>
      </c>
      <c r="L723" s="12" t="b">
        <f>IF(ISNUMBER(SEARCH(Z$1,$D723)),MAX(L$1:L722)+1)</f>
        <v>0</v>
      </c>
      <c r="M723" s="12" t="b">
        <f>IF(ISNUMBER(SEARCH(AA$1,$D723)),MAX(M$1:M722)+1)</f>
        <v>0</v>
      </c>
      <c r="N723" s="12" t="b">
        <f>IF(ISNUMBER(SEARCH(AB$1,$D723)),MAX(N$1:N722)+1)</f>
        <v>0</v>
      </c>
      <c r="O723" s="12" t="b">
        <f>IF(ISNUMBER(SEARCH(AC$1,$D723)),MAX(O$1:O722)+1)</f>
        <v>0</v>
      </c>
      <c r="P723" s="12" t="b">
        <f>IF(ISNUMBER(SEARCH(AD$1,$D723)),MAX(P$1:P722)+1)</f>
        <v>0</v>
      </c>
      <c r="Q723" s="12">
        <f>'AB Touchpoint System Workbook'!K734</f>
        <v>0</v>
      </c>
      <c r="R723" s="13">
        <f t="shared" si="23"/>
        <v>722</v>
      </c>
      <c r="S723" s="21" t="str">
        <f>IFERROR(VLOOKUP($R723,E:$Q,13,0),"")</f>
        <v/>
      </c>
      <c r="T723" s="21" t="str">
        <f>IFERROR(VLOOKUP($R723,F:$Q,12,0),"")</f>
        <v/>
      </c>
      <c r="U723" s="21" t="str">
        <f>IFERROR(VLOOKUP($R723,G:$Q,11,0),"")</f>
        <v/>
      </c>
      <c r="V723" s="21" t="str">
        <f>IFERROR(VLOOKUP($R723,H:$Q,10,0),"")</f>
        <v/>
      </c>
      <c r="W723" s="21" t="str">
        <f>IFERROR(VLOOKUP($R723,I:$Q,9,0),"")</f>
        <v/>
      </c>
      <c r="X723" s="21" t="str">
        <f>IFERROR(VLOOKUP($R723,J:$Q,8,0),"")</f>
        <v/>
      </c>
      <c r="Y723" s="21" t="str">
        <f>IFERROR(VLOOKUP($R723,K:$Q,7,0),"")</f>
        <v/>
      </c>
      <c r="Z723" s="21" t="str">
        <f>IFERROR(VLOOKUP($R723,L:$Q,6,0),"")</f>
        <v/>
      </c>
      <c r="AA723" s="21" t="str">
        <f>IFERROR(VLOOKUP($R723,M:$Q,5,0),"")</f>
        <v/>
      </c>
      <c r="AB723" s="21" t="str">
        <f>IFERROR(VLOOKUP($R723,N:$Q,4,0),"")</f>
        <v/>
      </c>
      <c r="AC723" s="21" t="str">
        <f>IFERROR(VLOOKUP($R723,O:$Q,3,0),"")</f>
        <v/>
      </c>
      <c r="AD723" s="21" t="str">
        <f>IFERROR(VLOOKUP($R723,P:$Q,2,0),"")</f>
        <v/>
      </c>
    </row>
    <row r="724" spans="1:30" x14ac:dyDescent="0.15">
      <c r="A724" s="9">
        <f>'AB Touchpoint System Workbook'!Z735</f>
        <v>0</v>
      </c>
      <c r="B724" s="21">
        <f t="shared" si="22"/>
        <v>1</v>
      </c>
      <c r="C724" s="12" t="str">
        <f>IF('AB Touchpoint System Workbook'!J735="A",VLOOKUP($B724,Reference!$A$93:B$104,2,0),IF('AB Touchpoint System Workbook'!J735="b",VLOOKUP($B724,Reference!$A$93:C$104,3,0),""))</f>
        <v/>
      </c>
      <c r="D724" s="12" t="str">
        <f>IF('AB Touchpoint System Workbook'!J735="A",Q724&amp;C724,IF('AB Touchpoint System Workbook'!J735="b",Q724&amp;C724,""))</f>
        <v/>
      </c>
      <c r="E724" s="12" t="b">
        <f>IF(ISNUMBER(SEARCH(S$1,$D724)),MAX(E$1:E723)+1)</f>
        <v>0</v>
      </c>
      <c r="F724" s="12" t="b">
        <f>IF(ISNUMBER(SEARCH(T$1,$D724)),MAX(F$1:F723)+1)</f>
        <v>0</v>
      </c>
      <c r="G724" s="12" t="b">
        <f>IF(ISNUMBER(SEARCH(U$1,$D724)),MAX(G$1:G723)+1)</f>
        <v>0</v>
      </c>
      <c r="H724" s="12" t="b">
        <f>IF(ISNUMBER(SEARCH(V$1,$D724)),MAX(H$1:H723)+1)</f>
        <v>0</v>
      </c>
      <c r="I724" s="12" t="b">
        <f>IF(ISNUMBER(SEARCH(W$1,$D724)),MAX(I$1:I723)+1)</f>
        <v>0</v>
      </c>
      <c r="J724" s="12" t="b">
        <f>IF(ISNUMBER(SEARCH(X$1,$D724)),MAX(J$1:J723)+1)</f>
        <v>0</v>
      </c>
      <c r="K724" s="12" t="b">
        <f>IF(ISNUMBER(SEARCH(Y$1,$D724)),MAX(K$1:K723)+1)</f>
        <v>0</v>
      </c>
      <c r="L724" s="12" t="b">
        <f>IF(ISNUMBER(SEARCH(Z$1,$D724)),MAX(L$1:L723)+1)</f>
        <v>0</v>
      </c>
      <c r="M724" s="12" t="b">
        <f>IF(ISNUMBER(SEARCH(AA$1,$D724)),MAX(M$1:M723)+1)</f>
        <v>0</v>
      </c>
      <c r="N724" s="12" t="b">
        <f>IF(ISNUMBER(SEARCH(AB$1,$D724)),MAX(N$1:N723)+1)</f>
        <v>0</v>
      </c>
      <c r="O724" s="12" t="b">
        <f>IF(ISNUMBER(SEARCH(AC$1,$D724)),MAX(O$1:O723)+1)</f>
        <v>0</v>
      </c>
      <c r="P724" s="12" t="b">
        <f>IF(ISNUMBER(SEARCH(AD$1,$D724)),MAX(P$1:P723)+1)</f>
        <v>0</v>
      </c>
      <c r="Q724" s="12">
        <f>'AB Touchpoint System Workbook'!K735</f>
        <v>0</v>
      </c>
      <c r="R724" s="13">
        <f t="shared" si="23"/>
        <v>723</v>
      </c>
      <c r="S724" s="21" t="str">
        <f>IFERROR(VLOOKUP($R724,E:$Q,13,0),"")</f>
        <v/>
      </c>
      <c r="T724" s="21" t="str">
        <f>IFERROR(VLOOKUP($R724,F:$Q,12,0),"")</f>
        <v/>
      </c>
      <c r="U724" s="21" t="str">
        <f>IFERROR(VLOOKUP($R724,G:$Q,11,0),"")</f>
        <v/>
      </c>
      <c r="V724" s="21" t="str">
        <f>IFERROR(VLOOKUP($R724,H:$Q,10,0),"")</f>
        <v/>
      </c>
      <c r="W724" s="21" t="str">
        <f>IFERROR(VLOOKUP($R724,I:$Q,9,0),"")</f>
        <v/>
      </c>
      <c r="X724" s="21" t="str">
        <f>IFERROR(VLOOKUP($R724,J:$Q,8,0),"")</f>
        <v/>
      </c>
      <c r="Y724" s="21" t="str">
        <f>IFERROR(VLOOKUP($R724,K:$Q,7,0),"")</f>
        <v/>
      </c>
      <c r="Z724" s="21" t="str">
        <f>IFERROR(VLOOKUP($R724,L:$Q,6,0),"")</f>
        <v/>
      </c>
      <c r="AA724" s="21" t="str">
        <f>IFERROR(VLOOKUP($R724,M:$Q,5,0),"")</f>
        <v/>
      </c>
      <c r="AB724" s="21" t="str">
        <f>IFERROR(VLOOKUP($R724,N:$Q,4,0),"")</f>
        <v/>
      </c>
      <c r="AC724" s="21" t="str">
        <f>IFERROR(VLOOKUP($R724,O:$Q,3,0),"")</f>
        <v/>
      </c>
      <c r="AD724" s="21" t="str">
        <f>IFERROR(VLOOKUP($R724,P:$Q,2,0),"")</f>
        <v/>
      </c>
    </row>
    <row r="725" spans="1:30" x14ac:dyDescent="0.15">
      <c r="A725" s="9">
        <f>'AB Touchpoint System Workbook'!Z736</f>
        <v>0</v>
      </c>
      <c r="B725" s="21">
        <f t="shared" si="22"/>
        <v>1</v>
      </c>
      <c r="C725" s="12" t="str">
        <f>IF('AB Touchpoint System Workbook'!J736="A",VLOOKUP($B725,Reference!$A$93:B$104,2,0),IF('AB Touchpoint System Workbook'!J736="b",VLOOKUP($B725,Reference!$A$93:C$104,3,0),""))</f>
        <v/>
      </c>
      <c r="D725" s="12" t="str">
        <f>IF('AB Touchpoint System Workbook'!J736="A",Q725&amp;C725,IF('AB Touchpoint System Workbook'!J736="b",Q725&amp;C725,""))</f>
        <v/>
      </c>
      <c r="E725" s="12" t="b">
        <f>IF(ISNUMBER(SEARCH(S$1,$D725)),MAX(E$1:E724)+1)</f>
        <v>0</v>
      </c>
      <c r="F725" s="12" t="b">
        <f>IF(ISNUMBER(SEARCH(T$1,$D725)),MAX(F$1:F724)+1)</f>
        <v>0</v>
      </c>
      <c r="G725" s="12" t="b">
        <f>IF(ISNUMBER(SEARCH(U$1,$D725)),MAX(G$1:G724)+1)</f>
        <v>0</v>
      </c>
      <c r="H725" s="12" t="b">
        <f>IF(ISNUMBER(SEARCH(V$1,$D725)),MAX(H$1:H724)+1)</f>
        <v>0</v>
      </c>
      <c r="I725" s="12" t="b">
        <f>IF(ISNUMBER(SEARCH(W$1,$D725)),MAX(I$1:I724)+1)</f>
        <v>0</v>
      </c>
      <c r="J725" s="12" t="b">
        <f>IF(ISNUMBER(SEARCH(X$1,$D725)),MAX(J$1:J724)+1)</f>
        <v>0</v>
      </c>
      <c r="K725" s="12" t="b">
        <f>IF(ISNUMBER(SEARCH(Y$1,$D725)),MAX(K$1:K724)+1)</f>
        <v>0</v>
      </c>
      <c r="L725" s="12" t="b">
        <f>IF(ISNUMBER(SEARCH(Z$1,$D725)),MAX(L$1:L724)+1)</f>
        <v>0</v>
      </c>
      <c r="M725" s="12" t="b">
        <f>IF(ISNUMBER(SEARCH(AA$1,$D725)),MAX(M$1:M724)+1)</f>
        <v>0</v>
      </c>
      <c r="N725" s="12" t="b">
        <f>IF(ISNUMBER(SEARCH(AB$1,$D725)),MAX(N$1:N724)+1)</f>
        <v>0</v>
      </c>
      <c r="O725" s="12" t="b">
        <f>IF(ISNUMBER(SEARCH(AC$1,$D725)),MAX(O$1:O724)+1)</f>
        <v>0</v>
      </c>
      <c r="P725" s="12" t="b">
        <f>IF(ISNUMBER(SEARCH(AD$1,$D725)),MAX(P$1:P724)+1)</f>
        <v>0</v>
      </c>
      <c r="Q725" s="12">
        <f>'AB Touchpoint System Workbook'!K736</f>
        <v>0</v>
      </c>
      <c r="R725" s="13">
        <f t="shared" si="23"/>
        <v>724</v>
      </c>
      <c r="S725" s="21" t="str">
        <f>IFERROR(VLOOKUP($R725,E:$Q,13,0),"")</f>
        <v/>
      </c>
      <c r="T725" s="21" t="str">
        <f>IFERROR(VLOOKUP($R725,F:$Q,12,0),"")</f>
        <v/>
      </c>
      <c r="U725" s="21" t="str">
        <f>IFERROR(VLOOKUP($R725,G:$Q,11,0),"")</f>
        <v/>
      </c>
      <c r="V725" s="21" t="str">
        <f>IFERROR(VLOOKUP($R725,H:$Q,10,0),"")</f>
        <v/>
      </c>
      <c r="W725" s="21" t="str">
        <f>IFERROR(VLOOKUP($R725,I:$Q,9,0),"")</f>
        <v/>
      </c>
      <c r="X725" s="21" t="str">
        <f>IFERROR(VLOOKUP($R725,J:$Q,8,0),"")</f>
        <v/>
      </c>
      <c r="Y725" s="21" t="str">
        <f>IFERROR(VLOOKUP($R725,K:$Q,7,0),"")</f>
        <v/>
      </c>
      <c r="Z725" s="21" t="str">
        <f>IFERROR(VLOOKUP($R725,L:$Q,6,0),"")</f>
        <v/>
      </c>
      <c r="AA725" s="21" t="str">
        <f>IFERROR(VLOOKUP($R725,M:$Q,5,0),"")</f>
        <v/>
      </c>
      <c r="AB725" s="21" t="str">
        <f>IFERROR(VLOOKUP($R725,N:$Q,4,0),"")</f>
        <v/>
      </c>
      <c r="AC725" s="21" t="str">
        <f>IFERROR(VLOOKUP($R725,O:$Q,3,0),"")</f>
        <v/>
      </c>
      <c r="AD725" s="21" t="str">
        <f>IFERROR(VLOOKUP($R725,P:$Q,2,0),"")</f>
        <v/>
      </c>
    </row>
    <row r="726" spans="1:30" x14ac:dyDescent="0.15">
      <c r="A726" s="9">
        <f>'AB Touchpoint System Workbook'!Z737</f>
        <v>0</v>
      </c>
      <c r="B726" s="21">
        <f t="shared" si="22"/>
        <v>1</v>
      </c>
      <c r="C726" s="12" t="str">
        <f>IF('AB Touchpoint System Workbook'!J737="A",VLOOKUP($B726,Reference!$A$93:B$104,2,0),IF('AB Touchpoint System Workbook'!J737="b",VLOOKUP($B726,Reference!$A$93:C$104,3,0),""))</f>
        <v/>
      </c>
      <c r="D726" s="12" t="str">
        <f>IF('AB Touchpoint System Workbook'!J737="A",Q726&amp;C726,IF('AB Touchpoint System Workbook'!J737="b",Q726&amp;C726,""))</f>
        <v/>
      </c>
      <c r="E726" s="12" t="b">
        <f>IF(ISNUMBER(SEARCH(S$1,$D726)),MAX(E$1:E725)+1)</f>
        <v>0</v>
      </c>
      <c r="F726" s="12" t="b">
        <f>IF(ISNUMBER(SEARCH(T$1,$D726)),MAX(F$1:F725)+1)</f>
        <v>0</v>
      </c>
      <c r="G726" s="12" t="b">
        <f>IF(ISNUMBER(SEARCH(U$1,$D726)),MAX(G$1:G725)+1)</f>
        <v>0</v>
      </c>
      <c r="H726" s="12" t="b">
        <f>IF(ISNUMBER(SEARCH(V$1,$D726)),MAX(H$1:H725)+1)</f>
        <v>0</v>
      </c>
      <c r="I726" s="12" t="b">
        <f>IF(ISNUMBER(SEARCH(W$1,$D726)),MAX(I$1:I725)+1)</f>
        <v>0</v>
      </c>
      <c r="J726" s="12" t="b">
        <f>IF(ISNUMBER(SEARCH(X$1,$D726)),MAX(J$1:J725)+1)</f>
        <v>0</v>
      </c>
      <c r="K726" s="12" t="b">
        <f>IF(ISNUMBER(SEARCH(Y$1,$D726)),MAX(K$1:K725)+1)</f>
        <v>0</v>
      </c>
      <c r="L726" s="12" t="b">
        <f>IF(ISNUMBER(SEARCH(Z$1,$D726)),MAX(L$1:L725)+1)</f>
        <v>0</v>
      </c>
      <c r="M726" s="12" t="b">
        <f>IF(ISNUMBER(SEARCH(AA$1,$D726)),MAX(M$1:M725)+1)</f>
        <v>0</v>
      </c>
      <c r="N726" s="12" t="b">
        <f>IF(ISNUMBER(SEARCH(AB$1,$D726)),MAX(N$1:N725)+1)</f>
        <v>0</v>
      </c>
      <c r="O726" s="12" t="b">
        <f>IF(ISNUMBER(SEARCH(AC$1,$D726)),MAX(O$1:O725)+1)</f>
        <v>0</v>
      </c>
      <c r="P726" s="12" t="b">
        <f>IF(ISNUMBER(SEARCH(AD$1,$D726)),MAX(P$1:P725)+1)</f>
        <v>0</v>
      </c>
      <c r="Q726" s="12">
        <f>'AB Touchpoint System Workbook'!K737</f>
        <v>0</v>
      </c>
      <c r="R726" s="13">
        <f t="shared" si="23"/>
        <v>725</v>
      </c>
      <c r="S726" s="21" t="str">
        <f>IFERROR(VLOOKUP($R726,E:$Q,13,0),"")</f>
        <v/>
      </c>
      <c r="T726" s="21" t="str">
        <f>IFERROR(VLOOKUP($R726,F:$Q,12,0),"")</f>
        <v/>
      </c>
      <c r="U726" s="21" t="str">
        <f>IFERROR(VLOOKUP($R726,G:$Q,11,0),"")</f>
        <v/>
      </c>
      <c r="V726" s="21" t="str">
        <f>IFERROR(VLOOKUP($R726,H:$Q,10,0),"")</f>
        <v/>
      </c>
      <c r="W726" s="21" t="str">
        <f>IFERROR(VLOOKUP($R726,I:$Q,9,0),"")</f>
        <v/>
      </c>
      <c r="X726" s="21" t="str">
        <f>IFERROR(VLOOKUP($R726,J:$Q,8,0),"")</f>
        <v/>
      </c>
      <c r="Y726" s="21" t="str">
        <f>IFERROR(VLOOKUP($R726,K:$Q,7,0),"")</f>
        <v/>
      </c>
      <c r="Z726" s="21" t="str">
        <f>IFERROR(VLOOKUP($R726,L:$Q,6,0),"")</f>
        <v/>
      </c>
      <c r="AA726" s="21" t="str">
        <f>IFERROR(VLOOKUP($R726,M:$Q,5,0),"")</f>
        <v/>
      </c>
      <c r="AB726" s="21" t="str">
        <f>IFERROR(VLOOKUP($R726,N:$Q,4,0),"")</f>
        <v/>
      </c>
      <c r="AC726" s="21" t="str">
        <f>IFERROR(VLOOKUP($R726,O:$Q,3,0),"")</f>
        <v/>
      </c>
      <c r="AD726" s="21" t="str">
        <f>IFERROR(VLOOKUP($R726,P:$Q,2,0),"")</f>
        <v/>
      </c>
    </row>
    <row r="727" spans="1:30" x14ac:dyDescent="0.15">
      <c r="A727" s="9">
        <f>'AB Touchpoint System Workbook'!Z738</f>
        <v>0</v>
      </c>
      <c r="B727" s="21">
        <f t="shared" si="22"/>
        <v>1</v>
      </c>
      <c r="C727" s="12" t="str">
        <f>IF('AB Touchpoint System Workbook'!J738="A",VLOOKUP($B727,Reference!$A$93:B$104,2,0),IF('AB Touchpoint System Workbook'!J738="b",VLOOKUP($B727,Reference!$A$93:C$104,3,0),""))</f>
        <v/>
      </c>
      <c r="D727" s="12" t="str">
        <f>IF('AB Touchpoint System Workbook'!J738="A",Q727&amp;C727,IF('AB Touchpoint System Workbook'!J738="b",Q727&amp;C727,""))</f>
        <v/>
      </c>
      <c r="E727" s="12" t="b">
        <f>IF(ISNUMBER(SEARCH(S$1,$D727)),MAX(E$1:E726)+1)</f>
        <v>0</v>
      </c>
      <c r="F727" s="12" t="b">
        <f>IF(ISNUMBER(SEARCH(T$1,$D727)),MAX(F$1:F726)+1)</f>
        <v>0</v>
      </c>
      <c r="G727" s="12" t="b">
        <f>IF(ISNUMBER(SEARCH(U$1,$D727)),MAX(G$1:G726)+1)</f>
        <v>0</v>
      </c>
      <c r="H727" s="12" t="b">
        <f>IF(ISNUMBER(SEARCH(V$1,$D727)),MAX(H$1:H726)+1)</f>
        <v>0</v>
      </c>
      <c r="I727" s="12" t="b">
        <f>IF(ISNUMBER(SEARCH(W$1,$D727)),MAX(I$1:I726)+1)</f>
        <v>0</v>
      </c>
      <c r="J727" s="12" t="b">
        <f>IF(ISNUMBER(SEARCH(X$1,$D727)),MAX(J$1:J726)+1)</f>
        <v>0</v>
      </c>
      <c r="K727" s="12" t="b">
        <f>IF(ISNUMBER(SEARCH(Y$1,$D727)),MAX(K$1:K726)+1)</f>
        <v>0</v>
      </c>
      <c r="L727" s="12" t="b">
        <f>IF(ISNUMBER(SEARCH(Z$1,$D727)),MAX(L$1:L726)+1)</f>
        <v>0</v>
      </c>
      <c r="M727" s="12" t="b">
        <f>IF(ISNUMBER(SEARCH(AA$1,$D727)),MAX(M$1:M726)+1)</f>
        <v>0</v>
      </c>
      <c r="N727" s="12" t="b">
        <f>IF(ISNUMBER(SEARCH(AB$1,$D727)),MAX(N$1:N726)+1)</f>
        <v>0</v>
      </c>
      <c r="O727" s="12" t="b">
        <f>IF(ISNUMBER(SEARCH(AC$1,$D727)),MAX(O$1:O726)+1)</f>
        <v>0</v>
      </c>
      <c r="P727" s="12" t="b">
        <f>IF(ISNUMBER(SEARCH(AD$1,$D727)),MAX(P$1:P726)+1)</f>
        <v>0</v>
      </c>
      <c r="Q727" s="12">
        <f>'AB Touchpoint System Workbook'!K738</f>
        <v>0</v>
      </c>
      <c r="R727" s="13">
        <f t="shared" si="23"/>
        <v>726</v>
      </c>
      <c r="S727" s="21" t="str">
        <f>IFERROR(VLOOKUP($R727,E:$Q,13,0),"")</f>
        <v/>
      </c>
      <c r="T727" s="21" t="str">
        <f>IFERROR(VLOOKUP($R727,F:$Q,12,0),"")</f>
        <v/>
      </c>
      <c r="U727" s="21" t="str">
        <f>IFERROR(VLOOKUP($R727,G:$Q,11,0),"")</f>
        <v/>
      </c>
      <c r="V727" s="21" t="str">
        <f>IFERROR(VLOOKUP($R727,H:$Q,10,0),"")</f>
        <v/>
      </c>
      <c r="W727" s="21" t="str">
        <f>IFERROR(VLOOKUP($R727,I:$Q,9,0),"")</f>
        <v/>
      </c>
      <c r="X727" s="21" t="str">
        <f>IFERROR(VLOOKUP($R727,J:$Q,8,0),"")</f>
        <v/>
      </c>
      <c r="Y727" s="21" t="str">
        <f>IFERROR(VLOOKUP($R727,K:$Q,7,0),"")</f>
        <v/>
      </c>
      <c r="Z727" s="21" t="str">
        <f>IFERROR(VLOOKUP($R727,L:$Q,6,0),"")</f>
        <v/>
      </c>
      <c r="AA727" s="21" t="str">
        <f>IFERROR(VLOOKUP($R727,M:$Q,5,0),"")</f>
        <v/>
      </c>
      <c r="AB727" s="21" t="str">
        <f>IFERROR(VLOOKUP($R727,N:$Q,4,0),"")</f>
        <v/>
      </c>
      <c r="AC727" s="21" t="str">
        <f>IFERROR(VLOOKUP($R727,O:$Q,3,0),"")</f>
        <v/>
      </c>
      <c r="AD727" s="21" t="str">
        <f>IFERROR(VLOOKUP($R727,P:$Q,2,0),"")</f>
        <v/>
      </c>
    </row>
    <row r="728" spans="1:30" x14ac:dyDescent="0.15">
      <c r="A728" s="9">
        <f>'AB Touchpoint System Workbook'!Z739</f>
        <v>0</v>
      </c>
      <c r="B728" s="21">
        <f t="shared" ref="B728:B791" si="24">MONTH(A728)</f>
        <v>1</v>
      </c>
      <c r="C728" s="12" t="str">
        <f>IF('AB Touchpoint System Workbook'!J739="A",VLOOKUP($B728,Reference!$A$93:B$104,2,0),IF('AB Touchpoint System Workbook'!J739="b",VLOOKUP($B728,Reference!$A$93:C$104,3,0),""))</f>
        <v/>
      </c>
      <c r="D728" s="12" t="str">
        <f>IF('AB Touchpoint System Workbook'!J739="A",Q728&amp;C728,IF('AB Touchpoint System Workbook'!J739="b",Q728&amp;C728,""))</f>
        <v/>
      </c>
      <c r="E728" s="12" t="b">
        <f>IF(ISNUMBER(SEARCH(S$1,$D728)),MAX(E$1:E727)+1)</f>
        <v>0</v>
      </c>
      <c r="F728" s="12" t="b">
        <f>IF(ISNUMBER(SEARCH(T$1,$D728)),MAX(F$1:F727)+1)</f>
        <v>0</v>
      </c>
      <c r="G728" s="12" t="b">
        <f>IF(ISNUMBER(SEARCH(U$1,$D728)),MAX(G$1:G727)+1)</f>
        <v>0</v>
      </c>
      <c r="H728" s="12" t="b">
        <f>IF(ISNUMBER(SEARCH(V$1,$D728)),MAX(H$1:H727)+1)</f>
        <v>0</v>
      </c>
      <c r="I728" s="12" t="b">
        <f>IF(ISNUMBER(SEARCH(W$1,$D728)),MAX(I$1:I727)+1)</f>
        <v>0</v>
      </c>
      <c r="J728" s="12" t="b">
        <f>IF(ISNUMBER(SEARCH(X$1,$D728)),MAX(J$1:J727)+1)</f>
        <v>0</v>
      </c>
      <c r="K728" s="12" t="b">
        <f>IF(ISNUMBER(SEARCH(Y$1,$D728)),MAX(K$1:K727)+1)</f>
        <v>0</v>
      </c>
      <c r="L728" s="12" t="b">
        <f>IF(ISNUMBER(SEARCH(Z$1,$D728)),MAX(L$1:L727)+1)</f>
        <v>0</v>
      </c>
      <c r="M728" s="12" t="b">
        <f>IF(ISNUMBER(SEARCH(AA$1,$D728)),MAX(M$1:M727)+1)</f>
        <v>0</v>
      </c>
      <c r="N728" s="12" t="b">
        <f>IF(ISNUMBER(SEARCH(AB$1,$D728)),MAX(N$1:N727)+1)</f>
        <v>0</v>
      </c>
      <c r="O728" s="12" t="b">
        <f>IF(ISNUMBER(SEARCH(AC$1,$D728)),MAX(O$1:O727)+1)</f>
        <v>0</v>
      </c>
      <c r="P728" s="12" t="b">
        <f>IF(ISNUMBER(SEARCH(AD$1,$D728)),MAX(P$1:P727)+1)</f>
        <v>0</v>
      </c>
      <c r="Q728" s="12">
        <f>'AB Touchpoint System Workbook'!K739</f>
        <v>0</v>
      </c>
      <c r="R728" s="13">
        <f t="shared" si="23"/>
        <v>727</v>
      </c>
      <c r="S728" s="21" t="str">
        <f>IFERROR(VLOOKUP($R728,E:$Q,13,0),"")</f>
        <v/>
      </c>
      <c r="T728" s="21" t="str">
        <f>IFERROR(VLOOKUP($R728,F:$Q,12,0),"")</f>
        <v/>
      </c>
      <c r="U728" s="21" t="str">
        <f>IFERROR(VLOOKUP($R728,G:$Q,11,0),"")</f>
        <v/>
      </c>
      <c r="V728" s="21" t="str">
        <f>IFERROR(VLOOKUP($R728,H:$Q,10,0),"")</f>
        <v/>
      </c>
      <c r="W728" s="21" t="str">
        <f>IFERROR(VLOOKUP($R728,I:$Q,9,0),"")</f>
        <v/>
      </c>
      <c r="X728" s="21" t="str">
        <f>IFERROR(VLOOKUP($R728,J:$Q,8,0),"")</f>
        <v/>
      </c>
      <c r="Y728" s="21" t="str">
        <f>IFERROR(VLOOKUP($R728,K:$Q,7,0),"")</f>
        <v/>
      </c>
      <c r="Z728" s="21" t="str">
        <f>IFERROR(VLOOKUP($R728,L:$Q,6,0),"")</f>
        <v/>
      </c>
      <c r="AA728" s="21" t="str">
        <f>IFERROR(VLOOKUP($R728,M:$Q,5,0),"")</f>
        <v/>
      </c>
      <c r="AB728" s="21" t="str">
        <f>IFERROR(VLOOKUP($R728,N:$Q,4,0),"")</f>
        <v/>
      </c>
      <c r="AC728" s="21" t="str">
        <f>IFERROR(VLOOKUP($R728,O:$Q,3,0),"")</f>
        <v/>
      </c>
      <c r="AD728" s="21" t="str">
        <f>IFERROR(VLOOKUP($R728,P:$Q,2,0),"")</f>
        <v/>
      </c>
    </row>
    <row r="729" spans="1:30" x14ac:dyDescent="0.15">
      <c r="A729" s="9">
        <f>'AB Touchpoint System Workbook'!Z740</f>
        <v>0</v>
      </c>
      <c r="B729" s="21">
        <f t="shared" si="24"/>
        <v>1</v>
      </c>
      <c r="C729" s="12" t="str">
        <f>IF('AB Touchpoint System Workbook'!J740="A",VLOOKUP($B729,Reference!$A$93:B$104,2,0),IF('AB Touchpoint System Workbook'!J740="b",VLOOKUP($B729,Reference!$A$93:C$104,3,0),""))</f>
        <v/>
      </c>
      <c r="D729" s="12" t="str">
        <f>IF('AB Touchpoint System Workbook'!J740="A",Q729&amp;C729,IF('AB Touchpoint System Workbook'!J740="b",Q729&amp;C729,""))</f>
        <v/>
      </c>
      <c r="E729" s="12" t="b">
        <f>IF(ISNUMBER(SEARCH(S$1,$D729)),MAX(E$1:E728)+1)</f>
        <v>0</v>
      </c>
      <c r="F729" s="12" t="b">
        <f>IF(ISNUMBER(SEARCH(T$1,$D729)),MAX(F$1:F728)+1)</f>
        <v>0</v>
      </c>
      <c r="G729" s="12" t="b">
        <f>IF(ISNUMBER(SEARCH(U$1,$D729)),MAX(G$1:G728)+1)</f>
        <v>0</v>
      </c>
      <c r="H729" s="12" t="b">
        <f>IF(ISNUMBER(SEARCH(V$1,$D729)),MAX(H$1:H728)+1)</f>
        <v>0</v>
      </c>
      <c r="I729" s="12" t="b">
        <f>IF(ISNUMBER(SEARCH(W$1,$D729)),MAX(I$1:I728)+1)</f>
        <v>0</v>
      </c>
      <c r="J729" s="12" t="b">
        <f>IF(ISNUMBER(SEARCH(X$1,$D729)),MAX(J$1:J728)+1)</f>
        <v>0</v>
      </c>
      <c r="K729" s="12" t="b">
        <f>IF(ISNUMBER(SEARCH(Y$1,$D729)),MAX(K$1:K728)+1)</f>
        <v>0</v>
      </c>
      <c r="L729" s="12" t="b">
        <f>IF(ISNUMBER(SEARCH(Z$1,$D729)),MAX(L$1:L728)+1)</f>
        <v>0</v>
      </c>
      <c r="M729" s="12" t="b">
        <f>IF(ISNUMBER(SEARCH(AA$1,$D729)),MAX(M$1:M728)+1)</f>
        <v>0</v>
      </c>
      <c r="N729" s="12" t="b">
        <f>IF(ISNUMBER(SEARCH(AB$1,$D729)),MAX(N$1:N728)+1)</f>
        <v>0</v>
      </c>
      <c r="O729" s="12" t="b">
        <f>IF(ISNUMBER(SEARCH(AC$1,$D729)),MAX(O$1:O728)+1)</f>
        <v>0</v>
      </c>
      <c r="P729" s="12" t="b">
        <f>IF(ISNUMBER(SEARCH(AD$1,$D729)),MAX(P$1:P728)+1)</f>
        <v>0</v>
      </c>
      <c r="Q729" s="12">
        <f>'AB Touchpoint System Workbook'!K740</f>
        <v>0</v>
      </c>
      <c r="R729" s="13">
        <f t="shared" si="23"/>
        <v>728</v>
      </c>
      <c r="S729" s="21" t="str">
        <f>IFERROR(VLOOKUP($R729,E:$Q,13,0),"")</f>
        <v/>
      </c>
      <c r="T729" s="21" t="str">
        <f>IFERROR(VLOOKUP($R729,F:$Q,12,0),"")</f>
        <v/>
      </c>
      <c r="U729" s="21" t="str">
        <f>IFERROR(VLOOKUP($R729,G:$Q,11,0),"")</f>
        <v/>
      </c>
      <c r="V729" s="21" t="str">
        <f>IFERROR(VLOOKUP($R729,H:$Q,10,0),"")</f>
        <v/>
      </c>
      <c r="W729" s="21" t="str">
        <f>IFERROR(VLOOKUP($R729,I:$Q,9,0),"")</f>
        <v/>
      </c>
      <c r="X729" s="21" t="str">
        <f>IFERROR(VLOOKUP($R729,J:$Q,8,0),"")</f>
        <v/>
      </c>
      <c r="Y729" s="21" t="str">
        <f>IFERROR(VLOOKUP($R729,K:$Q,7,0),"")</f>
        <v/>
      </c>
      <c r="Z729" s="21" t="str">
        <f>IFERROR(VLOOKUP($R729,L:$Q,6,0),"")</f>
        <v/>
      </c>
      <c r="AA729" s="21" t="str">
        <f>IFERROR(VLOOKUP($R729,M:$Q,5,0),"")</f>
        <v/>
      </c>
      <c r="AB729" s="21" t="str">
        <f>IFERROR(VLOOKUP($R729,N:$Q,4,0),"")</f>
        <v/>
      </c>
      <c r="AC729" s="21" t="str">
        <f>IFERROR(VLOOKUP($R729,O:$Q,3,0),"")</f>
        <v/>
      </c>
      <c r="AD729" s="21" t="str">
        <f>IFERROR(VLOOKUP($R729,P:$Q,2,0),"")</f>
        <v/>
      </c>
    </row>
    <row r="730" spans="1:30" x14ac:dyDescent="0.15">
      <c r="A730" s="9">
        <f>'AB Touchpoint System Workbook'!Z741</f>
        <v>0</v>
      </c>
      <c r="B730" s="21">
        <f t="shared" si="24"/>
        <v>1</v>
      </c>
      <c r="C730" s="12" t="str">
        <f>IF('AB Touchpoint System Workbook'!J741="A",VLOOKUP($B730,Reference!$A$93:B$104,2,0),IF('AB Touchpoint System Workbook'!J741="b",VLOOKUP($B730,Reference!$A$93:C$104,3,0),""))</f>
        <v/>
      </c>
      <c r="D730" s="12" t="str">
        <f>IF('AB Touchpoint System Workbook'!J741="A",Q730&amp;C730,IF('AB Touchpoint System Workbook'!J741="b",Q730&amp;C730,""))</f>
        <v/>
      </c>
      <c r="E730" s="12" t="b">
        <f>IF(ISNUMBER(SEARCH(S$1,$D730)),MAX(E$1:E729)+1)</f>
        <v>0</v>
      </c>
      <c r="F730" s="12" t="b">
        <f>IF(ISNUMBER(SEARCH(T$1,$D730)),MAX(F$1:F729)+1)</f>
        <v>0</v>
      </c>
      <c r="G730" s="12" t="b">
        <f>IF(ISNUMBER(SEARCH(U$1,$D730)),MAX(G$1:G729)+1)</f>
        <v>0</v>
      </c>
      <c r="H730" s="12" t="b">
        <f>IF(ISNUMBER(SEARCH(V$1,$D730)),MAX(H$1:H729)+1)</f>
        <v>0</v>
      </c>
      <c r="I730" s="12" t="b">
        <f>IF(ISNUMBER(SEARCH(W$1,$D730)),MAX(I$1:I729)+1)</f>
        <v>0</v>
      </c>
      <c r="J730" s="12" t="b">
        <f>IF(ISNUMBER(SEARCH(X$1,$D730)),MAX(J$1:J729)+1)</f>
        <v>0</v>
      </c>
      <c r="K730" s="12" t="b">
        <f>IF(ISNUMBER(SEARCH(Y$1,$D730)),MAX(K$1:K729)+1)</f>
        <v>0</v>
      </c>
      <c r="L730" s="12" t="b">
        <f>IF(ISNUMBER(SEARCH(Z$1,$D730)),MAX(L$1:L729)+1)</f>
        <v>0</v>
      </c>
      <c r="M730" s="12" t="b">
        <f>IF(ISNUMBER(SEARCH(AA$1,$D730)),MAX(M$1:M729)+1)</f>
        <v>0</v>
      </c>
      <c r="N730" s="12" t="b">
        <f>IF(ISNUMBER(SEARCH(AB$1,$D730)),MAX(N$1:N729)+1)</f>
        <v>0</v>
      </c>
      <c r="O730" s="12" t="b">
        <f>IF(ISNUMBER(SEARCH(AC$1,$D730)),MAX(O$1:O729)+1)</f>
        <v>0</v>
      </c>
      <c r="P730" s="12" t="b">
        <f>IF(ISNUMBER(SEARCH(AD$1,$D730)),MAX(P$1:P729)+1)</f>
        <v>0</v>
      </c>
      <c r="Q730" s="12">
        <f>'AB Touchpoint System Workbook'!K741</f>
        <v>0</v>
      </c>
      <c r="R730" s="13">
        <f t="shared" si="23"/>
        <v>729</v>
      </c>
      <c r="S730" s="21" t="str">
        <f>IFERROR(VLOOKUP($R730,E:$Q,13,0),"")</f>
        <v/>
      </c>
      <c r="T730" s="21" t="str">
        <f>IFERROR(VLOOKUP($R730,F:$Q,12,0),"")</f>
        <v/>
      </c>
      <c r="U730" s="21" t="str">
        <f>IFERROR(VLOOKUP($R730,G:$Q,11,0),"")</f>
        <v/>
      </c>
      <c r="V730" s="21" t="str">
        <f>IFERROR(VLOOKUP($R730,H:$Q,10,0),"")</f>
        <v/>
      </c>
      <c r="W730" s="21" t="str">
        <f>IFERROR(VLOOKUP($R730,I:$Q,9,0),"")</f>
        <v/>
      </c>
      <c r="X730" s="21" t="str">
        <f>IFERROR(VLOOKUP($R730,J:$Q,8,0),"")</f>
        <v/>
      </c>
      <c r="Y730" s="21" t="str">
        <f>IFERROR(VLOOKUP($R730,K:$Q,7,0),"")</f>
        <v/>
      </c>
      <c r="Z730" s="21" t="str">
        <f>IFERROR(VLOOKUP($R730,L:$Q,6,0),"")</f>
        <v/>
      </c>
      <c r="AA730" s="21" t="str">
        <f>IFERROR(VLOOKUP($R730,M:$Q,5,0),"")</f>
        <v/>
      </c>
      <c r="AB730" s="21" t="str">
        <f>IFERROR(VLOOKUP($R730,N:$Q,4,0),"")</f>
        <v/>
      </c>
      <c r="AC730" s="21" t="str">
        <f>IFERROR(VLOOKUP($R730,O:$Q,3,0),"")</f>
        <v/>
      </c>
      <c r="AD730" s="21" t="str">
        <f>IFERROR(VLOOKUP($R730,P:$Q,2,0),"")</f>
        <v/>
      </c>
    </row>
    <row r="731" spans="1:30" x14ac:dyDescent="0.15">
      <c r="A731" s="9">
        <f>'AB Touchpoint System Workbook'!Z742</f>
        <v>0</v>
      </c>
      <c r="B731" s="21">
        <f t="shared" si="24"/>
        <v>1</v>
      </c>
      <c r="C731" s="12" t="str">
        <f>IF('AB Touchpoint System Workbook'!J742="A",VLOOKUP($B731,Reference!$A$93:B$104,2,0),IF('AB Touchpoint System Workbook'!J742="b",VLOOKUP($B731,Reference!$A$93:C$104,3,0),""))</f>
        <v/>
      </c>
      <c r="D731" s="12" t="str">
        <f>IF('AB Touchpoint System Workbook'!J742="A",Q731&amp;C731,IF('AB Touchpoint System Workbook'!J742="b",Q731&amp;C731,""))</f>
        <v/>
      </c>
      <c r="E731" s="12" t="b">
        <f>IF(ISNUMBER(SEARCH(S$1,$D731)),MAX(E$1:E730)+1)</f>
        <v>0</v>
      </c>
      <c r="F731" s="12" t="b">
        <f>IF(ISNUMBER(SEARCH(T$1,$D731)),MAX(F$1:F730)+1)</f>
        <v>0</v>
      </c>
      <c r="G731" s="12" t="b">
        <f>IF(ISNUMBER(SEARCH(U$1,$D731)),MAX(G$1:G730)+1)</f>
        <v>0</v>
      </c>
      <c r="H731" s="12" t="b">
        <f>IF(ISNUMBER(SEARCH(V$1,$D731)),MAX(H$1:H730)+1)</f>
        <v>0</v>
      </c>
      <c r="I731" s="12" t="b">
        <f>IF(ISNUMBER(SEARCH(W$1,$D731)),MAX(I$1:I730)+1)</f>
        <v>0</v>
      </c>
      <c r="J731" s="12" t="b">
        <f>IF(ISNUMBER(SEARCH(X$1,$D731)),MAX(J$1:J730)+1)</f>
        <v>0</v>
      </c>
      <c r="K731" s="12" t="b">
        <f>IF(ISNUMBER(SEARCH(Y$1,$D731)),MAX(K$1:K730)+1)</f>
        <v>0</v>
      </c>
      <c r="L731" s="12" t="b">
        <f>IF(ISNUMBER(SEARCH(Z$1,$D731)),MAX(L$1:L730)+1)</f>
        <v>0</v>
      </c>
      <c r="M731" s="12" t="b">
        <f>IF(ISNUMBER(SEARCH(AA$1,$D731)),MAX(M$1:M730)+1)</f>
        <v>0</v>
      </c>
      <c r="N731" s="12" t="b">
        <f>IF(ISNUMBER(SEARCH(AB$1,$D731)),MAX(N$1:N730)+1)</f>
        <v>0</v>
      </c>
      <c r="O731" s="12" t="b">
        <f>IF(ISNUMBER(SEARCH(AC$1,$D731)),MAX(O$1:O730)+1)</f>
        <v>0</v>
      </c>
      <c r="P731" s="12" t="b">
        <f>IF(ISNUMBER(SEARCH(AD$1,$D731)),MAX(P$1:P730)+1)</f>
        <v>0</v>
      </c>
      <c r="Q731" s="12">
        <f>'AB Touchpoint System Workbook'!K742</f>
        <v>0</v>
      </c>
      <c r="R731" s="13">
        <f t="shared" si="23"/>
        <v>730</v>
      </c>
      <c r="S731" s="21" t="str">
        <f>IFERROR(VLOOKUP($R731,E:$Q,13,0),"")</f>
        <v/>
      </c>
      <c r="T731" s="21" t="str">
        <f>IFERROR(VLOOKUP($R731,F:$Q,12,0),"")</f>
        <v/>
      </c>
      <c r="U731" s="21" t="str">
        <f>IFERROR(VLOOKUP($R731,G:$Q,11,0),"")</f>
        <v/>
      </c>
      <c r="V731" s="21" t="str">
        <f>IFERROR(VLOOKUP($R731,H:$Q,10,0),"")</f>
        <v/>
      </c>
      <c r="W731" s="21" t="str">
        <f>IFERROR(VLOOKUP($R731,I:$Q,9,0),"")</f>
        <v/>
      </c>
      <c r="X731" s="21" t="str">
        <f>IFERROR(VLOOKUP($R731,J:$Q,8,0),"")</f>
        <v/>
      </c>
      <c r="Y731" s="21" t="str">
        <f>IFERROR(VLOOKUP($R731,K:$Q,7,0),"")</f>
        <v/>
      </c>
      <c r="Z731" s="21" t="str">
        <f>IFERROR(VLOOKUP($R731,L:$Q,6,0),"")</f>
        <v/>
      </c>
      <c r="AA731" s="21" t="str">
        <f>IFERROR(VLOOKUP($R731,M:$Q,5,0),"")</f>
        <v/>
      </c>
      <c r="AB731" s="21" t="str">
        <f>IFERROR(VLOOKUP($R731,N:$Q,4,0),"")</f>
        <v/>
      </c>
      <c r="AC731" s="21" t="str">
        <f>IFERROR(VLOOKUP($R731,O:$Q,3,0),"")</f>
        <v/>
      </c>
      <c r="AD731" s="21" t="str">
        <f>IFERROR(VLOOKUP($R731,P:$Q,2,0),"")</f>
        <v/>
      </c>
    </row>
    <row r="732" spans="1:30" x14ac:dyDescent="0.15">
      <c r="A732" s="9">
        <f>'AB Touchpoint System Workbook'!Z743</f>
        <v>0</v>
      </c>
      <c r="B732" s="21">
        <f t="shared" si="24"/>
        <v>1</v>
      </c>
      <c r="C732" s="12" t="str">
        <f>IF('AB Touchpoint System Workbook'!J743="A",VLOOKUP($B732,Reference!$A$93:B$104,2,0),IF('AB Touchpoint System Workbook'!J743="b",VLOOKUP($B732,Reference!$A$93:C$104,3,0),""))</f>
        <v/>
      </c>
      <c r="D732" s="12" t="str">
        <f>IF('AB Touchpoint System Workbook'!J743="A",Q732&amp;C732,IF('AB Touchpoint System Workbook'!J743="b",Q732&amp;C732,""))</f>
        <v/>
      </c>
      <c r="E732" s="12" t="b">
        <f>IF(ISNUMBER(SEARCH(S$1,$D732)),MAX(E$1:E731)+1)</f>
        <v>0</v>
      </c>
      <c r="F732" s="12" t="b">
        <f>IF(ISNUMBER(SEARCH(T$1,$D732)),MAX(F$1:F731)+1)</f>
        <v>0</v>
      </c>
      <c r="G732" s="12" t="b">
        <f>IF(ISNUMBER(SEARCH(U$1,$D732)),MAX(G$1:G731)+1)</f>
        <v>0</v>
      </c>
      <c r="H732" s="12" t="b">
        <f>IF(ISNUMBER(SEARCH(V$1,$D732)),MAX(H$1:H731)+1)</f>
        <v>0</v>
      </c>
      <c r="I732" s="12" t="b">
        <f>IF(ISNUMBER(SEARCH(W$1,$D732)),MAX(I$1:I731)+1)</f>
        <v>0</v>
      </c>
      <c r="J732" s="12" t="b">
        <f>IF(ISNUMBER(SEARCH(X$1,$D732)),MAX(J$1:J731)+1)</f>
        <v>0</v>
      </c>
      <c r="K732" s="12" t="b">
        <f>IF(ISNUMBER(SEARCH(Y$1,$D732)),MAX(K$1:K731)+1)</f>
        <v>0</v>
      </c>
      <c r="L732" s="12" t="b">
        <f>IF(ISNUMBER(SEARCH(Z$1,$D732)),MAX(L$1:L731)+1)</f>
        <v>0</v>
      </c>
      <c r="M732" s="12" t="b">
        <f>IF(ISNUMBER(SEARCH(AA$1,$D732)),MAX(M$1:M731)+1)</f>
        <v>0</v>
      </c>
      <c r="N732" s="12" t="b">
        <f>IF(ISNUMBER(SEARCH(AB$1,$D732)),MAX(N$1:N731)+1)</f>
        <v>0</v>
      </c>
      <c r="O732" s="12" t="b">
        <f>IF(ISNUMBER(SEARCH(AC$1,$D732)),MAX(O$1:O731)+1)</f>
        <v>0</v>
      </c>
      <c r="P732" s="12" t="b">
        <f>IF(ISNUMBER(SEARCH(AD$1,$D732)),MAX(P$1:P731)+1)</f>
        <v>0</v>
      </c>
      <c r="Q732" s="12">
        <f>'AB Touchpoint System Workbook'!K743</f>
        <v>0</v>
      </c>
      <c r="R732" s="13">
        <f t="shared" si="23"/>
        <v>731</v>
      </c>
      <c r="S732" s="21" t="str">
        <f>IFERROR(VLOOKUP($R732,E:$Q,13,0),"")</f>
        <v/>
      </c>
      <c r="T732" s="21" t="str">
        <f>IFERROR(VLOOKUP($R732,F:$Q,12,0),"")</f>
        <v/>
      </c>
      <c r="U732" s="21" t="str">
        <f>IFERROR(VLOOKUP($R732,G:$Q,11,0),"")</f>
        <v/>
      </c>
      <c r="V732" s="21" t="str">
        <f>IFERROR(VLOOKUP($R732,H:$Q,10,0),"")</f>
        <v/>
      </c>
      <c r="W732" s="21" t="str">
        <f>IFERROR(VLOOKUP($R732,I:$Q,9,0),"")</f>
        <v/>
      </c>
      <c r="X732" s="21" t="str">
        <f>IFERROR(VLOOKUP($R732,J:$Q,8,0),"")</f>
        <v/>
      </c>
      <c r="Y732" s="21" t="str">
        <f>IFERROR(VLOOKUP($R732,K:$Q,7,0),"")</f>
        <v/>
      </c>
      <c r="Z732" s="21" t="str">
        <f>IFERROR(VLOOKUP($R732,L:$Q,6,0),"")</f>
        <v/>
      </c>
      <c r="AA732" s="21" t="str">
        <f>IFERROR(VLOOKUP($R732,M:$Q,5,0),"")</f>
        <v/>
      </c>
      <c r="AB732" s="21" t="str">
        <f>IFERROR(VLOOKUP($R732,N:$Q,4,0),"")</f>
        <v/>
      </c>
      <c r="AC732" s="21" t="str">
        <f>IFERROR(VLOOKUP($R732,O:$Q,3,0),"")</f>
        <v/>
      </c>
      <c r="AD732" s="21" t="str">
        <f>IFERROR(VLOOKUP($R732,P:$Q,2,0),"")</f>
        <v/>
      </c>
    </row>
    <row r="733" spans="1:30" x14ac:dyDescent="0.15">
      <c r="A733" s="9">
        <f>'AB Touchpoint System Workbook'!Z744</f>
        <v>0</v>
      </c>
      <c r="B733" s="21">
        <f t="shared" si="24"/>
        <v>1</v>
      </c>
      <c r="C733" s="12" t="str">
        <f>IF('AB Touchpoint System Workbook'!J744="A",VLOOKUP($B733,Reference!$A$93:B$104,2,0),IF('AB Touchpoint System Workbook'!J744="b",VLOOKUP($B733,Reference!$A$93:C$104,3,0),""))</f>
        <v/>
      </c>
      <c r="D733" s="12" t="str">
        <f>IF('AB Touchpoint System Workbook'!J744="A",Q733&amp;C733,IF('AB Touchpoint System Workbook'!J744="b",Q733&amp;C733,""))</f>
        <v/>
      </c>
      <c r="E733" s="12" t="b">
        <f>IF(ISNUMBER(SEARCH(S$1,$D733)),MAX(E$1:E732)+1)</f>
        <v>0</v>
      </c>
      <c r="F733" s="12" t="b">
        <f>IF(ISNUMBER(SEARCH(T$1,$D733)),MAX(F$1:F732)+1)</f>
        <v>0</v>
      </c>
      <c r="G733" s="12" t="b">
        <f>IF(ISNUMBER(SEARCH(U$1,$D733)),MAX(G$1:G732)+1)</f>
        <v>0</v>
      </c>
      <c r="H733" s="12" t="b">
        <f>IF(ISNUMBER(SEARCH(V$1,$D733)),MAX(H$1:H732)+1)</f>
        <v>0</v>
      </c>
      <c r="I733" s="12" t="b">
        <f>IF(ISNUMBER(SEARCH(W$1,$D733)),MAX(I$1:I732)+1)</f>
        <v>0</v>
      </c>
      <c r="J733" s="12" t="b">
        <f>IF(ISNUMBER(SEARCH(X$1,$D733)),MAX(J$1:J732)+1)</f>
        <v>0</v>
      </c>
      <c r="K733" s="12" t="b">
        <f>IF(ISNUMBER(SEARCH(Y$1,$D733)),MAX(K$1:K732)+1)</f>
        <v>0</v>
      </c>
      <c r="L733" s="12" t="b">
        <f>IF(ISNUMBER(SEARCH(Z$1,$D733)),MAX(L$1:L732)+1)</f>
        <v>0</v>
      </c>
      <c r="M733" s="12" t="b">
        <f>IF(ISNUMBER(SEARCH(AA$1,$D733)),MAX(M$1:M732)+1)</f>
        <v>0</v>
      </c>
      <c r="N733" s="12" t="b">
        <f>IF(ISNUMBER(SEARCH(AB$1,$D733)),MAX(N$1:N732)+1)</f>
        <v>0</v>
      </c>
      <c r="O733" s="12" t="b">
        <f>IF(ISNUMBER(SEARCH(AC$1,$D733)),MAX(O$1:O732)+1)</f>
        <v>0</v>
      </c>
      <c r="P733" s="12" t="b">
        <f>IF(ISNUMBER(SEARCH(AD$1,$D733)),MAX(P$1:P732)+1)</f>
        <v>0</v>
      </c>
      <c r="Q733" s="12">
        <f>'AB Touchpoint System Workbook'!K744</f>
        <v>0</v>
      </c>
      <c r="R733" s="13">
        <f t="shared" si="23"/>
        <v>732</v>
      </c>
      <c r="S733" s="21" t="str">
        <f>IFERROR(VLOOKUP($R733,E:$Q,13,0),"")</f>
        <v/>
      </c>
      <c r="T733" s="21" t="str">
        <f>IFERROR(VLOOKUP($R733,F:$Q,12,0),"")</f>
        <v/>
      </c>
      <c r="U733" s="21" t="str">
        <f>IFERROR(VLOOKUP($R733,G:$Q,11,0),"")</f>
        <v/>
      </c>
      <c r="V733" s="21" t="str">
        <f>IFERROR(VLOOKUP($R733,H:$Q,10,0),"")</f>
        <v/>
      </c>
      <c r="W733" s="21" t="str">
        <f>IFERROR(VLOOKUP($R733,I:$Q,9,0),"")</f>
        <v/>
      </c>
      <c r="X733" s="21" t="str">
        <f>IFERROR(VLOOKUP($R733,J:$Q,8,0),"")</f>
        <v/>
      </c>
      <c r="Y733" s="21" t="str">
        <f>IFERROR(VLOOKUP($R733,K:$Q,7,0),"")</f>
        <v/>
      </c>
      <c r="Z733" s="21" t="str">
        <f>IFERROR(VLOOKUP($R733,L:$Q,6,0),"")</f>
        <v/>
      </c>
      <c r="AA733" s="21" t="str">
        <f>IFERROR(VLOOKUP($R733,M:$Q,5,0),"")</f>
        <v/>
      </c>
      <c r="AB733" s="21" t="str">
        <f>IFERROR(VLOOKUP($R733,N:$Q,4,0),"")</f>
        <v/>
      </c>
      <c r="AC733" s="21" t="str">
        <f>IFERROR(VLOOKUP($R733,O:$Q,3,0),"")</f>
        <v/>
      </c>
      <c r="AD733" s="21" t="str">
        <f>IFERROR(VLOOKUP($R733,P:$Q,2,0),"")</f>
        <v/>
      </c>
    </row>
    <row r="734" spans="1:30" x14ac:dyDescent="0.15">
      <c r="A734" s="9">
        <f>'AB Touchpoint System Workbook'!Z745</f>
        <v>0</v>
      </c>
      <c r="B734" s="21">
        <f t="shared" si="24"/>
        <v>1</v>
      </c>
      <c r="C734" s="12" t="str">
        <f>IF('AB Touchpoint System Workbook'!J745="A",VLOOKUP($B734,Reference!$A$93:B$104,2,0),IF('AB Touchpoint System Workbook'!J745="b",VLOOKUP($B734,Reference!$A$93:C$104,3,0),""))</f>
        <v/>
      </c>
      <c r="D734" s="12" t="str">
        <f>IF('AB Touchpoint System Workbook'!J745="A",Q734&amp;C734,IF('AB Touchpoint System Workbook'!J745="b",Q734&amp;C734,""))</f>
        <v/>
      </c>
      <c r="E734" s="12" t="b">
        <f>IF(ISNUMBER(SEARCH(S$1,$D734)),MAX(E$1:E733)+1)</f>
        <v>0</v>
      </c>
      <c r="F734" s="12" t="b">
        <f>IF(ISNUMBER(SEARCH(T$1,$D734)),MAX(F$1:F733)+1)</f>
        <v>0</v>
      </c>
      <c r="G734" s="12" t="b">
        <f>IF(ISNUMBER(SEARCH(U$1,$D734)),MAX(G$1:G733)+1)</f>
        <v>0</v>
      </c>
      <c r="H734" s="12" t="b">
        <f>IF(ISNUMBER(SEARCH(V$1,$D734)),MAX(H$1:H733)+1)</f>
        <v>0</v>
      </c>
      <c r="I734" s="12" t="b">
        <f>IF(ISNUMBER(SEARCH(W$1,$D734)),MAX(I$1:I733)+1)</f>
        <v>0</v>
      </c>
      <c r="J734" s="12" t="b">
        <f>IF(ISNUMBER(SEARCH(X$1,$D734)),MAX(J$1:J733)+1)</f>
        <v>0</v>
      </c>
      <c r="K734" s="12" t="b">
        <f>IF(ISNUMBER(SEARCH(Y$1,$D734)),MAX(K$1:K733)+1)</f>
        <v>0</v>
      </c>
      <c r="L734" s="12" t="b">
        <f>IF(ISNUMBER(SEARCH(Z$1,$D734)),MAX(L$1:L733)+1)</f>
        <v>0</v>
      </c>
      <c r="M734" s="12" t="b">
        <f>IF(ISNUMBER(SEARCH(AA$1,$D734)),MAX(M$1:M733)+1)</f>
        <v>0</v>
      </c>
      <c r="N734" s="12" t="b">
        <f>IF(ISNUMBER(SEARCH(AB$1,$D734)),MAX(N$1:N733)+1)</f>
        <v>0</v>
      </c>
      <c r="O734" s="12" t="b">
        <f>IF(ISNUMBER(SEARCH(AC$1,$D734)),MAX(O$1:O733)+1)</f>
        <v>0</v>
      </c>
      <c r="P734" s="12" t="b">
        <f>IF(ISNUMBER(SEARCH(AD$1,$D734)),MAX(P$1:P733)+1)</f>
        <v>0</v>
      </c>
      <c r="Q734" s="12">
        <f>'AB Touchpoint System Workbook'!K745</f>
        <v>0</v>
      </c>
      <c r="R734" s="13">
        <f t="shared" si="23"/>
        <v>733</v>
      </c>
      <c r="S734" s="21" t="str">
        <f>IFERROR(VLOOKUP($R734,E:$Q,13,0),"")</f>
        <v/>
      </c>
      <c r="T734" s="21" t="str">
        <f>IFERROR(VLOOKUP($R734,F:$Q,12,0),"")</f>
        <v/>
      </c>
      <c r="U734" s="21" t="str">
        <f>IFERROR(VLOOKUP($R734,G:$Q,11,0),"")</f>
        <v/>
      </c>
      <c r="V734" s="21" t="str">
        <f>IFERROR(VLOOKUP($R734,H:$Q,10,0),"")</f>
        <v/>
      </c>
      <c r="W734" s="21" t="str">
        <f>IFERROR(VLOOKUP($R734,I:$Q,9,0),"")</f>
        <v/>
      </c>
      <c r="X734" s="21" t="str">
        <f>IFERROR(VLOOKUP($R734,J:$Q,8,0),"")</f>
        <v/>
      </c>
      <c r="Y734" s="21" t="str">
        <f>IFERROR(VLOOKUP($R734,K:$Q,7,0),"")</f>
        <v/>
      </c>
      <c r="Z734" s="21" t="str">
        <f>IFERROR(VLOOKUP($R734,L:$Q,6,0),"")</f>
        <v/>
      </c>
      <c r="AA734" s="21" t="str">
        <f>IFERROR(VLOOKUP($R734,M:$Q,5,0),"")</f>
        <v/>
      </c>
      <c r="AB734" s="21" t="str">
        <f>IFERROR(VLOOKUP($R734,N:$Q,4,0),"")</f>
        <v/>
      </c>
      <c r="AC734" s="21" t="str">
        <f>IFERROR(VLOOKUP($R734,O:$Q,3,0),"")</f>
        <v/>
      </c>
      <c r="AD734" s="21" t="str">
        <f>IFERROR(VLOOKUP($R734,P:$Q,2,0),"")</f>
        <v/>
      </c>
    </row>
    <row r="735" spans="1:30" x14ac:dyDescent="0.15">
      <c r="A735" s="9">
        <f>'AB Touchpoint System Workbook'!Z746</f>
        <v>0</v>
      </c>
      <c r="B735" s="21">
        <f t="shared" si="24"/>
        <v>1</v>
      </c>
      <c r="C735" s="12" t="str">
        <f>IF('AB Touchpoint System Workbook'!J746="A",VLOOKUP($B735,Reference!$A$93:B$104,2,0),IF('AB Touchpoint System Workbook'!J746="b",VLOOKUP($B735,Reference!$A$93:C$104,3,0),""))</f>
        <v/>
      </c>
      <c r="D735" s="12" t="str">
        <f>IF('AB Touchpoint System Workbook'!J746="A",Q735&amp;C735,IF('AB Touchpoint System Workbook'!J746="b",Q735&amp;C735,""))</f>
        <v/>
      </c>
      <c r="E735" s="12" t="b">
        <f>IF(ISNUMBER(SEARCH(S$1,$D735)),MAX(E$1:E734)+1)</f>
        <v>0</v>
      </c>
      <c r="F735" s="12" t="b">
        <f>IF(ISNUMBER(SEARCH(T$1,$D735)),MAX(F$1:F734)+1)</f>
        <v>0</v>
      </c>
      <c r="G735" s="12" t="b">
        <f>IF(ISNUMBER(SEARCH(U$1,$D735)),MAX(G$1:G734)+1)</f>
        <v>0</v>
      </c>
      <c r="H735" s="12" t="b">
        <f>IF(ISNUMBER(SEARCH(V$1,$D735)),MAX(H$1:H734)+1)</f>
        <v>0</v>
      </c>
      <c r="I735" s="12" t="b">
        <f>IF(ISNUMBER(SEARCH(W$1,$D735)),MAX(I$1:I734)+1)</f>
        <v>0</v>
      </c>
      <c r="J735" s="12" t="b">
        <f>IF(ISNUMBER(SEARCH(X$1,$D735)),MAX(J$1:J734)+1)</f>
        <v>0</v>
      </c>
      <c r="K735" s="12" t="b">
        <f>IF(ISNUMBER(SEARCH(Y$1,$D735)),MAX(K$1:K734)+1)</f>
        <v>0</v>
      </c>
      <c r="L735" s="12" t="b">
        <f>IF(ISNUMBER(SEARCH(Z$1,$D735)),MAX(L$1:L734)+1)</f>
        <v>0</v>
      </c>
      <c r="M735" s="12" t="b">
        <f>IF(ISNUMBER(SEARCH(AA$1,$D735)),MAX(M$1:M734)+1)</f>
        <v>0</v>
      </c>
      <c r="N735" s="12" t="b">
        <f>IF(ISNUMBER(SEARCH(AB$1,$D735)),MAX(N$1:N734)+1)</f>
        <v>0</v>
      </c>
      <c r="O735" s="12" t="b">
        <f>IF(ISNUMBER(SEARCH(AC$1,$D735)),MAX(O$1:O734)+1)</f>
        <v>0</v>
      </c>
      <c r="P735" s="12" t="b">
        <f>IF(ISNUMBER(SEARCH(AD$1,$D735)),MAX(P$1:P734)+1)</f>
        <v>0</v>
      </c>
      <c r="Q735" s="12">
        <f>'AB Touchpoint System Workbook'!K746</f>
        <v>0</v>
      </c>
      <c r="R735" s="13">
        <f t="shared" si="23"/>
        <v>734</v>
      </c>
      <c r="S735" s="21" t="str">
        <f>IFERROR(VLOOKUP($R735,E:$Q,13,0),"")</f>
        <v/>
      </c>
      <c r="T735" s="21" t="str">
        <f>IFERROR(VLOOKUP($R735,F:$Q,12,0),"")</f>
        <v/>
      </c>
      <c r="U735" s="21" t="str">
        <f>IFERROR(VLOOKUP($R735,G:$Q,11,0),"")</f>
        <v/>
      </c>
      <c r="V735" s="21" t="str">
        <f>IFERROR(VLOOKUP($R735,H:$Q,10,0),"")</f>
        <v/>
      </c>
      <c r="W735" s="21" t="str">
        <f>IFERROR(VLOOKUP($R735,I:$Q,9,0),"")</f>
        <v/>
      </c>
      <c r="X735" s="21" t="str">
        <f>IFERROR(VLOOKUP($R735,J:$Q,8,0),"")</f>
        <v/>
      </c>
      <c r="Y735" s="21" t="str">
        <f>IFERROR(VLOOKUP($R735,K:$Q,7,0),"")</f>
        <v/>
      </c>
      <c r="Z735" s="21" t="str">
        <f>IFERROR(VLOOKUP($R735,L:$Q,6,0),"")</f>
        <v/>
      </c>
      <c r="AA735" s="21" t="str">
        <f>IFERROR(VLOOKUP($R735,M:$Q,5,0),"")</f>
        <v/>
      </c>
      <c r="AB735" s="21" t="str">
        <f>IFERROR(VLOOKUP($R735,N:$Q,4,0),"")</f>
        <v/>
      </c>
      <c r="AC735" s="21" t="str">
        <f>IFERROR(VLOOKUP($R735,O:$Q,3,0),"")</f>
        <v/>
      </c>
      <c r="AD735" s="21" t="str">
        <f>IFERROR(VLOOKUP($R735,P:$Q,2,0),"")</f>
        <v/>
      </c>
    </row>
    <row r="736" spans="1:30" x14ac:dyDescent="0.15">
      <c r="A736" s="9">
        <f>'AB Touchpoint System Workbook'!Z747</f>
        <v>0</v>
      </c>
      <c r="B736" s="21">
        <f t="shared" si="24"/>
        <v>1</v>
      </c>
      <c r="C736" s="12" t="str">
        <f>IF('AB Touchpoint System Workbook'!J747="A",VLOOKUP($B736,Reference!$A$93:B$104,2,0),IF('AB Touchpoint System Workbook'!J747="b",VLOOKUP($B736,Reference!$A$93:C$104,3,0),""))</f>
        <v/>
      </c>
      <c r="D736" s="12" t="str">
        <f>IF('AB Touchpoint System Workbook'!J747="A",Q736&amp;C736,IF('AB Touchpoint System Workbook'!J747="b",Q736&amp;C736,""))</f>
        <v/>
      </c>
      <c r="E736" s="12" t="b">
        <f>IF(ISNUMBER(SEARCH(S$1,$D736)),MAX(E$1:E735)+1)</f>
        <v>0</v>
      </c>
      <c r="F736" s="12" t="b">
        <f>IF(ISNUMBER(SEARCH(T$1,$D736)),MAX(F$1:F735)+1)</f>
        <v>0</v>
      </c>
      <c r="G736" s="12" t="b">
        <f>IF(ISNUMBER(SEARCH(U$1,$D736)),MAX(G$1:G735)+1)</f>
        <v>0</v>
      </c>
      <c r="H736" s="12" t="b">
        <f>IF(ISNUMBER(SEARCH(V$1,$D736)),MAX(H$1:H735)+1)</f>
        <v>0</v>
      </c>
      <c r="I736" s="12" t="b">
        <f>IF(ISNUMBER(SEARCH(W$1,$D736)),MAX(I$1:I735)+1)</f>
        <v>0</v>
      </c>
      <c r="J736" s="12" t="b">
        <f>IF(ISNUMBER(SEARCH(X$1,$D736)),MAX(J$1:J735)+1)</f>
        <v>0</v>
      </c>
      <c r="K736" s="12" t="b">
        <f>IF(ISNUMBER(SEARCH(Y$1,$D736)),MAX(K$1:K735)+1)</f>
        <v>0</v>
      </c>
      <c r="L736" s="12" t="b">
        <f>IF(ISNUMBER(SEARCH(Z$1,$D736)),MAX(L$1:L735)+1)</f>
        <v>0</v>
      </c>
      <c r="M736" s="12" t="b">
        <f>IF(ISNUMBER(SEARCH(AA$1,$D736)),MAX(M$1:M735)+1)</f>
        <v>0</v>
      </c>
      <c r="N736" s="12" t="b">
        <f>IF(ISNUMBER(SEARCH(AB$1,$D736)),MAX(N$1:N735)+1)</f>
        <v>0</v>
      </c>
      <c r="O736" s="12" t="b">
        <f>IF(ISNUMBER(SEARCH(AC$1,$D736)),MAX(O$1:O735)+1)</f>
        <v>0</v>
      </c>
      <c r="P736" s="12" t="b">
        <f>IF(ISNUMBER(SEARCH(AD$1,$D736)),MAX(P$1:P735)+1)</f>
        <v>0</v>
      </c>
      <c r="Q736" s="12">
        <f>'AB Touchpoint System Workbook'!K747</f>
        <v>0</v>
      </c>
      <c r="R736" s="13">
        <f t="shared" si="23"/>
        <v>735</v>
      </c>
      <c r="S736" s="21" t="str">
        <f>IFERROR(VLOOKUP($R736,E:$Q,13,0),"")</f>
        <v/>
      </c>
      <c r="T736" s="21" t="str">
        <f>IFERROR(VLOOKUP($R736,F:$Q,12,0),"")</f>
        <v/>
      </c>
      <c r="U736" s="21" t="str">
        <f>IFERROR(VLOOKUP($R736,G:$Q,11,0),"")</f>
        <v/>
      </c>
      <c r="V736" s="21" t="str">
        <f>IFERROR(VLOOKUP($R736,H:$Q,10,0),"")</f>
        <v/>
      </c>
      <c r="W736" s="21" t="str">
        <f>IFERROR(VLOOKUP($R736,I:$Q,9,0),"")</f>
        <v/>
      </c>
      <c r="X736" s="21" t="str">
        <f>IFERROR(VLOOKUP($R736,J:$Q,8,0),"")</f>
        <v/>
      </c>
      <c r="Y736" s="21" t="str">
        <f>IFERROR(VLOOKUP($R736,K:$Q,7,0),"")</f>
        <v/>
      </c>
      <c r="Z736" s="21" t="str">
        <f>IFERROR(VLOOKUP($R736,L:$Q,6,0),"")</f>
        <v/>
      </c>
      <c r="AA736" s="21" t="str">
        <f>IFERROR(VLOOKUP($R736,M:$Q,5,0),"")</f>
        <v/>
      </c>
      <c r="AB736" s="21" t="str">
        <f>IFERROR(VLOOKUP($R736,N:$Q,4,0),"")</f>
        <v/>
      </c>
      <c r="AC736" s="21" t="str">
        <f>IFERROR(VLOOKUP($R736,O:$Q,3,0),"")</f>
        <v/>
      </c>
      <c r="AD736" s="21" t="str">
        <f>IFERROR(VLOOKUP($R736,P:$Q,2,0),"")</f>
        <v/>
      </c>
    </row>
    <row r="737" spans="1:30" x14ac:dyDescent="0.15">
      <c r="A737" s="9">
        <f>'AB Touchpoint System Workbook'!Z748</f>
        <v>0</v>
      </c>
      <c r="B737" s="21">
        <f t="shared" si="24"/>
        <v>1</v>
      </c>
      <c r="C737" s="12" t="str">
        <f>IF('AB Touchpoint System Workbook'!J748="A",VLOOKUP($B737,Reference!$A$93:B$104,2,0),IF('AB Touchpoint System Workbook'!J748="b",VLOOKUP($B737,Reference!$A$93:C$104,3,0),""))</f>
        <v/>
      </c>
      <c r="D737" s="12" t="str">
        <f>IF('AB Touchpoint System Workbook'!J748="A",Q737&amp;C737,IF('AB Touchpoint System Workbook'!J748="b",Q737&amp;C737,""))</f>
        <v/>
      </c>
      <c r="E737" s="12" t="b">
        <f>IF(ISNUMBER(SEARCH(S$1,$D737)),MAX(E$1:E736)+1)</f>
        <v>0</v>
      </c>
      <c r="F737" s="12" t="b">
        <f>IF(ISNUMBER(SEARCH(T$1,$D737)),MAX(F$1:F736)+1)</f>
        <v>0</v>
      </c>
      <c r="G737" s="12" t="b">
        <f>IF(ISNUMBER(SEARCH(U$1,$D737)),MAX(G$1:G736)+1)</f>
        <v>0</v>
      </c>
      <c r="H737" s="12" t="b">
        <f>IF(ISNUMBER(SEARCH(V$1,$D737)),MAX(H$1:H736)+1)</f>
        <v>0</v>
      </c>
      <c r="I737" s="12" t="b">
        <f>IF(ISNUMBER(SEARCH(W$1,$D737)),MAX(I$1:I736)+1)</f>
        <v>0</v>
      </c>
      <c r="J737" s="12" t="b">
        <f>IF(ISNUMBER(SEARCH(X$1,$D737)),MAX(J$1:J736)+1)</f>
        <v>0</v>
      </c>
      <c r="K737" s="12" t="b">
        <f>IF(ISNUMBER(SEARCH(Y$1,$D737)),MAX(K$1:K736)+1)</f>
        <v>0</v>
      </c>
      <c r="L737" s="12" t="b">
        <f>IF(ISNUMBER(SEARCH(Z$1,$D737)),MAX(L$1:L736)+1)</f>
        <v>0</v>
      </c>
      <c r="M737" s="12" t="b">
        <f>IF(ISNUMBER(SEARCH(AA$1,$D737)),MAX(M$1:M736)+1)</f>
        <v>0</v>
      </c>
      <c r="N737" s="12" t="b">
        <f>IF(ISNUMBER(SEARCH(AB$1,$D737)),MAX(N$1:N736)+1)</f>
        <v>0</v>
      </c>
      <c r="O737" s="12" t="b">
        <f>IF(ISNUMBER(SEARCH(AC$1,$D737)),MAX(O$1:O736)+1)</f>
        <v>0</v>
      </c>
      <c r="P737" s="12" t="b">
        <f>IF(ISNUMBER(SEARCH(AD$1,$D737)),MAX(P$1:P736)+1)</f>
        <v>0</v>
      </c>
      <c r="Q737" s="12">
        <f>'AB Touchpoint System Workbook'!K748</f>
        <v>0</v>
      </c>
      <c r="R737" s="13">
        <f t="shared" si="23"/>
        <v>736</v>
      </c>
      <c r="S737" s="21" t="str">
        <f>IFERROR(VLOOKUP($R737,E:$Q,13,0),"")</f>
        <v/>
      </c>
      <c r="T737" s="21" t="str">
        <f>IFERROR(VLOOKUP($R737,F:$Q,12,0),"")</f>
        <v/>
      </c>
      <c r="U737" s="21" t="str">
        <f>IFERROR(VLOOKUP($R737,G:$Q,11,0),"")</f>
        <v/>
      </c>
      <c r="V737" s="21" t="str">
        <f>IFERROR(VLOOKUP($R737,H:$Q,10,0),"")</f>
        <v/>
      </c>
      <c r="W737" s="21" t="str">
        <f>IFERROR(VLOOKUP($R737,I:$Q,9,0),"")</f>
        <v/>
      </c>
      <c r="X737" s="21" t="str">
        <f>IFERROR(VLOOKUP($R737,J:$Q,8,0),"")</f>
        <v/>
      </c>
      <c r="Y737" s="21" t="str">
        <f>IFERROR(VLOOKUP($R737,K:$Q,7,0),"")</f>
        <v/>
      </c>
      <c r="Z737" s="21" t="str">
        <f>IFERROR(VLOOKUP($R737,L:$Q,6,0),"")</f>
        <v/>
      </c>
      <c r="AA737" s="21" t="str">
        <f>IFERROR(VLOOKUP($R737,M:$Q,5,0),"")</f>
        <v/>
      </c>
      <c r="AB737" s="21" t="str">
        <f>IFERROR(VLOOKUP($R737,N:$Q,4,0),"")</f>
        <v/>
      </c>
      <c r="AC737" s="21" t="str">
        <f>IFERROR(VLOOKUP($R737,O:$Q,3,0),"")</f>
        <v/>
      </c>
      <c r="AD737" s="21" t="str">
        <f>IFERROR(VLOOKUP($R737,P:$Q,2,0),"")</f>
        <v/>
      </c>
    </row>
    <row r="738" spans="1:30" x14ac:dyDescent="0.15">
      <c r="A738" s="9">
        <f>'AB Touchpoint System Workbook'!Z749</f>
        <v>0</v>
      </c>
      <c r="B738" s="21">
        <f t="shared" si="24"/>
        <v>1</v>
      </c>
      <c r="C738" s="12" t="str">
        <f>IF('AB Touchpoint System Workbook'!J749="A",VLOOKUP($B738,Reference!$A$93:B$104,2,0),IF('AB Touchpoint System Workbook'!J749="b",VLOOKUP($B738,Reference!$A$93:C$104,3,0),""))</f>
        <v/>
      </c>
      <c r="D738" s="12" t="str">
        <f>IF('AB Touchpoint System Workbook'!J749="A",Q738&amp;C738,IF('AB Touchpoint System Workbook'!J749="b",Q738&amp;C738,""))</f>
        <v/>
      </c>
      <c r="E738" s="12" t="b">
        <f>IF(ISNUMBER(SEARCH(S$1,$D738)),MAX(E$1:E737)+1)</f>
        <v>0</v>
      </c>
      <c r="F738" s="12" t="b">
        <f>IF(ISNUMBER(SEARCH(T$1,$D738)),MAX(F$1:F737)+1)</f>
        <v>0</v>
      </c>
      <c r="G738" s="12" t="b">
        <f>IF(ISNUMBER(SEARCH(U$1,$D738)),MAX(G$1:G737)+1)</f>
        <v>0</v>
      </c>
      <c r="H738" s="12" t="b">
        <f>IF(ISNUMBER(SEARCH(V$1,$D738)),MAX(H$1:H737)+1)</f>
        <v>0</v>
      </c>
      <c r="I738" s="12" t="b">
        <f>IF(ISNUMBER(SEARCH(W$1,$D738)),MAX(I$1:I737)+1)</f>
        <v>0</v>
      </c>
      <c r="J738" s="12" t="b">
        <f>IF(ISNUMBER(SEARCH(X$1,$D738)),MAX(J$1:J737)+1)</f>
        <v>0</v>
      </c>
      <c r="K738" s="12" t="b">
        <f>IF(ISNUMBER(SEARCH(Y$1,$D738)),MAX(K$1:K737)+1)</f>
        <v>0</v>
      </c>
      <c r="L738" s="12" t="b">
        <f>IF(ISNUMBER(SEARCH(Z$1,$D738)),MAX(L$1:L737)+1)</f>
        <v>0</v>
      </c>
      <c r="M738" s="12" t="b">
        <f>IF(ISNUMBER(SEARCH(AA$1,$D738)),MAX(M$1:M737)+1)</f>
        <v>0</v>
      </c>
      <c r="N738" s="12" t="b">
        <f>IF(ISNUMBER(SEARCH(AB$1,$D738)),MAX(N$1:N737)+1)</f>
        <v>0</v>
      </c>
      <c r="O738" s="12" t="b">
        <f>IF(ISNUMBER(SEARCH(AC$1,$D738)),MAX(O$1:O737)+1)</f>
        <v>0</v>
      </c>
      <c r="P738" s="12" t="b">
        <f>IF(ISNUMBER(SEARCH(AD$1,$D738)),MAX(P$1:P737)+1)</f>
        <v>0</v>
      </c>
      <c r="Q738" s="12">
        <f>'AB Touchpoint System Workbook'!K749</f>
        <v>0</v>
      </c>
      <c r="R738" s="13">
        <f t="shared" si="23"/>
        <v>737</v>
      </c>
      <c r="S738" s="21" t="str">
        <f>IFERROR(VLOOKUP($R738,E:$Q,13,0),"")</f>
        <v/>
      </c>
      <c r="T738" s="21" t="str">
        <f>IFERROR(VLOOKUP($R738,F:$Q,12,0),"")</f>
        <v/>
      </c>
      <c r="U738" s="21" t="str">
        <f>IFERROR(VLOOKUP($R738,G:$Q,11,0),"")</f>
        <v/>
      </c>
      <c r="V738" s="21" t="str">
        <f>IFERROR(VLOOKUP($R738,H:$Q,10,0),"")</f>
        <v/>
      </c>
      <c r="W738" s="21" t="str">
        <f>IFERROR(VLOOKUP($R738,I:$Q,9,0),"")</f>
        <v/>
      </c>
      <c r="X738" s="21" t="str">
        <f>IFERROR(VLOOKUP($R738,J:$Q,8,0),"")</f>
        <v/>
      </c>
      <c r="Y738" s="21" t="str">
        <f>IFERROR(VLOOKUP($R738,K:$Q,7,0),"")</f>
        <v/>
      </c>
      <c r="Z738" s="21" t="str">
        <f>IFERROR(VLOOKUP($R738,L:$Q,6,0),"")</f>
        <v/>
      </c>
      <c r="AA738" s="21" t="str">
        <f>IFERROR(VLOOKUP($R738,M:$Q,5,0),"")</f>
        <v/>
      </c>
      <c r="AB738" s="21" t="str">
        <f>IFERROR(VLOOKUP($R738,N:$Q,4,0),"")</f>
        <v/>
      </c>
      <c r="AC738" s="21" t="str">
        <f>IFERROR(VLOOKUP($R738,O:$Q,3,0),"")</f>
        <v/>
      </c>
      <c r="AD738" s="21" t="str">
        <f>IFERROR(VLOOKUP($R738,P:$Q,2,0),"")</f>
        <v/>
      </c>
    </row>
    <row r="739" spans="1:30" x14ac:dyDescent="0.15">
      <c r="A739" s="9">
        <f>'AB Touchpoint System Workbook'!Z750</f>
        <v>0</v>
      </c>
      <c r="B739" s="21">
        <f t="shared" si="24"/>
        <v>1</v>
      </c>
      <c r="C739" s="12" t="str">
        <f>IF('AB Touchpoint System Workbook'!J750="A",VLOOKUP($B739,Reference!$A$93:B$104,2,0),IF('AB Touchpoint System Workbook'!J750="b",VLOOKUP($B739,Reference!$A$93:C$104,3,0),""))</f>
        <v/>
      </c>
      <c r="D739" s="12" t="str">
        <f>IF('AB Touchpoint System Workbook'!J750="A",Q739&amp;C739,IF('AB Touchpoint System Workbook'!J750="b",Q739&amp;C739,""))</f>
        <v/>
      </c>
      <c r="E739" s="12" t="b">
        <f>IF(ISNUMBER(SEARCH(S$1,$D739)),MAX(E$1:E738)+1)</f>
        <v>0</v>
      </c>
      <c r="F739" s="12" t="b">
        <f>IF(ISNUMBER(SEARCH(T$1,$D739)),MAX(F$1:F738)+1)</f>
        <v>0</v>
      </c>
      <c r="G739" s="12" t="b">
        <f>IF(ISNUMBER(SEARCH(U$1,$D739)),MAX(G$1:G738)+1)</f>
        <v>0</v>
      </c>
      <c r="H739" s="12" t="b">
        <f>IF(ISNUMBER(SEARCH(V$1,$D739)),MAX(H$1:H738)+1)</f>
        <v>0</v>
      </c>
      <c r="I739" s="12" t="b">
        <f>IF(ISNUMBER(SEARCH(W$1,$D739)),MAX(I$1:I738)+1)</f>
        <v>0</v>
      </c>
      <c r="J739" s="12" t="b">
        <f>IF(ISNUMBER(SEARCH(X$1,$D739)),MAX(J$1:J738)+1)</f>
        <v>0</v>
      </c>
      <c r="K739" s="12" t="b">
        <f>IF(ISNUMBER(SEARCH(Y$1,$D739)),MAX(K$1:K738)+1)</f>
        <v>0</v>
      </c>
      <c r="L739" s="12" t="b">
        <f>IF(ISNUMBER(SEARCH(Z$1,$D739)),MAX(L$1:L738)+1)</f>
        <v>0</v>
      </c>
      <c r="M739" s="12" t="b">
        <f>IF(ISNUMBER(SEARCH(AA$1,$D739)),MAX(M$1:M738)+1)</f>
        <v>0</v>
      </c>
      <c r="N739" s="12" t="b">
        <f>IF(ISNUMBER(SEARCH(AB$1,$D739)),MAX(N$1:N738)+1)</f>
        <v>0</v>
      </c>
      <c r="O739" s="12" t="b">
        <f>IF(ISNUMBER(SEARCH(AC$1,$D739)),MAX(O$1:O738)+1)</f>
        <v>0</v>
      </c>
      <c r="P739" s="12" t="b">
        <f>IF(ISNUMBER(SEARCH(AD$1,$D739)),MAX(P$1:P738)+1)</f>
        <v>0</v>
      </c>
      <c r="Q739" s="12">
        <f>'AB Touchpoint System Workbook'!K750</f>
        <v>0</v>
      </c>
      <c r="R739" s="13">
        <f t="shared" si="23"/>
        <v>738</v>
      </c>
      <c r="S739" s="21" t="str">
        <f>IFERROR(VLOOKUP($R739,E:$Q,13,0),"")</f>
        <v/>
      </c>
      <c r="T739" s="21" t="str">
        <f>IFERROR(VLOOKUP($R739,F:$Q,12,0),"")</f>
        <v/>
      </c>
      <c r="U739" s="21" t="str">
        <f>IFERROR(VLOOKUP($R739,G:$Q,11,0),"")</f>
        <v/>
      </c>
      <c r="V739" s="21" t="str">
        <f>IFERROR(VLOOKUP($R739,H:$Q,10,0),"")</f>
        <v/>
      </c>
      <c r="W739" s="21" t="str">
        <f>IFERROR(VLOOKUP($R739,I:$Q,9,0),"")</f>
        <v/>
      </c>
      <c r="X739" s="21" t="str">
        <f>IFERROR(VLOOKUP($R739,J:$Q,8,0),"")</f>
        <v/>
      </c>
      <c r="Y739" s="21" t="str">
        <f>IFERROR(VLOOKUP($R739,K:$Q,7,0),"")</f>
        <v/>
      </c>
      <c r="Z739" s="21" t="str">
        <f>IFERROR(VLOOKUP($R739,L:$Q,6,0),"")</f>
        <v/>
      </c>
      <c r="AA739" s="21" t="str">
        <f>IFERROR(VLOOKUP($R739,M:$Q,5,0),"")</f>
        <v/>
      </c>
      <c r="AB739" s="21" t="str">
        <f>IFERROR(VLOOKUP($R739,N:$Q,4,0),"")</f>
        <v/>
      </c>
      <c r="AC739" s="21" t="str">
        <f>IFERROR(VLOOKUP($R739,O:$Q,3,0),"")</f>
        <v/>
      </c>
      <c r="AD739" s="21" t="str">
        <f>IFERROR(VLOOKUP($R739,P:$Q,2,0),"")</f>
        <v/>
      </c>
    </row>
    <row r="740" spans="1:30" x14ac:dyDescent="0.15">
      <c r="A740" s="9">
        <f>'AB Touchpoint System Workbook'!Z751</f>
        <v>0</v>
      </c>
      <c r="B740" s="21">
        <f t="shared" si="24"/>
        <v>1</v>
      </c>
      <c r="C740" s="12" t="str">
        <f>IF('AB Touchpoint System Workbook'!J751="A",VLOOKUP($B740,Reference!$A$93:B$104,2,0),IF('AB Touchpoint System Workbook'!J751="b",VLOOKUP($B740,Reference!$A$93:C$104,3,0),""))</f>
        <v/>
      </c>
      <c r="D740" s="12" t="str">
        <f>IF('AB Touchpoint System Workbook'!J751="A",Q740&amp;C740,IF('AB Touchpoint System Workbook'!J751="b",Q740&amp;C740,""))</f>
        <v/>
      </c>
      <c r="E740" s="12" t="b">
        <f>IF(ISNUMBER(SEARCH(S$1,$D740)),MAX(E$1:E739)+1)</f>
        <v>0</v>
      </c>
      <c r="F740" s="12" t="b">
        <f>IF(ISNUMBER(SEARCH(T$1,$D740)),MAX(F$1:F739)+1)</f>
        <v>0</v>
      </c>
      <c r="G740" s="12" t="b">
        <f>IF(ISNUMBER(SEARCH(U$1,$D740)),MAX(G$1:G739)+1)</f>
        <v>0</v>
      </c>
      <c r="H740" s="12" t="b">
        <f>IF(ISNUMBER(SEARCH(V$1,$D740)),MAX(H$1:H739)+1)</f>
        <v>0</v>
      </c>
      <c r="I740" s="12" t="b">
        <f>IF(ISNUMBER(SEARCH(W$1,$D740)),MAX(I$1:I739)+1)</f>
        <v>0</v>
      </c>
      <c r="J740" s="12" t="b">
        <f>IF(ISNUMBER(SEARCH(X$1,$D740)),MAX(J$1:J739)+1)</f>
        <v>0</v>
      </c>
      <c r="K740" s="12" t="b">
        <f>IF(ISNUMBER(SEARCH(Y$1,$D740)),MAX(K$1:K739)+1)</f>
        <v>0</v>
      </c>
      <c r="L740" s="12" t="b">
        <f>IF(ISNUMBER(SEARCH(Z$1,$D740)),MAX(L$1:L739)+1)</f>
        <v>0</v>
      </c>
      <c r="M740" s="12" t="b">
        <f>IF(ISNUMBER(SEARCH(AA$1,$D740)),MAX(M$1:M739)+1)</f>
        <v>0</v>
      </c>
      <c r="N740" s="12" t="b">
        <f>IF(ISNUMBER(SEARCH(AB$1,$D740)),MAX(N$1:N739)+1)</f>
        <v>0</v>
      </c>
      <c r="O740" s="12" t="b">
        <f>IF(ISNUMBER(SEARCH(AC$1,$D740)),MAX(O$1:O739)+1)</f>
        <v>0</v>
      </c>
      <c r="P740" s="12" t="b">
        <f>IF(ISNUMBER(SEARCH(AD$1,$D740)),MAX(P$1:P739)+1)</f>
        <v>0</v>
      </c>
      <c r="Q740" s="12">
        <f>'AB Touchpoint System Workbook'!K751</f>
        <v>0</v>
      </c>
      <c r="R740" s="13">
        <f t="shared" si="23"/>
        <v>739</v>
      </c>
      <c r="S740" s="21" t="str">
        <f>IFERROR(VLOOKUP($R740,E:$Q,13,0),"")</f>
        <v/>
      </c>
      <c r="T740" s="21" t="str">
        <f>IFERROR(VLOOKUP($R740,F:$Q,12,0),"")</f>
        <v/>
      </c>
      <c r="U740" s="21" t="str">
        <f>IFERROR(VLOOKUP($R740,G:$Q,11,0),"")</f>
        <v/>
      </c>
      <c r="V740" s="21" t="str">
        <f>IFERROR(VLOOKUP($R740,H:$Q,10,0),"")</f>
        <v/>
      </c>
      <c r="W740" s="21" t="str">
        <f>IFERROR(VLOOKUP($R740,I:$Q,9,0),"")</f>
        <v/>
      </c>
      <c r="X740" s="21" t="str">
        <f>IFERROR(VLOOKUP($R740,J:$Q,8,0),"")</f>
        <v/>
      </c>
      <c r="Y740" s="21" t="str">
        <f>IFERROR(VLOOKUP($R740,K:$Q,7,0),"")</f>
        <v/>
      </c>
      <c r="Z740" s="21" t="str">
        <f>IFERROR(VLOOKUP($R740,L:$Q,6,0),"")</f>
        <v/>
      </c>
      <c r="AA740" s="21" t="str">
        <f>IFERROR(VLOOKUP($R740,M:$Q,5,0),"")</f>
        <v/>
      </c>
      <c r="AB740" s="21" t="str">
        <f>IFERROR(VLOOKUP($R740,N:$Q,4,0),"")</f>
        <v/>
      </c>
      <c r="AC740" s="21" t="str">
        <f>IFERROR(VLOOKUP($R740,O:$Q,3,0),"")</f>
        <v/>
      </c>
      <c r="AD740" s="21" t="str">
        <f>IFERROR(VLOOKUP($R740,P:$Q,2,0),"")</f>
        <v/>
      </c>
    </row>
    <row r="741" spans="1:30" x14ac:dyDescent="0.15">
      <c r="A741" s="9">
        <f>'AB Touchpoint System Workbook'!Z752</f>
        <v>0</v>
      </c>
      <c r="B741" s="21">
        <f t="shared" si="24"/>
        <v>1</v>
      </c>
      <c r="C741" s="12" t="str">
        <f>IF('AB Touchpoint System Workbook'!J752="A",VLOOKUP($B741,Reference!$A$93:B$104,2,0),IF('AB Touchpoint System Workbook'!J752="b",VLOOKUP($B741,Reference!$A$93:C$104,3,0),""))</f>
        <v/>
      </c>
      <c r="D741" s="12" t="str">
        <f>IF('AB Touchpoint System Workbook'!J752="A",Q741&amp;C741,IF('AB Touchpoint System Workbook'!J752="b",Q741&amp;C741,""))</f>
        <v/>
      </c>
      <c r="E741" s="12" t="b">
        <f>IF(ISNUMBER(SEARCH(S$1,$D741)),MAX(E$1:E740)+1)</f>
        <v>0</v>
      </c>
      <c r="F741" s="12" t="b">
        <f>IF(ISNUMBER(SEARCH(T$1,$D741)),MAX(F$1:F740)+1)</f>
        <v>0</v>
      </c>
      <c r="G741" s="12" t="b">
        <f>IF(ISNUMBER(SEARCH(U$1,$D741)),MAX(G$1:G740)+1)</f>
        <v>0</v>
      </c>
      <c r="H741" s="12" t="b">
        <f>IF(ISNUMBER(SEARCH(V$1,$D741)),MAX(H$1:H740)+1)</f>
        <v>0</v>
      </c>
      <c r="I741" s="12" t="b">
        <f>IF(ISNUMBER(SEARCH(W$1,$D741)),MAX(I$1:I740)+1)</f>
        <v>0</v>
      </c>
      <c r="J741" s="12" t="b">
        <f>IF(ISNUMBER(SEARCH(X$1,$D741)),MAX(J$1:J740)+1)</f>
        <v>0</v>
      </c>
      <c r="K741" s="12" t="b">
        <f>IF(ISNUMBER(SEARCH(Y$1,$D741)),MAX(K$1:K740)+1)</f>
        <v>0</v>
      </c>
      <c r="L741" s="12" t="b">
        <f>IF(ISNUMBER(SEARCH(Z$1,$D741)),MAX(L$1:L740)+1)</f>
        <v>0</v>
      </c>
      <c r="M741" s="12" t="b">
        <f>IF(ISNUMBER(SEARCH(AA$1,$D741)),MAX(M$1:M740)+1)</f>
        <v>0</v>
      </c>
      <c r="N741" s="12" t="b">
        <f>IF(ISNUMBER(SEARCH(AB$1,$D741)),MAX(N$1:N740)+1)</f>
        <v>0</v>
      </c>
      <c r="O741" s="12" t="b">
        <f>IF(ISNUMBER(SEARCH(AC$1,$D741)),MAX(O$1:O740)+1)</f>
        <v>0</v>
      </c>
      <c r="P741" s="12" t="b">
        <f>IF(ISNUMBER(SEARCH(AD$1,$D741)),MAX(P$1:P740)+1)</f>
        <v>0</v>
      </c>
      <c r="Q741" s="12">
        <f>'AB Touchpoint System Workbook'!K752</f>
        <v>0</v>
      </c>
      <c r="R741" s="13">
        <f t="shared" si="23"/>
        <v>740</v>
      </c>
      <c r="S741" s="21" t="str">
        <f>IFERROR(VLOOKUP($R741,E:$Q,13,0),"")</f>
        <v/>
      </c>
      <c r="T741" s="21" t="str">
        <f>IFERROR(VLOOKUP($R741,F:$Q,12,0),"")</f>
        <v/>
      </c>
      <c r="U741" s="21" t="str">
        <f>IFERROR(VLOOKUP($R741,G:$Q,11,0),"")</f>
        <v/>
      </c>
      <c r="V741" s="21" t="str">
        <f>IFERROR(VLOOKUP($R741,H:$Q,10,0),"")</f>
        <v/>
      </c>
      <c r="W741" s="21" t="str">
        <f>IFERROR(VLOOKUP($R741,I:$Q,9,0),"")</f>
        <v/>
      </c>
      <c r="X741" s="21" t="str">
        <f>IFERROR(VLOOKUP($R741,J:$Q,8,0),"")</f>
        <v/>
      </c>
      <c r="Y741" s="21" t="str">
        <f>IFERROR(VLOOKUP($R741,K:$Q,7,0),"")</f>
        <v/>
      </c>
      <c r="Z741" s="21" t="str">
        <f>IFERROR(VLOOKUP($R741,L:$Q,6,0),"")</f>
        <v/>
      </c>
      <c r="AA741" s="21" t="str">
        <f>IFERROR(VLOOKUP($R741,M:$Q,5,0),"")</f>
        <v/>
      </c>
      <c r="AB741" s="21" t="str">
        <f>IFERROR(VLOOKUP($R741,N:$Q,4,0),"")</f>
        <v/>
      </c>
      <c r="AC741" s="21" t="str">
        <f>IFERROR(VLOOKUP($R741,O:$Q,3,0),"")</f>
        <v/>
      </c>
      <c r="AD741" s="21" t="str">
        <f>IFERROR(VLOOKUP($R741,P:$Q,2,0),"")</f>
        <v/>
      </c>
    </row>
    <row r="742" spans="1:30" x14ac:dyDescent="0.15">
      <c r="A742" s="9">
        <f>'AB Touchpoint System Workbook'!Z753</f>
        <v>0</v>
      </c>
      <c r="B742" s="21">
        <f t="shared" si="24"/>
        <v>1</v>
      </c>
      <c r="C742" s="12" t="str">
        <f>IF('AB Touchpoint System Workbook'!J753="A",VLOOKUP($B742,Reference!$A$93:B$104,2,0),IF('AB Touchpoint System Workbook'!J753="b",VLOOKUP($B742,Reference!$A$93:C$104,3,0),""))</f>
        <v/>
      </c>
      <c r="D742" s="12" t="str">
        <f>IF('AB Touchpoint System Workbook'!J753="A",Q742&amp;C742,IF('AB Touchpoint System Workbook'!J753="b",Q742&amp;C742,""))</f>
        <v/>
      </c>
      <c r="E742" s="12" t="b">
        <f>IF(ISNUMBER(SEARCH(S$1,$D742)),MAX(E$1:E741)+1)</f>
        <v>0</v>
      </c>
      <c r="F742" s="12" t="b">
        <f>IF(ISNUMBER(SEARCH(T$1,$D742)),MAX(F$1:F741)+1)</f>
        <v>0</v>
      </c>
      <c r="G742" s="12" t="b">
        <f>IF(ISNUMBER(SEARCH(U$1,$D742)),MAX(G$1:G741)+1)</f>
        <v>0</v>
      </c>
      <c r="H742" s="12" t="b">
        <f>IF(ISNUMBER(SEARCH(V$1,$D742)),MAX(H$1:H741)+1)</f>
        <v>0</v>
      </c>
      <c r="I742" s="12" t="b">
        <f>IF(ISNUMBER(SEARCH(W$1,$D742)),MAX(I$1:I741)+1)</f>
        <v>0</v>
      </c>
      <c r="J742" s="12" t="b">
        <f>IF(ISNUMBER(SEARCH(X$1,$D742)),MAX(J$1:J741)+1)</f>
        <v>0</v>
      </c>
      <c r="K742" s="12" t="b">
        <f>IF(ISNUMBER(SEARCH(Y$1,$D742)),MAX(K$1:K741)+1)</f>
        <v>0</v>
      </c>
      <c r="L742" s="12" t="b">
        <f>IF(ISNUMBER(SEARCH(Z$1,$D742)),MAX(L$1:L741)+1)</f>
        <v>0</v>
      </c>
      <c r="M742" s="12" t="b">
        <f>IF(ISNUMBER(SEARCH(AA$1,$D742)),MAX(M$1:M741)+1)</f>
        <v>0</v>
      </c>
      <c r="N742" s="12" t="b">
        <f>IF(ISNUMBER(SEARCH(AB$1,$D742)),MAX(N$1:N741)+1)</f>
        <v>0</v>
      </c>
      <c r="O742" s="12" t="b">
        <f>IF(ISNUMBER(SEARCH(AC$1,$D742)),MAX(O$1:O741)+1)</f>
        <v>0</v>
      </c>
      <c r="P742" s="12" t="b">
        <f>IF(ISNUMBER(SEARCH(AD$1,$D742)),MAX(P$1:P741)+1)</f>
        <v>0</v>
      </c>
      <c r="Q742" s="12">
        <f>'AB Touchpoint System Workbook'!K753</f>
        <v>0</v>
      </c>
      <c r="R742" s="13">
        <f t="shared" si="23"/>
        <v>741</v>
      </c>
      <c r="S742" s="21" t="str">
        <f>IFERROR(VLOOKUP($R742,E:$Q,13,0),"")</f>
        <v/>
      </c>
      <c r="T742" s="21" t="str">
        <f>IFERROR(VLOOKUP($R742,F:$Q,12,0),"")</f>
        <v/>
      </c>
      <c r="U742" s="21" t="str">
        <f>IFERROR(VLOOKUP($R742,G:$Q,11,0),"")</f>
        <v/>
      </c>
      <c r="V742" s="21" t="str">
        <f>IFERROR(VLOOKUP($R742,H:$Q,10,0),"")</f>
        <v/>
      </c>
      <c r="W742" s="21" t="str">
        <f>IFERROR(VLOOKUP($R742,I:$Q,9,0),"")</f>
        <v/>
      </c>
      <c r="X742" s="21" t="str">
        <f>IFERROR(VLOOKUP($R742,J:$Q,8,0),"")</f>
        <v/>
      </c>
      <c r="Y742" s="21" t="str">
        <f>IFERROR(VLOOKUP($R742,K:$Q,7,0),"")</f>
        <v/>
      </c>
      <c r="Z742" s="21" t="str">
        <f>IFERROR(VLOOKUP($R742,L:$Q,6,0),"")</f>
        <v/>
      </c>
      <c r="AA742" s="21" t="str">
        <f>IFERROR(VLOOKUP($R742,M:$Q,5,0),"")</f>
        <v/>
      </c>
      <c r="AB742" s="21" t="str">
        <f>IFERROR(VLOOKUP($R742,N:$Q,4,0),"")</f>
        <v/>
      </c>
      <c r="AC742" s="21" t="str">
        <f>IFERROR(VLOOKUP($R742,O:$Q,3,0),"")</f>
        <v/>
      </c>
      <c r="AD742" s="21" t="str">
        <f>IFERROR(VLOOKUP($R742,P:$Q,2,0),"")</f>
        <v/>
      </c>
    </row>
    <row r="743" spans="1:30" x14ac:dyDescent="0.15">
      <c r="A743" s="9">
        <f>'AB Touchpoint System Workbook'!Z754</f>
        <v>0</v>
      </c>
      <c r="B743" s="21">
        <f t="shared" si="24"/>
        <v>1</v>
      </c>
      <c r="C743" s="12" t="str">
        <f>IF('AB Touchpoint System Workbook'!J754="A",VLOOKUP($B743,Reference!$A$93:B$104,2,0),IF('AB Touchpoint System Workbook'!J754="b",VLOOKUP($B743,Reference!$A$93:C$104,3,0),""))</f>
        <v/>
      </c>
      <c r="D743" s="12" t="str">
        <f>IF('AB Touchpoint System Workbook'!J754="A",Q743&amp;C743,IF('AB Touchpoint System Workbook'!J754="b",Q743&amp;C743,""))</f>
        <v/>
      </c>
      <c r="E743" s="12" t="b">
        <f>IF(ISNUMBER(SEARCH(S$1,$D743)),MAX(E$1:E742)+1)</f>
        <v>0</v>
      </c>
      <c r="F743" s="12" t="b">
        <f>IF(ISNUMBER(SEARCH(T$1,$D743)),MAX(F$1:F742)+1)</f>
        <v>0</v>
      </c>
      <c r="G743" s="12" t="b">
        <f>IF(ISNUMBER(SEARCH(U$1,$D743)),MAX(G$1:G742)+1)</f>
        <v>0</v>
      </c>
      <c r="H743" s="12" t="b">
        <f>IF(ISNUMBER(SEARCH(V$1,$D743)),MAX(H$1:H742)+1)</f>
        <v>0</v>
      </c>
      <c r="I743" s="12" t="b">
        <f>IF(ISNUMBER(SEARCH(W$1,$D743)),MAX(I$1:I742)+1)</f>
        <v>0</v>
      </c>
      <c r="J743" s="12" t="b">
        <f>IF(ISNUMBER(SEARCH(X$1,$D743)),MAX(J$1:J742)+1)</f>
        <v>0</v>
      </c>
      <c r="K743" s="12" t="b">
        <f>IF(ISNUMBER(SEARCH(Y$1,$D743)),MAX(K$1:K742)+1)</f>
        <v>0</v>
      </c>
      <c r="L743" s="12" t="b">
        <f>IF(ISNUMBER(SEARCH(Z$1,$D743)),MAX(L$1:L742)+1)</f>
        <v>0</v>
      </c>
      <c r="M743" s="12" t="b">
        <f>IF(ISNUMBER(SEARCH(AA$1,$D743)),MAX(M$1:M742)+1)</f>
        <v>0</v>
      </c>
      <c r="N743" s="12" t="b">
        <f>IF(ISNUMBER(SEARCH(AB$1,$D743)),MAX(N$1:N742)+1)</f>
        <v>0</v>
      </c>
      <c r="O743" s="12" t="b">
        <f>IF(ISNUMBER(SEARCH(AC$1,$D743)),MAX(O$1:O742)+1)</f>
        <v>0</v>
      </c>
      <c r="P743" s="12" t="b">
        <f>IF(ISNUMBER(SEARCH(AD$1,$D743)),MAX(P$1:P742)+1)</f>
        <v>0</v>
      </c>
      <c r="Q743" s="12">
        <f>'AB Touchpoint System Workbook'!K754</f>
        <v>0</v>
      </c>
      <c r="R743" s="13">
        <f t="shared" si="23"/>
        <v>742</v>
      </c>
      <c r="S743" s="21" t="str">
        <f>IFERROR(VLOOKUP($R743,E:$Q,13,0),"")</f>
        <v/>
      </c>
      <c r="T743" s="21" t="str">
        <f>IFERROR(VLOOKUP($R743,F:$Q,12,0),"")</f>
        <v/>
      </c>
      <c r="U743" s="21" t="str">
        <f>IFERROR(VLOOKUP($R743,G:$Q,11,0),"")</f>
        <v/>
      </c>
      <c r="V743" s="21" t="str">
        <f>IFERROR(VLOOKUP($R743,H:$Q,10,0),"")</f>
        <v/>
      </c>
      <c r="W743" s="21" t="str">
        <f>IFERROR(VLOOKUP($R743,I:$Q,9,0),"")</f>
        <v/>
      </c>
      <c r="X743" s="21" t="str">
        <f>IFERROR(VLOOKUP($R743,J:$Q,8,0),"")</f>
        <v/>
      </c>
      <c r="Y743" s="21" t="str">
        <f>IFERROR(VLOOKUP($R743,K:$Q,7,0),"")</f>
        <v/>
      </c>
      <c r="Z743" s="21" t="str">
        <f>IFERROR(VLOOKUP($R743,L:$Q,6,0),"")</f>
        <v/>
      </c>
      <c r="AA743" s="21" t="str">
        <f>IFERROR(VLOOKUP($R743,M:$Q,5,0),"")</f>
        <v/>
      </c>
      <c r="AB743" s="21" t="str">
        <f>IFERROR(VLOOKUP($R743,N:$Q,4,0),"")</f>
        <v/>
      </c>
      <c r="AC743" s="21" t="str">
        <f>IFERROR(VLOOKUP($R743,O:$Q,3,0),"")</f>
        <v/>
      </c>
      <c r="AD743" s="21" t="str">
        <f>IFERROR(VLOOKUP($R743,P:$Q,2,0),"")</f>
        <v/>
      </c>
    </row>
    <row r="744" spans="1:30" x14ac:dyDescent="0.15">
      <c r="A744" s="9">
        <f>'AB Touchpoint System Workbook'!Z755</f>
        <v>0</v>
      </c>
      <c r="B744" s="21">
        <f t="shared" si="24"/>
        <v>1</v>
      </c>
      <c r="C744" s="12" t="str">
        <f>IF('AB Touchpoint System Workbook'!J755="A",VLOOKUP($B744,Reference!$A$93:B$104,2,0),IF('AB Touchpoint System Workbook'!J755="b",VLOOKUP($B744,Reference!$A$93:C$104,3,0),""))</f>
        <v/>
      </c>
      <c r="D744" s="12" t="str">
        <f>IF('AB Touchpoint System Workbook'!J755="A",Q744&amp;C744,IF('AB Touchpoint System Workbook'!J755="b",Q744&amp;C744,""))</f>
        <v/>
      </c>
      <c r="E744" s="12" t="b">
        <f>IF(ISNUMBER(SEARCH(S$1,$D744)),MAX(E$1:E743)+1)</f>
        <v>0</v>
      </c>
      <c r="F744" s="12" t="b">
        <f>IF(ISNUMBER(SEARCH(T$1,$D744)),MAX(F$1:F743)+1)</f>
        <v>0</v>
      </c>
      <c r="G744" s="12" t="b">
        <f>IF(ISNUMBER(SEARCH(U$1,$D744)),MAX(G$1:G743)+1)</f>
        <v>0</v>
      </c>
      <c r="H744" s="12" t="b">
        <f>IF(ISNUMBER(SEARCH(V$1,$D744)),MAX(H$1:H743)+1)</f>
        <v>0</v>
      </c>
      <c r="I744" s="12" t="b">
        <f>IF(ISNUMBER(SEARCH(W$1,$D744)),MAX(I$1:I743)+1)</f>
        <v>0</v>
      </c>
      <c r="J744" s="12" t="b">
        <f>IF(ISNUMBER(SEARCH(X$1,$D744)),MAX(J$1:J743)+1)</f>
        <v>0</v>
      </c>
      <c r="K744" s="12" t="b">
        <f>IF(ISNUMBER(SEARCH(Y$1,$D744)),MAX(K$1:K743)+1)</f>
        <v>0</v>
      </c>
      <c r="L744" s="12" t="b">
        <f>IF(ISNUMBER(SEARCH(Z$1,$D744)),MAX(L$1:L743)+1)</f>
        <v>0</v>
      </c>
      <c r="M744" s="12" t="b">
        <f>IF(ISNUMBER(SEARCH(AA$1,$D744)),MAX(M$1:M743)+1)</f>
        <v>0</v>
      </c>
      <c r="N744" s="12" t="b">
        <f>IF(ISNUMBER(SEARCH(AB$1,$D744)),MAX(N$1:N743)+1)</f>
        <v>0</v>
      </c>
      <c r="O744" s="12" t="b">
        <f>IF(ISNUMBER(SEARCH(AC$1,$D744)),MAX(O$1:O743)+1)</f>
        <v>0</v>
      </c>
      <c r="P744" s="12" t="b">
        <f>IF(ISNUMBER(SEARCH(AD$1,$D744)),MAX(P$1:P743)+1)</f>
        <v>0</v>
      </c>
      <c r="Q744" s="12">
        <f>'AB Touchpoint System Workbook'!K755</f>
        <v>0</v>
      </c>
      <c r="R744" s="13">
        <f t="shared" si="23"/>
        <v>743</v>
      </c>
      <c r="S744" s="21" t="str">
        <f>IFERROR(VLOOKUP($R744,E:$Q,13,0),"")</f>
        <v/>
      </c>
      <c r="T744" s="21" t="str">
        <f>IFERROR(VLOOKUP($R744,F:$Q,12,0),"")</f>
        <v/>
      </c>
      <c r="U744" s="21" t="str">
        <f>IFERROR(VLOOKUP($R744,G:$Q,11,0),"")</f>
        <v/>
      </c>
      <c r="V744" s="21" t="str">
        <f>IFERROR(VLOOKUP($R744,H:$Q,10,0),"")</f>
        <v/>
      </c>
      <c r="W744" s="21" t="str">
        <f>IFERROR(VLOOKUP($R744,I:$Q,9,0),"")</f>
        <v/>
      </c>
      <c r="X744" s="21" t="str">
        <f>IFERROR(VLOOKUP($R744,J:$Q,8,0),"")</f>
        <v/>
      </c>
      <c r="Y744" s="21" t="str">
        <f>IFERROR(VLOOKUP($R744,K:$Q,7,0),"")</f>
        <v/>
      </c>
      <c r="Z744" s="21" t="str">
        <f>IFERROR(VLOOKUP($R744,L:$Q,6,0),"")</f>
        <v/>
      </c>
      <c r="AA744" s="21" t="str">
        <f>IFERROR(VLOOKUP($R744,M:$Q,5,0),"")</f>
        <v/>
      </c>
      <c r="AB744" s="21" t="str">
        <f>IFERROR(VLOOKUP($R744,N:$Q,4,0),"")</f>
        <v/>
      </c>
      <c r="AC744" s="21" t="str">
        <f>IFERROR(VLOOKUP($R744,O:$Q,3,0),"")</f>
        <v/>
      </c>
      <c r="AD744" s="21" t="str">
        <f>IFERROR(VLOOKUP($R744,P:$Q,2,0),"")</f>
        <v/>
      </c>
    </row>
    <row r="745" spans="1:30" x14ac:dyDescent="0.15">
      <c r="A745" s="9">
        <f>'AB Touchpoint System Workbook'!Z756</f>
        <v>0</v>
      </c>
      <c r="B745" s="21">
        <f t="shared" si="24"/>
        <v>1</v>
      </c>
      <c r="C745" s="12" t="str">
        <f>IF('AB Touchpoint System Workbook'!J756="A",VLOOKUP($B745,Reference!$A$93:B$104,2,0),IF('AB Touchpoint System Workbook'!J756="b",VLOOKUP($B745,Reference!$A$93:C$104,3,0),""))</f>
        <v/>
      </c>
      <c r="D745" s="12" t="str">
        <f>IF('AB Touchpoint System Workbook'!J756="A",Q745&amp;C745,IF('AB Touchpoint System Workbook'!J756="b",Q745&amp;C745,""))</f>
        <v/>
      </c>
      <c r="E745" s="12" t="b">
        <f>IF(ISNUMBER(SEARCH(S$1,$D745)),MAX(E$1:E744)+1)</f>
        <v>0</v>
      </c>
      <c r="F745" s="12" t="b">
        <f>IF(ISNUMBER(SEARCH(T$1,$D745)),MAX(F$1:F744)+1)</f>
        <v>0</v>
      </c>
      <c r="G745" s="12" t="b">
        <f>IF(ISNUMBER(SEARCH(U$1,$D745)),MAX(G$1:G744)+1)</f>
        <v>0</v>
      </c>
      <c r="H745" s="12" t="b">
        <f>IF(ISNUMBER(SEARCH(V$1,$D745)),MAX(H$1:H744)+1)</f>
        <v>0</v>
      </c>
      <c r="I745" s="12" t="b">
        <f>IF(ISNUMBER(SEARCH(W$1,$D745)),MAX(I$1:I744)+1)</f>
        <v>0</v>
      </c>
      <c r="J745" s="12" t="b">
        <f>IF(ISNUMBER(SEARCH(X$1,$D745)),MAX(J$1:J744)+1)</f>
        <v>0</v>
      </c>
      <c r="K745" s="12" t="b">
        <f>IF(ISNUMBER(SEARCH(Y$1,$D745)),MAX(K$1:K744)+1)</f>
        <v>0</v>
      </c>
      <c r="L745" s="12" t="b">
        <f>IF(ISNUMBER(SEARCH(Z$1,$D745)),MAX(L$1:L744)+1)</f>
        <v>0</v>
      </c>
      <c r="M745" s="12" t="b">
        <f>IF(ISNUMBER(SEARCH(AA$1,$D745)),MAX(M$1:M744)+1)</f>
        <v>0</v>
      </c>
      <c r="N745" s="12" t="b">
        <f>IF(ISNUMBER(SEARCH(AB$1,$D745)),MAX(N$1:N744)+1)</f>
        <v>0</v>
      </c>
      <c r="O745" s="12" t="b">
        <f>IF(ISNUMBER(SEARCH(AC$1,$D745)),MAX(O$1:O744)+1)</f>
        <v>0</v>
      </c>
      <c r="P745" s="12" t="b">
        <f>IF(ISNUMBER(SEARCH(AD$1,$D745)),MAX(P$1:P744)+1)</f>
        <v>0</v>
      </c>
      <c r="Q745" s="12">
        <f>'AB Touchpoint System Workbook'!K756</f>
        <v>0</v>
      </c>
      <c r="R745" s="13">
        <f t="shared" si="23"/>
        <v>744</v>
      </c>
      <c r="S745" s="21" t="str">
        <f>IFERROR(VLOOKUP($R745,E:$Q,13,0),"")</f>
        <v/>
      </c>
      <c r="T745" s="21" t="str">
        <f>IFERROR(VLOOKUP($R745,F:$Q,12,0),"")</f>
        <v/>
      </c>
      <c r="U745" s="21" t="str">
        <f>IFERROR(VLOOKUP($R745,G:$Q,11,0),"")</f>
        <v/>
      </c>
      <c r="V745" s="21" t="str">
        <f>IFERROR(VLOOKUP($R745,H:$Q,10,0),"")</f>
        <v/>
      </c>
      <c r="W745" s="21" t="str">
        <f>IFERROR(VLOOKUP($R745,I:$Q,9,0),"")</f>
        <v/>
      </c>
      <c r="X745" s="21" t="str">
        <f>IFERROR(VLOOKUP($R745,J:$Q,8,0),"")</f>
        <v/>
      </c>
      <c r="Y745" s="21" t="str">
        <f>IFERROR(VLOOKUP($R745,K:$Q,7,0),"")</f>
        <v/>
      </c>
      <c r="Z745" s="21" t="str">
        <f>IFERROR(VLOOKUP($R745,L:$Q,6,0),"")</f>
        <v/>
      </c>
      <c r="AA745" s="21" t="str">
        <f>IFERROR(VLOOKUP($R745,M:$Q,5,0),"")</f>
        <v/>
      </c>
      <c r="AB745" s="21" t="str">
        <f>IFERROR(VLOOKUP($R745,N:$Q,4,0),"")</f>
        <v/>
      </c>
      <c r="AC745" s="21" t="str">
        <f>IFERROR(VLOOKUP($R745,O:$Q,3,0),"")</f>
        <v/>
      </c>
      <c r="AD745" s="21" t="str">
        <f>IFERROR(VLOOKUP($R745,P:$Q,2,0),"")</f>
        <v/>
      </c>
    </row>
    <row r="746" spans="1:30" x14ac:dyDescent="0.15">
      <c r="A746" s="9">
        <f>'AB Touchpoint System Workbook'!Z757</f>
        <v>0</v>
      </c>
      <c r="B746" s="21">
        <f t="shared" si="24"/>
        <v>1</v>
      </c>
      <c r="C746" s="12" t="str">
        <f>IF('AB Touchpoint System Workbook'!J757="A",VLOOKUP($B746,Reference!$A$93:B$104,2,0),IF('AB Touchpoint System Workbook'!J757="b",VLOOKUP($B746,Reference!$A$93:C$104,3,0),""))</f>
        <v/>
      </c>
      <c r="D746" s="12" t="str">
        <f>IF('AB Touchpoint System Workbook'!J757="A",Q746&amp;C746,IF('AB Touchpoint System Workbook'!J757="b",Q746&amp;C746,""))</f>
        <v/>
      </c>
      <c r="E746" s="12" t="b">
        <f>IF(ISNUMBER(SEARCH(S$1,$D746)),MAX(E$1:E745)+1)</f>
        <v>0</v>
      </c>
      <c r="F746" s="12" t="b">
        <f>IF(ISNUMBER(SEARCH(T$1,$D746)),MAX(F$1:F745)+1)</f>
        <v>0</v>
      </c>
      <c r="G746" s="12" t="b">
        <f>IF(ISNUMBER(SEARCH(U$1,$D746)),MAX(G$1:G745)+1)</f>
        <v>0</v>
      </c>
      <c r="H746" s="12" t="b">
        <f>IF(ISNUMBER(SEARCH(V$1,$D746)),MAX(H$1:H745)+1)</f>
        <v>0</v>
      </c>
      <c r="I746" s="12" t="b">
        <f>IF(ISNUMBER(SEARCH(W$1,$D746)),MAX(I$1:I745)+1)</f>
        <v>0</v>
      </c>
      <c r="J746" s="12" t="b">
        <f>IF(ISNUMBER(SEARCH(X$1,$D746)),MAX(J$1:J745)+1)</f>
        <v>0</v>
      </c>
      <c r="K746" s="12" t="b">
        <f>IF(ISNUMBER(SEARCH(Y$1,$D746)),MAX(K$1:K745)+1)</f>
        <v>0</v>
      </c>
      <c r="L746" s="12" t="b">
        <f>IF(ISNUMBER(SEARCH(Z$1,$D746)),MAX(L$1:L745)+1)</f>
        <v>0</v>
      </c>
      <c r="M746" s="12" t="b">
        <f>IF(ISNUMBER(SEARCH(AA$1,$D746)),MAX(M$1:M745)+1)</f>
        <v>0</v>
      </c>
      <c r="N746" s="12" t="b">
        <f>IF(ISNUMBER(SEARCH(AB$1,$D746)),MAX(N$1:N745)+1)</f>
        <v>0</v>
      </c>
      <c r="O746" s="12" t="b">
        <f>IF(ISNUMBER(SEARCH(AC$1,$D746)),MAX(O$1:O745)+1)</f>
        <v>0</v>
      </c>
      <c r="P746" s="12" t="b">
        <f>IF(ISNUMBER(SEARCH(AD$1,$D746)),MAX(P$1:P745)+1)</f>
        <v>0</v>
      </c>
      <c r="Q746" s="12">
        <f>'AB Touchpoint System Workbook'!K757</f>
        <v>0</v>
      </c>
      <c r="R746" s="13">
        <f t="shared" si="23"/>
        <v>745</v>
      </c>
      <c r="S746" s="21" t="str">
        <f>IFERROR(VLOOKUP($R746,E:$Q,13,0),"")</f>
        <v/>
      </c>
      <c r="T746" s="21" t="str">
        <f>IFERROR(VLOOKUP($R746,F:$Q,12,0),"")</f>
        <v/>
      </c>
      <c r="U746" s="21" t="str">
        <f>IFERROR(VLOOKUP($R746,G:$Q,11,0),"")</f>
        <v/>
      </c>
      <c r="V746" s="21" t="str">
        <f>IFERROR(VLOOKUP($R746,H:$Q,10,0),"")</f>
        <v/>
      </c>
      <c r="W746" s="21" t="str">
        <f>IFERROR(VLOOKUP($R746,I:$Q,9,0),"")</f>
        <v/>
      </c>
      <c r="X746" s="21" t="str">
        <f>IFERROR(VLOOKUP($R746,J:$Q,8,0),"")</f>
        <v/>
      </c>
      <c r="Y746" s="21" t="str">
        <f>IFERROR(VLOOKUP($R746,K:$Q,7,0),"")</f>
        <v/>
      </c>
      <c r="Z746" s="21" t="str">
        <f>IFERROR(VLOOKUP($R746,L:$Q,6,0),"")</f>
        <v/>
      </c>
      <c r="AA746" s="21" t="str">
        <f>IFERROR(VLOOKUP($R746,M:$Q,5,0),"")</f>
        <v/>
      </c>
      <c r="AB746" s="21" t="str">
        <f>IFERROR(VLOOKUP($R746,N:$Q,4,0),"")</f>
        <v/>
      </c>
      <c r="AC746" s="21" t="str">
        <f>IFERROR(VLOOKUP($R746,O:$Q,3,0),"")</f>
        <v/>
      </c>
      <c r="AD746" s="21" t="str">
        <f>IFERROR(VLOOKUP($R746,P:$Q,2,0),"")</f>
        <v/>
      </c>
    </row>
    <row r="747" spans="1:30" x14ac:dyDescent="0.15">
      <c r="A747" s="9">
        <f>'AB Touchpoint System Workbook'!Z758</f>
        <v>0</v>
      </c>
      <c r="B747" s="21">
        <f t="shared" si="24"/>
        <v>1</v>
      </c>
      <c r="C747" s="12" t="str">
        <f>IF('AB Touchpoint System Workbook'!J758="A",VLOOKUP($B747,Reference!$A$93:B$104,2,0),IF('AB Touchpoint System Workbook'!J758="b",VLOOKUP($B747,Reference!$A$93:C$104,3,0),""))</f>
        <v/>
      </c>
      <c r="D747" s="12" t="str">
        <f>IF('AB Touchpoint System Workbook'!J758="A",Q747&amp;C747,IF('AB Touchpoint System Workbook'!J758="b",Q747&amp;C747,""))</f>
        <v/>
      </c>
      <c r="E747" s="12" t="b">
        <f>IF(ISNUMBER(SEARCH(S$1,$D747)),MAX(E$1:E746)+1)</f>
        <v>0</v>
      </c>
      <c r="F747" s="12" t="b">
        <f>IF(ISNUMBER(SEARCH(T$1,$D747)),MAX(F$1:F746)+1)</f>
        <v>0</v>
      </c>
      <c r="G747" s="12" t="b">
        <f>IF(ISNUMBER(SEARCH(U$1,$D747)),MAX(G$1:G746)+1)</f>
        <v>0</v>
      </c>
      <c r="H747" s="12" t="b">
        <f>IF(ISNUMBER(SEARCH(V$1,$D747)),MAX(H$1:H746)+1)</f>
        <v>0</v>
      </c>
      <c r="I747" s="12" t="b">
        <f>IF(ISNUMBER(SEARCH(W$1,$D747)),MAX(I$1:I746)+1)</f>
        <v>0</v>
      </c>
      <c r="J747" s="12" t="b">
        <f>IF(ISNUMBER(SEARCH(X$1,$D747)),MAX(J$1:J746)+1)</f>
        <v>0</v>
      </c>
      <c r="K747" s="12" t="b">
        <f>IF(ISNUMBER(SEARCH(Y$1,$D747)),MAX(K$1:K746)+1)</f>
        <v>0</v>
      </c>
      <c r="L747" s="12" t="b">
        <f>IF(ISNUMBER(SEARCH(Z$1,$D747)),MAX(L$1:L746)+1)</f>
        <v>0</v>
      </c>
      <c r="M747" s="12" t="b">
        <f>IF(ISNUMBER(SEARCH(AA$1,$D747)),MAX(M$1:M746)+1)</f>
        <v>0</v>
      </c>
      <c r="N747" s="12" t="b">
        <f>IF(ISNUMBER(SEARCH(AB$1,$D747)),MAX(N$1:N746)+1)</f>
        <v>0</v>
      </c>
      <c r="O747" s="12" t="b">
        <f>IF(ISNUMBER(SEARCH(AC$1,$D747)),MAX(O$1:O746)+1)</f>
        <v>0</v>
      </c>
      <c r="P747" s="12" t="b">
        <f>IF(ISNUMBER(SEARCH(AD$1,$D747)),MAX(P$1:P746)+1)</f>
        <v>0</v>
      </c>
      <c r="Q747" s="12">
        <f>'AB Touchpoint System Workbook'!K758</f>
        <v>0</v>
      </c>
      <c r="R747" s="13">
        <f t="shared" si="23"/>
        <v>746</v>
      </c>
      <c r="S747" s="21" t="str">
        <f>IFERROR(VLOOKUP($R747,E:$Q,13,0),"")</f>
        <v/>
      </c>
      <c r="T747" s="21" t="str">
        <f>IFERROR(VLOOKUP($R747,F:$Q,12,0),"")</f>
        <v/>
      </c>
      <c r="U747" s="21" t="str">
        <f>IFERROR(VLOOKUP($R747,G:$Q,11,0),"")</f>
        <v/>
      </c>
      <c r="V747" s="21" t="str">
        <f>IFERROR(VLOOKUP($R747,H:$Q,10,0),"")</f>
        <v/>
      </c>
      <c r="W747" s="21" t="str">
        <f>IFERROR(VLOOKUP($R747,I:$Q,9,0),"")</f>
        <v/>
      </c>
      <c r="X747" s="21" t="str">
        <f>IFERROR(VLOOKUP($R747,J:$Q,8,0),"")</f>
        <v/>
      </c>
      <c r="Y747" s="21" t="str">
        <f>IFERROR(VLOOKUP($R747,K:$Q,7,0),"")</f>
        <v/>
      </c>
      <c r="Z747" s="21" t="str">
        <f>IFERROR(VLOOKUP($R747,L:$Q,6,0),"")</f>
        <v/>
      </c>
      <c r="AA747" s="21" t="str">
        <f>IFERROR(VLOOKUP($R747,M:$Q,5,0),"")</f>
        <v/>
      </c>
      <c r="AB747" s="21" t="str">
        <f>IFERROR(VLOOKUP($R747,N:$Q,4,0),"")</f>
        <v/>
      </c>
      <c r="AC747" s="21" t="str">
        <f>IFERROR(VLOOKUP($R747,O:$Q,3,0),"")</f>
        <v/>
      </c>
      <c r="AD747" s="21" t="str">
        <f>IFERROR(VLOOKUP($R747,P:$Q,2,0),"")</f>
        <v/>
      </c>
    </row>
    <row r="748" spans="1:30" x14ac:dyDescent="0.15">
      <c r="A748" s="9">
        <f>'AB Touchpoint System Workbook'!Z759</f>
        <v>0</v>
      </c>
      <c r="B748" s="21">
        <f t="shared" si="24"/>
        <v>1</v>
      </c>
      <c r="C748" s="12" t="str">
        <f>IF('AB Touchpoint System Workbook'!J759="A",VLOOKUP($B748,Reference!$A$93:B$104,2,0),IF('AB Touchpoint System Workbook'!J759="b",VLOOKUP($B748,Reference!$A$93:C$104,3,0),""))</f>
        <v/>
      </c>
      <c r="D748" s="12" t="str">
        <f>IF('AB Touchpoint System Workbook'!J759="A",Q748&amp;C748,IF('AB Touchpoint System Workbook'!J759="b",Q748&amp;C748,""))</f>
        <v/>
      </c>
      <c r="E748" s="12" t="b">
        <f>IF(ISNUMBER(SEARCH(S$1,$D748)),MAX(E$1:E747)+1)</f>
        <v>0</v>
      </c>
      <c r="F748" s="12" t="b">
        <f>IF(ISNUMBER(SEARCH(T$1,$D748)),MAX(F$1:F747)+1)</f>
        <v>0</v>
      </c>
      <c r="G748" s="12" t="b">
        <f>IF(ISNUMBER(SEARCH(U$1,$D748)),MAX(G$1:G747)+1)</f>
        <v>0</v>
      </c>
      <c r="H748" s="12" t="b">
        <f>IF(ISNUMBER(SEARCH(V$1,$D748)),MAX(H$1:H747)+1)</f>
        <v>0</v>
      </c>
      <c r="I748" s="12" t="b">
        <f>IF(ISNUMBER(SEARCH(W$1,$D748)),MAX(I$1:I747)+1)</f>
        <v>0</v>
      </c>
      <c r="J748" s="12" t="b">
        <f>IF(ISNUMBER(SEARCH(X$1,$D748)),MAX(J$1:J747)+1)</f>
        <v>0</v>
      </c>
      <c r="K748" s="12" t="b">
        <f>IF(ISNUMBER(SEARCH(Y$1,$D748)),MAX(K$1:K747)+1)</f>
        <v>0</v>
      </c>
      <c r="L748" s="12" t="b">
        <f>IF(ISNUMBER(SEARCH(Z$1,$D748)),MAX(L$1:L747)+1)</f>
        <v>0</v>
      </c>
      <c r="M748" s="12" t="b">
        <f>IF(ISNUMBER(SEARCH(AA$1,$D748)),MAX(M$1:M747)+1)</f>
        <v>0</v>
      </c>
      <c r="N748" s="12" t="b">
        <f>IF(ISNUMBER(SEARCH(AB$1,$D748)),MAX(N$1:N747)+1)</f>
        <v>0</v>
      </c>
      <c r="O748" s="12" t="b">
        <f>IF(ISNUMBER(SEARCH(AC$1,$D748)),MAX(O$1:O747)+1)</f>
        <v>0</v>
      </c>
      <c r="P748" s="12" t="b">
        <f>IF(ISNUMBER(SEARCH(AD$1,$D748)),MAX(P$1:P747)+1)</f>
        <v>0</v>
      </c>
      <c r="Q748" s="12">
        <f>'AB Touchpoint System Workbook'!K759</f>
        <v>0</v>
      </c>
      <c r="R748" s="13">
        <f t="shared" si="23"/>
        <v>747</v>
      </c>
      <c r="S748" s="21" t="str">
        <f>IFERROR(VLOOKUP($R748,E:$Q,13,0),"")</f>
        <v/>
      </c>
      <c r="T748" s="21" t="str">
        <f>IFERROR(VLOOKUP($R748,F:$Q,12,0),"")</f>
        <v/>
      </c>
      <c r="U748" s="21" t="str">
        <f>IFERROR(VLOOKUP($R748,G:$Q,11,0),"")</f>
        <v/>
      </c>
      <c r="V748" s="21" t="str">
        <f>IFERROR(VLOOKUP($R748,H:$Q,10,0),"")</f>
        <v/>
      </c>
      <c r="W748" s="21" t="str">
        <f>IFERROR(VLOOKUP($R748,I:$Q,9,0),"")</f>
        <v/>
      </c>
      <c r="X748" s="21" t="str">
        <f>IFERROR(VLOOKUP($R748,J:$Q,8,0),"")</f>
        <v/>
      </c>
      <c r="Y748" s="21" t="str">
        <f>IFERROR(VLOOKUP($R748,K:$Q,7,0),"")</f>
        <v/>
      </c>
      <c r="Z748" s="21" t="str">
        <f>IFERROR(VLOOKUP($R748,L:$Q,6,0),"")</f>
        <v/>
      </c>
      <c r="AA748" s="21" t="str">
        <f>IFERROR(VLOOKUP($R748,M:$Q,5,0),"")</f>
        <v/>
      </c>
      <c r="AB748" s="21" t="str">
        <f>IFERROR(VLOOKUP($R748,N:$Q,4,0),"")</f>
        <v/>
      </c>
      <c r="AC748" s="21" t="str">
        <f>IFERROR(VLOOKUP($R748,O:$Q,3,0),"")</f>
        <v/>
      </c>
      <c r="AD748" s="21" t="str">
        <f>IFERROR(VLOOKUP($R748,P:$Q,2,0),"")</f>
        <v/>
      </c>
    </row>
    <row r="749" spans="1:30" x14ac:dyDescent="0.15">
      <c r="A749" s="9">
        <f>'AB Touchpoint System Workbook'!Z760</f>
        <v>0</v>
      </c>
      <c r="B749" s="21">
        <f t="shared" si="24"/>
        <v>1</v>
      </c>
      <c r="C749" s="12" t="str">
        <f>IF('AB Touchpoint System Workbook'!J760="A",VLOOKUP($B749,Reference!$A$93:B$104,2,0),IF('AB Touchpoint System Workbook'!J760="b",VLOOKUP($B749,Reference!$A$93:C$104,3,0),""))</f>
        <v/>
      </c>
      <c r="D749" s="12" t="str">
        <f>IF('AB Touchpoint System Workbook'!J760="A",Q749&amp;C749,IF('AB Touchpoint System Workbook'!J760="b",Q749&amp;C749,""))</f>
        <v/>
      </c>
      <c r="E749" s="12" t="b">
        <f>IF(ISNUMBER(SEARCH(S$1,$D749)),MAX(E$1:E748)+1)</f>
        <v>0</v>
      </c>
      <c r="F749" s="12" t="b">
        <f>IF(ISNUMBER(SEARCH(T$1,$D749)),MAX(F$1:F748)+1)</f>
        <v>0</v>
      </c>
      <c r="G749" s="12" t="b">
        <f>IF(ISNUMBER(SEARCH(U$1,$D749)),MAX(G$1:G748)+1)</f>
        <v>0</v>
      </c>
      <c r="H749" s="12" t="b">
        <f>IF(ISNUMBER(SEARCH(V$1,$D749)),MAX(H$1:H748)+1)</f>
        <v>0</v>
      </c>
      <c r="I749" s="12" t="b">
        <f>IF(ISNUMBER(SEARCH(W$1,$D749)),MAX(I$1:I748)+1)</f>
        <v>0</v>
      </c>
      <c r="J749" s="12" t="b">
        <f>IF(ISNUMBER(SEARCH(X$1,$D749)),MAX(J$1:J748)+1)</f>
        <v>0</v>
      </c>
      <c r="K749" s="12" t="b">
        <f>IF(ISNUMBER(SEARCH(Y$1,$D749)),MAX(K$1:K748)+1)</f>
        <v>0</v>
      </c>
      <c r="L749" s="12" t="b">
        <f>IF(ISNUMBER(SEARCH(Z$1,$D749)),MAX(L$1:L748)+1)</f>
        <v>0</v>
      </c>
      <c r="M749" s="12" t="b">
        <f>IF(ISNUMBER(SEARCH(AA$1,$D749)),MAX(M$1:M748)+1)</f>
        <v>0</v>
      </c>
      <c r="N749" s="12" t="b">
        <f>IF(ISNUMBER(SEARCH(AB$1,$D749)),MAX(N$1:N748)+1)</f>
        <v>0</v>
      </c>
      <c r="O749" s="12" t="b">
        <f>IF(ISNUMBER(SEARCH(AC$1,$D749)),MAX(O$1:O748)+1)</f>
        <v>0</v>
      </c>
      <c r="P749" s="12" t="b">
        <f>IF(ISNUMBER(SEARCH(AD$1,$D749)),MAX(P$1:P748)+1)</f>
        <v>0</v>
      </c>
      <c r="Q749" s="12">
        <f>'AB Touchpoint System Workbook'!K760</f>
        <v>0</v>
      </c>
      <c r="R749" s="13">
        <f t="shared" si="23"/>
        <v>748</v>
      </c>
      <c r="S749" s="21" t="str">
        <f>IFERROR(VLOOKUP($R749,E:$Q,13,0),"")</f>
        <v/>
      </c>
      <c r="T749" s="21" t="str">
        <f>IFERROR(VLOOKUP($R749,F:$Q,12,0),"")</f>
        <v/>
      </c>
      <c r="U749" s="21" t="str">
        <f>IFERROR(VLOOKUP($R749,G:$Q,11,0),"")</f>
        <v/>
      </c>
      <c r="V749" s="21" t="str">
        <f>IFERROR(VLOOKUP($R749,H:$Q,10,0),"")</f>
        <v/>
      </c>
      <c r="W749" s="21" t="str">
        <f>IFERROR(VLOOKUP($R749,I:$Q,9,0),"")</f>
        <v/>
      </c>
      <c r="X749" s="21" t="str">
        <f>IFERROR(VLOOKUP($R749,J:$Q,8,0),"")</f>
        <v/>
      </c>
      <c r="Y749" s="21" t="str">
        <f>IFERROR(VLOOKUP($R749,K:$Q,7,0),"")</f>
        <v/>
      </c>
      <c r="Z749" s="21" t="str">
        <f>IFERROR(VLOOKUP($R749,L:$Q,6,0),"")</f>
        <v/>
      </c>
      <c r="AA749" s="21" t="str">
        <f>IFERROR(VLOOKUP($R749,M:$Q,5,0),"")</f>
        <v/>
      </c>
      <c r="AB749" s="21" t="str">
        <f>IFERROR(VLOOKUP($R749,N:$Q,4,0),"")</f>
        <v/>
      </c>
      <c r="AC749" s="21" t="str">
        <f>IFERROR(VLOOKUP($R749,O:$Q,3,0),"")</f>
        <v/>
      </c>
      <c r="AD749" s="21" t="str">
        <f>IFERROR(VLOOKUP($R749,P:$Q,2,0),"")</f>
        <v/>
      </c>
    </row>
    <row r="750" spans="1:30" x14ac:dyDescent="0.15">
      <c r="A750" s="9">
        <f>'AB Touchpoint System Workbook'!Z761</f>
        <v>0</v>
      </c>
      <c r="B750" s="21">
        <f t="shared" si="24"/>
        <v>1</v>
      </c>
      <c r="C750" s="12" t="str">
        <f>IF('AB Touchpoint System Workbook'!J761="A",VLOOKUP($B750,Reference!$A$93:B$104,2,0),IF('AB Touchpoint System Workbook'!J761="b",VLOOKUP($B750,Reference!$A$93:C$104,3,0),""))</f>
        <v/>
      </c>
      <c r="D750" s="12" t="str">
        <f>IF('AB Touchpoint System Workbook'!J761="A",Q750&amp;C750,IF('AB Touchpoint System Workbook'!J761="b",Q750&amp;C750,""))</f>
        <v/>
      </c>
      <c r="E750" s="12" t="b">
        <f>IF(ISNUMBER(SEARCH(S$1,$D750)),MAX(E$1:E749)+1)</f>
        <v>0</v>
      </c>
      <c r="F750" s="12" t="b">
        <f>IF(ISNUMBER(SEARCH(T$1,$D750)),MAX(F$1:F749)+1)</f>
        <v>0</v>
      </c>
      <c r="G750" s="12" t="b">
        <f>IF(ISNUMBER(SEARCH(U$1,$D750)),MAX(G$1:G749)+1)</f>
        <v>0</v>
      </c>
      <c r="H750" s="12" t="b">
        <f>IF(ISNUMBER(SEARCH(V$1,$D750)),MAX(H$1:H749)+1)</f>
        <v>0</v>
      </c>
      <c r="I750" s="12" t="b">
        <f>IF(ISNUMBER(SEARCH(W$1,$D750)),MAX(I$1:I749)+1)</f>
        <v>0</v>
      </c>
      <c r="J750" s="12" t="b">
        <f>IF(ISNUMBER(SEARCH(X$1,$D750)),MAX(J$1:J749)+1)</f>
        <v>0</v>
      </c>
      <c r="K750" s="12" t="b">
        <f>IF(ISNUMBER(SEARCH(Y$1,$D750)),MAX(K$1:K749)+1)</f>
        <v>0</v>
      </c>
      <c r="L750" s="12" t="b">
        <f>IF(ISNUMBER(SEARCH(Z$1,$D750)),MAX(L$1:L749)+1)</f>
        <v>0</v>
      </c>
      <c r="M750" s="12" t="b">
        <f>IF(ISNUMBER(SEARCH(AA$1,$D750)),MAX(M$1:M749)+1)</f>
        <v>0</v>
      </c>
      <c r="N750" s="12" t="b">
        <f>IF(ISNUMBER(SEARCH(AB$1,$D750)),MAX(N$1:N749)+1)</f>
        <v>0</v>
      </c>
      <c r="O750" s="12" t="b">
        <f>IF(ISNUMBER(SEARCH(AC$1,$D750)),MAX(O$1:O749)+1)</f>
        <v>0</v>
      </c>
      <c r="P750" s="12" t="b">
        <f>IF(ISNUMBER(SEARCH(AD$1,$D750)),MAX(P$1:P749)+1)</f>
        <v>0</v>
      </c>
      <c r="Q750" s="12">
        <f>'AB Touchpoint System Workbook'!K761</f>
        <v>0</v>
      </c>
      <c r="R750" s="13">
        <f t="shared" si="23"/>
        <v>749</v>
      </c>
      <c r="S750" s="21" t="str">
        <f>IFERROR(VLOOKUP($R750,E:$Q,13,0),"")</f>
        <v/>
      </c>
      <c r="T750" s="21" t="str">
        <f>IFERROR(VLOOKUP($R750,F:$Q,12,0),"")</f>
        <v/>
      </c>
      <c r="U750" s="21" t="str">
        <f>IFERROR(VLOOKUP($R750,G:$Q,11,0),"")</f>
        <v/>
      </c>
      <c r="V750" s="21" t="str">
        <f>IFERROR(VLOOKUP($R750,H:$Q,10,0),"")</f>
        <v/>
      </c>
      <c r="W750" s="21" t="str">
        <f>IFERROR(VLOOKUP($R750,I:$Q,9,0),"")</f>
        <v/>
      </c>
      <c r="X750" s="21" t="str">
        <f>IFERROR(VLOOKUP($R750,J:$Q,8,0),"")</f>
        <v/>
      </c>
      <c r="Y750" s="21" t="str">
        <f>IFERROR(VLOOKUP($R750,K:$Q,7,0),"")</f>
        <v/>
      </c>
      <c r="Z750" s="21" t="str">
        <f>IFERROR(VLOOKUP($R750,L:$Q,6,0),"")</f>
        <v/>
      </c>
      <c r="AA750" s="21" t="str">
        <f>IFERROR(VLOOKUP($R750,M:$Q,5,0),"")</f>
        <v/>
      </c>
      <c r="AB750" s="21" t="str">
        <f>IFERROR(VLOOKUP($R750,N:$Q,4,0),"")</f>
        <v/>
      </c>
      <c r="AC750" s="21" t="str">
        <f>IFERROR(VLOOKUP($R750,O:$Q,3,0),"")</f>
        <v/>
      </c>
      <c r="AD750" s="21" t="str">
        <f>IFERROR(VLOOKUP($R750,P:$Q,2,0),"")</f>
        <v/>
      </c>
    </row>
    <row r="751" spans="1:30" x14ac:dyDescent="0.15">
      <c r="A751" s="9">
        <f>'AB Touchpoint System Workbook'!Z762</f>
        <v>0</v>
      </c>
      <c r="B751" s="21">
        <f t="shared" si="24"/>
        <v>1</v>
      </c>
      <c r="C751" s="12" t="str">
        <f>IF('AB Touchpoint System Workbook'!J762="A",VLOOKUP($B751,Reference!$A$93:B$104,2,0),IF('AB Touchpoint System Workbook'!J762="b",VLOOKUP($B751,Reference!$A$93:C$104,3,0),""))</f>
        <v/>
      </c>
      <c r="D751" s="12" t="str">
        <f>IF('AB Touchpoint System Workbook'!J762="A",Q751&amp;C751,IF('AB Touchpoint System Workbook'!J762="b",Q751&amp;C751,""))</f>
        <v/>
      </c>
      <c r="E751" s="12" t="b">
        <f>IF(ISNUMBER(SEARCH(S$1,$D751)),MAX(E$1:E750)+1)</f>
        <v>0</v>
      </c>
      <c r="F751" s="12" t="b">
        <f>IF(ISNUMBER(SEARCH(T$1,$D751)),MAX(F$1:F750)+1)</f>
        <v>0</v>
      </c>
      <c r="G751" s="12" t="b">
        <f>IF(ISNUMBER(SEARCH(U$1,$D751)),MAX(G$1:G750)+1)</f>
        <v>0</v>
      </c>
      <c r="H751" s="12" t="b">
        <f>IF(ISNUMBER(SEARCH(V$1,$D751)),MAX(H$1:H750)+1)</f>
        <v>0</v>
      </c>
      <c r="I751" s="12" t="b">
        <f>IF(ISNUMBER(SEARCH(W$1,$D751)),MAX(I$1:I750)+1)</f>
        <v>0</v>
      </c>
      <c r="J751" s="12" t="b">
        <f>IF(ISNUMBER(SEARCH(X$1,$D751)),MAX(J$1:J750)+1)</f>
        <v>0</v>
      </c>
      <c r="K751" s="12" t="b">
        <f>IF(ISNUMBER(SEARCH(Y$1,$D751)),MAX(K$1:K750)+1)</f>
        <v>0</v>
      </c>
      <c r="L751" s="12" t="b">
        <f>IF(ISNUMBER(SEARCH(Z$1,$D751)),MAX(L$1:L750)+1)</f>
        <v>0</v>
      </c>
      <c r="M751" s="12" t="b">
        <f>IF(ISNUMBER(SEARCH(AA$1,$D751)),MAX(M$1:M750)+1)</f>
        <v>0</v>
      </c>
      <c r="N751" s="12" t="b">
        <f>IF(ISNUMBER(SEARCH(AB$1,$D751)),MAX(N$1:N750)+1)</f>
        <v>0</v>
      </c>
      <c r="O751" s="12" t="b">
        <f>IF(ISNUMBER(SEARCH(AC$1,$D751)),MAX(O$1:O750)+1)</f>
        <v>0</v>
      </c>
      <c r="P751" s="12" t="b">
        <f>IF(ISNUMBER(SEARCH(AD$1,$D751)),MAX(P$1:P750)+1)</f>
        <v>0</v>
      </c>
      <c r="Q751" s="12">
        <f>'AB Touchpoint System Workbook'!K762</f>
        <v>0</v>
      </c>
      <c r="R751" s="13">
        <f t="shared" si="23"/>
        <v>750</v>
      </c>
      <c r="S751" s="21" t="str">
        <f>IFERROR(VLOOKUP($R751,E:$Q,13,0),"")</f>
        <v/>
      </c>
      <c r="T751" s="21" t="str">
        <f>IFERROR(VLOOKUP($R751,F:$Q,12,0),"")</f>
        <v/>
      </c>
      <c r="U751" s="21" t="str">
        <f>IFERROR(VLOOKUP($R751,G:$Q,11,0),"")</f>
        <v/>
      </c>
      <c r="V751" s="21" t="str">
        <f>IFERROR(VLOOKUP($R751,H:$Q,10,0),"")</f>
        <v/>
      </c>
      <c r="W751" s="21" t="str">
        <f>IFERROR(VLOOKUP($R751,I:$Q,9,0),"")</f>
        <v/>
      </c>
      <c r="X751" s="21" t="str">
        <f>IFERROR(VLOOKUP($R751,J:$Q,8,0),"")</f>
        <v/>
      </c>
      <c r="Y751" s="21" t="str">
        <f>IFERROR(VLOOKUP($R751,K:$Q,7,0),"")</f>
        <v/>
      </c>
      <c r="Z751" s="21" t="str">
        <f>IFERROR(VLOOKUP($R751,L:$Q,6,0),"")</f>
        <v/>
      </c>
      <c r="AA751" s="21" t="str">
        <f>IFERROR(VLOOKUP($R751,M:$Q,5,0),"")</f>
        <v/>
      </c>
      <c r="AB751" s="21" t="str">
        <f>IFERROR(VLOOKUP($R751,N:$Q,4,0),"")</f>
        <v/>
      </c>
      <c r="AC751" s="21" t="str">
        <f>IFERROR(VLOOKUP($R751,O:$Q,3,0),"")</f>
        <v/>
      </c>
      <c r="AD751" s="21" t="str">
        <f>IFERROR(VLOOKUP($R751,P:$Q,2,0),"")</f>
        <v/>
      </c>
    </row>
    <row r="752" spans="1:30" x14ac:dyDescent="0.15">
      <c r="A752" s="9">
        <f>'AB Touchpoint System Workbook'!Z763</f>
        <v>0</v>
      </c>
      <c r="B752" s="21">
        <f t="shared" si="24"/>
        <v>1</v>
      </c>
      <c r="C752" s="12" t="str">
        <f>IF('AB Touchpoint System Workbook'!J763="A",VLOOKUP($B752,Reference!$A$93:B$104,2,0),IF('AB Touchpoint System Workbook'!J763="b",VLOOKUP($B752,Reference!$A$93:C$104,3,0),""))</f>
        <v/>
      </c>
      <c r="D752" s="12" t="str">
        <f>IF('AB Touchpoint System Workbook'!J763="A",Q752&amp;C752,IF('AB Touchpoint System Workbook'!J763="b",Q752&amp;C752,""))</f>
        <v/>
      </c>
      <c r="E752" s="12" t="b">
        <f>IF(ISNUMBER(SEARCH(S$1,$D752)),MAX(E$1:E751)+1)</f>
        <v>0</v>
      </c>
      <c r="F752" s="12" t="b">
        <f>IF(ISNUMBER(SEARCH(T$1,$D752)),MAX(F$1:F751)+1)</f>
        <v>0</v>
      </c>
      <c r="G752" s="12" t="b">
        <f>IF(ISNUMBER(SEARCH(U$1,$D752)),MAX(G$1:G751)+1)</f>
        <v>0</v>
      </c>
      <c r="H752" s="12" t="b">
        <f>IF(ISNUMBER(SEARCH(V$1,$D752)),MAX(H$1:H751)+1)</f>
        <v>0</v>
      </c>
      <c r="I752" s="12" t="b">
        <f>IF(ISNUMBER(SEARCH(W$1,$D752)),MAX(I$1:I751)+1)</f>
        <v>0</v>
      </c>
      <c r="J752" s="12" t="b">
        <f>IF(ISNUMBER(SEARCH(X$1,$D752)),MAX(J$1:J751)+1)</f>
        <v>0</v>
      </c>
      <c r="K752" s="12" t="b">
        <f>IF(ISNUMBER(SEARCH(Y$1,$D752)),MAX(K$1:K751)+1)</f>
        <v>0</v>
      </c>
      <c r="L752" s="12" t="b">
        <f>IF(ISNUMBER(SEARCH(Z$1,$D752)),MAX(L$1:L751)+1)</f>
        <v>0</v>
      </c>
      <c r="M752" s="12" t="b">
        <f>IF(ISNUMBER(SEARCH(AA$1,$D752)),MAX(M$1:M751)+1)</f>
        <v>0</v>
      </c>
      <c r="N752" s="12" t="b">
        <f>IF(ISNUMBER(SEARCH(AB$1,$D752)),MAX(N$1:N751)+1)</f>
        <v>0</v>
      </c>
      <c r="O752" s="12" t="b">
        <f>IF(ISNUMBER(SEARCH(AC$1,$D752)),MAX(O$1:O751)+1)</f>
        <v>0</v>
      </c>
      <c r="P752" s="12" t="b">
        <f>IF(ISNUMBER(SEARCH(AD$1,$D752)),MAX(P$1:P751)+1)</f>
        <v>0</v>
      </c>
      <c r="Q752" s="12">
        <f>'AB Touchpoint System Workbook'!K763</f>
        <v>0</v>
      </c>
      <c r="R752" s="13">
        <f t="shared" si="23"/>
        <v>751</v>
      </c>
      <c r="S752" s="21" t="str">
        <f>IFERROR(VLOOKUP($R752,E:$Q,13,0),"")</f>
        <v/>
      </c>
      <c r="T752" s="21" t="str">
        <f>IFERROR(VLOOKUP($R752,F:$Q,12,0),"")</f>
        <v/>
      </c>
      <c r="U752" s="21" t="str">
        <f>IFERROR(VLOOKUP($R752,G:$Q,11,0),"")</f>
        <v/>
      </c>
      <c r="V752" s="21" t="str">
        <f>IFERROR(VLOOKUP($R752,H:$Q,10,0),"")</f>
        <v/>
      </c>
      <c r="W752" s="21" t="str">
        <f>IFERROR(VLOOKUP($R752,I:$Q,9,0),"")</f>
        <v/>
      </c>
      <c r="X752" s="21" t="str">
        <f>IFERROR(VLOOKUP($R752,J:$Q,8,0),"")</f>
        <v/>
      </c>
      <c r="Y752" s="21" t="str">
        <f>IFERROR(VLOOKUP($R752,K:$Q,7,0),"")</f>
        <v/>
      </c>
      <c r="Z752" s="21" t="str">
        <f>IFERROR(VLOOKUP($R752,L:$Q,6,0),"")</f>
        <v/>
      </c>
      <c r="AA752" s="21" t="str">
        <f>IFERROR(VLOOKUP($R752,M:$Q,5,0),"")</f>
        <v/>
      </c>
      <c r="AB752" s="21" t="str">
        <f>IFERROR(VLOOKUP($R752,N:$Q,4,0),"")</f>
        <v/>
      </c>
      <c r="AC752" s="21" t="str">
        <f>IFERROR(VLOOKUP($R752,O:$Q,3,0),"")</f>
        <v/>
      </c>
      <c r="AD752" s="21" t="str">
        <f>IFERROR(VLOOKUP($R752,P:$Q,2,0),"")</f>
        <v/>
      </c>
    </row>
    <row r="753" spans="1:30" x14ac:dyDescent="0.15">
      <c r="A753" s="9">
        <f>'AB Touchpoint System Workbook'!Z764</f>
        <v>0</v>
      </c>
      <c r="B753" s="21">
        <f t="shared" si="24"/>
        <v>1</v>
      </c>
      <c r="C753" s="12" t="str">
        <f>IF('AB Touchpoint System Workbook'!J764="A",VLOOKUP($B753,Reference!$A$93:B$104,2,0),IF('AB Touchpoint System Workbook'!J764="b",VLOOKUP($B753,Reference!$A$93:C$104,3,0),""))</f>
        <v/>
      </c>
      <c r="D753" s="12" t="str">
        <f>IF('AB Touchpoint System Workbook'!J764="A",Q753&amp;C753,IF('AB Touchpoint System Workbook'!J764="b",Q753&amp;C753,""))</f>
        <v/>
      </c>
      <c r="E753" s="12" t="b">
        <f>IF(ISNUMBER(SEARCH(S$1,$D753)),MAX(E$1:E752)+1)</f>
        <v>0</v>
      </c>
      <c r="F753" s="12" t="b">
        <f>IF(ISNUMBER(SEARCH(T$1,$D753)),MAX(F$1:F752)+1)</f>
        <v>0</v>
      </c>
      <c r="G753" s="12" t="b">
        <f>IF(ISNUMBER(SEARCH(U$1,$D753)),MAX(G$1:G752)+1)</f>
        <v>0</v>
      </c>
      <c r="H753" s="12" t="b">
        <f>IF(ISNUMBER(SEARCH(V$1,$D753)),MAX(H$1:H752)+1)</f>
        <v>0</v>
      </c>
      <c r="I753" s="12" t="b">
        <f>IF(ISNUMBER(SEARCH(W$1,$D753)),MAX(I$1:I752)+1)</f>
        <v>0</v>
      </c>
      <c r="J753" s="12" t="b">
        <f>IF(ISNUMBER(SEARCH(X$1,$D753)),MAX(J$1:J752)+1)</f>
        <v>0</v>
      </c>
      <c r="K753" s="12" t="b">
        <f>IF(ISNUMBER(SEARCH(Y$1,$D753)),MAX(K$1:K752)+1)</f>
        <v>0</v>
      </c>
      <c r="L753" s="12" t="b">
        <f>IF(ISNUMBER(SEARCH(Z$1,$D753)),MAX(L$1:L752)+1)</f>
        <v>0</v>
      </c>
      <c r="M753" s="12" t="b">
        <f>IF(ISNUMBER(SEARCH(AA$1,$D753)),MAX(M$1:M752)+1)</f>
        <v>0</v>
      </c>
      <c r="N753" s="12" t="b">
        <f>IF(ISNUMBER(SEARCH(AB$1,$D753)),MAX(N$1:N752)+1)</f>
        <v>0</v>
      </c>
      <c r="O753" s="12" t="b">
        <f>IF(ISNUMBER(SEARCH(AC$1,$D753)),MAX(O$1:O752)+1)</f>
        <v>0</v>
      </c>
      <c r="P753" s="12" t="b">
        <f>IF(ISNUMBER(SEARCH(AD$1,$D753)),MAX(P$1:P752)+1)</f>
        <v>0</v>
      </c>
      <c r="Q753" s="12">
        <f>'AB Touchpoint System Workbook'!K764</f>
        <v>0</v>
      </c>
      <c r="R753" s="13">
        <f t="shared" si="23"/>
        <v>752</v>
      </c>
      <c r="S753" s="21" t="str">
        <f>IFERROR(VLOOKUP($R753,E:$Q,13,0),"")</f>
        <v/>
      </c>
      <c r="T753" s="21" t="str">
        <f>IFERROR(VLOOKUP($R753,F:$Q,12,0),"")</f>
        <v/>
      </c>
      <c r="U753" s="21" t="str">
        <f>IFERROR(VLOOKUP($R753,G:$Q,11,0),"")</f>
        <v/>
      </c>
      <c r="V753" s="21" t="str">
        <f>IFERROR(VLOOKUP($R753,H:$Q,10,0),"")</f>
        <v/>
      </c>
      <c r="W753" s="21" t="str">
        <f>IFERROR(VLOOKUP($R753,I:$Q,9,0),"")</f>
        <v/>
      </c>
      <c r="X753" s="21" t="str">
        <f>IFERROR(VLOOKUP($R753,J:$Q,8,0),"")</f>
        <v/>
      </c>
      <c r="Y753" s="21" t="str">
        <f>IFERROR(VLOOKUP($R753,K:$Q,7,0),"")</f>
        <v/>
      </c>
      <c r="Z753" s="21" t="str">
        <f>IFERROR(VLOOKUP($R753,L:$Q,6,0),"")</f>
        <v/>
      </c>
      <c r="AA753" s="21" t="str">
        <f>IFERROR(VLOOKUP($R753,M:$Q,5,0),"")</f>
        <v/>
      </c>
      <c r="AB753" s="21" t="str">
        <f>IFERROR(VLOOKUP($R753,N:$Q,4,0),"")</f>
        <v/>
      </c>
      <c r="AC753" s="21" t="str">
        <f>IFERROR(VLOOKUP($R753,O:$Q,3,0),"")</f>
        <v/>
      </c>
      <c r="AD753" s="21" t="str">
        <f>IFERROR(VLOOKUP($R753,P:$Q,2,0),"")</f>
        <v/>
      </c>
    </row>
    <row r="754" spans="1:30" x14ac:dyDescent="0.15">
      <c r="A754" s="9">
        <f>'AB Touchpoint System Workbook'!Z765</f>
        <v>0</v>
      </c>
      <c r="B754" s="21">
        <f t="shared" si="24"/>
        <v>1</v>
      </c>
      <c r="C754" s="12" t="str">
        <f>IF('AB Touchpoint System Workbook'!J765="A",VLOOKUP($B754,Reference!$A$93:B$104,2,0),IF('AB Touchpoint System Workbook'!J765="b",VLOOKUP($B754,Reference!$A$93:C$104,3,0),""))</f>
        <v/>
      </c>
      <c r="D754" s="12" t="str">
        <f>IF('AB Touchpoint System Workbook'!J765="A",Q754&amp;C754,IF('AB Touchpoint System Workbook'!J765="b",Q754&amp;C754,""))</f>
        <v/>
      </c>
      <c r="E754" s="12" t="b">
        <f>IF(ISNUMBER(SEARCH(S$1,$D754)),MAX(E$1:E753)+1)</f>
        <v>0</v>
      </c>
      <c r="F754" s="12" t="b">
        <f>IF(ISNUMBER(SEARCH(T$1,$D754)),MAX(F$1:F753)+1)</f>
        <v>0</v>
      </c>
      <c r="G754" s="12" t="b">
        <f>IF(ISNUMBER(SEARCH(U$1,$D754)),MAX(G$1:G753)+1)</f>
        <v>0</v>
      </c>
      <c r="H754" s="12" t="b">
        <f>IF(ISNUMBER(SEARCH(V$1,$D754)),MAX(H$1:H753)+1)</f>
        <v>0</v>
      </c>
      <c r="I754" s="12" t="b">
        <f>IF(ISNUMBER(SEARCH(W$1,$D754)),MAX(I$1:I753)+1)</f>
        <v>0</v>
      </c>
      <c r="J754" s="12" t="b">
        <f>IF(ISNUMBER(SEARCH(X$1,$D754)),MAX(J$1:J753)+1)</f>
        <v>0</v>
      </c>
      <c r="K754" s="12" t="b">
        <f>IF(ISNUMBER(SEARCH(Y$1,$D754)),MAX(K$1:K753)+1)</f>
        <v>0</v>
      </c>
      <c r="L754" s="12" t="b">
        <f>IF(ISNUMBER(SEARCH(Z$1,$D754)),MAX(L$1:L753)+1)</f>
        <v>0</v>
      </c>
      <c r="M754" s="12" t="b">
        <f>IF(ISNUMBER(SEARCH(AA$1,$D754)),MAX(M$1:M753)+1)</f>
        <v>0</v>
      </c>
      <c r="N754" s="12" t="b">
        <f>IF(ISNUMBER(SEARCH(AB$1,$D754)),MAX(N$1:N753)+1)</f>
        <v>0</v>
      </c>
      <c r="O754" s="12" t="b">
        <f>IF(ISNUMBER(SEARCH(AC$1,$D754)),MAX(O$1:O753)+1)</f>
        <v>0</v>
      </c>
      <c r="P754" s="12" t="b">
        <f>IF(ISNUMBER(SEARCH(AD$1,$D754)),MAX(P$1:P753)+1)</f>
        <v>0</v>
      </c>
      <c r="Q754" s="12">
        <f>'AB Touchpoint System Workbook'!K765</f>
        <v>0</v>
      </c>
      <c r="R754" s="13">
        <f t="shared" si="23"/>
        <v>753</v>
      </c>
      <c r="S754" s="21" t="str">
        <f>IFERROR(VLOOKUP($R754,E:$Q,13,0),"")</f>
        <v/>
      </c>
      <c r="T754" s="21" t="str">
        <f>IFERROR(VLOOKUP($R754,F:$Q,12,0),"")</f>
        <v/>
      </c>
      <c r="U754" s="21" t="str">
        <f>IFERROR(VLOOKUP($R754,G:$Q,11,0),"")</f>
        <v/>
      </c>
      <c r="V754" s="21" t="str">
        <f>IFERROR(VLOOKUP($R754,H:$Q,10,0),"")</f>
        <v/>
      </c>
      <c r="W754" s="21" t="str">
        <f>IFERROR(VLOOKUP($R754,I:$Q,9,0),"")</f>
        <v/>
      </c>
      <c r="X754" s="21" t="str">
        <f>IFERROR(VLOOKUP($R754,J:$Q,8,0),"")</f>
        <v/>
      </c>
      <c r="Y754" s="21" t="str">
        <f>IFERROR(VLOOKUP($R754,K:$Q,7,0),"")</f>
        <v/>
      </c>
      <c r="Z754" s="21" t="str">
        <f>IFERROR(VLOOKUP($R754,L:$Q,6,0),"")</f>
        <v/>
      </c>
      <c r="AA754" s="21" t="str">
        <f>IFERROR(VLOOKUP($R754,M:$Q,5,0),"")</f>
        <v/>
      </c>
      <c r="AB754" s="21" t="str">
        <f>IFERROR(VLOOKUP($R754,N:$Q,4,0),"")</f>
        <v/>
      </c>
      <c r="AC754" s="21" t="str">
        <f>IFERROR(VLOOKUP($R754,O:$Q,3,0),"")</f>
        <v/>
      </c>
      <c r="AD754" s="21" t="str">
        <f>IFERROR(VLOOKUP($R754,P:$Q,2,0),"")</f>
        <v/>
      </c>
    </row>
    <row r="755" spans="1:30" x14ac:dyDescent="0.15">
      <c r="A755" s="9">
        <f>'AB Touchpoint System Workbook'!Z766</f>
        <v>0</v>
      </c>
      <c r="B755" s="21">
        <f t="shared" si="24"/>
        <v>1</v>
      </c>
      <c r="C755" s="12" t="str">
        <f>IF('AB Touchpoint System Workbook'!J766="A",VLOOKUP($B755,Reference!$A$93:B$104,2,0),IF('AB Touchpoint System Workbook'!J766="b",VLOOKUP($B755,Reference!$A$93:C$104,3,0),""))</f>
        <v/>
      </c>
      <c r="D755" s="12" t="str">
        <f>IF('AB Touchpoint System Workbook'!J766="A",Q755&amp;C755,IF('AB Touchpoint System Workbook'!J766="b",Q755&amp;C755,""))</f>
        <v/>
      </c>
      <c r="E755" s="12" t="b">
        <f>IF(ISNUMBER(SEARCH(S$1,$D755)),MAX(E$1:E754)+1)</f>
        <v>0</v>
      </c>
      <c r="F755" s="12" t="b">
        <f>IF(ISNUMBER(SEARCH(T$1,$D755)),MAX(F$1:F754)+1)</f>
        <v>0</v>
      </c>
      <c r="G755" s="12" t="b">
        <f>IF(ISNUMBER(SEARCH(U$1,$D755)),MAX(G$1:G754)+1)</f>
        <v>0</v>
      </c>
      <c r="H755" s="12" t="b">
        <f>IF(ISNUMBER(SEARCH(V$1,$D755)),MAX(H$1:H754)+1)</f>
        <v>0</v>
      </c>
      <c r="I755" s="12" t="b">
        <f>IF(ISNUMBER(SEARCH(W$1,$D755)),MAX(I$1:I754)+1)</f>
        <v>0</v>
      </c>
      <c r="J755" s="12" t="b">
        <f>IF(ISNUMBER(SEARCH(X$1,$D755)),MAX(J$1:J754)+1)</f>
        <v>0</v>
      </c>
      <c r="K755" s="12" t="b">
        <f>IF(ISNUMBER(SEARCH(Y$1,$D755)),MAX(K$1:K754)+1)</f>
        <v>0</v>
      </c>
      <c r="L755" s="12" t="b">
        <f>IF(ISNUMBER(SEARCH(Z$1,$D755)),MAX(L$1:L754)+1)</f>
        <v>0</v>
      </c>
      <c r="M755" s="12" t="b">
        <f>IF(ISNUMBER(SEARCH(AA$1,$D755)),MAX(M$1:M754)+1)</f>
        <v>0</v>
      </c>
      <c r="N755" s="12" t="b">
        <f>IF(ISNUMBER(SEARCH(AB$1,$D755)),MAX(N$1:N754)+1)</f>
        <v>0</v>
      </c>
      <c r="O755" s="12" t="b">
        <f>IF(ISNUMBER(SEARCH(AC$1,$D755)),MAX(O$1:O754)+1)</f>
        <v>0</v>
      </c>
      <c r="P755" s="12" t="b">
        <f>IF(ISNUMBER(SEARCH(AD$1,$D755)),MAX(P$1:P754)+1)</f>
        <v>0</v>
      </c>
      <c r="Q755" s="12">
        <f>'AB Touchpoint System Workbook'!K766</f>
        <v>0</v>
      </c>
      <c r="R755" s="13">
        <f t="shared" si="23"/>
        <v>754</v>
      </c>
      <c r="S755" s="21" t="str">
        <f>IFERROR(VLOOKUP($R755,E:$Q,13,0),"")</f>
        <v/>
      </c>
      <c r="T755" s="21" t="str">
        <f>IFERROR(VLOOKUP($R755,F:$Q,12,0),"")</f>
        <v/>
      </c>
      <c r="U755" s="21" t="str">
        <f>IFERROR(VLOOKUP($R755,G:$Q,11,0),"")</f>
        <v/>
      </c>
      <c r="V755" s="21" t="str">
        <f>IFERROR(VLOOKUP($R755,H:$Q,10,0),"")</f>
        <v/>
      </c>
      <c r="W755" s="21" t="str">
        <f>IFERROR(VLOOKUP($R755,I:$Q,9,0),"")</f>
        <v/>
      </c>
      <c r="X755" s="21" t="str">
        <f>IFERROR(VLOOKUP($R755,J:$Q,8,0),"")</f>
        <v/>
      </c>
      <c r="Y755" s="21" t="str">
        <f>IFERROR(VLOOKUP($R755,K:$Q,7,0),"")</f>
        <v/>
      </c>
      <c r="Z755" s="21" t="str">
        <f>IFERROR(VLOOKUP($R755,L:$Q,6,0),"")</f>
        <v/>
      </c>
      <c r="AA755" s="21" t="str">
        <f>IFERROR(VLOOKUP($R755,M:$Q,5,0),"")</f>
        <v/>
      </c>
      <c r="AB755" s="21" t="str">
        <f>IFERROR(VLOOKUP($R755,N:$Q,4,0),"")</f>
        <v/>
      </c>
      <c r="AC755" s="21" t="str">
        <f>IFERROR(VLOOKUP($R755,O:$Q,3,0),"")</f>
        <v/>
      </c>
      <c r="AD755" s="21" t="str">
        <f>IFERROR(VLOOKUP($R755,P:$Q,2,0),"")</f>
        <v/>
      </c>
    </row>
    <row r="756" spans="1:30" x14ac:dyDescent="0.15">
      <c r="A756" s="9">
        <f>'AB Touchpoint System Workbook'!Z767</f>
        <v>0</v>
      </c>
      <c r="B756" s="21">
        <f t="shared" si="24"/>
        <v>1</v>
      </c>
      <c r="C756" s="12" t="str">
        <f>IF('AB Touchpoint System Workbook'!J767="A",VLOOKUP($B756,Reference!$A$93:B$104,2,0),IF('AB Touchpoint System Workbook'!J767="b",VLOOKUP($B756,Reference!$A$93:C$104,3,0),""))</f>
        <v/>
      </c>
      <c r="D756" s="12" t="str">
        <f>IF('AB Touchpoint System Workbook'!J767="A",Q756&amp;C756,IF('AB Touchpoint System Workbook'!J767="b",Q756&amp;C756,""))</f>
        <v/>
      </c>
      <c r="E756" s="12" t="b">
        <f>IF(ISNUMBER(SEARCH(S$1,$D756)),MAX(E$1:E755)+1)</f>
        <v>0</v>
      </c>
      <c r="F756" s="12" t="b">
        <f>IF(ISNUMBER(SEARCH(T$1,$D756)),MAX(F$1:F755)+1)</f>
        <v>0</v>
      </c>
      <c r="G756" s="12" t="b">
        <f>IF(ISNUMBER(SEARCH(U$1,$D756)),MAX(G$1:G755)+1)</f>
        <v>0</v>
      </c>
      <c r="H756" s="12" t="b">
        <f>IF(ISNUMBER(SEARCH(V$1,$D756)),MAX(H$1:H755)+1)</f>
        <v>0</v>
      </c>
      <c r="I756" s="12" t="b">
        <f>IF(ISNUMBER(SEARCH(W$1,$D756)),MAX(I$1:I755)+1)</f>
        <v>0</v>
      </c>
      <c r="J756" s="12" t="b">
        <f>IF(ISNUMBER(SEARCH(X$1,$D756)),MAX(J$1:J755)+1)</f>
        <v>0</v>
      </c>
      <c r="K756" s="12" t="b">
        <f>IF(ISNUMBER(SEARCH(Y$1,$D756)),MAX(K$1:K755)+1)</f>
        <v>0</v>
      </c>
      <c r="L756" s="12" t="b">
        <f>IF(ISNUMBER(SEARCH(Z$1,$D756)),MAX(L$1:L755)+1)</f>
        <v>0</v>
      </c>
      <c r="M756" s="12" t="b">
        <f>IF(ISNUMBER(SEARCH(AA$1,$D756)),MAX(M$1:M755)+1)</f>
        <v>0</v>
      </c>
      <c r="N756" s="12" t="b">
        <f>IF(ISNUMBER(SEARCH(AB$1,$D756)),MAX(N$1:N755)+1)</f>
        <v>0</v>
      </c>
      <c r="O756" s="12" t="b">
        <f>IF(ISNUMBER(SEARCH(AC$1,$D756)),MAX(O$1:O755)+1)</f>
        <v>0</v>
      </c>
      <c r="P756" s="12" t="b">
        <f>IF(ISNUMBER(SEARCH(AD$1,$D756)),MAX(P$1:P755)+1)</f>
        <v>0</v>
      </c>
      <c r="Q756" s="12">
        <f>'AB Touchpoint System Workbook'!K767</f>
        <v>0</v>
      </c>
      <c r="R756" s="13">
        <f t="shared" si="23"/>
        <v>755</v>
      </c>
      <c r="S756" s="21" t="str">
        <f>IFERROR(VLOOKUP($R756,E:$Q,13,0),"")</f>
        <v/>
      </c>
      <c r="T756" s="21" t="str">
        <f>IFERROR(VLOOKUP($R756,F:$Q,12,0),"")</f>
        <v/>
      </c>
      <c r="U756" s="21" t="str">
        <f>IFERROR(VLOOKUP($R756,G:$Q,11,0),"")</f>
        <v/>
      </c>
      <c r="V756" s="21" t="str">
        <f>IFERROR(VLOOKUP($R756,H:$Q,10,0),"")</f>
        <v/>
      </c>
      <c r="W756" s="21" t="str">
        <f>IFERROR(VLOOKUP($R756,I:$Q,9,0),"")</f>
        <v/>
      </c>
      <c r="X756" s="21" t="str">
        <f>IFERROR(VLOOKUP($R756,J:$Q,8,0),"")</f>
        <v/>
      </c>
      <c r="Y756" s="21" t="str">
        <f>IFERROR(VLOOKUP($R756,K:$Q,7,0),"")</f>
        <v/>
      </c>
      <c r="Z756" s="21" t="str">
        <f>IFERROR(VLOOKUP($R756,L:$Q,6,0),"")</f>
        <v/>
      </c>
      <c r="AA756" s="21" t="str">
        <f>IFERROR(VLOOKUP($R756,M:$Q,5,0),"")</f>
        <v/>
      </c>
      <c r="AB756" s="21" t="str">
        <f>IFERROR(VLOOKUP($R756,N:$Q,4,0),"")</f>
        <v/>
      </c>
      <c r="AC756" s="21" t="str">
        <f>IFERROR(VLOOKUP($R756,O:$Q,3,0),"")</f>
        <v/>
      </c>
      <c r="AD756" s="21" t="str">
        <f>IFERROR(VLOOKUP($R756,P:$Q,2,0),"")</f>
        <v/>
      </c>
    </row>
    <row r="757" spans="1:30" x14ac:dyDescent="0.15">
      <c r="A757" s="9">
        <f>'AB Touchpoint System Workbook'!Z768</f>
        <v>0</v>
      </c>
      <c r="B757" s="21">
        <f t="shared" si="24"/>
        <v>1</v>
      </c>
      <c r="C757" s="12" t="str">
        <f>IF('AB Touchpoint System Workbook'!J768="A",VLOOKUP($B757,Reference!$A$93:B$104,2,0),IF('AB Touchpoint System Workbook'!J768="b",VLOOKUP($B757,Reference!$A$93:C$104,3,0),""))</f>
        <v/>
      </c>
      <c r="D757" s="12" t="str">
        <f>IF('AB Touchpoint System Workbook'!J768="A",Q757&amp;C757,IF('AB Touchpoint System Workbook'!J768="b",Q757&amp;C757,""))</f>
        <v/>
      </c>
      <c r="E757" s="12" t="b">
        <f>IF(ISNUMBER(SEARCH(S$1,$D757)),MAX(E$1:E756)+1)</f>
        <v>0</v>
      </c>
      <c r="F757" s="12" t="b">
        <f>IF(ISNUMBER(SEARCH(T$1,$D757)),MAX(F$1:F756)+1)</f>
        <v>0</v>
      </c>
      <c r="G757" s="12" t="b">
        <f>IF(ISNUMBER(SEARCH(U$1,$D757)),MAX(G$1:G756)+1)</f>
        <v>0</v>
      </c>
      <c r="H757" s="12" t="b">
        <f>IF(ISNUMBER(SEARCH(V$1,$D757)),MAX(H$1:H756)+1)</f>
        <v>0</v>
      </c>
      <c r="I757" s="12" t="b">
        <f>IF(ISNUMBER(SEARCH(W$1,$D757)),MAX(I$1:I756)+1)</f>
        <v>0</v>
      </c>
      <c r="J757" s="12" t="b">
        <f>IF(ISNUMBER(SEARCH(X$1,$D757)),MAX(J$1:J756)+1)</f>
        <v>0</v>
      </c>
      <c r="K757" s="12" t="b">
        <f>IF(ISNUMBER(SEARCH(Y$1,$D757)),MAX(K$1:K756)+1)</f>
        <v>0</v>
      </c>
      <c r="L757" s="12" t="b">
        <f>IF(ISNUMBER(SEARCH(Z$1,$D757)),MAX(L$1:L756)+1)</f>
        <v>0</v>
      </c>
      <c r="M757" s="12" t="b">
        <f>IF(ISNUMBER(SEARCH(AA$1,$D757)),MAX(M$1:M756)+1)</f>
        <v>0</v>
      </c>
      <c r="N757" s="12" t="b">
        <f>IF(ISNUMBER(SEARCH(AB$1,$D757)),MAX(N$1:N756)+1)</f>
        <v>0</v>
      </c>
      <c r="O757" s="12" t="b">
        <f>IF(ISNUMBER(SEARCH(AC$1,$D757)),MAX(O$1:O756)+1)</f>
        <v>0</v>
      </c>
      <c r="P757" s="12" t="b">
        <f>IF(ISNUMBER(SEARCH(AD$1,$D757)),MAX(P$1:P756)+1)</f>
        <v>0</v>
      </c>
      <c r="Q757" s="12">
        <f>'AB Touchpoint System Workbook'!K768</f>
        <v>0</v>
      </c>
      <c r="R757" s="13">
        <f t="shared" si="23"/>
        <v>756</v>
      </c>
      <c r="S757" s="21" t="str">
        <f>IFERROR(VLOOKUP($R757,E:$Q,13,0),"")</f>
        <v/>
      </c>
      <c r="T757" s="21" t="str">
        <f>IFERROR(VLOOKUP($R757,F:$Q,12,0),"")</f>
        <v/>
      </c>
      <c r="U757" s="21" t="str">
        <f>IFERROR(VLOOKUP($R757,G:$Q,11,0),"")</f>
        <v/>
      </c>
      <c r="V757" s="21" t="str">
        <f>IFERROR(VLOOKUP($R757,H:$Q,10,0),"")</f>
        <v/>
      </c>
      <c r="W757" s="21" t="str">
        <f>IFERROR(VLOOKUP($R757,I:$Q,9,0),"")</f>
        <v/>
      </c>
      <c r="X757" s="21" t="str">
        <f>IFERROR(VLOOKUP($R757,J:$Q,8,0),"")</f>
        <v/>
      </c>
      <c r="Y757" s="21" t="str">
        <f>IFERROR(VLOOKUP($R757,K:$Q,7,0),"")</f>
        <v/>
      </c>
      <c r="Z757" s="21" t="str">
        <f>IFERROR(VLOOKUP($R757,L:$Q,6,0),"")</f>
        <v/>
      </c>
      <c r="AA757" s="21" t="str">
        <f>IFERROR(VLOOKUP($R757,M:$Q,5,0),"")</f>
        <v/>
      </c>
      <c r="AB757" s="21" t="str">
        <f>IFERROR(VLOOKUP($R757,N:$Q,4,0),"")</f>
        <v/>
      </c>
      <c r="AC757" s="21" t="str">
        <f>IFERROR(VLOOKUP($R757,O:$Q,3,0),"")</f>
        <v/>
      </c>
      <c r="AD757" s="21" t="str">
        <f>IFERROR(VLOOKUP($R757,P:$Q,2,0),"")</f>
        <v/>
      </c>
    </row>
    <row r="758" spans="1:30" x14ac:dyDescent="0.15">
      <c r="A758" s="9">
        <f>'AB Touchpoint System Workbook'!Z769</f>
        <v>0</v>
      </c>
      <c r="B758" s="21">
        <f t="shared" si="24"/>
        <v>1</v>
      </c>
      <c r="C758" s="12" t="str">
        <f>IF('AB Touchpoint System Workbook'!J769="A",VLOOKUP($B758,Reference!$A$93:B$104,2,0),IF('AB Touchpoint System Workbook'!J769="b",VLOOKUP($B758,Reference!$A$93:C$104,3,0),""))</f>
        <v/>
      </c>
      <c r="D758" s="12" t="str">
        <f>IF('AB Touchpoint System Workbook'!J769="A",Q758&amp;C758,IF('AB Touchpoint System Workbook'!J769="b",Q758&amp;C758,""))</f>
        <v/>
      </c>
      <c r="E758" s="12" t="b">
        <f>IF(ISNUMBER(SEARCH(S$1,$D758)),MAX(E$1:E757)+1)</f>
        <v>0</v>
      </c>
      <c r="F758" s="12" t="b">
        <f>IF(ISNUMBER(SEARCH(T$1,$D758)),MAX(F$1:F757)+1)</f>
        <v>0</v>
      </c>
      <c r="G758" s="12" t="b">
        <f>IF(ISNUMBER(SEARCH(U$1,$D758)),MAX(G$1:G757)+1)</f>
        <v>0</v>
      </c>
      <c r="H758" s="12" t="b">
        <f>IF(ISNUMBER(SEARCH(V$1,$D758)),MAX(H$1:H757)+1)</f>
        <v>0</v>
      </c>
      <c r="I758" s="12" t="b">
        <f>IF(ISNUMBER(SEARCH(W$1,$D758)),MAX(I$1:I757)+1)</f>
        <v>0</v>
      </c>
      <c r="J758" s="12" t="b">
        <f>IF(ISNUMBER(SEARCH(X$1,$D758)),MAX(J$1:J757)+1)</f>
        <v>0</v>
      </c>
      <c r="K758" s="12" t="b">
        <f>IF(ISNUMBER(SEARCH(Y$1,$D758)),MAX(K$1:K757)+1)</f>
        <v>0</v>
      </c>
      <c r="L758" s="12" t="b">
        <f>IF(ISNUMBER(SEARCH(Z$1,$D758)),MAX(L$1:L757)+1)</f>
        <v>0</v>
      </c>
      <c r="M758" s="12" t="b">
        <f>IF(ISNUMBER(SEARCH(AA$1,$D758)),MAX(M$1:M757)+1)</f>
        <v>0</v>
      </c>
      <c r="N758" s="12" t="b">
        <f>IF(ISNUMBER(SEARCH(AB$1,$D758)),MAX(N$1:N757)+1)</f>
        <v>0</v>
      </c>
      <c r="O758" s="12" t="b">
        <f>IF(ISNUMBER(SEARCH(AC$1,$D758)),MAX(O$1:O757)+1)</f>
        <v>0</v>
      </c>
      <c r="P758" s="12" t="b">
        <f>IF(ISNUMBER(SEARCH(AD$1,$D758)),MAX(P$1:P757)+1)</f>
        <v>0</v>
      </c>
      <c r="Q758" s="12">
        <f>'AB Touchpoint System Workbook'!K769</f>
        <v>0</v>
      </c>
      <c r="R758" s="13">
        <f t="shared" si="23"/>
        <v>757</v>
      </c>
      <c r="S758" s="21" t="str">
        <f>IFERROR(VLOOKUP($R758,E:$Q,13,0),"")</f>
        <v/>
      </c>
      <c r="T758" s="21" t="str">
        <f>IFERROR(VLOOKUP($R758,F:$Q,12,0),"")</f>
        <v/>
      </c>
      <c r="U758" s="21" t="str">
        <f>IFERROR(VLOOKUP($R758,G:$Q,11,0),"")</f>
        <v/>
      </c>
      <c r="V758" s="21" t="str">
        <f>IFERROR(VLOOKUP($R758,H:$Q,10,0),"")</f>
        <v/>
      </c>
      <c r="W758" s="21" t="str">
        <f>IFERROR(VLOOKUP($R758,I:$Q,9,0),"")</f>
        <v/>
      </c>
      <c r="X758" s="21" t="str">
        <f>IFERROR(VLOOKUP($R758,J:$Q,8,0),"")</f>
        <v/>
      </c>
      <c r="Y758" s="21" t="str">
        <f>IFERROR(VLOOKUP($R758,K:$Q,7,0),"")</f>
        <v/>
      </c>
      <c r="Z758" s="21" t="str">
        <f>IFERROR(VLOOKUP($R758,L:$Q,6,0),"")</f>
        <v/>
      </c>
      <c r="AA758" s="21" t="str">
        <f>IFERROR(VLOOKUP($R758,M:$Q,5,0),"")</f>
        <v/>
      </c>
      <c r="AB758" s="21" t="str">
        <f>IFERROR(VLOOKUP($R758,N:$Q,4,0),"")</f>
        <v/>
      </c>
      <c r="AC758" s="21" t="str">
        <f>IFERROR(VLOOKUP($R758,O:$Q,3,0),"")</f>
        <v/>
      </c>
      <c r="AD758" s="21" t="str">
        <f>IFERROR(VLOOKUP($R758,P:$Q,2,0),"")</f>
        <v/>
      </c>
    </row>
    <row r="759" spans="1:30" x14ac:dyDescent="0.15">
      <c r="A759" s="9">
        <f>'AB Touchpoint System Workbook'!Z770</f>
        <v>0</v>
      </c>
      <c r="B759" s="21">
        <f t="shared" si="24"/>
        <v>1</v>
      </c>
      <c r="C759" s="12" t="str">
        <f>IF('AB Touchpoint System Workbook'!J770="A",VLOOKUP($B759,Reference!$A$93:B$104,2,0),IF('AB Touchpoint System Workbook'!J770="b",VLOOKUP($B759,Reference!$A$93:C$104,3,0),""))</f>
        <v/>
      </c>
      <c r="D759" s="12" t="str">
        <f>IF('AB Touchpoint System Workbook'!J770="A",Q759&amp;C759,IF('AB Touchpoint System Workbook'!J770="b",Q759&amp;C759,""))</f>
        <v/>
      </c>
      <c r="E759" s="12" t="b">
        <f>IF(ISNUMBER(SEARCH(S$1,$D759)),MAX(E$1:E758)+1)</f>
        <v>0</v>
      </c>
      <c r="F759" s="12" t="b">
        <f>IF(ISNUMBER(SEARCH(T$1,$D759)),MAX(F$1:F758)+1)</f>
        <v>0</v>
      </c>
      <c r="G759" s="12" t="b">
        <f>IF(ISNUMBER(SEARCH(U$1,$D759)),MAX(G$1:G758)+1)</f>
        <v>0</v>
      </c>
      <c r="H759" s="12" t="b">
        <f>IF(ISNUMBER(SEARCH(V$1,$D759)),MAX(H$1:H758)+1)</f>
        <v>0</v>
      </c>
      <c r="I759" s="12" t="b">
        <f>IF(ISNUMBER(SEARCH(W$1,$D759)),MAX(I$1:I758)+1)</f>
        <v>0</v>
      </c>
      <c r="J759" s="12" t="b">
        <f>IF(ISNUMBER(SEARCH(X$1,$D759)),MAX(J$1:J758)+1)</f>
        <v>0</v>
      </c>
      <c r="K759" s="12" t="b">
        <f>IF(ISNUMBER(SEARCH(Y$1,$D759)),MAX(K$1:K758)+1)</f>
        <v>0</v>
      </c>
      <c r="L759" s="12" t="b">
        <f>IF(ISNUMBER(SEARCH(Z$1,$D759)),MAX(L$1:L758)+1)</f>
        <v>0</v>
      </c>
      <c r="M759" s="12" t="b">
        <f>IF(ISNUMBER(SEARCH(AA$1,$D759)),MAX(M$1:M758)+1)</f>
        <v>0</v>
      </c>
      <c r="N759" s="12" t="b">
        <f>IF(ISNUMBER(SEARCH(AB$1,$D759)),MAX(N$1:N758)+1)</f>
        <v>0</v>
      </c>
      <c r="O759" s="12" t="b">
        <f>IF(ISNUMBER(SEARCH(AC$1,$D759)),MAX(O$1:O758)+1)</f>
        <v>0</v>
      </c>
      <c r="P759" s="12" t="b">
        <f>IF(ISNUMBER(SEARCH(AD$1,$D759)),MAX(P$1:P758)+1)</f>
        <v>0</v>
      </c>
      <c r="Q759" s="12">
        <f>'AB Touchpoint System Workbook'!K770</f>
        <v>0</v>
      </c>
      <c r="R759" s="13">
        <f t="shared" si="23"/>
        <v>758</v>
      </c>
      <c r="S759" s="21" t="str">
        <f>IFERROR(VLOOKUP($R759,E:$Q,13,0),"")</f>
        <v/>
      </c>
      <c r="T759" s="21" t="str">
        <f>IFERROR(VLOOKUP($R759,F:$Q,12,0),"")</f>
        <v/>
      </c>
      <c r="U759" s="21" t="str">
        <f>IFERROR(VLOOKUP($R759,G:$Q,11,0),"")</f>
        <v/>
      </c>
      <c r="V759" s="21" t="str">
        <f>IFERROR(VLOOKUP($R759,H:$Q,10,0),"")</f>
        <v/>
      </c>
      <c r="W759" s="21" t="str">
        <f>IFERROR(VLOOKUP($R759,I:$Q,9,0),"")</f>
        <v/>
      </c>
      <c r="X759" s="21" t="str">
        <f>IFERROR(VLOOKUP($R759,J:$Q,8,0),"")</f>
        <v/>
      </c>
      <c r="Y759" s="21" t="str">
        <f>IFERROR(VLOOKUP($R759,K:$Q,7,0),"")</f>
        <v/>
      </c>
      <c r="Z759" s="21" t="str">
        <f>IFERROR(VLOOKUP($R759,L:$Q,6,0),"")</f>
        <v/>
      </c>
      <c r="AA759" s="21" t="str">
        <f>IFERROR(VLOOKUP($R759,M:$Q,5,0),"")</f>
        <v/>
      </c>
      <c r="AB759" s="21" t="str">
        <f>IFERROR(VLOOKUP($R759,N:$Q,4,0),"")</f>
        <v/>
      </c>
      <c r="AC759" s="21" t="str">
        <f>IFERROR(VLOOKUP($R759,O:$Q,3,0),"")</f>
        <v/>
      </c>
      <c r="AD759" s="21" t="str">
        <f>IFERROR(VLOOKUP($R759,P:$Q,2,0),"")</f>
        <v/>
      </c>
    </row>
    <row r="760" spans="1:30" x14ac:dyDescent="0.15">
      <c r="A760" s="9">
        <f>'AB Touchpoint System Workbook'!Z771</f>
        <v>0</v>
      </c>
      <c r="B760" s="21">
        <f t="shared" si="24"/>
        <v>1</v>
      </c>
      <c r="C760" s="12" t="str">
        <f>IF('AB Touchpoint System Workbook'!J771="A",VLOOKUP($B760,Reference!$A$93:B$104,2,0),IF('AB Touchpoint System Workbook'!J771="b",VLOOKUP($B760,Reference!$A$93:C$104,3,0),""))</f>
        <v/>
      </c>
      <c r="D760" s="12" t="str">
        <f>IF('AB Touchpoint System Workbook'!J771="A",Q760&amp;C760,IF('AB Touchpoint System Workbook'!J771="b",Q760&amp;C760,""))</f>
        <v/>
      </c>
      <c r="E760" s="12" t="b">
        <f>IF(ISNUMBER(SEARCH(S$1,$D760)),MAX(E$1:E759)+1)</f>
        <v>0</v>
      </c>
      <c r="F760" s="12" t="b">
        <f>IF(ISNUMBER(SEARCH(T$1,$D760)),MAX(F$1:F759)+1)</f>
        <v>0</v>
      </c>
      <c r="G760" s="12" t="b">
        <f>IF(ISNUMBER(SEARCH(U$1,$D760)),MAX(G$1:G759)+1)</f>
        <v>0</v>
      </c>
      <c r="H760" s="12" t="b">
        <f>IF(ISNUMBER(SEARCH(V$1,$D760)),MAX(H$1:H759)+1)</f>
        <v>0</v>
      </c>
      <c r="I760" s="12" t="b">
        <f>IF(ISNUMBER(SEARCH(W$1,$D760)),MAX(I$1:I759)+1)</f>
        <v>0</v>
      </c>
      <c r="J760" s="12" t="b">
        <f>IF(ISNUMBER(SEARCH(X$1,$D760)),MAX(J$1:J759)+1)</f>
        <v>0</v>
      </c>
      <c r="K760" s="12" t="b">
        <f>IF(ISNUMBER(SEARCH(Y$1,$D760)),MAX(K$1:K759)+1)</f>
        <v>0</v>
      </c>
      <c r="L760" s="12" t="b">
        <f>IF(ISNUMBER(SEARCH(Z$1,$D760)),MAX(L$1:L759)+1)</f>
        <v>0</v>
      </c>
      <c r="M760" s="12" t="b">
        <f>IF(ISNUMBER(SEARCH(AA$1,$D760)),MAX(M$1:M759)+1)</f>
        <v>0</v>
      </c>
      <c r="N760" s="12" t="b">
        <f>IF(ISNUMBER(SEARCH(AB$1,$D760)),MAX(N$1:N759)+1)</f>
        <v>0</v>
      </c>
      <c r="O760" s="12" t="b">
        <f>IF(ISNUMBER(SEARCH(AC$1,$D760)),MAX(O$1:O759)+1)</f>
        <v>0</v>
      </c>
      <c r="P760" s="12" t="b">
        <f>IF(ISNUMBER(SEARCH(AD$1,$D760)),MAX(P$1:P759)+1)</f>
        <v>0</v>
      </c>
      <c r="Q760" s="12">
        <f>'AB Touchpoint System Workbook'!K771</f>
        <v>0</v>
      </c>
      <c r="R760" s="13">
        <f t="shared" si="23"/>
        <v>759</v>
      </c>
      <c r="S760" s="21" t="str">
        <f>IFERROR(VLOOKUP($R760,E:$Q,13,0),"")</f>
        <v/>
      </c>
      <c r="T760" s="21" t="str">
        <f>IFERROR(VLOOKUP($R760,F:$Q,12,0),"")</f>
        <v/>
      </c>
      <c r="U760" s="21" t="str">
        <f>IFERROR(VLOOKUP($R760,G:$Q,11,0),"")</f>
        <v/>
      </c>
      <c r="V760" s="21" t="str">
        <f>IFERROR(VLOOKUP($R760,H:$Q,10,0),"")</f>
        <v/>
      </c>
      <c r="W760" s="21" t="str">
        <f>IFERROR(VLOOKUP($R760,I:$Q,9,0),"")</f>
        <v/>
      </c>
      <c r="X760" s="21" t="str">
        <f>IFERROR(VLOOKUP($R760,J:$Q,8,0),"")</f>
        <v/>
      </c>
      <c r="Y760" s="21" t="str">
        <f>IFERROR(VLOOKUP($R760,K:$Q,7,0),"")</f>
        <v/>
      </c>
      <c r="Z760" s="21" t="str">
        <f>IFERROR(VLOOKUP($R760,L:$Q,6,0),"")</f>
        <v/>
      </c>
      <c r="AA760" s="21" t="str">
        <f>IFERROR(VLOOKUP($R760,M:$Q,5,0),"")</f>
        <v/>
      </c>
      <c r="AB760" s="21" t="str">
        <f>IFERROR(VLOOKUP($R760,N:$Q,4,0),"")</f>
        <v/>
      </c>
      <c r="AC760" s="21" t="str">
        <f>IFERROR(VLOOKUP($R760,O:$Q,3,0),"")</f>
        <v/>
      </c>
      <c r="AD760" s="21" t="str">
        <f>IFERROR(VLOOKUP($R760,P:$Q,2,0),"")</f>
        <v/>
      </c>
    </row>
    <row r="761" spans="1:30" x14ac:dyDescent="0.15">
      <c r="A761" s="9">
        <f>'AB Touchpoint System Workbook'!Z772</f>
        <v>0</v>
      </c>
      <c r="B761" s="21">
        <f t="shared" si="24"/>
        <v>1</v>
      </c>
      <c r="C761" s="12" t="str">
        <f>IF('AB Touchpoint System Workbook'!J772="A",VLOOKUP($B761,Reference!$A$93:B$104,2,0),IF('AB Touchpoint System Workbook'!J772="b",VLOOKUP($B761,Reference!$A$93:C$104,3,0),""))</f>
        <v/>
      </c>
      <c r="D761" s="12" t="str">
        <f>IF('AB Touchpoint System Workbook'!J772="A",Q761&amp;C761,IF('AB Touchpoint System Workbook'!J772="b",Q761&amp;C761,""))</f>
        <v/>
      </c>
      <c r="E761" s="12" t="b">
        <f>IF(ISNUMBER(SEARCH(S$1,$D761)),MAX(E$1:E760)+1)</f>
        <v>0</v>
      </c>
      <c r="F761" s="12" t="b">
        <f>IF(ISNUMBER(SEARCH(T$1,$D761)),MAX(F$1:F760)+1)</f>
        <v>0</v>
      </c>
      <c r="G761" s="12" t="b">
        <f>IF(ISNUMBER(SEARCH(U$1,$D761)),MAX(G$1:G760)+1)</f>
        <v>0</v>
      </c>
      <c r="H761" s="12" t="b">
        <f>IF(ISNUMBER(SEARCH(V$1,$D761)),MAX(H$1:H760)+1)</f>
        <v>0</v>
      </c>
      <c r="I761" s="12" t="b">
        <f>IF(ISNUMBER(SEARCH(W$1,$D761)),MAX(I$1:I760)+1)</f>
        <v>0</v>
      </c>
      <c r="J761" s="12" t="b">
        <f>IF(ISNUMBER(SEARCH(X$1,$D761)),MAX(J$1:J760)+1)</f>
        <v>0</v>
      </c>
      <c r="K761" s="12" t="b">
        <f>IF(ISNUMBER(SEARCH(Y$1,$D761)),MAX(K$1:K760)+1)</f>
        <v>0</v>
      </c>
      <c r="L761" s="12" t="b">
        <f>IF(ISNUMBER(SEARCH(Z$1,$D761)),MAX(L$1:L760)+1)</f>
        <v>0</v>
      </c>
      <c r="M761" s="12" t="b">
        <f>IF(ISNUMBER(SEARCH(AA$1,$D761)),MAX(M$1:M760)+1)</f>
        <v>0</v>
      </c>
      <c r="N761" s="12" t="b">
        <f>IF(ISNUMBER(SEARCH(AB$1,$D761)),MAX(N$1:N760)+1)</f>
        <v>0</v>
      </c>
      <c r="O761" s="12" t="b">
        <f>IF(ISNUMBER(SEARCH(AC$1,$D761)),MAX(O$1:O760)+1)</f>
        <v>0</v>
      </c>
      <c r="P761" s="12" t="b">
        <f>IF(ISNUMBER(SEARCH(AD$1,$D761)),MAX(P$1:P760)+1)</f>
        <v>0</v>
      </c>
      <c r="Q761" s="12">
        <f>'AB Touchpoint System Workbook'!K772</f>
        <v>0</v>
      </c>
      <c r="R761" s="13">
        <f t="shared" si="23"/>
        <v>760</v>
      </c>
      <c r="S761" s="21" t="str">
        <f>IFERROR(VLOOKUP($R761,E:$Q,13,0),"")</f>
        <v/>
      </c>
      <c r="T761" s="21" t="str">
        <f>IFERROR(VLOOKUP($R761,F:$Q,12,0),"")</f>
        <v/>
      </c>
      <c r="U761" s="21" t="str">
        <f>IFERROR(VLOOKUP($R761,G:$Q,11,0),"")</f>
        <v/>
      </c>
      <c r="V761" s="21" t="str">
        <f>IFERROR(VLOOKUP($R761,H:$Q,10,0),"")</f>
        <v/>
      </c>
      <c r="W761" s="21" t="str">
        <f>IFERROR(VLOOKUP($R761,I:$Q,9,0),"")</f>
        <v/>
      </c>
      <c r="X761" s="21" t="str">
        <f>IFERROR(VLOOKUP($R761,J:$Q,8,0),"")</f>
        <v/>
      </c>
      <c r="Y761" s="21" t="str">
        <f>IFERROR(VLOOKUP($R761,K:$Q,7,0),"")</f>
        <v/>
      </c>
      <c r="Z761" s="21" t="str">
        <f>IFERROR(VLOOKUP($R761,L:$Q,6,0),"")</f>
        <v/>
      </c>
      <c r="AA761" s="21" t="str">
        <f>IFERROR(VLOOKUP($R761,M:$Q,5,0),"")</f>
        <v/>
      </c>
      <c r="AB761" s="21" t="str">
        <f>IFERROR(VLOOKUP($R761,N:$Q,4,0),"")</f>
        <v/>
      </c>
      <c r="AC761" s="21" t="str">
        <f>IFERROR(VLOOKUP($R761,O:$Q,3,0),"")</f>
        <v/>
      </c>
      <c r="AD761" s="21" t="str">
        <f>IFERROR(VLOOKUP($R761,P:$Q,2,0),"")</f>
        <v/>
      </c>
    </row>
    <row r="762" spans="1:30" x14ac:dyDescent="0.15">
      <c r="A762" s="9">
        <f>'AB Touchpoint System Workbook'!Z773</f>
        <v>0</v>
      </c>
      <c r="B762" s="21">
        <f t="shared" si="24"/>
        <v>1</v>
      </c>
      <c r="C762" s="12" t="str">
        <f>IF('AB Touchpoint System Workbook'!J773="A",VLOOKUP($B762,Reference!$A$93:B$104,2,0),IF('AB Touchpoint System Workbook'!J773="b",VLOOKUP($B762,Reference!$A$93:C$104,3,0),""))</f>
        <v/>
      </c>
      <c r="D762" s="12" t="str">
        <f>IF('AB Touchpoint System Workbook'!J773="A",Q762&amp;C762,IF('AB Touchpoint System Workbook'!J773="b",Q762&amp;C762,""))</f>
        <v/>
      </c>
      <c r="E762" s="12" t="b">
        <f>IF(ISNUMBER(SEARCH(S$1,$D762)),MAX(E$1:E761)+1)</f>
        <v>0</v>
      </c>
      <c r="F762" s="12" t="b">
        <f>IF(ISNUMBER(SEARCH(T$1,$D762)),MAX(F$1:F761)+1)</f>
        <v>0</v>
      </c>
      <c r="G762" s="12" t="b">
        <f>IF(ISNUMBER(SEARCH(U$1,$D762)),MAX(G$1:G761)+1)</f>
        <v>0</v>
      </c>
      <c r="H762" s="12" t="b">
        <f>IF(ISNUMBER(SEARCH(V$1,$D762)),MAX(H$1:H761)+1)</f>
        <v>0</v>
      </c>
      <c r="I762" s="12" t="b">
        <f>IF(ISNUMBER(SEARCH(W$1,$D762)),MAX(I$1:I761)+1)</f>
        <v>0</v>
      </c>
      <c r="J762" s="12" t="b">
        <f>IF(ISNUMBER(SEARCH(X$1,$D762)),MAX(J$1:J761)+1)</f>
        <v>0</v>
      </c>
      <c r="K762" s="12" t="b">
        <f>IF(ISNUMBER(SEARCH(Y$1,$D762)),MAX(K$1:K761)+1)</f>
        <v>0</v>
      </c>
      <c r="L762" s="12" t="b">
        <f>IF(ISNUMBER(SEARCH(Z$1,$D762)),MAX(L$1:L761)+1)</f>
        <v>0</v>
      </c>
      <c r="M762" s="12" t="b">
        <f>IF(ISNUMBER(SEARCH(AA$1,$D762)),MAX(M$1:M761)+1)</f>
        <v>0</v>
      </c>
      <c r="N762" s="12" t="b">
        <f>IF(ISNUMBER(SEARCH(AB$1,$D762)),MAX(N$1:N761)+1)</f>
        <v>0</v>
      </c>
      <c r="O762" s="12" t="b">
        <f>IF(ISNUMBER(SEARCH(AC$1,$D762)),MAX(O$1:O761)+1)</f>
        <v>0</v>
      </c>
      <c r="P762" s="12" t="b">
        <f>IF(ISNUMBER(SEARCH(AD$1,$D762)),MAX(P$1:P761)+1)</f>
        <v>0</v>
      </c>
      <c r="Q762" s="12">
        <f>'AB Touchpoint System Workbook'!K773</f>
        <v>0</v>
      </c>
      <c r="R762" s="13">
        <f t="shared" si="23"/>
        <v>761</v>
      </c>
      <c r="S762" s="21" t="str">
        <f>IFERROR(VLOOKUP($R762,E:$Q,13,0),"")</f>
        <v/>
      </c>
      <c r="T762" s="21" t="str">
        <f>IFERROR(VLOOKUP($R762,F:$Q,12,0),"")</f>
        <v/>
      </c>
      <c r="U762" s="21" t="str">
        <f>IFERROR(VLOOKUP($R762,G:$Q,11,0),"")</f>
        <v/>
      </c>
      <c r="V762" s="21" t="str">
        <f>IFERROR(VLOOKUP($R762,H:$Q,10,0),"")</f>
        <v/>
      </c>
      <c r="W762" s="21" t="str">
        <f>IFERROR(VLOOKUP($R762,I:$Q,9,0),"")</f>
        <v/>
      </c>
      <c r="X762" s="21" t="str">
        <f>IFERROR(VLOOKUP($R762,J:$Q,8,0),"")</f>
        <v/>
      </c>
      <c r="Y762" s="21" t="str">
        <f>IFERROR(VLOOKUP($R762,K:$Q,7,0),"")</f>
        <v/>
      </c>
      <c r="Z762" s="21" t="str">
        <f>IFERROR(VLOOKUP($R762,L:$Q,6,0),"")</f>
        <v/>
      </c>
      <c r="AA762" s="21" t="str">
        <f>IFERROR(VLOOKUP($R762,M:$Q,5,0),"")</f>
        <v/>
      </c>
      <c r="AB762" s="21" t="str">
        <f>IFERROR(VLOOKUP($R762,N:$Q,4,0),"")</f>
        <v/>
      </c>
      <c r="AC762" s="21" t="str">
        <f>IFERROR(VLOOKUP($R762,O:$Q,3,0),"")</f>
        <v/>
      </c>
      <c r="AD762" s="21" t="str">
        <f>IFERROR(VLOOKUP($R762,P:$Q,2,0),"")</f>
        <v/>
      </c>
    </row>
    <row r="763" spans="1:30" x14ac:dyDescent="0.15">
      <c r="A763" s="9">
        <f>'AB Touchpoint System Workbook'!Z774</f>
        <v>0</v>
      </c>
      <c r="B763" s="21">
        <f t="shared" si="24"/>
        <v>1</v>
      </c>
      <c r="C763" s="12" t="str">
        <f>IF('AB Touchpoint System Workbook'!J774="A",VLOOKUP($B763,Reference!$A$93:B$104,2,0),IF('AB Touchpoint System Workbook'!J774="b",VLOOKUP($B763,Reference!$A$93:C$104,3,0),""))</f>
        <v/>
      </c>
      <c r="D763" s="12" t="str">
        <f>IF('AB Touchpoint System Workbook'!J774="A",Q763&amp;C763,IF('AB Touchpoint System Workbook'!J774="b",Q763&amp;C763,""))</f>
        <v/>
      </c>
      <c r="E763" s="12" t="b">
        <f>IF(ISNUMBER(SEARCH(S$1,$D763)),MAX(E$1:E762)+1)</f>
        <v>0</v>
      </c>
      <c r="F763" s="12" t="b">
        <f>IF(ISNUMBER(SEARCH(T$1,$D763)),MAX(F$1:F762)+1)</f>
        <v>0</v>
      </c>
      <c r="G763" s="12" t="b">
        <f>IF(ISNUMBER(SEARCH(U$1,$D763)),MAX(G$1:G762)+1)</f>
        <v>0</v>
      </c>
      <c r="H763" s="12" t="b">
        <f>IF(ISNUMBER(SEARCH(V$1,$D763)),MAX(H$1:H762)+1)</f>
        <v>0</v>
      </c>
      <c r="I763" s="12" t="b">
        <f>IF(ISNUMBER(SEARCH(W$1,$D763)),MAX(I$1:I762)+1)</f>
        <v>0</v>
      </c>
      <c r="J763" s="12" t="b">
        <f>IF(ISNUMBER(SEARCH(X$1,$D763)),MAX(J$1:J762)+1)</f>
        <v>0</v>
      </c>
      <c r="K763" s="12" t="b">
        <f>IF(ISNUMBER(SEARCH(Y$1,$D763)),MAX(K$1:K762)+1)</f>
        <v>0</v>
      </c>
      <c r="L763" s="12" t="b">
        <f>IF(ISNUMBER(SEARCH(Z$1,$D763)),MAX(L$1:L762)+1)</f>
        <v>0</v>
      </c>
      <c r="M763" s="12" t="b">
        <f>IF(ISNUMBER(SEARCH(AA$1,$D763)),MAX(M$1:M762)+1)</f>
        <v>0</v>
      </c>
      <c r="N763" s="12" t="b">
        <f>IF(ISNUMBER(SEARCH(AB$1,$D763)),MAX(N$1:N762)+1)</f>
        <v>0</v>
      </c>
      <c r="O763" s="12" t="b">
        <f>IF(ISNUMBER(SEARCH(AC$1,$D763)),MAX(O$1:O762)+1)</f>
        <v>0</v>
      </c>
      <c r="P763" s="12" t="b">
        <f>IF(ISNUMBER(SEARCH(AD$1,$D763)),MAX(P$1:P762)+1)</f>
        <v>0</v>
      </c>
      <c r="Q763" s="12">
        <f>'AB Touchpoint System Workbook'!K774</f>
        <v>0</v>
      </c>
      <c r="R763" s="13">
        <f t="shared" si="23"/>
        <v>762</v>
      </c>
      <c r="S763" s="21" t="str">
        <f>IFERROR(VLOOKUP($R763,E:$Q,13,0),"")</f>
        <v/>
      </c>
      <c r="T763" s="21" t="str">
        <f>IFERROR(VLOOKUP($R763,F:$Q,12,0),"")</f>
        <v/>
      </c>
      <c r="U763" s="21" t="str">
        <f>IFERROR(VLOOKUP($R763,G:$Q,11,0),"")</f>
        <v/>
      </c>
      <c r="V763" s="21" t="str">
        <f>IFERROR(VLOOKUP($R763,H:$Q,10,0),"")</f>
        <v/>
      </c>
      <c r="W763" s="21" t="str">
        <f>IFERROR(VLOOKUP($R763,I:$Q,9,0),"")</f>
        <v/>
      </c>
      <c r="X763" s="21" t="str">
        <f>IFERROR(VLOOKUP($R763,J:$Q,8,0),"")</f>
        <v/>
      </c>
      <c r="Y763" s="21" t="str">
        <f>IFERROR(VLOOKUP($R763,K:$Q,7,0),"")</f>
        <v/>
      </c>
      <c r="Z763" s="21" t="str">
        <f>IFERROR(VLOOKUP($R763,L:$Q,6,0),"")</f>
        <v/>
      </c>
      <c r="AA763" s="21" t="str">
        <f>IFERROR(VLOOKUP($R763,M:$Q,5,0),"")</f>
        <v/>
      </c>
      <c r="AB763" s="21" t="str">
        <f>IFERROR(VLOOKUP($R763,N:$Q,4,0),"")</f>
        <v/>
      </c>
      <c r="AC763" s="21" t="str">
        <f>IFERROR(VLOOKUP($R763,O:$Q,3,0),"")</f>
        <v/>
      </c>
      <c r="AD763" s="21" t="str">
        <f>IFERROR(VLOOKUP($R763,P:$Q,2,0),"")</f>
        <v/>
      </c>
    </row>
    <row r="764" spans="1:30" x14ac:dyDescent="0.15">
      <c r="A764" s="9">
        <f>'AB Touchpoint System Workbook'!Z775</f>
        <v>0</v>
      </c>
      <c r="B764" s="21">
        <f t="shared" si="24"/>
        <v>1</v>
      </c>
      <c r="C764" s="12" t="str">
        <f>IF('AB Touchpoint System Workbook'!J775="A",VLOOKUP($B764,Reference!$A$93:B$104,2,0),IF('AB Touchpoint System Workbook'!J775="b",VLOOKUP($B764,Reference!$A$93:C$104,3,0),""))</f>
        <v/>
      </c>
      <c r="D764" s="12" t="str">
        <f>IF('AB Touchpoint System Workbook'!J775="A",Q764&amp;C764,IF('AB Touchpoint System Workbook'!J775="b",Q764&amp;C764,""))</f>
        <v/>
      </c>
      <c r="E764" s="12" t="b">
        <f>IF(ISNUMBER(SEARCH(S$1,$D764)),MAX(E$1:E763)+1)</f>
        <v>0</v>
      </c>
      <c r="F764" s="12" t="b">
        <f>IF(ISNUMBER(SEARCH(T$1,$D764)),MAX(F$1:F763)+1)</f>
        <v>0</v>
      </c>
      <c r="G764" s="12" t="b">
        <f>IF(ISNUMBER(SEARCH(U$1,$D764)),MAX(G$1:G763)+1)</f>
        <v>0</v>
      </c>
      <c r="H764" s="12" t="b">
        <f>IF(ISNUMBER(SEARCH(V$1,$D764)),MAX(H$1:H763)+1)</f>
        <v>0</v>
      </c>
      <c r="I764" s="12" t="b">
        <f>IF(ISNUMBER(SEARCH(W$1,$D764)),MAX(I$1:I763)+1)</f>
        <v>0</v>
      </c>
      <c r="J764" s="12" t="b">
        <f>IF(ISNUMBER(SEARCH(X$1,$D764)),MAX(J$1:J763)+1)</f>
        <v>0</v>
      </c>
      <c r="K764" s="12" t="b">
        <f>IF(ISNUMBER(SEARCH(Y$1,$D764)),MAX(K$1:K763)+1)</f>
        <v>0</v>
      </c>
      <c r="L764" s="12" t="b">
        <f>IF(ISNUMBER(SEARCH(Z$1,$D764)),MAX(L$1:L763)+1)</f>
        <v>0</v>
      </c>
      <c r="M764" s="12" t="b">
        <f>IF(ISNUMBER(SEARCH(AA$1,$D764)),MAX(M$1:M763)+1)</f>
        <v>0</v>
      </c>
      <c r="N764" s="12" t="b">
        <f>IF(ISNUMBER(SEARCH(AB$1,$D764)),MAX(N$1:N763)+1)</f>
        <v>0</v>
      </c>
      <c r="O764" s="12" t="b">
        <f>IF(ISNUMBER(SEARCH(AC$1,$D764)),MAX(O$1:O763)+1)</f>
        <v>0</v>
      </c>
      <c r="P764" s="12" t="b">
        <f>IF(ISNUMBER(SEARCH(AD$1,$D764)),MAX(P$1:P763)+1)</f>
        <v>0</v>
      </c>
      <c r="Q764" s="12">
        <f>'AB Touchpoint System Workbook'!K775</f>
        <v>0</v>
      </c>
      <c r="R764" s="13">
        <f t="shared" si="23"/>
        <v>763</v>
      </c>
      <c r="S764" s="21" t="str">
        <f>IFERROR(VLOOKUP($R764,E:$Q,13,0),"")</f>
        <v/>
      </c>
      <c r="T764" s="21" t="str">
        <f>IFERROR(VLOOKUP($R764,F:$Q,12,0),"")</f>
        <v/>
      </c>
      <c r="U764" s="21" t="str">
        <f>IFERROR(VLOOKUP($R764,G:$Q,11,0),"")</f>
        <v/>
      </c>
      <c r="V764" s="21" t="str">
        <f>IFERROR(VLOOKUP($R764,H:$Q,10,0),"")</f>
        <v/>
      </c>
      <c r="W764" s="21" t="str">
        <f>IFERROR(VLOOKUP($R764,I:$Q,9,0),"")</f>
        <v/>
      </c>
      <c r="X764" s="21" t="str">
        <f>IFERROR(VLOOKUP($R764,J:$Q,8,0),"")</f>
        <v/>
      </c>
      <c r="Y764" s="21" t="str">
        <f>IFERROR(VLOOKUP($R764,K:$Q,7,0),"")</f>
        <v/>
      </c>
      <c r="Z764" s="21" t="str">
        <f>IFERROR(VLOOKUP($R764,L:$Q,6,0),"")</f>
        <v/>
      </c>
      <c r="AA764" s="21" t="str">
        <f>IFERROR(VLOOKUP($R764,M:$Q,5,0),"")</f>
        <v/>
      </c>
      <c r="AB764" s="21" t="str">
        <f>IFERROR(VLOOKUP($R764,N:$Q,4,0),"")</f>
        <v/>
      </c>
      <c r="AC764" s="21" t="str">
        <f>IFERROR(VLOOKUP($R764,O:$Q,3,0),"")</f>
        <v/>
      </c>
      <c r="AD764" s="21" t="str">
        <f>IFERROR(VLOOKUP($R764,P:$Q,2,0),"")</f>
        <v/>
      </c>
    </row>
    <row r="765" spans="1:30" x14ac:dyDescent="0.15">
      <c r="A765" s="9">
        <f>'AB Touchpoint System Workbook'!Z776</f>
        <v>0</v>
      </c>
      <c r="B765" s="21">
        <f t="shared" si="24"/>
        <v>1</v>
      </c>
      <c r="C765" s="12" t="str">
        <f>IF('AB Touchpoint System Workbook'!J776="A",VLOOKUP($B765,Reference!$A$93:B$104,2,0),IF('AB Touchpoint System Workbook'!J776="b",VLOOKUP($B765,Reference!$A$93:C$104,3,0),""))</f>
        <v/>
      </c>
      <c r="D765" s="12" t="str">
        <f>IF('AB Touchpoint System Workbook'!J776="A",Q765&amp;C765,IF('AB Touchpoint System Workbook'!J776="b",Q765&amp;C765,""))</f>
        <v/>
      </c>
      <c r="E765" s="12" t="b">
        <f>IF(ISNUMBER(SEARCH(S$1,$D765)),MAX(E$1:E764)+1)</f>
        <v>0</v>
      </c>
      <c r="F765" s="12" t="b">
        <f>IF(ISNUMBER(SEARCH(T$1,$D765)),MAX(F$1:F764)+1)</f>
        <v>0</v>
      </c>
      <c r="G765" s="12" t="b">
        <f>IF(ISNUMBER(SEARCH(U$1,$D765)),MAX(G$1:G764)+1)</f>
        <v>0</v>
      </c>
      <c r="H765" s="12" t="b">
        <f>IF(ISNUMBER(SEARCH(V$1,$D765)),MAX(H$1:H764)+1)</f>
        <v>0</v>
      </c>
      <c r="I765" s="12" t="b">
        <f>IF(ISNUMBER(SEARCH(W$1,$D765)),MAX(I$1:I764)+1)</f>
        <v>0</v>
      </c>
      <c r="J765" s="12" t="b">
        <f>IF(ISNUMBER(SEARCH(X$1,$D765)),MAX(J$1:J764)+1)</f>
        <v>0</v>
      </c>
      <c r="K765" s="12" t="b">
        <f>IF(ISNUMBER(SEARCH(Y$1,$D765)),MAX(K$1:K764)+1)</f>
        <v>0</v>
      </c>
      <c r="L765" s="12" t="b">
        <f>IF(ISNUMBER(SEARCH(Z$1,$D765)),MAX(L$1:L764)+1)</f>
        <v>0</v>
      </c>
      <c r="M765" s="12" t="b">
        <f>IF(ISNUMBER(SEARCH(AA$1,$D765)),MAX(M$1:M764)+1)</f>
        <v>0</v>
      </c>
      <c r="N765" s="12" t="b">
        <f>IF(ISNUMBER(SEARCH(AB$1,$D765)),MAX(N$1:N764)+1)</f>
        <v>0</v>
      </c>
      <c r="O765" s="12" t="b">
        <f>IF(ISNUMBER(SEARCH(AC$1,$D765)),MAX(O$1:O764)+1)</f>
        <v>0</v>
      </c>
      <c r="P765" s="12" t="b">
        <f>IF(ISNUMBER(SEARCH(AD$1,$D765)),MAX(P$1:P764)+1)</f>
        <v>0</v>
      </c>
      <c r="Q765" s="12">
        <f>'AB Touchpoint System Workbook'!K776</f>
        <v>0</v>
      </c>
      <c r="R765" s="13">
        <f t="shared" si="23"/>
        <v>764</v>
      </c>
      <c r="S765" s="21" t="str">
        <f>IFERROR(VLOOKUP($R765,E:$Q,13,0),"")</f>
        <v/>
      </c>
      <c r="T765" s="21" t="str">
        <f>IFERROR(VLOOKUP($R765,F:$Q,12,0),"")</f>
        <v/>
      </c>
      <c r="U765" s="21" t="str">
        <f>IFERROR(VLOOKUP($R765,G:$Q,11,0),"")</f>
        <v/>
      </c>
      <c r="V765" s="21" t="str">
        <f>IFERROR(VLOOKUP($R765,H:$Q,10,0),"")</f>
        <v/>
      </c>
      <c r="W765" s="21" t="str">
        <f>IFERROR(VLOOKUP($R765,I:$Q,9,0),"")</f>
        <v/>
      </c>
      <c r="X765" s="21" t="str">
        <f>IFERROR(VLOOKUP($R765,J:$Q,8,0),"")</f>
        <v/>
      </c>
      <c r="Y765" s="21" t="str">
        <f>IFERROR(VLOOKUP($R765,K:$Q,7,0),"")</f>
        <v/>
      </c>
      <c r="Z765" s="21" t="str">
        <f>IFERROR(VLOOKUP($R765,L:$Q,6,0),"")</f>
        <v/>
      </c>
      <c r="AA765" s="21" t="str">
        <f>IFERROR(VLOOKUP($R765,M:$Q,5,0),"")</f>
        <v/>
      </c>
      <c r="AB765" s="21" t="str">
        <f>IFERROR(VLOOKUP($R765,N:$Q,4,0),"")</f>
        <v/>
      </c>
      <c r="AC765" s="21" t="str">
        <f>IFERROR(VLOOKUP($R765,O:$Q,3,0),"")</f>
        <v/>
      </c>
      <c r="AD765" s="21" t="str">
        <f>IFERROR(VLOOKUP($R765,P:$Q,2,0),"")</f>
        <v/>
      </c>
    </row>
    <row r="766" spans="1:30" x14ac:dyDescent="0.15">
      <c r="A766" s="9">
        <f>'AB Touchpoint System Workbook'!Z777</f>
        <v>0</v>
      </c>
      <c r="B766" s="21">
        <f t="shared" si="24"/>
        <v>1</v>
      </c>
      <c r="C766" s="12" t="str">
        <f>IF('AB Touchpoint System Workbook'!J777="A",VLOOKUP($B766,Reference!$A$93:B$104,2,0),IF('AB Touchpoint System Workbook'!J777="b",VLOOKUP($B766,Reference!$A$93:C$104,3,0),""))</f>
        <v/>
      </c>
      <c r="D766" s="12" t="str">
        <f>IF('AB Touchpoint System Workbook'!J777="A",Q766&amp;C766,IF('AB Touchpoint System Workbook'!J777="b",Q766&amp;C766,""))</f>
        <v/>
      </c>
      <c r="E766" s="12" t="b">
        <f>IF(ISNUMBER(SEARCH(S$1,$D766)),MAX(E$1:E765)+1)</f>
        <v>0</v>
      </c>
      <c r="F766" s="12" t="b">
        <f>IF(ISNUMBER(SEARCH(T$1,$D766)),MAX(F$1:F765)+1)</f>
        <v>0</v>
      </c>
      <c r="G766" s="12" t="b">
        <f>IF(ISNUMBER(SEARCH(U$1,$D766)),MAX(G$1:G765)+1)</f>
        <v>0</v>
      </c>
      <c r="H766" s="12" t="b">
        <f>IF(ISNUMBER(SEARCH(V$1,$D766)),MAX(H$1:H765)+1)</f>
        <v>0</v>
      </c>
      <c r="I766" s="12" t="b">
        <f>IF(ISNUMBER(SEARCH(W$1,$D766)),MAX(I$1:I765)+1)</f>
        <v>0</v>
      </c>
      <c r="J766" s="12" t="b">
        <f>IF(ISNUMBER(SEARCH(X$1,$D766)),MAX(J$1:J765)+1)</f>
        <v>0</v>
      </c>
      <c r="K766" s="12" t="b">
        <f>IF(ISNUMBER(SEARCH(Y$1,$D766)),MAX(K$1:K765)+1)</f>
        <v>0</v>
      </c>
      <c r="L766" s="12" t="b">
        <f>IF(ISNUMBER(SEARCH(Z$1,$D766)),MAX(L$1:L765)+1)</f>
        <v>0</v>
      </c>
      <c r="M766" s="12" t="b">
        <f>IF(ISNUMBER(SEARCH(AA$1,$D766)),MAX(M$1:M765)+1)</f>
        <v>0</v>
      </c>
      <c r="N766" s="12" t="b">
        <f>IF(ISNUMBER(SEARCH(AB$1,$D766)),MAX(N$1:N765)+1)</f>
        <v>0</v>
      </c>
      <c r="O766" s="12" t="b">
        <f>IF(ISNUMBER(SEARCH(AC$1,$D766)),MAX(O$1:O765)+1)</f>
        <v>0</v>
      </c>
      <c r="P766" s="12" t="b">
        <f>IF(ISNUMBER(SEARCH(AD$1,$D766)),MAX(P$1:P765)+1)</f>
        <v>0</v>
      </c>
      <c r="Q766" s="12">
        <f>'AB Touchpoint System Workbook'!K777</f>
        <v>0</v>
      </c>
      <c r="R766" s="13">
        <f t="shared" si="23"/>
        <v>765</v>
      </c>
      <c r="S766" s="21" t="str">
        <f>IFERROR(VLOOKUP($R766,E:$Q,13,0),"")</f>
        <v/>
      </c>
      <c r="T766" s="21" t="str">
        <f>IFERROR(VLOOKUP($R766,F:$Q,12,0),"")</f>
        <v/>
      </c>
      <c r="U766" s="21" t="str">
        <f>IFERROR(VLOOKUP($R766,G:$Q,11,0),"")</f>
        <v/>
      </c>
      <c r="V766" s="21" t="str">
        <f>IFERROR(VLOOKUP($R766,H:$Q,10,0),"")</f>
        <v/>
      </c>
      <c r="W766" s="21" t="str">
        <f>IFERROR(VLOOKUP($R766,I:$Q,9,0),"")</f>
        <v/>
      </c>
      <c r="X766" s="21" t="str">
        <f>IFERROR(VLOOKUP($R766,J:$Q,8,0),"")</f>
        <v/>
      </c>
      <c r="Y766" s="21" t="str">
        <f>IFERROR(VLOOKUP($R766,K:$Q,7,0),"")</f>
        <v/>
      </c>
      <c r="Z766" s="21" t="str">
        <f>IFERROR(VLOOKUP($R766,L:$Q,6,0),"")</f>
        <v/>
      </c>
      <c r="AA766" s="21" t="str">
        <f>IFERROR(VLOOKUP($R766,M:$Q,5,0),"")</f>
        <v/>
      </c>
      <c r="AB766" s="21" t="str">
        <f>IFERROR(VLOOKUP($R766,N:$Q,4,0),"")</f>
        <v/>
      </c>
      <c r="AC766" s="21" t="str">
        <f>IFERROR(VLOOKUP($R766,O:$Q,3,0),"")</f>
        <v/>
      </c>
      <c r="AD766" s="21" t="str">
        <f>IFERROR(VLOOKUP($R766,P:$Q,2,0),"")</f>
        <v/>
      </c>
    </row>
    <row r="767" spans="1:30" x14ac:dyDescent="0.15">
      <c r="A767" s="9">
        <f>'AB Touchpoint System Workbook'!Z778</f>
        <v>0</v>
      </c>
      <c r="B767" s="21">
        <f t="shared" si="24"/>
        <v>1</v>
      </c>
      <c r="C767" s="12" t="str">
        <f>IF('AB Touchpoint System Workbook'!J778="A",VLOOKUP($B767,Reference!$A$93:B$104,2,0),IF('AB Touchpoint System Workbook'!J778="b",VLOOKUP($B767,Reference!$A$93:C$104,3,0),""))</f>
        <v/>
      </c>
      <c r="D767" s="12" t="str">
        <f>IF('AB Touchpoint System Workbook'!J778="A",Q767&amp;C767,IF('AB Touchpoint System Workbook'!J778="b",Q767&amp;C767,""))</f>
        <v/>
      </c>
      <c r="E767" s="12" t="b">
        <f>IF(ISNUMBER(SEARCH(S$1,$D767)),MAX(E$1:E766)+1)</f>
        <v>0</v>
      </c>
      <c r="F767" s="12" t="b">
        <f>IF(ISNUMBER(SEARCH(T$1,$D767)),MAX(F$1:F766)+1)</f>
        <v>0</v>
      </c>
      <c r="G767" s="12" t="b">
        <f>IF(ISNUMBER(SEARCH(U$1,$D767)),MAX(G$1:G766)+1)</f>
        <v>0</v>
      </c>
      <c r="H767" s="12" t="b">
        <f>IF(ISNUMBER(SEARCH(V$1,$D767)),MAX(H$1:H766)+1)</f>
        <v>0</v>
      </c>
      <c r="I767" s="12" t="b">
        <f>IF(ISNUMBER(SEARCH(W$1,$D767)),MAX(I$1:I766)+1)</f>
        <v>0</v>
      </c>
      <c r="J767" s="12" t="b">
        <f>IF(ISNUMBER(SEARCH(X$1,$D767)),MAX(J$1:J766)+1)</f>
        <v>0</v>
      </c>
      <c r="K767" s="12" t="b">
        <f>IF(ISNUMBER(SEARCH(Y$1,$D767)),MAX(K$1:K766)+1)</f>
        <v>0</v>
      </c>
      <c r="L767" s="12" t="b">
        <f>IF(ISNUMBER(SEARCH(Z$1,$D767)),MAX(L$1:L766)+1)</f>
        <v>0</v>
      </c>
      <c r="M767" s="12" t="b">
        <f>IF(ISNUMBER(SEARCH(AA$1,$D767)),MAX(M$1:M766)+1)</f>
        <v>0</v>
      </c>
      <c r="N767" s="12" t="b">
        <f>IF(ISNUMBER(SEARCH(AB$1,$D767)),MAX(N$1:N766)+1)</f>
        <v>0</v>
      </c>
      <c r="O767" s="12" t="b">
        <f>IF(ISNUMBER(SEARCH(AC$1,$D767)),MAX(O$1:O766)+1)</f>
        <v>0</v>
      </c>
      <c r="P767" s="12" t="b">
        <f>IF(ISNUMBER(SEARCH(AD$1,$D767)),MAX(P$1:P766)+1)</f>
        <v>0</v>
      </c>
      <c r="Q767" s="12">
        <f>'AB Touchpoint System Workbook'!K778</f>
        <v>0</v>
      </c>
      <c r="R767" s="13">
        <f t="shared" si="23"/>
        <v>766</v>
      </c>
      <c r="S767" s="21" t="str">
        <f>IFERROR(VLOOKUP($R767,E:$Q,13,0),"")</f>
        <v/>
      </c>
      <c r="T767" s="21" t="str">
        <f>IFERROR(VLOOKUP($R767,F:$Q,12,0),"")</f>
        <v/>
      </c>
      <c r="U767" s="21" t="str">
        <f>IFERROR(VLOOKUP($R767,G:$Q,11,0),"")</f>
        <v/>
      </c>
      <c r="V767" s="21" t="str">
        <f>IFERROR(VLOOKUP($R767,H:$Q,10,0),"")</f>
        <v/>
      </c>
      <c r="W767" s="21" t="str">
        <f>IFERROR(VLOOKUP($R767,I:$Q,9,0),"")</f>
        <v/>
      </c>
      <c r="X767" s="21" t="str">
        <f>IFERROR(VLOOKUP($R767,J:$Q,8,0),"")</f>
        <v/>
      </c>
      <c r="Y767" s="21" t="str">
        <f>IFERROR(VLOOKUP($R767,K:$Q,7,0),"")</f>
        <v/>
      </c>
      <c r="Z767" s="21" t="str">
        <f>IFERROR(VLOOKUP($R767,L:$Q,6,0),"")</f>
        <v/>
      </c>
      <c r="AA767" s="21" t="str">
        <f>IFERROR(VLOOKUP($R767,M:$Q,5,0),"")</f>
        <v/>
      </c>
      <c r="AB767" s="21" t="str">
        <f>IFERROR(VLOOKUP($R767,N:$Q,4,0),"")</f>
        <v/>
      </c>
      <c r="AC767" s="21" t="str">
        <f>IFERROR(VLOOKUP($R767,O:$Q,3,0),"")</f>
        <v/>
      </c>
      <c r="AD767" s="21" t="str">
        <f>IFERROR(VLOOKUP($R767,P:$Q,2,0),"")</f>
        <v/>
      </c>
    </row>
    <row r="768" spans="1:30" x14ac:dyDescent="0.15">
      <c r="A768" s="9">
        <f>'AB Touchpoint System Workbook'!Z779</f>
        <v>0</v>
      </c>
      <c r="B768" s="21">
        <f t="shared" si="24"/>
        <v>1</v>
      </c>
      <c r="C768" s="12" t="str">
        <f>IF('AB Touchpoint System Workbook'!J779="A",VLOOKUP($B768,Reference!$A$93:B$104,2,0),IF('AB Touchpoint System Workbook'!J779="b",VLOOKUP($B768,Reference!$A$93:C$104,3,0),""))</f>
        <v/>
      </c>
      <c r="D768" s="12" t="str">
        <f>IF('AB Touchpoint System Workbook'!J779="A",Q768&amp;C768,IF('AB Touchpoint System Workbook'!J779="b",Q768&amp;C768,""))</f>
        <v/>
      </c>
      <c r="E768" s="12" t="b">
        <f>IF(ISNUMBER(SEARCH(S$1,$D768)),MAX(E$1:E767)+1)</f>
        <v>0</v>
      </c>
      <c r="F768" s="12" t="b">
        <f>IF(ISNUMBER(SEARCH(T$1,$D768)),MAX(F$1:F767)+1)</f>
        <v>0</v>
      </c>
      <c r="G768" s="12" t="b">
        <f>IF(ISNUMBER(SEARCH(U$1,$D768)),MAX(G$1:G767)+1)</f>
        <v>0</v>
      </c>
      <c r="H768" s="12" t="b">
        <f>IF(ISNUMBER(SEARCH(V$1,$D768)),MAX(H$1:H767)+1)</f>
        <v>0</v>
      </c>
      <c r="I768" s="12" t="b">
        <f>IF(ISNUMBER(SEARCH(W$1,$D768)),MAX(I$1:I767)+1)</f>
        <v>0</v>
      </c>
      <c r="J768" s="12" t="b">
        <f>IF(ISNUMBER(SEARCH(X$1,$D768)),MAX(J$1:J767)+1)</f>
        <v>0</v>
      </c>
      <c r="K768" s="12" t="b">
        <f>IF(ISNUMBER(SEARCH(Y$1,$D768)),MAX(K$1:K767)+1)</f>
        <v>0</v>
      </c>
      <c r="L768" s="12" t="b">
        <f>IF(ISNUMBER(SEARCH(Z$1,$D768)),MAX(L$1:L767)+1)</f>
        <v>0</v>
      </c>
      <c r="M768" s="12" t="b">
        <f>IF(ISNUMBER(SEARCH(AA$1,$D768)),MAX(M$1:M767)+1)</f>
        <v>0</v>
      </c>
      <c r="N768" s="12" t="b">
        <f>IF(ISNUMBER(SEARCH(AB$1,$D768)),MAX(N$1:N767)+1)</f>
        <v>0</v>
      </c>
      <c r="O768" s="12" t="b">
        <f>IF(ISNUMBER(SEARCH(AC$1,$D768)),MAX(O$1:O767)+1)</f>
        <v>0</v>
      </c>
      <c r="P768" s="12" t="b">
        <f>IF(ISNUMBER(SEARCH(AD$1,$D768)),MAX(P$1:P767)+1)</f>
        <v>0</v>
      </c>
      <c r="Q768" s="12">
        <f>'AB Touchpoint System Workbook'!K779</f>
        <v>0</v>
      </c>
      <c r="R768" s="13">
        <f t="shared" si="23"/>
        <v>767</v>
      </c>
      <c r="S768" s="21" t="str">
        <f>IFERROR(VLOOKUP($R768,E:$Q,13,0),"")</f>
        <v/>
      </c>
      <c r="T768" s="21" t="str">
        <f>IFERROR(VLOOKUP($R768,F:$Q,12,0),"")</f>
        <v/>
      </c>
      <c r="U768" s="21" t="str">
        <f>IFERROR(VLOOKUP($R768,G:$Q,11,0),"")</f>
        <v/>
      </c>
      <c r="V768" s="21" t="str">
        <f>IFERROR(VLOOKUP($R768,H:$Q,10,0),"")</f>
        <v/>
      </c>
      <c r="W768" s="21" t="str">
        <f>IFERROR(VLOOKUP($R768,I:$Q,9,0),"")</f>
        <v/>
      </c>
      <c r="X768" s="21" t="str">
        <f>IFERROR(VLOOKUP($R768,J:$Q,8,0),"")</f>
        <v/>
      </c>
      <c r="Y768" s="21" t="str">
        <f>IFERROR(VLOOKUP($R768,K:$Q,7,0),"")</f>
        <v/>
      </c>
      <c r="Z768" s="21" t="str">
        <f>IFERROR(VLOOKUP($R768,L:$Q,6,0),"")</f>
        <v/>
      </c>
      <c r="AA768" s="21" t="str">
        <f>IFERROR(VLOOKUP($R768,M:$Q,5,0),"")</f>
        <v/>
      </c>
      <c r="AB768" s="21" t="str">
        <f>IFERROR(VLOOKUP($R768,N:$Q,4,0),"")</f>
        <v/>
      </c>
      <c r="AC768" s="21" t="str">
        <f>IFERROR(VLOOKUP($R768,O:$Q,3,0),"")</f>
        <v/>
      </c>
      <c r="AD768" s="21" t="str">
        <f>IFERROR(VLOOKUP($R768,P:$Q,2,0),"")</f>
        <v/>
      </c>
    </row>
    <row r="769" spans="1:30" x14ac:dyDescent="0.15">
      <c r="A769" s="9">
        <f>'AB Touchpoint System Workbook'!Z780</f>
        <v>0</v>
      </c>
      <c r="B769" s="21">
        <f t="shared" si="24"/>
        <v>1</v>
      </c>
      <c r="C769" s="12" t="str">
        <f>IF('AB Touchpoint System Workbook'!J780="A",VLOOKUP($B769,Reference!$A$93:B$104,2,0),IF('AB Touchpoint System Workbook'!J780="b",VLOOKUP($B769,Reference!$A$93:C$104,3,0),""))</f>
        <v/>
      </c>
      <c r="D769" s="12" t="str">
        <f>IF('AB Touchpoint System Workbook'!J780="A",Q769&amp;C769,IF('AB Touchpoint System Workbook'!J780="b",Q769&amp;C769,""))</f>
        <v/>
      </c>
      <c r="E769" s="12" t="b">
        <f>IF(ISNUMBER(SEARCH(S$1,$D769)),MAX(E$1:E768)+1)</f>
        <v>0</v>
      </c>
      <c r="F769" s="12" t="b">
        <f>IF(ISNUMBER(SEARCH(T$1,$D769)),MAX(F$1:F768)+1)</f>
        <v>0</v>
      </c>
      <c r="G769" s="12" t="b">
        <f>IF(ISNUMBER(SEARCH(U$1,$D769)),MAX(G$1:G768)+1)</f>
        <v>0</v>
      </c>
      <c r="H769" s="12" t="b">
        <f>IF(ISNUMBER(SEARCH(V$1,$D769)),MAX(H$1:H768)+1)</f>
        <v>0</v>
      </c>
      <c r="I769" s="12" t="b">
        <f>IF(ISNUMBER(SEARCH(W$1,$D769)),MAX(I$1:I768)+1)</f>
        <v>0</v>
      </c>
      <c r="J769" s="12" t="b">
        <f>IF(ISNUMBER(SEARCH(X$1,$D769)),MAX(J$1:J768)+1)</f>
        <v>0</v>
      </c>
      <c r="K769" s="12" t="b">
        <f>IF(ISNUMBER(SEARCH(Y$1,$D769)),MAX(K$1:K768)+1)</f>
        <v>0</v>
      </c>
      <c r="L769" s="12" t="b">
        <f>IF(ISNUMBER(SEARCH(Z$1,$D769)),MAX(L$1:L768)+1)</f>
        <v>0</v>
      </c>
      <c r="M769" s="12" t="b">
        <f>IF(ISNUMBER(SEARCH(AA$1,$D769)),MAX(M$1:M768)+1)</f>
        <v>0</v>
      </c>
      <c r="N769" s="12" t="b">
        <f>IF(ISNUMBER(SEARCH(AB$1,$D769)),MAX(N$1:N768)+1)</f>
        <v>0</v>
      </c>
      <c r="O769" s="12" t="b">
        <f>IF(ISNUMBER(SEARCH(AC$1,$D769)),MAX(O$1:O768)+1)</f>
        <v>0</v>
      </c>
      <c r="P769" s="12" t="b">
        <f>IF(ISNUMBER(SEARCH(AD$1,$D769)),MAX(P$1:P768)+1)</f>
        <v>0</v>
      </c>
      <c r="Q769" s="12">
        <f>'AB Touchpoint System Workbook'!K780</f>
        <v>0</v>
      </c>
      <c r="R769" s="13">
        <f t="shared" si="23"/>
        <v>768</v>
      </c>
      <c r="S769" s="21" t="str">
        <f>IFERROR(VLOOKUP($R769,E:$Q,13,0),"")</f>
        <v/>
      </c>
      <c r="T769" s="21" t="str">
        <f>IFERROR(VLOOKUP($R769,F:$Q,12,0),"")</f>
        <v/>
      </c>
      <c r="U769" s="21" t="str">
        <f>IFERROR(VLOOKUP($R769,G:$Q,11,0),"")</f>
        <v/>
      </c>
      <c r="V769" s="21" t="str">
        <f>IFERROR(VLOOKUP($R769,H:$Q,10,0),"")</f>
        <v/>
      </c>
      <c r="W769" s="21" t="str">
        <f>IFERROR(VLOOKUP($R769,I:$Q,9,0),"")</f>
        <v/>
      </c>
      <c r="X769" s="21" t="str">
        <f>IFERROR(VLOOKUP($R769,J:$Q,8,0),"")</f>
        <v/>
      </c>
      <c r="Y769" s="21" t="str">
        <f>IFERROR(VLOOKUP($R769,K:$Q,7,0),"")</f>
        <v/>
      </c>
      <c r="Z769" s="21" t="str">
        <f>IFERROR(VLOOKUP($R769,L:$Q,6,0),"")</f>
        <v/>
      </c>
      <c r="AA769" s="21" t="str">
        <f>IFERROR(VLOOKUP($R769,M:$Q,5,0),"")</f>
        <v/>
      </c>
      <c r="AB769" s="21" t="str">
        <f>IFERROR(VLOOKUP($R769,N:$Q,4,0),"")</f>
        <v/>
      </c>
      <c r="AC769" s="21" t="str">
        <f>IFERROR(VLOOKUP($R769,O:$Q,3,0),"")</f>
        <v/>
      </c>
      <c r="AD769" s="21" t="str">
        <f>IFERROR(VLOOKUP($R769,P:$Q,2,0),"")</f>
        <v/>
      </c>
    </row>
    <row r="770" spans="1:30" x14ac:dyDescent="0.15">
      <c r="A770" s="9">
        <f>'AB Touchpoint System Workbook'!Z781</f>
        <v>0</v>
      </c>
      <c r="B770" s="21">
        <f t="shared" si="24"/>
        <v>1</v>
      </c>
      <c r="C770" s="12" t="str">
        <f>IF('AB Touchpoint System Workbook'!J781="A",VLOOKUP($B770,Reference!$A$93:B$104,2,0),IF('AB Touchpoint System Workbook'!J781="b",VLOOKUP($B770,Reference!$A$93:C$104,3,0),""))</f>
        <v/>
      </c>
      <c r="D770" s="12" t="str">
        <f>IF('AB Touchpoint System Workbook'!J781="A",Q770&amp;C770,IF('AB Touchpoint System Workbook'!J781="b",Q770&amp;C770,""))</f>
        <v/>
      </c>
      <c r="E770" s="12" t="b">
        <f>IF(ISNUMBER(SEARCH(S$1,$D770)),MAX(E$1:E769)+1)</f>
        <v>0</v>
      </c>
      <c r="F770" s="12" t="b">
        <f>IF(ISNUMBER(SEARCH(T$1,$D770)),MAX(F$1:F769)+1)</f>
        <v>0</v>
      </c>
      <c r="G770" s="12" t="b">
        <f>IF(ISNUMBER(SEARCH(U$1,$D770)),MAX(G$1:G769)+1)</f>
        <v>0</v>
      </c>
      <c r="H770" s="12" t="b">
        <f>IF(ISNUMBER(SEARCH(V$1,$D770)),MAX(H$1:H769)+1)</f>
        <v>0</v>
      </c>
      <c r="I770" s="12" t="b">
        <f>IF(ISNUMBER(SEARCH(W$1,$D770)),MAX(I$1:I769)+1)</f>
        <v>0</v>
      </c>
      <c r="J770" s="12" t="b">
        <f>IF(ISNUMBER(SEARCH(X$1,$D770)),MAX(J$1:J769)+1)</f>
        <v>0</v>
      </c>
      <c r="K770" s="12" t="b">
        <f>IF(ISNUMBER(SEARCH(Y$1,$D770)),MAX(K$1:K769)+1)</f>
        <v>0</v>
      </c>
      <c r="L770" s="12" t="b">
        <f>IF(ISNUMBER(SEARCH(Z$1,$D770)),MAX(L$1:L769)+1)</f>
        <v>0</v>
      </c>
      <c r="M770" s="12" t="b">
        <f>IF(ISNUMBER(SEARCH(AA$1,$D770)),MAX(M$1:M769)+1)</f>
        <v>0</v>
      </c>
      <c r="N770" s="12" t="b">
        <f>IF(ISNUMBER(SEARCH(AB$1,$D770)),MAX(N$1:N769)+1)</f>
        <v>0</v>
      </c>
      <c r="O770" s="12" t="b">
        <f>IF(ISNUMBER(SEARCH(AC$1,$D770)),MAX(O$1:O769)+1)</f>
        <v>0</v>
      </c>
      <c r="P770" s="12" t="b">
        <f>IF(ISNUMBER(SEARCH(AD$1,$D770)),MAX(P$1:P769)+1)</f>
        <v>0</v>
      </c>
      <c r="Q770" s="12">
        <f>'AB Touchpoint System Workbook'!K781</f>
        <v>0</v>
      </c>
      <c r="R770" s="13">
        <f t="shared" si="23"/>
        <v>769</v>
      </c>
      <c r="S770" s="21" t="str">
        <f>IFERROR(VLOOKUP($R770,E:$Q,13,0),"")</f>
        <v/>
      </c>
      <c r="T770" s="21" t="str">
        <f>IFERROR(VLOOKUP($R770,F:$Q,12,0),"")</f>
        <v/>
      </c>
      <c r="U770" s="21" t="str">
        <f>IFERROR(VLOOKUP($R770,G:$Q,11,0),"")</f>
        <v/>
      </c>
      <c r="V770" s="21" t="str">
        <f>IFERROR(VLOOKUP($R770,H:$Q,10,0),"")</f>
        <v/>
      </c>
      <c r="W770" s="21" t="str">
        <f>IFERROR(VLOOKUP($R770,I:$Q,9,0),"")</f>
        <v/>
      </c>
      <c r="X770" s="21" t="str">
        <f>IFERROR(VLOOKUP($R770,J:$Q,8,0),"")</f>
        <v/>
      </c>
      <c r="Y770" s="21" t="str">
        <f>IFERROR(VLOOKUP($R770,K:$Q,7,0),"")</f>
        <v/>
      </c>
      <c r="Z770" s="21" t="str">
        <f>IFERROR(VLOOKUP($R770,L:$Q,6,0),"")</f>
        <v/>
      </c>
      <c r="AA770" s="21" t="str">
        <f>IFERROR(VLOOKUP($R770,M:$Q,5,0),"")</f>
        <v/>
      </c>
      <c r="AB770" s="21" t="str">
        <f>IFERROR(VLOOKUP($R770,N:$Q,4,0),"")</f>
        <v/>
      </c>
      <c r="AC770" s="21" t="str">
        <f>IFERROR(VLOOKUP($R770,O:$Q,3,0),"")</f>
        <v/>
      </c>
      <c r="AD770" s="21" t="str">
        <f>IFERROR(VLOOKUP($R770,P:$Q,2,0),"")</f>
        <v/>
      </c>
    </row>
    <row r="771" spans="1:30" x14ac:dyDescent="0.15">
      <c r="A771" s="9">
        <f>'AB Touchpoint System Workbook'!Z782</f>
        <v>0</v>
      </c>
      <c r="B771" s="21">
        <f t="shared" si="24"/>
        <v>1</v>
      </c>
      <c r="C771" s="12" t="str">
        <f>IF('AB Touchpoint System Workbook'!J782="A",VLOOKUP($B771,Reference!$A$93:B$104,2,0),IF('AB Touchpoint System Workbook'!J782="b",VLOOKUP($B771,Reference!$A$93:C$104,3,0),""))</f>
        <v/>
      </c>
      <c r="D771" s="12" t="str">
        <f>IF('AB Touchpoint System Workbook'!J782="A",Q771&amp;C771,IF('AB Touchpoint System Workbook'!J782="b",Q771&amp;C771,""))</f>
        <v/>
      </c>
      <c r="E771" s="12" t="b">
        <f>IF(ISNUMBER(SEARCH(S$1,$D771)),MAX(E$1:E770)+1)</f>
        <v>0</v>
      </c>
      <c r="F771" s="12" t="b">
        <f>IF(ISNUMBER(SEARCH(T$1,$D771)),MAX(F$1:F770)+1)</f>
        <v>0</v>
      </c>
      <c r="G771" s="12" t="b">
        <f>IF(ISNUMBER(SEARCH(U$1,$D771)),MAX(G$1:G770)+1)</f>
        <v>0</v>
      </c>
      <c r="H771" s="12" t="b">
        <f>IF(ISNUMBER(SEARCH(V$1,$D771)),MAX(H$1:H770)+1)</f>
        <v>0</v>
      </c>
      <c r="I771" s="12" t="b">
        <f>IF(ISNUMBER(SEARCH(W$1,$D771)),MAX(I$1:I770)+1)</f>
        <v>0</v>
      </c>
      <c r="J771" s="12" t="b">
        <f>IF(ISNUMBER(SEARCH(X$1,$D771)),MAX(J$1:J770)+1)</f>
        <v>0</v>
      </c>
      <c r="K771" s="12" t="b">
        <f>IF(ISNUMBER(SEARCH(Y$1,$D771)),MAX(K$1:K770)+1)</f>
        <v>0</v>
      </c>
      <c r="L771" s="12" t="b">
        <f>IF(ISNUMBER(SEARCH(Z$1,$D771)),MAX(L$1:L770)+1)</f>
        <v>0</v>
      </c>
      <c r="M771" s="12" t="b">
        <f>IF(ISNUMBER(SEARCH(AA$1,$D771)),MAX(M$1:M770)+1)</f>
        <v>0</v>
      </c>
      <c r="N771" s="12" t="b">
        <f>IF(ISNUMBER(SEARCH(AB$1,$D771)),MAX(N$1:N770)+1)</f>
        <v>0</v>
      </c>
      <c r="O771" s="12" t="b">
        <f>IF(ISNUMBER(SEARCH(AC$1,$D771)),MAX(O$1:O770)+1)</f>
        <v>0</v>
      </c>
      <c r="P771" s="12" t="b">
        <f>IF(ISNUMBER(SEARCH(AD$1,$D771)),MAX(P$1:P770)+1)</f>
        <v>0</v>
      </c>
      <c r="Q771" s="12">
        <f>'AB Touchpoint System Workbook'!K782</f>
        <v>0</v>
      </c>
      <c r="R771" s="13">
        <f t="shared" si="23"/>
        <v>770</v>
      </c>
      <c r="S771" s="21" t="str">
        <f>IFERROR(VLOOKUP($R771,E:$Q,13,0),"")</f>
        <v/>
      </c>
      <c r="T771" s="21" t="str">
        <f>IFERROR(VLOOKUP($R771,F:$Q,12,0),"")</f>
        <v/>
      </c>
      <c r="U771" s="21" t="str">
        <f>IFERROR(VLOOKUP($R771,G:$Q,11,0),"")</f>
        <v/>
      </c>
      <c r="V771" s="21" t="str">
        <f>IFERROR(VLOOKUP($R771,H:$Q,10,0),"")</f>
        <v/>
      </c>
      <c r="W771" s="21" t="str">
        <f>IFERROR(VLOOKUP($R771,I:$Q,9,0),"")</f>
        <v/>
      </c>
      <c r="X771" s="21" t="str">
        <f>IFERROR(VLOOKUP($R771,J:$Q,8,0),"")</f>
        <v/>
      </c>
      <c r="Y771" s="21" t="str">
        <f>IFERROR(VLOOKUP($R771,K:$Q,7,0),"")</f>
        <v/>
      </c>
      <c r="Z771" s="21" t="str">
        <f>IFERROR(VLOOKUP($R771,L:$Q,6,0),"")</f>
        <v/>
      </c>
      <c r="AA771" s="21" t="str">
        <f>IFERROR(VLOOKUP($R771,M:$Q,5,0),"")</f>
        <v/>
      </c>
      <c r="AB771" s="21" t="str">
        <f>IFERROR(VLOOKUP($R771,N:$Q,4,0),"")</f>
        <v/>
      </c>
      <c r="AC771" s="21" t="str">
        <f>IFERROR(VLOOKUP($R771,O:$Q,3,0),"")</f>
        <v/>
      </c>
      <c r="AD771" s="21" t="str">
        <f>IFERROR(VLOOKUP($R771,P:$Q,2,0),"")</f>
        <v/>
      </c>
    </row>
    <row r="772" spans="1:30" x14ac:dyDescent="0.15">
      <c r="A772" s="9">
        <f>'AB Touchpoint System Workbook'!Z783</f>
        <v>0</v>
      </c>
      <c r="B772" s="21">
        <f t="shared" si="24"/>
        <v>1</v>
      </c>
      <c r="C772" s="12" t="str">
        <f>IF('AB Touchpoint System Workbook'!J783="A",VLOOKUP($B772,Reference!$A$93:B$104,2,0),IF('AB Touchpoint System Workbook'!J783="b",VLOOKUP($B772,Reference!$A$93:C$104,3,0),""))</f>
        <v/>
      </c>
      <c r="D772" s="12" t="str">
        <f>IF('AB Touchpoint System Workbook'!J783="A",Q772&amp;C772,IF('AB Touchpoint System Workbook'!J783="b",Q772&amp;C772,""))</f>
        <v/>
      </c>
      <c r="E772" s="12" t="b">
        <f>IF(ISNUMBER(SEARCH(S$1,$D772)),MAX(E$1:E771)+1)</f>
        <v>0</v>
      </c>
      <c r="F772" s="12" t="b">
        <f>IF(ISNUMBER(SEARCH(T$1,$D772)),MAX(F$1:F771)+1)</f>
        <v>0</v>
      </c>
      <c r="G772" s="12" t="b">
        <f>IF(ISNUMBER(SEARCH(U$1,$D772)),MAX(G$1:G771)+1)</f>
        <v>0</v>
      </c>
      <c r="H772" s="12" t="b">
        <f>IF(ISNUMBER(SEARCH(V$1,$D772)),MAX(H$1:H771)+1)</f>
        <v>0</v>
      </c>
      <c r="I772" s="12" t="b">
        <f>IF(ISNUMBER(SEARCH(W$1,$D772)),MAX(I$1:I771)+1)</f>
        <v>0</v>
      </c>
      <c r="J772" s="12" t="b">
        <f>IF(ISNUMBER(SEARCH(X$1,$D772)),MAX(J$1:J771)+1)</f>
        <v>0</v>
      </c>
      <c r="K772" s="12" t="b">
        <f>IF(ISNUMBER(SEARCH(Y$1,$D772)),MAX(K$1:K771)+1)</f>
        <v>0</v>
      </c>
      <c r="L772" s="12" t="b">
        <f>IF(ISNUMBER(SEARCH(Z$1,$D772)),MAX(L$1:L771)+1)</f>
        <v>0</v>
      </c>
      <c r="M772" s="12" t="b">
        <f>IF(ISNUMBER(SEARCH(AA$1,$D772)),MAX(M$1:M771)+1)</f>
        <v>0</v>
      </c>
      <c r="N772" s="12" t="b">
        <f>IF(ISNUMBER(SEARCH(AB$1,$D772)),MAX(N$1:N771)+1)</f>
        <v>0</v>
      </c>
      <c r="O772" s="12" t="b">
        <f>IF(ISNUMBER(SEARCH(AC$1,$D772)),MAX(O$1:O771)+1)</f>
        <v>0</v>
      </c>
      <c r="P772" s="12" t="b">
        <f>IF(ISNUMBER(SEARCH(AD$1,$D772)),MAX(P$1:P771)+1)</f>
        <v>0</v>
      </c>
      <c r="Q772" s="12">
        <f>'AB Touchpoint System Workbook'!K783</f>
        <v>0</v>
      </c>
      <c r="R772" s="13">
        <f t="shared" ref="R772:R835" si="25">R771+1</f>
        <v>771</v>
      </c>
      <c r="S772" s="21" t="str">
        <f>IFERROR(VLOOKUP($R772,E:$Q,13,0),"")</f>
        <v/>
      </c>
      <c r="T772" s="21" t="str">
        <f>IFERROR(VLOOKUP($R772,F:$Q,12,0),"")</f>
        <v/>
      </c>
      <c r="U772" s="21" t="str">
        <f>IFERROR(VLOOKUP($R772,G:$Q,11,0),"")</f>
        <v/>
      </c>
      <c r="V772" s="21" t="str">
        <f>IFERROR(VLOOKUP($R772,H:$Q,10,0),"")</f>
        <v/>
      </c>
      <c r="W772" s="21" t="str">
        <f>IFERROR(VLOOKUP($R772,I:$Q,9,0),"")</f>
        <v/>
      </c>
      <c r="X772" s="21" t="str">
        <f>IFERROR(VLOOKUP($R772,J:$Q,8,0),"")</f>
        <v/>
      </c>
      <c r="Y772" s="21" t="str">
        <f>IFERROR(VLOOKUP($R772,K:$Q,7,0),"")</f>
        <v/>
      </c>
      <c r="Z772" s="21" t="str">
        <f>IFERROR(VLOOKUP($R772,L:$Q,6,0),"")</f>
        <v/>
      </c>
      <c r="AA772" s="21" t="str">
        <f>IFERROR(VLOOKUP($R772,M:$Q,5,0),"")</f>
        <v/>
      </c>
      <c r="AB772" s="21" t="str">
        <f>IFERROR(VLOOKUP($R772,N:$Q,4,0),"")</f>
        <v/>
      </c>
      <c r="AC772" s="21" t="str">
        <f>IFERROR(VLOOKUP($R772,O:$Q,3,0),"")</f>
        <v/>
      </c>
      <c r="AD772" s="21" t="str">
        <f>IFERROR(VLOOKUP($R772,P:$Q,2,0),"")</f>
        <v/>
      </c>
    </row>
    <row r="773" spans="1:30" x14ac:dyDescent="0.15">
      <c r="A773" s="9">
        <f>'AB Touchpoint System Workbook'!Z784</f>
        <v>0</v>
      </c>
      <c r="B773" s="21">
        <f t="shared" si="24"/>
        <v>1</v>
      </c>
      <c r="C773" s="12" t="str">
        <f>IF('AB Touchpoint System Workbook'!J784="A",VLOOKUP($B773,Reference!$A$93:B$104,2,0),IF('AB Touchpoint System Workbook'!J784="b",VLOOKUP($B773,Reference!$A$93:C$104,3,0),""))</f>
        <v/>
      </c>
      <c r="D773" s="12" t="str">
        <f>IF('AB Touchpoint System Workbook'!J784="A",Q773&amp;C773,IF('AB Touchpoint System Workbook'!J784="b",Q773&amp;C773,""))</f>
        <v/>
      </c>
      <c r="E773" s="12" t="b">
        <f>IF(ISNUMBER(SEARCH(S$1,$D773)),MAX(E$1:E772)+1)</f>
        <v>0</v>
      </c>
      <c r="F773" s="12" t="b">
        <f>IF(ISNUMBER(SEARCH(T$1,$D773)),MAX(F$1:F772)+1)</f>
        <v>0</v>
      </c>
      <c r="G773" s="12" t="b">
        <f>IF(ISNUMBER(SEARCH(U$1,$D773)),MAX(G$1:G772)+1)</f>
        <v>0</v>
      </c>
      <c r="H773" s="12" t="b">
        <f>IF(ISNUMBER(SEARCH(V$1,$D773)),MAX(H$1:H772)+1)</f>
        <v>0</v>
      </c>
      <c r="I773" s="12" t="b">
        <f>IF(ISNUMBER(SEARCH(W$1,$D773)),MAX(I$1:I772)+1)</f>
        <v>0</v>
      </c>
      <c r="J773" s="12" t="b">
        <f>IF(ISNUMBER(SEARCH(X$1,$D773)),MAX(J$1:J772)+1)</f>
        <v>0</v>
      </c>
      <c r="K773" s="12" t="b">
        <f>IF(ISNUMBER(SEARCH(Y$1,$D773)),MAX(K$1:K772)+1)</f>
        <v>0</v>
      </c>
      <c r="L773" s="12" t="b">
        <f>IF(ISNUMBER(SEARCH(Z$1,$D773)),MAX(L$1:L772)+1)</f>
        <v>0</v>
      </c>
      <c r="M773" s="12" t="b">
        <f>IF(ISNUMBER(SEARCH(AA$1,$D773)),MAX(M$1:M772)+1)</f>
        <v>0</v>
      </c>
      <c r="N773" s="12" t="b">
        <f>IF(ISNUMBER(SEARCH(AB$1,$D773)),MAX(N$1:N772)+1)</f>
        <v>0</v>
      </c>
      <c r="O773" s="12" t="b">
        <f>IF(ISNUMBER(SEARCH(AC$1,$D773)),MAX(O$1:O772)+1)</f>
        <v>0</v>
      </c>
      <c r="P773" s="12" t="b">
        <f>IF(ISNUMBER(SEARCH(AD$1,$D773)),MAX(P$1:P772)+1)</f>
        <v>0</v>
      </c>
      <c r="Q773" s="12">
        <f>'AB Touchpoint System Workbook'!K784</f>
        <v>0</v>
      </c>
      <c r="R773" s="13">
        <f t="shared" si="25"/>
        <v>772</v>
      </c>
      <c r="S773" s="21" t="str">
        <f>IFERROR(VLOOKUP($R773,E:$Q,13,0),"")</f>
        <v/>
      </c>
      <c r="T773" s="21" t="str">
        <f>IFERROR(VLOOKUP($R773,F:$Q,12,0),"")</f>
        <v/>
      </c>
      <c r="U773" s="21" t="str">
        <f>IFERROR(VLOOKUP($R773,G:$Q,11,0),"")</f>
        <v/>
      </c>
      <c r="V773" s="21" t="str">
        <f>IFERROR(VLOOKUP($R773,H:$Q,10,0),"")</f>
        <v/>
      </c>
      <c r="W773" s="21" t="str">
        <f>IFERROR(VLOOKUP($R773,I:$Q,9,0),"")</f>
        <v/>
      </c>
      <c r="X773" s="21" t="str">
        <f>IFERROR(VLOOKUP($R773,J:$Q,8,0),"")</f>
        <v/>
      </c>
      <c r="Y773" s="21" t="str">
        <f>IFERROR(VLOOKUP($R773,K:$Q,7,0),"")</f>
        <v/>
      </c>
      <c r="Z773" s="21" t="str">
        <f>IFERROR(VLOOKUP($R773,L:$Q,6,0),"")</f>
        <v/>
      </c>
      <c r="AA773" s="21" t="str">
        <f>IFERROR(VLOOKUP($R773,M:$Q,5,0),"")</f>
        <v/>
      </c>
      <c r="AB773" s="21" t="str">
        <f>IFERROR(VLOOKUP($R773,N:$Q,4,0),"")</f>
        <v/>
      </c>
      <c r="AC773" s="21" t="str">
        <f>IFERROR(VLOOKUP($R773,O:$Q,3,0),"")</f>
        <v/>
      </c>
      <c r="AD773" s="21" t="str">
        <f>IFERROR(VLOOKUP($R773,P:$Q,2,0),"")</f>
        <v/>
      </c>
    </row>
    <row r="774" spans="1:30" x14ac:dyDescent="0.15">
      <c r="A774" s="9">
        <f>'AB Touchpoint System Workbook'!Z785</f>
        <v>0</v>
      </c>
      <c r="B774" s="21">
        <f t="shared" si="24"/>
        <v>1</v>
      </c>
      <c r="C774" s="12" t="str">
        <f>IF('AB Touchpoint System Workbook'!J785="A",VLOOKUP($B774,Reference!$A$93:B$104,2,0),IF('AB Touchpoint System Workbook'!J785="b",VLOOKUP($B774,Reference!$A$93:C$104,3,0),""))</f>
        <v/>
      </c>
      <c r="D774" s="12" t="str">
        <f>IF('AB Touchpoint System Workbook'!J785="A",Q774&amp;C774,IF('AB Touchpoint System Workbook'!J785="b",Q774&amp;C774,""))</f>
        <v/>
      </c>
      <c r="E774" s="12" t="b">
        <f>IF(ISNUMBER(SEARCH(S$1,$D774)),MAX(E$1:E773)+1)</f>
        <v>0</v>
      </c>
      <c r="F774" s="12" t="b">
        <f>IF(ISNUMBER(SEARCH(T$1,$D774)),MAX(F$1:F773)+1)</f>
        <v>0</v>
      </c>
      <c r="G774" s="12" t="b">
        <f>IF(ISNUMBER(SEARCH(U$1,$D774)),MAX(G$1:G773)+1)</f>
        <v>0</v>
      </c>
      <c r="H774" s="12" t="b">
        <f>IF(ISNUMBER(SEARCH(V$1,$D774)),MAX(H$1:H773)+1)</f>
        <v>0</v>
      </c>
      <c r="I774" s="12" t="b">
        <f>IF(ISNUMBER(SEARCH(W$1,$D774)),MAX(I$1:I773)+1)</f>
        <v>0</v>
      </c>
      <c r="J774" s="12" t="b">
        <f>IF(ISNUMBER(SEARCH(X$1,$D774)),MAX(J$1:J773)+1)</f>
        <v>0</v>
      </c>
      <c r="K774" s="12" t="b">
        <f>IF(ISNUMBER(SEARCH(Y$1,$D774)),MAX(K$1:K773)+1)</f>
        <v>0</v>
      </c>
      <c r="L774" s="12" t="b">
        <f>IF(ISNUMBER(SEARCH(Z$1,$D774)),MAX(L$1:L773)+1)</f>
        <v>0</v>
      </c>
      <c r="M774" s="12" t="b">
        <f>IF(ISNUMBER(SEARCH(AA$1,$D774)),MAX(M$1:M773)+1)</f>
        <v>0</v>
      </c>
      <c r="N774" s="12" t="b">
        <f>IF(ISNUMBER(SEARCH(AB$1,$D774)),MAX(N$1:N773)+1)</f>
        <v>0</v>
      </c>
      <c r="O774" s="12" t="b">
        <f>IF(ISNUMBER(SEARCH(AC$1,$D774)),MAX(O$1:O773)+1)</f>
        <v>0</v>
      </c>
      <c r="P774" s="12" t="b">
        <f>IF(ISNUMBER(SEARCH(AD$1,$D774)),MAX(P$1:P773)+1)</f>
        <v>0</v>
      </c>
      <c r="Q774" s="12">
        <f>'AB Touchpoint System Workbook'!K785</f>
        <v>0</v>
      </c>
      <c r="R774" s="13">
        <f t="shared" si="25"/>
        <v>773</v>
      </c>
      <c r="S774" s="21" t="str">
        <f>IFERROR(VLOOKUP($R774,E:$Q,13,0),"")</f>
        <v/>
      </c>
      <c r="T774" s="21" t="str">
        <f>IFERROR(VLOOKUP($R774,F:$Q,12,0),"")</f>
        <v/>
      </c>
      <c r="U774" s="21" t="str">
        <f>IFERROR(VLOOKUP($R774,G:$Q,11,0),"")</f>
        <v/>
      </c>
      <c r="V774" s="21" t="str">
        <f>IFERROR(VLOOKUP($R774,H:$Q,10,0),"")</f>
        <v/>
      </c>
      <c r="W774" s="21" t="str">
        <f>IFERROR(VLOOKUP($R774,I:$Q,9,0),"")</f>
        <v/>
      </c>
      <c r="X774" s="21" t="str">
        <f>IFERROR(VLOOKUP($R774,J:$Q,8,0),"")</f>
        <v/>
      </c>
      <c r="Y774" s="21" t="str">
        <f>IFERROR(VLOOKUP($R774,K:$Q,7,0),"")</f>
        <v/>
      </c>
      <c r="Z774" s="21" t="str">
        <f>IFERROR(VLOOKUP($R774,L:$Q,6,0),"")</f>
        <v/>
      </c>
      <c r="AA774" s="21" t="str">
        <f>IFERROR(VLOOKUP($R774,M:$Q,5,0),"")</f>
        <v/>
      </c>
      <c r="AB774" s="21" t="str">
        <f>IFERROR(VLOOKUP($R774,N:$Q,4,0),"")</f>
        <v/>
      </c>
      <c r="AC774" s="21" t="str">
        <f>IFERROR(VLOOKUP($R774,O:$Q,3,0),"")</f>
        <v/>
      </c>
      <c r="AD774" s="21" t="str">
        <f>IFERROR(VLOOKUP($R774,P:$Q,2,0),"")</f>
        <v/>
      </c>
    </row>
    <row r="775" spans="1:30" x14ac:dyDescent="0.15">
      <c r="A775" s="9">
        <f>'AB Touchpoint System Workbook'!Z786</f>
        <v>0</v>
      </c>
      <c r="B775" s="21">
        <f t="shared" si="24"/>
        <v>1</v>
      </c>
      <c r="C775" s="12" t="str">
        <f>IF('AB Touchpoint System Workbook'!J786="A",VLOOKUP($B775,Reference!$A$93:B$104,2,0),IF('AB Touchpoint System Workbook'!J786="b",VLOOKUP($B775,Reference!$A$93:C$104,3,0),""))</f>
        <v/>
      </c>
      <c r="D775" s="12" t="str">
        <f>IF('AB Touchpoint System Workbook'!J786="A",Q775&amp;C775,IF('AB Touchpoint System Workbook'!J786="b",Q775&amp;C775,""))</f>
        <v/>
      </c>
      <c r="E775" s="12" t="b">
        <f>IF(ISNUMBER(SEARCH(S$1,$D775)),MAX(E$1:E774)+1)</f>
        <v>0</v>
      </c>
      <c r="F775" s="12" t="b">
        <f>IF(ISNUMBER(SEARCH(T$1,$D775)),MAX(F$1:F774)+1)</f>
        <v>0</v>
      </c>
      <c r="G775" s="12" t="b">
        <f>IF(ISNUMBER(SEARCH(U$1,$D775)),MAX(G$1:G774)+1)</f>
        <v>0</v>
      </c>
      <c r="H775" s="12" t="b">
        <f>IF(ISNUMBER(SEARCH(V$1,$D775)),MAX(H$1:H774)+1)</f>
        <v>0</v>
      </c>
      <c r="I775" s="12" t="b">
        <f>IF(ISNUMBER(SEARCH(W$1,$D775)),MAX(I$1:I774)+1)</f>
        <v>0</v>
      </c>
      <c r="J775" s="12" t="b">
        <f>IF(ISNUMBER(SEARCH(X$1,$D775)),MAX(J$1:J774)+1)</f>
        <v>0</v>
      </c>
      <c r="K775" s="12" t="b">
        <f>IF(ISNUMBER(SEARCH(Y$1,$D775)),MAX(K$1:K774)+1)</f>
        <v>0</v>
      </c>
      <c r="L775" s="12" t="b">
        <f>IF(ISNUMBER(SEARCH(Z$1,$D775)),MAX(L$1:L774)+1)</f>
        <v>0</v>
      </c>
      <c r="M775" s="12" t="b">
        <f>IF(ISNUMBER(SEARCH(AA$1,$D775)),MAX(M$1:M774)+1)</f>
        <v>0</v>
      </c>
      <c r="N775" s="12" t="b">
        <f>IF(ISNUMBER(SEARCH(AB$1,$D775)),MAX(N$1:N774)+1)</f>
        <v>0</v>
      </c>
      <c r="O775" s="12" t="b">
        <f>IF(ISNUMBER(SEARCH(AC$1,$D775)),MAX(O$1:O774)+1)</f>
        <v>0</v>
      </c>
      <c r="P775" s="12" t="b">
        <f>IF(ISNUMBER(SEARCH(AD$1,$D775)),MAX(P$1:P774)+1)</f>
        <v>0</v>
      </c>
      <c r="Q775" s="12">
        <f>'AB Touchpoint System Workbook'!K786</f>
        <v>0</v>
      </c>
      <c r="R775" s="13">
        <f t="shared" si="25"/>
        <v>774</v>
      </c>
      <c r="S775" s="21" t="str">
        <f>IFERROR(VLOOKUP($R775,E:$Q,13,0),"")</f>
        <v/>
      </c>
      <c r="T775" s="21" t="str">
        <f>IFERROR(VLOOKUP($R775,F:$Q,12,0),"")</f>
        <v/>
      </c>
      <c r="U775" s="21" t="str">
        <f>IFERROR(VLOOKUP($R775,G:$Q,11,0),"")</f>
        <v/>
      </c>
      <c r="V775" s="21" t="str">
        <f>IFERROR(VLOOKUP($R775,H:$Q,10,0),"")</f>
        <v/>
      </c>
      <c r="W775" s="21" t="str">
        <f>IFERROR(VLOOKUP($R775,I:$Q,9,0),"")</f>
        <v/>
      </c>
      <c r="X775" s="21" t="str">
        <f>IFERROR(VLOOKUP($R775,J:$Q,8,0),"")</f>
        <v/>
      </c>
      <c r="Y775" s="21" t="str">
        <f>IFERROR(VLOOKUP($R775,K:$Q,7,0),"")</f>
        <v/>
      </c>
      <c r="Z775" s="21" t="str">
        <f>IFERROR(VLOOKUP($R775,L:$Q,6,0),"")</f>
        <v/>
      </c>
      <c r="AA775" s="21" t="str">
        <f>IFERROR(VLOOKUP($R775,M:$Q,5,0),"")</f>
        <v/>
      </c>
      <c r="AB775" s="21" t="str">
        <f>IFERROR(VLOOKUP($R775,N:$Q,4,0),"")</f>
        <v/>
      </c>
      <c r="AC775" s="21" t="str">
        <f>IFERROR(VLOOKUP($R775,O:$Q,3,0),"")</f>
        <v/>
      </c>
      <c r="AD775" s="21" t="str">
        <f>IFERROR(VLOOKUP($R775,P:$Q,2,0),"")</f>
        <v/>
      </c>
    </row>
    <row r="776" spans="1:30" x14ac:dyDescent="0.15">
      <c r="A776" s="9">
        <f>'AB Touchpoint System Workbook'!Z787</f>
        <v>0</v>
      </c>
      <c r="B776" s="21">
        <f t="shared" si="24"/>
        <v>1</v>
      </c>
      <c r="C776" s="12" t="str">
        <f>IF('AB Touchpoint System Workbook'!J787="A",VLOOKUP($B776,Reference!$A$93:B$104,2,0),IF('AB Touchpoint System Workbook'!J787="b",VLOOKUP($B776,Reference!$A$93:C$104,3,0),""))</f>
        <v/>
      </c>
      <c r="D776" s="12" t="str">
        <f>IF('AB Touchpoint System Workbook'!J787="A",Q776&amp;C776,IF('AB Touchpoint System Workbook'!J787="b",Q776&amp;C776,""))</f>
        <v/>
      </c>
      <c r="E776" s="12" t="b">
        <f>IF(ISNUMBER(SEARCH(S$1,$D776)),MAX(E$1:E775)+1)</f>
        <v>0</v>
      </c>
      <c r="F776" s="12" t="b">
        <f>IF(ISNUMBER(SEARCH(T$1,$D776)),MAX(F$1:F775)+1)</f>
        <v>0</v>
      </c>
      <c r="G776" s="12" t="b">
        <f>IF(ISNUMBER(SEARCH(U$1,$D776)),MAX(G$1:G775)+1)</f>
        <v>0</v>
      </c>
      <c r="H776" s="12" t="b">
        <f>IF(ISNUMBER(SEARCH(V$1,$D776)),MAX(H$1:H775)+1)</f>
        <v>0</v>
      </c>
      <c r="I776" s="12" t="b">
        <f>IF(ISNUMBER(SEARCH(W$1,$D776)),MAX(I$1:I775)+1)</f>
        <v>0</v>
      </c>
      <c r="J776" s="12" t="b">
        <f>IF(ISNUMBER(SEARCH(X$1,$D776)),MAX(J$1:J775)+1)</f>
        <v>0</v>
      </c>
      <c r="K776" s="12" t="b">
        <f>IF(ISNUMBER(SEARCH(Y$1,$D776)),MAX(K$1:K775)+1)</f>
        <v>0</v>
      </c>
      <c r="L776" s="12" t="b">
        <f>IF(ISNUMBER(SEARCH(Z$1,$D776)),MAX(L$1:L775)+1)</f>
        <v>0</v>
      </c>
      <c r="M776" s="12" t="b">
        <f>IF(ISNUMBER(SEARCH(AA$1,$D776)),MAX(M$1:M775)+1)</f>
        <v>0</v>
      </c>
      <c r="N776" s="12" t="b">
        <f>IF(ISNUMBER(SEARCH(AB$1,$D776)),MAX(N$1:N775)+1)</f>
        <v>0</v>
      </c>
      <c r="O776" s="12" t="b">
        <f>IF(ISNUMBER(SEARCH(AC$1,$D776)),MAX(O$1:O775)+1)</f>
        <v>0</v>
      </c>
      <c r="P776" s="12" t="b">
        <f>IF(ISNUMBER(SEARCH(AD$1,$D776)),MAX(P$1:P775)+1)</f>
        <v>0</v>
      </c>
      <c r="Q776" s="12">
        <f>'AB Touchpoint System Workbook'!K787</f>
        <v>0</v>
      </c>
      <c r="R776" s="13">
        <f t="shared" si="25"/>
        <v>775</v>
      </c>
      <c r="S776" s="21" t="str">
        <f>IFERROR(VLOOKUP($R776,E:$Q,13,0),"")</f>
        <v/>
      </c>
      <c r="T776" s="21" t="str">
        <f>IFERROR(VLOOKUP($R776,F:$Q,12,0),"")</f>
        <v/>
      </c>
      <c r="U776" s="21" t="str">
        <f>IFERROR(VLOOKUP($R776,G:$Q,11,0),"")</f>
        <v/>
      </c>
      <c r="V776" s="21" t="str">
        <f>IFERROR(VLOOKUP($R776,H:$Q,10,0),"")</f>
        <v/>
      </c>
      <c r="W776" s="21" t="str">
        <f>IFERROR(VLOOKUP($R776,I:$Q,9,0),"")</f>
        <v/>
      </c>
      <c r="X776" s="21" t="str">
        <f>IFERROR(VLOOKUP($R776,J:$Q,8,0),"")</f>
        <v/>
      </c>
      <c r="Y776" s="21" t="str">
        <f>IFERROR(VLOOKUP($R776,K:$Q,7,0),"")</f>
        <v/>
      </c>
      <c r="Z776" s="21" t="str">
        <f>IFERROR(VLOOKUP($R776,L:$Q,6,0),"")</f>
        <v/>
      </c>
      <c r="AA776" s="21" t="str">
        <f>IFERROR(VLOOKUP($R776,M:$Q,5,0),"")</f>
        <v/>
      </c>
      <c r="AB776" s="21" t="str">
        <f>IFERROR(VLOOKUP($R776,N:$Q,4,0),"")</f>
        <v/>
      </c>
      <c r="AC776" s="21" t="str">
        <f>IFERROR(VLOOKUP($R776,O:$Q,3,0),"")</f>
        <v/>
      </c>
      <c r="AD776" s="21" t="str">
        <f>IFERROR(VLOOKUP($R776,P:$Q,2,0),"")</f>
        <v/>
      </c>
    </row>
    <row r="777" spans="1:30" x14ac:dyDescent="0.15">
      <c r="A777" s="9">
        <f>'AB Touchpoint System Workbook'!Z788</f>
        <v>0</v>
      </c>
      <c r="B777" s="21">
        <f t="shared" si="24"/>
        <v>1</v>
      </c>
      <c r="C777" s="12" t="str">
        <f>IF('AB Touchpoint System Workbook'!J788="A",VLOOKUP($B777,Reference!$A$93:B$104,2,0),IF('AB Touchpoint System Workbook'!J788="b",VLOOKUP($B777,Reference!$A$93:C$104,3,0),""))</f>
        <v/>
      </c>
      <c r="D777" s="12" t="str">
        <f>IF('AB Touchpoint System Workbook'!J788="A",Q777&amp;C777,IF('AB Touchpoint System Workbook'!J788="b",Q777&amp;C777,""))</f>
        <v/>
      </c>
      <c r="E777" s="12" t="b">
        <f>IF(ISNUMBER(SEARCH(S$1,$D777)),MAX(E$1:E776)+1)</f>
        <v>0</v>
      </c>
      <c r="F777" s="12" t="b">
        <f>IF(ISNUMBER(SEARCH(T$1,$D777)),MAX(F$1:F776)+1)</f>
        <v>0</v>
      </c>
      <c r="G777" s="12" t="b">
        <f>IF(ISNUMBER(SEARCH(U$1,$D777)),MAX(G$1:G776)+1)</f>
        <v>0</v>
      </c>
      <c r="H777" s="12" t="b">
        <f>IF(ISNUMBER(SEARCH(V$1,$D777)),MAX(H$1:H776)+1)</f>
        <v>0</v>
      </c>
      <c r="I777" s="12" t="b">
        <f>IF(ISNUMBER(SEARCH(W$1,$D777)),MAX(I$1:I776)+1)</f>
        <v>0</v>
      </c>
      <c r="J777" s="12" t="b">
        <f>IF(ISNUMBER(SEARCH(X$1,$D777)),MAX(J$1:J776)+1)</f>
        <v>0</v>
      </c>
      <c r="K777" s="12" t="b">
        <f>IF(ISNUMBER(SEARCH(Y$1,$D777)),MAX(K$1:K776)+1)</f>
        <v>0</v>
      </c>
      <c r="L777" s="12" t="b">
        <f>IF(ISNUMBER(SEARCH(Z$1,$D777)),MAX(L$1:L776)+1)</f>
        <v>0</v>
      </c>
      <c r="M777" s="12" t="b">
        <f>IF(ISNUMBER(SEARCH(AA$1,$D777)),MAX(M$1:M776)+1)</f>
        <v>0</v>
      </c>
      <c r="N777" s="12" t="b">
        <f>IF(ISNUMBER(SEARCH(AB$1,$D777)),MAX(N$1:N776)+1)</f>
        <v>0</v>
      </c>
      <c r="O777" s="12" t="b">
        <f>IF(ISNUMBER(SEARCH(AC$1,$D777)),MAX(O$1:O776)+1)</f>
        <v>0</v>
      </c>
      <c r="P777" s="12" t="b">
        <f>IF(ISNUMBER(SEARCH(AD$1,$D777)),MAX(P$1:P776)+1)</f>
        <v>0</v>
      </c>
      <c r="Q777" s="12">
        <f>'AB Touchpoint System Workbook'!K788</f>
        <v>0</v>
      </c>
      <c r="R777" s="13">
        <f t="shared" si="25"/>
        <v>776</v>
      </c>
      <c r="S777" s="21" t="str">
        <f>IFERROR(VLOOKUP($R777,E:$Q,13,0),"")</f>
        <v/>
      </c>
      <c r="T777" s="21" t="str">
        <f>IFERROR(VLOOKUP($R777,F:$Q,12,0),"")</f>
        <v/>
      </c>
      <c r="U777" s="21" t="str">
        <f>IFERROR(VLOOKUP($R777,G:$Q,11,0),"")</f>
        <v/>
      </c>
      <c r="V777" s="21" t="str">
        <f>IFERROR(VLOOKUP($R777,H:$Q,10,0),"")</f>
        <v/>
      </c>
      <c r="W777" s="21" t="str">
        <f>IFERROR(VLOOKUP($R777,I:$Q,9,0),"")</f>
        <v/>
      </c>
      <c r="X777" s="21" t="str">
        <f>IFERROR(VLOOKUP($R777,J:$Q,8,0),"")</f>
        <v/>
      </c>
      <c r="Y777" s="21" t="str">
        <f>IFERROR(VLOOKUP($R777,K:$Q,7,0),"")</f>
        <v/>
      </c>
      <c r="Z777" s="21" t="str">
        <f>IFERROR(VLOOKUP($R777,L:$Q,6,0),"")</f>
        <v/>
      </c>
      <c r="AA777" s="21" t="str">
        <f>IFERROR(VLOOKUP($R777,M:$Q,5,0),"")</f>
        <v/>
      </c>
      <c r="AB777" s="21" t="str">
        <f>IFERROR(VLOOKUP($R777,N:$Q,4,0),"")</f>
        <v/>
      </c>
      <c r="AC777" s="21" t="str">
        <f>IFERROR(VLOOKUP($R777,O:$Q,3,0),"")</f>
        <v/>
      </c>
      <c r="AD777" s="21" t="str">
        <f>IFERROR(VLOOKUP($R777,P:$Q,2,0),"")</f>
        <v/>
      </c>
    </row>
    <row r="778" spans="1:30" x14ac:dyDescent="0.15">
      <c r="A778" s="9">
        <f>'AB Touchpoint System Workbook'!Z789</f>
        <v>0</v>
      </c>
      <c r="B778" s="21">
        <f t="shared" si="24"/>
        <v>1</v>
      </c>
      <c r="C778" s="12" t="str">
        <f>IF('AB Touchpoint System Workbook'!J789="A",VLOOKUP($B778,Reference!$A$93:B$104,2,0),IF('AB Touchpoint System Workbook'!J789="b",VLOOKUP($B778,Reference!$A$93:C$104,3,0),""))</f>
        <v/>
      </c>
      <c r="D778" s="12" t="str">
        <f>IF('AB Touchpoint System Workbook'!J789="A",Q778&amp;C778,IF('AB Touchpoint System Workbook'!J789="b",Q778&amp;C778,""))</f>
        <v/>
      </c>
      <c r="E778" s="12" t="b">
        <f>IF(ISNUMBER(SEARCH(S$1,$D778)),MAX(E$1:E777)+1)</f>
        <v>0</v>
      </c>
      <c r="F778" s="12" t="b">
        <f>IF(ISNUMBER(SEARCH(T$1,$D778)),MAX(F$1:F777)+1)</f>
        <v>0</v>
      </c>
      <c r="G778" s="12" t="b">
        <f>IF(ISNUMBER(SEARCH(U$1,$D778)),MAX(G$1:G777)+1)</f>
        <v>0</v>
      </c>
      <c r="H778" s="12" t="b">
        <f>IF(ISNUMBER(SEARCH(V$1,$D778)),MAX(H$1:H777)+1)</f>
        <v>0</v>
      </c>
      <c r="I778" s="12" t="b">
        <f>IF(ISNUMBER(SEARCH(W$1,$D778)),MAX(I$1:I777)+1)</f>
        <v>0</v>
      </c>
      <c r="J778" s="12" t="b">
        <f>IF(ISNUMBER(SEARCH(X$1,$D778)),MAX(J$1:J777)+1)</f>
        <v>0</v>
      </c>
      <c r="K778" s="12" t="b">
        <f>IF(ISNUMBER(SEARCH(Y$1,$D778)),MAX(K$1:K777)+1)</f>
        <v>0</v>
      </c>
      <c r="L778" s="12" t="b">
        <f>IF(ISNUMBER(SEARCH(Z$1,$D778)),MAX(L$1:L777)+1)</f>
        <v>0</v>
      </c>
      <c r="M778" s="12" t="b">
        <f>IF(ISNUMBER(SEARCH(AA$1,$D778)),MAX(M$1:M777)+1)</f>
        <v>0</v>
      </c>
      <c r="N778" s="12" t="b">
        <f>IF(ISNUMBER(SEARCH(AB$1,$D778)),MAX(N$1:N777)+1)</f>
        <v>0</v>
      </c>
      <c r="O778" s="12" t="b">
        <f>IF(ISNUMBER(SEARCH(AC$1,$D778)),MAX(O$1:O777)+1)</f>
        <v>0</v>
      </c>
      <c r="P778" s="12" t="b">
        <f>IF(ISNUMBER(SEARCH(AD$1,$D778)),MAX(P$1:P777)+1)</f>
        <v>0</v>
      </c>
      <c r="Q778" s="12">
        <f>'AB Touchpoint System Workbook'!K789</f>
        <v>0</v>
      </c>
      <c r="R778" s="13">
        <f t="shared" si="25"/>
        <v>777</v>
      </c>
      <c r="S778" s="21" t="str">
        <f>IFERROR(VLOOKUP($R778,E:$Q,13,0),"")</f>
        <v/>
      </c>
      <c r="T778" s="21" t="str">
        <f>IFERROR(VLOOKUP($R778,F:$Q,12,0),"")</f>
        <v/>
      </c>
      <c r="U778" s="21" t="str">
        <f>IFERROR(VLOOKUP($R778,G:$Q,11,0),"")</f>
        <v/>
      </c>
      <c r="V778" s="21" t="str">
        <f>IFERROR(VLOOKUP($R778,H:$Q,10,0),"")</f>
        <v/>
      </c>
      <c r="W778" s="21" t="str">
        <f>IFERROR(VLOOKUP($R778,I:$Q,9,0),"")</f>
        <v/>
      </c>
      <c r="X778" s="21" t="str">
        <f>IFERROR(VLOOKUP($R778,J:$Q,8,0),"")</f>
        <v/>
      </c>
      <c r="Y778" s="21" t="str">
        <f>IFERROR(VLOOKUP($R778,K:$Q,7,0),"")</f>
        <v/>
      </c>
      <c r="Z778" s="21" t="str">
        <f>IFERROR(VLOOKUP($R778,L:$Q,6,0),"")</f>
        <v/>
      </c>
      <c r="AA778" s="21" t="str">
        <f>IFERROR(VLOOKUP($R778,M:$Q,5,0),"")</f>
        <v/>
      </c>
      <c r="AB778" s="21" t="str">
        <f>IFERROR(VLOOKUP($R778,N:$Q,4,0),"")</f>
        <v/>
      </c>
      <c r="AC778" s="21" t="str">
        <f>IFERROR(VLOOKUP($R778,O:$Q,3,0),"")</f>
        <v/>
      </c>
      <c r="AD778" s="21" t="str">
        <f>IFERROR(VLOOKUP($R778,P:$Q,2,0),"")</f>
        <v/>
      </c>
    </row>
    <row r="779" spans="1:30" x14ac:dyDescent="0.15">
      <c r="A779" s="9">
        <f>'AB Touchpoint System Workbook'!Z790</f>
        <v>0</v>
      </c>
      <c r="B779" s="21">
        <f t="shared" si="24"/>
        <v>1</v>
      </c>
      <c r="C779" s="12" t="str">
        <f>IF('AB Touchpoint System Workbook'!J790="A",VLOOKUP($B779,Reference!$A$93:B$104,2,0),IF('AB Touchpoint System Workbook'!J790="b",VLOOKUP($B779,Reference!$A$93:C$104,3,0),""))</f>
        <v/>
      </c>
      <c r="D779" s="12" t="str">
        <f>IF('AB Touchpoint System Workbook'!J790="A",Q779&amp;C779,IF('AB Touchpoint System Workbook'!J790="b",Q779&amp;C779,""))</f>
        <v/>
      </c>
      <c r="E779" s="12" t="b">
        <f>IF(ISNUMBER(SEARCH(S$1,$D779)),MAX(E$1:E778)+1)</f>
        <v>0</v>
      </c>
      <c r="F779" s="12" t="b">
        <f>IF(ISNUMBER(SEARCH(T$1,$D779)),MAX(F$1:F778)+1)</f>
        <v>0</v>
      </c>
      <c r="G779" s="12" t="b">
        <f>IF(ISNUMBER(SEARCH(U$1,$D779)),MAX(G$1:G778)+1)</f>
        <v>0</v>
      </c>
      <c r="H779" s="12" t="b">
        <f>IF(ISNUMBER(SEARCH(V$1,$D779)),MAX(H$1:H778)+1)</f>
        <v>0</v>
      </c>
      <c r="I779" s="12" t="b">
        <f>IF(ISNUMBER(SEARCH(W$1,$D779)),MAX(I$1:I778)+1)</f>
        <v>0</v>
      </c>
      <c r="J779" s="12" t="b">
        <f>IF(ISNUMBER(SEARCH(X$1,$D779)),MAX(J$1:J778)+1)</f>
        <v>0</v>
      </c>
      <c r="K779" s="12" t="b">
        <f>IF(ISNUMBER(SEARCH(Y$1,$D779)),MAX(K$1:K778)+1)</f>
        <v>0</v>
      </c>
      <c r="L779" s="12" t="b">
        <f>IF(ISNUMBER(SEARCH(Z$1,$D779)),MAX(L$1:L778)+1)</f>
        <v>0</v>
      </c>
      <c r="M779" s="12" t="b">
        <f>IF(ISNUMBER(SEARCH(AA$1,$D779)),MAX(M$1:M778)+1)</f>
        <v>0</v>
      </c>
      <c r="N779" s="12" t="b">
        <f>IF(ISNUMBER(SEARCH(AB$1,$D779)),MAX(N$1:N778)+1)</f>
        <v>0</v>
      </c>
      <c r="O779" s="12" t="b">
        <f>IF(ISNUMBER(SEARCH(AC$1,$D779)),MAX(O$1:O778)+1)</f>
        <v>0</v>
      </c>
      <c r="P779" s="12" t="b">
        <f>IF(ISNUMBER(SEARCH(AD$1,$D779)),MAX(P$1:P778)+1)</f>
        <v>0</v>
      </c>
      <c r="Q779" s="12">
        <f>'AB Touchpoint System Workbook'!K790</f>
        <v>0</v>
      </c>
      <c r="R779" s="13">
        <f t="shared" si="25"/>
        <v>778</v>
      </c>
      <c r="S779" s="21" t="str">
        <f>IFERROR(VLOOKUP($R779,E:$Q,13,0),"")</f>
        <v/>
      </c>
      <c r="T779" s="21" t="str">
        <f>IFERROR(VLOOKUP($R779,F:$Q,12,0),"")</f>
        <v/>
      </c>
      <c r="U779" s="21" t="str">
        <f>IFERROR(VLOOKUP($R779,G:$Q,11,0),"")</f>
        <v/>
      </c>
      <c r="V779" s="21" t="str">
        <f>IFERROR(VLOOKUP($R779,H:$Q,10,0),"")</f>
        <v/>
      </c>
      <c r="W779" s="21" t="str">
        <f>IFERROR(VLOOKUP($R779,I:$Q,9,0),"")</f>
        <v/>
      </c>
      <c r="X779" s="21" t="str">
        <f>IFERROR(VLOOKUP($R779,J:$Q,8,0),"")</f>
        <v/>
      </c>
      <c r="Y779" s="21" t="str">
        <f>IFERROR(VLOOKUP($R779,K:$Q,7,0),"")</f>
        <v/>
      </c>
      <c r="Z779" s="21" t="str">
        <f>IFERROR(VLOOKUP($R779,L:$Q,6,0),"")</f>
        <v/>
      </c>
      <c r="AA779" s="21" t="str">
        <f>IFERROR(VLOOKUP($R779,M:$Q,5,0),"")</f>
        <v/>
      </c>
      <c r="AB779" s="21" t="str">
        <f>IFERROR(VLOOKUP($R779,N:$Q,4,0),"")</f>
        <v/>
      </c>
      <c r="AC779" s="21" t="str">
        <f>IFERROR(VLOOKUP($R779,O:$Q,3,0),"")</f>
        <v/>
      </c>
      <c r="AD779" s="21" t="str">
        <f>IFERROR(VLOOKUP($R779,P:$Q,2,0),"")</f>
        <v/>
      </c>
    </row>
    <row r="780" spans="1:30" x14ac:dyDescent="0.15">
      <c r="A780" s="9">
        <f>'AB Touchpoint System Workbook'!Z791</f>
        <v>0</v>
      </c>
      <c r="B780" s="21">
        <f t="shared" si="24"/>
        <v>1</v>
      </c>
      <c r="C780" s="12" t="str">
        <f>IF('AB Touchpoint System Workbook'!J791="A",VLOOKUP($B780,Reference!$A$93:B$104,2,0),IF('AB Touchpoint System Workbook'!J791="b",VLOOKUP($B780,Reference!$A$93:C$104,3,0),""))</f>
        <v/>
      </c>
      <c r="D780" s="12" t="str">
        <f>IF('AB Touchpoint System Workbook'!J791="A",Q780&amp;C780,IF('AB Touchpoint System Workbook'!J791="b",Q780&amp;C780,""))</f>
        <v/>
      </c>
      <c r="E780" s="12" t="b">
        <f>IF(ISNUMBER(SEARCH(S$1,$D780)),MAX(E$1:E779)+1)</f>
        <v>0</v>
      </c>
      <c r="F780" s="12" t="b">
        <f>IF(ISNUMBER(SEARCH(T$1,$D780)),MAX(F$1:F779)+1)</f>
        <v>0</v>
      </c>
      <c r="G780" s="12" t="b">
        <f>IF(ISNUMBER(SEARCH(U$1,$D780)),MAX(G$1:G779)+1)</f>
        <v>0</v>
      </c>
      <c r="H780" s="12" t="b">
        <f>IF(ISNUMBER(SEARCH(V$1,$D780)),MAX(H$1:H779)+1)</f>
        <v>0</v>
      </c>
      <c r="I780" s="12" t="b">
        <f>IF(ISNUMBER(SEARCH(W$1,$D780)),MAX(I$1:I779)+1)</f>
        <v>0</v>
      </c>
      <c r="J780" s="12" t="b">
        <f>IF(ISNUMBER(SEARCH(X$1,$D780)),MAX(J$1:J779)+1)</f>
        <v>0</v>
      </c>
      <c r="K780" s="12" t="b">
        <f>IF(ISNUMBER(SEARCH(Y$1,$D780)),MAX(K$1:K779)+1)</f>
        <v>0</v>
      </c>
      <c r="L780" s="12" t="b">
        <f>IF(ISNUMBER(SEARCH(Z$1,$D780)),MAX(L$1:L779)+1)</f>
        <v>0</v>
      </c>
      <c r="M780" s="12" t="b">
        <f>IF(ISNUMBER(SEARCH(AA$1,$D780)),MAX(M$1:M779)+1)</f>
        <v>0</v>
      </c>
      <c r="N780" s="12" t="b">
        <f>IF(ISNUMBER(SEARCH(AB$1,$D780)),MAX(N$1:N779)+1)</f>
        <v>0</v>
      </c>
      <c r="O780" s="12" t="b">
        <f>IF(ISNUMBER(SEARCH(AC$1,$D780)),MAX(O$1:O779)+1)</f>
        <v>0</v>
      </c>
      <c r="P780" s="12" t="b">
        <f>IF(ISNUMBER(SEARCH(AD$1,$D780)),MAX(P$1:P779)+1)</f>
        <v>0</v>
      </c>
      <c r="Q780" s="12">
        <f>'AB Touchpoint System Workbook'!K791</f>
        <v>0</v>
      </c>
      <c r="R780" s="13">
        <f t="shared" si="25"/>
        <v>779</v>
      </c>
      <c r="S780" s="21" t="str">
        <f>IFERROR(VLOOKUP($R780,E:$Q,13,0),"")</f>
        <v/>
      </c>
      <c r="T780" s="21" t="str">
        <f>IFERROR(VLOOKUP($R780,F:$Q,12,0),"")</f>
        <v/>
      </c>
      <c r="U780" s="21" t="str">
        <f>IFERROR(VLOOKUP($R780,G:$Q,11,0),"")</f>
        <v/>
      </c>
      <c r="V780" s="21" t="str">
        <f>IFERROR(VLOOKUP($R780,H:$Q,10,0),"")</f>
        <v/>
      </c>
      <c r="W780" s="21" t="str">
        <f>IFERROR(VLOOKUP($R780,I:$Q,9,0),"")</f>
        <v/>
      </c>
      <c r="X780" s="21" t="str">
        <f>IFERROR(VLOOKUP($R780,J:$Q,8,0),"")</f>
        <v/>
      </c>
      <c r="Y780" s="21" t="str">
        <f>IFERROR(VLOOKUP($R780,K:$Q,7,0),"")</f>
        <v/>
      </c>
      <c r="Z780" s="21" t="str">
        <f>IFERROR(VLOOKUP($R780,L:$Q,6,0),"")</f>
        <v/>
      </c>
      <c r="AA780" s="21" t="str">
        <f>IFERROR(VLOOKUP($R780,M:$Q,5,0),"")</f>
        <v/>
      </c>
      <c r="AB780" s="21" t="str">
        <f>IFERROR(VLOOKUP($R780,N:$Q,4,0),"")</f>
        <v/>
      </c>
      <c r="AC780" s="21" t="str">
        <f>IFERROR(VLOOKUP($R780,O:$Q,3,0),"")</f>
        <v/>
      </c>
      <c r="AD780" s="21" t="str">
        <f>IFERROR(VLOOKUP($R780,P:$Q,2,0),"")</f>
        <v/>
      </c>
    </row>
    <row r="781" spans="1:30" x14ac:dyDescent="0.15">
      <c r="A781" s="9">
        <f>'AB Touchpoint System Workbook'!Z792</f>
        <v>0</v>
      </c>
      <c r="B781" s="21">
        <f t="shared" si="24"/>
        <v>1</v>
      </c>
      <c r="C781" s="12" t="str">
        <f>IF('AB Touchpoint System Workbook'!J792="A",VLOOKUP($B781,Reference!$A$93:B$104,2,0),IF('AB Touchpoint System Workbook'!J792="b",VLOOKUP($B781,Reference!$A$93:C$104,3,0),""))</f>
        <v/>
      </c>
      <c r="D781" s="12" t="str">
        <f>IF('AB Touchpoint System Workbook'!J792="A",Q781&amp;C781,IF('AB Touchpoint System Workbook'!J792="b",Q781&amp;C781,""))</f>
        <v/>
      </c>
      <c r="E781" s="12" t="b">
        <f>IF(ISNUMBER(SEARCH(S$1,$D781)),MAX(E$1:E780)+1)</f>
        <v>0</v>
      </c>
      <c r="F781" s="12" t="b">
        <f>IF(ISNUMBER(SEARCH(T$1,$D781)),MAX(F$1:F780)+1)</f>
        <v>0</v>
      </c>
      <c r="G781" s="12" t="b">
        <f>IF(ISNUMBER(SEARCH(U$1,$D781)),MAX(G$1:G780)+1)</f>
        <v>0</v>
      </c>
      <c r="H781" s="12" t="b">
        <f>IF(ISNUMBER(SEARCH(V$1,$D781)),MAX(H$1:H780)+1)</f>
        <v>0</v>
      </c>
      <c r="I781" s="12" t="b">
        <f>IF(ISNUMBER(SEARCH(W$1,$D781)),MAX(I$1:I780)+1)</f>
        <v>0</v>
      </c>
      <c r="J781" s="12" t="b">
        <f>IF(ISNUMBER(SEARCH(X$1,$D781)),MAX(J$1:J780)+1)</f>
        <v>0</v>
      </c>
      <c r="K781" s="12" t="b">
        <f>IF(ISNUMBER(SEARCH(Y$1,$D781)),MAX(K$1:K780)+1)</f>
        <v>0</v>
      </c>
      <c r="L781" s="12" t="b">
        <f>IF(ISNUMBER(SEARCH(Z$1,$D781)),MAX(L$1:L780)+1)</f>
        <v>0</v>
      </c>
      <c r="M781" s="12" t="b">
        <f>IF(ISNUMBER(SEARCH(AA$1,$D781)),MAX(M$1:M780)+1)</f>
        <v>0</v>
      </c>
      <c r="N781" s="12" t="b">
        <f>IF(ISNUMBER(SEARCH(AB$1,$D781)),MAX(N$1:N780)+1)</f>
        <v>0</v>
      </c>
      <c r="O781" s="12" t="b">
        <f>IF(ISNUMBER(SEARCH(AC$1,$D781)),MAX(O$1:O780)+1)</f>
        <v>0</v>
      </c>
      <c r="P781" s="12" t="b">
        <f>IF(ISNUMBER(SEARCH(AD$1,$D781)),MAX(P$1:P780)+1)</f>
        <v>0</v>
      </c>
      <c r="Q781" s="12">
        <f>'AB Touchpoint System Workbook'!K792</f>
        <v>0</v>
      </c>
      <c r="R781" s="13">
        <f t="shared" si="25"/>
        <v>780</v>
      </c>
      <c r="S781" s="21" t="str">
        <f>IFERROR(VLOOKUP($R781,E:$Q,13,0),"")</f>
        <v/>
      </c>
      <c r="T781" s="21" t="str">
        <f>IFERROR(VLOOKUP($R781,F:$Q,12,0),"")</f>
        <v/>
      </c>
      <c r="U781" s="21" t="str">
        <f>IFERROR(VLOOKUP($R781,G:$Q,11,0),"")</f>
        <v/>
      </c>
      <c r="V781" s="21" t="str">
        <f>IFERROR(VLOOKUP($R781,H:$Q,10,0),"")</f>
        <v/>
      </c>
      <c r="W781" s="21" t="str">
        <f>IFERROR(VLOOKUP($R781,I:$Q,9,0),"")</f>
        <v/>
      </c>
      <c r="X781" s="21" t="str">
        <f>IFERROR(VLOOKUP($R781,J:$Q,8,0),"")</f>
        <v/>
      </c>
      <c r="Y781" s="21" t="str">
        <f>IFERROR(VLOOKUP($R781,K:$Q,7,0),"")</f>
        <v/>
      </c>
      <c r="Z781" s="21" t="str">
        <f>IFERROR(VLOOKUP($R781,L:$Q,6,0),"")</f>
        <v/>
      </c>
      <c r="AA781" s="21" t="str">
        <f>IFERROR(VLOOKUP($R781,M:$Q,5,0),"")</f>
        <v/>
      </c>
      <c r="AB781" s="21" t="str">
        <f>IFERROR(VLOOKUP($R781,N:$Q,4,0),"")</f>
        <v/>
      </c>
      <c r="AC781" s="21" t="str">
        <f>IFERROR(VLOOKUP($R781,O:$Q,3,0),"")</f>
        <v/>
      </c>
      <c r="AD781" s="21" t="str">
        <f>IFERROR(VLOOKUP($R781,P:$Q,2,0),"")</f>
        <v/>
      </c>
    </row>
    <row r="782" spans="1:30" x14ac:dyDescent="0.15">
      <c r="A782" s="9">
        <f>'AB Touchpoint System Workbook'!Z793</f>
        <v>0</v>
      </c>
      <c r="B782" s="21">
        <f t="shared" si="24"/>
        <v>1</v>
      </c>
      <c r="C782" s="12" t="str">
        <f>IF('AB Touchpoint System Workbook'!J793="A",VLOOKUP($B782,Reference!$A$93:B$104,2,0),IF('AB Touchpoint System Workbook'!J793="b",VLOOKUP($B782,Reference!$A$93:C$104,3,0),""))</f>
        <v/>
      </c>
      <c r="D782" s="12" t="str">
        <f>IF('AB Touchpoint System Workbook'!J793="A",Q782&amp;C782,IF('AB Touchpoint System Workbook'!J793="b",Q782&amp;C782,""))</f>
        <v/>
      </c>
      <c r="E782" s="12" t="b">
        <f>IF(ISNUMBER(SEARCH(S$1,$D782)),MAX(E$1:E781)+1)</f>
        <v>0</v>
      </c>
      <c r="F782" s="12" t="b">
        <f>IF(ISNUMBER(SEARCH(T$1,$D782)),MAX(F$1:F781)+1)</f>
        <v>0</v>
      </c>
      <c r="G782" s="12" t="b">
        <f>IF(ISNUMBER(SEARCH(U$1,$D782)),MAX(G$1:G781)+1)</f>
        <v>0</v>
      </c>
      <c r="H782" s="12" t="b">
        <f>IF(ISNUMBER(SEARCH(V$1,$D782)),MAX(H$1:H781)+1)</f>
        <v>0</v>
      </c>
      <c r="I782" s="12" t="b">
        <f>IF(ISNUMBER(SEARCH(W$1,$D782)),MAX(I$1:I781)+1)</f>
        <v>0</v>
      </c>
      <c r="J782" s="12" t="b">
        <f>IF(ISNUMBER(SEARCH(X$1,$D782)),MAX(J$1:J781)+1)</f>
        <v>0</v>
      </c>
      <c r="K782" s="12" t="b">
        <f>IF(ISNUMBER(SEARCH(Y$1,$D782)),MAX(K$1:K781)+1)</f>
        <v>0</v>
      </c>
      <c r="L782" s="12" t="b">
        <f>IF(ISNUMBER(SEARCH(Z$1,$D782)),MAX(L$1:L781)+1)</f>
        <v>0</v>
      </c>
      <c r="M782" s="12" t="b">
        <f>IF(ISNUMBER(SEARCH(AA$1,$D782)),MAX(M$1:M781)+1)</f>
        <v>0</v>
      </c>
      <c r="N782" s="12" t="b">
        <f>IF(ISNUMBER(SEARCH(AB$1,$D782)),MAX(N$1:N781)+1)</f>
        <v>0</v>
      </c>
      <c r="O782" s="12" t="b">
        <f>IF(ISNUMBER(SEARCH(AC$1,$D782)),MAX(O$1:O781)+1)</f>
        <v>0</v>
      </c>
      <c r="P782" s="12" t="b">
        <f>IF(ISNUMBER(SEARCH(AD$1,$D782)),MAX(P$1:P781)+1)</f>
        <v>0</v>
      </c>
      <c r="Q782" s="12">
        <f>'AB Touchpoint System Workbook'!K793</f>
        <v>0</v>
      </c>
      <c r="R782" s="13">
        <f t="shared" si="25"/>
        <v>781</v>
      </c>
      <c r="S782" s="21" t="str">
        <f>IFERROR(VLOOKUP($R782,E:$Q,13,0),"")</f>
        <v/>
      </c>
      <c r="T782" s="21" t="str">
        <f>IFERROR(VLOOKUP($R782,F:$Q,12,0),"")</f>
        <v/>
      </c>
      <c r="U782" s="21" t="str">
        <f>IFERROR(VLOOKUP($R782,G:$Q,11,0),"")</f>
        <v/>
      </c>
      <c r="V782" s="21" t="str">
        <f>IFERROR(VLOOKUP($R782,H:$Q,10,0),"")</f>
        <v/>
      </c>
      <c r="W782" s="21" t="str">
        <f>IFERROR(VLOOKUP($R782,I:$Q,9,0),"")</f>
        <v/>
      </c>
      <c r="X782" s="21" t="str">
        <f>IFERROR(VLOOKUP($R782,J:$Q,8,0),"")</f>
        <v/>
      </c>
      <c r="Y782" s="21" t="str">
        <f>IFERROR(VLOOKUP($R782,K:$Q,7,0),"")</f>
        <v/>
      </c>
      <c r="Z782" s="21" t="str">
        <f>IFERROR(VLOOKUP($R782,L:$Q,6,0),"")</f>
        <v/>
      </c>
      <c r="AA782" s="21" t="str">
        <f>IFERROR(VLOOKUP($R782,M:$Q,5,0),"")</f>
        <v/>
      </c>
      <c r="AB782" s="21" t="str">
        <f>IFERROR(VLOOKUP($R782,N:$Q,4,0),"")</f>
        <v/>
      </c>
      <c r="AC782" s="21" t="str">
        <f>IFERROR(VLOOKUP($R782,O:$Q,3,0),"")</f>
        <v/>
      </c>
      <c r="AD782" s="21" t="str">
        <f>IFERROR(VLOOKUP($R782,P:$Q,2,0),"")</f>
        <v/>
      </c>
    </row>
    <row r="783" spans="1:30" x14ac:dyDescent="0.15">
      <c r="A783" s="9">
        <f>'AB Touchpoint System Workbook'!Z794</f>
        <v>0</v>
      </c>
      <c r="B783" s="21">
        <f t="shared" si="24"/>
        <v>1</v>
      </c>
      <c r="C783" s="12" t="str">
        <f>IF('AB Touchpoint System Workbook'!J794="A",VLOOKUP($B783,Reference!$A$93:B$104,2,0),IF('AB Touchpoint System Workbook'!J794="b",VLOOKUP($B783,Reference!$A$93:C$104,3,0),""))</f>
        <v/>
      </c>
      <c r="D783" s="12" t="str">
        <f>IF('AB Touchpoint System Workbook'!J794="A",Q783&amp;C783,IF('AB Touchpoint System Workbook'!J794="b",Q783&amp;C783,""))</f>
        <v/>
      </c>
      <c r="E783" s="12" t="b">
        <f>IF(ISNUMBER(SEARCH(S$1,$D783)),MAX(E$1:E782)+1)</f>
        <v>0</v>
      </c>
      <c r="F783" s="12" t="b">
        <f>IF(ISNUMBER(SEARCH(T$1,$D783)),MAX(F$1:F782)+1)</f>
        <v>0</v>
      </c>
      <c r="G783" s="12" t="b">
        <f>IF(ISNUMBER(SEARCH(U$1,$D783)),MAX(G$1:G782)+1)</f>
        <v>0</v>
      </c>
      <c r="H783" s="12" t="b">
        <f>IF(ISNUMBER(SEARCH(V$1,$D783)),MAX(H$1:H782)+1)</f>
        <v>0</v>
      </c>
      <c r="I783" s="12" t="b">
        <f>IF(ISNUMBER(SEARCH(W$1,$D783)),MAX(I$1:I782)+1)</f>
        <v>0</v>
      </c>
      <c r="J783" s="12" t="b">
        <f>IF(ISNUMBER(SEARCH(X$1,$D783)),MAX(J$1:J782)+1)</f>
        <v>0</v>
      </c>
      <c r="K783" s="12" t="b">
        <f>IF(ISNUMBER(SEARCH(Y$1,$D783)),MAX(K$1:K782)+1)</f>
        <v>0</v>
      </c>
      <c r="L783" s="12" t="b">
        <f>IF(ISNUMBER(SEARCH(Z$1,$D783)),MAX(L$1:L782)+1)</f>
        <v>0</v>
      </c>
      <c r="M783" s="12" t="b">
        <f>IF(ISNUMBER(SEARCH(AA$1,$D783)),MAX(M$1:M782)+1)</f>
        <v>0</v>
      </c>
      <c r="N783" s="12" t="b">
        <f>IF(ISNUMBER(SEARCH(AB$1,$D783)),MAX(N$1:N782)+1)</f>
        <v>0</v>
      </c>
      <c r="O783" s="12" t="b">
        <f>IF(ISNUMBER(SEARCH(AC$1,$D783)),MAX(O$1:O782)+1)</f>
        <v>0</v>
      </c>
      <c r="P783" s="12" t="b">
        <f>IF(ISNUMBER(SEARCH(AD$1,$D783)),MAX(P$1:P782)+1)</f>
        <v>0</v>
      </c>
      <c r="Q783" s="12">
        <f>'AB Touchpoint System Workbook'!K794</f>
        <v>0</v>
      </c>
      <c r="R783" s="13">
        <f t="shared" si="25"/>
        <v>782</v>
      </c>
      <c r="S783" s="21" t="str">
        <f>IFERROR(VLOOKUP($R783,E:$Q,13,0),"")</f>
        <v/>
      </c>
      <c r="T783" s="21" t="str">
        <f>IFERROR(VLOOKUP($R783,F:$Q,12,0),"")</f>
        <v/>
      </c>
      <c r="U783" s="21" t="str">
        <f>IFERROR(VLOOKUP($R783,G:$Q,11,0),"")</f>
        <v/>
      </c>
      <c r="V783" s="21" t="str">
        <f>IFERROR(VLOOKUP($R783,H:$Q,10,0),"")</f>
        <v/>
      </c>
      <c r="W783" s="21" t="str">
        <f>IFERROR(VLOOKUP($R783,I:$Q,9,0),"")</f>
        <v/>
      </c>
      <c r="X783" s="21" t="str">
        <f>IFERROR(VLOOKUP($R783,J:$Q,8,0),"")</f>
        <v/>
      </c>
      <c r="Y783" s="21" t="str">
        <f>IFERROR(VLOOKUP($R783,K:$Q,7,0),"")</f>
        <v/>
      </c>
      <c r="Z783" s="21" t="str">
        <f>IFERROR(VLOOKUP($R783,L:$Q,6,0),"")</f>
        <v/>
      </c>
      <c r="AA783" s="21" t="str">
        <f>IFERROR(VLOOKUP($R783,M:$Q,5,0),"")</f>
        <v/>
      </c>
      <c r="AB783" s="21" t="str">
        <f>IFERROR(VLOOKUP($R783,N:$Q,4,0),"")</f>
        <v/>
      </c>
      <c r="AC783" s="21" t="str">
        <f>IFERROR(VLOOKUP($R783,O:$Q,3,0),"")</f>
        <v/>
      </c>
      <c r="AD783" s="21" t="str">
        <f>IFERROR(VLOOKUP($R783,P:$Q,2,0),"")</f>
        <v/>
      </c>
    </row>
    <row r="784" spans="1:30" x14ac:dyDescent="0.15">
      <c r="A784" s="9">
        <f>'AB Touchpoint System Workbook'!Z795</f>
        <v>0</v>
      </c>
      <c r="B784" s="21">
        <f t="shared" si="24"/>
        <v>1</v>
      </c>
      <c r="C784" s="12" t="str">
        <f>IF('AB Touchpoint System Workbook'!J795="A",VLOOKUP($B784,Reference!$A$93:B$104,2,0),IF('AB Touchpoint System Workbook'!J795="b",VLOOKUP($B784,Reference!$A$93:C$104,3,0),""))</f>
        <v/>
      </c>
      <c r="D784" s="12" t="str">
        <f>IF('AB Touchpoint System Workbook'!J795="A",Q784&amp;C784,IF('AB Touchpoint System Workbook'!J795="b",Q784&amp;C784,""))</f>
        <v/>
      </c>
      <c r="E784" s="12" t="b">
        <f>IF(ISNUMBER(SEARCH(S$1,$D784)),MAX(E$1:E783)+1)</f>
        <v>0</v>
      </c>
      <c r="F784" s="12" t="b">
        <f>IF(ISNUMBER(SEARCH(T$1,$D784)),MAX(F$1:F783)+1)</f>
        <v>0</v>
      </c>
      <c r="G784" s="12" t="b">
        <f>IF(ISNUMBER(SEARCH(U$1,$D784)),MAX(G$1:G783)+1)</f>
        <v>0</v>
      </c>
      <c r="H784" s="12" t="b">
        <f>IF(ISNUMBER(SEARCH(V$1,$D784)),MAX(H$1:H783)+1)</f>
        <v>0</v>
      </c>
      <c r="I784" s="12" t="b">
        <f>IF(ISNUMBER(SEARCH(W$1,$D784)),MAX(I$1:I783)+1)</f>
        <v>0</v>
      </c>
      <c r="J784" s="12" t="b">
        <f>IF(ISNUMBER(SEARCH(X$1,$D784)),MAX(J$1:J783)+1)</f>
        <v>0</v>
      </c>
      <c r="K784" s="12" t="b">
        <f>IF(ISNUMBER(SEARCH(Y$1,$D784)),MAX(K$1:K783)+1)</f>
        <v>0</v>
      </c>
      <c r="L784" s="12" t="b">
        <f>IF(ISNUMBER(SEARCH(Z$1,$D784)),MAX(L$1:L783)+1)</f>
        <v>0</v>
      </c>
      <c r="M784" s="12" t="b">
        <f>IF(ISNUMBER(SEARCH(AA$1,$D784)),MAX(M$1:M783)+1)</f>
        <v>0</v>
      </c>
      <c r="N784" s="12" t="b">
        <f>IF(ISNUMBER(SEARCH(AB$1,$D784)),MAX(N$1:N783)+1)</f>
        <v>0</v>
      </c>
      <c r="O784" s="12" t="b">
        <f>IF(ISNUMBER(SEARCH(AC$1,$D784)),MAX(O$1:O783)+1)</f>
        <v>0</v>
      </c>
      <c r="P784" s="12" t="b">
        <f>IF(ISNUMBER(SEARCH(AD$1,$D784)),MAX(P$1:P783)+1)</f>
        <v>0</v>
      </c>
      <c r="Q784" s="12">
        <f>'AB Touchpoint System Workbook'!K795</f>
        <v>0</v>
      </c>
      <c r="R784" s="13">
        <f t="shared" si="25"/>
        <v>783</v>
      </c>
      <c r="S784" s="21" t="str">
        <f>IFERROR(VLOOKUP($R784,E:$Q,13,0),"")</f>
        <v/>
      </c>
      <c r="T784" s="21" t="str">
        <f>IFERROR(VLOOKUP($R784,F:$Q,12,0),"")</f>
        <v/>
      </c>
      <c r="U784" s="21" t="str">
        <f>IFERROR(VLOOKUP($R784,G:$Q,11,0),"")</f>
        <v/>
      </c>
      <c r="V784" s="21" t="str">
        <f>IFERROR(VLOOKUP($R784,H:$Q,10,0),"")</f>
        <v/>
      </c>
      <c r="W784" s="21" t="str">
        <f>IFERROR(VLOOKUP($R784,I:$Q,9,0),"")</f>
        <v/>
      </c>
      <c r="X784" s="21" t="str">
        <f>IFERROR(VLOOKUP($R784,J:$Q,8,0),"")</f>
        <v/>
      </c>
      <c r="Y784" s="21" t="str">
        <f>IFERROR(VLOOKUP($R784,K:$Q,7,0),"")</f>
        <v/>
      </c>
      <c r="Z784" s="21" t="str">
        <f>IFERROR(VLOOKUP($R784,L:$Q,6,0),"")</f>
        <v/>
      </c>
      <c r="AA784" s="21" t="str">
        <f>IFERROR(VLOOKUP($R784,M:$Q,5,0),"")</f>
        <v/>
      </c>
      <c r="AB784" s="21" t="str">
        <f>IFERROR(VLOOKUP($R784,N:$Q,4,0),"")</f>
        <v/>
      </c>
      <c r="AC784" s="21" t="str">
        <f>IFERROR(VLOOKUP($R784,O:$Q,3,0),"")</f>
        <v/>
      </c>
      <c r="AD784" s="21" t="str">
        <f>IFERROR(VLOOKUP($R784,P:$Q,2,0),"")</f>
        <v/>
      </c>
    </row>
    <row r="785" spans="1:30" x14ac:dyDescent="0.15">
      <c r="A785" s="9">
        <f>'AB Touchpoint System Workbook'!Z796</f>
        <v>0</v>
      </c>
      <c r="B785" s="21">
        <f t="shared" si="24"/>
        <v>1</v>
      </c>
      <c r="C785" s="12" t="str">
        <f>IF('AB Touchpoint System Workbook'!J796="A",VLOOKUP($B785,Reference!$A$93:B$104,2,0),IF('AB Touchpoint System Workbook'!J796="b",VLOOKUP($B785,Reference!$A$93:C$104,3,0),""))</f>
        <v/>
      </c>
      <c r="D785" s="12" t="str">
        <f>IF('AB Touchpoint System Workbook'!J796="A",Q785&amp;C785,IF('AB Touchpoint System Workbook'!J796="b",Q785&amp;C785,""))</f>
        <v/>
      </c>
      <c r="E785" s="12" t="b">
        <f>IF(ISNUMBER(SEARCH(S$1,$D785)),MAX(E$1:E784)+1)</f>
        <v>0</v>
      </c>
      <c r="F785" s="12" t="b">
        <f>IF(ISNUMBER(SEARCH(T$1,$D785)),MAX(F$1:F784)+1)</f>
        <v>0</v>
      </c>
      <c r="G785" s="12" t="b">
        <f>IF(ISNUMBER(SEARCH(U$1,$D785)),MAX(G$1:G784)+1)</f>
        <v>0</v>
      </c>
      <c r="H785" s="12" t="b">
        <f>IF(ISNUMBER(SEARCH(V$1,$D785)),MAX(H$1:H784)+1)</f>
        <v>0</v>
      </c>
      <c r="I785" s="12" t="b">
        <f>IF(ISNUMBER(SEARCH(W$1,$D785)),MAX(I$1:I784)+1)</f>
        <v>0</v>
      </c>
      <c r="J785" s="12" t="b">
        <f>IF(ISNUMBER(SEARCH(X$1,$D785)),MAX(J$1:J784)+1)</f>
        <v>0</v>
      </c>
      <c r="K785" s="12" t="b">
        <f>IF(ISNUMBER(SEARCH(Y$1,$D785)),MAX(K$1:K784)+1)</f>
        <v>0</v>
      </c>
      <c r="L785" s="12" t="b">
        <f>IF(ISNUMBER(SEARCH(Z$1,$D785)),MAX(L$1:L784)+1)</f>
        <v>0</v>
      </c>
      <c r="M785" s="12" t="b">
        <f>IF(ISNUMBER(SEARCH(AA$1,$D785)),MAX(M$1:M784)+1)</f>
        <v>0</v>
      </c>
      <c r="N785" s="12" t="b">
        <f>IF(ISNUMBER(SEARCH(AB$1,$D785)),MAX(N$1:N784)+1)</f>
        <v>0</v>
      </c>
      <c r="O785" s="12" t="b">
        <f>IF(ISNUMBER(SEARCH(AC$1,$D785)),MAX(O$1:O784)+1)</f>
        <v>0</v>
      </c>
      <c r="P785" s="12" t="b">
        <f>IF(ISNUMBER(SEARCH(AD$1,$D785)),MAX(P$1:P784)+1)</f>
        <v>0</v>
      </c>
      <c r="Q785" s="12">
        <f>'AB Touchpoint System Workbook'!K796</f>
        <v>0</v>
      </c>
      <c r="R785" s="13">
        <f t="shared" si="25"/>
        <v>784</v>
      </c>
      <c r="S785" s="21" t="str">
        <f>IFERROR(VLOOKUP($R785,E:$Q,13,0),"")</f>
        <v/>
      </c>
      <c r="T785" s="21" t="str">
        <f>IFERROR(VLOOKUP($R785,F:$Q,12,0),"")</f>
        <v/>
      </c>
      <c r="U785" s="21" t="str">
        <f>IFERROR(VLOOKUP($R785,G:$Q,11,0),"")</f>
        <v/>
      </c>
      <c r="V785" s="21" t="str">
        <f>IFERROR(VLOOKUP($R785,H:$Q,10,0),"")</f>
        <v/>
      </c>
      <c r="W785" s="21" t="str">
        <f>IFERROR(VLOOKUP($R785,I:$Q,9,0),"")</f>
        <v/>
      </c>
      <c r="X785" s="21" t="str">
        <f>IFERROR(VLOOKUP($R785,J:$Q,8,0),"")</f>
        <v/>
      </c>
      <c r="Y785" s="21" t="str">
        <f>IFERROR(VLOOKUP($R785,K:$Q,7,0),"")</f>
        <v/>
      </c>
      <c r="Z785" s="21" t="str">
        <f>IFERROR(VLOOKUP($R785,L:$Q,6,0),"")</f>
        <v/>
      </c>
      <c r="AA785" s="21" t="str">
        <f>IFERROR(VLOOKUP($R785,M:$Q,5,0),"")</f>
        <v/>
      </c>
      <c r="AB785" s="21" t="str">
        <f>IFERROR(VLOOKUP($R785,N:$Q,4,0),"")</f>
        <v/>
      </c>
      <c r="AC785" s="21" t="str">
        <f>IFERROR(VLOOKUP($R785,O:$Q,3,0),"")</f>
        <v/>
      </c>
      <c r="AD785" s="21" t="str">
        <f>IFERROR(VLOOKUP($R785,P:$Q,2,0),"")</f>
        <v/>
      </c>
    </row>
    <row r="786" spans="1:30" x14ac:dyDescent="0.15">
      <c r="A786" s="9">
        <f>'AB Touchpoint System Workbook'!Z797</f>
        <v>0</v>
      </c>
      <c r="B786" s="21">
        <f t="shared" si="24"/>
        <v>1</v>
      </c>
      <c r="C786" s="12" t="str">
        <f>IF('AB Touchpoint System Workbook'!J797="A",VLOOKUP($B786,Reference!$A$93:B$104,2,0),IF('AB Touchpoint System Workbook'!J797="b",VLOOKUP($B786,Reference!$A$93:C$104,3,0),""))</f>
        <v/>
      </c>
      <c r="D786" s="12" t="str">
        <f>IF('AB Touchpoint System Workbook'!J797="A",Q786&amp;C786,IF('AB Touchpoint System Workbook'!J797="b",Q786&amp;C786,""))</f>
        <v/>
      </c>
      <c r="E786" s="12" t="b">
        <f>IF(ISNUMBER(SEARCH(S$1,$D786)),MAX(E$1:E785)+1)</f>
        <v>0</v>
      </c>
      <c r="F786" s="12" t="b">
        <f>IF(ISNUMBER(SEARCH(T$1,$D786)),MAX(F$1:F785)+1)</f>
        <v>0</v>
      </c>
      <c r="G786" s="12" t="b">
        <f>IF(ISNUMBER(SEARCH(U$1,$D786)),MAX(G$1:G785)+1)</f>
        <v>0</v>
      </c>
      <c r="H786" s="12" t="b">
        <f>IF(ISNUMBER(SEARCH(V$1,$D786)),MAX(H$1:H785)+1)</f>
        <v>0</v>
      </c>
      <c r="I786" s="12" t="b">
        <f>IF(ISNUMBER(SEARCH(W$1,$D786)),MAX(I$1:I785)+1)</f>
        <v>0</v>
      </c>
      <c r="J786" s="12" t="b">
        <f>IF(ISNUMBER(SEARCH(X$1,$D786)),MAX(J$1:J785)+1)</f>
        <v>0</v>
      </c>
      <c r="K786" s="12" t="b">
        <f>IF(ISNUMBER(SEARCH(Y$1,$D786)),MAX(K$1:K785)+1)</f>
        <v>0</v>
      </c>
      <c r="L786" s="12" t="b">
        <f>IF(ISNUMBER(SEARCH(Z$1,$D786)),MAX(L$1:L785)+1)</f>
        <v>0</v>
      </c>
      <c r="M786" s="12" t="b">
        <f>IF(ISNUMBER(SEARCH(AA$1,$D786)),MAX(M$1:M785)+1)</f>
        <v>0</v>
      </c>
      <c r="N786" s="12" t="b">
        <f>IF(ISNUMBER(SEARCH(AB$1,$D786)),MAX(N$1:N785)+1)</f>
        <v>0</v>
      </c>
      <c r="O786" s="12" t="b">
        <f>IF(ISNUMBER(SEARCH(AC$1,$D786)),MAX(O$1:O785)+1)</f>
        <v>0</v>
      </c>
      <c r="P786" s="12" t="b">
        <f>IF(ISNUMBER(SEARCH(AD$1,$D786)),MAX(P$1:P785)+1)</f>
        <v>0</v>
      </c>
      <c r="Q786" s="12">
        <f>'AB Touchpoint System Workbook'!K797</f>
        <v>0</v>
      </c>
      <c r="R786" s="13">
        <f t="shared" si="25"/>
        <v>785</v>
      </c>
      <c r="S786" s="21" t="str">
        <f>IFERROR(VLOOKUP($R786,E:$Q,13,0),"")</f>
        <v/>
      </c>
      <c r="T786" s="21" t="str">
        <f>IFERROR(VLOOKUP($R786,F:$Q,12,0),"")</f>
        <v/>
      </c>
      <c r="U786" s="21" t="str">
        <f>IFERROR(VLOOKUP($R786,G:$Q,11,0),"")</f>
        <v/>
      </c>
      <c r="V786" s="21" t="str">
        <f>IFERROR(VLOOKUP($R786,H:$Q,10,0),"")</f>
        <v/>
      </c>
      <c r="W786" s="21" t="str">
        <f>IFERROR(VLOOKUP($R786,I:$Q,9,0),"")</f>
        <v/>
      </c>
      <c r="X786" s="21" t="str">
        <f>IFERROR(VLOOKUP($R786,J:$Q,8,0),"")</f>
        <v/>
      </c>
      <c r="Y786" s="21" t="str">
        <f>IFERROR(VLOOKUP($R786,K:$Q,7,0),"")</f>
        <v/>
      </c>
      <c r="Z786" s="21" t="str">
        <f>IFERROR(VLOOKUP($R786,L:$Q,6,0),"")</f>
        <v/>
      </c>
      <c r="AA786" s="21" t="str">
        <f>IFERROR(VLOOKUP($R786,M:$Q,5,0),"")</f>
        <v/>
      </c>
      <c r="AB786" s="21" t="str">
        <f>IFERROR(VLOOKUP($R786,N:$Q,4,0),"")</f>
        <v/>
      </c>
      <c r="AC786" s="21" t="str">
        <f>IFERROR(VLOOKUP($R786,O:$Q,3,0),"")</f>
        <v/>
      </c>
      <c r="AD786" s="21" t="str">
        <f>IFERROR(VLOOKUP($R786,P:$Q,2,0),"")</f>
        <v/>
      </c>
    </row>
    <row r="787" spans="1:30" x14ac:dyDescent="0.15">
      <c r="A787" s="9">
        <f>'AB Touchpoint System Workbook'!Z798</f>
        <v>0</v>
      </c>
      <c r="B787" s="21">
        <f t="shared" si="24"/>
        <v>1</v>
      </c>
      <c r="C787" s="12" t="str">
        <f>IF('AB Touchpoint System Workbook'!J798="A",VLOOKUP($B787,Reference!$A$93:B$104,2,0),IF('AB Touchpoint System Workbook'!J798="b",VLOOKUP($B787,Reference!$A$93:C$104,3,0),""))</f>
        <v/>
      </c>
      <c r="D787" s="12" t="str">
        <f>IF('AB Touchpoint System Workbook'!J798="A",Q787&amp;C787,IF('AB Touchpoint System Workbook'!J798="b",Q787&amp;C787,""))</f>
        <v/>
      </c>
      <c r="E787" s="12" t="b">
        <f>IF(ISNUMBER(SEARCH(S$1,$D787)),MAX(E$1:E786)+1)</f>
        <v>0</v>
      </c>
      <c r="F787" s="12" t="b">
        <f>IF(ISNUMBER(SEARCH(T$1,$D787)),MAX(F$1:F786)+1)</f>
        <v>0</v>
      </c>
      <c r="G787" s="12" t="b">
        <f>IF(ISNUMBER(SEARCH(U$1,$D787)),MAX(G$1:G786)+1)</f>
        <v>0</v>
      </c>
      <c r="H787" s="12" t="b">
        <f>IF(ISNUMBER(SEARCH(V$1,$D787)),MAX(H$1:H786)+1)</f>
        <v>0</v>
      </c>
      <c r="I787" s="12" t="b">
        <f>IF(ISNUMBER(SEARCH(W$1,$D787)),MAX(I$1:I786)+1)</f>
        <v>0</v>
      </c>
      <c r="J787" s="12" t="b">
        <f>IF(ISNUMBER(SEARCH(X$1,$D787)),MAX(J$1:J786)+1)</f>
        <v>0</v>
      </c>
      <c r="K787" s="12" t="b">
        <f>IF(ISNUMBER(SEARCH(Y$1,$D787)),MAX(K$1:K786)+1)</f>
        <v>0</v>
      </c>
      <c r="L787" s="12" t="b">
        <f>IF(ISNUMBER(SEARCH(Z$1,$D787)),MAX(L$1:L786)+1)</f>
        <v>0</v>
      </c>
      <c r="M787" s="12" t="b">
        <f>IF(ISNUMBER(SEARCH(AA$1,$D787)),MAX(M$1:M786)+1)</f>
        <v>0</v>
      </c>
      <c r="N787" s="12" t="b">
        <f>IF(ISNUMBER(SEARCH(AB$1,$D787)),MAX(N$1:N786)+1)</f>
        <v>0</v>
      </c>
      <c r="O787" s="12" t="b">
        <f>IF(ISNUMBER(SEARCH(AC$1,$D787)),MAX(O$1:O786)+1)</f>
        <v>0</v>
      </c>
      <c r="P787" s="12" t="b">
        <f>IF(ISNUMBER(SEARCH(AD$1,$D787)),MAX(P$1:P786)+1)</f>
        <v>0</v>
      </c>
      <c r="Q787" s="12">
        <f>'AB Touchpoint System Workbook'!K798</f>
        <v>0</v>
      </c>
      <c r="R787" s="13">
        <f t="shared" si="25"/>
        <v>786</v>
      </c>
      <c r="S787" s="21" t="str">
        <f>IFERROR(VLOOKUP($R787,E:$Q,13,0),"")</f>
        <v/>
      </c>
      <c r="T787" s="21" t="str">
        <f>IFERROR(VLOOKUP($R787,F:$Q,12,0),"")</f>
        <v/>
      </c>
      <c r="U787" s="21" t="str">
        <f>IFERROR(VLOOKUP($R787,G:$Q,11,0),"")</f>
        <v/>
      </c>
      <c r="V787" s="21" t="str">
        <f>IFERROR(VLOOKUP($R787,H:$Q,10,0),"")</f>
        <v/>
      </c>
      <c r="W787" s="21" t="str">
        <f>IFERROR(VLOOKUP($R787,I:$Q,9,0),"")</f>
        <v/>
      </c>
      <c r="X787" s="21" t="str">
        <f>IFERROR(VLOOKUP($R787,J:$Q,8,0),"")</f>
        <v/>
      </c>
      <c r="Y787" s="21" t="str">
        <f>IFERROR(VLOOKUP($R787,K:$Q,7,0),"")</f>
        <v/>
      </c>
      <c r="Z787" s="21" t="str">
        <f>IFERROR(VLOOKUP($R787,L:$Q,6,0),"")</f>
        <v/>
      </c>
      <c r="AA787" s="21" t="str">
        <f>IFERROR(VLOOKUP($R787,M:$Q,5,0),"")</f>
        <v/>
      </c>
      <c r="AB787" s="21" t="str">
        <f>IFERROR(VLOOKUP($R787,N:$Q,4,0),"")</f>
        <v/>
      </c>
      <c r="AC787" s="21" t="str">
        <f>IFERROR(VLOOKUP($R787,O:$Q,3,0),"")</f>
        <v/>
      </c>
      <c r="AD787" s="21" t="str">
        <f>IFERROR(VLOOKUP($R787,P:$Q,2,0),"")</f>
        <v/>
      </c>
    </row>
    <row r="788" spans="1:30" x14ac:dyDescent="0.15">
      <c r="A788" s="9">
        <f>'AB Touchpoint System Workbook'!Z799</f>
        <v>0</v>
      </c>
      <c r="B788" s="21">
        <f t="shared" si="24"/>
        <v>1</v>
      </c>
      <c r="C788" s="12" t="str">
        <f>IF('AB Touchpoint System Workbook'!J799="A",VLOOKUP($B788,Reference!$A$93:B$104,2,0),IF('AB Touchpoint System Workbook'!J799="b",VLOOKUP($B788,Reference!$A$93:C$104,3,0),""))</f>
        <v/>
      </c>
      <c r="D788" s="12" t="str">
        <f>IF('AB Touchpoint System Workbook'!J799="A",Q788&amp;C788,IF('AB Touchpoint System Workbook'!J799="b",Q788&amp;C788,""))</f>
        <v/>
      </c>
      <c r="E788" s="12" t="b">
        <f>IF(ISNUMBER(SEARCH(S$1,$D788)),MAX(E$1:E787)+1)</f>
        <v>0</v>
      </c>
      <c r="F788" s="12" t="b">
        <f>IF(ISNUMBER(SEARCH(T$1,$D788)),MAX(F$1:F787)+1)</f>
        <v>0</v>
      </c>
      <c r="G788" s="12" t="b">
        <f>IF(ISNUMBER(SEARCH(U$1,$D788)),MAX(G$1:G787)+1)</f>
        <v>0</v>
      </c>
      <c r="H788" s="12" t="b">
        <f>IF(ISNUMBER(SEARCH(V$1,$D788)),MAX(H$1:H787)+1)</f>
        <v>0</v>
      </c>
      <c r="I788" s="12" t="b">
        <f>IF(ISNUMBER(SEARCH(W$1,$D788)),MAX(I$1:I787)+1)</f>
        <v>0</v>
      </c>
      <c r="J788" s="12" t="b">
        <f>IF(ISNUMBER(SEARCH(X$1,$D788)),MAX(J$1:J787)+1)</f>
        <v>0</v>
      </c>
      <c r="K788" s="12" t="b">
        <f>IF(ISNUMBER(SEARCH(Y$1,$D788)),MAX(K$1:K787)+1)</f>
        <v>0</v>
      </c>
      <c r="L788" s="12" t="b">
        <f>IF(ISNUMBER(SEARCH(Z$1,$D788)),MAX(L$1:L787)+1)</f>
        <v>0</v>
      </c>
      <c r="M788" s="12" t="b">
        <f>IF(ISNUMBER(SEARCH(AA$1,$D788)),MAX(M$1:M787)+1)</f>
        <v>0</v>
      </c>
      <c r="N788" s="12" t="b">
        <f>IF(ISNUMBER(SEARCH(AB$1,$D788)),MAX(N$1:N787)+1)</f>
        <v>0</v>
      </c>
      <c r="O788" s="12" t="b">
        <f>IF(ISNUMBER(SEARCH(AC$1,$D788)),MAX(O$1:O787)+1)</f>
        <v>0</v>
      </c>
      <c r="P788" s="12" t="b">
        <f>IF(ISNUMBER(SEARCH(AD$1,$D788)),MAX(P$1:P787)+1)</f>
        <v>0</v>
      </c>
      <c r="Q788" s="12">
        <f>'AB Touchpoint System Workbook'!K799</f>
        <v>0</v>
      </c>
      <c r="R788" s="13">
        <f t="shared" si="25"/>
        <v>787</v>
      </c>
      <c r="S788" s="21" t="str">
        <f>IFERROR(VLOOKUP($R788,E:$Q,13,0),"")</f>
        <v/>
      </c>
      <c r="T788" s="21" t="str">
        <f>IFERROR(VLOOKUP($R788,F:$Q,12,0),"")</f>
        <v/>
      </c>
      <c r="U788" s="21" t="str">
        <f>IFERROR(VLOOKUP($R788,G:$Q,11,0),"")</f>
        <v/>
      </c>
      <c r="V788" s="21" t="str">
        <f>IFERROR(VLOOKUP($R788,H:$Q,10,0),"")</f>
        <v/>
      </c>
      <c r="W788" s="21" t="str">
        <f>IFERROR(VLOOKUP($R788,I:$Q,9,0),"")</f>
        <v/>
      </c>
      <c r="X788" s="21" t="str">
        <f>IFERROR(VLOOKUP($R788,J:$Q,8,0),"")</f>
        <v/>
      </c>
      <c r="Y788" s="21" t="str">
        <f>IFERROR(VLOOKUP($R788,K:$Q,7,0),"")</f>
        <v/>
      </c>
      <c r="Z788" s="21" t="str">
        <f>IFERROR(VLOOKUP($R788,L:$Q,6,0),"")</f>
        <v/>
      </c>
      <c r="AA788" s="21" t="str">
        <f>IFERROR(VLOOKUP($R788,M:$Q,5,0),"")</f>
        <v/>
      </c>
      <c r="AB788" s="21" t="str">
        <f>IFERROR(VLOOKUP($R788,N:$Q,4,0),"")</f>
        <v/>
      </c>
      <c r="AC788" s="21" t="str">
        <f>IFERROR(VLOOKUP($R788,O:$Q,3,0),"")</f>
        <v/>
      </c>
      <c r="AD788" s="21" t="str">
        <f>IFERROR(VLOOKUP($R788,P:$Q,2,0),"")</f>
        <v/>
      </c>
    </row>
    <row r="789" spans="1:30" x14ac:dyDescent="0.15">
      <c r="A789" s="9">
        <f>'AB Touchpoint System Workbook'!Z800</f>
        <v>0</v>
      </c>
      <c r="B789" s="21">
        <f t="shared" si="24"/>
        <v>1</v>
      </c>
      <c r="C789" s="12" t="str">
        <f>IF('AB Touchpoint System Workbook'!J800="A",VLOOKUP($B789,Reference!$A$93:B$104,2,0),IF('AB Touchpoint System Workbook'!J800="b",VLOOKUP($B789,Reference!$A$93:C$104,3,0),""))</f>
        <v/>
      </c>
      <c r="D789" s="12" t="str">
        <f>IF('AB Touchpoint System Workbook'!J800="A",Q789&amp;C789,IF('AB Touchpoint System Workbook'!J800="b",Q789&amp;C789,""))</f>
        <v/>
      </c>
      <c r="E789" s="12" t="b">
        <f>IF(ISNUMBER(SEARCH(S$1,$D789)),MAX(E$1:E788)+1)</f>
        <v>0</v>
      </c>
      <c r="F789" s="12" t="b">
        <f>IF(ISNUMBER(SEARCH(T$1,$D789)),MAX(F$1:F788)+1)</f>
        <v>0</v>
      </c>
      <c r="G789" s="12" t="b">
        <f>IF(ISNUMBER(SEARCH(U$1,$D789)),MAX(G$1:G788)+1)</f>
        <v>0</v>
      </c>
      <c r="H789" s="12" t="b">
        <f>IF(ISNUMBER(SEARCH(V$1,$D789)),MAX(H$1:H788)+1)</f>
        <v>0</v>
      </c>
      <c r="I789" s="12" t="b">
        <f>IF(ISNUMBER(SEARCH(W$1,$D789)),MAX(I$1:I788)+1)</f>
        <v>0</v>
      </c>
      <c r="J789" s="12" t="b">
        <f>IF(ISNUMBER(SEARCH(X$1,$D789)),MAX(J$1:J788)+1)</f>
        <v>0</v>
      </c>
      <c r="K789" s="12" t="b">
        <f>IF(ISNUMBER(SEARCH(Y$1,$D789)),MAX(K$1:K788)+1)</f>
        <v>0</v>
      </c>
      <c r="L789" s="12" t="b">
        <f>IF(ISNUMBER(SEARCH(Z$1,$D789)),MAX(L$1:L788)+1)</f>
        <v>0</v>
      </c>
      <c r="M789" s="12" t="b">
        <f>IF(ISNUMBER(SEARCH(AA$1,$D789)),MAX(M$1:M788)+1)</f>
        <v>0</v>
      </c>
      <c r="N789" s="12" t="b">
        <f>IF(ISNUMBER(SEARCH(AB$1,$D789)),MAX(N$1:N788)+1)</f>
        <v>0</v>
      </c>
      <c r="O789" s="12" t="b">
        <f>IF(ISNUMBER(SEARCH(AC$1,$D789)),MAX(O$1:O788)+1)</f>
        <v>0</v>
      </c>
      <c r="P789" s="12" t="b">
        <f>IF(ISNUMBER(SEARCH(AD$1,$D789)),MAX(P$1:P788)+1)</f>
        <v>0</v>
      </c>
      <c r="Q789" s="12">
        <f>'AB Touchpoint System Workbook'!K800</f>
        <v>0</v>
      </c>
      <c r="R789" s="13">
        <f t="shared" si="25"/>
        <v>788</v>
      </c>
      <c r="S789" s="21" t="str">
        <f>IFERROR(VLOOKUP($R789,E:$Q,13,0),"")</f>
        <v/>
      </c>
      <c r="T789" s="21" t="str">
        <f>IFERROR(VLOOKUP($R789,F:$Q,12,0),"")</f>
        <v/>
      </c>
      <c r="U789" s="21" t="str">
        <f>IFERROR(VLOOKUP($R789,G:$Q,11,0),"")</f>
        <v/>
      </c>
      <c r="V789" s="21" t="str">
        <f>IFERROR(VLOOKUP($R789,H:$Q,10,0),"")</f>
        <v/>
      </c>
      <c r="W789" s="21" t="str">
        <f>IFERROR(VLOOKUP($R789,I:$Q,9,0),"")</f>
        <v/>
      </c>
      <c r="X789" s="21" t="str">
        <f>IFERROR(VLOOKUP($R789,J:$Q,8,0),"")</f>
        <v/>
      </c>
      <c r="Y789" s="21" t="str">
        <f>IFERROR(VLOOKUP($R789,K:$Q,7,0),"")</f>
        <v/>
      </c>
      <c r="Z789" s="21" t="str">
        <f>IFERROR(VLOOKUP($R789,L:$Q,6,0),"")</f>
        <v/>
      </c>
      <c r="AA789" s="21" t="str">
        <f>IFERROR(VLOOKUP($R789,M:$Q,5,0),"")</f>
        <v/>
      </c>
      <c r="AB789" s="21" t="str">
        <f>IFERROR(VLOOKUP($R789,N:$Q,4,0),"")</f>
        <v/>
      </c>
      <c r="AC789" s="21" t="str">
        <f>IFERROR(VLOOKUP($R789,O:$Q,3,0),"")</f>
        <v/>
      </c>
      <c r="AD789" s="21" t="str">
        <f>IFERROR(VLOOKUP($R789,P:$Q,2,0),"")</f>
        <v/>
      </c>
    </row>
    <row r="790" spans="1:30" x14ac:dyDescent="0.15">
      <c r="A790" s="9">
        <f>'AB Touchpoint System Workbook'!Z801</f>
        <v>0</v>
      </c>
      <c r="B790" s="21">
        <f t="shared" si="24"/>
        <v>1</v>
      </c>
      <c r="C790" s="12" t="str">
        <f>IF('AB Touchpoint System Workbook'!J801="A",VLOOKUP($B790,Reference!$A$93:B$104,2,0),IF('AB Touchpoint System Workbook'!J801="b",VLOOKUP($B790,Reference!$A$93:C$104,3,0),""))</f>
        <v/>
      </c>
      <c r="D790" s="12" t="str">
        <f>IF('AB Touchpoint System Workbook'!J801="A",Q790&amp;C790,IF('AB Touchpoint System Workbook'!J801="b",Q790&amp;C790,""))</f>
        <v/>
      </c>
      <c r="E790" s="12" t="b">
        <f>IF(ISNUMBER(SEARCH(S$1,$D790)),MAX(E$1:E789)+1)</f>
        <v>0</v>
      </c>
      <c r="F790" s="12" t="b">
        <f>IF(ISNUMBER(SEARCH(T$1,$D790)),MAX(F$1:F789)+1)</f>
        <v>0</v>
      </c>
      <c r="G790" s="12" t="b">
        <f>IF(ISNUMBER(SEARCH(U$1,$D790)),MAX(G$1:G789)+1)</f>
        <v>0</v>
      </c>
      <c r="H790" s="12" t="b">
        <f>IF(ISNUMBER(SEARCH(V$1,$D790)),MAX(H$1:H789)+1)</f>
        <v>0</v>
      </c>
      <c r="I790" s="12" t="b">
        <f>IF(ISNUMBER(SEARCH(W$1,$D790)),MAX(I$1:I789)+1)</f>
        <v>0</v>
      </c>
      <c r="J790" s="12" t="b">
        <f>IF(ISNUMBER(SEARCH(X$1,$D790)),MAX(J$1:J789)+1)</f>
        <v>0</v>
      </c>
      <c r="K790" s="12" t="b">
        <f>IF(ISNUMBER(SEARCH(Y$1,$D790)),MAX(K$1:K789)+1)</f>
        <v>0</v>
      </c>
      <c r="L790" s="12" t="b">
        <f>IF(ISNUMBER(SEARCH(Z$1,$D790)),MAX(L$1:L789)+1)</f>
        <v>0</v>
      </c>
      <c r="M790" s="12" t="b">
        <f>IF(ISNUMBER(SEARCH(AA$1,$D790)),MAX(M$1:M789)+1)</f>
        <v>0</v>
      </c>
      <c r="N790" s="12" t="b">
        <f>IF(ISNUMBER(SEARCH(AB$1,$D790)),MAX(N$1:N789)+1)</f>
        <v>0</v>
      </c>
      <c r="O790" s="12" t="b">
        <f>IF(ISNUMBER(SEARCH(AC$1,$D790)),MAX(O$1:O789)+1)</f>
        <v>0</v>
      </c>
      <c r="P790" s="12" t="b">
        <f>IF(ISNUMBER(SEARCH(AD$1,$D790)),MAX(P$1:P789)+1)</f>
        <v>0</v>
      </c>
      <c r="Q790" s="12">
        <f>'AB Touchpoint System Workbook'!K801</f>
        <v>0</v>
      </c>
      <c r="R790" s="13">
        <f t="shared" si="25"/>
        <v>789</v>
      </c>
      <c r="S790" s="21" t="str">
        <f>IFERROR(VLOOKUP($R790,E:$Q,13,0),"")</f>
        <v/>
      </c>
      <c r="T790" s="21" t="str">
        <f>IFERROR(VLOOKUP($R790,F:$Q,12,0),"")</f>
        <v/>
      </c>
      <c r="U790" s="21" t="str">
        <f>IFERROR(VLOOKUP($R790,G:$Q,11,0),"")</f>
        <v/>
      </c>
      <c r="V790" s="21" t="str">
        <f>IFERROR(VLOOKUP($R790,H:$Q,10,0),"")</f>
        <v/>
      </c>
      <c r="W790" s="21" t="str">
        <f>IFERROR(VLOOKUP($R790,I:$Q,9,0),"")</f>
        <v/>
      </c>
      <c r="X790" s="21" t="str">
        <f>IFERROR(VLOOKUP($R790,J:$Q,8,0),"")</f>
        <v/>
      </c>
      <c r="Y790" s="21" t="str">
        <f>IFERROR(VLOOKUP($R790,K:$Q,7,0),"")</f>
        <v/>
      </c>
      <c r="Z790" s="21" t="str">
        <f>IFERROR(VLOOKUP($R790,L:$Q,6,0),"")</f>
        <v/>
      </c>
      <c r="AA790" s="21" t="str">
        <f>IFERROR(VLOOKUP($R790,M:$Q,5,0),"")</f>
        <v/>
      </c>
      <c r="AB790" s="21" t="str">
        <f>IFERROR(VLOOKUP($R790,N:$Q,4,0),"")</f>
        <v/>
      </c>
      <c r="AC790" s="21" t="str">
        <f>IFERROR(VLOOKUP($R790,O:$Q,3,0),"")</f>
        <v/>
      </c>
      <c r="AD790" s="21" t="str">
        <f>IFERROR(VLOOKUP($R790,P:$Q,2,0),"")</f>
        <v/>
      </c>
    </row>
    <row r="791" spans="1:30" x14ac:dyDescent="0.15">
      <c r="A791" s="9">
        <f>'AB Touchpoint System Workbook'!Z802</f>
        <v>0</v>
      </c>
      <c r="B791" s="21">
        <f t="shared" si="24"/>
        <v>1</v>
      </c>
      <c r="C791" s="12" t="str">
        <f>IF('AB Touchpoint System Workbook'!J802="A",VLOOKUP($B791,Reference!$A$93:B$104,2,0),IF('AB Touchpoint System Workbook'!J802="b",VLOOKUP($B791,Reference!$A$93:C$104,3,0),""))</f>
        <v/>
      </c>
      <c r="D791" s="12" t="str">
        <f>IF('AB Touchpoint System Workbook'!J802="A",Q791&amp;C791,IF('AB Touchpoint System Workbook'!J802="b",Q791&amp;C791,""))</f>
        <v/>
      </c>
      <c r="E791" s="12" t="b">
        <f>IF(ISNUMBER(SEARCH(S$1,$D791)),MAX(E$1:E790)+1)</f>
        <v>0</v>
      </c>
      <c r="F791" s="12" t="b">
        <f>IF(ISNUMBER(SEARCH(T$1,$D791)),MAX(F$1:F790)+1)</f>
        <v>0</v>
      </c>
      <c r="G791" s="12" t="b">
        <f>IF(ISNUMBER(SEARCH(U$1,$D791)),MAX(G$1:G790)+1)</f>
        <v>0</v>
      </c>
      <c r="H791" s="12" t="b">
        <f>IF(ISNUMBER(SEARCH(V$1,$D791)),MAX(H$1:H790)+1)</f>
        <v>0</v>
      </c>
      <c r="I791" s="12" t="b">
        <f>IF(ISNUMBER(SEARCH(W$1,$D791)),MAX(I$1:I790)+1)</f>
        <v>0</v>
      </c>
      <c r="J791" s="12" t="b">
        <f>IF(ISNUMBER(SEARCH(X$1,$D791)),MAX(J$1:J790)+1)</f>
        <v>0</v>
      </c>
      <c r="K791" s="12" t="b">
        <f>IF(ISNUMBER(SEARCH(Y$1,$D791)),MAX(K$1:K790)+1)</f>
        <v>0</v>
      </c>
      <c r="L791" s="12" t="b">
        <f>IF(ISNUMBER(SEARCH(Z$1,$D791)),MAX(L$1:L790)+1)</f>
        <v>0</v>
      </c>
      <c r="M791" s="12" t="b">
        <f>IF(ISNUMBER(SEARCH(AA$1,$D791)),MAX(M$1:M790)+1)</f>
        <v>0</v>
      </c>
      <c r="N791" s="12" t="b">
        <f>IF(ISNUMBER(SEARCH(AB$1,$D791)),MAX(N$1:N790)+1)</f>
        <v>0</v>
      </c>
      <c r="O791" s="12" t="b">
        <f>IF(ISNUMBER(SEARCH(AC$1,$D791)),MAX(O$1:O790)+1)</f>
        <v>0</v>
      </c>
      <c r="P791" s="12" t="b">
        <f>IF(ISNUMBER(SEARCH(AD$1,$D791)),MAX(P$1:P790)+1)</f>
        <v>0</v>
      </c>
      <c r="Q791" s="12">
        <f>'AB Touchpoint System Workbook'!K802</f>
        <v>0</v>
      </c>
      <c r="R791" s="13">
        <f t="shared" si="25"/>
        <v>790</v>
      </c>
      <c r="S791" s="21" t="str">
        <f>IFERROR(VLOOKUP($R791,E:$Q,13,0),"")</f>
        <v/>
      </c>
      <c r="T791" s="21" t="str">
        <f>IFERROR(VLOOKUP($R791,F:$Q,12,0),"")</f>
        <v/>
      </c>
      <c r="U791" s="21" t="str">
        <f>IFERROR(VLOOKUP($R791,G:$Q,11,0),"")</f>
        <v/>
      </c>
      <c r="V791" s="21" t="str">
        <f>IFERROR(VLOOKUP($R791,H:$Q,10,0),"")</f>
        <v/>
      </c>
      <c r="W791" s="21" t="str">
        <f>IFERROR(VLOOKUP($R791,I:$Q,9,0),"")</f>
        <v/>
      </c>
      <c r="X791" s="21" t="str">
        <f>IFERROR(VLOOKUP($R791,J:$Q,8,0),"")</f>
        <v/>
      </c>
      <c r="Y791" s="21" t="str">
        <f>IFERROR(VLOOKUP($R791,K:$Q,7,0),"")</f>
        <v/>
      </c>
      <c r="Z791" s="21" t="str">
        <f>IFERROR(VLOOKUP($R791,L:$Q,6,0),"")</f>
        <v/>
      </c>
      <c r="AA791" s="21" t="str">
        <f>IFERROR(VLOOKUP($R791,M:$Q,5,0),"")</f>
        <v/>
      </c>
      <c r="AB791" s="21" t="str">
        <f>IFERROR(VLOOKUP($R791,N:$Q,4,0),"")</f>
        <v/>
      </c>
      <c r="AC791" s="21" t="str">
        <f>IFERROR(VLOOKUP($R791,O:$Q,3,0),"")</f>
        <v/>
      </c>
      <c r="AD791" s="21" t="str">
        <f>IFERROR(VLOOKUP($R791,P:$Q,2,0),"")</f>
        <v/>
      </c>
    </row>
    <row r="792" spans="1:30" x14ac:dyDescent="0.15">
      <c r="A792" s="9">
        <f>'AB Touchpoint System Workbook'!Z803</f>
        <v>0</v>
      </c>
      <c r="B792" s="21">
        <f t="shared" ref="B792:B855" si="26">MONTH(A792)</f>
        <v>1</v>
      </c>
      <c r="C792" s="12" t="str">
        <f>IF('AB Touchpoint System Workbook'!J803="A",VLOOKUP($B792,Reference!$A$93:B$104,2,0),IF('AB Touchpoint System Workbook'!J803="b",VLOOKUP($B792,Reference!$A$93:C$104,3,0),""))</f>
        <v/>
      </c>
      <c r="D792" s="12" t="str">
        <f>IF('AB Touchpoint System Workbook'!J803="A",Q792&amp;C792,IF('AB Touchpoint System Workbook'!J803="b",Q792&amp;C792,""))</f>
        <v/>
      </c>
      <c r="E792" s="12" t="b">
        <f>IF(ISNUMBER(SEARCH(S$1,$D792)),MAX(E$1:E791)+1)</f>
        <v>0</v>
      </c>
      <c r="F792" s="12" t="b">
        <f>IF(ISNUMBER(SEARCH(T$1,$D792)),MAX(F$1:F791)+1)</f>
        <v>0</v>
      </c>
      <c r="G792" s="12" t="b">
        <f>IF(ISNUMBER(SEARCH(U$1,$D792)),MAX(G$1:G791)+1)</f>
        <v>0</v>
      </c>
      <c r="H792" s="12" t="b">
        <f>IF(ISNUMBER(SEARCH(V$1,$D792)),MAX(H$1:H791)+1)</f>
        <v>0</v>
      </c>
      <c r="I792" s="12" t="b">
        <f>IF(ISNUMBER(SEARCH(W$1,$D792)),MAX(I$1:I791)+1)</f>
        <v>0</v>
      </c>
      <c r="J792" s="12" t="b">
        <f>IF(ISNUMBER(SEARCH(X$1,$D792)),MAX(J$1:J791)+1)</f>
        <v>0</v>
      </c>
      <c r="K792" s="12" t="b">
        <f>IF(ISNUMBER(SEARCH(Y$1,$D792)),MAX(K$1:K791)+1)</f>
        <v>0</v>
      </c>
      <c r="L792" s="12" t="b">
        <f>IF(ISNUMBER(SEARCH(Z$1,$D792)),MAX(L$1:L791)+1)</f>
        <v>0</v>
      </c>
      <c r="M792" s="12" t="b">
        <f>IF(ISNUMBER(SEARCH(AA$1,$D792)),MAX(M$1:M791)+1)</f>
        <v>0</v>
      </c>
      <c r="N792" s="12" t="b">
        <f>IF(ISNUMBER(SEARCH(AB$1,$D792)),MAX(N$1:N791)+1)</f>
        <v>0</v>
      </c>
      <c r="O792" s="12" t="b">
        <f>IF(ISNUMBER(SEARCH(AC$1,$D792)),MAX(O$1:O791)+1)</f>
        <v>0</v>
      </c>
      <c r="P792" s="12" t="b">
        <f>IF(ISNUMBER(SEARCH(AD$1,$D792)),MAX(P$1:P791)+1)</f>
        <v>0</v>
      </c>
      <c r="Q792" s="12">
        <f>'AB Touchpoint System Workbook'!K803</f>
        <v>0</v>
      </c>
      <c r="R792" s="13">
        <f t="shared" si="25"/>
        <v>791</v>
      </c>
      <c r="S792" s="21" t="str">
        <f>IFERROR(VLOOKUP($R792,E:$Q,13,0),"")</f>
        <v/>
      </c>
      <c r="T792" s="21" t="str">
        <f>IFERROR(VLOOKUP($R792,F:$Q,12,0),"")</f>
        <v/>
      </c>
      <c r="U792" s="21" t="str">
        <f>IFERROR(VLOOKUP($R792,G:$Q,11,0),"")</f>
        <v/>
      </c>
      <c r="V792" s="21" t="str">
        <f>IFERROR(VLOOKUP($R792,H:$Q,10,0),"")</f>
        <v/>
      </c>
      <c r="W792" s="21" t="str">
        <f>IFERROR(VLOOKUP($R792,I:$Q,9,0),"")</f>
        <v/>
      </c>
      <c r="X792" s="21" t="str">
        <f>IFERROR(VLOOKUP($R792,J:$Q,8,0),"")</f>
        <v/>
      </c>
      <c r="Y792" s="21" t="str">
        <f>IFERROR(VLOOKUP($R792,K:$Q,7,0),"")</f>
        <v/>
      </c>
      <c r="Z792" s="21" t="str">
        <f>IFERROR(VLOOKUP($R792,L:$Q,6,0),"")</f>
        <v/>
      </c>
      <c r="AA792" s="21" t="str">
        <f>IFERROR(VLOOKUP($R792,M:$Q,5,0),"")</f>
        <v/>
      </c>
      <c r="AB792" s="21" t="str">
        <f>IFERROR(VLOOKUP($R792,N:$Q,4,0),"")</f>
        <v/>
      </c>
      <c r="AC792" s="21" t="str">
        <f>IFERROR(VLOOKUP($R792,O:$Q,3,0),"")</f>
        <v/>
      </c>
      <c r="AD792" s="21" t="str">
        <f>IFERROR(VLOOKUP($R792,P:$Q,2,0),"")</f>
        <v/>
      </c>
    </row>
    <row r="793" spans="1:30" x14ac:dyDescent="0.15">
      <c r="A793" s="9">
        <f>'AB Touchpoint System Workbook'!Z804</f>
        <v>0</v>
      </c>
      <c r="B793" s="21">
        <f t="shared" si="26"/>
        <v>1</v>
      </c>
      <c r="C793" s="12" t="str">
        <f>IF('AB Touchpoint System Workbook'!J804="A",VLOOKUP($B793,Reference!$A$93:B$104,2,0),IF('AB Touchpoint System Workbook'!J804="b",VLOOKUP($B793,Reference!$A$93:C$104,3,0),""))</f>
        <v/>
      </c>
      <c r="D793" s="12" t="str">
        <f>IF('AB Touchpoint System Workbook'!J804="A",Q793&amp;C793,IF('AB Touchpoint System Workbook'!J804="b",Q793&amp;C793,""))</f>
        <v/>
      </c>
      <c r="E793" s="12" t="b">
        <f>IF(ISNUMBER(SEARCH(S$1,$D793)),MAX(E$1:E792)+1)</f>
        <v>0</v>
      </c>
      <c r="F793" s="12" t="b">
        <f>IF(ISNUMBER(SEARCH(T$1,$D793)),MAX(F$1:F792)+1)</f>
        <v>0</v>
      </c>
      <c r="G793" s="12" t="b">
        <f>IF(ISNUMBER(SEARCH(U$1,$D793)),MAX(G$1:G792)+1)</f>
        <v>0</v>
      </c>
      <c r="H793" s="12" t="b">
        <f>IF(ISNUMBER(SEARCH(V$1,$D793)),MAX(H$1:H792)+1)</f>
        <v>0</v>
      </c>
      <c r="I793" s="12" t="b">
        <f>IF(ISNUMBER(SEARCH(W$1,$D793)),MAX(I$1:I792)+1)</f>
        <v>0</v>
      </c>
      <c r="J793" s="12" t="b">
        <f>IF(ISNUMBER(SEARCH(X$1,$D793)),MAX(J$1:J792)+1)</f>
        <v>0</v>
      </c>
      <c r="K793" s="12" t="b">
        <f>IF(ISNUMBER(SEARCH(Y$1,$D793)),MAX(K$1:K792)+1)</f>
        <v>0</v>
      </c>
      <c r="L793" s="12" t="b">
        <f>IF(ISNUMBER(SEARCH(Z$1,$D793)),MAX(L$1:L792)+1)</f>
        <v>0</v>
      </c>
      <c r="M793" s="12" t="b">
        <f>IF(ISNUMBER(SEARCH(AA$1,$D793)),MAX(M$1:M792)+1)</f>
        <v>0</v>
      </c>
      <c r="N793" s="12" t="b">
        <f>IF(ISNUMBER(SEARCH(AB$1,$D793)),MAX(N$1:N792)+1)</f>
        <v>0</v>
      </c>
      <c r="O793" s="12" t="b">
        <f>IF(ISNUMBER(SEARCH(AC$1,$D793)),MAX(O$1:O792)+1)</f>
        <v>0</v>
      </c>
      <c r="P793" s="12" t="b">
        <f>IF(ISNUMBER(SEARCH(AD$1,$D793)),MAX(P$1:P792)+1)</f>
        <v>0</v>
      </c>
      <c r="Q793" s="12">
        <f>'AB Touchpoint System Workbook'!K804</f>
        <v>0</v>
      </c>
      <c r="R793" s="13">
        <f t="shared" si="25"/>
        <v>792</v>
      </c>
      <c r="S793" s="21" t="str">
        <f>IFERROR(VLOOKUP($R793,E:$Q,13,0),"")</f>
        <v/>
      </c>
      <c r="T793" s="21" t="str">
        <f>IFERROR(VLOOKUP($R793,F:$Q,12,0),"")</f>
        <v/>
      </c>
      <c r="U793" s="21" t="str">
        <f>IFERROR(VLOOKUP($R793,G:$Q,11,0),"")</f>
        <v/>
      </c>
      <c r="V793" s="21" t="str">
        <f>IFERROR(VLOOKUP($R793,H:$Q,10,0),"")</f>
        <v/>
      </c>
      <c r="W793" s="21" t="str">
        <f>IFERROR(VLOOKUP($R793,I:$Q,9,0),"")</f>
        <v/>
      </c>
      <c r="X793" s="21" t="str">
        <f>IFERROR(VLOOKUP($R793,J:$Q,8,0),"")</f>
        <v/>
      </c>
      <c r="Y793" s="21" t="str">
        <f>IFERROR(VLOOKUP($R793,K:$Q,7,0),"")</f>
        <v/>
      </c>
      <c r="Z793" s="21" t="str">
        <f>IFERROR(VLOOKUP($R793,L:$Q,6,0),"")</f>
        <v/>
      </c>
      <c r="AA793" s="21" t="str">
        <f>IFERROR(VLOOKUP($R793,M:$Q,5,0),"")</f>
        <v/>
      </c>
      <c r="AB793" s="21" t="str">
        <f>IFERROR(VLOOKUP($R793,N:$Q,4,0),"")</f>
        <v/>
      </c>
      <c r="AC793" s="21" t="str">
        <f>IFERROR(VLOOKUP($R793,O:$Q,3,0),"")</f>
        <v/>
      </c>
      <c r="AD793" s="21" t="str">
        <f>IFERROR(VLOOKUP($R793,P:$Q,2,0),"")</f>
        <v/>
      </c>
    </row>
    <row r="794" spans="1:30" x14ac:dyDescent="0.15">
      <c r="A794" s="9">
        <f>'AB Touchpoint System Workbook'!Z805</f>
        <v>0</v>
      </c>
      <c r="B794" s="21">
        <f t="shared" si="26"/>
        <v>1</v>
      </c>
      <c r="C794" s="12" t="str">
        <f>IF('AB Touchpoint System Workbook'!J805="A",VLOOKUP($B794,Reference!$A$93:B$104,2,0),IF('AB Touchpoint System Workbook'!J805="b",VLOOKUP($B794,Reference!$A$93:C$104,3,0),""))</f>
        <v/>
      </c>
      <c r="D794" s="12" t="str">
        <f>IF('AB Touchpoint System Workbook'!J805="A",Q794&amp;C794,IF('AB Touchpoint System Workbook'!J805="b",Q794&amp;C794,""))</f>
        <v/>
      </c>
      <c r="E794" s="12" t="b">
        <f>IF(ISNUMBER(SEARCH(S$1,$D794)),MAX(E$1:E793)+1)</f>
        <v>0</v>
      </c>
      <c r="F794" s="12" t="b">
        <f>IF(ISNUMBER(SEARCH(T$1,$D794)),MAX(F$1:F793)+1)</f>
        <v>0</v>
      </c>
      <c r="G794" s="12" t="b">
        <f>IF(ISNUMBER(SEARCH(U$1,$D794)),MAX(G$1:G793)+1)</f>
        <v>0</v>
      </c>
      <c r="H794" s="12" t="b">
        <f>IF(ISNUMBER(SEARCH(V$1,$D794)),MAX(H$1:H793)+1)</f>
        <v>0</v>
      </c>
      <c r="I794" s="12" t="b">
        <f>IF(ISNUMBER(SEARCH(W$1,$D794)),MAX(I$1:I793)+1)</f>
        <v>0</v>
      </c>
      <c r="J794" s="12" t="b">
        <f>IF(ISNUMBER(SEARCH(X$1,$D794)),MAX(J$1:J793)+1)</f>
        <v>0</v>
      </c>
      <c r="K794" s="12" t="b">
        <f>IF(ISNUMBER(SEARCH(Y$1,$D794)),MAX(K$1:K793)+1)</f>
        <v>0</v>
      </c>
      <c r="L794" s="12" t="b">
        <f>IF(ISNUMBER(SEARCH(Z$1,$D794)),MAX(L$1:L793)+1)</f>
        <v>0</v>
      </c>
      <c r="M794" s="12" t="b">
        <f>IF(ISNUMBER(SEARCH(AA$1,$D794)),MAX(M$1:M793)+1)</f>
        <v>0</v>
      </c>
      <c r="N794" s="12" t="b">
        <f>IF(ISNUMBER(SEARCH(AB$1,$D794)),MAX(N$1:N793)+1)</f>
        <v>0</v>
      </c>
      <c r="O794" s="12" t="b">
        <f>IF(ISNUMBER(SEARCH(AC$1,$D794)),MAX(O$1:O793)+1)</f>
        <v>0</v>
      </c>
      <c r="P794" s="12" t="b">
        <f>IF(ISNUMBER(SEARCH(AD$1,$D794)),MAX(P$1:P793)+1)</f>
        <v>0</v>
      </c>
      <c r="Q794" s="12">
        <f>'AB Touchpoint System Workbook'!K805</f>
        <v>0</v>
      </c>
      <c r="R794" s="13">
        <f t="shared" si="25"/>
        <v>793</v>
      </c>
      <c r="S794" s="21" t="str">
        <f>IFERROR(VLOOKUP($R794,E:$Q,13,0),"")</f>
        <v/>
      </c>
      <c r="T794" s="21" t="str">
        <f>IFERROR(VLOOKUP($R794,F:$Q,12,0),"")</f>
        <v/>
      </c>
      <c r="U794" s="21" t="str">
        <f>IFERROR(VLOOKUP($R794,G:$Q,11,0),"")</f>
        <v/>
      </c>
      <c r="V794" s="21" t="str">
        <f>IFERROR(VLOOKUP($R794,H:$Q,10,0),"")</f>
        <v/>
      </c>
      <c r="W794" s="21" t="str">
        <f>IFERROR(VLOOKUP($R794,I:$Q,9,0),"")</f>
        <v/>
      </c>
      <c r="X794" s="21" t="str">
        <f>IFERROR(VLOOKUP($R794,J:$Q,8,0),"")</f>
        <v/>
      </c>
      <c r="Y794" s="21" t="str">
        <f>IFERROR(VLOOKUP($R794,K:$Q,7,0),"")</f>
        <v/>
      </c>
      <c r="Z794" s="21" t="str">
        <f>IFERROR(VLOOKUP($R794,L:$Q,6,0),"")</f>
        <v/>
      </c>
      <c r="AA794" s="21" t="str">
        <f>IFERROR(VLOOKUP($R794,M:$Q,5,0),"")</f>
        <v/>
      </c>
      <c r="AB794" s="21" t="str">
        <f>IFERROR(VLOOKUP($R794,N:$Q,4,0),"")</f>
        <v/>
      </c>
      <c r="AC794" s="21" t="str">
        <f>IFERROR(VLOOKUP($R794,O:$Q,3,0),"")</f>
        <v/>
      </c>
      <c r="AD794" s="21" t="str">
        <f>IFERROR(VLOOKUP($R794,P:$Q,2,0),"")</f>
        <v/>
      </c>
    </row>
    <row r="795" spans="1:30" x14ac:dyDescent="0.15">
      <c r="A795" s="9">
        <f>'AB Touchpoint System Workbook'!Z806</f>
        <v>0</v>
      </c>
      <c r="B795" s="21">
        <f t="shared" si="26"/>
        <v>1</v>
      </c>
      <c r="C795" s="12" t="str">
        <f>IF('AB Touchpoint System Workbook'!J806="A",VLOOKUP($B795,Reference!$A$93:B$104,2,0),IF('AB Touchpoint System Workbook'!J806="b",VLOOKUP($B795,Reference!$A$93:C$104,3,0),""))</f>
        <v/>
      </c>
      <c r="D795" s="12" t="str">
        <f>IF('AB Touchpoint System Workbook'!J806="A",Q795&amp;C795,IF('AB Touchpoint System Workbook'!J806="b",Q795&amp;C795,""))</f>
        <v/>
      </c>
      <c r="E795" s="12" t="b">
        <f>IF(ISNUMBER(SEARCH(S$1,$D795)),MAX(E$1:E794)+1)</f>
        <v>0</v>
      </c>
      <c r="F795" s="12" t="b">
        <f>IF(ISNUMBER(SEARCH(T$1,$D795)),MAX(F$1:F794)+1)</f>
        <v>0</v>
      </c>
      <c r="G795" s="12" t="b">
        <f>IF(ISNUMBER(SEARCH(U$1,$D795)),MAX(G$1:G794)+1)</f>
        <v>0</v>
      </c>
      <c r="H795" s="12" t="b">
        <f>IF(ISNUMBER(SEARCH(V$1,$D795)),MAX(H$1:H794)+1)</f>
        <v>0</v>
      </c>
      <c r="I795" s="12" t="b">
        <f>IF(ISNUMBER(SEARCH(W$1,$D795)),MAX(I$1:I794)+1)</f>
        <v>0</v>
      </c>
      <c r="J795" s="12" t="b">
        <f>IF(ISNUMBER(SEARCH(X$1,$D795)),MAX(J$1:J794)+1)</f>
        <v>0</v>
      </c>
      <c r="K795" s="12" t="b">
        <f>IF(ISNUMBER(SEARCH(Y$1,$D795)),MAX(K$1:K794)+1)</f>
        <v>0</v>
      </c>
      <c r="L795" s="12" t="b">
        <f>IF(ISNUMBER(SEARCH(Z$1,$D795)),MAX(L$1:L794)+1)</f>
        <v>0</v>
      </c>
      <c r="M795" s="12" t="b">
        <f>IF(ISNUMBER(SEARCH(AA$1,$D795)),MAX(M$1:M794)+1)</f>
        <v>0</v>
      </c>
      <c r="N795" s="12" t="b">
        <f>IF(ISNUMBER(SEARCH(AB$1,$D795)),MAX(N$1:N794)+1)</f>
        <v>0</v>
      </c>
      <c r="O795" s="12" t="b">
        <f>IF(ISNUMBER(SEARCH(AC$1,$D795)),MAX(O$1:O794)+1)</f>
        <v>0</v>
      </c>
      <c r="P795" s="12" t="b">
        <f>IF(ISNUMBER(SEARCH(AD$1,$D795)),MAX(P$1:P794)+1)</f>
        <v>0</v>
      </c>
      <c r="Q795" s="12">
        <f>'AB Touchpoint System Workbook'!K806</f>
        <v>0</v>
      </c>
      <c r="R795" s="13">
        <f t="shared" si="25"/>
        <v>794</v>
      </c>
      <c r="S795" s="21" t="str">
        <f>IFERROR(VLOOKUP($R795,E:$Q,13,0),"")</f>
        <v/>
      </c>
      <c r="T795" s="21" t="str">
        <f>IFERROR(VLOOKUP($R795,F:$Q,12,0),"")</f>
        <v/>
      </c>
      <c r="U795" s="21" t="str">
        <f>IFERROR(VLOOKUP($R795,G:$Q,11,0),"")</f>
        <v/>
      </c>
      <c r="V795" s="21" t="str">
        <f>IFERROR(VLOOKUP($R795,H:$Q,10,0),"")</f>
        <v/>
      </c>
      <c r="W795" s="21" t="str">
        <f>IFERROR(VLOOKUP($R795,I:$Q,9,0),"")</f>
        <v/>
      </c>
      <c r="X795" s="21" t="str">
        <f>IFERROR(VLOOKUP($R795,J:$Q,8,0),"")</f>
        <v/>
      </c>
      <c r="Y795" s="21" t="str">
        <f>IFERROR(VLOOKUP($R795,K:$Q,7,0),"")</f>
        <v/>
      </c>
      <c r="Z795" s="21" t="str">
        <f>IFERROR(VLOOKUP($R795,L:$Q,6,0),"")</f>
        <v/>
      </c>
      <c r="AA795" s="21" t="str">
        <f>IFERROR(VLOOKUP($R795,M:$Q,5,0),"")</f>
        <v/>
      </c>
      <c r="AB795" s="21" t="str">
        <f>IFERROR(VLOOKUP($R795,N:$Q,4,0),"")</f>
        <v/>
      </c>
      <c r="AC795" s="21" t="str">
        <f>IFERROR(VLOOKUP($R795,O:$Q,3,0),"")</f>
        <v/>
      </c>
      <c r="AD795" s="21" t="str">
        <f>IFERROR(VLOOKUP($R795,P:$Q,2,0),"")</f>
        <v/>
      </c>
    </row>
    <row r="796" spans="1:30" x14ac:dyDescent="0.15">
      <c r="A796" s="9">
        <f>'AB Touchpoint System Workbook'!Z807</f>
        <v>0</v>
      </c>
      <c r="B796" s="21">
        <f t="shared" si="26"/>
        <v>1</v>
      </c>
      <c r="C796" s="12" t="str">
        <f>IF('AB Touchpoint System Workbook'!J807="A",VLOOKUP($B796,Reference!$A$93:B$104,2,0),IF('AB Touchpoint System Workbook'!J807="b",VLOOKUP($B796,Reference!$A$93:C$104,3,0),""))</f>
        <v/>
      </c>
      <c r="D796" s="12" t="str">
        <f>IF('AB Touchpoint System Workbook'!J807="A",Q796&amp;C796,IF('AB Touchpoint System Workbook'!J807="b",Q796&amp;C796,""))</f>
        <v/>
      </c>
      <c r="E796" s="12" t="b">
        <f>IF(ISNUMBER(SEARCH(S$1,$D796)),MAX(E$1:E795)+1)</f>
        <v>0</v>
      </c>
      <c r="F796" s="12" t="b">
        <f>IF(ISNUMBER(SEARCH(T$1,$D796)),MAX(F$1:F795)+1)</f>
        <v>0</v>
      </c>
      <c r="G796" s="12" t="b">
        <f>IF(ISNUMBER(SEARCH(U$1,$D796)),MAX(G$1:G795)+1)</f>
        <v>0</v>
      </c>
      <c r="H796" s="12" t="b">
        <f>IF(ISNUMBER(SEARCH(V$1,$D796)),MAX(H$1:H795)+1)</f>
        <v>0</v>
      </c>
      <c r="I796" s="12" t="b">
        <f>IF(ISNUMBER(SEARCH(W$1,$D796)),MAX(I$1:I795)+1)</f>
        <v>0</v>
      </c>
      <c r="J796" s="12" t="b">
        <f>IF(ISNUMBER(SEARCH(X$1,$D796)),MAX(J$1:J795)+1)</f>
        <v>0</v>
      </c>
      <c r="K796" s="12" t="b">
        <f>IF(ISNUMBER(SEARCH(Y$1,$D796)),MAX(K$1:K795)+1)</f>
        <v>0</v>
      </c>
      <c r="L796" s="12" t="b">
        <f>IF(ISNUMBER(SEARCH(Z$1,$D796)),MAX(L$1:L795)+1)</f>
        <v>0</v>
      </c>
      <c r="M796" s="12" t="b">
        <f>IF(ISNUMBER(SEARCH(AA$1,$D796)),MAX(M$1:M795)+1)</f>
        <v>0</v>
      </c>
      <c r="N796" s="12" t="b">
        <f>IF(ISNUMBER(SEARCH(AB$1,$D796)),MAX(N$1:N795)+1)</f>
        <v>0</v>
      </c>
      <c r="O796" s="12" t="b">
        <f>IF(ISNUMBER(SEARCH(AC$1,$D796)),MAX(O$1:O795)+1)</f>
        <v>0</v>
      </c>
      <c r="P796" s="12" t="b">
        <f>IF(ISNUMBER(SEARCH(AD$1,$D796)),MAX(P$1:P795)+1)</f>
        <v>0</v>
      </c>
      <c r="Q796" s="12">
        <f>'AB Touchpoint System Workbook'!K807</f>
        <v>0</v>
      </c>
      <c r="R796" s="13">
        <f t="shared" si="25"/>
        <v>795</v>
      </c>
      <c r="S796" s="21" t="str">
        <f>IFERROR(VLOOKUP($R796,E:$Q,13,0),"")</f>
        <v/>
      </c>
      <c r="T796" s="21" t="str">
        <f>IFERROR(VLOOKUP($R796,F:$Q,12,0),"")</f>
        <v/>
      </c>
      <c r="U796" s="21" t="str">
        <f>IFERROR(VLOOKUP($R796,G:$Q,11,0),"")</f>
        <v/>
      </c>
      <c r="V796" s="21" t="str">
        <f>IFERROR(VLOOKUP($R796,H:$Q,10,0),"")</f>
        <v/>
      </c>
      <c r="W796" s="21" t="str">
        <f>IFERROR(VLOOKUP($R796,I:$Q,9,0),"")</f>
        <v/>
      </c>
      <c r="X796" s="21" t="str">
        <f>IFERROR(VLOOKUP($R796,J:$Q,8,0),"")</f>
        <v/>
      </c>
      <c r="Y796" s="21" t="str">
        <f>IFERROR(VLOOKUP($R796,K:$Q,7,0),"")</f>
        <v/>
      </c>
      <c r="Z796" s="21" t="str">
        <f>IFERROR(VLOOKUP($R796,L:$Q,6,0),"")</f>
        <v/>
      </c>
      <c r="AA796" s="21" t="str">
        <f>IFERROR(VLOOKUP($R796,M:$Q,5,0),"")</f>
        <v/>
      </c>
      <c r="AB796" s="21" t="str">
        <f>IFERROR(VLOOKUP($R796,N:$Q,4,0),"")</f>
        <v/>
      </c>
      <c r="AC796" s="21" t="str">
        <f>IFERROR(VLOOKUP($R796,O:$Q,3,0),"")</f>
        <v/>
      </c>
      <c r="AD796" s="21" t="str">
        <f>IFERROR(VLOOKUP($R796,P:$Q,2,0),"")</f>
        <v/>
      </c>
    </row>
    <row r="797" spans="1:30" x14ac:dyDescent="0.15">
      <c r="A797" s="9">
        <f>'AB Touchpoint System Workbook'!Z808</f>
        <v>0</v>
      </c>
      <c r="B797" s="21">
        <f t="shared" si="26"/>
        <v>1</v>
      </c>
      <c r="C797" s="12" t="str">
        <f>IF('AB Touchpoint System Workbook'!J808="A",VLOOKUP($B797,Reference!$A$93:B$104,2,0),IF('AB Touchpoint System Workbook'!J808="b",VLOOKUP($B797,Reference!$A$93:C$104,3,0),""))</f>
        <v/>
      </c>
      <c r="D797" s="12" t="str">
        <f>IF('AB Touchpoint System Workbook'!J808="A",Q797&amp;C797,IF('AB Touchpoint System Workbook'!J808="b",Q797&amp;C797,""))</f>
        <v/>
      </c>
      <c r="E797" s="12" t="b">
        <f>IF(ISNUMBER(SEARCH(S$1,$D797)),MAX(E$1:E796)+1)</f>
        <v>0</v>
      </c>
      <c r="F797" s="12" t="b">
        <f>IF(ISNUMBER(SEARCH(T$1,$D797)),MAX(F$1:F796)+1)</f>
        <v>0</v>
      </c>
      <c r="G797" s="12" t="b">
        <f>IF(ISNUMBER(SEARCH(U$1,$D797)),MAX(G$1:G796)+1)</f>
        <v>0</v>
      </c>
      <c r="H797" s="12" t="b">
        <f>IF(ISNUMBER(SEARCH(V$1,$D797)),MAX(H$1:H796)+1)</f>
        <v>0</v>
      </c>
      <c r="I797" s="12" t="b">
        <f>IF(ISNUMBER(SEARCH(W$1,$D797)),MAX(I$1:I796)+1)</f>
        <v>0</v>
      </c>
      <c r="J797" s="12" t="b">
        <f>IF(ISNUMBER(SEARCH(X$1,$D797)),MAX(J$1:J796)+1)</f>
        <v>0</v>
      </c>
      <c r="K797" s="12" t="b">
        <f>IF(ISNUMBER(SEARCH(Y$1,$D797)),MAX(K$1:K796)+1)</f>
        <v>0</v>
      </c>
      <c r="L797" s="12" t="b">
        <f>IF(ISNUMBER(SEARCH(Z$1,$D797)),MAX(L$1:L796)+1)</f>
        <v>0</v>
      </c>
      <c r="M797" s="12" t="b">
        <f>IF(ISNUMBER(SEARCH(AA$1,$D797)),MAX(M$1:M796)+1)</f>
        <v>0</v>
      </c>
      <c r="N797" s="12" t="b">
        <f>IF(ISNUMBER(SEARCH(AB$1,$D797)),MAX(N$1:N796)+1)</f>
        <v>0</v>
      </c>
      <c r="O797" s="12" t="b">
        <f>IF(ISNUMBER(SEARCH(AC$1,$D797)),MAX(O$1:O796)+1)</f>
        <v>0</v>
      </c>
      <c r="P797" s="12" t="b">
        <f>IF(ISNUMBER(SEARCH(AD$1,$D797)),MAX(P$1:P796)+1)</f>
        <v>0</v>
      </c>
      <c r="Q797" s="12">
        <f>'AB Touchpoint System Workbook'!K808</f>
        <v>0</v>
      </c>
      <c r="R797" s="13">
        <f t="shared" si="25"/>
        <v>796</v>
      </c>
      <c r="S797" s="21" t="str">
        <f>IFERROR(VLOOKUP($R797,E:$Q,13,0),"")</f>
        <v/>
      </c>
      <c r="T797" s="21" t="str">
        <f>IFERROR(VLOOKUP($R797,F:$Q,12,0),"")</f>
        <v/>
      </c>
      <c r="U797" s="21" t="str">
        <f>IFERROR(VLOOKUP($R797,G:$Q,11,0),"")</f>
        <v/>
      </c>
      <c r="V797" s="21" t="str">
        <f>IFERROR(VLOOKUP($R797,H:$Q,10,0),"")</f>
        <v/>
      </c>
      <c r="W797" s="21" t="str">
        <f>IFERROR(VLOOKUP($R797,I:$Q,9,0),"")</f>
        <v/>
      </c>
      <c r="X797" s="21" t="str">
        <f>IFERROR(VLOOKUP($R797,J:$Q,8,0),"")</f>
        <v/>
      </c>
      <c r="Y797" s="21" t="str">
        <f>IFERROR(VLOOKUP($R797,K:$Q,7,0),"")</f>
        <v/>
      </c>
      <c r="Z797" s="21" t="str">
        <f>IFERROR(VLOOKUP($R797,L:$Q,6,0),"")</f>
        <v/>
      </c>
      <c r="AA797" s="21" t="str">
        <f>IFERROR(VLOOKUP($R797,M:$Q,5,0),"")</f>
        <v/>
      </c>
      <c r="AB797" s="21" t="str">
        <f>IFERROR(VLOOKUP($R797,N:$Q,4,0),"")</f>
        <v/>
      </c>
      <c r="AC797" s="21" t="str">
        <f>IFERROR(VLOOKUP($R797,O:$Q,3,0),"")</f>
        <v/>
      </c>
      <c r="AD797" s="21" t="str">
        <f>IFERROR(VLOOKUP($R797,P:$Q,2,0),"")</f>
        <v/>
      </c>
    </row>
    <row r="798" spans="1:30" x14ac:dyDescent="0.15">
      <c r="A798" s="9">
        <f>'AB Touchpoint System Workbook'!Z809</f>
        <v>0</v>
      </c>
      <c r="B798" s="21">
        <f t="shared" si="26"/>
        <v>1</v>
      </c>
      <c r="C798" s="12" t="str">
        <f>IF('AB Touchpoint System Workbook'!J809="A",VLOOKUP($B798,Reference!$A$93:B$104,2,0),IF('AB Touchpoint System Workbook'!J809="b",VLOOKUP($B798,Reference!$A$93:C$104,3,0),""))</f>
        <v/>
      </c>
      <c r="D798" s="12" t="str">
        <f>IF('AB Touchpoint System Workbook'!J809="A",Q798&amp;C798,IF('AB Touchpoint System Workbook'!J809="b",Q798&amp;C798,""))</f>
        <v/>
      </c>
      <c r="E798" s="12" t="b">
        <f>IF(ISNUMBER(SEARCH(S$1,$D798)),MAX(E$1:E797)+1)</f>
        <v>0</v>
      </c>
      <c r="F798" s="12" t="b">
        <f>IF(ISNUMBER(SEARCH(T$1,$D798)),MAX(F$1:F797)+1)</f>
        <v>0</v>
      </c>
      <c r="G798" s="12" t="b">
        <f>IF(ISNUMBER(SEARCH(U$1,$D798)),MAX(G$1:G797)+1)</f>
        <v>0</v>
      </c>
      <c r="H798" s="12" t="b">
        <f>IF(ISNUMBER(SEARCH(V$1,$D798)),MAX(H$1:H797)+1)</f>
        <v>0</v>
      </c>
      <c r="I798" s="12" t="b">
        <f>IF(ISNUMBER(SEARCH(W$1,$D798)),MAX(I$1:I797)+1)</f>
        <v>0</v>
      </c>
      <c r="J798" s="12" t="b">
        <f>IF(ISNUMBER(SEARCH(X$1,$D798)),MAX(J$1:J797)+1)</f>
        <v>0</v>
      </c>
      <c r="K798" s="12" t="b">
        <f>IF(ISNUMBER(SEARCH(Y$1,$D798)),MAX(K$1:K797)+1)</f>
        <v>0</v>
      </c>
      <c r="L798" s="12" t="b">
        <f>IF(ISNUMBER(SEARCH(Z$1,$D798)),MAX(L$1:L797)+1)</f>
        <v>0</v>
      </c>
      <c r="M798" s="12" t="b">
        <f>IF(ISNUMBER(SEARCH(AA$1,$D798)),MAX(M$1:M797)+1)</f>
        <v>0</v>
      </c>
      <c r="N798" s="12" t="b">
        <f>IF(ISNUMBER(SEARCH(AB$1,$D798)),MAX(N$1:N797)+1)</f>
        <v>0</v>
      </c>
      <c r="O798" s="12" t="b">
        <f>IF(ISNUMBER(SEARCH(AC$1,$D798)),MAX(O$1:O797)+1)</f>
        <v>0</v>
      </c>
      <c r="P798" s="12" t="b">
        <f>IF(ISNUMBER(SEARCH(AD$1,$D798)),MAX(P$1:P797)+1)</f>
        <v>0</v>
      </c>
      <c r="Q798" s="12">
        <f>'AB Touchpoint System Workbook'!K809</f>
        <v>0</v>
      </c>
      <c r="R798" s="13">
        <f t="shared" si="25"/>
        <v>797</v>
      </c>
      <c r="S798" s="21" t="str">
        <f>IFERROR(VLOOKUP($R798,E:$Q,13,0),"")</f>
        <v/>
      </c>
      <c r="T798" s="21" t="str">
        <f>IFERROR(VLOOKUP($R798,F:$Q,12,0),"")</f>
        <v/>
      </c>
      <c r="U798" s="21" t="str">
        <f>IFERROR(VLOOKUP($R798,G:$Q,11,0),"")</f>
        <v/>
      </c>
      <c r="V798" s="21" t="str">
        <f>IFERROR(VLOOKUP($R798,H:$Q,10,0),"")</f>
        <v/>
      </c>
      <c r="W798" s="21" t="str">
        <f>IFERROR(VLOOKUP($R798,I:$Q,9,0),"")</f>
        <v/>
      </c>
      <c r="X798" s="21" t="str">
        <f>IFERROR(VLOOKUP($R798,J:$Q,8,0),"")</f>
        <v/>
      </c>
      <c r="Y798" s="21" t="str">
        <f>IFERROR(VLOOKUP($R798,K:$Q,7,0),"")</f>
        <v/>
      </c>
      <c r="Z798" s="21" t="str">
        <f>IFERROR(VLOOKUP($R798,L:$Q,6,0),"")</f>
        <v/>
      </c>
      <c r="AA798" s="21" t="str">
        <f>IFERROR(VLOOKUP($R798,M:$Q,5,0),"")</f>
        <v/>
      </c>
      <c r="AB798" s="21" t="str">
        <f>IFERROR(VLOOKUP($R798,N:$Q,4,0),"")</f>
        <v/>
      </c>
      <c r="AC798" s="21" t="str">
        <f>IFERROR(VLOOKUP($R798,O:$Q,3,0),"")</f>
        <v/>
      </c>
      <c r="AD798" s="21" t="str">
        <f>IFERROR(VLOOKUP($R798,P:$Q,2,0),"")</f>
        <v/>
      </c>
    </row>
    <row r="799" spans="1:30" x14ac:dyDescent="0.15">
      <c r="A799" s="9">
        <f>'AB Touchpoint System Workbook'!Z810</f>
        <v>0</v>
      </c>
      <c r="B799" s="21">
        <f t="shared" si="26"/>
        <v>1</v>
      </c>
      <c r="C799" s="12" t="str">
        <f>IF('AB Touchpoint System Workbook'!J810="A",VLOOKUP($B799,Reference!$A$93:B$104,2,0),IF('AB Touchpoint System Workbook'!J810="b",VLOOKUP($B799,Reference!$A$93:C$104,3,0),""))</f>
        <v/>
      </c>
      <c r="D799" s="12" t="str">
        <f>IF('AB Touchpoint System Workbook'!J810="A",Q799&amp;C799,IF('AB Touchpoint System Workbook'!J810="b",Q799&amp;C799,""))</f>
        <v/>
      </c>
      <c r="E799" s="12" t="b">
        <f>IF(ISNUMBER(SEARCH(S$1,$D799)),MAX(E$1:E798)+1)</f>
        <v>0</v>
      </c>
      <c r="F799" s="12" t="b">
        <f>IF(ISNUMBER(SEARCH(T$1,$D799)),MAX(F$1:F798)+1)</f>
        <v>0</v>
      </c>
      <c r="G799" s="12" t="b">
        <f>IF(ISNUMBER(SEARCH(U$1,$D799)),MAX(G$1:G798)+1)</f>
        <v>0</v>
      </c>
      <c r="H799" s="12" t="b">
        <f>IF(ISNUMBER(SEARCH(V$1,$D799)),MAX(H$1:H798)+1)</f>
        <v>0</v>
      </c>
      <c r="I799" s="12" t="b">
        <f>IF(ISNUMBER(SEARCH(W$1,$D799)),MAX(I$1:I798)+1)</f>
        <v>0</v>
      </c>
      <c r="J799" s="12" t="b">
        <f>IF(ISNUMBER(SEARCH(X$1,$D799)),MAX(J$1:J798)+1)</f>
        <v>0</v>
      </c>
      <c r="K799" s="12" t="b">
        <f>IF(ISNUMBER(SEARCH(Y$1,$D799)),MAX(K$1:K798)+1)</f>
        <v>0</v>
      </c>
      <c r="L799" s="12" t="b">
        <f>IF(ISNUMBER(SEARCH(Z$1,$D799)),MAX(L$1:L798)+1)</f>
        <v>0</v>
      </c>
      <c r="M799" s="12" t="b">
        <f>IF(ISNUMBER(SEARCH(AA$1,$D799)),MAX(M$1:M798)+1)</f>
        <v>0</v>
      </c>
      <c r="N799" s="12" t="b">
        <f>IF(ISNUMBER(SEARCH(AB$1,$D799)),MAX(N$1:N798)+1)</f>
        <v>0</v>
      </c>
      <c r="O799" s="12" t="b">
        <f>IF(ISNUMBER(SEARCH(AC$1,$D799)),MAX(O$1:O798)+1)</f>
        <v>0</v>
      </c>
      <c r="P799" s="12" t="b">
        <f>IF(ISNUMBER(SEARCH(AD$1,$D799)),MAX(P$1:P798)+1)</f>
        <v>0</v>
      </c>
      <c r="Q799" s="12">
        <f>'AB Touchpoint System Workbook'!K810</f>
        <v>0</v>
      </c>
      <c r="R799" s="13">
        <f t="shared" si="25"/>
        <v>798</v>
      </c>
      <c r="S799" s="21" t="str">
        <f>IFERROR(VLOOKUP($R799,E:$Q,13,0),"")</f>
        <v/>
      </c>
      <c r="T799" s="21" t="str">
        <f>IFERROR(VLOOKUP($R799,F:$Q,12,0),"")</f>
        <v/>
      </c>
      <c r="U799" s="21" t="str">
        <f>IFERROR(VLOOKUP($R799,G:$Q,11,0),"")</f>
        <v/>
      </c>
      <c r="V799" s="21" t="str">
        <f>IFERROR(VLOOKUP($R799,H:$Q,10,0),"")</f>
        <v/>
      </c>
      <c r="W799" s="21" t="str">
        <f>IFERROR(VLOOKUP($R799,I:$Q,9,0),"")</f>
        <v/>
      </c>
      <c r="X799" s="21" t="str">
        <f>IFERROR(VLOOKUP($R799,J:$Q,8,0),"")</f>
        <v/>
      </c>
      <c r="Y799" s="21" t="str">
        <f>IFERROR(VLOOKUP($R799,K:$Q,7,0),"")</f>
        <v/>
      </c>
      <c r="Z799" s="21" t="str">
        <f>IFERROR(VLOOKUP($R799,L:$Q,6,0),"")</f>
        <v/>
      </c>
      <c r="AA799" s="21" t="str">
        <f>IFERROR(VLOOKUP($R799,M:$Q,5,0),"")</f>
        <v/>
      </c>
      <c r="AB799" s="21" t="str">
        <f>IFERROR(VLOOKUP($R799,N:$Q,4,0),"")</f>
        <v/>
      </c>
      <c r="AC799" s="21" t="str">
        <f>IFERROR(VLOOKUP($R799,O:$Q,3,0),"")</f>
        <v/>
      </c>
      <c r="AD799" s="21" t="str">
        <f>IFERROR(VLOOKUP($R799,P:$Q,2,0),"")</f>
        <v/>
      </c>
    </row>
    <row r="800" spans="1:30" x14ac:dyDescent="0.15">
      <c r="A800" s="9">
        <f>'AB Touchpoint System Workbook'!Z811</f>
        <v>0</v>
      </c>
      <c r="B800" s="21">
        <f t="shared" si="26"/>
        <v>1</v>
      </c>
      <c r="C800" s="12" t="str">
        <f>IF('AB Touchpoint System Workbook'!J811="A",VLOOKUP($B800,Reference!$A$93:B$104,2,0),IF('AB Touchpoint System Workbook'!J811="b",VLOOKUP($B800,Reference!$A$93:C$104,3,0),""))</f>
        <v/>
      </c>
      <c r="D800" s="12" t="str">
        <f>IF('AB Touchpoint System Workbook'!J811="A",Q800&amp;C800,IF('AB Touchpoint System Workbook'!J811="b",Q800&amp;C800,""))</f>
        <v/>
      </c>
      <c r="E800" s="12" t="b">
        <f>IF(ISNUMBER(SEARCH(S$1,$D800)),MAX(E$1:E799)+1)</f>
        <v>0</v>
      </c>
      <c r="F800" s="12" t="b">
        <f>IF(ISNUMBER(SEARCH(T$1,$D800)),MAX(F$1:F799)+1)</f>
        <v>0</v>
      </c>
      <c r="G800" s="12" t="b">
        <f>IF(ISNUMBER(SEARCH(U$1,$D800)),MAX(G$1:G799)+1)</f>
        <v>0</v>
      </c>
      <c r="H800" s="12" t="b">
        <f>IF(ISNUMBER(SEARCH(V$1,$D800)),MAX(H$1:H799)+1)</f>
        <v>0</v>
      </c>
      <c r="I800" s="12" t="b">
        <f>IF(ISNUMBER(SEARCH(W$1,$D800)),MAX(I$1:I799)+1)</f>
        <v>0</v>
      </c>
      <c r="J800" s="12" t="b">
        <f>IF(ISNUMBER(SEARCH(X$1,$D800)),MAX(J$1:J799)+1)</f>
        <v>0</v>
      </c>
      <c r="K800" s="12" t="b">
        <f>IF(ISNUMBER(SEARCH(Y$1,$D800)),MAX(K$1:K799)+1)</f>
        <v>0</v>
      </c>
      <c r="L800" s="12" t="b">
        <f>IF(ISNUMBER(SEARCH(Z$1,$D800)),MAX(L$1:L799)+1)</f>
        <v>0</v>
      </c>
      <c r="M800" s="12" t="b">
        <f>IF(ISNUMBER(SEARCH(AA$1,$D800)),MAX(M$1:M799)+1)</f>
        <v>0</v>
      </c>
      <c r="N800" s="12" t="b">
        <f>IF(ISNUMBER(SEARCH(AB$1,$D800)),MAX(N$1:N799)+1)</f>
        <v>0</v>
      </c>
      <c r="O800" s="12" t="b">
        <f>IF(ISNUMBER(SEARCH(AC$1,$D800)),MAX(O$1:O799)+1)</f>
        <v>0</v>
      </c>
      <c r="P800" s="12" t="b">
        <f>IF(ISNUMBER(SEARCH(AD$1,$D800)),MAX(P$1:P799)+1)</f>
        <v>0</v>
      </c>
      <c r="Q800" s="12">
        <f>'AB Touchpoint System Workbook'!K811</f>
        <v>0</v>
      </c>
      <c r="R800" s="13">
        <f t="shared" si="25"/>
        <v>799</v>
      </c>
      <c r="S800" s="21" t="str">
        <f>IFERROR(VLOOKUP($R800,E:$Q,13,0),"")</f>
        <v/>
      </c>
      <c r="T800" s="21" t="str">
        <f>IFERROR(VLOOKUP($R800,F:$Q,12,0),"")</f>
        <v/>
      </c>
      <c r="U800" s="21" t="str">
        <f>IFERROR(VLOOKUP($R800,G:$Q,11,0),"")</f>
        <v/>
      </c>
      <c r="V800" s="21" t="str">
        <f>IFERROR(VLOOKUP($R800,H:$Q,10,0),"")</f>
        <v/>
      </c>
      <c r="W800" s="21" t="str">
        <f>IFERROR(VLOOKUP($R800,I:$Q,9,0),"")</f>
        <v/>
      </c>
      <c r="X800" s="21" t="str">
        <f>IFERROR(VLOOKUP($R800,J:$Q,8,0),"")</f>
        <v/>
      </c>
      <c r="Y800" s="21" t="str">
        <f>IFERROR(VLOOKUP($R800,K:$Q,7,0),"")</f>
        <v/>
      </c>
      <c r="Z800" s="21" t="str">
        <f>IFERROR(VLOOKUP($R800,L:$Q,6,0),"")</f>
        <v/>
      </c>
      <c r="AA800" s="21" t="str">
        <f>IFERROR(VLOOKUP($R800,M:$Q,5,0),"")</f>
        <v/>
      </c>
      <c r="AB800" s="21" t="str">
        <f>IFERROR(VLOOKUP($R800,N:$Q,4,0),"")</f>
        <v/>
      </c>
      <c r="AC800" s="21" t="str">
        <f>IFERROR(VLOOKUP($R800,O:$Q,3,0),"")</f>
        <v/>
      </c>
      <c r="AD800" s="21" t="str">
        <f>IFERROR(VLOOKUP($R800,P:$Q,2,0),"")</f>
        <v/>
      </c>
    </row>
    <row r="801" spans="1:30" x14ac:dyDescent="0.15">
      <c r="A801" s="9">
        <f>'AB Touchpoint System Workbook'!Z812</f>
        <v>0</v>
      </c>
      <c r="B801" s="21">
        <f t="shared" si="26"/>
        <v>1</v>
      </c>
      <c r="C801" s="12" t="str">
        <f>IF('AB Touchpoint System Workbook'!J812="A",VLOOKUP($B801,Reference!$A$93:B$104,2,0),IF('AB Touchpoint System Workbook'!J812="b",VLOOKUP($B801,Reference!$A$93:C$104,3,0),""))</f>
        <v/>
      </c>
      <c r="D801" s="12" t="str">
        <f>IF('AB Touchpoint System Workbook'!J812="A",Q801&amp;C801,IF('AB Touchpoint System Workbook'!J812="b",Q801&amp;C801,""))</f>
        <v/>
      </c>
      <c r="E801" s="12" t="b">
        <f>IF(ISNUMBER(SEARCH(S$1,$D801)),MAX(E$1:E800)+1)</f>
        <v>0</v>
      </c>
      <c r="F801" s="12" t="b">
        <f>IF(ISNUMBER(SEARCH(T$1,$D801)),MAX(F$1:F800)+1)</f>
        <v>0</v>
      </c>
      <c r="G801" s="12" t="b">
        <f>IF(ISNUMBER(SEARCH(U$1,$D801)),MAX(G$1:G800)+1)</f>
        <v>0</v>
      </c>
      <c r="H801" s="12" t="b">
        <f>IF(ISNUMBER(SEARCH(V$1,$D801)),MAX(H$1:H800)+1)</f>
        <v>0</v>
      </c>
      <c r="I801" s="12" t="b">
        <f>IF(ISNUMBER(SEARCH(W$1,$D801)),MAX(I$1:I800)+1)</f>
        <v>0</v>
      </c>
      <c r="J801" s="12" t="b">
        <f>IF(ISNUMBER(SEARCH(X$1,$D801)),MAX(J$1:J800)+1)</f>
        <v>0</v>
      </c>
      <c r="K801" s="12" t="b">
        <f>IF(ISNUMBER(SEARCH(Y$1,$D801)),MAX(K$1:K800)+1)</f>
        <v>0</v>
      </c>
      <c r="L801" s="12" t="b">
        <f>IF(ISNUMBER(SEARCH(Z$1,$D801)),MAX(L$1:L800)+1)</f>
        <v>0</v>
      </c>
      <c r="M801" s="12" t="b">
        <f>IF(ISNUMBER(SEARCH(AA$1,$D801)),MAX(M$1:M800)+1)</f>
        <v>0</v>
      </c>
      <c r="N801" s="12" t="b">
        <f>IF(ISNUMBER(SEARCH(AB$1,$D801)),MAX(N$1:N800)+1)</f>
        <v>0</v>
      </c>
      <c r="O801" s="12" t="b">
        <f>IF(ISNUMBER(SEARCH(AC$1,$D801)),MAX(O$1:O800)+1)</f>
        <v>0</v>
      </c>
      <c r="P801" s="12" t="b">
        <f>IF(ISNUMBER(SEARCH(AD$1,$D801)),MAX(P$1:P800)+1)</f>
        <v>0</v>
      </c>
      <c r="Q801" s="12">
        <f>'AB Touchpoint System Workbook'!K812</f>
        <v>0</v>
      </c>
      <c r="R801" s="13">
        <f t="shared" si="25"/>
        <v>800</v>
      </c>
      <c r="S801" s="21" t="str">
        <f>IFERROR(VLOOKUP($R801,E:$Q,13,0),"")</f>
        <v/>
      </c>
      <c r="T801" s="21" t="str">
        <f>IFERROR(VLOOKUP($R801,F:$Q,12,0),"")</f>
        <v/>
      </c>
      <c r="U801" s="21" t="str">
        <f>IFERROR(VLOOKUP($R801,G:$Q,11,0),"")</f>
        <v/>
      </c>
      <c r="V801" s="21" t="str">
        <f>IFERROR(VLOOKUP($R801,H:$Q,10,0),"")</f>
        <v/>
      </c>
      <c r="W801" s="21" t="str">
        <f>IFERROR(VLOOKUP($R801,I:$Q,9,0),"")</f>
        <v/>
      </c>
      <c r="X801" s="21" t="str">
        <f>IFERROR(VLOOKUP($R801,J:$Q,8,0),"")</f>
        <v/>
      </c>
      <c r="Y801" s="21" t="str">
        <f>IFERROR(VLOOKUP($R801,K:$Q,7,0),"")</f>
        <v/>
      </c>
      <c r="Z801" s="21" t="str">
        <f>IFERROR(VLOOKUP($R801,L:$Q,6,0),"")</f>
        <v/>
      </c>
      <c r="AA801" s="21" t="str">
        <f>IFERROR(VLOOKUP($R801,M:$Q,5,0),"")</f>
        <v/>
      </c>
      <c r="AB801" s="21" t="str">
        <f>IFERROR(VLOOKUP($R801,N:$Q,4,0),"")</f>
        <v/>
      </c>
      <c r="AC801" s="21" t="str">
        <f>IFERROR(VLOOKUP($R801,O:$Q,3,0),"")</f>
        <v/>
      </c>
      <c r="AD801" s="21" t="str">
        <f>IFERROR(VLOOKUP($R801,P:$Q,2,0),"")</f>
        <v/>
      </c>
    </row>
    <row r="802" spans="1:30" x14ac:dyDescent="0.15">
      <c r="A802" s="9">
        <f>'AB Touchpoint System Workbook'!Z813</f>
        <v>0</v>
      </c>
      <c r="B802" s="21">
        <f t="shared" si="26"/>
        <v>1</v>
      </c>
      <c r="C802" s="12" t="str">
        <f>IF('AB Touchpoint System Workbook'!J813="A",VLOOKUP($B802,Reference!$A$93:B$104,2,0),IF('AB Touchpoint System Workbook'!J813="b",VLOOKUP($B802,Reference!$A$93:C$104,3,0),""))</f>
        <v/>
      </c>
      <c r="D802" s="12" t="str">
        <f>IF('AB Touchpoint System Workbook'!J813="A",Q802&amp;C802,IF('AB Touchpoint System Workbook'!J813="b",Q802&amp;C802,""))</f>
        <v/>
      </c>
      <c r="E802" s="12" t="b">
        <f>IF(ISNUMBER(SEARCH(S$1,$D802)),MAX(E$1:E801)+1)</f>
        <v>0</v>
      </c>
      <c r="F802" s="12" t="b">
        <f>IF(ISNUMBER(SEARCH(T$1,$D802)),MAX(F$1:F801)+1)</f>
        <v>0</v>
      </c>
      <c r="G802" s="12" t="b">
        <f>IF(ISNUMBER(SEARCH(U$1,$D802)),MAX(G$1:G801)+1)</f>
        <v>0</v>
      </c>
      <c r="H802" s="12" t="b">
        <f>IF(ISNUMBER(SEARCH(V$1,$D802)),MAX(H$1:H801)+1)</f>
        <v>0</v>
      </c>
      <c r="I802" s="12" t="b">
        <f>IF(ISNUMBER(SEARCH(W$1,$D802)),MAX(I$1:I801)+1)</f>
        <v>0</v>
      </c>
      <c r="J802" s="12" t="b">
        <f>IF(ISNUMBER(SEARCH(X$1,$D802)),MAX(J$1:J801)+1)</f>
        <v>0</v>
      </c>
      <c r="K802" s="12" t="b">
        <f>IF(ISNUMBER(SEARCH(Y$1,$D802)),MAX(K$1:K801)+1)</f>
        <v>0</v>
      </c>
      <c r="L802" s="12" t="b">
        <f>IF(ISNUMBER(SEARCH(Z$1,$D802)),MAX(L$1:L801)+1)</f>
        <v>0</v>
      </c>
      <c r="M802" s="12" t="b">
        <f>IF(ISNUMBER(SEARCH(AA$1,$D802)),MAX(M$1:M801)+1)</f>
        <v>0</v>
      </c>
      <c r="N802" s="12" t="b">
        <f>IF(ISNUMBER(SEARCH(AB$1,$D802)),MAX(N$1:N801)+1)</f>
        <v>0</v>
      </c>
      <c r="O802" s="12" t="b">
        <f>IF(ISNUMBER(SEARCH(AC$1,$D802)),MAX(O$1:O801)+1)</f>
        <v>0</v>
      </c>
      <c r="P802" s="12" t="b">
        <f>IF(ISNUMBER(SEARCH(AD$1,$D802)),MAX(P$1:P801)+1)</f>
        <v>0</v>
      </c>
      <c r="Q802" s="12">
        <f>'AB Touchpoint System Workbook'!K813</f>
        <v>0</v>
      </c>
      <c r="R802" s="13">
        <f t="shared" si="25"/>
        <v>801</v>
      </c>
      <c r="S802" s="21" t="str">
        <f>IFERROR(VLOOKUP($R802,E:$Q,13,0),"")</f>
        <v/>
      </c>
      <c r="T802" s="21" t="str">
        <f>IFERROR(VLOOKUP($R802,F:$Q,12,0),"")</f>
        <v/>
      </c>
      <c r="U802" s="21" t="str">
        <f>IFERROR(VLOOKUP($R802,G:$Q,11,0),"")</f>
        <v/>
      </c>
      <c r="V802" s="21" t="str">
        <f>IFERROR(VLOOKUP($R802,H:$Q,10,0),"")</f>
        <v/>
      </c>
      <c r="W802" s="21" t="str">
        <f>IFERROR(VLOOKUP($R802,I:$Q,9,0),"")</f>
        <v/>
      </c>
      <c r="X802" s="21" t="str">
        <f>IFERROR(VLOOKUP($R802,J:$Q,8,0),"")</f>
        <v/>
      </c>
      <c r="Y802" s="21" t="str">
        <f>IFERROR(VLOOKUP($R802,K:$Q,7,0),"")</f>
        <v/>
      </c>
      <c r="Z802" s="21" t="str">
        <f>IFERROR(VLOOKUP($R802,L:$Q,6,0),"")</f>
        <v/>
      </c>
      <c r="AA802" s="21" t="str">
        <f>IFERROR(VLOOKUP($R802,M:$Q,5,0),"")</f>
        <v/>
      </c>
      <c r="AB802" s="21" t="str">
        <f>IFERROR(VLOOKUP($R802,N:$Q,4,0),"")</f>
        <v/>
      </c>
      <c r="AC802" s="21" t="str">
        <f>IFERROR(VLOOKUP($R802,O:$Q,3,0),"")</f>
        <v/>
      </c>
      <c r="AD802" s="21" t="str">
        <f>IFERROR(VLOOKUP($R802,P:$Q,2,0),"")</f>
        <v/>
      </c>
    </row>
    <row r="803" spans="1:30" x14ac:dyDescent="0.15">
      <c r="A803" s="9">
        <f>'AB Touchpoint System Workbook'!Z814</f>
        <v>0</v>
      </c>
      <c r="B803" s="21">
        <f t="shared" si="26"/>
        <v>1</v>
      </c>
      <c r="C803" s="12" t="str">
        <f>IF('AB Touchpoint System Workbook'!J814="A",VLOOKUP($B803,Reference!$A$93:B$104,2,0),IF('AB Touchpoint System Workbook'!J814="b",VLOOKUP($B803,Reference!$A$93:C$104,3,0),""))</f>
        <v/>
      </c>
      <c r="D803" s="12" t="str">
        <f>IF('AB Touchpoint System Workbook'!J814="A",Q803&amp;C803,IF('AB Touchpoint System Workbook'!J814="b",Q803&amp;C803,""))</f>
        <v/>
      </c>
      <c r="E803" s="12" t="b">
        <f>IF(ISNUMBER(SEARCH(S$1,$D803)),MAX(E$1:E802)+1)</f>
        <v>0</v>
      </c>
      <c r="F803" s="12" t="b">
        <f>IF(ISNUMBER(SEARCH(T$1,$D803)),MAX(F$1:F802)+1)</f>
        <v>0</v>
      </c>
      <c r="G803" s="12" t="b">
        <f>IF(ISNUMBER(SEARCH(U$1,$D803)),MAX(G$1:G802)+1)</f>
        <v>0</v>
      </c>
      <c r="H803" s="12" t="b">
        <f>IF(ISNUMBER(SEARCH(V$1,$D803)),MAX(H$1:H802)+1)</f>
        <v>0</v>
      </c>
      <c r="I803" s="12" t="b">
        <f>IF(ISNUMBER(SEARCH(W$1,$D803)),MAX(I$1:I802)+1)</f>
        <v>0</v>
      </c>
      <c r="J803" s="12" t="b">
        <f>IF(ISNUMBER(SEARCH(X$1,$D803)),MAX(J$1:J802)+1)</f>
        <v>0</v>
      </c>
      <c r="K803" s="12" t="b">
        <f>IF(ISNUMBER(SEARCH(Y$1,$D803)),MAX(K$1:K802)+1)</f>
        <v>0</v>
      </c>
      <c r="L803" s="12" t="b">
        <f>IF(ISNUMBER(SEARCH(Z$1,$D803)),MAX(L$1:L802)+1)</f>
        <v>0</v>
      </c>
      <c r="M803" s="12" t="b">
        <f>IF(ISNUMBER(SEARCH(AA$1,$D803)),MAX(M$1:M802)+1)</f>
        <v>0</v>
      </c>
      <c r="N803" s="12" t="b">
        <f>IF(ISNUMBER(SEARCH(AB$1,$D803)),MAX(N$1:N802)+1)</f>
        <v>0</v>
      </c>
      <c r="O803" s="12" t="b">
        <f>IF(ISNUMBER(SEARCH(AC$1,$D803)),MAX(O$1:O802)+1)</f>
        <v>0</v>
      </c>
      <c r="P803" s="12" t="b">
        <f>IF(ISNUMBER(SEARCH(AD$1,$D803)),MAX(P$1:P802)+1)</f>
        <v>0</v>
      </c>
      <c r="Q803" s="12">
        <f>'AB Touchpoint System Workbook'!K814</f>
        <v>0</v>
      </c>
      <c r="R803" s="13">
        <f t="shared" si="25"/>
        <v>802</v>
      </c>
      <c r="S803" s="21" t="str">
        <f>IFERROR(VLOOKUP($R803,E:$Q,13,0),"")</f>
        <v/>
      </c>
      <c r="T803" s="21" t="str">
        <f>IFERROR(VLOOKUP($R803,F:$Q,12,0),"")</f>
        <v/>
      </c>
      <c r="U803" s="21" t="str">
        <f>IFERROR(VLOOKUP($R803,G:$Q,11,0),"")</f>
        <v/>
      </c>
      <c r="V803" s="21" t="str">
        <f>IFERROR(VLOOKUP($R803,H:$Q,10,0),"")</f>
        <v/>
      </c>
      <c r="W803" s="21" t="str">
        <f>IFERROR(VLOOKUP($R803,I:$Q,9,0),"")</f>
        <v/>
      </c>
      <c r="X803" s="21" t="str">
        <f>IFERROR(VLOOKUP($R803,J:$Q,8,0),"")</f>
        <v/>
      </c>
      <c r="Y803" s="21" t="str">
        <f>IFERROR(VLOOKUP($R803,K:$Q,7,0),"")</f>
        <v/>
      </c>
      <c r="Z803" s="21" t="str">
        <f>IFERROR(VLOOKUP($R803,L:$Q,6,0),"")</f>
        <v/>
      </c>
      <c r="AA803" s="21" t="str">
        <f>IFERROR(VLOOKUP($R803,M:$Q,5,0),"")</f>
        <v/>
      </c>
      <c r="AB803" s="21" t="str">
        <f>IFERROR(VLOOKUP($R803,N:$Q,4,0),"")</f>
        <v/>
      </c>
      <c r="AC803" s="21" t="str">
        <f>IFERROR(VLOOKUP($R803,O:$Q,3,0),"")</f>
        <v/>
      </c>
      <c r="AD803" s="21" t="str">
        <f>IFERROR(VLOOKUP($R803,P:$Q,2,0),"")</f>
        <v/>
      </c>
    </row>
    <row r="804" spans="1:30" x14ac:dyDescent="0.15">
      <c r="A804" s="9">
        <f>'AB Touchpoint System Workbook'!Z815</f>
        <v>0</v>
      </c>
      <c r="B804" s="21">
        <f t="shared" si="26"/>
        <v>1</v>
      </c>
      <c r="C804" s="12" t="str">
        <f>IF('AB Touchpoint System Workbook'!J815="A",VLOOKUP($B804,Reference!$A$93:B$104,2,0),IF('AB Touchpoint System Workbook'!J815="b",VLOOKUP($B804,Reference!$A$93:C$104,3,0),""))</f>
        <v/>
      </c>
      <c r="D804" s="12" t="str">
        <f>IF('AB Touchpoint System Workbook'!J815="A",Q804&amp;C804,IF('AB Touchpoint System Workbook'!J815="b",Q804&amp;C804,""))</f>
        <v/>
      </c>
      <c r="E804" s="12" t="b">
        <f>IF(ISNUMBER(SEARCH(S$1,$D804)),MAX(E$1:E803)+1)</f>
        <v>0</v>
      </c>
      <c r="F804" s="12" t="b">
        <f>IF(ISNUMBER(SEARCH(T$1,$D804)),MAX(F$1:F803)+1)</f>
        <v>0</v>
      </c>
      <c r="G804" s="12" t="b">
        <f>IF(ISNUMBER(SEARCH(U$1,$D804)),MAX(G$1:G803)+1)</f>
        <v>0</v>
      </c>
      <c r="H804" s="12" t="b">
        <f>IF(ISNUMBER(SEARCH(V$1,$D804)),MAX(H$1:H803)+1)</f>
        <v>0</v>
      </c>
      <c r="I804" s="12" t="b">
        <f>IF(ISNUMBER(SEARCH(W$1,$D804)),MAX(I$1:I803)+1)</f>
        <v>0</v>
      </c>
      <c r="J804" s="12" t="b">
        <f>IF(ISNUMBER(SEARCH(X$1,$D804)),MAX(J$1:J803)+1)</f>
        <v>0</v>
      </c>
      <c r="K804" s="12" t="b">
        <f>IF(ISNUMBER(SEARCH(Y$1,$D804)),MAX(K$1:K803)+1)</f>
        <v>0</v>
      </c>
      <c r="L804" s="12" t="b">
        <f>IF(ISNUMBER(SEARCH(Z$1,$D804)),MAX(L$1:L803)+1)</f>
        <v>0</v>
      </c>
      <c r="M804" s="12" t="b">
        <f>IF(ISNUMBER(SEARCH(AA$1,$D804)),MAX(M$1:M803)+1)</f>
        <v>0</v>
      </c>
      <c r="N804" s="12" t="b">
        <f>IF(ISNUMBER(SEARCH(AB$1,$D804)),MAX(N$1:N803)+1)</f>
        <v>0</v>
      </c>
      <c r="O804" s="12" t="b">
        <f>IF(ISNUMBER(SEARCH(AC$1,$D804)),MAX(O$1:O803)+1)</f>
        <v>0</v>
      </c>
      <c r="P804" s="12" t="b">
        <f>IF(ISNUMBER(SEARCH(AD$1,$D804)),MAX(P$1:P803)+1)</f>
        <v>0</v>
      </c>
      <c r="Q804" s="12">
        <f>'AB Touchpoint System Workbook'!K815</f>
        <v>0</v>
      </c>
      <c r="R804" s="13">
        <f t="shared" si="25"/>
        <v>803</v>
      </c>
      <c r="S804" s="21" t="str">
        <f>IFERROR(VLOOKUP($R804,E:$Q,13,0),"")</f>
        <v/>
      </c>
      <c r="T804" s="21" t="str">
        <f>IFERROR(VLOOKUP($R804,F:$Q,12,0),"")</f>
        <v/>
      </c>
      <c r="U804" s="21" t="str">
        <f>IFERROR(VLOOKUP($R804,G:$Q,11,0),"")</f>
        <v/>
      </c>
      <c r="V804" s="21" t="str">
        <f>IFERROR(VLOOKUP($R804,H:$Q,10,0),"")</f>
        <v/>
      </c>
      <c r="W804" s="21" t="str">
        <f>IFERROR(VLOOKUP($R804,I:$Q,9,0),"")</f>
        <v/>
      </c>
      <c r="X804" s="21" t="str">
        <f>IFERROR(VLOOKUP($R804,J:$Q,8,0),"")</f>
        <v/>
      </c>
      <c r="Y804" s="21" t="str">
        <f>IFERROR(VLOOKUP($R804,K:$Q,7,0),"")</f>
        <v/>
      </c>
      <c r="Z804" s="21" t="str">
        <f>IFERROR(VLOOKUP($R804,L:$Q,6,0),"")</f>
        <v/>
      </c>
      <c r="AA804" s="21" t="str">
        <f>IFERROR(VLOOKUP($R804,M:$Q,5,0),"")</f>
        <v/>
      </c>
      <c r="AB804" s="21" t="str">
        <f>IFERROR(VLOOKUP($R804,N:$Q,4,0),"")</f>
        <v/>
      </c>
      <c r="AC804" s="21" t="str">
        <f>IFERROR(VLOOKUP($R804,O:$Q,3,0),"")</f>
        <v/>
      </c>
      <c r="AD804" s="21" t="str">
        <f>IFERROR(VLOOKUP($R804,P:$Q,2,0),"")</f>
        <v/>
      </c>
    </row>
    <row r="805" spans="1:30" x14ac:dyDescent="0.15">
      <c r="A805" s="9">
        <f>'AB Touchpoint System Workbook'!Z816</f>
        <v>0</v>
      </c>
      <c r="B805" s="21">
        <f t="shared" si="26"/>
        <v>1</v>
      </c>
      <c r="C805" s="12" t="str">
        <f>IF('AB Touchpoint System Workbook'!J816="A",VLOOKUP($B805,Reference!$A$93:B$104,2,0),IF('AB Touchpoint System Workbook'!J816="b",VLOOKUP($B805,Reference!$A$93:C$104,3,0),""))</f>
        <v/>
      </c>
      <c r="D805" s="12" t="str">
        <f>IF('AB Touchpoint System Workbook'!J816="A",Q805&amp;C805,IF('AB Touchpoint System Workbook'!J816="b",Q805&amp;C805,""))</f>
        <v/>
      </c>
      <c r="E805" s="12" t="b">
        <f>IF(ISNUMBER(SEARCH(S$1,$D805)),MAX(E$1:E804)+1)</f>
        <v>0</v>
      </c>
      <c r="F805" s="12" t="b">
        <f>IF(ISNUMBER(SEARCH(T$1,$D805)),MAX(F$1:F804)+1)</f>
        <v>0</v>
      </c>
      <c r="G805" s="12" t="b">
        <f>IF(ISNUMBER(SEARCH(U$1,$D805)),MAX(G$1:G804)+1)</f>
        <v>0</v>
      </c>
      <c r="H805" s="12" t="b">
        <f>IF(ISNUMBER(SEARCH(V$1,$D805)),MAX(H$1:H804)+1)</f>
        <v>0</v>
      </c>
      <c r="I805" s="12" t="b">
        <f>IF(ISNUMBER(SEARCH(W$1,$D805)),MAX(I$1:I804)+1)</f>
        <v>0</v>
      </c>
      <c r="J805" s="12" t="b">
        <f>IF(ISNUMBER(SEARCH(X$1,$D805)),MAX(J$1:J804)+1)</f>
        <v>0</v>
      </c>
      <c r="K805" s="12" t="b">
        <f>IF(ISNUMBER(SEARCH(Y$1,$D805)),MAX(K$1:K804)+1)</f>
        <v>0</v>
      </c>
      <c r="L805" s="12" t="b">
        <f>IF(ISNUMBER(SEARCH(Z$1,$D805)),MAX(L$1:L804)+1)</f>
        <v>0</v>
      </c>
      <c r="M805" s="12" t="b">
        <f>IF(ISNUMBER(SEARCH(AA$1,$D805)),MAX(M$1:M804)+1)</f>
        <v>0</v>
      </c>
      <c r="N805" s="12" t="b">
        <f>IF(ISNUMBER(SEARCH(AB$1,$D805)),MAX(N$1:N804)+1)</f>
        <v>0</v>
      </c>
      <c r="O805" s="12" t="b">
        <f>IF(ISNUMBER(SEARCH(AC$1,$D805)),MAX(O$1:O804)+1)</f>
        <v>0</v>
      </c>
      <c r="P805" s="12" t="b">
        <f>IF(ISNUMBER(SEARCH(AD$1,$D805)),MAX(P$1:P804)+1)</f>
        <v>0</v>
      </c>
      <c r="Q805" s="12">
        <f>'AB Touchpoint System Workbook'!K816</f>
        <v>0</v>
      </c>
      <c r="R805" s="13">
        <f t="shared" si="25"/>
        <v>804</v>
      </c>
      <c r="S805" s="21" t="str">
        <f>IFERROR(VLOOKUP($R805,E:$Q,13,0),"")</f>
        <v/>
      </c>
      <c r="T805" s="21" t="str">
        <f>IFERROR(VLOOKUP($R805,F:$Q,12,0),"")</f>
        <v/>
      </c>
      <c r="U805" s="21" t="str">
        <f>IFERROR(VLOOKUP($R805,G:$Q,11,0),"")</f>
        <v/>
      </c>
      <c r="V805" s="21" t="str">
        <f>IFERROR(VLOOKUP($R805,H:$Q,10,0),"")</f>
        <v/>
      </c>
      <c r="W805" s="21" t="str">
        <f>IFERROR(VLOOKUP($R805,I:$Q,9,0),"")</f>
        <v/>
      </c>
      <c r="X805" s="21" t="str">
        <f>IFERROR(VLOOKUP($R805,J:$Q,8,0),"")</f>
        <v/>
      </c>
      <c r="Y805" s="21" t="str">
        <f>IFERROR(VLOOKUP($R805,K:$Q,7,0),"")</f>
        <v/>
      </c>
      <c r="Z805" s="21" t="str">
        <f>IFERROR(VLOOKUP($R805,L:$Q,6,0),"")</f>
        <v/>
      </c>
      <c r="AA805" s="21" t="str">
        <f>IFERROR(VLOOKUP($R805,M:$Q,5,0),"")</f>
        <v/>
      </c>
      <c r="AB805" s="21" t="str">
        <f>IFERROR(VLOOKUP($R805,N:$Q,4,0),"")</f>
        <v/>
      </c>
      <c r="AC805" s="21" t="str">
        <f>IFERROR(VLOOKUP($R805,O:$Q,3,0),"")</f>
        <v/>
      </c>
      <c r="AD805" s="21" t="str">
        <f>IFERROR(VLOOKUP($R805,P:$Q,2,0),"")</f>
        <v/>
      </c>
    </row>
    <row r="806" spans="1:30" x14ac:dyDescent="0.15">
      <c r="A806" s="9">
        <f>'AB Touchpoint System Workbook'!Z817</f>
        <v>0</v>
      </c>
      <c r="B806" s="21">
        <f t="shared" si="26"/>
        <v>1</v>
      </c>
      <c r="C806" s="12" t="str">
        <f>IF('AB Touchpoint System Workbook'!J817="A",VLOOKUP($B806,Reference!$A$93:B$104,2,0),IF('AB Touchpoint System Workbook'!J817="b",VLOOKUP($B806,Reference!$A$93:C$104,3,0),""))</f>
        <v/>
      </c>
      <c r="D806" s="12" t="str">
        <f>IF('AB Touchpoint System Workbook'!J817="A",Q806&amp;C806,IF('AB Touchpoint System Workbook'!J817="b",Q806&amp;C806,""))</f>
        <v/>
      </c>
      <c r="E806" s="12" t="b">
        <f>IF(ISNUMBER(SEARCH(S$1,$D806)),MAX(E$1:E805)+1)</f>
        <v>0</v>
      </c>
      <c r="F806" s="12" t="b">
        <f>IF(ISNUMBER(SEARCH(T$1,$D806)),MAX(F$1:F805)+1)</f>
        <v>0</v>
      </c>
      <c r="G806" s="12" t="b">
        <f>IF(ISNUMBER(SEARCH(U$1,$D806)),MAX(G$1:G805)+1)</f>
        <v>0</v>
      </c>
      <c r="H806" s="12" t="b">
        <f>IF(ISNUMBER(SEARCH(V$1,$D806)),MAX(H$1:H805)+1)</f>
        <v>0</v>
      </c>
      <c r="I806" s="12" t="b">
        <f>IF(ISNUMBER(SEARCH(W$1,$D806)),MAX(I$1:I805)+1)</f>
        <v>0</v>
      </c>
      <c r="J806" s="12" t="b">
        <f>IF(ISNUMBER(SEARCH(X$1,$D806)),MAX(J$1:J805)+1)</f>
        <v>0</v>
      </c>
      <c r="K806" s="12" t="b">
        <f>IF(ISNUMBER(SEARCH(Y$1,$D806)),MAX(K$1:K805)+1)</f>
        <v>0</v>
      </c>
      <c r="L806" s="12" t="b">
        <f>IF(ISNUMBER(SEARCH(Z$1,$D806)),MAX(L$1:L805)+1)</f>
        <v>0</v>
      </c>
      <c r="M806" s="12" t="b">
        <f>IF(ISNUMBER(SEARCH(AA$1,$D806)),MAX(M$1:M805)+1)</f>
        <v>0</v>
      </c>
      <c r="N806" s="12" t="b">
        <f>IF(ISNUMBER(SEARCH(AB$1,$D806)),MAX(N$1:N805)+1)</f>
        <v>0</v>
      </c>
      <c r="O806" s="12" t="b">
        <f>IF(ISNUMBER(SEARCH(AC$1,$D806)),MAX(O$1:O805)+1)</f>
        <v>0</v>
      </c>
      <c r="P806" s="12" t="b">
        <f>IF(ISNUMBER(SEARCH(AD$1,$D806)),MAX(P$1:P805)+1)</f>
        <v>0</v>
      </c>
      <c r="Q806" s="12">
        <f>'AB Touchpoint System Workbook'!K817</f>
        <v>0</v>
      </c>
      <c r="R806" s="13">
        <f t="shared" si="25"/>
        <v>805</v>
      </c>
      <c r="S806" s="21" t="str">
        <f>IFERROR(VLOOKUP($R806,E:$Q,13,0),"")</f>
        <v/>
      </c>
      <c r="T806" s="21" t="str">
        <f>IFERROR(VLOOKUP($R806,F:$Q,12,0),"")</f>
        <v/>
      </c>
      <c r="U806" s="21" t="str">
        <f>IFERROR(VLOOKUP($R806,G:$Q,11,0),"")</f>
        <v/>
      </c>
      <c r="V806" s="21" t="str">
        <f>IFERROR(VLOOKUP($R806,H:$Q,10,0),"")</f>
        <v/>
      </c>
      <c r="W806" s="21" t="str">
        <f>IFERROR(VLOOKUP($R806,I:$Q,9,0),"")</f>
        <v/>
      </c>
      <c r="X806" s="21" t="str">
        <f>IFERROR(VLOOKUP($R806,J:$Q,8,0),"")</f>
        <v/>
      </c>
      <c r="Y806" s="21" t="str">
        <f>IFERROR(VLOOKUP($R806,K:$Q,7,0),"")</f>
        <v/>
      </c>
      <c r="Z806" s="21" t="str">
        <f>IFERROR(VLOOKUP($R806,L:$Q,6,0),"")</f>
        <v/>
      </c>
      <c r="AA806" s="21" t="str">
        <f>IFERROR(VLOOKUP($R806,M:$Q,5,0),"")</f>
        <v/>
      </c>
      <c r="AB806" s="21" t="str">
        <f>IFERROR(VLOOKUP($R806,N:$Q,4,0),"")</f>
        <v/>
      </c>
      <c r="AC806" s="21" t="str">
        <f>IFERROR(VLOOKUP($R806,O:$Q,3,0),"")</f>
        <v/>
      </c>
      <c r="AD806" s="21" t="str">
        <f>IFERROR(VLOOKUP($R806,P:$Q,2,0),"")</f>
        <v/>
      </c>
    </row>
    <row r="807" spans="1:30" x14ac:dyDescent="0.15">
      <c r="A807" s="9">
        <f>'AB Touchpoint System Workbook'!Z818</f>
        <v>0</v>
      </c>
      <c r="B807" s="21">
        <f t="shared" si="26"/>
        <v>1</v>
      </c>
      <c r="C807" s="12" t="str">
        <f>IF('AB Touchpoint System Workbook'!J818="A",VLOOKUP($B807,Reference!$A$93:B$104,2,0),IF('AB Touchpoint System Workbook'!J818="b",VLOOKUP($B807,Reference!$A$93:C$104,3,0),""))</f>
        <v/>
      </c>
      <c r="D807" s="12" t="str">
        <f>IF('AB Touchpoint System Workbook'!J818="A",Q807&amp;C807,IF('AB Touchpoint System Workbook'!J818="b",Q807&amp;C807,""))</f>
        <v/>
      </c>
      <c r="E807" s="12" t="b">
        <f>IF(ISNUMBER(SEARCH(S$1,$D807)),MAX(E$1:E806)+1)</f>
        <v>0</v>
      </c>
      <c r="F807" s="12" t="b">
        <f>IF(ISNUMBER(SEARCH(T$1,$D807)),MAX(F$1:F806)+1)</f>
        <v>0</v>
      </c>
      <c r="G807" s="12" t="b">
        <f>IF(ISNUMBER(SEARCH(U$1,$D807)),MAX(G$1:G806)+1)</f>
        <v>0</v>
      </c>
      <c r="H807" s="12" t="b">
        <f>IF(ISNUMBER(SEARCH(V$1,$D807)),MAX(H$1:H806)+1)</f>
        <v>0</v>
      </c>
      <c r="I807" s="12" t="b">
        <f>IF(ISNUMBER(SEARCH(W$1,$D807)),MAX(I$1:I806)+1)</f>
        <v>0</v>
      </c>
      <c r="J807" s="12" t="b">
        <f>IF(ISNUMBER(SEARCH(X$1,$D807)),MAX(J$1:J806)+1)</f>
        <v>0</v>
      </c>
      <c r="K807" s="12" t="b">
        <f>IF(ISNUMBER(SEARCH(Y$1,$D807)),MAX(K$1:K806)+1)</f>
        <v>0</v>
      </c>
      <c r="L807" s="12" t="b">
        <f>IF(ISNUMBER(SEARCH(Z$1,$D807)),MAX(L$1:L806)+1)</f>
        <v>0</v>
      </c>
      <c r="M807" s="12" t="b">
        <f>IF(ISNUMBER(SEARCH(AA$1,$D807)),MAX(M$1:M806)+1)</f>
        <v>0</v>
      </c>
      <c r="N807" s="12" t="b">
        <f>IF(ISNUMBER(SEARCH(AB$1,$D807)),MAX(N$1:N806)+1)</f>
        <v>0</v>
      </c>
      <c r="O807" s="12" t="b">
        <f>IF(ISNUMBER(SEARCH(AC$1,$D807)),MAX(O$1:O806)+1)</f>
        <v>0</v>
      </c>
      <c r="P807" s="12" t="b">
        <f>IF(ISNUMBER(SEARCH(AD$1,$D807)),MAX(P$1:P806)+1)</f>
        <v>0</v>
      </c>
      <c r="Q807" s="12">
        <f>'AB Touchpoint System Workbook'!K818</f>
        <v>0</v>
      </c>
      <c r="R807" s="13">
        <f t="shared" si="25"/>
        <v>806</v>
      </c>
      <c r="S807" s="21" t="str">
        <f>IFERROR(VLOOKUP($R807,E:$Q,13,0),"")</f>
        <v/>
      </c>
      <c r="T807" s="21" t="str">
        <f>IFERROR(VLOOKUP($R807,F:$Q,12,0),"")</f>
        <v/>
      </c>
      <c r="U807" s="21" t="str">
        <f>IFERROR(VLOOKUP($R807,G:$Q,11,0),"")</f>
        <v/>
      </c>
      <c r="V807" s="21" t="str">
        <f>IFERROR(VLOOKUP($R807,H:$Q,10,0),"")</f>
        <v/>
      </c>
      <c r="W807" s="21" t="str">
        <f>IFERROR(VLOOKUP($R807,I:$Q,9,0),"")</f>
        <v/>
      </c>
      <c r="X807" s="21" t="str">
        <f>IFERROR(VLOOKUP($R807,J:$Q,8,0),"")</f>
        <v/>
      </c>
      <c r="Y807" s="21" t="str">
        <f>IFERROR(VLOOKUP($R807,K:$Q,7,0),"")</f>
        <v/>
      </c>
      <c r="Z807" s="21" t="str">
        <f>IFERROR(VLOOKUP($R807,L:$Q,6,0),"")</f>
        <v/>
      </c>
      <c r="AA807" s="21" t="str">
        <f>IFERROR(VLOOKUP($R807,M:$Q,5,0),"")</f>
        <v/>
      </c>
      <c r="AB807" s="21" t="str">
        <f>IFERROR(VLOOKUP($R807,N:$Q,4,0),"")</f>
        <v/>
      </c>
      <c r="AC807" s="21" t="str">
        <f>IFERROR(VLOOKUP($R807,O:$Q,3,0),"")</f>
        <v/>
      </c>
      <c r="AD807" s="21" t="str">
        <f>IFERROR(VLOOKUP($R807,P:$Q,2,0),"")</f>
        <v/>
      </c>
    </row>
    <row r="808" spans="1:30" x14ac:dyDescent="0.15">
      <c r="A808" s="9">
        <f>'AB Touchpoint System Workbook'!Z819</f>
        <v>0</v>
      </c>
      <c r="B808" s="21">
        <f t="shared" si="26"/>
        <v>1</v>
      </c>
      <c r="C808" s="12" t="str">
        <f>IF('AB Touchpoint System Workbook'!J819="A",VLOOKUP($B808,Reference!$A$93:B$104,2,0),IF('AB Touchpoint System Workbook'!J819="b",VLOOKUP($B808,Reference!$A$93:C$104,3,0),""))</f>
        <v/>
      </c>
      <c r="D808" s="12" t="str">
        <f>IF('AB Touchpoint System Workbook'!J819="A",Q808&amp;C808,IF('AB Touchpoint System Workbook'!J819="b",Q808&amp;C808,""))</f>
        <v/>
      </c>
      <c r="E808" s="12" t="b">
        <f>IF(ISNUMBER(SEARCH(S$1,$D808)),MAX(E$1:E807)+1)</f>
        <v>0</v>
      </c>
      <c r="F808" s="12" t="b">
        <f>IF(ISNUMBER(SEARCH(T$1,$D808)),MAX(F$1:F807)+1)</f>
        <v>0</v>
      </c>
      <c r="G808" s="12" t="b">
        <f>IF(ISNUMBER(SEARCH(U$1,$D808)),MAX(G$1:G807)+1)</f>
        <v>0</v>
      </c>
      <c r="H808" s="12" t="b">
        <f>IF(ISNUMBER(SEARCH(V$1,$D808)),MAX(H$1:H807)+1)</f>
        <v>0</v>
      </c>
      <c r="I808" s="12" t="b">
        <f>IF(ISNUMBER(SEARCH(W$1,$D808)),MAX(I$1:I807)+1)</f>
        <v>0</v>
      </c>
      <c r="J808" s="12" t="b">
        <f>IF(ISNUMBER(SEARCH(X$1,$D808)),MAX(J$1:J807)+1)</f>
        <v>0</v>
      </c>
      <c r="K808" s="12" t="b">
        <f>IF(ISNUMBER(SEARCH(Y$1,$D808)),MAX(K$1:K807)+1)</f>
        <v>0</v>
      </c>
      <c r="L808" s="12" t="b">
        <f>IF(ISNUMBER(SEARCH(Z$1,$D808)),MAX(L$1:L807)+1)</f>
        <v>0</v>
      </c>
      <c r="M808" s="12" t="b">
        <f>IF(ISNUMBER(SEARCH(AA$1,$D808)),MAX(M$1:M807)+1)</f>
        <v>0</v>
      </c>
      <c r="N808" s="12" t="b">
        <f>IF(ISNUMBER(SEARCH(AB$1,$D808)),MAX(N$1:N807)+1)</f>
        <v>0</v>
      </c>
      <c r="O808" s="12" t="b">
        <f>IF(ISNUMBER(SEARCH(AC$1,$D808)),MAX(O$1:O807)+1)</f>
        <v>0</v>
      </c>
      <c r="P808" s="12" t="b">
        <f>IF(ISNUMBER(SEARCH(AD$1,$D808)),MAX(P$1:P807)+1)</f>
        <v>0</v>
      </c>
      <c r="Q808" s="12">
        <f>'AB Touchpoint System Workbook'!K819</f>
        <v>0</v>
      </c>
      <c r="R808" s="13">
        <f t="shared" si="25"/>
        <v>807</v>
      </c>
      <c r="S808" s="21" t="str">
        <f>IFERROR(VLOOKUP($R808,E:$Q,13,0),"")</f>
        <v/>
      </c>
      <c r="T808" s="21" t="str">
        <f>IFERROR(VLOOKUP($R808,F:$Q,12,0),"")</f>
        <v/>
      </c>
      <c r="U808" s="21" t="str">
        <f>IFERROR(VLOOKUP($R808,G:$Q,11,0),"")</f>
        <v/>
      </c>
      <c r="V808" s="21" t="str">
        <f>IFERROR(VLOOKUP($R808,H:$Q,10,0),"")</f>
        <v/>
      </c>
      <c r="W808" s="21" t="str">
        <f>IFERROR(VLOOKUP($R808,I:$Q,9,0),"")</f>
        <v/>
      </c>
      <c r="X808" s="21" t="str">
        <f>IFERROR(VLOOKUP($R808,J:$Q,8,0),"")</f>
        <v/>
      </c>
      <c r="Y808" s="21" t="str">
        <f>IFERROR(VLOOKUP($R808,K:$Q,7,0),"")</f>
        <v/>
      </c>
      <c r="Z808" s="21" t="str">
        <f>IFERROR(VLOOKUP($R808,L:$Q,6,0),"")</f>
        <v/>
      </c>
      <c r="AA808" s="21" t="str">
        <f>IFERROR(VLOOKUP($R808,M:$Q,5,0),"")</f>
        <v/>
      </c>
      <c r="AB808" s="21" t="str">
        <f>IFERROR(VLOOKUP($R808,N:$Q,4,0),"")</f>
        <v/>
      </c>
      <c r="AC808" s="21" t="str">
        <f>IFERROR(VLOOKUP($R808,O:$Q,3,0),"")</f>
        <v/>
      </c>
      <c r="AD808" s="21" t="str">
        <f>IFERROR(VLOOKUP($R808,P:$Q,2,0),"")</f>
        <v/>
      </c>
    </row>
    <row r="809" spans="1:30" x14ac:dyDescent="0.15">
      <c r="A809" s="9">
        <f>'AB Touchpoint System Workbook'!Z820</f>
        <v>0</v>
      </c>
      <c r="B809" s="21">
        <f t="shared" si="26"/>
        <v>1</v>
      </c>
      <c r="C809" s="12" t="str">
        <f>IF('AB Touchpoint System Workbook'!J820="A",VLOOKUP($B809,Reference!$A$93:B$104,2,0),IF('AB Touchpoint System Workbook'!J820="b",VLOOKUP($B809,Reference!$A$93:C$104,3,0),""))</f>
        <v/>
      </c>
      <c r="D809" s="12" t="str">
        <f>IF('AB Touchpoint System Workbook'!J820="A",Q809&amp;C809,IF('AB Touchpoint System Workbook'!J820="b",Q809&amp;C809,""))</f>
        <v/>
      </c>
      <c r="E809" s="12" t="b">
        <f>IF(ISNUMBER(SEARCH(S$1,$D809)),MAX(E$1:E808)+1)</f>
        <v>0</v>
      </c>
      <c r="F809" s="12" t="b">
        <f>IF(ISNUMBER(SEARCH(T$1,$D809)),MAX(F$1:F808)+1)</f>
        <v>0</v>
      </c>
      <c r="G809" s="12" t="b">
        <f>IF(ISNUMBER(SEARCH(U$1,$D809)),MAX(G$1:G808)+1)</f>
        <v>0</v>
      </c>
      <c r="H809" s="12" t="b">
        <f>IF(ISNUMBER(SEARCH(V$1,$D809)),MAX(H$1:H808)+1)</f>
        <v>0</v>
      </c>
      <c r="I809" s="12" t="b">
        <f>IF(ISNUMBER(SEARCH(W$1,$D809)),MAX(I$1:I808)+1)</f>
        <v>0</v>
      </c>
      <c r="J809" s="12" t="b">
        <f>IF(ISNUMBER(SEARCH(X$1,$D809)),MAX(J$1:J808)+1)</f>
        <v>0</v>
      </c>
      <c r="K809" s="12" t="b">
        <f>IF(ISNUMBER(SEARCH(Y$1,$D809)),MAX(K$1:K808)+1)</f>
        <v>0</v>
      </c>
      <c r="L809" s="12" t="b">
        <f>IF(ISNUMBER(SEARCH(Z$1,$D809)),MAX(L$1:L808)+1)</f>
        <v>0</v>
      </c>
      <c r="M809" s="12" t="b">
        <f>IF(ISNUMBER(SEARCH(AA$1,$D809)),MAX(M$1:M808)+1)</f>
        <v>0</v>
      </c>
      <c r="N809" s="12" t="b">
        <f>IF(ISNUMBER(SEARCH(AB$1,$D809)),MAX(N$1:N808)+1)</f>
        <v>0</v>
      </c>
      <c r="O809" s="12" t="b">
        <f>IF(ISNUMBER(SEARCH(AC$1,$D809)),MAX(O$1:O808)+1)</f>
        <v>0</v>
      </c>
      <c r="P809" s="12" t="b">
        <f>IF(ISNUMBER(SEARCH(AD$1,$D809)),MAX(P$1:P808)+1)</f>
        <v>0</v>
      </c>
      <c r="Q809" s="12">
        <f>'AB Touchpoint System Workbook'!K820</f>
        <v>0</v>
      </c>
      <c r="R809" s="13">
        <f t="shared" si="25"/>
        <v>808</v>
      </c>
      <c r="S809" s="21" t="str">
        <f>IFERROR(VLOOKUP($R809,E:$Q,13,0),"")</f>
        <v/>
      </c>
      <c r="T809" s="21" t="str">
        <f>IFERROR(VLOOKUP($R809,F:$Q,12,0),"")</f>
        <v/>
      </c>
      <c r="U809" s="21" t="str">
        <f>IFERROR(VLOOKUP($R809,G:$Q,11,0),"")</f>
        <v/>
      </c>
      <c r="V809" s="21" t="str">
        <f>IFERROR(VLOOKUP($R809,H:$Q,10,0),"")</f>
        <v/>
      </c>
      <c r="W809" s="21" t="str">
        <f>IFERROR(VLOOKUP($R809,I:$Q,9,0),"")</f>
        <v/>
      </c>
      <c r="X809" s="21" t="str">
        <f>IFERROR(VLOOKUP($R809,J:$Q,8,0),"")</f>
        <v/>
      </c>
      <c r="Y809" s="21" t="str">
        <f>IFERROR(VLOOKUP($R809,K:$Q,7,0),"")</f>
        <v/>
      </c>
      <c r="Z809" s="21" t="str">
        <f>IFERROR(VLOOKUP($R809,L:$Q,6,0),"")</f>
        <v/>
      </c>
      <c r="AA809" s="21" t="str">
        <f>IFERROR(VLOOKUP($R809,M:$Q,5,0),"")</f>
        <v/>
      </c>
      <c r="AB809" s="21" t="str">
        <f>IFERROR(VLOOKUP($R809,N:$Q,4,0),"")</f>
        <v/>
      </c>
      <c r="AC809" s="21" t="str">
        <f>IFERROR(VLOOKUP($R809,O:$Q,3,0),"")</f>
        <v/>
      </c>
      <c r="AD809" s="21" t="str">
        <f>IFERROR(VLOOKUP($R809,P:$Q,2,0),"")</f>
        <v/>
      </c>
    </row>
    <row r="810" spans="1:30" x14ac:dyDescent="0.15">
      <c r="A810" s="9">
        <f>'AB Touchpoint System Workbook'!Z821</f>
        <v>0</v>
      </c>
      <c r="B810" s="21">
        <f t="shared" si="26"/>
        <v>1</v>
      </c>
      <c r="C810" s="12" t="str">
        <f>IF('AB Touchpoint System Workbook'!J821="A",VLOOKUP($B810,Reference!$A$93:B$104,2,0),IF('AB Touchpoint System Workbook'!J821="b",VLOOKUP($B810,Reference!$A$93:C$104,3,0),""))</f>
        <v/>
      </c>
      <c r="D810" s="12" t="str">
        <f>IF('AB Touchpoint System Workbook'!J821="A",Q810&amp;C810,IF('AB Touchpoint System Workbook'!J821="b",Q810&amp;C810,""))</f>
        <v/>
      </c>
      <c r="E810" s="12" t="b">
        <f>IF(ISNUMBER(SEARCH(S$1,$D810)),MAX(E$1:E809)+1)</f>
        <v>0</v>
      </c>
      <c r="F810" s="12" t="b">
        <f>IF(ISNUMBER(SEARCH(T$1,$D810)),MAX(F$1:F809)+1)</f>
        <v>0</v>
      </c>
      <c r="G810" s="12" t="b">
        <f>IF(ISNUMBER(SEARCH(U$1,$D810)),MAX(G$1:G809)+1)</f>
        <v>0</v>
      </c>
      <c r="H810" s="12" t="b">
        <f>IF(ISNUMBER(SEARCH(V$1,$D810)),MAX(H$1:H809)+1)</f>
        <v>0</v>
      </c>
      <c r="I810" s="12" t="b">
        <f>IF(ISNUMBER(SEARCH(W$1,$D810)),MAX(I$1:I809)+1)</f>
        <v>0</v>
      </c>
      <c r="J810" s="12" t="b">
        <f>IF(ISNUMBER(SEARCH(X$1,$D810)),MAX(J$1:J809)+1)</f>
        <v>0</v>
      </c>
      <c r="K810" s="12" t="b">
        <f>IF(ISNUMBER(SEARCH(Y$1,$D810)),MAX(K$1:K809)+1)</f>
        <v>0</v>
      </c>
      <c r="L810" s="12" t="b">
        <f>IF(ISNUMBER(SEARCH(Z$1,$D810)),MAX(L$1:L809)+1)</f>
        <v>0</v>
      </c>
      <c r="M810" s="12" t="b">
        <f>IF(ISNUMBER(SEARCH(AA$1,$D810)),MAX(M$1:M809)+1)</f>
        <v>0</v>
      </c>
      <c r="N810" s="12" t="b">
        <f>IF(ISNUMBER(SEARCH(AB$1,$D810)),MAX(N$1:N809)+1)</f>
        <v>0</v>
      </c>
      <c r="O810" s="12" t="b">
        <f>IF(ISNUMBER(SEARCH(AC$1,$D810)),MAX(O$1:O809)+1)</f>
        <v>0</v>
      </c>
      <c r="P810" s="12" t="b">
        <f>IF(ISNUMBER(SEARCH(AD$1,$D810)),MAX(P$1:P809)+1)</f>
        <v>0</v>
      </c>
      <c r="Q810" s="12">
        <f>'AB Touchpoint System Workbook'!K821</f>
        <v>0</v>
      </c>
      <c r="R810" s="13">
        <f t="shared" si="25"/>
        <v>809</v>
      </c>
      <c r="S810" s="21" t="str">
        <f>IFERROR(VLOOKUP($R810,E:$Q,13,0),"")</f>
        <v/>
      </c>
      <c r="T810" s="21" t="str">
        <f>IFERROR(VLOOKUP($R810,F:$Q,12,0),"")</f>
        <v/>
      </c>
      <c r="U810" s="21" t="str">
        <f>IFERROR(VLOOKUP($R810,G:$Q,11,0),"")</f>
        <v/>
      </c>
      <c r="V810" s="21" t="str">
        <f>IFERROR(VLOOKUP($R810,H:$Q,10,0),"")</f>
        <v/>
      </c>
      <c r="W810" s="21" t="str">
        <f>IFERROR(VLOOKUP($R810,I:$Q,9,0),"")</f>
        <v/>
      </c>
      <c r="X810" s="21" t="str">
        <f>IFERROR(VLOOKUP($R810,J:$Q,8,0),"")</f>
        <v/>
      </c>
      <c r="Y810" s="21" t="str">
        <f>IFERROR(VLOOKUP($R810,K:$Q,7,0),"")</f>
        <v/>
      </c>
      <c r="Z810" s="21" t="str">
        <f>IFERROR(VLOOKUP($R810,L:$Q,6,0),"")</f>
        <v/>
      </c>
      <c r="AA810" s="21" t="str">
        <f>IFERROR(VLOOKUP($R810,M:$Q,5,0),"")</f>
        <v/>
      </c>
      <c r="AB810" s="21" t="str">
        <f>IFERROR(VLOOKUP($R810,N:$Q,4,0),"")</f>
        <v/>
      </c>
      <c r="AC810" s="21" t="str">
        <f>IFERROR(VLOOKUP($R810,O:$Q,3,0),"")</f>
        <v/>
      </c>
      <c r="AD810" s="21" t="str">
        <f>IFERROR(VLOOKUP($R810,P:$Q,2,0),"")</f>
        <v/>
      </c>
    </row>
    <row r="811" spans="1:30" x14ac:dyDescent="0.15">
      <c r="A811" s="9">
        <f>'AB Touchpoint System Workbook'!Z822</f>
        <v>0</v>
      </c>
      <c r="B811" s="21">
        <f t="shared" si="26"/>
        <v>1</v>
      </c>
      <c r="C811" s="12" t="str">
        <f>IF('AB Touchpoint System Workbook'!J822="A",VLOOKUP($B811,Reference!$A$93:B$104,2,0),IF('AB Touchpoint System Workbook'!J822="b",VLOOKUP($B811,Reference!$A$93:C$104,3,0),""))</f>
        <v/>
      </c>
      <c r="D811" s="12" t="str">
        <f>IF('AB Touchpoint System Workbook'!J822="A",Q811&amp;C811,IF('AB Touchpoint System Workbook'!J822="b",Q811&amp;C811,""))</f>
        <v/>
      </c>
      <c r="E811" s="12" t="b">
        <f>IF(ISNUMBER(SEARCH(S$1,$D811)),MAX(E$1:E810)+1)</f>
        <v>0</v>
      </c>
      <c r="F811" s="12" t="b">
        <f>IF(ISNUMBER(SEARCH(T$1,$D811)),MAX(F$1:F810)+1)</f>
        <v>0</v>
      </c>
      <c r="G811" s="12" t="b">
        <f>IF(ISNUMBER(SEARCH(U$1,$D811)),MAX(G$1:G810)+1)</f>
        <v>0</v>
      </c>
      <c r="H811" s="12" t="b">
        <f>IF(ISNUMBER(SEARCH(V$1,$D811)),MAX(H$1:H810)+1)</f>
        <v>0</v>
      </c>
      <c r="I811" s="12" t="b">
        <f>IF(ISNUMBER(SEARCH(W$1,$D811)),MAX(I$1:I810)+1)</f>
        <v>0</v>
      </c>
      <c r="J811" s="12" t="b">
        <f>IF(ISNUMBER(SEARCH(X$1,$D811)),MAX(J$1:J810)+1)</f>
        <v>0</v>
      </c>
      <c r="K811" s="12" t="b">
        <f>IF(ISNUMBER(SEARCH(Y$1,$D811)),MAX(K$1:K810)+1)</f>
        <v>0</v>
      </c>
      <c r="L811" s="12" t="b">
        <f>IF(ISNUMBER(SEARCH(Z$1,$D811)),MAX(L$1:L810)+1)</f>
        <v>0</v>
      </c>
      <c r="M811" s="12" t="b">
        <f>IF(ISNUMBER(SEARCH(AA$1,$D811)),MAX(M$1:M810)+1)</f>
        <v>0</v>
      </c>
      <c r="N811" s="12" t="b">
        <f>IF(ISNUMBER(SEARCH(AB$1,$D811)),MAX(N$1:N810)+1)</f>
        <v>0</v>
      </c>
      <c r="O811" s="12" t="b">
        <f>IF(ISNUMBER(SEARCH(AC$1,$D811)),MAX(O$1:O810)+1)</f>
        <v>0</v>
      </c>
      <c r="P811" s="12" t="b">
        <f>IF(ISNUMBER(SEARCH(AD$1,$D811)),MAX(P$1:P810)+1)</f>
        <v>0</v>
      </c>
      <c r="Q811" s="12">
        <f>'AB Touchpoint System Workbook'!K822</f>
        <v>0</v>
      </c>
      <c r="R811" s="13">
        <f t="shared" si="25"/>
        <v>810</v>
      </c>
      <c r="S811" s="21" t="str">
        <f>IFERROR(VLOOKUP($R811,E:$Q,13,0),"")</f>
        <v/>
      </c>
      <c r="T811" s="21" t="str">
        <f>IFERROR(VLOOKUP($R811,F:$Q,12,0),"")</f>
        <v/>
      </c>
      <c r="U811" s="21" t="str">
        <f>IFERROR(VLOOKUP($R811,G:$Q,11,0),"")</f>
        <v/>
      </c>
      <c r="V811" s="21" t="str">
        <f>IFERROR(VLOOKUP($R811,H:$Q,10,0),"")</f>
        <v/>
      </c>
      <c r="W811" s="21" t="str">
        <f>IFERROR(VLOOKUP($R811,I:$Q,9,0),"")</f>
        <v/>
      </c>
      <c r="X811" s="21" t="str">
        <f>IFERROR(VLOOKUP($R811,J:$Q,8,0),"")</f>
        <v/>
      </c>
      <c r="Y811" s="21" t="str">
        <f>IFERROR(VLOOKUP($R811,K:$Q,7,0),"")</f>
        <v/>
      </c>
      <c r="Z811" s="21" t="str">
        <f>IFERROR(VLOOKUP($R811,L:$Q,6,0),"")</f>
        <v/>
      </c>
      <c r="AA811" s="21" t="str">
        <f>IFERROR(VLOOKUP($R811,M:$Q,5,0),"")</f>
        <v/>
      </c>
      <c r="AB811" s="21" t="str">
        <f>IFERROR(VLOOKUP($R811,N:$Q,4,0),"")</f>
        <v/>
      </c>
      <c r="AC811" s="21" t="str">
        <f>IFERROR(VLOOKUP($R811,O:$Q,3,0),"")</f>
        <v/>
      </c>
      <c r="AD811" s="21" t="str">
        <f>IFERROR(VLOOKUP($R811,P:$Q,2,0),"")</f>
        <v/>
      </c>
    </row>
    <row r="812" spans="1:30" x14ac:dyDescent="0.15">
      <c r="A812" s="9">
        <f>'AB Touchpoint System Workbook'!Z823</f>
        <v>0</v>
      </c>
      <c r="B812" s="21">
        <f t="shared" si="26"/>
        <v>1</v>
      </c>
      <c r="C812" s="12" t="str">
        <f>IF('AB Touchpoint System Workbook'!J823="A",VLOOKUP($B812,Reference!$A$93:B$104,2,0),IF('AB Touchpoint System Workbook'!J823="b",VLOOKUP($B812,Reference!$A$93:C$104,3,0),""))</f>
        <v/>
      </c>
      <c r="D812" s="12" t="str">
        <f>IF('AB Touchpoint System Workbook'!J823="A",Q812&amp;C812,IF('AB Touchpoint System Workbook'!J823="b",Q812&amp;C812,""))</f>
        <v/>
      </c>
      <c r="E812" s="12" t="b">
        <f>IF(ISNUMBER(SEARCH(S$1,$D812)),MAX(E$1:E811)+1)</f>
        <v>0</v>
      </c>
      <c r="F812" s="12" t="b">
        <f>IF(ISNUMBER(SEARCH(T$1,$D812)),MAX(F$1:F811)+1)</f>
        <v>0</v>
      </c>
      <c r="G812" s="12" t="b">
        <f>IF(ISNUMBER(SEARCH(U$1,$D812)),MAX(G$1:G811)+1)</f>
        <v>0</v>
      </c>
      <c r="H812" s="12" t="b">
        <f>IF(ISNUMBER(SEARCH(V$1,$D812)),MAX(H$1:H811)+1)</f>
        <v>0</v>
      </c>
      <c r="I812" s="12" t="b">
        <f>IF(ISNUMBER(SEARCH(W$1,$D812)),MAX(I$1:I811)+1)</f>
        <v>0</v>
      </c>
      <c r="J812" s="12" t="b">
        <f>IF(ISNUMBER(SEARCH(X$1,$D812)),MAX(J$1:J811)+1)</f>
        <v>0</v>
      </c>
      <c r="K812" s="12" t="b">
        <f>IF(ISNUMBER(SEARCH(Y$1,$D812)),MAX(K$1:K811)+1)</f>
        <v>0</v>
      </c>
      <c r="L812" s="12" t="b">
        <f>IF(ISNUMBER(SEARCH(Z$1,$D812)),MAX(L$1:L811)+1)</f>
        <v>0</v>
      </c>
      <c r="M812" s="12" t="b">
        <f>IF(ISNUMBER(SEARCH(AA$1,$D812)),MAX(M$1:M811)+1)</f>
        <v>0</v>
      </c>
      <c r="N812" s="12" t="b">
        <f>IF(ISNUMBER(SEARCH(AB$1,$D812)),MAX(N$1:N811)+1)</f>
        <v>0</v>
      </c>
      <c r="O812" s="12" t="b">
        <f>IF(ISNUMBER(SEARCH(AC$1,$D812)),MAX(O$1:O811)+1)</f>
        <v>0</v>
      </c>
      <c r="P812" s="12" t="b">
        <f>IF(ISNUMBER(SEARCH(AD$1,$D812)),MAX(P$1:P811)+1)</f>
        <v>0</v>
      </c>
      <c r="Q812" s="12">
        <f>'AB Touchpoint System Workbook'!K823</f>
        <v>0</v>
      </c>
      <c r="R812" s="13">
        <f t="shared" si="25"/>
        <v>811</v>
      </c>
      <c r="S812" s="21" t="str">
        <f>IFERROR(VLOOKUP($R812,E:$Q,13,0),"")</f>
        <v/>
      </c>
      <c r="T812" s="21" t="str">
        <f>IFERROR(VLOOKUP($R812,F:$Q,12,0),"")</f>
        <v/>
      </c>
      <c r="U812" s="21" t="str">
        <f>IFERROR(VLOOKUP($R812,G:$Q,11,0),"")</f>
        <v/>
      </c>
      <c r="V812" s="21" t="str">
        <f>IFERROR(VLOOKUP($R812,H:$Q,10,0),"")</f>
        <v/>
      </c>
      <c r="W812" s="21" t="str">
        <f>IFERROR(VLOOKUP($R812,I:$Q,9,0),"")</f>
        <v/>
      </c>
      <c r="X812" s="21" t="str">
        <f>IFERROR(VLOOKUP($R812,J:$Q,8,0),"")</f>
        <v/>
      </c>
      <c r="Y812" s="21" t="str">
        <f>IFERROR(VLOOKUP($R812,K:$Q,7,0),"")</f>
        <v/>
      </c>
      <c r="Z812" s="21" t="str">
        <f>IFERROR(VLOOKUP($R812,L:$Q,6,0),"")</f>
        <v/>
      </c>
      <c r="AA812" s="21" t="str">
        <f>IFERROR(VLOOKUP($R812,M:$Q,5,0),"")</f>
        <v/>
      </c>
      <c r="AB812" s="21" t="str">
        <f>IFERROR(VLOOKUP($R812,N:$Q,4,0),"")</f>
        <v/>
      </c>
      <c r="AC812" s="21" t="str">
        <f>IFERROR(VLOOKUP($R812,O:$Q,3,0),"")</f>
        <v/>
      </c>
      <c r="AD812" s="21" t="str">
        <f>IFERROR(VLOOKUP($R812,P:$Q,2,0),"")</f>
        <v/>
      </c>
    </row>
    <row r="813" spans="1:30" x14ac:dyDescent="0.15">
      <c r="A813" s="9">
        <f>'AB Touchpoint System Workbook'!Z824</f>
        <v>0</v>
      </c>
      <c r="B813" s="21">
        <f t="shared" si="26"/>
        <v>1</v>
      </c>
      <c r="C813" s="12" t="str">
        <f>IF('AB Touchpoint System Workbook'!J824="A",VLOOKUP($B813,Reference!$A$93:B$104,2,0),IF('AB Touchpoint System Workbook'!J824="b",VLOOKUP($B813,Reference!$A$93:C$104,3,0),""))</f>
        <v/>
      </c>
      <c r="D813" s="12" t="str">
        <f>IF('AB Touchpoint System Workbook'!J824="A",Q813&amp;C813,IF('AB Touchpoint System Workbook'!J824="b",Q813&amp;C813,""))</f>
        <v/>
      </c>
      <c r="E813" s="12" t="b">
        <f>IF(ISNUMBER(SEARCH(S$1,$D813)),MAX(E$1:E812)+1)</f>
        <v>0</v>
      </c>
      <c r="F813" s="12" t="b">
        <f>IF(ISNUMBER(SEARCH(T$1,$D813)),MAX(F$1:F812)+1)</f>
        <v>0</v>
      </c>
      <c r="G813" s="12" t="b">
        <f>IF(ISNUMBER(SEARCH(U$1,$D813)),MAX(G$1:G812)+1)</f>
        <v>0</v>
      </c>
      <c r="H813" s="12" t="b">
        <f>IF(ISNUMBER(SEARCH(V$1,$D813)),MAX(H$1:H812)+1)</f>
        <v>0</v>
      </c>
      <c r="I813" s="12" t="b">
        <f>IF(ISNUMBER(SEARCH(W$1,$D813)),MAX(I$1:I812)+1)</f>
        <v>0</v>
      </c>
      <c r="J813" s="12" t="b">
        <f>IF(ISNUMBER(SEARCH(X$1,$D813)),MAX(J$1:J812)+1)</f>
        <v>0</v>
      </c>
      <c r="K813" s="12" t="b">
        <f>IF(ISNUMBER(SEARCH(Y$1,$D813)),MAX(K$1:K812)+1)</f>
        <v>0</v>
      </c>
      <c r="L813" s="12" t="b">
        <f>IF(ISNUMBER(SEARCH(Z$1,$D813)),MAX(L$1:L812)+1)</f>
        <v>0</v>
      </c>
      <c r="M813" s="12" t="b">
        <f>IF(ISNUMBER(SEARCH(AA$1,$D813)),MAX(M$1:M812)+1)</f>
        <v>0</v>
      </c>
      <c r="N813" s="12" t="b">
        <f>IF(ISNUMBER(SEARCH(AB$1,$D813)),MAX(N$1:N812)+1)</f>
        <v>0</v>
      </c>
      <c r="O813" s="12" t="b">
        <f>IF(ISNUMBER(SEARCH(AC$1,$D813)),MAX(O$1:O812)+1)</f>
        <v>0</v>
      </c>
      <c r="P813" s="12" t="b">
        <f>IF(ISNUMBER(SEARCH(AD$1,$D813)),MAX(P$1:P812)+1)</f>
        <v>0</v>
      </c>
      <c r="Q813" s="12">
        <f>'AB Touchpoint System Workbook'!K824</f>
        <v>0</v>
      </c>
      <c r="R813" s="13">
        <f t="shared" si="25"/>
        <v>812</v>
      </c>
      <c r="S813" s="21" t="str">
        <f>IFERROR(VLOOKUP($R813,E:$Q,13,0),"")</f>
        <v/>
      </c>
      <c r="T813" s="21" t="str">
        <f>IFERROR(VLOOKUP($R813,F:$Q,12,0),"")</f>
        <v/>
      </c>
      <c r="U813" s="21" t="str">
        <f>IFERROR(VLOOKUP($R813,G:$Q,11,0),"")</f>
        <v/>
      </c>
      <c r="V813" s="21" t="str">
        <f>IFERROR(VLOOKUP($R813,H:$Q,10,0),"")</f>
        <v/>
      </c>
      <c r="W813" s="21" t="str">
        <f>IFERROR(VLOOKUP($R813,I:$Q,9,0),"")</f>
        <v/>
      </c>
      <c r="X813" s="21" t="str">
        <f>IFERROR(VLOOKUP($R813,J:$Q,8,0),"")</f>
        <v/>
      </c>
      <c r="Y813" s="21" t="str">
        <f>IFERROR(VLOOKUP($R813,K:$Q,7,0),"")</f>
        <v/>
      </c>
      <c r="Z813" s="21" t="str">
        <f>IFERROR(VLOOKUP($R813,L:$Q,6,0),"")</f>
        <v/>
      </c>
      <c r="AA813" s="21" t="str">
        <f>IFERROR(VLOOKUP($R813,M:$Q,5,0),"")</f>
        <v/>
      </c>
      <c r="AB813" s="21" t="str">
        <f>IFERROR(VLOOKUP($R813,N:$Q,4,0),"")</f>
        <v/>
      </c>
      <c r="AC813" s="21" t="str">
        <f>IFERROR(VLOOKUP($R813,O:$Q,3,0),"")</f>
        <v/>
      </c>
      <c r="AD813" s="21" t="str">
        <f>IFERROR(VLOOKUP($R813,P:$Q,2,0),"")</f>
        <v/>
      </c>
    </row>
    <row r="814" spans="1:30" x14ac:dyDescent="0.15">
      <c r="A814" s="9">
        <f>'AB Touchpoint System Workbook'!Z825</f>
        <v>0</v>
      </c>
      <c r="B814" s="21">
        <f t="shared" si="26"/>
        <v>1</v>
      </c>
      <c r="C814" s="12" t="str">
        <f>IF('AB Touchpoint System Workbook'!J825="A",VLOOKUP($B814,Reference!$A$93:B$104,2,0),IF('AB Touchpoint System Workbook'!J825="b",VLOOKUP($B814,Reference!$A$93:C$104,3,0),""))</f>
        <v/>
      </c>
      <c r="D814" s="12" t="str">
        <f>IF('AB Touchpoint System Workbook'!J825="A",Q814&amp;C814,IF('AB Touchpoint System Workbook'!J825="b",Q814&amp;C814,""))</f>
        <v/>
      </c>
      <c r="E814" s="12" t="b">
        <f>IF(ISNUMBER(SEARCH(S$1,$D814)),MAX(E$1:E813)+1)</f>
        <v>0</v>
      </c>
      <c r="F814" s="12" t="b">
        <f>IF(ISNUMBER(SEARCH(T$1,$D814)),MAX(F$1:F813)+1)</f>
        <v>0</v>
      </c>
      <c r="G814" s="12" t="b">
        <f>IF(ISNUMBER(SEARCH(U$1,$D814)),MAX(G$1:G813)+1)</f>
        <v>0</v>
      </c>
      <c r="H814" s="12" t="b">
        <f>IF(ISNUMBER(SEARCH(V$1,$D814)),MAX(H$1:H813)+1)</f>
        <v>0</v>
      </c>
      <c r="I814" s="12" t="b">
        <f>IF(ISNUMBER(SEARCH(W$1,$D814)),MAX(I$1:I813)+1)</f>
        <v>0</v>
      </c>
      <c r="J814" s="12" t="b">
        <f>IF(ISNUMBER(SEARCH(X$1,$D814)),MAX(J$1:J813)+1)</f>
        <v>0</v>
      </c>
      <c r="K814" s="12" t="b">
        <f>IF(ISNUMBER(SEARCH(Y$1,$D814)),MAX(K$1:K813)+1)</f>
        <v>0</v>
      </c>
      <c r="L814" s="12" t="b">
        <f>IF(ISNUMBER(SEARCH(Z$1,$D814)),MAX(L$1:L813)+1)</f>
        <v>0</v>
      </c>
      <c r="M814" s="12" t="b">
        <f>IF(ISNUMBER(SEARCH(AA$1,$D814)),MAX(M$1:M813)+1)</f>
        <v>0</v>
      </c>
      <c r="N814" s="12" t="b">
        <f>IF(ISNUMBER(SEARCH(AB$1,$D814)),MAX(N$1:N813)+1)</f>
        <v>0</v>
      </c>
      <c r="O814" s="12" t="b">
        <f>IF(ISNUMBER(SEARCH(AC$1,$D814)),MAX(O$1:O813)+1)</f>
        <v>0</v>
      </c>
      <c r="P814" s="12" t="b">
        <f>IF(ISNUMBER(SEARCH(AD$1,$D814)),MAX(P$1:P813)+1)</f>
        <v>0</v>
      </c>
      <c r="Q814" s="12">
        <f>'AB Touchpoint System Workbook'!K825</f>
        <v>0</v>
      </c>
      <c r="R814" s="13">
        <f t="shared" si="25"/>
        <v>813</v>
      </c>
      <c r="S814" s="21" t="str">
        <f>IFERROR(VLOOKUP($R814,E:$Q,13,0),"")</f>
        <v/>
      </c>
      <c r="T814" s="21" t="str">
        <f>IFERROR(VLOOKUP($R814,F:$Q,12,0),"")</f>
        <v/>
      </c>
      <c r="U814" s="21" t="str">
        <f>IFERROR(VLOOKUP($R814,G:$Q,11,0),"")</f>
        <v/>
      </c>
      <c r="V814" s="21" t="str">
        <f>IFERROR(VLOOKUP($R814,H:$Q,10,0),"")</f>
        <v/>
      </c>
      <c r="W814" s="21" t="str">
        <f>IFERROR(VLOOKUP($R814,I:$Q,9,0),"")</f>
        <v/>
      </c>
      <c r="X814" s="21" t="str">
        <f>IFERROR(VLOOKUP($R814,J:$Q,8,0),"")</f>
        <v/>
      </c>
      <c r="Y814" s="21" t="str">
        <f>IFERROR(VLOOKUP($R814,K:$Q,7,0),"")</f>
        <v/>
      </c>
      <c r="Z814" s="21" t="str">
        <f>IFERROR(VLOOKUP($R814,L:$Q,6,0),"")</f>
        <v/>
      </c>
      <c r="AA814" s="21" t="str">
        <f>IFERROR(VLOOKUP($R814,M:$Q,5,0),"")</f>
        <v/>
      </c>
      <c r="AB814" s="21" t="str">
        <f>IFERROR(VLOOKUP($R814,N:$Q,4,0),"")</f>
        <v/>
      </c>
      <c r="AC814" s="21" t="str">
        <f>IFERROR(VLOOKUP($R814,O:$Q,3,0),"")</f>
        <v/>
      </c>
      <c r="AD814" s="21" t="str">
        <f>IFERROR(VLOOKUP($R814,P:$Q,2,0),"")</f>
        <v/>
      </c>
    </row>
    <row r="815" spans="1:30" x14ac:dyDescent="0.15">
      <c r="A815" s="9">
        <f>'AB Touchpoint System Workbook'!Z826</f>
        <v>0</v>
      </c>
      <c r="B815" s="21">
        <f t="shared" si="26"/>
        <v>1</v>
      </c>
      <c r="C815" s="12" t="str">
        <f>IF('AB Touchpoint System Workbook'!J826="A",VLOOKUP($B815,Reference!$A$93:B$104,2,0),IF('AB Touchpoint System Workbook'!J826="b",VLOOKUP($B815,Reference!$A$93:C$104,3,0),""))</f>
        <v/>
      </c>
      <c r="D815" s="12" t="str">
        <f>IF('AB Touchpoint System Workbook'!J826="A",Q815&amp;C815,IF('AB Touchpoint System Workbook'!J826="b",Q815&amp;C815,""))</f>
        <v/>
      </c>
      <c r="E815" s="12" t="b">
        <f>IF(ISNUMBER(SEARCH(S$1,$D815)),MAX(E$1:E814)+1)</f>
        <v>0</v>
      </c>
      <c r="F815" s="12" t="b">
        <f>IF(ISNUMBER(SEARCH(T$1,$D815)),MAX(F$1:F814)+1)</f>
        <v>0</v>
      </c>
      <c r="G815" s="12" t="b">
        <f>IF(ISNUMBER(SEARCH(U$1,$D815)),MAX(G$1:G814)+1)</f>
        <v>0</v>
      </c>
      <c r="H815" s="12" t="b">
        <f>IF(ISNUMBER(SEARCH(V$1,$D815)),MAX(H$1:H814)+1)</f>
        <v>0</v>
      </c>
      <c r="I815" s="12" t="b">
        <f>IF(ISNUMBER(SEARCH(W$1,$D815)),MAX(I$1:I814)+1)</f>
        <v>0</v>
      </c>
      <c r="J815" s="12" t="b">
        <f>IF(ISNUMBER(SEARCH(X$1,$D815)),MAX(J$1:J814)+1)</f>
        <v>0</v>
      </c>
      <c r="K815" s="12" t="b">
        <f>IF(ISNUMBER(SEARCH(Y$1,$D815)),MAX(K$1:K814)+1)</f>
        <v>0</v>
      </c>
      <c r="L815" s="12" t="b">
        <f>IF(ISNUMBER(SEARCH(Z$1,$D815)),MAX(L$1:L814)+1)</f>
        <v>0</v>
      </c>
      <c r="M815" s="12" t="b">
        <f>IF(ISNUMBER(SEARCH(AA$1,$D815)),MAX(M$1:M814)+1)</f>
        <v>0</v>
      </c>
      <c r="N815" s="12" t="b">
        <f>IF(ISNUMBER(SEARCH(AB$1,$D815)),MAX(N$1:N814)+1)</f>
        <v>0</v>
      </c>
      <c r="O815" s="12" t="b">
        <f>IF(ISNUMBER(SEARCH(AC$1,$D815)),MAX(O$1:O814)+1)</f>
        <v>0</v>
      </c>
      <c r="P815" s="12" t="b">
        <f>IF(ISNUMBER(SEARCH(AD$1,$D815)),MAX(P$1:P814)+1)</f>
        <v>0</v>
      </c>
      <c r="Q815" s="12">
        <f>'AB Touchpoint System Workbook'!K826</f>
        <v>0</v>
      </c>
      <c r="R815" s="13">
        <f t="shared" si="25"/>
        <v>814</v>
      </c>
      <c r="S815" s="21" t="str">
        <f>IFERROR(VLOOKUP($R815,E:$Q,13,0),"")</f>
        <v/>
      </c>
      <c r="T815" s="21" t="str">
        <f>IFERROR(VLOOKUP($R815,F:$Q,12,0),"")</f>
        <v/>
      </c>
      <c r="U815" s="21" t="str">
        <f>IFERROR(VLOOKUP($R815,G:$Q,11,0),"")</f>
        <v/>
      </c>
      <c r="V815" s="21" t="str">
        <f>IFERROR(VLOOKUP($R815,H:$Q,10,0),"")</f>
        <v/>
      </c>
      <c r="W815" s="21" t="str">
        <f>IFERROR(VLOOKUP($R815,I:$Q,9,0),"")</f>
        <v/>
      </c>
      <c r="X815" s="21" t="str">
        <f>IFERROR(VLOOKUP($R815,J:$Q,8,0),"")</f>
        <v/>
      </c>
      <c r="Y815" s="21" t="str">
        <f>IFERROR(VLOOKUP($R815,K:$Q,7,0),"")</f>
        <v/>
      </c>
      <c r="Z815" s="21" t="str">
        <f>IFERROR(VLOOKUP($R815,L:$Q,6,0),"")</f>
        <v/>
      </c>
      <c r="AA815" s="21" t="str">
        <f>IFERROR(VLOOKUP($R815,M:$Q,5,0),"")</f>
        <v/>
      </c>
      <c r="AB815" s="21" t="str">
        <f>IFERROR(VLOOKUP($R815,N:$Q,4,0),"")</f>
        <v/>
      </c>
      <c r="AC815" s="21" t="str">
        <f>IFERROR(VLOOKUP($R815,O:$Q,3,0),"")</f>
        <v/>
      </c>
      <c r="AD815" s="21" t="str">
        <f>IFERROR(VLOOKUP($R815,P:$Q,2,0),"")</f>
        <v/>
      </c>
    </row>
    <row r="816" spans="1:30" x14ac:dyDescent="0.15">
      <c r="A816" s="9">
        <f>'AB Touchpoint System Workbook'!Z827</f>
        <v>0</v>
      </c>
      <c r="B816" s="21">
        <f t="shared" si="26"/>
        <v>1</v>
      </c>
      <c r="C816" s="12" t="str">
        <f>IF('AB Touchpoint System Workbook'!J827="A",VLOOKUP($B816,Reference!$A$93:B$104,2,0),IF('AB Touchpoint System Workbook'!J827="b",VLOOKUP($B816,Reference!$A$93:C$104,3,0),""))</f>
        <v/>
      </c>
      <c r="D816" s="12" t="str">
        <f>IF('AB Touchpoint System Workbook'!J827="A",Q816&amp;C816,IF('AB Touchpoint System Workbook'!J827="b",Q816&amp;C816,""))</f>
        <v/>
      </c>
      <c r="E816" s="12" t="b">
        <f>IF(ISNUMBER(SEARCH(S$1,$D816)),MAX(E$1:E815)+1)</f>
        <v>0</v>
      </c>
      <c r="F816" s="12" t="b">
        <f>IF(ISNUMBER(SEARCH(T$1,$D816)),MAX(F$1:F815)+1)</f>
        <v>0</v>
      </c>
      <c r="G816" s="12" t="b">
        <f>IF(ISNUMBER(SEARCH(U$1,$D816)),MAX(G$1:G815)+1)</f>
        <v>0</v>
      </c>
      <c r="H816" s="12" t="b">
        <f>IF(ISNUMBER(SEARCH(V$1,$D816)),MAX(H$1:H815)+1)</f>
        <v>0</v>
      </c>
      <c r="I816" s="12" t="b">
        <f>IF(ISNUMBER(SEARCH(W$1,$D816)),MAX(I$1:I815)+1)</f>
        <v>0</v>
      </c>
      <c r="J816" s="12" t="b">
        <f>IF(ISNUMBER(SEARCH(X$1,$D816)),MAX(J$1:J815)+1)</f>
        <v>0</v>
      </c>
      <c r="K816" s="12" t="b">
        <f>IF(ISNUMBER(SEARCH(Y$1,$D816)),MAX(K$1:K815)+1)</f>
        <v>0</v>
      </c>
      <c r="L816" s="12" t="b">
        <f>IF(ISNUMBER(SEARCH(Z$1,$D816)),MAX(L$1:L815)+1)</f>
        <v>0</v>
      </c>
      <c r="M816" s="12" t="b">
        <f>IF(ISNUMBER(SEARCH(AA$1,$D816)),MAX(M$1:M815)+1)</f>
        <v>0</v>
      </c>
      <c r="N816" s="12" t="b">
        <f>IF(ISNUMBER(SEARCH(AB$1,$D816)),MAX(N$1:N815)+1)</f>
        <v>0</v>
      </c>
      <c r="O816" s="12" t="b">
        <f>IF(ISNUMBER(SEARCH(AC$1,$D816)),MAX(O$1:O815)+1)</f>
        <v>0</v>
      </c>
      <c r="P816" s="12" t="b">
        <f>IF(ISNUMBER(SEARCH(AD$1,$D816)),MAX(P$1:P815)+1)</f>
        <v>0</v>
      </c>
      <c r="Q816" s="12">
        <f>'AB Touchpoint System Workbook'!K827</f>
        <v>0</v>
      </c>
      <c r="R816" s="13">
        <f t="shared" si="25"/>
        <v>815</v>
      </c>
      <c r="S816" s="21" t="str">
        <f>IFERROR(VLOOKUP($R816,E:$Q,13,0),"")</f>
        <v/>
      </c>
      <c r="T816" s="21" t="str">
        <f>IFERROR(VLOOKUP($R816,F:$Q,12,0),"")</f>
        <v/>
      </c>
      <c r="U816" s="21" t="str">
        <f>IFERROR(VLOOKUP($R816,G:$Q,11,0),"")</f>
        <v/>
      </c>
      <c r="V816" s="21" t="str">
        <f>IFERROR(VLOOKUP($R816,H:$Q,10,0),"")</f>
        <v/>
      </c>
      <c r="W816" s="21" t="str">
        <f>IFERROR(VLOOKUP($R816,I:$Q,9,0),"")</f>
        <v/>
      </c>
      <c r="X816" s="21" t="str">
        <f>IFERROR(VLOOKUP($R816,J:$Q,8,0),"")</f>
        <v/>
      </c>
      <c r="Y816" s="21" t="str">
        <f>IFERROR(VLOOKUP($R816,K:$Q,7,0),"")</f>
        <v/>
      </c>
      <c r="Z816" s="21" t="str">
        <f>IFERROR(VLOOKUP($R816,L:$Q,6,0),"")</f>
        <v/>
      </c>
      <c r="AA816" s="21" t="str">
        <f>IFERROR(VLOOKUP($R816,M:$Q,5,0),"")</f>
        <v/>
      </c>
      <c r="AB816" s="21" t="str">
        <f>IFERROR(VLOOKUP($R816,N:$Q,4,0),"")</f>
        <v/>
      </c>
      <c r="AC816" s="21" t="str">
        <f>IFERROR(VLOOKUP($R816,O:$Q,3,0),"")</f>
        <v/>
      </c>
      <c r="AD816" s="21" t="str">
        <f>IFERROR(VLOOKUP($R816,P:$Q,2,0),"")</f>
        <v/>
      </c>
    </row>
    <row r="817" spans="1:30" x14ac:dyDescent="0.15">
      <c r="A817" s="9">
        <f>'AB Touchpoint System Workbook'!Z828</f>
        <v>0</v>
      </c>
      <c r="B817" s="21">
        <f t="shared" si="26"/>
        <v>1</v>
      </c>
      <c r="C817" s="12" t="str">
        <f>IF('AB Touchpoint System Workbook'!J828="A",VLOOKUP($B817,Reference!$A$93:B$104,2,0),IF('AB Touchpoint System Workbook'!J828="b",VLOOKUP($B817,Reference!$A$93:C$104,3,0),""))</f>
        <v/>
      </c>
      <c r="D817" s="12" t="str">
        <f>IF('AB Touchpoint System Workbook'!J828="A",Q817&amp;C817,IF('AB Touchpoint System Workbook'!J828="b",Q817&amp;C817,""))</f>
        <v/>
      </c>
      <c r="E817" s="12" t="b">
        <f>IF(ISNUMBER(SEARCH(S$1,$D817)),MAX(E$1:E816)+1)</f>
        <v>0</v>
      </c>
      <c r="F817" s="12" t="b">
        <f>IF(ISNUMBER(SEARCH(T$1,$D817)),MAX(F$1:F816)+1)</f>
        <v>0</v>
      </c>
      <c r="G817" s="12" t="b">
        <f>IF(ISNUMBER(SEARCH(U$1,$D817)),MAX(G$1:G816)+1)</f>
        <v>0</v>
      </c>
      <c r="H817" s="12" t="b">
        <f>IF(ISNUMBER(SEARCH(V$1,$D817)),MAX(H$1:H816)+1)</f>
        <v>0</v>
      </c>
      <c r="I817" s="12" t="b">
        <f>IF(ISNUMBER(SEARCH(W$1,$D817)),MAX(I$1:I816)+1)</f>
        <v>0</v>
      </c>
      <c r="J817" s="12" t="b">
        <f>IF(ISNUMBER(SEARCH(X$1,$D817)),MAX(J$1:J816)+1)</f>
        <v>0</v>
      </c>
      <c r="K817" s="12" t="b">
        <f>IF(ISNUMBER(SEARCH(Y$1,$D817)),MAX(K$1:K816)+1)</f>
        <v>0</v>
      </c>
      <c r="L817" s="12" t="b">
        <f>IF(ISNUMBER(SEARCH(Z$1,$D817)),MAX(L$1:L816)+1)</f>
        <v>0</v>
      </c>
      <c r="M817" s="12" t="b">
        <f>IF(ISNUMBER(SEARCH(AA$1,$D817)),MAX(M$1:M816)+1)</f>
        <v>0</v>
      </c>
      <c r="N817" s="12" t="b">
        <f>IF(ISNUMBER(SEARCH(AB$1,$D817)),MAX(N$1:N816)+1)</f>
        <v>0</v>
      </c>
      <c r="O817" s="12" t="b">
        <f>IF(ISNUMBER(SEARCH(AC$1,$D817)),MAX(O$1:O816)+1)</f>
        <v>0</v>
      </c>
      <c r="P817" s="12" t="b">
        <f>IF(ISNUMBER(SEARCH(AD$1,$D817)),MAX(P$1:P816)+1)</f>
        <v>0</v>
      </c>
      <c r="Q817" s="12">
        <f>'AB Touchpoint System Workbook'!K828</f>
        <v>0</v>
      </c>
      <c r="R817" s="13">
        <f t="shared" si="25"/>
        <v>816</v>
      </c>
      <c r="S817" s="21" t="str">
        <f>IFERROR(VLOOKUP($R817,E:$Q,13,0),"")</f>
        <v/>
      </c>
      <c r="T817" s="21" t="str">
        <f>IFERROR(VLOOKUP($R817,F:$Q,12,0),"")</f>
        <v/>
      </c>
      <c r="U817" s="21" t="str">
        <f>IFERROR(VLOOKUP($R817,G:$Q,11,0),"")</f>
        <v/>
      </c>
      <c r="V817" s="21" t="str">
        <f>IFERROR(VLOOKUP($R817,H:$Q,10,0),"")</f>
        <v/>
      </c>
      <c r="W817" s="21" t="str">
        <f>IFERROR(VLOOKUP($R817,I:$Q,9,0),"")</f>
        <v/>
      </c>
      <c r="X817" s="21" t="str">
        <f>IFERROR(VLOOKUP($R817,J:$Q,8,0),"")</f>
        <v/>
      </c>
      <c r="Y817" s="21" t="str">
        <f>IFERROR(VLOOKUP($R817,K:$Q,7,0),"")</f>
        <v/>
      </c>
      <c r="Z817" s="21" t="str">
        <f>IFERROR(VLOOKUP($R817,L:$Q,6,0),"")</f>
        <v/>
      </c>
      <c r="AA817" s="21" t="str">
        <f>IFERROR(VLOOKUP($R817,M:$Q,5,0),"")</f>
        <v/>
      </c>
      <c r="AB817" s="21" t="str">
        <f>IFERROR(VLOOKUP($R817,N:$Q,4,0),"")</f>
        <v/>
      </c>
      <c r="AC817" s="21" t="str">
        <f>IFERROR(VLOOKUP($R817,O:$Q,3,0),"")</f>
        <v/>
      </c>
      <c r="AD817" s="21" t="str">
        <f>IFERROR(VLOOKUP($R817,P:$Q,2,0),"")</f>
        <v/>
      </c>
    </row>
    <row r="818" spans="1:30" x14ac:dyDescent="0.15">
      <c r="A818" s="9">
        <f>'AB Touchpoint System Workbook'!Z829</f>
        <v>0</v>
      </c>
      <c r="B818" s="21">
        <f t="shared" si="26"/>
        <v>1</v>
      </c>
      <c r="C818" s="12" t="str">
        <f>IF('AB Touchpoint System Workbook'!J829="A",VLOOKUP($B818,Reference!$A$93:B$104,2,0),IF('AB Touchpoint System Workbook'!J829="b",VLOOKUP($B818,Reference!$A$93:C$104,3,0),""))</f>
        <v/>
      </c>
      <c r="D818" s="12" t="str">
        <f>IF('AB Touchpoint System Workbook'!J829="A",Q818&amp;C818,IF('AB Touchpoint System Workbook'!J829="b",Q818&amp;C818,""))</f>
        <v/>
      </c>
      <c r="E818" s="12" t="b">
        <f>IF(ISNUMBER(SEARCH(S$1,$D818)),MAX(E$1:E817)+1)</f>
        <v>0</v>
      </c>
      <c r="F818" s="12" t="b">
        <f>IF(ISNUMBER(SEARCH(T$1,$D818)),MAX(F$1:F817)+1)</f>
        <v>0</v>
      </c>
      <c r="G818" s="12" t="b">
        <f>IF(ISNUMBER(SEARCH(U$1,$D818)),MAX(G$1:G817)+1)</f>
        <v>0</v>
      </c>
      <c r="H818" s="12" t="b">
        <f>IF(ISNUMBER(SEARCH(V$1,$D818)),MAX(H$1:H817)+1)</f>
        <v>0</v>
      </c>
      <c r="I818" s="12" t="b">
        <f>IF(ISNUMBER(SEARCH(W$1,$D818)),MAX(I$1:I817)+1)</f>
        <v>0</v>
      </c>
      <c r="J818" s="12" t="b">
        <f>IF(ISNUMBER(SEARCH(X$1,$D818)),MAX(J$1:J817)+1)</f>
        <v>0</v>
      </c>
      <c r="K818" s="12" t="b">
        <f>IF(ISNUMBER(SEARCH(Y$1,$D818)),MAX(K$1:K817)+1)</f>
        <v>0</v>
      </c>
      <c r="L818" s="12" t="b">
        <f>IF(ISNUMBER(SEARCH(Z$1,$D818)),MAX(L$1:L817)+1)</f>
        <v>0</v>
      </c>
      <c r="M818" s="12" t="b">
        <f>IF(ISNUMBER(SEARCH(AA$1,$D818)),MAX(M$1:M817)+1)</f>
        <v>0</v>
      </c>
      <c r="N818" s="12" t="b">
        <f>IF(ISNUMBER(SEARCH(AB$1,$D818)),MAX(N$1:N817)+1)</f>
        <v>0</v>
      </c>
      <c r="O818" s="12" t="b">
        <f>IF(ISNUMBER(SEARCH(AC$1,$D818)),MAX(O$1:O817)+1)</f>
        <v>0</v>
      </c>
      <c r="P818" s="12" t="b">
        <f>IF(ISNUMBER(SEARCH(AD$1,$D818)),MAX(P$1:P817)+1)</f>
        <v>0</v>
      </c>
      <c r="Q818" s="12">
        <f>'AB Touchpoint System Workbook'!K829</f>
        <v>0</v>
      </c>
      <c r="R818" s="13">
        <f t="shared" si="25"/>
        <v>817</v>
      </c>
      <c r="S818" s="21" t="str">
        <f>IFERROR(VLOOKUP($R818,E:$Q,13,0),"")</f>
        <v/>
      </c>
      <c r="T818" s="21" t="str">
        <f>IFERROR(VLOOKUP($R818,F:$Q,12,0),"")</f>
        <v/>
      </c>
      <c r="U818" s="21" t="str">
        <f>IFERROR(VLOOKUP($R818,G:$Q,11,0),"")</f>
        <v/>
      </c>
      <c r="V818" s="21" t="str">
        <f>IFERROR(VLOOKUP($R818,H:$Q,10,0),"")</f>
        <v/>
      </c>
      <c r="W818" s="21" t="str">
        <f>IFERROR(VLOOKUP($R818,I:$Q,9,0),"")</f>
        <v/>
      </c>
      <c r="X818" s="21" t="str">
        <f>IFERROR(VLOOKUP($R818,J:$Q,8,0),"")</f>
        <v/>
      </c>
      <c r="Y818" s="21" t="str">
        <f>IFERROR(VLOOKUP($R818,K:$Q,7,0),"")</f>
        <v/>
      </c>
      <c r="Z818" s="21" t="str">
        <f>IFERROR(VLOOKUP($R818,L:$Q,6,0),"")</f>
        <v/>
      </c>
      <c r="AA818" s="21" t="str">
        <f>IFERROR(VLOOKUP($R818,M:$Q,5,0),"")</f>
        <v/>
      </c>
      <c r="AB818" s="21" t="str">
        <f>IFERROR(VLOOKUP($R818,N:$Q,4,0),"")</f>
        <v/>
      </c>
      <c r="AC818" s="21" t="str">
        <f>IFERROR(VLOOKUP($R818,O:$Q,3,0),"")</f>
        <v/>
      </c>
      <c r="AD818" s="21" t="str">
        <f>IFERROR(VLOOKUP($R818,P:$Q,2,0),"")</f>
        <v/>
      </c>
    </row>
    <row r="819" spans="1:30" x14ac:dyDescent="0.15">
      <c r="A819" s="9">
        <f>'AB Touchpoint System Workbook'!Z830</f>
        <v>0</v>
      </c>
      <c r="B819" s="21">
        <f t="shared" si="26"/>
        <v>1</v>
      </c>
      <c r="C819" s="12" t="str">
        <f>IF('AB Touchpoint System Workbook'!J830="A",VLOOKUP($B819,Reference!$A$93:B$104,2,0),IF('AB Touchpoint System Workbook'!J830="b",VLOOKUP($B819,Reference!$A$93:C$104,3,0),""))</f>
        <v/>
      </c>
      <c r="D819" s="12" t="str">
        <f>IF('AB Touchpoint System Workbook'!J830="A",Q819&amp;C819,IF('AB Touchpoint System Workbook'!J830="b",Q819&amp;C819,""))</f>
        <v/>
      </c>
      <c r="E819" s="12" t="b">
        <f>IF(ISNUMBER(SEARCH(S$1,$D819)),MAX(E$1:E818)+1)</f>
        <v>0</v>
      </c>
      <c r="F819" s="12" t="b">
        <f>IF(ISNUMBER(SEARCH(T$1,$D819)),MAX(F$1:F818)+1)</f>
        <v>0</v>
      </c>
      <c r="G819" s="12" t="b">
        <f>IF(ISNUMBER(SEARCH(U$1,$D819)),MAX(G$1:G818)+1)</f>
        <v>0</v>
      </c>
      <c r="H819" s="12" t="b">
        <f>IF(ISNUMBER(SEARCH(V$1,$D819)),MAX(H$1:H818)+1)</f>
        <v>0</v>
      </c>
      <c r="I819" s="12" t="b">
        <f>IF(ISNUMBER(SEARCH(W$1,$D819)),MAX(I$1:I818)+1)</f>
        <v>0</v>
      </c>
      <c r="J819" s="12" t="b">
        <f>IF(ISNUMBER(SEARCH(X$1,$D819)),MAX(J$1:J818)+1)</f>
        <v>0</v>
      </c>
      <c r="K819" s="12" t="b">
        <f>IF(ISNUMBER(SEARCH(Y$1,$D819)),MAX(K$1:K818)+1)</f>
        <v>0</v>
      </c>
      <c r="L819" s="12" t="b">
        <f>IF(ISNUMBER(SEARCH(Z$1,$D819)),MAX(L$1:L818)+1)</f>
        <v>0</v>
      </c>
      <c r="M819" s="12" t="b">
        <f>IF(ISNUMBER(SEARCH(AA$1,$D819)),MAX(M$1:M818)+1)</f>
        <v>0</v>
      </c>
      <c r="N819" s="12" t="b">
        <f>IF(ISNUMBER(SEARCH(AB$1,$D819)),MAX(N$1:N818)+1)</f>
        <v>0</v>
      </c>
      <c r="O819" s="12" t="b">
        <f>IF(ISNUMBER(SEARCH(AC$1,$D819)),MAX(O$1:O818)+1)</f>
        <v>0</v>
      </c>
      <c r="P819" s="12" t="b">
        <f>IF(ISNUMBER(SEARCH(AD$1,$D819)),MAX(P$1:P818)+1)</f>
        <v>0</v>
      </c>
      <c r="Q819" s="12">
        <f>'AB Touchpoint System Workbook'!K830</f>
        <v>0</v>
      </c>
      <c r="R819" s="13">
        <f t="shared" si="25"/>
        <v>818</v>
      </c>
      <c r="S819" s="21" t="str">
        <f>IFERROR(VLOOKUP($R819,E:$Q,13,0),"")</f>
        <v/>
      </c>
      <c r="T819" s="21" t="str">
        <f>IFERROR(VLOOKUP($R819,F:$Q,12,0),"")</f>
        <v/>
      </c>
      <c r="U819" s="21" t="str">
        <f>IFERROR(VLOOKUP($R819,G:$Q,11,0),"")</f>
        <v/>
      </c>
      <c r="V819" s="21" t="str">
        <f>IFERROR(VLOOKUP($R819,H:$Q,10,0),"")</f>
        <v/>
      </c>
      <c r="W819" s="21" t="str">
        <f>IFERROR(VLOOKUP($R819,I:$Q,9,0),"")</f>
        <v/>
      </c>
      <c r="X819" s="21" t="str">
        <f>IFERROR(VLOOKUP($R819,J:$Q,8,0),"")</f>
        <v/>
      </c>
      <c r="Y819" s="21" t="str">
        <f>IFERROR(VLOOKUP($R819,K:$Q,7,0),"")</f>
        <v/>
      </c>
      <c r="Z819" s="21" t="str">
        <f>IFERROR(VLOOKUP($R819,L:$Q,6,0),"")</f>
        <v/>
      </c>
      <c r="AA819" s="21" t="str">
        <f>IFERROR(VLOOKUP($R819,M:$Q,5,0),"")</f>
        <v/>
      </c>
      <c r="AB819" s="21" t="str">
        <f>IFERROR(VLOOKUP($R819,N:$Q,4,0),"")</f>
        <v/>
      </c>
      <c r="AC819" s="21" t="str">
        <f>IFERROR(VLOOKUP($R819,O:$Q,3,0),"")</f>
        <v/>
      </c>
      <c r="AD819" s="21" t="str">
        <f>IFERROR(VLOOKUP($R819,P:$Q,2,0),"")</f>
        <v/>
      </c>
    </row>
    <row r="820" spans="1:30" x14ac:dyDescent="0.15">
      <c r="A820" s="9">
        <f>'AB Touchpoint System Workbook'!Z831</f>
        <v>0</v>
      </c>
      <c r="B820" s="21">
        <f t="shared" si="26"/>
        <v>1</v>
      </c>
      <c r="C820" s="12" t="str">
        <f>IF('AB Touchpoint System Workbook'!J831="A",VLOOKUP($B820,Reference!$A$93:B$104,2,0),IF('AB Touchpoint System Workbook'!J831="b",VLOOKUP($B820,Reference!$A$93:C$104,3,0),""))</f>
        <v/>
      </c>
      <c r="D820" s="12" t="str">
        <f>IF('AB Touchpoint System Workbook'!J831="A",Q820&amp;C820,IF('AB Touchpoint System Workbook'!J831="b",Q820&amp;C820,""))</f>
        <v/>
      </c>
      <c r="E820" s="12" t="b">
        <f>IF(ISNUMBER(SEARCH(S$1,$D820)),MAX(E$1:E819)+1)</f>
        <v>0</v>
      </c>
      <c r="F820" s="12" t="b">
        <f>IF(ISNUMBER(SEARCH(T$1,$D820)),MAX(F$1:F819)+1)</f>
        <v>0</v>
      </c>
      <c r="G820" s="12" t="b">
        <f>IF(ISNUMBER(SEARCH(U$1,$D820)),MAX(G$1:G819)+1)</f>
        <v>0</v>
      </c>
      <c r="H820" s="12" t="b">
        <f>IF(ISNUMBER(SEARCH(V$1,$D820)),MAX(H$1:H819)+1)</f>
        <v>0</v>
      </c>
      <c r="I820" s="12" t="b">
        <f>IF(ISNUMBER(SEARCH(W$1,$D820)),MAX(I$1:I819)+1)</f>
        <v>0</v>
      </c>
      <c r="J820" s="12" t="b">
        <f>IF(ISNUMBER(SEARCH(X$1,$D820)),MAX(J$1:J819)+1)</f>
        <v>0</v>
      </c>
      <c r="K820" s="12" t="b">
        <f>IF(ISNUMBER(SEARCH(Y$1,$D820)),MAX(K$1:K819)+1)</f>
        <v>0</v>
      </c>
      <c r="L820" s="12" t="b">
        <f>IF(ISNUMBER(SEARCH(Z$1,$D820)),MAX(L$1:L819)+1)</f>
        <v>0</v>
      </c>
      <c r="M820" s="12" t="b">
        <f>IF(ISNUMBER(SEARCH(AA$1,$D820)),MAX(M$1:M819)+1)</f>
        <v>0</v>
      </c>
      <c r="N820" s="12" t="b">
        <f>IF(ISNUMBER(SEARCH(AB$1,$D820)),MAX(N$1:N819)+1)</f>
        <v>0</v>
      </c>
      <c r="O820" s="12" t="b">
        <f>IF(ISNUMBER(SEARCH(AC$1,$D820)),MAX(O$1:O819)+1)</f>
        <v>0</v>
      </c>
      <c r="P820" s="12" t="b">
        <f>IF(ISNUMBER(SEARCH(AD$1,$D820)),MAX(P$1:P819)+1)</f>
        <v>0</v>
      </c>
      <c r="Q820" s="12">
        <f>'AB Touchpoint System Workbook'!K831</f>
        <v>0</v>
      </c>
      <c r="R820" s="13">
        <f t="shared" si="25"/>
        <v>819</v>
      </c>
      <c r="S820" s="21" t="str">
        <f>IFERROR(VLOOKUP($R820,E:$Q,13,0),"")</f>
        <v/>
      </c>
      <c r="T820" s="21" t="str">
        <f>IFERROR(VLOOKUP($R820,F:$Q,12,0),"")</f>
        <v/>
      </c>
      <c r="U820" s="21" t="str">
        <f>IFERROR(VLOOKUP($R820,G:$Q,11,0),"")</f>
        <v/>
      </c>
      <c r="V820" s="21" t="str">
        <f>IFERROR(VLOOKUP($R820,H:$Q,10,0),"")</f>
        <v/>
      </c>
      <c r="W820" s="21" t="str">
        <f>IFERROR(VLOOKUP($R820,I:$Q,9,0),"")</f>
        <v/>
      </c>
      <c r="X820" s="21" t="str">
        <f>IFERROR(VLOOKUP($R820,J:$Q,8,0),"")</f>
        <v/>
      </c>
      <c r="Y820" s="21" t="str">
        <f>IFERROR(VLOOKUP($R820,K:$Q,7,0),"")</f>
        <v/>
      </c>
      <c r="Z820" s="21" t="str">
        <f>IFERROR(VLOOKUP($R820,L:$Q,6,0),"")</f>
        <v/>
      </c>
      <c r="AA820" s="21" t="str">
        <f>IFERROR(VLOOKUP($R820,M:$Q,5,0),"")</f>
        <v/>
      </c>
      <c r="AB820" s="21" t="str">
        <f>IFERROR(VLOOKUP($R820,N:$Q,4,0),"")</f>
        <v/>
      </c>
      <c r="AC820" s="21" t="str">
        <f>IFERROR(VLOOKUP($R820,O:$Q,3,0),"")</f>
        <v/>
      </c>
      <c r="AD820" s="21" t="str">
        <f>IFERROR(VLOOKUP($R820,P:$Q,2,0),"")</f>
        <v/>
      </c>
    </row>
    <row r="821" spans="1:30" x14ac:dyDescent="0.15">
      <c r="A821" s="9">
        <f>'AB Touchpoint System Workbook'!Z832</f>
        <v>0</v>
      </c>
      <c r="B821" s="21">
        <f t="shared" si="26"/>
        <v>1</v>
      </c>
      <c r="C821" s="12" t="str">
        <f>IF('AB Touchpoint System Workbook'!J832="A",VLOOKUP($B821,Reference!$A$93:B$104,2,0),IF('AB Touchpoint System Workbook'!J832="b",VLOOKUP($B821,Reference!$A$93:C$104,3,0),""))</f>
        <v/>
      </c>
      <c r="D821" s="12" t="str">
        <f>IF('AB Touchpoint System Workbook'!J832="A",Q821&amp;C821,IF('AB Touchpoint System Workbook'!J832="b",Q821&amp;C821,""))</f>
        <v/>
      </c>
      <c r="E821" s="12" t="b">
        <f>IF(ISNUMBER(SEARCH(S$1,$D821)),MAX(E$1:E820)+1)</f>
        <v>0</v>
      </c>
      <c r="F821" s="12" t="b">
        <f>IF(ISNUMBER(SEARCH(T$1,$D821)),MAX(F$1:F820)+1)</f>
        <v>0</v>
      </c>
      <c r="G821" s="12" t="b">
        <f>IF(ISNUMBER(SEARCH(U$1,$D821)),MAX(G$1:G820)+1)</f>
        <v>0</v>
      </c>
      <c r="H821" s="12" t="b">
        <f>IF(ISNUMBER(SEARCH(V$1,$D821)),MAX(H$1:H820)+1)</f>
        <v>0</v>
      </c>
      <c r="I821" s="12" t="b">
        <f>IF(ISNUMBER(SEARCH(W$1,$D821)),MAX(I$1:I820)+1)</f>
        <v>0</v>
      </c>
      <c r="J821" s="12" t="b">
        <f>IF(ISNUMBER(SEARCH(X$1,$D821)),MAX(J$1:J820)+1)</f>
        <v>0</v>
      </c>
      <c r="K821" s="12" t="b">
        <f>IF(ISNUMBER(SEARCH(Y$1,$D821)),MAX(K$1:K820)+1)</f>
        <v>0</v>
      </c>
      <c r="L821" s="12" t="b">
        <f>IF(ISNUMBER(SEARCH(Z$1,$D821)),MAX(L$1:L820)+1)</f>
        <v>0</v>
      </c>
      <c r="M821" s="12" t="b">
        <f>IF(ISNUMBER(SEARCH(AA$1,$D821)),MAX(M$1:M820)+1)</f>
        <v>0</v>
      </c>
      <c r="N821" s="12" t="b">
        <f>IF(ISNUMBER(SEARCH(AB$1,$D821)),MAX(N$1:N820)+1)</f>
        <v>0</v>
      </c>
      <c r="O821" s="12" t="b">
        <f>IF(ISNUMBER(SEARCH(AC$1,$D821)),MAX(O$1:O820)+1)</f>
        <v>0</v>
      </c>
      <c r="P821" s="12" t="b">
        <f>IF(ISNUMBER(SEARCH(AD$1,$D821)),MAX(P$1:P820)+1)</f>
        <v>0</v>
      </c>
      <c r="Q821" s="12">
        <f>'AB Touchpoint System Workbook'!K832</f>
        <v>0</v>
      </c>
      <c r="R821" s="13">
        <f t="shared" si="25"/>
        <v>820</v>
      </c>
      <c r="S821" s="21" t="str">
        <f>IFERROR(VLOOKUP($R821,E:$Q,13,0),"")</f>
        <v/>
      </c>
      <c r="T821" s="21" t="str">
        <f>IFERROR(VLOOKUP($R821,F:$Q,12,0),"")</f>
        <v/>
      </c>
      <c r="U821" s="21" t="str">
        <f>IFERROR(VLOOKUP($R821,G:$Q,11,0),"")</f>
        <v/>
      </c>
      <c r="V821" s="21" t="str">
        <f>IFERROR(VLOOKUP($R821,H:$Q,10,0),"")</f>
        <v/>
      </c>
      <c r="W821" s="21" t="str">
        <f>IFERROR(VLOOKUP($R821,I:$Q,9,0),"")</f>
        <v/>
      </c>
      <c r="X821" s="21" t="str">
        <f>IFERROR(VLOOKUP($R821,J:$Q,8,0),"")</f>
        <v/>
      </c>
      <c r="Y821" s="21" t="str">
        <f>IFERROR(VLOOKUP($R821,K:$Q,7,0),"")</f>
        <v/>
      </c>
      <c r="Z821" s="21" t="str">
        <f>IFERROR(VLOOKUP($R821,L:$Q,6,0),"")</f>
        <v/>
      </c>
      <c r="AA821" s="21" t="str">
        <f>IFERROR(VLOOKUP($R821,M:$Q,5,0),"")</f>
        <v/>
      </c>
      <c r="AB821" s="21" t="str">
        <f>IFERROR(VLOOKUP($R821,N:$Q,4,0),"")</f>
        <v/>
      </c>
      <c r="AC821" s="21" t="str">
        <f>IFERROR(VLOOKUP($R821,O:$Q,3,0),"")</f>
        <v/>
      </c>
      <c r="AD821" s="21" t="str">
        <f>IFERROR(VLOOKUP($R821,P:$Q,2,0),"")</f>
        <v/>
      </c>
    </row>
    <row r="822" spans="1:30" x14ac:dyDescent="0.15">
      <c r="A822" s="9">
        <f>'AB Touchpoint System Workbook'!Z833</f>
        <v>0</v>
      </c>
      <c r="B822" s="21">
        <f t="shared" si="26"/>
        <v>1</v>
      </c>
      <c r="C822" s="12" t="str">
        <f>IF('AB Touchpoint System Workbook'!J833="A",VLOOKUP($B822,Reference!$A$93:B$104,2,0),IF('AB Touchpoint System Workbook'!J833="b",VLOOKUP($B822,Reference!$A$93:C$104,3,0),""))</f>
        <v/>
      </c>
      <c r="D822" s="12" t="str">
        <f>IF('AB Touchpoint System Workbook'!J833="A",Q822&amp;C822,IF('AB Touchpoint System Workbook'!J833="b",Q822&amp;C822,""))</f>
        <v/>
      </c>
      <c r="E822" s="12" t="b">
        <f>IF(ISNUMBER(SEARCH(S$1,$D822)),MAX(E$1:E821)+1)</f>
        <v>0</v>
      </c>
      <c r="F822" s="12" t="b">
        <f>IF(ISNUMBER(SEARCH(T$1,$D822)),MAX(F$1:F821)+1)</f>
        <v>0</v>
      </c>
      <c r="G822" s="12" t="b">
        <f>IF(ISNUMBER(SEARCH(U$1,$D822)),MAX(G$1:G821)+1)</f>
        <v>0</v>
      </c>
      <c r="H822" s="12" t="b">
        <f>IF(ISNUMBER(SEARCH(V$1,$D822)),MAX(H$1:H821)+1)</f>
        <v>0</v>
      </c>
      <c r="I822" s="12" t="b">
        <f>IF(ISNUMBER(SEARCH(W$1,$D822)),MAX(I$1:I821)+1)</f>
        <v>0</v>
      </c>
      <c r="J822" s="12" t="b">
        <f>IF(ISNUMBER(SEARCH(X$1,$D822)),MAX(J$1:J821)+1)</f>
        <v>0</v>
      </c>
      <c r="K822" s="12" t="b">
        <f>IF(ISNUMBER(SEARCH(Y$1,$D822)),MAX(K$1:K821)+1)</f>
        <v>0</v>
      </c>
      <c r="L822" s="12" t="b">
        <f>IF(ISNUMBER(SEARCH(Z$1,$D822)),MAX(L$1:L821)+1)</f>
        <v>0</v>
      </c>
      <c r="M822" s="12" t="b">
        <f>IF(ISNUMBER(SEARCH(AA$1,$D822)),MAX(M$1:M821)+1)</f>
        <v>0</v>
      </c>
      <c r="N822" s="12" t="b">
        <f>IF(ISNUMBER(SEARCH(AB$1,$D822)),MAX(N$1:N821)+1)</f>
        <v>0</v>
      </c>
      <c r="O822" s="12" t="b">
        <f>IF(ISNUMBER(SEARCH(AC$1,$D822)),MAX(O$1:O821)+1)</f>
        <v>0</v>
      </c>
      <c r="P822" s="12" t="b">
        <f>IF(ISNUMBER(SEARCH(AD$1,$D822)),MAX(P$1:P821)+1)</f>
        <v>0</v>
      </c>
      <c r="Q822" s="12">
        <f>'AB Touchpoint System Workbook'!K833</f>
        <v>0</v>
      </c>
      <c r="R822" s="13">
        <f t="shared" si="25"/>
        <v>821</v>
      </c>
      <c r="S822" s="21" t="str">
        <f>IFERROR(VLOOKUP($R822,E:$Q,13,0),"")</f>
        <v/>
      </c>
      <c r="T822" s="21" t="str">
        <f>IFERROR(VLOOKUP($R822,F:$Q,12,0),"")</f>
        <v/>
      </c>
      <c r="U822" s="21" t="str">
        <f>IFERROR(VLOOKUP($R822,G:$Q,11,0),"")</f>
        <v/>
      </c>
      <c r="V822" s="21" t="str">
        <f>IFERROR(VLOOKUP($R822,H:$Q,10,0),"")</f>
        <v/>
      </c>
      <c r="W822" s="21" t="str">
        <f>IFERROR(VLOOKUP($R822,I:$Q,9,0),"")</f>
        <v/>
      </c>
      <c r="X822" s="21" t="str">
        <f>IFERROR(VLOOKUP($R822,J:$Q,8,0),"")</f>
        <v/>
      </c>
      <c r="Y822" s="21" t="str">
        <f>IFERROR(VLOOKUP($R822,K:$Q,7,0),"")</f>
        <v/>
      </c>
      <c r="Z822" s="21" t="str">
        <f>IFERROR(VLOOKUP($R822,L:$Q,6,0),"")</f>
        <v/>
      </c>
      <c r="AA822" s="21" t="str">
        <f>IFERROR(VLOOKUP($R822,M:$Q,5,0),"")</f>
        <v/>
      </c>
      <c r="AB822" s="21" t="str">
        <f>IFERROR(VLOOKUP($R822,N:$Q,4,0),"")</f>
        <v/>
      </c>
      <c r="AC822" s="21" t="str">
        <f>IFERROR(VLOOKUP($R822,O:$Q,3,0),"")</f>
        <v/>
      </c>
      <c r="AD822" s="21" t="str">
        <f>IFERROR(VLOOKUP($R822,P:$Q,2,0),"")</f>
        <v/>
      </c>
    </row>
    <row r="823" spans="1:30" x14ac:dyDescent="0.15">
      <c r="A823" s="9">
        <f>'AB Touchpoint System Workbook'!Z834</f>
        <v>0</v>
      </c>
      <c r="B823" s="21">
        <f t="shared" si="26"/>
        <v>1</v>
      </c>
      <c r="C823" s="12" t="str">
        <f>IF('AB Touchpoint System Workbook'!J834="A",VLOOKUP($B823,Reference!$A$93:B$104,2,0),IF('AB Touchpoint System Workbook'!J834="b",VLOOKUP($B823,Reference!$A$93:C$104,3,0),""))</f>
        <v/>
      </c>
      <c r="D823" s="12" t="str">
        <f>IF('AB Touchpoint System Workbook'!J834="A",Q823&amp;C823,IF('AB Touchpoint System Workbook'!J834="b",Q823&amp;C823,""))</f>
        <v/>
      </c>
      <c r="E823" s="12" t="b">
        <f>IF(ISNUMBER(SEARCH(S$1,$D823)),MAX(E$1:E822)+1)</f>
        <v>0</v>
      </c>
      <c r="F823" s="12" t="b">
        <f>IF(ISNUMBER(SEARCH(T$1,$D823)),MAX(F$1:F822)+1)</f>
        <v>0</v>
      </c>
      <c r="G823" s="12" t="b">
        <f>IF(ISNUMBER(SEARCH(U$1,$D823)),MAX(G$1:G822)+1)</f>
        <v>0</v>
      </c>
      <c r="H823" s="12" t="b">
        <f>IF(ISNUMBER(SEARCH(V$1,$D823)),MAX(H$1:H822)+1)</f>
        <v>0</v>
      </c>
      <c r="I823" s="12" t="b">
        <f>IF(ISNUMBER(SEARCH(W$1,$D823)),MAX(I$1:I822)+1)</f>
        <v>0</v>
      </c>
      <c r="J823" s="12" t="b">
        <f>IF(ISNUMBER(SEARCH(X$1,$D823)),MAX(J$1:J822)+1)</f>
        <v>0</v>
      </c>
      <c r="K823" s="12" t="b">
        <f>IF(ISNUMBER(SEARCH(Y$1,$D823)),MAX(K$1:K822)+1)</f>
        <v>0</v>
      </c>
      <c r="L823" s="12" t="b">
        <f>IF(ISNUMBER(SEARCH(Z$1,$D823)),MAX(L$1:L822)+1)</f>
        <v>0</v>
      </c>
      <c r="M823" s="12" t="b">
        <f>IF(ISNUMBER(SEARCH(AA$1,$D823)),MAX(M$1:M822)+1)</f>
        <v>0</v>
      </c>
      <c r="N823" s="12" t="b">
        <f>IF(ISNUMBER(SEARCH(AB$1,$D823)),MAX(N$1:N822)+1)</f>
        <v>0</v>
      </c>
      <c r="O823" s="12" t="b">
        <f>IF(ISNUMBER(SEARCH(AC$1,$D823)),MAX(O$1:O822)+1)</f>
        <v>0</v>
      </c>
      <c r="P823" s="12" t="b">
        <f>IF(ISNUMBER(SEARCH(AD$1,$D823)),MAX(P$1:P822)+1)</f>
        <v>0</v>
      </c>
      <c r="Q823" s="12">
        <f>'AB Touchpoint System Workbook'!K834</f>
        <v>0</v>
      </c>
      <c r="R823" s="13">
        <f t="shared" si="25"/>
        <v>822</v>
      </c>
      <c r="S823" s="21" t="str">
        <f>IFERROR(VLOOKUP($R823,E:$Q,13,0),"")</f>
        <v/>
      </c>
      <c r="T823" s="21" t="str">
        <f>IFERROR(VLOOKUP($R823,F:$Q,12,0),"")</f>
        <v/>
      </c>
      <c r="U823" s="21" t="str">
        <f>IFERROR(VLOOKUP($R823,G:$Q,11,0),"")</f>
        <v/>
      </c>
      <c r="V823" s="21" t="str">
        <f>IFERROR(VLOOKUP($R823,H:$Q,10,0),"")</f>
        <v/>
      </c>
      <c r="W823" s="21" t="str">
        <f>IFERROR(VLOOKUP($R823,I:$Q,9,0),"")</f>
        <v/>
      </c>
      <c r="X823" s="21" t="str">
        <f>IFERROR(VLOOKUP($R823,J:$Q,8,0),"")</f>
        <v/>
      </c>
      <c r="Y823" s="21" t="str">
        <f>IFERROR(VLOOKUP($R823,K:$Q,7,0),"")</f>
        <v/>
      </c>
      <c r="Z823" s="21" t="str">
        <f>IFERROR(VLOOKUP($R823,L:$Q,6,0),"")</f>
        <v/>
      </c>
      <c r="AA823" s="21" t="str">
        <f>IFERROR(VLOOKUP($R823,M:$Q,5,0),"")</f>
        <v/>
      </c>
      <c r="AB823" s="21" t="str">
        <f>IFERROR(VLOOKUP($R823,N:$Q,4,0),"")</f>
        <v/>
      </c>
      <c r="AC823" s="21" t="str">
        <f>IFERROR(VLOOKUP($R823,O:$Q,3,0),"")</f>
        <v/>
      </c>
      <c r="AD823" s="21" t="str">
        <f>IFERROR(VLOOKUP($R823,P:$Q,2,0),"")</f>
        <v/>
      </c>
    </row>
    <row r="824" spans="1:30" x14ac:dyDescent="0.15">
      <c r="A824" s="9">
        <f>'AB Touchpoint System Workbook'!Z835</f>
        <v>0</v>
      </c>
      <c r="B824" s="21">
        <f t="shared" si="26"/>
        <v>1</v>
      </c>
      <c r="C824" s="12" t="str">
        <f>IF('AB Touchpoint System Workbook'!J835="A",VLOOKUP($B824,Reference!$A$93:B$104,2,0),IF('AB Touchpoint System Workbook'!J835="b",VLOOKUP($B824,Reference!$A$93:C$104,3,0),""))</f>
        <v/>
      </c>
      <c r="D824" s="12" t="str">
        <f>IF('AB Touchpoint System Workbook'!J835="A",Q824&amp;C824,IF('AB Touchpoint System Workbook'!J835="b",Q824&amp;C824,""))</f>
        <v/>
      </c>
      <c r="E824" s="12" t="b">
        <f>IF(ISNUMBER(SEARCH(S$1,$D824)),MAX(E$1:E823)+1)</f>
        <v>0</v>
      </c>
      <c r="F824" s="12" t="b">
        <f>IF(ISNUMBER(SEARCH(T$1,$D824)),MAX(F$1:F823)+1)</f>
        <v>0</v>
      </c>
      <c r="G824" s="12" t="b">
        <f>IF(ISNUMBER(SEARCH(U$1,$D824)),MAX(G$1:G823)+1)</f>
        <v>0</v>
      </c>
      <c r="H824" s="12" t="b">
        <f>IF(ISNUMBER(SEARCH(V$1,$D824)),MAX(H$1:H823)+1)</f>
        <v>0</v>
      </c>
      <c r="I824" s="12" t="b">
        <f>IF(ISNUMBER(SEARCH(W$1,$D824)),MAX(I$1:I823)+1)</f>
        <v>0</v>
      </c>
      <c r="J824" s="12" t="b">
        <f>IF(ISNUMBER(SEARCH(X$1,$D824)),MAX(J$1:J823)+1)</f>
        <v>0</v>
      </c>
      <c r="K824" s="12" t="b">
        <f>IF(ISNUMBER(SEARCH(Y$1,$D824)),MAX(K$1:K823)+1)</f>
        <v>0</v>
      </c>
      <c r="L824" s="12" t="b">
        <f>IF(ISNUMBER(SEARCH(Z$1,$D824)),MAX(L$1:L823)+1)</f>
        <v>0</v>
      </c>
      <c r="M824" s="12" t="b">
        <f>IF(ISNUMBER(SEARCH(AA$1,$D824)),MAX(M$1:M823)+1)</f>
        <v>0</v>
      </c>
      <c r="N824" s="12" t="b">
        <f>IF(ISNUMBER(SEARCH(AB$1,$D824)),MAX(N$1:N823)+1)</f>
        <v>0</v>
      </c>
      <c r="O824" s="12" t="b">
        <f>IF(ISNUMBER(SEARCH(AC$1,$D824)),MAX(O$1:O823)+1)</f>
        <v>0</v>
      </c>
      <c r="P824" s="12" t="b">
        <f>IF(ISNUMBER(SEARCH(AD$1,$D824)),MAX(P$1:P823)+1)</f>
        <v>0</v>
      </c>
      <c r="Q824" s="12">
        <f>'AB Touchpoint System Workbook'!K835</f>
        <v>0</v>
      </c>
      <c r="R824" s="13">
        <f t="shared" si="25"/>
        <v>823</v>
      </c>
      <c r="S824" s="21" t="str">
        <f>IFERROR(VLOOKUP($R824,E:$Q,13,0),"")</f>
        <v/>
      </c>
      <c r="T824" s="21" t="str">
        <f>IFERROR(VLOOKUP($R824,F:$Q,12,0),"")</f>
        <v/>
      </c>
      <c r="U824" s="21" t="str">
        <f>IFERROR(VLOOKUP($R824,G:$Q,11,0),"")</f>
        <v/>
      </c>
      <c r="V824" s="21" t="str">
        <f>IFERROR(VLOOKUP($R824,H:$Q,10,0),"")</f>
        <v/>
      </c>
      <c r="W824" s="21" t="str">
        <f>IFERROR(VLOOKUP($R824,I:$Q,9,0),"")</f>
        <v/>
      </c>
      <c r="X824" s="21" t="str">
        <f>IFERROR(VLOOKUP($R824,J:$Q,8,0),"")</f>
        <v/>
      </c>
      <c r="Y824" s="21" t="str">
        <f>IFERROR(VLOOKUP($R824,K:$Q,7,0),"")</f>
        <v/>
      </c>
      <c r="Z824" s="21" t="str">
        <f>IFERROR(VLOOKUP($R824,L:$Q,6,0),"")</f>
        <v/>
      </c>
      <c r="AA824" s="21" t="str">
        <f>IFERROR(VLOOKUP($R824,M:$Q,5,0),"")</f>
        <v/>
      </c>
      <c r="AB824" s="21" t="str">
        <f>IFERROR(VLOOKUP($R824,N:$Q,4,0),"")</f>
        <v/>
      </c>
      <c r="AC824" s="21" t="str">
        <f>IFERROR(VLOOKUP($R824,O:$Q,3,0),"")</f>
        <v/>
      </c>
      <c r="AD824" s="21" t="str">
        <f>IFERROR(VLOOKUP($R824,P:$Q,2,0),"")</f>
        <v/>
      </c>
    </row>
    <row r="825" spans="1:30" x14ac:dyDescent="0.15">
      <c r="A825" s="9">
        <f>'AB Touchpoint System Workbook'!Z836</f>
        <v>0</v>
      </c>
      <c r="B825" s="21">
        <f t="shared" si="26"/>
        <v>1</v>
      </c>
      <c r="C825" s="12" t="str">
        <f>IF('AB Touchpoint System Workbook'!J836="A",VLOOKUP($B825,Reference!$A$93:B$104,2,0),IF('AB Touchpoint System Workbook'!J836="b",VLOOKUP($B825,Reference!$A$93:C$104,3,0),""))</f>
        <v/>
      </c>
      <c r="D825" s="12" t="str">
        <f>IF('AB Touchpoint System Workbook'!J836="A",Q825&amp;C825,IF('AB Touchpoint System Workbook'!J836="b",Q825&amp;C825,""))</f>
        <v/>
      </c>
      <c r="E825" s="12" t="b">
        <f>IF(ISNUMBER(SEARCH(S$1,$D825)),MAX(E$1:E824)+1)</f>
        <v>0</v>
      </c>
      <c r="F825" s="12" t="b">
        <f>IF(ISNUMBER(SEARCH(T$1,$D825)),MAX(F$1:F824)+1)</f>
        <v>0</v>
      </c>
      <c r="G825" s="12" t="b">
        <f>IF(ISNUMBER(SEARCH(U$1,$D825)),MAX(G$1:G824)+1)</f>
        <v>0</v>
      </c>
      <c r="H825" s="12" t="b">
        <f>IF(ISNUMBER(SEARCH(V$1,$D825)),MAX(H$1:H824)+1)</f>
        <v>0</v>
      </c>
      <c r="I825" s="12" t="b">
        <f>IF(ISNUMBER(SEARCH(W$1,$D825)),MAX(I$1:I824)+1)</f>
        <v>0</v>
      </c>
      <c r="J825" s="12" t="b">
        <f>IF(ISNUMBER(SEARCH(X$1,$D825)),MAX(J$1:J824)+1)</f>
        <v>0</v>
      </c>
      <c r="K825" s="12" t="b">
        <f>IF(ISNUMBER(SEARCH(Y$1,$D825)),MAX(K$1:K824)+1)</f>
        <v>0</v>
      </c>
      <c r="L825" s="12" t="b">
        <f>IF(ISNUMBER(SEARCH(Z$1,$D825)),MAX(L$1:L824)+1)</f>
        <v>0</v>
      </c>
      <c r="M825" s="12" t="b">
        <f>IF(ISNUMBER(SEARCH(AA$1,$D825)),MAX(M$1:M824)+1)</f>
        <v>0</v>
      </c>
      <c r="N825" s="12" t="b">
        <f>IF(ISNUMBER(SEARCH(AB$1,$D825)),MAX(N$1:N824)+1)</f>
        <v>0</v>
      </c>
      <c r="O825" s="12" t="b">
        <f>IF(ISNUMBER(SEARCH(AC$1,$D825)),MAX(O$1:O824)+1)</f>
        <v>0</v>
      </c>
      <c r="P825" s="12" t="b">
        <f>IF(ISNUMBER(SEARCH(AD$1,$D825)),MAX(P$1:P824)+1)</f>
        <v>0</v>
      </c>
      <c r="Q825" s="12">
        <f>'AB Touchpoint System Workbook'!K836</f>
        <v>0</v>
      </c>
      <c r="R825" s="13">
        <f t="shared" si="25"/>
        <v>824</v>
      </c>
      <c r="S825" s="21" t="str">
        <f>IFERROR(VLOOKUP($R825,E:$Q,13,0),"")</f>
        <v/>
      </c>
      <c r="T825" s="21" t="str">
        <f>IFERROR(VLOOKUP($R825,F:$Q,12,0),"")</f>
        <v/>
      </c>
      <c r="U825" s="21" t="str">
        <f>IFERROR(VLOOKUP($R825,G:$Q,11,0),"")</f>
        <v/>
      </c>
      <c r="V825" s="21" t="str">
        <f>IFERROR(VLOOKUP($R825,H:$Q,10,0),"")</f>
        <v/>
      </c>
      <c r="W825" s="21" t="str">
        <f>IFERROR(VLOOKUP($R825,I:$Q,9,0),"")</f>
        <v/>
      </c>
      <c r="X825" s="21" t="str">
        <f>IFERROR(VLOOKUP($R825,J:$Q,8,0),"")</f>
        <v/>
      </c>
      <c r="Y825" s="21" t="str">
        <f>IFERROR(VLOOKUP($R825,K:$Q,7,0),"")</f>
        <v/>
      </c>
      <c r="Z825" s="21" t="str">
        <f>IFERROR(VLOOKUP($R825,L:$Q,6,0),"")</f>
        <v/>
      </c>
      <c r="AA825" s="21" t="str">
        <f>IFERROR(VLOOKUP($R825,M:$Q,5,0),"")</f>
        <v/>
      </c>
      <c r="AB825" s="21" t="str">
        <f>IFERROR(VLOOKUP($R825,N:$Q,4,0),"")</f>
        <v/>
      </c>
      <c r="AC825" s="21" t="str">
        <f>IFERROR(VLOOKUP($R825,O:$Q,3,0),"")</f>
        <v/>
      </c>
      <c r="AD825" s="21" t="str">
        <f>IFERROR(VLOOKUP($R825,P:$Q,2,0),"")</f>
        <v/>
      </c>
    </row>
    <row r="826" spans="1:30" x14ac:dyDescent="0.15">
      <c r="A826" s="9">
        <f>'AB Touchpoint System Workbook'!Z837</f>
        <v>0</v>
      </c>
      <c r="B826" s="21">
        <f t="shared" si="26"/>
        <v>1</v>
      </c>
      <c r="C826" s="12" t="str">
        <f>IF('AB Touchpoint System Workbook'!J837="A",VLOOKUP($B826,Reference!$A$93:B$104,2,0),IF('AB Touchpoint System Workbook'!J837="b",VLOOKUP($B826,Reference!$A$93:C$104,3,0),""))</f>
        <v/>
      </c>
      <c r="D826" s="12" t="str">
        <f>IF('AB Touchpoint System Workbook'!J837="A",Q826&amp;C826,IF('AB Touchpoint System Workbook'!J837="b",Q826&amp;C826,""))</f>
        <v/>
      </c>
      <c r="E826" s="12" t="b">
        <f>IF(ISNUMBER(SEARCH(S$1,$D826)),MAX(E$1:E825)+1)</f>
        <v>0</v>
      </c>
      <c r="F826" s="12" t="b">
        <f>IF(ISNUMBER(SEARCH(T$1,$D826)),MAX(F$1:F825)+1)</f>
        <v>0</v>
      </c>
      <c r="G826" s="12" t="b">
        <f>IF(ISNUMBER(SEARCH(U$1,$D826)),MAX(G$1:G825)+1)</f>
        <v>0</v>
      </c>
      <c r="H826" s="12" t="b">
        <f>IF(ISNUMBER(SEARCH(V$1,$D826)),MAX(H$1:H825)+1)</f>
        <v>0</v>
      </c>
      <c r="I826" s="12" t="b">
        <f>IF(ISNUMBER(SEARCH(W$1,$D826)),MAX(I$1:I825)+1)</f>
        <v>0</v>
      </c>
      <c r="J826" s="12" t="b">
        <f>IF(ISNUMBER(SEARCH(X$1,$D826)),MAX(J$1:J825)+1)</f>
        <v>0</v>
      </c>
      <c r="K826" s="12" t="b">
        <f>IF(ISNUMBER(SEARCH(Y$1,$D826)),MAX(K$1:K825)+1)</f>
        <v>0</v>
      </c>
      <c r="L826" s="12" t="b">
        <f>IF(ISNUMBER(SEARCH(Z$1,$D826)),MAX(L$1:L825)+1)</f>
        <v>0</v>
      </c>
      <c r="M826" s="12" t="b">
        <f>IF(ISNUMBER(SEARCH(AA$1,$D826)),MAX(M$1:M825)+1)</f>
        <v>0</v>
      </c>
      <c r="N826" s="12" t="b">
        <f>IF(ISNUMBER(SEARCH(AB$1,$D826)),MAX(N$1:N825)+1)</f>
        <v>0</v>
      </c>
      <c r="O826" s="12" t="b">
        <f>IF(ISNUMBER(SEARCH(AC$1,$D826)),MAX(O$1:O825)+1)</f>
        <v>0</v>
      </c>
      <c r="P826" s="12" t="b">
        <f>IF(ISNUMBER(SEARCH(AD$1,$D826)),MAX(P$1:P825)+1)</f>
        <v>0</v>
      </c>
      <c r="Q826" s="12">
        <f>'AB Touchpoint System Workbook'!K837</f>
        <v>0</v>
      </c>
      <c r="R826" s="13">
        <f t="shared" si="25"/>
        <v>825</v>
      </c>
      <c r="S826" s="21" t="str">
        <f>IFERROR(VLOOKUP($R826,E:$Q,13,0),"")</f>
        <v/>
      </c>
      <c r="T826" s="21" t="str">
        <f>IFERROR(VLOOKUP($R826,F:$Q,12,0),"")</f>
        <v/>
      </c>
      <c r="U826" s="21" t="str">
        <f>IFERROR(VLOOKUP($R826,G:$Q,11,0),"")</f>
        <v/>
      </c>
      <c r="V826" s="21" t="str">
        <f>IFERROR(VLOOKUP($R826,H:$Q,10,0),"")</f>
        <v/>
      </c>
      <c r="W826" s="21" t="str">
        <f>IFERROR(VLOOKUP($R826,I:$Q,9,0),"")</f>
        <v/>
      </c>
      <c r="X826" s="21" t="str">
        <f>IFERROR(VLOOKUP($R826,J:$Q,8,0),"")</f>
        <v/>
      </c>
      <c r="Y826" s="21" t="str">
        <f>IFERROR(VLOOKUP($R826,K:$Q,7,0),"")</f>
        <v/>
      </c>
      <c r="Z826" s="21" t="str">
        <f>IFERROR(VLOOKUP($R826,L:$Q,6,0),"")</f>
        <v/>
      </c>
      <c r="AA826" s="21" t="str">
        <f>IFERROR(VLOOKUP($R826,M:$Q,5,0),"")</f>
        <v/>
      </c>
      <c r="AB826" s="21" t="str">
        <f>IFERROR(VLOOKUP($R826,N:$Q,4,0),"")</f>
        <v/>
      </c>
      <c r="AC826" s="21" t="str">
        <f>IFERROR(VLOOKUP($R826,O:$Q,3,0),"")</f>
        <v/>
      </c>
      <c r="AD826" s="21" t="str">
        <f>IFERROR(VLOOKUP($R826,P:$Q,2,0),"")</f>
        <v/>
      </c>
    </row>
    <row r="827" spans="1:30" x14ac:dyDescent="0.15">
      <c r="A827" s="9">
        <f>'AB Touchpoint System Workbook'!Z838</f>
        <v>0</v>
      </c>
      <c r="B827" s="21">
        <f t="shared" si="26"/>
        <v>1</v>
      </c>
      <c r="C827" s="12" t="str">
        <f>IF('AB Touchpoint System Workbook'!J838="A",VLOOKUP($B827,Reference!$A$93:B$104,2,0),IF('AB Touchpoint System Workbook'!J838="b",VLOOKUP($B827,Reference!$A$93:C$104,3,0),""))</f>
        <v/>
      </c>
      <c r="D827" s="12" t="str">
        <f>IF('AB Touchpoint System Workbook'!J838="A",Q827&amp;C827,IF('AB Touchpoint System Workbook'!J838="b",Q827&amp;C827,""))</f>
        <v/>
      </c>
      <c r="E827" s="12" t="b">
        <f>IF(ISNUMBER(SEARCH(S$1,$D827)),MAX(E$1:E826)+1)</f>
        <v>0</v>
      </c>
      <c r="F827" s="12" t="b">
        <f>IF(ISNUMBER(SEARCH(T$1,$D827)),MAX(F$1:F826)+1)</f>
        <v>0</v>
      </c>
      <c r="G827" s="12" t="b">
        <f>IF(ISNUMBER(SEARCH(U$1,$D827)),MAX(G$1:G826)+1)</f>
        <v>0</v>
      </c>
      <c r="H827" s="12" t="b">
        <f>IF(ISNUMBER(SEARCH(V$1,$D827)),MAX(H$1:H826)+1)</f>
        <v>0</v>
      </c>
      <c r="I827" s="12" t="b">
        <f>IF(ISNUMBER(SEARCH(W$1,$D827)),MAX(I$1:I826)+1)</f>
        <v>0</v>
      </c>
      <c r="J827" s="12" t="b">
        <f>IF(ISNUMBER(SEARCH(X$1,$D827)),MAX(J$1:J826)+1)</f>
        <v>0</v>
      </c>
      <c r="K827" s="12" t="b">
        <f>IF(ISNUMBER(SEARCH(Y$1,$D827)),MAX(K$1:K826)+1)</f>
        <v>0</v>
      </c>
      <c r="L827" s="12" t="b">
        <f>IF(ISNUMBER(SEARCH(Z$1,$D827)),MAX(L$1:L826)+1)</f>
        <v>0</v>
      </c>
      <c r="M827" s="12" t="b">
        <f>IF(ISNUMBER(SEARCH(AA$1,$D827)),MAX(M$1:M826)+1)</f>
        <v>0</v>
      </c>
      <c r="N827" s="12" t="b">
        <f>IF(ISNUMBER(SEARCH(AB$1,$D827)),MAX(N$1:N826)+1)</f>
        <v>0</v>
      </c>
      <c r="O827" s="12" t="b">
        <f>IF(ISNUMBER(SEARCH(AC$1,$D827)),MAX(O$1:O826)+1)</f>
        <v>0</v>
      </c>
      <c r="P827" s="12" t="b">
        <f>IF(ISNUMBER(SEARCH(AD$1,$D827)),MAX(P$1:P826)+1)</f>
        <v>0</v>
      </c>
      <c r="Q827" s="12">
        <f>'AB Touchpoint System Workbook'!K838</f>
        <v>0</v>
      </c>
      <c r="R827" s="13">
        <f t="shared" si="25"/>
        <v>826</v>
      </c>
      <c r="S827" s="21" t="str">
        <f>IFERROR(VLOOKUP($R827,E:$Q,13,0),"")</f>
        <v/>
      </c>
      <c r="T827" s="21" t="str">
        <f>IFERROR(VLOOKUP($R827,F:$Q,12,0),"")</f>
        <v/>
      </c>
      <c r="U827" s="21" t="str">
        <f>IFERROR(VLOOKUP($R827,G:$Q,11,0),"")</f>
        <v/>
      </c>
      <c r="V827" s="21" t="str">
        <f>IFERROR(VLOOKUP($R827,H:$Q,10,0),"")</f>
        <v/>
      </c>
      <c r="W827" s="21" t="str">
        <f>IFERROR(VLOOKUP($R827,I:$Q,9,0),"")</f>
        <v/>
      </c>
      <c r="X827" s="21" t="str">
        <f>IFERROR(VLOOKUP($R827,J:$Q,8,0),"")</f>
        <v/>
      </c>
      <c r="Y827" s="21" t="str">
        <f>IFERROR(VLOOKUP($R827,K:$Q,7,0),"")</f>
        <v/>
      </c>
      <c r="Z827" s="21" t="str">
        <f>IFERROR(VLOOKUP($R827,L:$Q,6,0),"")</f>
        <v/>
      </c>
      <c r="AA827" s="21" t="str">
        <f>IFERROR(VLOOKUP($R827,M:$Q,5,0),"")</f>
        <v/>
      </c>
      <c r="AB827" s="21" t="str">
        <f>IFERROR(VLOOKUP($R827,N:$Q,4,0),"")</f>
        <v/>
      </c>
      <c r="AC827" s="21" t="str">
        <f>IFERROR(VLOOKUP($R827,O:$Q,3,0),"")</f>
        <v/>
      </c>
      <c r="AD827" s="21" t="str">
        <f>IFERROR(VLOOKUP($R827,P:$Q,2,0),"")</f>
        <v/>
      </c>
    </row>
    <row r="828" spans="1:30" x14ac:dyDescent="0.15">
      <c r="A828" s="9">
        <f>'AB Touchpoint System Workbook'!Z839</f>
        <v>0</v>
      </c>
      <c r="B828" s="21">
        <f t="shared" si="26"/>
        <v>1</v>
      </c>
      <c r="C828" s="12" t="str">
        <f>IF('AB Touchpoint System Workbook'!J839="A",VLOOKUP($B828,Reference!$A$93:B$104,2,0),IF('AB Touchpoint System Workbook'!J839="b",VLOOKUP($B828,Reference!$A$93:C$104,3,0),""))</f>
        <v/>
      </c>
      <c r="D828" s="12" t="str">
        <f>IF('AB Touchpoint System Workbook'!J839="A",Q828&amp;C828,IF('AB Touchpoint System Workbook'!J839="b",Q828&amp;C828,""))</f>
        <v/>
      </c>
      <c r="E828" s="12" t="b">
        <f>IF(ISNUMBER(SEARCH(S$1,$D828)),MAX(E$1:E827)+1)</f>
        <v>0</v>
      </c>
      <c r="F828" s="12" t="b">
        <f>IF(ISNUMBER(SEARCH(T$1,$D828)),MAX(F$1:F827)+1)</f>
        <v>0</v>
      </c>
      <c r="G828" s="12" t="b">
        <f>IF(ISNUMBER(SEARCH(U$1,$D828)),MAX(G$1:G827)+1)</f>
        <v>0</v>
      </c>
      <c r="H828" s="12" t="b">
        <f>IF(ISNUMBER(SEARCH(V$1,$D828)),MAX(H$1:H827)+1)</f>
        <v>0</v>
      </c>
      <c r="I828" s="12" t="b">
        <f>IF(ISNUMBER(SEARCH(W$1,$D828)),MAX(I$1:I827)+1)</f>
        <v>0</v>
      </c>
      <c r="J828" s="12" t="b">
        <f>IF(ISNUMBER(SEARCH(X$1,$D828)),MAX(J$1:J827)+1)</f>
        <v>0</v>
      </c>
      <c r="K828" s="12" t="b">
        <f>IF(ISNUMBER(SEARCH(Y$1,$D828)),MAX(K$1:K827)+1)</f>
        <v>0</v>
      </c>
      <c r="L828" s="12" t="b">
        <f>IF(ISNUMBER(SEARCH(Z$1,$D828)),MAX(L$1:L827)+1)</f>
        <v>0</v>
      </c>
      <c r="M828" s="12" t="b">
        <f>IF(ISNUMBER(SEARCH(AA$1,$D828)),MAX(M$1:M827)+1)</f>
        <v>0</v>
      </c>
      <c r="N828" s="12" t="b">
        <f>IF(ISNUMBER(SEARCH(AB$1,$D828)),MAX(N$1:N827)+1)</f>
        <v>0</v>
      </c>
      <c r="O828" s="12" t="b">
        <f>IF(ISNUMBER(SEARCH(AC$1,$D828)),MAX(O$1:O827)+1)</f>
        <v>0</v>
      </c>
      <c r="P828" s="12" t="b">
        <f>IF(ISNUMBER(SEARCH(AD$1,$D828)),MAX(P$1:P827)+1)</f>
        <v>0</v>
      </c>
      <c r="Q828" s="12">
        <f>'AB Touchpoint System Workbook'!K839</f>
        <v>0</v>
      </c>
      <c r="R828" s="13">
        <f t="shared" si="25"/>
        <v>827</v>
      </c>
      <c r="S828" s="21" t="str">
        <f>IFERROR(VLOOKUP($R828,E:$Q,13,0),"")</f>
        <v/>
      </c>
      <c r="T828" s="21" t="str">
        <f>IFERROR(VLOOKUP($R828,F:$Q,12,0),"")</f>
        <v/>
      </c>
      <c r="U828" s="21" t="str">
        <f>IFERROR(VLOOKUP($R828,G:$Q,11,0),"")</f>
        <v/>
      </c>
      <c r="V828" s="21" t="str">
        <f>IFERROR(VLOOKUP($R828,H:$Q,10,0),"")</f>
        <v/>
      </c>
      <c r="W828" s="21" t="str">
        <f>IFERROR(VLOOKUP($R828,I:$Q,9,0),"")</f>
        <v/>
      </c>
      <c r="X828" s="21" t="str">
        <f>IFERROR(VLOOKUP($R828,J:$Q,8,0),"")</f>
        <v/>
      </c>
      <c r="Y828" s="21" t="str">
        <f>IFERROR(VLOOKUP($R828,K:$Q,7,0),"")</f>
        <v/>
      </c>
      <c r="Z828" s="21" t="str">
        <f>IFERROR(VLOOKUP($R828,L:$Q,6,0),"")</f>
        <v/>
      </c>
      <c r="AA828" s="21" t="str">
        <f>IFERROR(VLOOKUP($R828,M:$Q,5,0),"")</f>
        <v/>
      </c>
      <c r="AB828" s="21" t="str">
        <f>IFERROR(VLOOKUP($R828,N:$Q,4,0),"")</f>
        <v/>
      </c>
      <c r="AC828" s="21" t="str">
        <f>IFERROR(VLOOKUP($R828,O:$Q,3,0),"")</f>
        <v/>
      </c>
      <c r="AD828" s="21" t="str">
        <f>IFERROR(VLOOKUP($R828,P:$Q,2,0),"")</f>
        <v/>
      </c>
    </row>
    <row r="829" spans="1:30" x14ac:dyDescent="0.15">
      <c r="A829" s="9">
        <f>'AB Touchpoint System Workbook'!Z840</f>
        <v>0</v>
      </c>
      <c r="B829" s="21">
        <f t="shared" si="26"/>
        <v>1</v>
      </c>
      <c r="C829" s="12" t="str">
        <f>IF('AB Touchpoint System Workbook'!J840="A",VLOOKUP($B829,Reference!$A$93:B$104,2,0),IF('AB Touchpoint System Workbook'!J840="b",VLOOKUP($B829,Reference!$A$93:C$104,3,0),""))</f>
        <v/>
      </c>
      <c r="D829" s="12" t="str">
        <f>IF('AB Touchpoint System Workbook'!J840="A",Q829&amp;C829,IF('AB Touchpoint System Workbook'!J840="b",Q829&amp;C829,""))</f>
        <v/>
      </c>
      <c r="E829" s="12" t="b">
        <f>IF(ISNUMBER(SEARCH(S$1,$D829)),MAX(E$1:E828)+1)</f>
        <v>0</v>
      </c>
      <c r="F829" s="12" t="b">
        <f>IF(ISNUMBER(SEARCH(T$1,$D829)),MAX(F$1:F828)+1)</f>
        <v>0</v>
      </c>
      <c r="G829" s="12" t="b">
        <f>IF(ISNUMBER(SEARCH(U$1,$D829)),MAX(G$1:G828)+1)</f>
        <v>0</v>
      </c>
      <c r="H829" s="12" t="b">
        <f>IF(ISNUMBER(SEARCH(V$1,$D829)),MAX(H$1:H828)+1)</f>
        <v>0</v>
      </c>
      <c r="I829" s="12" t="b">
        <f>IF(ISNUMBER(SEARCH(W$1,$D829)),MAX(I$1:I828)+1)</f>
        <v>0</v>
      </c>
      <c r="J829" s="12" t="b">
        <f>IF(ISNUMBER(SEARCH(X$1,$D829)),MAX(J$1:J828)+1)</f>
        <v>0</v>
      </c>
      <c r="K829" s="12" t="b">
        <f>IF(ISNUMBER(SEARCH(Y$1,$D829)),MAX(K$1:K828)+1)</f>
        <v>0</v>
      </c>
      <c r="L829" s="12" t="b">
        <f>IF(ISNUMBER(SEARCH(Z$1,$D829)),MAX(L$1:L828)+1)</f>
        <v>0</v>
      </c>
      <c r="M829" s="12" t="b">
        <f>IF(ISNUMBER(SEARCH(AA$1,$D829)),MAX(M$1:M828)+1)</f>
        <v>0</v>
      </c>
      <c r="N829" s="12" t="b">
        <f>IF(ISNUMBER(SEARCH(AB$1,$D829)),MAX(N$1:N828)+1)</f>
        <v>0</v>
      </c>
      <c r="O829" s="12" t="b">
        <f>IF(ISNUMBER(SEARCH(AC$1,$D829)),MAX(O$1:O828)+1)</f>
        <v>0</v>
      </c>
      <c r="P829" s="12" t="b">
        <f>IF(ISNUMBER(SEARCH(AD$1,$D829)),MAX(P$1:P828)+1)</f>
        <v>0</v>
      </c>
      <c r="Q829" s="12">
        <f>'AB Touchpoint System Workbook'!K840</f>
        <v>0</v>
      </c>
      <c r="R829" s="13">
        <f t="shared" si="25"/>
        <v>828</v>
      </c>
      <c r="S829" s="21" t="str">
        <f>IFERROR(VLOOKUP($R829,E:$Q,13,0),"")</f>
        <v/>
      </c>
      <c r="T829" s="21" t="str">
        <f>IFERROR(VLOOKUP($R829,F:$Q,12,0),"")</f>
        <v/>
      </c>
      <c r="U829" s="21" t="str">
        <f>IFERROR(VLOOKUP($R829,G:$Q,11,0),"")</f>
        <v/>
      </c>
      <c r="V829" s="21" t="str">
        <f>IFERROR(VLOOKUP($R829,H:$Q,10,0),"")</f>
        <v/>
      </c>
      <c r="W829" s="21" t="str">
        <f>IFERROR(VLOOKUP($R829,I:$Q,9,0),"")</f>
        <v/>
      </c>
      <c r="X829" s="21" t="str">
        <f>IFERROR(VLOOKUP($R829,J:$Q,8,0),"")</f>
        <v/>
      </c>
      <c r="Y829" s="21" t="str">
        <f>IFERROR(VLOOKUP($R829,K:$Q,7,0),"")</f>
        <v/>
      </c>
      <c r="Z829" s="21" t="str">
        <f>IFERROR(VLOOKUP($R829,L:$Q,6,0),"")</f>
        <v/>
      </c>
      <c r="AA829" s="21" t="str">
        <f>IFERROR(VLOOKUP($R829,M:$Q,5,0),"")</f>
        <v/>
      </c>
      <c r="AB829" s="21" t="str">
        <f>IFERROR(VLOOKUP($R829,N:$Q,4,0),"")</f>
        <v/>
      </c>
      <c r="AC829" s="21" t="str">
        <f>IFERROR(VLOOKUP($R829,O:$Q,3,0),"")</f>
        <v/>
      </c>
      <c r="AD829" s="21" t="str">
        <f>IFERROR(VLOOKUP($R829,P:$Q,2,0),"")</f>
        <v/>
      </c>
    </row>
    <row r="830" spans="1:30" x14ac:dyDescent="0.15">
      <c r="A830" s="9">
        <f>'AB Touchpoint System Workbook'!Z841</f>
        <v>0</v>
      </c>
      <c r="B830" s="21">
        <f t="shared" si="26"/>
        <v>1</v>
      </c>
      <c r="C830" s="12" t="str">
        <f>IF('AB Touchpoint System Workbook'!J841="A",VLOOKUP($B830,Reference!$A$93:B$104,2,0),IF('AB Touchpoint System Workbook'!J841="b",VLOOKUP($B830,Reference!$A$93:C$104,3,0),""))</f>
        <v/>
      </c>
      <c r="D830" s="12" t="str">
        <f>IF('AB Touchpoint System Workbook'!J841="A",Q830&amp;C830,IF('AB Touchpoint System Workbook'!J841="b",Q830&amp;C830,""))</f>
        <v/>
      </c>
      <c r="E830" s="12" t="b">
        <f>IF(ISNUMBER(SEARCH(S$1,$D830)),MAX(E$1:E829)+1)</f>
        <v>0</v>
      </c>
      <c r="F830" s="12" t="b">
        <f>IF(ISNUMBER(SEARCH(T$1,$D830)),MAX(F$1:F829)+1)</f>
        <v>0</v>
      </c>
      <c r="G830" s="12" t="b">
        <f>IF(ISNUMBER(SEARCH(U$1,$D830)),MAX(G$1:G829)+1)</f>
        <v>0</v>
      </c>
      <c r="H830" s="12" t="b">
        <f>IF(ISNUMBER(SEARCH(V$1,$D830)),MAX(H$1:H829)+1)</f>
        <v>0</v>
      </c>
      <c r="I830" s="12" t="b">
        <f>IF(ISNUMBER(SEARCH(W$1,$D830)),MAX(I$1:I829)+1)</f>
        <v>0</v>
      </c>
      <c r="J830" s="12" t="b">
        <f>IF(ISNUMBER(SEARCH(X$1,$D830)),MAX(J$1:J829)+1)</f>
        <v>0</v>
      </c>
      <c r="K830" s="12" t="b">
        <f>IF(ISNUMBER(SEARCH(Y$1,$D830)),MAX(K$1:K829)+1)</f>
        <v>0</v>
      </c>
      <c r="L830" s="12" t="b">
        <f>IF(ISNUMBER(SEARCH(Z$1,$D830)),MAX(L$1:L829)+1)</f>
        <v>0</v>
      </c>
      <c r="M830" s="12" t="b">
        <f>IF(ISNUMBER(SEARCH(AA$1,$D830)),MAX(M$1:M829)+1)</f>
        <v>0</v>
      </c>
      <c r="N830" s="12" t="b">
        <f>IF(ISNUMBER(SEARCH(AB$1,$D830)),MAX(N$1:N829)+1)</f>
        <v>0</v>
      </c>
      <c r="O830" s="12" t="b">
        <f>IF(ISNUMBER(SEARCH(AC$1,$D830)),MAX(O$1:O829)+1)</f>
        <v>0</v>
      </c>
      <c r="P830" s="12" t="b">
        <f>IF(ISNUMBER(SEARCH(AD$1,$D830)),MAX(P$1:P829)+1)</f>
        <v>0</v>
      </c>
      <c r="Q830" s="12">
        <f>'AB Touchpoint System Workbook'!K841</f>
        <v>0</v>
      </c>
      <c r="R830" s="13">
        <f t="shared" si="25"/>
        <v>829</v>
      </c>
      <c r="S830" s="21" t="str">
        <f>IFERROR(VLOOKUP($R830,E:$Q,13,0),"")</f>
        <v/>
      </c>
      <c r="T830" s="21" t="str">
        <f>IFERROR(VLOOKUP($R830,F:$Q,12,0),"")</f>
        <v/>
      </c>
      <c r="U830" s="21" t="str">
        <f>IFERROR(VLOOKUP($R830,G:$Q,11,0),"")</f>
        <v/>
      </c>
      <c r="V830" s="21" t="str">
        <f>IFERROR(VLOOKUP($R830,H:$Q,10,0),"")</f>
        <v/>
      </c>
      <c r="W830" s="21" t="str">
        <f>IFERROR(VLOOKUP($R830,I:$Q,9,0),"")</f>
        <v/>
      </c>
      <c r="X830" s="21" t="str">
        <f>IFERROR(VLOOKUP($R830,J:$Q,8,0),"")</f>
        <v/>
      </c>
      <c r="Y830" s="21" t="str">
        <f>IFERROR(VLOOKUP($R830,K:$Q,7,0),"")</f>
        <v/>
      </c>
      <c r="Z830" s="21" t="str">
        <f>IFERROR(VLOOKUP($R830,L:$Q,6,0),"")</f>
        <v/>
      </c>
      <c r="AA830" s="21" t="str">
        <f>IFERROR(VLOOKUP($R830,M:$Q,5,0),"")</f>
        <v/>
      </c>
      <c r="AB830" s="21" t="str">
        <f>IFERROR(VLOOKUP($R830,N:$Q,4,0),"")</f>
        <v/>
      </c>
      <c r="AC830" s="21" t="str">
        <f>IFERROR(VLOOKUP($R830,O:$Q,3,0),"")</f>
        <v/>
      </c>
      <c r="AD830" s="21" t="str">
        <f>IFERROR(VLOOKUP($R830,P:$Q,2,0),"")</f>
        <v/>
      </c>
    </row>
    <row r="831" spans="1:30" x14ac:dyDescent="0.15">
      <c r="A831" s="9">
        <f>'AB Touchpoint System Workbook'!Z842</f>
        <v>0</v>
      </c>
      <c r="B831" s="21">
        <f t="shared" si="26"/>
        <v>1</v>
      </c>
      <c r="C831" s="12" t="str">
        <f>IF('AB Touchpoint System Workbook'!J842="A",VLOOKUP($B831,Reference!$A$93:B$104,2,0),IF('AB Touchpoint System Workbook'!J842="b",VLOOKUP($B831,Reference!$A$93:C$104,3,0),""))</f>
        <v/>
      </c>
      <c r="D831" s="12" t="str">
        <f>IF('AB Touchpoint System Workbook'!J842="A",Q831&amp;C831,IF('AB Touchpoint System Workbook'!J842="b",Q831&amp;C831,""))</f>
        <v/>
      </c>
      <c r="E831" s="12" t="b">
        <f>IF(ISNUMBER(SEARCH(S$1,$D831)),MAX(E$1:E830)+1)</f>
        <v>0</v>
      </c>
      <c r="F831" s="12" t="b">
        <f>IF(ISNUMBER(SEARCH(T$1,$D831)),MAX(F$1:F830)+1)</f>
        <v>0</v>
      </c>
      <c r="G831" s="12" t="b">
        <f>IF(ISNUMBER(SEARCH(U$1,$D831)),MAX(G$1:G830)+1)</f>
        <v>0</v>
      </c>
      <c r="H831" s="12" t="b">
        <f>IF(ISNUMBER(SEARCH(V$1,$D831)),MAX(H$1:H830)+1)</f>
        <v>0</v>
      </c>
      <c r="I831" s="12" t="b">
        <f>IF(ISNUMBER(SEARCH(W$1,$D831)),MAX(I$1:I830)+1)</f>
        <v>0</v>
      </c>
      <c r="J831" s="12" t="b">
        <f>IF(ISNUMBER(SEARCH(X$1,$D831)),MAX(J$1:J830)+1)</f>
        <v>0</v>
      </c>
      <c r="K831" s="12" t="b">
        <f>IF(ISNUMBER(SEARCH(Y$1,$D831)),MAX(K$1:K830)+1)</f>
        <v>0</v>
      </c>
      <c r="L831" s="12" t="b">
        <f>IF(ISNUMBER(SEARCH(Z$1,$D831)),MAX(L$1:L830)+1)</f>
        <v>0</v>
      </c>
      <c r="M831" s="12" t="b">
        <f>IF(ISNUMBER(SEARCH(AA$1,$D831)),MAX(M$1:M830)+1)</f>
        <v>0</v>
      </c>
      <c r="N831" s="12" t="b">
        <f>IF(ISNUMBER(SEARCH(AB$1,$D831)),MAX(N$1:N830)+1)</f>
        <v>0</v>
      </c>
      <c r="O831" s="12" t="b">
        <f>IF(ISNUMBER(SEARCH(AC$1,$D831)),MAX(O$1:O830)+1)</f>
        <v>0</v>
      </c>
      <c r="P831" s="12" t="b">
        <f>IF(ISNUMBER(SEARCH(AD$1,$D831)),MAX(P$1:P830)+1)</f>
        <v>0</v>
      </c>
      <c r="Q831" s="12">
        <f>'AB Touchpoint System Workbook'!K842</f>
        <v>0</v>
      </c>
      <c r="R831" s="13">
        <f t="shared" si="25"/>
        <v>830</v>
      </c>
      <c r="S831" s="21" t="str">
        <f>IFERROR(VLOOKUP($R831,E:$Q,13,0),"")</f>
        <v/>
      </c>
      <c r="T831" s="21" t="str">
        <f>IFERROR(VLOOKUP($R831,F:$Q,12,0),"")</f>
        <v/>
      </c>
      <c r="U831" s="21" t="str">
        <f>IFERROR(VLOOKUP($R831,G:$Q,11,0),"")</f>
        <v/>
      </c>
      <c r="V831" s="21" t="str">
        <f>IFERROR(VLOOKUP($R831,H:$Q,10,0),"")</f>
        <v/>
      </c>
      <c r="W831" s="21" t="str">
        <f>IFERROR(VLOOKUP($R831,I:$Q,9,0),"")</f>
        <v/>
      </c>
      <c r="X831" s="21" t="str">
        <f>IFERROR(VLOOKUP($R831,J:$Q,8,0),"")</f>
        <v/>
      </c>
      <c r="Y831" s="21" t="str">
        <f>IFERROR(VLOOKUP($R831,K:$Q,7,0),"")</f>
        <v/>
      </c>
      <c r="Z831" s="21" t="str">
        <f>IFERROR(VLOOKUP($R831,L:$Q,6,0),"")</f>
        <v/>
      </c>
      <c r="AA831" s="21" t="str">
        <f>IFERROR(VLOOKUP($R831,M:$Q,5,0),"")</f>
        <v/>
      </c>
      <c r="AB831" s="21" t="str">
        <f>IFERROR(VLOOKUP($R831,N:$Q,4,0),"")</f>
        <v/>
      </c>
      <c r="AC831" s="21" t="str">
        <f>IFERROR(VLOOKUP($R831,O:$Q,3,0),"")</f>
        <v/>
      </c>
      <c r="AD831" s="21" t="str">
        <f>IFERROR(VLOOKUP($R831,P:$Q,2,0),"")</f>
        <v/>
      </c>
    </row>
    <row r="832" spans="1:30" x14ac:dyDescent="0.15">
      <c r="A832" s="9">
        <f>'AB Touchpoint System Workbook'!Z843</f>
        <v>0</v>
      </c>
      <c r="B832" s="21">
        <f t="shared" si="26"/>
        <v>1</v>
      </c>
      <c r="C832" s="12" t="str">
        <f>IF('AB Touchpoint System Workbook'!J843="A",VLOOKUP($B832,Reference!$A$93:B$104,2,0),IF('AB Touchpoint System Workbook'!J843="b",VLOOKUP($B832,Reference!$A$93:C$104,3,0),""))</f>
        <v/>
      </c>
      <c r="D832" s="12" t="str">
        <f>IF('AB Touchpoint System Workbook'!J843="A",Q832&amp;C832,IF('AB Touchpoint System Workbook'!J843="b",Q832&amp;C832,""))</f>
        <v/>
      </c>
      <c r="E832" s="12" t="b">
        <f>IF(ISNUMBER(SEARCH(S$1,$D832)),MAX(E$1:E831)+1)</f>
        <v>0</v>
      </c>
      <c r="F832" s="12" t="b">
        <f>IF(ISNUMBER(SEARCH(T$1,$D832)),MAX(F$1:F831)+1)</f>
        <v>0</v>
      </c>
      <c r="G832" s="12" t="b">
        <f>IF(ISNUMBER(SEARCH(U$1,$D832)),MAX(G$1:G831)+1)</f>
        <v>0</v>
      </c>
      <c r="H832" s="12" t="b">
        <f>IF(ISNUMBER(SEARCH(V$1,$D832)),MAX(H$1:H831)+1)</f>
        <v>0</v>
      </c>
      <c r="I832" s="12" t="b">
        <f>IF(ISNUMBER(SEARCH(W$1,$D832)),MAX(I$1:I831)+1)</f>
        <v>0</v>
      </c>
      <c r="J832" s="12" t="b">
        <f>IF(ISNUMBER(SEARCH(X$1,$D832)),MAX(J$1:J831)+1)</f>
        <v>0</v>
      </c>
      <c r="K832" s="12" t="b">
        <f>IF(ISNUMBER(SEARCH(Y$1,$D832)),MAX(K$1:K831)+1)</f>
        <v>0</v>
      </c>
      <c r="L832" s="12" t="b">
        <f>IF(ISNUMBER(SEARCH(Z$1,$D832)),MAX(L$1:L831)+1)</f>
        <v>0</v>
      </c>
      <c r="M832" s="12" t="b">
        <f>IF(ISNUMBER(SEARCH(AA$1,$D832)),MAX(M$1:M831)+1)</f>
        <v>0</v>
      </c>
      <c r="N832" s="12" t="b">
        <f>IF(ISNUMBER(SEARCH(AB$1,$D832)),MAX(N$1:N831)+1)</f>
        <v>0</v>
      </c>
      <c r="O832" s="12" t="b">
        <f>IF(ISNUMBER(SEARCH(AC$1,$D832)),MAX(O$1:O831)+1)</f>
        <v>0</v>
      </c>
      <c r="P832" s="12" t="b">
        <f>IF(ISNUMBER(SEARCH(AD$1,$D832)),MAX(P$1:P831)+1)</f>
        <v>0</v>
      </c>
      <c r="Q832" s="12">
        <f>'AB Touchpoint System Workbook'!K843</f>
        <v>0</v>
      </c>
      <c r="R832" s="13">
        <f t="shared" si="25"/>
        <v>831</v>
      </c>
      <c r="S832" s="21" t="str">
        <f>IFERROR(VLOOKUP($R832,E:$Q,13,0),"")</f>
        <v/>
      </c>
      <c r="T832" s="21" t="str">
        <f>IFERROR(VLOOKUP($R832,F:$Q,12,0),"")</f>
        <v/>
      </c>
      <c r="U832" s="21" t="str">
        <f>IFERROR(VLOOKUP($R832,G:$Q,11,0),"")</f>
        <v/>
      </c>
      <c r="V832" s="21" t="str">
        <f>IFERROR(VLOOKUP($R832,H:$Q,10,0),"")</f>
        <v/>
      </c>
      <c r="W832" s="21" t="str">
        <f>IFERROR(VLOOKUP($R832,I:$Q,9,0),"")</f>
        <v/>
      </c>
      <c r="X832" s="21" t="str">
        <f>IFERROR(VLOOKUP($R832,J:$Q,8,0),"")</f>
        <v/>
      </c>
      <c r="Y832" s="21" t="str">
        <f>IFERROR(VLOOKUP($R832,K:$Q,7,0),"")</f>
        <v/>
      </c>
      <c r="Z832" s="21" t="str">
        <f>IFERROR(VLOOKUP($R832,L:$Q,6,0),"")</f>
        <v/>
      </c>
      <c r="AA832" s="21" t="str">
        <f>IFERROR(VLOOKUP($R832,M:$Q,5,0),"")</f>
        <v/>
      </c>
      <c r="AB832" s="21" t="str">
        <f>IFERROR(VLOOKUP($R832,N:$Q,4,0),"")</f>
        <v/>
      </c>
      <c r="AC832" s="21" t="str">
        <f>IFERROR(VLOOKUP($R832,O:$Q,3,0),"")</f>
        <v/>
      </c>
      <c r="AD832" s="21" t="str">
        <f>IFERROR(VLOOKUP($R832,P:$Q,2,0),"")</f>
        <v/>
      </c>
    </row>
    <row r="833" spans="1:30" x14ac:dyDescent="0.15">
      <c r="A833" s="9">
        <f>'AB Touchpoint System Workbook'!Z844</f>
        <v>0</v>
      </c>
      <c r="B833" s="21">
        <f t="shared" si="26"/>
        <v>1</v>
      </c>
      <c r="C833" s="12" t="str">
        <f>IF('AB Touchpoint System Workbook'!J844="A",VLOOKUP($B833,Reference!$A$93:B$104,2,0),IF('AB Touchpoint System Workbook'!J844="b",VLOOKUP($B833,Reference!$A$93:C$104,3,0),""))</f>
        <v/>
      </c>
      <c r="D833" s="12" t="str">
        <f>IF('AB Touchpoint System Workbook'!J844="A",Q833&amp;C833,IF('AB Touchpoint System Workbook'!J844="b",Q833&amp;C833,""))</f>
        <v/>
      </c>
      <c r="E833" s="12" t="b">
        <f>IF(ISNUMBER(SEARCH(S$1,$D833)),MAX(E$1:E832)+1)</f>
        <v>0</v>
      </c>
      <c r="F833" s="12" t="b">
        <f>IF(ISNUMBER(SEARCH(T$1,$D833)),MAX(F$1:F832)+1)</f>
        <v>0</v>
      </c>
      <c r="G833" s="12" t="b">
        <f>IF(ISNUMBER(SEARCH(U$1,$D833)),MAX(G$1:G832)+1)</f>
        <v>0</v>
      </c>
      <c r="H833" s="12" t="b">
        <f>IF(ISNUMBER(SEARCH(V$1,$D833)),MAX(H$1:H832)+1)</f>
        <v>0</v>
      </c>
      <c r="I833" s="12" t="b">
        <f>IF(ISNUMBER(SEARCH(W$1,$D833)),MAX(I$1:I832)+1)</f>
        <v>0</v>
      </c>
      <c r="J833" s="12" t="b">
        <f>IF(ISNUMBER(SEARCH(X$1,$D833)),MAX(J$1:J832)+1)</f>
        <v>0</v>
      </c>
      <c r="K833" s="12" t="b">
        <f>IF(ISNUMBER(SEARCH(Y$1,$D833)),MAX(K$1:K832)+1)</f>
        <v>0</v>
      </c>
      <c r="L833" s="12" t="b">
        <f>IF(ISNUMBER(SEARCH(Z$1,$D833)),MAX(L$1:L832)+1)</f>
        <v>0</v>
      </c>
      <c r="M833" s="12" t="b">
        <f>IF(ISNUMBER(SEARCH(AA$1,$D833)),MAX(M$1:M832)+1)</f>
        <v>0</v>
      </c>
      <c r="N833" s="12" t="b">
        <f>IF(ISNUMBER(SEARCH(AB$1,$D833)),MAX(N$1:N832)+1)</f>
        <v>0</v>
      </c>
      <c r="O833" s="12" t="b">
        <f>IF(ISNUMBER(SEARCH(AC$1,$D833)),MAX(O$1:O832)+1)</f>
        <v>0</v>
      </c>
      <c r="P833" s="12" t="b">
        <f>IF(ISNUMBER(SEARCH(AD$1,$D833)),MAX(P$1:P832)+1)</f>
        <v>0</v>
      </c>
      <c r="Q833" s="12">
        <f>'AB Touchpoint System Workbook'!K844</f>
        <v>0</v>
      </c>
      <c r="R833" s="13">
        <f t="shared" si="25"/>
        <v>832</v>
      </c>
      <c r="S833" s="21" t="str">
        <f>IFERROR(VLOOKUP($R833,E:$Q,13,0),"")</f>
        <v/>
      </c>
      <c r="T833" s="21" t="str">
        <f>IFERROR(VLOOKUP($R833,F:$Q,12,0),"")</f>
        <v/>
      </c>
      <c r="U833" s="21" t="str">
        <f>IFERROR(VLOOKUP($R833,G:$Q,11,0),"")</f>
        <v/>
      </c>
      <c r="V833" s="21" t="str">
        <f>IFERROR(VLOOKUP($R833,H:$Q,10,0),"")</f>
        <v/>
      </c>
      <c r="W833" s="21" t="str">
        <f>IFERROR(VLOOKUP($R833,I:$Q,9,0),"")</f>
        <v/>
      </c>
      <c r="X833" s="21" t="str">
        <f>IFERROR(VLOOKUP($R833,J:$Q,8,0),"")</f>
        <v/>
      </c>
      <c r="Y833" s="21" t="str">
        <f>IFERROR(VLOOKUP($R833,K:$Q,7,0),"")</f>
        <v/>
      </c>
      <c r="Z833" s="21" t="str">
        <f>IFERROR(VLOOKUP($R833,L:$Q,6,0),"")</f>
        <v/>
      </c>
      <c r="AA833" s="21" t="str">
        <f>IFERROR(VLOOKUP($R833,M:$Q,5,0),"")</f>
        <v/>
      </c>
      <c r="AB833" s="21" t="str">
        <f>IFERROR(VLOOKUP($R833,N:$Q,4,0),"")</f>
        <v/>
      </c>
      <c r="AC833" s="21" t="str">
        <f>IFERROR(VLOOKUP($R833,O:$Q,3,0),"")</f>
        <v/>
      </c>
      <c r="AD833" s="21" t="str">
        <f>IFERROR(VLOOKUP($R833,P:$Q,2,0),"")</f>
        <v/>
      </c>
    </row>
    <row r="834" spans="1:30" x14ac:dyDescent="0.15">
      <c r="A834" s="9">
        <f>'AB Touchpoint System Workbook'!Z845</f>
        <v>0</v>
      </c>
      <c r="B834" s="21">
        <f t="shared" si="26"/>
        <v>1</v>
      </c>
      <c r="C834" s="12" t="str">
        <f>IF('AB Touchpoint System Workbook'!J845="A",VLOOKUP($B834,Reference!$A$93:B$104,2,0),IF('AB Touchpoint System Workbook'!J845="b",VLOOKUP($B834,Reference!$A$93:C$104,3,0),""))</f>
        <v/>
      </c>
      <c r="D834" s="12" t="str">
        <f>IF('AB Touchpoint System Workbook'!J845="A",Q834&amp;C834,IF('AB Touchpoint System Workbook'!J845="b",Q834&amp;C834,""))</f>
        <v/>
      </c>
      <c r="E834" s="12" t="b">
        <f>IF(ISNUMBER(SEARCH(S$1,$D834)),MAX(E$1:E833)+1)</f>
        <v>0</v>
      </c>
      <c r="F834" s="12" t="b">
        <f>IF(ISNUMBER(SEARCH(T$1,$D834)),MAX(F$1:F833)+1)</f>
        <v>0</v>
      </c>
      <c r="G834" s="12" t="b">
        <f>IF(ISNUMBER(SEARCH(U$1,$D834)),MAX(G$1:G833)+1)</f>
        <v>0</v>
      </c>
      <c r="H834" s="12" t="b">
        <f>IF(ISNUMBER(SEARCH(V$1,$D834)),MAX(H$1:H833)+1)</f>
        <v>0</v>
      </c>
      <c r="I834" s="12" t="b">
        <f>IF(ISNUMBER(SEARCH(W$1,$D834)),MAX(I$1:I833)+1)</f>
        <v>0</v>
      </c>
      <c r="J834" s="12" t="b">
        <f>IF(ISNUMBER(SEARCH(X$1,$D834)),MAX(J$1:J833)+1)</f>
        <v>0</v>
      </c>
      <c r="K834" s="12" t="b">
        <f>IF(ISNUMBER(SEARCH(Y$1,$D834)),MAX(K$1:K833)+1)</f>
        <v>0</v>
      </c>
      <c r="L834" s="12" t="b">
        <f>IF(ISNUMBER(SEARCH(Z$1,$D834)),MAX(L$1:L833)+1)</f>
        <v>0</v>
      </c>
      <c r="M834" s="12" t="b">
        <f>IF(ISNUMBER(SEARCH(AA$1,$D834)),MAX(M$1:M833)+1)</f>
        <v>0</v>
      </c>
      <c r="N834" s="12" t="b">
        <f>IF(ISNUMBER(SEARCH(AB$1,$D834)),MAX(N$1:N833)+1)</f>
        <v>0</v>
      </c>
      <c r="O834" s="12" t="b">
        <f>IF(ISNUMBER(SEARCH(AC$1,$D834)),MAX(O$1:O833)+1)</f>
        <v>0</v>
      </c>
      <c r="P834" s="12" t="b">
        <f>IF(ISNUMBER(SEARCH(AD$1,$D834)),MAX(P$1:P833)+1)</f>
        <v>0</v>
      </c>
      <c r="Q834" s="12">
        <f>'AB Touchpoint System Workbook'!K845</f>
        <v>0</v>
      </c>
      <c r="R834" s="13">
        <f t="shared" si="25"/>
        <v>833</v>
      </c>
      <c r="S834" s="21" t="str">
        <f>IFERROR(VLOOKUP($R834,E:$Q,13,0),"")</f>
        <v/>
      </c>
      <c r="T834" s="21" t="str">
        <f>IFERROR(VLOOKUP($R834,F:$Q,12,0),"")</f>
        <v/>
      </c>
      <c r="U834" s="21" t="str">
        <f>IFERROR(VLOOKUP($R834,G:$Q,11,0),"")</f>
        <v/>
      </c>
      <c r="V834" s="21" t="str">
        <f>IFERROR(VLOOKUP($R834,H:$Q,10,0),"")</f>
        <v/>
      </c>
      <c r="W834" s="21" t="str">
        <f>IFERROR(VLOOKUP($R834,I:$Q,9,0),"")</f>
        <v/>
      </c>
      <c r="X834" s="21" t="str">
        <f>IFERROR(VLOOKUP($R834,J:$Q,8,0),"")</f>
        <v/>
      </c>
      <c r="Y834" s="21" t="str">
        <f>IFERROR(VLOOKUP($R834,K:$Q,7,0),"")</f>
        <v/>
      </c>
      <c r="Z834" s="21" t="str">
        <f>IFERROR(VLOOKUP($R834,L:$Q,6,0),"")</f>
        <v/>
      </c>
      <c r="AA834" s="21" t="str">
        <f>IFERROR(VLOOKUP($R834,M:$Q,5,0),"")</f>
        <v/>
      </c>
      <c r="AB834" s="21" t="str">
        <f>IFERROR(VLOOKUP($R834,N:$Q,4,0),"")</f>
        <v/>
      </c>
      <c r="AC834" s="21" t="str">
        <f>IFERROR(VLOOKUP($R834,O:$Q,3,0),"")</f>
        <v/>
      </c>
      <c r="AD834" s="21" t="str">
        <f>IFERROR(VLOOKUP($R834,P:$Q,2,0),"")</f>
        <v/>
      </c>
    </row>
    <row r="835" spans="1:30" x14ac:dyDescent="0.15">
      <c r="A835" s="9">
        <f>'AB Touchpoint System Workbook'!Z846</f>
        <v>0</v>
      </c>
      <c r="B835" s="21">
        <f t="shared" si="26"/>
        <v>1</v>
      </c>
      <c r="C835" s="12" t="str">
        <f>IF('AB Touchpoint System Workbook'!J846="A",VLOOKUP($B835,Reference!$A$93:B$104,2,0),IF('AB Touchpoint System Workbook'!J846="b",VLOOKUP($B835,Reference!$A$93:C$104,3,0),""))</f>
        <v/>
      </c>
      <c r="D835" s="12" t="str">
        <f>IF('AB Touchpoint System Workbook'!J846="A",Q835&amp;C835,IF('AB Touchpoint System Workbook'!J846="b",Q835&amp;C835,""))</f>
        <v/>
      </c>
      <c r="E835" s="12" t="b">
        <f>IF(ISNUMBER(SEARCH(S$1,$D835)),MAX(E$1:E834)+1)</f>
        <v>0</v>
      </c>
      <c r="F835" s="12" t="b">
        <f>IF(ISNUMBER(SEARCH(T$1,$D835)),MAX(F$1:F834)+1)</f>
        <v>0</v>
      </c>
      <c r="G835" s="12" t="b">
        <f>IF(ISNUMBER(SEARCH(U$1,$D835)),MAX(G$1:G834)+1)</f>
        <v>0</v>
      </c>
      <c r="H835" s="12" t="b">
        <f>IF(ISNUMBER(SEARCH(V$1,$D835)),MAX(H$1:H834)+1)</f>
        <v>0</v>
      </c>
      <c r="I835" s="12" t="b">
        <f>IF(ISNUMBER(SEARCH(W$1,$D835)),MAX(I$1:I834)+1)</f>
        <v>0</v>
      </c>
      <c r="J835" s="12" t="b">
        <f>IF(ISNUMBER(SEARCH(X$1,$D835)),MAX(J$1:J834)+1)</f>
        <v>0</v>
      </c>
      <c r="K835" s="12" t="b">
        <f>IF(ISNUMBER(SEARCH(Y$1,$D835)),MAX(K$1:K834)+1)</f>
        <v>0</v>
      </c>
      <c r="L835" s="12" t="b">
        <f>IF(ISNUMBER(SEARCH(Z$1,$D835)),MAX(L$1:L834)+1)</f>
        <v>0</v>
      </c>
      <c r="M835" s="12" t="b">
        <f>IF(ISNUMBER(SEARCH(AA$1,$D835)),MAX(M$1:M834)+1)</f>
        <v>0</v>
      </c>
      <c r="N835" s="12" t="b">
        <f>IF(ISNUMBER(SEARCH(AB$1,$D835)),MAX(N$1:N834)+1)</f>
        <v>0</v>
      </c>
      <c r="O835" s="12" t="b">
        <f>IF(ISNUMBER(SEARCH(AC$1,$D835)),MAX(O$1:O834)+1)</f>
        <v>0</v>
      </c>
      <c r="P835" s="12" t="b">
        <f>IF(ISNUMBER(SEARCH(AD$1,$D835)),MAX(P$1:P834)+1)</f>
        <v>0</v>
      </c>
      <c r="Q835" s="12">
        <f>'AB Touchpoint System Workbook'!K846</f>
        <v>0</v>
      </c>
      <c r="R835" s="13">
        <f t="shared" si="25"/>
        <v>834</v>
      </c>
      <c r="S835" s="21" t="str">
        <f>IFERROR(VLOOKUP($R835,E:$Q,13,0),"")</f>
        <v/>
      </c>
      <c r="T835" s="21" t="str">
        <f>IFERROR(VLOOKUP($R835,F:$Q,12,0),"")</f>
        <v/>
      </c>
      <c r="U835" s="21" t="str">
        <f>IFERROR(VLOOKUP($R835,G:$Q,11,0),"")</f>
        <v/>
      </c>
      <c r="V835" s="21" t="str">
        <f>IFERROR(VLOOKUP($R835,H:$Q,10,0),"")</f>
        <v/>
      </c>
      <c r="W835" s="21" t="str">
        <f>IFERROR(VLOOKUP($R835,I:$Q,9,0),"")</f>
        <v/>
      </c>
      <c r="X835" s="21" t="str">
        <f>IFERROR(VLOOKUP($R835,J:$Q,8,0),"")</f>
        <v/>
      </c>
      <c r="Y835" s="21" t="str">
        <f>IFERROR(VLOOKUP($R835,K:$Q,7,0),"")</f>
        <v/>
      </c>
      <c r="Z835" s="21" t="str">
        <f>IFERROR(VLOOKUP($R835,L:$Q,6,0),"")</f>
        <v/>
      </c>
      <c r="AA835" s="21" t="str">
        <f>IFERROR(VLOOKUP($R835,M:$Q,5,0),"")</f>
        <v/>
      </c>
      <c r="AB835" s="21" t="str">
        <f>IFERROR(VLOOKUP($R835,N:$Q,4,0),"")</f>
        <v/>
      </c>
      <c r="AC835" s="21" t="str">
        <f>IFERROR(VLOOKUP($R835,O:$Q,3,0),"")</f>
        <v/>
      </c>
      <c r="AD835" s="21" t="str">
        <f>IFERROR(VLOOKUP($R835,P:$Q,2,0),"")</f>
        <v/>
      </c>
    </row>
    <row r="836" spans="1:30" x14ac:dyDescent="0.15">
      <c r="A836" s="9">
        <f>'AB Touchpoint System Workbook'!Z847</f>
        <v>0</v>
      </c>
      <c r="B836" s="21">
        <f t="shared" si="26"/>
        <v>1</v>
      </c>
      <c r="C836" s="12" t="str">
        <f>IF('AB Touchpoint System Workbook'!J847="A",VLOOKUP($B836,Reference!$A$93:B$104,2,0),IF('AB Touchpoint System Workbook'!J847="b",VLOOKUP($B836,Reference!$A$93:C$104,3,0),""))</f>
        <v/>
      </c>
      <c r="D836" s="12" t="str">
        <f>IF('AB Touchpoint System Workbook'!J847="A",Q836&amp;C836,IF('AB Touchpoint System Workbook'!J847="b",Q836&amp;C836,""))</f>
        <v/>
      </c>
      <c r="E836" s="12" t="b">
        <f>IF(ISNUMBER(SEARCH(S$1,$D836)),MAX(E$1:E835)+1)</f>
        <v>0</v>
      </c>
      <c r="F836" s="12" t="b">
        <f>IF(ISNUMBER(SEARCH(T$1,$D836)),MAX(F$1:F835)+1)</f>
        <v>0</v>
      </c>
      <c r="G836" s="12" t="b">
        <f>IF(ISNUMBER(SEARCH(U$1,$D836)),MAX(G$1:G835)+1)</f>
        <v>0</v>
      </c>
      <c r="H836" s="12" t="b">
        <f>IF(ISNUMBER(SEARCH(V$1,$D836)),MAX(H$1:H835)+1)</f>
        <v>0</v>
      </c>
      <c r="I836" s="12" t="b">
        <f>IF(ISNUMBER(SEARCH(W$1,$D836)),MAX(I$1:I835)+1)</f>
        <v>0</v>
      </c>
      <c r="J836" s="12" t="b">
        <f>IF(ISNUMBER(SEARCH(X$1,$D836)),MAX(J$1:J835)+1)</f>
        <v>0</v>
      </c>
      <c r="K836" s="12" t="b">
        <f>IF(ISNUMBER(SEARCH(Y$1,$D836)),MAX(K$1:K835)+1)</f>
        <v>0</v>
      </c>
      <c r="L836" s="12" t="b">
        <f>IF(ISNUMBER(SEARCH(Z$1,$D836)),MAX(L$1:L835)+1)</f>
        <v>0</v>
      </c>
      <c r="M836" s="12" t="b">
        <f>IF(ISNUMBER(SEARCH(AA$1,$D836)),MAX(M$1:M835)+1)</f>
        <v>0</v>
      </c>
      <c r="N836" s="12" t="b">
        <f>IF(ISNUMBER(SEARCH(AB$1,$D836)),MAX(N$1:N835)+1)</f>
        <v>0</v>
      </c>
      <c r="O836" s="12" t="b">
        <f>IF(ISNUMBER(SEARCH(AC$1,$D836)),MAX(O$1:O835)+1)</f>
        <v>0</v>
      </c>
      <c r="P836" s="12" t="b">
        <f>IF(ISNUMBER(SEARCH(AD$1,$D836)),MAX(P$1:P835)+1)</f>
        <v>0</v>
      </c>
      <c r="Q836" s="12">
        <f>'AB Touchpoint System Workbook'!K847</f>
        <v>0</v>
      </c>
      <c r="R836" s="13">
        <f t="shared" ref="R836:R899" si="27">R835+1</f>
        <v>835</v>
      </c>
      <c r="S836" s="21" t="str">
        <f>IFERROR(VLOOKUP($R836,E:$Q,13,0),"")</f>
        <v/>
      </c>
      <c r="T836" s="21" t="str">
        <f>IFERROR(VLOOKUP($R836,F:$Q,12,0),"")</f>
        <v/>
      </c>
      <c r="U836" s="21" t="str">
        <f>IFERROR(VLOOKUP($R836,G:$Q,11,0),"")</f>
        <v/>
      </c>
      <c r="V836" s="21" t="str">
        <f>IFERROR(VLOOKUP($R836,H:$Q,10,0),"")</f>
        <v/>
      </c>
      <c r="W836" s="21" t="str">
        <f>IFERROR(VLOOKUP($R836,I:$Q,9,0),"")</f>
        <v/>
      </c>
      <c r="X836" s="21" t="str">
        <f>IFERROR(VLOOKUP($R836,J:$Q,8,0),"")</f>
        <v/>
      </c>
      <c r="Y836" s="21" t="str">
        <f>IFERROR(VLOOKUP($R836,K:$Q,7,0),"")</f>
        <v/>
      </c>
      <c r="Z836" s="21" t="str">
        <f>IFERROR(VLOOKUP($R836,L:$Q,6,0),"")</f>
        <v/>
      </c>
      <c r="AA836" s="21" t="str">
        <f>IFERROR(VLOOKUP($R836,M:$Q,5,0),"")</f>
        <v/>
      </c>
      <c r="AB836" s="21" t="str">
        <f>IFERROR(VLOOKUP($R836,N:$Q,4,0),"")</f>
        <v/>
      </c>
      <c r="AC836" s="21" t="str">
        <f>IFERROR(VLOOKUP($R836,O:$Q,3,0),"")</f>
        <v/>
      </c>
      <c r="AD836" s="21" t="str">
        <f>IFERROR(VLOOKUP($R836,P:$Q,2,0),"")</f>
        <v/>
      </c>
    </row>
    <row r="837" spans="1:30" x14ac:dyDescent="0.15">
      <c r="A837" s="9">
        <f>'AB Touchpoint System Workbook'!Z848</f>
        <v>0</v>
      </c>
      <c r="B837" s="21">
        <f t="shared" si="26"/>
        <v>1</v>
      </c>
      <c r="C837" s="12" t="str">
        <f>IF('AB Touchpoint System Workbook'!J848="A",VLOOKUP($B837,Reference!$A$93:B$104,2,0),IF('AB Touchpoint System Workbook'!J848="b",VLOOKUP($B837,Reference!$A$93:C$104,3,0),""))</f>
        <v/>
      </c>
      <c r="D837" s="12" t="str">
        <f>IF('AB Touchpoint System Workbook'!J848="A",Q837&amp;C837,IF('AB Touchpoint System Workbook'!J848="b",Q837&amp;C837,""))</f>
        <v/>
      </c>
      <c r="E837" s="12" t="b">
        <f>IF(ISNUMBER(SEARCH(S$1,$D837)),MAX(E$1:E836)+1)</f>
        <v>0</v>
      </c>
      <c r="F837" s="12" t="b">
        <f>IF(ISNUMBER(SEARCH(T$1,$D837)),MAX(F$1:F836)+1)</f>
        <v>0</v>
      </c>
      <c r="G837" s="12" t="b">
        <f>IF(ISNUMBER(SEARCH(U$1,$D837)),MAX(G$1:G836)+1)</f>
        <v>0</v>
      </c>
      <c r="H837" s="12" t="b">
        <f>IF(ISNUMBER(SEARCH(V$1,$D837)),MAX(H$1:H836)+1)</f>
        <v>0</v>
      </c>
      <c r="I837" s="12" t="b">
        <f>IF(ISNUMBER(SEARCH(W$1,$D837)),MAX(I$1:I836)+1)</f>
        <v>0</v>
      </c>
      <c r="J837" s="12" t="b">
        <f>IF(ISNUMBER(SEARCH(X$1,$D837)),MAX(J$1:J836)+1)</f>
        <v>0</v>
      </c>
      <c r="K837" s="12" t="b">
        <f>IF(ISNUMBER(SEARCH(Y$1,$D837)),MAX(K$1:K836)+1)</f>
        <v>0</v>
      </c>
      <c r="L837" s="12" t="b">
        <f>IF(ISNUMBER(SEARCH(Z$1,$D837)),MAX(L$1:L836)+1)</f>
        <v>0</v>
      </c>
      <c r="M837" s="12" t="b">
        <f>IF(ISNUMBER(SEARCH(AA$1,$D837)),MAX(M$1:M836)+1)</f>
        <v>0</v>
      </c>
      <c r="N837" s="12" t="b">
        <f>IF(ISNUMBER(SEARCH(AB$1,$D837)),MAX(N$1:N836)+1)</f>
        <v>0</v>
      </c>
      <c r="O837" s="12" t="b">
        <f>IF(ISNUMBER(SEARCH(AC$1,$D837)),MAX(O$1:O836)+1)</f>
        <v>0</v>
      </c>
      <c r="P837" s="12" t="b">
        <f>IF(ISNUMBER(SEARCH(AD$1,$D837)),MAX(P$1:P836)+1)</f>
        <v>0</v>
      </c>
      <c r="Q837" s="12">
        <f>'AB Touchpoint System Workbook'!K848</f>
        <v>0</v>
      </c>
      <c r="R837" s="13">
        <f t="shared" si="27"/>
        <v>836</v>
      </c>
      <c r="S837" s="21" t="str">
        <f>IFERROR(VLOOKUP($R837,E:$Q,13,0),"")</f>
        <v/>
      </c>
      <c r="T837" s="21" t="str">
        <f>IFERROR(VLOOKUP($R837,F:$Q,12,0),"")</f>
        <v/>
      </c>
      <c r="U837" s="21" t="str">
        <f>IFERROR(VLOOKUP($R837,G:$Q,11,0),"")</f>
        <v/>
      </c>
      <c r="V837" s="21" t="str">
        <f>IFERROR(VLOOKUP($R837,H:$Q,10,0),"")</f>
        <v/>
      </c>
      <c r="W837" s="21" t="str">
        <f>IFERROR(VLOOKUP($R837,I:$Q,9,0),"")</f>
        <v/>
      </c>
      <c r="X837" s="21" t="str">
        <f>IFERROR(VLOOKUP($R837,J:$Q,8,0),"")</f>
        <v/>
      </c>
      <c r="Y837" s="21" t="str">
        <f>IFERROR(VLOOKUP($R837,K:$Q,7,0),"")</f>
        <v/>
      </c>
      <c r="Z837" s="21" t="str">
        <f>IFERROR(VLOOKUP($R837,L:$Q,6,0),"")</f>
        <v/>
      </c>
      <c r="AA837" s="21" t="str">
        <f>IFERROR(VLOOKUP($R837,M:$Q,5,0),"")</f>
        <v/>
      </c>
      <c r="AB837" s="21" t="str">
        <f>IFERROR(VLOOKUP($R837,N:$Q,4,0),"")</f>
        <v/>
      </c>
      <c r="AC837" s="21" t="str">
        <f>IFERROR(VLOOKUP($R837,O:$Q,3,0),"")</f>
        <v/>
      </c>
      <c r="AD837" s="21" t="str">
        <f>IFERROR(VLOOKUP($R837,P:$Q,2,0),"")</f>
        <v/>
      </c>
    </row>
    <row r="838" spans="1:30" x14ac:dyDescent="0.15">
      <c r="A838" s="9">
        <f>'AB Touchpoint System Workbook'!Z849</f>
        <v>0</v>
      </c>
      <c r="B838" s="21">
        <f t="shared" si="26"/>
        <v>1</v>
      </c>
      <c r="C838" s="12" t="str">
        <f>IF('AB Touchpoint System Workbook'!J849="A",VLOOKUP($B838,Reference!$A$93:B$104,2,0),IF('AB Touchpoint System Workbook'!J849="b",VLOOKUP($B838,Reference!$A$93:C$104,3,0),""))</f>
        <v/>
      </c>
      <c r="D838" s="12" t="str">
        <f>IF('AB Touchpoint System Workbook'!J849="A",Q838&amp;C838,IF('AB Touchpoint System Workbook'!J849="b",Q838&amp;C838,""))</f>
        <v/>
      </c>
      <c r="E838" s="12" t="b">
        <f>IF(ISNUMBER(SEARCH(S$1,$D838)),MAX(E$1:E837)+1)</f>
        <v>0</v>
      </c>
      <c r="F838" s="12" t="b">
        <f>IF(ISNUMBER(SEARCH(T$1,$D838)),MAX(F$1:F837)+1)</f>
        <v>0</v>
      </c>
      <c r="G838" s="12" t="b">
        <f>IF(ISNUMBER(SEARCH(U$1,$D838)),MAX(G$1:G837)+1)</f>
        <v>0</v>
      </c>
      <c r="H838" s="12" t="b">
        <f>IF(ISNUMBER(SEARCH(V$1,$D838)),MAX(H$1:H837)+1)</f>
        <v>0</v>
      </c>
      <c r="I838" s="12" t="b">
        <f>IF(ISNUMBER(SEARCH(W$1,$D838)),MAX(I$1:I837)+1)</f>
        <v>0</v>
      </c>
      <c r="J838" s="12" t="b">
        <f>IF(ISNUMBER(SEARCH(X$1,$D838)),MAX(J$1:J837)+1)</f>
        <v>0</v>
      </c>
      <c r="K838" s="12" t="b">
        <f>IF(ISNUMBER(SEARCH(Y$1,$D838)),MAX(K$1:K837)+1)</f>
        <v>0</v>
      </c>
      <c r="L838" s="12" t="b">
        <f>IF(ISNUMBER(SEARCH(Z$1,$D838)),MAX(L$1:L837)+1)</f>
        <v>0</v>
      </c>
      <c r="M838" s="12" t="b">
        <f>IF(ISNUMBER(SEARCH(AA$1,$D838)),MAX(M$1:M837)+1)</f>
        <v>0</v>
      </c>
      <c r="N838" s="12" t="b">
        <f>IF(ISNUMBER(SEARCH(AB$1,$D838)),MAX(N$1:N837)+1)</f>
        <v>0</v>
      </c>
      <c r="O838" s="12" t="b">
        <f>IF(ISNUMBER(SEARCH(AC$1,$D838)),MAX(O$1:O837)+1)</f>
        <v>0</v>
      </c>
      <c r="P838" s="12" t="b">
        <f>IF(ISNUMBER(SEARCH(AD$1,$D838)),MAX(P$1:P837)+1)</f>
        <v>0</v>
      </c>
      <c r="Q838" s="12">
        <f>'AB Touchpoint System Workbook'!K849</f>
        <v>0</v>
      </c>
      <c r="R838" s="13">
        <f t="shared" si="27"/>
        <v>837</v>
      </c>
      <c r="S838" s="21" t="str">
        <f>IFERROR(VLOOKUP($R838,E:$Q,13,0),"")</f>
        <v/>
      </c>
      <c r="T838" s="21" t="str">
        <f>IFERROR(VLOOKUP($R838,F:$Q,12,0),"")</f>
        <v/>
      </c>
      <c r="U838" s="21" t="str">
        <f>IFERROR(VLOOKUP($R838,G:$Q,11,0),"")</f>
        <v/>
      </c>
      <c r="V838" s="21" t="str">
        <f>IFERROR(VLOOKUP($R838,H:$Q,10,0),"")</f>
        <v/>
      </c>
      <c r="W838" s="21" t="str">
        <f>IFERROR(VLOOKUP($R838,I:$Q,9,0),"")</f>
        <v/>
      </c>
      <c r="X838" s="21" t="str">
        <f>IFERROR(VLOOKUP($R838,J:$Q,8,0),"")</f>
        <v/>
      </c>
      <c r="Y838" s="21" t="str">
        <f>IFERROR(VLOOKUP($R838,K:$Q,7,0),"")</f>
        <v/>
      </c>
      <c r="Z838" s="21" t="str">
        <f>IFERROR(VLOOKUP($R838,L:$Q,6,0),"")</f>
        <v/>
      </c>
      <c r="AA838" s="21" t="str">
        <f>IFERROR(VLOOKUP($R838,M:$Q,5,0),"")</f>
        <v/>
      </c>
      <c r="AB838" s="21" t="str">
        <f>IFERROR(VLOOKUP($R838,N:$Q,4,0),"")</f>
        <v/>
      </c>
      <c r="AC838" s="21" t="str">
        <f>IFERROR(VLOOKUP($R838,O:$Q,3,0),"")</f>
        <v/>
      </c>
      <c r="AD838" s="21" t="str">
        <f>IFERROR(VLOOKUP($R838,P:$Q,2,0),"")</f>
        <v/>
      </c>
    </row>
    <row r="839" spans="1:30" x14ac:dyDescent="0.15">
      <c r="A839" s="9">
        <f>'AB Touchpoint System Workbook'!Z850</f>
        <v>0</v>
      </c>
      <c r="B839" s="21">
        <f t="shared" si="26"/>
        <v>1</v>
      </c>
      <c r="C839" s="12" t="str">
        <f>IF('AB Touchpoint System Workbook'!J850="A",VLOOKUP($B839,Reference!$A$93:B$104,2,0),IF('AB Touchpoint System Workbook'!J850="b",VLOOKUP($B839,Reference!$A$93:C$104,3,0),""))</f>
        <v/>
      </c>
      <c r="D839" s="12" t="str">
        <f>IF('AB Touchpoint System Workbook'!J850="A",Q839&amp;C839,IF('AB Touchpoint System Workbook'!J850="b",Q839&amp;C839,""))</f>
        <v/>
      </c>
      <c r="E839" s="12" t="b">
        <f>IF(ISNUMBER(SEARCH(S$1,$D839)),MAX(E$1:E838)+1)</f>
        <v>0</v>
      </c>
      <c r="F839" s="12" t="b">
        <f>IF(ISNUMBER(SEARCH(T$1,$D839)),MAX(F$1:F838)+1)</f>
        <v>0</v>
      </c>
      <c r="G839" s="12" t="b">
        <f>IF(ISNUMBER(SEARCH(U$1,$D839)),MAX(G$1:G838)+1)</f>
        <v>0</v>
      </c>
      <c r="H839" s="12" t="b">
        <f>IF(ISNUMBER(SEARCH(V$1,$D839)),MAX(H$1:H838)+1)</f>
        <v>0</v>
      </c>
      <c r="I839" s="12" t="b">
        <f>IF(ISNUMBER(SEARCH(W$1,$D839)),MAX(I$1:I838)+1)</f>
        <v>0</v>
      </c>
      <c r="J839" s="12" t="b">
        <f>IF(ISNUMBER(SEARCH(X$1,$D839)),MAX(J$1:J838)+1)</f>
        <v>0</v>
      </c>
      <c r="K839" s="12" t="b">
        <f>IF(ISNUMBER(SEARCH(Y$1,$D839)),MAX(K$1:K838)+1)</f>
        <v>0</v>
      </c>
      <c r="L839" s="12" t="b">
        <f>IF(ISNUMBER(SEARCH(Z$1,$D839)),MAX(L$1:L838)+1)</f>
        <v>0</v>
      </c>
      <c r="M839" s="12" t="b">
        <f>IF(ISNUMBER(SEARCH(AA$1,$D839)),MAX(M$1:M838)+1)</f>
        <v>0</v>
      </c>
      <c r="N839" s="12" t="b">
        <f>IF(ISNUMBER(SEARCH(AB$1,$D839)),MAX(N$1:N838)+1)</f>
        <v>0</v>
      </c>
      <c r="O839" s="12" t="b">
        <f>IF(ISNUMBER(SEARCH(AC$1,$D839)),MAX(O$1:O838)+1)</f>
        <v>0</v>
      </c>
      <c r="P839" s="12" t="b">
        <f>IF(ISNUMBER(SEARCH(AD$1,$D839)),MAX(P$1:P838)+1)</f>
        <v>0</v>
      </c>
      <c r="Q839" s="12">
        <f>'AB Touchpoint System Workbook'!K850</f>
        <v>0</v>
      </c>
      <c r="R839" s="13">
        <f t="shared" si="27"/>
        <v>838</v>
      </c>
      <c r="S839" s="21" t="str">
        <f>IFERROR(VLOOKUP($R839,E:$Q,13,0),"")</f>
        <v/>
      </c>
      <c r="T839" s="21" t="str">
        <f>IFERROR(VLOOKUP($R839,F:$Q,12,0),"")</f>
        <v/>
      </c>
      <c r="U839" s="21" t="str">
        <f>IFERROR(VLOOKUP($R839,G:$Q,11,0),"")</f>
        <v/>
      </c>
      <c r="V839" s="21" t="str">
        <f>IFERROR(VLOOKUP($R839,H:$Q,10,0),"")</f>
        <v/>
      </c>
      <c r="W839" s="21" t="str">
        <f>IFERROR(VLOOKUP($R839,I:$Q,9,0),"")</f>
        <v/>
      </c>
      <c r="X839" s="21" t="str">
        <f>IFERROR(VLOOKUP($R839,J:$Q,8,0),"")</f>
        <v/>
      </c>
      <c r="Y839" s="21" t="str">
        <f>IFERROR(VLOOKUP($R839,K:$Q,7,0),"")</f>
        <v/>
      </c>
      <c r="Z839" s="21" t="str">
        <f>IFERROR(VLOOKUP($R839,L:$Q,6,0),"")</f>
        <v/>
      </c>
      <c r="AA839" s="21" t="str">
        <f>IFERROR(VLOOKUP($R839,M:$Q,5,0),"")</f>
        <v/>
      </c>
      <c r="AB839" s="21" t="str">
        <f>IFERROR(VLOOKUP($R839,N:$Q,4,0),"")</f>
        <v/>
      </c>
      <c r="AC839" s="21" t="str">
        <f>IFERROR(VLOOKUP($R839,O:$Q,3,0),"")</f>
        <v/>
      </c>
      <c r="AD839" s="21" t="str">
        <f>IFERROR(VLOOKUP($R839,P:$Q,2,0),"")</f>
        <v/>
      </c>
    </row>
    <row r="840" spans="1:30" x14ac:dyDescent="0.15">
      <c r="A840" s="9">
        <f>'AB Touchpoint System Workbook'!Z851</f>
        <v>0</v>
      </c>
      <c r="B840" s="21">
        <f t="shared" si="26"/>
        <v>1</v>
      </c>
      <c r="C840" s="12" t="str">
        <f>IF('AB Touchpoint System Workbook'!J851="A",VLOOKUP($B840,Reference!$A$93:B$104,2,0),IF('AB Touchpoint System Workbook'!J851="b",VLOOKUP($B840,Reference!$A$93:C$104,3,0),""))</f>
        <v/>
      </c>
      <c r="D840" s="12" t="str">
        <f>IF('AB Touchpoint System Workbook'!J851="A",Q840&amp;C840,IF('AB Touchpoint System Workbook'!J851="b",Q840&amp;C840,""))</f>
        <v/>
      </c>
      <c r="E840" s="12" t="b">
        <f>IF(ISNUMBER(SEARCH(S$1,$D840)),MAX(E$1:E839)+1)</f>
        <v>0</v>
      </c>
      <c r="F840" s="12" t="b">
        <f>IF(ISNUMBER(SEARCH(T$1,$D840)),MAX(F$1:F839)+1)</f>
        <v>0</v>
      </c>
      <c r="G840" s="12" t="b">
        <f>IF(ISNUMBER(SEARCH(U$1,$D840)),MAX(G$1:G839)+1)</f>
        <v>0</v>
      </c>
      <c r="H840" s="12" t="b">
        <f>IF(ISNUMBER(SEARCH(V$1,$D840)),MAX(H$1:H839)+1)</f>
        <v>0</v>
      </c>
      <c r="I840" s="12" t="b">
        <f>IF(ISNUMBER(SEARCH(W$1,$D840)),MAX(I$1:I839)+1)</f>
        <v>0</v>
      </c>
      <c r="J840" s="12" t="b">
        <f>IF(ISNUMBER(SEARCH(X$1,$D840)),MAX(J$1:J839)+1)</f>
        <v>0</v>
      </c>
      <c r="K840" s="12" t="b">
        <f>IF(ISNUMBER(SEARCH(Y$1,$D840)),MAX(K$1:K839)+1)</f>
        <v>0</v>
      </c>
      <c r="L840" s="12" t="b">
        <f>IF(ISNUMBER(SEARCH(Z$1,$D840)),MAX(L$1:L839)+1)</f>
        <v>0</v>
      </c>
      <c r="M840" s="12" t="b">
        <f>IF(ISNUMBER(SEARCH(AA$1,$D840)),MAX(M$1:M839)+1)</f>
        <v>0</v>
      </c>
      <c r="N840" s="12" t="b">
        <f>IF(ISNUMBER(SEARCH(AB$1,$D840)),MAX(N$1:N839)+1)</f>
        <v>0</v>
      </c>
      <c r="O840" s="12" t="b">
        <f>IF(ISNUMBER(SEARCH(AC$1,$D840)),MAX(O$1:O839)+1)</f>
        <v>0</v>
      </c>
      <c r="P840" s="12" t="b">
        <f>IF(ISNUMBER(SEARCH(AD$1,$D840)),MAX(P$1:P839)+1)</f>
        <v>0</v>
      </c>
      <c r="Q840" s="12">
        <f>'AB Touchpoint System Workbook'!K851</f>
        <v>0</v>
      </c>
      <c r="R840" s="13">
        <f t="shared" si="27"/>
        <v>839</v>
      </c>
      <c r="S840" s="21" t="str">
        <f>IFERROR(VLOOKUP($R840,E:$Q,13,0),"")</f>
        <v/>
      </c>
      <c r="T840" s="21" t="str">
        <f>IFERROR(VLOOKUP($R840,F:$Q,12,0),"")</f>
        <v/>
      </c>
      <c r="U840" s="21" t="str">
        <f>IFERROR(VLOOKUP($R840,G:$Q,11,0),"")</f>
        <v/>
      </c>
      <c r="V840" s="21" t="str">
        <f>IFERROR(VLOOKUP($R840,H:$Q,10,0),"")</f>
        <v/>
      </c>
      <c r="W840" s="21" t="str">
        <f>IFERROR(VLOOKUP($R840,I:$Q,9,0),"")</f>
        <v/>
      </c>
      <c r="X840" s="21" t="str">
        <f>IFERROR(VLOOKUP($R840,J:$Q,8,0),"")</f>
        <v/>
      </c>
      <c r="Y840" s="21" t="str">
        <f>IFERROR(VLOOKUP($R840,K:$Q,7,0),"")</f>
        <v/>
      </c>
      <c r="Z840" s="21" t="str">
        <f>IFERROR(VLOOKUP($R840,L:$Q,6,0),"")</f>
        <v/>
      </c>
      <c r="AA840" s="21" t="str">
        <f>IFERROR(VLOOKUP($R840,M:$Q,5,0),"")</f>
        <v/>
      </c>
      <c r="AB840" s="21" t="str">
        <f>IFERROR(VLOOKUP($R840,N:$Q,4,0),"")</f>
        <v/>
      </c>
      <c r="AC840" s="21" t="str">
        <f>IFERROR(VLOOKUP($R840,O:$Q,3,0),"")</f>
        <v/>
      </c>
      <c r="AD840" s="21" t="str">
        <f>IFERROR(VLOOKUP($R840,P:$Q,2,0),"")</f>
        <v/>
      </c>
    </row>
    <row r="841" spans="1:30" x14ac:dyDescent="0.15">
      <c r="A841" s="9">
        <f>'AB Touchpoint System Workbook'!Z852</f>
        <v>0</v>
      </c>
      <c r="B841" s="21">
        <f t="shared" si="26"/>
        <v>1</v>
      </c>
      <c r="C841" s="12" t="str">
        <f>IF('AB Touchpoint System Workbook'!J852="A",VLOOKUP($B841,Reference!$A$93:B$104,2,0),IF('AB Touchpoint System Workbook'!J852="b",VLOOKUP($B841,Reference!$A$93:C$104,3,0),""))</f>
        <v/>
      </c>
      <c r="D841" s="12" t="str">
        <f>IF('AB Touchpoint System Workbook'!J852="A",Q841&amp;C841,IF('AB Touchpoint System Workbook'!J852="b",Q841&amp;C841,""))</f>
        <v/>
      </c>
      <c r="E841" s="12" t="b">
        <f>IF(ISNUMBER(SEARCH(S$1,$D841)),MAX(E$1:E840)+1)</f>
        <v>0</v>
      </c>
      <c r="F841" s="12" t="b">
        <f>IF(ISNUMBER(SEARCH(T$1,$D841)),MAX(F$1:F840)+1)</f>
        <v>0</v>
      </c>
      <c r="G841" s="12" t="b">
        <f>IF(ISNUMBER(SEARCH(U$1,$D841)),MAX(G$1:G840)+1)</f>
        <v>0</v>
      </c>
      <c r="H841" s="12" t="b">
        <f>IF(ISNUMBER(SEARCH(V$1,$D841)),MAX(H$1:H840)+1)</f>
        <v>0</v>
      </c>
      <c r="I841" s="12" t="b">
        <f>IF(ISNUMBER(SEARCH(W$1,$D841)),MAX(I$1:I840)+1)</f>
        <v>0</v>
      </c>
      <c r="J841" s="12" t="b">
        <f>IF(ISNUMBER(SEARCH(X$1,$D841)),MAX(J$1:J840)+1)</f>
        <v>0</v>
      </c>
      <c r="K841" s="12" t="b">
        <f>IF(ISNUMBER(SEARCH(Y$1,$D841)),MAX(K$1:K840)+1)</f>
        <v>0</v>
      </c>
      <c r="L841" s="12" t="b">
        <f>IF(ISNUMBER(SEARCH(Z$1,$D841)),MAX(L$1:L840)+1)</f>
        <v>0</v>
      </c>
      <c r="M841" s="12" t="b">
        <f>IF(ISNUMBER(SEARCH(AA$1,$D841)),MAX(M$1:M840)+1)</f>
        <v>0</v>
      </c>
      <c r="N841" s="12" t="b">
        <f>IF(ISNUMBER(SEARCH(AB$1,$D841)),MAX(N$1:N840)+1)</f>
        <v>0</v>
      </c>
      <c r="O841" s="12" t="b">
        <f>IF(ISNUMBER(SEARCH(AC$1,$D841)),MAX(O$1:O840)+1)</f>
        <v>0</v>
      </c>
      <c r="P841" s="12" t="b">
        <f>IF(ISNUMBER(SEARCH(AD$1,$D841)),MAX(P$1:P840)+1)</f>
        <v>0</v>
      </c>
      <c r="Q841" s="12">
        <f>'AB Touchpoint System Workbook'!K852</f>
        <v>0</v>
      </c>
      <c r="R841" s="13">
        <f t="shared" si="27"/>
        <v>840</v>
      </c>
      <c r="S841" s="21" t="str">
        <f>IFERROR(VLOOKUP($R841,E:$Q,13,0),"")</f>
        <v/>
      </c>
      <c r="T841" s="21" t="str">
        <f>IFERROR(VLOOKUP($R841,F:$Q,12,0),"")</f>
        <v/>
      </c>
      <c r="U841" s="21" t="str">
        <f>IFERROR(VLOOKUP($R841,G:$Q,11,0),"")</f>
        <v/>
      </c>
      <c r="V841" s="21" t="str">
        <f>IFERROR(VLOOKUP($R841,H:$Q,10,0),"")</f>
        <v/>
      </c>
      <c r="W841" s="21" t="str">
        <f>IFERROR(VLOOKUP($R841,I:$Q,9,0),"")</f>
        <v/>
      </c>
      <c r="X841" s="21" t="str">
        <f>IFERROR(VLOOKUP($R841,J:$Q,8,0),"")</f>
        <v/>
      </c>
      <c r="Y841" s="21" t="str">
        <f>IFERROR(VLOOKUP($R841,K:$Q,7,0),"")</f>
        <v/>
      </c>
      <c r="Z841" s="21" t="str">
        <f>IFERROR(VLOOKUP($R841,L:$Q,6,0),"")</f>
        <v/>
      </c>
      <c r="AA841" s="21" t="str">
        <f>IFERROR(VLOOKUP($R841,M:$Q,5,0),"")</f>
        <v/>
      </c>
      <c r="AB841" s="21" t="str">
        <f>IFERROR(VLOOKUP($R841,N:$Q,4,0),"")</f>
        <v/>
      </c>
      <c r="AC841" s="21" t="str">
        <f>IFERROR(VLOOKUP($R841,O:$Q,3,0),"")</f>
        <v/>
      </c>
      <c r="AD841" s="21" t="str">
        <f>IFERROR(VLOOKUP($R841,P:$Q,2,0),"")</f>
        <v/>
      </c>
    </row>
    <row r="842" spans="1:30" x14ac:dyDescent="0.15">
      <c r="A842" s="9">
        <f>'AB Touchpoint System Workbook'!Z853</f>
        <v>0</v>
      </c>
      <c r="B842" s="21">
        <f t="shared" si="26"/>
        <v>1</v>
      </c>
      <c r="C842" s="12" t="str">
        <f>IF('AB Touchpoint System Workbook'!J853="A",VLOOKUP($B842,Reference!$A$93:B$104,2,0),IF('AB Touchpoint System Workbook'!J853="b",VLOOKUP($B842,Reference!$A$93:C$104,3,0),""))</f>
        <v/>
      </c>
      <c r="D842" s="12" t="str">
        <f>IF('AB Touchpoint System Workbook'!J853="A",Q842&amp;C842,IF('AB Touchpoint System Workbook'!J853="b",Q842&amp;C842,""))</f>
        <v/>
      </c>
      <c r="E842" s="12" t="b">
        <f>IF(ISNUMBER(SEARCH(S$1,$D842)),MAX(E$1:E841)+1)</f>
        <v>0</v>
      </c>
      <c r="F842" s="12" t="b">
        <f>IF(ISNUMBER(SEARCH(T$1,$D842)),MAX(F$1:F841)+1)</f>
        <v>0</v>
      </c>
      <c r="G842" s="12" t="b">
        <f>IF(ISNUMBER(SEARCH(U$1,$D842)),MAX(G$1:G841)+1)</f>
        <v>0</v>
      </c>
      <c r="H842" s="12" t="b">
        <f>IF(ISNUMBER(SEARCH(V$1,$D842)),MAX(H$1:H841)+1)</f>
        <v>0</v>
      </c>
      <c r="I842" s="12" t="b">
        <f>IF(ISNUMBER(SEARCH(W$1,$D842)),MAX(I$1:I841)+1)</f>
        <v>0</v>
      </c>
      <c r="J842" s="12" t="b">
        <f>IF(ISNUMBER(SEARCH(X$1,$D842)),MAX(J$1:J841)+1)</f>
        <v>0</v>
      </c>
      <c r="K842" s="12" t="b">
        <f>IF(ISNUMBER(SEARCH(Y$1,$D842)),MAX(K$1:K841)+1)</f>
        <v>0</v>
      </c>
      <c r="L842" s="12" t="b">
        <f>IF(ISNUMBER(SEARCH(Z$1,$D842)),MAX(L$1:L841)+1)</f>
        <v>0</v>
      </c>
      <c r="M842" s="12" t="b">
        <f>IF(ISNUMBER(SEARCH(AA$1,$D842)),MAX(M$1:M841)+1)</f>
        <v>0</v>
      </c>
      <c r="N842" s="12" t="b">
        <f>IF(ISNUMBER(SEARCH(AB$1,$D842)),MAX(N$1:N841)+1)</f>
        <v>0</v>
      </c>
      <c r="O842" s="12" t="b">
        <f>IF(ISNUMBER(SEARCH(AC$1,$D842)),MAX(O$1:O841)+1)</f>
        <v>0</v>
      </c>
      <c r="P842" s="12" t="b">
        <f>IF(ISNUMBER(SEARCH(AD$1,$D842)),MAX(P$1:P841)+1)</f>
        <v>0</v>
      </c>
      <c r="Q842" s="12">
        <f>'AB Touchpoint System Workbook'!K853</f>
        <v>0</v>
      </c>
      <c r="R842" s="13">
        <f t="shared" si="27"/>
        <v>841</v>
      </c>
      <c r="S842" s="21" t="str">
        <f>IFERROR(VLOOKUP($R842,E:$Q,13,0),"")</f>
        <v/>
      </c>
      <c r="T842" s="21" t="str">
        <f>IFERROR(VLOOKUP($R842,F:$Q,12,0),"")</f>
        <v/>
      </c>
      <c r="U842" s="21" t="str">
        <f>IFERROR(VLOOKUP($R842,G:$Q,11,0),"")</f>
        <v/>
      </c>
      <c r="V842" s="21" t="str">
        <f>IFERROR(VLOOKUP($R842,H:$Q,10,0),"")</f>
        <v/>
      </c>
      <c r="W842" s="21" t="str">
        <f>IFERROR(VLOOKUP($R842,I:$Q,9,0),"")</f>
        <v/>
      </c>
      <c r="X842" s="21" t="str">
        <f>IFERROR(VLOOKUP($R842,J:$Q,8,0),"")</f>
        <v/>
      </c>
      <c r="Y842" s="21" t="str">
        <f>IFERROR(VLOOKUP($R842,K:$Q,7,0),"")</f>
        <v/>
      </c>
      <c r="Z842" s="21" t="str">
        <f>IFERROR(VLOOKUP($R842,L:$Q,6,0),"")</f>
        <v/>
      </c>
      <c r="AA842" s="21" t="str">
        <f>IFERROR(VLOOKUP($R842,M:$Q,5,0),"")</f>
        <v/>
      </c>
      <c r="AB842" s="21" t="str">
        <f>IFERROR(VLOOKUP($R842,N:$Q,4,0),"")</f>
        <v/>
      </c>
      <c r="AC842" s="21" t="str">
        <f>IFERROR(VLOOKUP($R842,O:$Q,3,0),"")</f>
        <v/>
      </c>
      <c r="AD842" s="21" t="str">
        <f>IFERROR(VLOOKUP($R842,P:$Q,2,0),"")</f>
        <v/>
      </c>
    </row>
    <row r="843" spans="1:30" x14ac:dyDescent="0.15">
      <c r="A843" s="9">
        <f>'AB Touchpoint System Workbook'!Z854</f>
        <v>0</v>
      </c>
      <c r="B843" s="21">
        <f t="shared" si="26"/>
        <v>1</v>
      </c>
      <c r="C843" s="12" t="str">
        <f>IF('AB Touchpoint System Workbook'!J854="A",VLOOKUP($B843,Reference!$A$93:B$104,2,0),IF('AB Touchpoint System Workbook'!J854="b",VLOOKUP($B843,Reference!$A$93:C$104,3,0),""))</f>
        <v/>
      </c>
      <c r="D843" s="12" t="str">
        <f>IF('AB Touchpoint System Workbook'!J854="A",Q843&amp;C843,IF('AB Touchpoint System Workbook'!J854="b",Q843&amp;C843,""))</f>
        <v/>
      </c>
      <c r="E843" s="12" t="b">
        <f>IF(ISNUMBER(SEARCH(S$1,$D843)),MAX(E$1:E842)+1)</f>
        <v>0</v>
      </c>
      <c r="F843" s="12" t="b">
        <f>IF(ISNUMBER(SEARCH(T$1,$D843)),MAX(F$1:F842)+1)</f>
        <v>0</v>
      </c>
      <c r="G843" s="12" t="b">
        <f>IF(ISNUMBER(SEARCH(U$1,$D843)),MAX(G$1:G842)+1)</f>
        <v>0</v>
      </c>
      <c r="H843" s="12" t="b">
        <f>IF(ISNUMBER(SEARCH(V$1,$D843)),MAX(H$1:H842)+1)</f>
        <v>0</v>
      </c>
      <c r="I843" s="12" t="b">
        <f>IF(ISNUMBER(SEARCH(W$1,$D843)),MAX(I$1:I842)+1)</f>
        <v>0</v>
      </c>
      <c r="J843" s="12" t="b">
        <f>IF(ISNUMBER(SEARCH(X$1,$D843)),MAX(J$1:J842)+1)</f>
        <v>0</v>
      </c>
      <c r="K843" s="12" t="b">
        <f>IF(ISNUMBER(SEARCH(Y$1,$D843)),MAX(K$1:K842)+1)</f>
        <v>0</v>
      </c>
      <c r="L843" s="12" t="b">
        <f>IF(ISNUMBER(SEARCH(Z$1,$D843)),MAX(L$1:L842)+1)</f>
        <v>0</v>
      </c>
      <c r="M843" s="12" t="b">
        <f>IF(ISNUMBER(SEARCH(AA$1,$D843)),MAX(M$1:M842)+1)</f>
        <v>0</v>
      </c>
      <c r="N843" s="12" t="b">
        <f>IF(ISNUMBER(SEARCH(AB$1,$D843)),MAX(N$1:N842)+1)</f>
        <v>0</v>
      </c>
      <c r="O843" s="12" t="b">
        <f>IF(ISNUMBER(SEARCH(AC$1,$D843)),MAX(O$1:O842)+1)</f>
        <v>0</v>
      </c>
      <c r="P843" s="12" t="b">
        <f>IF(ISNUMBER(SEARCH(AD$1,$D843)),MAX(P$1:P842)+1)</f>
        <v>0</v>
      </c>
      <c r="Q843" s="12">
        <f>'AB Touchpoint System Workbook'!K854</f>
        <v>0</v>
      </c>
      <c r="R843" s="13">
        <f t="shared" si="27"/>
        <v>842</v>
      </c>
      <c r="S843" s="21" t="str">
        <f>IFERROR(VLOOKUP($R843,E:$Q,13,0),"")</f>
        <v/>
      </c>
      <c r="T843" s="21" t="str">
        <f>IFERROR(VLOOKUP($R843,F:$Q,12,0),"")</f>
        <v/>
      </c>
      <c r="U843" s="21" t="str">
        <f>IFERROR(VLOOKUP($R843,G:$Q,11,0),"")</f>
        <v/>
      </c>
      <c r="V843" s="21" t="str">
        <f>IFERROR(VLOOKUP($R843,H:$Q,10,0),"")</f>
        <v/>
      </c>
      <c r="W843" s="21" t="str">
        <f>IFERROR(VLOOKUP($R843,I:$Q,9,0),"")</f>
        <v/>
      </c>
      <c r="X843" s="21" t="str">
        <f>IFERROR(VLOOKUP($R843,J:$Q,8,0),"")</f>
        <v/>
      </c>
      <c r="Y843" s="21" t="str">
        <f>IFERROR(VLOOKUP($R843,K:$Q,7,0),"")</f>
        <v/>
      </c>
      <c r="Z843" s="21" t="str">
        <f>IFERROR(VLOOKUP($R843,L:$Q,6,0),"")</f>
        <v/>
      </c>
      <c r="AA843" s="21" t="str">
        <f>IFERROR(VLOOKUP($R843,M:$Q,5,0),"")</f>
        <v/>
      </c>
      <c r="AB843" s="21" t="str">
        <f>IFERROR(VLOOKUP($R843,N:$Q,4,0),"")</f>
        <v/>
      </c>
      <c r="AC843" s="21" t="str">
        <f>IFERROR(VLOOKUP($R843,O:$Q,3,0),"")</f>
        <v/>
      </c>
      <c r="AD843" s="21" t="str">
        <f>IFERROR(VLOOKUP($R843,P:$Q,2,0),"")</f>
        <v/>
      </c>
    </row>
    <row r="844" spans="1:30" x14ac:dyDescent="0.15">
      <c r="A844" s="9">
        <f>'AB Touchpoint System Workbook'!Z855</f>
        <v>0</v>
      </c>
      <c r="B844" s="21">
        <f t="shared" si="26"/>
        <v>1</v>
      </c>
      <c r="C844" s="12" t="str">
        <f>IF('AB Touchpoint System Workbook'!J855="A",VLOOKUP($B844,Reference!$A$93:B$104,2,0),IF('AB Touchpoint System Workbook'!J855="b",VLOOKUP($B844,Reference!$A$93:C$104,3,0),""))</f>
        <v/>
      </c>
      <c r="D844" s="12" t="str">
        <f>IF('AB Touchpoint System Workbook'!J855="A",Q844&amp;C844,IF('AB Touchpoint System Workbook'!J855="b",Q844&amp;C844,""))</f>
        <v/>
      </c>
      <c r="E844" s="12" t="b">
        <f>IF(ISNUMBER(SEARCH(S$1,$D844)),MAX(E$1:E843)+1)</f>
        <v>0</v>
      </c>
      <c r="F844" s="12" t="b">
        <f>IF(ISNUMBER(SEARCH(T$1,$D844)),MAX(F$1:F843)+1)</f>
        <v>0</v>
      </c>
      <c r="G844" s="12" t="b">
        <f>IF(ISNUMBER(SEARCH(U$1,$D844)),MAX(G$1:G843)+1)</f>
        <v>0</v>
      </c>
      <c r="H844" s="12" t="b">
        <f>IF(ISNUMBER(SEARCH(V$1,$D844)),MAX(H$1:H843)+1)</f>
        <v>0</v>
      </c>
      <c r="I844" s="12" t="b">
        <f>IF(ISNUMBER(SEARCH(W$1,$D844)),MAX(I$1:I843)+1)</f>
        <v>0</v>
      </c>
      <c r="J844" s="12" t="b">
        <f>IF(ISNUMBER(SEARCH(X$1,$D844)),MAX(J$1:J843)+1)</f>
        <v>0</v>
      </c>
      <c r="K844" s="12" t="b">
        <f>IF(ISNUMBER(SEARCH(Y$1,$D844)),MAX(K$1:K843)+1)</f>
        <v>0</v>
      </c>
      <c r="L844" s="12" t="b">
        <f>IF(ISNUMBER(SEARCH(Z$1,$D844)),MAX(L$1:L843)+1)</f>
        <v>0</v>
      </c>
      <c r="M844" s="12" t="b">
        <f>IF(ISNUMBER(SEARCH(AA$1,$D844)),MAX(M$1:M843)+1)</f>
        <v>0</v>
      </c>
      <c r="N844" s="12" t="b">
        <f>IF(ISNUMBER(SEARCH(AB$1,$D844)),MAX(N$1:N843)+1)</f>
        <v>0</v>
      </c>
      <c r="O844" s="12" t="b">
        <f>IF(ISNUMBER(SEARCH(AC$1,$D844)),MAX(O$1:O843)+1)</f>
        <v>0</v>
      </c>
      <c r="P844" s="12" t="b">
        <f>IF(ISNUMBER(SEARCH(AD$1,$D844)),MAX(P$1:P843)+1)</f>
        <v>0</v>
      </c>
      <c r="Q844" s="12">
        <f>'AB Touchpoint System Workbook'!K855</f>
        <v>0</v>
      </c>
      <c r="R844" s="13">
        <f t="shared" si="27"/>
        <v>843</v>
      </c>
      <c r="S844" s="21" t="str">
        <f>IFERROR(VLOOKUP($R844,E:$Q,13,0),"")</f>
        <v/>
      </c>
      <c r="T844" s="21" t="str">
        <f>IFERROR(VLOOKUP($R844,F:$Q,12,0),"")</f>
        <v/>
      </c>
      <c r="U844" s="21" t="str">
        <f>IFERROR(VLOOKUP($R844,G:$Q,11,0),"")</f>
        <v/>
      </c>
      <c r="V844" s="21" t="str">
        <f>IFERROR(VLOOKUP($R844,H:$Q,10,0),"")</f>
        <v/>
      </c>
      <c r="W844" s="21" t="str">
        <f>IFERROR(VLOOKUP($R844,I:$Q,9,0),"")</f>
        <v/>
      </c>
      <c r="X844" s="21" t="str">
        <f>IFERROR(VLOOKUP($R844,J:$Q,8,0),"")</f>
        <v/>
      </c>
      <c r="Y844" s="21" t="str">
        <f>IFERROR(VLOOKUP($R844,K:$Q,7,0),"")</f>
        <v/>
      </c>
      <c r="Z844" s="21" t="str">
        <f>IFERROR(VLOOKUP($R844,L:$Q,6,0),"")</f>
        <v/>
      </c>
      <c r="AA844" s="21" t="str">
        <f>IFERROR(VLOOKUP($R844,M:$Q,5,0),"")</f>
        <v/>
      </c>
      <c r="AB844" s="21" t="str">
        <f>IFERROR(VLOOKUP($R844,N:$Q,4,0),"")</f>
        <v/>
      </c>
      <c r="AC844" s="21" t="str">
        <f>IFERROR(VLOOKUP($R844,O:$Q,3,0),"")</f>
        <v/>
      </c>
      <c r="AD844" s="21" t="str">
        <f>IFERROR(VLOOKUP($R844,P:$Q,2,0),"")</f>
        <v/>
      </c>
    </row>
    <row r="845" spans="1:30" x14ac:dyDescent="0.15">
      <c r="A845" s="9">
        <f>'AB Touchpoint System Workbook'!Z856</f>
        <v>0</v>
      </c>
      <c r="B845" s="21">
        <f t="shared" si="26"/>
        <v>1</v>
      </c>
      <c r="C845" s="12" t="str">
        <f>IF('AB Touchpoint System Workbook'!J856="A",VLOOKUP($B845,Reference!$A$93:B$104,2,0),IF('AB Touchpoint System Workbook'!J856="b",VLOOKUP($B845,Reference!$A$93:C$104,3,0),""))</f>
        <v/>
      </c>
      <c r="D845" s="12" t="str">
        <f>IF('AB Touchpoint System Workbook'!J856="A",Q845&amp;C845,IF('AB Touchpoint System Workbook'!J856="b",Q845&amp;C845,""))</f>
        <v/>
      </c>
      <c r="E845" s="12" t="b">
        <f>IF(ISNUMBER(SEARCH(S$1,$D845)),MAX(E$1:E844)+1)</f>
        <v>0</v>
      </c>
      <c r="F845" s="12" t="b">
        <f>IF(ISNUMBER(SEARCH(T$1,$D845)),MAX(F$1:F844)+1)</f>
        <v>0</v>
      </c>
      <c r="G845" s="12" t="b">
        <f>IF(ISNUMBER(SEARCH(U$1,$D845)),MAX(G$1:G844)+1)</f>
        <v>0</v>
      </c>
      <c r="H845" s="12" t="b">
        <f>IF(ISNUMBER(SEARCH(V$1,$D845)),MAX(H$1:H844)+1)</f>
        <v>0</v>
      </c>
      <c r="I845" s="12" t="b">
        <f>IF(ISNUMBER(SEARCH(W$1,$D845)),MAX(I$1:I844)+1)</f>
        <v>0</v>
      </c>
      <c r="J845" s="12" t="b">
        <f>IF(ISNUMBER(SEARCH(X$1,$D845)),MAX(J$1:J844)+1)</f>
        <v>0</v>
      </c>
      <c r="K845" s="12" t="b">
        <f>IF(ISNUMBER(SEARCH(Y$1,$D845)),MAX(K$1:K844)+1)</f>
        <v>0</v>
      </c>
      <c r="L845" s="12" t="b">
        <f>IF(ISNUMBER(SEARCH(Z$1,$D845)),MAX(L$1:L844)+1)</f>
        <v>0</v>
      </c>
      <c r="M845" s="12" t="b">
        <f>IF(ISNUMBER(SEARCH(AA$1,$D845)),MAX(M$1:M844)+1)</f>
        <v>0</v>
      </c>
      <c r="N845" s="12" t="b">
        <f>IF(ISNUMBER(SEARCH(AB$1,$D845)),MAX(N$1:N844)+1)</f>
        <v>0</v>
      </c>
      <c r="O845" s="12" t="b">
        <f>IF(ISNUMBER(SEARCH(AC$1,$D845)),MAX(O$1:O844)+1)</f>
        <v>0</v>
      </c>
      <c r="P845" s="12" t="b">
        <f>IF(ISNUMBER(SEARCH(AD$1,$D845)),MAX(P$1:P844)+1)</f>
        <v>0</v>
      </c>
      <c r="Q845" s="12">
        <f>'AB Touchpoint System Workbook'!K856</f>
        <v>0</v>
      </c>
      <c r="R845" s="13">
        <f t="shared" si="27"/>
        <v>844</v>
      </c>
      <c r="S845" s="21" t="str">
        <f>IFERROR(VLOOKUP($R845,E:$Q,13,0),"")</f>
        <v/>
      </c>
      <c r="T845" s="21" t="str">
        <f>IFERROR(VLOOKUP($R845,F:$Q,12,0),"")</f>
        <v/>
      </c>
      <c r="U845" s="21" t="str">
        <f>IFERROR(VLOOKUP($R845,G:$Q,11,0),"")</f>
        <v/>
      </c>
      <c r="V845" s="21" t="str">
        <f>IFERROR(VLOOKUP($R845,H:$Q,10,0),"")</f>
        <v/>
      </c>
      <c r="W845" s="21" t="str">
        <f>IFERROR(VLOOKUP($R845,I:$Q,9,0),"")</f>
        <v/>
      </c>
      <c r="X845" s="21" t="str">
        <f>IFERROR(VLOOKUP($R845,J:$Q,8,0),"")</f>
        <v/>
      </c>
      <c r="Y845" s="21" t="str">
        <f>IFERROR(VLOOKUP($R845,K:$Q,7,0),"")</f>
        <v/>
      </c>
      <c r="Z845" s="21" t="str">
        <f>IFERROR(VLOOKUP($R845,L:$Q,6,0),"")</f>
        <v/>
      </c>
      <c r="AA845" s="21" t="str">
        <f>IFERROR(VLOOKUP($R845,M:$Q,5,0),"")</f>
        <v/>
      </c>
      <c r="AB845" s="21" t="str">
        <f>IFERROR(VLOOKUP($R845,N:$Q,4,0),"")</f>
        <v/>
      </c>
      <c r="AC845" s="21" t="str">
        <f>IFERROR(VLOOKUP($R845,O:$Q,3,0),"")</f>
        <v/>
      </c>
      <c r="AD845" s="21" t="str">
        <f>IFERROR(VLOOKUP($R845,P:$Q,2,0),"")</f>
        <v/>
      </c>
    </row>
    <row r="846" spans="1:30" x14ac:dyDescent="0.15">
      <c r="A846" s="9">
        <f>'AB Touchpoint System Workbook'!Z857</f>
        <v>0</v>
      </c>
      <c r="B846" s="21">
        <f t="shared" si="26"/>
        <v>1</v>
      </c>
      <c r="C846" s="12" t="str">
        <f>IF('AB Touchpoint System Workbook'!J857="A",VLOOKUP($B846,Reference!$A$93:B$104,2,0),IF('AB Touchpoint System Workbook'!J857="b",VLOOKUP($B846,Reference!$A$93:C$104,3,0),""))</f>
        <v/>
      </c>
      <c r="D846" s="12" t="str">
        <f>IF('AB Touchpoint System Workbook'!J857="A",Q846&amp;C846,IF('AB Touchpoint System Workbook'!J857="b",Q846&amp;C846,""))</f>
        <v/>
      </c>
      <c r="E846" s="12" t="b">
        <f>IF(ISNUMBER(SEARCH(S$1,$D846)),MAX(E$1:E845)+1)</f>
        <v>0</v>
      </c>
      <c r="F846" s="12" t="b">
        <f>IF(ISNUMBER(SEARCH(T$1,$D846)),MAX(F$1:F845)+1)</f>
        <v>0</v>
      </c>
      <c r="G846" s="12" t="b">
        <f>IF(ISNUMBER(SEARCH(U$1,$D846)),MAX(G$1:G845)+1)</f>
        <v>0</v>
      </c>
      <c r="H846" s="12" t="b">
        <f>IF(ISNUMBER(SEARCH(V$1,$D846)),MAX(H$1:H845)+1)</f>
        <v>0</v>
      </c>
      <c r="I846" s="12" t="b">
        <f>IF(ISNUMBER(SEARCH(W$1,$D846)),MAX(I$1:I845)+1)</f>
        <v>0</v>
      </c>
      <c r="J846" s="12" t="b">
        <f>IF(ISNUMBER(SEARCH(X$1,$D846)),MAX(J$1:J845)+1)</f>
        <v>0</v>
      </c>
      <c r="K846" s="12" t="b">
        <f>IF(ISNUMBER(SEARCH(Y$1,$D846)),MAX(K$1:K845)+1)</f>
        <v>0</v>
      </c>
      <c r="L846" s="12" t="b">
        <f>IF(ISNUMBER(SEARCH(Z$1,$D846)),MAX(L$1:L845)+1)</f>
        <v>0</v>
      </c>
      <c r="M846" s="12" t="b">
        <f>IF(ISNUMBER(SEARCH(AA$1,$D846)),MAX(M$1:M845)+1)</f>
        <v>0</v>
      </c>
      <c r="N846" s="12" t="b">
        <f>IF(ISNUMBER(SEARCH(AB$1,$D846)),MAX(N$1:N845)+1)</f>
        <v>0</v>
      </c>
      <c r="O846" s="12" t="b">
        <f>IF(ISNUMBER(SEARCH(AC$1,$D846)),MAX(O$1:O845)+1)</f>
        <v>0</v>
      </c>
      <c r="P846" s="12" t="b">
        <f>IF(ISNUMBER(SEARCH(AD$1,$D846)),MAX(P$1:P845)+1)</f>
        <v>0</v>
      </c>
      <c r="Q846" s="12">
        <f>'AB Touchpoint System Workbook'!K857</f>
        <v>0</v>
      </c>
      <c r="R846" s="13">
        <f t="shared" si="27"/>
        <v>845</v>
      </c>
      <c r="S846" s="21" t="str">
        <f>IFERROR(VLOOKUP($R846,E:$Q,13,0),"")</f>
        <v/>
      </c>
      <c r="T846" s="21" t="str">
        <f>IFERROR(VLOOKUP($R846,F:$Q,12,0),"")</f>
        <v/>
      </c>
      <c r="U846" s="21" t="str">
        <f>IFERROR(VLOOKUP($R846,G:$Q,11,0),"")</f>
        <v/>
      </c>
      <c r="V846" s="21" t="str">
        <f>IFERROR(VLOOKUP($R846,H:$Q,10,0),"")</f>
        <v/>
      </c>
      <c r="W846" s="21" t="str">
        <f>IFERROR(VLOOKUP($R846,I:$Q,9,0),"")</f>
        <v/>
      </c>
      <c r="X846" s="21" t="str">
        <f>IFERROR(VLOOKUP($R846,J:$Q,8,0),"")</f>
        <v/>
      </c>
      <c r="Y846" s="21" t="str">
        <f>IFERROR(VLOOKUP($R846,K:$Q,7,0),"")</f>
        <v/>
      </c>
      <c r="Z846" s="21" t="str">
        <f>IFERROR(VLOOKUP($R846,L:$Q,6,0),"")</f>
        <v/>
      </c>
      <c r="AA846" s="21" t="str">
        <f>IFERROR(VLOOKUP($R846,M:$Q,5,0),"")</f>
        <v/>
      </c>
      <c r="AB846" s="21" t="str">
        <f>IFERROR(VLOOKUP($R846,N:$Q,4,0),"")</f>
        <v/>
      </c>
      <c r="AC846" s="21" t="str">
        <f>IFERROR(VLOOKUP($R846,O:$Q,3,0),"")</f>
        <v/>
      </c>
      <c r="AD846" s="21" t="str">
        <f>IFERROR(VLOOKUP($R846,P:$Q,2,0),"")</f>
        <v/>
      </c>
    </row>
    <row r="847" spans="1:30" x14ac:dyDescent="0.15">
      <c r="A847" s="9">
        <f>'AB Touchpoint System Workbook'!Z858</f>
        <v>0</v>
      </c>
      <c r="B847" s="21">
        <f t="shared" si="26"/>
        <v>1</v>
      </c>
      <c r="C847" s="12" t="str">
        <f>IF('AB Touchpoint System Workbook'!J858="A",VLOOKUP($B847,Reference!$A$93:B$104,2,0),IF('AB Touchpoint System Workbook'!J858="b",VLOOKUP($B847,Reference!$A$93:C$104,3,0),""))</f>
        <v/>
      </c>
      <c r="D847" s="12" t="str">
        <f>IF('AB Touchpoint System Workbook'!J858="A",Q847&amp;C847,IF('AB Touchpoint System Workbook'!J858="b",Q847&amp;C847,""))</f>
        <v/>
      </c>
      <c r="E847" s="12" t="b">
        <f>IF(ISNUMBER(SEARCH(S$1,$D847)),MAX(E$1:E846)+1)</f>
        <v>0</v>
      </c>
      <c r="F847" s="12" t="b">
        <f>IF(ISNUMBER(SEARCH(T$1,$D847)),MAX(F$1:F846)+1)</f>
        <v>0</v>
      </c>
      <c r="G847" s="12" t="b">
        <f>IF(ISNUMBER(SEARCH(U$1,$D847)),MAX(G$1:G846)+1)</f>
        <v>0</v>
      </c>
      <c r="H847" s="12" t="b">
        <f>IF(ISNUMBER(SEARCH(V$1,$D847)),MAX(H$1:H846)+1)</f>
        <v>0</v>
      </c>
      <c r="I847" s="12" t="b">
        <f>IF(ISNUMBER(SEARCH(W$1,$D847)),MAX(I$1:I846)+1)</f>
        <v>0</v>
      </c>
      <c r="J847" s="12" t="b">
        <f>IF(ISNUMBER(SEARCH(X$1,$D847)),MAX(J$1:J846)+1)</f>
        <v>0</v>
      </c>
      <c r="K847" s="12" t="b">
        <f>IF(ISNUMBER(SEARCH(Y$1,$D847)),MAX(K$1:K846)+1)</f>
        <v>0</v>
      </c>
      <c r="L847" s="12" t="b">
        <f>IF(ISNUMBER(SEARCH(Z$1,$D847)),MAX(L$1:L846)+1)</f>
        <v>0</v>
      </c>
      <c r="M847" s="12" t="b">
        <f>IF(ISNUMBER(SEARCH(AA$1,$D847)),MAX(M$1:M846)+1)</f>
        <v>0</v>
      </c>
      <c r="N847" s="12" t="b">
        <f>IF(ISNUMBER(SEARCH(AB$1,$D847)),MAX(N$1:N846)+1)</f>
        <v>0</v>
      </c>
      <c r="O847" s="12" t="b">
        <f>IF(ISNUMBER(SEARCH(AC$1,$D847)),MAX(O$1:O846)+1)</f>
        <v>0</v>
      </c>
      <c r="P847" s="12" t="b">
        <f>IF(ISNUMBER(SEARCH(AD$1,$D847)),MAX(P$1:P846)+1)</f>
        <v>0</v>
      </c>
      <c r="Q847" s="12">
        <f>'AB Touchpoint System Workbook'!K858</f>
        <v>0</v>
      </c>
      <c r="R847" s="13">
        <f t="shared" si="27"/>
        <v>846</v>
      </c>
      <c r="S847" s="21" t="str">
        <f>IFERROR(VLOOKUP($R847,E:$Q,13,0),"")</f>
        <v/>
      </c>
      <c r="T847" s="21" t="str">
        <f>IFERROR(VLOOKUP($R847,F:$Q,12,0),"")</f>
        <v/>
      </c>
      <c r="U847" s="21" t="str">
        <f>IFERROR(VLOOKUP($R847,G:$Q,11,0),"")</f>
        <v/>
      </c>
      <c r="V847" s="21" t="str">
        <f>IFERROR(VLOOKUP($R847,H:$Q,10,0),"")</f>
        <v/>
      </c>
      <c r="W847" s="21" t="str">
        <f>IFERROR(VLOOKUP($R847,I:$Q,9,0),"")</f>
        <v/>
      </c>
      <c r="X847" s="21" t="str">
        <f>IFERROR(VLOOKUP($R847,J:$Q,8,0),"")</f>
        <v/>
      </c>
      <c r="Y847" s="21" t="str">
        <f>IFERROR(VLOOKUP($R847,K:$Q,7,0),"")</f>
        <v/>
      </c>
      <c r="Z847" s="21" t="str">
        <f>IFERROR(VLOOKUP($R847,L:$Q,6,0),"")</f>
        <v/>
      </c>
      <c r="AA847" s="21" t="str">
        <f>IFERROR(VLOOKUP($R847,M:$Q,5,0),"")</f>
        <v/>
      </c>
      <c r="AB847" s="21" t="str">
        <f>IFERROR(VLOOKUP($R847,N:$Q,4,0),"")</f>
        <v/>
      </c>
      <c r="AC847" s="21" t="str">
        <f>IFERROR(VLOOKUP($R847,O:$Q,3,0),"")</f>
        <v/>
      </c>
      <c r="AD847" s="21" t="str">
        <f>IFERROR(VLOOKUP($R847,P:$Q,2,0),"")</f>
        <v/>
      </c>
    </row>
    <row r="848" spans="1:30" x14ac:dyDescent="0.15">
      <c r="A848" s="9">
        <f>'AB Touchpoint System Workbook'!Z859</f>
        <v>0</v>
      </c>
      <c r="B848" s="21">
        <f t="shared" si="26"/>
        <v>1</v>
      </c>
      <c r="C848" s="12" t="str">
        <f>IF('AB Touchpoint System Workbook'!J859="A",VLOOKUP($B848,Reference!$A$93:B$104,2,0),IF('AB Touchpoint System Workbook'!J859="b",VLOOKUP($B848,Reference!$A$93:C$104,3,0),""))</f>
        <v/>
      </c>
      <c r="D848" s="12" t="str">
        <f>IF('AB Touchpoint System Workbook'!J859="A",Q848&amp;C848,IF('AB Touchpoint System Workbook'!J859="b",Q848&amp;C848,""))</f>
        <v/>
      </c>
      <c r="E848" s="12" t="b">
        <f>IF(ISNUMBER(SEARCH(S$1,$D848)),MAX(E$1:E847)+1)</f>
        <v>0</v>
      </c>
      <c r="F848" s="12" t="b">
        <f>IF(ISNUMBER(SEARCH(T$1,$D848)),MAX(F$1:F847)+1)</f>
        <v>0</v>
      </c>
      <c r="G848" s="12" t="b">
        <f>IF(ISNUMBER(SEARCH(U$1,$D848)),MAX(G$1:G847)+1)</f>
        <v>0</v>
      </c>
      <c r="H848" s="12" t="b">
        <f>IF(ISNUMBER(SEARCH(V$1,$D848)),MAX(H$1:H847)+1)</f>
        <v>0</v>
      </c>
      <c r="I848" s="12" t="b">
        <f>IF(ISNUMBER(SEARCH(W$1,$D848)),MAX(I$1:I847)+1)</f>
        <v>0</v>
      </c>
      <c r="J848" s="12" t="b">
        <f>IF(ISNUMBER(SEARCH(X$1,$D848)),MAX(J$1:J847)+1)</f>
        <v>0</v>
      </c>
      <c r="K848" s="12" t="b">
        <f>IF(ISNUMBER(SEARCH(Y$1,$D848)),MAX(K$1:K847)+1)</f>
        <v>0</v>
      </c>
      <c r="L848" s="12" t="b">
        <f>IF(ISNUMBER(SEARCH(Z$1,$D848)),MAX(L$1:L847)+1)</f>
        <v>0</v>
      </c>
      <c r="M848" s="12" t="b">
        <f>IF(ISNUMBER(SEARCH(AA$1,$D848)),MAX(M$1:M847)+1)</f>
        <v>0</v>
      </c>
      <c r="N848" s="12" t="b">
        <f>IF(ISNUMBER(SEARCH(AB$1,$D848)),MAX(N$1:N847)+1)</f>
        <v>0</v>
      </c>
      <c r="O848" s="12" t="b">
        <f>IF(ISNUMBER(SEARCH(AC$1,$D848)),MAX(O$1:O847)+1)</f>
        <v>0</v>
      </c>
      <c r="P848" s="12" t="b">
        <f>IF(ISNUMBER(SEARCH(AD$1,$D848)),MAX(P$1:P847)+1)</f>
        <v>0</v>
      </c>
      <c r="Q848" s="12">
        <f>'AB Touchpoint System Workbook'!K859</f>
        <v>0</v>
      </c>
      <c r="R848" s="13">
        <f t="shared" si="27"/>
        <v>847</v>
      </c>
      <c r="S848" s="21" t="str">
        <f>IFERROR(VLOOKUP($R848,E:$Q,13,0),"")</f>
        <v/>
      </c>
      <c r="T848" s="21" t="str">
        <f>IFERROR(VLOOKUP($R848,F:$Q,12,0),"")</f>
        <v/>
      </c>
      <c r="U848" s="21" t="str">
        <f>IFERROR(VLOOKUP($R848,G:$Q,11,0),"")</f>
        <v/>
      </c>
      <c r="V848" s="21" t="str">
        <f>IFERROR(VLOOKUP($R848,H:$Q,10,0),"")</f>
        <v/>
      </c>
      <c r="W848" s="21" t="str">
        <f>IFERROR(VLOOKUP($R848,I:$Q,9,0),"")</f>
        <v/>
      </c>
      <c r="X848" s="21" t="str">
        <f>IFERROR(VLOOKUP($R848,J:$Q,8,0),"")</f>
        <v/>
      </c>
      <c r="Y848" s="21" t="str">
        <f>IFERROR(VLOOKUP($R848,K:$Q,7,0),"")</f>
        <v/>
      </c>
      <c r="Z848" s="21" t="str">
        <f>IFERROR(VLOOKUP($R848,L:$Q,6,0),"")</f>
        <v/>
      </c>
      <c r="AA848" s="21" t="str">
        <f>IFERROR(VLOOKUP($R848,M:$Q,5,0),"")</f>
        <v/>
      </c>
      <c r="AB848" s="21" t="str">
        <f>IFERROR(VLOOKUP($R848,N:$Q,4,0),"")</f>
        <v/>
      </c>
      <c r="AC848" s="21" t="str">
        <f>IFERROR(VLOOKUP($R848,O:$Q,3,0),"")</f>
        <v/>
      </c>
      <c r="AD848" s="21" t="str">
        <f>IFERROR(VLOOKUP($R848,P:$Q,2,0),"")</f>
        <v/>
      </c>
    </row>
    <row r="849" spans="1:30" x14ac:dyDescent="0.15">
      <c r="A849" s="9">
        <f>'AB Touchpoint System Workbook'!Z860</f>
        <v>0</v>
      </c>
      <c r="B849" s="21">
        <f t="shared" si="26"/>
        <v>1</v>
      </c>
      <c r="C849" s="12" t="str">
        <f>IF('AB Touchpoint System Workbook'!J860="A",VLOOKUP($B849,Reference!$A$93:B$104,2,0),IF('AB Touchpoint System Workbook'!J860="b",VLOOKUP($B849,Reference!$A$93:C$104,3,0),""))</f>
        <v/>
      </c>
      <c r="D849" s="12" t="str">
        <f>IF('AB Touchpoint System Workbook'!J860="A",Q849&amp;C849,IF('AB Touchpoint System Workbook'!J860="b",Q849&amp;C849,""))</f>
        <v/>
      </c>
      <c r="E849" s="12" t="b">
        <f>IF(ISNUMBER(SEARCH(S$1,$D849)),MAX(E$1:E848)+1)</f>
        <v>0</v>
      </c>
      <c r="F849" s="12" t="b">
        <f>IF(ISNUMBER(SEARCH(T$1,$D849)),MAX(F$1:F848)+1)</f>
        <v>0</v>
      </c>
      <c r="G849" s="12" t="b">
        <f>IF(ISNUMBER(SEARCH(U$1,$D849)),MAX(G$1:G848)+1)</f>
        <v>0</v>
      </c>
      <c r="H849" s="12" t="b">
        <f>IF(ISNUMBER(SEARCH(V$1,$D849)),MAX(H$1:H848)+1)</f>
        <v>0</v>
      </c>
      <c r="I849" s="12" t="b">
        <f>IF(ISNUMBER(SEARCH(W$1,$D849)),MAX(I$1:I848)+1)</f>
        <v>0</v>
      </c>
      <c r="J849" s="12" t="b">
        <f>IF(ISNUMBER(SEARCH(X$1,$D849)),MAX(J$1:J848)+1)</f>
        <v>0</v>
      </c>
      <c r="K849" s="12" t="b">
        <f>IF(ISNUMBER(SEARCH(Y$1,$D849)),MAX(K$1:K848)+1)</f>
        <v>0</v>
      </c>
      <c r="L849" s="12" t="b">
        <f>IF(ISNUMBER(SEARCH(Z$1,$D849)),MAX(L$1:L848)+1)</f>
        <v>0</v>
      </c>
      <c r="M849" s="12" t="b">
        <f>IF(ISNUMBER(SEARCH(AA$1,$D849)),MAX(M$1:M848)+1)</f>
        <v>0</v>
      </c>
      <c r="N849" s="12" t="b">
        <f>IF(ISNUMBER(SEARCH(AB$1,$D849)),MAX(N$1:N848)+1)</f>
        <v>0</v>
      </c>
      <c r="O849" s="12" t="b">
        <f>IF(ISNUMBER(SEARCH(AC$1,$D849)),MAX(O$1:O848)+1)</f>
        <v>0</v>
      </c>
      <c r="P849" s="12" t="b">
        <f>IF(ISNUMBER(SEARCH(AD$1,$D849)),MAX(P$1:P848)+1)</f>
        <v>0</v>
      </c>
      <c r="Q849" s="12">
        <f>'AB Touchpoint System Workbook'!K860</f>
        <v>0</v>
      </c>
      <c r="R849" s="13">
        <f t="shared" si="27"/>
        <v>848</v>
      </c>
      <c r="S849" s="21" t="str">
        <f>IFERROR(VLOOKUP($R849,E:$Q,13,0),"")</f>
        <v/>
      </c>
      <c r="T849" s="21" t="str">
        <f>IFERROR(VLOOKUP($R849,F:$Q,12,0),"")</f>
        <v/>
      </c>
      <c r="U849" s="21" t="str">
        <f>IFERROR(VLOOKUP($R849,G:$Q,11,0),"")</f>
        <v/>
      </c>
      <c r="V849" s="21" t="str">
        <f>IFERROR(VLOOKUP($R849,H:$Q,10,0),"")</f>
        <v/>
      </c>
      <c r="W849" s="21" t="str">
        <f>IFERROR(VLOOKUP($R849,I:$Q,9,0),"")</f>
        <v/>
      </c>
      <c r="X849" s="21" t="str">
        <f>IFERROR(VLOOKUP($R849,J:$Q,8,0),"")</f>
        <v/>
      </c>
      <c r="Y849" s="21" t="str">
        <f>IFERROR(VLOOKUP($R849,K:$Q,7,0),"")</f>
        <v/>
      </c>
      <c r="Z849" s="21" t="str">
        <f>IFERROR(VLOOKUP($R849,L:$Q,6,0),"")</f>
        <v/>
      </c>
      <c r="AA849" s="21" t="str">
        <f>IFERROR(VLOOKUP($R849,M:$Q,5,0),"")</f>
        <v/>
      </c>
      <c r="AB849" s="21" t="str">
        <f>IFERROR(VLOOKUP($R849,N:$Q,4,0),"")</f>
        <v/>
      </c>
      <c r="AC849" s="21" t="str">
        <f>IFERROR(VLOOKUP($R849,O:$Q,3,0),"")</f>
        <v/>
      </c>
      <c r="AD849" s="21" t="str">
        <f>IFERROR(VLOOKUP($R849,P:$Q,2,0),"")</f>
        <v/>
      </c>
    </row>
    <row r="850" spans="1:30" x14ac:dyDescent="0.15">
      <c r="A850" s="9">
        <f>'AB Touchpoint System Workbook'!Z861</f>
        <v>0</v>
      </c>
      <c r="B850" s="21">
        <f t="shared" si="26"/>
        <v>1</v>
      </c>
      <c r="C850" s="12" t="str">
        <f>IF('AB Touchpoint System Workbook'!J861="A",VLOOKUP($B850,Reference!$A$93:B$104,2,0),IF('AB Touchpoint System Workbook'!J861="b",VLOOKUP($B850,Reference!$A$93:C$104,3,0),""))</f>
        <v/>
      </c>
      <c r="D850" s="12" t="str">
        <f>IF('AB Touchpoint System Workbook'!J861="A",Q850&amp;C850,IF('AB Touchpoint System Workbook'!J861="b",Q850&amp;C850,""))</f>
        <v/>
      </c>
      <c r="E850" s="12" t="b">
        <f>IF(ISNUMBER(SEARCH(S$1,$D850)),MAX(E$1:E849)+1)</f>
        <v>0</v>
      </c>
      <c r="F850" s="12" t="b">
        <f>IF(ISNUMBER(SEARCH(T$1,$D850)),MAX(F$1:F849)+1)</f>
        <v>0</v>
      </c>
      <c r="G850" s="12" t="b">
        <f>IF(ISNUMBER(SEARCH(U$1,$D850)),MAX(G$1:G849)+1)</f>
        <v>0</v>
      </c>
      <c r="H850" s="12" t="b">
        <f>IF(ISNUMBER(SEARCH(V$1,$D850)),MAX(H$1:H849)+1)</f>
        <v>0</v>
      </c>
      <c r="I850" s="12" t="b">
        <f>IF(ISNUMBER(SEARCH(W$1,$D850)),MAX(I$1:I849)+1)</f>
        <v>0</v>
      </c>
      <c r="J850" s="12" t="b">
        <f>IF(ISNUMBER(SEARCH(X$1,$D850)),MAX(J$1:J849)+1)</f>
        <v>0</v>
      </c>
      <c r="K850" s="12" t="b">
        <f>IF(ISNUMBER(SEARCH(Y$1,$D850)),MAX(K$1:K849)+1)</f>
        <v>0</v>
      </c>
      <c r="L850" s="12" t="b">
        <f>IF(ISNUMBER(SEARCH(Z$1,$D850)),MAX(L$1:L849)+1)</f>
        <v>0</v>
      </c>
      <c r="M850" s="12" t="b">
        <f>IF(ISNUMBER(SEARCH(AA$1,$D850)),MAX(M$1:M849)+1)</f>
        <v>0</v>
      </c>
      <c r="N850" s="12" t="b">
        <f>IF(ISNUMBER(SEARCH(AB$1,$D850)),MAX(N$1:N849)+1)</f>
        <v>0</v>
      </c>
      <c r="O850" s="12" t="b">
        <f>IF(ISNUMBER(SEARCH(AC$1,$D850)),MAX(O$1:O849)+1)</f>
        <v>0</v>
      </c>
      <c r="P850" s="12" t="b">
        <f>IF(ISNUMBER(SEARCH(AD$1,$D850)),MAX(P$1:P849)+1)</f>
        <v>0</v>
      </c>
      <c r="Q850" s="12">
        <f>'AB Touchpoint System Workbook'!K861</f>
        <v>0</v>
      </c>
      <c r="R850" s="13">
        <f t="shared" si="27"/>
        <v>849</v>
      </c>
      <c r="S850" s="21" t="str">
        <f>IFERROR(VLOOKUP($R850,E:$Q,13,0),"")</f>
        <v/>
      </c>
      <c r="T850" s="21" t="str">
        <f>IFERROR(VLOOKUP($R850,F:$Q,12,0),"")</f>
        <v/>
      </c>
      <c r="U850" s="21" t="str">
        <f>IFERROR(VLOOKUP($R850,G:$Q,11,0),"")</f>
        <v/>
      </c>
      <c r="V850" s="21" t="str">
        <f>IFERROR(VLOOKUP($R850,H:$Q,10,0),"")</f>
        <v/>
      </c>
      <c r="W850" s="21" t="str">
        <f>IFERROR(VLOOKUP($R850,I:$Q,9,0),"")</f>
        <v/>
      </c>
      <c r="X850" s="21" t="str">
        <f>IFERROR(VLOOKUP($R850,J:$Q,8,0),"")</f>
        <v/>
      </c>
      <c r="Y850" s="21" t="str">
        <f>IFERROR(VLOOKUP($R850,K:$Q,7,0),"")</f>
        <v/>
      </c>
      <c r="Z850" s="21" t="str">
        <f>IFERROR(VLOOKUP($R850,L:$Q,6,0),"")</f>
        <v/>
      </c>
      <c r="AA850" s="21" t="str">
        <f>IFERROR(VLOOKUP($R850,M:$Q,5,0),"")</f>
        <v/>
      </c>
      <c r="AB850" s="21" t="str">
        <f>IFERROR(VLOOKUP($R850,N:$Q,4,0),"")</f>
        <v/>
      </c>
      <c r="AC850" s="21" t="str">
        <f>IFERROR(VLOOKUP($R850,O:$Q,3,0),"")</f>
        <v/>
      </c>
      <c r="AD850" s="21" t="str">
        <f>IFERROR(VLOOKUP($R850,P:$Q,2,0),"")</f>
        <v/>
      </c>
    </row>
    <row r="851" spans="1:30" x14ac:dyDescent="0.15">
      <c r="A851" s="9">
        <f>'AB Touchpoint System Workbook'!Z862</f>
        <v>0</v>
      </c>
      <c r="B851" s="21">
        <f t="shared" si="26"/>
        <v>1</v>
      </c>
      <c r="C851" s="12" t="str">
        <f>IF('AB Touchpoint System Workbook'!J862="A",VLOOKUP($B851,Reference!$A$93:B$104,2,0),IF('AB Touchpoint System Workbook'!J862="b",VLOOKUP($B851,Reference!$A$93:C$104,3,0),""))</f>
        <v/>
      </c>
      <c r="D851" s="12" t="str">
        <f>IF('AB Touchpoint System Workbook'!J862="A",Q851&amp;C851,IF('AB Touchpoint System Workbook'!J862="b",Q851&amp;C851,""))</f>
        <v/>
      </c>
      <c r="E851" s="12" t="b">
        <f>IF(ISNUMBER(SEARCH(S$1,$D851)),MAX(E$1:E850)+1)</f>
        <v>0</v>
      </c>
      <c r="F851" s="12" t="b">
        <f>IF(ISNUMBER(SEARCH(T$1,$D851)),MAX(F$1:F850)+1)</f>
        <v>0</v>
      </c>
      <c r="G851" s="12" t="b">
        <f>IF(ISNUMBER(SEARCH(U$1,$D851)),MAX(G$1:G850)+1)</f>
        <v>0</v>
      </c>
      <c r="H851" s="12" t="b">
        <f>IF(ISNUMBER(SEARCH(V$1,$D851)),MAX(H$1:H850)+1)</f>
        <v>0</v>
      </c>
      <c r="I851" s="12" t="b">
        <f>IF(ISNUMBER(SEARCH(W$1,$D851)),MAX(I$1:I850)+1)</f>
        <v>0</v>
      </c>
      <c r="J851" s="12" t="b">
        <f>IF(ISNUMBER(SEARCH(X$1,$D851)),MAX(J$1:J850)+1)</f>
        <v>0</v>
      </c>
      <c r="K851" s="12" t="b">
        <f>IF(ISNUMBER(SEARCH(Y$1,$D851)),MAX(K$1:K850)+1)</f>
        <v>0</v>
      </c>
      <c r="L851" s="12" t="b">
        <f>IF(ISNUMBER(SEARCH(Z$1,$D851)),MAX(L$1:L850)+1)</f>
        <v>0</v>
      </c>
      <c r="M851" s="12" t="b">
        <f>IF(ISNUMBER(SEARCH(AA$1,$D851)),MAX(M$1:M850)+1)</f>
        <v>0</v>
      </c>
      <c r="N851" s="12" t="b">
        <f>IF(ISNUMBER(SEARCH(AB$1,$D851)),MAX(N$1:N850)+1)</f>
        <v>0</v>
      </c>
      <c r="O851" s="12" t="b">
        <f>IF(ISNUMBER(SEARCH(AC$1,$D851)),MAX(O$1:O850)+1)</f>
        <v>0</v>
      </c>
      <c r="P851" s="12" t="b">
        <f>IF(ISNUMBER(SEARCH(AD$1,$D851)),MAX(P$1:P850)+1)</f>
        <v>0</v>
      </c>
      <c r="Q851" s="12">
        <f>'AB Touchpoint System Workbook'!K862</f>
        <v>0</v>
      </c>
      <c r="R851" s="13">
        <f t="shared" si="27"/>
        <v>850</v>
      </c>
      <c r="S851" s="21" t="str">
        <f>IFERROR(VLOOKUP($R851,E:$Q,13,0),"")</f>
        <v/>
      </c>
      <c r="T851" s="21" t="str">
        <f>IFERROR(VLOOKUP($R851,F:$Q,12,0),"")</f>
        <v/>
      </c>
      <c r="U851" s="21" t="str">
        <f>IFERROR(VLOOKUP($R851,G:$Q,11,0),"")</f>
        <v/>
      </c>
      <c r="V851" s="21" t="str">
        <f>IFERROR(VLOOKUP($R851,H:$Q,10,0),"")</f>
        <v/>
      </c>
      <c r="W851" s="21" t="str">
        <f>IFERROR(VLOOKUP($R851,I:$Q,9,0),"")</f>
        <v/>
      </c>
      <c r="X851" s="21" t="str">
        <f>IFERROR(VLOOKUP($R851,J:$Q,8,0),"")</f>
        <v/>
      </c>
      <c r="Y851" s="21" t="str">
        <f>IFERROR(VLOOKUP($R851,K:$Q,7,0),"")</f>
        <v/>
      </c>
      <c r="Z851" s="21" t="str">
        <f>IFERROR(VLOOKUP($R851,L:$Q,6,0),"")</f>
        <v/>
      </c>
      <c r="AA851" s="21" t="str">
        <f>IFERROR(VLOOKUP($R851,M:$Q,5,0),"")</f>
        <v/>
      </c>
      <c r="AB851" s="21" t="str">
        <f>IFERROR(VLOOKUP($R851,N:$Q,4,0),"")</f>
        <v/>
      </c>
      <c r="AC851" s="21" t="str">
        <f>IFERROR(VLOOKUP($R851,O:$Q,3,0),"")</f>
        <v/>
      </c>
      <c r="AD851" s="21" t="str">
        <f>IFERROR(VLOOKUP($R851,P:$Q,2,0),"")</f>
        <v/>
      </c>
    </row>
    <row r="852" spans="1:30" x14ac:dyDescent="0.15">
      <c r="A852" s="9">
        <f>'AB Touchpoint System Workbook'!Z863</f>
        <v>0</v>
      </c>
      <c r="B852" s="21">
        <f t="shared" si="26"/>
        <v>1</v>
      </c>
      <c r="C852" s="12" t="str">
        <f>IF('AB Touchpoint System Workbook'!J863="A",VLOOKUP($B852,Reference!$A$93:B$104,2,0),IF('AB Touchpoint System Workbook'!J863="b",VLOOKUP($B852,Reference!$A$93:C$104,3,0),""))</f>
        <v/>
      </c>
      <c r="D852" s="12" t="str">
        <f>IF('AB Touchpoint System Workbook'!J863="A",Q852&amp;C852,IF('AB Touchpoint System Workbook'!J863="b",Q852&amp;C852,""))</f>
        <v/>
      </c>
      <c r="E852" s="12" t="b">
        <f>IF(ISNUMBER(SEARCH(S$1,$D852)),MAX(E$1:E851)+1)</f>
        <v>0</v>
      </c>
      <c r="F852" s="12" t="b">
        <f>IF(ISNUMBER(SEARCH(T$1,$D852)),MAX(F$1:F851)+1)</f>
        <v>0</v>
      </c>
      <c r="G852" s="12" t="b">
        <f>IF(ISNUMBER(SEARCH(U$1,$D852)),MAX(G$1:G851)+1)</f>
        <v>0</v>
      </c>
      <c r="H852" s="12" t="b">
        <f>IF(ISNUMBER(SEARCH(V$1,$D852)),MAX(H$1:H851)+1)</f>
        <v>0</v>
      </c>
      <c r="I852" s="12" t="b">
        <f>IF(ISNUMBER(SEARCH(W$1,$D852)),MAX(I$1:I851)+1)</f>
        <v>0</v>
      </c>
      <c r="J852" s="12" t="b">
        <f>IF(ISNUMBER(SEARCH(X$1,$D852)),MAX(J$1:J851)+1)</f>
        <v>0</v>
      </c>
      <c r="K852" s="12" t="b">
        <f>IF(ISNUMBER(SEARCH(Y$1,$D852)),MAX(K$1:K851)+1)</f>
        <v>0</v>
      </c>
      <c r="L852" s="12" t="b">
        <f>IF(ISNUMBER(SEARCH(Z$1,$D852)),MAX(L$1:L851)+1)</f>
        <v>0</v>
      </c>
      <c r="M852" s="12" t="b">
        <f>IF(ISNUMBER(SEARCH(AA$1,$D852)),MAX(M$1:M851)+1)</f>
        <v>0</v>
      </c>
      <c r="N852" s="12" t="b">
        <f>IF(ISNUMBER(SEARCH(AB$1,$D852)),MAX(N$1:N851)+1)</f>
        <v>0</v>
      </c>
      <c r="O852" s="12" t="b">
        <f>IF(ISNUMBER(SEARCH(AC$1,$D852)),MAX(O$1:O851)+1)</f>
        <v>0</v>
      </c>
      <c r="P852" s="12" t="b">
        <f>IF(ISNUMBER(SEARCH(AD$1,$D852)),MAX(P$1:P851)+1)</f>
        <v>0</v>
      </c>
      <c r="Q852" s="12">
        <f>'AB Touchpoint System Workbook'!K863</f>
        <v>0</v>
      </c>
      <c r="R852" s="13">
        <f t="shared" si="27"/>
        <v>851</v>
      </c>
      <c r="S852" s="21" t="str">
        <f>IFERROR(VLOOKUP($R852,E:$Q,13,0),"")</f>
        <v/>
      </c>
      <c r="T852" s="21" t="str">
        <f>IFERROR(VLOOKUP($R852,F:$Q,12,0),"")</f>
        <v/>
      </c>
      <c r="U852" s="21" t="str">
        <f>IFERROR(VLOOKUP($R852,G:$Q,11,0),"")</f>
        <v/>
      </c>
      <c r="V852" s="21" t="str">
        <f>IFERROR(VLOOKUP($R852,H:$Q,10,0),"")</f>
        <v/>
      </c>
      <c r="W852" s="21" t="str">
        <f>IFERROR(VLOOKUP($R852,I:$Q,9,0),"")</f>
        <v/>
      </c>
      <c r="X852" s="21" t="str">
        <f>IFERROR(VLOOKUP($R852,J:$Q,8,0),"")</f>
        <v/>
      </c>
      <c r="Y852" s="21" t="str">
        <f>IFERROR(VLOOKUP($R852,K:$Q,7,0),"")</f>
        <v/>
      </c>
      <c r="Z852" s="21" t="str">
        <f>IFERROR(VLOOKUP($R852,L:$Q,6,0),"")</f>
        <v/>
      </c>
      <c r="AA852" s="21" t="str">
        <f>IFERROR(VLOOKUP($R852,M:$Q,5,0),"")</f>
        <v/>
      </c>
      <c r="AB852" s="21" t="str">
        <f>IFERROR(VLOOKUP($R852,N:$Q,4,0),"")</f>
        <v/>
      </c>
      <c r="AC852" s="21" t="str">
        <f>IFERROR(VLOOKUP($R852,O:$Q,3,0),"")</f>
        <v/>
      </c>
      <c r="AD852" s="21" t="str">
        <f>IFERROR(VLOOKUP($R852,P:$Q,2,0),"")</f>
        <v/>
      </c>
    </row>
    <row r="853" spans="1:30" x14ac:dyDescent="0.15">
      <c r="A853" s="9">
        <f>'AB Touchpoint System Workbook'!Z864</f>
        <v>0</v>
      </c>
      <c r="B853" s="21">
        <f t="shared" si="26"/>
        <v>1</v>
      </c>
      <c r="C853" s="12" t="str">
        <f>IF('AB Touchpoint System Workbook'!J864="A",VLOOKUP($B853,Reference!$A$93:B$104,2,0),IF('AB Touchpoint System Workbook'!J864="b",VLOOKUP($B853,Reference!$A$93:C$104,3,0),""))</f>
        <v/>
      </c>
      <c r="D853" s="12" t="str">
        <f>IF('AB Touchpoint System Workbook'!J864="A",Q853&amp;C853,IF('AB Touchpoint System Workbook'!J864="b",Q853&amp;C853,""))</f>
        <v/>
      </c>
      <c r="E853" s="12" t="b">
        <f>IF(ISNUMBER(SEARCH(S$1,$D853)),MAX(E$1:E852)+1)</f>
        <v>0</v>
      </c>
      <c r="F853" s="12" t="b">
        <f>IF(ISNUMBER(SEARCH(T$1,$D853)),MAX(F$1:F852)+1)</f>
        <v>0</v>
      </c>
      <c r="G853" s="12" t="b">
        <f>IF(ISNUMBER(SEARCH(U$1,$D853)),MAX(G$1:G852)+1)</f>
        <v>0</v>
      </c>
      <c r="H853" s="12" t="b">
        <f>IF(ISNUMBER(SEARCH(V$1,$D853)),MAX(H$1:H852)+1)</f>
        <v>0</v>
      </c>
      <c r="I853" s="12" t="b">
        <f>IF(ISNUMBER(SEARCH(W$1,$D853)),MAX(I$1:I852)+1)</f>
        <v>0</v>
      </c>
      <c r="J853" s="12" t="b">
        <f>IF(ISNUMBER(SEARCH(X$1,$D853)),MAX(J$1:J852)+1)</f>
        <v>0</v>
      </c>
      <c r="K853" s="12" t="b">
        <f>IF(ISNUMBER(SEARCH(Y$1,$D853)),MAX(K$1:K852)+1)</f>
        <v>0</v>
      </c>
      <c r="L853" s="12" t="b">
        <f>IF(ISNUMBER(SEARCH(Z$1,$D853)),MAX(L$1:L852)+1)</f>
        <v>0</v>
      </c>
      <c r="M853" s="12" t="b">
        <f>IF(ISNUMBER(SEARCH(AA$1,$D853)),MAX(M$1:M852)+1)</f>
        <v>0</v>
      </c>
      <c r="N853" s="12" t="b">
        <f>IF(ISNUMBER(SEARCH(AB$1,$D853)),MAX(N$1:N852)+1)</f>
        <v>0</v>
      </c>
      <c r="O853" s="12" t="b">
        <f>IF(ISNUMBER(SEARCH(AC$1,$D853)),MAX(O$1:O852)+1)</f>
        <v>0</v>
      </c>
      <c r="P853" s="12" t="b">
        <f>IF(ISNUMBER(SEARCH(AD$1,$D853)),MAX(P$1:P852)+1)</f>
        <v>0</v>
      </c>
      <c r="Q853" s="12">
        <f>'AB Touchpoint System Workbook'!K864</f>
        <v>0</v>
      </c>
      <c r="R853" s="13">
        <f t="shared" si="27"/>
        <v>852</v>
      </c>
      <c r="S853" s="21" t="str">
        <f>IFERROR(VLOOKUP($R853,E:$Q,13,0),"")</f>
        <v/>
      </c>
      <c r="T853" s="21" t="str">
        <f>IFERROR(VLOOKUP($R853,F:$Q,12,0),"")</f>
        <v/>
      </c>
      <c r="U853" s="21" t="str">
        <f>IFERROR(VLOOKUP($R853,G:$Q,11,0),"")</f>
        <v/>
      </c>
      <c r="V853" s="21" t="str">
        <f>IFERROR(VLOOKUP($R853,H:$Q,10,0),"")</f>
        <v/>
      </c>
      <c r="W853" s="21" t="str">
        <f>IFERROR(VLOOKUP($R853,I:$Q,9,0),"")</f>
        <v/>
      </c>
      <c r="X853" s="21" t="str">
        <f>IFERROR(VLOOKUP($R853,J:$Q,8,0),"")</f>
        <v/>
      </c>
      <c r="Y853" s="21" t="str">
        <f>IFERROR(VLOOKUP($R853,K:$Q,7,0),"")</f>
        <v/>
      </c>
      <c r="Z853" s="21" t="str">
        <f>IFERROR(VLOOKUP($R853,L:$Q,6,0),"")</f>
        <v/>
      </c>
      <c r="AA853" s="21" t="str">
        <f>IFERROR(VLOOKUP($R853,M:$Q,5,0),"")</f>
        <v/>
      </c>
      <c r="AB853" s="21" t="str">
        <f>IFERROR(VLOOKUP($R853,N:$Q,4,0),"")</f>
        <v/>
      </c>
      <c r="AC853" s="21" t="str">
        <f>IFERROR(VLOOKUP($R853,O:$Q,3,0),"")</f>
        <v/>
      </c>
      <c r="AD853" s="21" t="str">
        <f>IFERROR(VLOOKUP($R853,P:$Q,2,0),"")</f>
        <v/>
      </c>
    </row>
    <row r="854" spans="1:30" x14ac:dyDescent="0.15">
      <c r="A854" s="9">
        <f>'AB Touchpoint System Workbook'!Z865</f>
        <v>0</v>
      </c>
      <c r="B854" s="21">
        <f t="shared" si="26"/>
        <v>1</v>
      </c>
      <c r="C854" s="12" t="str">
        <f>IF('AB Touchpoint System Workbook'!J865="A",VLOOKUP($B854,Reference!$A$93:B$104,2,0),IF('AB Touchpoint System Workbook'!J865="b",VLOOKUP($B854,Reference!$A$93:C$104,3,0),""))</f>
        <v/>
      </c>
      <c r="D854" s="12" t="str">
        <f>IF('AB Touchpoint System Workbook'!J865="A",Q854&amp;C854,IF('AB Touchpoint System Workbook'!J865="b",Q854&amp;C854,""))</f>
        <v/>
      </c>
      <c r="E854" s="12" t="b">
        <f>IF(ISNUMBER(SEARCH(S$1,$D854)),MAX(E$1:E853)+1)</f>
        <v>0</v>
      </c>
      <c r="F854" s="12" t="b">
        <f>IF(ISNUMBER(SEARCH(T$1,$D854)),MAX(F$1:F853)+1)</f>
        <v>0</v>
      </c>
      <c r="G854" s="12" t="b">
        <f>IF(ISNUMBER(SEARCH(U$1,$D854)),MAX(G$1:G853)+1)</f>
        <v>0</v>
      </c>
      <c r="H854" s="12" t="b">
        <f>IF(ISNUMBER(SEARCH(V$1,$D854)),MAX(H$1:H853)+1)</f>
        <v>0</v>
      </c>
      <c r="I854" s="12" t="b">
        <f>IF(ISNUMBER(SEARCH(W$1,$D854)),MAX(I$1:I853)+1)</f>
        <v>0</v>
      </c>
      <c r="J854" s="12" t="b">
        <f>IF(ISNUMBER(SEARCH(X$1,$D854)),MAX(J$1:J853)+1)</f>
        <v>0</v>
      </c>
      <c r="K854" s="12" t="b">
        <f>IF(ISNUMBER(SEARCH(Y$1,$D854)),MAX(K$1:K853)+1)</f>
        <v>0</v>
      </c>
      <c r="L854" s="12" t="b">
        <f>IF(ISNUMBER(SEARCH(Z$1,$D854)),MAX(L$1:L853)+1)</f>
        <v>0</v>
      </c>
      <c r="M854" s="12" t="b">
        <f>IF(ISNUMBER(SEARCH(AA$1,$D854)),MAX(M$1:M853)+1)</f>
        <v>0</v>
      </c>
      <c r="N854" s="12" t="b">
        <f>IF(ISNUMBER(SEARCH(AB$1,$D854)),MAX(N$1:N853)+1)</f>
        <v>0</v>
      </c>
      <c r="O854" s="12" t="b">
        <f>IF(ISNUMBER(SEARCH(AC$1,$D854)),MAX(O$1:O853)+1)</f>
        <v>0</v>
      </c>
      <c r="P854" s="12" t="b">
        <f>IF(ISNUMBER(SEARCH(AD$1,$D854)),MAX(P$1:P853)+1)</f>
        <v>0</v>
      </c>
      <c r="Q854" s="12">
        <f>'AB Touchpoint System Workbook'!K865</f>
        <v>0</v>
      </c>
      <c r="R854" s="13">
        <f t="shared" si="27"/>
        <v>853</v>
      </c>
      <c r="S854" s="21" t="str">
        <f>IFERROR(VLOOKUP($R854,E:$Q,13,0),"")</f>
        <v/>
      </c>
      <c r="T854" s="21" t="str">
        <f>IFERROR(VLOOKUP($R854,F:$Q,12,0),"")</f>
        <v/>
      </c>
      <c r="U854" s="21" t="str">
        <f>IFERROR(VLOOKUP($R854,G:$Q,11,0),"")</f>
        <v/>
      </c>
      <c r="V854" s="21" t="str">
        <f>IFERROR(VLOOKUP($R854,H:$Q,10,0),"")</f>
        <v/>
      </c>
      <c r="W854" s="21" t="str">
        <f>IFERROR(VLOOKUP($R854,I:$Q,9,0),"")</f>
        <v/>
      </c>
      <c r="X854" s="21" t="str">
        <f>IFERROR(VLOOKUP($R854,J:$Q,8,0),"")</f>
        <v/>
      </c>
      <c r="Y854" s="21" t="str">
        <f>IFERROR(VLOOKUP($R854,K:$Q,7,0),"")</f>
        <v/>
      </c>
      <c r="Z854" s="21" t="str">
        <f>IFERROR(VLOOKUP($R854,L:$Q,6,0),"")</f>
        <v/>
      </c>
      <c r="AA854" s="21" t="str">
        <f>IFERROR(VLOOKUP($R854,M:$Q,5,0),"")</f>
        <v/>
      </c>
      <c r="AB854" s="21" t="str">
        <f>IFERROR(VLOOKUP($R854,N:$Q,4,0),"")</f>
        <v/>
      </c>
      <c r="AC854" s="21" t="str">
        <f>IFERROR(VLOOKUP($R854,O:$Q,3,0),"")</f>
        <v/>
      </c>
      <c r="AD854" s="21" t="str">
        <f>IFERROR(VLOOKUP($R854,P:$Q,2,0),"")</f>
        <v/>
      </c>
    </row>
    <row r="855" spans="1:30" x14ac:dyDescent="0.15">
      <c r="A855" s="9">
        <f>'AB Touchpoint System Workbook'!Z866</f>
        <v>0</v>
      </c>
      <c r="B855" s="21">
        <f t="shared" si="26"/>
        <v>1</v>
      </c>
      <c r="C855" s="12" t="str">
        <f>IF('AB Touchpoint System Workbook'!J866="A",VLOOKUP($B855,Reference!$A$93:B$104,2,0),IF('AB Touchpoint System Workbook'!J866="b",VLOOKUP($B855,Reference!$A$93:C$104,3,0),""))</f>
        <v/>
      </c>
      <c r="D855" s="12" t="str">
        <f>IF('AB Touchpoint System Workbook'!J866="A",Q855&amp;C855,IF('AB Touchpoint System Workbook'!J866="b",Q855&amp;C855,""))</f>
        <v/>
      </c>
      <c r="E855" s="12" t="b">
        <f>IF(ISNUMBER(SEARCH(S$1,$D855)),MAX(E$1:E854)+1)</f>
        <v>0</v>
      </c>
      <c r="F855" s="12" t="b">
        <f>IF(ISNUMBER(SEARCH(T$1,$D855)),MAX(F$1:F854)+1)</f>
        <v>0</v>
      </c>
      <c r="G855" s="12" t="b">
        <f>IF(ISNUMBER(SEARCH(U$1,$D855)),MAX(G$1:G854)+1)</f>
        <v>0</v>
      </c>
      <c r="H855" s="12" t="b">
        <f>IF(ISNUMBER(SEARCH(V$1,$D855)),MAX(H$1:H854)+1)</f>
        <v>0</v>
      </c>
      <c r="I855" s="12" t="b">
        <f>IF(ISNUMBER(SEARCH(W$1,$D855)),MAX(I$1:I854)+1)</f>
        <v>0</v>
      </c>
      <c r="J855" s="12" t="b">
        <f>IF(ISNUMBER(SEARCH(X$1,$D855)),MAX(J$1:J854)+1)</f>
        <v>0</v>
      </c>
      <c r="K855" s="12" t="b">
        <f>IF(ISNUMBER(SEARCH(Y$1,$D855)),MAX(K$1:K854)+1)</f>
        <v>0</v>
      </c>
      <c r="L855" s="12" t="b">
        <f>IF(ISNUMBER(SEARCH(Z$1,$D855)),MAX(L$1:L854)+1)</f>
        <v>0</v>
      </c>
      <c r="M855" s="12" t="b">
        <f>IF(ISNUMBER(SEARCH(AA$1,$D855)),MAX(M$1:M854)+1)</f>
        <v>0</v>
      </c>
      <c r="N855" s="12" t="b">
        <f>IF(ISNUMBER(SEARCH(AB$1,$D855)),MAX(N$1:N854)+1)</f>
        <v>0</v>
      </c>
      <c r="O855" s="12" t="b">
        <f>IF(ISNUMBER(SEARCH(AC$1,$D855)),MAX(O$1:O854)+1)</f>
        <v>0</v>
      </c>
      <c r="P855" s="12" t="b">
        <f>IF(ISNUMBER(SEARCH(AD$1,$D855)),MAX(P$1:P854)+1)</f>
        <v>0</v>
      </c>
      <c r="Q855" s="12">
        <f>'AB Touchpoint System Workbook'!K866</f>
        <v>0</v>
      </c>
      <c r="R855" s="13">
        <f t="shared" si="27"/>
        <v>854</v>
      </c>
      <c r="S855" s="21" t="str">
        <f>IFERROR(VLOOKUP($R855,E:$Q,13,0),"")</f>
        <v/>
      </c>
      <c r="T855" s="21" t="str">
        <f>IFERROR(VLOOKUP($R855,F:$Q,12,0),"")</f>
        <v/>
      </c>
      <c r="U855" s="21" t="str">
        <f>IFERROR(VLOOKUP($R855,G:$Q,11,0),"")</f>
        <v/>
      </c>
      <c r="V855" s="21" t="str">
        <f>IFERROR(VLOOKUP($R855,H:$Q,10,0),"")</f>
        <v/>
      </c>
      <c r="W855" s="21" t="str">
        <f>IFERROR(VLOOKUP($R855,I:$Q,9,0),"")</f>
        <v/>
      </c>
      <c r="X855" s="21" t="str">
        <f>IFERROR(VLOOKUP($R855,J:$Q,8,0),"")</f>
        <v/>
      </c>
      <c r="Y855" s="21" t="str">
        <f>IFERROR(VLOOKUP($R855,K:$Q,7,0),"")</f>
        <v/>
      </c>
      <c r="Z855" s="21" t="str">
        <f>IFERROR(VLOOKUP($R855,L:$Q,6,0),"")</f>
        <v/>
      </c>
      <c r="AA855" s="21" t="str">
        <f>IFERROR(VLOOKUP($R855,M:$Q,5,0),"")</f>
        <v/>
      </c>
      <c r="AB855" s="21" t="str">
        <f>IFERROR(VLOOKUP($R855,N:$Q,4,0),"")</f>
        <v/>
      </c>
      <c r="AC855" s="21" t="str">
        <f>IFERROR(VLOOKUP($R855,O:$Q,3,0),"")</f>
        <v/>
      </c>
      <c r="AD855" s="21" t="str">
        <f>IFERROR(VLOOKUP($R855,P:$Q,2,0),"")</f>
        <v/>
      </c>
    </row>
    <row r="856" spans="1:30" x14ac:dyDescent="0.15">
      <c r="A856" s="9">
        <f>'AB Touchpoint System Workbook'!Z867</f>
        <v>0</v>
      </c>
      <c r="B856" s="21">
        <f t="shared" ref="B856:B919" si="28">MONTH(A856)</f>
        <v>1</v>
      </c>
      <c r="C856" s="12" t="str">
        <f>IF('AB Touchpoint System Workbook'!J867="A",VLOOKUP($B856,Reference!$A$93:B$104,2,0),IF('AB Touchpoint System Workbook'!J867="b",VLOOKUP($B856,Reference!$A$93:C$104,3,0),""))</f>
        <v/>
      </c>
      <c r="D856" s="12" t="str">
        <f>IF('AB Touchpoint System Workbook'!J867="A",Q856&amp;C856,IF('AB Touchpoint System Workbook'!J867="b",Q856&amp;C856,""))</f>
        <v/>
      </c>
      <c r="E856" s="12" t="b">
        <f>IF(ISNUMBER(SEARCH(S$1,$D856)),MAX(E$1:E855)+1)</f>
        <v>0</v>
      </c>
      <c r="F856" s="12" t="b">
        <f>IF(ISNUMBER(SEARCH(T$1,$D856)),MAX(F$1:F855)+1)</f>
        <v>0</v>
      </c>
      <c r="G856" s="12" t="b">
        <f>IF(ISNUMBER(SEARCH(U$1,$D856)),MAX(G$1:G855)+1)</f>
        <v>0</v>
      </c>
      <c r="H856" s="12" t="b">
        <f>IF(ISNUMBER(SEARCH(V$1,$D856)),MAX(H$1:H855)+1)</f>
        <v>0</v>
      </c>
      <c r="I856" s="12" t="b">
        <f>IF(ISNUMBER(SEARCH(W$1,$D856)),MAX(I$1:I855)+1)</f>
        <v>0</v>
      </c>
      <c r="J856" s="12" t="b">
        <f>IF(ISNUMBER(SEARCH(X$1,$D856)),MAX(J$1:J855)+1)</f>
        <v>0</v>
      </c>
      <c r="K856" s="12" t="b">
        <f>IF(ISNUMBER(SEARCH(Y$1,$D856)),MAX(K$1:K855)+1)</f>
        <v>0</v>
      </c>
      <c r="L856" s="12" t="b">
        <f>IF(ISNUMBER(SEARCH(Z$1,$D856)),MAX(L$1:L855)+1)</f>
        <v>0</v>
      </c>
      <c r="M856" s="12" t="b">
        <f>IF(ISNUMBER(SEARCH(AA$1,$D856)),MAX(M$1:M855)+1)</f>
        <v>0</v>
      </c>
      <c r="N856" s="12" t="b">
        <f>IF(ISNUMBER(SEARCH(AB$1,$D856)),MAX(N$1:N855)+1)</f>
        <v>0</v>
      </c>
      <c r="O856" s="12" t="b">
        <f>IF(ISNUMBER(SEARCH(AC$1,$D856)),MAX(O$1:O855)+1)</f>
        <v>0</v>
      </c>
      <c r="P856" s="12" t="b">
        <f>IF(ISNUMBER(SEARCH(AD$1,$D856)),MAX(P$1:P855)+1)</f>
        <v>0</v>
      </c>
      <c r="Q856" s="12">
        <f>'AB Touchpoint System Workbook'!K867</f>
        <v>0</v>
      </c>
      <c r="R856" s="13">
        <f t="shared" si="27"/>
        <v>855</v>
      </c>
      <c r="S856" s="21" t="str">
        <f>IFERROR(VLOOKUP($R856,E:$Q,13,0),"")</f>
        <v/>
      </c>
      <c r="T856" s="21" t="str">
        <f>IFERROR(VLOOKUP($R856,F:$Q,12,0),"")</f>
        <v/>
      </c>
      <c r="U856" s="21" t="str">
        <f>IFERROR(VLOOKUP($R856,G:$Q,11,0),"")</f>
        <v/>
      </c>
      <c r="V856" s="21" t="str">
        <f>IFERROR(VLOOKUP($R856,H:$Q,10,0),"")</f>
        <v/>
      </c>
      <c r="W856" s="21" t="str">
        <f>IFERROR(VLOOKUP($R856,I:$Q,9,0),"")</f>
        <v/>
      </c>
      <c r="X856" s="21" t="str">
        <f>IFERROR(VLOOKUP($R856,J:$Q,8,0),"")</f>
        <v/>
      </c>
      <c r="Y856" s="21" t="str">
        <f>IFERROR(VLOOKUP($R856,K:$Q,7,0),"")</f>
        <v/>
      </c>
      <c r="Z856" s="21" t="str">
        <f>IFERROR(VLOOKUP($R856,L:$Q,6,0),"")</f>
        <v/>
      </c>
      <c r="AA856" s="21" t="str">
        <f>IFERROR(VLOOKUP($R856,M:$Q,5,0),"")</f>
        <v/>
      </c>
      <c r="AB856" s="21" t="str">
        <f>IFERROR(VLOOKUP($R856,N:$Q,4,0),"")</f>
        <v/>
      </c>
      <c r="AC856" s="21" t="str">
        <f>IFERROR(VLOOKUP($R856,O:$Q,3,0),"")</f>
        <v/>
      </c>
      <c r="AD856" s="21" t="str">
        <f>IFERROR(VLOOKUP($R856,P:$Q,2,0),"")</f>
        <v/>
      </c>
    </row>
    <row r="857" spans="1:30" x14ac:dyDescent="0.15">
      <c r="A857" s="9">
        <f>'AB Touchpoint System Workbook'!Z868</f>
        <v>0</v>
      </c>
      <c r="B857" s="21">
        <f t="shared" si="28"/>
        <v>1</v>
      </c>
      <c r="C857" s="12" t="str">
        <f>IF('AB Touchpoint System Workbook'!J868="A",VLOOKUP($B857,Reference!$A$93:B$104,2,0),IF('AB Touchpoint System Workbook'!J868="b",VLOOKUP($B857,Reference!$A$93:C$104,3,0),""))</f>
        <v/>
      </c>
      <c r="D857" s="12" t="str">
        <f>IF('AB Touchpoint System Workbook'!J868="A",Q857&amp;C857,IF('AB Touchpoint System Workbook'!J868="b",Q857&amp;C857,""))</f>
        <v/>
      </c>
      <c r="E857" s="12" t="b">
        <f>IF(ISNUMBER(SEARCH(S$1,$D857)),MAX(E$1:E856)+1)</f>
        <v>0</v>
      </c>
      <c r="F857" s="12" t="b">
        <f>IF(ISNUMBER(SEARCH(T$1,$D857)),MAX(F$1:F856)+1)</f>
        <v>0</v>
      </c>
      <c r="G857" s="12" t="b">
        <f>IF(ISNUMBER(SEARCH(U$1,$D857)),MAX(G$1:G856)+1)</f>
        <v>0</v>
      </c>
      <c r="H857" s="12" t="b">
        <f>IF(ISNUMBER(SEARCH(V$1,$D857)),MAX(H$1:H856)+1)</f>
        <v>0</v>
      </c>
      <c r="I857" s="12" t="b">
        <f>IF(ISNUMBER(SEARCH(W$1,$D857)),MAX(I$1:I856)+1)</f>
        <v>0</v>
      </c>
      <c r="J857" s="12" t="b">
        <f>IF(ISNUMBER(SEARCH(X$1,$D857)),MAX(J$1:J856)+1)</f>
        <v>0</v>
      </c>
      <c r="K857" s="12" t="b">
        <f>IF(ISNUMBER(SEARCH(Y$1,$D857)),MAX(K$1:K856)+1)</f>
        <v>0</v>
      </c>
      <c r="L857" s="12" t="b">
        <f>IF(ISNUMBER(SEARCH(Z$1,$D857)),MAX(L$1:L856)+1)</f>
        <v>0</v>
      </c>
      <c r="M857" s="12" t="b">
        <f>IF(ISNUMBER(SEARCH(AA$1,$D857)),MAX(M$1:M856)+1)</f>
        <v>0</v>
      </c>
      <c r="N857" s="12" t="b">
        <f>IF(ISNUMBER(SEARCH(AB$1,$D857)),MAX(N$1:N856)+1)</f>
        <v>0</v>
      </c>
      <c r="O857" s="12" t="b">
        <f>IF(ISNUMBER(SEARCH(AC$1,$D857)),MAX(O$1:O856)+1)</f>
        <v>0</v>
      </c>
      <c r="P857" s="12" t="b">
        <f>IF(ISNUMBER(SEARCH(AD$1,$D857)),MAX(P$1:P856)+1)</f>
        <v>0</v>
      </c>
      <c r="Q857" s="12">
        <f>'AB Touchpoint System Workbook'!K868</f>
        <v>0</v>
      </c>
      <c r="R857" s="13">
        <f t="shared" si="27"/>
        <v>856</v>
      </c>
      <c r="S857" s="21" t="str">
        <f>IFERROR(VLOOKUP($R857,E:$Q,13,0),"")</f>
        <v/>
      </c>
      <c r="T857" s="21" t="str">
        <f>IFERROR(VLOOKUP($R857,F:$Q,12,0),"")</f>
        <v/>
      </c>
      <c r="U857" s="21" t="str">
        <f>IFERROR(VLOOKUP($R857,G:$Q,11,0),"")</f>
        <v/>
      </c>
      <c r="V857" s="21" t="str">
        <f>IFERROR(VLOOKUP($R857,H:$Q,10,0),"")</f>
        <v/>
      </c>
      <c r="W857" s="21" t="str">
        <f>IFERROR(VLOOKUP($R857,I:$Q,9,0),"")</f>
        <v/>
      </c>
      <c r="X857" s="21" t="str">
        <f>IFERROR(VLOOKUP($R857,J:$Q,8,0),"")</f>
        <v/>
      </c>
      <c r="Y857" s="21" t="str">
        <f>IFERROR(VLOOKUP($R857,K:$Q,7,0),"")</f>
        <v/>
      </c>
      <c r="Z857" s="21" t="str">
        <f>IFERROR(VLOOKUP($R857,L:$Q,6,0),"")</f>
        <v/>
      </c>
      <c r="AA857" s="21" t="str">
        <f>IFERROR(VLOOKUP($R857,M:$Q,5,0),"")</f>
        <v/>
      </c>
      <c r="AB857" s="21" t="str">
        <f>IFERROR(VLOOKUP($R857,N:$Q,4,0),"")</f>
        <v/>
      </c>
      <c r="AC857" s="21" t="str">
        <f>IFERROR(VLOOKUP($R857,O:$Q,3,0),"")</f>
        <v/>
      </c>
      <c r="AD857" s="21" t="str">
        <f>IFERROR(VLOOKUP($R857,P:$Q,2,0),"")</f>
        <v/>
      </c>
    </row>
    <row r="858" spans="1:30" x14ac:dyDescent="0.15">
      <c r="A858" s="9">
        <f>'AB Touchpoint System Workbook'!Z869</f>
        <v>0</v>
      </c>
      <c r="B858" s="21">
        <f t="shared" si="28"/>
        <v>1</v>
      </c>
      <c r="C858" s="12" t="str">
        <f>IF('AB Touchpoint System Workbook'!J869="A",VLOOKUP($B858,Reference!$A$93:B$104,2,0),IF('AB Touchpoint System Workbook'!J869="b",VLOOKUP($B858,Reference!$A$93:C$104,3,0),""))</f>
        <v/>
      </c>
      <c r="D858" s="12" t="str">
        <f>IF('AB Touchpoint System Workbook'!J869="A",Q858&amp;C858,IF('AB Touchpoint System Workbook'!J869="b",Q858&amp;C858,""))</f>
        <v/>
      </c>
      <c r="E858" s="12" t="b">
        <f>IF(ISNUMBER(SEARCH(S$1,$D858)),MAX(E$1:E857)+1)</f>
        <v>0</v>
      </c>
      <c r="F858" s="12" t="b">
        <f>IF(ISNUMBER(SEARCH(T$1,$D858)),MAX(F$1:F857)+1)</f>
        <v>0</v>
      </c>
      <c r="G858" s="12" t="b">
        <f>IF(ISNUMBER(SEARCH(U$1,$D858)),MAX(G$1:G857)+1)</f>
        <v>0</v>
      </c>
      <c r="H858" s="12" t="b">
        <f>IF(ISNUMBER(SEARCH(V$1,$D858)),MAX(H$1:H857)+1)</f>
        <v>0</v>
      </c>
      <c r="I858" s="12" t="b">
        <f>IF(ISNUMBER(SEARCH(W$1,$D858)),MAX(I$1:I857)+1)</f>
        <v>0</v>
      </c>
      <c r="J858" s="12" t="b">
        <f>IF(ISNUMBER(SEARCH(X$1,$D858)),MAX(J$1:J857)+1)</f>
        <v>0</v>
      </c>
      <c r="K858" s="12" t="b">
        <f>IF(ISNUMBER(SEARCH(Y$1,$D858)),MAX(K$1:K857)+1)</f>
        <v>0</v>
      </c>
      <c r="L858" s="12" t="b">
        <f>IF(ISNUMBER(SEARCH(Z$1,$D858)),MAX(L$1:L857)+1)</f>
        <v>0</v>
      </c>
      <c r="M858" s="12" t="b">
        <f>IF(ISNUMBER(SEARCH(AA$1,$D858)),MAX(M$1:M857)+1)</f>
        <v>0</v>
      </c>
      <c r="N858" s="12" t="b">
        <f>IF(ISNUMBER(SEARCH(AB$1,$D858)),MAX(N$1:N857)+1)</f>
        <v>0</v>
      </c>
      <c r="O858" s="12" t="b">
        <f>IF(ISNUMBER(SEARCH(AC$1,$D858)),MAX(O$1:O857)+1)</f>
        <v>0</v>
      </c>
      <c r="P858" s="12" t="b">
        <f>IF(ISNUMBER(SEARCH(AD$1,$D858)),MAX(P$1:P857)+1)</f>
        <v>0</v>
      </c>
      <c r="Q858" s="12">
        <f>'AB Touchpoint System Workbook'!K869</f>
        <v>0</v>
      </c>
      <c r="R858" s="13">
        <f t="shared" si="27"/>
        <v>857</v>
      </c>
      <c r="S858" s="21" t="str">
        <f>IFERROR(VLOOKUP($R858,E:$Q,13,0),"")</f>
        <v/>
      </c>
      <c r="T858" s="21" t="str">
        <f>IFERROR(VLOOKUP($R858,F:$Q,12,0),"")</f>
        <v/>
      </c>
      <c r="U858" s="21" t="str">
        <f>IFERROR(VLOOKUP($R858,G:$Q,11,0),"")</f>
        <v/>
      </c>
      <c r="V858" s="21" t="str">
        <f>IFERROR(VLOOKUP($R858,H:$Q,10,0),"")</f>
        <v/>
      </c>
      <c r="W858" s="21" t="str">
        <f>IFERROR(VLOOKUP($R858,I:$Q,9,0),"")</f>
        <v/>
      </c>
      <c r="X858" s="21" t="str">
        <f>IFERROR(VLOOKUP($R858,J:$Q,8,0),"")</f>
        <v/>
      </c>
      <c r="Y858" s="21" t="str">
        <f>IFERROR(VLOOKUP($R858,K:$Q,7,0),"")</f>
        <v/>
      </c>
      <c r="Z858" s="21" t="str">
        <f>IFERROR(VLOOKUP($R858,L:$Q,6,0),"")</f>
        <v/>
      </c>
      <c r="AA858" s="21" t="str">
        <f>IFERROR(VLOOKUP($R858,M:$Q,5,0),"")</f>
        <v/>
      </c>
      <c r="AB858" s="21" t="str">
        <f>IFERROR(VLOOKUP($R858,N:$Q,4,0),"")</f>
        <v/>
      </c>
      <c r="AC858" s="21" t="str">
        <f>IFERROR(VLOOKUP($R858,O:$Q,3,0),"")</f>
        <v/>
      </c>
      <c r="AD858" s="21" t="str">
        <f>IFERROR(VLOOKUP($R858,P:$Q,2,0),"")</f>
        <v/>
      </c>
    </row>
    <row r="859" spans="1:30" x14ac:dyDescent="0.15">
      <c r="A859" s="9">
        <f>'AB Touchpoint System Workbook'!Z870</f>
        <v>0</v>
      </c>
      <c r="B859" s="21">
        <f t="shared" si="28"/>
        <v>1</v>
      </c>
      <c r="C859" s="12" t="str">
        <f>IF('AB Touchpoint System Workbook'!J870="A",VLOOKUP($B859,Reference!$A$93:B$104,2,0),IF('AB Touchpoint System Workbook'!J870="b",VLOOKUP($B859,Reference!$A$93:C$104,3,0),""))</f>
        <v/>
      </c>
      <c r="D859" s="12" t="str">
        <f>IF('AB Touchpoint System Workbook'!J870="A",Q859&amp;C859,IF('AB Touchpoint System Workbook'!J870="b",Q859&amp;C859,""))</f>
        <v/>
      </c>
      <c r="E859" s="12" t="b">
        <f>IF(ISNUMBER(SEARCH(S$1,$D859)),MAX(E$1:E858)+1)</f>
        <v>0</v>
      </c>
      <c r="F859" s="12" t="b">
        <f>IF(ISNUMBER(SEARCH(T$1,$D859)),MAX(F$1:F858)+1)</f>
        <v>0</v>
      </c>
      <c r="G859" s="12" t="b">
        <f>IF(ISNUMBER(SEARCH(U$1,$D859)),MAX(G$1:G858)+1)</f>
        <v>0</v>
      </c>
      <c r="H859" s="12" t="b">
        <f>IF(ISNUMBER(SEARCH(V$1,$D859)),MAX(H$1:H858)+1)</f>
        <v>0</v>
      </c>
      <c r="I859" s="12" t="b">
        <f>IF(ISNUMBER(SEARCH(W$1,$D859)),MAX(I$1:I858)+1)</f>
        <v>0</v>
      </c>
      <c r="J859" s="12" t="b">
        <f>IF(ISNUMBER(SEARCH(X$1,$D859)),MAX(J$1:J858)+1)</f>
        <v>0</v>
      </c>
      <c r="K859" s="12" t="b">
        <f>IF(ISNUMBER(SEARCH(Y$1,$D859)),MAX(K$1:K858)+1)</f>
        <v>0</v>
      </c>
      <c r="L859" s="12" t="b">
        <f>IF(ISNUMBER(SEARCH(Z$1,$D859)),MAX(L$1:L858)+1)</f>
        <v>0</v>
      </c>
      <c r="M859" s="12" t="b">
        <f>IF(ISNUMBER(SEARCH(AA$1,$D859)),MAX(M$1:M858)+1)</f>
        <v>0</v>
      </c>
      <c r="N859" s="12" t="b">
        <f>IF(ISNUMBER(SEARCH(AB$1,$D859)),MAX(N$1:N858)+1)</f>
        <v>0</v>
      </c>
      <c r="O859" s="12" t="b">
        <f>IF(ISNUMBER(SEARCH(AC$1,$D859)),MAX(O$1:O858)+1)</f>
        <v>0</v>
      </c>
      <c r="P859" s="12" t="b">
        <f>IF(ISNUMBER(SEARCH(AD$1,$D859)),MAX(P$1:P858)+1)</f>
        <v>0</v>
      </c>
      <c r="Q859" s="12">
        <f>'AB Touchpoint System Workbook'!K870</f>
        <v>0</v>
      </c>
      <c r="R859" s="13">
        <f t="shared" si="27"/>
        <v>858</v>
      </c>
      <c r="S859" s="21" t="str">
        <f>IFERROR(VLOOKUP($R859,E:$Q,13,0),"")</f>
        <v/>
      </c>
      <c r="T859" s="21" t="str">
        <f>IFERROR(VLOOKUP($R859,F:$Q,12,0),"")</f>
        <v/>
      </c>
      <c r="U859" s="21" t="str">
        <f>IFERROR(VLOOKUP($R859,G:$Q,11,0),"")</f>
        <v/>
      </c>
      <c r="V859" s="21" t="str">
        <f>IFERROR(VLOOKUP($R859,H:$Q,10,0),"")</f>
        <v/>
      </c>
      <c r="W859" s="21" t="str">
        <f>IFERROR(VLOOKUP($R859,I:$Q,9,0),"")</f>
        <v/>
      </c>
      <c r="X859" s="21" t="str">
        <f>IFERROR(VLOOKUP($R859,J:$Q,8,0),"")</f>
        <v/>
      </c>
      <c r="Y859" s="21" t="str">
        <f>IFERROR(VLOOKUP($R859,K:$Q,7,0),"")</f>
        <v/>
      </c>
      <c r="Z859" s="21" t="str">
        <f>IFERROR(VLOOKUP($R859,L:$Q,6,0),"")</f>
        <v/>
      </c>
      <c r="AA859" s="21" t="str">
        <f>IFERROR(VLOOKUP($R859,M:$Q,5,0),"")</f>
        <v/>
      </c>
      <c r="AB859" s="21" t="str">
        <f>IFERROR(VLOOKUP($R859,N:$Q,4,0),"")</f>
        <v/>
      </c>
      <c r="AC859" s="21" t="str">
        <f>IFERROR(VLOOKUP($R859,O:$Q,3,0),"")</f>
        <v/>
      </c>
      <c r="AD859" s="21" t="str">
        <f>IFERROR(VLOOKUP($R859,P:$Q,2,0),"")</f>
        <v/>
      </c>
    </row>
    <row r="860" spans="1:30" x14ac:dyDescent="0.15">
      <c r="A860" s="9">
        <f>'AB Touchpoint System Workbook'!Z871</f>
        <v>0</v>
      </c>
      <c r="B860" s="21">
        <f t="shared" si="28"/>
        <v>1</v>
      </c>
      <c r="C860" s="12" t="str">
        <f>IF('AB Touchpoint System Workbook'!J871="A",VLOOKUP($B860,Reference!$A$93:B$104,2,0),IF('AB Touchpoint System Workbook'!J871="b",VLOOKUP($B860,Reference!$A$93:C$104,3,0),""))</f>
        <v/>
      </c>
      <c r="D860" s="12" t="str">
        <f>IF('AB Touchpoint System Workbook'!J871="A",Q860&amp;C860,IF('AB Touchpoint System Workbook'!J871="b",Q860&amp;C860,""))</f>
        <v/>
      </c>
      <c r="E860" s="12" t="b">
        <f>IF(ISNUMBER(SEARCH(S$1,$D860)),MAX(E$1:E859)+1)</f>
        <v>0</v>
      </c>
      <c r="F860" s="12" t="b">
        <f>IF(ISNUMBER(SEARCH(T$1,$D860)),MAX(F$1:F859)+1)</f>
        <v>0</v>
      </c>
      <c r="G860" s="12" t="b">
        <f>IF(ISNUMBER(SEARCH(U$1,$D860)),MAX(G$1:G859)+1)</f>
        <v>0</v>
      </c>
      <c r="H860" s="12" t="b">
        <f>IF(ISNUMBER(SEARCH(V$1,$D860)),MAX(H$1:H859)+1)</f>
        <v>0</v>
      </c>
      <c r="I860" s="12" t="b">
        <f>IF(ISNUMBER(SEARCH(W$1,$D860)),MAX(I$1:I859)+1)</f>
        <v>0</v>
      </c>
      <c r="J860" s="12" t="b">
        <f>IF(ISNUMBER(SEARCH(X$1,$D860)),MAX(J$1:J859)+1)</f>
        <v>0</v>
      </c>
      <c r="K860" s="12" t="b">
        <f>IF(ISNUMBER(SEARCH(Y$1,$D860)),MAX(K$1:K859)+1)</f>
        <v>0</v>
      </c>
      <c r="L860" s="12" t="b">
        <f>IF(ISNUMBER(SEARCH(Z$1,$D860)),MAX(L$1:L859)+1)</f>
        <v>0</v>
      </c>
      <c r="M860" s="12" t="b">
        <f>IF(ISNUMBER(SEARCH(AA$1,$D860)),MAX(M$1:M859)+1)</f>
        <v>0</v>
      </c>
      <c r="N860" s="12" t="b">
        <f>IF(ISNUMBER(SEARCH(AB$1,$D860)),MAX(N$1:N859)+1)</f>
        <v>0</v>
      </c>
      <c r="O860" s="12" t="b">
        <f>IF(ISNUMBER(SEARCH(AC$1,$D860)),MAX(O$1:O859)+1)</f>
        <v>0</v>
      </c>
      <c r="P860" s="12" t="b">
        <f>IF(ISNUMBER(SEARCH(AD$1,$D860)),MAX(P$1:P859)+1)</f>
        <v>0</v>
      </c>
      <c r="Q860" s="12">
        <f>'AB Touchpoint System Workbook'!K871</f>
        <v>0</v>
      </c>
      <c r="R860" s="13">
        <f t="shared" si="27"/>
        <v>859</v>
      </c>
      <c r="S860" s="21" t="str">
        <f>IFERROR(VLOOKUP($R860,E:$Q,13,0),"")</f>
        <v/>
      </c>
      <c r="T860" s="21" t="str">
        <f>IFERROR(VLOOKUP($R860,F:$Q,12,0),"")</f>
        <v/>
      </c>
      <c r="U860" s="21" t="str">
        <f>IFERROR(VLOOKUP($R860,G:$Q,11,0),"")</f>
        <v/>
      </c>
      <c r="V860" s="21" t="str">
        <f>IFERROR(VLOOKUP($R860,H:$Q,10,0),"")</f>
        <v/>
      </c>
      <c r="W860" s="21" t="str">
        <f>IFERROR(VLOOKUP($R860,I:$Q,9,0),"")</f>
        <v/>
      </c>
      <c r="X860" s="21" t="str">
        <f>IFERROR(VLOOKUP($R860,J:$Q,8,0),"")</f>
        <v/>
      </c>
      <c r="Y860" s="21" t="str">
        <f>IFERROR(VLOOKUP($R860,K:$Q,7,0),"")</f>
        <v/>
      </c>
      <c r="Z860" s="21" t="str">
        <f>IFERROR(VLOOKUP($R860,L:$Q,6,0),"")</f>
        <v/>
      </c>
      <c r="AA860" s="21" t="str">
        <f>IFERROR(VLOOKUP($R860,M:$Q,5,0),"")</f>
        <v/>
      </c>
      <c r="AB860" s="21" t="str">
        <f>IFERROR(VLOOKUP($R860,N:$Q,4,0),"")</f>
        <v/>
      </c>
      <c r="AC860" s="21" t="str">
        <f>IFERROR(VLOOKUP($R860,O:$Q,3,0),"")</f>
        <v/>
      </c>
      <c r="AD860" s="21" t="str">
        <f>IFERROR(VLOOKUP($R860,P:$Q,2,0),"")</f>
        <v/>
      </c>
    </row>
    <row r="861" spans="1:30" x14ac:dyDescent="0.15">
      <c r="A861" s="9">
        <f>'AB Touchpoint System Workbook'!Z872</f>
        <v>0</v>
      </c>
      <c r="B861" s="21">
        <f t="shared" si="28"/>
        <v>1</v>
      </c>
      <c r="C861" s="12" t="str">
        <f>IF('AB Touchpoint System Workbook'!J872="A",VLOOKUP($B861,Reference!$A$93:B$104,2,0),IF('AB Touchpoint System Workbook'!J872="b",VLOOKUP($B861,Reference!$A$93:C$104,3,0),""))</f>
        <v/>
      </c>
      <c r="D861" s="12" t="str">
        <f>IF('AB Touchpoint System Workbook'!J872="A",Q861&amp;C861,IF('AB Touchpoint System Workbook'!J872="b",Q861&amp;C861,""))</f>
        <v/>
      </c>
      <c r="E861" s="12" t="b">
        <f>IF(ISNUMBER(SEARCH(S$1,$D861)),MAX(E$1:E860)+1)</f>
        <v>0</v>
      </c>
      <c r="F861" s="12" t="b">
        <f>IF(ISNUMBER(SEARCH(T$1,$D861)),MAX(F$1:F860)+1)</f>
        <v>0</v>
      </c>
      <c r="G861" s="12" t="b">
        <f>IF(ISNUMBER(SEARCH(U$1,$D861)),MAX(G$1:G860)+1)</f>
        <v>0</v>
      </c>
      <c r="H861" s="12" t="b">
        <f>IF(ISNUMBER(SEARCH(V$1,$D861)),MAX(H$1:H860)+1)</f>
        <v>0</v>
      </c>
      <c r="I861" s="12" t="b">
        <f>IF(ISNUMBER(SEARCH(W$1,$D861)),MAX(I$1:I860)+1)</f>
        <v>0</v>
      </c>
      <c r="J861" s="12" t="b">
        <f>IF(ISNUMBER(SEARCH(X$1,$D861)),MAX(J$1:J860)+1)</f>
        <v>0</v>
      </c>
      <c r="K861" s="12" t="b">
        <f>IF(ISNUMBER(SEARCH(Y$1,$D861)),MAX(K$1:K860)+1)</f>
        <v>0</v>
      </c>
      <c r="L861" s="12" t="b">
        <f>IF(ISNUMBER(SEARCH(Z$1,$D861)),MAX(L$1:L860)+1)</f>
        <v>0</v>
      </c>
      <c r="M861" s="12" t="b">
        <f>IF(ISNUMBER(SEARCH(AA$1,$D861)),MAX(M$1:M860)+1)</f>
        <v>0</v>
      </c>
      <c r="N861" s="12" t="b">
        <f>IF(ISNUMBER(SEARCH(AB$1,$D861)),MAX(N$1:N860)+1)</f>
        <v>0</v>
      </c>
      <c r="O861" s="12" t="b">
        <f>IF(ISNUMBER(SEARCH(AC$1,$D861)),MAX(O$1:O860)+1)</f>
        <v>0</v>
      </c>
      <c r="P861" s="12" t="b">
        <f>IF(ISNUMBER(SEARCH(AD$1,$D861)),MAX(P$1:P860)+1)</f>
        <v>0</v>
      </c>
      <c r="Q861" s="12">
        <f>'AB Touchpoint System Workbook'!K872</f>
        <v>0</v>
      </c>
      <c r="R861" s="13">
        <f t="shared" si="27"/>
        <v>860</v>
      </c>
      <c r="S861" s="21" t="str">
        <f>IFERROR(VLOOKUP($R861,E:$Q,13,0),"")</f>
        <v/>
      </c>
      <c r="T861" s="21" t="str">
        <f>IFERROR(VLOOKUP($R861,F:$Q,12,0),"")</f>
        <v/>
      </c>
      <c r="U861" s="21" t="str">
        <f>IFERROR(VLOOKUP($R861,G:$Q,11,0),"")</f>
        <v/>
      </c>
      <c r="V861" s="21" t="str">
        <f>IFERROR(VLOOKUP($R861,H:$Q,10,0),"")</f>
        <v/>
      </c>
      <c r="W861" s="21" t="str">
        <f>IFERROR(VLOOKUP($R861,I:$Q,9,0),"")</f>
        <v/>
      </c>
      <c r="X861" s="21" t="str">
        <f>IFERROR(VLOOKUP($R861,J:$Q,8,0),"")</f>
        <v/>
      </c>
      <c r="Y861" s="21" t="str">
        <f>IFERROR(VLOOKUP($R861,K:$Q,7,0),"")</f>
        <v/>
      </c>
      <c r="Z861" s="21" t="str">
        <f>IFERROR(VLOOKUP($R861,L:$Q,6,0),"")</f>
        <v/>
      </c>
      <c r="AA861" s="21" t="str">
        <f>IFERROR(VLOOKUP($R861,M:$Q,5,0),"")</f>
        <v/>
      </c>
      <c r="AB861" s="21" t="str">
        <f>IFERROR(VLOOKUP($R861,N:$Q,4,0),"")</f>
        <v/>
      </c>
      <c r="AC861" s="21" t="str">
        <f>IFERROR(VLOOKUP($R861,O:$Q,3,0),"")</f>
        <v/>
      </c>
      <c r="AD861" s="21" t="str">
        <f>IFERROR(VLOOKUP($R861,P:$Q,2,0),"")</f>
        <v/>
      </c>
    </row>
    <row r="862" spans="1:30" x14ac:dyDescent="0.15">
      <c r="A862" s="9">
        <f>'AB Touchpoint System Workbook'!Z873</f>
        <v>0</v>
      </c>
      <c r="B862" s="21">
        <f t="shared" si="28"/>
        <v>1</v>
      </c>
      <c r="C862" s="12" t="str">
        <f>IF('AB Touchpoint System Workbook'!J873="A",VLOOKUP($B862,Reference!$A$93:B$104,2,0),IF('AB Touchpoint System Workbook'!J873="b",VLOOKUP($B862,Reference!$A$93:C$104,3,0),""))</f>
        <v/>
      </c>
      <c r="D862" s="12" t="str">
        <f>IF('AB Touchpoint System Workbook'!J873="A",Q862&amp;C862,IF('AB Touchpoint System Workbook'!J873="b",Q862&amp;C862,""))</f>
        <v/>
      </c>
      <c r="E862" s="12" t="b">
        <f>IF(ISNUMBER(SEARCH(S$1,$D862)),MAX(E$1:E861)+1)</f>
        <v>0</v>
      </c>
      <c r="F862" s="12" t="b">
        <f>IF(ISNUMBER(SEARCH(T$1,$D862)),MAX(F$1:F861)+1)</f>
        <v>0</v>
      </c>
      <c r="G862" s="12" t="b">
        <f>IF(ISNUMBER(SEARCH(U$1,$D862)),MAX(G$1:G861)+1)</f>
        <v>0</v>
      </c>
      <c r="H862" s="12" t="b">
        <f>IF(ISNUMBER(SEARCH(V$1,$D862)),MAX(H$1:H861)+1)</f>
        <v>0</v>
      </c>
      <c r="I862" s="12" t="b">
        <f>IF(ISNUMBER(SEARCH(W$1,$D862)),MAX(I$1:I861)+1)</f>
        <v>0</v>
      </c>
      <c r="J862" s="12" t="b">
        <f>IF(ISNUMBER(SEARCH(X$1,$D862)),MAX(J$1:J861)+1)</f>
        <v>0</v>
      </c>
      <c r="K862" s="12" t="b">
        <f>IF(ISNUMBER(SEARCH(Y$1,$D862)),MAX(K$1:K861)+1)</f>
        <v>0</v>
      </c>
      <c r="L862" s="12" t="b">
        <f>IF(ISNUMBER(SEARCH(Z$1,$D862)),MAX(L$1:L861)+1)</f>
        <v>0</v>
      </c>
      <c r="M862" s="12" t="b">
        <f>IF(ISNUMBER(SEARCH(AA$1,$D862)),MAX(M$1:M861)+1)</f>
        <v>0</v>
      </c>
      <c r="N862" s="12" t="b">
        <f>IF(ISNUMBER(SEARCH(AB$1,$D862)),MAX(N$1:N861)+1)</f>
        <v>0</v>
      </c>
      <c r="O862" s="12" t="b">
        <f>IF(ISNUMBER(SEARCH(AC$1,$D862)),MAX(O$1:O861)+1)</f>
        <v>0</v>
      </c>
      <c r="P862" s="12" t="b">
        <f>IF(ISNUMBER(SEARCH(AD$1,$D862)),MAX(P$1:P861)+1)</f>
        <v>0</v>
      </c>
      <c r="Q862" s="12">
        <f>'AB Touchpoint System Workbook'!K873</f>
        <v>0</v>
      </c>
      <c r="R862" s="13">
        <f t="shared" si="27"/>
        <v>861</v>
      </c>
      <c r="S862" s="21" t="str">
        <f>IFERROR(VLOOKUP($R862,E:$Q,13,0),"")</f>
        <v/>
      </c>
      <c r="T862" s="21" t="str">
        <f>IFERROR(VLOOKUP($R862,F:$Q,12,0),"")</f>
        <v/>
      </c>
      <c r="U862" s="21" t="str">
        <f>IFERROR(VLOOKUP($R862,G:$Q,11,0),"")</f>
        <v/>
      </c>
      <c r="V862" s="21" t="str">
        <f>IFERROR(VLOOKUP($R862,H:$Q,10,0),"")</f>
        <v/>
      </c>
      <c r="W862" s="21" t="str">
        <f>IFERROR(VLOOKUP($R862,I:$Q,9,0),"")</f>
        <v/>
      </c>
      <c r="X862" s="21" t="str">
        <f>IFERROR(VLOOKUP($R862,J:$Q,8,0),"")</f>
        <v/>
      </c>
      <c r="Y862" s="21" t="str">
        <f>IFERROR(VLOOKUP($R862,K:$Q,7,0),"")</f>
        <v/>
      </c>
      <c r="Z862" s="21" t="str">
        <f>IFERROR(VLOOKUP($R862,L:$Q,6,0),"")</f>
        <v/>
      </c>
      <c r="AA862" s="21" t="str">
        <f>IFERROR(VLOOKUP($R862,M:$Q,5,0),"")</f>
        <v/>
      </c>
      <c r="AB862" s="21" t="str">
        <f>IFERROR(VLOOKUP($R862,N:$Q,4,0),"")</f>
        <v/>
      </c>
      <c r="AC862" s="21" t="str">
        <f>IFERROR(VLOOKUP($R862,O:$Q,3,0),"")</f>
        <v/>
      </c>
      <c r="AD862" s="21" t="str">
        <f>IFERROR(VLOOKUP($R862,P:$Q,2,0),"")</f>
        <v/>
      </c>
    </row>
    <row r="863" spans="1:30" x14ac:dyDescent="0.15">
      <c r="A863" s="9">
        <f>'AB Touchpoint System Workbook'!Z874</f>
        <v>0</v>
      </c>
      <c r="B863" s="21">
        <f t="shared" si="28"/>
        <v>1</v>
      </c>
      <c r="C863" s="12" t="str">
        <f>IF('AB Touchpoint System Workbook'!J874="A",VLOOKUP($B863,Reference!$A$93:B$104,2,0),IF('AB Touchpoint System Workbook'!J874="b",VLOOKUP($B863,Reference!$A$93:C$104,3,0),""))</f>
        <v/>
      </c>
      <c r="D863" s="12" t="str">
        <f>IF('AB Touchpoint System Workbook'!J874="A",Q863&amp;C863,IF('AB Touchpoint System Workbook'!J874="b",Q863&amp;C863,""))</f>
        <v/>
      </c>
      <c r="E863" s="12" t="b">
        <f>IF(ISNUMBER(SEARCH(S$1,$D863)),MAX(E$1:E862)+1)</f>
        <v>0</v>
      </c>
      <c r="F863" s="12" t="b">
        <f>IF(ISNUMBER(SEARCH(T$1,$D863)),MAX(F$1:F862)+1)</f>
        <v>0</v>
      </c>
      <c r="G863" s="12" t="b">
        <f>IF(ISNUMBER(SEARCH(U$1,$D863)),MAX(G$1:G862)+1)</f>
        <v>0</v>
      </c>
      <c r="H863" s="12" t="b">
        <f>IF(ISNUMBER(SEARCH(V$1,$D863)),MAX(H$1:H862)+1)</f>
        <v>0</v>
      </c>
      <c r="I863" s="12" t="b">
        <f>IF(ISNUMBER(SEARCH(W$1,$D863)),MAX(I$1:I862)+1)</f>
        <v>0</v>
      </c>
      <c r="J863" s="12" t="b">
        <f>IF(ISNUMBER(SEARCH(X$1,$D863)),MAX(J$1:J862)+1)</f>
        <v>0</v>
      </c>
      <c r="K863" s="12" t="b">
        <f>IF(ISNUMBER(SEARCH(Y$1,$D863)),MAX(K$1:K862)+1)</f>
        <v>0</v>
      </c>
      <c r="L863" s="12" t="b">
        <f>IF(ISNUMBER(SEARCH(Z$1,$D863)),MAX(L$1:L862)+1)</f>
        <v>0</v>
      </c>
      <c r="M863" s="12" t="b">
        <f>IF(ISNUMBER(SEARCH(AA$1,$D863)),MAX(M$1:M862)+1)</f>
        <v>0</v>
      </c>
      <c r="N863" s="12" t="b">
        <f>IF(ISNUMBER(SEARCH(AB$1,$D863)),MAX(N$1:N862)+1)</f>
        <v>0</v>
      </c>
      <c r="O863" s="12" t="b">
        <f>IF(ISNUMBER(SEARCH(AC$1,$D863)),MAX(O$1:O862)+1)</f>
        <v>0</v>
      </c>
      <c r="P863" s="12" t="b">
        <f>IF(ISNUMBER(SEARCH(AD$1,$D863)),MAX(P$1:P862)+1)</f>
        <v>0</v>
      </c>
      <c r="Q863" s="12">
        <f>'AB Touchpoint System Workbook'!K874</f>
        <v>0</v>
      </c>
      <c r="R863" s="13">
        <f t="shared" si="27"/>
        <v>862</v>
      </c>
      <c r="S863" s="21" t="str">
        <f>IFERROR(VLOOKUP($R863,E:$Q,13,0),"")</f>
        <v/>
      </c>
      <c r="T863" s="21" t="str">
        <f>IFERROR(VLOOKUP($R863,F:$Q,12,0),"")</f>
        <v/>
      </c>
      <c r="U863" s="21" t="str">
        <f>IFERROR(VLOOKUP($R863,G:$Q,11,0),"")</f>
        <v/>
      </c>
      <c r="V863" s="21" t="str">
        <f>IFERROR(VLOOKUP($R863,H:$Q,10,0),"")</f>
        <v/>
      </c>
      <c r="W863" s="21" t="str">
        <f>IFERROR(VLOOKUP($R863,I:$Q,9,0),"")</f>
        <v/>
      </c>
      <c r="X863" s="21" t="str">
        <f>IFERROR(VLOOKUP($R863,J:$Q,8,0),"")</f>
        <v/>
      </c>
      <c r="Y863" s="21" t="str">
        <f>IFERROR(VLOOKUP($R863,K:$Q,7,0),"")</f>
        <v/>
      </c>
      <c r="Z863" s="21" t="str">
        <f>IFERROR(VLOOKUP($R863,L:$Q,6,0),"")</f>
        <v/>
      </c>
      <c r="AA863" s="21" t="str">
        <f>IFERROR(VLOOKUP($R863,M:$Q,5,0),"")</f>
        <v/>
      </c>
      <c r="AB863" s="21" t="str">
        <f>IFERROR(VLOOKUP($R863,N:$Q,4,0),"")</f>
        <v/>
      </c>
      <c r="AC863" s="21" t="str">
        <f>IFERROR(VLOOKUP($R863,O:$Q,3,0),"")</f>
        <v/>
      </c>
      <c r="AD863" s="21" t="str">
        <f>IFERROR(VLOOKUP($R863,P:$Q,2,0),"")</f>
        <v/>
      </c>
    </row>
    <row r="864" spans="1:30" x14ac:dyDescent="0.15">
      <c r="A864" s="9">
        <f>'AB Touchpoint System Workbook'!Z875</f>
        <v>0</v>
      </c>
      <c r="B864" s="21">
        <f t="shared" si="28"/>
        <v>1</v>
      </c>
      <c r="C864" s="12" t="str">
        <f>IF('AB Touchpoint System Workbook'!J875="A",VLOOKUP($B864,Reference!$A$93:B$104,2,0),IF('AB Touchpoint System Workbook'!J875="b",VLOOKUP($B864,Reference!$A$93:C$104,3,0),""))</f>
        <v/>
      </c>
      <c r="D864" s="12" t="str">
        <f>IF('AB Touchpoint System Workbook'!J875="A",Q864&amp;C864,IF('AB Touchpoint System Workbook'!J875="b",Q864&amp;C864,""))</f>
        <v/>
      </c>
      <c r="E864" s="12" t="b">
        <f>IF(ISNUMBER(SEARCH(S$1,$D864)),MAX(E$1:E863)+1)</f>
        <v>0</v>
      </c>
      <c r="F864" s="12" t="b">
        <f>IF(ISNUMBER(SEARCH(T$1,$D864)),MAX(F$1:F863)+1)</f>
        <v>0</v>
      </c>
      <c r="G864" s="12" t="b">
        <f>IF(ISNUMBER(SEARCH(U$1,$D864)),MAX(G$1:G863)+1)</f>
        <v>0</v>
      </c>
      <c r="H864" s="12" t="b">
        <f>IF(ISNUMBER(SEARCH(V$1,$D864)),MAX(H$1:H863)+1)</f>
        <v>0</v>
      </c>
      <c r="I864" s="12" t="b">
        <f>IF(ISNUMBER(SEARCH(W$1,$D864)),MAX(I$1:I863)+1)</f>
        <v>0</v>
      </c>
      <c r="J864" s="12" t="b">
        <f>IF(ISNUMBER(SEARCH(X$1,$D864)),MAX(J$1:J863)+1)</f>
        <v>0</v>
      </c>
      <c r="K864" s="12" t="b">
        <f>IF(ISNUMBER(SEARCH(Y$1,$D864)),MAX(K$1:K863)+1)</f>
        <v>0</v>
      </c>
      <c r="L864" s="12" t="b">
        <f>IF(ISNUMBER(SEARCH(Z$1,$D864)),MAX(L$1:L863)+1)</f>
        <v>0</v>
      </c>
      <c r="M864" s="12" t="b">
        <f>IF(ISNUMBER(SEARCH(AA$1,$D864)),MAX(M$1:M863)+1)</f>
        <v>0</v>
      </c>
      <c r="N864" s="12" t="b">
        <f>IF(ISNUMBER(SEARCH(AB$1,$D864)),MAX(N$1:N863)+1)</f>
        <v>0</v>
      </c>
      <c r="O864" s="12" t="b">
        <f>IF(ISNUMBER(SEARCH(AC$1,$D864)),MAX(O$1:O863)+1)</f>
        <v>0</v>
      </c>
      <c r="P864" s="12" t="b">
        <f>IF(ISNUMBER(SEARCH(AD$1,$D864)),MAX(P$1:P863)+1)</f>
        <v>0</v>
      </c>
      <c r="Q864" s="12">
        <f>'AB Touchpoint System Workbook'!K875</f>
        <v>0</v>
      </c>
      <c r="R864" s="13">
        <f t="shared" si="27"/>
        <v>863</v>
      </c>
      <c r="S864" s="21" t="str">
        <f>IFERROR(VLOOKUP($R864,E:$Q,13,0),"")</f>
        <v/>
      </c>
      <c r="T864" s="21" t="str">
        <f>IFERROR(VLOOKUP($R864,F:$Q,12,0),"")</f>
        <v/>
      </c>
      <c r="U864" s="21" t="str">
        <f>IFERROR(VLOOKUP($R864,G:$Q,11,0),"")</f>
        <v/>
      </c>
      <c r="V864" s="21" t="str">
        <f>IFERROR(VLOOKUP($R864,H:$Q,10,0),"")</f>
        <v/>
      </c>
      <c r="W864" s="21" t="str">
        <f>IFERROR(VLOOKUP($R864,I:$Q,9,0),"")</f>
        <v/>
      </c>
      <c r="X864" s="21" t="str">
        <f>IFERROR(VLOOKUP($R864,J:$Q,8,0),"")</f>
        <v/>
      </c>
      <c r="Y864" s="21" t="str">
        <f>IFERROR(VLOOKUP($R864,K:$Q,7,0),"")</f>
        <v/>
      </c>
      <c r="Z864" s="21" t="str">
        <f>IFERROR(VLOOKUP($R864,L:$Q,6,0),"")</f>
        <v/>
      </c>
      <c r="AA864" s="21" t="str">
        <f>IFERROR(VLOOKUP($R864,M:$Q,5,0),"")</f>
        <v/>
      </c>
      <c r="AB864" s="21" t="str">
        <f>IFERROR(VLOOKUP($R864,N:$Q,4,0),"")</f>
        <v/>
      </c>
      <c r="AC864" s="21" t="str">
        <f>IFERROR(VLOOKUP($R864,O:$Q,3,0),"")</f>
        <v/>
      </c>
      <c r="AD864" s="21" t="str">
        <f>IFERROR(VLOOKUP($R864,P:$Q,2,0),"")</f>
        <v/>
      </c>
    </row>
    <row r="865" spans="1:30" x14ac:dyDescent="0.15">
      <c r="A865" s="9">
        <f>'AB Touchpoint System Workbook'!Z876</f>
        <v>0</v>
      </c>
      <c r="B865" s="21">
        <f t="shared" si="28"/>
        <v>1</v>
      </c>
      <c r="C865" s="12" t="str">
        <f>IF('AB Touchpoint System Workbook'!J876="A",VLOOKUP($B865,Reference!$A$93:B$104,2,0),IF('AB Touchpoint System Workbook'!J876="b",VLOOKUP($B865,Reference!$A$93:C$104,3,0),""))</f>
        <v/>
      </c>
      <c r="D865" s="12" t="str">
        <f>IF('AB Touchpoint System Workbook'!J876="A",Q865&amp;C865,IF('AB Touchpoint System Workbook'!J876="b",Q865&amp;C865,""))</f>
        <v/>
      </c>
      <c r="E865" s="12" t="b">
        <f>IF(ISNUMBER(SEARCH(S$1,$D865)),MAX(E$1:E864)+1)</f>
        <v>0</v>
      </c>
      <c r="F865" s="12" t="b">
        <f>IF(ISNUMBER(SEARCH(T$1,$D865)),MAX(F$1:F864)+1)</f>
        <v>0</v>
      </c>
      <c r="G865" s="12" t="b">
        <f>IF(ISNUMBER(SEARCH(U$1,$D865)),MAX(G$1:G864)+1)</f>
        <v>0</v>
      </c>
      <c r="H865" s="12" t="b">
        <f>IF(ISNUMBER(SEARCH(V$1,$D865)),MAX(H$1:H864)+1)</f>
        <v>0</v>
      </c>
      <c r="I865" s="12" t="b">
        <f>IF(ISNUMBER(SEARCH(W$1,$D865)),MAX(I$1:I864)+1)</f>
        <v>0</v>
      </c>
      <c r="J865" s="12" t="b">
        <f>IF(ISNUMBER(SEARCH(X$1,$D865)),MAX(J$1:J864)+1)</f>
        <v>0</v>
      </c>
      <c r="K865" s="12" t="b">
        <f>IF(ISNUMBER(SEARCH(Y$1,$D865)),MAX(K$1:K864)+1)</f>
        <v>0</v>
      </c>
      <c r="L865" s="12" t="b">
        <f>IF(ISNUMBER(SEARCH(Z$1,$D865)),MAX(L$1:L864)+1)</f>
        <v>0</v>
      </c>
      <c r="M865" s="12" t="b">
        <f>IF(ISNUMBER(SEARCH(AA$1,$D865)),MAX(M$1:M864)+1)</f>
        <v>0</v>
      </c>
      <c r="N865" s="12" t="b">
        <f>IF(ISNUMBER(SEARCH(AB$1,$D865)),MAX(N$1:N864)+1)</f>
        <v>0</v>
      </c>
      <c r="O865" s="12" t="b">
        <f>IF(ISNUMBER(SEARCH(AC$1,$D865)),MAX(O$1:O864)+1)</f>
        <v>0</v>
      </c>
      <c r="P865" s="12" t="b">
        <f>IF(ISNUMBER(SEARCH(AD$1,$D865)),MAX(P$1:P864)+1)</f>
        <v>0</v>
      </c>
      <c r="Q865" s="12">
        <f>'AB Touchpoint System Workbook'!K876</f>
        <v>0</v>
      </c>
      <c r="R865" s="13">
        <f t="shared" si="27"/>
        <v>864</v>
      </c>
      <c r="S865" s="21" t="str">
        <f>IFERROR(VLOOKUP($R865,E:$Q,13,0),"")</f>
        <v/>
      </c>
      <c r="T865" s="21" t="str">
        <f>IFERROR(VLOOKUP($R865,F:$Q,12,0),"")</f>
        <v/>
      </c>
      <c r="U865" s="21" t="str">
        <f>IFERROR(VLOOKUP($R865,G:$Q,11,0),"")</f>
        <v/>
      </c>
      <c r="V865" s="21" t="str">
        <f>IFERROR(VLOOKUP($R865,H:$Q,10,0),"")</f>
        <v/>
      </c>
      <c r="W865" s="21" t="str">
        <f>IFERROR(VLOOKUP($R865,I:$Q,9,0),"")</f>
        <v/>
      </c>
      <c r="X865" s="21" t="str">
        <f>IFERROR(VLOOKUP($R865,J:$Q,8,0),"")</f>
        <v/>
      </c>
      <c r="Y865" s="21" t="str">
        <f>IFERROR(VLOOKUP($R865,K:$Q,7,0),"")</f>
        <v/>
      </c>
      <c r="Z865" s="21" t="str">
        <f>IFERROR(VLOOKUP($R865,L:$Q,6,0),"")</f>
        <v/>
      </c>
      <c r="AA865" s="21" t="str">
        <f>IFERROR(VLOOKUP($R865,M:$Q,5,0),"")</f>
        <v/>
      </c>
      <c r="AB865" s="21" t="str">
        <f>IFERROR(VLOOKUP($R865,N:$Q,4,0),"")</f>
        <v/>
      </c>
      <c r="AC865" s="21" t="str">
        <f>IFERROR(VLOOKUP($R865,O:$Q,3,0),"")</f>
        <v/>
      </c>
      <c r="AD865" s="21" t="str">
        <f>IFERROR(VLOOKUP($R865,P:$Q,2,0),"")</f>
        <v/>
      </c>
    </row>
    <row r="866" spans="1:30" x14ac:dyDescent="0.15">
      <c r="A866" s="9">
        <f>'AB Touchpoint System Workbook'!Z877</f>
        <v>0</v>
      </c>
      <c r="B866" s="21">
        <f t="shared" si="28"/>
        <v>1</v>
      </c>
      <c r="C866" s="12" t="str">
        <f>IF('AB Touchpoint System Workbook'!J877="A",VLOOKUP($B866,Reference!$A$93:B$104,2,0),IF('AB Touchpoint System Workbook'!J877="b",VLOOKUP($B866,Reference!$A$93:C$104,3,0),""))</f>
        <v/>
      </c>
      <c r="D866" s="12" t="str">
        <f>IF('AB Touchpoint System Workbook'!J877="A",Q866&amp;C866,IF('AB Touchpoint System Workbook'!J877="b",Q866&amp;C866,""))</f>
        <v/>
      </c>
      <c r="E866" s="12" t="b">
        <f>IF(ISNUMBER(SEARCH(S$1,$D866)),MAX(E$1:E865)+1)</f>
        <v>0</v>
      </c>
      <c r="F866" s="12" t="b">
        <f>IF(ISNUMBER(SEARCH(T$1,$D866)),MAX(F$1:F865)+1)</f>
        <v>0</v>
      </c>
      <c r="G866" s="12" t="b">
        <f>IF(ISNUMBER(SEARCH(U$1,$D866)),MAX(G$1:G865)+1)</f>
        <v>0</v>
      </c>
      <c r="H866" s="12" t="b">
        <f>IF(ISNUMBER(SEARCH(V$1,$D866)),MAX(H$1:H865)+1)</f>
        <v>0</v>
      </c>
      <c r="I866" s="12" t="b">
        <f>IF(ISNUMBER(SEARCH(W$1,$D866)),MAX(I$1:I865)+1)</f>
        <v>0</v>
      </c>
      <c r="J866" s="12" t="b">
        <f>IF(ISNUMBER(SEARCH(X$1,$D866)),MAX(J$1:J865)+1)</f>
        <v>0</v>
      </c>
      <c r="K866" s="12" t="b">
        <f>IF(ISNUMBER(SEARCH(Y$1,$D866)),MAX(K$1:K865)+1)</f>
        <v>0</v>
      </c>
      <c r="L866" s="12" t="b">
        <f>IF(ISNUMBER(SEARCH(Z$1,$D866)),MAX(L$1:L865)+1)</f>
        <v>0</v>
      </c>
      <c r="M866" s="12" t="b">
        <f>IF(ISNUMBER(SEARCH(AA$1,$D866)),MAX(M$1:M865)+1)</f>
        <v>0</v>
      </c>
      <c r="N866" s="12" t="b">
        <f>IF(ISNUMBER(SEARCH(AB$1,$D866)),MAX(N$1:N865)+1)</f>
        <v>0</v>
      </c>
      <c r="O866" s="12" t="b">
        <f>IF(ISNUMBER(SEARCH(AC$1,$D866)),MAX(O$1:O865)+1)</f>
        <v>0</v>
      </c>
      <c r="P866" s="12" t="b">
        <f>IF(ISNUMBER(SEARCH(AD$1,$D866)),MAX(P$1:P865)+1)</f>
        <v>0</v>
      </c>
      <c r="Q866" s="12">
        <f>'AB Touchpoint System Workbook'!K877</f>
        <v>0</v>
      </c>
      <c r="R866" s="13">
        <f t="shared" si="27"/>
        <v>865</v>
      </c>
      <c r="S866" s="21" t="str">
        <f>IFERROR(VLOOKUP($R866,E:$Q,13,0),"")</f>
        <v/>
      </c>
      <c r="T866" s="21" t="str">
        <f>IFERROR(VLOOKUP($R866,F:$Q,12,0),"")</f>
        <v/>
      </c>
      <c r="U866" s="21" t="str">
        <f>IFERROR(VLOOKUP($R866,G:$Q,11,0),"")</f>
        <v/>
      </c>
      <c r="V866" s="21" t="str">
        <f>IFERROR(VLOOKUP($R866,H:$Q,10,0),"")</f>
        <v/>
      </c>
      <c r="W866" s="21" t="str">
        <f>IFERROR(VLOOKUP($R866,I:$Q,9,0),"")</f>
        <v/>
      </c>
      <c r="X866" s="21" t="str">
        <f>IFERROR(VLOOKUP($R866,J:$Q,8,0),"")</f>
        <v/>
      </c>
      <c r="Y866" s="21" t="str">
        <f>IFERROR(VLOOKUP($R866,K:$Q,7,0),"")</f>
        <v/>
      </c>
      <c r="Z866" s="21" t="str">
        <f>IFERROR(VLOOKUP($R866,L:$Q,6,0),"")</f>
        <v/>
      </c>
      <c r="AA866" s="21" t="str">
        <f>IFERROR(VLOOKUP($R866,M:$Q,5,0),"")</f>
        <v/>
      </c>
      <c r="AB866" s="21" t="str">
        <f>IFERROR(VLOOKUP($R866,N:$Q,4,0),"")</f>
        <v/>
      </c>
      <c r="AC866" s="21" t="str">
        <f>IFERROR(VLOOKUP($R866,O:$Q,3,0),"")</f>
        <v/>
      </c>
      <c r="AD866" s="21" t="str">
        <f>IFERROR(VLOOKUP($R866,P:$Q,2,0),"")</f>
        <v/>
      </c>
    </row>
    <row r="867" spans="1:30" x14ac:dyDescent="0.15">
      <c r="A867" s="9">
        <f>'AB Touchpoint System Workbook'!Z878</f>
        <v>0</v>
      </c>
      <c r="B867" s="21">
        <f t="shared" si="28"/>
        <v>1</v>
      </c>
      <c r="C867" s="12" t="str">
        <f>IF('AB Touchpoint System Workbook'!J878="A",VLOOKUP($B867,Reference!$A$93:B$104,2,0),IF('AB Touchpoint System Workbook'!J878="b",VLOOKUP($B867,Reference!$A$93:C$104,3,0),""))</f>
        <v/>
      </c>
      <c r="D867" s="12" t="str">
        <f>IF('AB Touchpoint System Workbook'!J878="A",Q867&amp;C867,IF('AB Touchpoint System Workbook'!J878="b",Q867&amp;C867,""))</f>
        <v/>
      </c>
      <c r="E867" s="12" t="b">
        <f>IF(ISNUMBER(SEARCH(S$1,$D867)),MAX(E$1:E866)+1)</f>
        <v>0</v>
      </c>
      <c r="F867" s="12" t="b">
        <f>IF(ISNUMBER(SEARCH(T$1,$D867)),MAX(F$1:F866)+1)</f>
        <v>0</v>
      </c>
      <c r="G867" s="12" t="b">
        <f>IF(ISNUMBER(SEARCH(U$1,$D867)),MAX(G$1:G866)+1)</f>
        <v>0</v>
      </c>
      <c r="H867" s="12" t="b">
        <f>IF(ISNUMBER(SEARCH(V$1,$D867)),MAX(H$1:H866)+1)</f>
        <v>0</v>
      </c>
      <c r="I867" s="12" t="b">
        <f>IF(ISNUMBER(SEARCH(W$1,$D867)),MAX(I$1:I866)+1)</f>
        <v>0</v>
      </c>
      <c r="J867" s="12" t="b">
        <f>IF(ISNUMBER(SEARCH(X$1,$D867)),MAX(J$1:J866)+1)</f>
        <v>0</v>
      </c>
      <c r="K867" s="12" t="b">
        <f>IF(ISNUMBER(SEARCH(Y$1,$D867)),MAX(K$1:K866)+1)</f>
        <v>0</v>
      </c>
      <c r="L867" s="12" t="b">
        <f>IF(ISNUMBER(SEARCH(Z$1,$D867)),MAX(L$1:L866)+1)</f>
        <v>0</v>
      </c>
      <c r="M867" s="12" t="b">
        <f>IF(ISNUMBER(SEARCH(AA$1,$D867)),MAX(M$1:M866)+1)</f>
        <v>0</v>
      </c>
      <c r="N867" s="12" t="b">
        <f>IF(ISNUMBER(SEARCH(AB$1,$D867)),MAX(N$1:N866)+1)</f>
        <v>0</v>
      </c>
      <c r="O867" s="12" t="b">
        <f>IF(ISNUMBER(SEARCH(AC$1,$D867)),MAX(O$1:O866)+1)</f>
        <v>0</v>
      </c>
      <c r="P867" s="12" t="b">
        <f>IF(ISNUMBER(SEARCH(AD$1,$D867)),MAX(P$1:P866)+1)</f>
        <v>0</v>
      </c>
      <c r="Q867" s="12">
        <f>'AB Touchpoint System Workbook'!K878</f>
        <v>0</v>
      </c>
      <c r="R867" s="13">
        <f t="shared" si="27"/>
        <v>866</v>
      </c>
      <c r="S867" s="21" t="str">
        <f>IFERROR(VLOOKUP($R867,E:$Q,13,0),"")</f>
        <v/>
      </c>
      <c r="T867" s="21" t="str">
        <f>IFERROR(VLOOKUP($R867,F:$Q,12,0),"")</f>
        <v/>
      </c>
      <c r="U867" s="21" t="str">
        <f>IFERROR(VLOOKUP($R867,G:$Q,11,0),"")</f>
        <v/>
      </c>
      <c r="V867" s="21" t="str">
        <f>IFERROR(VLOOKUP($R867,H:$Q,10,0),"")</f>
        <v/>
      </c>
      <c r="W867" s="21" t="str">
        <f>IFERROR(VLOOKUP($R867,I:$Q,9,0),"")</f>
        <v/>
      </c>
      <c r="X867" s="21" t="str">
        <f>IFERROR(VLOOKUP($R867,J:$Q,8,0),"")</f>
        <v/>
      </c>
      <c r="Y867" s="21" t="str">
        <f>IFERROR(VLOOKUP($R867,K:$Q,7,0),"")</f>
        <v/>
      </c>
      <c r="Z867" s="21" t="str">
        <f>IFERROR(VLOOKUP($R867,L:$Q,6,0),"")</f>
        <v/>
      </c>
      <c r="AA867" s="21" t="str">
        <f>IFERROR(VLOOKUP($R867,M:$Q,5,0),"")</f>
        <v/>
      </c>
      <c r="AB867" s="21" t="str">
        <f>IFERROR(VLOOKUP($R867,N:$Q,4,0),"")</f>
        <v/>
      </c>
      <c r="AC867" s="21" t="str">
        <f>IFERROR(VLOOKUP($R867,O:$Q,3,0),"")</f>
        <v/>
      </c>
      <c r="AD867" s="21" t="str">
        <f>IFERROR(VLOOKUP($R867,P:$Q,2,0),"")</f>
        <v/>
      </c>
    </row>
    <row r="868" spans="1:30" x14ac:dyDescent="0.15">
      <c r="A868" s="9">
        <f>'AB Touchpoint System Workbook'!Z879</f>
        <v>0</v>
      </c>
      <c r="B868" s="21">
        <f t="shared" si="28"/>
        <v>1</v>
      </c>
      <c r="C868" s="12" t="str">
        <f>IF('AB Touchpoint System Workbook'!J879="A",VLOOKUP($B868,Reference!$A$93:B$104,2,0),IF('AB Touchpoint System Workbook'!J879="b",VLOOKUP($B868,Reference!$A$93:C$104,3,0),""))</f>
        <v/>
      </c>
      <c r="D868" s="12" t="str">
        <f>IF('AB Touchpoint System Workbook'!J879="A",Q868&amp;C868,IF('AB Touchpoint System Workbook'!J879="b",Q868&amp;C868,""))</f>
        <v/>
      </c>
      <c r="E868" s="12" t="b">
        <f>IF(ISNUMBER(SEARCH(S$1,$D868)),MAX(E$1:E867)+1)</f>
        <v>0</v>
      </c>
      <c r="F868" s="12" t="b">
        <f>IF(ISNUMBER(SEARCH(T$1,$D868)),MAX(F$1:F867)+1)</f>
        <v>0</v>
      </c>
      <c r="G868" s="12" t="b">
        <f>IF(ISNUMBER(SEARCH(U$1,$D868)),MAX(G$1:G867)+1)</f>
        <v>0</v>
      </c>
      <c r="H868" s="12" t="b">
        <f>IF(ISNUMBER(SEARCH(V$1,$D868)),MAX(H$1:H867)+1)</f>
        <v>0</v>
      </c>
      <c r="I868" s="12" t="b">
        <f>IF(ISNUMBER(SEARCH(W$1,$D868)),MAX(I$1:I867)+1)</f>
        <v>0</v>
      </c>
      <c r="J868" s="12" t="b">
        <f>IF(ISNUMBER(SEARCH(X$1,$D868)),MAX(J$1:J867)+1)</f>
        <v>0</v>
      </c>
      <c r="K868" s="12" t="b">
        <f>IF(ISNUMBER(SEARCH(Y$1,$D868)),MAX(K$1:K867)+1)</f>
        <v>0</v>
      </c>
      <c r="L868" s="12" t="b">
        <f>IF(ISNUMBER(SEARCH(Z$1,$D868)),MAX(L$1:L867)+1)</f>
        <v>0</v>
      </c>
      <c r="M868" s="12" t="b">
        <f>IF(ISNUMBER(SEARCH(AA$1,$D868)),MAX(M$1:M867)+1)</f>
        <v>0</v>
      </c>
      <c r="N868" s="12" t="b">
        <f>IF(ISNUMBER(SEARCH(AB$1,$D868)),MAX(N$1:N867)+1)</f>
        <v>0</v>
      </c>
      <c r="O868" s="12" t="b">
        <f>IF(ISNUMBER(SEARCH(AC$1,$D868)),MAX(O$1:O867)+1)</f>
        <v>0</v>
      </c>
      <c r="P868" s="12" t="b">
        <f>IF(ISNUMBER(SEARCH(AD$1,$D868)),MAX(P$1:P867)+1)</f>
        <v>0</v>
      </c>
      <c r="Q868" s="12">
        <f>'AB Touchpoint System Workbook'!K879</f>
        <v>0</v>
      </c>
      <c r="R868" s="13">
        <f t="shared" si="27"/>
        <v>867</v>
      </c>
      <c r="S868" s="21" t="str">
        <f>IFERROR(VLOOKUP($R868,E:$Q,13,0),"")</f>
        <v/>
      </c>
      <c r="T868" s="21" t="str">
        <f>IFERROR(VLOOKUP($R868,F:$Q,12,0),"")</f>
        <v/>
      </c>
      <c r="U868" s="21" t="str">
        <f>IFERROR(VLOOKUP($R868,G:$Q,11,0),"")</f>
        <v/>
      </c>
      <c r="V868" s="21" t="str">
        <f>IFERROR(VLOOKUP($R868,H:$Q,10,0),"")</f>
        <v/>
      </c>
      <c r="W868" s="21" t="str">
        <f>IFERROR(VLOOKUP($R868,I:$Q,9,0),"")</f>
        <v/>
      </c>
      <c r="X868" s="21" t="str">
        <f>IFERROR(VLOOKUP($R868,J:$Q,8,0),"")</f>
        <v/>
      </c>
      <c r="Y868" s="21" t="str">
        <f>IFERROR(VLOOKUP($R868,K:$Q,7,0),"")</f>
        <v/>
      </c>
      <c r="Z868" s="21" t="str">
        <f>IFERROR(VLOOKUP($R868,L:$Q,6,0),"")</f>
        <v/>
      </c>
      <c r="AA868" s="21" t="str">
        <f>IFERROR(VLOOKUP($R868,M:$Q,5,0),"")</f>
        <v/>
      </c>
      <c r="AB868" s="21" t="str">
        <f>IFERROR(VLOOKUP($R868,N:$Q,4,0),"")</f>
        <v/>
      </c>
      <c r="AC868" s="21" t="str">
        <f>IFERROR(VLOOKUP($R868,O:$Q,3,0),"")</f>
        <v/>
      </c>
      <c r="AD868" s="21" t="str">
        <f>IFERROR(VLOOKUP($R868,P:$Q,2,0),"")</f>
        <v/>
      </c>
    </row>
    <row r="869" spans="1:30" x14ac:dyDescent="0.15">
      <c r="A869" s="9">
        <f>'AB Touchpoint System Workbook'!Z880</f>
        <v>0</v>
      </c>
      <c r="B869" s="21">
        <f t="shared" si="28"/>
        <v>1</v>
      </c>
      <c r="C869" s="12" t="str">
        <f>IF('AB Touchpoint System Workbook'!J880="A",VLOOKUP($B869,Reference!$A$93:B$104,2,0),IF('AB Touchpoint System Workbook'!J880="b",VLOOKUP($B869,Reference!$A$93:C$104,3,0),""))</f>
        <v/>
      </c>
      <c r="D869" s="12" t="str">
        <f>IF('AB Touchpoint System Workbook'!J880="A",Q869&amp;C869,IF('AB Touchpoint System Workbook'!J880="b",Q869&amp;C869,""))</f>
        <v/>
      </c>
      <c r="E869" s="12" t="b">
        <f>IF(ISNUMBER(SEARCH(S$1,$D869)),MAX(E$1:E868)+1)</f>
        <v>0</v>
      </c>
      <c r="F869" s="12" t="b">
        <f>IF(ISNUMBER(SEARCH(T$1,$D869)),MAX(F$1:F868)+1)</f>
        <v>0</v>
      </c>
      <c r="G869" s="12" t="b">
        <f>IF(ISNUMBER(SEARCH(U$1,$D869)),MAX(G$1:G868)+1)</f>
        <v>0</v>
      </c>
      <c r="H869" s="12" t="b">
        <f>IF(ISNUMBER(SEARCH(V$1,$D869)),MAX(H$1:H868)+1)</f>
        <v>0</v>
      </c>
      <c r="I869" s="12" t="b">
        <f>IF(ISNUMBER(SEARCH(W$1,$D869)),MAX(I$1:I868)+1)</f>
        <v>0</v>
      </c>
      <c r="J869" s="12" t="b">
        <f>IF(ISNUMBER(SEARCH(X$1,$D869)),MAX(J$1:J868)+1)</f>
        <v>0</v>
      </c>
      <c r="K869" s="12" t="b">
        <f>IF(ISNUMBER(SEARCH(Y$1,$D869)),MAX(K$1:K868)+1)</f>
        <v>0</v>
      </c>
      <c r="L869" s="12" t="b">
        <f>IF(ISNUMBER(SEARCH(Z$1,$D869)),MAX(L$1:L868)+1)</f>
        <v>0</v>
      </c>
      <c r="M869" s="12" t="b">
        <f>IF(ISNUMBER(SEARCH(AA$1,$D869)),MAX(M$1:M868)+1)</f>
        <v>0</v>
      </c>
      <c r="N869" s="12" t="b">
        <f>IF(ISNUMBER(SEARCH(AB$1,$D869)),MAX(N$1:N868)+1)</f>
        <v>0</v>
      </c>
      <c r="O869" s="12" t="b">
        <f>IF(ISNUMBER(SEARCH(AC$1,$D869)),MAX(O$1:O868)+1)</f>
        <v>0</v>
      </c>
      <c r="P869" s="12" t="b">
        <f>IF(ISNUMBER(SEARCH(AD$1,$D869)),MAX(P$1:P868)+1)</f>
        <v>0</v>
      </c>
      <c r="Q869" s="12">
        <f>'AB Touchpoint System Workbook'!K880</f>
        <v>0</v>
      </c>
      <c r="R869" s="13">
        <f t="shared" si="27"/>
        <v>868</v>
      </c>
      <c r="S869" s="21" t="str">
        <f>IFERROR(VLOOKUP($R869,E:$Q,13,0),"")</f>
        <v/>
      </c>
      <c r="T869" s="21" t="str">
        <f>IFERROR(VLOOKUP($R869,F:$Q,12,0),"")</f>
        <v/>
      </c>
      <c r="U869" s="21" t="str">
        <f>IFERROR(VLOOKUP($R869,G:$Q,11,0),"")</f>
        <v/>
      </c>
      <c r="V869" s="21" t="str">
        <f>IFERROR(VLOOKUP($R869,H:$Q,10,0),"")</f>
        <v/>
      </c>
      <c r="W869" s="21" t="str">
        <f>IFERROR(VLOOKUP($R869,I:$Q,9,0),"")</f>
        <v/>
      </c>
      <c r="X869" s="21" t="str">
        <f>IFERROR(VLOOKUP($R869,J:$Q,8,0),"")</f>
        <v/>
      </c>
      <c r="Y869" s="21" t="str">
        <f>IFERROR(VLOOKUP($R869,K:$Q,7,0),"")</f>
        <v/>
      </c>
      <c r="Z869" s="21" t="str">
        <f>IFERROR(VLOOKUP($R869,L:$Q,6,0),"")</f>
        <v/>
      </c>
      <c r="AA869" s="21" t="str">
        <f>IFERROR(VLOOKUP($R869,M:$Q,5,0),"")</f>
        <v/>
      </c>
      <c r="AB869" s="21" t="str">
        <f>IFERROR(VLOOKUP($R869,N:$Q,4,0),"")</f>
        <v/>
      </c>
      <c r="AC869" s="21" t="str">
        <f>IFERROR(VLOOKUP($R869,O:$Q,3,0),"")</f>
        <v/>
      </c>
      <c r="AD869" s="21" t="str">
        <f>IFERROR(VLOOKUP($R869,P:$Q,2,0),"")</f>
        <v/>
      </c>
    </row>
    <row r="870" spans="1:30" x14ac:dyDescent="0.15">
      <c r="A870" s="9">
        <f>'AB Touchpoint System Workbook'!Z881</f>
        <v>0</v>
      </c>
      <c r="B870" s="21">
        <f t="shared" si="28"/>
        <v>1</v>
      </c>
      <c r="C870" s="12" t="str">
        <f>IF('AB Touchpoint System Workbook'!J881="A",VLOOKUP($B870,Reference!$A$93:B$104,2,0),IF('AB Touchpoint System Workbook'!J881="b",VLOOKUP($B870,Reference!$A$93:C$104,3,0),""))</f>
        <v/>
      </c>
      <c r="D870" s="12" t="str">
        <f>IF('AB Touchpoint System Workbook'!J881="A",Q870&amp;C870,IF('AB Touchpoint System Workbook'!J881="b",Q870&amp;C870,""))</f>
        <v/>
      </c>
      <c r="E870" s="12" t="b">
        <f>IF(ISNUMBER(SEARCH(S$1,$D870)),MAX(E$1:E869)+1)</f>
        <v>0</v>
      </c>
      <c r="F870" s="12" t="b">
        <f>IF(ISNUMBER(SEARCH(T$1,$D870)),MAX(F$1:F869)+1)</f>
        <v>0</v>
      </c>
      <c r="G870" s="12" t="b">
        <f>IF(ISNUMBER(SEARCH(U$1,$D870)),MAX(G$1:G869)+1)</f>
        <v>0</v>
      </c>
      <c r="H870" s="12" t="b">
        <f>IF(ISNUMBER(SEARCH(V$1,$D870)),MAX(H$1:H869)+1)</f>
        <v>0</v>
      </c>
      <c r="I870" s="12" t="b">
        <f>IF(ISNUMBER(SEARCH(W$1,$D870)),MAX(I$1:I869)+1)</f>
        <v>0</v>
      </c>
      <c r="J870" s="12" t="b">
        <f>IF(ISNUMBER(SEARCH(X$1,$D870)),MAX(J$1:J869)+1)</f>
        <v>0</v>
      </c>
      <c r="K870" s="12" t="b">
        <f>IF(ISNUMBER(SEARCH(Y$1,$D870)),MAX(K$1:K869)+1)</f>
        <v>0</v>
      </c>
      <c r="L870" s="12" t="b">
        <f>IF(ISNUMBER(SEARCH(Z$1,$D870)),MAX(L$1:L869)+1)</f>
        <v>0</v>
      </c>
      <c r="M870" s="12" t="b">
        <f>IF(ISNUMBER(SEARCH(AA$1,$D870)),MAX(M$1:M869)+1)</f>
        <v>0</v>
      </c>
      <c r="N870" s="12" t="b">
        <f>IF(ISNUMBER(SEARCH(AB$1,$D870)),MAX(N$1:N869)+1)</f>
        <v>0</v>
      </c>
      <c r="O870" s="12" t="b">
        <f>IF(ISNUMBER(SEARCH(AC$1,$D870)),MAX(O$1:O869)+1)</f>
        <v>0</v>
      </c>
      <c r="P870" s="12" t="b">
        <f>IF(ISNUMBER(SEARCH(AD$1,$D870)),MAX(P$1:P869)+1)</f>
        <v>0</v>
      </c>
      <c r="Q870" s="12">
        <f>'AB Touchpoint System Workbook'!K881</f>
        <v>0</v>
      </c>
      <c r="R870" s="13">
        <f t="shared" si="27"/>
        <v>869</v>
      </c>
      <c r="S870" s="21" t="str">
        <f>IFERROR(VLOOKUP($R870,E:$Q,13,0),"")</f>
        <v/>
      </c>
      <c r="T870" s="21" t="str">
        <f>IFERROR(VLOOKUP($R870,F:$Q,12,0),"")</f>
        <v/>
      </c>
      <c r="U870" s="21" t="str">
        <f>IFERROR(VLOOKUP($R870,G:$Q,11,0),"")</f>
        <v/>
      </c>
      <c r="V870" s="21" t="str">
        <f>IFERROR(VLOOKUP($R870,H:$Q,10,0),"")</f>
        <v/>
      </c>
      <c r="W870" s="21" t="str">
        <f>IFERROR(VLOOKUP($R870,I:$Q,9,0),"")</f>
        <v/>
      </c>
      <c r="X870" s="21" t="str">
        <f>IFERROR(VLOOKUP($R870,J:$Q,8,0),"")</f>
        <v/>
      </c>
      <c r="Y870" s="21" t="str">
        <f>IFERROR(VLOOKUP($R870,K:$Q,7,0),"")</f>
        <v/>
      </c>
      <c r="Z870" s="21" t="str">
        <f>IFERROR(VLOOKUP($R870,L:$Q,6,0),"")</f>
        <v/>
      </c>
      <c r="AA870" s="21" t="str">
        <f>IFERROR(VLOOKUP($R870,M:$Q,5,0),"")</f>
        <v/>
      </c>
      <c r="AB870" s="21" t="str">
        <f>IFERROR(VLOOKUP($R870,N:$Q,4,0),"")</f>
        <v/>
      </c>
      <c r="AC870" s="21" t="str">
        <f>IFERROR(VLOOKUP($R870,O:$Q,3,0),"")</f>
        <v/>
      </c>
      <c r="AD870" s="21" t="str">
        <f>IFERROR(VLOOKUP($R870,P:$Q,2,0),"")</f>
        <v/>
      </c>
    </row>
    <row r="871" spans="1:30" x14ac:dyDescent="0.15">
      <c r="A871" s="9">
        <f>'AB Touchpoint System Workbook'!Z882</f>
        <v>0</v>
      </c>
      <c r="B871" s="21">
        <f t="shared" si="28"/>
        <v>1</v>
      </c>
      <c r="C871" s="12" t="str">
        <f>IF('AB Touchpoint System Workbook'!J882="A",VLOOKUP($B871,Reference!$A$93:B$104,2,0),IF('AB Touchpoint System Workbook'!J882="b",VLOOKUP($B871,Reference!$A$93:C$104,3,0),""))</f>
        <v/>
      </c>
      <c r="D871" s="12" t="str">
        <f>IF('AB Touchpoint System Workbook'!J882="A",Q871&amp;C871,IF('AB Touchpoint System Workbook'!J882="b",Q871&amp;C871,""))</f>
        <v/>
      </c>
      <c r="E871" s="12" t="b">
        <f>IF(ISNUMBER(SEARCH(S$1,$D871)),MAX(E$1:E870)+1)</f>
        <v>0</v>
      </c>
      <c r="F871" s="12" t="b">
        <f>IF(ISNUMBER(SEARCH(T$1,$D871)),MAX(F$1:F870)+1)</f>
        <v>0</v>
      </c>
      <c r="G871" s="12" t="b">
        <f>IF(ISNUMBER(SEARCH(U$1,$D871)),MAX(G$1:G870)+1)</f>
        <v>0</v>
      </c>
      <c r="H871" s="12" t="b">
        <f>IF(ISNUMBER(SEARCH(V$1,$D871)),MAX(H$1:H870)+1)</f>
        <v>0</v>
      </c>
      <c r="I871" s="12" t="b">
        <f>IF(ISNUMBER(SEARCH(W$1,$D871)),MAX(I$1:I870)+1)</f>
        <v>0</v>
      </c>
      <c r="J871" s="12" t="b">
        <f>IF(ISNUMBER(SEARCH(X$1,$D871)),MAX(J$1:J870)+1)</f>
        <v>0</v>
      </c>
      <c r="K871" s="12" t="b">
        <f>IF(ISNUMBER(SEARCH(Y$1,$D871)),MAX(K$1:K870)+1)</f>
        <v>0</v>
      </c>
      <c r="L871" s="12" t="b">
        <f>IF(ISNUMBER(SEARCH(Z$1,$D871)),MAX(L$1:L870)+1)</f>
        <v>0</v>
      </c>
      <c r="M871" s="12" t="b">
        <f>IF(ISNUMBER(SEARCH(AA$1,$D871)),MAX(M$1:M870)+1)</f>
        <v>0</v>
      </c>
      <c r="N871" s="12" t="b">
        <f>IF(ISNUMBER(SEARCH(AB$1,$D871)),MAX(N$1:N870)+1)</f>
        <v>0</v>
      </c>
      <c r="O871" s="12" t="b">
        <f>IF(ISNUMBER(SEARCH(AC$1,$D871)),MAX(O$1:O870)+1)</f>
        <v>0</v>
      </c>
      <c r="P871" s="12" t="b">
        <f>IF(ISNUMBER(SEARCH(AD$1,$D871)),MAX(P$1:P870)+1)</f>
        <v>0</v>
      </c>
      <c r="Q871" s="12">
        <f>'AB Touchpoint System Workbook'!K882</f>
        <v>0</v>
      </c>
      <c r="R871" s="13">
        <f t="shared" si="27"/>
        <v>870</v>
      </c>
      <c r="S871" s="21" t="str">
        <f>IFERROR(VLOOKUP($R871,E:$Q,13,0),"")</f>
        <v/>
      </c>
      <c r="T871" s="21" t="str">
        <f>IFERROR(VLOOKUP($R871,F:$Q,12,0),"")</f>
        <v/>
      </c>
      <c r="U871" s="21" t="str">
        <f>IFERROR(VLOOKUP($R871,G:$Q,11,0),"")</f>
        <v/>
      </c>
      <c r="V871" s="21" t="str">
        <f>IFERROR(VLOOKUP($R871,H:$Q,10,0),"")</f>
        <v/>
      </c>
      <c r="W871" s="21" t="str">
        <f>IFERROR(VLOOKUP($R871,I:$Q,9,0),"")</f>
        <v/>
      </c>
      <c r="X871" s="21" t="str">
        <f>IFERROR(VLOOKUP($R871,J:$Q,8,0),"")</f>
        <v/>
      </c>
      <c r="Y871" s="21" t="str">
        <f>IFERROR(VLOOKUP($R871,K:$Q,7,0),"")</f>
        <v/>
      </c>
      <c r="Z871" s="21" t="str">
        <f>IFERROR(VLOOKUP($R871,L:$Q,6,0),"")</f>
        <v/>
      </c>
      <c r="AA871" s="21" t="str">
        <f>IFERROR(VLOOKUP($R871,M:$Q,5,0),"")</f>
        <v/>
      </c>
      <c r="AB871" s="21" t="str">
        <f>IFERROR(VLOOKUP($R871,N:$Q,4,0),"")</f>
        <v/>
      </c>
      <c r="AC871" s="21" t="str">
        <f>IFERROR(VLOOKUP($R871,O:$Q,3,0),"")</f>
        <v/>
      </c>
      <c r="AD871" s="21" t="str">
        <f>IFERROR(VLOOKUP($R871,P:$Q,2,0),"")</f>
        <v/>
      </c>
    </row>
    <row r="872" spans="1:30" x14ac:dyDescent="0.15">
      <c r="A872" s="9">
        <f>'AB Touchpoint System Workbook'!Z883</f>
        <v>0</v>
      </c>
      <c r="B872" s="21">
        <f t="shared" si="28"/>
        <v>1</v>
      </c>
      <c r="C872" s="12" t="str">
        <f>IF('AB Touchpoint System Workbook'!J883="A",VLOOKUP($B872,Reference!$A$93:B$104,2,0),IF('AB Touchpoint System Workbook'!J883="b",VLOOKUP($B872,Reference!$A$93:C$104,3,0),""))</f>
        <v/>
      </c>
      <c r="D872" s="12" t="str">
        <f>IF('AB Touchpoint System Workbook'!J883="A",Q872&amp;C872,IF('AB Touchpoint System Workbook'!J883="b",Q872&amp;C872,""))</f>
        <v/>
      </c>
      <c r="E872" s="12" t="b">
        <f>IF(ISNUMBER(SEARCH(S$1,$D872)),MAX(E$1:E871)+1)</f>
        <v>0</v>
      </c>
      <c r="F872" s="12" t="b">
        <f>IF(ISNUMBER(SEARCH(T$1,$D872)),MAX(F$1:F871)+1)</f>
        <v>0</v>
      </c>
      <c r="G872" s="12" t="b">
        <f>IF(ISNUMBER(SEARCH(U$1,$D872)),MAX(G$1:G871)+1)</f>
        <v>0</v>
      </c>
      <c r="H872" s="12" t="b">
        <f>IF(ISNUMBER(SEARCH(V$1,$D872)),MAX(H$1:H871)+1)</f>
        <v>0</v>
      </c>
      <c r="I872" s="12" t="b">
        <f>IF(ISNUMBER(SEARCH(W$1,$D872)),MAX(I$1:I871)+1)</f>
        <v>0</v>
      </c>
      <c r="J872" s="12" t="b">
        <f>IF(ISNUMBER(SEARCH(X$1,$D872)),MAX(J$1:J871)+1)</f>
        <v>0</v>
      </c>
      <c r="K872" s="12" t="b">
        <f>IF(ISNUMBER(SEARCH(Y$1,$D872)),MAX(K$1:K871)+1)</f>
        <v>0</v>
      </c>
      <c r="L872" s="12" t="b">
        <f>IF(ISNUMBER(SEARCH(Z$1,$D872)),MAX(L$1:L871)+1)</f>
        <v>0</v>
      </c>
      <c r="M872" s="12" t="b">
        <f>IF(ISNUMBER(SEARCH(AA$1,$D872)),MAX(M$1:M871)+1)</f>
        <v>0</v>
      </c>
      <c r="N872" s="12" t="b">
        <f>IF(ISNUMBER(SEARCH(AB$1,$D872)),MAX(N$1:N871)+1)</f>
        <v>0</v>
      </c>
      <c r="O872" s="12" t="b">
        <f>IF(ISNUMBER(SEARCH(AC$1,$D872)),MAX(O$1:O871)+1)</f>
        <v>0</v>
      </c>
      <c r="P872" s="12" t="b">
        <f>IF(ISNUMBER(SEARCH(AD$1,$D872)),MAX(P$1:P871)+1)</f>
        <v>0</v>
      </c>
      <c r="Q872" s="12">
        <f>'AB Touchpoint System Workbook'!K883</f>
        <v>0</v>
      </c>
      <c r="R872" s="13">
        <f t="shared" si="27"/>
        <v>871</v>
      </c>
      <c r="S872" s="21" t="str">
        <f>IFERROR(VLOOKUP($R872,E:$Q,13,0),"")</f>
        <v/>
      </c>
      <c r="T872" s="21" t="str">
        <f>IFERROR(VLOOKUP($R872,F:$Q,12,0),"")</f>
        <v/>
      </c>
      <c r="U872" s="21" t="str">
        <f>IFERROR(VLOOKUP($R872,G:$Q,11,0),"")</f>
        <v/>
      </c>
      <c r="V872" s="21" t="str">
        <f>IFERROR(VLOOKUP($R872,H:$Q,10,0),"")</f>
        <v/>
      </c>
      <c r="W872" s="21" t="str">
        <f>IFERROR(VLOOKUP($R872,I:$Q,9,0),"")</f>
        <v/>
      </c>
      <c r="X872" s="21" t="str">
        <f>IFERROR(VLOOKUP($R872,J:$Q,8,0),"")</f>
        <v/>
      </c>
      <c r="Y872" s="21" t="str">
        <f>IFERROR(VLOOKUP($R872,K:$Q,7,0),"")</f>
        <v/>
      </c>
      <c r="Z872" s="21" t="str">
        <f>IFERROR(VLOOKUP($R872,L:$Q,6,0),"")</f>
        <v/>
      </c>
      <c r="AA872" s="21" t="str">
        <f>IFERROR(VLOOKUP($R872,M:$Q,5,0),"")</f>
        <v/>
      </c>
      <c r="AB872" s="21" t="str">
        <f>IFERROR(VLOOKUP($R872,N:$Q,4,0),"")</f>
        <v/>
      </c>
      <c r="AC872" s="21" t="str">
        <f>IFERROR(VLOOKUP($R872,O:$Q,3,0),"")</f>
        <v/>
      </c>
      <c r="AD872" s="21" t="str">
        <f>IFERROR(VLOOKUP($R872,P:$Q,2,0),"")</f>
        <v/>
      </c>
    </row>
    <row r="873" spans="1:30" x14ac:dyDescent="0.15">
      <c r="A873" s="9">
        <f>'AB Touchpoint System Workbook'!Z884</f>
        <v>0</v>
      </c>
      <c r="B873" s="21">
        <f t="shared" si="28"/>
        <v>1</v>
      </c>
      <c r="C873" s="12" t="str">
        <f>IF('AB Touchpoint System Workbook'!J884="A",VLOOKUP($B873,Reference!$A$93:B$104,2,0),IF('AB Touchpoint System Workbook'!J884="b",VLOOKUP($B873,Reference!$A$93:C$104,3,0),""))</f>
        <v/>
      </c>
      <c r="D873" s="12" t="str">
        <f>IF('AB Touchpoint System Workbook'!J884="A",Q873&amp;C873,IF('AB Touchpoint System Workbook'!J884="b",Q873&amp;C873,""))</f>
        <v/>
      </c>
      <c r="E873" s="12" t="b">
        <f>IF(ISNUMBER(SEARCH(S$1,$D873)),MAX(E$1:E872)+1)</f>
        <v>0</v>
      </c>
      <c r="F873" s="12" t="b">
        <f>IF(ISNUMBER(SEARCH(T$1,$D873)),MAX(F$1:F872)+1)</f>
        <v>0</v>
      </c>
      <c r="G873" s="12" t="b">
        <f>IF(ISNUMBER(SEARCH(U$1,$D873)),MAX(G$1:G872)+1)</f>
        <v>0</v>
      </c>
      <c r="H873" s="12" t="b">
        <f>IF(ISNUMBER(SEARCH(V$1,$D873)),MAX(H$1:H872)+1)</f>
        <v>0</v>
      </c>
      <c r="I873" s="12" t="b">
        <f>IF(ISNUMBER(SEARCH(W$1,$D873)),MAX(I$1:I872)+1)</f>
        <v>0</v>
      </c>
      <c r="J873" s="12" t="b">
        <f>IF(ISNUMBER(SEARCH(X$1,$D873)),MAX(J$1:J872)+1)</f>
        <v>0</v>
      </c>
      <c r="K873" s="12" t="b">
        <f>IF(ISNUMBER(SEARCH(Y$1,$D873)),MAX(K$1:K872)+1)</f>
        <v>0</v>
      </c>
      <c r="L873" s="12" t="b">
        <f>IF(ISNUMBER(SEARCH(Z$1,$D873)),MAX(L$1:L872)+1)</f>
        <v>0</v>
      </c>
      <c r="M873" s="12" t="b">
        <f>IF(ISNUMBER(SEARCH(AA$1,$D873)),MAX(M$1:M872)+1)</f>
        <v>0</v>
      </c>
      <c r="N873" s="12" t="b">
        <f>IF(ISNUMBER(SEARCH(AB$1,$D873)),MAX(N$1:N872)+1)</f>
        <v>0</v>
      </c>
      <c r="O873" s="12" t="b">
        <f>IF(ISNUMBER(SEARCH(AC$1,$D873)),MAX(O$1:O872)+1)</f>
        <v>0</v>
      </c>
      <c r="P873" s="12" t="b">
        <f>IF(ISNUMBER(SEARCH(AD$1,$D873)),MAX(P$1:P872)+1)</f>
        <v>0</v>
      </c>
      <c r="Q873" s="12">
        <f>'AB Touchpoint System Workbook'!K884</f>
        <v>0</v>
      </c>
      <c r="R873" s="13">
        <f t="shared" si="27"/>
        <v>872</v>
      </c>
      <c r="S873" s="21" t="str">
        <f>IFERROR(VLOOKUP($R873,E:$Q,13,0),"")</f>
        <v/>
      </c>
      <c r="T873" s="21" t="str">
        <f>IFERROR(VLOOKUP($R873,F:$Q,12,0),"")</f>
        <v/>
      </c>
      <c r="U873" s="21" t="str">
        <f>IFERROR(VLOOKUP($R873,G:$Q,11,0),"")</f>
        <v/>
      </c>
      <c r="V873" s="21" t="str">
        <f>IFERROR(VLOOKUP($R873,H:$Q,10,0),"")</f>
        <v/>
      </c>
      <c r="W873" s="21" t="str">
        <f>IFERROR(VLOOKUP($R873,I:$Q,9,0),"")</f>
        <v/>
      </c>
      <c r="X873" s="21" t="str">
        <f>IFERROR(VLOOKUP($R873,J:$Q,8,0),"")</f>
        <v/>
      </c>
      <c r="Y873" s="21" t="str">
        <f>IFERROR(VLOOKUP($R873,K:$Q,7,0),"")</f>
        <v/>
      </c>
      <c r="Z873" s="21" t="str">
        <f>IFERROR(VLOOKUP($R873,L:$Q,6,0),"")</f>
        <v/>
      </c>
      <c r="AA873" s="21" t="str">
        <f>IFERROR(VLOOKUP($R873,M:$Q,5,0),"")</f>
        <v/>
      </c>
      <c r="AB873" s="21" t="str">
        <f>IFERROR(VLOOKUP($R873,N:$Q,4,0),"")</f>
        <v/>
      </c>
      <c r="AC873" s="21" t="str">
        <f>IFERROR(VLOOKUP($R873,O:$Q,3,0),"")</f>
        <v/>
      </c>
      <c r="AD873" s="21" t="str">
        <f>IFERROR(VLOOKUP($R873,P:$Q,2,0),"")</f>
        <v/>
      </c>
    </row>
    <row r="874" spans="1:30" x14ac:dyDescent="0.15">
      <c r="A874" s="9">
        <f>'AB Touchpoint System Workbook'!Z885</f>
        <v>0</v>
      </c>
      <c r="B874" s="21">
        <f t="shared" si="28"/>
        <v>1</v>
      </c>
      <c r="C874" s="12" t="str">
        <f>IF('AB Touchpoint System Workbook'!J885="A",VLOOKUP($B874,Reference!$A$93:B$104,2,0),IF('AB Touchpoint System Workbook'!J885="b",VLOOKUP($B874,Reference!$A$93:C$104,3,0),""))</f>
        <v/>
      </c>
      <c r="D874" s="12" t="str">
        <f>IF('AB Touchpoint System Workbook'!J885="A",Q874&amp;C874,IF('AB Touchpoint System Workbook'!J885="b",Q874&amp;C874,""))</f>
        <v/>
      </c>
      <c r="E874" s="12" t="b">
        <f>IF(ISNUMBER(SEARCH(S$1,$D874)),MAX(E$1:E873)+1)</f>
        <v>0</v>
      </c>
      <c r="F874" s="12" t="b">
        <f>IF(ISNUMBER(SEARCH(T$1,$D874)),MAX(F$1:F873)+1)</f>
        <v>0</v>
      </c>
      <c r="G874" s="12" t="b">
        <f>IF(ISNUMBER(SEARCH(U$1,$D874)),MAX(G$1:G873)+1)</f>
        <v>0</v>
      </c>
      <c r="H874" s="12" t="b">
        <f>IF(ISNUMBER(SEARCH(V$1,$D874)),MAX(H$1:H873)+1)</f>
        <v>0</v>
      </c>
      <c r="I874" s="12" t="b">
        <f>IF(ISNUMBER(SEARCH(W$1,$D874)),MAX(I$1:I873)+1)</f>
        <v>0</v>
      </c>
      <c r="J874" s="12" t="b">
        <f>IF(ISNUMBER(SEARCH(X$1,$D874)),MAX(J$1:J873)+1)</f>
        <v>0</v>
      </c>
      <c r="K874" s="12" t="b">
        <f>IF(ISNUMBER(SEARCH(Y$1,$D874)),MAX(K$1:K873)+1)</f>
        <v>0</v>
      </c>
      <c r="L874" s="12" t="b">
        <f>IF(ISNUMBER(SEARCH(Z$1,$D874)),MAX(L$1:L873)+1)</f>
        <v>0</v>
      </c>
      <c r="M874" s="12" t="b">
        <f>IF(ISNUMBER(SEARCH(AA$1,$D874)),MAX(M$1:M873)+1)</f>
        <v>0</v>
      </c>
      <c r="N874" s="12" t="b">
        <f>IF(ISNUMBER(SEARCH(AB$1,$D874)),MAX(N$1:N873)+1)</f>
        <v>0</v>
      </c>
      <c r="O874" s="12" t="b">
        <f>IF(ISNUMBER(SEARCH(AC$1,$D874)),MAX(O$1:O873)+1)</f>
        <v>0</v>
      </c>
      <c r="P874" s="12" t="b">
        <f>IF(ISNUMBER(SEARCH(AD$1,$D874)),MAX(P$1:P873)+1)</f>
        <v>0</v>
      </c>
      <c r="Q874" s="12">
        <f>'AB Touchpoint System Workbook'!K885</f>
        <v>0</v>
      </c>
      <c r="R874" s="13">
        <f t="shared" si="27"/>
        <v>873</v>
      </c>
      <c r="S874" s="21" t="str">
        <f>IFERROR(VLOOKUP($R874,E:$Q,13,0),"")</f>
        <v/>
      </c>
      <c r="T874" s="21" t="str">
        <f>IFERROR(VLOOKUP($R874,F:$Q,12,0),"")</f>
        <v/>
      </c>
      <c r="U874" s="21" t="str">
        <f>IFERROR(VLOOKUP($R874,G:$Q,11,0),"")</f>
        <v/>
      </c>
      <c r="V874" s="21" t="str">
        <f>IFERROR(VLOOKUP($R874,H:$Q,10,0),"")</f>
        <v/>
      </c>
      <c r="W874" s="21" t="str">
        <f>IFERROR(VLOOKUP($R874,I:$Q,9,0),"")</f>
        <v/>
      </c>
      <c r="X874" s="21" t="str">
        <f>IFERROR(VLOOKUP($R874,J:$Q,8,0),"")</f>
        <v/>
      </c>
      <c r="Y874" s="21" t="str">
        <f>IFERROR(VLOOKUP($R874,K:$Q,7,0),"")</f>
        <v/>
      </c>
      <c r="Z874" s="21" t="str">
        <f>IFERROR(VLOOKUP($R874,L:$Q,6,0),"")</f>
        <v/>
      </c>
      <c r="AA874" s="21" t="str">
        <f>IFERROR(VLOOKUP($R874,M:$Q,5,0),"")</f>
        <v/>
      </c>
      <c r="AB874" s="21" t="str">
        <f>IFERROR(VLOOKUP($R874,N:$Q,4,0),"")</f>
        <v/>
      </c>
      <c r="AC874" s="21" t="str">
        <f>IFERROR(VLOOKUP($R874,O:$Q,3,0),"")</f>
        <v/>
      </c>
      <c r="AD874" s="21" t="str">
        <f>IFERROR(VLOOKUP($R874,P:$Q,2,0),"")</f>
        <v/>
      </c>
    </row>
    <row r="875" spans="1:30" x14ac:dyDescent="0.15">
      <c r="A875" s="9">
        <f>'AB Touchpoint System Workbook'!Z886</f>
        <v>0</v>
      </c>
      <c r="B875" s="21">
        <f t="shared" si="28"/>
        <v>1</v>
      </c>
      <c r="C875" s="12" t="str">
        <f>IF('AB Touchpoint System Workbook'!J886="A",VLOOKUP($B875,Reference!$A$93:B$104,2,0),IF('AB Touchpoint System Workbook'!J886="b",VLOOKUP($B875,Reference!$A$93:C$104,3,0),""))</f>
        <v/>
      </c>
      <c r="D875" s="12" t="str">
        <f>IF('AB Touchpoint System Workbook'!J886="A",Q875&amp;C875,IF('AB Touchpoint System Workbook'!J886="b",Q875&amp;C875,""))</f>
        <v/>
      </c>
      <c r="E875" s="12" t="b">
        <f>IF(ISNUMBER(SEARCH(S$1,$D875)),MAX(E$1:E874)+1)</f>
        <v>0</v>
      </c>
      <c r="F875" s="12" t="b">
        <f>IF(ISNUMBER(SEARCH(T$1,$D875)),MAX(F$1:F874)+1)</f>
        <v>0</v>
      </c>
      <c r="G875" s="12" t="b">
        <f>IF(ISNUMBER(SEARCH(U$1,$D875)),MAX(G$1:G874)+1)</f>
        <v>0</v>
      </c>
      <c r="H875" s="12" t="b">
        <f>IF(ISNUMBER(SEARCH(V$1,$D875)),MAX(H$1:H874)+1)</f>
        <v>0</v>
      </c>
      <c r="I875" s="12" t="b">
        <f>IF(ISNUMBER(SEARCH(W$1,$D875)),MAX(I$1:I874)+1)</f>
        <v>0</v>
      </c>
      <c r="J875" s="12" t="b">
        <f>IF(ISNUMBER(SEARCH(X$1,$D875)),MAX(J$1:J874)+1)</f>
        <v>0</v>
      </c>
      <c r="K875" s="12" t="b">
        <f>IF(ISNUMBER(SEARCH(Y$1,$D875)),MAX(K$1:K874)+1)</f>
        <v>0</v>
      </c>
      <c r="L875" s="12" t="b">
        <f>IF(ISNUMBER(SEARCH(Z$1,$D875)),MAX(L$1:L874)+1)</f>
        <v>0</v>
      </c>
      <c r="M875" s="12" t="b">
        <f>IF(ISNUMBER(SEARCH(AA$1,$D875)),MAX(M$1:M874)+1)</f>
        <v>0</v>
      </c>
      <c r="N875" s="12" t="b">
        <f>IF(ISNUMBER(SEARCH(AB$1,$D875)),MAX(N$1:N874)+1)</f>
        <v>0</v>
      </c>
      <c r="O875" s="12" t="b">
        <f>IF(ISNUMBER(SEARCH(AC$1,$D875)),MAX(O$1:O874)+1)</f>
        <v>0</v>
      </c>
      <c r="P875" s="12" t="b">
        <f>IF(ISNUMBER(SEARCH(AD$1,$D875)),MAX(P$1:P874)+1)</f>
        <v>0</v>
      </c>
      <c r="Q875" s="12">
        <f>'AB Touchpoint System Workbook'!K886</f>
        <v>0</v>
      </c>
      <c r="R875" s="13">
        <f t="shared" si="27"/>
        <v>874</v>
      </c>
      <c r="S875" s="21" t="str">
        <f>IFERROR(VLOOKUP($R875,E:$Q,13,0),"")</f>
        <v/>
      </c>
      <c r="T875" s="21" t="str">
        <f>IFERROR(VLOOKUP($R875,F:$Q,12,0),"")</f>
        <v/>
      </c>
      <c r="U875" s="21" t="str">
        <f>IFERROR(VLOOKUP($R875,G:$Q,11,0),"")</f>
        <v/>
      </c>
      <c r="V875" s="21" t="str">
        <f>IFERROR(VLOOKUP($R875,H:$Q,10,0),"")</f>
        <v/>
      </c>
      <c r="W875" s="21" t="str">
        <f>IFERROR(VLOOKUP($R875,I:$Q,9,0),"")</f>
        <v/>
      </c>
      <c r="X875" s="21" t="str">
        <f>IFERROR(VLOOKUP($R875,J:$Q,8,0),"")</f>
        <v/>
      </c>
      <c r="Y875" s="21" t="str">
        <f>IFERROR(VLOOKUP($R875,K:$Q,7,0),"")</f>
        <v/>
      </c>
      <c r="Z875" s="21" t="str">
        <f>IFERROR(VLOOKUP($R875,L:$Q,6,0),"")</f>
        <v/>
      </c>
      <c r="AA875" s="21" t="str">
        <f>IFERROR(VLOOKUP($R875,M:$Q,5,0),"")</f>
        <v/>
      </c>
      <c r="AB875" s="21" t="str">
        <f>IFERROR(VLOOKUP($R875,N:$Q,4,0),"")</f>
        <v/>
      </c>
      <c r="AC875" s="21" t="str">
        <f>IFERROR(VLOOKUP($R875,O:$Q,3,0),"")</f>
        <v/>
      </c>
      <c r="AD875" s="21" t="str">
        <f>IFERROR(VLOOKUP($R875,P:$Q,2,0),"")</f>
        <v/>
      </c>
    </row>
    <row r="876" spans="1:30" x14ac:dyDescent="0.15">
      <c r="A876" s="9">
        <f>'AB Touchpoint System Workbook'!Z887</f>
        <v>0</v>
      </c>
      <c r="B876" s="21">
        <f t="shared" si="28"/>
        <v>1</v>
      </c>
      <c r="C876" s="12" t="str">
        <f>IF('AB Touchpoint System Workbook'!J887="A",VLOOKUP($B876,Reference!$A$93:B$104,2,0),IF('AB Touchpoint System Workbook'!J887="b",VLOOKUP($B876,Reference!$A$93:C$104,3,0),""))</f>
        <v/>
      </c>
      <c r="D876" s="12" t="str">
        <f>IF('AB Touchpoint System Workbook'!J887="A",Q876&amp;C876,IF('AB Touchpoint System Workbook'!J887="b",Q876&amp;C876,""))</f>
        <v/>
      </c>
      <c r="E876" s="12" t="b">
        <f>IF(ISNUMBER(SEARCH(S$1,$D876)),MAX(E$1:E875)+1)</f>
        <v>0</v>
      </c>
      <c r="F876" s="12" t="b">
        <f>IF(ISNUMBER(SEARCH(T$1,$D876)),MAX(F$1:F875)+1)</f>
        <v>0</v>
      </c>
      <c r="G876" s="12" t="b">
        <f>IF(ISNUMBER(SEARCH(U$1,$D876)),MAX(G$1:G875)+1)</f>
        <v>0</v>
      </c>
      <c r="H876" s="12" t="b">
        <f>IF(ISNUMBER(SEARCH(V$1,$D876)),MAX(H$1:H875)+1)</f>
        <v>0</v>
      </c>
      <c r="I876" s="12" t="b">
        <f>IF(ISNUMBER(SEARCH(W$1,$D876)),MAX(I$1:I875)+1)</f>
        <v>0</v>
      </c>
      <c r="J876" s="12" t="b">
        <f>IF(ISNUMBER(SEARCH(X$1,$D876)),MAX(J$1:J875)+1)</f>
        <v>0</v>
      </c>
      <c r="K876" s="12" t="b">
        <f>IF(ISNUMBER(SEARCH(Y$1,$D876)),MAX(K$1:K875)+1)</f>
        <v>0</v>
      </c>
      <c r="L876" s="12" t="b">
        <f>IF(ISNUMBER(SEARCH(Z$1,$D876)),MAX(L$1:L875)+1)</f>
        <v>0</v>
      </c>
      <c r="M876" s="12" t="b">
        <f>IF(ISNUMBER(SEARCH(AA$1,$D876)),MAX(M$1:M875)+1)</f>
        <v>0</v>
      </c>
      <c r="N876" s="12" t="b">
        <f>IF(ISNUMBER(SEARCH(AB$1,$D876)),MAX(N$1:N875)+1)</f>
        <v>0</v>
      </c>
      <c r="O876" s="12" t="b">
        <f>IF(ISNUMBER(SEARCH(AC$1,$D876)),MAX(O$1:O875)+1)</f>
        <v>0</v>
      </c>
      <c r="P876" s="12" t="b">
        <f>IF(ISNUMBER(SEARCH(AD$1,$D876)),MAX(P$1:P875)+1)</f>
        <v>0</v>
      </c>
      <c r="Q876" s="12">
        <f>'AB Touchpoint System Workbook'!K887</f>
        <v>0</v>
      </c>
      <c r="R876" s="13">
        <f t="shared" si="27"/>
        <v>875</v>
      </c>
      <c r="S876" s="21" t="str">
        <f>IFERROR(VLOOKUP($R876,E:$Q,13,0),"")</f>
        <v/>
      </c>
      <c r="T876" s="21" t="str">
        <f>IFERROR(VLOOKUP($R876,F:$Q,12,0),"")</f>
        <v/>
      </c>
      <c r="U876" s="21" t="str">
        <f>IFERROR(VLOOKUP($R876,G:$Q,11,0),"")</f>
        <v/>
      </c>
      <c r="V876" s="21" t="str">
        <f>IFERROR(VLOOKUP($R876,H:$Q,10,0),"")</f>
        <v/>
      </c>
      <c r="W876" s="21" t="str">
        <f>IFERROR(VLOOKUP($R876,I:$Q,9,0),"")</f>
        <v/>
      </c>
      <c r="X876" s="21" t="str">
        <f>IFERROR(VLOOKUP($R876,J:$Q,8,0),"")</f>
        <v/>
      </c>
      <c r="Y876" s="21" t="str">
        <f>IFERROR(VLOOKUP($R876,K:$Q,7,0),"")</f>
        <v/>
      </c>
      <c r="Z876" s="21" t="str">
        <f>IFERROR(VLOOKUP($R876,L:$Q,6,0),"")</f>
        <v/>
      </c>
      <c r="AA876" s="21" t="str">
        <f>IFERROR(VLOOKUP($R876,M:$Q,5,0),"")</f>
        <v/>
      </c>
      <c r="AB876" s="21" t="str">
        <f>IFERROR(VLOOKUP($R876,N:$Q,4,0),"")</f>
        <v/>
      </c>
      <c r="AC876" s="21" t="str">
        <f>IFERROR(VLOOKUP($R876,O:$Q,3,0),"")</f>
        <v/>
      </c>
      <c r="AD876" s="21" t="str">
        <f>IFERROR(VLOOKUP($R876,P:$Q,2,0),"")</f>
        <v/>
      </c>
    </row>
    <row r="877" spans="1:30" x14ac:dyDescent="0.15">
      <c r="A877" s="9">
        <f>'AB Touchpoint System Workbook'!Z888</f>
        <v>0</v>
      </c>
      <c r="B877" s="21">
        <f t="shared" si="28"/>
        <v>1</v>
      </c>
      <c r="C877" s="12" t="str">
        <f>IF('AB Touchpoint System Workbook'!J888="A",VLOOKUP($B877,Reference!$A$93:B$104,2,0),IF('AB Touchpoint System Workbook'!J888="b",VLOOKUP($B877,Reference!$A$93:C$104,3,0),""))</f>
        <v/>
      </c>
      <c r="D877" s="12" t="str">
        <f>IF('AB Touchpoint System Workbook'!J888="A",Q877&amp;C877,IF('AB Touchpoint System Workbook'!J888="b",Q877&amp;C877,""))</f>
        <v/>
      </c>
      <c r="E877" s="12" t="b">
        <f>IF(ISNUMBER(SEARCH(S$1,$D877)),MAX(E$1:E876)+1)</f>
        <v>0</v>
      </c>
      <c r="F877" s="12" t="b">
        <f>IF(ISNUMBER(SEARCH(T$1,$D877)),MAX(F$1:F876)+1)</f>
        <v>0</v>
      </c>
      <c r="G877" s="12" t="b">
        <f>IF(ISNUMBER(SEARCH(U$1,$D877)),MAX(G$1:G876)+1)</f>
        <v>0</v>
      </c>
      <c r="H877" s="12" t="b">
        <f>IF(ISNUMBER(SEARCH(V$1,$D877)),MAX(H$1:H876)+1)</f>
        <v>0</v>
      </c>
      <c r="I877" s="12" t="b">
        <f>IF(ISNUMBER(SEARCH(W$1,$D877)),MAX(I$1:I876)+1)</f>
        <v>0</v>
      </c>
      <c r="J877" s="12" t="b">
        <f>IF(ISNUMBER(SEARCH(X$1,$D877)),MAX(J$1:J876)+1)</f>
        <v>0</v>
      </c>
      <c r="K877" s="12" t="b">
        <f>IF(ISNUMBER(SEARCH(Y$1,$D877)),MAX(K$1:K876)+1)</f>
        <v>0</v>
      </c>
      <c r="L877" s="12" t="b">
        <f>IF(ISNUMBER(SEARCH(Z$1,$D877)),MAX(L$1:L876)+1)</f>
        <v>0</v>
      </c>
      <c r="M877" s="12" t="b">
        <f>IF(ISNUMBER(SEARCH(AA$1,$D877)),MAX(M$1:M876)+1)</f>
        <v>0</v>
      </c>
      <c r="N877" s="12" t="b">
        <f>IF(ISNUMBER(SEARCH(AB$1,$D877)),MAX(N$1:N876)+1)</f>
        <v>0</v>
      </c>
      <c r="O877" s="12" t="b">
        <f>IF(ISNUMBER(SEARCH(AC$1,$D877)),MAX(O$1:O876)+1)</f>
        <v>0</v>
      </c>
      <c r="P877" s="12" t="b">
        <f>IF(ISNUMBER(SEARCH(AD$1,$D877)),MAX(P$1:P876)+1)</f>
        <v>0</v>
      </c>
      <c r="Q877" s="12">
        <f>'AB Touchpoint System Workbook'!K888</f>
        <v>0</v>
      </c>
      <c r="R877" s="13">
        <f t="shared" si="27"/>
        <v>876</v>
      </c>
      <c r="S877" s="21" t="str">
        <f>IFERROR(VLOOKUP($R877,E:$Q,13,0),"")</f>
        <v/>
      </c>
      <c r="T877" s="21" t="str">
        <f>IFERROR(VLOOKUP($R877,F:$Q,12,0),"")</f>
        <v/>
      </c>
      <c r="U877" s="21" t="str">
        <f>IFERROR(VLOOKUP($R877,G:$Q,11,0),"")</f>
        <v/>
      </c>
      <c r="V877" s="21" t="str">
        <f>IFERROR(VLOOKUP($R877,H:$Q,10,0),"")</f>
        <v/>
      </c>
      <c r="W877" s="21" t="str">
        <f>IFERROR(VLOOKUP($R877,I:$Q,9,0),"")</f>
        <v/>
      </c>
      <c r="X877" s="21" t="str">
        <f>IFERROR(VLOOKUP($R877,J:$Q,8,0),"")</f>
        <v/>
      </c>
      <c r="Y877" s="21" t="str">
        <f>IFERROR(VLOOKUP($R877,K:$Q,7,0),"")</f>
        <v/>
      </c>
      <c r="Z877" s="21" t="str">
        <f>IFERROR(VLOOKUP($R877,L:$Q,6,0),"")</f>
        <v/>
      </c>
      <c r="AA877" s="21" t="str">
        <f>IFERROR(VLOOKUP($R877,M:$Q,5,0),"")</f>
        <v/>
      </c>
      <c r="AB877" s="21" t="str">
        <f>IFERROR(VLOOKUP($R877,N:$Q,4,0),"")</f>
        <v/>
      </c>
      <c r="AC877" s="21" t="str">
        <f>IFERROR(VLOOKUP($R877,O:$Q,3,0),"")</f>
        <v/>
      </c>
      <c r="AD877" s="21" t="str">
        <f>IFERROR(VLOOKUP($R877,P:$Q,2,0),"")</f>
        <v/>
      </c>
    </row>
    <row r="878" spans="1:30" x14ac:dyDescent="0.15">
      <c r="A878" s="9">
        <f>'AB Touchpoint System Workbook'!Z889</f>
        <v>0</v>
      </c>
      <c r="B878" s="21">
        <f t="shared" si="28"/>
        <v>1</v>
      </c>
      <c r="C878" s="12" t="str">
        <f>IF('AB Touchpoint System Workbook'!J889="A",VLOOKUP($B878,Reference!$A$93:B$104,2,0),IF('AB Touchpoint System Workbook'!J889="b",VLOOKUP($B878,Reference!$A$93:C$104,3,0),""))</f>
        <v/>
      </c>
      <c r="D878" s="12" t="str">
        <f>IF('AB Touchpoint System Workbook'!J889="A",Q878&amp;C878,IF('AB Touchpoint System Workbook'!J889="b",Q878&amp;C878,""))</f>
        <v/>
      </c>
      <c r="E878" s="12" t="b">
        <f>IF(ISNUMBER(SEARCH(S$1,$D878)),MAX(E$1:E877)+1)</f>
        <v>0</v>
      </c>
      <c r="F878" s="12" t="b">
        <f>IF(ISNUMBER(SEARCH(T$1,$D878)),MAX(F$1:F877)+1)</f>
        <v>0</v>
      </c>
      <c r="G878" s="12" t="b">
        <f>IF(ISNUMBER(SEARCH(U$1,$D878)),MAX(G$1:G877)+1)</f>
        <v>0</v>
      </c>
      <c r="H878" s="12" t="b">
        <f>IF(ISNUMBER(SEARCH(V$1,$D878)),MAX(H$1:H877)+1)</f>
        <v>0</v>
      </c>
      <c r="I878" s="12" t="b">
        <f>IF(ISNUMBER(SEARCH(W$1,$D878)),MAX(I$1:I877)+1)</f>
        <v>0</v>
      </c>
      <c r="J878" s="12" t="b">
        <f>IF(ISNUMBER(SEARCH(X$1,$D878)),MAX(J$1:J877)+1)</f>
        <v>0</v>
      </c>
      <c r="K878" s="12" t="b">
        <f>IF(ISNUMBER(SEARCH(Y$1,$D878)),MAX(K$1:K877)+1)</f>
        <v>0</v>
      </c>
      <c r="L878" s="12" t="b">
        <f>IF(ISNUMBER(SEARCH(Z$1,$D878)),MAX(L$1:L877)+1)</f>
        <v>0</v>
      </c>
      <c r="M878" s="12" t="b">
        <f>IF(ISNUMBER(SEARCH(AA$1,$D878)),MAX(M$1:M877)+1)</f>
        <v>0</v>
      </c>
      <c r="N878" s="12" t="b">
        <f>IF(ISNUMBER(SEARCH(AB$1,$D878)),MAX(N$1:N877)+1)</f>
        <v>0</v>
      </c>
      <c r="O878" s="12" t="b">
        <f>IF(ISNUMBER(SEARCH(AC$1,$D878)),MAX(O$1:O877)+1)</f>
        <v>0</v>
      </c>
      <c r="P878" s="12" t="b">
        <f>IF(ISNUMBER(SEARCH(AD$1,$D878)),MAX(P$1:P877)+1)</f>
        <v>0</v>
      </c>
      <c r="Q878" s="12">
        <f>'AB Touchpoint System Workbook'!K889</f>
        <v>0</v>
      </c>
      <c r="R878" s="13">
        <f t="shared" si="27"/>
        <v>877</v>
      </c>
      <c r="S878" s="21" t="str">
        <f>IFERROR(VLOOKUP($R878,E:$Q,13,0),"")</f>
        <v/>
      </c>
      <c r="T878" s="21" t="str">
        <f>IFERROR(VLOOKUP($R878,F:$Q,12,0),"")</f>
        <v/>
      </c>
      <c r="U878" s="21" t="str">
        <f>IFERROR(VLOOKUP($R878,G:$Q,11,0),"")</f>
        <v/>
      </c>
      <c r="V878" s="21" t="str">
        <f>IFERROR(VLOOKUP($R878,H:$Q,10,0),"")</f>
        <v/>
      </c>
      <c r="W878" s="21" t="str">
        <f>IFERROR(VLOOKUP($R878,I:$Q,9,0),"")</f>
        <v/>
      </c>
      <c r="X878" s="21" t="str">
        <f>IFERROR(VLOOKUP($R878,J:$Q,8,0),"")</f>
        <v/>
      </c>
      <c r="Y878" s="21" t="str">
        <f>IFERROR(VLOOKUP($R878,K:$Q,7,0),"")</f>
        <v/>
      </c>
      <c r="Z878" s="21" t="str">
        <f>IFERROR(VLOOKUP($R878,L:$Q,6,0),"")</f>
        <v/>
      </c>
      <c r="AA878" s="21" t="str">
        <f>IFERROR(VLOOKUP($R878,M:$Q,5,0),"")</f>
        <v/>
      </c>
      <c r="AB878" s="21" t="str">
        <f>IFERROR(VLOOKUP($R878,N:$Q,4,0),"")</f>
        <v/>
      </c>
      <c r="AC878" s="21" t="str">
        <f>IFERROR(VLOOKUP($R878,O:$Q,3,0),"")</f>
        <v/>
      </c>
      <c r="AD878" s="21" t="str">
        <f>IFERROR(VLOOKUP($R878,P:$Q,2,0),"")</f>
        <v/>
      </c>
    </row>
    <row r="879" spans="1:30" x14ac:dyDescent="0.15">
      <c r="A879" s="9">
        <f>'AB Touchpoint System Workbook'!Z890</f>
        <v>0</v>
      </c>
      <c r="B879" s="21">
        <f t="shared" si="28"/>
        <v>1</v>
      </c>
      <c r="C879" s="12" t="str">
        <f>IF('AB Touchpoint System Workbook'!J890="A",VLOOKUP($B879,Reference!$A$93:B$104,2,0),IF('AB Touchpoint System Workbook'!J890="b",VLOOKUP($B879,Reference!$A$93:C$104,3,0),""))</f>
        <v/>
      </c>
      <c r="D879" s="12" t="str">
        <f>IF('AB Touchpoint System Workbook'!J890="A",Q879&amp;C879,IF('AB Touchpoint System Workbook'!J890="b",Q879&amp;C879,""))</f>
        <v/>
      </c>
      <c r="E879" s="12" t="b">
        <f>IF(ISNUMBER(SEARCH(S$1,$D879)),MAX(E$1:E878)+1)</f>
        <v>0</v>
      </c>
      <c r="F879" s="12" t="b">
        <f>IF(ISNUMBER(SEARCH(T$1,$D879)),MAX(F$1:F878)+1)</f>
        <v>0</v>
      </c>
      <c r="G879" s="12" t="b">
        <f>IF(ISNUMBER(SEARCH(U$1,$D879)),MAX(G$1:G878)+1)</f>
        <v>0</v>
      </c>
      <c r="H879" s="12" t="b">
        <f>IF(ISNUMBER(SEARCH(V$1,$D879)),MAX(H$1:H878)+1)</f>
        <v>0</v>
      </c>
      <c r="I879" s="12" t="b">
        <f>IF(ISNUMBER(SEARCH(W$1,$D879)),MAX(I$1:I878)+1)</f>
        <v>0</v>
      </c>
      <c r="J879" s="12" t="b">
        <f>IF(ISNUMBER(SEARCH(X$1,$D879)),MAX(J$1:J878)+1)</f>
        <v>0</v>
      </c>
      <c r="K879" s="12" t="b">
        <f>IF(ISNUMBER(SEARCH(Y$1,$D879)),MAX(K$1:K878)+1)</f>
        <v>0</v>
      </c>
      <c r="L879" s="12" t="b">
        <f>IF(ISNUMBER(SEARCH(Z$1,$D879)),MAX(L$1:L878)+1)</f>
        <v>0</v>
      </c>
      <c r="M879" s="12" t="b">
        <f>IF(ISNUMBER(SEARCH(AA$1,$D879)),MAX(M$1:M878)+1)</f>
        <v>0</v>
      </c>
      <c r="N879" s="12" t="b">
        <f>IF(ISNUMBER(SEARCH(AB$1,$D879)),MAX(N$1:N878)+1)</f>
        <v>0</v>
      </c>
      <c r="O879" s="12" t="b">
        <f>IF(ISNUMBER(SEARCH(AC$1,$D879)),MAX(O$1:O878)+1)</f>
        <v>0</v>
      </c>
      <c r="P879" s="12" t="b">
        <f>IF(ISNUMBER(SEARCH(AD$1,$D879)),MAX(P$1:P878)+1)</f>
        <v>0</v>
      </c>
      <c r="Q879" s="12">
        <f>'AB Touchpoint System Workbook'!K890</f>
        <v>0</v>
      </c>
      <c r="R879" s="13">
        <f t="shared" si="27"/>
        <v>878</v>
      </c>
      <c r="S879" s="21" t="str">
        <f>IFERROR(VLOOKUP($R879,E:$Q,13,0),"")</f>
        <v/>
      </c>
      <c r="T879" s="21" t="str">
        <f>IFERROR(VLOOKUP($R879,F:$Q,12,0),"")</f>
        <v/>
      </c>
      <c r="U879" s="21" t="str">
        <f>IFERROR(VLOOKUP($R879,G:$Q,11,0),"")</f>
        <v/>
      </c>
      <c r="V879" s="21" t="str">
        <f>IFERROR(VLOOKUP($R879,H:$Q,10,0),"")</f>
        <v/>
      </c>
      <c r="W879" s="21" t="str">
        <f>IFERROR(VLOOKUP($R879,I:$Q,9,0),"")</f>
        <v/>
      </c>
      <c r="X879" s="21" t="str">
        <f>IFERROR(VLOOKUP($R879,J:$Q,8,0),"")</f>
        <v/>
      </c>
      <c r="Y879" s="21" t="str">
        <f>IFERROR(VLOOKUP($R879,K:$Q,7,0),"")</f>
        <v/>
      </c>
      <c r="Z879" s="21" t="str">
        <f>IFERROR(VLOOKUP($R879,L:$Q,6,0),"")</f>
        <v/>
      </c>
      <c r="AA879" s="21" t="str">
        <f>IFERROR(VLOOKUP($R879,M:$Q,5,0),"")</f>
        <v/>
      </c>
      <c r="AB879" s="21" t="str">
        <f>IFERROR(VLOOKUP($R879,N:$Q,4,0),"")</f>
        <v/>
      </c>
      <c r="AC879" s="21" t="str">
        <f>IFERROR(VLOOKUP($R879,O:$Q,3,0),"")</f>
        <v/>
      </c>
      <c r="AD879" s="21" t="str">
        <f>IFERROR(VLOOKUP($R879,P:$Q,2,0),"")</f>
        <v/>
      </c>
    </row>
    <row r="880" spans="1:30" x14ac:dyDescent="0.15">
      <c r="A880" s="9">
        <f>'AB Touchpoint System Workbook'!Z891</f>
        <v>0</v>
      </c>
      <c r="B880" s="21">
        <f t="shared" si="28"/>
        <v>1</v>
      </c>
      <c r="C880" s="12" t="str">
        <f>IF('AB Touchpoint System Workbook'!J891="A",VLOOKUP($B880,Reference!$A$93:B$104,2,0),IF('AB Touchpoint System Workbook'!J891="b",VLOOKUP($B880,Reference!$A$93:C$104,3,0),""))</f>
        <v/>
      </c>
      <c r="D880" s="12" t="str">
        <f>IF('AB Touchpoint System Workbook'!J891="A",Q880&amp;C880,IF('AB Touchpoint System Workbook'!J891="b",Q880&amp;C880,""))</f>
        <v/>
      </c>
      <c r="E880" s="12" t="b">
        <f>IF(ISNUMBER(SEARCH(S$1,$D880)),MAX(E$1:E879)+1)</f>
        <v>0</v>
      </c>
      <c r="F880" s="12" t="b">
        <f>IF(ISNUMBER(SEARCH(T$1,$D880)),MAX(F$1:F879)+1)</f>
        <v>0</v>
      </c>
      <c r="G880" s="12" t="b">
        <f>IF(ISNUMBER(SEARCH(U$1,$D880)),MAX(G$1:G879)+1)</f>
        <v>0</v>
      </c>
      <c r="H880" s="12" t="b">
        <f>IF(ISNUMBER(SEARCH(V$1,$D880)),MAX(H$1:H879)+1)</f>
        <v>0</v>
      </c>
      <c r="I880" s="12" t="b">
        <f>IF(ISNUMBER(SEARCH(W$1,$D880)),MAX(I$1:I879)+1)</f>
        <v>0</v>
      </c>
      <c r="J880" s="12" t="b">
        <f>IF(ISNUMBER(SEARCH(X$1,$D880)),MAX(J$1:J879)+1)</f>
        <v>0</v>
      </c>
      <c r="K880" s="12" t="b">
        <f>IF(ISNUMBER(SEARCH(Y$1,$D880)),MAX(K$1:K879)+1)</f>
        <v>0</v>
      </c>
      <c r="L880" s="12" t="b">
        <f>IF(ISNUMBER(SEARCH(Z$1,$D880)),MAX(L$1:L879)+1)</f>
        <v>0</v>
      </c>
      <c r="M880" s="12" t="b">
        <f>IF(ISNUMBER(SEARCH(AA$1,$D880)),MAX(M$1:M879)+1)</f>
        <v>0</v>
      </c>
      <c r="N880" s="12" t="b">
        <f>IF(ISNUMBER(SEARCH(AB$1,$D880)),MAX(N$1:N879)+1)</f>
        <v>0</v>
      </c>
      <c r="O880" s="12" t="b">
        <f>IF(ISNUMBER(SEARCH(AC$1,$D880)),MAX(O$1:O879)+1)</f>
        <v>0</v>
      </c>
      <c r="P880" s="12" t="b">
        <f>IF(ISNUMBER(SEARCH(AD$1,$D880)),MAX(P$1:P879)+1)</f>
        <v>0</v>
      </c>
      <c r="Q880" s="12">
        <f>'AB Touchpoint System Workbook'!K891</f>
        <v>0</v>
      </c>
      <c r="R880" s="13">
        <f t="shared" si="27"/>
        <v>879</v>
      </c>
      <c r="S880" s="21" t="str">
        <f>IFERROR(VLOOKUP($R880,E:$Q,13,0),"")</f>
        <v/>
      </c>
      <c r="T880" s="21" t="str">
        <f>IFERROR(VLOOKUP($R880,F:$Q,12,0),"")</f>
        <v/>
      </c>
      <c r="U880" s="21" t="str">
        <f>IFERROR(VLOOKUP($R880,G:$Q,11,0),"")</f>
        <v/>
      </c>
      <c r="V880" s="21" t="str">
        <f>IFERROR(VLOOKUP($R880,H:$Q,10,0),"")</f>
        <v/>
      </c>
      <c r="W880" s="21" t="str">
        <f>IFERROR(VLOOKUP($R880,I:$Q,9,0),"")</f>
        <v/>
      </c>
      <c r="X880" s="21" t="str">
        <f>IFERROR(VLOOKUP($R880,J:$Q,8,0),"")</f>
        <v/>
      </c>
      <c r="Y880" s="21" t="str">
        <f>IFERROR(VLOOKUP($R880,K:$Q,7,0),"")</f>
        <v/>
      </c>
      <c r="Z880" s="21" t="str">
        <f>IFERROR(VLOOKUP($R880,L:$Q,6,0),"")</f>
        <v/>
      </c>
      <c r="AA880" s="21" t="str">
        <f>IFERROR(VLOOKUP($R880,M:$Q,5,0),"")</f>
        <v/>
      </c>
      <c r="AB880" s="21" t="str">
        <f>IFERROR(VLOOKUP($R880,N:$Q,4,0),"")</f>
        <v/>
      </c>
      <c r="AC880" s="21" t="str">
        <f>IFERROR(VLOOKUP($R880,O:$Q,3,0),"")</f>
        <v/>
      </c>
      <c r="AD880" s="21" t="str">
        <f>IFERROR(VLOOKUP($R880,P:$Q,2,0),"")</f>
        <v/>
      </c>
    </row>
    <row r="881" spans="1:30" x14ac:dyDescent="0.15">
      <c r="A881" s="9">
        <f>'AB Touchpoint System Workbook'!Z892</f>
        <v>0</v>
      </c>
      <c r="B881" s="21">
        <f t="shared" si="28"/>
        <v>1</v>
      </c>
      <c r="C881" s="12" t="str">
        <f>IF('AB Touchpoint System Workbook'!J892="A",VLOOKUP($B881,Reference!$A$93:B$104,2,0),IF('AB Touchpoint System Workbook'!J892="b",VLOOKUP($B881,Reference!$A$93:C$104,3,0),""))</f>
        <v/>
      </c>
      <c r="D881" s="12" t="str">
        <f>IF('AB Touchpoint System Workbook'!J892="A",Q881&amp;C881,IF('AB Touchpoint System Workbook'!J892="b",Q881&amp;C881,""))</f>
        <v/>
      </c>
      <c r="E881" s="12" t="b">
        <f>IF(ISNUMBER(SEARCH(S$1,$D881)),MAX(E$1:E880)+1)</f>
        <v>0</v>
      </c>
      <c r="F881" s="12" t="b">
        <f>IF(ISNUMBER(SEARCH(T$1,$D881)),MAX(F$1:F880)+1)</f>
        <v>0</v>
      </c>
      <c r="G881" s="12" t="b">
        <f>IF(ISNUMBER(SEARCH(U$1,$D881)),MAX(G$1:G880)+1)</f>
        <v>0</v>
      </c>
      <c r="H881" s="12" t="b">
        <f>IF(ISNUMBER(SEARCH(V$1,$D881)),MAX(H$1:H880)+1)</f>
        <v>0</v>
      </c>
      <c r="I881" s="12" t="b">
        <f>IF(ISNUMBER(SEARCH(W$1,$D881)),MAX(I$1:I880)+1)</f>
        <v>0</v>
      </c>
      <c r="J881" s="12" t="b">
        <f>IF(ISNUMBER(SEARCH(X$1,$D881)),MAX(J$1:J880)+1)</f>
        <v>0</v>
      </c>
      <c r="K881" s="12" t="b">
        <f>IF(ISNUMBER(SEARCH(Y$1,$D881)),MAX(K$1:K880)+1)</f>
        <v>0</v>
      </c>
      <c r="L881" s="12" t="b">
        <f>IF(ISNUMBER(SEARCH(Z$1,$D881)),MAX(L$1:L880)+1)</f>
        <v>0</v>
      </c>
      <c r="M881" s="12" t="b">
        <f>IF(ISNUMBER(SEARCH(AA$1,$D881)),MAX(M$1:M880)+1)</f>
        <v>0</v>
      </c>
      <c r="N881" s="12" t="b">
        <f>IF(ISNUMBER(SEARCH(AB$1,$D881)),MAX(N$1:N880)+1)</f>
        <v>0</v>
      </c>
      <c r="O881" s="12" t="b">
        <f>IF(ISNUMBER(SEARCH(AC$1,$D881)),MAX(O$1:O880)+1)</f>
        <v>0</v>
      </c>
      <c r="P881" s="12" t="b">
        <f>IF(ISNUMBER(SEARCH(AD$1,$D881)),MAX(P$1:P880)+1)</f>
        <v>0</v>
      </c>
      <c r="Q881" s="12">
        <f>'AB Touchpoint System Workbook'!K892</f>
        <v>0</v>
      </c>
      <c r="R881" s="13">
        <f t="shared" si="27"/>
        <v>880</v>
      </c>
      <c r="S881" s="21" t="str">
        <f>IFERROR(VLOOKUP($R881,E:$Q,13,0),"")</f>
        <v/>
      </c>
      <c r="T881" s="21" t="str">
        <f>IFERROR(VLOOKUP($R881,F:$Q,12,0),"")</f>
        <v/>
      </c>
      <c r="U881" s="21" t="str">
        <f>IFERROR(VLOOKUP($R881,G:$Q,11,0),"")</f>
        <v/>
      </c>
      <c r="V881" s="21" t="str">
        <f>IFERROR(VLOOKUP($R881,H:$Q,10,0),"")</f>
        <v/>
      </c>
      <c r="W881" s="21" t="str">
        <f>IFERROR(VLOOKUP($R881,I:$Q,9,0),"")</f>
        <v/>
      </c>
      <c r="X881" s="21" t="str">
        <f>IFERROR(VLOOKUP($R881,J:$Q,8,0),"")</f>
        <v/>
      </c>
      <c r="Y881" s="21" t="str">
        <f>IFERROR(VLOOKUP($R881,K:$Q,7,0),"")</f>
        <v/>
      </c>
      <c r="Z881" s="21" t="str">
        <f>IFERROR(VLOOKUP($R881,L:$Q,6,0),"")</f>
        <v/>
      </c>
      <c r="AA881" s="21" t="str">
        <f>IFERROR(VLOOKUP($R881,M:$Q,5,0),"")</f>
        <v/>
      </c>
      <c r="AB881" s="21" t="str">
        <f>IFERROR(VLOOKUP($R881,N:$Q,4,0),"")</f>
        <v/>
      </c>
      <c r="AC881" s="21" t="str">
        <f>IFERROR(VLOOKUP($R881,O:$Q,3,0),"")</f>
        <v/>
      </c>
      <c r="AD881" s="21" t="str">
        <f>IFERROR(VLOOKUP($R881,P:$Q,2,0),"")</f>
        <v/>
      </c>
    </row>
    <row r="882" spans="1:30" x14ac:dyDescent="0.15">
      <c r="A882" s="9">
        <f>'AB Touchpoint System Workbook'!Z893</f>
        <v>0</v>
      </c>
      <c r="B882" s="21">
        <f t="shared" si="28"/>
        <v>1</v>
      </c>
      <c r="C882" s="12" t="str">
        <f>IF('AB Touchpoint System Workbook'!J893="A",VLOOKUP($B882,Reference!$A$93:B$104,2,0),IF('AB Touchpoint System Workbook'!J893="b",VLOOKUP($B882,Reference!$A$93:C$104,3,0),""))</f>
        <v/>
      </c>
      <c r="D882" s="12" t="str">
        <f>IF('AB Touchpoint System Workbook'!J893="A",Q882&amp;C882,IF('AB Touchpoint System Workbook'!J893="b",Q882&amp;C882,""))</f>
        <v/>
      </c>
      <c r="E882" s="12" t="b">
        <f>IF(ISNUMBER(SEARCH(S$1,$D882)),MAX(E$1:E881)+1)</f>
        <v>0</v>
      </c>
      <c r="F882" s="12" t="b">
        <f>IF(ISNUMBER(SEARCH(T$1,$D882)),MAX(F$1:F881)+1)</f>
        <v>0</v>
      </c>
      <c r="G882" s="12" t="b">
        <f>IF(ISNUMBER(SEARCH(U$1,$D882)),MAX(G$1:G881)+1)</f>
        <v>0</v>
      </c>
      <c r="H882" s="12" t="b">
        <f>IF(ISNUMBER(SEARCH(V$1,$D882)),MAX(H$1:H881)+1)</f>
        <v>0</v>
      </c>
      <c r="I882" s="12" t="b">
        <f>IF(ISNUMBER(SEARCH(W$1,$D882)),MAX(I$1:I881)+1)</f>
        <v>0</v>
      </c>
      <c r="J882" s="12" t="b">
        <f>IF(ISNUMBER(SEARCH(X$1,$D882)),MAX(J$1:J881)+1)</f>
        <v>0</v>
      </c>
      <c r="K882" s="12" t="b">
        <f>IF(ISNUMBER(SEARCH(Y$1,$D882)),MAX(K$1:K881)+1)</f>
        <v>0</v>
      </c>
      <c r="L882" s="12" t="b">
        <f>IF(ISNUMBER(SEARCH(Z$1,$D882)),MAX(L$1:L881)+1)</f>
        <v>0</v>
      </c>
      <c r="M882" s="12" t="b">
        <f>IF(ISNUMBER(SEARCH(AA$1,$D882)),MAX(M$1:M881)+1)</f>
        <v>0</v>
      </c>
      <c r="N882" s="12" t="b">
        <f>IF(ISNUMBER(SEARCH(AB$1,$D882)),MAX(N$1:N881)+1)</f>
        <v>0</v>
      </c>
      <c r="O882" s="12" t="b">
        <f>IF(ISNUMBER(SEARCH(AC$1,$D882)),MAX(O$1:O881)+1)</f>
        <v>0</v>
      </c>
      <c r="P882" s="12" t="b">
        <f>IF(ISNUMBER(SEARCH(AD$1,$D882)),MAX(P$1:P881)+1)</f>
        <v>0</v>
      </c>
      <c r="Q882" s="12">
        <f>'AB Touchpoint System Workbook'!K893</f>
        <v>0</v>
      </c>
      <c r="R882" s="13">
        <f t="shared" si="27"/>
        <v>881</v>
      </c>
      <c r="S882" s="21" t="str">
        <f>IFERROR(VLOOKUP($R882,E:$Q,13,0),"")</f>
        <v/>
      </c>
      <c r="T882" s="21" t="str">
        <f>IFERROR(VLOOKUP($R882,F:$Q,12,0),"")</f>
        <v/>
      </c>
      <c r="U882" s="21" t="str">
        <f>IFERROR(VLOOKUP($R882,G:$Q,11,0),"")</f>
        <v/>
      </c>
      <c r="V882" s="21" t="str">
        <f>IFERROR(VLOOKUP($R882,H:$Q,10,0),"")</f>
        <v/>
      </c>
      <c r="W882" s="21" t="str">
        <f>IFERROR(VLOOKUP($R882,I:$Q,9,0),"")</f>
        <v/>
      </c>
      <c r="X882" s="21" t="str">
        <f>IFERROR(VLOOKUP($R882,J:$Q,8,0),"")</f>
        <v/>
      </c>
      <c r="Y882" s="21" t="str">
        <f>IFERROR(VLOOKUP($R882,K:$Q,7,0),"")</f>
        <v/>
      </c>
      <c r="Z882" s="21" t="str">
        <f>IFERROR(VLOOKUP($R882,L:$Q,6,0),"")</f>
        <v/>
      </c>
      <c r="AA882" s="21" t="str">
        <f>IFERROR(VLOOKUP($R882,M:$Q,5,0),"")</f>
        <v/>
      </c>
      <c r="AB882" s="21" t="str">
        <f>IFERROR(VLOOKUP($R882,N:$Q,4,0),"")</f>
        <v/>
      </c>
      <c r="AC882" s="21" t="str">
        <f>IFERROR(VLOOKUP($R882,O:$Q,3,0),"")</f>
        <v/>
      </c>
      <c r="AD882" s="21" t="str">
        <f>IFERROR(VLOOKUP($R882,P:$Q,2,0),"")</f>
        <v/>
      </c>
    </row>
    <row r="883" spans="1:30" x14ac:dyDescent="0.15">
      <c r="A883" s="9">
        <f>'AB Touchpoint System Workbook'!Z894</f>
        <v>0</v>
      </c>
      <c r="B883" s="21">
        <f t="shared" si="28"/>
        <v>1</v>
      </c>
      <c r="C883" s="12" t="str">
        <f>IF('AB Touchpoint System Workbook'!J894="A",VLOOKUP($B883,Reference!$A$93:B$104,2,0),IF('AB Touchpoint System Workbook'!J894="b",VLOOKUP($B883,Reference!$A$93:C$104,3,0),""))</f>
        <v/>
      </c>
      <c r="D883" s="12" t="str">
        <f>IF('AB Touchpoint System Workbook'!J894="A",Q883&amp;C883,IF('AB Touchpoint System Workbook'!J894="b",Q883&amp;C883,""))</f>
        <v/>
      </c>
      <c r="E883" s="12" t="b">
        <f>IF(ISNUMBER(SEARCH(S$1,$D883)),MAX(E$1:E882)+1)</f>
        <v>0</v>
      </c>
      <c r="F883" s="12" t="b">
        <f>IF(ISNUMBER(SEARCH(T$1,$D883)),MAX(F$1:F882)+1)</f>
        <v>0</v>
      </c>
      <c r="G883" s="12" t="b">
        <f>IF(ISNUMBER(SEARCH(U$1,$D883)),MAX(G$1:G882)+1)</f>
        <v>0</v>
      </c>
      <c r="H883" s="12" t="b">
        <f>IF(ISNUMBER(SEARCH(V$1,$D883)),MAX(H$1:H882)+1)</f>
        <v>0</v>
      </c>
      <c r="I883" s="12" t="b">
        <f>IF(ISNUMBER(SEARCH(W$1,$D883)),MAX(I$1:I882)+1)</f>
        <v>0</v>
      </c>
      <c r="J883" s="12" t="b">
        <f>IF(ISNUMBER(SEARCH(X$1,$D883)),MAX(J$1:J882)+1)</f>
        <v>0</v>
      </c>
      <c r="K883" s="12" t="b">
        <f>IF(ISNUMBER(SEARCH(Y$1,$D883)),MAX(K$1:K882)+1)</f>
        <v>0</v>
      </c>
      <c r="L883" s="12" t="b">
        <f>IF(ISNUMBER(SEARCH(Z$1,$D883)),MAX(L$1:L882)+1)</f>
        <v>0</v>
      </c>
      <c r="M883" s="12" t="b">
        <f>IF(ISNUMBER(SEARCH(AA$1,$D883)),MAX(M$1:M882)+1)</f>
        <v>0</v>
      </c>
      <c r="N883" s="12" t="b">
        <f>IF(ISNUMBER(SEARCH(AB$1,$D883)),MAX(N$1:N882)+1)</f>
        <v>0</v>
      </c>
      <c r="O883" s="12" t="b">
        <f>IF(ISNUMBER(SEARCH(AC$1,$D883)),MAX(O$1:O882)+1)</f>
        <v>0</v>
      </c>
      <c r="P883" s="12" t="b">
        <f>IF(ISNUMBER(SEARCH(AD$1,$D883)),MAX(P$1:P882)+1)</f>
        <v>0</v>
      </c>
      <c r="Q883" s="12">
        <f>'AB Touchpoint System Workbook'!K894</f>
        <v>0</v>
      </c>
      <c r="R883" s="13">
        <f t="shared" si="27"/>
        <v>882</v>
      </c>
      <c r="S883" s="21" t="str">
        <f>IFERROR(VLOOKUP($R883,E:$Q,13,0),"")</f>
        <v/>
      </c>
      <c r="T883" s="21" t="str">
        <f>IFERROR(VLOOKUP($R883,F:$Q,12,0),"")</f>
        <v/>
      </c>
      <c r="U883" s="21" t="str">
        <f>IFERROR(VLOOKUP($R883,G:$Q,11,0),"")</f>
        <v/>
      </c>
      <c r="V883" s="21" t="str">
        <f>IFERROR(VLOOKUP($R883,H:$Q,10,0),"")</f>
        <v/>
      </c>
      <c r="W883" s="21" t="str">
        <f>IFERROR(VLOOKUP($R883,I:$Q,9,0),"")</f>
        <v/>
      </c>
      <c r="X883" s="21" t="str">
        <f>IFERROR(VLOOKUP($R883,J:$Q,8,0),"")</f>
        <v/>
      </c>
      <c r="Y883" s="21" t="str">
        <f>IFERROR(VLOOKUP($R883,K:$Q,7,0),"")</f>
        <v/>
      </c>
      <c r="Z883" s="21" t="str">
        <f>IFERROR(VLOOKUP($R883,L:$Q,6,0),"")</f>
        <v/>
      </c>
      <c r="AA883" s="21" t="str">
        <f>IFERROR(VLOOKUP($R883,M:$Q,5,0),"")</f>
        <v/>
      </c>
      <c r="AB883" s="21" t="str">
        <f>IFERROR(VLOOKUP($R883,N:$Q,4,0),"")</f>
        <v/>
      </c>
      <c r="AC883" s="21" t="str">
        <f>IFERROR(VLOOKUP($R883,O:$Q,3,0),"")</f>
        <v/>
      </c>
      <c r="AD883" s="21" t="str">
        <f>IFERROR(VLOOKUP($R883,P:$Q,2,0),"")</f>
        <v/>
      </c>
    </row>
    <row r="884" spans="1:30" x14ac:dyDescent="0.15">
      <c r="A884" s="9">
        <f>'AB Touchpoint System Workbook'!Z895</f>
        <v>0</v>
      </c>
      <c r="B884" s="21">
        <f t="shared" si="28"/>
        <v>1</v>
      </c>
      <c r="C884" s="12" t="str">
        <f>IF('AB Touchpoint System Workbook'!J895="A",VLOOKUP($B884,Reference!$A$93:B$104,2,0),IF('AB Touchpoint System Workbook'!J895="b",VLOOKUP($B884,Reference!$A$93:C$104,3,0),""))</f>
        <v/>
      </c>
      <c r="D884" s="12" t="str">
        <f>IF('AB Touchpoint System Workbook'!J895="A",Q884&amp;C884,IF('AB Touchpoint System Workbook'!J895="b",Q884&amp;C884,""))</f>
        <v/>
      </c>
      <c r="E884" s="12" t="b">
        <f>IF(ISNUMBER(SEARCH(S$1,$D884)),MAX(E$1:E883)+1)</f>
        <v>0</v>
      </c>
      <c r="F884" s="12" t="b">
        <f>IF(ISNUMBER(SEARCH(T$1,$D884)),MAX(F$1:F883)+1)</f>
        <v>0</v>
      </c>
      <c r="G884" s="12" t="b">
        <f>IF(ISNUMBER(SEARCH(U$1,$D884)),MAX(G$1:G883)+1)</f>
        <v>0</v>
      </c>
      <c r="H884" s="12" t="b">
        <f>IF(ISNUMBER(SEARCH(V$1,$D884)),MAX(H$1:H883)+1)</f>
        <v>0</v>
      </c>
      <c r="I884" s="12" t="b">
        <f>IF(ISNUMBER(SEARCH(W$1,$D884)),MAX(I$1:I883)+1)</f>
        <v>0</v>
      </c>
      <c r="J884" s="12" t="b">
        <f>IF(ISNUMBER(SEARCH(X$1,$D884)),MAX(J$1:J883)+1)</f>
        <v>0</v>
      </c>
      <c r="K884" s="12" t="b">
        <f>IF(ISNUMBER(SEARCH(Y$1,$D884)),MAX(K$1:K883)+1)</f>
        <v>0</v>
      </c>
      <c r="L884" s="12" t="b">
        <f>IF(ISNUMBER(SEARCH(Z$1,$D884)),MAX(L$1:L883)+1)</f>
        <v>0</v>
      </c>
      <c r="M884" s="12" t="b">
        <f>IF(ISNUMBER(SEARCH(AA$1,$D884)),MAX(M$1:M883)+1)</f>
        <v>0</v>
      </c>
      <c r="N884" s="12" t="b">
        <f>IF(ISNUMBER(SEARCH(AB$1,$D884)),MAX(N$1:N883)+1)</f>
        <v>0</v>
      </c>
      <c r="O884" s="12" t="b">
        <f>IF(ISNUMBER(SEARCH(AC$1,$D884)),MAX(O$1:O883)+1)</f>
        <v>0</v>
      </c>
      <c r="P884" s="12" t="b">
        <f>IF(ISNUMBER(SEARCH(AD$1,$D884)),MAX(P$1:P883)+1)</f>
        <v>0</v>
      </c>
      <c r="Q884" s="12">
        <f>'AB Touchpoint System Workbook'!K895</f>
        <v>0</v>
      </c>
      <c r="R884" s="13">
        <f t="shared" si="27"/>
        <v>883</v>
      </c>
      <c r="S884" s="21" t="str">
        <f>IFERROR(VLOOKUP($R884,E:$Q,13,0),"")</f>
        <v/>
      </c>
      <c r="T884" s="21" t="str">
        <f>IFERROR(VLOOKUP($R884,F:$Q,12,0),"")</f>
        <v/>
      </c>
      <c r="U884" s="21" t="str">
        <f>IFERROR(VLOOKUP($R884,G:$Q,11,0),"")</f>
        <v/>
      </c>
      <c r="V884" s="21" t="str">
        <f>IFERROR(VLOOKUP($R884,H:$Q,10,0),"")</f>
        <v/>
      </c>
      <c r="W884" s="21" t="str">
        <f>IFERROR(VLOOKUP($R884,I:$Q,9,0),"")</f>
        <v/>
      </c>
      <c r="X884" s="21" t="str">
        <f>IFERROR(VLOOKUP($R884,J:$Q,8,0),"")</f>
        <v/>
      </c>
      <c r="Y884" s="21" t="str">
        <f>IFERROR(VLOOKUP($R884,K:$Q,7,0),"")</f>
        <v/>
      </c>
      <c r="Z884" s="21" t="str">
        <f>IFERROR(VLOOKUP($R884,L:$Q,6,0),"")</f>
        <v/>
      </c>
      <c r="AA884" s="21" t="str">
        <f>IFERROR(VLOOKUP($R884,M:$Q,5,0),"")</f>
        <v/>
      </c>
      <c r="AB884" s="21" t="str">
        <f>IFERROR(VLOOKUP($R884,N:$Q,4,0),"")</f>
        <v/>
      </c>
      <c r="AC884" s="21" t="str">
        <f>IFERROR(VLOOKUP($R884,O:$Q,3,0),"")</f>
        <v/>
      </c>
      <c r="AD884" s="21" t="str">
        <f>IFERROR(VLOOKUP($R884,P:$Q,2,0),"")</f>
        <v/>
      </c>
    </row>
    <row r="885" spans="1:30" x14ac:dyDescent="0.15">
      <c r="A885" s="9">
        <f>'AB Touchpoint System Workbook'!Z896</f>
        <v>0</v>
      </c>
      <c r="B885" s="21">
        <f t="shared" si="28"/>
        <v>1</v>
      </c>
      <c r="C885" s="12" t="str">
        <f>IF('AB Touchpoint System Workbook'!J896="A",VLOOKUP($B885,Reference!$A$93:B$104,2,0),IF('AB Touchpoint System Workbook'!J896="b",VLOOKUP($B885,Reference!$A$93:C$104,3,0),""))</f>
        <v/>
      </c>
      <c r="D885" s="12" t="str">
        <f>IF('AB Touchpoint System Workbook'!J896="A",Q885&amp;C885,IF('AB Touchpoint System Workbook'!J896="b",Q885&amp;C885,""))</f>
        <v/>
      </c>
      <c r="E885" s="12" t="b">
        <f>IF(ISNUMBER(SEARCH(S$1,$D885)),MAX(E$1:E884)+1)</f>
        <v>0</v>
      </c>
      <c r="F885" s="12" t="b">
        <f>IF(ISNUMBER(SEARCH(T$1,$D885)),MAX(F$1:F884)+1)</f>
        <v>0</v>
      </c>
      <c r="G885" s="12" t="b">
        <f>IF(ISNUMBER(SEARCH(U$1,$D885)),MAX(G$1:G884)+1)</f>
        <v>0</v>
      </c>
      <c r="H885" s="12" t="b">
        <f>IF(ISNUMBER(SEARCH(V$1,$D885)),MAX(H$1:H884)+1)</f>
        <v>0</v>
      </c>
      <c r="I885" s="12" t="b">
        <f>IF(ISNUMBER(SEARCH(W$1,$D885)),MAX(I$1:I884)+1)</f>
        <v>0</v>
      </c>
      <c r="J885" s="12" t="b">
        <f>IF(ISNUMBER(SEARCH(X$1,$D885)),MAX(J$1:J884)+1)</f>
        <v>0</v>
      </c>
      <c r="K885" s="12" t="b">
        <f>IF(ISNUMBER(SEARCH(Y$1,$D885)),MAX(K$1:K884)+1)</f>
        <v>0</v>
      </c>
      <c r="L885" s="12" t="b">
        <f>IF(ISNUMBER(SEARCH(Z$1,$D885)),MAX(L$1:L884)+1)</f>
        <v>0</v>
      </c>
      <c r="M885" s="12" t="b">
        <f>IF(ISNUMBER(SEARCH(AA$1,$D885)),MAX(M$1:M884)+1)</f>
        <v>0</v>
      </c>
      <c r="N885" s="12" t="b">
        <f>IF(ISNUMBER(SEARCH(AB$1,$D885)),MAX(N$1:N884)+1)</f>
        <v>0</v>
      </c>
      <c r="O885" s="12" t="b">
        <f>IF(ISNUMBER(SEARCH(AC$1,$D885)),MAX(O$1:O884)+1)</f>
        <v>0</v>
      </c>
      <c r="P885" s="12" t="b">
        <f>IF(ISNUMBER(SEARCH(AD$1,$D885)),MAX(P$1:P884)+1)</f>
        <v>0</v>
      </c>
      <c r="Q885" s="12">
        <f>'AB Touchpoint System Workbook'!K896</f>
        <v>0</v>
      </c>
      <c r="R885" s="13">
        <f t="shared" si="27"/>
        <v>884</v>
      </c>
      <c r="S885" s="21" t="str">
        <f>IFERROR(VLOOKUP($R885,E:$Q,13,0),"")</f>
        <v/>
      </c>
      <c r="T885" s="21" t="str">
        <f>IFERROR(VLOOKUP($R885,F:$Q,12,0),"")</f>
        <v/>
      </c>
      <c r="U885" s="21" t="str">
        <f>IFERROR(VLOOKUP($R885,G:$Q,11,0),"")</f>
        <v/>
      </c>
      <c r="V885" s="21" t="str">
        <f>IFERROR(VLOOKUP($R885,H:$Q,10,0),"")</f>
        <v/>
      </c>
      <c r="W885" s="21" t="str">
        <f>IFERROR(VLOOKUP($R885,I:$Q,9,0),"")</f>
        <v/>
      </c>
      <c r="X885" s="21" t="str">
        <f>IFERROR(VLOOKUP($R885,J:$Q,8,0),"")</f>
        <v/>
      </c>
      <c r="Y885" s="21" t="str">
        <f>IFERROR(VLOOKUP($R885,K:$Q,7,0),"")</f>
        <v/>
      </c>
      <c r="Z885" s="21" t="str">
        <f>IFERROR(VLOOKUP($R885,L:$Q,6,0),"")</f>
        <v/>
      </c>
      <c r="AA885" s="21" t="str">
        <f>IFERROR(VLOOKUP($R885,M:$Q,5,0),"")</f>
        <v/>
      </c>
      <c r="AB885" s="21" t="str">
        <f>IFERROR(VLOOKUP($R885,N:$Q,4,0),"")</f>
        <v/>
      </c>
      <c r="AC885" s="21" t="str">
        <f>IFERROR(VLOOKUP($R885,O:$Q,3,0),"")</f>
        <v/>
      </c>
      <c r="AD885" s="21" t="str">
        <f>IFERROR(VLOOKUP($R885,P:$Q,2,0),"")</f>
        <v/>
      </c>
    </row>
    <row r="886" spans="1:30" x14ac:dyDescent="0.15">
      <c r="A886" s="9">
        <f>'AB Touchpoint System Workbook'!Z897</f>
        <v>0</v>
      </c>
      <c r="B886" s="21">
        <f t="shared" si="28"/>
        <v>1</v>
      </c>
      <c r="C886" s="12" t="str">
        <f>IF('AB Touchpoint System Workbook'!J897="A",VLOOKUP($B886,Reference!$A$93:B$104,2,0),IF('AB Touchpoint System Workbook'!J897="b",VLOOKUP($B886,Reference!$A$93:C$104,3,0),""))</f>
        <v/>
      </c>
      <c r="D886" s="12" t="str">
        <f>IF('AB Touchpoint System Workbook'!J897="A",Q886&amp;C886,IF('AB Touchpoint System Workbook'!J897="b",Q886&amp;C886,""))</f>
        <v/>
      </c>
      <c r="E886" s="12" t="b">
        <f>IF(ISNUMBER(SEARCH(S$1,$D886)),MAX(E$1:E885)+1)</f>
        <v>0</v>
      </c>
      <c r="F886" s="12" t="b">
        <f>IF(ISNUMBER(SEARCH(T$1,$D886)),MAX(F$1:F885)+1)</f>
        <v>0</v>
      </c>
      <c r="G886" s="12" t="b">
        <f>IF(ISNUMBER(SEARCH(U$1,$D886)),MAX(G$1:G885)+1)</f>
        <v>0</v>
      </c>
      <c r="H886" s="12" t="b">
        <f>IF(ISNUMBER(SEARCH(V$1,$D886)),MAX(H$1:H885)+1)</f>
        <v>0</v>
      </c>
      <c r="I886" s="12" t="b">
        <f>IF(ISNUMBER(SEARCH(W$1,$D886)),MAX(I$1:I885)+1)</f>
        <v>0</v>
      </c>
      <c r="J886" s="12" t="b">
        <f>IF(ISNUMBER(SEARCH(X$1,$D886)),MAX(J$1:J885)+1)</f>
        <v>0</v>
      </c>
      <c r="K886" s="12" t="b">
        <f>IF(ISNUMBER(SEARCH(Y$1,$D886)),MAX(K$1:K885)+1)</f>
        <v>0</v>
      </c>
      <c r="L886" s="12" t="b">
        <f>IF(ISNUMBER(SEARCH(Z$1,$D886)),MAX(L$1:L885)+1)</f>
        <v>0</v>
      </c>
      <c r="M886" s="12" t="b">
        <f>IF(ISNUMBER(SEARCH(AA$1,$D886)),MAX(M$1:M885)+1)</f>
        <v>0</v>
      </c>
      <c r="N886" s="12" t="b">
        <f>IF(ISNUMBER(SEARCH(AB$1,$D886)),MAX(N$1:N885)+1)</f>
        <v>0</v>
      </c>
      <c r="O886" s="12" t="b">
        <f>IF(ISNUMBER(SEARCH(AC$1,$D886)),MAX(O$1:O885)+1)</f>
        <v>0</v>
      </c>
      <c r="P886" s="12" t="b">
        <f>IF(ISNUMBER(SEARCH(AD$1,$D886)),MAX(P$1:P885)+1)</f>
        <v>0</v>
      </c>
      <c r="Q886" s="12">
        <f>'AB Touchpoint System Workbook'!K897</f>
        <v>0</v>
      </c>
      <c r="R886" s="13">
        <f t="shared" si="27"/>
        <v>885</v>
      </c>
      <c r="S886" s="21" t="str">
        <f>IFERROR(VLOOKUP($R886,E:$Q,13,0),"")</f>
        <v/>
      </c>
      <c r="T886" s="21" t="str">
        <f>IFERROR(VLOOKUP($R886,F:$Q,12,0),"")</f>
        <v/>
      </c>
      <c r="U886" s="21" t="str">
        <f>IFERROR(VLOOKUP($R886,G:$Q,11,0),"")</f>
        <v/>
      </c>
      <c r="V886" s="21" t="str">
        <f>IFERROR(VLOOKUP($R886,H:$Q,10,0),"")</f>
        <v/>
      </c>
      <c r="W886" s="21" t="str">
        <f>IFERROR(VLOOKUP($R886,I:$Q,9,0),"")</f>
        <v/>
      </c>
      <c r="X886" s="21" t="str">
        <f>IFERROR(VLOOKUP($R886,J:$Q,8,0),"")</f>
        <v/>
      </c>
      <c r="Y886" s="21" t="str">
        <f>IFERROR(VLOOKUP($R886,K:$Q,7,0),"")</f>
        <v/>
      </c>
      <c r="Z886" s="21" t="str">
        <f>IFERROR(VLOOKUP($R886,L:$Q,6,0),"")</f>
        <v/>
      </c>
      <c r="AA886" s="21" t="str">
        <f>IFERROR(VLOOKUP($R886,M:$Q,5,0),"")</f>
        <v/>
      </c>
      <c r="AB886" s="21" t="str">
        <f>IFERROR(VLOOKUP($R886,N:$Q,4,0),"")</f>
        <v/>
      </c>
      <c r="AC886" s="21" t="str">
        <f>IFERROR(VLOOKUP($R886,O:$Q,3,0),"")</f>
        <v/>
      </c>
      <c r="AD886" s="21" t="str">
        <f>IFERROR(VLOOKUP($R886,P:$Q,2,0),"")</f>
        <v/>
      </c>
    </row>
    <row r="887" spans="1:30" x14ac:dyDescent="0.15">
      <c r="A887" s="9">
        <f>'AB Touchpoint System Workbook'!Z898</f>
        <v>0</v>
      </c>
      <c r="B887" s="21">
        <f t="shared" si="28"/>
        <v>1</v>
      </c>
      <c r="C887" s="12" t="str">
        <f>IF('AB Touchpoint System Workbook'!J898="A",VLOOKUP($B887,Reference!$A$93:B$104,2,0),IF('AB Touchpoint System Workbook'!J898="b",VLOOKUP($B887,Reference!$A$93:C$104,3,0),""))</f>
        <v/>
      </c>
      <c r="D887" s="12" t="str">
        <f>IF('AB Touchpoint System Workbook'!J898="A",Q887&amp;C887,IF('AB Touchpoint System Workbook'!J898="b",Q887&amp;C887,""))</f>
        <v/>
      </c>
      <c r="E887" s="12" t="b">
        <f>IF(ISNUMBER(SEARCH(S$1,$D887)),MAX(E$1:E886)+1)</f>
        <v>0</v>
      </c>
      <c r="F887" s="12" t="b">
        <f>IF(ISNUMBER(SEARCH(T$1,$D887)),MAX(F$1:F886)+1)</f>
        <v>0</v>
      </c>
      <c r="G887" s="12" t="b">
        <f>IF(ISNUMBER(SEARCH(U$1,$D887)),MAX(G$1:G886)+1)</f>
        <v>0</v>
      </c>
      <c r="H887" s="12" t="b">
        <f>IF(ISNUMBER(SEARCH(V$1,$D887)),MAX(H$1:H886)+1)</f>
        <v>0</v>
      </c>
      <c r="I887" s="12" t="b">
        <f>IF(ISNUMBER(SEARCH(W$1,$D887)),MAX(I$1:I886)+1)</f>
        <v>0</v>
      </c>
      <c r="J887" s="12" t="b">
        <f>IF(ISNUMBER(SEARCH(X$1,$D887)),MAX(J$1:J886)+1)</f>
        <v>0</v>
      </c>
      <c r="K887" s="12" t="b">
        <f>IF(ISNUMBER(SEARCH(Y$1,$D887)),MAX(K$1:K886)+1)</f>
        <v>0</v>
      </c>
      <c r="L887" s="12" t="b">
        <f>IF(ISNUMBER(SEARCH(Z$1,$D887)),MAX(L$1:L886)+1)</f>
        <v>0</v>
      </c>
      <c r="M887" s="12" t="b">
        <f>IF(ISNUMBER(SEARCH(AA$1,$D887)),MAX(M$1:M886)+1)</f>
        <v>0</v>
      </c>
      <c r="N887" s="12" t="b">
        <f>IF(ISNUMBER(SEARCH(AB$1,$D887)),MAX(N$1:N886)+1)</f>
        <v>0</v>
      </c>
      <c r="O887" s="12" t="b">
        <f>IF(ISNUMBER(SEARCH(AC$1,$D887)),MAX(O$1:O886)+1)</f>
        <v>0</v>
      </c>
      <c r="P887" s="12" t="b">
        <f>IF(ISNUMBER(SEARCH(AD$1,$D887)),MAX(P$1:P886)+1)</f>
        <v>0</v>
      </c>
      <c r="Q887" s="12">
        <f>'AB Touchpoint System Workbook'!K898</f>
        <v>0</v>
      </c>
      <c r="R887" s="13">
        <f t="shared" si="27"/>
        <v>886</v>
      </c>
      <c r="S887" s="21" t="str">
        <f>IFERROR(VLOOKUP($R887,E:$Q,13,0),"")</f>
        <v/>
      </c>
      <c r="T887" s="21" t="str">
        <f>IFERROR(VLOOKUP($R887,F:$Q,12,0),"")</f>
        <v/>
      </c>
      <c r="U887" s="21" t="str">
        <f>IFERROR(VLOOKUP($R887,G:$Q,11,0),"")</f>
        <v/>
      </c>
      <c r="V887" s="21" t="str">
        <f>IFERROR(VLOOKUP($R887,H:$Q,10,0),"")</f>
        <v/>
      </c>
      <c r="W887" s="21" t="str">
        <f>IFERROR(VLOOKUP($R887,I:$Q,9,0),"")</f>
        <v/>
      </c>
      <c r="X887" s="21" t="str">
        <f>IFERROR(VLOOKUP($R887,J:$Q,8,0),"")</f>
        <v/>
      </c>
      <c r="Y887" s="21" t="str">
        <f>IFERROR(VLOOKUP($R887,K:$Q,7,0),"")</f>
        <v/>
      </c>
      <c r="Z887" s="21" t="str">
        <f>IFERROR(VLOOKUP($R887,L:$Q,6,0),"")</f>
        <v/>
      </c>
      <c r="AA887" s="21" t="str">
        <f>IFERROR(VLOOKUP($R887,M:$Q,5,0),"")</f>
        <v/>
      </c>
      <c r="AB887" s="21" t="str">
        <f>IFERROR(VLOOKUP($R887,N:$Q,4,0),"")</f>
        <v/>
      </c>
      <c r="AC887" s="21" t="str">
        <f>IFERROR(VLOOKUP($R887,O:$Q,3,0),"")</f>
        <v/>
      </c>
      <c r="AD887" s="21" t="str">
        <f>IFERROR(VLOOKUP($R887,P:$Q,2,0),"")</f>
        <v/>
      </c>
    </row>
    <row r="888" spans="1:30" x14ac:dyDescent="0.15">
      <c r="A888" s="9">
        <f>'AB Touchpoint System Workbook'!Z899</f>
        <v>0</v>
      </c>
      <c r="B888" s="21">
        <f t="shared" si="28"/>
        <v>1</v>
      </c>
      <c r="C888" s="12" t="str">
        <f>IF('AB Touchpoint System Workbook'!J899="A",VLOOKUP($B888,Reference!$A$93:B$104,2,0),IF('AB Touchpoint System Workbook'!J899="b",VLOOKUP($B888,Reference!$A$93:C$104,3,0),""))</f>
        <v/>
      </c>
      <c r="D888" s="12" t="str">
        <f>IF('AB Touchpoint System Workbook'!J899="A",Q888&amp;C888,IF('AB Touchpoint System Workbook'!J899="b",Q888&amp;C888,""))</f>
        <v/>
      </c>
      <c r="E888" s="12" t="b">
        <f>IF(ISNUMBER(SEARCH(S$1,$D888)),MAX(E$1:E887)+1)</f>
        <v>0</v>
      </c>
      <c r="F888" s="12" t="b">
        <f>IF(ISNUMBER(SEARCH(T$1,$D888)),MAX(F$1:F887)+1)</f>
        <v>0</v>
      </c>
      <c r="G888" s="12" t="b">
        <f>IF(ISNUMBER(SEARCH(U$1,$D888)),MAX(G$1:G887)+1)</f>
        <v>0</v>
      </c>
      <c r="H888" s="12" t="b">
        <f>IF(ISNUMBER(SEARCH(V$1,$D888)),MAX(H$1:H887)+1)</f>
        <v>0</v>
      </c>
      <c r="I888" s="12" t="b">
        <f>IF(ISNUMBER(SEARCH(W$1,$D888)),MAX(I$1:I887)+1)</f>
        <v>0</v>
      </c>
      <c r="J888" s="12" t="b">
        <f>IF(ISNUMBER(SEARCH(X$1,$D888)),MAX(J$1:J887)+1)</f>
        <v>0</v>
      </c>
      <c r="K888" s="12" t="b">
        <f>IF(ISNUMBER(SEARCH(Y$1,$D888)),MAX(K$1:K887)+1)</f>
        <v>0</v>
      </c>
      <c r="L888" s="12" t="b">
        <f>IF(ISNUMBER(SEARCH(Z$1,$D888)),MAX(L$1:L887)+1)</f>
        <v>0</v>
      </c>
      <c r="M888" s="12" t="b">
        <f>IF(ISNUMBER(SEARCH(AA$1,$D888)),MAX(M$1:M887)+1)</f>
        <v>0</v>
      </c>
      <c r="N888" s="12" t="b">
        <f>IF(ISNUMBER(SEARCH(AB$1,$D888)),MAX(N$1:N887)+1)</f>
        <v>0</v>
      </c>
      <c r="O888" s="12" t="b">
        <f>IF(ISNUMBER(SEARCH(AC$1,$D888)),MAX(O$1:O887)+1)</f>
        <v>0</v>
      </c>
      <c r="P888" s="12" t="b">
        <f>IF(ISNUMBER(SEARCH(AD$1,$D888)),MAX(P$1:P887)+1)</f>
        <v>0</v>
      </c>
      <c r="Q888" s="12">
        <f>'AB Touchpoint System Workbook'!K899</f>
        <v>0</v>
      </c>
      <c r="R888" s="13">
        <f t="shared" si="27"/>
        <v>887</v>
      </c>
      <c r="S888" s="21" t="str">
        <f>IFERROR(VLOOKUP($R888,E:$Q,13,0),"")</f>
        <v/>
      </c>
      <c r="T888" s="21" t="str">
        <f>IFERROR(VLOOKUP($R888,F:$Q,12,0),"")</f>
        <v/>
      </c>
      <c r="U888" s="21" t="str">
        <f>IFERROR(VLOOKUP($R888,G:$Q,11,0),"")</f>
        <v/>
      </c>
      <c r="V888" s="21" t="str">
        <f>IFERROR(VLOOKUP($R888,H:$Q,10,0),"")</f>
        <v/>
      </c>
      <c r="W888" s="21" t="str">
        <f>IFERROR(VLOOKUP($R888,I:$Q,9,0),"")</f>
        <v/>
      </c>
      <c r="X888" s="21" t="str">
        <f>IFERROR(VLOOKUP($R888,J:$Q,8,0),"")</f>
        <v/>
      </c>
      <c r="Y888" s="21" t="str">
        <f>IFERROR(VLOOKUP($R888,K:$Q,7,0),"")</f>
        <v/>
      </c>
      <c r="Z888" s="21" t="str">
        <f>IFERROR(VLOOKUP($R888,L:$Q,6,0),"")</f>
        <v/>
      </c>
      <c r="AA888" s="21" t="str">
        <f>IFERROR(VLOOKUP($R888,M:$Q,5,0),"")</f>
        <v/>
      </c>
      <c r="AB888" s="21" t="str">
        <f>IFERROR(VLOOKUP($R888,N:$Q,4,0),"")</f>
        <v/>
      </c>
      <c r="AC888" s="21" t="str">
        <f>IFERROR(VLOOKUP($R888,O:$Q,3,0),"")</f>
        <v/>
      </c>
      <c r="AD888" s="21" t="str">
        <f>IFERROR(VLOOKUP($R888,P:$Q,2,0),"")</f>
        <v/>
      </c>
    </row>
    <row r="889" spans="1:30" x14ac:dyDescent="0.15">
      <c r="A889" s="9">
        <f>'AB Touchpoint System Workbook'!Z900</f>
        <v>0</v>
      </c>
      <c r="B889" s="21">
        <f t="shared" si="28"/>
        <v>1</v>
      </c>
      <c r="C889" s="12" t="str">
        <f>IF('AB Touchpoint System Workbook'!J900="A",VLOOKUP($B889,Reference!$A$93:B$104,2,0),IF('AB Touchpoint System Workbook'!J900="b",VLOOKUP($B889,Reference!$A$93:C$104,3,0),""))</f>
        <v/>
      </c>
      <c r="D889" s="12" t="str">
        <f>IF('AB Touchpoint System Workbook'!J900="A",Q889&amp;C889,IF('AB Touchpoint System Workbook'!J900="b",Q889&amp;C889,""))</f>
        <v/>
      </c>
      <c r="E889" s="12" t="b">
        <f>IF(ISNUMBER(SEARCH(S$1,$D889)),MAX(E$1:E888)+1)</f>
        <v>0</v>
      </c>
      <c r="F889" s="12" t="b">
        <f>IF(ISNUMBER(SEARCH(T$1,$D889)),MAX(F$1:F888)+1)</f>
        <v>0</v>
      </c>
      <c r="G889" s="12" t="b">
        <f>IF(ISNUMBER(SEARCH(U$1,$D889)),MAX(G$1:G888)+1)</f>
        <v>0</v>
      </c>
      <c r="H889" s="12" t="b">
        <f>IF(ISNUMBER(SEARCH(V$1,$D889)),MAX(H$1:H888)+1)</f>
        <v>0</v>
      </c>
      <c r="I889" s="12" t="b">
        <f>IF(ISNUMBER(SEARCH(W$1,$D889)),MAX(I$1:I888)+1)</f>
        <v>0</v>
      </c>
      <c r="J889" s="12" t="b">
        <f>IF(ISNUMBER(SEARCH(X$1,$D889)),MAX(J$1:J888)+1)</f>
        <v>0</v>
      </c>
      <c r="K889" s="12" t="b">
        <f>IF(ISNUMBER(SEARCH(Y$1,$D889)),MAX(K$1:K888)+1)</f>
        <v>0</v>
      </c>
      <c r="L889" s="12" t="b">
        <f>IF(ISNUMBER(SEARCH(Z$1,$D889)),MAX(L$1:L888)+1)</f>
        <v>0</v>
      </c>
      <c r="M889" s="12" t="b">
        <f>IF(ISNUMBER(SEARCH(AA$1,$D889)),MAX(M$1:M888)+1)</f>
        <v>0</v>
      </c>
      <c r="N889" s="12" t="b">
        <f>IF(ISNUMBER(SEARCH(AB$1,$D889)),MAX(N$1:N888)+1)</f>
        <v>0</v>
      </c>
      <c r="O889" s="12" t="b">
        <f>IF(ISNUMBER(SEARCH(AC$1,$D889)),MAX(O$1:O888)+1)</f>
        <v>0</v>
      </c>
      <c r="P889" s="12" t="b">
        <f>IF(ISNUMBER(SEARCH(AD$1,$D889)),MAX(P$1:P888)+1)</f>
        <v>0</v>
      </c>
      <c r="Q889" s="12">
        <f>'AB Touchpoint System Workbook'!K900</f>
        <v>0</v>
      </c>
      <c r="R889" s="13">
        <f t="shared" si="27"/>
        <v>888</v>
      </c>
      <c r="S889" s="21" t="str">
        <f>IFERROR(VLOOKUP($R889,E:$Q,13,0),"")</f>
        <v/>
      </c>
      <c r="T889" s="21" t="str">
        <f>IFERROR(VLOOKUP($R889,F:$Q,12,0),"")</f>
        <v/>
      </c>
      <c r="U889" s="21" t="str">
        <f>IFERROR(VLOOKUP($R889,G:$Q,11,0),"")</f>
        <v/>
      </c>
      <c r="V889" s="21" t="str">
        <f>IFERROR(VLOOKUP($R889,H:$Q,10,0),"")</f>
        <v/>
      </c>
      <c r="W889" s="21" t="str">
        <f>IFERROR(VLOOKUP($R889,I:$Q,9,0),"")</f>
        <v/>
      </c>
      <c r="X889" s="21" t="str">
        <f>IFERROR(VLOOKUP($R889,J:$Q,8,0),"")</f>
        <v/>
      </c>
      <c r="Y889" s="21" t="str">
        <f>IFERROR(VLOOKUP($R889,K:$Q,7,0),"")</f>
        <v/>
      </c>
      <c r="Z889" s="21" t="str">
        <f>IFERROR(VLOOKUP($R889,L:$Q,6,0),"")</f>
        <v/>
      </c>
      <c r="AA889" s="21" t="str">
        <f>IFERROR(VLOOKUP($R889,M:$Q,5,0),"")</f>
        <v/>
      </c>
      <c r="AB889" s="21" t="str">
        <f>IFERROR(VLOOKUP($R889,N:$Q,4,0),"")</f>
        <v/>
      </c>
      <c r="AC889" s="21" t="str">
        <f>IFERROR(VLOOKUP($R889,O:$Q,3,0),"")</f>
        <v/>
      </c>
      <c r="AD889" s="21" t="str">
        <f>IFERROR(VLOOKUP($R889,P:$Q,2,0),"")</f>
        <v/>
      </c>
    </row>
    <row r="890" spans="1:30" x14ac:dyDescent="0.15">
      <c r="A890" s="9">
        <f>'AB Touchpoint System Workbook'!Z901</f>
        <v>0</v>
      </c>
      <c r="B890" s="21">
        <f t="shared" si="28"/>
        <v>1</v>
      </c>
      <c r="C890" s="12" t="str">
        <f>IF('AB Touchpoint System Workbook'!J901="A",VLOOKUP($B890,Reference!$A$93:B$104,2,0),IF('AB Touchpoint System Workbook'!J901="b",VLOOKUP($B890,Reference!$A$93:C$104,3,0),""))</f>
        <v/>
      </c>
      <c r="D890" s="12" t="str">
        <f>IF('AB Touchpoint System Workbook'!J901="A",Q890&amp;C890,IF('AB Touchpoint System Workbook'!J901="b",Q890&amp;C890,""))</f>
        <v/>
      </c>
      <c r="E890" s="12" t="b">
        <f>IF(ISNUMBER(SEARCH(S$1,$D890)),MAX(E$1:E889)+1)</f>
        <v>0</v>
      </c>
      <c r="F890" s="12" t="b">
        <f>IF(ISNUMBER(SEARCH(T$1,$D890)),MAX(F$1:F889)+1)</f>
        <v>0</v>
      </c>
      <c r="G890" s="12" t="b">
        <f>IF(ISNUMBER(SEARCH(U$1,$D890)),MAX(G$1:G889)+1)</f>
        <v>0</v>
      </c>
      <c r="H890" s="12" t="b">
        <f>IF(ISNUMBER(SEARCH(V$1,$D890)),MAX(H$1:H889)+1)</f>
        <v>0</v>
      </c>
      <c r="I890" s="12" t="b">
        <f>IF(ISNUMBER(SEARCH(W$1,$D890)),MAX(I$1:I889)+1)</f>
        <v>0</v>
      </c>
      <c r="J890" s="12" t="b">
        <f>IF(ISNUMBER(SEARCH(X$1,$D890)),MAX(J$1:J889)+1)</f>
        <v>0</v>
      </c>
      <c r="K890" s="12" t="b">
        <f>IF(ISNUMBER(SEARCH(Y$1,$D890)),MAX(K$1:K889)+1)</f>
        <v>0</v>
      </c>
      <c r="L890" s="12" t="b">
        <f>IF(ISNUMBER(SEARCH(Z$1,$D890)),MAX(L$1:L889)+1)</f>
        <v>0</v>
      </c>
      <c r="M890" s="12" t="b">
        <f>IF(ISNUMBER(SEARCH(AA$1,$D890)),MAX(M$1:M889)+1)</f>
        <v>0</v>
      </c>
      <c r="N890" s="12" t="b">
        <f>IF(ISNUMBER(SEARCH(AB$1,$D890)),MAX(N$1:N889)+1)</f>
        <v>0</v>
      </c>
      <c r="O890" s="12" t="b">
        <f>IF(ISNUMBER(SEARCH(AC$1,$D890)),MAX(O$1:O889)+1)</f>
        <v>0</v>
      </c>
      <c r="P890" s="12" t="b">
        <f>IF(ISNUMBER(SEARCH(AD$1,$D890)),MAX(P$1:P889)+1)</f>
        <v>0</v>
      </c>
      <c r="Q890" s="12">
        <f>'AB Touchpoint System Workbook'!K901</f>
        <v>0</v>
      </c>
      <c r="R890" s="13">
        <f t="shared" si="27"/>
        <v>889</v>
      </c>
      <c r="S890" s="21" t="str">
        <f>IFERROR(VLOOKUP($R890,E:$Q,13,0),"")</f>
        <v/>
      </c>
      <c r="T890" s="21" t="str">
        <f>IFERROR(VLOOKUP($R890,F:$Q,12,0),"")</f>
        <v/>
      </c>
      <c r="U890" s="21" t="str">
        <f>IFERROR(VLOOKUP($R890,G:$Q,11,0),"")</f>
        <v/>
      </c>
      <c r="V890" s="21" t="str">
        <f>IFERROR(VLOOKUP($R890,H:$Q,10,0),"")</f>
        <v/>
      </c>
      <c r="W890" s="21" t="str">
        <f>IFERROR(VLOOKUP($R890,I:$Q,9,0),"")</f>
        <v/>
      </c>
      <c r="X890" s="21" t="str">
        <f>IFERROR(VLOOKUP($R890,J:$Q,8,0),"")</f>
        <v/>
      </c>
      <c r="Y890" s="21" t="str">
        <f>IFERROR(VLOOKUP($R890,K:$Q,7,0),"")</f>
        <v/>
      </c>
      <c r="Z890" s="21" t="str">
        <f>IFERROR(VLOOKUP($R890,L:$Q,6,0),"")</f>
        <v/>
      </c>
      <c r="AA890" s="21" t="str">
        <f>IFERROR(VLOOKUP($R890,M:$Q,5,0),"")</f>
        <v/>
      </c>
      <c r="AB890" s="21" t="str">
        <f>IFERROR(VLOOKUP($R890,N:$Q,4,0),"")</f>
        <v/>
      </c>
      <c r="AC890" s="21" t="str">
        <f>IFERROR(VLOOKUP($R890,O:$Q,3,0),"")</f>
        <v/>
      </c>
      <c r="AD890" s="21" t="str">
        <f>IFERROR(VLOOKUP($R890,P:$Q,2,0),"")</f>
        <v/>
      </c>
    </row>
    <row r="891" spans="1:30" x14ac:dyDescent="0.15">
      <c r="A891" s="9">
        <f>'AB Touchpoint System Workbook'!Z902</f>
        <v>0</v>
      </c>
      <c r="B891" s="21">
        <f t="shared" si="28"/>
        <v>1</v>
      </c>
      <c r="C891" s="12" t="str">
        <f>IF('AB Touchpoint System Workbook'!J902="A",VLOOKUP($B891,Reference!$A$93:B$104,2,0),IF('AB Touchpoint System Workbook'!J902="b",VLOOKUP($B891,Reference!$A$93:C$104,3,0),""))</f>
        <v/>
      </c>
      <c r="D891" s="12" t="str">
        <f>IF('AB Touchpoint System Workbook'!J902="A",Q891&amp;C891,IF('AB Touchpoint System Workbook'!J902="b",Q891&amp;C891,""))</f>
        <v/>
      </c>
      <c r="E891" s="12" t="b">
        <f>IF(ISNUMBER(SEARCH(S$1,$D891)),MAX(E$1:E890)+1)</f>
        <v>0</v>
      </c>
      <c r="F891" s="12" t="b">
        <f>IF(ISNUMBER(SEARCH(T$1,$D891)),MAX(F$1:F890)+1)</f>
        <v>0</v>
      </c>
      <c r="G891" s="12" t="b">
        <f>IF(ISNUMBER(SEARCH(U$1,$D891)),MAX(G$1:G890)+1)</f>
        <v>0</v>
      </c>
      <c r="H891" s="12" t="b">
        <f>IF(ISNUMBER(SEARCH(V$1,$D891)),MAX(H$1:H890)+1)</f>
        <v>0</v>
      </c>
      <c r="I891" s="12" t="b">
        <f>IF(ISNUMBER(SEARCH(W$1,$D891)),MAX(I$1:I890)+1)</f>
        <v>0</v>
      </c>
      <c r="J891" s="12" t="b">
        <f>IF(ISNUMBER(SEARCH(X$1,$D891)),MAX(J$1:J890)+1)</f>
        <v>0</v>
      </c>
      <c r="K891" s="12" t="b">
        <f>IF(ISNUMBER(SEARCH(Y$1,$D891)),MAX(K$1:K890)+1)</f>
        <v>0</v>
      </c>
      <c r="L891" s="12" t="b">
        <f>IF(ISNUMBER(SEARCH(Z$1,$D891)),MAX(L$1:L890)+1)</f>
        <v>0</v>
      </c>
      <c r="M891" s="12" t="b">
        <f>IF(ISNUMBER(SEARCH(AA$1,$D891)),MAX(M$1:M890)+1)</f>
        <v>0</v>
      </c>
      <c r="N891" s="12" t="b">
        <f>IF(ISNUMBER(SEARCH(AB$1,$D891)),MAX(N$1:N890)+1)</f>
        <v>0</v>
      </c>
      <c r="O891" s="12" t="b">
        <f>IF(ISNUMBER(SEARCH(AC$1,$D891)),MAX(O$1:O890)+1)</f>
        <v>0</v>
      </c>
      <c r="P891" s="12" t="b">
        <f>IF(ISNUMBER(SEARCH(AD$1,$D891)),MAX(P$1:P890)+1)</f>
        <v>0</v>
      </c>
      <c r="Q891" s="12">
        <f>'AB Touchpoint System Workbook'!K902</f>
        <v>0</v>
      </c>
      <c r="R891" s="13">
        <f t="shared" si="27"/>
        <v>890</v>
      </c>
      <c r="S891" s="21" t="str">
        <f>IFERROR(VLOOKUP($R891,E:$Q,13,0),"")</f>
        <v/>
      </c>
      <c r="T891" s="21" t="str">
        <f>IFERROR(VLOOKUP($R891,F:$Q,12,0),"")</f>
        <v/>
      </c>
      <c r="U891" s="21" t="str">
        <f>IFERROR(VLOOKUP($R891,G:$Q,11,0),"")</f>
        <v/>
      </c>
      <c r="V891" s="21" t="str">
        <f>IFERROR(VLOOKUP($R891,H:$Q,10,0),"")</f>
        <v/>
      </c>
      <c r="W891" s="21" t="str">
        <f>IFERROR(VLOOKUP($R891,I:$Q,9,0),"")</f>
        <v/>
      </c>
      <c r="X891" s="21" t="str">
        <f>IFERROR(VLOOKUP($R891,J:$Q,8,0),"")</f>
        <v/>
      </c>
      <c r="Y891" s="21" t="str">
        <f>IFERROR(VLOOKUP($R891,K:$Q,7,0),"")</f>
        <v/>
      </c>
      <c r="Z891" s="21" t="str">
        <f>IFERROR(VLOOKUP($R891,L:$Q,6,0),"")</f>
        <v/>
      </c>
      <c r="AA891" s="21" t="str">
        <f>IFERROR(VLOOKUP($R891,M:$Q,5,0),"")</f>
        <v/>
      </c>
      <c r="AB891" s="21" t="str">
        <f>IFERROR(VLOOKUP($R891,N:$Q,4,0),"")</f>
        <v/>
      </c>
      <c r="AC891" s="21" t="str">
        <f>IFERROR(VLOOKUP($R891,O:$Q,3,0),"")</f>
        <v/>
      </c>
      <c r="AD891" s="21" t="str">
        <f>IFERROR(VLOOKUP($R891,P:$Q,2,0),"")</f>
        <v/>
      </c>
    </row>
    <row r="892" spans="1:30" x14ac:dyDescent="0.15">
      <c r="A892" s="9">
        <f>'AB Touchpoint System Workbook'!Z903</f>
        <v>0</v>
      </c>
      <c r="B892" s="21">
        <f t="shared" si="28"/>
        <v>1</v>
      </c>
      <c r="C892" s="12" t="str">
        <f>IF('AB Touchpoint System Workbook'!J903="A",VLOOKUP($B892,Reference!$A$93:B$104,2,0),IF('AB Touchpoint System Workbook'!J903="b",VLOOKUP($B892,Reference!$A$93:C$104,3,0),""))</f>
        <v/>
      </c>
      <c r="D892" s="12" t="str">
        <f>IF('AB Touchpoint System Workbook'!J903="A",Q892&amp;C892,IF('AB Touchpoint System Workbook'!J903="b",Q892&amp;C892,""))</f>
        <v/>
      </c>
      <c r="E892" s="12" t="b">
        <f>IF(ISNUMBER(SEARCH(S$1,$D892)),MAX(E$1:E891)+1)</f>
        <v>0</v>
      </c>
      <c r="F892" s="12" t="b">
        <f>IF(ISNUMBER(SEARCH(T$1,$D892)),MAX(F$1:F891)+1)</f>
        <v>0</v>
      </c>
      <c r="G892" s="12" t="b">
        <f>IF(ISNUMBER(SEARCH(U$1,$D892)),MAX(G$1:G891)+1)</f>
        <v>0</v>
      </c>
      <c r="H892" s="12" t="b">
        <f>IF(ISNUMBER(SEARCH(V$1,$D892)),MAX(H$1:H891)+1)</f>
        <v>0</v>
      </c>
      <c r="I892" s="12" t="b">
        <f>IF(ISNUMBER(SEARCH(W$1,$D892)),MAX(I$1:I891)+1)</f>
        <v>0</v>
      </c>
      <c r="J892" s="12" t="b">
        <f>IF(ISNUMBER(SEARCH(X$1,$D892)),MAX(J$1:J891)+1)</f>
        <v>0</v>
      </c>
      <c r="K892" s="12" t="b">
        <f>IF(ISNUMBER(SEARCH(Y$1,$D892)),MAX(K$1:K891)+1)</f>
        <v>0</v>
      </c>
      <c r="L892" s="12" t="b">
        <f>IF(ISNUMBER(SEARCH(Z$1,$D892)),MAX(L$1:L891)+1)</f>
        <v>0</v>
      </c>
      <c r="M892" s="12" t="b">
        <f>IF(ISNUMBER(SEARCH(AA$1,$D892)),MAX(M$1:M891)+1)</f>
        <v>0</v>
      </c>
      <c r="N892" s="12" t="b">
        <f>IF(ISNUMBER(SEARCH(AB$1,$D892)),MAX(N$1:N891)+1)</f>
        <v>0</v>
      </c>
      <c r="O892" s="12" t="b">
        <f>IF(ISNUMBER(SEARCH(AC$1,$D892)),MAX(O$1:O891)+1)</f>
        <v>0</v>
      </c>
      <c r="P892" s="12" t="b">
        <f>IF(ISNUMBER(SEARCH(AD$1,$D892)),MAX(P$1:P891)+1)</f>
        <v>0</v>
      </c>
      <c r="Q892" s="12">
        <f>'AB Touchpoint System Workbook'!K903</f>
        <v>0</v>
      </c>
      <c r="R892" s="13">
        <f t="shared" si="27"/>
        <v>891</v>
      </c>
      <c r="S892" s="21" t="str">
        <f>IFERROR(VLOOKUP($R892,E:$Q,13,0),"")</f>
        <v/>
      </c>
      <c r="T892" s="21" t="str">
        <f>IFERROR(VLOOKUP($R892,F:$Q,12,0),"")</f>
        <v/>
      </c>
      <c r="U892" s="21" t="str">
        <f>IFERROR(VLOOKUP($R892,G:$Q,11,0),"")</f>
        <v/>
      </c>
      <c r="V892" s="21" t="str">
        <f>IFERROR(VLOOKUP($R892,H:$Q,10,0),"")</f>
        <v/>
      </c>
      <c r="W892" s="21" t="str">
        <f>IFERROR(VLOOKUP($R892,I:$Q,9,0),"")</f>
        <v/>
      </c>
      <c r="X892" s="21" t="str">
        <f>IFERROR(VLOOKUP($R892,J:$Q,8,0),"")</f>
        <v/>
      </c>
      <c r="Y892" s="21" t="str">
        <f>IFERROR(VLOOKUP($R892,K:$Q,7,0),"")</f>
        <v/>
      </c>
      <c r="Z892" s="21" t="str">
        <f>IFERROR(VLOOKUP($R892,L:$Q,6,0),"")</f>
        <v/>
      </c>
      <c r="AA892" s="21" t="str">
        <f>IFERROR(VLOOKUP($R892,M:$Q,5,0),"")</f>
        <v/>
      </c>
      <c r="AB892" s="21" t="str">
        <f>IFERROR(VLOOKUP($R892,N:$Q,4,0),"")</f>
        <v/>
      </c>
      <c r="AC892" s="21" t="str">
        <f>IFERROR(VLOOKUP($R892,O:$Q,3,0),"")</f>
        <v/>
      </c>
      <c r="AD892" s="21" t="str">
        <f>IFERROR(VLOOKUP($R892,P:$Q,2,0),"")</f>
        <v/>
      </c>
    </row>
    <row r="893" spans="1:30" x14ac:dyDescent="0.15">
      <c r="A893" s="9">
        <f>'AB Touchpoint System Workbook'!Z904</f>
        <v>0</v>
      </c>
      <c r="B893" s="21">
        <f t="shared" si="28"/>
        <v>1</v>
      </c>
      <c r="C893" s="12" t="str">
        <f>IF('AB Touchpoint System Workbook'!J904="A",VLOOKUP($B893,Reference!$A$93:B$104,2,0),IF('AB Touchpoint System Workbook'!J904="b",VLOOKUP($B893,Reference!$A$93:C$104,3,0),""))</f>
        <v/>
      </c>
      <c r="D893" s="12" t="str">
        <f>IF('AB Touchpoint System Workbook'!J904="A",Q893&amp;C893,IF('AB Touchpoint System Workbook'!J904="b",Q893&amp;C893,""))</f>
        <v/>
      </c>
      <c r="E893" s="12" t="b">
        <f>IF(ISNUMBER(SEARCH(S$1,$D893)),MAX(E$1:E892)+1)</f>
        <v>0</v>
      </c>
      <c r="F893" s="12" t="b">
        <f>IF(ISNUMBER(SEARCH(T$1,$D893)),MAX(F$1:F892)+1)</f>
        <v>0</v>
      </c>
      <c r="G893" s="12" t="b">
        <f>IF(ISNUMBER(SEARCH(U$1,$D893)),MAX(G$1:G892)+1)</f>
        <v>0</v>
      </c>
      <c r="H893" s="12" t="b">
        <f>IF(ISNUMBER(SEARCH(V$1,$D893)),MAX(H$1:H892)+1)</f>
        <v>0</v>
      </c>
      <c r="I893" s="12" t="b">
        <f>IF(ISNUMBER(SEARCH(W$1,$D893)),MAX(I$1:I892)+1)</f>
        <v>0</v>
      </c>
      <c r="J893" s="12" t="b">
        <f>IF(ISNUMBER(SEARCH(X$1,$D893)),MAX(J$1:J892)+1)</f>
        <v>0</v>
      </c>
      <c r="K893" s="12" t="b">
        <f>IF(ISNUMBER(SEARCH(Y$1,$D893)),MAX(K$1:K892)+1)</f>
        <v>0</v>
      </c>
      <c r="L893" s="12" t="b">
        <f>IF(ISNUMBER(SEARCH(Z$1,$D893)),MAX(L$1:L892)+1)</f>
        <v>0</v>
      </c>
      <c r="M893" s="12" t="b">
        <f>IF(ISNUMBER(SEARCH(AA$1,$D893)),MAX(M$1:M892)+1)</f>
        <v>0</v>
      </c>
      <c r="N893" s="12" t="b">
        <f>IF(ISNUMBER(SEARCH(AB$1,$D893)),MAX(N$1:N892)+1)</f>
        <v>0</v>
      </c>
      <c r="O893" s="12" t="b">
        <f>IF(ISNUMBER(SEARCH(AC$1,$D893)),MAX(O$1:O892)+1)</f>
        <v>0</v>
      </c>
      <c r="P893" s="12" t="b">
        <f>IF(ISNUMBER(SEARCH(AD$1,$D893)),MAX(P$1:P892)+1)</f>
        <v>0</v>
      </c>
      <c r="Q893" s="12">
        <f>'AB Touchpoint System Workbook'!K904</f>
        <v>0</v>
      </c>
      <c r="R893" s="13">
        <f t="shared" si="27"/>
        <v>892</v>
      </c>
      <c r="S893" s="21" t="str">
        <f>IFERROR(VLOOKUP($R893,E:$Q,13,0),"")</f>
        <v/>
      </c>
      <c r="T893" s="21" t="str">
        <f>IFERROR(VLOOKUP($R893,F:$Q,12,0),"")</f>
        <v/>
      </c>
      <c r="U893" s="21" t="str">
        <f>IFERROR(VLOOKUP($R893,G:$Q,11,0),"")</f>
        <v/>
      </c>
      <c r="V893" s="21" t="str">
        <f>IFERROR(VLOOKUP($R893,H:$Q,10,0),"")</f>
        <v/>
      </c>
      <c r="W893" s="21" t="str">
        <f>IFERROR(VLOOKUP($R893,I:$Q,9,0),"")</f>
        <v/>
      </c>
      <c r="X893" s="21" t="str">
        <f>IFERROR(VLOOKUP($R893,J:$Q,8,0),"")</f>
        <v/>
      </c>
      <c r="Y893" s="21" t="str">
        <f>IFERROR(VLOOKUP($R893,K:$Q,7,0),"")</f>
        <v/>
      </c>
      <c r="Z893" s="21" t="str">
        <f>IFERROR(VLOOKUP($R893,L:$Q,6,0),"")</f>
        <v/>
      </c>
      <c r="AA893" s="21" t="str">
        <f>IFERROR(VLOOKUP($R893,M:$Q,5,0),"")</f>
        <v/>
      </c>
      <c r="AB893" s="21" t="str">
        <f>IFERROR(VLOOKUP($R893,N:$Q,4,0),"")</f>
        <v/>
      </c>
      <c r="AC893" s="21" t="str">
        <f>IFERROR(VLOOKUP($R893,O:$Q,3,0),"")</f>
        <v/>
      </c>
      <c r="AD893" s="21" t="str">
        <f>IFERROR(VLOOKUP($R893,P:$Q,2,0),"")</f>
        <v/>
      </c>
    </row>
    <row r="894" spans="1:30" x14ac:dyDescent="0.15">
      <c r="A894" s="9">
        <f>'AB Touchpoint System Workbook'!Z905</f>
        <v>0</v>
      </c>
      <c r="B894" s="21">
        <f t="shared" si="28"/>
        <v>1</v>
      </c>
      <c r="C894" s="12" t="str">
        <f>IF('AB Touchpoint System Workbook'!J905="A",VLOOKUP($B894,Reference!$A$93:B$104,2,0),IF('AB Touchpoint System Workbook'!J905="b",VLOOKUP($B894,Reference!$A$93:C$104,3,0),""))</f>
        <v/>
      </c>
      <c r="D894" s="12" t="str">
        <f>IF('AB Touchpoint System Workbook'!J905="A",Q894&amp;C894,IF('AB Touchpoint System Workbook'!J905="b",Q894&amp;C894,""))</f>
        <v/>
      </c>
      <c r="E894" s="12" t="b">
        <f>IF(ISNUMBER(SEARCH(S$1,$D894)),MAX(E$1:E893)+1)</f>
        <v>0</v>
      </c>
      <c r="F894" s="12" t="b">
        <f>IF(ISNUMBER(SEARCH(T$1,$D894)),MAX(F$1:F893)+1)</f>
        <v>0</v>
      </c>
      <c r="G894" s="12" t="b">
        <f>IF(ISNUMBER(SEARCH(U$1,$D894)),MAX(G$1:G893)+1)</f>
        <v>0</v>
      </c>
      <c r="H894" s="12" t="b">
        <f>IF(ISNUMBER(SEARCH(V$1,$D894)),MAX(H$1:H893)+1)</f>
        <v>0</v>
      </c>
      <c r="I894" s="12" t="b">
        <f>IF(ISNUMBER(SEARCH(W$1,$D894)),MAX(I$1:I893)+1)</f>
        <v>0</v>
      </c>
      <c r="J894" s="12" t="b">
        <f>IF(ISNUMBER(SEARCH(X$1,$D894)),MAX(J$1:J893)+1)</f>
        <v>0</v>
      </c>
      <c r="K894" s="12" t="b">
        <f>IF(ISNUMBER(SEARCH(Y$1,$D894)),MAX(K$1:K893)+1)</f>
        <v>0</v>
      </c>
      <c r="L894" s="12" t="b">
        <f>IF(ISNUMBER(SEARCH(Z$1,$D894)),MAX(L$1:L893)+1)</f>
        <v>0</v>
      </c>
      <c r="M894" s="12" t="b">
        <f>IF(ISNUMBER(SEARCH(AA$1,$D894)),MAX(M$1:M893)+1)</f>
        <v>0</v>
      </c>
      <c r="N894" s="12" t="b">
        <f>IF(ISNUMBER(SEARCH(AB$1,$D894)),MAX(N$1:N893)+1)</f>
        <v>0</v>
      </c>
      <c r="O894" s="12" t="b">
        <f>IF(ISNUMBER(SEARCH(AC$1,$D894)),MAX(O$1:O893)+1)</f>
        <v>0</v>
      </c>
      <c r="P894" s="12" t="b">
        <f>IF(ISNUMBER(SEARCH(AD$1,$D894)),MAX(P$1:P893)+1)</f>
        <v>0</v>
      </c>
      <c r="Q894" s="12">
        <f>'AB Touchpoint System Workbook'!K905</f>
        <v>0</v>
      </c>
      <c r="R894" s="13">
        <f t="shared" si="27"/>
        <v>893</v>
      </c>
      <c r="S894" s="21" t="str">
        <f>IFERROR(VLOOKUP($R894,E:$Q,13,0),"")</f>
        <v/>
      </c>
      <c r="T894" s="21" t="str">
        <f>IFERROR(VLOOKUP($R894,F:$Q,12,0),"")</f>
        <v/>
      </c>
      <c r="U894" s="21" t="str">
        <f>IFERROR(VLOOKUP($R894,G:$Q,11,0),"")</f>
        <v/>
      </c>
      <c r="V894" s="21" t="str">
        <f>IFERROR(VLOOKUP($R894,H:$Q,10,0),"")</f>
        <v/>
      </c>
      <c r="W894" s="21" t="str">
        <f>IFERROR(VLOOKUP($R894,I:$Q,9,0),"")</f>
        <v/>
      </c>
      <c r="X894" s="21" t="str">
        <f>IFERROR(VLOOKUP($R894,J:$Q,8,0),"")</f>
        <v/>
      </c>
      <c r="Y894" s="21" t="str">
        <f>IFERROR(VLOOKUP($R894,K:$Q,7,0),"")</f>
        <v/>
      </c>
      <c r="Z894" s="21" t="str">
        <f>IFERROR(VLOOKUP($R894,L:$Q,6,0),"")</f>
        <v/>
      </c>
      <c r="AA894" s="21" t="str">
        <f>IFERROR(VLOOKUP($R894,M:$Q,5,0),"")</f>
        <v/>
      </c>
      <c r="AB894" s="21" t="str">
        <f>IFERROR(VLOOKUP($R894,N:$Q,4,0),"")</f>
        <v/>
      </c>
      <c r="AC894" s="21" t="str">
        <f>IFERROR(VLOOKUP($R894,O:$Q,3,0),"")</f>
        <v/>
      </c>
      <c r="AD894" s="21" t="str">
        <f>IFERROR(VLOOKUP($R894,P:$Q,2,0),"")</f>
        <v/>
      </c>
    </row>
    <row r="895" spans="1:30" x14ac:dyDescent="0.15">
      <c r="A895" s="9">
        <f>'AB Touchpoint System Workbook'!Z906</f>
        <v>0</v>
      </c>
      <c r="B895" s="21">
        <f t="shared" si="28"/>
        <v>1</v>
      </c>
      <c r="C895" s="12" t="str">
        <f>IF('AB Touchpoint System Workbook'!J906="A",VLOOKUP($B895,Reference!$A$93:B$104,2,0),IF('AB Touchpoint System Workbook'!J906="b",VLOOKUP($B895,Reference!$A$93:C$104,3,0),""))</f>
        <v/>
      </c>
      <c r="D895" s="12" t="str">
        <f>IF('AB Touchpoint System Workbook'!J906="A",Q895&amp;C895,IF('AB Touchpoint System Workbook'!J906="b",Q895&amp;C895,""))</f>
        <v/>
      </c>
      <c r="E895" s="12" t="b">
        <f>IF(ISNUMBER(SEARCH(S$1,$D895)),MAX(E$1:E894)+1)</f>
        <v>0</v>
      </c>
      <c r="F895" s="12" t="b">
        <f>IF(ISNUMBER(SEARCH(T$1,$D895)),MAX(F$1:F894)+1)</f>
        <v>0</v>
      </c>
      <c r="G895" s="12" t="b">
        <f>IF(ISNUMBER(SEARCH(U$1,$D895)),MAX(G$1:G894)+1)</f>
        <v>0</v>
      </c>
      <c r="H895" s="12" t="b">
        <f>IF(ISNUMBER(SEARCH(V$1,$D895)),MAX(H$1:H894)+1)</f>
        <v>0</v>
      </c>
      <c r="I895" s="12" t="b">
        <f>IF(ISNUMBER(SEARCH(W$1,$D895)),MAX(I$1:I894)+1)</f>
        <v>0</v>
      </c>
      <c r="J895" s="12" t="b">
        <f>IF(ISNUMBER(SEARCH(X$1,$D895)),MAX(J$1:J894)+1)</f>
        <v>0</v>
      </c>
      <c r="K895" s="12" t="b">
        <f>IF(ISNUMBER(SEARCH(Y$1,$D895)),MAX(K$1:K894)+1)</f>
        <v>0</v>
      </c>
      <c r="L895" s="12" t="b">
        <f>IF(ISNUMBER(SEARCH(Z$1,$D895)),MAX(L$1:L894)+1)</f>
        <v>0</v>
      </c>
      <c r="M895" s="12" t="b">
        <f>IF(ISNUMBER(SEARCH(AA$1,$D895)),MAX(M$1:M894)+1)</f>
        <v>0</v>
      </c>
      <c r="N895" s="12" t="b">
        <f>IF(ISNUMBER(SEARCH(AB$1,$D895)),MAX(N$1:N894)+1)</f>
        <v>0</v>
      </c>
      <c r="O895" s="12" t="b">
        <f>IF(ISNUMBER(SEARCH(AC$1,$D895)),MAX(O$1:O894)+1)</f>
        <v>0</v>
      </c>
      <c r="P895" s="12" t="b">
        <f>IF(ISNUMBER(SEARCH(AD$1,$D895)),MAX(P$1:P894)+1)</f>
        <v>0</v>
      </c>
      <c r="Q895" s="12">
        <f>'AB Touchpoint System Workbook'!K906</f>
        <v>0</v>
      </c>
      <c r="R895" s="13">
        <f t="shared" si="27"/>
        <v>894</v>
      </c>
      <c r="S895" s="21" t="str">
        <f>IFERROR(VLOOKUP($R895,E:$Q,13,0),"")</f>
        <v/>
      </c>
      <c r="T895" s="21" t="str">
        <f>IFERROR(VLOOKUP($R895,F:$Q,12,0),"")</f>
        <v/>
      </c>
      <c r="U895" s="21" t="str">
        <f>IFERROR(VLOOKUP($R895,G:$Q,11,0),"")</f>
        <v/>
      </c>
      <c r="V895" s="21" t="str">
        <f>IFERROR(VLOOKUP($R895,H:$Q,10,0),"")</f>
        <v/>
      </c>
      <c r="W895" s="21" t="str">
        <f>IFERROR(VLOOKUP($R895,I:$Q,9,0),"")</f>
        <v/>
      </c>
      <c r="X895" s="21" t="str">
        <f>IFERROR(VLOOKUP($R895,J:$Q,8,0),"")</f>
        <v/>
      </c>
      <c r="Y895" s="21" t="str">
        <f>IFERROR(VLOOKUP($R895,K:$Q,7,0),"")</f>
        <v/>
      </c>
      <c r="Z895" s="21" t="str">
        <f>IFERROR(VLOOKUP($R895,L:$Q,6,0),"")</f>
        <v/>
      </c>
      <c r="AA895" s="21" t="str">
        <f>IFERROR(VLOOKUP($R895,M:$Q,5,0),"")</f>
        <v/>
      </c>
      <c r="AB895" s="21" t="str">
        <f>IFERROR(VLOOKUP($R895,N:$Q,4,0),"")</f>
        <v/>
      </c>
      <c r="AC895" s="21" t="str">
        <f>IFERROR(VLOOKUP($R895,O:$Q,3,0),"")</f>
        <v/>
      </c>
      <c r="AD895" s="21" t="str">
        <f>IFERROR(VLOOKUP($R895,P:$Q,2,0),"")</f>
        <v/>
      </c>
    </row>
    <row r="896" spans="1:30" x14ac:dyDescent="0.15">
      <c r="A896" s="9">
        <f>'AB Touchpoint System Workbook'!Z907</f>
        <v>0</v>
      </c>
      <c r="B896" s="21">
        <f t="shared" si="28"/>
        <v>1</v>
      </c>
      <c r="C896" s="12" t="str">
        <f>IF('AB Touchpoint System Workbook'!J907="A",VLOOKUP($B896,Reference!$A$93:B$104,2,0),IF('AB Touchpoint System Workbook'!J907="b",VLOOKUP($B896,Reference!$A$93:C$104,3,0),""))</f>
        <v/>
      </c>
      <c r="D896" s="12" t="str">
        <f>IF('AB Touchpoint System Workbook'!J907="A",Q896&amp;C896,IF('AB Touchpoint System Workbook'!J907="b",Q896&amp;C896,""))</f>
        <v/>
      </c>
      <c r="E896" s="12" t="b">
        <f>IF(ISNUMBER(SEARCH(S$1,$D896)),MAX(E$1:E895)+1)</f>
        <v>0</v>
      </c>
      <c r="F896" s="12" t="b">
        <f>IF(ISNUMBER(SEARCH(T$1,$D896)),MAX(F$1:F895)+1)</f>
        <v>0</v>
      </c>
      <c r="G896" s="12" t="b">
        <f>IF(ISNUMBER(SEARCH(U$1,$D896)),MAX(G$1:G895)+1)</f>
        <v>0</v>
      </c>
      <c r="H896" s="12" t="b">
        <f>IF(ISNUMBER(SEARCH(V$1,$D896)),MAX(H$1:H895)+1)</f>
        <v>0</v>
      </c>
      <c r="I896" s="12" t="b">
        <f>IF(ISNUMBER(SEARCH(W$1,$D896)),MAX(I$1:I895)+1)</f>
        <v>0</v>
      </c>
      <c r="J896" s="12" t="b">
        <f>IF(ISNUMBER(SEARCH(X$1,$D896)),MAX(J$1:J895)+1)</f>
        <v>0</v>
      </c>
      <c r="K896" s="12" t="b">
        <f>IF(ISNUMBER(SEARCH(Y$1,$D896)),MAX(K$1:K895)+1)</f>
        <v>0</v>
      </c>
      <c r="L896" s="12" t="b">
        <f>IF(ISNUMBER(SEARCH(Z$1,$D896)),MAX(L$1:L895)+1)</f>
        <v>0</v>
      </c>
      <c r="M896" s="12" t="b">
        <f>IF(ISNUMBER(SEARCH(AA$1,$D896)),MAX(M$1:M895)+1)</f>
        <v>0</v>
      </c>
      <c r="N896" s="12" t="b">
        <f>IF(ISNUMBER(SEARCH(AB$1,$D896)),MAX(N$1:N895)+1)</f>
        <v>0</v>
      </c>
      <c r="O896" s="12" t="b">
        <f>IF(ISNUMBER(SEARCH(AC$1,$D896)),MAX(O$1:O895)+1)</f>
        <v>0</v>
      </c>
      <c r="P896" s="12" t="b">
        <f>IF(ISNUMBER(SEARCH(AD$1,$D896)),MAX(P$1:P895)+1)</f>
        <v>0</v>
      </c>
      <c r="Q896" s="12">
        <f>'AB Touchpoint System Workbook'!K907</f>
        <v>0</v>
      </c>
      <c r="R896" s="13">
        <f t="shared" si="27"/>
        <v>895</v>
      </c>
      <c r="S896" s="21" t="str">
        <f>IFERROR(VLOOKUP($R896,E:$Q,13,0),"")</f>
        <v/>
      </c>
      <c r="T896" s="21" t="str">
        <f>IFERROR(VLOOKUP($R896,F:$Q,12,0),"")</f>
        <v/>
      </c>
      <c r="U896" s="21" t="str">
        <f>IFERROR(VLOOKUP($R896,G:$Q,11,0),"")</f>
        <v/>
      </c>
      <c r="V896" s="21" t="str">
        <f>IFERROR(VLOOKUP($R896,H:$Q,10,0),"")</f>
        <v/>
      </c>
      <c r="W896" s="21" t="str">
        <f>IFERROR(VLOOKUP($R896,I:$Q,9,0),"")</f>
        <v/>
      </c>
      <c r="X896" s="21" t="str">
        <f>IFERROR(VLOOKUP($R896,J:$Q,8,0),"")</f>
        <v/>
      </c>
      <c r="Y896" s="21" t="str">
        <f>IFERROR(VLOOKUP($R896,K:$Q,7,0),"")</f>
        <v/>
      </c>
      <c r="Z896" s="21" t="str">
        <f>IFERROR(VLOOKUP($R896,L:$Q,6,0),"")</f>
        <v/>
      </c>
      <c r="AA896" s="21" t="str">
        <f>IFERROR(VLOOKUP($R896,M:$Q,5,0),"")</f>
        <v/>
      </c>
      <c r="AB896" s="21" t="str">
        <f>IFERROR(VLOOKUP($R896,N:$Q,4,0),"")</f>
        <v/>
      </c>
      <c r="AC896" s="21" t="str">
        <f>IFERROR(VLOOKUP($R896,O:$Q,3,0),"")</f>
        <v/>
      </c>
      <c r="AD896" s="21" t="str">
        <f>IFERROR(VLOOKUP($R896,P:$Q,2,0),"")</f>
        <v/>
      </c>
    </row>
    <row r="897" spans="1:30" x14ac:dyDescent="0.15">
      <c r="A897" s="9">
        <f>'AB Touchpoint System Workbook'!Z908</f>
        <v>0</v>
      </c>
      <c r="B897" s="21">
        <f t="shared" si="28"/>
        <v>1</v>
      </c>
      <c r="C897" s="12" t="str">
        <f>IF('AB Touchpoint System Workbook'!J908="A",VLOOKUP($B897,Reference!$A$93:B$104,2,0),IF('AB Touchpoint System Workbook'!J908="b",VLOOKUP($B897,Reference!$A$93:C$104,3,0),""))</f>
        <v/>
      </c>
      <c r="D897" s="12" t="str">
        <f>IF('AB Touchpoint System Workbook'!J908="A",Q897&amp;C897,IF('AB Touchpoint System Workbook'!J908="b",Q897&amp;C897,""))</f>
        <v/>
      </c>
      <c r="E897" s="12" t="b">
        <f>IF(ISNUMBER(SEARCH(S$1,$D897)),MAX(E$1:E896)+1)</f>
        <v>0</v>
      </c>
      <c r="F897" s="12" t="b">
        <f>IF(ISNUMBER(SEARCH(T$1,$D897)),MAX(F$1:F896)+1)</f>
        <v>0</v>
      </c>
      <c r="G897" s="12" t="b">
        <f>IF(ISNUMBER(SEARCH(U$1,$D897)),MAX(G$1:G896)+1)</f>
        <v>0</v>
      </c>
      <c r="H897" s="12" t="b">
        <f>IF(ISNUMBER(SEARCH(V$1,$D897)),MAX(H$1:H896)+1)</f>
        <v>0</v>
      </c>
      <c r="I897" s="12" t="b">
        <f>IF(ISNUMBER(SEARCH(W$1,$D897)),MAX(I$1:I896)+1)</f>
        <v>0</v>
      </c>
      <c r="J897" s="12" t="b">
        <f>IF(ISNUMBER(SEARCH(X$1,$D897)),MAX(J$1:J896)+1)</f>
        <v>0</v>
      </c>
      <c r="K897" s="12" t="b">
        <f>IF(ISNUMBER(SEARCH(Y$1,$D897)),MAX(K$1:K896)+1)</f>
        <v>0</v>
      </c>
      <c r="L897" s="12" t="b">
        <f>IF(ISNUMBER(SEARCH(Z$1,$D897)),MAX(L$1:L896)+1)</f>
        <v>0</v>
      </c>
      <c r="M897" s="12" t="b">
        <f>IF(ISNUMBER(SEARCH(AA$1,$D897)),MAX(M$1:M896)+1)</f>
        <v>0</v>
      </c>
      <c r="N897" s="12" t="b">
        <f>IF(ISNUMBER(SEARCH(AB$1,$D897)),MAX(N$1:N896)+1)</f>
        <v>0</v>
      </c>
      <c r="O897" s="12" t="b">
        <f>IF(ISNUMBER(SEARCH(AC$1,$D897)),MAX(O$1:O896)+1)</f>
        <v>0</v>
      </c>
      <c r="P897" s="12" t="b">
        <f>IF(ISNUMBER(SEARCH(AD$1,$D897)),MAX(P$1:P896)+1)</f>
        <v>0</v>
      </c>
      <c r="Q897" s="12">
        <f>'AB Touchpoint System Workbook'!K908</f>
        <v>0</v>
      </c>
      <c r="R897" s="13">
        <f t="shared" si="27"/>
        <v>896</v>
      </c>
      <c r="S897" s="21" t="str">
        <f>IFERROR(VLOOKUP($R897,E:$Q,13,0),"")</f>
        <v/>
      </c>
      <c r="T897" s="21" t="str">
        <f>IFERROR(VLOOKUP($R897,F:$Q,12,0),"")</f>
        <v/>
      </c>
      <c r="U897" s="21" t="str">
        <f>IFERROR(VLOOKUP($R897,G:$Q,11,0),"")</f>
        <v/>
      </c>
      <c r="V897" s="21" t="str">
        <f>IFERROR(VLOOKUP($R897,H:$Q,10,0),"")</f>
        <v/>
      </c>
      <c r="W897" s="21" t="str">
        <f>IFERROR(VLOOKUP($R897,I:$Q,9,0),"")</f>
        <v/>
      </c>
      <c r="X897" s="21" t="str">
        <f>IFERROR(VLOOKUP($R897,J:$Q,8,0),"")</f>
        <v/>
      </c>
      <c r="Y897" s="21" t="str">
        <f>IFERROR(VLOOKUP($R897,K:$Q,7,0),"")</f>
        <v/>
      </c>
      <c r="Z897" s="21" t="str">
        <f>IFERROR(VLOOKUP($R897,L:$Q,6,0),"")</f>
        <v/>
      </c>
      <c r="AA897" s="21" t="str">
        <f>IFERROR(VLOOKUP($R897,M:$Q,5,0),"")</f>
        <v/>
      </c>
      <c r="AB897" s="21" t="str">
        <f>IFERROR(VLOOKUP($R897,N:$Q,4,0),"")</f>
        <v/>
      </c>
      <c r="AC897" s="21" t="str">
        <f>IFERROR(VLOOKUP($R897,O:$Q,3,0),"")</f>
        <v/>
      </c>
      <c r="AD897" s="21" t="str">
        <f>IFERROR(VLOOKUP($R897,P:$Q,2,0),"")</f>
        <v/>
      </c>
    </row>
    <row r="898" spans="1:30" x14ac:dyDescent="0.15">
      <c r="A898" s="9">
        <f>'AB Touchpoint System Workbook'!Z909</f>
        <v>0</v>
      </c>
      <c r="B898" s="21">
        <f t="shared" si="28"/>
        <v>1</v>
      </c>
      <c r="C898" s="12" t="str">
        <f>IF('AB Touchpoint System Workbook'!J909="A",VLOOKUP($B898,Reference!$A$93:B$104,2,0),IF('AB Touchpoint System Workbook'!J909="b",VLOOKUP($B898,Reference!$A$93:C$104,3,0),""))</f>
        <v/>
      </c>
      <c r="D898" s="12" t="str">
        <f>IF('AB Touchpoint System Workbook'!J909="A",Q898&amp;C898,IF('AB Touchpoint System Workbook'!J909="b",Q898&amp;C898,""))</f>
        <v/>
      </c>
      <c r="E898" s="12" t="b">
        <f>IF(ISNUMBER(SEARCH(S$1,$D898)),MAX(E$1:E897)+1)</f>
        <v>0</v>
      </c>
      <c r="F898" s="12" t="b">
        <f>IF(ISNUMBER(SEARCH(T$1,$D898)),MAX(F$1:F897)+1)</f>
        <v>0</v>
      </c>
      <c r="G898" s="12" t="b">
        <f>IF(ISNUMBER(SEARCH(U$1,$D898)),MAX(G$1:G897)+1)</f>
        <v>0</v>
      </c>
      <c r="H898" s="12" t="b">
        <f>IF(ISNUMBER(SEARCH(V$1,$D898)),MAX(H$1:H897)+1)</f>
        <v>0</v>
      </c>
      <c r="I898" s="12" t="b">
        <f>IF(ISNUMBER(SEARCH(W$1,$D898)),MAX(I$1:I897)+1)</f>
        <v>0</v>
      </c>
      <c r="J898" s="12" t="b">
        <f>IF(ISNUMBER(SEARCH(X$1,$D898)),MAX(J$1:J897)+1)</f>
        <v>0</v>
      </c>
      <c r="K898" s="12" t="b">
        <f>IF(ISNUMBER(SEARCH(Y$1,$D898)),MAX(K$1:K897)+1)</f>
        <v>0</v>
      </c>
      <c r="L898" s="12" t="b">
        <f>IF(ISNUMBER(SEARCH(Z$1,$D898)),MAX(L$1:L897)+1)</f>
        <v>0</v>
      </c>
      <c r="M898" s="12" t="b">
        <f>IF(ISNUMBER(SEARCH(AA$1,$D898)),MAX(M$1:M897)+1)</f>
        <v>0</v>
      </c>
      <c r="N898" s="12" t="b">
        <f>IF(ISNUMBER(SEARCH(AB$1,$D898)),MAX(N$1:N897)+1)</f>
        <v>0</v>
      </c>
      <c r="O898" s="12" t="b">
        <f>IF(ISNUMBER(SEARCH(AC$1,$D898)),MAX(O$1:O897)+1)</f>
        <v>0</v>
      </c>
      <c r="P898" s="12" t="b">
        <f>IF(ISNUMBER(SEARCH(AD$1,$D898)),MAX(P$1:P897)+1)</f>
        <v>0</v>
      </c>
      <c r="Q898" s="12">
        <f>'AB Touchpoint System Workbook'!K909</f>
        <v>0</v>
      </c>
      <c r="R898" s="13">
        <f t="shared" si="27"/>
        <v>897</v>
      </c>
      <c r="S898" s="21" t="str">
        <f>IFERROR(VLOOKUP($R898,E:$Q,13,0),"")</f>
        <v/>
      </c>
      <c r="T898" s="21" t="str">
        <f>IFERROR(VLOOKUP($R898,F:$Q,12,0),"")</f>
        <v/>
      </c>
      <c r="U898" s="21" t="str">
        <f>IFERROR(VLOOKUP($R898,G:$Q,11,0),"")</f>
        <v/>
      </c>
      <c r="V898" s="21" t="str">
        <f>IFERROR(VLOOKUP($R898,H:$Q,10,0),"")</f>
        <v/>
      </c>
      <c r="W898" s="21" t="str">
        <f>IFERROR(VLOOKUP($R898,I:$Q,9,0),"")</f>
        <v/>
      </c>
      <c r="X898" s="21" t="str">
        <f>IFERROR(VLOOKUP($R898,J:$Q,8,0),"")</f>
        <v/>
      </c>
      <c r="Y898" s="21" t="str">
        <f>IFERROR(VLOOKUP($R898,K:$Q,7,0),"")</f>
        <v/>
      </c>
      <c r="Z898" s="21" t="str">
        <f>IFERROR(VLOOKUP($R898,L:$Q,6,0),"")</f>
        <v/>
      </c>
      <c r="AA898" s="21" t="str">
        <f>IFERROR(VLOOKUP($R898,M:$Q,5,0),"")</f>
        <v/>
      </c>
      <c r="AB898" s="21" t="str">
        <f>IFERROR(VLOOKUP($R898,N:$Q,4,0),"")</f>
        <v/>
      </c>
      <c r="AC898" s="21" t="str">
        <f>IFERROR(VLOOKUP($R898,O:$Q,3,0),"")</f>
        <v/>
      </c>
      <c r="AD898" s="21" t="str">
        <f>IFERROR(VLOOKUP($R898,P:$Q,2,0),"")</f>
        <v/>
      </c>
    </row>
    <row r="899" spans="1:30" x14ac:dyDescent="0.15">
      <c r="A899" s="9">
        <f>'AB Touchpoint System Workbook'!Z910</f>
        <v>0</v>
      </c>
      <c r="B899" s="21">
        <f t="shared" si="28"/>
        <v>1</v>
      </c>
      <c r="C899" s="12" t="str">
        <f>IF('AB Touchpoint System Workbook'!J910="A",VLOOKUP($B899,Reference!$A$93:B$104,2,0),IF('AB Touchpoint System Workbook'!J910="b",VLOOKUP($B899,Reference!$A$93:C$104,3,0),""))</f>
        <v/>
      </c>
      <c r="D899" s="12" t="str">
        <f>IF('AB Touchpoint System Workbook'!J910="A",Q899&amp;C899,IF('AB Touchpoint System Workbook'!J910="b",Q899&amp;C899,""))</f>
        <v/>
      </c>
      <c r="E899" s="12" t="b">
        <f>IF(ISNUMBER(SEARCH(S$1,$D899)),MAX(E$1:E898)+1)</f>
        <v>0</v>
      </c>
      <c r="F899" s="12" t="b">
        <f>IF(ISNUMBER(SEARCH(T$1,$D899)),MAX(F$1:F898)+1)</f>
        <v>0</v>
      </c>
      <c r="G899" s="12" t="b">
        <f>IF(ISNUMBER(SEARCH(U$1,$D899)),MAX(G$1:G898)+1)</f>
        <v>0</v>
      </c>
      <c r="H899" s="12" t="b">
        <f>IF(ISNUMBER(SEARCH(V$1,$D899)),MAX(H$1:H898)+1)</f>
        <v>0</v>
      </c>
      <c r="I899" s="12" t="b">
        <f>IF(ISNUMBER(SEARCH(W$1,$D899)),MAX(I$1:I898)+1)</f>
        <v>0</v>
      </c>
      <c r="J899" s="12" t="b">
        <f>IF(ISNUMBER(SEARCH(X$1,$D899)),MAX(J$1:J898)+1)</f>
        <v>0</v>
      </c>
      <c r="K899" s="12" t="b">
        <f>IF(ISNUMBER(SEARCH(Y$1,$D899)),MAX(K$1:K898)+1)</f>
        <v>0</v>
      </c>
      <c r="L899" s="12" t="b">
        <f>IF(ISNUMBER(SEARCH(Z$1,$D899)),MAX(L$1:L898)+1)</f>
        <v>0</v>
      </c>
      <c r="M899" s="12" t="b">
        <f>IF(ISNUMBER(SEARCH(AA$1,$D899)),MAX(M$1:M898)+1)</f>
        <v>0</v>
      </c>
      <c r="N899" s="12" t="b">
        <f>IF(ISNUMBER(SEARCH(AB$1,$D899)),MAX(N$1:N898)+1)</f>
        <v>0</v>
      </c>
      <c r="O899" s="12" t="b">
        <f>IF(ISNUMBER(SEARCH(AC$1,$D899)),MAX(O$1:O898)+1)</f>
        <v>0</v>
      </c>
      <c r="P899" s="12" t="b">
        <f>IF(ISNUMBER(SEARCH(AD$1,$D899)),MAX(P$1:P898)+1)</f>
        <v>0</v>
      </c>
      <c r="Q899" s="12">
        <f>'AB Touchpoint System Workbook'!K910</f>
        <v>0</v>
      </c>
      <c r="R899" s="13">
        <f t="shared" si="27"/>
        <v>898</v>
      </c>
      <c r="S899" s="21" t="str">
        <f>IFERROR(VLOOKUP($R899,E:$Q,13,0),"")</f>
        <v/>
      </c>
      <c r="T899" s="21" t="str">
        <f>IFERROR(VLOOKUP($R899,F:$Q,12,0),"")</f>
        <v/>
      </c>
      <c r="U899" s="21" t="str">
        <f>IFERROR(VLOOKUP($R899,G:$Q,11,0),"")</f>
        <v/>
      </c>
      <c r="V899" s="21" t="str">
        <f>IFERROR(VLOOKUP($R899,H:$Q,10,0),"")</f>
        <v/>
      </c>
      <c r="W899" s="21" t="str">
        <f>IFERROR(VLOOKUP($R899,I:$Q,9,0),"")</f>
        <v/>
      </c>
      <c r="X899" s="21" t="str">
        <f>IFERROR(VLOOKUP($R899,J:$Q,8,0),"")</f>
        <v/>
      </c>
      <c r="Y899" s="21" t="str">
        <f>IFERROR(VLOOKUP($R899,K:$Q,7,0),"")</f>
        <v/>
      </c>
      <c r="Z899" s="21" t="str">
        <f>IFERROR(VLOOKUP($R899,L:$Q,6,0),"")</f>
        <v/>
      </c>
      <c r="AA899" s="21" t="str">
        <f>IFERROR(VLOOKUP($R899,M:$Q,5,0),"")</f>
        <v/>
      </c>
      <c r="AB899" s="21" t="str">
        <f>IFERROR(VLOOKUP($R899,N:$Q,4,0),"")</f>
        <v/>
      </c>
      <c r="AC899" s="21" t="str">
        <f>IFERROR(VLOOKUP($R899,O:$Q,3,0),"")</f>
        <v/>
      </c>
      <c r="AD899" s="21" t="str">
        <f>IFERROR(VLOOKUP($R899,P:$Q,2,0),"")</f>
        <v/>
      </c>
    </row>
    <row r="900" spans="1:30" x14ac:dyDescent="0.15">
      <c r="A900" s="9">
        <f>'AB Touchpoint System Workbook'!Z911</f>
        <v>0</v>
      </c>
      <c r="B900" s="21">
        <f t="shared" si="28"/>
        <v>1</v>
      </c>
      <c r="C900" s="12" t="str">
        <f>IF('AB Touchpoint System Workbook'!J911="A",VLOOKUP($B900,Reference!$A$93:B$104,2,0),IF('AB Touchpoint System Workbook'!J911="b",VLOOKUP($B900,Reference!$A$93:C$104,3,0),""))</f>
        <v/>
      </c>
      <c r="D900" s="12" t="str">
        <f>IF('AB Touchpoint System Workbook'!J911="A",Q900&amp;C900,IF('AB Touchpoint System Workbook'!J911="b",Q900&amp;C900,""))</f>
        <v/>
      </c>
      <c r="E900" s="12" t="b">
        <f>IF(ISNUMBER(SEARCH(S$1,$D900)),MAX(E$1:E899)+1)</f>
        <v>0</v>
      </c>
      <c r="F900" s="12" t="b">
        <f>IF(ISNUMBER(SEARCH(T$1,$D900)),MAX(F$1:F899)+1)</f>
        <v>0</v>
      </c>
      <c r="G900" s="12" t="b">
        <f>IF(ISNUMBER(SEARCH(U$1,$D900)),MAX(G$1:G899)+1)</f>
        <v>0</v>
      </c>
      <c r="H900" s="12" t="b">
        <f>IF(ISNUMBER(SEARCH(V$1,$D900)),MAX(H$1:H899)+1)</f>
        <v>0</v>
      </c>
      <c r="I900" s="12" t="b">
        <f>IF(ISNUMBER(SEARCH(W$1,$D900)),MAX(I$1:I899)+1)</f>
        <v>0</v>
      </c>
      <c r="J900" s="12" t="b">
        <f>IF(ISNUMBER(SEARCH(X$1,$D900)),MAX(J$1:J899)+1)</f>
        <v>0</v>
      </c>
      <c r="K900" s="12" t="b">
        <f>IF(ISNUMBER(SEARCH(Y$1,$D900)),MAX(K$1:K899)+1)</f>
        <v>0</v>
      </c>
      <c r="L900" s="12" t="b">
        <f>IF(ISNUMBER(SEARCH(Z$1,$D900)),MAX(L$1:L899)+1)</f>
        <v>0</v>
      </c>
      <c r="M900" s="12" t="b">
        <f>IF(ISNUMBER(SEARCH(AA$1,$D900)),MAX(M$1:M899)+1)</f>
        <v>0</v>
      </c>
      <c r="N900" s="12" t="b">
        <f>IF(ISNUMBER(SEARCH(AB$1,$D900)),MAX(N$1:N899)+1)</f>
        <v>0</v>
      </c>
      <c r="O900" s="12" t="b">
        <f>IF(ISNUMBER(SEARCH(AC$1,$D900)),MAX(O$1:O899)+1)</f>
        <v>0</v>
      </c>
      <c r="P900" s="12" t="b">
        <f>IF(ISNUMBER(SEARCH(AD$1,$D900)),MAX(P$1:P899)+1)</f>
        <v>0</v>
      </c>
      <c r="Q900" s="12">
        <f>'AB Touchpoint System Workbook'!K911</f>
        <v>0</v>
      </c>
      <c r="R900" s="13">
        <f t="shared" ref="R900:R963" si="29">R899+1</f>
        <v>899</v>
      </c>
      <c r="S900" s="21" t="str">
        <f>IFERROR(VLOOKUP($R900,E:$Q,13,0),"")</f>
        <v/>
      </c>
      <c r="T900" s="21" t="str">
        <f>IFERROR(VLOOKUP($R900,F:$Q,12,0),"")</f>
        <v/>
      </c>
      <c r="U900" s="21" t="str">
        <f>IFERROR(VLOOKUP($R900,G:$Q,11,0),"")</f>
        <v/>
      </c>
      <c r="V900" s="21" t="str">
        <f>IFERROR(VLOOKUP($R900,H:$Q,10,0),"")</f>
        <v/>
      </c>
      <c r="W900" s="21" t="str">
        <f>IFERROR(VLOOKUP($R900,I:$Q,9,0),"")</f>
        <v/>
      </c>
      <c r="X900" s="21" t="str">
        <f>IFERROR(VLOOKUP($R900,J:$Q,8,0),"")</f>
        <v/>
      </c>
      <c r="Y900" s="21" t="str">
        <f>IFERROR(VLOOKUP($R900,K:$Q,7,0),"")</f>
        <v/>
      </c>
      <c r="Z900" s="21" t="str">
        <f>IFERROR(VLOOKUP($R900,L:$Q,6,0),"")</f>
        <v/>
      </c>
      <c r="AA900" s="21" t="str">
        <f>IFERROR(VLOOKUP($R900,M:$Q,5,0),"")</f>
        <v/>
      </c>
      <c r="AB900" s="21" t="str">
        <f>IFERROR(VLOOKUP($R900,N:$Q,4,0),"")</f>
        <v/>
      </c>
      <c r="AC900" s="21" t="str">
        <f>IFERROR(VLOOKUP($R900,O:$Q,3,0),"")</f>
        <v/>
      </c>
      <c r="AD900" s="21" t="str">
        <f>IFERROR(VLOOKUP($R900,P:$Q,2,0),"")</f>
        <v/>
      </c>
    </row>
    <row r="901" spans="1:30" x14ac:dyDescent="0.15">
      <c r="A901" s="9">
        <f>'AB Touchpoint System Workbook'!Z912</f>
        <v>0</v>
      </c>
      <c r="B901" s="21">
        <f t="shared" si="28"/>
        <v>1</v>
      </c>
      <c r="C901" s="12" t="str">
        <f>IF('AB Touchpoint System Workbook'!J912="A",VLOOKUP($B901,Reference!$A$93:B$104,2,0),IF('AB Touchpoint System Workbook'!J912="b",VLOOKUP($B901,Reference!$A$93:C$104,3,0),""))</f>
        <v/>
      </c>
      <c r="D901" s="12" t="str">
        <f>IF('AB Touchpoint System Workbook'!J912="A",Q901&amp;C901,IF('AB Touchpoint System Workbook'!J912="b",Q901&amp;C901,""))</f>
        <v/>
      </c>
      <c r="E901" s="12" t="b">
        <f>IF(ISNUMBER(SEARCH(S$1,$D901)),MAX(E$1:E900)+1)</f>
        <v>0</v>
      </c>
      <c r="F901" s="12" t="b">
        <f>IF(ISNUMBER(SEARCH(T$1,$D901)),MAX(F$1:F900)+1)</f>
        <v>0</v>
      </c>
      <c r="G901" s="12" t="b">
        <f>IF(ISNUMBER(SEARCH(U$1,$D901)),MAX(G$1:G900)+1)</f>
        <v>0</v>
      </c>
      <c r="H901" s="12" t="b">
        <f>IF(ISNUMBER(SEARCH(V$1,$D901)),MAX(H$1:H900)+1)</f>
        <v>0</v>
      </c>
      <c r="I901" s="12" t="b">
        <f>IF(ISNUMBER(SEARCH(W$1,$D901)),MAX(I$1:I900)+1)</f>
        <v>0</v>
      </c>
      <c r="J901" s="12" t="b">
        <f>IF(ISNUMBER(SEARCH(X$1,$D901)),MAX(J$1:J900)+1)</f>
        <v>0</v>
      </c>
      <c r="K901" s="12" t="b">
        <f>IF(ISNUMBER(SEARCH(Y$1,$D901)),MAX(K$1:K900)+1)</f>
        <v>0</v>
      </c>
      <c r="L901" s="12" t="b">
        <f>IF(ISNUMBER(SEARCH(Z$1,$D901)),MAX(L$1:L900)+1)</f>
        <v>0</v>
      </c>
      <c r="M901" s="12" t="b">
        <f>IF(ISNUMBER(SEARCH(AA$1,$D901)),MAX(M$1:M900)+1)</f>
        <v>0</v>
      </c>
      <c r="N901" s="12" t="b">
        <f>IF(ISNUMBER(SEARCH(AB$1,$D901)),MAX(N$1:N900)+1)</f>
        <v>0</v>
      </c>
      <c r="O901" s="12" t="b">
        <f>IF(ISNUMBER(SEARCH(AC$1,$D901)),MAX(O$1:O900)+1)</f>
        <v>0</v>
      </c>
      <c r="P901" s="12" t="b">
        <f>IF(ISNUMBER(SEARCH(AD$1,$D901)),MAX(P$1:P900)+1)</f>
        <v>0</v>
      </c>
      <c r="Q901" s="12">
        <f>'AB Touchpoint System Workbook'!K912</f>
        <v>0</v>
      </c>
      <c r="R901" s="13">
        <f t="shared" si="29"/>
        <v>900</v>
      </c>
      <c r="S901" s="21" t="str">
        <f>IFERROR(VLOOKUP($R901,E:$Q,13,0),"")</f>
        <v/>
      </c>
      <c r="T901" s="21" t="str">
        <f>IFERROR(VLOOKUP($R901,F:$Q,12,0),"")</f>
        <v/>
      </c>
      <c r="U901" s="21" t="str">
        <f>IFERROR(VLOOKUP($R901,G:$Q,11,0),"")</f>
        <v/>
      </c>
      <c r="V901" s="21" t="str">
        <f>IFERROR(VLOOKUP($R901,H:$Q,10,0),"")</f>
        <v/>
      </c>
      <c r="W901" s="21" t="str">
        <f>IFERROR(VLOOKUP($R901,I:$Q,9,0),"")</f>
        <v/>
      </c>
      <c r="X901" s="21" t="str">
        <f>IFERROR(VLOOKUP($R901,J:$Q,8,0),"")</f>
        <v/>
      </c>
      <c r="Y901" s="21" t="str">
        <f>IFERROR(VLOOKUP($R901,K:$Q,7,0),"")</f>
        <v/>
      </c>
      <c r="Z901" s="21" t="str">
        <f>IFERROR(VLOOKUP($R901,L:$Q,6,0),"")</f>
        <v/>
      </c>
      <c r="AA901" s="21" t="str">
        <f>IFERROR(VLOOKUP($R901,M:$Q,5,0),"")</f>
        <v/>
      </c>
      <c r="AB901" s="21" t="str">
        <f>IFERROR(VLOOKUP($R901,N:$Q,4,0),"")</f>
        <v/>
      </c>
      <c r="AC901" s="21" t="str">
        <f>IFERROR(VLOOKUP($R901,O:$Q,3,0),"")</f>
        <v/>
      </c>
      <c r="AD901" s="21" t="str">
        <f>IFERROR(VLOOKUP($R901,P:$Q,2,0),"")</f>
        <v/>
      </c>
    </row>
    <row r="902" spans="1:30" x14ac:dyDescent="0.15">
      <c r="A902" s="9">
        <f>'AB Touchpoint System Workbook'!Z913</f>
        <v>0</v>
      </c>
      <c r="B902" s="21">
        <f t="shared" si="28"/>
        <v>1</v>
      </c>
      <c r="C902" s="12" t="str">
        <f>IF('AB Touchpoint System Workbook'!J913="A",VLOOKUP($B902,Reference!$A$93:B$104,2,0),IF('AB Touchpoint System Workbook'!J913="b",VLOOKUP($B902,Reference!$A$93:C$104,3,0),""))</f>
        <v/>
      </c>
      <c r="D902" s="12" t="str">
        <f>IF('AB Touchpoint System Workbook'!J913="A",Q902&amp;C902,IF('AB Touchpoint System Workbook'!J913="b",Q902&amp;C902,""))</f>
        <v/>
      </c>
      <c r="E902" s="12" t="b">
        <f>IF(ISNUMBER(SEARCH(S$1,$D902)),MAX(E$1:E901)+1)</f>
        <v>0</v>
      </c>
      <c r="F902" s="12" t="b">
        <f>IF(ISNUMBER(SEARCH(T$1,$D902)),MAX(F$1:F901)+1)</f>
        <v>0</v>
      </c>
      <c r="G902" s="12" t="b">
        <f>IF(ISNUMBER(SEARCH(U$1,$D902)),MAX(G$1:G901)+1)</f>
        <v>0</v>
      </c>
      <c r="H902" s="12" t="b">
        <f>IF(ISNUMBER(SEARCH(V$1,$D902)),MAX(H$1:H901)+1)</f>
        <v>0</v>
      </c>
      <c r="I902" s="12" t="b">
        <f>IF(ISNUMBER(SEARCH(W$1,$D902)),MAX(I$1:I901)+1)</f>
        <v>0</v>
      </c>
      <c r="J902" s="12" t="b">
        <f>IF(ISNUMBER(SEARCH(X$1,$D902)),MAX(J$1:J901)+1)</f>
        <v>0</v>
      </c>
      <c r="K902" s="12" t="b">
        <f>IF(ISNUMBER(SEARCH(Y$1,$D902)),MAX(K$1:K901)+1)</f>
        <v>0</v>
      </c>
      <c r="L902" s="12" t="b">
        <f>IF(ISNUMBER(SEARCH(Z$1,$D902)),MAX(L$1:L901)+1)</f>
        <v>0</v>
      </c>
      <c r="M902" s="12" t="b">
        <f>IF(ISNUMBER(SEARCH(AA$1,$D902)),MAX(M$1:M901)+1)</f>
        <v>0</v>
      </c>
      <c r="N902" s="12" t="b">
        <f>IF(ISNUMBER(SEARCH(AB$1,$D902)),MAX(N$1:N901)+1)</f>
        <v>0</v>
      </c>
      <c r="O902" s="12" t="b">
        <f>IF(ISNUMBER(SEARCH(AC$1,$D902)),MAX(O$1:O901)+1)</f>
        <v>0</v>
      </c>
      <c r="P902" s="12" t="b">
        <f>IF(ISNUMBER(SEARCH(AD$1,$D902)),MAX(P$1:P901)+1)</f>
        <v>0</v>
      </c>
      <c r="Q902" s="12">
        <f>'AB Touchpoint System Workbook'!K913</f>
        <v>0</v>
      </c>
      <c r="R902" s="13">
        <f t="shared" si="29"/>
        <v>901</v>
      </c>
      <c r="S902" s="21" t="str">
        <f>IFERROR(VLOOKUP($R902,E:$Q,13,0),"")</f>
        <v/>
      </c>
      <c r="T902" s="21" t="str">
        <f>IFERROR(VLOOKUP($R902,F:$Q,12,0),"")</f>
        <v/>
      </c>
      <c r="U902" s="21" t="str">
        <f>IFERROR(VLOOKUP($R902,G:$Q,11,0),"")</f>
        <v/>
      </c>
      <c r="V902" s="21" t="str">
        <f>IFERROR(VLOOKUP($R902,H:$Q,10,0),"")</f>
        <v/>
      </c>
      <c r="W902" s="21" t="str">
        <f>IFERROR(VLOOKUP($R902,I:$Q,9,0),"")</f>
        <v/>
      </c>
      <c r="X902" s="21" t="str">
        <f>IFERROR(VLOOKUP($R902,J:$Q,8,0),"")</f>
        <v/>
      </c>
      <c r="Y902" s="21" t="str">
        <f>IFERROR(VLOOKUP($R902,K:$Q,7,0),"")</f>
        <v/>
      </c>
      <c r="Z902" s="21" t="str">
        <f>IFERROR(VLOOKUP($R902,L:$Q,6,0),"")</f>
        <v/>
      </c>
      <c r="AA902" s="21" t="str">
        <f>IFERROR(VLOOKUP($R902,M:$Q,5,0),"")</f>
        <v/>
      </c>
      <c r="AB902" s="21" t="str">
        <f>IFERROR(VLOOKUP($R902,N:$Q,4,0),"")</f>
        <v/>
      </c>
      <c r="AC902" s="21" t="str">
        <f>IFERROR(VLOOKUP($R902,O:$Q,3,0),"")</f>
        <v/>
      </c>
      <c r="AD902" s="21" t="str">
        <f>IFERROR(VLOOKUP($R902,P:$Q,2,0),"")</f>
        <v/>
      </c>
    </row>
    <row r="903" spans="1:30" x14ac:dyDescent="0.15">
      <c r="A903" s="9">
        <f>'AB Touchpoint System Workbook'!Z914</f>
        <v>0</v>
      </c>
      <c r="B903" s="21">
        <f t="shared" si="28"/>
        <v>1</v>
      </c>
      <c r="C903" s="12" t="str">
        <f>IF('AB Touchpoint System Workbook'!J914="A",VLOOKUP($B903,Reference!$A$93:B$104,2,0),IF('AB Touchpoint System Workbook'!J914="b",VLOOKUP($B903,Reference!$A$93:C$104,3,0),""))</f>
        <v/>
      </c>
      <c r="D903" s="12" t="str">
        <f>IF('AB Touchpoint System Workbook'!J914="A",Q903&amp;C903,IF('AB Touchpoint System Workbook'!J914="b",Q903&amp;C903,""))</f>
        <v/>
      </c>
      <c r="E903" s="12" t="b">
        <f>IF(ISNUMBER(SEARCH(S$1,$D903)),MAX(E$1:E902)+1)</f>
        <v>0</v>
      </c>
      <c r="F903" s="12" t="b">
        <f>IF(ISNUMBER(SEARCH(T$1,$D903)),MAX(F$1:F902)+1)</f>
        <v>0</v>
      </c>
      <c r="G903" s="12" t="b">
        <f>IF(ISNUMBER(SEARCH(U$1,$D903)),MAX(G$1:G902)+1)</f>
        <v>0</v>
      </c>
      <c r="H903" s="12" t="b">
        <f>IF(ISNUMBER(SEARCH(V$1,$D903)),MAX(H$1:H902)+1)</f>
        <v>0</v>
      </c>
      <c r="I903" s="12" t="b">
        <f>IF(ISNUMBER(SEARCH(W$1,$D903)),MAX(I$1:I902)+1)</f>
        <v>0</v>
      </c>
      <c r="J903" s="12" t="b">
        <f>IF(ISNUMBER(SEARCH(X$1,$D903)),MAX(J$1:J902)+1)</f>
        <v>0</v>
      </c>
      <c r="K903" s="12" t="b">
        <f>IF(ISNUMBER(SEARCH(Y$1,$D903)),MAX(K$1:K902)+1)</f>
        <v>0</v>
      </c>
      <c r="L903" s="12" t="b">
        <f>IF(ISNUMBER(SEARCH(Z$1,$D903)),MAX(L$1:L902)+1)</f>
        <v>0</v>
      </c>
      <c r="M903" s="12" t="b">
        <f>IF(ISNUMBER(SEARCH(AA$1,$D903)),MAX(M$1:M902)+1)</f>
        <v>0</v>
      </c>
      <c r="N903" s="12" t="b">
        <f>IF(ISNUMBER(SEARCH(AB$1,$D903)),MAX(N$1:N902)+1)</f>
        <v>0</v>
      </c>
      <c r="O903" s="12" t="b">
        <f>IF(ISNUMBER(SEARCH(AC$1,$D903)),MAX(O$1:O902)+1)</f>
        <v>0</v>
      </c>
      <c r="P903" s="12" t="b">
        <f>IF(ISNUMBER(SEARCH(AD$1,$D903)),MAX(P$1:P902)+1)</f>
        <v>0</v>
      </c>
      <c r="Q903" s="12">
        <f>'AB Touchpoint System Workbook'!K914</f>
        <v>0</v>
      </c>
      <c r="R903" s="13">
        <f t="shared" si="29"/>
        <v>902</v>
      </c>
      <c r="S903" s="21" t="str">
        <f>IFERROR(VLOOKUP($R903,E:$Q,13,0),"")</f>
        <v/>
      </c>
      <c r="T903" s="21" t="str">
        <f>IFERROR(VLOOKUP($R903,F:$Q,12,0),"")</f>
        <v/>
      </c>
      <c r="U903" s="21" t="str">
        <f>IFERROR(VLOOKUP($R903,G:$Q,11,0),"")</f>
        <v/>
      </c>
      <c r="V903" s="21" t="str">
        <f>IFERROR(VLOOKUP($R903,H:$Q,10,0),"")</f>
        <v/>
      </c>
      <c r="W903" s="21" t="str">
        <f>IFERROR(VLOOKUP($R903,I:$Q,9,0),"")</f>
        <v/>
      </c>
      <c r="X903" s="21" t="str">
        <f>IFERROR(VLOOKUP($R903,J:$Q,8,0),"")</f>
        <v/>
      </c>
      <c r="Y903" s="21" t="str">
        <f>IFERROR(VLOOKUP($R903,K:$Q,7,0),"")</f>
        <v/>
      </c>
      <c r="Z903" s="21" t="str">
        <f>IFERROR(VLOOKUP($R903,L:$Q,6,0),"")</f>
        <v/>
      </c>
      <c r="AA903" s="21" t="str">
        <f>IFERROR(VLOOKUP($R903,M:$Q,5,0),"")</f>
        <v/>
      </c>
      <c r="AB903" s="21" t="str">
        <f>IFERROR(VLOOKUP($R903,N:$Q,4,0),"")</f>
        <v/>
      </c>
      <c r="AC903" s="21" t="str">
        <f>IFERROR(VLOOKUP($R903,O:$Q,3,0),"")</f>
        <v/>
      </c>
      <c r="AD903" s="21" t="str">
        <f>IFERROR(VLOOKUP($R903,P:$Q,2,0),"")</f>
        <v/>
      </c>
    </row>
    <row r="904" spans="1:30" x14ac:dyDescent="0.15">
      <c r="A904" s="9">
        <f>'AB Touchpoint System Workbook'!Z915</f>
        <v>0</v>
      </c>
      <c r="B904" s="21">
        <f t="shared" si="28"/>
        <v>1</v>
      </c>
      <c r="C904" s="12" t="str">
        <f>IF('AB Touchpoint System Workbook'!J915="A",VLOOKUP($B904,Reference!$A$93:B$104,2,0),IF('AB Touchpoint System Workbook'!J915="b",VLOOKUP($B904,Reference!$A$93:C$104,3,0),""))</f>
        <v/>
      </c>
      <c r="D904" s="12" t="str">
        <f>IF('AB Touchpoint System Workbook'!J915="A",Q904&amp;C904,IF('AB Touchpoint System Workbook'!J915="b",Q904&amp;C904,""))</f>
        <v/>
      </c>
      <c r="E904" s="12" t="b">
        <f>IF(ISNUMBER(SEARCH(S$1,$D904)),MAX(E$1:E903)+1)</f>
        <v>0</v>
      </c>
      <c r="F904" s="12" t="b">
        <f>IF(ISNUMBER(SEARCH(T$1,$D904)),MAX(F$1:F903)+1)</f>
        <v>0</v>
      </c>
      <c r="G904" s="12" t="b">
        <f>IF(ISNUMBER(SEARCH(U$1,$D904)),MAX(G$1:G903)+1)</f>
        <v>0</v>
      </c>
      <c r="H904" s="12" t="b">
        <f>IF(ISNUMBER(SEARCH(V$1,$D904)),MAX(H$1:H903)+1)</f>
        <v>0</v>
      </c>
      <c r="I904" s="12" t="b">
        <f>IF(ISNUMBER(SEARCH(W$1,$D904)),MAX(I$1:I903)+1)</f>
        <v>0</v>
      </c>
      <c r="J904" s="12" t="b">
        <f>IF(ISNUMBER(SEARCH(X$1,$D904)),MAX(J$1:J903)+1)</f>
        <v>0</v>
      </c>
      <c r="K904" s="12" t="b">
        <f>IF(ISNUMBER(SEARCH(Y$1,$D904)),MAX(K$1:K903)+1)</f>
        <v>0</v>
      </c>
      <c r="L904" s="12" t="b">
        <f>IF(ISNUMBER(SEARCH(Z$1,$D904)),MAX(L$1:L903)+1)</f>
        <v>0</v>
      </c>
      <c r="M904" s="12" t="b">
        <f>IF(ISNUMBER(SEARCH(AA$1,$D904)),MAX(M$1:M903)+1)</f>
        <v>0</v>
      </c>
      <c r="N904" s="12" t="b">
        <f>IF(ISNUMBER(SEARCH(AB$1,$D904)),MAX(N$1:N903)+1)</f>
        <v>0</v>
      </c>
      <c r="O904" s="12" t="b">
        <f>IF(ISNUMBER(SEARCH(AC$1,$D904)),MAX(O$1:O903)+1)</f>
        <v>0</v>
      </c>
      <c r="P904" s="12" t="b">
        <f>IF(ISNUMBER(SEARCH(AD$1,$D904)),MAX(P$1:P903)+1)</f>
        <v>0</v>
      </c>
      <c r="Q904" s="12">
        <f>'AB Touchpoint System Workbook'!K915</f>
        <v>0</v>
      </c>
      <c r="R904" s="13">
        <f t="shared" si="29"/>
        <v>903</v>
      </c>
      <c r="S904" s="21" t="str">
        <f>IFERROR(VLOOKUP($R904,E:$Q,13,0),"")</f>
        <v/>
      </c>
      <c r="T904" s="21" t="str">
        <f>IFERROR(VLOOKUP($R904,F:$Q,12,0),"")</f>
        <v/>
      </c>
      <c r="U904" s="21" t="str">
        <f>IFERROR(VLOOKUP($R904,G:$Q,11,0),"")</f>
        <v/>
      </c>
      <c r="V904" s="21" t="str">
        <f>IFERROR(VLOOKUP($R904,H:$Q,10,0),"")</f>
        <v/>
      </c>
      <c r="W904" s="21" t="str">
        <f>IFERROR(VLOOKUP($R904,I:$Q,9,0),"")</f>
        <v/>
      </c>
      <c r="X904" s="21" t="str">
        <f>IFERROR(VLOOKUP($R904,J:$Q,8,0),"")</f>
        <v/>
      </c>
      <c r="Y904" s="21" t="str">
        <f>IFERROR(VLOOKUP($R904,K:$Q,7,0),"")</f>
        <v/>
      </c>
      <c r="Z904" s="21" t="str">
        <f>IFERROR(VLOOKUP($R904,L:$Q,6,0),"")</f>
        <v/>
      </c>
      <c r="AA904" s="21" t="str">
        <f>IFERROR(VLOOKUP($R904,M:$Q,5,0),"")</f>
        <v/>
      </c>
      <c r="AB904" s="21" t="str">
        <f>IFERROR(VLOOKUP($R904,N:$Q,4,0),"")</f>
        <v/>
      </c>
      <c r="AC904" s="21" t="str">
        <f>IFERROR(VLOOKUP($R904,O:$Q,3,0),"")</f>
        <v/>
      </c>
      <c r="AD904" s="21" t="str">
        <f>IFERROR(VLOOKUP($R904,P:$Q,2,0),"")</f>
        <v/>
      </c>
    </row>
    <row r="905" spans="1:30" x14ac:dyDescent="0.15">
      <c r="A905" s="9">
        <f>'AB Touchpoint System Workbook'!Z916</f>
        <v>0</v>
      </c>
      <c r="B905" s="21">
        <f t="shared" si="28"/>
        <v>1</v>
      </c>
      <c r="C905" s="12" t="str">
        <f>IF('AB Touchpoint System Workbook'!J916="A",VLOOKUP($B905,Reference!$A$93:B$104,2,0),IF('AB Touchpoint System Workbook'!J916="b",VLOOKUP($B905,Reference!$A$93:C$104,3,0),""))</f>
        <v/>
      </c>
      <c r="D905" s="12" t="str">
        <f>IF('AB Touchpoint System Workbook'!J916="A",Q905&amp;C905,IF('AB Touchpoint System Workbook'!J916="b",Q905&amp;C905,""))</f>
        <v/>
      </c>
      <c r="E905" s="12" t="b">
        <f>IF(ISNUMBER(SEARCH(S$1,$D905)),MAX(E$1:E904)+1)</f>
        <v>0</v>
      </c>
      <c r="F905" s="12" t="b">
        <f>IF(ISNUMBER(SEARCH(T$1,$D905)),MAX(F$1:F904)+1)</f>
        <v>0</v>
      </c>
      <c r="G905" s="12" t="b">
        <f>IF(ISNUMBER(SEARCH(U$1,$D905)),MAX(G$1:G904)+1)</f>
        <v>0</v>
      </c>
      <c r="H905" s="12" t="b">
        <f>IF(ISNUMBER(SEARCH(V$1,$D905)),MAX(H$1:H904)+1)</f>
        <v>0</v>
      </c>
      <c r="I905" s="12" t="b">
        <f>IF(ISNUMBER(SEARCH(W$1,$D905)),MAX(I$1:I904)+1)</f>
        <v>0</v>
      </c>
      <c r="J905" s="12" t="b">
        <f>IF(ISNUMBER(SEARCH(X$1,$D905)),MAX(J$1:J904)+1)</f>
        <v>0</v>
      </c>
      <c r="K905" s="12" t="b">
        <f>IF(ISNUMBER(SEARCH(Y$1,$D905)),MAX(K$1:K904)+1)</f>
        <v>0</v>
      </c>
      <c r="L905" s="12" t="b">
        <f>IF(ISNUMBER(SEARCH(Z$1,$D905)),MAX(L$1:L904)+1)</f>
        <v>0</v>
      </c>
      <c r="M905" s="12" t="b">
        <f>IF(ISNUMBER(SEARCH(AA$1,$D905)),MAX(M$1:M904)+1)</f>
        <v>0</v>
      </c>
      <c r="N905" s="12" t="b">
        <f>IF(ISNUMBER(SEARCH(AB$1,$D905)),MAX(N$1:N904)+1)</f>
        <v>0</v>
      </c>
      <c r="O905" s="12" t="b">
        <f>IF(ISNUMBER(SEARCH(AC$1,$D905)),MAX(O$1:O904)+1)</f>
        <v>0</v>
      </c>
      <c r="P905" s="12" t="b">
        <f>IF(ISNUMBER(SEARCH(AD$1,$D905)),MAX(P$1:P904)+1)</f>
        <v>0</v>
      </c>
      <c r="Q905" s="12">
        <f>'AB Touchpoint System Workbook'!K916</f>
        <v>0</v>
      </c>
      <c r="R905" s="13">
        <f t="shared" si="29"/>
        <v>904</v>
      </c>
      <c r="S905" s="21" t="str">
        <f>IFERROR(VLOOKUP($R905,E:$Q,13,0),"")</f>
        <v/>
      </c>
      <c r="T905" s="21" t="str">
        <f>IFERROR(VLOOKUP($R905,F:$Q,12,0),"")</f>
        <v/>
      </c>
      <c r="U905" s="21" t="str">
        <f>IFERROR(VLOOKUP($R905,G:$Q,11,0),"")</f>
        <v/>
      </c>
      <c r="V905" s="21" t="str">
        <f>IFERROR(VLOOKUP($R905,H:$Q,10,0),"")</f>
        <v/>
      </c>
      <c r="W905" s="21" t="str">
        <f>IFERROR(VLOOKUP($R905,I:$Q,9,0),"")</f>
        <v/>
      </c>
      <c r="X905" s="21" t="str">
        <f>IFERROR(VLOOKUP($R905,J:$Q,8,0),"")</f>
        <v/>
      </c>
      <c r="Y905" s="21" t="str">
        <f>IFERROR(VLOOKUP($R905,K:$Q,7,0),"")</f>
        <v/>
      </c>
      <c r="Z905" s="21" t="str">
        <f>IFERROR(VLOOKUP($R905,L:$Q,6,0),"")</f>
        <v/>
      </c>
      <c r="AA905" s="21" t="str">
        <f>IFERROR(VLOOKUP($R905,M:$Q,5,0),"")</f>
        <v/>
      </c>
      <c r="AB905" s="21" t="str">
        <f>IFERROR(VLOOKUP($R905,N:$Q,4,0),"")</f>
        <v/>
      </c>
      <c r="AC905" s="21" t="str">
        <f>IFERROR(VLOOKUP($R905,O:$Q,3,0),"")</f>
        <v/>
      </c>
      <c r="AD905" s="21" t="str">
        <f>IFERROR(VLOOKUP($R905,P:$Q,2,0),"")</f>
        <v/>
      </c>
    </row>
    <row r="906" spans="1:30" x14ac:dyDescent="0.15">
      <c r="A906" s="9">
        <f>'AB Touchpoint System Workbook'!Z917</f>
        <v>0</v>
      </c>
      <c r="B906" s="21">
        <f t="shared" si="28"/>
        <v>1</v>
      </c>
      <c r="C906" s="12" t="str">
        <f>IF('AB Touchpoint System Workbook'!J917="A",VLOOKUP($B906,Reference!$A$93:B$104,2,0),IF('AB Touchpoint System Workbook'!J917="b",VLOOKUP($B906,Reference!$A$93:C$104,3,0),""))</f>
        <v/>
      </c>
      <c r="D906" s="12" t="str">
        <f>IF('AB Touchpoint System Workbook'!J917="A",Q906&amp;C906,IF('AB Touchpoint System Workbook'!J917="b",Q906&amp;C906,""))</f>
        <v/>
      </c>
      <c r="E906" s="12" t="b">
        <f>IF(ISNUMBER(SEARCH(S$1,$D906)),MAX(E$1:E905)+1)</f>
        <v>0</v>
      </c>
      <c r="F906" s="12" t="b">
        <f>IF(ISNUMBER(SEARCH(T$1,$D906)),MAX(F$1:F905)+1)</f>
        <v>0</v>
      </c>
      <c r="G906" s="12" t="b">
        <f>IF(ISNUMBER(SEARCH(U$1,$D906)),MAX(G$1:G905)+1)</f>
        <v>0</v>
      </c>
      <c r="H906" s="12" t="b">
        <f>IF(ISNUMBER(SEARCH(V$1,$D906)),MAX(H$1:H905)+1)</f>
        <v>0</v>
      </c>
      <c r="I906" s="12" t="b">
        <f>IF(ISNUMBER(SEARCH(W$1,$D906)),MAX(I$1:I905)+1)</f>
        <v>0</v>
      </c>
      <c r="J906" s="12" t="b">
        <f>IF(ISNUMBER(SEARCH(X$1,$D906)),MAX(J$1:J905)+1)</f>
        <v>0</v>
      </c>
      <c r="K906" s="12" t="b">
        <f>IF(ISNUMBER(SEARCH(Y$1,$D906)),MAX(K$1:K905)+1)</f>
        <v>0</v>
      </c>
      <c r="L906" s="12" t="b">
        <f>IF(ISNUMBER(SEARCH(Z$1,$D906)),MAX(L$1:L905)+1)</f>
        <v>0</v>
      </c>
      <c r="M906" s="12" t="b">
        <f>IF(ISNUMBER(SEARCH(AA$1,$D906)),MAX(M$1:M905)+1)</f>
        <v>0</v>
      </c>
      <c r="N906" s="12" t="b">
        <f>IF(ISNUMBER(SEARCH(AB$1,$D906)),MAX(N$1:N905)+1)</f>
        <v>0</v>
      </c>
      <c r="O906" s="12" t="b">
        <f>IF(ISNUMBER(SEARCH(AC$1,$D906)),MAX(O$1:O905)+1)</f>
        <v>0</v>
      </c>
      <c r="P906" s="12" t="b">
        <f>IF(ISNUMBER(SEARCH(AD$1,$D906)),MAX(P$1:P905)+1)</f>
        <v>0</v>
      </c>
      <c r="Q906" s="12">
        <f>'AB Touchpoint System Workbook'!K917</f>
        <v>0</v>
      </c>
      <c r="R906" s="13">
        <f t="shared" si="29"/>
        <v>905</v>
      </c>
      <c r="S906" s="21" t="str">
        <f>IFERROR(VLOOKUP($R906,E:$Q,13,0),"")</f>
        <v/>
      </c>
      <c r="T906" s="21" t="str">
        <f>IFERROR(VLOOKUP($R906,F:$Q,12,0),"")</f>
        <v/>
      </c>
      <c r="U906" s="21" t="str">
        <f>IFERROR(VLOOKUP($R906,G:$Q,11,0),"")</f>
        <v/>
      </c>
      <c r="V906" s="21" t="str">
        <f>IFERROR(VLOOKUP($R906,H:$Q,10,0),"")</f>
        <v/>
      </c>
      <c r="W906" s="21" t="str">
        <f>IFERROR(VLOOKUP($R906,I:$Q,9,0),"")</f>
        <v/>
      </c>
      <c r="X906" s="21" t="str">
        <f>IFERROR(VLOOKUP($R906,J:$Q,8,0),"")</f>
        <v/>
      </c>
      <c r="Y906" s="21" t="str">
        <f>IFERROR(VLOOKUP($R906,K:$Q,7,0),"")</f>
        <v/>
      </c>
      <c r="Z906" s="21" t="str">
        <f>IFERROR(VLOOKUP($R906,L:$Q,6,0),"")</f>
        <v/>
      </c>
      <c r="AA906" s="21" t="str">
        <f>IFERROR(VLOOKUP($R906,M:$Q,5,0),"")</f>
        <v/>
      </c>
      <c r="AB906" s="21" t="str">
        <f>IFERROR(VLOOKUP($R906,N:$Q,4,0),"")</f>
        <v/>
      </c>
      <c r="AC906" s="21" t="str">
        <f>IFERROR(VLOOKUP($R906,O:$Q,3,0),"")</f>
        <v/>
      </c>
      <c r="AD906" s="21" t="str">
        <f>IFERROR(VLOOKUP($R906,P:$Q,2,0),"")</f>
        <v/>
      </c>
    </row>
    <row r="907" spans="1:30" x14ac:dyDescent="0.15">
      <c r="A907" s="9">
        <f>'AB Touchpoint System Workbook'!Z918</f>
        <v>0</v>
      </c>
      <c r="B907" s="21">
        <f t="shared" si="28"/>
        <v>1</v>
      </c>
      <c r="C907" s="12" t="str">
        <f>IF('AB Touchpoint System Workbook'!J918="A",VLOOKUP($B907,Reference!$A$93:B$104,2,0),IF('AB Touchpoint System Workbook'!J918="b",VLOOKUP($B907,Reference!$A$93:C$104,3,0),""))</f>
        <v/>
      </c>
      <c r="D907" s="12" t="str">
        <f>IF('AB Touchpoint System Workbook'!J918="A",Q907&amp;C907,IF('AB Touchpoint System Workbook'!J918="b",Q907&amp;C907,""))</f>
        <v/>
      </c>
      <c r="E907" s="12" t="b">
        <f>IF(ISNUMBER(SEARCH(S$1,$D907)),MAX(E$1:E906)+1)</f>
        <v>0</v>
      </c>
      <c r="F907" s="12" t="b">
        <f>IF(ISNUMBER(SEARCH(T$1,$D907)),MAX(F$1:F906)+1)</f>
        <v>0</v>
      </c>
      <c r="G907" s="12" t="b">
        <f>IF(ISNUMBER(SEARCH(U$1,$D907)),MAX(G$1:G906)+1)</f>
        <v>0</v>
      </c>
      <c r="H907" s="12" t="b">
        <f>IF(ISNUMBER(SEARCH(V$1,$D907)),MAX(H$1:H906)+1)</f>
        <v>0</v>
      </c>
      <c r="I907" s="12" t="b">
        <f>IF(ISNUMBER(SEARCH(W$1,$D907)),MAX(I$1:I906)+1)</f>
        <v>0</v>
      </c>
      <c r="J907" s="12" t="b">
        <f>IF(ISNUMBER(SEARCH(X$1,$D907)),MAX(J$1:J906)+1)</f>
        <v>0</v>
      </c>
      <c r="K907" s="12" t="b">
        <f>IF(ISNUMBER(SEARCH(Y$1,$D907)),MAX(K$1:K906)+1)</f>
        <v>0</v>
      </c>
      <c r="L907" s="12" t="b">
        <f>IF(ISNUMBER(SEARCH(Z$1,$D907)),MAX(L$1:L906)+1)</f>
        <v>0</v>
      </c>
      <c r="M907" s="12" t="b">
        <f>IF(ISNUMBER(SEARCH(AA$1,$D907)),MAX(M$1:M906)+1)</f>
        <v>0</v>
      </c>
      <c r="N907" s="12" t="b">
        <f>IF(ISNUMBER(SEARCH(AB$1,$D907)),MAX(N$1:N906)+1)</f>
        <v>0</v>
      </c>
      <c r="O907" s="12" t="b">
        <f>IF(ISNUMBER(SEARCH(AC$1,$D907)),MAX(O$1:O906)+1)</f>
        <v>0</v>
      </c>
      <c r="P907" s="12" t="b">
        <f>IF(ISNUMBER(SEARCH(AD$1,$D907)),MAX(P$1:P906)+1)</f>
        <v>0</v>
      </c>
      <c r="Q907" s="12">
        <f>'AB Touchpoint System Workbook'!K918</f>
        <v>0</v>
      </c>
      <c r="R907" s="13">
        <f t="shared" si="29"/>
        <v>906</v>
      </c>
      <c r="S907" s="21" t="str">
        <f>IFERROR(VLOOKUP($R907,E:$Q,13,0),"")</f>
        <v/>
      </c>
      <c r="T907" s="21" t="str">
        <f>IFERROR(VLOOKUP($R907,F:$Q,12,0),"")</f>
        <v/>
      </c>
      <c r="U907" s="21" t="str">
        <f>IFERROR(VLOOKUP($R907,G:$Q,11,0),"")</f>
        <v/>
      </c>
      <c r="V907" s="21" t="str">
        <f>IFERROR(VLOOKUP($R907,H:$Q,10,0),"")</f>
        <v/>
      </c>
      <c r="W907" s="21" t="str">
        <f>IFERROR(VLOOKUP($R907,I:$Q,9,0),"")</f>
        <v/>
      </c>
      <c r="X907" s="21" t="str">
        <f>IFERROR(VLOOKUP($R907,J:$Q,8,0),"")</f>
        <v/>
      </c>
      <c r="Y907" s="21" t="str">
        <f>IFERROR(VLOOKUP($R907,K:$Q,7,0),"")</f>
        <v/>
      </c>
      <c r="Z907" s="21" t="str">
        <f>IFERROR(VLOOKUP($R907,L:$Q,6,0),"")</f>
        <v/>
      </c>
      <c r="AA907" s="21" t="str">
        <f>IFERROR(VLOOKUP($R907,M:$Q,5,0),"")</f>
        <v/>
      </c>
      <c r="AB907" s="21" t="str">
        <f>IFERROR(VLOOKUP($R907,N:$Q,4,0),"")</f>
        <v/>
      </c>
      <c r="AC907" s="21" t="str">
        <f>IFERROR(VLOOKUP($R907,O:$Q,3,0),"")</f>
        <v/>
      </c>
      <c r="AD907" s="21" t="str">
        <f>IFERROR(VLOOKUP($R907,P:$Q,2,0),"")</f>
        <v/>
      </c>
    </row>
    <row r="908" spans="1:30" x14ac:dyDescent="0.15">
      <c r="A908" s="9">
        <f>'AB Touchpoint System Workbook'!Z919</f>
        <v>0</v>
      </c>
      <c r="B908" s="21">
        <f t="shared" si="28"/>
        <v>1</v>
      </c>
      <c r="C908" s="12" t="str">
        <f>IF('AB Touchpoint System Workbook'!J919="A",VLOOKUP($B908,Reference!$A$93:B$104,2,0),IF('AB Touchpoint System Workbook'!J919="b",VLOOKUP($B908,Reference!$A$93:C$104,3,0),""))</f>
        <v/>
      </c>
      <c r="D908" s="12" t="str">
        <f>IF('AB Touchpoint System Workbook'!J919="A",Q908&amp;C908,IF('AB Touchpoint System Workbook'!J919="b",Q908&amp;C908,""))</f>
        <v/>
      </c>
      <c r="E908" s="12" t="b">
        <f>IF(ISNUMBER(SEARCH(S$1,$D908)),MAX(E$1:E907)+1)</f>
        <v>0</v>
      </c>
      <c r="F908" s="12" t="b">
        <f>IF(ISNUMBER(SEARCH(T$1,$D908)),MAX(F$1:F907)+1)</f>
        <v>0</v>
      </c>
      <c r="G908" s="12" t="b">
        <f>IF(ISNUMBER(SEARCH(U$1,$D908)),MAX(G$1:G907)+1)</f>
        <v>0</v>
      </c>
      <c r="H908" s="12" t="b">
        <f>IF(ISNUMBER(SEARCH(V$1,$D908)),MAX(H$1:H907)+1)</f>
        <v>0</v>
      </c>
      <c r="I908" s="12" t="b">
        <f>IF(ISNUMBER(SEARCH(W$1,$D908)),MAX(I$1:I907)+1)</f>
        <v>0</v>
      </c>
      <c r="J908" s="12" t="b">
        <f>IF(ISNUMBER(SEARCH(X$1,$D908)),MAX(J$1:J907)+1)</f>
        <v>0</v>
      </c>
      <c r="K908" s="12" t="b">
        <f>IF(ISNUMBER(SEARCH(Y$1,$D908)),MAX(K$1:K907)+1)</f>
        <v>0</v>
      </c>
      <c r="L908" s="12" t="b">
        <f>IF(ISNUMBER(SEARCH(Z$1,$D908)),MAX(L$1:L907)+1)</f>
        <v>0</v>
      </c>
      <c r="M908" s="12" t="b">
        <f>IF(ISNUMBER(SEARCH(AA$1,$D908)),MAX(M$1:M907)+1)</f>
        <v>0</v>
      </c>
      <c r="N908" s="12" t="b">
        <f>IF(ISNUMBER(SEARCH(AB$1,$D908)),MAX(N$1:N907)+1)</f>
        <v>0</v>
      </c>
      <c r="O908" s="12" t="b">
        <f>IF(ISNUMBER(SEARCH(AC$1,$D908)),MAX(O$1:O907)+1)</f>
        <v>0</v>
      </c>
      <c r="P908" s="12" t="b">
        <f>IF(ISNUMBER(SEARCH(AD$1,$D908)),MAX(P$1:P907)+1)</f>
        <v>0</v>
      </c>
      <c r="Q908" s="12">
        <f>'AB Touchpoint System Workbook'!K919</f>
        <v>0</v>
      </c>
      <c r="R908" s="13">
        <f t="shared" si="29"/>
        <v>907</v>
      </c>
      <c r="S908" s="21" t="str">
        <f>IFERROR(VLOOKUP($R908,E:$Q,13,0),"")</f>
        <v/>
      </c>
      <c r="T908" s="21" t="str">
        <f>IFERROR(VLOOKUP($R908,F:$Q,12,0),"")</f>
        <v/>
      </c>
      <c r="U908" s="21" t="str">
        <f>IFERROR(VLOOKUP($R908,G:$Q,11,0),"")</f>
        <v/>
      </c>
      <c r="V908" s="21" t="str">
        <f>IFERROR(VLOOKUP($R908,H:$Q,10,0),"")</f>
        <v/>
      </c>
      <c r="W908" s="21" t="str">
        <f>IFERROR(VLOOKUP($R908,I:$Q,9,0),"")</f>
        <v/>
      </c>
      <c r="X908" s="21" t="str">
        <f>IFERROR(VLOOKUP($R908,J:$Q,8,0),"")</f>
        <v/>
      </c>
      <c r="Y908" s="21" t="str">
        <f>IFERROR(VLOOKUP($R908,K:$Q,7,0),"")</f>
        <v/>
      </c>
      <c r="Z908" s="21" t="str">
        <f>IFERROR(VLOOKUP($R908,L:$Q,6,0),"")</f>
        <v/>
      </c>
      <c r="AA908" s="21" t="str">
        <f>IFERROR(VLOOKUP($R908,M:$Q,5,0),"")</f>
        <v/>
      </c>
      <c r="AB908" s="21" t="str">
        <f>IFERROR(VLOOKUP($R908,N:$Q,4,0),"")</f>
        <v/>
      </c>
      <c r="AC908" s="21" t="str">
        <f>IFERROR(VLOOKUP($R908,O:$Q,3,0),"")</f>
        <v/>
      </c>
      <c r="AD908" s="21" t="str">
        <f>IFERROR(VLOOKUP($R908,P:$Q,2,0),"")</f>
        <v/>
      </c>
    </row>
    <row r="909" spans="1:30" x14ac:dyDescent="0.15">
      <c r="A909" s="9">
        <f>'AB Touchpoint System Workbook'!Z920</f>
        <v>0</v>
      </c>
      <c r="B909" s="21">
        <f t="shared" si="28"/>
        <v>1</v>
      </c>
      <c r="C909" s="12" t="str">
        <f>IF('AB Touchpoint System Workbook'!J920="A",VLOOKUP($B909,Reference!$A$93:B$104,2,0),IF('AB Touchpoint System Workbook'!J920="b",VLOOKUP($B909,Reference!$A$93:C$104,3,0),""))</f>
        <v/>
      </c>
      <c r="D909" s="12" t="str">
        <f>IF('AB Touchpoint System Workbook'!J920="A",Q909&amp;C909,IF('AB Touchpoint System Workbook'!J920="b",Q909&amp;C909,""))</f>
        <v/>
      </c>
      <c r="E909" s="12" t="b">
        <f>IF(ISNUMBER(SEARCH(S$1,$D909)),MAX(E$1:E908)+1)</f>
        <v>0</v>
      </c>
      <c r="F909" s="12" t="b">
        <f>IF(ISNUMBER(SEARCH(T$1,$D909)),MAX(F$1:F908)+1)</f>
        <v>0</v>
      </c>
      <c r="G909" s="12" t="b">
        <f>IF(ISNUMBER(SEARCH(U$1,$D909)),MAX(G$1:G908)+1)</f>
        <v>0</v>
      </c>
      <c r="H909" s="12" t="b">
        <f>IF(ISNUMBER(SEARCH(V$1,$D909)),MAX(H$1:H908)+1)</f>
        <v>0</v>
      </c>
      <c r="I909" s="12" t="b">
        <f>IF(ISNUMBER(SEARCH(W$1,$D909)),MAX(I$1:I908)+1)</f>
        <v>0</v>
      </c>
      <c r="J909" s="12" t="b">
        <f>IF(ISNUMBER(SEARCH(X$1,$D909)),MAX(J$1:J908)+1)</f>
        <v>0</v>
      </c>
      <c r="K909" s="12" t="b">
        <f>IF(ISNUMBER(SEARCH(Y$1,$D909)),MAX(K$1:K908)+1)</f>
        <v>0</v>
      </c>
      <c r="L909" s="12" t="b">
        <f>IF(ISNUMBER(SEARCH(Z$1,$D909)),MAX(L$1:L908)+1)</f>
        <v>0</v>
      </c>
      <c r="M909" s="12" t="b">
        <f>IF(ISNUMBER(SEARCH(AA$1,$D909)),MAX(M$1:M908)+1)</f>
        <v>0</v>
      </c>
      <c r="N909" s="12" t="b">
        <f>IF(ISNUMBER(SEARCH(AB$1,$D909)),MAX(N$1:N908)+1)</f>
        <v>0</v>
      </c>
      <c r="O909" s="12" t="b">
        <f>IF(ISNUMBER(SEARCH(AC$1,$D909)),MAX(O$1:O908)+1)</f>
        <v>0</v>
      </c>
      <c r="P909" s="12" t="b">
        <f>IF(ISNUMBER(SEARCH(AD$1,$D909)),MAX(P$1:P908)+1)</f>
        <v>0</v>
      </c>
      <c r="Q909" s="12">
        <f>'AB Touchpoint System Workbook'!K920</f>
        <v>0</v>
      </c>
      <c r="R909" s="13">
        <f t="shared" si="29"/>
        <v>908</v>
      </c>
      <c r="S909" s="21" t="str">
        <f>IFERROR(VLOOKUP($R909,E:$Q,13,0),"")</f>
        <v/>
      </c>
      <c r="T909" s="21" t="str">
        <f>IFERROR(VLOOKUP($R909,F:$Q,12,0),"")</f>
        <v/>
      </c>
      <c r="U909" s="21" t="str">
        <f>IFERROR(VLOOKUP($R909,G:$Q,11,0),"")</f>
        <v/>
      </c>
      <c r="V909" s="21" t="str">
        <f>IFERROR(VLOOKUP($R909,H:$Q,10,0),"")</f>
        <v/>
      </c>
      <c r="W909" s="21" t="str">
        <f>IFERROR(VLOOKUP($R909,I:$Q,9,0),"")</f>
        <v/>
      </c>
      <c r="X909" s="21" t="str">
        <f>IFERROR(VLOOKUP($R909,J:$Q,8,0),"")</f>
        <v/>
      </c>
      <c r="Y909" s="21" t="str">
        <f>IFERROR(VLOOKUP($R909,K:$Q,7,0),"")</f>
        <v/>
      </c>
      <c r="Z909" s="21" t="str">
        <f>IFERROR(VLOOKUP($R909,L:$Q,6,0),"")</f>
        <v/>
      </c>
      <c r="AA909" s="21" t="str">
        <f>IFERROR(VLOOKUP($R909,M:$Q,5,0),"")</f>
        <v/>
      </c>
      <c r="AB909" s="21" t="str">
        <f>IFERROR(VLOOKUP($R909,N:$Q,4,0),"")</f>
        <v/>
      </c>
      <c r="AC909" s="21" t="str">
        <f>IFERROR(VLOOKUP($R909,O:$Q,3,0),"")</f>
        <v/>
      </c>
      <c r="AD909" s="21" t="str">
        <f>IFERROR(VLOOKUP($R909,P:$Q,2,0),"")</f>
        <v/>
      </c>
    </row>
    <row r="910" spans="1:30" x14ac:dyDescent="0.15">
      <c r="A910" s="9">
        <f>'AB Touchpoint System Workbook'!Z921</f>
        <v>0</v>
      </c>
      <c r="B910" s="21">
        <f t="shared" si="28"/>
        <v>1</v>
      </c>
      <c r="C910" s="12" t="str">
        <f>IF('AB Touchpoint System Workbook'!J921="A",VLOOKUP($B910,Reference!$A$93:B$104,2,0),IF('AB Touchpoint System Workbook'!J921="b",VLOOKUP($B910,Reference!$A$93:C$104,3,0),""))</f>
        <v/>
      </c>
      <c r="D910" s="12" t="str">
        <f>IF('AB Touchpoint System Workbook'!J921="A",Q910&amp;C910,IF('AB Touchpoint System Workbook'!J921="b",Q910&amp;C910,""))</f>
        <v/>
      </c>
      <c r="E910" s="12" t="b">
        <f>IF(ISNUMBER(SEARCH(S$1,$D910)),MAX(E$1:E909)+1)</f>
        <v>0</v>
      </c>
      <c r="F910" s="12" t="b">
        <f>IF(ISNUMBER(SEARCH(T$1,$D910)),MAX(F$1:F909)+1)</f>
        <v>0</v>
      </c>
      <c r="G910" s="12" t="b">
        <f>IF(ISNUMBER(SEARCH(U$1,$D910)),MAX(G$1:G909)+1)</f>
        <v>0</v>
      </c>
      <c r="H910" s="12" t="b">
        <f>IF(ISNUMBER(SEARCH(V$1,$D910)),MAX(H$1:H909)+1)</f>
        <v>0</v>
      </c>
      <c r="I910" s="12" t="b">
        <f>IF(ISNUMBER(SEARCH(W$1,$D910)),MAX(I$1:I909)+1)</f>
        <v>0</v>
      </c>
      <c r="J910" s="12" t="b">
        <f>IF(ISNUMBER(SEARCH(X$1,$D910)),MAX(J$1:J909)+1)</f>
        <v>0</v>
      </c>
      <c r="K910" s="12" t="b">
        <f>IF(ISNUMBER(SEARCH(Y$1,$D910)),MAX(K$1:K909)+1)</f>
        <v>0</v>
      </c>
      <c r="L910" s="12" t="b">
        <f>IF(ISNUMBER(SEARCH(Z$1,$D910)),MAX(L$1:L909)+1)</f>
        <v>0</v>
      </c>
      <c r="M910" s="12" t="b">
        <f>IF(ISNUMBER(SEARCH(AA$1,$D910)),MAX(M$1:M909)+1)</f>
        <v>0</v>
      </c>
      <c r="N910" s="12" t="b">
        <f>IF(ISNUMBER(SEARCH(AB$1,$D910)),MAX(N$1:N909)+1)</f>
        <v>0</v>
      </c>
      <c r="O910" s="12" t="b">
        <f>IF(ISNUMBER(SEARCH(AC$1,$D910)),MAX(O$1:O909)+1)</f>
        <v>0</v>
      </c>
      <c r="P910" s="12" t="b">
        <f>IF(ISNUMBER(SEARCH(AD$1,$D910)),MAX(P$1:P909)+1)</f>
        <v>0</v>
      </c>
      <c r="Q910" s="12">
        <f>'AB Touchpoint System Workbook'!K921</f>
        <v>0</v>
      </c>
      <c r="R910" s="13">
        <f t="shared" si="29"/>
        <v>909</v>
      </c>
      <c r="S910" s="21" t="str">
        <f>IFERROR(VLOOKUP($R910,E:$Q,13,0),"")</f>
        <v/>
      </c>
      <c r="T910" s="21" t="str">
        <f>IFERROR(VLOOKUP($R910,F:$Q,12,0),"")</f>
        <v/>
      </c>
      <c r="U910" s="21" t="str">
        <f>IFERROR(VLOOKUP($R910,G:$Q,11,0),"")</f>
        <v/>
      </c>
      <c r="V910" s="21" t="str">
        <f>IFERROR(VLOOKUP($R910,H:$Q,10,0),"")</f>
        <v/>
      </c>
      <c r="W910" s="21" t="str">
        <f>IFERROR(VLOOKUP($R910,I:$Q,9,0),"")</f>
        <v/>
      </c>
      <c r="X910" s="21" t="str">
        <f>IFERROR(VLOOKUP($R910,J:$Q,8,0),"")</f>
        <v/>
      </c>
      <c r="Y910" s="21" t="str">
        <f>IFERROR(VLOOKUP($R910,K:$Q,7,0),"")</f>
        <v/>
      </c>
      <c r="Z910" s="21" t="str">
        <f>IFERROR(VLOOKUP($R910,L:$Q,6,0),"")</f>
        <v/>
      </c>
      <c r="AA910" s="21" t="str">
        <f>IFERROR(VLOOKUP($R910,M:$Q,5,0),"")</f>
        <v/>
      </c>
      <c r="AB910" s="21" t="str">
        <f>IFERROR(VLOOKUP($R910,N:$Q,4,0),"")</f>
        <v/>
      </c>
      <c r="AC910" s="21" t="str">
        <f>IFERROR(VLOOKUP($R910,O:$Q,3,0),"")</f>
        <v/>
      </c>
      <c r="AD910" s="21" t="str">
        <f>IFERROR(VLOOKUP($R910,P:$Q,2,0),"")</f>
        <v/>
      </c>
    </row>
    <row r="911" spans="1:30" x14ac:dyDescent="0.15">
      <c r="A911" s="9">
        <f>'AB Touchpoint System Workbook'!Z922</f>
        <v>0</v>
      </c>
      <c r="B911" s="21">
        <f t="shared" si="28"/>
        <v>1</v>
      </c>
      <c r="C911" s="12" t="str">
        <f>IF('AB Touchpoint System Workbook'!J922="A",VLOOKUP($B911,Reference!$A$93:B$104,2,0),IF('AB Touchpoint System Workbook'!J922="b",VLOOKUP($B911,Reference!$A$93:C$104,3,0),""))</f>
        <v/>
      </c>
      <c r="D911" s="12" t="str">
        <f>IF('AB Touchpoint System Workbook'!J922="A",Q911&amp;C911,IF('AB Touchpoint System Workbook'!J922="b",Q911&amp;C911,""))</f>
        <v/>
      </c>
      <c r="E911" s="12" t="b">
        <f>IF(ISNUMBER(SEARCH(S$1,$D911)),MAX(E$1:E910)+1)</f>
        <v>0</v>
      </c>
      <c r="F911" s="12" t="b">
        <f>IF(ISNUMBER(SEARCH(T$1,$D911)),MAX(F$1:F910)+1)</f>
        <v>0</v>
      </c>
      <c r="G911" s="12" t="b">
        <f>IF(ISNUMBER(SEARCH(U$1,$D911)),MAX(G$1:G910)+1)</f>
        <v>0</v>
      </c>
      <c r="H911" s="12" t="b">
        <f>IF(ISNUMBER(SEARCH(V$1,$D911)),MAX(H$1:H910)+1)</f>
        <v>0</v>
      </c>
      <c r="I911" s="12" t="b">
        <f>IF(ISNUMBER(SEARCH(W$1,$D911)),MAX(I$1:I910)+1)</f>
        <v>0</v>
      </c>
      <c r="J911" s="12" t="b">
        <f>IF(ISNUMBER(SEARCH(X$1,$D911)),MAX(J$1:J910)+1)</f>
        <v>0</v>
      </c>
      <c r="K911" s="12" t="b">
        <f>IF(ISNUMBER(SEARCH(Y$1,$D911)),MAX(K$1:K910)+1)</f>
        <v>0</v>
      </c>
      <c r="L911" s="12" t="b">
        <f>IF(ISNUMBER(SEARCH(Z$1,$D911)),MAX(L$1:L910)+1)</f>
        <v>0</v>
      </c>
      <c r="M911" s="12" t="b">
        <f>IF(ISNUMBER(SEARCH(AA$1,$D911)),MAX(M$1:M910)+1)</f>
        <v>0</v>
      </c>
      <c r="N911" s="12" t="b">
        <f>IF(ISNUMBER(SEARCH(AB$1,$D911)),MAX(N$1:N910)+1)</f>
        <v>0</v>
      </c>
      <c r="O911" s="12" t="b">
        <f>IF(ISNUMBER(SEARCH(AC$1,$D911)),MAX(O$1:O910)+1)</f>
        <v>0</v>
      </c>
      <c r="P911" s="12" t="b">
        <f>IF(ISNUMBER(SEARCH(AD$1,$D911)),MAX(P$1:P910)+1)</f>
        <v>0</v>
      </c>
      <c r="Q911" s="12">
        <f>'AB Touchpoint System Workbook'!K922</f>
        <v>0</v>
      </c>
      <c r="R911" s="13">
        <f t="shared" si="29"/>
        <v>910</v>
      </c>
      <c r="S911" s="21" t="str">
        <f>IFERROR(VLOOKUP($R911,E:$Q,13,0),"")</f>
        <v/>
      </c>
      <c r="T911" s="21" t="str">
        <f>IFERROR(VLOOKUP($R911,F:$Q,12,0),"")</f>
        <v/>
      </c>
      <c r="U911" s="21" t="str">
        <f>IFERROR(VLOOKUP($R911,G:$Q,11,0),"")</f>
        <v/>
      </c>
      <c r="V911" s="21" t="str">
        <f>IFERROR(VLOOKUP($R911,H:$Q,10,0),"")</f>
        <v/>
      </c>
      <c r="W911" s="21" t="str">
        <f>IFERROR(VLOOKUP($R911,I:$Q,9,0),"")</f>
        <v/>
      </c>
      <c r="X911" s="21" t="str">
        <f>IFERROR(VLOOKUP($R911,J:$Q,8,0),"")</f>
        <v/>
      </c>
      <c r="Y911" s="21" t="str">
        <f>IFERROR(VLOOKUP($R911,K:$Q,7,0),"")</f>
        <v/>
      </c>
      <c r="Z911" s="21" t="str">
        <f>IFERROR(VLOOKUP($R911,L:$Q,6,0),"")</f>
        <v/>
      </c>
      <c r="AA911" s="21" t="str">
        <f>IFERROR(VLOOKUP($R911,M:$Q,5,0),"")</f>
        <v/>
      </c>
      <c r="AB911" s="21" t="str">
        <f>IFERROR(VLOOKUP($R911,N:$Q,4,0),"")</f>
        <v/>
      </c>
      <c r="AC911" s="21" t="str">
        <f>IFERROR(VLOOKUP($R911,O:$Q,3,0),"")</f>
        <v/>
      </c>
      <c r="AD911" s="21" t="str">
        <f>IFERROR(VLOOKUP($R911,P:$Q,2,0),"")</f>
        <v/>
      </c>
    </row>
    <row r="912" spans="1:30" x14ac:dyDescent="0.15">
      <c r="A912" s="9">
        <f>'AB Touchpoint System Workbook'!Z923</f>
        <v>0</v>
      </c>
      <c r="B912" s="21">
        <f t="shared" si="28"/>
        <v>1</v>
      </c>
      <c r="C912" s="12" t="str">
        <f>IF('AB Touchpoint System Workbook'!J923="A",VLOOKUP($B912,Reference!$A$93:B$104,2,0),IF('AB Touchpoint System Workbook'!J923="b",VLOOKUP($B912,Reference!$A$93:C$104,3,0),""))</f>
        <v/>
      </c>
      <c r="D912" s="12" t="str">
        <f>IF('AB Touchpoint System Workbook'!J923="A",Q912&amp;C912,IF('AB Touchpoint System Workbook'!J923="b",Q912&amp;C912,""))</f>
        <v/>
      </c>
      <c r="E912" s="12" t="b">
        <f>IF(ISNUMBER(SEARCH(S$1,$D912)),MAX(E$1:E911)+1)</f>
        <v>0</v>
      </c>
      <c r="F912" s="12" t="b">
        <f>IF(ISNUMBER(SEARCH(T$1,$D912)),MAX(F$1:F911)+1)</f>
        <v>0</v>
      </c>
      <c r="G912" s="12" t="b">
        <f>IF(ISNUMBER(SEARCH(U$1,$D912)),MAX(G$1:G911)+1)</f>
        <v>0</v>
      </c>
      <c r="H912" s="12" t="b">
        <f>IF(ISNUMBER(SEARCH(V$1,$D912)),MAX(H$1:H911)+1)</f>
        <v>0</v>
      </c>
      <c r="I912" s="12" t="b">
        <f>IF(ISNUMBER(SEARCH(W$1,$D912)),MAX(I$1:I911)+1)</f>
        <v>0</v>
      </c>
      <c r="J912" s="12" t="b">
        <f>IF(ISNUMBER(SEARCH(X$1,$D912)),MAX(J$1:J911)+1)</f>
        <v>0</v>
      </c>
      <c r="K912" s="12" t="b">
        <f>IF(ISNUMBER(SEARCH(Y$1,$D912)),MAX(K$1:K911)+1)</f>
        <v>0</v>
      </c>
      <c r="L912" s="12" t="b">
        <f>IF(ISNUMBER(SEARCH(Z$1,$D912)),MAX(L$1:L911)+1)</f>
        <v>0</v>
      </c>
      <c r="M912" s="12" t="b">
        <f>IF(ISNUMBER(SEARCH(AA$1,$D912)),MAX(M$1:M911)+1)</f>
        <v>0</v>
      </c>
      <c r="N912" s="12" t="b">
        <f>IF(ISNUMBER(SEARCH(AB$1,$D912)),MAX(N$1:N911)+1)</f>
        <v>0</v>
      </c>
      <c r="O912" s="12" t="b">
        <f>IF(ISNUMBER(SEARCH(AC$1,$D912)),MAX(O$1:O911)+1)</f>
        <v>0</v>
      </c>
      <c r="P912" s="12" t="b">
        <f>IF(ISNUMBER(SEARCH(AD$1,$D912)),MAX(P$1:P911)+1)</f>
        <v>0</v>
      </c>
      <c r="Q912" s="12">
        <f>'AB Touchpoint System Workbook'!K923</f>
        <v>0</v>
      </c>
      <c r="R912" s="13">
        <f t="shared" si="29"/>
        <v>911</v>
      </c>
      <c r="S912" s="21" t="str">
        <f>IFERROR(VLOOKUP($R912,E:$Q,13,0),"")</f>
        <v/>
      </c>
      <c r="T912" s="21" t="str">
        <f>IFERROR(VLOOKUP($R912,F:$Q,12,0),"")</f>
        <v/>
      </c>
      <c r="U912" s="21" t="str">
        <f>IFERROR(VLOOKUP($R912,G:$Q,11,0),"")</f>
        <v/>
      </c>
      <c r="V912" s="21" t="str">
        <f>IFERROR(VLOOKUP($R912,H:$Q,10,0),"")</f>
        <v/>
      </c>
      <c r="W912" s="21" t="str">
        <f>IFERROR(VLOOKUP($R912,I:$Q,9,0),"")</f>
        <v/>
      </c>
      <c r="X912" s="21" t="str">
        <f>IFERROR(VLOOKUP($R912,J:$Q,8,0),"")</f>
        <v/>
      </c>
      <c r="Y912" s="21" t="str">
        <f>IFERROR(VLOOKUP($R912,K:$Q,7,0),"")</f>
        <v/>
      </c>
      <c r="Z912" s="21" t="str">
        <f>IFERROR(VLOOKUP($R912,L:$Q,6,0),"")</f>
        <v/>
      </c>
      <c r="AA912" s="21" t="str">
        <f>IFERROR(VLOOKUP($R912,M:$Q,5,0),"")</f>
        <v/>
      </c>
      <c r="AB912" s="21" t="str">
        <f>IFERROR(VLOOKUP($R912,N:$Q,4,0),"")</f>
        <v/>
      </c>
      <c r="AC912" s="21" t="str">
        <f>IFERROR(VLOOKUP($R912,O:$Q,3,0),"")</f>
        <v/>
      </c>
      <c r="AD912" s="21" t="str">
        <f>IFERROR(VLOOKUP($R912,P:$Q,2,0),"")</f>
        <v/>
      </c>
    </row>
    <row r="913" spans="1:30" x14ac:dyDescent="0.15">
      <c r="A913" s="9">
        <f>'AB Touchpoint System Workbook'!Z924</f>
        <v>0</v>
      </c>
      <c r="B913" s="21">
        <f t="shared" si="28"/>
        <v>1</v>
      </c>
      <c r="C913" s="12" t="str">
        <f>IF('AB Touchpoint System Workbook'!J924="A",VLOOKUP($B913,Reference!$A$93:B$104,2,0),IF('AB Touchpoint System Workbook'!J924="b",VLOOKUP($B913,Reference!$A$93:C$104,3,0),""))</f>
        <v/>
      </c>
      <c r="D913" s="12" t="str">
        <f>IF('AB Touchpoint System Workbook'!J924="A",Q913&amp;C913,IF('AB Touchpoint System Workbook'!J924="b",Q913&amp;C913,""))</f>
        <v/>
      </c>
      <c r="E913" s="12" t="b">
        <f>IF(ISNUMBER(SEARCH(S$1,$D913)),MAX(E$1:E912)+1)</f>
        <v>0</v>
      </c>
      <c r="F913" s="12" t="b">
        <f>IF(ISNUMBER(SEARCH(T$1,$D913)),MAX(F$1:F912)+1)</f>
        <v>0</v>
      </c>
      <c r="G913" s="12" t="b">
        <f>IF(ISNUMBER(SEARCH(U$1,$D913)),MAX(G$1:G912)+1)</f>
        <v>0</v>
      </c>
      <c r="H913" s="12" t="b">
        <f>IF(ISNUMBER(SEARCH(V$1,$D913)),MAX(H$1:H912)+1)</f>
        <v>0</v>
      </c>
      <c r="I913" s="12" t="b">
        <f>IF(ISNUMBER(SEARCH(W$1,$D913)),MAX(I$1:I912)+1)</f>
        <v>0</v>
      </c>
      <c r="J913" s="12" t="b">
        <f>IF(ISNUMBER(SEARCH(X$1,$D913)),MAX(J$1:J912)+1)</f>
        <v>0</v>
      </c>
      <c r="K913" s="12" t="b">
        <f>IF(ISNUMBER(SEARCH(Y$1,$D913)),MAX(K$1:K912)+1)</f>
        <v>0</v>
      </c>
      <c r="L913" s="12" t="b">
        <f>IF(ISNUMBER(SEARCH(Z$1,$D913)),MAX(L$1:L912)+1)</f>
        <v>0</v>
      </c>
      <c r="M913" s="12" t="b">
        <f>IF(ISNUMBER(SEARCH(AA$1,$D913)),MAX(M$1:M912)+1)</f>
        <v>0</v>
      </c>
      <c r="N913" s="12" t="b">
        <f>IF(ISNUMBER(SEARCH(AB$1,$D913)),MAX(N$1:N912)+1)</f>
        <v>0</v>
      </c>
      <c r="O913" s="12" t="b">
        <f>IF(ISNUMBER(SEARCH(AC$1,$D913)),MAX(O$1:O912)+1)</f>
        <v>0</v>
      </c>
      <c r="P913" s="12" t="b">
        <f>IF(ISNUMBER(SEARCH(AD$1,$D913)),MAX(P$1:P912)+1)</f>
        <v>0</v>
      </c>
      <c r="Q913" s="12">
        <f>'AB Touchpoint System Workbook'!K924</f>
        <v>0</v>
      </c>
      <c r="R913" s="13">
        <f t="shared" si="29"/>
        <v>912</v>
      </c>
      <c r="S913" s="21" t="str">
        <f>IFERROR(VLOOKUP($R913,E:$Q,13,0),"")</f>
        <v/>
      </c>
      <c r="T913" s="21" t="str">
        <f>IFERROR(VLOOKUP($R913,F:$Q,12,0),"")</f>
        <v/>
      </c>
      <c r="U913" s="21" t="str">
        <f>IFERROR(VLOOKUP($R913,G:$Q,11,0),"")</f>
        <v/>
      </c>
      <c r="V913" s="21" t="str">
        <f>IFERROR(VLOOKUP($R913,H:$Q,10,0),"")</f>
        <v/>
      </c>
      <c r="W913" s="21" t="str">
        <f>IFERROR(VLOOKUP($R913,I:$Q,9,0),"")</f>
        <v/>
      </c>
      <c r="X913" s="21" t="str">
        <f>IFERROR(VLOOKUP($R913,J:$Q,8,0),"")</f>
        <v/>
      </c>
      <c r="Y913" s="21" t="str">
        <f>IFERROR(VLOOKUP($R913,K:$Q,7,0),"")</f>
        <v/>
      </c>
      <c r="Z913" s="21" t="str">
        <f>IFERROR(VLOOKUP($R913,L:$Q,6,0),"")</f>
        <v/>
      </c>
      <c r="AA913" s="21" t="str">
        <f>IFERROR(VLOOKUP($R913,M:$Q,5,0),"")</f>
        <v/>
      </c>
      <c r="AB913" s="21" t="str">
        <f>IFERROR(VLOOKUP($R913,N:$Q,4,0),"")</f>
        <v/>
      </c>
      <c r="AC913" s="21" t="str">
        <f>IFERROR(VLOOKUP($R913,O:$Q,3,0),"")</f>
        <v/>
      </c>
      <c r="AD913" s="21" t="str">
        <f>IFERROR(VLOOKUP($R913,P:$Q,2,0),"")</f>
        <v/>
      </c>
    </row>
    <row r="914" spans="1:30" x14ac:dyDescent="0.15">
      <c r="A914" s="9">
        <f>'AB Touchpoint System Workbook'!Z925</f>
        <v>0</v>
      </c>
      <c r="B914" s="21">
        <f t="shared" si="28"/>
        <v>1</v>
      </c>
      <c r="C914" s="12" t="str">
        <f>IF('AB Touchpoint System Workbook'!J925="A",VLOOKUP($B914,Reference!$A$93:B$104,2,0),IF('AB Touchpoint System Workbook'!J925="b",VLOOKUP($B914,Reference!$A$93:C$104,3,0),""))</f>
        <v/>
      </c>
      <c r="D914" s="12" t="str">
        <f>IF('AB Touchpoint System Workbook'!J925="A",Q914&amp;C914,IF('AB Touchpoint System Workbook'!J925="b",Q914&amp;C914,""))</f>
        <v/>
      </c>
      <c r="E914" s="12" t="b">
        <f>IF(ISNUMBER(SEARCH(S$1,$D914)),MAX(E$1:E913)+1)</f>
        <v>0</v>
      </c>
      <c r="F914" s="12" t="b">
        <f>IF(ISNUMBER(SEARCH(T$1,$D914)),MAX(F$1:F913)+1)</f>
        <v>0</v>
      </c>
      <c r="G914" s="12" t="b">
        <f>IF(ISNUMBER(SEARCH(U$1,$D914)),MAX(G$1:G913)+1)</f>
        <v>0</v>
      </c>
      <c r="H914" s="12" t="b">
        <f>IF(ISNUMBER(SEARCH(V$1,$D914)),MAX(H$1:H913)+1)</f>
        <v>0</v>
      </c>
      <c r="I914" s="12" t="b">
        <f>IF(ISNUMBER(SEARCH(W$1,$D914)),MAX(I$1:I913)+1)</f>
        <v>0</v>
      </c>
      <c r="J914" s="12" t="b">
        <f>IF(ISNUMBER(SEARCH(X$1,$D914)),MAX(J$1:J913)+1)</f>
        <v>0</v>
      </c>
      <c r="K914" s="12" t="b">
        <f>IF(ISNUMBER(SEARCH(Y$1,$D914)),MAX(K$1:K913)+1)</f>
        <v>0</v>
      </c>
      <c r="L914" s="12" t="b">
        <f>IF(ISNUMBER(SEARCH(Z$1,$D914)),MAX(L$1:L913)+1)</f>
        <v>0</v>
      </c>
      <c r="M914" s="12" t="b">
        <f>IF(ISNUMBER(SEARCH(AA$1,$D914)),MAX(M$1:M913)+1)</f>
        <v>0</v>
      </c>
      <c r="N914" s="12" t="b">
        <f>IF(ISNUMBER(SEARCH(AB$1,$D914)),MAX(N$1:N913)+1)</f>
        <v>0</v>
      </c>
      <c r="O914" s="12" t="b">
        <f>IF(ISNUMBER(SEARCH(AC$1,$D914)),MAX(O$1:O913)+1)</f>
        <v>0</v>
      </c>
      <c r="P914" s="12" t="b">
        <f>IF(ISNUMBER(SEARCH(AD$1,$D914)),MAX(P$1:P913)+1)</f>
        <v>0</v>
      </c>
      <c r="Q914" s="12">
        <f>'AB Touchpoint System Workbook'!K925</f>
        <v>0</v>
      </c>
      <c r="R914" s="13">
        <f t="shared" si="29"/>
        <v>913</v>
      </c>
      <c r="S914" s="21" t="str">
        <f>IFERROR(VLOOKUP($R914,E:$Q,13,0),"")</f>
        <v/>
      </c>
      <c r="T914" s="21" t="str">
        <f>IFERROR(VLOOKUP($R914,F:$Q,12,0),"")</f>
        <v/>
      </c>
      <c r="U914" s="21" t="str">
        <f>IFERROR(VLOOKUP($R914,G:$Q,11,0),"")</f>
        <v/>
      </c>
      <c r="V914" s="21" t="str">
        <f>IFERROR(VLOOKUP($R914,H:$Q,10,0),"")</f>
        <v/>
      </c>
      <c r="W914" s="21" t="str">
        <f>IFERROR(VLOOKUP($R914,I:$Q,9,0),"")</f>
        <v/>
      </c>
      <c r="X914" s="21" t="str">
        <f>IFERROR(VLOOKUP($R914,J:$Q,8,0),"")</f>
        <v/>
      </c>
      <c r="Y914" s="21" t="str">
        <f>IFERROR(VLOOKUP($R914,K:$Q,7,0),"")</f>
        <v/>
      </c>
      <c r="Z914" s="21" t="str">
        <f>IFERROR(VLOOKUP($R914,L:$Q,6,0),"")</f>
        <v/>
      </c>
      <c r="AA914" s="21" t="str">
        <f>IFERROR(VLOOKUP($R914,M:$Q,5,0),"")</f>
        <v/>
      </c>
      <c r="AB914" s="21" t="str">
        <f>IFERROR(VLOOKUP($R914,N:$Q,4,0),"")</f>
        <v/>
      </c>
      <c r="AC914" s="21" t="str">
        <f>IFERROR(VLOOKUP($R914,O:$Q,3,0),"")</f>
        <v/>
      </c>
      <c r="AD914" s="21" t="str">
        <f>IFERROR(VLOOKUP($R914,P:$Q,2,0),"")</f>
        <v/>
      </c>
    </row>
    <row r="915" spans="1:30" x14ac:dyDescent="0.15">
      <c r="A915" s="9">
        <f>'AB Touchpoint System Workbook'!Z926</f>
        <v>0</v>
      </c>
      <c r="B915" s="21">
        <f t="shared" si="28"/>
        <v>1</v>
      </c>
      <c r="C915" s="12" t="str">
        <f>IF('AB Touchpoint System Workbook'!J926="A",VLOOKUP($B915,Reference!$A$93:B$104,2,0),IF('AB Touchpoint System Workbook'!J926="b",VLOOKUP($B915,Reference!$A$93:C$104,3,0),""))</f>
        <v/>
      </c>
      <c r="D915" s="12" t="str">
        <f>IF('AB Touchpoint System Workbook'!J926="A",Q915&amp;C915,IF('AB Touchpoint System Workbook'!J926="b",Q915&amp;C915,""))</f>
        <v/>
      </c>
      <c r="E915" s="12" t="b">
        <f>IF(ISNUMBER(SEARCH(S$1,$D915)),MAX(E$1:E914)+1)</f>
        <v>0</v>
      </c>
      <c r="F915" s="12" t="b">
        <f>IF(ISNUMBER(SEARCH(T$1,$D915)),MAX(F$1:F914)+1)</f>
        <v>0</v>
      </c>
      <c r="G915" s="12" t="b">
        <f>IF(ISNUMBER(SEARCH(U$1,$D915)),MAX(G$1:G914)+1)</f>
        <v>0</v>
      </c>
      <c r="H915" s="12" t="b">
        <f>IF(ISNUMBER(SEARCH(V$1,$D915)),MAX(H$1:H914)+1)</f>
        <v>0</v>
      </c>
      <c r="I915" s="12" t="b">
        <f>IF(ISNUMBER(SEARCH(W$1,$D915)),MAX(I$1:I914)+1)</f>
        <v>0</v>
      </c>
      <c r="J915" s="12" t="b">
        <f>IF(ISNUMBER(SEARCH(X$1,$D915)),MAX(J$1:J914)+1)</f>
        <v>0</v>
      </c>
      <c r="K915" s="12" t="b">
        <f>IF(ISNUMBER(SEARCH(Y$1,$D915)),MAX(K$1:K914)+1)</f>
        <v>0</v>
      </c>
      <c r="L915" s="12" t="b">
        <f>IF(ISNUMBER(SEARCH(Z$1,$D915)),MAX(L$1:L914)+1)</f>
        <v>0</v>
      </c>
      <c r="M915" s="12" t="b">
        <f>IF(ISNUMBER(SEARCH(AA$1,$D915)),MAX(M$1:M914)+1)</f>
        <v>0</v>
      </c>
      <c r="N915" s="12" t="b">
        <f>IF(ISNUMBER(SEARCH(AB$1,$D915)),MAX(N$1:N914)+1)</f>
        <v>0</v>
      </c>
      <c r="O915" s="12" t="b">
        <f>IF(ISNUMBER(SEARCH(AC$1,$D915)),MAX(O$1:O914)+1)</f>
        <v>0</v>
      </c>
      <c r="P915" s="12" t="b">
        <f>IF(ISNUMBER(SEARCH(AD$1,$D915)),MAX(P$1:P914)+1)</f>
        <v>0</v>
      </c>
      <c r="Q915" s="12">
        <f>'AB Touchpoint System Workbook'!K926</f>
        <v>0</v>
      </c>
      <c r="R915" s="13">
        <f t="shared" si="29"/>
        <v>914</v>
      </c>
      <c r="S915" s="21" t="str">
        <f>IFERROR(VLOOKUP($R915,E:$Q,13,0),"")</f>
        <v/>
      </c>
      <c r="T915" s="21" t="str">
        <f>IFERROR(VLOOKUP($R915,F:$Q,12,0),"")</f>
        <v/>
      </c>
      <c r="U915" s="21" t="str">
        <f>IFERROR(VLOOKUP($R915,G:$Q,11,0),"")</f>
        <v/>
      </c>
      <c r="V915" s="21" t="str">
        <f>IFERROR(VLOOKUP($R915,H:$Q,10,0),"")</f>
        <v/>
      </c>
      <c r="W915" s="21" t="str">
        <f>IFERROR(VLOOKUP($R915,I:$Q,9,0),"")</f>
        <v/>
      </c>
      <c r="X915" s="21" t="str">
        <f>IFERROR(VLOOKUP($R915,J:$Q,8,0),"")</f>
        <v/>
      </c>
      <c r="Y915" s="21" t="str">
        <f>IFERROR(VLOOKUP($R915,K:$Q,7,0),"")</f>
        <v/>
      </c>
      <c r="Z915" s="21" t="str">
        <f>IFERROR(VLOOKUP($R915,L:$Q,6,0),"")</f>
        <v/>
      </c>
      <c r="AA915" s="21" t="str">
        <f>IFERROR(VLOOKUP($R915,M:$Q,5,0),"")</f>
        <v/>
      </c>
      <c r="AB915" s="21" t="str">
        <f>IFERROR(VLOOKUP($R915,N:$Q,4,0),"")</f>
        <v/>
      </c>
      <c r="AC915" s="21" t="str">
        <f>IFERROR(VLOOKUP($R915,O:$Q,3,0),"")</f>
        <v/>
      </c>
      <c r="AD915" s="21" t="str">
        <f>IFERROR(VLOOKUP($R915,P:$Q,2,0),"")</f>
        <v/>
      </c>
    </row>
    <row r="916" spans="1:30" x14ac:dyDescent="0.15">
      <c r="A916" s="9">
        <f>'AB Touchpoint System Workbook'!Z927</f>
        <v>0</v>
      </c>
      <c r="B916" s="21">
        <f t="shared" si="28"/>
        <v>1</v>
      </c>
      <c r="C916" s="12" t="str">
        <f>IF('AB Touchpoint System Workbook'!J927="A",VLOOKUP($B916,Reference!$A$93:B$104,2,0),IF('AB Touchpoint System Workbook'!J927="b",VLOOKUP($B916,Reference!$A$93:C$104,3,0),""))</f>
        <v/>
      </c>
      <c r="D916" s="12" t="str">
        <f>IF('AB Touchpoint System Workbook'!J927="A",Q916&amp;C916,IF('AB Touchpoint System Workbook'!J927="b",Q916&amp;C916,""))</f>
        <v/>
      </c>
      <c r="E916" s="12" t="b">
        <f>IF(ISNUMBER(SEARCH(S$1,$D916)),MAX(E$1:E915)+1)</f>
        <v>0</v>
      </c>
      <c r="F916" s="12" t="b">
        <f>IF(ISNUMBER(SEARCH(T$1,$D916)),MAX(F$1:F915)+1)</f>
        <v>0</v>
      </c>
      <c r="G916" s="12" t="b">
        <f>IF(ISNUMBER(SEARCH(U$1,$D916)),MAX(G$1:G915)+1)</f>
        <v>0</v>
      </c>
      <c r="H916" s="12" t="b">
        <f>IF(ISNUMBER(SEARCH(V$1,$D916)),MAX(H$1:H915)+1)</f>
        <v>0</v>
      </c>
      <c r="I916" s="12" t="b">
        <f>IF(ISNUMBER(SEARCH(W$1,$D916)),MAX(I$1:I915)+1)</f>
        <v>0</v>
      </c>
      <c r="J916" s="12" t="b">
        <f>IF(ISNUMBER(SEARCH(X$1,$D916)),MAX(J$1:J915)+1)</f>
        <v>0</v>
      </c>
      <c r="K916" s="12" t="b">
        <f>IF(ISNUMBER(SEARCH(Y$1,$D916)),MAX(K$1:K915)+1)</f>
        <v>0</v>
      </c>
      <c r="L916" s="12" t="b">
        <f>IF(ISNUMBER(SEARCH(Z$1,$D916)),MAX(L$1:L915)+1)</f>
        <v>0</v>
      </c>
      <c r="M916" s="12" t="b">
        <f>IF(ISNUMBER(SEARCH(AA$1,$D916)),MAX(M$1:M915)+1)</f>
        <v>0</v>
      </c>
      <c r="N916" s="12" t="b">
        <f>IF(ISNUMBER(SEARCH(AB$1,$D916)),MAX(N$1:N915)+1)</f>
        <v>0</v>
      </c>
      <c r="O916" s="12" t="b">
        <f>IF(ISNUMBER(SEARCH(AC$1,$D916)),MAX(O$1:O915)+1)</f>
        <v>0</v>
      </c>
      <c r="P916" s="12" t="b">
        <f>IF(ISNUMBER(SEARCH(AD$1,$D916)),MAX(P$1:P915)+1)</f>
        <v>0</v>
      </c>
      <c r="Q916" s="12">
        <f>'AB Touchpoint System Workbook'!K927</f>
        <v>0</v>
      </c>
      <c r="R916" s="13">
        <f t="shared" si="29"/>
        <v>915</v>
      </c>
      <c r="S916" s="21" t="str">
        <f>IFERROR(VLOOKUP($R916,E:$Q,13,0),"")</f>
        <v/>
      </c>
      <c r="T916" s="21" t="str">
        <f>IFERROR(VLOOKUP($R916,F:$Q,12,0),"")</f>
        <v/>
      </c>
      <c r="U916" s="21" t="str">
        <f>IFERROR(VLOOKUP($R916,G:$Q,11,0),"")</f>
        <v/>
      </c>
      <c r="V916" s="21" t="str">
        <f>IFERROR(VLOOKUP($R916,H:$Q,10,0),"")</f>
        <v/>
      </c>
      <c r="W916" s="21" t="str">
        <f>IFERROR(VLOOKUP($R916,I:$Q,9,0),"")</f>
        <v/>
      </c>
      <c r="X916" s="21" t="str">
        <f>IFERROR(VLOOKUP($R916,J:$Q,8,0),"")</f>
        <v/>
      </c>
      <c r="Y916" s="21" t="str">
        <f>IFERROR(VLOOKUP($R916,K:$Q,7,0),"")</f>
        <v/>
      </c>
      <c r="Z916" s="21" t="str">
        <f>IFERROR(VLOOKUP($R916,L:$Q,6,0),"")</f>
        <v/>
      </c>
      <c r="AA916" s="21" t="str">
        <f>IFERROR(VLOOKUP($R916,M:$Q,5,0),"")</f>
        <v/>
      </c>
      <c r="AB916" s="21" t="str">
        <f>IFERROR(VLOOKUP($R916,N:$Q,4,0),"")</f>
        <v/>
      </c>
      <c r="AC916" s="21" t="str">
        <f>IFERROR(VLOOKUP($R916,O:$Q,3,0),"")</f>
        <v/>
      </c>
      <c r="AD916" s="21" t="str">
        <f>IFERROR(VLOOKUP($R916,P:$Q,2,0),"")</f>
        <v/>
      </c>
    </row>
    <row r="917" spans="1:30" x14ac:dyDescent="0.15">
      <c r="A917" s="9">
        <f>'AB Touchpoint System Workbook'!Z928</f>
        <v>0</v>
      </c>
      <c r="B917" s="21">
        <f t="shared" si="28"/>
        <v>1</v>
      </c>
      <c r="C917" s="12" t="str">
        <f>IF('AB Touchpoint System Workbook'!J928="A",VLOOKUP($B917,Reference!$A$93:B$104,2,0),IF('AB Touchpoint System Workbook'!J928="b",VLOOKUP($B917,Reference!$A$93:C$104,3,0),""))</f>
        <v/>
      </c>
      <c r="D917" s="12" t="str">
        <f>IF('AB Touchpoint System Workbook'!J928="A",Q917&amp;C917,IF('AB Touchpoint System Workbook'!J928="b",Q917&amp;C917,""))</f>
        <v/>
      </c>
      <c r="E917" s="12" t="b">
        <f>IF(ISNUMBER(SEARCH(S$1,$D917)),MAX(E$1:E916)+1)</f>
        <v>0</v>
      </c>
      <c r="F917" s="12" t="b">
        <f>IF(ISNUMBER(SEARCH(T$1,$D917)),MAX(F$1:F916)+1)</f>
        <v>0</v>
      </c>
      <c r="G917" s="12" t="b">
        <f>IF(ISNUMBER(SEARCH(U$1,$D917)),MAX(G$1:G916)+1)</f>
        <v>0</v>
      </c>
      <c r="H917" s="12" t="b">
        <f>IF(ISNUMBER(SEARCH(V$1,$D917)),MAX(H$1:H916)+1)</f>
        <v>0</v>
      </c>
      <c r="I917" s="12" t="b">
        <f>IF(ISNUMBER(SEARCH(W$1,$D917)),MAX(I$1:I916)+1)</f>
        <v>0</v>
      </c>
      <c r="J917" s="12" t="b">
        <f>IF(ISNUMBER(SEARCH(X$1,$D917)),MAX(J$1:J916)+1)</f>
        <v>0</v>
      </c>
      <c r="K917" s="12" t="b">
        <f>IF(ISNUMBER(SEARCH(Y$1,$D917)),MAX(K$1:K916)+1)</f>
        <v>0</v>
      </c>
      <c r="L917" s="12" t="b">
        <f>IF(ISNUMBER(SEARCH(Z$1,$D917)),MAX(L$1:L916)+1)</f>
        <v>0</v>
      </c>
      <c r="M917" s="12" t="b">
        <f>IF(ISNUMBER(SEARCH(AA$1,$D917)),MAX(M$1:M916)+1)</f>
        <v>0</v>
      </c>
      <c r="N917" s="12" t="b">
        <f>IF(ISNUMBER(SEARCH(AB$1,$D917)),MAX(N$1:N916)+1)</f>
        <v>0</v>
      </c>
      <c r="O917" s="12" t="b">
        <f>IF(ISNUMBER(SEARCH(AC$1,$D917)),MAX(O$1:O916)+1)</f>
        <v>0</v>
      </c>
      <c r="P917" s="12" t="b">
        <f>IF(ISNUMBER(SEARCH(AD$1,$D917)),MAX(P$1:P916)+1)</f>
        <v>0</v>
      </c>
      <c r="Q917" s="12">
        <f>'AB Touchpoint System Workbook'!K928</f>
        <v>0</v>
      </c>
      <c r="R917" s="13">
        <f t="shared" si="29"/>
        <v>916</v>
      </c>
      <c r="S917" s="21" t="str">
        <f>IFERROR(VLOOKUP($R917,E:$Q,13,0),"")</f>
        <v/>
      </c>
      <c r="T917" s="21" t="str">
        <f>IFERROR(VLOOKUP($R917,F:$Q,12,0),"")</f>
        <v/>
      </c>
      <c r="U917" s="21" t="str">
        <f>IFERROR(VLOOKUP($R917,G:$Q,11,0),"")</f>
        <v/>
      </c>
      <c r="V917" s="21" t="str">
        <f>IFERROR(VLOOKUP($R917,H:$Q,10,0),"")</f>
        <v/>
      </c>
      <c r="W917" s="21" t="str">
        <f>IFERROR(VLOOKUP($R917,I:$Q,9,0),"")</f>
        <v/>
      </c>
      <c r="X917" s="21" t="str">
        <f>IFERROR(VLOOKUP($R917,J:$Q,8,0),"")</f>
        <v/>
      </c>
      <c r="Y917" s="21" t="str">
        <f>IFERROR(VLOOKUP($R917,K:$Q,7,0),"")</f>
        <v/>
      </c>
      <c r="Z917" s="21" t="str">
        <f>IFERROR(VLOOKUP($R917,L:$Q,6,0),"")</f>
        <v/>
      </c>
      <c r="AA917" s="21" t="str">
        <f>IFERROR(VLOOKUP($R917,M:$Q,5,0),"")</f>
        <v/>
      </c>
      <c r="AB917" s="21" t="str">
        <f>IFERROR(VLOOKUP($R917,N:$Q,4,0),"")</f>
        <v/>
      </c>
      <c r="AC917" s="21" t="str">
        <f>IFERROR(VLOOKUP($R917,O:$Q,3,0),"")</f>
        <v/>
      </c>
      <c r="AD917" s="21" t="str">
        <f>IFERROR(VLOOKUP($R917,P:$Q,2,0),"")</f>
        <v/>
      </c>
    </row>
    <row r="918" spans="1:30" x14ac:dyDescent="0.15">
      <c r="A918" s="9">
        <f>'AB Touchpoint System Workbook'!Z929</f>
        <v>0</v>
      </c>
      <c r="B918" s="21">
        <f t="shared" si="28"/>
        <v>1</v>
      </c>
      <c r="C918" s="12" t="str">
        <f>IF('AB Touchpoint System Workbook'!J929="A",VLOOKUP($B918,Reference!$A$93:B$104,2,0),IF('AB Touchpoint System Workbook'!J929="b",VLOOKUP($B918,Reference!$A$93:C$104,3,0),""))</f>
        <v/>
      </c>
      <c r="D918" s="12" t="str">
        <f>IF('AB Touchpoint System Workbook'!J929="A",Q918&amp;C918,IF('AB Touchpoint System Workbook'!J929="b",Q918&amp;C918,""))</f>
        <v/>
      </c>
      <c r="E918" s="12" t="b">
        <f>IF(ISNUMBER(SEARCH(S$1,$D918)),MAX(E$1:E917)+1)</f>
        <v>0</v>
      </c>
      <c r="F918" s="12" t="b">
        <f>IF(ISNUMBER(SEARCH(T$1,$D918)),MAX(F$1:F917)+1)</f>
        <v>0</v>
      </c>
      <c r="G918" s="12" t="b">
        <f>IF(ISNUMBER(SEARCH(U$1,$D918)),MAX(G$1:G917)+1)</f>
        <v>0</v>
      </c>
      <c r="H918" s="12" t="b">
        <f>IF(ISNUMBER(SEARCH(V$1,$D918)),MAX(H$1:H917)+1)</f>
        <v>0</v>
      </c>
      <c r="I918" s="12" t="b">
        <f>IF(ISNUMBER(SEARCH(W$1,$D918)),MAX(I$1:I917)+1)</f>
        <v>0</v>
      </c>
      <c r="J918" s="12" t="b">
        <f>IF(ISNUMBER(SEARCH(X$1,$D918)),MAX(J$1:J917)+1)</f>
        <v>0</v>
      </c>
      <c r="K918" s="12" t="b">
        <f>IF(ISNUMBER(SEARCH(Y$1,$D918)),MAX(K$1:K917)+1)</f>
        <v>0</v>
      </c>
      <c r="L918" s="12" t="b">
        <f>IF(ISNUMBER(SEARCH(Z$1,$D918)),MAX(L$1:L917)+1)</f>
        <v>0</v>
      </c>
      <c r="M918" s="12" t="b">
        <f>IF(ISNUMBER(SEARCH(AA$1,$D918)),MAX(M$1:M917)+1)</f>
        <v>0</v>
      </c>
      <c r="N918" s="12" t="b">
        <f>IF(ISNUMBER(SEARCH(AB$1,$D918)),MAX(N$1:N917)+1)</f>
        <v>0</v>
      </c>
      <c r="O918" s="12" t="b">
        <f>IF(ISNUMBER(SEARCH(AC$1,$D918)),MAX(O$1:O917)+1)</f>
        <v>0</v>
      </c>
      <c r="P918" s="12" t="b">
        <f>IF(ISNUMBER(SEARCH(AD$1,$D918)),MAX(P$1:P917)+1)</f>
        <v>0</v>
      </c>
      <c r="Q918" s="12">
        <f>'AB Touchpoint System Workbook'!K929</f>
        <v>0</v>
      </c>
      <c r="R918" s="13">
        <f t="shared" si="29"/>
        <v>917</v>
      </c>
      <c r="S918" s="21" t="str">
        <f>IFERROR(VLOOKUP($R918,E:$Q,13,0),"")</f>
        <v/>
      </c>
      <c r="T918" s="21" t="str">
        <f>IFERROR(VLOOKUP($R918,F:$Q,12,0),"")</f>
        <v/>
      </c>
      <c r="U918" s="21" t="str">
        <f>IFERROR(VLOOKUP($R918,G:$Q,11,0),"")</f>
        <v/>
      </c>
      <c r="V918" s="21" t="str">
        <f>IFERROR(VLOOKUP($R918,H:$Q,10,0),"")</f>
        <v/>
      </c>
      <c r="W918" s="21" t="str">
        <f>IFERROR(VLOOKUP($R918,I:$Q,9,0),"")</f>
        <v/>
      </c>
      <c r="X918" s="21" t="str">
        <f>IFERROR(VLOOKUP($R918,J:$Q,8,0),"")</f>
        <v/>
      </c>
      <c r="Y918" s="21" t="str">
        <f>IFERROR(VLOOKUP($R918,K:$Q,7,0),"")</f>
        <v/>
      </c>
      <c r="Z918" s="21" t="str">
        <f>IFERROR(VLOOKUP($R918,L:$Q,6,0),"")</f>
        <v/>
      </c>
      <c r="AA918" s="21" t="str">
        <f>IFERROR(VLOOKUP($R918,M:$Q,5,0),"")</f>
        <v/>
      </c>
      <c r="AB918" s="21" t="str">
        <f>IFERROR(VLOOKUP($R918,N:$Q,4,0),"")</f>
        <v/>
      </c>
      <c r="AC918" s="21" t="str">
        <f>IFERROR(VLOOKUP($R918,O:$Q,3,0),"")</f>
        <v/>
      </c>
      <c r="AD918" s="21" t="str">
        <f>IFERROR(VLOOKUP($R918,P:$Q,2,0),"")</f>
        <v/>
      </c>
    </row>
    <row r="919" spans="1:30" x14ac:dyDescent="0.15">
      <c r="A919" s="9">
        <f>'AB Touchpoint System Workbook'!Z930</f>
        <v>0</v>
      </c>
      <c r="B919" s="21">
        <f t="shared" si="28"/>
        <v>1</v>
      </c>
      <c r="C919" s="12" t="str">
        <f>IF('AB Touchpoint System Workbook'!J930="A",VLOOKUP($B919,Reference!$A$93:B$104,2,0),IF('AB Touchpoint System Workbook'!J930="b",VLOOKUP($B919,Reference!$A$93:C$104,3,0),""))</f>
        <v/>
      </c>
      <c r="D919" s="12" t="str">
        <f>IF('AB Touchpoint System Workbook'!J930="A",Q919&amp;C919,IF('AB Touchpoint System Workbook'!J930="b",Q919&amp;C919,""))</f>
        <v/>
      </c>
      <c r="E919" s="12" t="b">
        <f>IF(ISNUMBER(SEARCH(S$1,$D919)),MAX(E$1:E918)+1)</f>
        <v>0</v>
      </c>
      <c r="F919" s="12" t="b">
        <f>IF(ISNUMBER(SEARCH(T$1,$D919)),MAX(F$1:F918)+1)</f>
        <v>0</v>
      </c>
      <c r="G919" s="12" t="b">
        <f>IF(ISNUMBER(SEARCH(U$1,$D919)),MAX(G$1:G918)+1)</f>
        <v>0</v>
      </c>
      <c r="H919" s="12" t="b">
        <f>IF(ISNUMBER(SEARCH(V$1,$D919)),MAX(H$1:H918)+1)</f>
        <v>0</v>
      </c>
      <c r="I919" s="12" t="b">
        <f>IF(ISNUMBER(SEARCH(W$1,$D919)),MAX(I$1:I918)+1)</f>
        <v>0</v>
      </c>
      <c r="J919" s="12" t="b">
        <f>IF(ISNUMBER(SEARCH(X$1,$D919)),MAX(J$1:J918)+1)</f>
        <v>0</v>
      </c>
      <c r="K919" s="12" t="b">
        <f>IF(ISNUMBER(SEARCH(Y$1,$D919)),MAX(K$1:K918)+1)</f>
        <v>0</v>
      </c>
      <c r="L919" s="12" t="b">
        <f>IF(ISNUMBER(SEARCH(Z$1,$D919)),MAX(L$1:L918)+1)</f>
        <v>0</v>
      </c>
      <c r="M919" s="12" t="b">
        <f>IF(ISNUMBER(SEARCH(AA$1,$D919)),MAX(M$1:M918)+1)</f>
        <v>0</v>
      </c>
      <c r="N919" s="12" t="b">
        <f>IF(ISNUMBER(SEARCH(AB$1,$D919)),MAX(N$1:N918)+1)</f>
        <v>0</v>
      </c>
      <c r="O919" s="12" t="b">
        <f>IF(ISNUMBER(SEARCH(AC$1,$D919)),MAX(O$1:O918)+1)</f>
        <v>0</v>
      </c>
      <c r="P919" s="12" t="b">
        <f>IF(ISNUMBER(SEARCH(AD$1,$D919)),MAX(P$1:P918)+1)</f>
        <v>0</v>
      </c>
      <c r="Q919" s="12">
        <f>'AB Touchpoint System Workbook'!K930</f>
        <v>0</v>
      </c>
      <c r="R919" s="13">
        <f t="shared" si="29"/>
        <v>918</v>
      </c>
      <c r="S919" s="21" t="str">
        <f>IFERROR(VLOOKUP($R919,E:$Q,13,0),"")</f>
        <v/>
      </c>
      <c r="T919" s="21" t="str">
        <f>IFERROR(VLOOKUP($R919,F:$Q,12,0),"")</f>
        <v/>
      </c>
      <c r="U919" s="21" t="str">
        <f>IFERROR(VLOOKUP($R919,G:$Q,11,0),"")</f>
        <v/>
      </c>
      <c r="V919" s="21" t="str">
        <f>IFERROR(VLOOKUP($R919,H:$Q,10,0),"")</f>
        <v/>
      </c>
      <c r="W919" s="21" t="str">
        <f>IFERROR(VLOOKUP($R919,I:$Q,9,0),"")</f>
        <v/>
      </c>
      <c r="X919" s="21" t="str">
        <f>IFERROR(VLOOKUP($R919,J:$Q,8,0),"")</f>
        <v/>
      </c>
      <c r="Y919" s="21" t="str">
        <f>IFERROR(VLOOKUP($R919,K:$Q,7,0),"")</f>
        <v/>
      </c>
      <c r="Z919" s="21" t="str">
        <f>IFERROR(VLOOKUP($R919,L:$Q,6,0),"")</f>
        <v/>
      </c>
      <c r="AA919" s="21" t="str">
        <f>IFERROR(VLOOKUP($R919,M:$Q,5,0),"")</f>
        <v/>
      </c>
      <c r="AB919" s="21" t="str">
        <f>IFERROR(VLOOKUP($R919,N:$Q,4,0),"")</f>
        <v/>
      </c>
      <c r="AC919" s="21" t="str">
        <f>IFERROR(VLOOKUP($R919,O:$Q,3,0),"")</f>
        <v/>
      </c>
      <c r="AD919" s="21" t="str">
        <f>IFERROR(VLOOKUP($R919,P:$Q,2,0),"")</f>
        <v/>
      </c>
    </row>
    <row r="920" spans="1:30" x14ac:dyDescent="0.15">
      <c r="A920" s="9">
        <f>'AB Touchpoint System Workbook'!Z931</f>
        <v>0</v>
      </c>
      <c r="B920" s="21">
        <f t="shared" ref="B920:B983" si="30">MONTH(A920)</f>
        <v>1</v>
      </c>
      <c r="C920" s="12" t="str">
        <f>IF('AB Touchpoint System Workbook'!J931="A",VLOOKUP($B920,Reference!$A$93:B$104,2,0),IF('AB Touchpoint System Workbook'!J931="b",VLOOKUP($B920,Reference!$A$93:C$104,3,0),""))</f>
        <v/>
      </c>
      <c r="D920" s="12" t="str">
        <f>IF('AB Touchpoint System Workbook'!J931="A",Q920&amp;C920,IF('AB Touchpoint System Workbook'!J931="b",Q920&amp;C920,""))</f>
        <v/>
      </c>
      <c r="E920" s="12" t="b">
        <f>IF(ISNUMBER(SEARCH(S$1,$D920)),MAX(E$1:E919)+1)</f>
        <v>0</v>
      </c>
      <c r="F920" s="12" t="b">
        <f>IF(ISNUMBER(SEARCH(T$1,$D920)),MAX(F$1:F919)+1)</f>
        <v>0</v>
      </c>
      <c r="G920" s="12" t="b">
        <f>IF(ISNUMBER(SEARCH(U$1,$D920)),MAX(G$1:G919)+1)</f>
        <v>0</v>
      </c>
      <c r="H920" s="12" t="b">
        <f>IF(ISNUMBER(SEARCH(V$1,$D920)),MAX(H$1:H919)+1)</f>
        <v>0</v>
      </c>
      <c r="I920" s="12" t="b">
        <f>IF(ISNUMBER(SEARCH(W$1,$D920)),MAX(I$1:I919)+1)</f>
        <v>0</v>
      </c>
      <c r="J920" s="12" t="b">
        <f>IF(ISNUMBER(SEARCH(X$1,$D920)),MAX(J$1:J919)+1)</f>
        <v>0</v>
      </c>
      <c r="K920" s="12" t="b">
        <f>IF(ISNUMBER(SEARCH(Y$1,$D920)),MAX(K$1:K919)+1)</f>
        <v>0</v>
      </c>
      <c r="L920" s="12" t="b">
        <f>IF(ISNUMBER(SEARCH(Z$1,$D920)),MAX(L$1:L919)+1)</f>
        <v>0</v>
      </c>
      <c r="M920" s="12" t="b">
        <f>IF(ISNUMBER(SEARCH(AA$1,$D920)),MAX(M$1:M919)+1)</f>
        <v>0</v>
      </c>
      <c r="N920" s="12" t="b">
        <f>IF(ISNUMBER(SEARCH(AB$1,$D920)),MAX(N$1:N919)+1)</f>
        <v>0</v>
      </c>
      <c r="O920" s="12" t="b">
        <f>IF(ISNUMBER(SEARCH(AC$1,$D920)),MAX(O$1:O919)+1)</f>
        <v>0</v>
      </c>
      <c r="P920" s="12" t="b">
        <f>IF(ISNUMBER(SEARCH(AD$1,$D920)),MAX(P$1:P919)+1)</f>
        <v>0</v>
      </c>
      <c r="Q920" s="12">
        <f>'AB Touchpoint System Workbook'!K931</f>
        <v>0</v>
      </c>
      <c r="R920" s="13">
        <f t="shared" si="29"/>
        <v>919</v>
      </c>
      <c r="S920" s="21" t="str">
        <f>IFERROR(VLOOKUP($R920,E:$Q,13,0),"")</f>
        <v/>
      </c>
      <c r="T920" s="21" t="str">
        <f>IFERROR(VLOOKUP($R920,F:$Q,12,0),"")</f>
        <v/>
      </c>
      <c r="U920" s="21" t="str">
        <f>IFERROR(VLOOKUP($R920,G:$Q,11,0),"")</f>
        <v/>
      </c>
      <c r="V920" s="21" t="str">
        <f>IFERROR(VLOOKUP($R920,H:$Q,10,0),"")</f>
        <v/>
      </c>
      <c r="W920" s="21" t="str">
        <f>IFERROR(VLOOKUP($R920,I:$Q,9,0),"")</f>
        <v/>
      </c>
      <c r="X920" s="21" t="str">
        <f>IFERROR(VLOOKUP($R920,J:$Q,8,0),"")</f>
        <v/>
      </c>
      <c r="Y920" s="21" t="str">
        <f>IFERROR(VLOOKUP($R920,K:$Q,7,0),"")</f>
        <v/>
      </c>
      <c r="Z920" s="21" t="str">
        <f>IFERROR(VLOOKUP($R920,L:$Q,6,0),"")</f>
        <v/>
      </c>
      <c r="AA920" s="21" t="str">
        <f>IFERROR(VLOOKUP($R920,M:$Q,5,0),"")</f>
        <v/>
      </c>
      <c r="AB920" s="21" t="str">
        <f>IFERROR(VLOOKUP($R920,N:$Q,4,0),"")</f>
        <v/>
      </c>
      <c r="AC920" s="21" t="str">
        <f>IFERROR(VLOOKUP($R920,O:$Q,3,0),"")</f>
        <v/>
      </c>
      <c r="AD920" s="21" t="str">
        <f>IFERROR(VLOOKUP($R920,P:$Q,2,0),"")</f>
        <v/>
      </c>
    </row>
    <row r="921" spans="1:30" x14ac:dyDescent="0.15">
      <c r="A921" s="9">
        <f>'AB Touchpoint System Workbook'!Z932</f>
        <v>0</v>
      </c>
      <c r="B921" s="21">
        <f t="shared" si="30"/>
        <v>1</v>
      </c>
      <c r="C921" s="12" t="str">
        <f>IF('AB Touchpoint System Workbook'!J932="A",VLOOKUP($B921,Reference!$A$93:B$104,2,0),IF('AB Touchpoint System Workbook'!J932="b",VLOOKUP($B921,Reference!$A$93:C$104,3,0),""))</f>
        <v/>
      </c>
      <c r="D921" s="12" t="str">
        <f>IF('AB Touchpoint System Workbook'!J932="A",Q921&amp;C921,IF('AB Touchpoint System Workbook'!J932="b",Q921&amp;C921,""))</f>
        <v/>
      </c>
      <c r="E921" s="12" t="b">
        <f>IF(ISNUMBER(SEARCH(S$1,$D921)),MAX(E$1:E920)+1)</f>
        <v>0</v>
      </c>
      <c r="F921" s="12" t="b">
        <f>IF(ISNUMBER(SEARCH(T$1,$D921)),MAX(F$1:F920)+1)</f>
        <v>0</v>
      </c>
      <c r="G921" s="12" t="b">
        <f>IF(ISNUMBER(SEARCH(U$1,$D921)),MAX(G$1:G920)+1)</f>
        <v>0</v>
      </c>
      <c r="H921" s="12" t="b">
        <f>IF(ISNUMBER(SEARCH(V$1,$D921)),MAX(H$1:H920)+1)</f>
        <v>0</v>
      </c>
      <c r="I921" s="12" t="b">
        <f>IF(ISNUMBER(SEARCH(W$1,$D921)),MAX(I$1:I920)+1)</f>
        <v>0</v>
      </c>
      <c r="J921" s="12" t="b">
        <f>IF(ISNUMBER(SEARCH(X$1,$D921)),MAX(J$1:J920)+1)</f>
        <v>0</v>
      </c>
      <c r="K921" s="12" t="b">
        <f>IF(ISNUMBER(SEARCH(Y$1,$D921)),MAX(K$1:K920)+1)</f>
        <v>0</v>
      </c>
      <c r="L921" s="12" t="b">
        <f>IF(ISNUMBER(SEARCH(Z$1,$D921)),MAX(L$1:L920)+1)</f>
        <v>0</v>
      </c>
      <c r="M921" s="12" t="b">
        <f>IF(ISNUMBER(SEARCH(AA$1,$D921)),MAX(M$1:M920)+1)</f>
        <v>0</v>
      </c>
      <c r="N921" s="12" t="b">
        <f>IF(ISNUMBER(SEARCH(AB$1,$D921)),MAX(N$1:N920)+1)</f>
        <v>0</v>
      </c>
      <c r="O921" s="12" t="b">
        <f>IF(ISNUMBER(SEARCH(AC$1,$D921)),MAX(O$1:O920)+1)</f>
        <v>0</v>
      </c>
      <c r="P921" s="12" t="b">
        <f>IF(ISNUMBER(SEARCH(AD$1,$D921)),MAX(P$1:P920)+1)</f>
        <v>0</v>
      </c>
      <c r="Q921" s="12">
        <f>'AB Touchpoint System Workbook'!K932</f>
        <v>0</v>
      </c>
      <c r="R921" s="13">
        <f t="shared" si="29"/>
        <v>920</v>
      </c>
      <c r="S921" s="21" t="str">
        <f>IFERROR(VLOOKUP($R921,E:$Q,13,0),"")</f>
        <v/>
      </c>
      <c r="T921" s="21" t="str">
        <f>IFERROR(VLOOKUP($R921,F:$Q,12,0),"")</f>
        <v/>
      </c>
      <c r="U921" s="21" t="str">
        <f>IFERROR(VLOOKUP($R921,G:$Q,11,0),"")</f>
        <v/>
      </c>
      <c r="V921" s="21" t="str">
        <f>IFERROR(VLOOKUP($R921,H:$Q,10,0),"")</f>
        <v/>
      </c>
      <c r="W921" s="21" t="str">
        <f>IFERROR(VLOOKUP($R921,I:$Q,9,0),"")</f>
        <v/>
      </c>
      <c r="X921" s="21" t="str">
        <f>IFERROR(VLOOKUP($R921,J:$Q,8,0),"")</f>
        <v/>
      </c>
      <c r="Y921" s="21" t="str">
        <f>IFERROR(VLOOKUP($R921,K:$Q,7,0),"")</f>
        <v/>
      </c>
      <c r="Z921" s="21" t="str">
        <f>IFERROR(VLOOKUP($R921,L:$Q,6,0),"")</f>
        <v/>
      </c>
      <c r="AA921" s="21" t="str">
        <f>IFERROR(VLOOKUP($R921,M:$Q,5,0),"")</f>
        <v/>
      </c>
      <c r="AB921" s="21" t="str">
        <f>IFERROR(VLOOKUP($R921,N:$Q,4,0),"")</f>
        <v/>
      </c>
      <c r="AC921" s="21" t="str">
        <f>IFERROR(VLOOKUP($R921,O:$Q,3,0),"")</f>
        <v/>
      </c>
      <c r="AD921" s="21" t="str">
        <f>IFERROR(VLOOKUP($R921,P:$Q,2,0),"")</f>
        <v/>
      </c>
    </row>
    <row r="922" spans="1:30" x14ac:dyDescent="0.15">
      <c r="A922" s="9">
        <f>'AB Touchpoint System Workbook'!Z933</f>
        <v>0</v>
      </c>
      <c r="B922" s="21">
        <f t="shared" si="30"/>
        <v>1</v>
      </c>
      <c r="C922" s="12" t="str">
        <f>IF('AB Touchpoint System Workbook'!J933="A",VLOOKUP($B922,Reference!$A$93:B$104,2,0),IF('AB Touchpoint System Workbook'!J933="b",VLOOKUP($B922,Reference!$A$93:C$104,3,0),""))</f>
        <v/>
      </c>
      <c r="D922" s="12" t="str">
        <f>IF('AB Touchpoint System Workbook'!J933="A",Q922&amp;C922,IF('AB Touchpoint System Workbook'!J933="b",Q922&amp;C922,""))</f>
        <v/>
      </c>
      <c r="E922" s="12" t="b">
        <f>IF(ISNUMBER(SEARCH(S$1,$D922)),MAX(E$1:E921)+1)</f>
        <v>0</v>
      </c>
      <c r="F922" s="12" t="b">
        <f>IF(ISNUMBER(SEARCH(T$1,$D922)),MAX(F$1:F921)+1)</f>
        <v>0</v>
      </c>
      <c r="G922" s="12" t="b">
        <f>IF(ISNUMBER(SEARCH(U$1,$D922)),MAX(G$1:G921)+1)</f>
        <v>0</v>
      </c>
      <c r="H922" s="12" t="b">
        <f>IF(ISNUMBER(SEARCH(V$1,$D922)),MAX(H$1:H921)+1)</f>
        <v>0</v>
      </c>
      <c r="I922" s="12" t="b">
        <f>IF(ISNUMBER(SEARCH(W$1,$D922)),MAX(I$1:I921)+1)</f>
        <v>0</v>
      </c>
      <c r="J922" s="12" t="b">
        <f>IF(ISNUMBER(SEARCH(X$1,$D922)),MAX(J$1:J921)+1)</f>
        <v>0</v>
      </c>
      <c r="K922" s="12" t="b">
        <f>IF(ISNUMBER(SEARCH(Y$1,$D922)),MAX(K$1:K921)+1)</f>
        <v>0</v>
      </c>
      <c r="L922" s="12" t="b">
        <f>IF(ISNUMBER(SEARCH(Z$1,$D922)),MAX(L$1:L921)+1)</f>
        <v>0</v>
      </c>
      <c r="M922" s="12" t="b">
        <f>IF(ISNUMBER(SEARCH(AA$1,$D922)),MAX(M$1:M921)+1)</f>
        <v>0</v>
      </c>
      <c r="N922" s="12" t="b">
        <f>IF(ISNUMBER(SEARCH(AB$1,$D922)),MAX(N$1:N921)+1)</f>
        <v>0</v>
      </c>
      <c r="O922" s="12" t="b">
        <f>IF(ISNUMBER(SEARCH(AC$1,$D922)),MAX(O$1:O921)+1)</f>
        <v>0</v>
      </c>
      <c r="P922" s="12" t="b">
        <f>IF(ISNUMBER(SEARCH(AD$1,$D922)),MAX(P$1:P921)+1)</f>
        <v>0</v>
      </c>
      <c r="Q922" s="12">
        <f>'AB Touchpoint System Workbook'!K933</f>
        <v>0</v>
      </c>
      <c r="R922" s="13">
        <f t="shared" si="29"/>
        <v>921</v>
      </c>
      <c r="S922" s="21" t="str">
        <f>IFERROR(VLOOKUP($R922,E:$Q,13,0),"")</f>
        <v/>
      </c>
      <c r="T922" s="21" t="str">
        <f>IFERROR(VLOOKUP($R922,F:$Q,12,0),"")</f>
        <v/>
      </c>
      <c r="U922" s="21" t="str">
        <f>IFERROR(VLOOKUP($R922,G:$Q,11,0),"")</f>
        <v/>
      </c>
      <c r="V922" s="21" t="str">
        <f>IFERROR(VLOOKUP($R922,H:$Q,10,0),"")</f>
        <v/>
      </c>
      <c r="W922" s="21" t="str">
        <f>IFERROR(VLOOKUP($R922,I:$Q,9,0),"")</f>
        <v/>
      </c>
      <c r="X922" s="21" t="str">
        <f>IFERROR(VLOOKUP($R922,J:$Q,8,0),"")</f>
        <v/>
      </c>
      <c r="Y922" s="21" t="str">
        <f>IFERROR(VLOOKUP($R922,K:$Q,7,0),"")</f>
        <v/>
      </c>
      <c r="Z922" s="21" t="str">
        <f>IFERROR(VLOOKUP($R922,L:$Q,6,0),"")</f>
        <v/>
      </c>
      <c r="AA922" s="21" t="str">
        <f>IFERROR(VLOOKUP($R922,M:$Q,5,0),"")</f>
        <v/>
      </c>
      <c r="AB922" s="21" t="str">
        <f>IFERROR(VLOOKUP($R922,N:$Q,4,0),"")</f>
        <v/>
      </c>
      <c r="AC922" s="21" t="str">
        <f>IFERROR(VLOOKUP($R922,O:$Q,3,0),"")</f>
        <v/>
      </c>
      <c r="AD922" s="21" t="str">
        <f>IFERROR(VLOOKUP($R922,P:$Q,2,0),"")</f>
        <v/>
      </c>
    </row>
    <row r="923" spans="1:30" x14ac:dyDescent="0.15">
      <c r="A923" s="9">
        <f>'AB Touchpoint System Workbook'!Z934</f>
        <v>0</v>
      </c>
      <c r="B923" s="21">
        <f t="shared" si="30"/>
        <v>1</v>
      </c>
      <c r="C923" s="12" t="str">
        <f>IF('AB Touchpoint System Workbook'!J934="A",VLOOKUP($B923,Reference!$A$93:B$104,2,0),IF('AB Touchpoint System Workbook'!J934="b",VLOOKUP($B923,Reference!$A$93:C$104,3,0),""))</f>
        <v/>
      </c>
      <c r="D923" s="12" t="str">
        <f>IF('AB Touchpoint System Workbook'!J934="A",Q923&amp;C923,IF('AB Touchpoint System Workbook'!J934="b",Q923&amp;C923,""))</f>
        <v/>
      </c>
      <c r="E923" s="12" t="b">
        <f>IF(ISNUMBER(SEARCH(S$1,$D923)),MAX(E$1:E922)+1)</f>
        <v>0</v>
      </c>
      <c r="F923" s="12" t="b">
        <f>IF(ISNUMBER(SEARCH(T$1,$D923)),MAX(F$1:F922)+1)</f>
        <v>0</v>
      </c>
      <c r="G923" s="12" t="b">
        <f>IF(ISNUMBER(SEARCH(U$1,$D923)),MAX(G$1:G922)+1)</f>
        <v>0</v>
      </c>
      <c r="H923" s="12" t="b">
        <f>IF(ISNUMBER(SEARCH(V$1,$D923)),MAX(H$1:H922)+1)</f>
        <v>0</v>
      </c>
      <c r="I923" s="12" t="b">
        <f>IF(ISNUMBER(SEARCH(W$1,$D923)),MAX(I$1:I922)+1)</f>
        <v>0</v>
      </c>
      <c r="J923" s="12" t="b">
        <f>IF(ISNUMBER(SEARCH(X$1,$D923)),MAX(J$1:J922)+1)</f>
        <v>0</v>
      </c>
      <c r="K923" s="12" t="b">
        <f>IF(ISNUMBER(SEARCH(Y$1,$D923)),MAX(K$1:K922)+1)</f>
        <v>0</v>
      </c>
      <c r="L923" s="12" t="b">
        <f>IF(ISNUMBER(SEARCH(Z$1,$D923)),MAX(L$1:L922)+1)</f>
        <v>0</v>
      </c>
      <c r="M923" s="12" t="b">
        <f>IF(ISNUMBER(SEARCH(AA$1,$D923)),MAX(M$1:M922)+1)</f>
        <v>0</v>
      </c>
      <c r="N923" s="12" t="b">
        <f>IF(ISNUMBER(SEARCH(AB$1,$D923)),MAX(N$1:N922)+1)</f>
        <v>0</v>
      </c>
      <c r="O923" s="12" t="b">
        <f>IF(ISNUMBER(SEARCH(AC$1,$D923)),MAX(O$1:O922)+1)</f>
        <v>0</v>
      </c>
      <c r="P923" s="12" t="b">
        <f>IF(ISNUMBER(SEARCH(AD$1,$D923)),MAX(P$1:P922)+1)</f>
        <v>0</v>
      </c>
      <c r="Q923" s="12">
        <f>'AB Touchpoint System Workbook'!K934</f>
        <v>0</v>
      </c>
      <c r="R923" s="13">
        <f t="shared" si="29"/>
        <v>922</v>
      </c>
      <c r="S923" s="21" t="str">
        <f>IFERROR(VLOOKUP($R923,E:$Q,13,0),"")</f>
        <v/>
      </c>
      <c r="T923" s="21" t="str">
        <f>IFERROR(VLOOKUP($R923,F:$Q,12,0),"")</f>
        <v/>
      </c>
      <c r="U923" s="21" t="str">
        <f>IFERROR(VLOOKUP($R923,G:$Q,11,0),"")</f>
        <v/>
      </c>
      <c r="V923" s="21" t="str">
        <f>IFERROR(VLOOKUP($R923,H:$Q,10,0),"")</f>
        <v/>
      </c>
      <c r="W923" s="21" t="str">
        <f>IFERROR(VLOOKUP($R923,I:$Q,9,0),"")</f>
        <v/>
      </c>
      <c r="X923" s="21" t="str">
        <f>IFERROR(VLOOKUP($R923,J:$Q,8,0),"")</f>
        <v/>
      </c>
      <c r="Y923" s="21" t="str">
        <f>IFERROR(VLOOKUP($R923,K:$Q,7,0),"")</f>
        <v/>
      </c>
      <c r="Z923" s="21" t="str">
        <f>IFERROR(VLOOKUP($R923,L:$Q,6,0),"")</f>
        <v/>
      </c>
      <c r="AA923" s="21" t="str">
        <f>IFERROR(VLOOKUP($R923,M:$Q,5,0),"")</f>
        <v/>
      </c>
      <c r="AB923" s="21" t="str">
        <f>IFERROR(VLOOKUP($R923,N:$Q,4,0),"")</f>
        <v/>
      </c>
      <c r="AC923" s="21" t="str">
        <f>IFERROR(VLOOKUP($R923,O:$Q,3,0),"")</f>
        <v/>
      </c>
      <c r="AD923" s="21" t="str">
        <f>IFERROR(VLOOKUP($R923,P:$Q,2,0),"")</f>
        <v/>
      </c>
    </row>
    <row r="924" spans="1:30" x14ac:dyDescent="0.15">
      <c r="A924" s="9">
        <f>'AB Touchpoint System Workbook'!Z935</f>
        <v>0</v>
      </c>
      <c r="B924" s="21">
        <f t="shared" si="30"/>
        <v>1</v>
      </c>
      <c r="C924" s="12" t="str">
        <f>IF('AB Touchpoint System Workbook'!J935="A",VLOOKUP($B924,Reference!$A$93:B$104,2,0),IF('AB Touchpoint System Workbook'!J935="b",VLOOKUP($B924,Reference!$A$93:C$104,3,0),""))</f>
        <v/>
      </c>
      <c r="D924" s="12" t="str">
        <f>IF('AB Touchpoint System Workbook'!J935="A",Q924&amp;C924,IF('AB Touchpoint System Workbook'!J935="b",Q924&amp;C924,""))</f>
        <v/>
      </c>
      <c r="E924" s="12" t="b">
        <f>IF(ISNUMBER(SEARCH(S$1,$D924)),MAX(E$1:E923)+1)</f>
        <v>0</v>
      </c>
      <c r="F924" s="12" t="b">
        <f>IF(ISNUMBER(SEARCH(T$1,$D924)),MAX(F$1:F923)+1)</f>
        <v>0</v>
      </c>
      <c r="G924" s="12" t="b">
        <f>IF(ISNUMBER(SEARCH(U$1,$D924)),MAX(G$1:G923)+1)</f>
        <v>0</v>
      </c>
      <c r="H924" s="12" t="b">
        <f>IF(ISNUMBER(SEARCH(V$1,$D924)),MAX(H$1:H923)+1)</f>
        <v>0</v>
      </c>
      <c r="I924" s="12" t="b">
        <f>IF(ISNUMBER(SEARCH(W$1,$D924)),MAX(I$1:I923)+1)</f>
        <v>0</v>
      </c>
      <c r="J924" s="12" t="b">
        <f>IF(ISNUMBER(SEARCH(X$1,$D924)),MAX(J$1:J923)+1)</f>
        <v>0</v>
      </c>
      <c r="K924" s="12" t="b">
        <f>IF(ISNUMBER(SEARCH(Y$1,$D924)),MAX(K$1:K923)+1)</f>
        <v>0</v>
      </c>
      <c r="L924" s="12" t="b">
        <f>IF(ISNUMBER(SEARCH(Z$1,$D924)),MAX(L$1:L923)+1)</f>
        <v>0</v>
      </c>
      <c r="M924" s="12" t="b">
        <f>IF(ISNUMBER(SEARCH(AA$1,$D924)),MAX(M$1:M923)+1)</f>
        <v>0</v>
      </c>
      <c r="N924" s="12" t="b">
        <f>IF(ISNUMBER(SEARCH(AB$1,$D924)),MAX(N$1:N923)+1)</f>
        <v>0</v>
      </c>
      <c r="O924" s="12" t="b">
        <f>IF(ISNUMBER(SEARCH(AC$1,$D924)),MAX(O$1:O923)+1)</f>
        <v>0</v>
      </c>
      <c r="P924" s="12" t="b">
        <f>IF(ISNUMBER(SEARCH(AD$1,$D924)),MAX(P$1:P923)+1)</f>
        <v>0</v>
      </c>
      <c r="Q924" s="12">
        <f>'AB Touchpoint System Workbook'!K935</f>
        <v>0</v>
      </c>
      <c r="R924" s="13">
        <f t="shared" si="29"/>
        <v>923</v>
      </c>
      <c r="S924" s="21" t="str">
        <f>IFERROR(VLOOKUP($R924,E:$Q,13,0),"")</f>
        <v/>
      </c>
      <c r="T924" s="21" t="str">
        <f>IFERROR(VLOOKUP($R924,F:$Q,12,0),"")</f>
        <v/>
      </c>
      <c r="U924" s="21" t="str">
        <f>IFERROR(VLOOKUP($R924,G:$Q,11,0),"")</f>
        <v/>
      </c>
      <c r="V924" s="21" t="str">
        <f>IFERROR(VLOOKUP($R924,H:$Q,10,0),"")</f>
        <v/>
      </c>
      <c r="W924" s="21" t="str">
        <f>IFERROR(VLOOKUP($R924,I:$Q,9,0),"")</f>
        <v/>
      </c>
      <c r="X924" s="21" t="str">
        <f>IFERROR(VLOOKUP($R924,J:$Q,8,0),"")</f>
        <v/>
      </c>
      <c r="Y924" s="21" t="str">
        <f>IFERROR(VLOOKUP($R924,K:$Q,7,0),"")</f>
        <v/>
      </c>
      <c r="Z924" s="21" t="str">
        <f>IFERROR(VLOOKUP($R924,L:$Q,6,0),"")</f>
        <v/>
      </c>
      <c r="AA924" s="21" t="str">
        <f>IFERROR(VLOOKUP($R924,M:$Q,5,0),"")</f>
        <v/>
      </c>
      <c r="AB924" s="21" t="str">
        <f>IFERROR(VLOOKUP($R924,N:$Q,4,0),"")</f>
        <v/>
      </c>
      <c r="AC924" s="21" t="str">
        <f>IFERROR(VLOOKUP($R924,O:$Q,3,0),"")</f>
        <v/>
      </c>
      <c r="AD924" s="21" t="str">
        <f>IFERROR(VLOOKUP($R924,P:$Q,2,0),"")</f>
        <v/>
      </c>
    </row>
    <row r="925" spans="1:30" x14ac:dyDescent="0.15">
      <c r="A925" s="9">
        <f>'AB Touchpoint System Workbook'!Z936</f>
        <v>0</v>
      </c>
      <c r="B925" s="21">
        <f t="shared" si="30"/>
        <v>1</v>
      </c>
      <c r="C925" s="12" t="str">
        <f>IF('AB Touchpoint System Workbook'!J936="A",VLOOKUP($B925,Reference!$A$93:B$104,2,0),IF('AB Touchpoint System Workbook'!J936="b",VLOOKUP($B925,Reference!$A$93:C$104,3,0),""))</f>
        <v/>
      </c>
      <c r="D925" s="12" t="str">
        <f>IF('AB Touchpoint System Workbook'!J936="A",Q925&amp;C925,IF('AB Touchpoint System Workbook'!J936="b",Q925&amp;C925,""))</f>
        <v/>
      </c>
      <c r="E925" s="12" t="b">
        <f>IF(ISNUMBER(SEARCH(S$1,$D925)),MAX(E$1:E924)+1)</f>
        <v>0</v>
      </c>
      <c r="F925" s="12" t="b">
        <f>IF(ISNUMBER(SEARCH(T$1,$D925)),MAX(F$1:F924)+1)</f>
        <v>0</v>
      </c>
      <c r="G925" s="12" t="b">
        <f>IF(ISNUMBER(SEARCH(U$1,$D925)),MAX(G$1:G924)+1)</f>
        <v>0</v>
      </c>
      <c r="H925" s="12" t="b">
        <f>IF(ISNUMBER(SEARCH(V$1,$D925)),MAX(H$1:H924)+1)</f>
        <v>0</v>
      </c>
      <c r="I925" s="12" t="b">
        <f>IF(ISNUMBER(SEARCH(W$1,$D925)),MAX(I$1:I924)+1)</f>
        <v>0</v>
      </c>
      <c r="J925" s="12" t="b">
        <f>IF(ISNUMBER(SEARCH(X$1,$D925)),MAX(J$1:J924)+1)</f>
        <v>0</v>
      </c>
      <c r="K925" s="12" t="b">
        <f>IF(ISNUMBER(SEARCH(Y$1,$D925)),MAX(K$1:K924)+1)</f>
        <v>0</v>
      </c>
      <c r="L925" s="12" t="b">
        <f>IF(ISNUMBER(SEARCH(Z$1,$D925)),MAX(L$1:L924)+1)</f>
        <v>0</v>
      </c>
      <c r="M925" s="12" t="b">
        <f>IF(ISNUMBER(SEARCH(AA$1,$D925)),MAX(M$1:M924)+1)</f>
        <v>0</v>
      </c>
      <c r="N925" s="12" t="b">
        <f>IF(ISNUMBER(SEARCH(AB$1,$D925)),MAX(N$1:N924)+1)</f>
        <v>0</v>
      </c>
      <c r="O925" s="12" t="b">
        <f>IF(ISNUMBER(SEARCH(AC$1,$D925)),MAX(O$1:O924)+1)</f>
        <v>0</v>
      </c>
      <c r="P925" s="12" t="b">
        <f>IF(ISNUMBER(SEARCH(AD$1,$D925)),MAX(P$1:P924)+1)</f>
        <v>0</v>
      </c>
      <c r="Q925" s="12">
        <f>'AB Touchpoint System Workbook'!K936</f>
        <v>0</v>
      </c>
      <c r="R925" s="13">
        <f t="shared" si="29"/>
        <v>924</v>
      </c>
      <c r="S925" s="21" t="str">
        <f>IFERROR(VLOOKUP($R925,E:$Q,13,0),"")</f>
        <v/>
      </c>
      <c r="T925" s="21" t="str">
        <f>IFERROR(VLOOKUP($R925,F:$Q,12,0),"")</f>
        <v/>
      </c>
      <c r="U925" s="21" t="str">
        <f>IFERROR(VLOOKUP($R925,G:$Q,11,0),"")</f>
        <v/>
      </c>
      <c r="V925" s="21" t="str">
        <f>IFERROR(VLOOKUP($R925,H:$Q,10,0),"")</f>
        <v/>
      </c>
      <c r="W925" s="21" t="str">
        <f>IFERROR(VLOOKUP($R925,I:$Q,9,0),"")</f>
        <v/>
      </c>
      <c r="X925" s="21" t="str">
        <f>IFERROR(VLOOKUP($R925,J:$Q,8,0),"")</f>
        <v/>
      </c>
      <c r="Y925" s="21" t="str">
        <f>IFERROR(VLOOKUP($R925,K:$Q,7,0),"")</f>
        <v/>
      </c>
      <c r="Z925" s="21" t="str">
        <f>IFERROR(VLOOKUP($R925,L:$Q,6,0),"")</f>
        <v/>
      </c>
      <c r="AA925" s="21" t="str">
        <f>IFERROR(VLOOKUP($R925,M:$Q,5,0),"")</f>
        <v/>
      </c>
      <c r="AB925" s="21" t="str">
        <f>IFERROR(VLOOKUP($R925,N:$Q,4,0),"")</f>
        <v/>
      </c>
      <c r="AC925" s="21" t="str">
        <f>IFERROR(VLOOKUP($R925,O:$Q,3,0),"")</f>
        <v/>
      </c>
      <c r="AD925" s="21" t="str">
        <f>IFERROR(VLOOKUP($R925,P:$Q,2,0),"")</f>
        <v/>
      </c>
    </row>
    <row r="926" spans="1:30" x14ac:dyDescent="0.15">
      <c r="A926" s="9">
        <f>'AB Touchpoint System Workbook'!Z937</f>
        <v>0</v>
      </c>
      <c r="B926" s="21">
        <f t="shared" si="30"/>
        <v>1</v>
      </c>
      <c r="C926" s="12" t="str">
        <f>IF('AB Touchpoint System Workbook'!J937="A",VLOOKUP($B926,Reference!$A$93:B$104,2,0),IF('AB Touchpoint System Workbook'!J937="b",VLOOKUP($B926,Reference!$A$93:C$104,3,0),""))</f>
        <v/>
      </c>
      <c r="D926" s="12" t="str">
        <f>IF('AB Touchpoint System Workbook'!J937="A",Q926&amp;C926,IF('AB Touchpoint System Workbook'!J937="b",Q926&amp;C926,""))</f>
        <v/>
      </c>
      <c r="E926" s="12" t="b">
        <f>IF(ISNUMBER(SEARCH(S$1,$D926)),MAX(E$1:E925)+1)</f>
        <v>0</v>
      </c>
      <c r="F926" s="12" t="b">
        <f>IF(ISNUMBER(SEARCH(T$1,$D926)),MAX(F$1:F925)+1)</f>
        <v>0</v>
      </c>
      <c r="G926" s="12" t="b">
        <f>IF(ISNUMBER(SEARCH(U$1,$D926)),MAX(G$1:G925)+1)</f>
        <v>0</v>
      </c>
      <c r="H926" s="12" t="b">
        <f>IF(ISNUMBER(SEARCH(V$1,$D926)),MAX(H$1:H925)+1)</f>
        <v>0</v>
      </c>
      <c r="I926" s="12" t="b">
        <f>IF(ISNUMBER(SEARCH(W$1,$D926)),MAX(I$1:I925)+1)</f>
        <v>0</v>
      </c>
      <c r="J926" s="12" t="b">
        <f>IF(ISNUMBER(SEARCH(X$1,$D926)),MAX(J$1:J925)+1)</f>
        <v>0</v>
      </c>
      <c r="K926" s="12" t="b">
        <f>IF(ISNUMBER(SEARCH(Y$1,$D926)),MAX(K$1:K925)+1)</f>
        <v>0</v>
      </c>
      <c r="L926" s="12" t="b">
        <f>IF(ISNUMBER(SEARCH(Z$1,$D926)),MAX(L$1:L925)+1)</f>
        <v>0</v>
      </c>
      <c r="M926" s="12" t="b">
        <f>IF(ISNUMBER(SEARCH(AA$1,$D926)),MAX(M$1:M925)+1)</f>
        <v>0</v>
      </c>
      <c r="N926" s="12" t="b">
        <f>IF(ISNUMBER(SEARCH(AB$1,$D926)),MAX(N$1:N925)+1)</f>
        <v>0</v>
      </c>
      <c r="O926" s="12" t="b">
        <f>IF(ISNUMBER(SEARCH(AC$1,$D926)),MAX(O$1:O925)+1)</f>
        <v>0</v>
      </c>
      <c r="P926" s="12" t="b">
        <f>IF(ISNUMBER(SEARCH(AD$1,$D926)),MAX(P$1:P925)+1)</f>
        <v>0</v>
      </c>
      <c r="Q926" s="12">
        <f>'AB Touchpoint System Workbook'!K937</f>
        <v>0</v>
      </c>
      <c r="R926" s="13">
        <f t="shared" si="29"/>
        <v>925</v>
      </c>
      <c r="S926" s="21" t="str">
        <f>IFERROR(VLOOKUP($R926,E:$Q,13,0),"")</f>
        <v/>
      </c>
      <c r="T926" s="21" t="str">
        <f>IFERROR(VLOOKUP($R926,F:$Q,12,0),"")</f>
        <v/>
      </c>
      <c r="U926" s="21" t="str">
        <f>IFERROR(VLOOKUP($R926,G:$Q,11,0),"")</f>
        <v/>
      </c>
      <c r="V926" s="21" t="str">
        <f>IFERROR(VLOOKUP($R926,H:$Q,10,0),"")</f>
        <v/>
      </c>
      <c r="W926" s="21" t="str">
        <f>IFERROR(VLOOKUP($R926,I:$Q,9,0),"")</f>
        <v/>
      </c>
      <c r="X926" s="21" t="str">
        <f>IFERROR(VLOOKUP($R926,J:$Q,8,0),"")</f>
        <v/>
      </c>
      <c r="Y926" s="21" t="str">
        <f>IFERROR(VLOOKUP($R926,K:$Q,7,0),"")</f>
        <v/>
      </c>
      <c r="Z926" s="21" t="str">
        <f>IFERROR(VLOOKUP($R926,L:$Q,6,0),"")</f>
        <v/>
      </c>
      <c r="AA926" s="21" t="str">
        <f>IFERROR(VLOOKUP($R926,M:$Q,5,0),"")</f>
        <v/>
      </c>
      <c r="AB926" s="21" t="str">
        <f>IFERROR(VLOOKUP($R926,N:$Q,4,0),"")</f>
        <v/>
      </c>
      <c r="AC926" s="21" t="str">
        <f>IFERROR(VLOOKUP($R926,O:$Q,3,0),"")</f>
        <v/>
      </c>
      <c r="AD926" s="21" t="str">
        <f>IFERROR(VLOOKUP($R926,P:$Q,2,0),"")</f>
        <v/>
      </c>
    </row>
    <row r="927" spans="1:30" x14ac:dyDescent="0.15">
      <c r="A927" s="9">
        <f>'AB Touchpoint System Workbook'!Z938</f>
        <v>0</v>
      </c>
      <c r="B927" s="21">
        <f t="shared" si="30"/>
        <v>1</v>
      </c>
      <c r="C927" s="12" t="str">
        <f>IF('AB Touchpoint System Workbook'!J938="A",VLOOKUP($B927,Reference!$A$93:B$104,2,0),IF('AB Touchpoint System Workbook'!J938="b",VLOOKUP($B927,Reference!$A$93:C$104,3,0),""))</f>
        <v/>
      </c>
      <c r="D927" s="12" t="str">
        <f>IF('AB Touchpoint System Workbook'!J938="A",Q927&amp;C927,IF('AB Touchpoint System Workbook'!J938="b",Q927&amp;C927,""))</f>
        <v/>
      </c>
      <c r="E927" s="12" t="b">
        <f>IF(ISNUMBER(SEARCH(S$1,$D927)),MAX(E$1:E926)+1)</f>
        <v>0</v>
      </c>
      <c r="F927" s="12" t="b">
        <f>IF(ISNUMBER(SEARCH(T$1,$D927)),MAX(F$1:F926)+1)</f>
        <v>0</v>
      </c>
      <c r="G927" s="12" t="b">
        <f>IF(ISNUMBER(SEARCH(U$1,$D927)),MAX(G$1:G926)+1)</f>
        <v>0</v>
      </c>
      <c r="H927" s="12" t="b">
        <f>IF(ISNUMBER(SEARCH(V$1,$D927)),MAX(H$1:H926)+1)</f>
        <v>0</v>
      </c>
      <c r="I927" s="12" t="b">
        <f>IF(ISNUMBER(SEARCH(W$1,$D927)),MAX(I$1:I926)+1)</f>
        <v>0</v>
      </c>
      <c r="J927" s="12" t="b">
        <f>IF(ISNUMBER(SEARCH(X$1,$D927)),MAX(J$1:J926)+1)</f>
        <v>0</v>
      </c>
      <c r="K927" s="12" t="b">
        <f>IF(ISNUMBER(SEARCH(Y$1,$D927)),MAX(K$1:K926)+1)</f>
        <v>0</v>
      </c>
      <c r="L927" s="12" t="b">
        <f>IF(ISNUMBER(SEARCH(Z$1,$D927)),MAX(L$1:L926)+1)</f>
        <v>0</v>
      </c>
      <c r="M927" s="12" t="b">
        <f>IF(ISNUMBER(SEARCH(AA$1,$D927)),MAX(M$1:M926)+1)</f>
        <v>0</v>
      </c>
      <c r="N927" s="12" t="b">
        <f>IF(ISNUMBER(SEARCH(AB$1,$D927)),MAX(N$1:N926)+1)</f>
        <v>0</v>
      </c>
      <c r="O927" s="12" t="b">
        <f>IF(ISNUMBER(SEARCH(AC$1,$D927)),MAX(O$1:O926)+1)</f>
        <v>0</v>
      </c>
      <c r="P927" s="12" t="b">
        <f>IF(ISNUMBER(SEARCH(AD$1,$D927)),MAX(P$1:P926)+1)</f>
        <v>0</v>
      </c>
      <c r="Q927" s="12">
        <f>'AB Touchpoint System Workbook'!K938</f>
        <v>0</v>
      </c>
      <c r="R927" s="13">
        <f t="shared" si="29"/>
        <v>926</v>
      </c>
      <c r="S927" s="21" t="str">
        <f>IFERROR(VLOOKUP($R927,E:$Q,13,0),"")</f>
        <v/>
      </c>
      <c r="T927" s="21" t="str">
        <f>IFERROR(VLOOKUP($R927,F:$Q,12,0),"")</f>
        <v/>
      </c>
      <c r="U927" s="21" t="str">
        <f>IFERROR(VLOOKUP($R927,G:$Q,11,0),"")</f>
        <v/>
      </c>
      <c r="V927" s="21" t="str">
        <f>IFERROR(VLOOKUP($R927,H:$Q,10,0),"")</f>
        <v/>
      </c>
      <c r="W927" s="21" t="str">
        <f>IFERROR(VLOOKUP($R927,I:$Q,9,0),"")</f>
        <v/>
      </c>
      <c r="X927" s="21" t="str">
        <f>IFERROR(VLOOKUP($R927,J:$Q,8,0),"")</f>
        <v/>
      </c>
      <c r="Y927" s="21" t="str">
        <f>IFERROR(VLOOKUP($R927,K:$Q,7,0),"")</f>
        <v/>
      </c>
      <c r="Z927" s="21" t="str">
        <f>IFERROR(VLOOKUP($R927,L:$Q,6,0),"")</f>
        <v/>
      </c>
      <c r="AA927" s="21" t="str">
        <f>IFERROR(VLOOKUP($R927,M:$Q,5,0),"")</f>
        <v/>
      </c>
      <c r="AB927" s="21" t="str">
        <f>IFERROR(VLOOKUP($R927,N:$Q,4,0),"")</f>
        <v/>
      </c>
      <c r="AC927" s="21" t="str">
        <f>IFERROR(VLOOKUP($R927,O:$Q,3,0),"")</f>
        <v/>
      </c>
      <c r="AD927" s="21" t="str">
        <f>IFERROR(VLOOKUP($R927,P:$Q,2,0),"")</f>
        <v/>
      </c>
    </row>
    <row r="928" spans="1:30" x14ac:dyDescent="0.15">
      <c r="A928" s="9">
        <f>'AB Touchpoint System Workbook'!Z939</f>
        <v>0</v>
      </c>
      <c r="B928" s="21">
        <f t="shared" si="30"/>
        <v>1</v>
      </c>
      <c r="C928" s="12" t="str">
        <f>IF('AB Touchpoint System Workbook'!J939="A",VLOOKUP($B928,Reference!$A$93:B$104,2,0),IF('AB Touchpoint System Workbook'!J939="b",VLOOKUP($B928,Reference!$A$93:C$104,3,0),""))</f>
        <v/>
      </c>
      <c r="D928" s="12" t="str">
        <f>IF('AB Touchpoint System Workbook'!J939="A",Q928&amp;C928,IF('AB Touchpoint System Workbook'!J939="b",Q928&amp;C928,""))</f>
        <v/>
      </c>
      <c r="E928" s="12" t="b">
        <f>IF(ISNUMBER(SEARCH(S$1,$D928)),MAX(E$1:E927)+1)</f>
        <v>0</v>
      </c>
      <c r="F928" s="12" t="b">
        <f>IF(ISNUMBER(SEARCH(T$1,$D928)),MAX(F$1:F927)+1)</f>
        <v>0</v>
      </c>
      <c r="G928" s="12" t="b">
        <f>IF(ISNUMBER(SEARCH(U$1,$D928)),MAX(G$1:G927)+1)</f>
        <v>0</v>
      </c>
      <c r="H928" s="12" t="b">
        <f>IF(ISNUMBER(SEARCH(V$1,$D928)),MAX(H$1:H927)+1)</f>
        <v>0</v>
      </c>
      <c r="I928" s="12" t="b">
        <f>IF(ISNUMBER(SEARCH(W$1,$D928)),MAX(I$1:I927)+1)</f>
        <v>0</v>
      </c>
      <c r="J928" s="12" t="b">
        <f>IF(ISNUMBER(SEARCH(X$1,$D928)),MAX(J$1:J927)+1)</f>
        <v>0</v>
      </c>
      <c r="K928" s="12" t="b">
        <f>IF(ISNUMBER(SEARCH(Y$1,$D928)),MAX(K$1:K927)+1)</f>
        <v>0</v>
      </c>
      <c r="L928" s="12" t="b">
        <f>IF(ISNUMBER(SEARCH(Z$1,$D928)),MAX(L$1:L927)+1)</f>
        <v>0</v>
      </c>
      <c r="M928" s="12" t="b">
        <f>IF(ISNUMBER(SEARCH(AA$1,$D928)),MAX(M$1:M927)+1)</f>
        <v>0</v>
      </c>
      <c r="N928" s="12" t="b">
        <f>IF(ISNUMBER(SEARCH(AB$1,$D928)),MAX(N$1:N927)+1)</f>
        <v>0</v>
      </c>
      <c r="O928" s="12" t="b">
        <f>IF(ISNUMBER(SEARCH(AC$1,$D928)),MAX(O$1:O927)+1)</f>
        <v>0</v>
      </c>
      <c r="P928" s="12" t="b">
        <f>IF(ISNUMBER(SEARCH(AD$1,$D928)),MAX(P$1:P927)+1)</f>
        <v>0</v>
      </c>
      <c r="Q928" s="12">
        <f>'AB Touchpoint System Workbook'!K939</f>
        <v>0</v>
      </c>
      <c r="R928" s="13">
        <f t="shared" si="29"/>
        <v>927</v>
      </c>
      <c r="S928" s="21" t="str">
        <f>IFERROR(VLOOKUP($R928,E:$Q,13,0),"")</f>
        <v/>
      </c>
      <c r="T928" s="21" t="str">
        <f>IFERROR(VLOOKUP($R928,F:$Q,12,0),"")</f>
        <v/>
      </c>
      <c r="U928" s="21" t="str">
        <f>IFERROR(VLOOKUP($R928,G:$Q,11,0),"")</f>
        <v/>
      </c>
      <c r="V928" s="21" t="str">
        <f>IFERROR(VLOOKUP($R928,H:$Q,10,0),"")</f>
        <v/>
      </c>
      <c r="W928" s="21" t="str">
        <f>IFERROR(VLOOKUP($R928,I:$Q,9,0),"")</f>
        <v/>
      </c>
      <c r="X928" s="21" t="str">
        <f>IFERROR(VLOOKUP($R928,J:$Q,8,0),"")</f>
        <v/>
      </c>
      <c r="Y928" s="21" t="str">
        <f>IFERROR(VLOOKUP($R928,K:$Q,7,0),"")</f>
        <v/>
      </c>
      <c r="Z928" s="21" t="str">
        <f>IFERROR(VLOOKUP($R928,L:$Q,6,0),"")</f>
        <v/>
      </c>
      <c r="AA928" s="21" t="str">
        <f>IFERROR(VLOOKUP($R928,M:$Q,5,0),"")</f>
        <v/>
      </c>
      <c r="AB928" s="21" t="str">
        <f>IFERROR(VLOOKUP($R928,N:$Q,4,0),"")</f>
        <v/>
      </c>
      <c r="AC928" s="21" t="str">
        <f>IFERROR(VLOOKUP($R928,O:$Q,3,0),"")</f>
        <v/>
      </c>
      <c r="AD928" s="21" t="str">
        <f>IFERROR(VLOOKUP($R928,P:$Q,2,0),"")</f>
        <v/>
      </c>
    </row>
    <row r="929" spans="1:30" x14ac:dyDescent="0.15">
      <c r="A929" s="9">
        <f>'AB Touchpoint System Workbook'!Z940</f>
        <v>0</v>
      </c>
      <c r="B929" s="21">
        <f t="shared" si="30"/>
        <v>1</v>
      </c>
      <c r="C929" s="12" t="str">
        <f>IF('AB Touchpoint System Workbook'!J940="A",VLOOKUP($B929,Reference!$A$93:B$104,2,0),IF('AB Touchpoint System Workbook'!J940="b",VLOOKUP($B929,Reference!$A$93:C$104,3,0),""))</f>
        <v/>
      </c>
      <c r="D929" s="12" t="str">
        <f>IF('AB Touchpoint System Workbook'!J940="A",Q929&amp;C929,IF('AB Touchpoint System Workbook'!J940="b",Q929&amp;C929,""))</f>
        <v/>
      </c>
      <c r="E929" s="12" t="b">
        <f>IF(ISNUMBER(SEARCH(S$1,$D929)),MAX(E$1:E928)+1)</f>
        <v>0</v>
      </c>
      <c r="F929" s="12" t="b">
        <f>IF(ISNUMBER(SEARCH(T$1,$D929)),MAX(F$1:F928)+1)</f>
        <v>0</v>
      </c>
      <c r="G929" s="12" t="b">
        <f>IF(ISNUMBER(SEARCH(U$1,$D929)),MAX(G$1:G928)+1)</f>
        <v>0</v>
      </c>
      <c r="H929" s="12" t="b">
        <f>IF(ISNUMBER(SEARCH(V$1,$D929)),MAX(H$1:H928)+1)</f>
        <v>0</v>
      </c>
      <c r="I929" s="12" t="b">
        <f>IF(ISNUMBER(SEARCH(W$1,$D929)),MAX(I$1:I928)+1)</f>
        <v>0</v>
      </c>
      <c r="J929" s="12" t="b">
        <f>IF(ISNUMBER(SEARCH(X$1,$D929)),MAX(J$1:J928)+1)</f>
        <v>0</v>
      </c>
      <c r="K929" s="12" t="b">
        <f>IF(ISNUMBER(SEARCH(Y$1,$D929)),MAX(K$1:K928)+1)</f>
        <v>0</v>
      </c>
      <c r="L929" s="12" t="b">
        <f>IF(ISNUMBER(SEARCH(Z$1,$D929)),MAX(L$1:L928)+1)</f>
        <v>0</v>
      </c>
      <c r="M929" s="12" t="b">
        <f>IF(ISNUMBER(SEARCH(AA$1,$D929)),MAX(M$1:M928)+1)</f>
        <v>0</v>
      </c>
      <c r="N929" s="12" t="b">
        <f>IF(ISNUMBER(SEARCH(AB$1,$D929)),MAX(N$1:N928)+1)</f>
        <v>0</v>
      </c>
      <c r="O929" s="12" t="b">
        <f>IF(ISNUMBER(SEARCH(AC$1,$D929)),MAX(O$1:O928)+1)</f>
        <v>0</v>
      </c>
      <c r="P929" s="12" t="b">
        <f>IF(ISNUMBER(SEARCH(AD$1,$D929)),MAX(P$1:P928)+1)</f>
        <v>0</v>
      </c>
      <c r="Q929" s="12">
        <f>'AB Touchpoint System Workbook'!K940</f>
        <v>0</v>
      </c>
      <c r="R929" s="13">
        <f t="shared" si="29"/>
        <v>928</v>
      </c>
      <c r="S929" s="21" t="str">
        <f>IFERROR(VLOOKUP($R929,E:$Q,13,0),"")</f>
        <v/>
      </c>
      <c r="T929" s="21" t="str">
        <f>IFERROR(VLOOKUP($R929,F:$Q,12,0),"")</f>
        <v/>
      </c>
      <c r="U929" s="21" t="str">
        <f>IFERROR(VLOOKUP($R929,G:$Q,11,0),"")</f>
        <v/>
      </c>
      <c r="V929" s="21" t="str">
        <f>IFERROR(VLOOKUP($R929,H:$Q,10,0),"")</f>
        <v/>
      </c>
      <c r="W929" s="21" t="str">
        <f>IFERROR(VLOOKUP($R929,I:$Q,9,0),"")</f>
        <v/>
      </c>
      <c r="X929" s="21" t="str">
        <f>IFERROR(VLOOKUP($R929,J:$Q,8,0),"")</f>
        <v/>
      </c>
      <c r="Y929" s="21" t="str">
        <f>IFERROR(VLOOKUP($R929,K:$Q,7,0),"")</f>
        <v/>
      </c>
      <c r="Z929" s="21" t="str">
        <f>IFERROR(VLOOKUP($R929,L:$Q,6,0),"")</f>
        <v/>
      </c>
      <c r="AA929" s="21" t="str">
        <f>IFERROR(VLOOKUP($R929,M:$Q,5,0),"")</f>
        <v/>
      </c>
      <c r="AB929" s="21" t="str">
        <f>IFERROR(VLOOKUP($R929,N:$Q,4,0),"")</f>
        <v/>
      </c>
      <c r="AC929" s="21" t="str">
        <f>IFERROR(VLOOKUP($R929,O:$Q,3,0),"")</f>
        <v/>
      </c>
      <c r="AD929" s="21" t="str">
        <f>IFERROR(VLOOKUP($R929,P:$Q,2,0),"")</f>
        <v/>
      </c>
    </row>
    <row r="930" spans="1:30" x14ac:dyDescent="0.15">
      <c r="A930" s="9">
        <f>'AB Touchpoint System Workbook'!Z941</f>
        <v>0</v>
      </c>
      <c r="B930" s="21">
        <f t="shared" si="30"/>
        <v>1</v>
      </c>
      <c r="C930" s="12" t="str">
        <f>IF('AB Touchpoint System Workbook'!J941="A",VLOOKUP($B930,Reference!$A$93:B$104,2,0),IF('AB Touchpoint System Workbook'!J941="b",VLOOKUP($B930,Reference!$A$93:C$104,3,0),""))</f>
        <v/>
      </c>
      <c r="D930" s="12" t="str">
        <f>IF('AB Touchpoint System Workbook'!J941="A",Q930&amp;C930,IF('AB Touchpoint System Workbook'!J941="b",Q930&amp;C930,""))</f>
        <v/>
      </c>
      <c r="E930" s="12" t="b">
        <f>IF(ISNUMBER(SEARCH(S$1,$D930)),MAX(E$1:E929)+1)</f>
        <v>0</v>
      </c>
      <c r="F930" s="12" t="b">
        <f>IF(ISNUMBER(SEARCH(T$1,$D930)),MAX(F$1:F929)+1)</f>
        <v>0</v>
      </c>
      <c r="G930" s="12" t="b">
        <f>IF(ISNUMBER(SEARCH(U$1,$D930)),MAX(G$1:G929)+1)</f>
        <v>0</v>
      </c>
      <c r="H930" s="12" t="b">
        <f>IF(ISNUMBER(SEARCH(V$1,$D930)),MAX(H$1:H929)+1)</f>
        <v>0</v>
      </c>
      <c r="I930" s="12" t="b">
        <f>IF(ISNUMBER(SEARCH(W$1,$D930)),MAX(I$1:I929)+1)</f>
        <v>0</v>
      </c>
      <c r="J930" s="12" t="b">
        <f>IF(ISNUMBER(SEARCH(X$1,$D930)),MAX(J$1:J929)+1)</f>
        <v>0</v>
      </c>
      <c r="K930" s="12" t="b">
        <f>IF(ISNUMBER(SEARCH(Y$1,$D930)),MAX(K$1:K929)+1)</f>
        <v>0</v>
      </c>
      <c r="L930" s="12" t="b">
        <f>IF(ISNUMBER(SEARCH(Z$1,$D930)),MAX(L$1:L929)+1)</f>
        <v>0</v>
      </c>
      <c r="M930" s="12" t="b">
        <f>IF(ISNUMBER(SEARCH(AA$1,$D930)),MAX(M$1:M929)+1)</f>
        <v>0</v>
      </c>
      <c r="N930" s="12" t="b">
        <f>IF(ISNUMBER(SEARCH(AB$1,$D930)),MAX(N$1:N929)+1)</f>
        <v>0</v>
      </c>
      <c r="O930" s="12" t="b">
        <f>IF(ISNUMBER(SEARCH(AC$1,$D930)),MAX(O$1:O929)+1)</f>
        <v>0</v>
      </c>
      <c r="P930" s="12" t="b">
        <f>IF(ISNUMBER(SEARCH(AD$1,$D930)),MAX(P$1:P929)+1)</f>
        <v>0</v>
      </c>
      <c r="Q930" s="12">
        <f>'AB Touchpoint System Workbook'!K941</f>
        <v>0</v>
      </c>
      <c r="R930" s="13">
        <f t="shared" si="29"/>
        <v>929</v>
      </c>
      <c r="S930" s="21" t="str">
        <f>IFERROR(VLOOKUP($R930,E:$Q,13,0),"")</f>
        <v/>
      </c>
      <c r="T930" s="21" t="str">
        <f>IFERROR(VLOOKUP($R930,F:$Q,12,0),"")</f>
        <v/>
      </c>
      <c r="U930" s="21" t="str">
        <f>IFERROR(VLOOKUP($R930,G:$Q,11,0),"")</f>
        <v/>
      </c>
      <c r="V930" s="21" t="str">
        <f>IFERROR(VLOOKUP($R930,H:$Q,10,0),"")</f>
        <v/>
      </c>
      <c r="W930" s="21" t="str">
        <f>IFERROR(VLOOKUP($R930,I:$Q,9,0),"")</f>
        <v/>
      </c>
      <c r="X930" s="21" t="str">
        <f>IFERROR(VLOOKUP($R930,J:$Q,8,0),"")</f>
        <v/>
      </c>
      <c r="Y930" s="21" t="str">
        <f>IFERROR(VLOOKUP($R930,K:$Q,7,0),"")</f>
        <v/>
      </c>
      <c r="Z930" s="21" t="str">
        <f>IFERROR(VLOOKUP($R930,L:$Q,6,0),"")</f>
        <v/>
      </c>
      <c r="AA930" s="21" t="str">
        <f>IFERROR(VLOOKUP($R930,M:$Q,5,0),"")</f>
        <v/>
      </c>
      <c r="AB930" s="21" t="str">
        <f>IFERROR(VLOOKUP($R930,N:$Q,4,0),"")</f>
        <v/>
      </c>
      <c r="AC930" s="21" t="str">
        <f>IFERROR(VLOOKUP($R930,O:$Q,3,0),"")</f>
        <v/>
      </c>
      <c r="AD930" s="21" t="str">
        <f>IFERROR(VLOOKUP($R930,P:$Q,2,0),"")</f>
        <v/>
      </c>
    </row>
    <row r="931" spans="1:30" x14ac:dyDescent="0.15">
      <c r="A931" s="9">
        <f>'AB Touchpoint System Workbook'!Z942</f>
        <v>0</v>
      </c>
      <c r="B931" s="21">
        <f t="shared" si="30"/>
        <v>1</v>
      </c>
      <c r="C931" s="12" t="str">
        <f>IF('AB Touchpoint System Workbook'!J942="A",VLOOKUP($B931,Reference!$A$93:B$104,2,0),IF('AB Touchpoint System Workbook'!J942="b",VLOOKUP($B931,Reference!$A$93:C$104,3,0),""))</f>
        <v/>
      </c>
      <c r="D931" s="12" t="str">
        <f>IF('AB Touchpoint System Workbook'!J942="A",Q931&amp;C931,IF('AB Touchpoint System Workbook'!J942="b",Q931&amp;C931,""))</f>
        <v/>
      </c>
      <c r="E931" s="12" t="b">
        <f>IF(ISNUMBER(SEARCH(S$1,$D931)),MAX(E$1:E930)+1)</f>
        <v>0</v>
      </c>
      <c r="F931" s="12" t="b">
        <f>IF(ISNUMBER(SEARCH(T$1,$D931)),MAX(F$1:F930)+1)</f>
        <v>0</v>
      </c>
      <c r="G931" s="12" t="b">
        <f>IF(ISNUMBER(SEARCH(U$1,$D931)),MAX(G$1:G930)+1)</f>
        <v>0</v>
      </c>
      <c r="H931" s="12" t="b">
        <f>IF(ISNUMBER(SEARCH(V$1,$D931)),MAX(H$1:H930)+1)</f>
        <v>0</v>
      </c>
      <c r="I931" s="12" t="b">
        <f>IF(ISNUMBER(SEARCH(W$1,$D931)),MAX(I$1:I930)+1)</f>
        <v>0</v>
      </c>
      <c r="J931" s="12" t="b">
        <f>IF(ISNUMBER(SEARCH(X$1,$D931)),MAX(J$1:J930)+1)</f>
        <v>0</v>
      </c>
      <c r="K931" s="12" t="b">
        <f>IF(ISNUMBER(SEARCH(Y$1,$D931)),MAX(K$1:K930)+1)</f>
        <v>0</v>
      </c>
      <c r="L931" s="12" t="b">
        <f>IF(ISNUMBER(SEARCH(Z$1,$D931)),MAX(L$1:L930)+1)</f>
        <v>0</v>
      </c>
      <c r="M931" s="12" t="b">
        <f>IF(ISNUMBER(SEARCH(AA$1,$D931)),MAX(M$1:M930)+1)</f>
        <v>0</v>
      </c>
      <c r="N931" s="12" t="b">
        <f>IF(ISNUMBER(SEARCH(AB$1,$D931)),MAX(N$1:N930)+1)</f>
        <v>0</v>
      </c>
      <c r="O931" s="12" t="b">
        <f>IF(ISNUMBER(SEARCH(AC$1,$D931)),MAX(O$1:O930)+1)</f>
        <v>0</v>
      </c>
      <c r="P931" s="12" t="b">
        <f>IF(ISNUMBER(SEARCH(AD$1,$D931)),MAX(P$1:P930)+1)</f>
        <v>0</v>
      </c>
      <c r="Q931" s="12">
        <f>'AB Touchpoint System Workbook'!K942</f>
        <v>0</v>
      </c>
      <c r="R931" s="13">
        <f t="shared" si="29"/>
        <v>930</v>
      </c>
      <c r="S931" s="21" t="str">
        <f>IFERROR(VLOOKUP($R931,E:$Q,13,0),"")</f>
        <v/>
      </c>
      <c r="T931" s="21" t="str">
        <f>IFERROR(VLOOKUP($R931,F:$Q,12,0),"")</f>
        <v/>
      </c>
      <c r="U931" s="21" t="str">
        <f>IFERROR(VLOOKUP($R931,G:$Q,11,0),"")</f>
        <v/>
      </c>
      <c r="V931" s="21" t="str">
        <f>IFERROR(VLOOKUP($R931,H:$Q,10,0),"")</f>
        <v/>
      </c>
      <c r="W931" s="21" t="str">
        <f>IFERROR(VLOOKUP($R931,I:$Q,9,0),"")</f>
        <v/>
      </c>
      <c r="X931" s="21" t="str">
        <f>IFERROR(VLOOKUP($R931,J:$Q,8,0),"")</f>
        <v/>
      </c>
      <c r="Y931" s="21" t="str">
        <f>IFERROR(VLOOKUP($R931,K:$Q,7,0),"")</f>
        <v/>
      </c>
      <c r="Z931" s="21" t="str">
        <f>IFERROR(VLOOKUP($R931,L:$Q,6,0),"")</f>
        <v/>
      </c>
      <c r="AA931" s="21" t="str">
        <f>IFERROR(VLOOKUP($R931,M:$Q,5,0),"")</f>
        <v/>
      </c>
      <c r="AB931" s="21" t="str">
        <f>IFERROR(VLOOKUP($R931,N:$Q,4,0),"")</f>
        <v/>
      </c>
      <c r="AC931" s="21" t="str">
        <f>IFERROR(VLOOKUP($R931,O:$Q,3,0),"")</f>
        <v/>
      </c>
      <c r="AD931" s="21" t="str">
        <f>IFERROR(VLOOKUP($R931,P:$Q,2,0),"")</f>
        <v/>
      </c>
    </row>
    <row r="932" spans="1:30" x14ac:dyDescent="0.15">
      <c r="A932" s="9">
        <f>'AB Touchpoint System Workbook'!Z943</f>
        <v>0</v>
      </c>
      <c r="B932" s="21">
        <f t="shared" si="30"/>
        <v>1</v>
      </c>
      <c r="C932" s="12" t="str">
        <f>IF('AB Touchpoint System Workbook'!J943="A",VLOOKUP($B932,Reference!$A$93:B$104,2,0),IF('AB Touchpoint System Workbook'!J943="b",VLOOKUP($B932,Reference!$A$93:C$104,3,0),""))</f>
        <v/>
      </c>
      <c r="D932" s="12" t="str">
        <f>IF('AB Touchpoint System Workbook'!J943="A",Q932&amp;C932,IF('AB Touchpoint System Workbook'!J943="b",Q932&amp;C932,""))</f>
        <v/>
      </c>
      <c r="E932" s="12" t="b">
        <f>IF(ISNUMBER(SEARCH(S$1,$D932)),MAX(E$1:E931)+1)</f>
        <v>0</v>
      </c>
      <c r="F932" s="12" t="b">
        <f>IF(ISNUMBER(SEARCH(T$1,$D932)),MAX(F$1:F931)+1)</f>
        <v>0</v>
      </c>
      <c r="G932" s="12" t="b">
        <f>IF(ISNUMBER(SEARCH(U$1,$D932)),MAX(G$1:G931)+1)</f>
        <v>0</v>
      </c>
      <c r="H932" s="12" t="b">
        <f>IF(ISNUMBER(SEARCH(V$1,$D932)),MAX(H$1:H931)+1)</f>
        <v>0</v>
      </c>
      <c r="I932" s="12" t="b">
        <f>IF(ISNUMBER(SEARCH(W$1,$D932)),MAX(I$1:I931)+1)</f>
        <v>0</v>
      </c>
      <c r="J932" s="12" t="b">
        <f>IF(ISNUMBER(SEARCH(X$1,$D932)),MAX(J$1:J931)+1)</f>
        <v>0</v>
      </c>
      <c r="K932" s="12" t="b">
        <f>IF(ISNUMBER(SEARCH(Y$1,$D932)),MAX(K$1:K931)+1)</f>
        <v>0</v>
      </c>
      <c r="L932" s="12" t="b">
        <f>IF(ISNUMBER(SEARCH(Z$1,$D932)),MAX(L$1:L931)+1)</f>
        <v>0</v>
      </c>
      <c r="M932" s="12" t="b">
        <f>IF(ISNUMBER(SEARCH(AA$1,$D932)),MAX(M$1:M931)+1)</f>
        <v>0</v>
      </c>
      <c r="N932" s="12" t="b">
        <f>IF(ISNUMBER(SEARCH(AB$1,$D932)),MAX(N$1:N931)+1)</f>
        <v>0</v>
      </c>
      <c r="O932" s="12" t="b">
        <f>IF(ISNUMBER(SEARCH(AC$1,$D932)),MAX(O$1:O931)+1)</f>
        <v>0</v>
      </c>
      <c r="P932" s="12" t="b">
        <f>IF(ISNUMBER(SEARCH(AD$1,$D932)),MAX(P$1:P931)+1)</f>
        <v>0</v>
      </c>
      <c r="Q932" s="12">
        <f>'AB Touchpoint System Workbook'!K943</f>
        <v>0</v>
      </c>
      <c r="R932" s="13">
        <f t="shared" si="29"/>
        <v>931</v>
      </c>
      <c r="S932" s="21" t="str">
        <f>IFERROR(VLOOKUP($R932,E:$Q,13,0),"")</f>
        <v/>
      </c>
      <c r="T932" s="21" t="str">
        <f>IFERROR(VLOOKUP($R932,F:$Q,12,0),"")</f>
        <v/>
      </c>
      <c r="U932" s="21" t="str">
        <f>IFERROR(VLOOKUP($R932,G:$Q,11,0),"")</f>
        <v/>
      </c>
      <c r="V932" s="21" t="str">
        <f>IFERROR(VLOOKUP($R932,H:$Q,10,0),"")</f>
        <v/>
      </c>
      <c r="W932" s="21" t="str">
        <f>IFERROR(VLOOKUP($R932,I:$Q,9,0),"")</f>
        <v/>
      </c>
      <c r="X932" s="21" t="str">
        <f>IFERROR(VLOOKUP($R932,J:$Q,8,0),"")</f>
        <v/>
      </c>
      <c r="Y932" s="21" t="str">
        <f>IFERROR(VLOOKUP($R932,K:$Q,7,0),"")</f>
        <v/>
      </c>
      <c r="Z932" s="21" t="str">
        <f>IFERROR(VLOOKUP($R932,L:$Q,6,0),"")</f>
        <v/>
      </c>
      <c r="AA932" s="21" t="str">
        <f>IFERROR(VLOOKUP($R932,M:$Q,5,0),"")</f>
        <v/>
      </c>
      <c r="AB932" s="21" t="str">
        <f>IFERROR(VLOOKUP($R932,N:$Q,4,0),"")</f>
        <v/>
      </c>
      <c r="AC932" s="21" t="str">
        <f>IFERROR(VLOOKUP($R932,O:$Q,3,0),"")</f>
        <v/>
      </c>
      <c r="AD932" s="21" t="str">
        <f>IFERROR(VLOOKUP($R932,P:$Q,2,0),"")</f>
        <v/>
      </c>
    </row>
    <row r="933" spans="1:30" x14ac:dyDescent="0.15">
      <c r="A933" s="9">
        <f>'AB Touchpoint System Workbook'!Z944</f>
        <v>0</v>
      </c>
      <c r="B933" s="21">
        <f t="shared" si="30"/>
        <v>1</v>
      </c>
      <c r="C933" s="12" t="str">
        <f>IF('AB Touchpoint System Workbook'!J944="A",VLOOKUP($B933,Reference!$A$93:B$104,2,0),IF('AB Touchpoint System Workbook'!J944="b",VLOOKUP($B933,Reference!$A$93:C$104,3,0),""))</f>
        <v/>
      </c>
      <c r="D933" s="12" t="str">
        <f>IF('AB Touchpoint System Workbook'!J944="A",Q933&amp;C933,IF('AB Touchpoint System Workbook'!J944="b",Q933&amp;C933,""))</f>
        <v/>
      </c>
      <c r="E933" s="12" t="b">
        <f>IF(ISNUMBER(SEARCH(S$1,$D933)),MAX(E$1:E932)+1)</f>
        <v>0</v>
      </c>
      <c r="F933" s="12" t="b">
        <f>IF(ISNUMBER(SEARCH(T$1,$D933)),MAX(F$1:F932)+1)</f>
        <v>0</v>
      </c>
      <c r="G933" s="12" t="b">
        <f>IF(ISNUMBER(SEARCH(U$1,$D933)),MAX(G$1:G932)+1)</f>
        <v>0</v>
      </c>
      <c r="H933" s="12" t="b">
        <f>IF(ISNUMBER(SEARCH(V$1,$D933)),MAX(H$1:H932)+1)</f>
        <v>0</v>
      </c>
      <c r="I933" s="12" t="b">
        <f>IF(ISNUMBER(SEARCH(W$1,$D933)),MAX(I$1:I932)+1)</f>
        <v>0</v>
      </c>
      <c r="J933" s="12" t="b">
        <f>IF(ISNUMBER(SEARCH(X$1,$D933)),MAX(J$1:J932)+1)</f>
        <v>0</v>
      </c>
      <c r="K933" s="12" t="b">
        <f>IF(ISNUMBER(SEARCH(Y$1,$D933)),MAX(K$1:K932)+1)</f>
        <v>0</v>
      </c>
      <c r="L933" s="12" t="b">
        <f>IF(ISNUMBER(SEARCH(Z$1,$D933)),MAX(L$1:L932)+1)</f>
        <v>0</v>
      </c>
      <c r="M933" s="12" t="b">
        <f>IF(ISNUMBER(SEARCH(AA$1,$D933)),MAX(M$1:M932)+1)</f>
        <v>0</v>
      </c>
      <c r="N933" s="12" t="b">
        <f>IF(ISNUMBER(SEARCH(AB$1,$D933)),MAX(N$1:N932)+1)</f>
        <v>0</v>
      </c>
      <c r="O933" s="12" t="b">
        <f>IF(ISNUMBER(SEARCH(AC$1,$D933)),MAX(O$1:O932)+1)</f>
        <v>0</v>
      </c>
      <c r="P933" s="12" t="b">
        <f>IF(ISNUMBER(SEARCH(AD$1,$D933)),MAX(P$1:P932)+1)</f>
        <v>0</v>
      </c>
      <c r="Q933" s="12">
        <f>'AB Touchpoint System Workbook'!K944</f>
        <v>0</v>
      </c>
      <c r="R933" s="13">
        <f t="shared" si="29"/>
        <v>932</v>
      </c>
      <c r="S933" s="21" t="str">
        <f>IFERROR(VLOOKUP($R933,E:$Q,13,0),"")</f>
        <v/>
      </c>
      <c r="T933" s="21" t="str">
        <f>IFERROR(VLOOKUP($R933,F:$Q,12,0),"")</f>
        <v/>
      </c>
      <c r="U933" s="21" t="str">
        <f>IFERROR(VLOOKUP($R933,G:$Q,11,0),"")</f>
        <v/>
      </c>
      <c r="V933" s="21" t="str">
        <f>IFERROR(VLOOKUP($R933,H:$Q,10,0),"")</f>
        <v/>
      </c>
      <c r="W933" s="21" t="str">
        <f>IFERROR(VLOOKUP($R933,I:$Q,9,0),"")</f>
        <v/>
      </c>
      <c r="X933" s="21" t="str">
        <f>IFERROR(VLOOKUP($R933,J:$Q,8,0),"")</f>
        <v/>
      </c>
      <c r="Y933" s="21" t="str">
        <f>IFERROR(VLOOKUP($R933,K:$Q,7,0),"")</f>
        <v/>
      </c>
      <c r="Z933" s="21" t="str">
        <f>IFERROR(VLOOKUP($R933,L:$Q,6,0),"")</f>
        <v/>
      </c>
      <c r="AA933" s="21" t="str">
        <f>IFERROR(VLOOKUP($R933,M:$Q,5,0),"")</f>
        <v/>
      </c>
      <c r="AB933" s="21" t="str">
        <f>IFERROR(VLOOKUP($R933,N:$Q,4,0),"")</f>
        <v/>
      </c>
      <c r="AC933" s="21" t="str">
        <f>IFERROR(VLOOKUP($R933,O:$Q,3,0),"")</f>
        <v/>
      </c>
      <c r="AD933" s="21" t="str">
        <f>IFERROR(VLOOKUP($R933,P:$Q,2,0),"")</f>
        <v/>
      </c>
    </row>
    <row r="934" spans="1:30" x14ac:dyDescent="0.15">
      <c r="A934" s="9">
        <f>'AB Touchpoint System Workbook'!Z945</f>
        <v>0</v>
      </c>
      <c r="B934" s="21">
        <f t="shared" si="30"/>
        <v>1</v>
      </c>
      <c r="C934" s="12" t="str">
        <f>IF('AB Touchpoint System Workbook'!J945="A",VLOOKUP($B934,Reference!$A$93:B$104,2,0),IF('AB Touchpoint System Workbook'!J945="b",VLOOKUP($B934,Reference!$A$93:C$104,3,0),""))</f>
        <v/>
      </c>
      <c r="D934" s="12" t="str">
        <f>IF('AB Touchpoint System Workbook'!J945="A",Q934&amp;C934,IF('AB Touchpoint System Workbook'!J945="b",Q934&amp;C934,""))</f>
        <v/>
      </c>
      <c r="E934" s="12" t="b">
        <f>IF(ISNUMBER(SEARCH(S$1,$D934)),MAX(E$1:E933)+1)</f>
        <v>0</v>
      </c>
      <c r="F934" s="12" t="b">
        <f>IF(ISNUMBER(SEARCH(T$1,$D934)),MAX(F$1:F933)+1)</f>
        <v>0</v>
      </c>
      <c r="G934" s="12" t="b">
        <f>IF(ISNUMBER(SEARCH(U$1,$D934)),MAX(G$1:G933)+1)</f>
        <v>0</v>
      </c>
      <c r="H934" s="12" t="b">
        <f>IF(ISNUMBER(SEARCH(V$1,$D934)),MAX(H$1:H933)+1)</f>
        <v>0</v>
      </c>
      <c r="I934" s="12" t="b">
        <f>IF(ISNUMBER(SEARCH(W$1,$D934)),MAX(I$1:I933)+1)</f>
        <v>0</v>
      </c>
      <c r="J934" s="12" t="b">
        <f>IF(ISNUMBER(SEARCH(X$1,$D934)),MAX(J$1:J933)+1)</f>
        <v>0</v>
      </c>
      <c r="K934" s="12" t="b">
        <f>IF(ISNUMBER(SEARCH(Y$1,$D934)),MAX(K$1:K933)+1)</f>
        <v>0</v>
      </c>
      <c r="L934" s="12" t="b">
        <f>IF(ISNUMBER(SEARCH(Z$1,$D934)),MAX(L$1:L933)+1)</f>
        <v>0</v>
      </c>
      <c r="M934" s="12" t="b">
        <f>IF(ISNUMBER(SEARCH(AA$1,$D934)),MAX(M$1:M933)+1)</f>
        <v>0</v>
      </c>
      <c r="N934" s="12" t="b">
        <f>IF(ISNUMBER(SEARCH(AB$1,$D934)),MAX(N$1:N933)+1)</f>
        <v>0</v>
      </c>
      <c r="O934" s="12" t="b">
        <f>IF(ISNUMBER(SEARCH(AC$1,$D934)),MAX(O$1:O933)+1)</f>
        <v>0</v>
      </c>
      <c r="P934" s="12" t="b">
        <f>IF(ISNUMBER(SEARCH(AD$1,$D934)),MAX(P$1:P933)+1)</f>
        <v>0</v>
      </c>
      <c r="Q934" s="12">
        <f>'AB Touchpoint System Workbook'!K945</f>
        <v>0</v>
      </c>
      <c r="R934" s="13">
        <f t="shared" si="29"/>
        <v>933</v>
      </c>
      <c r="S934" s="21" t="str">
        <f>IFERROR(VLOOKUP($R934,E:$Q,13,0),"")</f>
        <v/>
      </c>
      <c r="T934" s="21" t="str">
        <f>IFERROR(VLOOKUP($R934,F:$Q,12,0),"")</f>
        <v/>
      </c>
      <c r="U934" s="21" t="str">
        <f>IFERROR(VLOOKUP($R934,G:$Q,11,0),"")</f>
        <v/>
      </c>
      <c r="V934" s="21" t="str">
        <f>IFERROR(VLOOKUP($R934,H:$Q,10,0),"")</f>
        <v/>
      </c>
      <c r="W934" s="21" t="str">
        <f>IFERROR(VLOOKUP($R934,I:$Q,9,0),"")</f>
        <v/>
      </c>
      <c r="X934" s="21" t="str">
        <f>IFERROR(VLOOKUP($R934,J:$Q,8,0),"")</f>
        <v/>
      </c>
      <c r="Y934" s="21" t="str">
        <f>IFERROR(VLOOKUP($R934,K:$Q,7,0),"")</f>
        <v/>
      </c>
      <c r="Z934" s="21" t="str">
        <f>IFERROR(VLOOKUP($R934,L:$Q,6,0),"")</f>
        <v/>
      </c>
      <c r="AA934" s="21" t="str">
        <f>IFERROR(VLOOKUP($R934,M:$Q,5,0),"")</f>
        <v/>
      </c>
      <c r="AB934" s="21" t="str">
        <f>IFERROR(VLOOKUP($R934,N:$Q,4,0),"")</f>
        <v/>
      </c>
      <c r="AC934" s="21" t="str">
        <f>IFERROR(VLOOKUP($R934,O:$Q,3,0),"")</f>
        <v/>
      </c>
      <c r="AD934" s="21" t="str">
        <f>IFERROR(VLOOKUP($R934,P:$Q,2,0),"")</f>
        <v/>
      </c>
    </row>
    <row r="935" spans="1:30" x14ac:dyDescent="0.15">
      <c r="A935" s="9">
        <f>'AB Touchpoint System Workbook'!Z946</f>
        <v>0</v>
      </c>
      <c r="B935" s="21">
        <f t="shared" si="30"/>
        <v>1</v>
      </c>
      <c r="C935" s="12" t="str">
        <f>IF('AB Touchpoint System Workbook'!J946="A",VLOOKUP($B935,Reference!$A$93:B$104,2,0),IF('AB Touchpoint System Workbook'!J946="b",VLOOKUP($B935,Reference!$A$93:C$104,3,0),""))</f>
        <v/>
      </c>
      <c r="D935" s="12" t="str">
        <f>IF('AB Touchpoint System Workbook'!J946="A",Q935&amp;C935,IF('AB Touchpoint System Workbook'!J946="b",Q935&amp;C935,""))</f>
        <v/>
      </c>
      <c r="E935" s="12" t="b">
        <f>IF(ISNUMBER(SEARCH(S$1,$D935)),MAX(E$1:E934)+1)</f>
        <v>0</v>
      </c>
      <c r="F935" s="12" t="b">
        <f>IF(ISNUMBER(SEARCH(T$1,$D935)),MAX(F$1:F934)+1)</f>
        <v>0</v>
      </c>
      <c r="G935" s="12" t="b">
        <f>IF(ISNUMBER(SEARCH(U$1,$D935)),MAX(G$1:G934)+1)</f>
        <v>0</v>
      </c>
      <c r="H935" s="12" t="b">
        <f>IF(ISNUMBER(SEARCH(V$1,$D935)),MAX(H$1:H934)+1)</f>
        <v>0</v>
      </c>
      <c r="I935" s="12" t="b">
        <f>IF(ISNUMBER(SEARCH(W$1,$D935)),MAX(I$1:I934)+1)</f>
        <v>0</v>
      </c>
      <c r="J935" s="12" t="b">
        <f>IF(ISNUMBER(SEARCH(X$1,$D935)),MAX(J$1:J934)+1)</f>
        <v>0</v>
      </c>
      <c r="K935" s="12" t="b">
        <f>IF(ISNUMBER(SEARCH(Y$1,$D935)),MAX(K$1:K934)+1)</f>
        <v>0</v>
      </c>
      <c r="L935" s="12" t="b">
        <f>IF(ISNUMBER(SEARCH(Z$1,$D935)),MAX(L$1:L934)+1)</f>
        <v>0</v>
      </c>
      <c r="M935" s="12" t="b">
        <f>IF(ISNUMBER(SEARCH(AA$1,$D935)),MAX(M$1:M934)+1)</f>
        <v>0</v>
      </c>
      <c r="N935" s="12" t="b">
        <f>IF(ISNUMBER(SEARCH(AB$1,$D935)),MAX(N$1:N934)+1)</f>
        <v>0</v>
      </c>
      <c r="O935" s="12" t="b">
        <f>IF(ISNUMBER(SEARCH(AC$1,$D935)),MAX(O$1:O934)+1)</f>
        <v>0</v>
      </c>
      <c r="P935" s="12" t="b">
        <f>IF(ISNUMBER(SEARCH(AD$1,$D935)),MAX(P$1:P934)+1)</f>
        <v>0</v>
      </c>
      <c r="Q935" s="12">
        <f>'AB Touchpoint System Workbook'!K946</f>
        <v>0</v>
      </c>
      <c r="R935" s="13">
        <f t="shared" si="29"/>
        <v>934</v>
      </c>
      <c r="S935" s="21" t="str">
        <f>IFERROR(VLOOKUP($R935,E:$Q,13,0),"")</f>
        <v/>
      </c>
      <c r="T935" s="21" t="str">
        <f>IFERROR(VLOOKUP($R935,F:$Q,12,0),"")</f>
        <v/>
      </c>
      <c r="U935" s="21" t="str">
        <f>IFERROR(VLOOKUP($R935,G:$Q,11,0),"")</f>
        <v/>
      </c>
      <c r="V935" s="21" t="str">
        <f>IFERROR(VLOOKUP($R935,H:$Q,10,0),"")</f>
        <v/>
      </c>
      <c r="W935" s="21" t="str">
        <f>IFERROR(VLOOKUP($R935,I:$Q,9,0),"")</f>
        <v/>
      </c>
      <c r="X935" s="21" t="str">
        <f>IFERROR(VLOOKUP($R935,J:$Q,8,0),"")</f>
        <v/>
      </c>
      <c r="Y935" s="21" t="str">
        <f>IFERROR(VLOOKUP($R935,K:$Q,7,0),"")</f>
        <v/>
      </c>
      <c r="Z935" s="21" t="str">
        <f>IFERROR(VLOOKUP($R935,L:$Q,6,0),"")</f>
        <v/>
      </c>
      <c r="AA935" s="21" t="str">
        <f>IFERROR(VLOOKUP($R935,M:$Q,5,0),"")</f>
        <v/>
      </c>
      <c r="AB935" s="21" t="str">
        <f>IFERROR(VLOOKUP($R935,N:$Q,4,0),"")</f>
        <v/>
      </c>
      <c r="AC935" s="21" t="str">
        <f>IFERROR(VLOOKUP($R935,O:$Q,3,0),"")</f>
        <v/>
      </c>
      <c r="AD935" s="21" t="str">
        <f>IFERROR(VLOOKUP($R935,P:$Q,2,0),"")</f>
        <v/>
      </c>
    </row>
    <row r="936" spans="1:30" x14ac:dyDescent="0.15">
      <c r="A936" s="9">
        <f>'AB Touchpoint System Workbook'!Z947</f>
        <v>0</v>
      </c>
      <c r="B936" s="21">
        <f t="shared" si="30"/>
        <v>1</v>
      </c>
      <c r="C936" s="12" t="str">
        <f>IF('AB Touchpoint System Workbook'!J947="A",VLOOKUP($B936,Reference!$A$93:B$104,2,0),IF('AB Touchpoint System Workbook'!J947="b",VLOOKUP($B936,Reference!$A$93:C$104,3,0),""))</f>
        <v/>
      </c>
      <c r="D936" s="12" t="str">
        <f>IF('AB Touchpoint System Workbook'!J947="A",Q936&amp;C936,IF('AB Touchpoint System Workbook'!J947="b",Q936&amp;C936,""))</f>
        <v/>
      </c>
      <c r="E936" s="12" t="b">
        <f>IF(ISNUMBER(SEARCH(S$1,$D936)),MAX(E$1:E935)+1)</f>
        <v>0</v>
      </c>
      <c r="F936" s="12" t="b">
        <f>IF(ISNUMBER(SEARCH(T$1,$D936)),MAX(F$1:F935)+1)</f>
        <v>0</v>
      </c>
      <c r="G936" s="12" t="b">
        <f>IF(ISNUMBER(SEARCH(U$1,$D936)),MAX(G$1:G935)+1)</f>
        <v>0</v>
      </c>
      <c r="H936" s="12" t="b">
        <f>IF(ISNUMBER(SEARCH(V$1,$D936)),MAX(H$1:H935)+1)</f>
        <v>0</v>
      </c>
      <c r="I936" s="12" t="b">
        <f>IF(ISNUMBER(SEARCH(W$1,$D936)),MAX(I$1:I935)+1)</f>
        <v>0</v>
      </c>
      <c r="J936" s="12" t="b">
        <f>IF(ISNUMBER(SEARCH(X$1,$D936)),MAX(J$1:J935)+1)</f>
        <v>0</v>
      </c>
      <c r="K936" s="12" t="b">
        <f>IF(ISNUMBER(SEARCH(Y$1,$D936)),MAX(K$1:K935)+1)</f>
        <v>0</v>
      </c>
      <c r="L936" s="12" t="b">
        <f>IF(ISNUMBER(SEARCH(Z$1,$D936)),MAX(L$1:L935)+1)</f>
        <v>0</v>
      </c>
      <c r="M936" s="12" t="b">
        <f>IF(ISNUMBER(SEARCH(AA$1,$D936)),MAX(M$1:M935)+1)</f>
        <v>0</v>
      </c>
      <c r="N936" s="12" t="b">
        <f>IF(ISNUMBER(SEARCH(AB$1,$D936)),MAX(N$1:N935)+1)</f>
        <v>0</v>
      </c>
      <c r="O936" s="12" t="b">
        <f>IF(ISNUMBER(SEARCH(AC$1,$D936)),MAX(O$1:O935)+1)</f>
        <v>0</v>
      </c>
      <c r="P936" s="12" t="b">
        <f>IF(ISNUMBER(SEARCH(AD$1,$D936)),MAX(P$1:P935)+1)</f>
        <v>0</v>
      </c>
      <c r="Q936" s="12">
        <f>'AB Touchpoint System Workbook'!K947</f>
        <v>0</v>
      </c>
      <c r="R936" s="13">
        <f t="shared" si="29"/>
        <v>935</v>
      </c>
      <c r="S936" s="21" t="str">
        <f>IFERROR(VLOOKUP($R936,E:$Q,13,0),"")</f>
        <v/>
      </c>
      <c r="T936" s="21" t="str">
        <f>IFERROR(VLOOKUP($R936,F:$Q,12,0),"")</f>
        <v/>
      </c>
      <c r="U936" s="21" t="str">
        <f>IFERROR(VLOOKUP($R936,G:$Q,11,0),"")</f>
        <v/>
      </c>
      <c r="V936" s="21" t="str">
        <f>IFERROR(VLOOKUP($R936,H:$Q,10,0),"")</f>
        <v/>
      </c>
      <c r="W936" s="21" t="str">
        <f>IFERROR(VLOOKUP($R936,I:$Q,9,0),"")</f>
        <v/>
      </c>
      <c r="X936" s="21" t="str">
        <f>IFERROR(VLOOKUP($R936,J:$Q,8,0),"")</f>
        <v/>
      </c>
      <c r="Y936" s="21" t="str">
        <f>IFERROR(VLOOKUP($R936,K:$Q,7,0),"")</f>
        <v/>
      </c>
      <c r="Z936" s="21" t="str">
        <f>IFERROR(VLOOKUP($R936,L:$Q,6,0),"")</f>
        <v/>
      </c>
      <c r="AA936" s="21" t="str">
        <f>IFERROR(VLOOKUP($R936,M:$Q,5,0),"")</f>
        <v/>
      </c>
      <c r="AB936" s="21" t="str">
        <f>IFERROR(VLOOKUP($R936,N:$Q,4,0),"")</f>
        <v/>
      </c>
      <c r="AC936" s="21" t="str">
        <f>IFERROR(VLOOKUP($R936,O:$Q,3,0),"")</f>
        <v/>
      </c>
      <c r="AD936" s="21" t="str">
        <f>IFERROR(VLOOKUP($R936,P:$Q,2,0),"")</f>
        <v/>
      </c>
    </row>
    <row r="937" spans="1:30" x14ac:dyDescent="0.15">
      <c r="A937" s="9">
        <f>'AB Touchpoint System Workbook'!Z948</f>
        <v>0</v>
      </c>
      <c r="B937" s="21">
        <f t="shared" si="30"/>
        <v>1</v>
      </c>
      <c r="C937" s="12" t="str">
        <f>IF('AB Touchpoint System Workbook'!J948="A",VLOOKUP($B937,Reference!$A$93:B$104,2,0),IF('AB Touchpoint System Workbook'!J948="b",VLOOKUP($B937,Reference!$A$93:C$104,3,0),""))</f>
        <v/>
      </c>
      <c r="D937" s="12" t="str">
        <f>IF('AB Touchpoint System Workbook'!J948="A",Q937&amp;C937,IF('AB Touchpoint System Workbook'!J948="b",Q937&amp;C937,""))</f>
        <v/>
      </c>
      <c r="E937" s="12" t="b">
        <f>IF(ISNUMBER(SEARCH(S$1,$D937)),MAX(E$1:E936)+1)</f>
        <v>0</v>
      </c>
      <c r="F937" s="12" t="b">
        <f>IF(ISNUMBER(SEARCH(T$1,$D937)),MAX(F$1:F936)+1)</f>
        <v>0</v>
      </c>
      <c r="G937" s="12" t="b">
        <f>IF(ISNUMBER(SEARCH(U$1,$D937)),MAX(G$1:G936)+1)</f>
        <v>0</v>
      </c>
      <c r="H937" s="12" t="b">
        <f>IF(ISNUMBER(SEARCH(V$1,$D937)),MAX(H$1:H936)+1)</f>
        <v>0</v>
      </c>
      <c r="I937" s="12" t="b">
        <f>IF(ISNUMBER(SEARCH(W$1,$D937)),MAX(I$1:I936)+1)</f>
        <v>0</v>
      </c>
      <c r="J937" s="12" t="b">
        <f>IF(ISNUMBER(SEARCH(X$1,$D937)),MAX(J$1:J936)+1)</f>
        <v>0</v>
      </c>
      <c r="K937" s="12" t="b">
        <f>IF(ISNUMBER(SEARCH(Y$1,$D937)),MAX(K$1:K936)+1)</f>
        <v>0</v>
      </c>
      <c r="L937" s="12" t="b">
        <f>IF(ISNUMBER(SEARCH(Z$1,$D937)),MAX(L$1:L936)+1)</f>
        <v>0</v>
      </c>
      <c r="M937" s="12" t="b">
        <f>IF(ISNUMBER(SEARCH(AA$1,$D937)),MAX(M$1:M936)+1)</f>
        <v>0</v>
      </c>
      <c r="N937" s="12" t="b">
        <f>IF(ISNUMBER(SEARCH(AB$1,$D937)),MAX(N$1:N936)+1)</f>
        <v>0</v>
      </c>
      <c r="O937" s="12" t="b">
        <f>IF(ISNUMBER(SEARCH(AC$1,$D937)),MAX(O$1:O936)+1)</f>
        <v>0</v>
      </c>
      <c r="P937" s="12" t="b">
        <f>IF(ISNUMBER(SEARCH(AD$1,$D937)),MAX(P$1:P936)+1)</f>
        <v>0</v>
      </c>
      <c r="Q937" s="12">
        <f>'AB Touchpoint System Workbook'!K948</f>
        <v>0</v>
      </c>
      <c r="R937" s="13">
        <f t="shared" si="29"/>
        <v>936</v>
      </c>
      <c r="S937" s="21" t="str">
        <f>IFERROR(VLOOKUP($R937,E:$Q,13,0),"")</f>
        <v/>
      </c>
      <c r="T937" s="21" t="str">
        <f>IFERROR(VLOOKUP($R937,F:$Q,12,0),"")</f>
        <v/>
      </c>
      <c r="U937" s="21" t="str">
        <f>IFERROR(VLOOKUP($R937,G:$Q,11,0),"")</f>
        <v/>
      </c>
      <c r="V937" s="21" t="str">
        <f>IFERROR(VLOOKUP($R937,H:$Q,10,0),"")</f>
        <v/>
      </c>
      <c r="W937" s="21" t="str">
        <f>IFERROR(VLOOKUP($R937,I:$Q,9,0),"")</f>
        <v/>
      </c>
      <c r="X937" s="21" t="str">
        <f>IFERROR(VLOOKUP($R937,J:$Q,8,0),"")</f>
        <v/>
      </c>
      <c r="Y937" s="21" t="str">
        <f>IFERROR(VLOOKUP($R937,K:$Q,7,0),"")</f>
        <v/>
      </c>
      <c r="Z937" s="21" t="str">
        <f>IFERROR(VLOOKUP($R937,L:$Q,6,0),"")</f>
        <v/>
      </c>
      <c r="AA937" s="21" t="str">
        <f>IFERROR(VLOOKUP($R937,M:$Q,5,0),"")</f>
        <v/>
      </c>
      <c r="AB937" s="21" t="str">
        <f>IFERROR(VLOOKUP($R937,N:$Q,4,0),"")</f>
        <v/>
      </c>
      <c r="AC937" s="21" t="str">
        <f>IFERROR(VLOOKUP($R937,O:$Q,3,0),"")</f>
        <v/>
      </c>
      <c r="AD937" s="21" t="str">
        <f>IFERROR(VLOOKUP($R937,P:$Q,2,0),"")</f>
        <v/>
      </c>
    </row>
    <row r="938" spans="1:30" x14ac:dyDescent="0.15">
      <c r="A938" s="9">
        <f>'AB Touchpoint System Workbook'!Z949</f>
        <v>0</v>
      </c>
      <c r="B938" s="21">
        <f t="shared" si="30"/>
        <v>1</v>
      </c>
      <c r="C938" s="12" t="str">
        <f>IF('AB Touchpoint System Workbook'!J949="A",VLOOKUP($B938,Reference!$A$93:B$104,2,0),IF('AB Touchpoint System Workbook'!J949="b",VLOOKUP($B938,Reference!$A$93:C$104,3,0),""))</f>
        <v/>
      </c>
      <c r="D938" s="12" t="str">
        <f>IF('AB Touchpoint System Workbook'!J949="A",Q938&amp;C938,IF('AB Touchpoint System Workbook'!J949="b",Q938&amp;C938,""))</f>
        <v/>
      </c>
      <c r="E938" s="12" t="b">
        <f>IF(ISNUMBER(SEARCH(S$1,$D938)),MAX(E$1:E937)+1)</f>
        <v>0</v>
      </c>
      <c r="F938" s="12" t="b">
        <f>IF(ISNUMBER(SEARCH(T$1,$D938)),MAX(F$1:F937)+1)</f>
        <v>0</v>
      </c>
      <c r="G938" s="12" t="b">
        <f>IF(ISNUMBER(SEARCH(U$1,$D938)),MAX(G$1:G937)+1)</f>
        <v>0</v>
      </c>
      <c r="H938" s="12" t="b">
        <f>IF(ISNUMBER(SEARCH(V$1,$D938)),MAX(H$1:H937)+1)</f>
        <v>0</v>
      </c>
      <c r="I938" s="12" t="b">
        <f>IF(ISNUMBER(SEARCH(W$1,$D938)),MAX(I$1:I937)+1)</f>
        <v>0</v>
      </c>
      <c r="J938" s="12" t="b">
        <f>IF(ISNUMBER(SEARCH(X$1,$D938)),MAX(J$1:J937)+1)</f>
        <v>0</v>
      </c>
      <c r="K938" s="12" t="b">
        <f>IF(ISNUMBER(SEARCH(Y$1,$D938)),MAX(K$1:K937)+1)</f>
        <v>0</v>
      </c>
      <c r="L938" s="12" t="b">
        <f>IF(ISNUMBER(SEARCH(Z$1,$D938)),MAX(L$1:L937)+1)</f>
        <v>0</v>
      </c>
      <c r="M938" s="12" t="b">
        <f>IF(ISNUMBER(SEARCH(AA$1,$D938)),MAX(M$1:M937)+1)</f>
        <v>0</v>
      </c>
      <c r="N938" s="12" t="b">
        <f>IF(ISNUMBER(SEARCH(AB$1,$D938)),MAX(N$1:N937)+1)</f>
        <v>0</v>
      </c>
      <c r="O938" s="12" t="b">
        <f>IF(ISNUMBER(SEARCH(AC$1,$D938)),MAX(O$1:O937)+1)</f>
        <v>0</v>
      </c>
      <c r="P938" s="12" t="b">
        <f>IF(ISNUMBER(SEARCH(AD$1,$D938)),MAX(P$1:P937)+1)</f>
        <v>0</v>
      </c>
      <c r="Q938" s="12">
        <f>'AB Touchpoint System Workbook'!K949</f>
        <v>0</v>
      </c>
      <c r="R938" s="13">
        <f t="shared" si="29"/>
        <v>937</v>
      </c>
      <c r="S938" s="21" t="str">
        <f>IFERROR(VLOOKUP($R938,E:$Q,13,0),"")</f>
        <v/>
      </c>
      <c r="T938" s="21" t="str">
        <f>IFERROR(VLOOKUP($R938,F:$Q,12,0),"")</f>
        <v/>
      </c>
      <c r="U938" s="21" t="str">
        <f>IFERROR(VLOOKUP($R938,G:$Q,11,0),"")</f>
        <v/>
      </c>
      <c r="V938" s="21" t="str">
        <f>IFERROR(VLOOKUP($R938,H:$Q,10,0),"")</f>
        <v/>
      </c>
      <c r="W938" s="21" t="str">
        <f>IFERROR(VLOOKUP($R938,I:$Q,9,0),"")</f>
        <v/>
      </c>
      <c r="X938" s="21" t="str">
        <f>IFERROR(VLOOKUP($R938,J:$Q,8,0),"")</f>
        <v/>
      </c>
      <c r="Y938" s="21" t="str">
        <f>IFERROR(VLOOKUP($R938,K:$Q,7,0),"")</f>
        <v/>
      </c>
      <c r="Z938" s="21" t="str">
        <f>IFERROR(VLOOKUP($R938,L:$Q,6,0),"")</f>
        <v/>
      </c>
      <c r="AA938" s="21" t="str">
        <f>IFERROR(VLOOKUP($R938,M:$Q,5,0),"")</f>
        <v/>
      </c>
      <c r="AB938" s="21" t="str">
        <f>IFERROR(VLOOKUP($R938,N:$Q,4,0),"")</f>
        <v/>
      </c>
      <c r="AC938" s="21" t="str">
        <f>IFERROR(VLOOKUP($R938,O:$Q,3,0),"")</f>
        <v/>
      </c>
      <c r="AD938" s="21" t="str">
        <f>IFERROR(VLOOKUP($R938,P:$Q,2,0),"")</f>
        <v/>
      </c>
    </row>
    <row r="939" spans="1:30" x14ac:dyDescent="0.15">
      <c r="A939" s="9">
        <f>'AB Touchpoint System Workbook'!Z950</f>
        <v>0</v>
      </c>
      <c r="B939" s="21">
        <f t="shared" si="30"/>
        <v>1</v>
      </c>
      <c r="C939" s="12" t="str">
        <f>IF('AB Touchpoint System Workbook'!J950="A",VLOOKUP($B939,Reference!$A$93:B$104,2,0),IF('AB Touchpoint System Workbook'!J950="b",VLOOKUP($B939,Reference!$A$93:C$104,3,0),""))</f>
        <v/>
      </c>
      <c r="D939" s="12" t="str">
        <f>IF('AB Touchpoint System Workbook'!J950="A",Q939&amp;C939,IF('AB Touchpoint System Workbook'!J950="b",Q939&amp;C939,""))</f>
        <v/>
      </c>
      <c r="E939" s="12" t="b">
        <f>IF(ISNUMBER(SEARCH(S$1,$D939)),MAX(E$1:E938)+1)</f>
        <v>0</v>
      </c>
      <c r="F939" s="12" t="b">
        <f>IF(ISNUMBER(SEARCH(T$1,$D939)),MAX(F$1:F938)+1)</f>
        <v>0</v>
      </c>
      <c r="G939" s="12" t="b">
        <f>IF(ISNUMBER(SEARCH(U$1,$D939)),MAX(G$1:G938)+1)</f>
        <v>0</v>
      </c>
      <c r="H939" s="12" t="b">
        <f>IF(ISNUMBER(SEARCH(V$1,$D939)),MAX(H$1:H938)+1)</f>
        <v>0</v>
      </c>
      <c r="I939" s="12" t="b">
        <f>IF(ISNUMBER(SEARCH(W$1,$D939)),MAX(I$1:I938)+1)</f>
        <v>0</v>
      </c>
      <c r="J939" s="12" t="b">
        <f>IF(ISNUMBER(SEARCH(X$1,$D939)),MAX(J$1:J938)+1)</f>
        <v>0</v>
      </c>
      <c r="K939" s="12" t="b">
        <f>IF(ISNUMBER(SEARCH(Y$1,$D939)),MAX(K$1:K938)+1)</f>
        <v>0</v>
      </c>
      <c r="L939" s="12" t="b">
        <f>IF(ISNUMBER(SEARCH(Z$1,$D939)),MAX(L$1:L938)+1)</f>
        <v>0</v>
      </c>
      <c r="M939" s="12" t="b">
        <f>IF(ISNUMBER(SEARCH(AA$1,$D939)),MAX(M$1:M938)+1)</f>
        <v>0</v>
      </c>
      <c r="N939" s="12" t="b">
        <f>IF(ISNUMBER(SEARCH(AB$1,$D939)),MAX(N$1:N938)+1)</f>
        <v>0</v>
      </c>
      <c r="O939" s="12" t="b">
        <f>IF(ISNUMBER(SEARCH(AC$1,$D939)),MAX(O$1:O938)+1)</f>
        <v>0</v>
      </c>
      <c r="P939" s="12" t="b">
        <f>IF(ISNUMBER(SEARCH(AD$1,$D939)),MAX(P$1:P938)+1)</f>
        <v>0</v>
      </c>
      <c r="Q939" s="12">
        <f>'AB Touchpoint System Workbook'!K950</f>
        <v>0</v>
      </c>
      <c r="R939" s="13">
        <f t="shared" si="29"/>
        <v>938</v>
      </c>
      <c r="S939" s="21" t="str">
        <f>IFERROR(VLOOKUP($R939,E:$Q,13,0),"")</f>
        <v/>
      </c>
      <c r="T939" s="21" t="str">
        <f>IFERROR(VLOOKUP($R939,F:$Q,12,0),"")</f>
        <v/>
      </c>
      <c r="U939" s="21" t="str">
        <f>IFERROR(VLOOKUP($R939,G:$Q,11,0),"")</f>
        <v/>
      </c>
      <c r="V939" s="21" t="str">
        <f>IFERROR(VLOOKUP($R939,H:$Q,10,0),"")</f>
        <v/>
      </c>
      <c r="W939" s="21" t="str">
        <f>IFERROR(VLOOKUP($R939,I:$Q,9,0),"")</f>
        <v/>
      </c>
      <c r="X939" s="21" t="str">
        <f>IFERROR(VLOOKUP($R939,J:$Q,8,0),"")</f>
        <v/>
      </c>
      <c r="Y939" s="21" t="str">
        <f>IFERROR(VLOOKUP($R939,K:$Q,7,0),"")</f>
        <v/>
      </c>
      <c r="Z939" s="21" t="str">
        <f>IFERROR(VLOOKUP($R939,L:$Q,6,0),"")</f>
        <v/>
      </c>
      <c r="AA939" s="21" t="str">
        <f>IFERROR(VLOOKUP($R939,M:$Q,5,0),"")</f>
        <v/>
      </c>
      <c r="AB939" s="21" t="str">
        <f>IFERROR(VLOOKUP($R939,N:$Q,4,0),"")</f>
        <v/>
      </c>
      <c r="AC939" s="21" t="str">
        <f>IFERROR(VLOOKUP($R939,O:$Q,3,0),"")</f>
        <v/>
      </c>
      <c r="AD939" s="21" t="str">
        <f>IFERROR(VLOOKUP($R939,P:$Q,2,0),"")</f>
        <v/>
      </c>
    </row>
    <row r="940" spans="1:30" x14ac:dyDescent="0.15">
      <c r="A940" s="9">
        <f>'AB Touchpoint System Workbook'!Z951</f>
        <v>0</v>
      </c>
      <c r="B940" s="21">
        <f t="shared" si="30"/>
        <v>1</v>
      </c>
      <c r="C940" s="12" t="str">
        <f>IF('AB Touchpoint System Workbook'!J951="A",VLOOKUP($B940,Reference!$A$93:B$104,2,0),IF('AB Touchpoint System Workbook'!J951="b",VLOOKUP($B940,Reference!$A$93:C$104,3,0),""))</f>
        <v/>
      </c>
      <c r="D940" s="12" t="str">
        <f>IF('AB Touchpoint System Workbook'!J951="A",Q940&amp;C940,IF('AB Touchpoint System Workbook'!J951="b",Q940&amp;C940,""))</f>
        <v/>
      </c>
      <c r="E940" s="12" t="b">
        <f>IF(ISNUMBER(SEARCH(S$1,$D940)),MAX(E$1:E939)+1)</f>
        <v>0</v>
      </c>
      <c r="F940" s="12" t="b">
        <f>IF(ISNUMBER(SEARCH(T$1,$D940)),MAX(F$1:F939)+1)</f>
        <v>0</v>
      </c>
      <c r="G940" s="12" t="b">
        <f>IF(ISNUMBER(SEARCH(U$1,$D940)),MAX(G$1:G939)+1)</f>
        <v>0</v>
      </c>
      <c r="H940" s="12" t="b">
        <f>IF(ISNUMBER(SEARCH(V$1,$D940)),MAX(H$1:H939)+1)</f>
        <v>0</v>
      </c>
      <c r="I940" s="12" t="b">
        <f>IF(ISNUMBER(SEARCH(W$1,$D940)),MAX(I$1:I939)+1)</f>
        <v>0</v>
      </c>
      <c r="J940" s="12" t="b">
        <f>IF(ISNUMBER(SEARCH(X$1,$D940)),MAX(J$1:J939)+1)</f>
        <v>0</v>
      </c>
      <c r="K940" s="12" t="b">
        <f>IF(ISNUMBER(SEARCH(Y$1,$D940)),MAX(K$1:K939)+1)</f>
        <v>0</v>
      </c>
      <c r="L940" s="12" t="b">
        <f>IF(ISNUMBER(SEARCH(Z$1,$D940)),MAX(L$1:L939)+1)</f>
        <v>0</v>
      </c>
      <c r="M940" s="12" t="b">
        <f>IF(ISNUMBER(SEARCH(AA$1,$D940)),MAX(M$1:M939)+1)</f>
        <v>0</v>
      </c>
      <c r="N940" s="12" t="b">
        <f>IF(ISNUMBER(SEARCH(AB$1,$D940)),MAX(N$1:N939)+1)</f>
        <v>0</v>
      </c>
      <c r="O940" s="12" t="b">
        <f>IF(ISNUMBER(SEARCH(AC$1,$D940)),MAX(O$1:O939)+1)</f>
        <v>0</v>
      </c>
      <c r="P940" s="12" t="b">
        <f>IF(ISNUMBER(SEARCH(AD$1,$D940)),MAX(P$1:P939)+1)</f>
        <v>0</v>
      </c>
      <c r="Q940" s="12">
        <f>'AB Touchpoint System Workbook'!K951</f>
        <v>0</v>
      </c>
      <c r="R940" s="13">
        <f t="shared" si="29"/>
        <v>939</v>
      </c>
      <c r="S940" s="21" t="str">
        <f>IFERROR(VLOOKUP($R940,E:$Q,13,0),"")</f>
        <v/>
      </c>
      <c r="T940" s="21" t="str">
        <f>IFERROR(VLOOKUP($R940,F:$Q,12,0),"")</f>
        <v/>
      </c>
      <c r="U940" s="21" t="str">
        <f>IFERROR(VLOOKUP($R940,G:$Q,11,0),"")</f>
        <v/>
      </c>
      <c r="V940" s="21" t="str">
        <f>IFERROR(VLOOKUP($R940,H:$Q,10,0),"")</f>
        <v/>
      </c>
      <c r="W940" s="21" t="str">
        <f>IFERROR(VLOOKUP($R940,I:$Q,9,0),"")</f>
        <v/>
      </c>
      <c r="X940" s="21" t="str">
        <f>IFERROR(VLOOKUP($R940,J:$Q,8,0),"")</f>
        <v/>
      </c>
      <c r="Y940" s="21" t="str">
        <f>IFERROR(VLOOKUP($R940,K:$Q,7,0),"")</f>
        <v/>
      </c>
      <c r="Z940" s="21" t="str">
        <f>IFERROR(VLOOKUP($R940,L:$Q,6,0),"")</f>
        <v/>
      </c>
      <c r="AA940" s="21" t="str">
        <f>IFERROR(VLOOKUP($R940,M:$Q,5,0),"")</f>
        <v/>
      </c>
      <c r="AB940" s="21" t="str">
        <f>IFERROR(VLOOKUP($R940,N:$Q,4,0),"")</f>
        <v/>
      </c>
      <c r="AC940" s="21" t="str">
        <f>IFERROR(VLOOKUP($R940,O:$Q,3,0),"")</f>
        <v/>
      </c>
      <c r="AD940" s="21" t="str">
        <f>IFERROR(VLOOKUP($R940,P:$Q,2,0),"")</f>
        <v/>
      </c>
    </row>
    <row r="941" spans="1:30" x14ac:dyDescent="0.15">
      <c r="A941" s="9">
        <f>'AB Touchpoint System Workbook'!Z952</f>
        <v>0</v>
      </c>
      <c r="B941" s="21">
        <f t="shared" si="30"/>
        <v>1</v>
      </c>
      <c r="C941" s="12" t="str">
        <f>IF('AB Touchpoint System Workbook'!J952="A",VLOOKUP($B941,Reference!$A$93:B$104,2,0),IF('AB Touchpoint System Workbook'!J952="b",VLOOKUP($B941,Reference!$A$93:C$104,3,0),""))</f>
        <v/>
      </c>
      <c r="D941" s="12" t="str">
        <f>IF('AB Touchpoint System Workbook'!J952="A",Q941&amp;C941,IF('AB Touchpoint System Workbook'!J952="b",Q941&amp;C941,""))</f>
        <v/>
      </c>
      <c r="E941" s="12" t="b">
        <f>IF(ISNUMBER(SEARCH(S$1,$D941)),MAX(E$1:E940)+1)</f>
        <v>0</v>
      </c>
      <c r="F941" s="12" t="b">
        <f>IF(ISNUMBER(SEARCH(T$1,$D941)),MAX(F$1:F940)+1)</f>
        <v>0</v>
      </c>
      <c r="G941" s="12" t="b">
        <f>IF(ISNUMBER(SEARCH(U$1,$D941)),MAX(G$1:G940)+1)</f>
        <v>0</v>
      </c>
      <c r="H941" s="12" t="b">
        <f>IF(ISNUMBER(SEARCH(V$1,$D941)),MAX(H$1:H940)+1)</f>
        <v>0</v>
      </c>
      <c r="I941" s="12" t="b">
        <f>IF(ISNUMBER(SEARCH(W$1,$D941)),MAX(I$1:I940)+1)</f>
        <v>0</v>
      </c>
      <c r="J941" s="12" t="b">
        <f>IF(ISNUMBER(SEARCH(X$1,$D941)),MAX(J$1:J940)+1)</f>
        <v>0</v>
      </c>
      <c r="K941" s="12" t="b">
        <f>IF(ISNUMBER(SEARCH(Y$1,$D941)),MAX(K$1:K940)+1)</f>
        <v>0</v>
      </c>
      <c r="L941" s="12" t="b">
        <f>IF(ISNUMBER(SEARCH(Z$1,$D941)),MAX(L$1:L940)+1)</f>
        <v>0</v>
      </c>
      <c r="M941" s="12" t="b">
        <f>IF(ISNUMBER(SEARCH(AA$1,$D941)),MAX(M$1:M940)+1)</f>
        <v>0</v>
      </c>
      <c r="N941" s="12" t="b">
        <f>IF(ISNUMBER(SEARCH(AB$1,$D941)),MAX(N$1:N940)+1)</f>
        <v>0</v>
      </c>
      <c r="O941" s="12" t="b">
        <f>IF(ISNUMBER(SEARCH(AC$1,$D941)),MAX(O$1:O940)+1)</f>
        <v>0</v>
      </c>
      <c r="P941" s="12" t="b">
        <f>IF(ISNUMBER(SEARCH(AD$1,$D941)),MAX(P$1:P940)+1)</f>
        <v>0</v>
      </c>
      <c r="Q941" s="12">
        <f>'AB Touchpoint System Workbook'!K952</f>
        <v>0</v>
      </c>
      <c r="R941" s="13">
        <f t="shared" si="29"/>
        <v>940</v>
      </c>
      <c r="S941" s="21" t="str">
        <f>IFERROR(VLOOKUP($R941,E:$Q,13,0),"")</f>
        <v/>
      </c>
      <c r="T941" s="21" t="str">
        <f>IFERROR(VLOOKUP($R941,F:$Q,12,0),"")</f>
        <v/>
      </c>
      <c r="U941" s="21" t="str">
        <f>IFERROR(VLOOKUP($R941,G:$Q,11,0),"")</f>
        <v/>
      </c>
      <c r="V941" s="21" t="str">
        <f>IFERROR(VLOOKUP($R941,H:$Q,10,0),"")</f>
        <v/>
      </c>
      <c r="W941" s="21" t="str">
        <f>IFERROR(VLOOKUP($R941,I:$Q,9,0),"")</f>
        <v/>
      </c>
      <c r="X941" s="21" t="str">
        <f>IFERROR(VLOOKUP($R941,J:$Q,8,0),"")</f>
        <v/>
      </c>
      <c r="Y941" s="21" t="str">
        <f>IFERROR(VLOOKUP($R941,K:$Q,7,0),"")</f>
        <v/>
      </c>
      <c r="Z941" s="21" t="str">
        <f>IFERROR(VLOOKUP($R941,L:$Q,6,0),"")</f>
        <v/>
      </c>
      <c r="AA941" s="21" t="str">
        <f>IFERROR(VLOOKUP($R941,M:$Q,5,0),"")</f>
        <v/>
      </c>
      <c r="AB941" s="21" t="str">
        <f>IFERROR(VLOOKUP($R941,N:$Q,4,0),"")</f>
        <v/>
      </c>
      <c r="AC941" s="21" t="str">
        <f>IFERROR(VLOOKUP($R941,O:$Q,3,0),"")</f>
        <v/>
      </c>
      <c r="AD941" s="21" t="str">
        <f>IFERROR(VLOOKUP($R941,P:$Q,2,0),"")</f>
        <v/>
      </c>
    </row>
    <row r="942" spans="1:30" x14ac:dyDescent="0.15">
      <c r="A942" s="9">
        <f>'AB Touchpoint System Workbook'!Z953</f>
        <v>0</v>
      </c>
      <c r="B942" s="21">
        <f t="shared" si="30"/>
        <v>1</v>
      </c>
      <c r="C942" s="12" t="str">
        <f>IF('AB Touchpoint System Workbook'!J953="A",VLOOKUP($B942,Reference!$A$93:B$104,2,0),IF('AB Touchpoint System Workbook'!J953="b",VLOOKUP($B942,Reference!$A$93:C$104,3,0),""))</f>
        <v/>
      </c>
      <c r="D942" s="12" t="str">
        <f>IF('AB Touchpoint System Workbook'!J953="A",Q942&amp;C942,IF('AB Touchpoint System Workbook'!J953="b",Q942&amp;C942,""))</f>
        <v/>
      </c>
      <c r="E942" s="12" t="b">
        <f>IF(ISNUMBER(SEARCH(S$1,$D942)),MAX(E$1:E941)+1)</f>
        <v>0</v>
      </c>
      <c r="F942" s="12" t="b">
        <f>IF(ISNUMBER(SEARCH(T$1,$D942)),MAX(F$1:F941)+1)</f>
        <v>0</v>
      </c>
      <c r="G942" s="12" t="b">
        <f>IF(ISNUMBER(SEARCH(U$1,$D942)),MAX(G$1:G941)+1)</f>
        <v>0</v>
      </c>
      <c r="H942" s="12" t="b">
        <f>IF(ISNUMBER(SEARCH(V$1,$D942)),MAX(H$1:H941)+1)</f>
        <v>0</v>
      </c>
      <c r="I942" s="12" t="b">
        <f>IF(ISNUMBER(SEARCH(W$1,$D942)),MAX(I$1:I941)+1)</f>
        <v>0</v>
      </c>
      <c r="J942" s="12" t="b">
        <f>IF(ISNUMBER(SEARCH(X$1,$D942)),MAX(J$1:J941)+1)</f>
        <v>0</v>
      </c>
      <c r="K942" s="12" t="b">
        <f>IF(ISNUMBER(SEARCH(Y$1,$D942)),MAX(K$1:K941)+1)</f>
        <v>0</v>
      </c>
      <c r="L942" s="12" t="b">
        <f>IF(ISNUMBER(SEARCH(Z$1,$D942)),MAX(L$1:L941)+1)</f>
        <v>0</v>
      </c>
      <c r="M942" s="12" t="b">
        <f>IF(ISNUMBER(SEARCH(AA$1,$D942)),MAX(M$1:M941)+1)</f>
        <v>0</v>
      </c>
      <c r="N942" s="12" t="b">
        <f>IF(ISNUMBER(SEARCH(AB$1,$D942)),MAX(N$1:N941)+1)</f>
        <v>0</v>
      </c>
      <c r="O942" s="12" t="b">
        <f>IF(ISNUMBER(SEARCH(AC$1,$D942)),MAX(O$1:O941)+1)</f>
        <v>0</v>
      </c>
      <c r="P942" s="12" t="b">
        <f>IF(ISNUMBER(SEARCH(AD$1,$D942)),MAX(P$1:P941)+1)</f>
        <v>0</v>
      </c>
      <c r="Q942" s="12">
        <f>'AB Touchpoint System Workbook'!K953</f>
        <v>0</v>
      </c>
      <c r="R942" s="13">
        <f t="shared" si="29"/>
        <v>941</v>
      </c>
      <c r="S942" s="21" t="str">
        <f>IFERROR(VLOOKUP($R942,E:$Q,13,0),"")</f>
        <v/>
      </c>
      <c r="T942" s="21" t="str">
        <f>IFERROR(VLOOKUP($R942,F:$Q,12,0),"")</f>
        <v/>
      </c>
      <c r="U942" s="21" t="str">
        <f>IFERROR(VLOOKUP($R942,G:$Q,11,0),"")</f>
        <v/>
      </c>
      <c r="V942" s="21" t="str">
        <f>IFERROR(VLOOKUP($R942,H:$Q,10,0),"")</f>
        <v/>
      </c>
      <c r="W942" s="21" t="str">
        <f>IFERROR(VLOOKUP($R942,I:$Q,9,0),"")</f>
        <v/>
      </c>
      <c r="X942" s="21" t="str">
        <f>IFERROR(VLOOKUP($R942,J:$Q,8,0),"")</f>
        <v/>
      </c>
      <c r="Y942" s="21" t="str">
        <f>IFERROR(VLOOKUP($R942,K:$Q,7,0),"")</f>
        <v/>
      </c>
      <c r="Z942" s="21" t="str">
        <f>IFERROR(VLOOKUP($R942,L:$Q,6,0),"")</f>
        <v/>
      </c>
      <c r="AA942" s="21" t="str">
        <f>IFERROR(VLOOKUP($R942,M:$Q,5,0),"")</f>
        <v/>
      </c>
      <c r="AB942" s="21" t="str">
        <f>IFERROR(VLOOKUP($R942,N:$Q,4,0),"")</f>
        <v/>
      </c>
      <c r="AC942" s="21" t="str">
        <f>IFERROR(VLOOKUP($R942,O:$Q,3,0),"")</f>
        <v/>
      </c>
      <c r="AD942" s="21" t="str">
        <f>IFERROR(VLOOKUP($R942,P:$Q,2,0),"")</f>
        <v/>
      </c>
    </row>
    <row r="943" spans="1:30" x14ac:dyDescent="0.15">
      <c r="A943" s="9">
        <f>'AB Touchpoint System Workbook'!Z954</f>
        <v>0</v>
      </c>
      <c r="B943" s="21">
        <f t="shared" si="30"/>
        <v>1</v>
      </c>
      <c r="C943" s="12" t="str">
        <f>IF('AB Touchpoint System Workbook'!J954="A",VLOOKUP($B943,Reference!$A$93:B$104,2,0),IF('AB Touchpoint System Workbook'!J954="b",VLOOKUP($B943,Reference!$A$93:C$104,3,0),""))</f>
        <v/>
      </c>
      <c r="D943" s="12" t="str">
        <f>IF('AB Touchpoint System Workbook'!J954="A",Q943&amp;C943,IF('AB Touchpoint System Workbook'!J954="b",Q943&amp;C943,""))</f>
        <v/>
      </c>
      <c r="E943" s="12" t="b">
        <f>IF(ISNUMBER(SEARCH(S$1,$D943)),MAX(E$1:E942)+1)</f>
        <v>0</v>
      </c>
      <c r="F943" s="12" t="b">
        <f>IF(ISNUMBER(SEARCH(T$1,$D943)),MAX(F$1:F942)+1)</f>
        <v>0</v>
      </c>
      <c r="G943" s="12" t="b">
        <f>IF(ISNUMBER(SEARCH(U$1,$D943)),MAX(G$1:G942)+1)</f>
        <v>0</v>
      </c>
      <c r="H943" s="12" t="b">
        <f>IF(ISNUMBER(SEARCH(V$1,$D943)),MAX(H$1:H942)+1)</f>
        <v>0</v>
      </c>
      <c r="I943" s="12" t="b">
        <f>IF(ISNUMBER(SEARCH(W$1,$D943)),MAX(I$1:I942)+1)</f>
        <v>0</v>
      </c>
      <c r="J943" s="12" t="b">
        <f>IF(ISNUMBER(SEARCH(X$1,$D943)),MAX(J$1:J942)+1)</f>
        <v>0</v>
      </c>
      <c r="K943" s="12" t="b">
        <f>IF(ISNUMBER(SEARCH(Y$1,$D943)),MAX(K$1:K942)+1)</f>
        <v>0</v>
      </c>
      <c r="L943" s="12" t="b">
        <f>IF(ISNUMBER(SEARCH(Z$1,$D943)),MAX(L$1:L942)+1)</f>
        <v>0</v>
      </c>
      <c r="M943" s="12" t="b">
        <f>IF(ISNUMBER(SEARCH(AA$1,$D943)),MAX(M$1:M942)+1)</f>
        <v>0</v>
      </c>
      <c r="N943" s="12" t="b">
        <f>IF(ISNUMBER(SEARCH(AB$1,$D943)),MAX(N$1:N942)+1)</f>
        <v>0</v>
      </c>
      <c r="O943" s="12" t="b">
        <f>IF(ISNUMBER(SEARCH(AC$1,$D943)),MAX(O$1:O942)+1)</f>
        <v>0</v>
      </c>
      <c r="P943" s="12" t="b">
        <f>IF(ISNUMBER(SEARCH(AD$1,$D943)),MAX(P$1:P942)+1)</f>
        <v>0</v>
      </c>
      <c r="Q943" s="12">
        <f>'AB Touchpoint System Workbook'!K954</f>
        <v>0</v>
      </c>
      <c r="R943" s="13">
        <f t="shared" si="29"/>
        <v>942</v>
      </c>
      <c r="S943" s="21" t="str">
        <f>IFERROR(VLOOKUP($R943,E:$Q,13,0),"")</f>
        <v/>
      </c>
      <c r="T943" s="21" t="str">
        <f>IFERROR(VLOOKUP($R943,F:$Q,12,0),"")</f>
        <v/>
      </c>
      <c r="U943" s="21" t="str">
        <f>IFERROR(VLOOKUP($R943,G:$Q,11,0),"")</f>
        <v/>
      </c>
      <c r="V943" s="21" t="str">
        <f>IFERROR(VLOOKUP($R943,H:$Q,10,0),"")</f>
        <v/>
      </c>
      <c r="W943" s="21" t="str">
        <f>IFERROR(VLOOKUP($R943,I:$Q,9,0),"")</f>
        <v/>
      </c>
      <c r="X943" s="21" t="str">
        <f>IFERROR(VLOOKUP($R943,J:$Q,8,0),"")</f>
        <v/>
      </c>
      <c r="Y943" s="21" t="str">
        <f>IFERROR(VLOOKUP($R943,K:$Q,7,0),"")</f>
        <v/>
      </c>
      <c r="Z943" s="21" t="str">
        <f>IFERROR(VLOOKUP($R943,L:$Q,6,0),"")</f>
        <v/>
      </c>
      <c r="AA943" s="21" t="str">
        <f>IFERROR(VLOOKUP($R943,M:$Q,5,0),"")</f>
        <v/>
      </c>
      <c r="AB943" s="21" t="str">
        <f>IFERROR(VLOOKUP($R943,N:$Q,4,0),"")</f>
        <v/>
      </c>
      <c r="AC943" s="21" t="str">
        <f>IFERROR(VLOOKUP($R943,O:$Q,3,0),"")</f>
        <v/>
      </c>
      <c r="AD943" s="21" t="str">
        <f>IFERROR(VLOOKUP($R943,P:$Q,2,0),"")</f>
        <v/>
      </c>
    </row>
    <row r="944" spans="1:30" x14ac:dyDescent="0.15">
      <c r="A944" s="9">
        <f>'AB Touchpoint System Workbook'!Z955</f>
        <v>0</v>
      </c>
      <c r="B944" s="21">
        <f t="shared" si="30"/>
        <v>1</v>
      </c>
      <c r="C944" s="12" t="str">
        <f>IF('AB Touchpoint System Workbook'!J955="A",VLOOKUP($B944,Reference!$A$93:B$104,2,0),IF('AB Touchpoint System Workbook'!J955="b",VLOOKUP($B944,Reference!$A$93:C$104,3,0),""))</f>
        <v/>
      </c>
      <c r="D944" s="12" t="str">
        <f>IF('AB Touchpoint System Workbook'!J955="A",Q944&amp;C944,IF('AB Touchpoint System Workbook'!J955="b",Q944&amp;C944,""))</f>
        <v/>
      </c>
      <c r="E944" s="12" t="b">
        <f>IF(ISNUMBER(SEARCH(S$1,$D944)),MAX(E$1:E943)+1)</f>
        <v>0</v>
      </c>
      <c r="F944" s="12" t="b">
        <f>IF(ISNUMBER(SEARCH(T$1,$D944)),MAX(F$1:F943)+1)</f>
        <v>0</v>
      </c>
      <c r="G944" s="12" t="b">
        <f>IF(ISNUMBER(SEARCH(U$1,$D944)),MAX(G$1:G943)+1)</f>
        <v>0</v>
      </c>
      <c r="H944" s="12" t="b">
        <f>IF(ISNUMBER(SEARCH(V$1,$D944)),MAX(H$1:H943)+1)</f>
        <v>0</v>
      </c>
      <c r="I944" s="12" t="b">
        <f>IF(ISNUMBER(SEARCH(W$1,$D944)),MAX(I$1:I943)+1)</f>
        <v>0</v>
      </c>
      <c r="J944" s="12" t="b">
        <f>IF(ISNUMBER(SEARCH(X$1,$D944)),MAX(J$1:J943)+1)</f>
        <v>0</v>
      </c>
      <c r="K944" s="12" t="b">
        <f>IF(ISNUMBER(SEARCH(Y$1,$D944)),MAX(K$1:K943)+1)</f>
        <v>0</v>
      </c>
      <c r="L944" s="12" t="b">
        <f>IF(ISNUMBER(SEARCH(Z$1,$D944)),MAX(L$1:L943)+1)</f>
        <v>0</v>
      </c>
      <c r="M944" s="12" t="b">
        <f>IF(ISNUMBER(SEARCH(AA$1,$D944)),MAX(M$1:M943)+1)</f>
        <v>0</v>
      </c>
      <c r="N944" s="12" t="b">
        <f>IF(ISNUMBER(SEARCH(AB$1,$D944)),MAX(N$1:N943)+1)</f>
        <v>0</v>
      </c>
      <c r="O944" s="12" t="b">
        <f>IF(ISNUMBER(SEARCH(AC$1,$D944)),MAX(O$1:O943)+1)</f>
        <v>0</v>
      </c>
      <c r="P944" s="12" t="b">
        <f>IF(ISNUMBER(SEARCH(AD$1,$D944)),MAX(P$1:P943)+1)</f>
        <v>0</v>
      </c>
      <c r="Q944" s="12">
        <f>'AB Touchpoint System Workbook'!K955</f>
        <v>0</v>
      </c>
      <c r="R944" s="13">
        <f t="shared" si="29"/>
        <v>943</v>
      </c>
      <c r="S944" s="21" t="str">
        <f>IFERROR(VLOOKUP($R944,E:$Q,13,0),"")</f>
        <v/>
      </c>
      <c r="T944" s="21" t="str">
        <f>IFERROR(VLOOKUP($R944,F:$Q,12,0),"")</f>
        <v/>
      </c>
      <c r="U944" s="21" t="str">
        <f>IFERROR(VLOOKUP($R944,G:$Q,11,0),"")</f>
        <v/>
      </c>
      <c r="V944" s="21" t="str">
        <f>IFERROR(VLOOKUP($R944,H:$Q,10,0),"")</f>
        <v/>
      </c>
      <c r="W944" s="21" t="str">
        <f>IFERROR(VLOOKUP($R944,I:$Q,9,0),"")</f>
        <v/>
      </c>
      <c r="X944" s="21" t="str">
        <f>IFERROR(VLOOKUP($R944,J:$Q,8,0),"")</f>
        <v/>
      </c>
      <c r="Y944" s="21" t="str">
        <f>IFERROR(VLOOKUP($R944,K:$Q,7,0),"")</f>
        <v/>
      </c>
      <c r="Z944" s="21" t="str">
        <f>IFERROR(VLOOKUP($R944,L:$Q,6,0),"")</f>
        <v/>
      </c>
      <c r="AA944" s="21" t="str">
        <f>IFERROR(VLOOKUP($R944,M:$Q,5,0),"")</f>
        <v/>
      </c>
      <c r="AB944" s="21" t="str">
        <f>IFERROR(VLOOKUP($R944,N:$Q,4,0),"")</f>
        <v/>
      </c>
      <c r="AC944" s="21" t="str">
        <f>IFERROR(VLOOKUP($R944,O:$Q,3,0),"")</f>
        <v/>
      </c>
      <c r="AD944" s="21" t="str">
        <f>IFERROR(VLOOKUP($R944,P:$Q,2,0),"")</f>
        <v/>
      </c>
    </row>
    <row r="945" spans="1:30" x14ac:dyDescent="0.15">
      <c r="A945" s="9">
        <f>'AB Touchpoint System Workbook'!Z956</f>
        <v>0</v>
      </c>
      <c r="B945" s="21">
        <f t="shared" si="30"/>
        <v>1</v>
      </c>
      <c r="C945" s="12" t="str">
        <f>IF('AB Touchpoint System Workbook'!J956="A",VLOOKUP($B945,Reference!$A$93:B$104,2,0),IF('AB Touchpoint System Workbook'!J956="b",VLOOKUP($B945,Reference!$A$93:C$104,3,0),""))</f>
        <v/>
      </c>
      <c r="D945" s="12" t="str">
        <f>IF('AB Touchpoint System Workbook'!J956="A",Q945&amp;C945,IF('AB Touchpoint System Workbook'!J956="b",Q945&amp;C945,""))</f>
        <v/>
      </c>
      <c r="E945" s="12" t="b">
        <f>IF(ISNUMBER(SEARCH(S$1,$D945)),MAX(E$1:E944)+1)</f>
        <v>0</v>
      </c>
      <c r="F945" s="12" t="b">
        <f>IF(ISNUMBER(SEARCH(T$1,$D945)),MAX(F$1:F944)+1)</f>
        <v>0</v>
      </c>
      <c r="G945" s="12" t="b">
        <f>IF(ISNUMBER(SEARCH(U$1,$D945)),MAX(G$1:G944)+1)</f>
        <v>0</v>
      </c>
      <c r="H945" s="12" t="b">
        <f>IF(ISNUMBER(SEARCH(V$1,$D945)),MAX(H$1:H944)+1)</f>
        <v>0</v>
      </c>
      <c r="I945" s="12" t="b">
        <f>IF(ISNUMBER(SEARCH(W$1,$D945)),MAX(I$1:I944)+1)</f>
        <v>0</v>
      </c>
      <c r="J945" s="12" t="b">
        <f>IF(ISNUMBER(SEARCH(X$1,$D945)),MAX(J$1:J944)+1)</f>
        <v>0</v>
      </c>
      <c r="K945" s="12" t="b">
        <f>IF(ISNUMBER(SEARCH(Y$1,$D945)),MAX(K$1:K944)+1)</f>
        <v>0</v>
      </c>
      <c r="L945" s="12" t="b">
        <f>IF(ISNUMBER(SEARCH(Z$1,$D945)),MAX(L$1:L944)+1)</f>
        <v>0</v>
      </c>
      <c r="M945" s="12" t="b">
        <f>IF(ISNUMBER(SEARCH(AA$1,$D945)),MAX(M$1:M944)+1)</f>
        <v>0</v>
      </c>
      <c r="N945" s="12" t="b">
        <f>IF(ISNUMBER(SEARCH(AB$1,$D945)),MAX(N$1:N944)+1)</f>
        <v>0</v>
      </c>
      <c r="O945" s="12" t="b">
        <f>IF(ISNUMBER(SEARCH(AC$1,$D945)),MAX(O$1:O944)+1)</f>
        <v>0</v>
      </c>
      <c r="P945" s="12" t="b">
        <f>IF(ISNUMBER(SEARCH(AD$1,$D945)),MAX(P$1:P944)+1)</f>
        <v>0</v>
      </c>
      <c r="Q945" s="12">
        <f>'AB Touchpoint System Workbook'!K956</f>
        <v>0</v>
      </c>
      <c r="R945" s="13">
        <f t="shared" si="29"/>
        <v>944</v>
      </c>
      <c r="S945" s="21" t="str">
        <f>IFERROR(VLOOKUP($R945,E:$Q,13,0),"")</f>
        <v/>
      </c>
      <c r="T945" s="21" t="str">
        <f>IFERROR(VLOOKUP($R945,F:$Q,12,0),"")</f>
        <v/>
      </c>
      <c r="U945" s="21" t="str">
        <f>IFERROR(VLOOKUP($R945,G:$Q,11,0),"")</f>
        <v/>
      </c>
      <c r="V945" s="21" t="str">
        <f>IFERROR(VLOOKUP($R945,H:$Q,10,0),"")</f>
        <v/>
      </c>
      <c r="W945" s="21" t="str">
        <f>IFERROR(VLOOKUP($R945,I:$Q,9,0),"")</f>
        <v/>
      </c>
      <c r="X945" s="21" t="str">
        <f>IFERROR(VLOOKUP($R945,J:$Q,8,0),"")</f>
        <v/>
      </c>
      <c r="Y945" s="21" t="str">
        <f>IFERROR(VLOOKUP($R945,K:$Q,7,0),"")</f>
        <v/>
      </c>
      <c r="Z945" s="21" t="str">
        <f>IFERROR(VLOOKUP($R945,L:$Q,6,0),"")</f>
        <v/>
      </c>
      <c r="AA945" s="21" t="str">
        <f>IFERROR(VLOOKUP($R945,M:$Q,5,0),"")</f>
        <v/>
      </c>
      <c r="AB945" s="21" t="str">
        <f>IFERROR(VLOOKUP($R945,N:$Q,4,0),"")</f>
        <v/>
      </c>
      <c r="AC945" s="21" t="str">
        <f>IFERROR(VLOOKUP($R945,O:$Q,3,0),"")</f>
        <v/>
      </c>
      <c r="AD945" s="21" t="str">
        <f>IFERROR(VLOOKUP($R945,P:$Q,2,0),"")</f>
        <v/>
      </c>
    </row>
    <row r="946" spans="1:30" x14ac:dyDescent="0.15">
      <c r="A946" s="9">
        <f>'AB Touchpoint System Workbook'!Z957</f>
        <v>0</v>
      </c>
      <c r="B946" s="21">
        <f t="shared" si="30"/>
        <v>1</v>
      </c>
      <c r="C946" s="12" t="str">
        <f>IF('AB Touchpoint System Workbook'!J957="A",VLOOKUP($B946,Reference!$A$93:B$104,2,0),IF('AB Touchpoint System Workbook'!J957="b",VLOOKUP($B946,Reference!$A$93:C$104,3,0),""))</f>
        <v/>
      </c>
      <c r="D946" s="12" t="str">
        <f>IF('AB Touchpoint System Workbook'!J957="A",Q946&amp;C946,IF('AB Touchpoint System Workbook'!J957="b",Q946&amp;C946,""))</f>
        <v/>
      </c>
      <c r="E946" s="12" t="b">
        <f>IF(ISNUMBER(SEARCH(S$1,$D946)),MAX(E$1:E945)+1)</f>
        <v>0</v>
      </c>
      <c r="F946" s="12" t="b">
        <f>IF(ISNUMBER(SEARCH(T$1,$D946)),MAX(F$1:F945)+1)</f>
        <v>0</v>
      </c>
      <c r="G946" s="12" t="b">
        <f>IF(ISNUMBER(SEARCH(U$1,$D946)),MAX(G$1:G945)+1)</f>
        <v>0</v>
      </c>
      <c r="H946" s="12" t="b">
        <f>IF(ISNUMBER(SEARCH(V$1,$D946)),MAX(H$1:H945)+1)</f>
        <v>0</v>
      </c>
      <c r="I946" s="12" t="b">
        <f>IF(ISNUMBER(SEARCH(W$1,$D946)),MAX(I$1:I945)+1)</f>
        <v>0</v>
      </c>
      <c r="J946" s="12" t="b">
        <f>IF(ISNUMBER(SEARCH(X$1,$D946)),MAX(J$1:J945)+1)</f>
        <v>0</v>
      </c>
      <c r="K946" s="12" t="b">
        <f>IF(ISNUMBER(SEARCH(Y$1,$D946)),MAX(K$1:K945)+1)</f>
        <v>0</v>
      </c>
      <c r="L946" s="12" t="b">
        <f>IF(ISNUMBER(SEARCH(Z$1,$D946)),MAX(L$1:L945)+1)</f>
        <v>0</v>
      </c>
      <c r="M946" s="12" t="b">
        <f>IF(ISNUMBER(SEARCH(AA$1,$D946)),MAX(M$1:M945)+1)</f>
        <v>0</v>
      </c>
      <c r="N946" s="12" t="b">
        <f>IF(ISNUMBER(SEARCH(AB$1,$D946)),MAX(N$1:N945)+1)</f>
        <v>0</v>
      </c>
      <c r="O946" s="12" t="b">
        <f>IF(ISNUMBER(SEARCH(AC$1,$D946)),MAX(O$1:O945)+1)</f>
        <v>0</v>
      </c>
      <c r="P946" s="12" t="b">
        <f>IF(ISNUMBER(SEARCH(AD$1,$D946)),MAX(P$1:P945)+1)</f>
        <v>0</v>
      </c>
      <c r="Q946" s="12">
        <f>'AB Touchpoint System Workbook'!K957</f>
        <v>0</v>
      </c>
      <c r="R946" s="13">
        <f t="shared" si="29"/>
        <v>945</v>
      </c>
      <c r="S946" s="21" t="str">
        <f>IFERROR(VLOOKUP($R946,E:$Q,13,0),"")</f>
        <v/>
      </c>
      <c r="T946" s="21" t="str">
        <f>IFERROR(VLOOKUP($R946,F:$Q,12,0),"")</f>
        <v/>
      </c>
      <c r="U946" s="21" t="str">
        <f>IFERROR(VLOOKUP($R946,G:$Q,11,0),"")</f>
        <v/>
      </c>
      <c r="V946" s="21" t="str">
        <f>IFERROR(VLOOKUP($R946,H:$Q,10,0),"")</f>
        <v/>
      </c>
      <c r="W946" s="21" t="str">
        <f>IFERROR(VLOOKUP($R946,I:$Q,9,0),"")</f>
        <v/>
      </c>
      <c r="X946" s="21" t="str">
        <f>IFERROR(VLOOKUP($R946,J:$Q,8,0),"")</f>
        <v/>
      </c>
      <c r="Y946" s="21" t="str">
        <f>IFERROR(VLOOKUP($R946,K:$Q,7,0),"")</f>
        <v/>
      </c>
      <c r="Z946" s="21" t="str">
        <f>IFERROR(VLOOKUP($R946,L:$Q,6,0),"")</f>
        <v/>
      </c>
      <c r="AA946" s="21" t="str">
        <f>IFERROR(VLOOKUP($R946,M:$Q,5,0),"")</f>
        <v/>
      </c>
      <c r="AB946" s="21" t="str">
        <f>IFERROR(VLOOKUP($R946,N:$Q,4,0),"")</f>
        <v/>
      </c>
      <c r="AC946" s="21" t="str">
        <f>IFERROR(VLOOKUP($R946,O:$Q,3,0),"")</f>
        <v/>
      </c>
      <c r="AD946" s="21" t="str">
        <f>IFERROR(VLOOKUP($R946,P:$Q,2,0),"")</f>
        <v/>
      </c>
    </row>
    <row r="947" spans="1:30" x14ac:dyDescent="0.15">
      <c r="A947" s="9">
        <f>'AB Touchpoint System Workbook'!Z958</f>
        <v>0</v>
      </c>
      <c r="B947" s="21">
        <f t="shared" si="30"/>
        <v>1</v>
      </c>
      <c r="C947" s="12" t="str">
        <f>IF('AB Touchpoint System Workbook'!J958="A",VLOOKUP($B947,Reference!$A$93:B$104,2,0),IF('AB Touchpoint System Workbook'!J958="b",VLOOKUP($B947,Reference!$A$93:C$104,3,0),""))</f>
        <v/>
      </c>
      <c r="D947" s="12" t="str">
        <f>IF('AB Touchpoint System Workbook'!J958="A",Q947&amp;C947,IF('AB Touchpoint System Workbook'!J958="b",Q947&amp;C947,""))</f>
        <v/>
      </c>
      <c r="E947" s="12" t="b">
        <f>IF(ISNUMBER(SEARCH(S$1,$D947)),MAX(E$1:E946)+1)</f>
        <v>0</v>
      </c>
      <c r="F947" s="12" t="b">
        <f>IF(ISNUMBER(SEARCH(T$1,$D947)),MAX(F$1:F946)+1)</f>
        <v>0</v>
      </c>
      <c r="G947" s="12" t="b">
        <f>IF(ISNUMBER(SEARCH(U$1,$D947)),MAX(G$1:G946)+1)</f>
        <v>0</v>
      </c>
      <c r="H947" s="12" t="b">
        <f>IF(ISNUMBER(SEARCH(V$1,$D947)),MAX(H$1:H946)+1)</f>
        <v>0</v>
      </c>
      <c r="I947" s="12" t="b">
        <f>IF(ISNUMBER(SEARCH(W$1,$D947)),MAX(I$1:I946)+1)</f>
        <v>0</v>
      </c>
      <c r="J947" s="12" t="b">
        <f>IF(ISNUMBER(SEARCH(X$1,$D947)),MAX(J$1:J946)+1)</f>
        <v>0</v>
      </c>
      <c r="K947" s="12" t="b">
        <f>IF(ISNUMBER(SEARCH(Y$1,$D947)),MAX(K$1:K946)+1)</f>
        <v>0</v>
      </c>
      <c r="L947" s="12" t="b">
        <f>IF(ISNUMBER(SEARCH(Z$1,$D947)),MAX(L$1:L946)+1)</f>
        <v>0</v>
      </c>
      <c r="M947" s="12" t="b">
        <f>IF(ISNUMBER(SEARCH(AA$1,$D947)),MAX(M$1:M946)+1)</f>
        <v>0</v>
      </c>
      <c r="N947" s="12" t="b">
        <f>IF(ISNUMBER(SEARCH(AB$1,$D947)),MAX(N$1:N946)+1)</f>
        <v>0</v>
      </c>
      <c r="O947" s="12" t="b">
        <f>IF(ISNUMBER(SEARCH(AC$1,$D947)),MAX(O$1:O946)+1)</f>
        <v>0</v>
      </c>
      <c r="P947" s="12" t="b">
        <f>IF(ISNUMBER(SEARCH(AD$1,$D947)),MAX(P$1:P946)+1)</f>
        <v>0</v>
      </c>
      <c r="Q947" s="12">
        <f>'AB Touchpoint System Workbook'!K958</f>
        <v>0</v>
      </c>
      <c r="R947" s="13">
        <f t="shared" si="29"/>
        <v>946</v>
      </c>
      <c r="S947" s="21" t="str">
        <f>IFERROR(VLOOKUP($R947,E:$Q,13,0),"")</f>
        <v/>
      </c>
      <c r="T947" s="21" t="str">
        <f>IFERROR(VLOOKUP($R947,F:$Q,12,0),"")</f>
        <v/>
      </c>
      <c r="U947" s="21" t="str">
        <f>IFERROR(VLOOKUP($R947,G:$Q,11,0),"")</f>
        <v/>
      </c>
      <c r="V947" s="21" t="str">
        <f>IFERROR(VLOOKUP($R947,H:$Q,10,0),"")</f>
        <v/>
      </c>
      <c r="W947" s="21" t="str">
        <f>IFERROR(VLOOKUP($R947,I:$Q,9,0),"")</f>
        <v/>
      </c>
      <c r="X947" s="21" t="str">
        <f>IFERROR(VLOOKUP($R947,J:$Q,8,0),"")</f>
        <v/>
      </c>
      <c r="Y947" s="21" t="str">
        <f>IFERROR(VLOOKUP($R947,K:$Q,7,0),"")</f>
        <v/>
      </c>
      <c r="Z947" s="21" t="str">
        <f>IFERROR(VLOOKUP($R947,L:$Q,6,0),"")</f>
        <v/>
      </c>
      <c r="AA947" s="21" t="str">
        <f>IFERROR(VLOOKUP($R947,M:$Q,5,0),"")</f>
        <v/>
      </c>
      <c r="AB947" s="21" t="str">
        <f>IFERROR(VLOOKUP($R947,N:$Q,4,0),"")</f>
        <v/>
      </c>
      <c r="AC947" s="21" t="str">
        <f>IFERROR(VLOOKUP($R947,O:$Q,3,0),"")</f>
        <v/>
      </c>
      <c r="AD947" s="21" t="str">
        <f>IFERROR(VLOOKUP($R947,P:$Q,2,0),"")</f>
        <v/>
      </c>
    </row>
    <row r="948" spans="1:30" x14ac:dyDescent="0.15">
      <c r="A948" s="9">
        <f>'AB Touchpoint System Workbook'!Z959</f>
        <v>0</v>
      </c>
      <c r="B948" s="21">
        <f t="shared" si="30"/>
        <v>1</v>
      </c>
      <c r="C948" s="12" t="str">
        <f>IF('AB Touchpoint System Workbook'!J959="A",VLOOKUP($B948,Reference!$A$93:B$104,2,0),IF('AB Touchpoint System Workbook'!J959="b",VLOOKUP($B948,Reference!$A$93:C$104,3,0),""))</f>
        <v/>
      </c>
      <c r="D948" s="12" t="str">
        <f>IF('AB Touchpoint System Workbook'!J959="A",Q948&amp;C948,IF('AB Touchpoint System Workbook'!J959="b",Q948&amp;C948,""))</f>
        <v/>
      </c>
      <c r="E948" s="12" t="b">
        <f>IF(ISNUMBER(SEARCH(S$1,$D948)),MAX(E$1:E947)+1)</f>
        <v>0</v>
      </c>
      <c r="F948" s="12" t="b">
        <f>IF(ISNUMBER(SEARCH(T$1,$D948)),MAX(F$1:F947)+1)</f>
        <v>0</v>
      </c>
      <c r="G948" s="12" t="b">
        <f>IF(ISNUMBER(SEARCH(U$1,$D948)),MAX(G$1:G947)+1)</f>
        <v>0</v>
      </c>
      <c r="H948" s="12" t="b">
        <f>IF(ISNUMBER(SEARCH(V$1,$D948)),MAX(H$1:H947)+1)</f>
        <v>0</v>
      </c>
      <c r="I948" s="12" t="b">
        <f>IF(ISNUMBER(SEARCH(W$1,$D948)),MAX(I$1:I947)+1)</f>
        <v>0</v>
      </c>
      <c r="J948" s="12" t="b">
        <f>IF(ISNUMBER(SEARCH(X$1,$D948)),MAX(J$1:J947)+1)</f>
        <v>0</v>
      </c>
      <c r="K948" s="12" t="b">
        <f>IF(ISNUMBER(SEARCH(Y$1,$D948)),MAX(K$1:K947)+1)</f>
        <v>0</v>
      </c>
      <c r="L948" s="12" t="b">
        <f>IF(ISNUMBER(SEARCH(Z$1,$D948)),MAX(L$1:L947)+1)</f>
        <v>0</v>
      </c>
      <c r="M948" s="12" t="b">
        <f>IF(ISNUMBER(SEARCH(AA$1,$D948)),MAX(M$1:M947)+1)</f>
        <v>0</v>
      </c>
      <c r="N948" s="12" t="b">
        <f>IF(ISNUMBER(SEARCH(AB$1,$D948)),MAX(N$1:N947)+1)</f>
        <v>0</v>
      </c>
      <c r="O948" s="12" t="b">
        <f>IF(ISNUMBER(SEARCH(AC$1,$D948)),MAX(O$1:O947)+1)</f>
        <v>0</v>
      </c>
      <c r="P948" s="12" t="b">
        <f>IF(ISNUMBER(SEARCH(AD$1,$D948)),MAX(P$1:P947)+1)</f>
        <v>0</v>
      </c>
      <c r="Q948" s="12">
        <f>'AB Touchpoint System Workbook'!K959</f>
        <v>0</v>
      </c>
      <c r="R948" s="13">
        <f t="shared" si="29"/>
        <v>947</v>
      </c>
      <c r="S948" s="21" t="str">
        <f>IFERROR(VLOOKUP($R948,E:$Q,13,0),"")</f>
        <v/>
      </c>
      <c r="T948" s="21" t="str">
        <f>IFERROR(VLOOKUP($R948,F:$Q,12,0),"")</f>
        <v/>
      </c>
      <c r="U948" s="21" t="str">
        <f>IFERROR(VLOOKUP($R948,G:$Q,11,0),"")</f>
        <v/>
      </c>
      <c r="V948" s="21" t="str">
        <f>IFERROR(VLOOKUP($R948,H:$Q,10,0),"")</f>
        <v/>
      </c>
      <c r="W948" s="21" t="str">
        <f>IFERROR(VLOOKUP($R948,I:$Q,9,0),"")</f>
        <v/>
      </c>
      <c r="X948" s="21" t="str">
        <f>IFERROR(VLOOKUP($R948,J:$Q,8,0),"")</f>
        <v/>
      </c>
      <c r="Y948" s="21" t="str">
        <f>IFERROR(VLOOKUP($R948,K:$Q,7,0),"")</f>
        <v/>
      </c>
      <c r="Z948" s="21" t="str">
        <f>IFERROR(VLOOKUP($R948,L:$Q,6,0),"")</f>
        <v/>
      </c>
      <c r="AA948" s="21" t="str">
        <f>IFERROR(VLOOKUP($R948,M:$Q,5,0),"")</f>
        <v/>
      </c>
      <c r="AB948" s="21" t="str">
        <f>IFERROR(VLOOKUP($R948,N:$Q,4,0),"")</f>
        <v/>
      </c>
      <c r="AC948" s="21" t="str">
        <f>IFERROR(VLOOKUP($R948,O:$Q,3,0),"")</f>
        <v/>
      </c>
      <c r="AD948" s="21" t="str">
        <f>IFERROR(VLOOKUP($R948,P:$Q,2,0),"")</f>
        <v/>
      </c>
    </row>
    <row r="949" spans="1:30" x14ac:dyDescent="0.15">
      <c r="A949" s="9">
        <f>'AB Touchpoint System Workbook'!Z960</f>
        <v>0</v>
      </c>
      <c r="B949" s="21">
        <f t="shared" si="30"/>
        <v>1</v>
      </c>
      <c r="C949" s="12" t="str">
        <f>IF('AB Touchpoint System Workbook'!J960="A",VLOOKUP($B949,Reference!$A$93:B$104,2,0),IF('AB Touchpoint System Workbook'!J960="b",VLOOKUP($B949,Reference!$A$93:C$104,3,0),""))</f>
        <v/>
      </c>
      <c r="D949" s="12" t="str">
        <f>IF('AB Touchpoint System Workbook'!J960="A",Q949&amp;C949,IF('AB Touchpoint System Workbook'!J960="b",Q949&amp;C949,""))</f>
        <v/>
      </c>
      <c r="E949" s="12" t="b">
        <f>IF(ISNUMBER(SEARCH(S$1,$D949)),MAX(E$1:E948)+1)</f>
        <v>0</v>
      </c>
      <c r="F949" s="12" t="b">
        <f>IF(ISNUMBER(SEARCH(T$1,$D949)),MAX(F$1:F948)+1)</f>
        <v>0</v>
      </c>
      <c r="G949" s="12" t="b">
        <f>IF(ISNUMBER(SEARCH(U$1,$D949)),MAX(G$1:G948)+1)</f>
        <v>0</v>
      </c>
      <c r="H949" s="12" t="b">
        <f>IF(ISNUMBER(SEARCH(V$1,$D949)),MAX(H$1:H948)+1)</f>
        <v>0</v>
      </c>
      <c r="I949" s="12" t="b">
        <f>IF(ISNUMBER(SEARCH(W$1,$D949)),MAX(I$1:I948)+1)</f>
        <v>0</v>
      </c>
      <c r="J949" s="12" t="b">
        <f>IF(ISNUMBER(SEARCH(X$1,$D949)),MAX(J$1:J948)+1)</f>
        <v>0</v>
      </c>
      <c r="K949" s="12" t="b">
        <f>IF(ISNUMBER(SEARCH(Y$1,$D949)),MAX(K$1:K948)+1)</f>
        <v>0</v>
      </c>
      <c r="L949" s="12" t="b">
        <f>IF(ISNUMBER(SEARCH(Z$1,$D949)),MAX(L$1:L948)+1)</f>
        <v>0</v>
      </c>
      <c r="M949" s="12" t="b">
        <f>IF(ISNUMBER(SEARCH(AA$1,$D949)),MAX(M$1:M948)+1)</f>
        <v>0</v>
      </c>
      <c r="N949" s="12" t="b">
        <f>IF(ISNUMBER(SEARCH(AB$1,$D949)),MAX(N$1:N948)+1)</f>
        <v>0</v>
      </c>
      <c r="O949" s="12" t="b">
        <f>IF(ISNUMBER(SEARCH(AC$1,$D949)),MAX(O$1:O948)+1)</f>
        <v>0</v>
      </c>
      <c r="P949" s="12" t="b">
        <f>IF(ISNUMBER(SEARCH(AD$1,$D949)),MAX(P$1:P948)+1)</f>
        <v>0</v>
      </c>
      <c r="Q949" s="12">
        <f>'AB Touchpoint System Workbook'!K960</f>
        <v>0</v>
      </c>
      <c r="R949" s="13">
        <f t="shared" si="29"/>
        <v>948</v>
      </c>
      <c r="S949" s="21" t="str">
        <f>IFERROR(VLOOKUP($R949,E:$Q,13,0),"")</f>
        <v/>
      </c>
      <c r="T949" s="21" t="str">
        <f>IFERROR(VLOOKUP($R949,F:$Q,12,0),"")</f>
        <v/>
      </c>
      <c r="U949" s="21" t="str">
        <f>IFERROR(VLOOKUP($R949,G:$Q,11,0),"")</f>
        <v/>
      </c>
      <c r="V949" s="21" t="str">
        <f>IFERROR(VLOOKUP($R949,H:$Q,10,0),"")</f>
        <v/>
      </c>
      <c r="W949" s="21" t="str">
        <f>IFERROR(VLOOKUP($R949,I:$Q,9,0),"")</f>
        <v/>
      </c>
      <c r="X949" s="21" t="str">
        <f>IFERROR(VLOOKUP($R949,J:$Q,8,0),"")</f>
        <v/>
      </c>
      <c r="Y949" s="21" t="str">
        <f>IFERROR(VLOOKUP($R949,K:$Q,7,0),"")</f>
        <v/>
      </c>
      <c r="Z949" s="21" t="str">
        <f>IFERROR(VLOOKUP($R949,L:$Q,6,0),"")</f>
        <v/>
      </c>
      <c r="AA949" s="21" t="str">
        <f>IFERROR(VLOOKUP($R949,M:$Q,5,0),"")</f>
        <v/>
      </c>
      <c r="AB949" s="21" t="str">
        <f>IFERROR(VLOOKUP($R949,N:$Q,4,0),"")</f>
        <v/>
      </c>
      <c r="AC949" s="21" t="str">
        <f>IFERROR(VLOOKUP($R949,O:$Q,3,0),"")</f>
        <v/>
      </c>
      <c r="AD949" s="21" t="str">
        <f>IFERROR(VLOOKUP($R949,P:$Q,2,0),"")</f>
        <v/>
      </c>
    </row>
    <row r="950" spans="1:30" x14ac:dyDescent="0.15">
      <c r="A950" s="9">
        <f>'AB Touchpoint System Workbook'!Z961</f>
        <v>0</v>
      </c>
      <c r="B950" s="21">
        <f t="shared" si="30"/>
        <v>1</v>
      </c>
      <c r="C950" s="12" t="str">
        <f>IF('AB Touchpoint System Workbook'!J961="A",VLOOKUP($B950,Reference!$A$93:B$104,2,0),IF('AB Touchpoint System Workbook'!J961="b",VLOOKUP($B950,Reference!$A$93:C$104,3,0),""))</f>
        <v/>
      </c>
      <c r="D950" s="12" t="str">
        <f>IF('AB Touchpoint System Workbook'!J961="A",Q950&amp;C950,IF('AB Touchpoint System Workbook'!J961="b",Q950&amp;C950,""))</f>
        <v/>
      </c>
      <c r="E950" s="12" t="b">
        <f>IF(ISNUMBER(SEARCH(S$1,$D950)),MAX(E$1:E949)+1)</f>
        <v>0</v>
      </c>
      <c r="F950" s="12" t="b">
        <f>IF(ISNUMBER(SEARCH(T$1,$D950)),MAX(F$1:F949)+1)</f>
        <v>0</v>
      </c>
      <c r="G950" s="12" t="b">
        <f>IF(ISNUMBER(SEARCH(U$1,$D950)),MAX(G$1:G949)+1)</f>
        <v>0</v>
      </c>
      <c r="H950" s="12" t="b">
        <f>IF(ISNUMBER(SEARCH(V$1,$D950)),MAX(H$1:H949)+1)</f>
        <v>0</v>
      </c>
      <c r="I950" s="12" t="b">
        <f>IF(ISNUMBER(SEARCH(W$1,$D950)),MAX(I$1:I949)+1)</f>
        <v>0</v>
      </c>
      <c r="J950" s="12" t="b">
        <f>IF(ISNUMBER(SEARCH(X$1,$D950)),MAX(J$1:J949)+1)</f>
        <v>0</v>
      </c>
      <c r="K950" s="12" t="b">
        <f>IF(ISNUMBER(SEARCH(Y$1,$D950)),MAX(K$1:K949)+1)</f>
        <v>0</v>
      </c>
      <c r="L950" s="12" t="b">
        <f>IF(ISNUMBER(SEARCH(Z$1,$D950)),MAX(L$1:L949)+1)</f>
        <v>0</v>
      </c>
      <c r="M950" s="12" t="b">
        <f>IF(ISNUMBER(SEARCH(AA$1,$D950)),MAX(M$1:M949)+1)</f>
        <v>0</v>
      </c>
      <c r="N950" s="12" t="b">
        <f>IF(ISNUMBER(SEARCH(AB$1,$D950)),MAX(N$1:N949)+1)</f>
        <v>0</v>
      </c>
      <c r="O950" s="12" t="b">
        <f>IF(ISNUMBER(SEARCH(AC$1,$D950)),MAX(O$1:O949)+1)</f>
        <v>0</v>
      </c>
      <c r="P950" s="12" t="b">
        <f>IF(ISNUMBER(SEARCH(AD$1,$D950)),MAX(P$1:P949)+1)</f>
        <v>0</v>
      </c>
      <c r="Q950" s="12">
        <f>'AB Touchpoint System Workbook'!K961</f>
        <v>0</v>
      </c>
      <c r="R950" s="13">
        <f t="shared" si="29"/>
        <v>949</v>
      </c>
      <c r="S950" s="21" t="str">
        <f>IFERROR(VLOOKUP($R950,E:$Q,13,0),"")</f>
        <v/>
      </c>
      <c r="T950" s="21" t="str">
        <f>IFERROR(VLOOKUP($R950,F:$Q,12,0),"")</f>
        <v/>
      </c>
      <c r="U950" s="21" t="str">
        <f>IFERROR(VLOOKUP($R950,G:$Q,11,0),"")</f>
        <v/>
      </c>
      <c r="V950" s="21" t="str">
        <f>IFERROR(VLOOKUP($R950,H:$Q,10,0),"")</f>
        <v/>
      </c>
      <c r="W950" s="21" t="str">
        <f>IFERROR(VLOOKUP($R950,I:$Q,9,0),"")</f>
        <v/>
      </c>
      <c r="X950" s="21" t="str">
        <f>IFERROR(VLOOKUP($R950,J:$Q,8,0),"")</f>
        <v/>
      </c>
      <c r="Y950" s="21" t="str">
        <f>IFERROR(VLOOKUP($R950,K:$Q,7,0),"")</f>
        <v/>
      </c>
      <c r="Z950" s="21" t="str">
        <f>IFERROR(VLOOKUP($R950,L:$Q,6,0),"")</f>
        <v/>
      </c>
      <c r="AA950" s="21" t="str">
        <f>IFERROR(VLOOKUP($R950,M:$Q,5,0),"")</f>
        <v/>
      </c>
      <c r="AB950" s="21" t="str">
        <f>IFERROR(VLOOKUP($R950,N:$Q,4,0),"")</f>
        <v/>
      </c>
      <c r="AC950" s="21" t="str">
        <f>IFERROR(VLOOKUP($R950,O:$Q,3,0),"")</f>
        <v/>
      </c>
      <c r="AD950" s="21" t="str">
        <f>IFERROR(VLOOKUP($R950,P:$Q,2,0),"")</f>
        <v/>
      </c>
    </row>
    <row r="951" spans="1:30" x14ac:dyDescent="0.15">
      <c r="A951" s="9">
        <f>'AB Touchpoint System Workbook'!Z962</f>
        <v>0</v>
      </c>
      <c r="B951" s="21">
        <f t="shared" si="30"/>
        <v>1</v>
      </c>
      <c r="C951" s="12" t="str">
        <f>IF('AB Touchpoint System Workbook'!J962="A",VLOOKUP($B951,Reference!$A$93:B$104,2,0),IF('AB Touchpoint System Workbook'!J962="b",VLOOKUP($B951,Reference!$A$93:C$104,3,0),""))</f>
        <v/>
      </c>
      <c r="D951" s="12" t="str">
        <f>IF('AB Touchpoint System Workbook'!J962="A",Q951&amp;C951,IF('AB Touchpoint System Workbook'!J962="b",Q951&amp;C951,""))</f>
        <v/>
      </c>
      <c r="E951" s="12" t="b">
        <f>IF(ISNUMBER(SEARCH(S$1,$D951)),MAX(E$1:E950)+1)</f>
        <v>0</v>
      </c>
      <c r="F951" s="12" t="b">
        <f>IF(ISNUMBER(SEARCH(T$1,$D951)),MAX(F$1:F950)+1)</f>
        <v>0</v>
      </c>
      <c r="G951" s="12" t="b">
        <f>IF(ISNUMBER(SEARCH(U$1,$D951)),MAX(G$1:G950)+1)</f>
        <v>0</v>
      </c>
      <c r="H951" s="12" t="b">
        <f>IF(ISNUMBER(SEARCH(V$1,$D951)),MAX(H$1:H950)+1)</f>
        <v>0</v>
      </c>
      <c r="I951" s="12" t="b">
        <f>IF(ISNUMBER(SEARCH(W$1,$D951)),MAX(I$1:I950)+1)</f>
        <v>0</v>
      </c>
      <c r="J951" s="12" t="b">
        <f>IF(ISNUMBER(SEARCH(X$1,$D951)),MAX(J$1:J950)+1)</f>
        <v>0</v>
      </c>
      <c r="K951" s="12" t="b">
        <f>IF(ISNUMBER(SEARCH(Y$1,$D951)),MAX(K$1:K950)+1)</f>
        <v>0</v>
      </c>
      <c r="L951" s="12" t="b">
        <f>IF(ISNUMBER(SEARCH(Z$1,$D951)),MAX(L$1:L950)+1)</f>
        <v>0</v>
      </c>
      <c r="M951" s="12" t="b">
        <f>IF(ISNUMBER(SEARCH(AA$1,$D951)),MAX(M$1:M950)+1)</f>
        <v>0</v>
      </c>
      <c r="N951" s="12" t="b">
        <f>IF(ISNUMBER(SEARCH(AB$1,$D951)),MAX(N$1:N950)+1)</f>
        <v>0</v>
      </c>
      <c r="O951" s="12" t="b">
        <f>IF(ISNUMBER(SEARCH(AC$1,$D951)),MAX(O$1:O950)+1)</f>
        <v>0</v>
      </c>
      <c r="P951" s="12" t="b">
        <f>IF(ISNUMBER(SEARCH(AD$1,$D951)),MAX(P$1:P950)+1)</f>
        <v>0</v>
      </c>
      <c r="Q951" s="12">
        <f>'AB Touchpoint System Workbook'!K962</f>
        <v>0</v>
      </c>
      <c r="R951" s="13">
        <f t="shared" si="29"/>
        <v>950</v>
      </c>
      <c r="S951" s="21" t="str">
        <f>IFERROR(VLOOKUP($R951,E:$Q,13,0),"")</f>
        <v/>
      </c>
      <c r="T951" s="21" t="str">
        <f>IFERROR(VLOOKUP($R951,F:$Q,12,0),"")</f>
        <v/>
      </c>
      <c r="U951" s="21" t="str">
        <f>IFERROR(VLOOKUP($R951,G:$Q,11,0),"")</f>
        <v/>
      </c>
      <c r="V951" s="21" t="str">
        <f>IFERROR(VLOOKUP($R951,H:$Q,10,0),"")</f>
        <v/>
      </c>
      <c r="W951" s="21" t="str">
        <f>IFERROR(VLOOKUP($R951,I:$Q,9,0),"")</f>
        <v/>
      </c>
      <c r="X951" s="21" t="str">
        <f>IFERROR(VLOOKUP($R951,J:$Q,8,0),"")</f>
        <v/>
      </c>
      <c r="Y951" s="21" t="str">
        <f>IFERROR(VLOOKUP($R951,K:$Q,7,0),"")</f>
        <v/>
      </c>
      <c r="Z951" s="21" t="str">
        <f>IFERROR(VLOOKUP($R951,L:$Q,6,0),"")</f>
        <v/>
      </c>
      <c r="AA951" s="21" t="str">
        <f>IFERROR(VLOOKUP($R951,M:$Q,5,0),"")</f>
        <v/>
      </c>
      <c r="AB951" s="21" t="str">
        <f>IFERROR(VLOOKUP($R951,N:$Q,4,0),"")</f>
        <v/>
      </c>
      <c r="AC951" s="21" t="str">
        <f>IFERROR(VLOOKUP($R951,O:$Q,3,0),"")</f>
        <v/>
      </c>
      <c r="AD951" s="21" t="str">
        <f>IFERROR(VLOOKUP($R951,P:$Q,2,0),"")</f>
        <v/>
      </c>
    </row>
    <row r="952" spans="1:30" x14ac:dyDescent="0.15">
      <c r="A952" s="9">
        <f>'AB Touchpoint System Workbook'!Z963</f>
        <v>0</v>
      </c>
      <c r="B952" s="21">
        <f t="shared" si="30"/>
        <v>1</v>
      </c>
      <c r="C952" s="12" t="str">
        <f>IF('AB Touchpoint System Workbook'!J963="A",VLOOKUP($B952,Reference!$A$93:B$104,2,0),IF('AB Touchpoint System Workbook'!J963="b",VLOOKUP($B952,Reference!$A$93:C$104,3,0),""))</f>
        <v/>
      </c>
      <c r="D952" s="12" t="str">
        <f>IF('AB Touchpoint System Workbook'!J963="A",Q952&amp;C952,IF('AB Touchpoint System Workbook'!J963="b",Q952&amp;C952,""))</f>
        <v/>
      </c>
      <c r="E952" s="12" t="b">
        <f>IF(ISNUMBER(SEARCH(S$1,$D952)),MAX(E$1:E951)+1)</f>
        <v>0</v>
      </c>
      <c r="F952" s="12" t="b">
        <f>IF(ISNUMBER(SEARCH(T$1,$D952)),MAX(F$1:F951)+1)</f>
        <v>0</v>
      </c>
      <c r="G952" s="12" t="b">
        <f>IF(ISNUMBER(SEARCH(U$1,$D952)),MAX(G$1:G951)+1)</f>
        <v>0</v>
      </c>
      <c r="H952" s="12" t="b">
        <f>IF(ISNUMBER(SEARCH(V$1,$D952)),MAX(H$1:H951)+1)</f>
        <v>0</v>
      </c>
      <c r="I952" s="12" t="b">
        <f>IF(ISNUMBER(SEARCH(W$1,$D952)),MAX(I$1:I951)+1)</f>
        <v>0</v>
      </c>
      <c r="J952" s="12" t="b">
        <f>IF(ISNUMBER(SEARCH(X$1,$D952)),MAX(J$1:J951)+1)</f>
        <v>0</v>
      </c>
      <c r="K952" s="12" t="b">
        <f>IF(ISNUMBER(SEARCH(Y$1,$D952)),MAX(K$1:K951)+1)</f>
        <v>0</v>
      </c>
      <c r="L952" s="12" t="b">
        <f>IF(ISNUMBER(SEARCH(Z$1,$D952)),MAX(L$1:L951)+1)</f>
        <v>0</v>
      </c>
      <c r="M952" s="12" t="b">
        <f>IF(ISNUMBER(SEARCH(AA$1,$D952)),MAX(M$1:M951)+1)</f>
        <v>0</v>
      </c>
      <c r="N952" s="12" t="b">
        <f>IF(ISNUMBER(SEARCH(AB$1,$D952)),MAX(N$1:N951)+1)</f>
        <v>0</v>
      </c>
      <c r="O952" s="12" t="b">
        <f>IF(ISNUMBER(SEARCH(AC$1,$D952)),MAX(O$1:O951)+1)</f>
        <v>0</v>
      </c>
      <c r="P952" s="12" t="b">
        <f>IF(ISNUMBER(SEARCH(AD$1,$D952)),MAX(P$1:P951)+1)</f>
        <v>0</v>
      </c>
      <c r="Q952" s="12">
        <f>'AB Touchpoint System Workbook'!K963</f>
        <v>0</v>
      </c>
      <c r="R952" s="13">
        <f t="shared" si="29"/>
        <v>951</v>
      </c>
      <c r="S952" s="21" t="str">
        <f>IFERROR(VLOOKUP($R952,E:$Q,13,0),"")</f>
        <v/>
      </c>
      <c r="T952" s="21" t="str">
        <f>IFERROR(VLOOKUP($R952,F:$Q,12,0),"")</f>
        <v/>
      </c>
      <c r="U952" s="21" t="str">
        <f>IFERROR(VLOOKUP($R952,G:$Q,11,0),"")</f>
        <v/>
      </c>
      <c r="V952" s="21" t="str">
        <f>IFERROR(VLOOKUP($R952,H:$Q,10,0),"")</f>
        <v/>
      </c>
      <c r="W952" s="21" t="str">
        <f>IFERROR(VLOOKUP($R952,I:$Q,9,0),"")</f>
        <v/>
      </c>
      <c r="X952" s="21" t="str">
        <f>IFERROR(VLOOKUP($R952,J:$Q,8,0),"")</f>
        <v/>
      </c>
      <c r="Y952" s="21" t="str">
        <f>IFERROR(VLOOKUP($R952,K:$Q,7,0),"")</f>
        <v/>
      </c>
      <c r="Z952" s="21" t="str">
        <f>IFERROR(VLOOKUP($R952,L:$Q,6,0),"")</f>
        <v/>
      </c>
      <c r="AA952" s="21" t="str">
        <f>IFERROR(VLOOKUP($R952,M:$Q,5,0),"")</f>
        <v/>
      </c>
      <c r="AB952" s="21" t="str">
        <f>IFERROR(VLOOKUP($R952,N:$Q,4,0),"")</f>
        <v/>
      </c>
      <c r="AC952" s="21" t="str">
        <f>IFERROR(VLOOKUP($R952,O:$Q,3,0),"")</f>
        <v/>
      </c>
      <c r="AD952" s="21" t="str">
        <f>IFERROR(VLOOKUP($R952,P:$Q,2,0),"")</f>
        <v/>
      </c>
    </row>
    <row r="953" spans="1:30" x14ac:dyDescent="0.15">
      <c r="A953" s="9">
        <f>'AB Touchpoint System Workbook'!Z964</f>
        <v>0</v>
      </c>
      <c r="B953" s="21">
        <f t="shared" si="30"/>
        <v>1</v>
      </c>
      <c r="C953" s="12" t="str">
        <f>IF('AB Touchpoint System Workbook'!J964="A",VLOOKUP($B953,Reference!$A$93:B$104,2,0),IF('AB Touchpoint System Workbook'!J964="b",VLOOKUP($B953,Reference!$A$93:C$104,3,0),""))</f>
        <v/>
      </c>
      <c r="D953" s="12" t="str">
        <f>IF('AB Touchpoint System Workbook'!J964="A",Q953&amp;C953,IF('AB Touchpoint System Workbook'!J964="b",Q953&amp;C953,""))</f>
        <v/>
      </c>
      <c r="E953" s="12" t="b">
        <f>IF(ISNUMBER(SEARCH(S$1,$D953)),MAX(E$1:E952)+1)</f>
        <v>0</v>
      </c>
      <c r="F953" s="12" t="b">
        <f>IF(ISNUMBER(SEARCH(T$1,$D953)),MAX(F$1:F952)+1)</f>
        <v>0</v>
      </c>
      <c r="G953" s="12" t="b">
        <f>IF(ISNUMBER(SEARCH(U$1,$D953)),MAX(G$1:G952)+1)</f>
        <v>0</v>
      </c>
      <c r="H953" s="12" t="b">
        <f>IF(ISNUMBER(SEARCH(V$1,$D953)),MAX(H$1:H952)+1)</f>
        <v>0</v>
      </c>
      <c r="I953" s="12" t="b">
        <f>IF(ISNUMBER(SEARCH(W$1,$D953)),MAX(I$1:I952)+1)</f>
        <v>0</v>
      </c>
      <c r="J953" s="12" t="b">
        <f>IF(ISNUMBER(SEARCH(X$1,$D953)),MAX(J$1:J952)+1)</f>
        <v>0</v>
      </c>
      <c r="K953" s="12" t="b">
        <f>IF(ISNUMBER(SEARCH(Y$1,$D953)),MAX(K$1:K952)+1)</f>
        <v>0</v>
      </c>
      <c r="L953" s="12" t="b">
        <f>IF(ISNUMBER(SEARCH(Z$1,$D953)),MAX(L$1:L952)+1)</f>
        <v>0</v>
      </c>
      <c r="M953" s="12" t="b">
        <f>IF(ISNUMBER(SEARCH(AA$1,$D953)),MAX(M$1:M952)+1)</f>
        <v>0</v>
      </c>
      <c r="N953" s="12" t="b">
        <f>IF(ISNUMBER(SEARCH(AB$1,$D953)),MAX(N$1:N952)+1)</f>
        <v>0</v>
      </c>
      <c r="O953" s="12" t="b">
        <f>IF(ISNUMBER(SEARCH(AC$1,$D953)),MAX(O$1:O952)+1)</f>
        <v>0</v>
      </c>
      <c r="P953" s="12" t="b">
        <f>IF(ISNUMBER(SEARCH(AD$1,$D953)),MAX(P$1:P952)+1)</f>
        <v>0</v>
      </c>
      <c r="Q953" s="12">
        <f>'AB Touchpoint System Workbook'!K964</f>
        <v>0</v>
      </c>
      <c r="R953" s="13">
        <f t="shared" si="29"/>
        <v>952</v>
      </c>
      <c r="S953" s="21" t="str">
        <f>IFERROR(VLOOKUP($R953,E:$Q,13,0),"")</f>
        <v/>
      </c>
      <c r="T953" s="21" t="str">
        <f>IFERROR(VLOOKUP($R953,F:$Q,12,0),"")</f>
        <v/>
      </c>
      <c r="U953" s="21" t="str">
        <f>IFERROR(VLOOKUP($R953,G:$Q,11,0),"")</f>
        <v/>
      </c>
      <c r="V953" s="21" t="str">
        <f>IFERROR(VLOOKUP($R953,H:$Q,10,0),"")</f>
        <v/>
      </c>
      <c r="W953" s="21" t="str">
        <f>IFERROR(VLOOKUP($R953,I:$Q,9,0),"")</f>
        <v/>
      </c>
      <c r="X953" s="21" t="str">
        <f>IFERROR(VLOOKUP($R953,J:$Q,8,0),"")</f>
        <v/>
      </c>
      <c r="Y953" s="21" t="str">
        <f>IFERROR(VLOOKUP($R953,K:$Q,7,0),"")</f>
        <v/>
      </c>
      <c r="Z953" s="21" t="str">
        <f>IFERROR(VLOOKUP($R953,L:$Q,6,0),"")</f>
        <v/>
      </c>
      <c r="AA953" s="21" t="str">
        <f>IFERROR(VLOOKUP($R953,M:$Q,5,0),"")</f>
        <v/>
      </c>
      <c r="AB953" s="21" t="str">
        <f>IFERROR(VLOOKUP($R953,N:$Q,4,0),"")</f>
        <v/>
      </c>
      <c r="AC953" s="21" t="str">
        <f>IFERROR(VLOOKUP($R953,O:$Q,3,0),"")</f>
        <v/>
      </c>
      <c r="AD953" s="21" t="str">
        <f>IFERROR(VLOOKUP($R953,P:$Q,2,0),"")</f>
        <v/>
      </c>
    </row>
    <row r="954" spans="1:30" x14ac:dyDescent="0.15">
      <c r="A954" s="9">
        <f>'AB Touchpoint System Workbook'!Z965</f>
        <v>0</v>
      </c>
      <c r="B954" s="21">
        <f t="shared" si="30"/>
        <v>1</v>
      </c>
      <c r="C954" s="12" t="str">
        <f>IF('AB Touchpoint System Workbook'!J965="A",VLOOKUP($B954,Reference!$A$93:B$104,2,0),IF('AB Touchpoint System Workbook'!J965="b",VLOOKUP($B954,Reference!$A$93:C$104,3,0),""))</f>
        <v/>
      </c>
      <c r="D954" s="12" t="str">
        <f>IF('AB Touchpoint System Workbook'!J965="A",Q954&amp;C954,IF('AB Touchpoint System Workbook'!J965="b",Q954&amp;C954,""))</f>
        <v/>
      </c>
      <c r="E954" s="12" t="b">
        <f>IF(ISNUMBER(SEARCH(S$1,$D954)),MAX(E$1:E953)+1)</f>
        <v>0</v>
      </c>
      <c r="F954" s="12" t="b">
        <f>IF(ISNUMBER(SEARCH(T$1,$D954)),MAX(F$1:F953)+1)</f>
        <v>0</v>
      </c>
      <c r="G954" s="12" t="b">
        <f>IF(ISNUMBER(SEARCH(U$1,$D954)),MAX(G$1:G953)+1)</f>
        <v>0</v>
      </c>
      <c r="H954" s="12" t="b">
        <f>IF(ISNUMBER(SEARCH(V$1,$D954)),MAX(H$1:H953)+1)</f>
        <v>0</v>
      </c>
      <c r="I954" s="12" t="b">
        <f>IF(ISNUMBER(SEARCH(W$1,$D954)),MAX(I$1:I953)+1)</f>
        <v>0</v>
      </c>
      <c r="J954" s="12" t="b">
        <f>IF(ISNUMBER(SEARCH(X$1,$D954)),MAX(J$1:J953)+1)</f>
        <v>0</v>
      </c>
      <c r="K954" s="12" t="b">
        <f>IF(ISNUMBER(SEARCH(Y$1,$D954)),MAX(K$1:K953)+1)</f>
        <v>0</v>
      </c>
      <c r="L954" s="12" t="b">
        <f>IF(ISNUMBER(SEARCH(Z$1,$D954)),MAX(L$1:L953)+1)</f>
        <v>0</v>
      </c>
      <c r="M954" s="12" t="b">
        <f>IF(ISNUMBER(SEARCH(AA$1,$D954)),MAX(M$1:M953)+1)</f>
        <v>0</v>
      </c>
      <c r="N954" s="12" t="b">
        <f>IF(ISNUMBER(SEARCH(AB$1,$D954)),MAX(N$1:N953)+1)</f>
        <v>0</v>
      </c>
      <c r="O954" s="12" t="b">
        <f>IF(ISNUMBER(SEARCH(AC$1,$D954)),MAX(O$1:O953)+1)</f>
        <v>0</v>
      </c>
      <c r="P954" s="12" t="b">
        <f>IF(ISNUMBER(SEARCH(AD$1,$D954)),MAX(P$1:P953)+1)</f>
        <v>0</v>
      </c>
      <c r="Q954" s="12">
        <f>'AB Touchpoint System Workbook'!K965</f>
        <v>0</v>
      </c>
      <c r="R954" s="13">
        <f t="shared" si="29"/>
        <v>953</v>
      </c>
      <c r="S954" s="21" t="str">
        <f>IFERROR(VLOOKUP($R954,E:$Q,13,0),"")</f>
        <v/>
      </c>
      <c r="T954" s="21" t="str">
        <f>IFERROR(VLOOKUP($R954,F:$Q,12,0),"")</f>
        <v/>
      </c>
      <c r="U954" s="21" t="str">
        <f>IFERROR(VLOOKUP($R954,G:$Q,11,0),"")</f>
        <v/>
      </c>
      <c r="V954" s="21" t="str">
        <f>IFERROR(VLOOKUP($R954,H:$Q,10,0),"")</f>
        <v/>
      </c>
      <c r="W954" s="21" t="str">
        <f>IFERROR(VLOOKUP($R954,I:$Q,9,0),"")</f>
        <v/>
      </c>
      <c r="X954" s="21" t="str">
        <f>IFERROR(VLOOKUP($R954,J:$Q,8,0),"")</f>
        <v/>
      </c>
      <c r="Y954" s="21" t="str">
        <f>IFERROR(VLOOKUP($R954,K:$Q,7,0),"")</f>
        <v/>
      </c>
      <c r="Z954" s="21" t="str">
        <f>IFERROR(VLOOKUP($R954,L:$Q,6,0),"")</f>
        <v/>
      </c>
      <c r="AA954" s="21" t="str">
        <f>IFERROR(VLOOKUP($R954,M:$Q,5,0),"")</f>
        <v/>
      </c>
      <c r="AB954" s="21" t="str">
        <f>IFERROR(VLOOKUP($R954,N:$Q,4,0),"")</f>
        <v/>
      </c>
      <c r="AC954" s="21" t="str">
        <f>IFERROR(VLOOKUP($R954,O:$Q,3,0),"")</f>
        <v/>
      </c>
      <c r="AD954" s="21" t="str">
        <f>IFERROR(VLOOKUP($R954,P:$Q,2,0),"")</f>
        <v/>
      </c>
    </row>
    <row r="955" spans="1:30" x14ac:dyDescent="0.15">
      <c r="A955" s="9">
        <f>'AB Touchpoint System Workbook'!Z966</f>
        <v>0</v>
      </c>
      <c r="B955" s="21">
        <f t="shared" si="30"/>
        <v>1</v>
      </c>
      <c r="C955" s="12" t="str">
        <f>IF('AB Touchpoint System Workbook'!J966="A",VLOOKUP($B955,Reference!$A$93:B$104,2,0),IF('AB Touchpoint System Workbook'!J966="b",VLOOKUP($B955,Reference!$A$93:C$104,3,0),""))</f>
        <v/>
      </c>
      <c r="D955" s="12" t="str">
        <f>IF('AB Touchpoint System Workbook'!J966="A",Q955&amp;C955,IF('AB Touchpoint System Workbook'!J966="b",Q955&amp;C955,""))</f>
        <v/>
      </c>
      <c r="E955" s="12" t="b">
        <f>IF(ISNUMBER(SEARCH(S$1,$D955)),MAX(E$1:E954)+1)</f>
        <v>0</v>
      </c>
      <c r="F955" s="12" t="b">
        <f>IF(ISNUMBER(SEARCH(T$1,$D955)),MAX(F$1:F954)+1)</f>
        <v>0</v>
      </c>
      <c r="G955" s="12" t="b">
        <f>IF(ISNUMBER(SEARCH(U$1,$D955)),MAX(G$1:G954)+1)</f>
        <v>0</v>
      </c>
      <c r="H955" s="12" t="b">
        <f>IF(ISNUMBER(SEARCH(V$1,$D955)),MAX(H$1:H954)+1)</f>
        <v>0</v>
      </c>
      <c r="I955" s="12" t="b">
        <f>IF(ISNUMBER(SEARCH(W$1,$D955)),MAX(I$1:I954)+1)</f>
        <v>0</v>
      </c>
      <c r="J955" s="12" t="b">
        <f>IF(ISNUMBER(SEARCH(X$1,$D955)),MAX(J$1:J954)+1)</f>
        <v>0</v>
      </c>
      <c r="K955" s="12" t="b">
        <f>IF(ISNUMBER(SEARCH(Y$1,$D955)),MAX(K$1:K954)+1)</f>
        <v>0</v>
      </c>
      <c r="L955" s="12" t="b">
        <f>IF(ISNUMBER(SEARCH(Z$1,$D955)),MAX(L$1:L954)+1)</f>
        <v>0</v>
      </c>
      <c r="M955" s="12" t="b">
        <f>IF(ISNUMBER(SEARCH(AA$1,$D955)),MAX(M$1:M954)+1)</f>
        <v>0</v>
      </c>
      <c r="N955" s="12" t="b">
        <f>IF(ISNUMBER(SEARCH(AB$1,$D955)),MAX(N$1:N954)+1)</f>
        <v>0</v>
      </c>
      <c r="O955" s="12" t="b">
        <f>IF(ISNUMBER(SEARCH(AC$1,$D955)),MAX(O$1:O954)+1)</f>
        <v>0</v>
      </c>
      <c r="P955" s="12" t="b">
        <f>IF(ISNUMBER(SEARCH(AD$1,$D955)),MAX(P$1:P954)+1)</f>
        <v>0</v>
      </c>
      <c r="Q955" s="12">
        <f>'AB Touchpoint System Workbook'!K966</f>
        <v>0</v>
      </c>
      <c r="R955" s="13">
        <f t="shared" si="29"/>
        <v>954</v>
      </c>
      <c r="S955" s="21" t="str">
        <f>IFERROR(VLOOKUP($R955,E:$Q,13,0),"")</f>
        <v/>
      </c>
      <c r="T955" s="21" t="str">
        <f>IFERROR(VLOOKUP($R955,F:$Q,12,0),"")</f>
        <v/>
      </c>
      <c r="U955" s="21" t="str">
        <f>IFERROR(VLOOKUP($R955,G:$Q,11,0),"")</f>
        <v/>
      </c>
      <c r="V955" s="21" t="str">
        <f>IFERROR(VLOOKUP($R955,H:$Q,10,0),"")</f>
        <v/>
      </c>
      <c r="W955" s="21" t="str">
        <f>IFERROR(VLOOKUP($R955,I:$Q,9,0),"")</f>
        <v/>
      </c>
      <c r="X955" s="21" t="str">
        <f>IFERROR(VLOOKUP($R955,J:$Q,8,0),"")</f>
        <v/>
      </c>
      <c r="Y955" s="21" t="str">
        <f>IFERROR(VLOOKUP($R955,K:$Q,7,0),"")</f>
        <v/>
      </c>
      <c r="Z955" s="21" t="str">
        <f>IFERROR(VLOOKUP($R955,L:$Q,6,0),"")</f>
        <v/>
      </c>
      <c r="AA955" s="21" t="str">
        <f>IFERROR(VLOOKUP($R955,M:$Q,5,0),"")</f>
        <v/>
      </c>
      <c r="AB955" s="21" t="str">
        <f>IFERROR(VLOOKUP($R955,N:$Q,4,0),"")</f>
        <v/>
      </c>
      <c r="AC955" s="21" t="str">
        <f>IFERROR(VLOOKUP($R955,O:$Q,3,0),"")</f>
        <v/>
      </c>
      <c r="AD955" s="21" t="str">
        <f>IFERROR(VLOOKUP($R955,P:$Q,2,0),"")</f>
        <v/>
      </c>
    </row>
    <row r="956" spans="1:30" x14ac:dyDescent="0.15">
      <c r="A956" s="9">
        <f>'AB Touchpoint System Workbook'!Z967</f>
        <v>0</v>
      </c>
      <c r="B956" s="21">
        <f t="shared" si="30"/>
        <v>1</v>
      </c>
      <c r="C956" s="12" t="str">
        <f>IF('AB Touchpoint System Workbook'!J967="A",VLOOKUP($B956,Reference!$A$93:B$104,2,0),IF('AB Touchpoint System Workbook'!J967="b",VLOOKUP($B956,Reference!$A$93:C$104,3,0),""))</f>
        <v/>
      </c>
      <c r="D956" s="12" t="str">
        <f>IF('AB Touchpoint System Workbook'!J967="A",Q956&amp;C956,IF('AB Touchpoint System Workbook'!J967="b",Q956&amp;C956,""))</f>
        <v/>
      </c>
      <c r="E956" s="12" t="b">
        <f>IF(ISNUMBER(SEARCH(S$1,$D956)),MAX(E$1:E955)+1)</f>
        <v>0</v>
      </c>
      <c r="F956" s="12" t="b">
        <f>IF(ISNUMBER(SEARCH(T$1,$D956)),MAX(F$1:F955)+1)</f>
        <v>0</v>
      </c>
      <c r="G956" s="12" t="b">
        <f>IF(ISNUMBER(SEARCH(U$1,$D956)),MAX(G$1:G955)+1)</f>
        <v>0</v>
      </c>
      <c r="H956" s="12" t="b">
        <f>IF(ISNUMBER(SEARCH(V$1,$D956)),MAX(H$1:H955)+1)</f>
        <v>0</v>
      </c>
      <c r="I956" s="12" t="b">
        <f>IF(ISNUMBER(SEARCH(W$1,$D956)),MAX(I$1:I955)+1)</f>
        <v>0</v>
      </c>
      <c r="J956" s="12" t="b">
        <f>IF(ISNUMBER(SEARCH(X$1,$D956)),MAX(J$1:J955)+1)</f>
        <v>0</v>
      </c>
      <c r="K956" s="12" t="b">
        <f>IF(ISNUMBER(SEARCH(Y$1,$D956)),MAX(K$1:K955)+1)</f>
        <v>0</v>
      </c>
      <c r="L956" s="12" t="b">
        <f>IF(ISNUMBER(SEARCH(Z$1,$D956)),MAX(L$1:L955)+1)</f>
        <v>0</v>
      </c>
      <c r="M956" s="12" t="b">
        <f>IF(ISNUMBER(SEARCH(AA$1,$D956)),MAX(M$1:M955)+1)</f>
        <v>0</v>
      </c>
      <c r="N956" s="12" t="b">
        <f>IF(ISNUMBER(SEARCH(AB$1,$D956)),MAX(N$1:N955)+1)</f>
        <v>0</v>
      </c>
      <c r="O956" s="12" t="b">
        <f>IF(ISNUMBER(SEARCH(AC$1,$D956)),MAX(O$1:O955)+1)</f>
        <v>0</v>
      </c>
      <c r="P956" s="12" t="b">
        <f>IF(ISNUMBER(SEARCH(AD$1,$D956)),MAX(P$1:P955)+1)</f>
        <v>0</v>
      </c>
      <c r="Q956" s="12">
        <f>'AB Touchpoint System Workbook'!K967</f>
        <v>0</v>
      </c>
      <c r="R956" s="13">
        <f t="shared" si="29"/>
        <v>955</v>
      </c>
      <c r="S956" s="21" t="str">
        <f>IFERROR(VLOOKUP($R956,E:$Q,13,0),"")</f>
        <v/>
      </c>
      <c r="T956" s="21" t="str">
        <f>IFERROR(VLOOKUP($R956,F:$Q,12,0),"")</f>
        <v/>
      </c>
      <c r="U956" s="21" t="str">
        <f>IFERROR(VLOOKUP($R956,G:$Q,11,0),"")</f>
        <v/>
      </c>
      <c r="V956" s="21" t="str">
        <f>IFERROR(VLOOKUP($R956,H:$Q,10,0),"")</f>
        <v/>
      </c>
      <c r="W956" s="21" t="str">
        <f>IFERROR(VLOOKUP($R956,I:$Q,9,0),"")</f>
        <v/>
      </c>
      <c r="X956" s="21" t="str">
        <f>IFERROR(VLOOKUP($R956,J:$Q,8,0),"")</f>
        <v/>
      </c>
      <c r="Y956" s="21" t="str">
        <f>IFERROR(VLOOKUP($R956,K:$Q,7,0),"")</f>
        <v/>
      </c>
      <c r="Z956" s="21" t="str">
        <f>IFERROR(VLOOKUP($R956,L:$Q,6,0),"")</f>
        <v/>
      </c>
      <c r="AA956" s="21" t="str">
        <f>IFERROR(VLOOKUP($R956,M:$Q,5,0),"")</f>
        <v/>
      </c>
      <c r="AB956" s="21" t="str">
        <f>IFERROR(VLOOKUP($R956,N:$Q,4,0),"")</f>
        <v/>
      </c>
      <c r="AC956" s="21" t="str">
        <f>IFERROR(VLOOKUP($R956,O:$Q,3,0),"")</f>
        <v/>
      </c>
      <c r="AD956" s="21" t="str">
        <f>IFERROR(VLOOKUP($R956,P:$Q,2,0),"")</f>
        <v/>
      </c>
    </row>
    <row r="957" spans="1:30" x14ac:dyDescent="0.15">
      <c r="A957" s="9">
        <f>'AB Touchpoint System Workbook'!Z968</f>
        <v>0</v>
      </c>
      <c r="B957" s="21">
        <f t="shared" si="30"/>
        <v>1</v>
      </c>
      <c r="C957" s="12" t="str">
        <f>IF('AB Touchpoint System Workbook'!J968="A",VLOOKUP($B957,Reference!$A$93:B$104,2,0),IF('AB Touchpoint System Workbook'!J968="b",VLOOKUP($B957,Reference!$A$93:C$104,3,0),""))</f>
        <v/>
      </c>
      <c r="D957" s="12" t="str">
        <f>IF('AB Touchpoint System Workbook'!J968="A",Q957&amp;C957,IF('AB Touchpoint System Workbook'!J968="b",Q957&amp;C957,""))</f>
        <v/>
      </c>
      <c r="E957" s="12" t="b">
        <f>IF(ISNUMBER(SEARCH(S$1,$D957)),MAX(E$1:E956)+1)</f>
        <v>0</v>
      </c>
      <c r="F957" s="12" t="b">
        <f>IF(ISNUMBER(SEARCH(T$1,$D957)),MAX(F$1:F956)+1)</f>
        <v>0</v>
      </c>
      <c r="G957" s="12" t="b">
        <f>IF(ISNUMBER(SEARCH(U$1,$D957)),MAX(G$1:G956)+1)</f>
        <v>0</v>
      </c>
      <c r="H957" s="12" t="b">
        <f>IF(ISNUMBER(SEARCH(V$1,$D957)),MAX(H$1:H956)+1)</f>
        <v>0</v>
      </c>
      <c r="I957" s="12" t="b">
        <f>IF(ISNUMBER(SEARCH(W$1,$D957)),MAX(I$1:I956)+1)</f>
        <v>0</v>
      </c>
      <c r="J957" s="12" t="b">
        <f>IF(ISNUMBER(SEARCH(X$1,$D957)),MAX(J$1:J956)+1)</f>
        <v>0</v>
      </c>
      <c r="K957" s="12" t="b">
        <f>IF(ISNUMBER(SEARCH(Y$1,$D957)),MAX(K$1:K956)+1)</f>
        <v>0</v>
      </c>
      <c r="L957" s="12" t="b">
        <f>IF(ISNUMBER(SEARCH(Z$1,$D957)),MAX(L$1:L956)+1)</f>
        <v>0</v>
      </c>
      <c r="M957" s="12" t="b">
        <f>IF(ISNUMBER(SEARCH(AA$1,$D957)),MAX(M$1:M956)+1)</f>
        <v>0</v>
      </c>
      <c r="N957" s="12" t="b">
        <f>IF(ISNUMBER(SEARCH(AB$1,$D957)),MAX(N$1:N956)+1)</f>
        <v>0</v>
      </c>
      <c r="O957" s="12" t="b">
        <f>IF(ISNUMBER(SEARCH(AC$1,$D957)),MAX(O$1:O956)+1)</f>
        <v>0</v>
      </c>
      <c r="P957" s="12" t="b">
        <f>IF(ISNUMBER(SEARCH(AD$1,$D957)),MAX(P$1:P956)+1)</f>
        <v>0</v>
      </c>
      <c r="Q957" s="12">
        <f>'AB Touchpoint System Workbook'!K968</f>
        <v>0</v>
      </c>
      <c r="R957" s="13">
        <f t="shared" si="29"/>
        <v>956</v>
      </c>
      <c r="S957" s="21" t="str">
        <f>IFERROR(VLOOKUP($R957,E:$Q,13,0),"")</f>
        <v/>
      </c>
      <c r="T957" s="21" t="str">
        <f>IFERROR(VLOOKUP($R957,F:$Q,12,0),"")</f>
        <v/>
      </c>
      <c r="U957" s="21" t="str">
        <f>IFERROR(VLOOKUP($R957,G:$Q,11,0),"")</f>
        <v/>
      </c>
      <c r="V957" s="21" t="str">
        <f>IFERROR(VLOOKUP($R957,H:$Q,10,0),"")</f>
        <v/>
      </c>
      <c r="W957" s="21" t="str">
        <f>IFERROR(VLOOKUP($R957,I:$Q,9,0),"")</f>
        <v/>
      </c>
      <c r="X957" s="21" t="str">
        <f>IFERROR(VLOOKUP($R957,J:$Q,8,0),"")</f>
        <v/>
      </c>
      <c r="Y957" s="21" t="str">
        <f>IFERROR(VLOOKUP($R957,K:$Q,7,0),"")</f>
        <v/>
      </c>
      <c r="Z957" s="21" t="str">
        <f>IFERROR(VLOOKUP($R957,L:$Q,6,0),"")</f>
        <v/>
      </c>
      <c r="AA957" s="21" t="str">
        <f>IFERROR(VLOOKUP($R957,M:$Q,5,0),"")</f>
        <v/>
      </c>
      <c r="AB957" s="21" t="str">
        <f>IFERROR(VLOOKUP($R957,N:$Q,4,0),"")</f>
        <v/>
      </c>
      <c r="AC957" s="21" t="str">
        <f>IFERROR(VLOOKUP($R957,O:$Q,3,0),"")</f>
        <v/>
      </c>
      <c r="AD957" s="21" t="str">
        <f>IFERROR(VLOOKUP($R957,P:$Q,2,0),"")</f>
        <v/>
      </c>
    </row>
    <row r="958" spans="1:30" x14ac:dyDescent="0.15">
      <c r="A958" s="9">
        <f>'AB Touchpoint System Workbook'!Z969</f>
        <v>0</v>
      </c>
      <c r="B958" s="21">
        <f t="shared" si="30"/>
        <v>1</v>
      </c>
      <c r="C958" s="12" t="str">
        <f>IF('AB Touchpoint System Workbook'!J969="A",VLOOKUP($B958,Reference!$A$93:B$104,2,0),IF('AB Touchpoint System Workbook'!J969="b",VLOOKUP($B958,Reference!$A$93:C$104,3,0),""))</f>
        <v/>
      </c>
      <c r="D958" s="12" t="str">
        <f>IF('AB Touchpoint System Workbook'!J969="A",Q958&amp;C958,IF('AB Touchpoint System Workbook'!J969="b",Q958&amp;C958,""))</f>
        <v/>
      </c>
      <c r="E958" s="12" t="b">
        <f>IF(ISNUMBER(SEARCH(S$1,$D958)),MAX(E$1:E957)+1)</f>
        <v>0</v>
      </c>
      <c r="F958" s="12" t="b">
        <f>IF(ISNUMBER(SEARCH(T$1,$D958)),MAX(F$1:F957)+1)</f>
        <v>0</v>
      </c>
      <c r="G958" s="12" t="b">
        <f>IF(ISNUMBER(SEARCH(U$1,$D958)),MAX(G$1:G957)+1)</f>
        <v>0</v>
      </c>
      <c r="H958" s="12" t="b">
        <f>IF(ISNUMBER(SEARCH(V$1,$D958)),MAX(H$1:H957)+1)</f>
        <v>0</v>
      </c>
      <c r="I958" s="12" t="b">
        <f>IF(ISNUMBER(SEARCH(W$1,$D958)),MAX(I$1:I957)+1)</f>
        <v>0</v>
      </c>
      <c r="J958" s="12" t="b">
        <f>IF(ISNUMBER(SEARCH(X$1,$D958)),MAX(J$1:J957)+1)</f>
        <v>0</v>
      </c>
      <c r="K958" s="12" t="b">
        <f>IF(ISNUMBER(SEARCH(Y$1,$D958)),MAX(K$1:K957)+1)</f>
        <v>0</v>
      </c>
      <c r="L958" s="12" t="b">
        <f>IF(ISNUMBER(SEARCH(Z$1,$D958)),MAX(L$1:L957)+1)</f>
        <v>0</v>
      </c>
      <c r="M958" s="12" t="b">
        <f>IF(ISNUMBER(SEARCH(AA$1,$D958)),MAX(M$1:M957)+1)</f>
        <v>0</v>
      </c>
      <c r="N958" s="12" t="b">
        <f>IF(ISNUMBER(SEARCH(AB$1,$D958)),MAX(N$1:N957)+1)</f>
        <v>0</v>
      </c>
      <c r="O958" s="12" t="b">
        <f>IF(ISNUMBER(SEARCH(AC$1,$D958)),MAX(O$1:O957)+1)</f>
        <v>0</v>
      </c>
      <c r="P958" s="12" t="b">
        <f>IF(ISNUMBER(SEARCH(AD$1,$D958)),MAX(P$1:P957)+1)</f>
        <v>0</v>
      </c>
      <c r="Q958" s="12">
        <f>'AB Touchpoint System Workbook'!K969</f>
        <v>0</v>
      </c>
      <c r="R958" s="13">
        <f t="shared" si="29"/>
        <v>957</v>
      </c>
      <c r="S958" s="21" t="str">
        <f>IFERROR(VLOOKUP($R958,E:$Q,13,0),"")</f>
        <v/>
      </c>
      <c r="T958" s="21" t="str">
        <f>IFERROR(VLOOKUP($R958,F:$Q,12,0),"")</f>
        <v/>
      </c>
      <c r="U958" s="21" t="str">
        <f>IFERROR(VLOOKUP($R958,G:$Q,11,0),"")</f>
        <v/>
      </c>
      <c r="V958" s="21" t="str">
        <f>IFERROR(VLOOKUP($R958,H:$Q,10,0),"")</f>
        <v/>
      </c>
      <c r="W958" s="21" t="str">
        <f>IFERROR(VLOOKUP($R958,I:$Q,9,0),"")</f>
        <v/>
      </c>
      <c r="X958" s="21" t="str">
        <f>IFERROR(VLOOKUP($R958,J:$Q,8,0),"")</f>
        <v/>
      </c>
      <c r="Y958" s="21" t="str">
        <f>IFERROR(VLOOKUP($R958,K:$Q,7,0),"")</f>
        <v/>
      </c>
      <c r="Z958" s="21" t="str">
        <f>IFERROR(VLOOKUP($R958,L:$Q,6,0),"")</f>
        <v/>
      </c>
      <c r="AA958" s="21" t="str">
        <f>IFERROR(VLOOKUP($R958,M:$Q,5,0),"")</f>
        <v/>
      </c>
      <c r="AB958" s="21" t="str">
        <f>IFERROR(VLOOKUP($R958,N:$Q,4,0),"")</f>
        <v/>
      </c>
      <c r="AC958" s="21" t="str">
        <f>IFERROR(VLOOKUP($R958,O:$Q,3,0),"")</f>
        <v/>
      </c>
      <c r="AD958" s="21" t="str">
        <f>IFERROR(VLOOKUP($R958,P:$Q,2,0),"")</f>
        <v/>
      </c>
    </row>
    <row r="959" spans="1:30" x14ac:dyDescent="0.15">
      <c r="A959" s="9">
        <f>'AB Touchpoint System Workbook'!Z970</f>
        <v>0</v>
      </c>
      <c r="B959" s="21">
        <f t="shared" si="30"/>
        <v>1</v>
      </c>
      <c r="C959" s="12" t="str">
        <f>IF('AB Touchpoint System Workbook'!J970="A",VLOOKUP($B959,Reference!$A$93:B$104,2,0),IF('AB Touchpoint System Workbook'!J970="b",VLOOKUP($B959,Reference!$A$93:C$104,3,0),""))</f>
        <v/>
      </c>
      <c r="D959" s="12" t="str">
        <f>IF('AB Touchpoint System Workbook'!J970="A",Q959&amp;C959,IF('AB Touchpoint System Workbook'!J970="b",Q959&amp;C959,""))</f>
        <v/>
      </c>
      <c r="E959" s="12" t="b">
        <f>IF(ISNUMBER(SEARCH(S$1,$D959)),MAX(E$1:E958)+1)</f>
        <v>0</v>
      </c>
      <c r="F959" s="12" t="b">
        <f>IF(ISNUMBER(SEARCH(T$1,$D959)),MAX(F$1:F958)+1)</f>
        <v>0</v>
      </c>
      <c r="G959" s="12" t="b">
        <f>IF(ISNUMBER(SEARCH(U$1,$D959)),MAX(G$1:G958)+1)</f>
        <v>0</v>
      </c>
      <c r="H959" s="12" t="b">
        <f>IF(ISNUMBER(SEARCH(V$1,$D959)),MAX(H$1:H958)+1)</f>
        <v>0</v>
      </c>
      <c r="I959" s="12" t="b">
        <f>IF(ISNUMBER(SEARCH(W$1,$D959)),MAX(I$1:I958)+1)</f>
        <v>0</v>
      </c>
      <c r="J959" s="12" t="b">
        <f>IF(ISNUMBER(SEARCH(X$1,$D959)),MAX(J$1:J958)+1)</f>
        <v>0</v>
      </c>
      <c r="K959" s="12" t="b">
        <f>IF(ISNUMBER(SEARCH(Y$1,$D959)),MAX(K$1:K958)+1)</f>
        <v>0</v>
      </c>
      <c r="L959" s="12" t="b">
        <f>IF(ISNUMBER(SEARCH(Z$1,$D959)),MAX(L$1:L958)+1)</f>
        <v>0</v>
      </c>
      <c r="M959" s="12" t="b">
        <f>IF(ISNUMBER(SEARCH(AA$1,$D959)),MAX(M$1:M958)+1)</f>
        <v>0</v>
      </c>
      <c r="N959" s="12" t="b">
        <f>IF(ISNUMBER(SEARCH(AB$1,$D959)),MAX(N$1:N958)+1)</f>
        <v>0</v>
      </c>
      <c r="O959" s="12" t="b">
        <f>IF(ISNUMBER(SEARCH(AC$1,$D959)),MAX(O$1:O958)+1)</f>
        <v>0</v>
      </c>
      <c r="P959" s="12" t="b">
        <f>IF(ISNUMBER(SEARCH(AD$1,$D959)),MAX(P$1:P958)+1)</f>
        <v>0</v>
      </c>
      <c r="Q959" s="12">
        <f>'AB Touchpoint System Workbook'!K970</f>
        <v>0</v>
      </c>
      <c r="R959" s="13">
        <f t="shared" si="29"/>
        <v>958</v>
      </c>
      <c r="S959" s="21" t="str">
        <f>IFERROR(VLOOKUP($R959,E:$Q,13,0),"")</f>
        <v/>
      </c>
      <c r="T959" s="21" t="str">
        <f>IFERROR(VLOOKUP($R959,F:$Q,12,0),"")</f>
        <v/>
      </c>
      <c r="U959" s="21" t="str">
        <f>IFERROR(VLOOKUP($R959,G:$Q,11,0),"")</f>
        <v/>
      </c>
      <c r="V959" s="21" t="str">
        <f>IFERROR(VLOOKUP($R959,H:$Q,10,0),"")</f>
        <v/>
      </c>
      <c r="W959" s="21" t="str">
        <f>IFERROR(VLOOKUP($R959,I:$Q,9,0),"")</f>
        <v/>
      </c>
      <c r="X959" s="21" t="str">
        <f>IFERROR(VLOOKUP($R959,J:$Q,8,0),"")</f>
        <v/>
      </c>
      <c r="Y959" s="21" t="str">
        <f>IFERROR(VLOOKUP($R959,K:$Q,7,0),"")</f>
        <v/>
      </c>
      <c r="Z959" s="21" t="str">
        <f>IFERROR(VLOOKUP($R959,L:$Q,6,0),"")</f>
        <v/>
      </c>
      <c r="AA959" s="21" t="str">
        <f>IFERROR(VLOOKUP($R959,M:$Q,5,0),"")</f>
        <v/>
      </c>
      <c r="AB959" s="21" t="str">
        <f>IFERROR(VLOOKUP($R959,N:$Q,4,0),"")</f>
        <v/>
      </c>
      <c r="AC959" s="21" t="str">
        <f>IFERROR(VLOOKUP($R959,O:$Q,3,0),"")</f>
        <v/>
      </c>
      <c r="AD959" s="21" t="str">
        <f>IFERROR(VLOOKUP($R959,P:$Q,2,0),"")</f>
        <v/>
      </c>
    </row>
    <row r="960" spans="1:30" x14ac:dyDescent="0.15">
      <c r="A960" s="9">
        <f>'AB Touchpoint System Workbook'!Z971</f>
        <v>0</v>
      </c>
      <c r="B960" s="21">
        <f t="shared" si="30"/>
        <v>1</v>
      </c>
      <c r="C960" s="12" t="str">
        <f>IF('AB Touchpoint System Workbook'!J971="A",VLOOKUP($B960,Reference!$A$93:B$104,2,0),IF('AB Touchpoint System Workbook'!J971="b",VLOOKUP($B960,Reference!$A$93:C$104,3,0),""))</f>
        <v/>
      </c>
      <c r="D960" s="12" t="str">
        <f>IF('AB Touchpoint System Workbook'!J971="A",Q960&amp;C960,IF('AB Touchpoint System Workbook'!J971="b",Q960&amp;C960,""))</f>
        <v/>
      </c>
      <c r="E960" s="12" t="b">
        <f>IF(ISNUMBER(SEARCH(S$1,$D960)),MAX(E$1:E959)+1)</f>
        <v>0</v>
      </c>
      <c r="F960" s="12" t="b">
        <f>IF(ISNUMBER(SEARCH(T$1,$D960)),MAX(F$1:F959)+1)</f>
        <v>0</v>
      </c>
      <c r="G960" s="12" t="b">
        <f>IF(ISNUMBER(SEARCH(U$1,$D960)),MAX(G$1:G959)+1)</f>
        <v>0</v>
      </c>
      <c r="H960" s="12" t="b">
        <f>IF(ISNUMBER(SEARCH(V$1,$D960)),MAX(H$1:H959)+1)</f>
        <v>0</v>
      </c>
      <c r="I960" s="12" t="b">
        <f>IF(ISNUMBER(SEARCH(W$1,$D960)),MAX(I$1:I959)+1)</f>
        <v>0</v>
      </c>
      <c r="J960" s="12" t="b">
        <f>IF(ISNUMBER(SEARCH(X$1,$D960)),MAX(J$1:J959)+1)</f>
        <v>0</v>
      </c>
      <c r="K960" s="12" t="b">
        <f>IF(ISNUMBER(SEARCH(Y$1,$D960)),MAX(K$1:K959)+1)</f>
        <v>0</v>
      </c>
      <c r="L960" s="12" t="b">
        <f>IF(ISNUMBER(SEARCH(Z$1,$D960)),MAX(L$1:L959)+1)</f>
        <v>0</v>
      </c>
      <c r="M960" s="12" t="b">
        <f>IF(ISNUMBER(SEARCH(AA$1,$D960)),MAX(M$1:M959)+1)</f>
        <v>0</v>
      </c>
      <c r="N960" s="12" t="b">
        <f>IF(ISNUMBER(SEARCH(AB$1,$D960)),MAX(N$1:N959)+1)</f>
        <v>0</v>
      </c>
      <c r="O960" s="12" t="b">
        <f>IF(ISNUMBER(SEARCH(AC$1,$D960)),MAX(O$1:O959)+1)</f>
        <v>0</v>
      </c>
      <c r="P960" s="12" t="b">
        <f>IF(ISNUMBER(SEARCH(AD$1,$D960)),MAX(P$1:P959)+1)</f>
        <v>0</v>
      </c>
      <c r="Q960" s="12">
        <f>'AB Touchpoint System Workbook'!K971</f>
        <v>0</v>
      </c>
      <c r="R960" s="13">
        <f t="shared" si="29"/>
        <v>959</v>
      </c>
      <c r="S960" s="21" t="str">
        <f>IFERROR(VLOOKUP($R960,E:$Q,13,0),"")</f>
        <v/>
      </c>
      <c r="T960" s="21" t="str">
        <f>IFERROR(VLOOKUP($R960,F:$Q,12,0),"")</f>
        <v/>
      </c>
      <c r="U960" s="21" t="str">
        <f>IFERROR(VLOOKUP($R960,G:$Q,11,0),"")</f>
        <v/>
      </c>
      <c r="V960" s="21" t="str">
        <f>IFERROR(VLOOKUP($R960,H:$Q,10,0),"")</f>
        <v/>
      </c>
      <c r="W960" s="21" t="str">
        <f>IFERROR(VLOOKUP($R960,I:$Q,9,0),"")</f>
        <v/>
      </c>
      <c r="X960" s="21" t="str">
        <f>IFERROR(VLOOKUP($R960,J:$Q,8,0),"")</f>
        <v/>
      </c>
      <c r="Y960" s="21" t="str">
        <f>IFERROR(VLOOKUP($R960,K:$Q,7,0),"")</f>
        <v/>
      </c>
      <c r="Z960" s="21" t="str">
        <f>IFERROR(VLOOKUP($R960,L:$Q,6,0),"")</f>
        <v/>
      </c>
      <c r="AA960" s="21" t="str">
        <f>IFERROR(VLOOKUP($R960,M:$Q,5,0),"")</f>
        <v/>
      </c>
      <c r="AB960" s="21" t="str">
        <f>IFERROR(VLOOKUP($R960,N:$Q,4,0),"")</f>
        <v/>
      </c>
      <c r="AC960" s="21" t="str">
        <f>IFERROR(VLOOKUP($R960,O:$Q,3,0),"")</f>
        <v/>
      </c>
      <c r="AD960" s="21" t="str">
        <f>IFERROR(VLOOKUP($R960,P:$Q,2,0),"")</f>
        <v/>
      </c>
    </row>
    <row r="961" spans="1:30" x14ac:dyDescent="0.15">
      <c r="A961" s="9">
        <f>'AB Touchpoint System Workbook'!Z972</f>
        <v>0</v>
      </c>
      <c r="B961" s="21">
        <f t="shared" si="30"/>
        <v>1</v>
      </c>
      <c r="C961" s="12" t="str">
        <f>IF('AB Touchpoint System Workbook'!J972="A",VLOOKUP($B961,Reference!$A$93:B$104,2,0),IF('AB Touchpoint System Workbook'!J972="b",VLOOKUP($B961,Reference!$A$93:C$104,3,0),""))</f>
        <v/>
      </c>
      <c r="D961" s="12" t="str">
        <f>IF('AB Touchpoint System Workbook'!J972="A",Q961&amp;C961,IF('AB Touchpoint System Workbook'!J972="b",Q961&amp;C961,""))</f>
        <v/>
      </c>
      <c r="E961" s="12" t="b">
        <f>IF(ISNUMBER(SEARCH(S$1,$D961)),MAX(E$1:E960)+1)</f>
        <v>0</v>
      </c>
      <c r="F961" s="12" t="b">
        <f>IF(ISNUMBER(SEARCH(T$1,$D961)),MAX(F$1:F960)+1)</f>
        <v>0</v>
      </c>
      <c r="G961" s="12" t="b">
        <f>IF(ISNUMBER(SEARCH(U$1,$D961)),MAX(G$1:G960)+1)</f>
        <v>0</v>
      </c>
      <c r="H961" s="12" t="b">
        <f>IF(ISNUMBER(SEARCH(V$1,$D961)),MAX(H$1:H960)+1)</f>
        <v>0</v>
      </c>
      <c r="I961" s="12" t="b">
        <f>IF(ISNUMBER(SEARCH(W$1,$D961)),MAX(I$1:I960)+1)</f>
        <v>0</v>
      </c>
      <c r="J961" s="12" t="b">
        <f>IF(ISNUMBER(SEARCH(X$1,$D961)),MAX(J$1:J960)+1)</f>
        <v>0</v>
      </c>
      <c r="K961" s="12" t="b">
        <f>IF(ISNUMBER(SEARCH(Y$1,$D961)),MAX(K$1:K960)+1)</f>
        <v>0</v>
      </c>
      <c r="L961" s="12" t="b">
        <f>IF(ISNUMBER(SEARCH(Z$1,$D961)),MAX(L$1:L960)+1)</f>
        <v>0</v>
      </c>
      <c r="M961" s="12" t="b">
        <f>IF(ISNUMBER(SEARCH(AA$1,$D961)),MAX(M$1:M960)+1)</f>
        <v>0</v>
      </c>
      <c r="N961" s="12" t="b">
        <f>IF(ISNUMBER(SEARCH(AB$1,$D961)),MAX(N$1:N960)+1)</f>
        <v>0</v>
      </c>
      <c r="O961" s="12" t="b">
        <f>IF(ISNUMBER(SEARCH(AC$1,$D961)),MAX(O$1:O960)+1)</f>
        <v>0</v>
      </c>
      <c r="P961" s="12" t="b">
        <f>IF(ISNUMBER(SEARCH(AD$1,$D961)),MAX(P$1:P960)+1)</f>
        <v>0</v>
      </c>
      <c r="Q961" s="12">
        <f>'AB Touchpoint System Workbook'!K972</f>
        <v>0</v>
      </c>
      <c r="R961" s="13">
        <f t="shared" si="29"/>
        <v>960</v>
      </c>
      <c r="S961" s="21" t="str">
        <f>IFERROR(VLOOKUP($R961,E:$Q,13,0),"")</f>
        <v/>
      </c>
      <c r="T961" s="21" t="str">
        <f>IFERROR(VLOOKUP($R961,F:$Q,12,0),"")</f>
        <v/>
      </c>
      <c r="U961" s="21" t="str">
        <f>IFERROR(VLOOKUP($R961,G:$Q,11,0),"")</f>
        <v/>
      </c>
      <c r="V961" s="21" t="str">
        <f>IFERROR(VLOOKUP($R961,H:$Q,10,0),"")</f>
        <v/>
      </c>
      <c r="W961" s="21" t="str">
        <f>IFERROR(VLOOKUP($R961,I:$Q,9,0),"")</f>
        <v/>
      </c>
      <c r="X961" s="21" t="str">
        <f>IFERROR(VLOOKUP($R961,J:$Q,8,0),"")</f>
        <v/>
      </c>
      <c r="Y961" s="21" t="str">
        <f>IFERROR(VLOOKUP($R961,K:$Q,7,0),"")</f>
        <v/>
      </c>
      <c r="Z961" s="21" t="str">
        <f>IFERROR(VLOOKUP($R961,L:$Q,6,0),"")</f>
        <v/>
      </c>
      <c r="AA961" s="21" t="str">
        <f>IFERROR(VLOOKUP($R961,M:$Q,5,0),"")</f>
        <v/>
      </c>
      <c r="AB961" s="21" t="str">
        <f>IFERROR(VLOOKUP($R961,N:$Q,4,0),"")</f>
        <v/>
      </c>
      <c r="AC961" s="21" t="str">
        <f>IFERROR(VLOOKUP($R961,O:$Q,3,0),"")</f>
        <v/>
      </c>
      <c r="AD961" s="21" t="str">
        <f>IFERROR(VLOOKUP($R961,P:$Q,2,0),"")</f>
        <v/>
      </c>
    </row>
    <row r="962" spans="1:30" x14ac:dyDescent="0.15">
      <c r="A962" s="9">
        <f>'AB Touchpoint System Workbook'!Z973</f>
        <v>0</v>
      </c>
      <c r="B962" s="21">
        <f t="shared" si="30"/>
        <v>1</v>
      </c>
      <c r="C962" s="12" t="str">
        <f>IF('AB Touchpoint System Workbook'!J973="A",VLOOKUP($B962,Reference!$A$93:B$104,2,0),IF('AB Touchpoint System Workbook'!J973="b",VLOOKUP($B962,Reference!$A$93:C$104,3,0),""))</f>
        <v/>
      </c>
      <c r="D962" s="12" t="str">
        <f>IF('AB Touchpoint System Workbook'!J973="A",Q962&amp;C962,IF('AB Touchpoint System Workbook'!J973="b",Q962&amp;C962,""))</f>
        <v/>
      </c>
      <c r="E962" s="12" t="b">
        <f>IF(ISNUMBER(SEARCH(S$1,$D962)),MAX(E$1:E961)+1)</f>
        <v>0</v>
      </c>
      <c r="F962" s="12" t="b">
        <f>IF(ISNUMBER(SEARCH(T$1,$D962)),MAX(F$1:F961)+1)</f>
        <v>0</v>
      </c>
      <c r="G962" s="12" t="b">
        <f>IF(ISNUMBER(SEARCH(U$1,$D962)),MAX(G$1:G961)+1)</f>
        <v>0</v>
      </c>
      <c r="H962" s="12" t="b">
        <f>IF(ISNUMBER(SEARCH(V$1,$D962)),MAX(H$1:H961)+1)</f>
        <v>0</v>
      </c>
      <c r="I962" s="12" t="b">
        <f>IF(ISNUMBER(SEARCH(W$1,$D962)),MAX(I$1:I961)+1)</f>
        <v>0</v>
      </c>
      <c r="J962" s="12" t="b">
        <f>IF(ISNUMBER(SEARCH(X$1,$D962)),MAX(J$1:J961)+1)</f>
        <v>0</v>
      </c>
      <c r="K962" s="12" t="b">
        <f>IF(ISNUMBER(SEARCH(Y$1,$D962)),MAX(K$1:K961)+1)</f>
        <v>0</v>
      </c>
      <c r="L962" s="12" t="b">
        <f>IF(ISNUMBER(SEARCH(Z$1,$D962)),MAX(L$1:L961)+1)</f>
        <v>0</v>
      </c>
      <c r="M962" s="12" t="b">
        <f>IF(ISNUMBER(SEARCH(AA$1,$D962)),MAX(M$1:M961)+1)</f>
        <v>0</v>
      </c>
      <c r="N962" s="12" t="b">
        <f>IF(ISNUMBER(SEARCH(AB$1,$D962)),MAX(N$1:N961)+1)</f>
        <v>0</v>
      </c>
      <c r="O962" s="12" t="b">
        <f>IF(ISNUMBER(SEARCH(AC$1,$D962)),MAX(O$1:O961)+1)</f>
        <v>0</v>
      </c>
      <c r="P962" s="12" t="b">
        <f>IF(ISNUMBER(SEARCH(AD$1,$D962)),MAX(P$1:P961)+1)</f>
        <v>0</v>
      </c>
      <c r="Q962" s="12">
        <f>'AB Touchpoint System Workbook'!K973</f>
        <v>0</v>
      </c>
      <c r="R962" s="13">
        <f t="shared" si="29"/>
        <v>961</v>
      </c>
      <c r="S962" s="21" t="str">
        <f>IFERROR(VLOOKUP($R962,E:$Q,13,0),"")</f>
        <v/>
      </c>
      <c r="T962" s="21" t="str">
        <f>IFERROR(VLOOKUP($R962,F:$Q,12,0),"")</f>
        <v/>
      </c>
      <c r="U962" s="21" t="str">
        <f>IFERROR(VLOOKUP($R962,G:$Q,11,0),"")</f>
        <v/>
      </c>
      <c r="V962" s="21" t="str">
        <f>IFERROR(VLOOKUP($R962,H:$Q,10,0),"")</f>
        <v/>
      </c>
      <c r="W962" s="21" t="str">
        <f>IFERROR(VLOOKUP($R962,I:$Q,9,0),"")</f>
        <v/>
      </c>
      <c r="X962" s="21" t="str">
        <f>IFERROR(VLOOKUP($R962,J:$Q,8,0),"")</f>
        <v/>
      </c>
      <c r="Y962" s="21" t="str">
        <f>IFERROR(VLOOKUP($R962,K:$Q,7,0),"")</f>
        <v/>
      </c>
      <c r="Z962" s="21" t="str">
        <f>IFERROR(VLOOKUP($R962,L:$Q,6,0),"")</f>
        <v/>
      </c>
      <c r="AA962" s="21" t="str">
        <f>IFERROR(VLOOKUP($R962,M:$Q,5,0),"")</f>
        <v/>
      </c>
      <c r="AB962" s="21" t="str">
        <f>IFERROR(VLOOKUP($R962,N:$Q,4,0),"")</f>
        <v/>
      </c>
      <c r="AC962" s="21" t="str">
        <f>IFERROR(VLOOKUP($R962,O:$Q,3,0),"")</f>
        <v/>
      </c>
      <c r="AD962" s="21" t="str">
        <f>IFERROR(VLOOKUP($R962,P:$Q,2,0),"")</f>
        <v/>
      </c>
    </row>
    <row r="963" spans="1:30" x14ac:dyDescent="0.15">
      <c r="A963" s="9">
        <f>'AB Touchpoint System Workbook'!Z974</f>
        <v>0</v>
      </c>
      <c r="B963" s="21">
        <f t="shared" si="30"/>
        <v>1</v>
      </c>
      <c r="C963" s="12" t="str">
        <f>IF('AB Touchpoint System Workbook'!J974="A",VLOOKUP($B963,Reference!$A$93:B$104,2,0),IF('AB Touchpoint System Workbook'!J974="b",VLOOKUP($B963,Reference!$A$93:C$104,3,0),""))</f>
        <v/>
      </c>
      <c r="D963" s="12" t="str">
        <f>IF('AB Touchpoint System Workbook'!J974="A",Q963&amp;C963,IF('AB Touchpoint System Workbook'!J974="b",Q963&amp;C963,""))</f>
        <v/>
      </c>
      <c r="E963" s="12" t="b">
        <f>IF(ISNUMBER(SEARCH(S$1,$D963)),MAX(E$1:E962)+1)</f>
        <v>0</v>
      </c>
      <c r="F963" s="12" t="b">
        <f>IF(ISNUMBER(SEARCH(T$1,$D963)),MAX(F$1:F962)+1)</f>
        <v>0</v>
      </c>
      <c r="G963" s="12" t="b">
        <f>IF(ISNUMBER(SEARCH(U$1,$D963)),MAX(G$1:G962)+1)</f>
        <v>0</v>
      </c>
      <c r="H963" s="12" t="b">
        <f>IF(ISNUMBER(SEARCH(V$1,$D963)),MAX(H$1:H962)+1)</f>
        <v>0</v>
      </c>
      <c r="I963" s="12" t="b">
        <f>IF(ISNUMBER(SEARCH(W$1,$D963)),MAX(I$1:I962)+1)</f>
        <v>0</v>
      </c>
      <c r="J963" s="12" t="b">
        <f>IF(ISNUMBER(SEARCH(X$1,$D963)),MAX(J$1:J962)+1)</f>
        <v>0</v>
      </c>
      <c r="K963" s="12" t="b">
        <f>IF(ISNUMBER(SEARCH(Y$1,$D963)),MAX(K$1:K962)+1)</f>
        <v>0</v>
      </c>
      <c r="L963" s="12" t="b">
        <f>IF(ISNUMBER(SEARCH(Z$1,$D963)),MAX(L$1:L962)+1)</f>
        <v>0</v>
      </c>
      <c r="M963" s="12" t="b">
        <f>IF(ISNUMBER(SEARCH(AA$1,$D963)),MAX(M$1:M962)+1)</f>
        <v>0</v>
      </c>
      <c r="N963" s="12" t="b">
        <f>IF(ISNUMBER(SEARCH(AB$1,$D963)),MAX(N$1:N962)+1)</f>
        <v>0</v>
      </c>
      <c r="O963" s="12" t="b">
        <f>IF(ISNUMBER(SEARCH(AC$1,$D963)),MAX(O$1:O962)+1)</f>
        <v>0</v>
      </c>
      <c r="P963" s="12" t="b">
        <f>IF(ISNUMBER(SEARCH(AD$1,$D963)),MAX(P$1:P962)+1)</f>
        <v>0</v>
      </c>
      <c r="Q963" s="12">
        <f>'AB Touchpoint System Workbook'!K974</f>
        <v>0</v>
      </c>
      <c r="R963" s="13">
        <f t="shared" si="29"/>
        <v>962</v>
      </c>
      <c r="S963" s="21" t="str">
        <f>IFERROR(VLOOKUP($R963,E:$Q,13,0),"")</f>
        <v/>
      </c>
      <c r="T963" s="21" t="str">
        <f>IFERROR(VLOOKUP($R963,F:$Q,12,0),"")</f>
        <v/>
      </c>
      <c r="U963" s="21" t="str">
        <f>IFERROR(VLOOKUP($R963,G:$Q,11,0),"")</f>
        <v/>
      </c>
      <c r="V963" s="21" t="str">
        <f>IFERROR(VLOOKUP($R963,H:$Q,10,0),"")</f>
        <v/>
      </c>
      <c r="W963" s="21" t="str">
        <f>IFERROR(VLOOKUP($R963,I:$Q,9,0),"")</f>
        <v/>
      </c>
      <c r="X963" s="21" t="str">
        <f>IFERROR(VLOOKUP($R963,J:$Q,8,0),"")</f>
        <v/>
      </c>
      <c r="Y963" s="21" t="str">
        <f>IFERROR(VLOOKUP($R963,K:$Q,7,0),"")</f>
        <v/>
      </c>
      <c r="Z963" s="21" t="str">
        <f>IFERROR(VLOOKUP($R963,L:$Q,6,0),"")</f>
        <v/>
      </c>
      <c r="AA963" s="21" t="str">
        <f>IFERROR(VLOOKUP($R963,M:$Q,5,0),"")</f>
        <v/>
      </c>
      <c r="AB963" s="21" t="str">
        <f>IFERROR(VLOOKUP($R963,N:$Q,4,0),"")</f>
        <v/>
      </c>
      <c r="AC963" s="21" t="str">
        <f>IFERROR(VLOOKUP($R963,O:$Q,3,0),"")</f>
        <v/>
      </c>
      <c r="AD963" s="21" t="str">
        <f>IFERROR(VLOOKUP($R963,P:$Q,2,0),"")</f>
        <v/>
      </c>
    </row>
    <row r="964" spans="1:30" x14ac:dyDescent="0.15">
      <c r="A964" s="9">
        <f>'AB Touchpoint System Workbook'!Z975</f>
        <v>0</v>
      </c>
      <c r="B964" s="21">
        <f t="shared" si="30"/>
        <v>1</v>
      </c>
      <c r="C964" s="12" t="str">
        <f>IF('AB Touchpoint System Workbook'!J975="A",VLOOKUP($B964,Reference!$A$93:B$104,2,0),IF('AB Touchpoint System Workbook'!J975="b",VLOOKUP($B964,Reference!$A$93:C$104,3,0),""))</f>
        <v/>
      </c>
      <c r="D964" s="12" t="str">
        <f>IF('AB Touchpoint System Workbook'!J975="A",Q964&amp;C964,IF('AB Touchpoint System Workbook'!J975="b",Q964&amp;C964,""))</f>
        <v/>
      </c>
      <c r="E964" s="12" t="b">
        <f>IF(ISNUMBER(SEARCH(S$1,$D964)),MAX(E$1:E963)+1)</f>
        <v>0</v>
      </c>
      <c r="F964" s="12" t="b">
        <f>IF(ISNUMBER(SEARCH(T$1,$D964)),MAX(F$1:F963)+1)</f>
        <v>0</v>
      </c>
      <c r="G964" s="12" t="b">
        <f>IF(ISNUMBER(SEARCH(U$1,$D964)),MAX(G$1:G963)+1)</f>
        <v>0</v>
      </c>
      <c r="H964" s="12" t="b">
        <f>IF(ISNUMBER(SEARCH(V$1,$D964)),MAX(H$1:H963)+1)</f>
        <v>0</v>
      </c>
      <c r="I964" s="12" t="b">
        <f>IF(ISNUMBER(SEARCH(W$1,$D964)),MAX(I$1:I963)+1)</f>
        <v>0</v>
      </c>
      <c r="J964" s="12" t="b">
        <f>IF(ISNUMBER(SEARCH(X$1,$D964)),MAX(J$1:J963)+1)</f>
        <v>0</v>
      </c>
      <c r="K964" s="12" t="b">
        <f>IF(ISNUMBER(SEARCH(Y$1,$D964)),MAX(K$1:K963)+1)</f>
        <v>0</v>
      </c>
      <c r="L964" s="12" t="b">
        <f>IF(ISNUMBER(SEARCH(Z$1,$D964)),MAX(L$1:L963)+1)</f>
        <v>0</v>
      </c>
      <c r="M964" s="12" t="b">
        <f>IF(ISNUMBER(SEARCH(AA$1,$D964)),MAX(M$1:M963)+1)</f>
        <v>0</v>
      </c>
      <c r="N964" s="12" t="b">
        <f>IF(ISNUMBER(SEARCH(AB$1,$D964)),MAX(N$1:N963)+1)</f>
        <v>0</v>
      </c>
      <c r="O964" s="12" t="b">
        <f>IF(ISNUMBER(SEARCH(AC$1,$D964)),MAX(O$1:O963)+1)</f>
        <v>0</v>
      </c>
      <c r="P964" s="12" t="b">
        <f>IF(ISNUMBER(SEARCH(AD$1,$D964)),MAX(P$1:P963)+1)</f>
        <v>0</v>
      </c>
      <c r="Q964" s="12">
        <f>'AB Touchpoint System Workbook'!K975</f>
        <v>0</v>
      </c>
      <c r="R964" s="13">
        <f t="shared" ref="R964:R1027" si="31">R963+1</f>
        <v>963</v>
      </c>
      <c r="S964" s="21" t="str">
        <f>IFERROR(VLOOKUP($R964,E:$Q,13,0),"")</f>
        <v/>
      </c>
      <c r="T964" s="21" t="str">
        <f>IFERROR(VLOOKUP($R964,F:$Q,12,0),"")</f>
        <v/>
      </c>
      <c r="U964" s="21" t="str">
        <f>IFERROR(VLOOKUP($R964,G:$Q,11,0),"")</f>
        <v/>
      </c>
      <c r="V964" s="21" t="str">
        <f>IFERROR(VLOOKUP($R964,H:$Q,10,0),"")</f>
        <v/>
      </c>
      <c r="W964" s="21" t="str">
        <f>IFERROR(VLOOKUP($R964,I:$Q,9,0),"")</f>
        <v/>
      </c>
      <c r="X964" s="21" t="str">
        <f>IFERROR(VLOOKUP($R964,J:$Q,8,0),"")</f>
        <v/>
      </c>
      <c r="Y964" s="21" t="str">
        <f>IFERROR(VLOOKUP($R964,K:$Q,7,0),"")</f>
        <v/>
      </c>
      <c r="Z964" s="21" t="str">
        <f>IFERROR(VLOOKUP($R964,L:$Q,6,0),"")</f>
        <v/>
      </c>
      <c r="AA964" s="21" t="str">
        <f>IFERROR(VLOOKUP($R964,M:$Q,5,0),"")</f>
        <v/>
      </c>
      <c r="AB964" s="21" t="str">
        <f>IFERROR(VLOOKUP($R964,N:$Q,4,0),"")</f>
        <v/>
      </c>
      <c r="AC964" s="21" t="str">
        <f>IFERROR(VLOOKUP($R964,O:$Q,3,0),"")</f>
        <v/>
      </c>
      <c r="AD964" s="21" t="str">
        <f>IFERROR(VLOOKUP($R964,P:$Q,2,0),"")</f>
        <v/>
      </c>
    </row>
    <row r="965" spans="1:30" x14ac:dyDescent="0.15">
      <c r="A965" s="9">
        <f>'AB Touchpoint System Workbook'!Z976</f>
        <v>0</v>
      </c>
      <c r="B965" s="21">
        <f t="shared" si="30"/>
        <v>1</v>
      </c>
      <c r="C965" s="12" t="str">
        <f>IF('AB Touchpoint System Workbook'!J976="A",VLOOKUP($B965,Reference!$A$93:B$104,2,0),IF('AB Touchpoint System Workbook'!J976="b",VLOOKUP($B965,Reference!$A$93:C$104,3,0),""))</f>
        <v/>
      </c>
      <c r="D965" s="12" t="str">
        <f>IF('AB Touchpoint System Workbook'!J976="A",Q965&amp;C965,IF('AB Touchpoint System Workbook'!J976="b",Q965&amp;C965,""))</f>
        <v/>
      </c>
      <c r="E965" s="12" t="b">
        <f>IF(ISNUMBER(SEARCH(S$1,$D965)),MAX(E$1:E964)+1)</f>
        <v>0</v>
      </c>
      <c r="F965" s="12" t="b">
        <f>IF(ISNUMBER(SEARCH(T$1,$D965)),MAX(F$1:F964)+1)</f>
        <v>0</v>
      </c>
      <c r="G965" s="12" t="b">
        <f>IF(ISNUMBER(SEARCH(U$1,$D965)),MAX(G$1:G964)+1)</f>
        <v>0</v>
      </c>
      <c r="H965" s="12" t="b">
        <f>IF(ISNUMBER(SEARCH(V$1,$D965)),MAX(H$1:H964)+1)</f>
        <v>0</v>
      </c>
      <c r="I965" s="12" t="b">
        <f>IF(ISNUMBER(SEARCH(W$1,$D965)),MAX(I$1:I964)+1)</f>
        <v>0</v>
      </c>
      <c r="J965" s="12" t="b">
        <f>IF(ISNUMBER(SEARCH(X$1,$D965)),MAX(J$1:J964)+1)</f>
        <v>0</v>
      </c>
      <c r="K965" s="12" t="b">
        <f>IF(ISNUMBER(SEARCH(Y$1,$D965)),MAX(K$1:K964)+1)</f>
        <v>0</v>
      </c>
      <c r="L965" s="12" t="b">
        <f>IF(ISNUMBER(SEARCH(Z$1,$D965)),MAX(L$1:L964)+1)</f>
        <v>0</v>
      </c>
      <c r="M965" s="12" t="b">
        <f>IF(ISNUMBER(SEARCH(AA$1,$D965)),MAX(M$1:M964)+1)</f>
        <v>0</v>
      </c>
      <c r="N965" s="12" t="b">
        <f>IF(ISNUMBER(SEARCH(AB$1,$D965)),MAX(N$1:N964)+1)</f>
        <v>0</v>
      </c>
      <c r="O965" s="12" t="b">
        <f>IF(ISNUMBER(SEARCH(AC$1,$D965)),MAX(O$1:O964)+1)</f>
        <v>0</v>
      </c>
      <c r="P965" s="12" t="b">
        <f>IF(ISNUMBER(SEARCH(AD$1,$D965)),MAX(P$1:P964)+1)</f>
        <v>0</v>
      </c>
      <c r="Q965" s="12">
        <f>'AB Touchpoint System Workbook'!K976</f>
        <v>0</v>
      </c>
      <c r="R965" s="13">
        <f t="shared" si="31"/>
        <v>964</v>
      </c>
      <c r="S965" s="21" t="str">
        <f>IFERROR(VLOOKUP($R965,E:$Q,13,0),"")</f>
        <v/>
      </c>
      <c r="T965" s="21" t="str">
        <f>IFERROR(VLOOKUP($R965,F:$Q,12,0),"")</f>
        <v/>
      </c>
      <c r="U965" s="21" t="str">
        <f>IFERROR(VLOOKUP($R965,G:$Q,11,0),"")</f>
        <v/>
      </c>
      <c r="V965" s="21" t="str">
        <f>IFERROR(VLOOKUP($R965,H:$Q,10,0),"")</f>
        <v/>
      </c>
      <c r="W965" s="21" t="str">
        <f>IFERROR(VLOOKUP($R965,I:$Q,9,0),"")</f>
        <v/>
      </c>
      <c r="X965" s="21" t="str">
        <f>IFERROR(VLOOKUP($R965,J:$Q,8,0),"")</f>
        <v/>
      </c>
      <c r="Y965" s="21" t="str">
        <f>IFERROR(VLOOKUP($R965,K:$Q,7,0),"")</f>
        <v/>
      </c>
      <c r="Z965" s="21" t="str">
        <f>IFERROR(VLOOKUP($R965,L:$Q,6,0),"")</f>
        <v/>
      </c>
      <c r="AA965" s="21" t="str">
        <f>IFERROR(VLOOKUP($R965,M:$Q,5,0),"")</f>
        <v/>
      </c>
      <c r="AB965" s="21" t="str">
        <f>IFERROR(VLOOKUP($R965,N:$Q,4,0),"")</f>
        <v/>
      </c>
      <c r="AC965" s="21" t="str">
        <f>IFERROR(VLOOKUP($R965,O:$Q,3,0),"")</f>
        <v/>
      </c>
      <c r="AD965" s="21" t="str">
        <f>IFERROR(VLOOKUP($R965,P:$Q,2,0),"")</f>
        <v/>
      </c>
    </row>
    <row r="966" spans="1:30" x14ac:dyDescent="0.15">
      <c r="A966" s="9">
        <f>'AB Touchpoint System Workbook'!Z977</f>
        <v>0</v>
      </c>
      <c r="B966" s="21">
        <f t="shared" si="30"/>
        <v>1</v>
      </c>
      <c r="C966" s="12" t="str">
        <f>IF('AB Touchpoint System Workbook'!J977="A",VLOOKUP($B966,Reference!$A$93:B$104,2,0),IF('AB Touchpoint System Workbook'!J977="b",VLOOKUP($B966,Reference!$A$93:C$104,3,0),""))</f>
        <v/>
      </c>
      <c r="D966" s="12" t="str">
        <f>IF('AB Touchpoint System Workbook'!J977="A",Q966&amp;C966,IF('AB Touchpoint System Workbook'!J977="b",Q966&amp;C966,""))</f>
        <v/>
      </c>
      <c r="E966" s="12" t="b">
        <f>IF(ISNUMBER(SEARCH(S$1,$D966)),MAX(E$1:E965)+1)</f>
        <v>0</v>
      </c>
      <c r="F966" s="12" t="b">
        <f>IF(ISNUMBER(SEARCH(T$1,$D966)),MAX(F$1:F965)+1)</f>
        <v>0</v>
      </c>
      <c r="G966" s="12" t="b">
        <f>IF(ISNUMBER(SEARCH(U$1,$D966)),MAX(G$1:G965)+1)</f>
        <v>0</v>
      </c>
      <c r="H966" s="12" t="b">
        <f>IF(ISNUMBER(SEARCH(V$1,$D966)),MAX(H$1:H965)+1)</f>
        <v>0</v>
      </c>
      <c r="I966" s="12" t="b">
        <f>IF(ISNUMBER(SEARCH(W$1,$D966)),MAX(I$1:I965)+1)</f>
        <v>0</v>
      </c>
      <c r="J966" s="12" t="b">
        <f>IF(ISNUMBER(SEARCH(X$1,$D966)),MAX(J$1:J965)+1)</f>
        <v>0</v>
      </c>
      <c r="K966" s="12" t="b">
        <f>IF(ISNUMBER(SEARCH(Y$1,$D966)),MAX(K$1:K965)+1)</f>
        <v>0</v>
      </c>
      <c r="L966" s="12" t="b">
        <f>IF(ISNUMBER(SEARCH(Z$1,$D966)),MAX(L$1:L965)+1)</f>
        <v>0</v>
      </c>
      <c r="M966" s="12" t="b">
        <f>IF(ISNUMBER(SEARCH(AA$1,$D966)),MAX(M$1:M965)+1)</f>
        <v>0</v>
      </c>
      <c r="N966" s="12" t="b">
        <f>IF(ISNUMBER(SEARCH(AB$1,$D966)),MAX(N$1:N965)+1)</f>
        <v>0</v>
      </c>
      <c r="O966" s="12" t="b">
        <f>IF(ISNUMBER(SEARCH(AC$1,$D966)),MAX(O$1:O965)+1)</f>
        <v>0</v>
      </c>
      <c r="P966" s="12" t="b">
        <f>IF(ISNUMBER(SEARCH(AD$1,$D966)),MAX(P$1:P965)+1)</f>
        <v>0</v>
      </c>
      <c r="Q966" s="12">
        <f>'AB Touchpoint System Workbook'!K977</f>
        <v>0</v>
      </c>
      <c r="R966" s="13">
        <f t="shared" si="31"/>
        <v>965</v>
      </c>
      <c r="S966" s="21" t="str">
        <f>IFERROR(VLOOKUP($R966,E:$Q,13,0),"")</f>
        <v/>
      </c>
      <c r="T966" s="21" t="str">
        <f>IFERROR(VLOOKUP($R966,F:$Q,12,0),"")</f>
        <v/>
      </c>
      <c r="U966" s="21" t="str">
        <f>IFERROR(VLOOKUP($R966,G:$Q,11,0),"")</f>
        <v/>
      </c>
      <c r="V966" s="21" t="str">
        <f>IFERROR(VLOOKUP($R966,H:$Q,10,0),"")</f>
        <v/>
      </c>
      <c r="W966" s="21" t="str">
        <f>IFERROR(VLOOKUP($R966,I:$Q,9,0),"")</f>
        <v/>
      </c>
      <c r="X966" s="21" t="str">
        <f>IFERROR(VLOOKUP($R966,J:$Q,8,0),"")</f>
        <v/>
      </c>
      <c r="Y966" s="21" t="str">
        <f>IFERROR(VLOOKUP($R966,K:$Q,7,0),"")</f>
        <v/>
      </c>
      <c r="Z966" s="21" t="str">
        <f>IFERROR(VLOOKUP($R966,L:$Q,6,0),"")</f>
        <v/>
      </c>
      <c r="AA966" s="21" t="str">
        <f>IFERROR(VLOOKUP($R966,M:$Q,5,0),"")</f>
        <v/>
      </c>
      <c r="AB966" s="21" t="str">
        <f>IFERROR(VLOOKUP($R966,N:$Q,4,0),"")</f>
        <v/>
      </c>
      <c r="AC966" s="21" t="str">
        <f>IFERROR(VLOOKUP($R966,O:$Q,3,0),"")</f>
        <v/>
      </c>
      <c r="AD966" s="21" t="str">
        <f>IFERROR(VLOOKUP($R966,P:$Q,2,0),"")</f>
        <v/>
      </c>
    </row>
    <row r="967" spans="1:30" x14ac:dyDescent="0.15">
      <c r="A967" s="9">
        <f>'AB Touchpoint System Workbook'!Z978</f>
        <v>0</v>
      </c>
      <c r="B967" s="21">
        <f t="shared" si="30"/>
        <v>1</v>
      </c>
      <c r="C967" s="12" t="str">
        <f>IF('AB Touchpoint System Workbook'!J978="A",VLOOKUP($B967,Reference!$A$93:B$104,2,0),IF('AB Touchpoint System Workbook'!J978="b",VLOOKUP($B967,Reference!$A$93:C$104,3,0),""))</f>
        <v/>
      </c>
      <c r="D967" s="12" t="str">
        <f>IF('AB Touchpoint System Workbook'!J978="A",Q967&amp;C967,IF('AB Touchpoint System Workbook'!J978="b",Q967&amp;C967,""))</f>
        <v/>
      </c>
      <c r="E967" s="12" t="b">
        <f>IF(ISNUMBER(SEARCH(S$1,$D967)),MAX(E$1:E966)+1)</f>
        <v>0</v>
      </c>
      <c r="F967" s="12" t="b">
        <f>IF(ISNUMBER(SEARCH(T$1,$D967)),MAX(F$1:F966)+1)</f>
        <v>0</v>
      </c>
      <c r="G967" s="12" t="b">
        <f>IF(ISNUMBER(SEARCH(U$1,$D967)),MAX(G$1:G966)+1)</f>
        <v>0</v>
      </c>
      <c r="H967" s="12" t="b">
        <f>IF(ISNUMBER(SEARCH(V$1,$D967)),MAX(H$1:H966)+1)</f>
        <v>0</v>
      </c>
      <c r="I967" s="12" t="b">
        <f>IF(ISNUMBER(SEARCH(W$1,$D967)),MAX(I$1:I966)+1)</f>
        <v>0</v>
      </c>
      <c r="J967" s="12" t="b">
        <f>IF(ISNUMBER(SEARCH(X$1,$D967)),MAX(J$1:J966)+1)</f>
        <v>0</v>
      </c>
      <c r="K967" s="12" t="b">
        <f>IF(ISNUMBER(SEARCH(Y$1,$D967)),MAX(K$1:K966)+1)</f>
        <v>0</v>
      </c>
      <c r="L967" s="12" t="b">
        <f>IF(ISNUMBER(SEARCH(Z$1,$D967)),MAX(L$1:L966)+1)</f>
        <v>0</v>
      </c>
      <c r="M967" s="12" t="b">
        <f>IF(ISNUMBER(SEARCH(AA$1,$D967)),MAX(M$1:M966)+1)</f>
        <v>0</v>
      </c>
      <c r="N967" s="12" t="b">
        <f>IF(ISNUMBER(SEARCH(AB$1,$D967)),MAX(N$1:N966)+1)</f>
        <v>0</v>
      </c>
      <c r="O967" s="12" t="b">
        <f>IF(ISNUMBER(SEARCH(AC$1,$D967)),MAX(O$1:O966)+1)</f>
        <v>0</v>
      </c>
      <c r="P967" s="12" t="b">
        <f>IF(ISNUMBER(SEARCH(AD$1,$D967)),MAX(P$1:P966)+1)</f>
        <v>0</v>
      </c>
      <c r="Q967" s="12">
        <f>'AB Touchpoint System Workbook'!K978</f>
        <v>0</v>
      </c>
      <c r="R967" s="13">
        <f t="shared" si="31"/>
        <v>966</v>
      </c>
      <c r="S967" s="21" t="str">
        <f>IFERROR(VLOOKUP($R967,E:$Q,13,0),"")</f>
        <v/>
      </c>
      <c r="T967" s="21" t="str">
        <f>IFERROR(VLOOKUP($R967,F:$Q,12,0),"")</f>
        <v/>
      </c>
      <c r="U967" s="21" t="str">
        <f>IFERROR(VLOOKUP($R967,G:$Q,11,0),"")</f>
        <v/>
      </c>
      <c r="V967" s="21" t="str">
        <f>IFERROR(VLOOKUP($R967,H:$Q,10,0),"")</f>
        <v/>
      </c>
      <c r="W967" s="21" t="str">
        <f>IFERROR(VLOOKUP($R967,I:$Q,9,0),"")</f>
        <v/>
      </c>
      <c r="X967" s="21" t="str">
        <f>IFERROR(VLOOKUP($R967,J:$Q,8,0),"")</f>
        <v/>
      </c>
      <c r="Y967" s="21" t="str">
        <f>IFERROR(VLOOKUP($R967,K:$Q,7,0),"")</f>
        <v/>
      </c>
      <c r="Z967" s="21" t="str">
        <f>IFERROR(VLOOKUP($R967,L:$Q,6,0),"")</f>
        <v/>
      </c>
      <c r="AA967" s="21" t="str">
        <f>IFERROR(VLOOKUP($R967,M:$Q,5,0),"")</f>
        <v/>
      </c>
      <c r="AB967" s="21" t="str">
        <f>IFERROR(VLOOKUP($R967,N:$Q,4,0),"")</f>
        <v/>
      </c>
      <c r="AC967" s="21" t="str">
        <f>IFERROR(VLOOKUP($R967,O:$Q,3,0),"")</f>
        <v/>
      </c>
      <c r="AD967" s="21" t="str">
        <f>IFERROR(VLOOKUP($R967,P:$Q,2,0),"")</f>
        <v/>
      </c>
    </row>
    <row r="968" spans="1:30" x14ac:dyDescent="0.15">
      <c r="A968" s="9">
        <f>'AB Touchpoint System Workbook'!Z979</f>
        <v>0</v>
      </c>
      <c r="B968" s="21">
        <f t="shared" si="30"/>
        <v>1</v>
      </c>
      <c r="C968" s="12" t="str">
        <f>IF('AB Touchpoint System Workbook'!J979="A",VLOOKUP($B968,Reference!$A$93:B$104,2,0),IF('AB Touchpoint System Workbook'!J979="b",VLOOKUP($B968,Reference!$A$93:C$104,3,0),""))</f>
        <v/>
      </c>
      <c r="D968" s="12" t="str">
        <f>IF('AB Touchpoint System Workbook'!J979="A",Q968&amp;C968,IF('AB Touchpoint System Workbook'!J979="b",Q968&amp;C968,""))</f>
        <v/>
      </c>
      <c r="E968" s="12" t="b">
        <f>IF(ISNUMBER(SEARCH(S$1,$D968)),MAX(E$1:E967)+1)</f>
        <v>0</v>
      </c>
      <c r="F968" s="12" t="b">
        <f>IF(ISNUMBER(SEARCH(T$1,$D968)),MAX(F$1:F967)+1)</f>
        <v>0</v>
      </c>
      <c r="G968" s="12" t="b">
        <f>IF(ISNUMBER(SEARCH(U$1,$D968)),MAX(G$1:G967)+1)</f>
        <v>0</v>
      </c>
      <c r="H968" s="12" t="b">
        <f>IF(ISNUMBER(SEARCH(V$1,$D968)),MAX(H$1:H967)+1)</f>
        <v>0</v>
      </c>
      <c r="I968" s="12" t="b">
        <f>IF(ISNUMBER(SEARCH(W$1,$D968)),MAX(I$1:I967)+1)</f>
        <v>0</v>
      </c>
      <c r="J968" s="12" t="b">
        <f>IF(ISNUMBER(SEARCH(X$1,$D968)),MAX(J$1:J967)+1)</f>
        <v>0</v>
      </c>
      <c r="K968" s="12" t="b">
        <f>IF(ISNUMBER(SEARCH(Y$1,$D968)),MAX(K$1:K967)+1)</f>
        <v>0</v>
      </c>
      <c r="L968" s="12" t="b">
        <f>IF(ISNUMBER(SEARCH(Z$1,$D968)),MAX(L$1:L967)+1)</f>
        <v>0</v>
      </c>
      <c r="M968" s="12" t="b">
        <f>IF(ISNUMBER(SEARCH(AA$1,$D968)),MAX(M$1:M967)+1)</f>
        <v>0</v>
      </c>
      <c r="N968" s="12" t="b">
        <f>IF(ISNUMBER(SEARCH(AB$1,$D968)),MAX(N$1:N967)+1)</f>
        <v>0</v>
      </c>
      <c r="O968" s="12" t="b">
        <f>IF(ISNUMBER(SEARCH(AC$1,$D968)),MAX(O$1:O967)+1)</f>
        <v>0</v>
      </c>
      <c r="P968" s="12" t="b">
        <f>IF(ISNUMBER(SEARCH(AD$1,$D968)),MAX(P$1:P967)+1)</f>
        <v>0</v>
      </c>
      <c r="Q968" s="12">
        <f>'AB Touchpoint System Workbook'!K979</f>
        <v>0</v>
      </c>
      <c r="R968" s="13">
        <f t="shared" si="31"/>
        <v>967</v>
      </c>
      <c r="S968" s="21" t="str">
        <f>IFERROR(VLOOKUP($R968,E:$Q,13,0),"")</f>
        <v/>
      </c>
      <c r="T968" s="21" t="str">
        <f>IFERROR(VLOOKUP($R968,F:$Q,12,0),"")</f>
        <v/>
      </c>
      <c r="U968" s="21" t="str">
        <f>IFERROR(VLOOKUP($R968,G:$Q,11,0),"")</f>
        <v/>
      </c>
      <c r="V968" s="21" t="str">
        <f>IFERROR(VLOOKUP($R968,H:$Q,10,0),"")</f>
        <v/>
      </c>
      <c r="W968" s="21" t="str">
        <f>IFERROR(VLOOKUP($R968,I:$Q,9,0),"")</f>
        <v/>
      </c>
      <c r="X968" s="21" t="str">
        <f>IFERROR(VLOOKUP($R968,J:$Q,8,0),"")</f>
        <v/>
      </c>
      <c r="Y968" s="21" t="str">
        <f>IFERROR(VLOOKUP($R968,K:$Q,7,0),"")</f>
        <v/>
      </c>
      <c r="Z968" s="21" t="str">
        <f>IFERROR(VLOOKUP($R968,L:$Q,6,0),"")</f>
        <v/>
      </c>
      <c r="AA968" s="21" t="str">
        <f>IFERROR(VLOOKUP($R968,M:$Q,5,0),"")</f>
        <v/>
      </c>
      <c r="AB968" s="21" t="str">
        <f>IFERROR(VLOOKUP($R968,N:$Q,4,0),"")</f>
        <v/>
      </c>
      <c r="AC968" s="21" t="str">
        <f>IFERROR(VLOOKUP($R968,O:$Q,3,0),"")</f>
        <v/>
      </c>
      <c r="AD968" s="21" t="str">
        <f>IFERROR(VLOOKUP($R968,P:$Q,2,0),"")</f>
        <v/>
      </c>
    </row>
    <row r="969" spans="1:30" x14ac:dyDescent="0.15">
      <c r="A969" s="9">
        <f>'AB Touchpoint System Workbook'!Z980</f>
        <v>0</v>
      </c>
      <c r="B969" s="21">
        <f t="shared" si="30"/>
        <v>1</v>
      </c>
      <c r="C969" s="12" t="str">
        <f>IF('AB Touchpoint System Workbook'!J980="A",VLOOKUP($B969,Reference!$A$93:B$104,2,0),IF('AB Touchpoint System Workbook'!J980="b",VLOOKUP($B969,Reference!$A$93:C$104,3,0),""))</f>
        <v/>
      </c>
      <c r="D969" s="12" t="str">
        <f>IF('AB Touchpoint System Workbook'!J980="A",Q969&amp;C969,IF('AB Touchpoint System Workbook'!J980="b",Q969&amp;C969,""))</f>
        <v/>
      </c>
      <c r="E969" s="12" t="b">
        <f>IF(ISNUMBER(SEARCH(S$1,$D969)),MAX(E$1:E968)+1)</f>
        <v>0</v>
      </c>
      <c r="F969" s="12" t="b">
        <f>IF(ISNUMBER(SEARCH(T$1,$D969)),MAX(F$1:F968)+1)</f>
        <v>0</v>
      </c>
      <c r="G969" s="12" t="b">
        <f>IF(ISNUMBER(SEARCH(U$1,$D969)),MAX(G$1:G968)+1)</f>
        <v>0</v>
      </c>
      <c r="H969" s="12" t="b">
        <f>IF(ISNUMBER(SEARCH(V$1,$D969)),MAX(H$1:H968)+1)</f>
        <v>0</v>
      </c>
      <c r="I969" s="12" t="b">
        <f>IF(ISNUMBER(SEARCH(W$1,$D969)),MAX(I$1:I968)+1)</f>
        <v>0</v>
      </c>
      <c r="J969" s="12" t="b">
        <f>IF(ISNUMBER(SEARCH(X$1,$D969)),MAX(J$1:J968)+1)</f>
        <v>0</v>
      </c>
      <c r="K969" s="12" t="b">
        <f>IF(ISNUMBER(SEARCH(Y$1,$D969)),MAX(K$1:K968)+1)</f>
        <v>0</v>
      </c>
      <c r="L969" s="12" t="b">
        <f>IF(ISNUMBER(SEARCH(Z$1,$D969)),MAX(L$1:L968)+1)</f>
        <v>0</v>
      </c>
      <c r="M969" s="12" t="b">
        <f>IF(ISNUMBER(SEARCH(AA$1,$D969)),MAX(M$1:M968)+1)</f>
        <v>0</v>
      </c>
      <c r="N969" s="12" t="b">
        <f>IF(ISNUMBER(SEARCH(AB$1,$D969)),MAX(N$1:N968)+1)</f>
        <v>0</v>
      </c>
      <c r="O969" s="12" t="b">
        <f>IF(ISNUMBER(SEARCH(AC$1,$D969)),MAX(O$1:O968)+1)</f>
        <v>0</v>
      </c>
      <c r="P969" s="12" t="b">
        <f>IF(ISNUMBER(SEARCH(AD$1,$D969)),MAX(P$1:P968)+1)</f>
        <v>0</v>
      </c>
      <c r="Q969" s="12">
        <f>'AB Touchpoint System Workbook'!K980</f>
        <v>0</v>
      </c>
      <c r="R969" s="13">
        <f t="shared" si="31"/>
        <v>968</v>
      </c>
      <c r="S969" s="21" t="str">
        <f>IFERROR(VLOOKUP($R969,E:$Q,13,0),"")</f>
        <v/>
      </c>
      <c r="T969" s="21" t="str">
        <f>IFERROR(VLOOKUP($R969,F:$Q,12,0),"")</f>
        <v/>
      </c>
      <c r="U969" s="21" t="str">
        <f>IFERROR(VLOOKUP($R969,G:$Q,11,0),"")</f>
        <v/>
      </c>
      <c r="V969" s="21" t="str">
        <f>IFERROR(VLOOKUP($R969,H:$Q,10,0),"")</f>
        <v/>
      </c>
      <c r="W969" s="21" t="str">
        <f>IFERROR(VLOOKUP($R969,I:$Q,9,0),"")</f>
        <v/>
      </c>
      <c r="X969" s="21" t="str">
        <f>IFERROR(VLOOKUP($R969,J:$Q,8,0),"")</f>
        <v/>
      </c>
      <c r="Y969" s="21" t="str">
        <f>IFERROR(VLOOKUP($R969,K:$Q,7,0),"")</f>
        <v/>
      </c>
      <c r="Z969" s="21" t="str">
        <f>IFERROR(VLOOKUP($R969,L:$Q,6,0),"")</f>
        <v/>
      </c>
      <c r="AA969" s="21" t="str">
        <f>IFERROR(VLOOKUP($R969,M:$Q,5,0),"")</f>
        <v/>
      </c>
      <c r="AB969" s="21" t="str">
        <f>IFERROR(VLOOKUP($R969,N:$Q,4,0),"")</f>
        <v/>
      </c>
      <c r="AC969" s="21" t="str">
        <f>IFERROR(VLOOKUP($R969,O:$Q,3,0),"")</f>
        <v/>
      </c>
      <c r="AD969" s="21" t="str">
        <f>IFERROR(VLOOKUP($R969,P:$Q,2,0),"")</f>
        <v/>
      </c>
    </row>
    <row r="970" spans="1:30" x14ac:dyDescent="0.15">
      <c r="A970" s="9">
        <f>'AB Touchpoint System Workbook'!Z981</f>
        <v>0</v>
      </c>
      <c r="B970" s="21">
        <f t="shared" si="30"/>
        <v>1</v>
      </c>
      <c r="C970" s="12" t="str">
        <f>IF('AB Touchpoint System Workbook'!J981="A",VLOOKUP($B970,Reference!$A$93:B$104,2,0),IF('AB Touchpoint System Workbook'!J981="b",VLOOKUP($B970,Reference!$A$93:C$104,3,0),""))</f>
        <v/>
      </c>
      <c r="D970" s="12" t="str">
        <f>IF('AB Touchpoint System Workbook'!J981="A",Q970&amp;C970,IF('AB Touchpoint System Workbook'!J981="b",Q970&amp;C970,""))</f>
        <v/>
      </c>
      <c r="E970" s="12" t="b">
        <f>IF(ISNUMBER(SEARCH(S$1,$D970)),MAX(E$1:E969)+1)</f>
        <v>0</v>
      </c>
      <c r="F970" s="12" t="b">
        <f>IF(ISNUMBER(SEARCH(T$1,$D970)),MAX(F$1:F969)+1)</f>
        <v>0</v>
      </c>
      <c r="G970" s="12" t="b">
        <f>IF(ISNUMBER(SEARCH(U$1,$D970)),MAX(G$1:G969)+1)</f>
        <v>0</v>
      </c>
      <c r="H970" s="12" t="b">
        <f>IF(ISNUMBER(SEARCH(V$1,$D970)),MAX(H$1:H969)+1)</f>
        <v>0</v>
      </c>
      <c r="I970" s="12" t="b">
        <f>IF(ISNUMBER(SEARCH(W$1,$D970)),MAX(I$1:I969)+1)</f>
        <v>0</v>
      </c>
      <c r="J970" s="12" t="b">
        <f>IF(ISNUMBER(SEARCH(X$1,$D970)),MAX(J$1:J969)+1)</f>
        <v>0</v>
      </c>
      <c r="K970" s="12" t="b">
        <f>IF(ISNUMBER(SEARCH(Y$1,$D970)),MAX(K$1:K969)+1)</f>
        <v>0</v>
      </c>
      <c r="L970" s="12" t="b">
        <f>IF(ISNUMBER(SEARCH(Z$1,$D970)),MAX(L$1:L969)+1)</f>
        <v>0</v>
      </c>
      <c r="M970" s="12" t="b">
        <f>IF(ISNUMBER(SEARCH(AA$1,$D970)),MAX(M$1:M969)+1)</f>
        <v>0</v>
      </c>
      <c r="N970" s="12" t="b">
        <f>IF(ISNUMBER(SEARCH(AB$1,$D970)),MAX(N$1:N969)+1)</f>
        <v>0</v>
      </c>
      <c r="O970" s="12" t="b">
        <f>IF(ISNUMBER(SEARCH(AC$1,$D970)),MAX(O$1:O969)+1)</f>
        <v>0</v>
      </c>
      <c r="P970" s="12" t="b">
        <f>IF(ISNUMBER(SEARCH(AD$1,$D970)),MAX(P$1:P969)+1)</f>
        <v>0</v>
      </c>
      <c r="Q970" s="12">
        <f>'AB Touchpoint System Workbook'!K981</f>
        <v>0</v>
      </c>
      <c r="R970" s="13">
        <f t="shared" si="31"/>
        <v>969</v>
      </c>
      <c r="S970" s="21" t="str">
        <f>IFERROR(VLOOKUP($R970,E:$Q,13,0),"")</f>
        <v/>
      </c>
      <c r="T970" s="21" t="str">
        <f>IFERROR(VLOOKUP($R970,F:$Q,12,0),"")</f>
        <v/>
      </c>
      <c r="U970" s="21" t="str">
        <f>IFERROR(VLOOKUP($R970,G:$Q,11,0),"")</f>
        <v/>
      </c>
      <c r="V970" s="21" t="str">
        <f>IFERROR(VLOOKUP($R970,H:$Q,10,0),"")</f>
        <v/>
      </c>
      <c r="W970" s="21" t="str">
        <f>IFERROR(VLOOKUP($R970,I:$Q,9,0),"")</f>
        <v/>
      </c>
      <c r="X970" s="21" t="str">
        <f>IFERROR(VLOOKUP($R970,J:$Q,8,0),"")</f>
        <v/>
      </c>
      <c r="Y970" s="21" t="str">
        <f>IFERROR(VLOOKUP($R970,K:$Q,7,0),"")</f>
        <v/>
      </c>
      <c r="Z970" s="21" t="str">
        <f>IFERROR(VLOOKUP($R970,L:$Q,6,0),"")</f>
        <v/>
      </c>
      <c r="AA970" s="21" t="str">
        <f>IFERROR(VLOOKUP($R970,M:$Q,5,0),"")</f>
        <v/>
      </c>
      <c r="AB970" s="21" t="str">
        <f>IFERROR(VLOOKUP($R970,N:$Q,4,0),"")</f>
        <v/>
      </c>
      <c r="AC970" s="21" t="str">
        <f>IFERROR(VLOOKUP($R970,O:$Q,3,0),"")</f>
        <v/>
      </c>
      <c r="AD970" s="21" t="str">
        <f>IFERROR(VLOOKUP($R970,P:$Q,2,0),"")</f>
        <v/>
      </c>
    </row>
    <row r="971" spans="1:30" x14ac:dyDescent="0.15">
      <c r="A971" s="9">
        <f>'AB Touchpoint System Workbook'!Z982</f>
        <v>0</v>
      </c>
      <c r="B971" s="21">
        <f t="shared" si="30"/>
        <v>1</v>
      </c>
      <c r="C971" s="12" t="str">
        <f>IF('AB Touchpoint System Workbook'!J982="A",VLOOKUP($B971,Reference!$A$93:B$104,2,0),IF('AB Touchpoint System Workbook'!J982="b",VLOOKUP($B971,Reference!$A$93:C$104,3,0),""))</f>
        <v/>
      </c>
      <c r="D971" s="12" t="str">
        <f>IF('AB Touchpoint System Workbook'!J982="A",Q971&amp;C971,IF('AB Touchpoint System Workbook'!J982="b",Q971&amp;C971,""))</f>
        <v/>
      </c>
      <c r="E971" s="12" t="b">
        <f>IF(ISNUMBER(SEARCH(S$1,$D971)),MAX(E$1:E970)+1)</f>
        <v>0</v>
      </c>
      <c r="F971" s="12" t="b">
        <f>IF(ISNUMBER(SEARCH(T$1,$D971)),MAX(F$1:F970)+1)</f>
        <v>0</v>
      </c>
      <c r="G971" s="12" t="b">
        <f>IF(ISNUMBER(SEARCH(U$1,$D971)),MAX(G$1:G970)+1)</f>
        <v>0</v>
      </c>
      <c r="H971" s="12" t="b">
        <f>IF(ISNUMBER(SEARCH(V$1,$D971)),MAX(H$1:H970)+1)</f>
        <v>0</v>
      </c>
      <c r="I971" s="12" t="b">
        <f>IF(ISNUMBER(SEARCH(W$1,$D971)),MAX(I$1:I970)+1)</f>
        <v>0</v>
      </c>
      <c r="J971" s="12" t="b">
        <f>IF(ISNUMBER(SEARCH(X$1,$D971)),MAX(J$1:J970)+1)</f>
        <v>0</v>
      </c>
      <c r="K971" s="12" t="b">
        <f>IF(ISNUMBER(SEARCH(Y$1,$D971)),MAX(K$1:K970)+1)</f>
        <v>0</v>
      </c>
      <c r="L971" s="12" t="b">
        <f>IF(ISNUMBER(SEARCH(Z$1,$D971)),MAX(L$1:L970)+1)</f>
        <v>0</v>
      </c>
      <c r="M971" s="12" t="b">
        <f>IF(ISNUMBER(SEARCH(AA$1,$D971)),MAX(M$1:M970)+1)</f>
        <v>0</v>
      </c>
      <c r="N971" s="12" t="b">
        <f>IF(ISNUMBER(SEARCH(AB$1,$D971)),MAX(N$1:N970)+1)</f>
        <v>0</v>
      </c>
      <c r="O971" s="12" t="b">
        <f>IF(ISNUMBER(SEARCH(AC$1,$D971)),MAX(O$1:O970)+1)</f>
        <v>0</v>
      </c>
      <c r="P971" s="12" t="b">
        <f>IF(ISNUMBER(SEARCH(AD$1,$D971)),MAX(P$1:P970)+1)</f>
        <v>0</v>
      </c>
      <c r="Q971" s="12">
        <f>'AB Touchpoint System Workbook'!K982</f>
        <v>0</v>
      </c>
      <c r="R971" s="13">
        <f t="shared" si="31"/>
        <v>970</v>
      </c>
      <c r="S971" s="21" t="str">
        <f>IFERROR(VLOOKUP($R971,E:$Q,13,0),"")</f>
        <v/>
      </c>
      <c r="T971" s="21" t="str">
        <f>IFERROR(VLOOKUP($R971,F:$Q,12,0),"")</f>
        <v/>
      </c>
      <c r="U971" s="21" t="str">
        <f>IFERROR(VLOOKUP($R971,G:$Q,11,0),"")</f>
        <v/>
      </c>
      <c r="V971" s="21" t="str">
        <f>IFERROR(VLOOKUP($R971,H:$Q,10,0),"")</f>
        <v/>
      </c>
      <c r="W971" s="21" t="str">
        <f>IFERROR(VLOOKUP($R971,I:$Q,9,0),"")</f>
        <v/>
      </c>
      <c r="X971" s="21" t="str">
        <f>IFERROR(VLOOKUP($R971,J:$Q,8,0),"")</f>
        <v/>
      </c>
      <c r="Y971" s="21" t="str">
        <f>IFERROR(VLOOKUP($R971,K:$Q,7,0),"")</f>
        <v/>
      </c>
      <c r="Z971" s="21" t="str">
        <f>IFERROR(VLOOKUP($R971,L:$Q,6,0),"")</f>
        <v/>
      </c>
      <c r="AA971" s="21" t="str">
        <f>IFERROR(VLOOKUP($R971,M:$Q,5,0),"")</f>
        <v/>
      </c>
      <c r="AB971" s="21" t="str">
        <f>IFERROR(VLOOKUP($R971,N:$Q,4,0),"")</f>
        <v/>
      </c>
      <c r="AC971" s="21" t="str">
        <f>IFERROR(VLOOKUP($R971,O:$Q,3,0),"")</f>
        <v/>
      </c>
      <c r="AD971" s="21" t="str">
        <f>IFERROR(VLOOKUP($R971,P:$Q,2,0),"")</f>
        <v/>
      </c>
    </row>
    <row r="972" spans="1:30" x14ac:dyDescent="0.15">
      <c r="A972" s="9">
        <f>'AB Touchpoint System Workbook'!Z983</f>
        <v>0</v>
      </c>
      <c r="B972" s="21">
        <f t="shared" si="30"/>
        <v>1</v>
      </c>
      <c r="C972" s="12" t="str">
        <f>IF('AB Touchpoint System Workbook'!J983="A",VLOOKUP($B972,Reference!$A$93:B$104,2,0),IF('AB Touchpoint System Workbook'!J983="b",VLOOKUP($B972,Reference!$A$93:C$104,3,0),""))</f>
        <v/>
      </c>
      <c r="D972" s="12" t="str">
        <f>IF('AB Touchpoint System Workbook'!J983="A",Q972&amp;C972,IF('AB Touchpoint System Workbook'!J983="b",Q972&amp;C972,""))</f>
        <v/>
      </c>
      <c r="E972" s="12" t="b">
        <f>IF(ISNUMBER(SEARCH(S$1,$D972)),MAX(E$1:E971)+1)</f>
        <v>0</v>
      </c>
      <c r="F972" s="12" t="b">
        <f>IF(ISNUMBER(SEARCH(T$1,$D972)),MAX(F$1:F971)+1)</f>
        <v>0</v>
      </c>
      <c r="G972" s="12" t="b">
        <f>IF(ISNUMBER(SEARCH(U$1,$D972)),MAX(G$1:G971)+1)</f>
        <v>0</v>
      </c>
      <c r="H972" s="12" t="b">
        <f>IF(ISNUMBER(SEARCH(V$1,$D972)),MAX(H$1:H971)+1)</f>
        <v>0</v>
      </c>
      <c r="I972" s="12" t="b">
        <f>IF(ISNUMBER(SEARCH(W$1,$D972)),MAX(I$1:I971)+1)</f>
        <v>0</v>
      </c>
      <c r="J972" s="12" t="b">
        <f>IF(ISNUMBER(SEARCH(X$1,$D972)),MAX(J$1:J971)+1)</f>
        <v>0</v>
      </c>
      <c r="K972" s="12" t="b">
        <f>IF(ISNUMBER(SEARCH(Y$1,$D972)),MAX(K$1:K971)+1)</f>
        <v>0</v>
      </c>
      <c r="L972" s="12" t="b">
        <f>IF(ISNUMBER(SEARCH(Z$1,$D972)),MAX(L$1:L971)+1)</f>
        <v>0</v>
      </c>
      <c r="M972" s="12" t="b">
        <f>IF(ISNUMBER(SEARCH(AA$1,$D972)),MAX(M$1:M971)+1)</f>
        <v>0</v>
      </c>
      <c r="N972" s="12" t="b">
        <f>IF(ISNUMBER(SEARCH(AB$1,$D972)),MAX(N$1:N971)+1)</f>
        <v>0</v>
      </c>
      <c r="O972" s="12" t="b">
        <f>IF(ISNUMBER(SEARCH(AC$1,$D972)),MAX(O$1:O971)+1)</f>
        <v>0</v>
      </c>
      <c r="P972" s="12" t="b">
        <f>IF(ISNUMBER(SEARCH(AD$1,$D972)),MAX(P$1:P971)+1)</f>
        <v>0</v>
      </c>
      <c r="Q972" s="12">
        <f>'AB Touchpoint System Workbook'!K983</f>
        <v>0</v>
      </c>
      <c r="R972" s="13">
        <f t="shared" si="31"/>
        <v>971</v>
      </c>
      <c r="S972" s="21" t="str">
        <f>IFERROR(VLOOKUP($R972,E:$Q,13,0),"")</f>
        <v/>
      </c>
      <c r="T972" s="21" t="str">
        <f>IFERROR(VLOOKUP($R972,F:$Q,12,0),"")</f>
        <v/>
      </c>
      <c r="U972" s="21" t="str">
        <f>IFERROR(VLOOKUP($R972,G:$Q,11,0),"")</f>
        <v/>
      </c>
      <c r="V972" s="21" t="str">
        <f>IFERROR(VLOOKUP($R972,H:$Q,10,0),"")</f>
        <v/>
      </c>
      <c r="W972" s="21" t="str">
        <f>IFERROR(VLOOKUP($R972,I:$Q,9,0),"")</f>
        <v/>
      </c>
      <c r="X972" s="21" t="str">
        <f>IFERROR(VLOOKUP($R972,J:$Q,8,0),"")</f>
        <v/>
      </c>
      <c r="Y972" s="21" t="str">
        <f>IFERROR(VLOOKUP($R972,K:$Q,7,0),"")</f>
        <v/>
      </c>
      <c r="Z972" s="21" t="str">
        <f>IFERROR(VLOOKUP($R972,L:$Q,6,0),"")</f>
        <v/>
      </c>
      <c r="AA972" s="21" t="str">
        <f>IFERROR(VLOOKUP($R972,M:$Q,5,0),"")</f>
        <v/>
      </c>
      <c r="AB972" s="21" t="str">
        <f>IFERROR(VLOOKUP($R972,N:$Q,4,0),"")</f>
        <v/>
      </c>
      <c r="AC972" s="21" t="str">
        <f>IFERROR(VLOOKUP($R972,O:$Q,3,0),"")</f>
        <v/>
      </c>
      <c r="AD972" s="21" t="str">
        <f>IFERROR(VLOOKUP($R972,P:$Q,2,0),"")</f>
        <v/>
      </c>
    </row>
    <row r="973" spans="1:30" x14ac:dyDescent="0.15">
      <c r="A973" s="9">
        <f>'AB Touchpoint System Workbook'!Z984</f>
        <v>0</v>
      </c>
      <c r="B973" s="21">
        <f t="shared" si="30"/>
        <v>1</v>
      </c>
      <c r="C973" s="12" t="str">
        <f>IF('AB Touchpoint System Workbook'!J984="A",VLOOKUP($B973,Reference!$A$93:B$104,2,0),IF('AB Touchpoint System Workbook'!J984="b",VLOOKUP($B973,Reference!$A$93:C$104,3,0),""))</f>
        <v/>
      </c>
      <c r="D973" s="12" t="str">
        <f>IF('AB Touchpoint System Workbook'!J984="A",Q973&amp;C973,IF('AB Touchpoint System Workbook'!J984="b",Q973&amp;C973,""))</f>
        <v/>
      </c>
      <c r="E973" s="12" t="b">
        <f>IF(ISNUMBER(SEARCH(S$1,$D973)),MAX(E$1:E972)+1)</f>
        <v>0</v>
      </c>
      <c r="F973" s="12" t="b">
        <f>IF(ISNUMBER(SEARCH(T$1,$D973)),MAX(F$1:F972)+1)</f>
        <v>0</v>
      </c>
      <c r="G973" s="12" t="b">
        <f>IF(ISNUMBER(SEARCH(U$1,$D973)),MAX(G$1:G972)+1)</f>
        <v>0</v>
      </c>
      <c r="H973" s="12" t="b">
        <f>IF(ISNUMBER(SEARCH(V$1,$D973)),MAX(H$1:H972)+1)</f>
        <v>0</v>
      </c>
      <c r="I973" s="12" t="b">
        <f>IF(ISNUMBER(SEARCH(W$1,$D973)),MAX(I$1:I972)+1)</f>
        <v>0</v>
      </c>
      <c r="J973" s="12" t="b">
        <f>IF(ISNUMBER(SEARCH(X$1,$D973)),MAX(J$1:J972)+1)</f>
        <v>0</v>
      </c>
      <c r="K973" s="12" t="b">
        <f>IF(ISNUMBER(SEARCH(Y$1,$D973)),MAX(K$1:K972)+1)</f>
        <v>0</v>
      </c>
      <c r="L973" s="12" t="b">
        <f>IF(ISNUMBER(SEARCH(Z$1,$D973)),MAX(L$1:L972)+1)</f>
        <v>0</v>
      </c>
      <c r="M973" s="12" t="b">
        <f>IF(ISNUMBER(SEARCH(AA$1,$D973)),MAX(M$1:M972)+1)</f>
        <v>0</v>
      </c>
      <c r="N973" s="12" t="b">
        <f>IF(ISNUMBER(SEARCH(AB$1,$D973)),MAX(N$1:N972)+1)</f>
        <v>0</v>
      </c>
      <c r="O973" s="12" t="b">
        <f>IF(ISNUMBER(SEARCH(AC$1,$D973)),MAX(O$1:O972)+1)</f>
        <v>0</v>
      </c>
      <c r="P973" s="12" t="b">
        <f>IF(ISNUMBER(SEARCH(AD$1,$D973)),MAX(P$1:P972)+1)</f>
        <v>0</v>
      </c>
      <c r="Q973" s="12">
        <f>'AB Touchpoint System Workbook'!K984</f>
        <v>0</v>
      </c>
      <c r="R973" s="13">
        <f t="shared" si="31"/>
        <v>972</v>
      </c>
      <c r="S973" s="21" t="str">
        <f>IFERROR(VLOOKUP($R973,E:$Q,13,0),"")</f>
        <v/>
      </c>
      <c r="T973" s="21" t="str">
        <f>IFERROR(VLOOKUP($R973,F:$Q,12,0),"")</f>
        <v/>
      </c>
      <c r="U973" s="21" t="str">
        <f>IFERROR(VLOOKUP($R973,G:$Q,11,0),"")</f>
        <v/>
      </c>
      <c r="V973" s="21" t="str">
        <f>IFERROR(VLOOKUP($R973,H:$Q,10,0),"")</f>
        <v/>
      </c>
      <c r="W973" s="21" t="str">
        <f>IFERROR(VLOOKUP($R973,I:$Q,9,0),"")</f>
        <v/>
      </c>
      <c r="X973" s="21" t="str">
        <f>IFERROR(VLOOKUP($R973,J:$Q,8,0),"")</f>
        <v/>
      </c>
      <c r="Y973" s="21" t="str">
        <f>IFERROR(VLOOKUP($R973,K:$Q,7,0),"")</f>
        <v/>
      </c>
      <c r="Z973" s="21" t="str">
        <f>IFERROR(VLOOKUP($R973,L:$Q,6,0),"")</f>
        <v/>
      </c>
      <c r="AA973" s="21" t="str">
        <f>IFERROR(VLOOKUP($R973,M:$Q,5,0),"")</f>
        <v/>
      </c>
      <c r="AB973" s="21" t="str">
        <f>IFERROR(VLOOKUP($R973,N:$Q,4,0),"")</f>
        <v/>
      </c>
      <c r="AC973" s="21" t="str">
        <f>IFERROR(VLOOKUP($R973,O:$Q,3,0),"")</f>
        <v/>
      </c>
      <c r="AD973" s="21" t="str">
        <f>IFERROR(VLOOKUP($R973,P:$Q,2,0),"")</f>
        <v/>
      </c>
    </row>
    <row r="974" spans="1:30" x14ac:dyDescent="0.15">
      <c r="A974" s="9">
        <f>'AB Touchpoint System Workbook'!Z985</f>
        <v>0</v>
      </c>
      <c r="B974" s="21">
        <f t="shared" si="30"/>
        <v>1</v>
      </c>
      <c r="C974" s="12" t="str">
        <f>IF('AB Touchpoint System Workbook'!J985="A",VLOOKUP($B974,Reference!$A$93:B$104,2,0),IF('AB Touchpoint System Workbook'!J985="b",VLOOKUP($B974,Reference!$A$93:C$104,3,0),""))</f>
        <v/>
      </c>
      <c r="D974" s="12" t="str">
        <f>IF('AB Touchpoint System Workbook'!J985="A",Q974&amp;C974,IF('AB Touchpoint System Workbook'!J985="b",Q974&amp;C974,""))</f>
        <v/>
      </c>
      <c r="E974" s="12" t="b">
        <f>IF(ISNUMBER(SEARCH(S$1,$D974)),MAX(E$1:E973)+1)</f>
        <v>0</v>
      </c>
      <c r="F974" s="12" t="b">
        <f>IF(ISNUMBER(SEARCH(T$1,$D974)),MAX(F$1:F973)+1)</f>
        <v>0</v>
      </c>
      <c r="G974" s="12" t="b">
        <f>IF(ISNUMBER(SEARCH(U$1,$D974)),MAX(G$1:G973)+1)</f>
        <v>0</v>
      </c>
      <c r="H974" s="12" t="b">
        <f>IF(ISNUMBER(SEARCH(V$1,$D974)),MAX(H$1:H973)+1)</f>
        <v>0</v>
      </c>
      <c r="I974" s="12" t="b">
        <f>IF(ISNUMBER(SEARCH(W$1,$D974)),MAX(I$1:I973)+1)</f>
        <v>0</v>
      </c>
      <c r="J974" s="12" t="b">
        <f>IF(ISNUMBER(SEARCH(X$1,$D974)),MAX(J$1:J973)+1)</f>
        <v>0</v>
      </c>
      <c r="K974" s="12" t="b">
        <f>IF(ISNUMBER(SEARCH(Y$1,$D974)),MAX(K$1:K973)+1)</f>
        <v>0</v>
      </c>
      <c r="L974" s="12" t="b">
        <f>IF(ISNUMBER(SEARCH(Z$1,$D974)),MAX(L$1:L973)+1)</f>
        <v>0</v>
      </c>
      <c r="M974" s="12" t="b">
        <f>IF(ISNUMBER(SEARCH(AA$1,$D974)),MAX(M$1:M973)+1)</f>
        <v>0</v>
      </c>
      <c r="N974" s="12" t="b">
        <f>IF(ISNUMBER(SEARCH(AB$1,$D974)),MAX(N$1:N973)+1)</f>
        <v>0</v>
      </c>
      <c r="O974" s="12" t="b">
        <f>IF(ISNUMBER(SEARCH(AC$1,$D974)),MAX(O$1:O973)+1)</f>
        <v>0</v>
      </c>
      <c r="P974" s="12" t="b">
        <f>IF(ISNUMBER(SEARCH(AD$1,$D974)),MAX(P$1:P973)+1)</f>
        <v>0</v>
      </c>
      <c r="Q974" s="12">
        <f>'AB Touchpoint System Workbook'!K985</f>
        <v>0</v>
      </c>
      <c r="R974" s="13">
        <f t="shared" si="31"/>
        <v>973</v>
      </c>
      <c r="S974" s="21" t="str">
        <f>IFERROR(VLOOKUP($R974,E:$Q,13,0),"")</f>
        <v/>
      </c>
      <c r="T974" s="21" t="str">
        <f>IFERROR(VLOOKUP($R974,F:$Q,12,0),"")</f>
        <v/>
      </c>
      <c r="U974" s="21" t="str">
        <f>IFERROR(VLOOKUP($R974,G:$Q,11,0),"")</f>
        <v/>
      </c>
      <c r="V974" s="21" t="str">
        <f>IFERROR(VLOOKUP($R974,H:$Q,10,0),"")</f>
        <v/>
      </c>
      <c r="W974" s="21" t="str">
        <f>IFERROR(VLOOKUP($R974,I:$Q,9,0),"")</f>
        <v/>
      </c>
      <c r="X974" s="21" t="str">
        <f>IFERROR(VLOOKUP($R974,J:$Q,8,0),"")</f>
        <v/>
      </c>
      <c r="Y974" s="21" t="str">
        <f>IFERROR(VLOOKUP($R974,K:$Q,7,0),"")</f>
        <v/>
      </c>
      <c r="Z974" s="21" t="str">
        <f>IFERROR(VLOOKUP($R974,L:$Q,6,0),"")</f>
        <v/>
      </c>
      <c r="AA974" s="21" t="str">
        <f>IFERROR(VLOOKUP($R974,M:$Q,5,0),"")</f>
        <v/>
      </c>
      <c r="AB974" s="21" t="str">
        <f>IFERROR(VLOOKUP($R974,N:$Q,4,0),"")</f>
        <v/>
      </c>
      <c r="AC974" s="21" t="str">
        <f>IFERROR(VLOOKUP($R974,O:$Q,3,0),"")</f>
        <v/>
      </c>
      <c r="AD974" s="21" t="str">
        <f>IFERROR(VLOOKUP($R974,P:$Q,2,0),"")</f>
        <v/>
      </c>
    </row>
    <row r="975" spans="1:30" x14ac:dyDescent="0.15">
      <c r="A975" s="9">
        <f>'AB Touchpoint System Workbook'!Z986</f>
        <v>0</v>
      </c>
      <c r="B975" s="21">
        <f t="shared" si="30"/>
        <v>1</v>
      </c>
      <c r="C975" s="12" t="str">
        <f>IF('AB Touchpoint System Workbook'!J986="A",VLOOKUP($B975,Reference!$A$93:B$104,2,0),IF('AB Touchpoint System Workbook'!J986="b",VLOOKUP($B975,Reference!$A$93:C$104,3,0),""))</f>
        <v/>
      </c>
      <c r="D975" s="12" t="str">
        <f>IF('AB Touchpoint System Workbook'!J986="A",Q975&amp;C975,IF('AB Touchpoint System Workbook'!J986="b",Q975&amp;C975,""))</f>
        <v/>
      </c>
      <c r="E975" s="12" t="b">
        <f>IF(ISNUMBER(SEARCH(S$1,$D975)),MAX(E$1:E974)+1)</f>
        <v>0</v>
      </c>
      <c r="F975" s="12" t="b">
        <f>IF(ISNUMBER(SEARCH(T$1,$D975)),MAX(F$1:F974)+1)</f>
        <v>0</v>
      </c>
      <c r="G975" s="12" t="b">
        <f>IF(ISNUMBER(SEARCH(U$1,$D975)),MAX(G$1:G974)+1)</f>
        <v>0</v>
      </c>
      <c r="H975" s="12" t="b">
        <f>IF(ISNUMBER(SEARCH(V$1,$D975)),MAX(H$1:H974)+1)</f>
        <v>0</v>
      </c>
      <c r="I975" s="12" t="b">
        <f>IF(ISNUMBER(SEARCH(W$1,$D975)),MAX(I$1:I974)+1)</f>
        <v>0</v>
      </c>
      <c r="J975" s="12" t="b">
        <f>IF(ISNUMBER(SEARCH(X$1,$D975)),MAX(J$1:J974)+1)</f>
        <v>0</v>
      </c>
      <c r="K975" s="12" t="b">
        <f>IF(ISNUMBER(SEARCH(Y$1,$D975)),MAX(K$1:K974)+1)</f>
        <v>0</v>
      </c>
      <c r="L975" s="12" t="b">
        <f>IF(ISNUMBER(SEARCH(Z$1,$D975)),MAX(L$1:L974)+1)</f>
        <v>0</v>
      </c>
      <c r="M975" s="12" t="b">
        <f>IF(ISNUMBER(SEARCH(AA$1,$D975)),MAX(M$1:M974)+1)</f>
        <v>0</v>
      </c>
      <c r="N975" s="12" t="b">
        <f>IF(ISNUMBER(SEARCH(AB$1,$D975)),MAX(N$1:N974)+1)</f>
        <v>0</v>
      </c>
      <c r="O975" s="12" t="b">
        <f>IF(ISNUMBER(SEARCH(AC$1,$D975)),MAX(O$1:O974)+1)</f>
        <v>0</v>
      </c>
      <c r="P975" s="12" t="b">
        <f>IF(ISNUMBER(SEARCH(AD$1,$D975)),MAX(P$1:P974)+1)</f>
        <v>0</v>
      </c>
      <c r="Q975" s="12">
        <f>'AB Touchpoint System Workbook'!K986</f>
        <v>0</v>
      </c>
      <c r="R975" s="13">
        <f t="shared" si="31"/>
        <v>974</v>
      </c>
      <c r="S975" s="21" t="str">
        <f>IFERROR(VLOOKUP($R975,E:$Q,13,0),"")</f>
        <v/>
      </c>
      <c r="T975" s="21" t="str">
        <f>IFERROR(VLOOKUP($R975,F:$Q,12,0),"")</f>
        <v/>
      </c>
      <c r="U975" s="21" t="str">
        <f>IFERROR(VLOOKUP($R975,G:$Q,11,0),"")</f>
        <v/>
      </c>
      <c r="V975" s="21" t="str">
        <f>IFERROR(VLOOKUP($R975,H:$Q,10,0),"")</f>
        <v/>
      </c>
      <c r="W975" s="21" t="str">
        <f>IFERROR(VLOOKUP($R975,I:$Q,9,0),"")</f>
        <v/>
      </c>
      <c r="X975" s="21" t="str">
        <f>IFERROR(VLOOKUP($R975,J:$Q,8,0),"")</f>
        <v/>
      </c>
      <c r="Y975" s="21" t="str">
        <f>IFERROR(VLOOKUP($R975,K:$Q,7,0),"")</f>
        <v/>
      </c>
      <c r="Z975" s="21" t="str">
        <f>IFERROR(VLOOKUP($R975,L:$Q,6,0),"")</f>
        <v/>
      </c>
      <c r="AA975" s="21" t="str">
        <f>IFERROR(VLOOKUP($R975,M:$Q,5,0),"")</f>
        <v/>
      </c>
      <c r="AB975" s="21" t="str">
        <f>IFERROR(VLOOKUP($R975,N:$Q,4,0),"")</f>
        <v/>
      </c>
      <c r="AC975" s="21" t="str">
        <f>IFERROR(VLOOKUP($R975,O:$Q,3,0),"")</f>
        <v/>
      </c>
      <c r="AD975" s="21" t="str">
        <f>IFERROR(VLOOKUP($R975,P:$Q,2,0),"")</f>
        <v/>
      </c>
    </row>
    <row r="976" spans="1:30" x14ac:dyDescent="0.15">
      <c r="A976" s="9">
        <f>'AB Touchpoint System Workbook'!Z987</f>
        <v>0</v>
      </c>
      <c r="B976" s="21">
        <f t="shared" si="30"/>
        <v>1</v>
      </c>
      <c r="C976" s="12" t="str">
        <f>IF('AB Touchpoint System Workbook'!J987="A",VLOOKUP($B976,Reference!$A$93:B$104,2,0),IF('AB Touchpoint System Workbook'!J987="b",VLOOKUP($B976,Reference!$A$93:C$104,3,0),""))</f>
        <v/>
      </c>
      <c r="D976" s="12" t="str">
        <f>IF('AB Touchpoint System Workbook'!J987="A",Q976&amp;C976,IF('AB Touchpoint System Workbook'!J987="b",Q976&amp;C976,""))</f>
        <v/>
      </c>
      <c r="E976" s="12" t="b">
        <f>IF(ISNUMBER(SEARCH(S$1,$D976)),MAX(E$1:E975)+1)</f>
        <v>0</v>
      </c>
      <c r="F976" s="12" t="b">
        <f>IF(ISNUMBER(SEARCH(T$1,$D976)),MAX(F$1:F975)+1)</f>
        <v>0</v>
      </c>
      <c r="G976" s="12" t="b">
        <f>IF(ISNUMBER(SEARCH(U$1,$D976)),MAX(G$1:G975)+1)</f>
        <v>0</v>
      </c>
      <c r="H976" s="12" t="b">
        <f>IF(ISNUMBER(SEARCH(V$1,$D976)),MAX(H$1:H975)+1)</f>
        <v>0</v>
      </c>
      <c r="I976" s="12" t="b">
        <f>IF(ISNUMBER(SEARCH(W$1,$D976)),MAX(I$1:I975)+1)</f>
        <v>0</v>
      </c>
      <c r="J976" s="12" t="b">
        <f>IF(ISNUMBER(SEARCH(X$1,$D976)),MAX(J$1:J975)+1)</f>
        <v>0</v>
      </c>
      <c r="K976" s="12" t="b">
        <f>IF(ISNUMBER(SEARCH(Y$1,$D976)),MAX(K$1:K975)+1)</f>
        <v>0</v>
      </c>
      <c r="L976" s="12" t="b">
        <f>IF(ISNUMBER(SEARCH(Z$1,$D976)),MAX(L$1:L975)+1)</f>
        <v>0</v>
      </c>
      <c r="M976" s="12" t="b">
        <f>IF(ISNUMBER(SEARCH(AA$1,$D976)),MAX(M$1:M975)+1)</f>
        <v>0</v>
      </c>
      <c r="N976" s="12" t="b">
        <f>IF(ISNUMBER(SEARCH(AB$1,$D976)),MAX(N$1:N975)+1)</f>
        <v>0</v>
      </c>
      <c r="O976" s="12" t="b">
        <f>IF(ISNUMBER(SEARCH(AC$1,$D976)),MAX(O$1:O975)+1)</f>
        <v>0</v>
      </c>
      <c r="P976" s="12" t="b">
        <f>IF(ISNUMBER(SEARCH(AD$1,$D976)),MAX(P$1:P975)+1)</f>
        <v>0</v>
      </c>
      <c r="Q976" s="12">
        <f>'AB Touchpoint System Workbook'!K987</f>
        <v>0</v>
      </c>
      <c r="R976" s="13">
        <f t="shared" si="31"/>
        <v>975</v>
      </c>
      <c r="S976" s="21" t="str">
        <f>IFERROR(VLOOKUP($R976,E:$Q,13,0),"")</f>
        <v/>
      </c>
      <c r="T976" s="21" t="str">
        <f>IFERROR(VLOOKUP($R976,F:$Q,12,0),"")</f>
        <v/>
      </c>
      <c r="U976" s="21" t="str">
        <f>IFERROR(VLOOKUP($R976,G:$Q,11,0),"")</f>
        <v/>
      </c>
      <c r="V976" s="21" t="str">
        <f>IFERROR(VLOOKUP($R976,H:$Q,10,0),"")</f>
        <v/>
      </c>
      <c r="W976" s="21" t="str">
        <f>IFERROR(VLOOKUP($R976,I:$Q,9,0),"")</f>
        <v/>
      </c>
      <c r="X976" s="21" t="str">
        <f>IFERROR(VLOOKUP($R976,J:$Q,8,0),"")</f>
        <v/>
      </c>
      <c r="Y976" s="21" t="str">
        <f>IFERROR(VLOOKUP($R976,K:$Q,7,0),"")</f>
        <v/>
      </c>
      <c r="Z976" s="21" t="str">
        <f>IFERROR(VLOOKUP($R976,L:$Q,6,0),"")</f>
        <v/>
      </c>
      <c r="AA976" s="21" t="str">
        <f>IFERROR(VLOOKUP($R976,M:$Q,5,0),"")</f>
        <v/>
      </c>
      <c r="AB976" s="21" t="str">
        <f>IFERROR(VLOOKUP($R976,N:$Q,4,0),"")</f>
        <v/>
      </c>
      <c r="AC976" s="21" t="str">
        <f>IFERROR(VLOOKUP($R976,O:$Q,3,0),"")</f>
        <v/>
      </c>
      <c r="AD976" s="21" t="str">
        <f>IFERROR(VLOOKUP($R976,P:$Q,2,0),"")</f>
        <v/>
      </c>
    </row>
    <row r="977" spans="1:30" x14ac:dyDescent="0.15">
      <c r="A977" s="9">
        <f>'AB Touchpoint System Workbook'!Z988</f>
        <v>0</v>
      </c>
      <c r="B977" s="21">
        <f t="shared" si="30"/>
        <v>1</v>
      </c>
      <c r="C977" s="12" t="str">
        <f>IF('AB Touchpoint System Workbook'!J988="A",VLOOKUP($B977,Reference!$A$93:B$104,2,0),IF('AB Touchpoint System Workbook'!J988="b",VLOOKUP($B977,Reference!$A$93:C$104,3,0),""))</f>
        <v/>
      </c>
      <c r="D977" s="12" t="str">
        <f>IF('AB Touchpoint System Workbook'!J988="A",Q977&amp;C977,IF('AB Touchpoint System Workbook'!J988="b",Q977&amp;C977,""))</f>
        <v/>
      </c>
      <c r="E977" s="12" t="b">
        <f>IF(ISNUMBER(SEARCH(S$1,$D977)),MAX(E$1:E976)+1)</f>
        <v>0</v>
      </c>
      <c r="F977" s="12" t="b">
        <f>IF(ISNUMBER(SEARCH(T$1,$D977)),MAX(F$1:F976)+1)</f>
        <v>0</v>
      </c>
      <c r="G977" s="12" t="b">
        <f>IF(ISNUMBER(SEARCH(U$1,$D977)),MAX(G$1:G976)+1)</f>
        <v>0</v>
      </c>
      <c r="H977" s="12" t="b">
        <f>IF(ISNUMBER(SEARCH(V$1,$D977)),MAX(H$1:H976)+1)</f>
        <v>0</v>
      </c>
      <c r="I977" s="12" t="b">
        <f>IF(ISNUMBER(SEARCH(W$1,$D977)),MAX(I$1:I976)+1)</f>
        <v>0</v>
      </c>
      <c r="J977" s="12" t="b">
        <f>IF(ISNUMBER(SEARCH(X$1,$D977)),MAX(J$1:J976)+1)</f>
        <v>0</v>
      </c>
      <c r="K977" s="12" t="b">
        <f>IF(ISNUMBER(SEARCH(Y$1,$D977)),MAX(K$1:K976)+1)</f>
        <v>0</v>
      </c>
      <c r="L977" s="12" t="b">
        <f>IF(ISNUMBER(SEARCH(Z$1,$D977)),MAX(L$1:L976)+1)</f>
        <v>0</v>
      </c>
      <c r="M977" s="12" t="b">
        <f>IF(ISNUMBER(SEARCH(AA$1,$D977)),MAX(M$1:M976)+1)</f>
        <v>0</v>
      </c>
      <c r="N977" s="12" t="b">
        <f>IF(ISNUMBER(SEARCH(AB$1,$D977)),MAX(N$1:N976)+1)</f>
        <v>0</v>
      </c>
      <c r="O977" s="12" t="b">
        <f>IF(ISNUMBER(SEARCH(AC$1,$D977)),MAX(O$1:O976)+1)</f>
        <v>0</v>
      </c>
      <c r="P977" s="12" t="b">
        <f>IF(ISNUMBER(SEARCH(AD$1,$D977)),MAX(P$1:P976)+1)</f>
        <v>0</v>
      </c>
      <c r="Q977" s="12">
        <f>'AB Touchpoint System Workbook'!K988</f>
        <v>0</v>
      </c>
      <c r="R977" s="13">
        <f t="shared" si="31"/>
        <v>976</v>
      </c>
      <c r="S977" s="21" t="str">
        <f>IFERROR(VLOOKUP($R977,E:$Q,13,0),"")</f>
        <v/>
      </c>
      <c r="T977" s="21" t="str">
        <f>IFERROR(VLOOKUP($R977,F:$Q,12,0),"")</f>
        <v/>
      </c>
      <c r="U977" s="21" t="str">
        <f>IFERROR(VLOOKUP($R977,G:$Q,11,0),"")</f>
        <v/>
      </c>
      <c r="V977" s="21" t="str">
        <f>IFERROR(VLOOKUP($R977,H:$Q,10,0),"")</f>
        <v/>
      </c>
      <c r="W977" s="21" t="str">
        <f>IFERROR(VLOOKUP($R977,I:$Q,9,0),"")</f>
        <v/>
      </c>
      <c r="X977" s="21" t="str">
        <f>IFERROR(VLOOKUP($R977,J:$Q,8,0),"")</f>
        <v/>
      </c>
      <c r="Y977" s="21" t="str">
        <f>IFERROR(VLOOKUP($R977,K:$Q,7,0),"")</f>
        <v/>
      </c>
      <c r="Z977" s="21" t="str">
        <f>IFERROR(VLOOKUP($R977,L:$Q,6,0),"")</f>
        <v/>
      </c>
      <c r="AA977" s="21" t="str">
        <f>IFERROR(VLOOKUP($R977,M:$Q,5,0),"")</f>
        <v/>
      </c>
      <c r="AB977" s="21" t="str">
        <f>IFERROR(VLOOKUP($R977,N:$Q,4,0),"")</f>
        <v/>
      </c>
      <c r="AC977" s="21" t="str">
        <f>IFERROR(VLOOKUP($R977,O:$Q,3,0),"")</f>
        <v/>
      </c>
      <c r="AD977" s="21" t="str">
        <f>IFERROR(VLOOKUP($R977,P:$Q,2,0),"")</f>
        <v/>
      </c>
    </row>
    <row r="978" spans="1:30" x14ac:dyDescent="0.15">
      <c r="A978" s="9">
        <f>'AB Touchpoint System Workbook'!Z989</f>
        <v>0</v>
      </c>
      <c r="B978" s="21">
        <f t="shared" si="30"/>
        <v>1</v>
      </c>
      <c r="C978" s="12" t="str">
        <f>IF('AB Touchpoint System Workbook'!J989="A",VLOOKUP($B978,Reference!$A$93:B$104,2,0),IF('AB Touchpoint System Workbook'!J989="b",VLOOKUP($B978,Reference!$A$93:C$104,3,0),""))</f>
        <v/>
      </c>
      <c r="D978" s="12" t="str">
        <f>IF('AB Touchpoint System Workbook'!J989="A",Q978&amp;C978,IF('AB Touchpoint System Workbook'!J989="b",Q978&amp;C978,""))</f>
        <v/>
      </c>
      <c r="E978" s="12" t="b">
        <f>IF(ISNUMBER(SEARCH(S$1,$D978)),MAX(E$1:E977)+1)</f>
        <v>0</v>
      </c>
      <c r="F978" s="12" t="b">
        <f>IF(ISNUMBER(SEARCH(T$1,$D978)),MAX(F$1:F977)+1)</f>
        <v>0</v>
      </c>
      <c r="G978" s="12" t="b">
        <f>IF(ISNUMBER(SEARCH(U$1,$D978)),MAX(G$1:G977)+1)</f>
        <v>0</v>
      </c>
      <c r="H978" s="12" t="b">
        <f>IF(ISNUMBER(SEARCH(V$1,$D978)),MAX(H$1:H977)+1)</f>
        <v>0</v>
      </c>
      <c r="I978" s="12" t="b">
        <f>IF(ISNUMBER(SEARCH(W$1,$D978)),MAX(I$1:I977)+1)</f>
        <v>0</v>
      </c>
      <c r="J978" s="12" t="b">
        <f>IF(ISNUMBER(SEARCH(X$1,$D978)),MAX(J$1:J977)+1)</f>
        <v>0</v>
      </c>
      <c r="K978" s="12" t="b">
        <f>IF(ISNUMBER(SEARCH(Y$1,$D978)),MAX(K$1:K977)+1)</f>
        <v>0</v>
      </c>
      <c r="L978" s="12" t="b">
        <f>IF(ISNUMBER(SEARCH(Z$1,$D978)),MAX(L$1:L977)+1)</f>
        <v>0</v>
      </c>
      <c r="M978" s="12" t="b">
        <f>IF(ISNUMBER(SEARCH(AA$1,$D978)),MAX(M$1:M977)+1)</f>
        <v>0</v>
      </c>
      <c r="N978" s="12" t="b">
        <f>IF(ISNUMBER(SEARCH(AB$1,$D978)),MAX(N$1:N977)+1)</f>
        <v>0</v>
      </c>
      <c r="O978" s="12" t="b">
        <f>IF(ISNUMBER(SEARCH(AC$1,$D978)),MAX(O$1:O977)+1)</f>
        <v>0</v>
      </c>
      <c r="P978" s="12" t="b">
        <f>IF(ISNUMBER(SEARCH(AD$1,$D978)),MAX(P$1:P977)+1)</f>
        <v>0</v>
      </c>
      <c r="Q978" s="12">
        <f>'AB Touchpoint System Workbook'!K989</f>
        <v>0</v>
      </c>
      <c r="R978" s="13">
        <f t="shared" si="31"/>
        <v>977</v>
      </c>
      <c r="S978" s="21" t="str">
        <f>IFERROR(VLOOKUP($R978,E:$Q,13,0),"")</f>
        <v/>
      </c>
      <c r="T978" s="21" t="str">
        <f>IFERROR(VLOOKUP($R978,F:$Q,12,0),"")</f>
        <v/>
      </c>
      <c r="U978" s="21" t="str">
        <f>IFERROR(VLOOKUP($R978,G:$Q,11,0),"")</f>
        <v/>
      </c>
      <c r="V978" s="21" t="str">
        <f>IFERROR(VLOOKUP($R978,H:$Q,10,0),"")</f>
        <v/>
      </c>
      <c r="W978" s="21" t="str">
        <f>IFERROR(VLOOKUP($R978,I:$Q,9,0),"")</f>
        <v/>
      </c>
      <c r="X978" s="21" t="str">
        <f>IFERROR(VLOOKUP($R978,J:$Q,8,0),"")</f>
        <v/>
      </c>
      <c r="Y978" s="21" t="str">
        <f>IFERROR(VLOOKUP($R978,K:$Q,7,0),"")</f>
        <v/>
      </c>
      <c r="Z978" s="21" t="str">
        <f>IFERROR(VLOOKUP($R978,L:$Q,6,0),"")</f>
        <v/>
      </c>
      <c r="AA978" s="21" t="str">
        <f>IFERROR(VLOOKUP($R978,M:$Q,5,0),"")</f>
        <v/>
      </c>
      <c r="AB978" s="21" t="str">
        <f>IFERROR(VLOOKUP($R978,N:$Q,4,0),"")</f>
        <v/>
      </c>
      <c r="AC978" s="21" t="str">
        <f>IFERROR(VLOOKUP($R978,O:$Q,3,0),"")</f>
        <v/>
      </c>
      <c r="AD978" s="21" t="str">
        <f>IFERROR(VLOOKUP($R978,P:$Q,2,0),"")</f>
        <v/>
      </c>
    </row>
    <row r="979" spans="1:30" x14ac:dyDescent="0.15">
      <c r="A979" s="9">
        <f>'AB Touchpoint System Workbook'!Z990</f>
        <v>0</v>
      </c>
      <c r="B979" s="21">
        <f t="shared" si="30"/>
        <v>1</v>
      </c>
      <c r="C979" s="12" t="str">
        <f>IF('AB Touchpoint System Workbook'!J990="A",VLOOKUP($B979,Reference!$A$93:B$104,2,0),IF('AB Touchpoint System Workbook'!J990="b",VLOOKUP($B979,Reference!$A$93:C$104,3,0),""))</f>
        <v/>
      </c>
      <c r="D979" s="12" t="str">
        <f>IF('AB Touchpoint System Workbook'!J990="A",Q979&amp;C979,IF('AB Touchpoint System Workbook'!J990="b",Q979&amp;C979,""))</f>
        <v/>
      </c>
      <c r="E979" s="12" t="b">
        <f>IF(ISNUMBER(SEARCH(S$1,$D979)),MAX(E$1:E978)+1)</f>
        <v>0</v>
      </c>
      <c r="F979" s="12" t="b">
        <f>IF(ISNUMBER(SEARCH(T$1,$D979)),MAX(F$1:F978)+1)</f>
        <v>0</v>
      </c>
      <c r="G979" s="12" t="b">
        <f>IF(ISNUMBER(SEARCH(U$1,$D979)),MAX(G$1:G978)+1)</f>
        <v>0</v>
      </c>
      <c r="H979" s="12" t="b">
        <f>IF(ISNUMBER(SEARCH(V$1,$D979)),MAX(H$1:H978)+1)</f>
        <v>0</v>
      </c>
      <c r="I979" s="12" t="b">
        <f>IF(ISNUMBER(SEARCH(W$1,$D979)),MAX(I$1:I978)+1)</f>
        <v>0</v>
      </c>
      <c r="J979" s="12" t="b">
        <f>IF(ISNUMBER(SEARCH(X$1,$D979)),MAX(J$1:J978)+1)</f>
        <v>0</v>
      </c>
      <c r="K979" s="12" t="b">
        <f>IF(ISNUMBER(SEARCH(Y$1,$D979)),MAX(K$1:K978)+1)</f>
        <v>0</v>
      </c>
      <c r="L979" s="12" t="b">
        <f>IF(ISNUMBER(SEARCH(Z$1,$D979)),MAX(L$1:L978)+1)</f>
        <v>0</v>
      </c>
      <c r="M979" s="12" t="b">
        <f>IF(ISNUMBER(SEARCH(AA$1,$D979)),MAX(M$1:M978)+1)</f>
        <v>0</v>
      </c>
      <c r="N979" s="12" t="b">
        <f>IF(ISNUMBER(SEARCH(AB$1,$D979)),MAX(N$1:N978)+1)</f>
        <v>0</v>
      </c>
      <c r="O979" s="12" t="b">
        <f>IF(ISNUMBER(SEARCH(AC$1,$D979)),MAX(O$1:O978)+1)</f>
        <v>0</v>
      </c>
      <c r="P979" s="12" t="b">
        <f>IF(ISNUMBER(SEARCH(AD$1,$D979)),MAX(P$1:P978)+1)</f>
        <v>0</v>
      </c>
      <c r="Q979" s="12">
        <f>'AB Touchpoint System Workbook'!K990</f>
        <v>0</v>
      </c>
      <c r="R979" s="13">
        <f t="shared" si="31"/>
        <v>978</v>
      </c>
      <c r="S979" s="21" t="str">
        <f>IFERROR(VLOOKUP($R979,E:$Q,13,0),"")</f>
        <v/>
      </c>
      <c r="T979" s="21" t="str">
        <f>IFERROR(VLOOKUP($R979,F:$Q,12,0),"")</f>
        <v/>
      </c>
      <c r="U979" s="21" t="str">
        <f>IFERROR(VLOOKUP($R979,G:$Q,11,0),"")</f>
        <v/>
      </c>
      <c r="V979" s="21" t="str">
        <f>IFERROR(VLOOKUP($R979,H:$Q,10,0),"")</f>
        <v/>
      </c>
      <c r="W979" s="21" t="str">
        <f>IFERROR(VLOOKUP($R979,I:$Q,9,0),"")</f>
        <v/>
      </c>
      <c r="X979" s="21" t="str">
        <f>IFERROR(VLOOKUP($R979,J:$Q,8,0),"")</f>
        <v/>
      </c>
      <c r="Y979" s="21" t="str">
        <f>IFERROR(VLOOKUP($R979,K:$Q,7,0),"")</f>
        <v/>
      </c>
      <c r="Z979" s="21" t="str">
        <f>IFERROR(VLOOKUP($R979,L:$Q,6,0),"")</f>
        <v/>
      </c>
      <c r="AA979" s="21" t="str">
        <f>IFERROR(VLOOKUP($R979,M:$Q,5,0),"")</f>
        <v/>
      </c>
      <c r="AB979" s="21" t="str">
        <f>IFERROR(VLOOKUP($R979,N:$Q,4,0),"")</f>
        <v/>
      </c>
      <c r="AC979" s="21" t="str">
        <f>IFERROR(VLOOKUP($R979,O:$Q,3,0),"")</f>
        <v/>
      </c>
      <c r="AD979" s="21" t="str">
        <f>IFERROR(VLOOKUP($R979,P:$Q,2,0),"")</f>
        <v/>
      </c>
    </row>
    <row r="980" spans="1:30" x14ac:dyDescent="0.15">
      <c r="A980" s="9">
        <f>'AB Touchpoint System Workbook'!Z991</f>
        <v>0</v>
      </c>
      <c r="B980" s="21">
        <f t="shared" si="30"/>
        <v>1</v>
      </c>
      <c r="C980" s="12" t="str">
        <f>IF('AB Touchpoint System Workbook'!J991="A",VLOOKUP($B980,Reference!$A$93:B$104,2,0),IF('AB Touchpoint System Workbook'!J991="b",VLOOKUP($B980,Reference!$A$93:C$104,3,0),""))</f>
        <v/>
      </c>
      <c r="D980" s="12" t="str">
        <f>IF('AB Touchpoint System Workbook'!J991="A",Q980&amp;C980,IF('AB Touchpoint System Workbook'!J991="b",Q980&amp;C980,""))</f>
        <v/>
      </c>
      <c r="E980" s="12" t="b">
        <f>IF(ISNUMBER(SEARCH(S$1,$D980)),MAX(E$1:E979)+1)</f>
        <v>0</v>
      </c>
      <c r="F980" s="12" t="b">
        <f>IF(ISNUMBER(SEARCH(T$1,$D980)),MAX(F$1:F979)+1)</f>
        <v>0</v>
      </c>
      <c r="G980" s="12" t="b">
        <f>IF(ISNUMBER(SEARCH(U$1,$D980)),MAX(G$1:G979)+1)</f>
        <v>0</v>
      </c>
      <c r="H980" s="12" t="b">
        <f>IF(ISNUMBER(SEARCH(V$1,$D980)),MAX(H$1:H979)+1)</f>
        <v>0</v>
      </c>
      <c r="I980" s="12" t="b">
        <f>IF(ISNUMBER(SEARCH(W$1,$D980)),MAX(I$1:I979)+1)</f>
        <v>0</v>
      </c>
      <c r="J980" s="12" t="b">
        <f>IF(ISNUMBER(SEARCH(X$1,$D980)),MAX(J$1:J979)+1)</f>
        <v>0</v>
      </c>
      <c r="K980" s="12" t="b">
        <f>IF(ISNUMBER(SEARCH(Y$1,$D980)),MAX(K$1:K979)+1)</f>
        <v>0</v>
      </c>
      <c r="L980" s="12" t="b">
        <f>IF(ISNUMBER(SEARCH(Z$1,$D980)),MAX(L$1:L979)+1)</f>
        <v>0</v>
      </c>
      <c r="M980" s="12" t="b">
        <f>IF(ISNUMBER(SEARCH(AA$1,$D980)),MAX(M$1:M979)+1)</f>
        <v>0</v>
      </c>
      <c r="N980" s="12" t="b">
        <f>IF(ISNUMBER(SEARCH(AB$1,$D980)),MAX(N$1:N979)+1)</f>
        <v>0</v>
      </c>
      <c r="O980" s="12" t="b">
        <f>IF(ISNUMBER(SEARCH(AC$1,$D980)),MAX(O$1:O979)+1)</f>
        <v>0</v>
      </c>
      <c r="P980" s="12" t="b">
        <f>IF(ISNUMBER(SEARCH(AD$1,$D980)),MAX(P$1:P979)+1)</f>
        <v>0</v>
      </c>
      <c r="Q980" s="12">
        <f>'AB Touchpoint System Workbook'!K991</f>
        <v>0</v>
      </c>
      <c r="R980" s="13">
        <f t="shared" si="31"/>
        <v>979</v>
      </c>
      <c r="S980" s="21" t="str">
        <f>IFERROR(VLOOKUP($R980,E:$Q,13,0),"")</f>
        <v/>
      </c>
      <c r="T980" s="21" t="str">
        <f>IFERROR(VLOOKUP($R980,F:$Q,12,0),"")</f>
        <v/>
      </c>
      <c r="U980" s="21" t="str">
        <f>IFERROR(VLOOKUP($R980,G:$Q,11,0),"")</f>
        <v/>
      </c>
      <c r="V980" s="21" t="str">
        <f>IFERROR(VLOOKUP($R980,H:$Q,10,0),"")</f>
        <v/>
      </c>
      <c r="W980" s="21" t="str">
        <f>IFERROR(VLOOKUP($R980,I:$Q,9,0),"")</f>
        <v/>
      </c>
      <c r="X980" s="21" t="str">
        <f>IFERROR(VLOOKUP($R980,J:$Q,8,0),"")</f>
        <v/>
      </c>
      <c r="Y980" s="21" t="str">
        <f>IFERROR(VLOOKUP($R980,K:$Q,7,0),"")</f>
        <v/>
      </c>
      <c r="Z980" s="21" t="str">
        <f>IFERROR(VLOOKUP($R980,L:$Q,6,0),"")</f>
        <v/>
      </c>
      <c r="AA980" s="21" t="str">
        <f>IFERROR(VLOOKUP($R980,M:$Q,5,0),"")</f>
        <v/>
      </c>
      <c r="AB980" s="21" t="str">
        <f>IFERROR(VLOOKUP($R980,N:$Q,4,0),"")</f>
        <v/>
      </c>
      <c r="AC980" s="21" t="str">
        <f>IFERROR(VLOOKUP($R980,O:$Q,3,0),"")</f>
        <v/>
      </c>
      <c r="AD980" s="21" t="str">
        <f>IFERROR(VLOOKUP($R980,P:$Q,2,0),"")</f>
        <v/>
      </c>
    </row>
    <row r="981" spans="1:30" x14ac:dyDescent="0.15">
      <c r="A981" s="9">
        <f>'AB Touchpoint System Workbook'!Z992</f>
        <v>0</v>
      </c>
      <c r="B981" s="21">
        <f t="shared" si="30"/>
        <v>1</v>
      </c>
      <c r="C981" s="12" t="str">
        <f>IF('AB Touchpoint System Workbook'!J992="A",VLOOKUP($B981,Reference!$A$93:B$104,2,0),IF('AB Touchpoint System Workbook'!J992="b",VLOOKUP($B981,Reference!$A$93:C$104,3,0),""))</f>
        <v/>
      </c>
      <c r="D981" s="12" t="str">
        <f>IF('AB Touchpoint System Workbook'!J992="A",Q981&amp;C981,IF('AB Touchpoint System Workbook'!J992="b",Q981&amp;C981,""))</f>
        <v/>
      </c>
      <c r="E981" s="12" t="b">
        <f>IF(ISNUMBER(SEARCH(S$1,$D981)),MAX(E$1:E980)+1)</f>
        <v>0</v>
      </c>
      <c r="F981" s="12" t="b">
        <f>IF(ISNUMBER(SEARCH(T$1,$D981)),MAX(F$1:F980)+1)</f>
        <v>0</v>
      </c>
      <c r="G981" s="12" t="b">
        <f>IF(ISNUMBER(SEARCH(U$1,$D981)),MAX(G$1:G980)+1)</f>
        <v>0</v>
      </c>
      <c r="H981" s="12" t="b">
        <f>IF(ISNUMBER(SEARCH(V$1,$D981)),MAX(H$1:H980)+1)</f>
        <v>0</v>
      </c>
      <c r="I981" s="12" t="b">
        <f>IF(ISNUMBER(SEARCH(W$1,$D981)),MAX(I$1:I980)+1)</f>
        <v>0</v>
      </c>
      <c r="J981" s="12" t="b">
        <f>IF(ISNUMBER(SEARCH(X$1,$D981)),MAX(J$1:J980)+1)</f>
        <v>0</v>
      </c>
      <c r="K981" s="12" t="b">
        <f>IF(ISNUMBER(SEARCH(Y$1,$D981)),MAX(K$1:K980)+1)</f>
        <v>0</v>
      </c>
      <c r="L981" s="12" t="b">
        <f>IF(ISNUMBER(SEARCH(Z$1,$D981)),MAX(L$1:L980)+1)</f>
        <v>0</v>
      </c>
      <c r="M981" s="12" t="b">
        <f>IF(ISNUMBER(SEARCH(AA$1,$D981)),MAX(M$1:M980)+1)</f>
        <v>0</v>
      </c>
      <c r="N981" s="12" t="b">
        <f>IF(ISNUMBER(SEARCH(AB$1,$D981)),MAX(N$1:N980)+1)</f>
        <v>0</v>
      </c>
      <c r="O981" s="12" t="b">
        <f>IF(ISNUMBER(SEARCH(AC$1,$D981)),MAX(O$1:O980)+1)</f>
        <v>0</v>
      </c>
      <c r="P981" s="12" t="b">
        <f>IF(ISNUMBER(SEARCH(AD$1,$D981)),MAX(P$1:P980)+1)</f>
        <v>0</v>
      </c>
      <c r="Q981" s="12">
        <f>'AB Touchpoint System Workbook'!K992</f>
        <v>0</v>
      </c>
      <c r="R981" s="13">
        <f t="shared" si="31"/>
        <v>980</v>
      </c>
      <c r="S981" s="21" t="str">
        <f>IFERROR(VLOOKUP($R981,E:$Q,13,0),"")</f>
        <v/>
      </c>
      <c r="T981" s="21" t="str">
        <f>IFERROR(VLOOKUP($R981,F:$Q,12,0),"")</f>
        <v/>
      </c>
      <c r="U981" s="21" t="str">
        <f>IFERROR(VLOOKUP($R981,G:$Q,11,0),"")</f>
        <v/>
      </c>
      <c r="V981" s="21" t="str">
        <f>IFERROR(VLOOKUP($R981,H:$Q,10,0),"")</f>
        <v/>
      </c>
      <c r="W981" s="21" t="str">
        <f>IFERROR(VLOOKUP($R981,I:$Q,9,0),"")</f>
        <v/>
      </c>
      <c r="X981" s="21" t="str">
        <f>IFERROR(VLOOKUP($R981,J:$Q,8,0),"")</f>
        <v/>
      </c>
      <c r="Y981" s="21" t="str">
        <f>IFERROR(VLOOKUP($R981,K:$Q,7,0),"")</f>
        <v/>
      </c>
      <c r="Z981" s="21" t="str">
        <f>IFERROR(VLOOKUP($R981,L:$Q,6,0),"")</f>
        <v/>
      </c>
      <c r="AA981" s="21" t="str">
        <f>IFERROR(VLOOKUP($R981,M:$Q,5,0),"")</f>
        <v/>
      </c>
      <c r="AB981" s="21" t="str">
        <f>IFERROR(VLOOKUP($R981,N:$Q,4,0),"")</f>
        <v/>
      </c>
      <c r="AC981" s="21" t="str">
        <f>IFERROR(VLOOKUP($R981,O:$Q,3,0),"")</f>
        <v/>
      </c>
      <c r="AD981" s="21" t="str">
        <f>IFERROR(VLOOKUP($R981,P:$Q,2,0),"")</f>
        <v/>
      </c>
    </row>
    <row r="982" spans="1:30" x14ac:dyDescent="0.15">
      <c r="A982" s="9">
        <f>'AB Touchpoint System Workbook'!Z993</f>
        <v>0</v>
      </c>
      <c r="B982" s="21">
        <f t="shared" si="30"/>
        <v>1</v>
      </c>
      <c r="C982" s="12" t="str">
        <f>IF('AB Touchpoint System Workbook'!J993="A",VLOOKUP($B982,Reference!$A$93:B$104,2,0),IF('AB Touchpoint System Workbook'!J993="b",VLOOKUP($B982,Reference!$A$93:C$104,3,0),""))</f>
        <v/>
      </c>
      <c r="D982" s="12" t="str">
        <f>IF('AB Touchpoint System Workbook'!J993="A",Q982&amp;C982,IF('AB Touchpoint System Workbook'!J993="b",Q982&amp;C982,""))</f>
        <v/>
      </c>
      <c r="E982" s="12" t="b">
        <f>IF(ISNUMBER(SEARCH(S$1,$D982)),MAX(E$1:E981)+1)</f>
        <v>0</v>
      </c>
      <c r="F982" s="12" t="b">
        <f>IF(ISNUMBER(SEARCH(T$1,$D982)),MAX(F$1:F981)+1)</f>
        <v>0</v>
      </c>
      <c r="G982" s="12" t="b">
        <f>IF(ISNUMBER(SEARCH(U$1,$D982)),MAX(G$1:G981)+1)</f>
        <v>0</v>
      </c>
      <c r="H982" s="12" t="b">
        <f>IF(ISNUMBER(SEARCH(V$1,$D982)),MAX(H$1:H981)+1)</f>
        <v>0</v>
      </c>
      <c r="I982" s="12" t="b">
        <f>IF(ISNUMBER(SEARCH(W$1,$D982)),MAX(I$1:I981)+1)</f>
        <v>0</v>
      </c>
      <c r="J982" s="12" t="b">
        <f>IF(ISNUMBER(SEARCH(X$1,$D982)),MAX(J$1:J981)+1)</f>
        <v>0</v>
      </c>
      <c r="K982" s="12" t="b">
        <f>IF(ISNUMBER(SEARCH(Y$1,$D982)),MAX(K$1:K981)+1)</f>
        <v>0</v>
      </c>
      <c r="L982" s="12" t="b">
        <f>IF(ISNUMBER(SEARCH(Z$1,$D982)),MAX(L$1:L981)+1)</f>
        <v>0</v>
      </c>
      <c r="M982" s="12" t="b">
        <f>IF(ISNUMBER(SEARCH(AA$1,$D982)),MAX(M$1:M981)+1)</f>
        <v>0</v>
      </c>
      <c r="N982" s="12" t="b">
        <f>IF(ISNUMBER(SEARCH(AB$1,$D982)),MAX(N$1:N981)+1)</f>
        <v>0</v>
      </c>
      <c r="O982" s="12" t="b">
        <f>IF(ISNUMBER(SEARCH(AC$1,$D982)),MAX(O$1:O981)+1)</f>
        <v>0</v>
      </c>
      <c r="P982" s="12" t="b">
        <f>IF(ISNUMBER(SEARCH(AD$1,$D982)),MAX(P$1:P981)+1)</f>
        <v>0</v>
      </c>
      <c r="Q982" s="12">
        <f>'AB Touchpoint System Workbook'!K993</f>
        <v>0</v>
      </c>
      <c r="R982" s="13">
        <f t="shared" si="31"/>
        <v>981</v>
      </c>
      <c r="S982" s="21" t="str">
        <f>IFERROR(VLOOKUP($R982,E:$Q,13,0),"")</f>
        <v/>
      </c>
      <c r="T982" s="21" t="str">
        <f>IFERROR(VLOOKUP($R982,F:$Q,12,0),"")</f>
        <v/>
      </c>
      <c r="U982" s="21" t="str">
        <f>IFERROR(VLOOKUP($R982,G:$Q,11,0),"")</f>
        <v/>
      </c>
      <c r="V982" s="21" t="str">
        <f>IFERROR(VLOOKUP($R982,H:$Q,10,0),"")</f>
        <v/>
      </c>
      <c r="W982" s="21" t="str">
        <f>IFERROR(VLOOKUP($R982,I:$Q,9,0),"")</f>
        <v/>
      </c>
      <c r="X982" s="21" t="str">
        <f>IFERROR(VLOOKUP($R982,J:$Q,8,0),"")</f>
        <v/>
      </c>
      <c r="Y982" s="21" t="str">
        <f>IFERROR(VLOOKUP($R982,K:$Q,7,0),"")</f>
        <v/>
      </c>
      <c r="Z982" s="21" t="str">
        <f>IFERROR(VLOOKUP($R982,L:$Q,6,0),"")</f>
        <v/>
      </c>
      <c r="AA982" s="21" t="str">
        <f>IFERROR(VLOOKUP($R982,M:$Q,5,0),"")</f>
        <v/>
      </c>
      <c r="AB982" s="21" t="str">
        <f>IFERROR(VLOOKUP($R982,N:$Q,4,0),"")</f>
        <v/>
      </c>
      <c r="AC982" s="21" t="str">
        <f>IFERROR(VLOOKUP($R982,O:$Q,3,0),"")</f>
        <v/>
      </c>
      <c r="AD982" s="21" t="str">
        <f>IFERROR(VLOOKUP($R982,P:$Q,2,0),"")</f>
        <v/>
      </c>
    </row>
    <row r="983" spans="1:30" x14ac:dyDescent="0.15">
      <c r="A983" s="9">
        <f>'AB Touchpoint System Workbook'!Z994</f>
        <v>0</v>
      </c>
      <c r="B983" s="21">
        <f t="shared" si="30"/>
        <v>1</v>
      </c>
      <c r="C983" s="12" t="str">
        <f>IF('AB Touchpoint System Workbook'!J994="A",VLOOKUP($B983,Reference!$A$93:B$104,2,0),IF('AB Touchpoint System Workbook'!J994="b",VLOOKUP($B983,Reference!$A$93:C$104,3,0),""))</f>
        <v/>
      </c>
      <c r="D983" s="12" t="str">
        <f>IF('AB Touchpoint System Workbook'!J994="A",Q983&amp;C983,IF('AB Touchpoint System Workbook'!J994="b",Q983&amp;C983,""))</f>
        <v/>
      </c>
      <c r="E983" s="12" t="b">
        <f>IF(ISNUMBER(SEARCH(S$1,$D983)),MAX(E$1:E982)+1)</f>
        <v>0</v>
      </c>
      <c r="F983" s="12" t="b">
        <f>IF(ISNUMBER(SEARCH(T$1,$D983)),MAX(F$1:F982)+1)</f>
        <v>0</v>
      </c>
      <c r="G983" s="12" t="b">
        <f>IF(ISNUMBER(SEARCH(U$1,$D983)),MAX(G$1:G982)+1)</f>
        <v>0</v>
      </c>
      <c r="H983" s="12" t="b">
        <f>IF(ISNUMBER(SEARCH(V$1,$D983)),MAX(H$1:H982)+1)</f>
        <v>0</v>
      </c>
      <c r="I983" s="12" t="b">
        <f>IF(ISNUMBER(SEARCH(W$1,$D983)),MAX(I$1:I982)+1)</f>
        <v>0</v>
      </c>
      <c r="J983" s="12" t="b">
        <f>IF(ISNUMBER(SEARCH(X$1,$D983)),MAX(J$1:J982)+1)</f>
        <v>0</v>
      </c>
      <c r="K983" s="12" t="b">
        <f>IF(ISNUMBER(SEARCH(Y$1,$D983)),MAX(K$1:K982)+1)</f>
        <v>0</v>
      </c>
      <c r="L983" s="12" t="b">
        <f>IF(ISNUMBER(SEARCH(Z$1,$D983)),MAX(L$1:L982)+1)</f>
        <v>0</v>
      </c>
      <c r="M983" s="12" t="b">
        <f>IF(ISNUMBER(SEARCH(AA$1,$D983)),MAX(M$1:M982)+1)</f>
        <v>0</v>
      </c>
      <c r="N983" s="12" t="b">
        <f>IF(ISNUMBER(SEARCH(AB$1,$D983)),MAX(N$1:N982)+1)</f>
        <v>0</v>
      </c>
      <c r="O983" s="12" t="b">
        <f>IF(ISNUMBER(SEARCH(AC$1,$D983)),MAX(O$1:O982)+1)</f>
        <v>0</v>
      </c>
      <c r="P983" s="12" t="b">
        <f>IF(ISNUMBER(SEARCH(AD$1,$D983)),MAX(P$1:P982)+1)</f>
        <v>0</v>
      </c>
      <c r="Q983" s="12">
        <f>'AB Touchpoint System Workbook'!K994</f>
        <v>0</v>
      </c>
      <c r="R983" s="13">
        <f t="shared" si="31"/>
        <v>982</v>
      </c>
      <c r="S983" s="21" t="str">
        <f>IFERROR(VLOOKUP($R983,E:$Q,13,0),"")</f>
        <v/>
      </c>
      <c r="T983" s="21" t="str">
        <f>IFERROR(VLOOKUP($R983,F:$Q,12,0),"")</f>
        <v/>
      </c>
      <c r="U983" s="21" t="str">
        <f>IFERROR(VLOOKUP($R983,G:$Q,11,0),"")</f>
        <v/>
      </c>
      <c r="V983" s="21" t="str">
        <f>IFERROR(VLOOKUP($R983,H:$Q,10,0),"")</f>
        <v/>
      </c>
      <c r="W983" s="21" t="str">
        <f>IFERROR(VLOOKUP($R983,I:$Q,9,0),"")</f>
        <v/>
      </c>
      <c r="X983" s="21" t="str">
        <f>IFERROR(VLOOKUP($R983,J:$Q,8,0),"")</f>
        <v/>
      </c>
      <c r="Y983" s="21" t="str">
        <f>IFERROR(VLOOKUP($R983,K:$Q,7,0),"")</f>
        <v/>
      </c>
      <c r="Z983" s="21" t="str">
        <f>IFERROR(VLOOKUP($R983,L:$Q,6,0),"")</f>
        <v/>
      </c>
      <c r="AA983" s="21" t="str">
        <f>IFERROR(VLOOKUP($R983,M:$Q,5,0),"")</f>
        <v/>
      </c>
      <c r="AB983" s="21" t="str">
        <f>IFERROR(VLOOKUP($R983,N:$Q,4,0),"")</f>
        <v/>
      </c>
      <c r="AC983" s="21" t="str">
        <f>IFERROR(VLOOKUP($R983,O:$Q,3,0),"")</f>
        <v/>
      </c>
      <c r="AD983" s="21" t="str">
        <f>IFERROR(VLOOKUP($R983,P:$Q,2,0),"")</f>
        <v/>
      </c>
    </row>
    <row r="984" spans="1:30" x14ac:dyDescent="0.15">
      <c r="A984" s="9">
        <f>'AB Touchpoint System Workbook'!Z995</f>
        <v>0</v>
      </c>
      <c r="B984" s="21">
        <f t="shared" ref="B984:B1047" si="32">MONTH(A984)</f>
        <v>1</v>
      </c>
      <c r="C984" s="12" t="str">
        <f>IF('AB Touchpoint System Workbook'!J995="A",VLOOKUP($B984,Reference!$A$93:B$104,2,0),IF('AB Touchpoint System Workbook'!J995="b",VLOOKUP($B984,Reference!$A$93:C$104,3,0),""))</f>
        <v/>
      </c>
      <c r="D984" s="12" t="str">
        <f>IF('AB Touchpoint System Workbook'!J995="A",Q984&amp;C984,IF('AB Touchpoint System Workbook'!J995="b",Q984&amp;C984,""))</f>
        <v/>
      </c>
      <c r="E984" s="12" t="b">
        <f>IF(ISNUMBER(SEARCH(S$1,$D984)),MAX(E$1:E983)+1)</f>
        <v>0</v>
      </c>
      <c r="F984" s="12" t="b">
        <f>IF(ISNUMBER(SEARCH(T$1,$D984)),MAX(F$1:F983)+1)</f>
        <v>0</v>
      </c>
      <c r="G984" s="12" t="b">
        <f>IF(ISNUMBER(SEARCH(U$1,$D984)),MAX(G$1:G983)+1)</f>
        <v>0</v>
      </c>
      <c r="H984" s="12" t="b">
        <f>IF(ISNUMBER(SEARCH(V$1,$D984)),MAX(H$1:H983)+1)</f>
        <v>0</v>
      </c>
      <c r="I984" s="12" t="b">
        <f>IF(ISNUMBER(SEARCH(W$1,$D984)),MAX(I$1:I983)+1)</f>
        <v>0</v>
      </c>
      <c r="J984" s="12" t="b">
        <f>IF(ISNUMBER(SEARCH(X$1,$D984)),MAX(J$1:J983)+1)</f>
        <v>0</v>
      </c>
      <c r="K984" s="12" t="b">
        <f>IF(ISNUMBER(SEARCH(Y$1,$D984)),MAX(K$1:K983)+1)</f>
        <v>0</v>
      </c>
      <c r="L984" s="12" t="b">
        <f>IF(ISNUMBER(SEARCH(Z$1,$D984)),MAX(L$1:L983)+1)</f>
        <v>0</v>
      </c>
      <c r="M984" s="12" t="b">
        <f>IF(ISNUMBER(SEARCH(AA$1,$D984)),MAX(M$1:M983)+1)</f>
        <v>0</v>
      </c>
      <c r="N984" s="12" t="b">
        <f>IF(ISNUMBER(SEARCH(AB$1,$D984)),MAX(N$1:N983)+1)</f>
        <v>0</v>
      </c>
      <c r="O984" s="12" t="b">
        <f>IF(ISNUMBER(SEARCH(AC$1,$D984)),MAX(O$1:O983)+1)</f>
        <v>0</v>
      </c>
      <c r="P984" s="12" t="b">
        <f>IF(ISNUMBER(SEARCH(AD$1,$D984)),MAX(P$1:P983)+1)</f>
        <v>0</v>
      </c>
      <c r="Q984" s="12">
        <f>'AB Touchpoint System Workbook'!K995</f>
        <v>0</v>
      </c>
      <c r="R984" s="13">
        <f t="shared" si="31"/>
        <v>983</v>
      </c>
      <c r="S984" s="21" t="str">
        <f>IFERROR(VLOOKUP($R984,E:$Q,13,0),"")</f>
        <v/>
      </c>
      <c r="T984" s="21" t="str">
        <f>IFERROR(VLOOKUP($R984,F:$Q,12,0),"")</f>
        <v/>
      </c>
      <c r="U984" s="21" t="str">
        <f>IFERROR(VLOOKUP($R984,G:$Q,11,0),"")</f>
        <v/>
      </c>
      <c r="V984" s="21" t="str">
        <f>IFERROR(VLOOKUP($R984,H:$Q,10,0),"")</f>
        <v/>
      </c>
      <c r="W984" s="21" t="str">
        <f>IFERROR(VLOOKUP($R984,I:$Q,9,0),"")</f>
        <v/>
      </c>
      <c r="X984" s="21" t="str">
        <f>IFERROR(VLOOKUP($R984,J:$Q,8,0),"")</f>
        <v/>
      </c>
      <c r="Y984" s="21" t="str">
        <f>IFERROR(VLOOKUP($R984,K:$Q,7,0),"")</f>
        <v/>
      </c>
      <c r="Z984" s="21" t="str">
        <f>IFERROR(VLOOKUP($R984,L:$Q,6,0),"")</f>
        <v/>
      </c>
      <c r="AA984" s="21" t="str">
        <f>IFERROR(VLOOKUP($R984,M:$Q,5,0),"")</f>
        <v/>
      </c>
      <c r="AB984" s="21" t="str">
        <f>IFERROR(VLOOKUP($R984,N:$Q,4,0),"")</f>
        <v/>
      </c>
      <c r="AC984" s="21" t="str">
        <f>IFERROR(VLOOKUP($R984,O:$Q,3,0),"")</f>
        <v/>
      </c>
      <c r="AD984" s="21" t="str">
        <f>IFERROR(VLOOKUP($R984,P:$Q,2,0),"")</f>
        <v/>
      </c>
    </row>
    <row r="985" spans="1:30" x14ac:dyDescent="0.15">
      <c r="A985" s="9">
        <f>'AB Touchpoint System Workbook'!Z996</f>
        <v>0</v>
      </c>
      <c r="B985" s="21">
        <f t="shared" si="32"/>
        <v>1</v>
      </c>
      <c r="C985" s="12" t="str">
        <f>IF('AB Touchpoint System Workbook'!J996="A",VLOOKUP($B985,Reference!$A$93:B$104,2,0),IF('AB Touchpoint System Workbook'!J996="b",VLOOKUP($B985,Reference!$A$93:C$104,3,0),""))</f>
        <v/>
      </c>
      <c r="D985" s="12" t="str">
        <f>IF('AB Touchpoint System Workbook'!J996="A",Q985&amp;C985,IF('AB Touchpoint System Workbook'!J996="b",Q985&amp;C985,""))</f>
        <v/>
      </c>
      <c r="E985" s="12" t="b">
        <f>IF(ISNUMBER(SEARCH(S$1,$D985)),MAX(E$1:E984)+1)</f>
        <v>0</v>
      </c>
      <c r="F985" s="12" t="b">
        <f>IF(ISNUMBER(SEARCH(T$1,$D985)),MAX(F$1:F984)+1)</f>
        <v>0</v>
      </c>
      <c r="G985" s="12" t="b">
        <f>IF(ISNUMBER(SEARCH(U$1,$D985)),MAX(G$1:G984)+1)</f>
        <v>0</v>
      </c>
      <c r="H985" s="12" t="b">
        <f>IF(ISNUMBER(SEARCH(V$1,$D985)),MAX(H$1:H984)+1)</f>
        <v>0</v>
      </c>
      <c r="I985" s="12" t="b">
        <f>IF(ISNUMBER(SEARCH(W$1,$D985)),MAX(I$1:I984)+1)</f>
        <v>0</v>
      </c>
      <c r="J985" s="12" t="b">
        <f>IF(ISNUMBER(SEARCH(X$1,$D985)),MAX(J$1:J984)+1)</f>
        <v>0</v>
      </c>
      <c r="K985" s="12" t="b">
        <f>IF(ISNUMBER(SEARCH(Y$1,$D985)),MAX(K$1:K984)+1)</f>
        <v>0</v>
      </c>
      <c r="L985" s="12" t="b">
        <f>IF(ISNUMBER(SEARCH(Z$1,$D985)),MAX(L$1:L984)+1)</f>
        <v>0</v>
      </c>
      <c r="M985" s="12" t="b">
        <f>IF(ISNUMBER(SEARCH(AA$1,$D985)),MAX(M$1:M984)+1)</f>
        <v>0</v>
      </c>
      <c r="N985" s="12" t="b">
        <f>IF(ISNUMBER(SEARCH(AB$1,$D985)),MAX(N$1:N984)+1)</f>
        <v>0</v>
      </c>
      <c r="O985" s="12" t="b">
        <f>IF(ISNUMBER(SEARCH(AC$1,$D985)),MAX(O$1:O984)+1)</f>
        <v>0</v>
      </c>
      <c r="P985" s="12" t="b">
        <f>IF(ISNUMBER(SEARCH(AD$1,$D985)),MAX(P$1:P984)+1)</f>
        <v>0</v>
      </c>
      <c r="Q985" s="12">
        <f>'AB Touchpoint System Workbook'!K996</f>
        <v>0</v>
      </c>
      <c r="R985" s="13">
        <f t="shared" si="31"/>
        <v>984</v>
      </c>
      <c r="S985" s="21" t="str">
        <f>IFERROR(VLOOKUP($R985,E:$Q,13,0),"")</f>
        <v/>
      </c>
      <c r="T985" s="21" t="str">
        <f>IFERROR(VLOOKUP($R985,F:$Q,12,0),"")</f>
        <v/>
      </c>
      <c r="U985" s="21" t="str">
        <f>IFERROR(VLOOKUP($R985,G:$Q,11,0),"")</f>
        <v/>
      </c>
      <c r="V985" s="21" t="str">
        <f>IFERROR(VLOOKUP($R985,H:$Q,10,0),"")</f>
        <v/>
      </c>
      <c r="W985" s="21" t="str">
        <f>IFERROR(VLOOKUP($R985,I:$Q,9,0),"")</f>
        <v/>
      </c>
      <c r="X985" s="21" t="str">
        <f>IFERROR(VLOOKUP($R985,J:$Q,8,0),"")</f>
        <v/>
      </c>
      <c r="Y985" s="21" t="str">
        <f>IFERROR(VLOOKUP($R985,K:$Q,7,0),"")</f>
        <v/>
      </c>
      <c r="Z985" s="21" t="str">
        <f>IFERROR(VLOOKUP($R985,L:$Q,6,0),"")</f>
        <v/>
      </c>
      <c r="AA985" s="21" t="str">
        <f>IFERROR(VLOOKUP($R985,M:$Q,5,0),"")</f>
        <v/>
      </c>
      <c r="AB985" s="21" t="str">
        <f>IFERROR(VLOOKUP($R985,N:$Q,4,0),"")</f>
        <v/>
      </c>
      <c r="AC985" s="21" t="str">
        <f>IFERROR(VLOOKUP($R985,O:$Q,3,0),"")</f>
        <v/>
      </c>
      <c r="AD985" s="21" t="str">
        <f>IFERROR(VLOOKUP($R985,P:$Q,2,0),"")</f>
        <v/>
      </c>
    </row>
    <row r="986" spans="1:30" x14ac:dyDescent="0.15">
      <c r="A986" s="9">
        <f>'AB Touchpoint System Workbook'!Z997</f>
        <v>0</v>
      </c>
      <c r="B986" s="21">
        <f t="shared" si="32"/>
        <v>1</v>
      </c>
      <c r="C986" s="12" t="str">
        <f>IF('AB Touchpoint System Workbook'!J997="A",VLOOKUP($B986,Reference!$A$93:B$104,2,0),IF('AB Touchpoint System Workbook'!J997="b",VLOOKUP($B986,Reference!$A$93:C$104,3,0),""))</f>
        <v/>
      </c>
      <c r="D986" s="12" t="str">
        <f>IF('AB Touchpoint System Workbook'!J997="A",Q986&amp;C986,IF('AB Touchpoint System Workbook'!J997="b",Q986&amp;C986,""))</f>
        <v/>
      </c>
      <c r="E986" s="12" t="b">
        <f>IF(ISNUMBER(SEARCH(S$1,$D986)),MAX(E$1:E985)+1)</f>
        <v>0</v>
      </c>
      <c r="F986" s="12" t="b">
        <f>IF(ISNUMBER(SEARCH(T$1,$D986)),MAX(F$1:F985)+1)</f>
        <v>0</v>
      </c>
      <c r="G986" s="12" t="b">
        <f>IF(ISNUMBER(SEARCH(U$1,$D986)),MAX(G$1:G985)+1)</f>
        <v>0</v>
      </c>
      <c r="H986" s="12" t="b">
        <f>IF(ISNUMBER(SEARCH(V$1,$D986)),MAX(H$1:H985)+1)</f>
        <v>0</v>
      </c>
      <c r="I986" s="12" t="b">
        <f>IF(ISNUMBER(SEARCH(W$1,$D986)),MAX(I$1:I985)+1)</f>
        <v>0</v>
      </c>
      <c r="J986" s="12" t="b">
        <f>IF(ISNUMBER(SEARCH(X$1,$D986)),MAX(J$1:J985)+1)</f>
        <v>0</v>
      </c>
      <c r="K986" s="12" t="b">
        <f>IF(ISNUMBER(SEARCH(Y$1,$D986)),MAX(K$1:K985)+1)</f>
        <v>0</v>
      </c>
      <c r="L986" s="12" t="b">
        <f>IF(ISNUMBER(SEARCH(Z$1,$D986)),MAX(L$1:L985)+1)</f>
        <v>0</v>
      </c>
      <c r="M986" s="12" t="b">
        <f>IF(ISNUMBER(SEARCH(AA$1,$D986)),MAX(M$1:M985)+1)</f>
        <v>0</v>
      </c>
      <c r="N986" s="12" t="b">
        <f>IF(ISNUMBER(SEARCH(AB$1,$D986)),MAX(N$1:N985)+1)</f>
        <v>0</v>
      </c>
      <c r="O986" s="12" t="b">
        <f>IF(ISNUMBER(SEARCH(AC$1,$D986)),MAX(O$1:O985)+1)</f>
        <v>0</v>
      </c>
      <c r="P986" s="12" t="b">
        <f>IF(ISNUMBER(SEARCH(AD$1,$D986)),MAX(P$1:P985)+1)</f>
        <v>0</v>
      </c>
      <c r="Q986" s="12">
        <f>'AB Touchpoint System Workbook'!K997</f>
        <v>0</v>
      </c>
      <c r="R986" s="13">
        <f t="shared" si="31"/>
        <v>985</v>
      </c>
      <c r="S986" s="21" t="str">
        <f>IFERROR(VLOOKUP($R986,E:$Q,13,0),"")</f>
        <v/>
      </c>
      <c r="T986" s="21" t="str">
        <f>IFERROR(VLOOKUP($R986,F:$Q,12,0),"")</f>
        <v/>
      </c>
      <c r="U986" s="21" t="str">
        <f>IFERROR(VLOOKUP($R986,G:$Q,11,0),"")</f>
        <v/>
      </c>
      <c r="V986" s="21" t="str">
        <f>IFERROR(VLOOKUP($R986,H:$Q,10,0),"")</f>
        <v/>
      </c>
      <c r="W986" s="21" t="str">
        <f>IFERROR(VLOOKUP($R986,I:$Q,9,0),"")</f>
        <v/>
      </c>
      <c r="X986" s="21" t="str">
        <f>IFERROR(VLOOKUP($R986,J:$Q,8,0),"")</f>
        <v/>
      </c>
      <c r="Y986" s="21" t="str">
        <f>IFERROR(VLOOKUP($R986,K:$Q,7,0),"")</f>
        <v/>
      </c>
      <c r="Z986" s="21" t="str">
        <f>IFERROR(VLOOKUP($R986,L:$Q,6,0),"")</f>
        <v/>
      </c>
      <c r="AA986" s="21" t="str">
        <f>IFERROR(VLOOKUP($R986,M:$Q,5,0),"")</f>
        <v/>
      </c>
      <c r="AB986" s="21" t="str">
        <f>IFERROR(VLOOKUP($R986,N:$Q,4,0),"")</f>
        <v/>
      </c>
      <c r="AC986" s="21" t="str">
        <f>IFERROR(VLOOKUP($R986,O:$Q,3,0),"")</f>
        <v/>
      </c>
      <c r="AD986" s="21" t="str">
        <f>IFERROR(VLOOKUP($R986,P:$Q,2,0),"")</f>
        <v/>
      </c>
    </row>
    <row r="987" spans="1:30" x14ac:dyDescent="0.15">
      <c r="A987" s="9">
        <f>'AB Touchpoint System Workbook'!Z998</f>
        <v>0</v>
      </c>
      <c r="B987" s="21">
        <f t="shared" si="32"/>
        <v>1</v>
      </c>
      <c r="C987" s="12" t="str">
        <f>IF('AB Touchpoint System Workbook'!J998="A",VLOOKUP($B987,Reference!$A$93:B$104,2,0),IF('AB Touchpoint System Workbook'!J998="b",VLOOKUP($B987,Reference!$A$93:C$104,3,0),""))</f>
        <v/>
      </c>
      <c r="D987" s="12" t="str">
        <f>IF('AB Touchpoint System Workbook'!J998="A",Q987&amp;C987,IF('AB Touchpoint System Workbook'!J998="b",Q987&amp;C987,""))</f>
        <v/>
      </c>
      <c r="E987" s="12" t="b">
        <f>IF(ISNUMBER(SEARCH(S$1,$D987)),MAX(E$1:E986)+1)</f>
        <v>0</v>
      </c>
      <c r="F987" s="12" t="b">
        <f>IF(ISNUMBER(SEARCH(T$1,$D987)),MAX(F$1:F986)+1)</f>
        <v>0</v>
      </c>
      <c r="G987" s="12" t="b">
        <f>IF(ISNUMBER(SEARCH(U$1,$D987)),MAX(G$1:G986)+1)</f>
        <v>0</v>
      </c>
      <c r="H987" s="12" t="b">
        <f>IF(ISNUMBER(SEARCH(V$1,$D987)),MAX(H$1:H986)+1)</f>
        <v>0</v>
      </c>
      <c r="I987" s="12" t="b">
        <f>IF(ISNUMBER(SEARCH(W$1,$D987)),MAX(I$1:I986)+1)</f>
        <v>0</v>
      </c>
      <c r="J987" s="12" t="b">
        <f>IF(ISNUMBER(SEARCH(X$1,$D987)),MAX(J$1:J986)+1)</f>
        <v>0</v>
      </c>
      <c r="K987" s="12" t="b">
        <f>IF(ISNUMBER(SEARCH(Y$1,$D987)),MAX(K$1:K986)+1)</f>
        <v>0</v>
      </c>
      <c r="L987" s="12" t="b">
        <f>IF(ISNUMBER(SEARCH(Z$1,$D987)),MAX(L$1:L986)+1)</f>
        <v>0</v>
      </c>
      <c r="M987" s="12" t="b">
        <f>IF(ISNUMBER(SEARCH(AA$1,$D987)),MAX(M$1:M986)+1)</f>
        <v>0</v>
      </c>
      <c r="N987" s="12" t="b">
        <f>IF(ISNUMBER(SEARCH(AB$1,$D987)),MAX(N$1:N986)+1)</f>
        <v>0</v>
      </c>
      <c r="O987" s="12" t="b">
        <f>IF(ISNUMBER(SEARCH(AC$1,$D987)),MAX(O$1:O986)+1)</f>
        <v>0</v>
      </c>
      <c r="P987" s="12" t="b">
        <f>IF(ISNUMBER(SEARCH(AD$1,$D987)),MAX(P$1:P986)+1)</f>
        <v>0</v>
      </c>
      <c r="Q987" s="12">
        <f>'AB Touchpoint System Workbook'!K998</f>
        <v>0</v>
      </c>
      <c r="R987" s="13">
        <f t="shared" si="31"/>
        <v>986</v>
      </c>
      <c r="S987" s="21" t="str">
        <f>IFERROR(VLOOKUP($R987,E:$Q,13,0),"")</f>
        <v/>
      </c>
      <c r="T987" s="21" t="str">
        <f>IFERROR(VLOOKUP($R987,F:$Q,12,0),"")</f>
        <v/>
      </c>
      <c r="U987" s="21" t="str">
        <f>IFERROR(VLOOKUP($R987,G:$Q,11,0),"")</f>
        <v/>
      </c>
      <c r="V987" s="21" t="str">
        <f>IFERROR(VLOOKUP($R987,H:$Q,10,0),"")</f>
        <v/>
      </c>
      <c r="W987" s="21" t="str">
        <f>IFERROR(VLOOKUP($R987,I:$Q,9,0),"")</f>
        <v/>
      </c>
      <c r="X987" s="21" t="str">
        <f>IFERROR(VLOOKUP($R987,J:$Q,8,0),"")</f>
        <v/>
      </c>
      <c r="Y987" s="21" t="str">
        <f>IFERROR(VLOOKUP($R987,K:$Q,7,0),"")</f>
        <v/>
      </c>
      <c r="Z987" s="21" t="str">
        <f>IFERROR(VLOOKUP($R987,L:$Q,6,0),"")</f>
        <v/>
      </c>
      <c r="AA987" s="21" t="str">
        <f>IFERROR(VLOOKUP($R987,M:$Q,5,0),"")</f>
        <v/>
      </c>
      <c r="AB987" s="21" t="str">
        <f>IFERROR(VLOOKUP($R987,N:$Q,4,0),"")</f>
        <v/>
      </c>
      <c r="AC987" s="21" t="str">
        <f>IFERROR(VLOOKUP($R987,O:$Q,3,0),"")</f>
        <v/>
      </c>
      <c r="AD987" s="21" t="str">
        <f>IFERROR(VLOOKUP($R987,P:$Q,2,0),"")</f>
        <v/>
      </c>
    </row>
    <row r="988" spans="1:30" x14ac:dyDescent="0.15">
      <c r="A988" s="9">
        <f>'AB Touchpoint System Workbook'!Z999</f>
        <v>0</v>
      </c>
      <c r="B988" s="21">
        <f t="shared" si="32"/>
        <v>1</v>
      </c>
      <c r="C988" s="12" t="str">
        <f>IF('AB Touchpoint System Workbook'!J999="A",VLOOKUP($B988,Reference!$A$93:B$104,2,0),IF('AB Touchpoint System Workbook'!J999="b",VLOOKUP($B988,Reference!$A$93:C$104,3,0),""))</f>
        <v/>
      </c>
      <c r="D988" s="12" t="str">
        <f>IF('AB Touchpoint System Workbook'!J999="A",Q988&amp;C988,IF('AB Touchpoint System Workbook'!J999="b",Q988&amp;C988,""))</f>
        <v/>
      </c>
      <c r="E988" s="12" t="b">
        <f>IF(ISNUMBER(SEARCH(S$1,$D988)),MAX(E$1:E987)+1)</f>
        <v>0</v>
      </c>
      <c r="F988" s="12" t="b">
        <f>IF(ISNUMBER(SEARCH(T$1,$D988)),MAX(F$1:F987)+1)</f>
        <v>0</v>
      </c>
      <c r="G988" s="12" t="b">
        <f>IF(ISNUMBER(SEARCH(U$1,$D988)),MAX(G$1:G987)+1)</f>
        <v>0</v>
      </c>
      <c r="H988" s="12" t="b">
        <f>IF(ISNUMBER(SEARCH(V$1,$D988)),MAX(H$1:H987)+1)</f>
        <v>0</v>
      </c>
      <c r="I988" s="12" t="b">
        <f>IF(ISNUMBER(SEARCH(W$1,$D988)),MAX(I$1:I987)+1)</f>
        <v>0</v>
      </c>
      <c r="J988" s="12" t="b">
        <f>IF(ISNUMBER(SEARCH(X$1,$D988)),MAX(J$1:J987)+1)</f>
        <v>0</v>
      </c>
      <c r="K988" s="12" t="b">
        <f>IF(ISNUMBER(SEARCH(Y$1,$D988)),MAX(K$1:K987)+1)</f>
        <v>0</v>
      </c>
      <c r="L988" s="12" t="b">
        <f>IF(ISNUMBER(SEARCH(Z$1,$D988)),MAX(L$1:L987)+1)</f>
        <v>0</v>
      </c>
      <c r="M988" s="12" t="b">
        <f>IF(ISNUMBER(SEARCH(AA$1,$D988)),MAX(M$1:M987)+1)</f>
        <v>0</v>
      </c>
      <c r="N988" s="12" t="b">
        <f>IF(ISNUMBER(SEARCH(AB$1,$D988)),MAX(N$1:N987)+1)</f>
        <v>0</v>
      </c>
      <c r="O988" s="12" t="b">
        <f>IF(ISNUMBER(SEARCH(AC$1,$D988)),MAX(O$1:O987)+1)</f>
        <v>0</v>
      </c>
      <c r="P988" s="12" t="b">
        <f>IF(ISNUMBER(SEARCH(AD$1,$D988)),MAX(P$1:P987)+1)</f>
        <v>0</v>
      </c>
      <c r="Q988" s="12">
        <f>'AB Touchpoint System Workbook'!K999</f>
        <v>0</v>
      </c>
      <c r="R988" s="13">
        <f t="shared" si="31"/>
        <v>987</v>
      </c>
      <c r="S988" s="21" t="str">
        <f>IFERROR(VLOOKUP($R988,E:$Q,13,0),"")</f>
        <v/>
      </c>
      <c r="T988" s="21" t="str">
        <f>IFERROR(VLOOKUP($R988,F:$Q,12,0),"")</f>
        <v/>
      </c>
      <c r="U988" s="21" t="str">
        <f>IFERROR(VLOOKUP($R988,G:$Q,11,0),"")</f>
        <v/>
      </c>
      <c r="V988" s="21" t="str">
        <f>IFERROR(VLOOKUP($R988,H:$Q,10,0),"")</f>
        <v/>
      </c>
      <c r="W988" s="21" t="str">
        <f>IFERROR(VLOOKUP($R988,I:$Q,9,0),"")</f>
        <v/>
      </c>
      <c r="X988" s="21" t="str">
        <f>IFERROR(VLOOKUP($R988,J:$Q,8,0),"")</f>
        <v/>
      </c>
      <c r="Y988" s="21" t="str">
        <f>IFERROR(VLOOKUP($R988,K:$Q,7,0),"")</f>
        <v/>
      </c>
      <c r="Z988" s="21" t="str">
        <f>IFERROR(VLOOKUP($R988,L:$Q,6,0),"")</f>
        <v/>
      </c>
      <c r="AA988" s="21" t="str">
        <f>IFERROR(VLOOKUP($R988,M:$Q,5,0),"")</f>
        <v/>
      </c>
      <c r="AB988" s="21" t="str">
        <f>IFERROR(VLOOKUP($R988,N:$Q,4,0),"")</f>
        <v/>
      </c>
      <c r="AC988" s="21" t="str">
        <f>IFERROR(VLOOKUP($R988,O:$Q,3,0),"")</f>
        <v/>
      </c>
      <c r="AD988" s="21" t="str">
        <f>IFERROR(VLOOKUP($R988,P:$Q,2,0),"")</f>
        <v/>
      </c>
    </row>
    <row r="989" spans="1:30" x14ac:dyDescent="0.15">
      <c r="A989" s="9">
        <f>'AB Touchpoint System Workbook'!Z1000</f>
        <v>0</v>
      </c>
      <c r="B989" s="21">
        <f t="shared" si="32"/>
        <v>1</v>
      </c>
      <c r="C989" s="12" t="str">
        <f>IF('AB Touchpoint System Workbook'!J1000="A",VLOOKUP($B989,Reference!$A$93:B$104,2,0),IF('AB Touchpoint System Workbook'!J1000="b",VLOOKUP($B989,Reference!$A$93:C$104,3,0),""))</f>
        <v/>
      </c>
      <c r="D989" s="12" t="str">
        <f>IF('AB Touchpoint System Workbook'!J1000="A",Q989&amp;C989,IF('AB Touchpoint System Workbook'!J1000="b",Q989&amp;C989,""))</f>
        <v/>
      </c>
      <c r="E989" s="12" t="b">
        <f>IF(ISNUMBER(SEARCH(S$1,$D989)),MAX(E$1:E988)+1)</f>
        <v>0</v>
      </c>
      <c r="F989" s="12" t="b">
        <f>IF(ISNUMBER(SEARCH(T$1,$D989)),MAX(F$1:F988)+1)</f>
        <v>0</v>
      </c>
      <c r="G989" s="12" t="b">
        <f>IF(ISNUMBER(SEARCH(U$1,$D989)),MAX(G$1:G988)+1)</f>
        <v>0</v>
      </c>
      <c r="H989" s="12" t="b">
        <f>IF(ISNUMBER(SEARCH(V$1,$D989)),MAX(H$1:H988)+1)</f>
        <v>0</v>
      </c>
      <c r="I989" s="12" t="b">
        <f>IF(ISNUMBER(SEARCH(W$1,$D989)),MAX(I$1:I988)+1)</f>
        <v>0</v>
      </c>
      <c r="J989" s="12" t="b">
        <f>IF(ISNUMBER(SEARCH(X$1,$D989)),MAX(J$1:J988)+1)</f>
        <v>0</v>
      </c>
      <c r="K989" s="12" t="b">
        <f>IF(ISNUMBER(SEARCH(Y$1,$D989)),MAX(K$1:K988)+1)</f>
        <v>0</v>
      </c>
      <c r="L989" s="12" t="b">
        <f>IF(ISNUMBER(SEARCH(Z$1,$D989)),MAX(L$1:L988)+1)</f>
        <v>0</v>
      </c>
      <c r="M989" s="12" t="b">
        <f>IF(ISNUMBER(SEARCH(AA$1,$D989)),MAX(M$1:M988)+1)</f>
        <v>0</v>
      </c>
      <c r="N989" s="12" t="b">
        <f>IF(ISNUMBER(SEARCH(AB$1,$D989)),MAX(N$1:N988)+1)</f>
        <v>0</v>
      </c>
      <c r="O989" s="12" t="b">
        <f>IF(ISNUMBER(SEARCH(AC$1,$D989)),MAX(O$1:O988)+1)</f>
        <v>0</v>
      </c>
      <c r="P989" s="12" t="b">
        <f>IF(ISNUMBER(SEARCH(AD$1,$D989)),MAX(P$1:P988)+1)</f>
        <v>0</v>
      </c>
      <c r="Q989" s="12">
        <f>'AB Touchpoint System Workbook'!K1000</f>
        <v>0</v>
      </c>
      <c r="R989" s="13">
        <f t="shared" si="31"/>
        <v>988</v>
      </c>
      <c r="S989" s="21" t="str">
        <f>IFERROR(VLOOKUP($R989,E:$Q,13,0),"")</f>
        <v/>
      </c>
      <c r="T989" s="21" t="str">
        <f>IFERROR(VLOOKUP($R989,F:$Q,12,0),"")</f>
        <v/>
      </c>
      <c r="U989" s="21" t="str">
        <f>IFERROR(VLOOKUP($R989,G:$Q,11,0),"")</f>
        <v/>
      </c>
      <c r="V989" s="21" t="str">
        <f>IFERROR(VLOOKUP($R989,H:$Q,10,0),"")</f>
        <v/>
      </c>
      <c r="W989" s="21" t="str">
        <f>IFERROR(VLOOKUP($R989,I:$Q,9,0),"")</f>
        <v/>
      </c>
      <c r="X989" s="21" t="str">
        <f>IFERROR(VLOOKUP($R989,J:$Q,8,0),"")</f>
        <v/>
      </c>
      <c r="Y989" s="21" t="str">
        <f>IFERROR(VLOOKUP($R989,K:$Q,7,0),"")</f>
        <v/>
      </c>
      <c r="Z989" s="21" t="str">
        <f>IFERROR(VLOOKUP($R989,L:$Q,6,0),"")</f>
        <v/>
      </c>
      <c r="AA989" s="21" t="str">
        <f>IFERROR(VLOOKUP($R989,M:$Q,5,0),"")</f>
        <v/>
      </c>
      <c r="AB989" s="21" t="str">
        <f>IFERROR(VLOOKUP($R989,N:$Q,4,0),"")</f>
        <v/>
      </c>
      <c r="AC989" s="21" t="str">
        <f>IFERROR(VLOOKUP($R989,O:$Q,3,0),"")</f>
        <v/>
      </c>
      <c r="AD989" s="21" t="str">
        <f>IFERROR(VLOOKUP($R989,P:$Q,2,0),"")</f>
        <v/>
      </c>
    </row>
    <row r="990" spans="1:30" x14ac:dyDescent="0.15">
      <c r="A990" s="9">
        <f>'AB Touchpoint System Workbook'!Z1001</f>
        <v>0</v>
      </c>
      <c r="B990" s="21">
        <f t="shared" si="32"/>
        <v>1</v>
      </c>
      <c r="C990" s="12" t="str">
        <f>IF('AB Touchpoint System Workbook'!J1001="A",VLOOKUP($B990,Reference!$A$93:B$104,2,0),IF('AB Touchpoint System Workbook'!J1001="b",VLOOKUP($B990,Reference!$A$93:C$104,3,0),""))</f>
        <v/>
      </c>
      <c r="D990" s="12" t="str">
        <f>IF('AB Touchpoint System Workbook'!J1001="A",Q990&amp;C990,IF('AB Touchpoint System Workbook'!J1001="b",Q990&amp;C990,""))</f>
        <v/>
      </c>
      <c r="E990" s="12" t="b">
        <f>IF(ISNUMBER(SEARCH(S$1,$D990)),MAX(E$1:E989)+1)</f>
        <v>0</v>
      </c>
      <c r="F990" s="12" t="b">
        <f>IF(ISNUMBER(SEARCH(T$1,$D990)),MAX(F$1:F989)+1)</f>
        <v>0</v>
      </c>
      <c r="G990" s="12" t="b">
        <f>IF(ISNUMBER(SEARCH(U$1,$D990)),MAX(G$1:G989)+1)</f>
        <v>0</v>
      </c>
      <c r="H990" s="12" t="b">
        <f>IF(ISNUMBER(SEARCH(V$1,$D990)),MAX(H$1:H989)+1)</f>
        <v>0</v>
      </c>
      <c r="I990" s="12" t="b">
        <f>IF(ISNUMBER(SEARCH(W$1,$D990)),MAX(I$1:I989)+1)</f>
        <v>0</v>
      </c>
      <c r="J990" s="12" t="b">
        <f>IF(ISNUMBER(SEARCH(X$1,$D990)),MAX(J$1:J989)+1)</f>
        <v>0</v>
      </c>
      <c r="K990" s="12" t="b">
        <f>IF(ISNUMBER(SEARCH(Y$1,$D990)),MAX(K$1:K989)+1)</f>
        <v>0</v>
      </c>
      <c r="L990" s="12" t="b">
        <f>IF(ISNUMBER(SEARCH(Z$1,$D990)),MAX(L$1:L989)+1)</f>
        <v>0</v>
      </c>
      <c r="M990" s="12" t="b">
        <f>IF(ISNUMBER(SEARCH(AA$1,$D990)),MAX(M$1:M989)+1)</f>
        <v>0</v>
      </c>
      <c r="N990" s="12" t="b">
        <f>IF(ISNUMBER(SEARCH(AB$1,$D990)),MAX(N$1:N989)+1)</f>
        <v>0</v>
      </c>
      <c r="O990" s="12" t="b">
        <f>IF(ISNUMBER(SEARCH(AC$1,$D990)),MAX(O$1:O989)+1)</f>
        <v>0</v>
      </c>
      <c r="P990" s="12" t="b">
        <f>IF(ISNUMBER(SEARCH(AD$1,$D990)),MAX(P$1:P989)+1)</f>
        <v>0</v>
      </c>
      <c r="Q990" s="12">
        <f>'AB Touchpoint System Workbook'!K1001</f>
        <v>0</v>
      </c>
      <c r="R990" s="13">
        <f t="shared" si="31"/>
        <v>989</v>
      </c>
      <c r="S990" s="21" t="str">
        <f>IFERROR(VLOOKUP($R990,E:$Q,13,0),"")</f>
        <v/>
      </c>
      <c r="T990" s="21" t="str">
        <f>IFERROR(VLOOKUP($R990,F:$Q,12,0),"")</f>
        <v/>
      </c>
      <c r="U990" s="21" t="str">
        <f>IFERROR(VLOOKUP($R990,G:$Q,11,0),"")</f>
        <v/>
      </c>
      <c r="V990" s="21" t="str">
        <f>IFERROR(VLOOKUP($R990,H:$Q,10,0),"")</f>
        <v/>
      </c>
      <c r="W990" s="21" t="str">
        <f>IFERROR(VLOOKUP($R990,I:$Q,9,0),"")</f>
        <v/>
      </c>
      <c r="X990" s="21" t="str">
        <f>IFERROR(VLOOKUP($R990,J:$Q,8,0),"")</f>
        <v/>
      </c>
      <c r="Y990" s="21" t="str">
        <f>IFERROR(VLOOKUP($R990,K:$Q,7,0),"")</f>
        <v/>
      </c>
      <c r="Z990" s="21" t="str">
        <f>IFERROR(VLOOKUP($R990,L:$Q,6,0),"")</f>
        <v/>
      </c>
      <c r="AA990" s="21" t="str">
        <f>IFERROR(VLOOKUP($R990,M:$Q,5,0),"")</f>
        <v/>
      </c>
      <c r="AB990" s="21" t="str">
        <f>IFERROR(VLOOKUP($R990,N:$Q,4,0),"")</f>
        <v/>
      </c>
      <c r="AC990" s="21" t="str">
        <f>IFERROR(VLOOKUP($R990,O:$Q,3,0),"")</f>
        <v/>
      </c>
      <c r="AD990" s="21" t="str">
        <f>IFERROR(VLOOKUP($R990,P:$Q,2,0),"")</f>
        <v/>
      </c>
    </row>
    <row r="991" spans="1:30" x14ac:dyDescent="0.15">
      <c r="A991" s="9">
        <f>'AB Touchpoint System Workbook'!Z1002</f>
        <v>0</v>
      </c>
      <c r="B991" s="21">
        <f t="shared" si="32"/>
        <v>1</v>
      </c>
      <c r="C991" s="12" t="str">
        <f>IF('AB Touchpoint System Workbook'!J1002="A",VLOOKUP($B991,Reference!$A$93:B$104,2,0),IF('AB Touchpoint System Workbook'!J1002="b",VLOOKUP($B991,Reference!$A$93:C$104,3,0),""))</f>
        <v/>
      </c>
      <c r="D991" s="12" t="str">
        <f>IF('AB Touchpoint System Workbook'!J1002="A",Q991&amp;C991,IF('AB Touchpoint System Workbook'!J1002="b",Q991&amp;C991,""))</f>
        <v/>
      </c>
      <c r="E991" s="12" t="b">
        <f>IF(ISNUMBER(SEARCH(S$1,$D991)),MAX(E$1:E990)+1)</f>
        <v>0</v>
      </c>
      <c r="F991" s="12" t="b">
        <f>IF(ISNUMBER(SEARCH(T$1,$D991)),MAX(F$1:F990)+1)</f>
        <v>0</v>
      </c>
      <c r="G991" s="12" t="b">
        <f>IF(ISNUMBER(SEARCH(U$1,$D991)),MAX(G$1:G990)+1)</f>
        <v>0</v>
      </c>
      <c r="H991" s="12" t="b">
        <f>IF(ISNUMBER(SEARCH(V$1,$D991)),MAX(H$1:H990)+1)</f>
        <v>0</v>
      </c>
      <c r="I991" s="12" t="b">
        <f>IF(ISNUMBER(SEARCH(W$1,$D991)),MAX(I$1:I990)+1)</f>
        <v>0</v>
      </c>
      <c r="J991" s="12" t="b">
        <f>IF(ISNUMBER(SEARCH(X$1,$D991)),MAX(J$1:J990)+1)</f>
        <v>0</v>
      </c>
      <c r="K991" s="12" t="b">
        <f>IF(ISNUMBER(SEARCH(Y$1,$D991)),MAX(K$1:K990)+1)</f>
        <v>0</v>
      </c>
      <c r="L991" s="12" t="b">
        <f>IF(ISNUMBER(SEARCH(Z$1,$D991)),MAX(L$1:L990)+1)</f>
        <v>0</v>
      </c>
      <c r="M991" s="12" t="b">
        <f>IF(ISNUMBER(SEARCH(AA$1,$D991)),MAX(M$1:M990)+1)</f>
        <v>0</v>
      </c>
      <c r="N991" s="12" t="b">
        <f>IF(ISNUMBER(SEARCH(AB$1,$D991)),MAX(N$1:N990)+1)</f>
        <v>0</v>
      </c>
      <c r="O991" s="12" t="b">
        <f>IF(ISNUMBER(SEARCH(AC$1,$D991)),MAX(O$1:O990)+1)</f>
        <v>0</v>
      </c>
      <c r="P991" s="12" t="b">
        <f>IF(ISNUMBER(SEARCH(AD$1,$D991)),MAX(P$1:P990)+1)</f>
        <v>0</v>
      </c>
      <c r="Q991" s="12">
        <f>'AB Touchpoint System Workbook'!K1002</f>
        <v>0</v>
      </c>
      <c r="R991" s="13">
        <f t="shared" si="31"/>
        <v>990</v>
      </c>
      <c r="S991" s="21" t="str">
        <f>IFERROR(VLOOKUP($R991,E:$Q,13,0),"")</f>
        <v/>
      </c>
      <c r="T991" s="21" t="str">
        <f>IFERROR(VLOOKUP($R991,F:$Q,12,0),"")</f>
        <v/>
      </c>
      <c r="U991" s="21" t="str">
        <f>IFERROR(VLOOKUP($R991,G:$Q,11,0),"")</f>
        <v/>
      </c>
      <c r="V991" s="21" t="str">
        <f>IFERROR(VLOOKUP($R991,H:$Q,10,0),"")</f>
        <v/>
      </c>
      <c r="W991" s="21" t="str">
        <f>IFERROR(VLOOKUP($R991,I:$Q,9,0),"")</f>
        <v/>
      </c>
      <c r="X991" s="21" t="str">
        <f>IFERROR(VLOOKUP($R991,J:$Q,8,0),"")</f>
        <v/>
      </c>
      <c r="Y991" s="21" t="str">
        <f>IFERROR(VLOOKUP($R991,K:$Q,7,0),"")</f>
        <v/>
      </c>
      <c r="Z991" s="21" t="str">
        <f>IFERROR(VLOOKUP($R991,L:$Q,6,0),"")</f>
        <v/>
      </c>
      <c r="AA991" s="21" t="str">
        <f>IFERROR(VLOOKUP($R991,M:$Q,5,0),"")</f>
        <v/>
      </c>
      <c r="AB991" s="21" t="str">
        <f>IFERROR(VLOOKUP($R991,N:$Q,4,0),"")</f>
        <v/>
      </c>
      <c r="AC991" s="21" t="str">
        <f>IFERROR(VLOOKUP($R991,O:$Q,3,0),"")</f>
        <v/>
      </c>
      <c r="AD991" s="21" t="str">
        <f>IFERROR(VLOOKUP($R991,P:$Q,2,0),"")</f>
        <v/>
      </c>
    </row>
    <row r="992" spans="1:30" x14ac:dyDescent="0.15">
      <c r="A992" s="9">
        <f>'AB Touchpoint System Workbook'!Z1003</f>
        <v>0</v>
      </c>
      <c r="B992" s="21">
        <f t="shared" si="32"/>
        <v>1</v>
      </c>
      <c r="C992" s="12" t="str">
        <f>IF('AB Touchpoint System Workbook'!J1003="A",VLOOKUP($B992,Reference!$A$93:B$104,2,0),IF('AB Touchpoint System Workbook'!J1003="b",VLOOKUP($B992,Reference!$A$93:C$104,3,0),""))</f>
        <v/>
      </c>
      <c r="D992" s="12" t="str">
        <f>IF('AB Touchpoint System Workbook'!J1003="A",Q992&amp;C992,IF('AB Touchpoint System Workbook'!J1003="b",Q992&amp;C992,""))</f>
        <v/>
      </c>
      <c r="E992" s="12" t="b">
        <f>IF(ISNUMBER(SEARCH(S$1,$D992)),MAX(E$1:E991)+1)</f>
        <v>0</v>
      </c>
      <c r="F992" s="12" t="b">
        <f>IF(ISNUMBER(SEARCH(T$1,$D992)),MAX(F$1:F991)+1)</f>
        <v>0</v>
      </c>
      <c r="G992" s="12" t="b">
        <f>IF(ISNUMBER(SEARCH(U$1,$D992)),MAX(G$1:G991)+1)</f>
        <v>0</v>
      </c>
      <c r="H992" s="12" t="b">
        <f>IF(ISNUMBER(SEARCH(V$1,$D992)),MAX(H$1:H991)+1)</f>
        <v>0</v>
      </c>
      <c r="I992" s="12" t="b">
        <f>IF(ISNUMBER(SEARCH(W$1,$D992)),MAX(I$1:I991)+1)</f>
        <v>0</v>
      </c>
      <c r="J992" s="12" t="b">
        <f>IF(ISNUMBER(SEARCH(X$1,$D992)),MAX(J$1:J991)+1)</f>
        <v>0</v>
      </c>
      <c r="K992" s="12" t="b">
        <f>IF(ISNUMBER(SEARCH(Y$1,$D992)),MAX(K$1:K991)+1)</f>
        <v>0</v>
      </c>
      <c r="L992" s="12" t="b">
        <f>IF(ISNUMBER(SEARCH(Z$1,$D992)),MAX(L$1:L991)+1)</f>
        <v>0</v>
      </c>
      <c r="M992" s="12" t="b">
        <f>IF(ISNUMBER(SEARCH(AA$1,$D992)),MAX(M$1:M991)+1)</f>
        <v>0</v>
      </c>
      <c r="N992" s="12" t="b">
        <f>IF(ISNUMBER(SEARCH(AB$1,$D992)),MAX(N$1:N991)+1)</f>
        <v>0</v>
      </c>
      <c r="O992" s="12" t="b">
        <f>IF(ISNUMBER(SEARCH(AC$1,$D992)),MAX(O$1:O991)+1)</f>
        <v>0</v>
      </c>
      <c r="P992" s="12" t="b">
        <f>IF(ISNUMBER(SEARCH(AD$1,$D992)),MAX(P$1:P991)+1)</f>
        <v>0</v>
      </c>
      <c r="Q992" s="12">
        <f>'AB Touchpoint System Workbook'!K1003</f>
        <v>0</v>
      </c>
      <c r="R992" s="13">
        <f t="shared" si="31"/>
        <v>991</v>
      </c>
      <c r="S992" s="21" t="str">
        <f>IFERROR(VLOOKUP($R992,E:$Q,13,0),"")</f>
        <v/>
      </c>
      <c r="T992" s="21" t="str">
        <f>IFERROR(VLOOKUP($R992,F:$Q,12,0),"")</f>
        <v/>
      </c>
      <c r="U992" s="21" t="str">
        <f>IFERROR(VLOOKUP($R992,G:$Q,11,0),"")</f>
        <v/>
      </c>
      <c r="V992" s="21" t="str">
        <f>IFERROR(VLOOKUP($R992,H:$Q,10,0),"")</f>
        <v/>
      </c>
      <c r="W992" s="21" t="str">
        <f>IFERROR(VLOOKUP($R992,I:$Q,9,0),"")</f>
        <v/>
      </c>
      <c r="X992" s="21" t="str">
        <f>IFERROR(VLOOKUP($R992,J:$Q,8,0),"")</f>
        <v/>
      </c>
      <c r="Y992" s="21" t="str">
        <f>IFERROR(VLOOKUP($R992,K:$Q,7,0),"")</f>
        <v/>
      </c>
      <c r="Z992" s="21" t="str">
        <f>IFERROR(VLOOKUP($R992,L:$Q,6,0),"")</f>
        <v/>
      </c>
      <c r="AA992" s="21" t="str">
        <f>IFERROR(VLOOKUP($R992,M:$Q,5,0),"")</f>
        <v/>
      </c>
      <c r="AB992" s="21" t="str">
        <f>IFERROR(VLOOKUP($R992,N:$Q,4,0),"")</f>
        <v/>
      </c>
      <c r="AC992" s="21" t="str">
        <f>IFERROR(VLOOKUP($R992,O:$Q,3,0),"")</f>
        <v/>
      </c>
      <c r="AD992" s="21" t="str">
        <f>IFERROR(VLOOKUP($R992,P:$Q,2,0),"")</f>
        <v/>
      </c>
    </row>
    <row r="993" spans="1:30" x14ac:dyDescent="0.15">
      <c r="A993" s="9">
        <f>'AB Touchpoint System Workbook'!Z1004</f>
        <v>0</v>
      </c>
      <c r="B993" s="21">
        <f t="shared" si="32"/>
        <v>1</v>
      </c>
      <c r="C993" s="12" t="str">
        <f>IF('AB Touchpoint System Workbook'!J1004="A",VLOOKUP($B993,Reference!$A$93:B$104,2,0),IF('AB Touchpoint System Workbook'!J1004="b",VLOOKUP($B993,Reference!$A$93:C$104,3,0),""))</f>
        <v/>
      </c>
      <c r="D993" s="12" t="str">
        <f>IF('AB Touchpoint System Workbook'!J1004="A",Q993&amp;C993,IF('AB Touchpoint System Workbook'!J1004="b",Q993&amp;C993,""))</f>
        <v/>
      </c>
      <c r="E993" s="12" t="b">
        <f>IF(ISNUMBER(SEARCH(S$1,$D993)),MAX(E$1:E992)+1)</f>
        <v>0</v>
      </c>
      <c r="F993" s="12" t="b">
        <f>IF(ISNUMBER(SEARCH(T$1,$D993)),MAX(F$1:F992)+1)</f>
        <v>0</v>
      </c>
      <c r="G993" s="12" t="b">
        <f>IF(ISNUMBER(SEARCH(U$1,$D993)),MAX(G$1:G992)+1)</f>
        <v>0</v>
      </c>
      <c r="H993" s="12" t="b">
        <f>IF(ISNUMBER(SEARCH(V$1,$D993)),MAX(H$1:H992)+1)</f>
        <v>0</v>
      </c>
      <c r="I993" s="12" t="b">
        <f>IF(ISNUMBER(SEARCH(W$1,$D993)),MAX(I$1:I992)+1)</f>
        <v>0</v>
      </c>
      <c r="J993" s="12" t="b">
        <f>IF(ISNUMBER(SEARCH(X$1,$D993)),MAX(J$1:J992)+1)</f>
        <v>0</v>
      </c>
      <c r="K993" s="12" t="b">
        <f>IF(ISNUMBER(SEARCH(Y$1,$D993)),MAX(K$1:K992)+1)</f>
        <v>0</v>
      </c>
      <c r="L993" s="12" t="b">
        <f>IF(ISNUMBER(SEARCH(Z$1,$D993)),MAX(L$1:L992)+1)</f>
        <v>0</v>
      </c>
      <c r="M993" s="12" t="b">
        <f>IF(ISNUMBER(SEARCH(AA$1,$D993)),MAX(M$1:M992)+1)</f>
        <v>0</v>
      </c>
      <c r="N993" s="12" t="b">
        <f>IF(ISNUMBER(SEARCH(AB$1,$D993)),MAX(N$1:N992)+1)</f>
        <v>0</v>
      </c>
      <c r="O993" s="12" t="b">
        <f>IF(ISNUMBER(SEARCH(AC$1,$D993)),MAX(O$1:O992)+1)</f>
        <v>0</v>
      </c>
      <c r="P993" s="12" t="b">
        <f>IF(ISNUMBER(SEARCH(AD$1,$D993)),MAX(P$1:P992)+1)</f>
        <v>0</v>
      </c>
      <c r="Q993" s="12">
        <f>'AB Touchpoint System Workbook'!K1004</f>
        <v>0</v>
      </c>
      <c r="R993" s="13">
        <f t="shared" si="31"/>
        <v>992</v>
      </c>
      <c r="S993" s="21" t="str">
        <f>IFERROR(VLOOKUP($R993,E:$Q,13,0),"")</f>
        <v/>
      </c>
      <c r="T993" s="21" t="str">
        <f>IFERROR(VLOOKUP($R993,F:$Q,12,0),"")</f>
        <v/>
      </c>
      <c r="U993" s="21" t="str">
        <f>IFERROR(VLOOKUP($R993,G:$Q,11,0),"")</f>
        <v/>
      </c>
      <c r="V993" s="21" t="str">
        <f>IFERROR(VLOOKUP($R993,H:$Q,10,0),"")</f>
        <v/>
      </c>
      <c r="W993" s="21" t="str">
        <f>IFERROR(VLOOKUP($R993,I:$Q,9,0),"")</f>
        <v/>
      </c>
      <c r="X993" s="21" t="str">
        <f>IFERROR(VLOOKUP($R993,J:$Q,8,0),"")</f>
        <v/>
      </c>
      <c r="Y993" s="21" t="str">
        <f>IFERROR(VLOOKUP($R993,K:$Q,7,0),"")</f>
        <v/>
      </c>
      <c r="Z993" s="21" t="str">
        <f>IFERROR(VLOOKUP($R993,L:$Q,6,0),"")</f>
        <v/>
      </c>
      <c r="AA993" s="21" t="str">
        <f>IFERROR(VLOOKUP($R993,M:$Q,5,0),"")</f>
        <v/>
      </c>
      <c r="AB993" s="21" t="str">
        <f>IFERROR(VLOOKUP($R993,N:$Q,4,0),"")</f>
        <v/>
      </c>
      <c r="AC993" s="21" t="str">
        <f>IFERROR(VLOOKUP($R993,O:$Q,3,0),"")</f>
        <v/>
      </c>
      <c r="AD993" s="21" t="str">
        <f>IFERROR(VLOOKUP($R993,P:$Q,2,0),"")</f>
        <v/>
      </c>
    </row>
    <row r="994" spans="1:30" x14ac:dyDescent="0.15">
      <c r="A994" s="9">
        <f>'AB Touchpoint System Workbook'!Z1005</f>
        <v>0</v>
      </c>
      <c r="B994" s="21">
        <f t="shared" si="32"/>
        <v>1</v>
      </c>
      <c r="C994" s="12" t="str">
        <f>IF('AB Touchpoint System Workbook'!J1005="A",VLOOKUP($B994,Reference!$A$93:B$104,2,0),IF('AB Touchpoint System Workbook'!J1005="b",VLOOKUP($B994,Reference!$A$93:C$104,3,0),""))</f>
        <v/>
      </c>
      <c r="D994" s="12" t="str">
        <f>IF('AB Touchpoint System Workbook'!J1005="A",Q994&amp;C994,IF('AB Touchpoint System Workbook'!J1005="b",Q994&amp;C994,""))</f>
        <v/>
      </c>
      <c r="E994" s="12" t="b">
        <f>IF(ISNUMBER(SEARCH(S$1,$D994)),MAX(E$1:E993)+1)</f>
        <v>0</v>
      </c>
      <c r="F994" s="12" t="b">
        <f>IF(ISNUMBER(SEARCH(T$1,$D994)),MAX(F$1:F993)+1)</f>
        <v>0</v>
      </c>
      <c r="G994" s="12" t="b">
        <f>IF(ISNUMBER(SEARCH(U$1,$D994)),MAX(G$1:G993)+1)</f>
        <v>0</v>
      </c>
      <c r="H994" s="12" t="b">
        <f>IF(ISNUMBER(SEARCH(V$1,$D994)),MAX(H$1:H993)+1)</f>
        <v>0</v>
      </c>
      <c r="I994" s="12" t="b">
        <f>IF(ISNUMBER(SEARCH(W$1,$D994)),MAX(I$1:I993)+1)</f>
        <v>0</v>
      </c>
      <c r="J994" s="12" t="b">
        <f>IF(ISNUMBER(SEARCH(X$1,$D994)),MAX(J$1:J993)+1)</f>
        <v>0</v>
      </c>
      <c r="K994" s="12" t="b">
        <f>IF(ISNUMBER(SEARCH(Y$1,$D994)),MAX(K$1:K993)+1)</f>
        <v>0</v>
      </c>
      <c r="L994" s="12" t="b">
        <f>IF(ISNUMBER(SEARCH(Z$1,$D994)),MAX(L$1:L993)+1)</f>
        <v>0</v>
      </c>
      <c r="M994" s="12" t="b">
        <f>IF(ISNUMBER(SEARCH(AA$1,$D994)),MAX(M$1:M993)+1)</f>
        <v>0</v>
      </c>
      <c r="N994" s="12" t="b">
        <f>IF(ISNUMBER(SEARCH(AB$1,$D994)),MAX(N$1:N993)+1)</f>
        <v>0</v>
      </c>
      <c r="O994" s="12" t="b">
        <f>IF(ISNUMBER(SEARCH(AC$1,$D994)),MAX(O$1:O993)+1)</f>
        <v>0</v>
      </c>
      <c r="P994" s="12" t="b">
        <f>IF(ISNUMBER(SEARCH(AD$1,$D994)),MAX(P$1:P993)+1)</f>
        <v>0</v>
      </c>
      <c r="Q994" s="12">
        <f>'AB Touchpoint System Workbook'!K1005</f>
        <v>0</v>
      </c>
      <c r="R994" s="13">
        <f t="shared" si="31"/>
        <v>993</v>
      </c>
      <c r="S994" s="21" t="str">
        <f>IFERROR(VLOOKUP($R994,E:$Q,13,0),"")</f>
        <v/>
      </c>
      <c r="T994" s="21" t="str">
        <f>IFERROR(VLOOKUP($R994,F:$Q,12,0),"")</f>
        <v/>
      </c>
      <c r="U994" s="21" t="str">
        <f>IFERROR(VLOOKUP($R994,G:$Q,11,0),"")</f>
        <v/>
      </c>
      <c r="V994" s="21" t="str">
        <f>IFERROR(VLOOKUP($R994,H:$Q,10,0),"")</f>
        <v/>
      </c>
      <c r="W994" s="21" t="str">
        <f>IFERROR(VLOOKUP($R994,I:$Q,9,0),"")</f>
        <v/>
      </c>
      <c r="X994" s="21" t="str">
        <f>IFERROR(VLOOKUP($R994,J:$Q,8,0),"")</f>
        <v/>
      </c>
      <c r="Y994" s="21" t="str">
        <f>IFERROR(VLOOKUP($R994,K:$Q,7,0),"")</f>
        <v/>
      </c>
      <c r="Z994" s="21" t="str">
        <f>IFERROR(VLOOKUP($R994,L:$Q,6,0),"")</f>
        <v/>
      </c>
      <c r="AA994" s="21" t="str">
        <f>IFERROR(VLOOKUP($R994,M:$Q,5,0),"")</f>
        <v/>
      </c>
      <c r="AB994" s="21" t="str">
        <f>IFERROR(VLOOKUP($R994,N:$Q,4,0),"")</f>
        <v/>
      </c>
      <c r="AC994" s="21" t="str">
        <f>IFERROR(VLOOKUP($R994,O:$Q,3,0),"")</f>
        <v/>
      </c>
      <c r="AD994" s="21" t="str">
        <f>IFERROR(VLOOKUP($R994,P:$Q,2,0),"")</f>
        <v/>
      </c>
    </row>
    <row r="995" spans="1:30" x14ac:dyDescent="0.15">
      <c r="A995" s="9">
        <f>'AB Touchpoint System Workbook'!Z1006</f>
        <v>0</v>
      </c>
      <c r="B995" s="21">
        <f t="shared" si="32"/>
        <v>1</v>
      </c>
      <c r="C995" s="12" t="str">
        <f>IF('AB Touchpoint System Workbook'!J1006="A",VLOOKUP($B995,Reference!$A$93:B$104,2,0),IF('AB Touchpoint System Workbook'!J1006="b",VLOOKUP($B995,Reference!$A$93:C$104,3,0),""))</f>
        <v/>
      </c>
      <c r="D995" s="12" t="str">
        <f>IF('AB Touchpoint System Workbook'!J1006="A",Q995&amp;C995,IF('AB Touchpoint System Workbook'!J1006="b",Q995&amp;C995,""))</f>
        <v/>
      </c>
      <c r="E995" s="12" t="b">
        <f>IF(ISNUMBER(SEARCH(S$1,$D995)),MAX(E$1:E994)+1)</f>
        <v>0</v>
      </c>
      <c r="F995" s="12" t="b">
        <f>IF(ISNUMBER(SEARCH(T$1,$D995)),MAX(F$1:F994)+1)</f>
        <v>0</v>
      </c>
      <c r="G995" s="12" t="b">
        <f>IF(ISNUMBER(SEARCH(U$1,$D995)),MAX(G$1:G994)+1)</f>
        <v>0</v>
      </c>
      <c r="H995" s="12" t="b">
        <f>IF(ISNUMBER(SEARCH(V$1,$D995)),MAX(H$1:H994)+1)</f>
        <v>0</v>
      </c>
      <c r="I995" s="12" t="b">
        <f>IF(ISNUMBER(SEARCH(W$1,$D995)),MAX(I$1:I994)+1)</f>
        <v>0</v>
      </c>
      <c r="J995" s="12" t="b">
        <f>IF(ISNUMBER(SEARCH(X$1,$D995)),MAX(J$1:J994)+1)</f>
        <v>0</v>
      </c>
      <c r="K995" s="12" t="b">
        <f>IF(ISNUMBER(SEARCH(Y$1,$D995)),MAX(K$1:K994)+1)</f>
        <v>0</v>
      </c>
      <c r="L995" s="12" t="b">
        <f>IF(ISNUMBER(SEARCH(Z$1,$D995)),MAX(L$1:L994)+1)</f>
        <v>0</v>
      </c>
      <c r="M995" s="12" t="b">
        <f>IF(ISNUMBER(SEARCH(AA$1,$D995)),MAX(M$1:M994)+1)</f>
        <v>0</v>
      </c>
      <c r="N995" s="12" t="b">
        <f>IF(ISNUMBER(SEARCH(AB$1,$D995)),MAX(N$1:N994)+1)</f>
        <v>0</v>
      </c>
      <c r="O995" s="12" t="b">
        <f>IF(ISNUMBER(SEARCH(AC$1,$D995)),MAX(O$1:O994)+1)</f>
        <v>0</v>
      </c>
      <c r="P995" s="12" t="b">
        <f>IF(ISNUMBER(SEARCH(AD$1,$D995)),MAX(P$1:P994)+1)</f>
        <v>0</v>
      </c>
      <c r="Q995" s="12">
        <f>'AB Touchpoint System Workbook'!K1006</f>
        <v>0</v>
      </c>
      <c r="R995" s="13">
        <f t="shared" si="31"/>
        <v>994</v>
      </c>
      <c r="S995" s="21" t="str">
        <f>IFERROR(VLOOKUP($R995,E:$Q,13,0),"")</f>
        <v/>
      </c>
      <c r="T995" s="21" t="str">
        <f>IFERROR(VLOOKUP($R995,F:$Q,12,0),"")</f>
        <v/>
      </c>
      <c r="U995" s="21" t="str">
        <f>IFERROR(VLOOKUP($R995,G:$Q,11,0),"")</f>
        <v/>
      </c>
      <c r="V995" s="21" t="str">
        <f>IFERROR(VLOOKUP($R995,H:$Q,10,0),"")</f>
        <v/>
      </c>
      <c r="W995" s="21" t="str">
        <f>IFERROR(VLOOKUP($R995,I:$Q,9,0),"")</f>
        <v/>
      </c>
      <c r="X995" s="21" t="str">
        <f>IFERROR(VLOOKUP($R995,J:$Q,8,0),"")</f>
        <v/>
      </c>
      <c r="Y995" s="21" t="str">
        <f>IFERROR(VLOOKUP($R995,K:$Q,7,0),"")</f>
        <v/>
      </c>
      <c r="Z995" s="21" t="str">
        <f>IFERROR(VLOOKUP($R995,L:$Q,6,0),"")</f>
        <v/>
      </c>
      <c r="AA995" s="21" t="str">
        <f>IFERROR(VLOOKUP($R995,M:$Q,5,0),"")</f>
        <v/>
      </c>
      <c r="AB995" s="21" t="str">
        <f>IFERROR(VLOOKUP($R995,N:$Q,4,0),"")</f>
        <v/>
      </c>
      <c r="AC995" s="21" t="str">
        <f>IFERROR(VLOOKUP($R995,O:$Q,3,0),"")</f>
        <v/>
      </c>
      <c r="AD995" s="21" t="str">
        <f>IFERROR(VLOOKUP($R995,P:$Q,2,0),"")</f>
        <v/>
      </c>
    </row>
    <row r="996" spans="1:30" x14ac:dyDescent="0.15">
      <c r="A996" s="9">
        <f>'AB Touchpoint System Workbook'!Z1007</f>
        <v>0</v>
      </c>
      <c r="B996" s="21">
        <f t="shared" si="32"/>
        <v>1</v>
      </c>
      <c r="C996" s="12" t="str">
        <f>IF('AB Touchpoint System Workbook'!J1007="A",VLOOKUP($B996,Reference!$A$93:B$104,2,0),IF('AB Touchpoint System Workbook'!J1007="b",VLOOKUP($B996,Reference!$A$93:C$104,3,0),""))</f>
        <v/>
      </c>
      <c r="D996" s="12" t="str">
        <f>IF('AB Touchpoint System Workbook'!J1007="A",Q996&amp;C996,IF('AB Touchpoint System Workbook'!J1007="b",Q996&amp;C996,""))</f>
        <v/>
      </c>
      <c r="E996" s="12" t="b">
        <f>IF(ISNUMBER(SEARCH(S$1,$D996)),MAX(E$1:E995)+1)</f>
        <v>0</v>
      </c>
      <c r="F996" s="12" t="b">
        <f>IF(ISNUMBER(SEARCH(T$1,$D996)),MAX(F$1:F995)+1)</f>
        <v>0</v>
      </c>
      <c r="G996" s="12" t="b">
        <f>IF(ISNUMBER(SEARCH(U$1,$D996)),MAX(G$1:G995)+1)</f>
        <v>0</v>
      </c>
      <c r="H996" s="12" t="b">
        <f>IF(ISNUMBER(SEARCH(V$1,$D996)),MAX(H$1:H995)+1)</f>
        <v>0</v>
      </c>
      <c r="I996" s="12" t="b">
        <f>IF(ISNUMBER(SEARCH(W$1,$D996)),MAX(I$1:I995)+1)</f>
        <v>0</v>
      </c>
      <c r="J996" s="12" t="b">
        <f>IF(ISNUMBER(SEARCH(X$1,$D996)),MAX(J$1:J995)+1)</f>
        <v>0</v>
      </c>
      <c r="K996" s="12" t="b">
        <f>IF(ISNUMBER(SEARCH(Y$1,$D996)),MAX(K$1:K995)+1)</f>
        <v>0</v>
      </c>
      <c r="L996" s="12" t="b">
        <f>IF(ISNUMBER(SEARCH(Z$1,$D996)),MAX(L$1:L995)+1)</f>
        <v>0</v>
      </c>
      <c r="M996" s="12" t="b">
        <f>IF(ISNUMBER(SEARCH(AA$1,$D996)),MAX(M$1:M995)+1)</f>
        <v>0</v>
      </c>
      <c r="N996" s="12" t="b">
        <f>IF(ISNUMBER(SEARCH(AB$1,$D996)),MAX(N$1:N995)+1)</f>
        <v>0</v>
      </c>
      <c r="O996" s="12" t="b">
        <f>IF(ISNUMBER(SEARCH(AC$1,$D996)),MAX(O$1:O995)+1)</f>
        <v>0</v>
      </c>
      <c r="P996" s="12" t="b">
        <f>IF(ISNUMBER(SEARCH(AD$1,$D996)),MAX(P$1:P995)+1)</f>
        <v>0</v>
      </c>
      <c r="Q996" s="12">
        <f>'AB Touchpoint System Workbook'!K1007</f>
        <v>0</v>
      </c>
      <c r="R996" s="13">
        <f t="shared" si="31"/>
        <v>995</v>
      </c>
      <c r="S996" s="21" t="str">
        <f>IFERROR(VLOOKUP($R996,E:$Q,13,0),"")</f>
        <v/>
      </c>
      <c r="T996" s="21" t="str">
        <f>IFERROR(VLOOKUP($R996,F:$Q,12,0),"")</f>
        <v/>
      </c>
      <c r="U996" s="21" t="str">
        <f>IFERROR(VLOOKUP($R996,G:$Q,11,0),"")</f>
        <v/>
      </c>
      <c r="V996" s="21" t="str">
        <f>IFERROR(VLOOKUP($R996,H:$Q,10,0),"")</f>
        <v/>
      </c>
      <c r="W996" s="21" t="str">
        <f>IFERROR(VLOOKUP($R996,I:$Q,9,0),"")</f>
        <v/>
      </c>
      <c r="X996" s="21" t="str">
        <f>IFERROR(VLOOKUP($R996,J:$Q,8,0),"")</f>
        <v/>
      </c>
      <c r="Y996" s="21" t="str">
        <f>IFERROR(VLOOKUP($R996,K:$Q,7,0),"")</f>
        <v/>
      </c>
      <c r="Z996" s="21" t="str">
        <f>IFERROR(VLOOKUP($R996,L:$Q,6,0),"")</f>
        <v/>
      </c>
      <c r="AA996" s="21" t="str">
        <f>IFERROR(VLOOKUP($R996,M:$Q,5,0),"")</f>
        <v/>
      </c>
      <c r="AB996" s="21" t="str">
        <f>IFERROR(VLOOKUP($R996,N:$Q,4,0),"")</f>
        <v/>
      </c>
      <c r="AC996" s="21" t="str">
        <f>IFERROR(VLOOKUP($R996,O:$Q,3,0),"")</f>
        <v/>
      </c>
      <c r="AD996" s="21" t="str">
        <f>IFERROR(VLOOKUP($R996,P:$Q,2,0),"")</f>
        <v/>
      </c>
    </row>
    <row r="997" spans="1:30" x14ac:dyDescent="0.15">
      <c r="A997" s="9">
        <f>'AB Touchpoint System Workbook'!Z1008</f>
        <v>0</v>
      </c>
      <c r="B997" s="21">
        <f t="shared" si="32"/>
        <v>1</v>
      </c>
      <c r="C997" s="12" t="str">
        <f>IF('AB Touchpoint System Workbook'!J1008="A",VLOOKUP($B997,Reference!$A$93:B$104,2,0),IF('AB Touchpoint System Workbook'!J1008="b",VLOOKUP($B997,Reference!$A$93:C$104,3,0),""))</f>
        <v/>
      </c>
      <c r="D997" s="12" t="str">
        <f>IF('AB Touchpoint System Workbook'!J1008="A",Q997&amp;C997,IF('AB Touchpoint System Workbook'!J1008="b",Q997&amp;C997,""))</f>
        <v/>
      </c>
      <c r="E997" s="12" t="b">
        <f>IF(ISNUMBER(SEARCH(S$1,$D997)),MAX(E$1:E996)+1)</f>
        <v>0</v>
      </c>
      <c r="F997" s="12" t="b">
        <f>IF(ISNUMBER(SEARCH(T$1,$D997)),MAX(F$1:F996)+1)</f>
        <v>0</v>
      </c>
      <c r="G997" s="12" t="b">
        <f>IF(ISNUMBER(SEARCH(U$1,$D997)),MAX(G$1:G996)+1)</f>
        <v>0</v>
      </c>
      <c r="H997" s="12" t="b">
        <f>IF(ISNUMBER(SEARCH(V$1,$D997)),MAX(H$1:H996)+1)</f>
        <v>0</v>
      </c>
      <c r="I997" s="12" t="b">
        <f>IF(ISNUMBER(SEARCH(W$1,$D997)),MAX(I$1:I996)+1)</f>
        <v>0</v>
      </c>
      <c r="J997" s="12" t="b">
        <f>IF(ISNUMBER(SEARCH(X$1,$D997)),MAX(J$1:J996)+1)</f>
        <v>0</v>
      </c>
      <c r="K997" s="12" t="b">
        <f>IF(ISNUMBER(SEARCH(Y$1,$D997)),MAX(K$1:K996)+1)</f>
        <v>0</v>
      </c>
      <c r="L997" s="12" t="b">
        <f>IF(ISNUMBER(SEARCH(Z$1,$D997)),MAX(L$1:L996)+1)</f>
        <v>0</v>
      </c>
      <c r="M997" s="12" t="b">
        <f>IF(ISNUMBER(SEARCH(AA$1,$D997)),MAX(M$1:M996)+1)</f>
        <v>0</v>
      </c>
      <c r="N997" s="12" t="b">
        <f>IF(ISNUMBER(SEARCH(AB$1,$D997)),MAX(N$1:N996)+1)</f>
        <v>0</v>
      </c>
      <c r="O997" s="12" t="b">
        <f>IF(ISNUMBER(SEARCH(AC$1,$D997)),MAX(O$1:O996)+1)</f>
        <v>0</v>
      </c>
      <c r="P997" s="12" t="b">
        <f>IF(ISNUMBER(SEARCH(AD$1,$D997)),MAX(P$1:P996)+1)</f>
        <v>0</v>
      </c>
      <c r="Q997" s="12">
        <f>'AB Touchpoint System Workbook'!K1008</f>
        <v>0</v>
      </c>
      <c r="R997" s="13">
        <f t="shared" si="31"/>
        <v>996</v>
      </c>
      <c r="S997" s="21" t="str">
        <f>IFERROR(VLOOKUP($R997,E:$Q,13,0),"")</f>
        <v/>
      </c>
      <c r="T997" s="21" t="str">
        <f>IFERROR(VLOOKUP($R997,F:$Q,12,0),"")</f>
        <v/>
      </c>
      <c r="U997" s="21" t="str">
        <f>IFERROR(VLOOKUP($R997,G:$Q,11,0),"")</f>
        <v/>
      </c>
      <c r="V997" s="21" t="str">
        <f>IFERROR(VLOOKUP($R997,H:$Q,10,0),"")</f>
        <v/>
      </c>
      <c r="W997" s="21" t="str">
        <f>IFERROR(VLOOKUP($R997,I:$Q,9,0),"")</f>
        <v/>
      </c>
      <c r="X997" s="21" t="str">
        <f>IFERROR(VLOOKUP($R997,J:$Q,8,0),"")</f>
        <v/>
      </c>
      <c r="Y997" s="21" t="str">
        <f>IFERROR(VLOOKUP($R997,K:$Q,7,0),"")</f>
        <v/>
      </c>
      <c r="Z997" s="21" t="str">
        <f>IFERROR(VLOOKUP($R997,L:$Q,6,0),"")</f>
        <v/>
      </c>
      <c r="AA997" s="21" t="str">
        <f>IFERROR(VLOOKUP($R997,M:$Q,5,0),"")</f>
        <v/>
      </c>
      <c r="AB997" s="21" t="str">
        <f>IFERROR(VLOOKUP($R997,N:$Q,4,0),"")</f>
        <v/>
      </c>
      <c r="AC997" s="21" t="str">
        <f>IFERROR(VLOOKUP($R997,O:$Q,3,0),"")</f>
        <v/>
      </c>
      <c r="AD997" s="21" t="str">
        <f>IFERROR(VLOOKUP($R997,P:$Q,2,0),"")</f>
        <v/>
      </c>
    </row>
    <row r="998" spans="1:30" x14ac:dyDescent="0.15">
      <c r="A998" s="9">
        <f>'AB Touchpoint System Workbook'!Z1009</f>
        <v>0</v>
      </c>
      <c r="B998" s="21">
        <f t="shared" si="32"/>
        <v>1</v>
      </c>
      <c r="C998" s="12" t="str">
        <f>IF('AB Touchpoint System Workbook'!J1009="A",VLOOKUP($B998,Reference!$A$93:B$104,2,0),IF('AB Touchpoint System Workbook'!J1009="b",VLOOKUP($B998,Reference!$A$93:C$104,3,0),""))</f>
        <v/>
      </c>
      <c r="D998" s="12" t="str">
        <f>IF('AB Touchpoint System Workbook'!J1009="A",Q998&amp;C998,IF('AB Touchpoint System Workbook'!J1009="b",Q998&amp;C998,""))</f>
        <v/>
      </c>
      <c r="E998" s="12" t="b">
        <f>IF(ISNUMBER(SEARCH(S$1,$D998)),MAX(E$1:E997)+1)</f>
        <v>0</v>
      </c>
      <c r="F998" s="12" t="b">
        <f>IF(ISNUMBER(SEARCH(T$1,$D998)),MAX(F$1:F997)+1)</f>
        <v>0</v>
      </c>
      <c r="G998" s="12" t="b">
        <f>IF(ISNUMBER(SEARCH(U$1,$D998)),MAX(G$1:G997)+1)</f>
        <v>0</v>
      </c>
      <c r="H998" s="12" t="b">
        <f>IF(ISNUMBER(SEARCH(V$1,$D998)),MAX(H$1:H997)+1)</f>
        <v>0</v>
      </c>
      <c r="I998" s="12" t="b">
        <f>IF(ISNUMBER(SEARCH(W$1,$D998)),MAX(I$1:I997)+1)</f>
        <v>0</v>
      </c>
      <c r="J998" s="12" t="b">
        <f>IF(ISNUMBER(SEARCH(X$1,$D998)),MAX(J$1:J997)+1)</f>
        <v>0</v>
      </c>
      <c r="K998" s="12" t="b">
        <f>IF(ISNUMBER(SEARCH(Y$1,$D998)),MAX(K$1:K997)+1)</f>
        <v>0</v>
      </c>
      <c r="L998" s="12" t="b">
        <f>IF(ISNUMBER(SEARCH(Z$1,$D998)),MAX(L$1:L997)+1)</f>
        <v>0</v>
      </c>
      <c r="M998" s="12" t="b">
        <f>IF(ISNUMBER(SEARCH(AA$1,$D998)),MAX(M$1:M997)+1)</f>
        <v>0</v>
      </c>
      <c r="N998" s="12" t="b">
        <f>IF(ISNUMBER(SEARCH(AB$1,$D998)),MAX(N$1:N997)+1)</f>
        <v>0</v>
      </c>
      <c r="O998" s="12" t="b">
        <f>IF(ISNUMBER(SEARCH(AC$1,$D998)),MAX(O$1:O997)+1)</f>
        <v>0</v>
      </c>
      <c r="P998" s="12" t="b">
        <f>IF(ISNUMBER(SEARCH(AD$1,$D998)),MAX(P$1:P997)+1)</f>
        <v>0</v>
      </c>
      <c r="Q998" s="12">
        <f>'AB Touchpoint System Workbook'!K1009</f>
        <v>0</v>
      </c>
      <c r="R998" s="13">
        <f t="shared" si="31"/>
        <v>997</v>
      </c>
      <c r="S998" s="21" t="str">
        <f>IFERROR(VLOOKUP($R998,E:$Q,13,0),"")</f>
        <v/>
      </c>
      <c r="T998" s="21" t="str">
        <f>IFERROR(VLOOKUP($R998,F:$Q,12,0),"")</f>
        <v/>
      </c>
      <c r="U998" s="21" t="str">
        <f>IFERROR(VLOOKUP($R998,G:$Q,11,0),"")</f>
        <v/>
      </c>
      <c r="V998" s="21" t="str">
        <f>IFERROR(VLOOKUP($R998,H:$Q,10,0),"")</f>
        <v/>
      </c>
      <c r="W998" s="21" t="str">
        <f>IFERROR(VLOOKUP($R998,I:$Q,9,0),"")</f>
        <v/>
      </c>
      <c r="X998" s="21" t="str">
        <f>IFERROR(VLOOKUP($R998,J:$Q,8,0),"")</f>
        <v/>
      </c>
      <c r="Y998" s="21" t="str">
        <f>IFERROR(VLOOKUP($R998,K:$Q,7,0),"")</f>
        <v/>
      </c>
      <c r="Z998" s="21" t="str">
        <f>IFERROR(VLOOKUP($R998,L:$Q,6,0),"")</f>
        <v/>
      </c>
      <c r="AA998" s="21" t="str">
        <f>IFERROR(VLOOKUP($R998,M:$Q,5,0),"")</f>
        <v/>
      </c>
      <c r="AB998" s="21" t="str">
        <f>IFERROR(VLOOKUP($R998,N:$Q,4,0),"")</f>
        <v/>
      </c>
      <c r="AC998" s="21" t="str">
        <f>IFERROR(VLOOKUP($R998,O:$Q,3,0),"")</f>
        <v/>
      </c>
      <c r="AD998" s="21" t="str">
        <f>IFERROR(VLOOKUP($R998,P:$Q,2,0),"")</f>
        <v/>
      </c>
    </row>
    <row r="999" spans="1:30" x14ac:dyDescent="0.15">
      <c r="A999" s="9">
        <f>'AB Touchpoint System Workbook'!Z1010</f>
        <v>0</v>
      </c>
      <c r="B999" s="21">
        <f t="shared" si="32"/>
        <v>1</v>
      </c>
      <c r="C999" s="12" t="str">
        <f>IF('AB Touchpoint System Workbook'!J1010="A",VLOOKUP($B999,Reference!$A$93:B$104,2,0),IF('AB Touchpoint System Workbook'!J1010="b",VLOOKUP($B999,Reference!$A$93:C$104,3,0),""))</f>
        <v/>
      </c>
      <c r="D999" s="12" t="str">
        <f>IF('AB Touchpoint System Workbook'!J1010="A",Q999&amp;C999,IF('AB Touchpoint System Workbook'!J1010="b",Q999&amp;C999,""))</f>
        <v/>
      </c>
      <c r="E999" s="12" t="b">
        <f>IF(ISNUMBER(SEARCH(S$1,$D999)),MAX(E$1:E998)+1)</f>
        <v>0</v>
      </c>
      <c r="F999" s="12" t="b">
        <f>IF(ISNUMBER(SEARCH(T$1,$D999)),MAX(F$1:F998)+1)</f>
        <v>0</v>
      </c>
      <c r="G999" s="12" t="b">
        <f>IF(ISNUMBER(SEARCH(U$1,$D999)),MAX(G$1:G998)+1)</f>
        <v>0</v>
      </c>
      <c r="H999" s="12" t="b">
        <f>IF(ISNUMBER(SEARCH(V$1,$D999)),MAX(H$1:H998)+1)</f>
        <v>0</v>
      </c>
      <c r="I999" s="12" t="b">
        <f>IF(ISNUMBER(SEARCH(W$1,$D999)),MAX(I$1:I998)+1)</f>
        <v>0</v>
      </c>
      <c r="J999" s="12" t="b">
        <f>IF(ISNUMBER(SEARCH(X$1,$D999)),MAX(J$1:J998)+1)</f>
        <v>0</v>
      </c>
      <c r="K999" s="12" t="b">
        <f>IF(ISNUMBER(SEARCH(Y$1,$D999)),MAX(K$1:K998)+1)</f>
        <v>0</v>
      </c>
      <c r="L999" s="12" t="b">
        <f>IF(ISNUMBER(SEARCH(Z$1,$D999)),MAX(L$1:L998)+1)</f>
        <v>0</v>
      </c>
      <c r="M999" s="12" t="b">
        <f>IF(ISNUMBER(SEARCH(AA$1,$D999)),MAX(M$1:M998)+1)</f>
        <v>0</v>
      </c>
      <c r="N999" s="12" t="b">
        <f>IF(ISNUMBER(SEARCH(AB$1,$D999)),MAX(N$1:N998)+1)</f>
        <v>0</v>
      </c>
      <c r="O999" s="12" t="b">
        <f>IF(ISNUMBER(SEARCH(AC$1,$D999)),MAX(O$1:O998)+1)</f>
        <v>0</v>
      </c>
      <c r="P999" s="12" t="b">
        <f>IF(ISNUMBER(SEARCH(AD$1,$D999)),MAX(P$1:P998)+1)</f>
        <v>0</v>
      </c>
      <c r="Q999" s="12">
        <f>'AB Touchpoint System Workbook'!K1010</f>
        <v>0</v>
      </c>
      <c r="R999" s="13">
        <f t="shared" si="31"/>
        <v>998</v>
      </c>
      <c r="S999" s="21" t="str">
        <f>IFERROR(VLOOKUP($R999,E:$Q,13,0),"")</f>
        <v/>
      </c>
      <c r="T999" s="21" t="str">
        <f>IFERROR(VLOOKUP($R999,F:$Q,12,0),"")</f>
        <v/>
      </c>
      <c r="U999" s="21" t="str">
        <f>IFERROR(VLOOKUP($R999,G:$Q,11,0),"")</f>
        <v/>
      </c>
      <c r="V999" s="21" t="str">
        <f>IFERROR(VLOOKUP($R999,H:$Q,10,0),"")</f>
        <v/>
      </c>
      <c r="W999" s="21" t="str">
        <f>IFERROR(VLOOKUP($R999,I:$Q,9,0),"")</f>
        <v/>
      </c>
      <c r="X999" s="21" t="str">
        <f>IFERROR(VLOOKUP($R999,J:$Q,8,0),"")</f>
        <v/>
      </c>
      <c r="Y999" s="21" t="str">
        <f>IFERROR(VLOOKUP($R999,K:$Q,7,0),"")</f>
        <v/>
      </c>
      <c r="Z999" s="21" t="str">
        <f>IFERROR(VLOOKUP($R999,L:$Q,6,0),"")</f>
        <v/>
      </c>
      <c r="AA999" s="21" t="str">
        <f>IFERROR(VLOOKUP($R999,M:$Q,5,0),"")</f>
        <v/>
      </c>
      <c r="AB999" s="21" t="str">
        <f>IFERROR(VLOOKUP($R999,N:$Q,4,0),"")</f>
        <v/>
      </c>
      <c r="AC999" s="21" t="str">
        <f>IFERROR(VLOOKUP($R999,O:$Q,3,0),"")</f>
        <v/>
      </c>
      <c r="AD999" s="21" t="str">
        <f>IFERROR(VLOOKUP($R999,P:$Q,2,0),"")</f>
        <v/>
      </c>
    </row>
    <row r="1000" spans="1:30" x14ac:dyDescent="0.15">
      <c r="A1000" s="9">
        <f>'AB Touchpoint System Workbook'!Z1011</f>
        <v>0</v>
      </c>
      <c r="B1000" s="21">
        <f t="shared" si="32"/>
        <v>1</v>
      </c>
      <c r="C1000" s="12" t="str">
        <f>IF('AB Touchpoint System Workbook'!J1011="A",VLOOKUP($B1000,Reference!$A$93:B$104,2,0),IF('AB Touchpoint System Workbook'!J1011="b",VLOOKUP($B1000,Reference!$A$93:C$104,3,0),""))</f>
        <v/>
      </c>
      <c r="D1000" s="12" t="str">
        <f>IF('AB Touchpoint System Workbook'!J1011="A",Q1000&amp;C1000,IF('AB Touchpoint System Workbook'!J1011="b",Q1000&amp;C1000,""))</f>
        <v/>
      </c>
      <c r="E1000" s="12" t="b">
        <f>IF(ISNUMBER(SEARCH(S$1,$D1000)),MAX(E$1:E999)+1)</f>
        <v>0</v>
      </c>
      <c r="F1000" s="12" t="b">
        <f>IF(ISNUMBER(SEARCH(T$1,$D1000)),MAX(F$1:F999)+1)</f>
        <v>0</v>
      </c>
      <c r="G1000" s="12" t="b">
        <f>IF(ISNUMBER(SEARCH(U$1,$D1000)),MAX(G$1:G999)+1)</f>
        <v>0</v>
      </c>
      <c r="H1000" s="12" t="b">
        <f>IF(ISNUMBER(SEARCH(V$1,$D1000)),MAX(H$1:H999)+1)</f>
        <v>0</v>
      </c>
      <c r="I1000" s="12" t="b">
        <f>IF(ISNUMBER(SEARCH(W$1,$D1000)),MAX(I$1:I999)+1)</f>
        <v>0</v>
      </c>
      <c r="J1000" s="12" t="b">
        <f>IF(ISNUMBER(SEARCH(X$1,$D1000)),MAX(J$1:J999)+1)</f>
        <v>0</v>
      </c>
      <c r="K1000" s="12" t="b">
        <f>IF(ISNUMBER(SEARCH(Y$1,$D1000)),MAX(K$1:K999)+1)</f>
        <v>0</v>
      </c>
      <c r="L1000" s="12" t="b">
        <f>IF(ISNUMBER(SEARCH(Z$1,$D1000)),MAX(L$1:L999)+1)</f>
        <v>0</v>
      </c>
      <c r="M1000" s="12" t="b">
        <f>IF(ISNUMBER(SEARCH(AA$1,$D1000)),MAX(M$1:M999)+1)</f>
        <v>0</v>
      </c>
      <c r="N1000" s="12" t="b">
        <f>IF(ISNUMBER(SEARCH(AB$1,$D1000)),MAX(N$1:N999)+1)</f>
        <v>0</v>
      </c>
      <c r="O1000" s="12" t="b">
        <f>IF(ISNUMBER(SEARCH(AC$1,$D1000)),MAX(O$1:O999)+1)</f>
        <v>0</v>
      </c>
      <c r="P1000" s="12" t="b">
        <f>IF(ISNUMBER(SEARCH(AD$1,$D1000)),MAX(P$1:P999)+1)</f>
        <v>0</v>
      </c>
      <c r="Q1000" s="12">
        <f>'AB Touchpoint System Workbook'!K1011</f>
        <v>0</v>
      </c>
      <c r="R1000" s="13">
        <f t="shared" si="31"/>
        <v>999</v>
      </c>
      <c r="S1000" s="21" t="str">
        <f>IFERROR(VLOOKUP($R1000,E:$Q,13,0),"")</f>
        <v/>
      </c>
      <c r="T1000" s="21" t="str">
        <f>IFERROR(VLOOKUP($R1000,F:$Q,12,0),"")</f>
        <v/>
      </c>
      <c r="U1000" s="21" t="str">
        <f>IFERROR(VLOOKUP($R1000,G:$Q,11,0),"")</f>
        <v/>
      </c>
      <c r="V1000" s="21" t="str">
        <f>IFERROR(VLOOKUP($R1000,H:$Q,10,0),"")</f>
        <v/>
      </c>
      <c r="W1000" s="21" t="str">
        <f>IFERROR(VLOOKUP($R1000,I:$Q,9,0),"")</f>
        <v/>
      </c>
      <c r="X1000" s="21" t="str">
        <f>IFERROR(VLOOKUP($R1000,J:$Q,8,0),"")</f>
        <v/>
      </c>
      <c r="Y1000" s="21" t="str">
        <f>IFERROR(VLOOKUP($R1000,K:$Q,7,0),"")</f>
        <v/>
      </c>
      <c r="Z1000" s="21" t="str">
        <f>IFERROR(VLOOKUP($R1000,L:$Q,6,0),"")</f>
        <v/>
      </c>
      <c r="AA1000" s="21" t="str">
        <f>IFERROR(VLOOKUP($R1000,M:$Q,5,0),"")</f>
        <v/>
      </c>
      <c r="AB1000" s="21" t="str">
        <f>IFERROR(VLOOKUP($R1000,N:$Q,4,0),"")</f>
        <v/>
      </c>
      <c r="AC1000" s="21" t="str">
        <f>IFERROR(VLOOKUP($R1000,O:$Q,3,0),"")</f>
        <v/>
      </c>
      <c r="AD1000" s="21" t="str">
        <f>IFERROR(VLOOKUP($R1000,P:$Q,2,0),"")</f>
        <v/>
      </c>
    </row>
    <row r="1001" spans="1:30" x14ac:dyDescent="0.15">
      <c r="A1001" s="9">
        <f>'AB Touchpoint System Workbook'!Z1012</f>
        <v>0</v>
      </c>
      <c r="B1001" s="21">
        <f t="shared" si="32"/>
        <v>1</v>
      </c>
      <c r="C1001" s="12" t="str">
        <f>IF('AB Touchpoint System Workbook'!J1012="A",VLOOKUP($B1001,Reference!$A$93:B$104,2,0),IF('AB Touchpoint System Workbook'!J1012="b",VLOOKUP($B1001,Reference!$A$93:C$104,3,0),""))</f>
        <v/>
      </c>
      <c r="D1001" s="12" t="str">
        <f>IF('AB Touchpoint System Workbook'!J1012="A",Q1001&amp;C1001,IF('AB Touchpoint System Workbook'!J1012="b",Q1001&amp;C1001,""))</f>
        <v/>
      </c>
      <c r="E1001" s="12" t="b">
        <f>IF(ISNUMBER(SEARCH(S$1,$D1001)),MAX(E$1:E1000)+1)</f>
        <v>0</v>
      </c>
      <c r="F1001" s="12" t="b">
        <f>IF(ISNUMBER(SEARCH(T$1,$D1001)),MAX(F$1:F1000)+1)</f>
        <v>0</v>
      </c>
      <c r="G1001" s="12" t="b">
        <f>IF(ISNUMBER(SEARCH(U$1,$D1001)),MAX(G$1:G1000)+1)</f>
        <v>0</v>
      </c>
      <c r="H1001" s="12" t="b">
        <f>IF(ISNUMBER(SEARCH(V$1,$D1001)),MAX(H$1:H1000)+1)</f>
        <v>0</v>
      </c>
      <c r="I1001" s="12" t="b">
        <f>IF(ISNUMBER(SEARCH(W$1,$D1001)),MAX(I$1:I1000)+1)</f>
        <v>0</v>
      </c>
      <c r="J1001" s="12" t="b">
        <f>IF(ISNUMBER(SEARCH(X$1,$D1001)),MAX(J$1:J1000)+1)</f>
        <v>0</v>
      </c>
      <c r="K1001" s="12" t="b">
        <f>IF(ISNUMBER(SEARCH(Y$1,$D1001)),MAX(K$1:K1000)+1)</f>
        <v>0</v>
      </c>
      <c r="L1001" s="12" t="b">
        <f>IF(ISNUMBER(SEARCH(Z$1,$D1001)),MAX(L$1:L1000)+1)</f>
        <v>0</v>
      </c>
      <c r="M1001" s="12" t="b">
        <f>IF(ISNUMBER(SEARCH(AA$1,$D1001)),MAX(M$1:M1000)+1)</f>
        <v>0</v>
      </c>
      <c r="N1001" s="12" t="b">
        <f>IF(ISNUMBER(SEARCH(AB$1,$D1001)),MAX(N$1:N1000)+1)</f>
        <v>0</v>
      </c>
      <c r="O1001" s="12" t="b">
        <f>IF(ISNUMBER(SEARCH(AC$1,$D1001)),MAX(O$1:O1000)+1)</f>
        <v>0</v>
      </c>
      <c r="P1001" s="12" t="b">
        <f>IF(ISNUMBER(SEARCH(AD$1,$D1001)),MAX(P$1:P1000)+1)</f>
        <v>0</v>
      </c>
      <c r="Q1001" s="12">
        <f>'AB Touchpoint System Workbook'!K1012</f>
        <v>0</v>
      </c>
      <c r="R1001" s="13">
        <f t="shared" si="31"/>
        <v>1000</v>
      </c>
      <c r="S1001" s="21" t="str">
        <f>IFERROR(VLOOKUP($R1001,E:$Q,13,0),"")</f>
        <v/>
      </c>
      <c r="T1001" s="21" t="str">
        <f>IFERROR(VLOOKUP($R1001,F:$Q,12,0),"")</f>
        <v/>
      </c>
      <c r="U1001" s="21" t="str">
        <f>IFERROR(VLOOKUP($R1001,G:$Q,11,0),"")</f>
        <v/>
      </c>
      <c r="V1001" s="21" t="str">
        <f>IFERROR(VLOOKUP($R1001,H:$Q,10,0),"")</f>
        <v/>
      </c>
      <c r="W1001" s="21" t="str">
        <f>IFERROR(VLOOKUP($R1001,I:$Q,9,0),"")</f>
        <v/>
      </c>
      <c r="X1001" s="21" t="str">
        <f>IFERROR(VLOOKUP($R1001,J:$Q,8,0),"")</f>
        <v/>
      </c>
      <c r="Y1001" s="21" t="str">
        <f>IFERROR(VLOOKUP($R1001,K:$Q,7,0),"")</f>
        <v/>
      </c>
      <c r="Z1001" s="21" t="str">
        <f>IFERROR(VLOOKUP($R1001,L:$Q,6,0),"")</f>
        <v/>
      </c>
      <c r="AA1001" s="21" t="str">
        <f>IFERROR(VLOOKUP($R1001,M:$Q,5,0),"")</f>
        <v/>
      </c>
      <c r="AB1001" s="21" t="str">
        <f>IFERROR(VLOOKUP($R1001,N:$Q,4,0),"")</f>
        <v/>
      </c>
      <c r="AC1001" s="21" t="str">
        <f>IFERROR(VLOOKUP($R1001,O:$Q,3,0),"")</f>
        <v/>
      </c>
      <c r="AD1001" s="21" t="str">
        <f>IFERROR(VLOOKUP($R1001,P:$Q,2,0),"")</f>
        <v/>
      </c>
    </row>
    <row r="1002" spans="1:30" x14ac:dyDescent="0.15">
      <c r="A1002" s="9">
        <f>'AB Touchpoint System Workbook'!Z1013</f>
        <v>0</v>
      </c>
      <c r="B1002" s="21">
        <f t="shared" si="32"/>
        <v>1</v>
      </c>
      <c r="C1002" s="12" t="str">
        <f>IF('AB Touchpoint System Workbook'!J1013="A",VLOOKUP($B1002,Reference!$A$93:B$104,2,0),IF('AB Touchpoint System Workbook'!J1013="b",VLOOKUP($B1002,Reference!$A$93:C$104,3,0),""))</f>
        <v/>
      </c>
      <c r="D1002" s="12" t="str">
        <f>IF('AB Touchpoint System Workbook'!J1013="A",Q1002&amp;C1002,IF('AB Touchpoint System Workbook'!J1013="b",Q1002&amp;C1002,""))</f>
        <v/>
      </c>
      <c r="E1002" s="12" t="b">
        <f>IF(ISNUMBER(SEARCH(S$1,$D1002)),MAX(E$1:E1001)+1)</f>
        <v>0</v>
      </c>
      <c r="F1002" s="12" t="b">
        <f>IF(ISNUMBER(SEARCH(T$1,$D1002)),MAX(F$1:F1001)+1)</f>
        <v>0</v>
      </c>
      <c r="G1002" s="12" t="b">
        <f>IF(ISNUMBER(SEARCH(U$1,$D1002)),MAX(G$1:G1001)+1)</f>
        <v>0</v>
      </c>
      <c r="H1002" s="12" t="b">
        <f>IF(ISNUMBER(SEARCH(V$1,$D1002)),MAX(H$1:H1001)+1)</f>
        <v>0</v>
      </c>
      <c r="I1002" s="12" t="b">
        <f>IF(ISNUMBER(SEARCH(W$1,$D1002)),MAX(I$1:I1001)+1)</f>
        <v>0</v>
      </c>
      <c r="J1002" s="12" t="b">
        <f>IF(ISNUMBER(SEARCH(X$1,$D1002)),MAX(J$1:J1001)+1)</f>
        <v>0</v>
      </c>
      <c r="K1002" s="12" t="b">
        <f>IF(ISNUMBER(SEARCH(Y$1,$D1002)),MAX(K$1:K1001)+1)</f>
        <v>0</v>
      </c>
      <c r="L1002" s="12" t="b">
        <f>IF(ISNUMBER(SEARCH(Z$1,$D1002)),MAX(L$1:L1001)+1)</f>
        <v>0</v>
      </c>
      <c r="M1002" s="12" t="b">
        <f>IF(ISNUMBER(SEARCH(AA$1,$D1002)),MAX(M$1:M1001)+1)</f>
        <v>0</v>
      </c>
      <c r="N1002" s="12" t="b">
        <f>IF(ISNUMBER(SEARCH(AB$1,$D1002)),MAX(N$1:N1001)+1)</f>
        <v>0</v>
      </c>
      <c r="O1002" s="12" t="b">
        <f>IF(ISNUMBER(SEARCH(AC$1,$D1002)),MAX(O$1:O1001)+1)</f>
        <v>0</v>
      </c>
      <c r="P1002" s="12" t="b">
        <f>IF(ISNUMBER(SEARCH(AD$1,$D1002)),MAX(P$1:P1001)+1)</f>
        <v>0</v>
      </c>
      <c r="Q1002" s="12">
        <f>'AB Touchpoint System Workbook'!K1013</f>
        <v>0</v>
      </c>
      <c r="R1002" s="13">
        <f t="shared" si="31"/>
        <v>1001</v>
      </c>
      <c r="S1002" s="21" t="str">
        <f>IFERROR(VLOOKUP($R1002,E:$Q,13,0),"")</f>
        <v/>
      </c>
      <c r="T1002" s="21" t="str">
        <f>IFERROR(VLOOKUP($R1002,F:$Q,12,0),"")</f>
        <v/>
      </c>
      <c r="U1002" s="21" t="str">
        <f>IFERROR(VLOOKUP($R1002,G:$Q,11,0),"")</f>
        <v/>
      </c>
      <c r="V1002" s="21" t="str">
        <f>IFERROR(VLOOKUP($R1002,H:$Q,10,0),"")</f>
        <v/>
      </c>
      <c r="W1002" s="21" t="str">
        <f>IFERROR(VLOOKUP($R1002,I:$Q,9,0),"")</f>
        <v/>
      </c>
      <c r="X1002" s="21" t="str">
        <f>IFERROR(VLOOKUP($R1002,J:$Q,8,0),"")</f>
        <v/>
      </c>
      <c r="Y1002" s="21" t="str">
        <f>IFERROR(VLOOKUP($R1002,K:$Q,7,0),"")</f>
        <v/>
      </c>
      <c r="Z1002" s="21" t="str">
        <f>IFERROR(VLOOKUP($R1002,L:$Q,6,0),"")</f>
        <v/>
      </c>
      <c r="AA1002" s="21" t="str">
        <f>IFERROR(VLOOKUP($R1002,M:$Q,5,0),"")</f>
        <v/>
      </c>
      <c r="AB1002" s="21" t="str">
        <f>IFERROR(VLOOKUP($R1002,N:$Q,4,0),"")</f>
        <v/>
      </c>
      <c r="AC1002" s="21" t="str">
        <f>IFERROR(VLOOKUP($R1002,O:$Q,3,0),"")</f>
        <v/>
      </c>
      <c r="AD1002" s="21" t="str">
        <f>IFERROR(VLOOKUP($R1002,P:$Q,2,0),"")</f>
        <v/>
      </c>
    </row>
    <row r="1003" spans="1:30" x14ac:dyDescent="0.15">
      <c r="A1003" s="9">
        <f>'AB Touchpoint System Workbook'!Z1014</f>
        <v>0</v>
      </c>
      <c r="B1003" s="21">
        <f t="shared" si="32"/>
        <v>1</v>
      </c>
      <c r="C1003" s="12" t="str">
        <f>IF('AB Touchpoint System Workbook'!J1014="A",VLOOKUP($B1003,Reference!$A$93:B$104,2,0),IF('AB Touchpoint System Workbook'!J1014="b",VLOOKUP($B1003,Reference!$A$93:C$104,3,0),""))</f>
        <v/>
      </c>
      <c r="D1003" s="12" t="str">
        <f>IF('AB Touchpoint System Workbook'!J1014="A",Q1003&amp;C1003,IF('AB Touchpoint System Workbook'!J1014="b",Q1003&amp;C1003,""))</f>
        <v/>
      </c>
      <c r="E1003" s="12" t="b">
        <f>IF(ISNUMBER(SEARCH(S$1,$D1003)),MAX(E$1:E1002)+1)</f>
        <v>0</v>
      </c>
      <c r="F1003" s="12" t="b">
        <f>IF(ISNUMBER(SEARCH(T$1,$D1003)),MAX(F$1:F1002)+1)</f>
        <v>0</v>
      </c>
      <c r="G1003" s="12" t="b">
        <f>IF(ISNUMBER(SEARCH(U$1,$D1003)),MAX(G$1:G1002)+1)</f>
        <v>0</v>
      </c>
      <c r="H1003" s="12" t="b">
        <f>IF(ISNUMBER(SEARCH(V$1,$D1003)),MAX(H$1:H1002)+1)</f>
        <v>0</v>
      </c>
      <c r="I1003" s="12" t="b">
        <f>IF(ISNUMBER(SEARCH(W$1,$D1003)),MAX(I$1:I1002)+1)</f>
        <v>0</v>
      </c>
      <c r="J1003" s="12" t="b">
        <f>IF(ISNUMBER(SEARCH(X$1,$D1003)),MAX(J$1:J1002)+1)</f>
        <v>0</v>
      </c>
      <c r="K1003" s="12" t="b">
        <f>IF(ISNUMBER(SEARCH(Y$1,$D1003)),MAX(K$1:K1002)+1)</f>
        <v>0</v>
      </c>
      <c r="L1003" s="12" t="b">
        <f>IF(ISNUMBER(SEARCH(Z$1,$D1003)),MAX(L$1:L1002)+1)</f>
        <v>0</v>
      </c>
      <c r="M1003" s="12" t="b">
        <f>IF(ISNUMBER(SEARCH(AA$1,$D1003)),MAX(M$1:M1002)+1)</f>
        <v>0</v>
      </c>
      <c r="N1003" s="12" t="b">
        <f>IF(ISNUMBER(SEARCH(AB$1,$D1003)),MAX(N$1:N1002)+1)</f>
        <v>0</v>
      </c>
      <c r="O1003" s="12" t="b">
        <f>IF(ISNUMBER(SEARCH(AC$1,$D1003)),MAX(O$1:O1002)+1)</f>
        <v>0</v>
      </c>
      <c r="P1003" s="12" t="b">
        <f>IF(ISNUMBER(SEARCH(AD$1,$D1003)),MAX(P$1:P1002)+1)</f>
        <v>0</v>
      </c>
      <c r="Q1003" s="12">
        <f>'AB Touchpoint System Workbook'!K1014</f>
        <v>0</v>
      </c>
      <c r="R1003" s="13">
        <f t="shared" si="31"/>
        <v>1002</v>
      </c>
      <c r="S1003" s="21" t="str">
        <f>IFERROR(VLOOKUP($R1003,E:$Q,13,0),"")</f>
        <v/>
      </c>
      <c r="T1003" s="21" t="str">
        <f>IFERROR(VLOOKUP($R1003,F:$Q,12,0),"")</f>
        <v/>
      </c>
      <c r="U1003" s="21" t="str">
        <f>IFERROR(VLOOKUP($R1003,G:$Q,11,0),"")</f>
        <v/>
      </c>
      <c r="V1003" s="21" t="str">
        <f>IFERROR(VLOOKUP($R1003,H:$Q,10,0),"")</f>
        <v/>
      </c>
      <c r="W1003" s="21" t="str">
        <f>IFERROR(VLOOKUP($R1003,I:$Q,9,0),"")</f>
        <v/>
      </c>
      <c r="X1003" s="21" t="str">
        <f>IFERROR(VLOOKUP($R1003,J:$Q,8,0),"")</f>
        <v/>
      </c>
      <c r="Y1003" s="21" t="str">
        <f>IFERROR(VLOOKUP($R1003,K:$Q,7,0),"")</f>
        <v/>
      </c>
      <c r="Z1003" s="21" t="str">
        <f>IFERROR(VLOOKUP($R1003,L:$Q,6,0),"")</f>
        <v/>
      </c>
      <c r="AA1003" s="21" t="str">
        <f>IFERROR(VLOOKUP($R1003,M:$Q,5,0),"")</f>
        <v/>
      </c>
      <c r="AB1003" s="21" t="str">
        <f>IFERROR(VLOOKUP($R1003,N:$Q,4,0),"")</f>
        <v/>
      </c>
      <c r="AC1003" s="21" t="str">
        <f>IFERROR(VLOOKUP($R1003,O:$Q,3,0),"")</f>
        <v/>
      </c>
      <c r="AD1003" s="21" t="str">
        <f>IFERROR(VLOOKUP($R1003,P:$Q,2,0),"")</f>
        <v/>
      </c>
    </row>
    <row r="1004" spans="1:30" x14ac:dyDescent="0.15">
      <c r="A1004" s="9">
        <f>'AB Touchpoint System Workbook'!Z1015</f>
        <v>0</v>
      </c>
      <c r="B1004" s="21">
        <f t="shared" si="32"/>
        <v>1</v>
      </c>
      <c r="C1004" s="12" t="str">
        <f>IF('AB Touchpoint System Workbook'!J1015="A",VLOOKUP($B1004,Reference!$A$93:B$104,2,0),IF('AB Touchpoint System Workbook'!J1015="b",VLOOKUP($B1004,Reference!$A$93:C$104,3,0),""))</f>
        <v/>
      </c>
      <c r="D1004" s="12" t="str">
        <f>IF('AB Touchpoint System Workbook'!J1015="A",Q1004&amp;C1004,IF('AB Touchpoint System Workbook'!J1015="b",Q1004&amp;C1004,""))</f>
        <v/>
      </c>
      <c r="E1004" s="12" t="b">
        <f>IF(ISNUMBER(SEARCH(S$1,$D1004)),MAX(E$1:E1003)+1)</f>
        <v>0</v>
      </c>
      <c r="F1004" s="12" t="b">
        <f>IF(ISNUMBER(SEARCH(T$1,$D1004)),MAX(F$1:F1003)+1)</f>
        <v>0</v>
      </c>
      <c r="G1004" s="12" t="b">
        <f>IF(ISNUMBER(SEARCH(U$1,$D1004)),MAX(G$1:G1003)+1)</f>
        <v>0</v>
      </c>
      <c r="H1004" s="12" t="b">
        <f>IF(ISNUMBER(SEARCH(V$1,$D1004)),MAX(H$1:H1003)+1)</f>
        <v>0</v>
      </c>
      <c r="I1004" s="12" t="b">
        <f>IF(ISNUMBER(SEARCH(W$1,$D1004)),MAX(I$1:I1003)+1)</f>
        <v>0</v>
      </c>
      <c r="J1004" s="12" t="b">
        <f>IF(ISNUMBER(SEARCH(X$1,$D1004)),MAX(J$1:J1003)+1)</f>
        <v>0</v>
      </c>
      <c r="K1004" s="12" t="b">
        <f>IF(ISNUMBER(SEARCH(Y$1,$D1004)),MAX(K$1:K1003)+1)</f>
        <v>0</v>
      </c>
      <c r="L1004" s="12" t="b">
        <f>IF(ISNUMBER(SEARCH(Z$1,$D1004)),MAX(L$1:L1003)+1)</f>
        <v>0</v>
      </c>
      <c r="M1004" s="12" t="b">
        <f>IF(ISNUMBER(SEARCH(AA$1,$D1004)),MAX(M$1:M1003)+1)</f>
        <v>0</v>
      </c>
      <c r="N1004" s="12" t="b">
        <f>IF(ISNUMBER(SEARCH(AB$1,$D1004)),MAX(N$1:N1003)+1)</f>
        <v>0</v>
      </c>
      <c r="O1004" s="12" t="b">
        <f>IF(ISNUMBER(SEARCH(AC$1,$D1004)),MAX(O$1:O1003)+1)</f>
        <v>0</v>
      </c>
      <c r="P1004" s="12" t="b">
        <f>IF(ISNUMBER(SEARCH(AD$1,$D1004)),MAX(P$1:P1003)+1)</f>
        <v>0</v>
      </c>
      <c r="Q1004" s="12">
        <f>'AB Touchpoint System Workbook'!K1015</f>
        <v>0</v>
      </c>
      <c r="R1004" s="13">
        <f t="shared" si="31"/>
        <v>1003</v>
      </c>
      <c r="S1004" s="21" t="str">
        <f>IFERROR(VLOOKUP($R1004,E:$Q,13,0),"")</f>
        <v/>
      </c>
      <c r="T1004" s="21" t="str">
        <f>IFERROR(VLOOKUP($R1004,F:$Q,12,0),"")</f>
        <v/>
      </c>
      <c r="U1004" s="21" t="str">
        <f>IFERROR(VLOOKUP($R1004,G:$Q,11,0),"")</f>
        <v/>
      </c>
      <c r="V1004" s="21" t="str">
        <f>IFERROR(VLOOKUP($R1004,H:$Q,10,0),"")</f>
        <v/>
      </c>
      <c r="W1004" s="21" t="str">
        <f>IFERROR(VLOOKUP($R1004,I:$Q,9,0),"")</f>
        <v/>
      </c>
      <c r="X1004" s="21" t="str">
        <f>IFERROR(VLOOKUP($R1004,J:$Q,8,0),"")</f>
        <v/>
      </c>
      <c r="Y1004" s="21" t="str">
        <f>IFERROR(VLOOKUP($R1004,K:$Q,7,0),"")</f>
        <v/>
      </c>
      <c r="Z1004" s="21" t="str">
        <f>IFERROR(VLOOKUP($R1004,L:$Q,6,0),"")</f>
        <v/>
      </c>
      <c r="AA1004" s="21" t="str">
        <f>IFERROR(VLOOKUP($R1004,M:$Q,5,0),"")</f>
        <v/>
      </c>
      <c r="AB1004" s="21" t="str">
        <f>IFERROR(VLOOKUP($R1004,N:$Q,4,0),"")</f>
        <v/>
      </c>
      <c r="AC1004" s="21" t="str">
        <f>IFERROR(VLOOKUP($R1004,O:$Q,3,0),"")</f>
        <v/>
      </c>
      <c r="AD1004" s="21" t="str">
        <f>IFERROR(VLOOKUP($R1004,P:$Q,2,0),"")</f>
        <v/>
      </c>
    </row>
    <row r="1005" spans="1:30" x14ac:dyDescent="0.15">
      <c r="A1005" s="9">
        <f>'AB Touchpoint System Workbook'!Z1016</f>
        <v>0</v>
      </c>
      <c r="B1005" s="21">
        <f t="shared" si="32"/>
        <v>1</v>
      </c>
      <c r="C1005" s="12" t="str">
        <f>IF('AB Touchpoint System Workbook'!J1016="A",VLOOKUP($B1005,Reference!$A$93:B$104,2,0),IF('AB Touchpoint System Workbook'!J1016="b",VLOOKUP($B1005,Reference!$A$93:C$104,3,0),""))</f>
        <v/>
      </c>
      <c r="D1005" s="12" t="str">
        <f>IF('AB Touchpoint System Workbook'!J1016="A",Q1005&amp;C1005,IF('AB Touchpoint System Workbook'!J1016="b",Q1005&amp;C1005,""))</f>
        <v/>
      </c>
      <c r="E1005" s="12" t="b">
        <f>IF(ISNUMBER(SEARCH(S$1,$D1005)),MAX(E$1:E1004)+1)</f>
        <v>0</v>
      </c>
      <c r="F1005" s="12" t="b">
        <f>IF(ISNUMBER(SEARCH(T$1,$D1005)),MAX(F$1:F1004)+1)</f>
        <v>0</v>
      </c>
      <c r="G1005" s="12" t="b">
        <f>IF(ISNUMBER(SEARCH(U$1,$D1005)),MAX(G$1:G1004)+1)</f>
        <v>0</v>
      </c>
      <c r="H1005" s="12" t="b">
        <f>IF(ISNUMBER(SEARCH(V$1,$D1005)),MAX(H$1:H1004)+1)</f>
        <v>0</v>
      </c>
      <c r="I1005" s="12" t="b">
        <f>IF(ISNUMBER(SEARCH(W$1,$D1005)),MAX(I$1:I1004)+1)</f>
        <v>0</v>
      </c>
      <c r="J1005" s="12" t="b">
        <f>IF(ISNUMBER(SEARCH(X$1,$D1005)),MAX(J$1:J1004)+1)</f>
        <v>0</v>
      </c>
      <c r="K1005" s="12" t="b">
        <f>IF(ISNUMBER(SEARCH(Y$1,$D1005)),MAX(K$1:K1004)+1)</f>
        <v>0</v>
      </c>
      <c r="L1005" s="12" t="b">
        <f>IF(ISNUMBER(SEARCH(Z$1,$D1005)),MAX(L$1:L1004)+1)</f>
        <v>0</v>
      </c>
      <c r="M1005" s="12" t="b">
        <f>IF(ISNUMBER(SEARCH(AA$1,$D1005)),MAX(M$1:M1004)+1)</f>
        <v>0</v>
      </c>
      <c r="N1005" s="12" t="b">
        <f>IF(ISNUMBER(SEARCH(AB$1,$D1005)),MAX(N$1:N1004)+1)</f>
        <v>0</v>
      </c>
      <c r="O1005" s="12" t="b">
        <f>IF(ISNUMBER(SEARCH(AC$1,$D1005)),MAX(O$1:O1004)+1)</f>
        <v>0</v>
      </c>
      <c r="P1005" s="12" t="b">
        <f>IF(ISNUMBER(SEARCH(AD$1,$D1005)),MAX(P$1:P1004)+1)</f>
        <v>0</v>
      </c>
      <c r="Q1005" s="12">
        <f>'AB Touchpoint System Workbook'!K1016</f>
        <v>0</v>
      </c>
      <c r="R1005" s="13">
        <f t="shared" si="31"/>
        <v>1004</v>
      </c>
      <c r="S1005" s="21" t="str">
        <f>IFERROR(VLOOKUP($R1005,E:$Q,13,0),"")</f>
        <v/>
      </c>
      <c r="T1005" s="21" t="str">
        <f>IFERROR(VLOOKUP($R1005,F:$Q,12,0),"")</f>
        <v/>
      </c>
      <c r="U1005" s="21" t="str">
        <f>IFERROR(VLOOKUP($R1005,G:$Q,11,0),"")</f>
        <v/>
      </c>
      <c r="V1005" s="21" t="str">
        <f>IFERROR(VLOOKUP($R1005,H:$Q,10,0),"")</f>
        <v/>
      </c>
      <c r="W1005" s="21" t="str">
        <f>IFERROR(VLOOKUP($R1005,I:$Q,9,0),"")</f>
        <v/>
      </c>
      <c r="X1005" s="21" t="str">
        <f>IFERROR(VLOOKUP($R1005,J:$Q,8,0),"")</f>
        <v/>
      </c>
      <c r="Y1005" s="21" t="str">
        <f>IFERROR(VLOOKUP($R1005,K:$Q,7,0),"")</f>
        <v/>
      </c>
      <c r="Z1005" s="21" t="str">
        <f>IFERROR(VLOOKUP($R1005,L:$Q,6,0),"")</f>
        <v/>
      </c>
      <c r="AA1005" s="21" t="str">
        <f>IFERROR(VLOOKUP($R1005,M:$Q,5,0),"")</f>
        <v/>
      </c>
      <c r="AB1005" s="21" t="str">
        <f>IFERROR(VLOOKUP($R1005,N:$Q,4,0),"")</f>
        <v/>
      </c>
      <c r="AC1005" s="21" t="str">
        <f>IFERROR(VLOOKUP($R1005,O:$Q,3,0),"")</f>
        <v/>
      </c>
      <c r="AD1005" s="21" t="str">
        <f>IFERROR(VLOOKUP($R1005,P:$Q,2,0),"")</f>
        <v/>
      </c>
    </row>
    <row r="1006" spans="1:30" x14ac:dyDescent="0.15">
      <c r="A1006" s="9">
        <f>'AB Touchpoint System Workbook'!Z1017</f>
        <v>0</v>
      </c>
      <c r="B1006" s="21">
        <f t="shared" si="32"/>
        <v>1</v>
      </c>
      <c r="C1006" s="12" t="str">
        <f>IF('AB Touchpoint System Workbook'!J1017="A",VLOOKUP($B1006,Reference!$A$93:B$104,2,0),IF('AB Touchpoint System Workbook'!J1017="b",VLOOKUP($B1006,Reference!$A$93:C$104,3,0),""))</f>
        <v/>
      </c>
      <c r="D1006" s="12" t="str">
        <f>IF('AB Touchpoint System Workbook'!J1017="A",Q1006&amp;C1006,IF('AB Touchpoint System Workbook'!J1017="b",Q1006&amp;C1006,""))</f>
        <v/>
      </c>
      <c r="E1006" s="12" t="b">
        <f>IF(ISNUMBER(SEARCH(S$1,$D1006)),MAX(E$1:E1005)+1)</f>
        <v>0</v>
      </c>
      <c r="F1006" s="12" t="b">
        <f>IF(ISNUMBER(SEARCH(T$1,$D1006)),MAX(F$1:F1005)+1)</f>
        <v>0</v>
      </c>
      <c r="G1006" s="12" t="b">
        <f>IF(ISNUMBER(SEARCH(U$1,$D1006)),MAX(G$1:G1005)+1)</f>
        <v>0</v>
      </c>
      <c r="H1006" s="12" t="b">
        <f>IF(ISNUMBER(SEARCH(V$1,$D1006)),MAX(H$1:H1005)+1)</f>
        <v>0</v>
      </c>
      <c r="I1006" s="12" t="b">
        <f>IF(ISNUMBER(SEARCH(W$1,$D1006)),MAX(I$1:I1005)+1)</f>
        <v>0</v>
      </c>
      <c r="J1006" s="12" t="b">
        <f>IF(ISNUMBER(SEARCH(X$1,$D1006)),MAX(J$1:J1005)+1)</f>
        <v>0</v>
      </c>
      <c r="K1006" s="12" t="b">
        <f>IF(ISNUMBER(SEARCH(Y$1,$D1006)),MAX(K$1:K1005)+1)</f>
        <v>0</v>
      </c>
      <c r="L1006" s="12" t="b">
        <f>IF(ISNUMBER(SEARCH(Z$1,$D1006)),MAX(L$1:L1005)+1)</f>
        <v>0</v>
      </c>
      <c r="M1006" s="12" t="b">
        <f>IF(ISNUMBER(SEARCH(AA$1,$D1006)),MAX(M$1:M1005)+1)</f>
        <v>0</v>
      </c>
      <c r="N1006" s="12" t="b">
        <f>IF(ISNUMBER(SEARCH(AB$1,$D1006)),MAX(N$1:N1005)+1)</f>
        <v>0</v>
      </c>
      <c r="O1006" s="12" t="b">
        <f>IF(ISNUMBER(SEARCH(AC$1,$D1006)),MAX(O$1:O1005)+1)</f>
        <v>0</v>
      </c>
      <c r="P1006" s="12" t="b">
        <f>IF(ISNUMBER(SEARCH(AD$1,$D1006)),MAX(P$1:P1005)+1)</f>
        <v>0</v>
      </c>
      <c r="Q1006" s="12">
        <f>'AB Touchpoint System Workbook'!K1017</f>
        <v>0</v>
      </c>
      <c r="R1006" s="13">
        <f t="shared" si="31"/>
        <v>1005</v>
      </c>
      <c r="S1006" s="21" t="str">
        <f>IFERROR(VLOOKUP($R1006,E:$Q,13,0),"")</f>
        <v/>
      </c>
      <c r="T1006" s="21" t="str">
        <f>IFERROR(VLOOKUP($R1006,F:$Q,12,0),"")</f>
        <v/>
      </c>
      <c r="U1006" s="21" t="str">
        <f>IFERROR(VLOOKUP($R1006,G:$Q,11,0),"")</f>
        <v/>
      </c>
      <c r="V1006" s="21" t="str">
        <f>IFERROR(VLOOKUP($R1006,H:$Q,10,0),"")</f>
        <v/>
      </c>
      <c r="W1006" s="21" t="str">
        <f>IFERROR(VLOOKUP($R1006,I:$Q,9,0),"")</f>
        <v/>
      </c>
      <c r="X1006" s="21" t="str">
        <f>IFERROR(VLOOKUP($R1006,J:$Q,8,0),"")</f>
        <v/>
      </c>
      <c r="Y1006" s="21" t="str">
        <f>IFERROR(VLOOKUP($R1006,K:$Q,7,0),"")</f>
        <v/>
      </c>
      <c r="Z1006" s="21" t="str">
        <f>IFERROR(VLOOKUP($R1006,L:$Q,6,0),"")</f>
        <v/>
      </c>
      <c r="AA1006" s="21" t="str">
        <f>IFERROR(VLOOKUP($R1006,M:$Q,5,0),"")</f>
        <v/>
      </c>
      <c r="AB1006" s="21" t="str">
        <f>IFERROR(VLOOKUP($R1006,N:$Q,4,0),"")</f>
        <v/>
      </c>
      <c r="AC1006" s="21" t="str">
        <f>IFERROR(VLOOKUP($R1006,O:$Q,3,0),"")</f>
        <v/>
      </c>
      <c r="AD1006" s="21" t="str">
        <f>IFERROR(VLOOKUP($R1006,P:$Q,2,0),"")</f>
        <v/>
      </c>
    </row>
    <row r="1007" spans="1:30" x14ac:dyDescent="0.15">
      <c r="A1007" s="9">
        <f>'AB Touchpoint System Workbook'!Z1018</f>
        <v>0</v>
      </c>
      <c r="B1007" s="21">
        <f t="shared" si="32"/>
        <v>1</v>
      </c>
      <c r="C1007" s="12" t="str">
        <f>IF('AB Touchpoint System Workbook'!J1018="A",VLOOKUP($B1007,Reference!$A$93:B$104,2,0),IF('AB Touchpoint System Workbook'!J1018="b",VLOOKUP($B1007,Reference!$A$93:C$104,3,0),""))</f>
        <v/>
      </c>
      <c r="D1007" s="12" t="str">
        <f>IF('AB Touchpoint System Workbook'!J1018="A",Q1007&amp;C1007,IF('AB Touchpoint System Workbook'!J1018="b",Q1007&amp;C1007,""))</f>
        <v/>
      </c>
      <c r="E1007" s="12" t="b">
        <f>IF(ISNUMBER(SEARCH(S$1,$D1007)),MAX(E$1:E1006)+1)</f>
        <v>0</v>
      </c>
      <c r="F1007" s="12" t="b">
        <f>IF(ISNUMBER(SEARCH(T$1,$D1007)),MAX(F$1:F1006)+1)</f>
        <v>0</v>
      </c>
      <c r="G1007" s="12" t="b">
        <f>IF(ISNUMBER(SEARCH(U$1,$D1007)),MAX(G$1:G1006)+1)</f>
        <v>0</v>
      </c>
      <c r="H1007" s="12" t="b">
        <f>IF(ISNUMBER(SEARCH(V$1,$D1007)),MAX(H$1:H1006)+1)</f>
        <v>0</v>
      </c>
      <c r="I1007" s="12" t="b">
        <f>IF(ISNUMBER(SEARCH(W$1,$D1007)),MAX(I$1:I1006)+1)</f>
        <v>0</v>
      </c>
      <c r="J1007" s="12" t="b">
        <f>IF(ISNUMBER(SEARCH(X$1,$D1007)),MAX(J$1:J1006)+1)</f>
        <v>0</v>
      </c>
      <c r="K1007" s="12" t="b">
        <f>IF(ISNUMBER(SEARCH(Y$1,$D1007)),MAX(K$1:K1006)+1)</f>
        <v>0</v>
      </c>
      <c r="L1007" s="12" t="b">
        <f>IF(ISNUMBER(SEARCH(Z$1,$D1007)),MAX(L$1:L1006)+1)</f>
        <v>0</v>
      </c>
      <c r="M1007" s="12" t="b">
        <f>IF(ISNUMBER(SEARCH(AA$1,$D1007)),MAX(M$1:M1006)+1)</f>
        <v>0</v>
      </c>
      <c r="N1007" s="12" t="b">
        <f>IF(ISNUMBER(SEARCH(AB$1,$D1007)),MAX(N$1:N1006)+1)</f>
        <v>0</v>
      </c>
      <c r="O1007" s="12" t="b">
        <f>IF(ISNUMBER(SEARCH(AC$1,$D1007)),MAX(O$1:O1006)+1)</f>
        <v>0</v>
      </c>
      <c r="P1007" s="12" t="b">
        <f>IF(ISNUMBER(SEARCH(AD$1,$D1007)),MAX(P$1:P1006)+1)</f>
        <v>0</v>
      </c>
      <c r="Q1007" s="12">
        <f>'AB Touchpoint System Workbook'!K1018</f>
        <v>0</v>
      </c>
      <c r="R1007" s="13">
        <f t="shared" si="31"/>
        <v>1006</v>
      </c>
      <c r="S1007" s="21" t="str">
        <f>IFERROR(VLOOKUP($R1007,E:$Q,13,0),"")</f>
        <v/>
      </c>
      <c r="T1007" s="21" t="str">
        <f>IFERROR(VLOOKUP($R1007,F:$Q,12,0),"")</f>
        <v/>
      </c>
      <c r="U1007" s="21" t="str">
        <f>IFERROR(VLOOKUP($R1007,G:$Q,11,0),"")</f>
        <v/>
      </c>
      <c r="V1007" s="21" t="str">
        <f>IFERROR(VLOOKUP($R1007,H:$Q,10,0),"")</f>
        <v/>
      </c>
      <c r="W1007" s="21" t="str">
        <f>IFERROR(VLOOKUP($R1007,I:$Q,9,0),"")</f>
        <v/>
      </c>
      <c r="X1007" s="21" t="str">
        <f>IFERROR(VLOOKUP($R1007,J:$Q,8,0),"")</f>
        <v/>
      </c>
      <c r="Y1007" s="21" t="str">
        <f>IFERROR(VLOOKUP($R1007,K:$Q,7,0),"")</f>
        <v/>
      </c>
      <c r="Z1007" s="21" t="str">
        <f>IFERROR(VLOOKUP($R1007,L:$Q,6,0),"")</f>
        <v/>
      </c>
      <c r="AA1007" s="21" t="str">
        <f>IFERROR(VLOOKUP($R1007,M:$Q,5,0),"")</f>
        <v/>
      </c>
      <c r="AB1007" s="21" t="str">
        <f>IFERROR(VLOOKUP($R1007,N:$Q,4,0),"")</f>
        <v/>
      </c>
      <c r="AC1007" s="21" t="str">
        <f>IFERROR(VLOOKUP($R1007,O:$Q,3,0),"")</f>
        <v/>
      </c>
      <c r="AD1007" s="21" t="str">
        <f>IFERROR(VLOOKUP($R1007,P:$Q,2,0),"")</f>
        <v/>
      </c>
    </row>
    <row r="1008" spans="1:30" x14ac:dyDescent="0.15">
      <c r="A1008" s="9">
        <f>'AB Touchpoint System Workbook'!Z1019</f>
        <v>0</v>
      </c>
      <c r="B1008" s="21">
        <f t="shared" si="32"/>
        <v>1</v>
      </c>
      <c r="C1008" s="12" t="str">
        <f>IF('AB Touchpoint System Workbook'!J1019="A",VLOOKUP($B1008,Reference!$A$93:B$104,2,0),IF('AB Touchpoint System Workbook'!J1019="b",VLOOKUP($B1008,Reference!$A$93:C$104,3,0),""))</f>
        <v/>
      </c>
      <c r="D1008" s="12" t="str">
        <f>IF('AB Touchpoint System Workbook'!J1019="A",Q1008&amp;C1008,IF('AB Touchpoint System Workbook'!J1019="b",Q1008&amp;C1008,""))</f>
        <v/>
      </c>
      <c r="E1008" s="12" t="b">
        <f>IF(ISNUMBER(SEARCH(S$1,$D1008)),MAX(E$1:E1007)+1)</f>
        <v>0</v>
      </c>
      <c r="F1008" s="12" t="b">
        <f>IF(ISNUMBER(SEARCH(T$1,$D1008)),MAX(F$1:F1007)+1)</f>
        <v>0</v>
      </c>
      <c r="G1008" s="12" t="b">
        <f>IF(ISNUMBER(SEARCH(U$1,$D1008)),MAX(G$1:G1007)+1)</f>
        <v>0</v>
      </c>
      <c r="H1008" s="12" t="b">
        <f>IF(ISNUMBER(SEARCH(V$1,$D1008)),MAX(H$1:H1007)+1)</f>
        <v>0</v>
      </c>
      <c r="I1008" s="12" t="b">
        <f>IF(ISNUMBER(SEARCH(W$1,$D1008)),MAX(I$1:I1007)+1)</f>
        <v>0</v>
      </c>
      <c r="J1008" s="12" t="b">
        <f>IF(ISNUMBER(SEARCH(X$1,$D1008)),MAX(J$1:J1007)+1)</f>
        <v>0</v>
      </c>
      <c r="K1008" s="12" t="b">
        <f>IF(ISNUMBER(SEARCH(Y$1,$D1008)),MAX(K$1:K1007)+1)</f>
        <v>0</v>
      </c>
      <c r="L1008" s="12" t="b">
        <f>IF(ISNUMBER(SEARCH(Z$1,$D1008)),MAX(L$1:L1007)+1)</f>
        <v>0</v>
      </c>
      <c r="M1008" s="12" t="b">
        <f>IF(ISNUMBER(SEARCH(AA$1,$D1008)),MAX(M$1:M1007)+1)</f>
        <v>0</v>
      </c>
      <c r="N1008" s="12" t="b">
        <f>IF(ISNUMBER(SEARCH(AB$1,$D1008)),MAX(N$1:N1007)+1)</f>
        <v>0</v>
      </c>
      <c r="O1008" s="12" t="b">
        <f>IF(ISNUMBER(SEARCH(AC$1,$D1008)),MAX(O$1:O1007)+1)</f>
        <v>0</v>
      </c>
      <c r="P1008" s="12" t="b">
        <f>IF(ISNUMBER(SEARCH(AD$1,$D1008)),MAX(P$1:P1007)+1)</f>
        <v>0</v>
      </c>
      <c r="Q1008" s="12">
        <f>'AB Touchpoint System Workbook'!K1019</f>
        <v>0</v>
      </c>
      <c r="R1008" s="13">
        <f t="shared" si="31"/>
        <v>1007</v>
      </c>
      <c r="S1008" s="21" t="str">
        <f>IFERROR(VLOOKUP($R1008,E:$Q,13,0),"")</f>
        <v/>
      </c>
      <c r="T1008" s="21" t="str">
        <f>IFERROR(VLOOKUP($R1008,F:$Q,12,0),"")</f>
        <v/>
      </c>
      <c r="U1008" s="21" t="str">
        <f>IFERROR(VLOOKUP($R1008,G:$Q,11,0),"")</f>
        <v/>
      </c>
      <c r="V1008" s="21" t="str">
        <f>IFERROR(VLOOKUP($R1008,H:$Q,10,0),"")</f>
        <v/>
      </c>
      <c r="W1008" s="21" t="str">
        <f>IFERROR(VLOOKUP($R1008,I:$Q,9,0),"")</f>
        <v/>
      </c>
      <c r="X1008" s="21" t="str">
        <f>IFERROR(VLOOKUP($R1008,J:$Q,8,0),"")</f>
        <v/>
      </c>
      <c r="Y1008" s="21" t="str">
        <f>IFERROR(VLOOKUP($R1008,K:$Q,7,0),"")</f>
        <v/>
      </c>
      <c r="Z1008" s="21" t="str">
        <f>IFERROR(VLOOKUP($R1008,L:$Q,6,0),"")</f>
        <v/>
      </c>
      <c r="AA1008" s="21" t="str">
        <f>IFERROR(VLOOKUP($R1008,M:$Q,5,0),"")</f>
        <v/>
      </c>
      <c r="AB1008" s="21" t="str">
        <f>IFERROR(VLOOKUP($R1008,N:$Q,4,0),"")</f>
        <v/>
      </c>
      <c r="AC1008" s="21" t="str">
        <f>IFERROR(VLOOKUP($R1008,O:$Q,3,0),"")</f>
        <v/>
      </c>
      <c r="AD1008" s="21" t="str">
        <f>IFERROR(VLOOKUP($R1008,P:$Q,2,0),"")</f>
        <v/>
      </c>
    </row>
    <row r="1009" spans="1:30" x14ac:dyDescent="0.15">
      <c r="A1009" s="9">
        <f>'AB Touchpoint System Workbook'!Z1020</f>
        <v>0</v>
      </c>
      <c r="B1009" s="21">
        <f t="shared" si="32"/>
        <v>1</v>
      </c>
      <c r="C1009" s="12" t="str">
        <f>IF('AB Touchpoint System Workbook'!J1020="A",VLOOKUP($B1009,Reference!$A$93:B$104,2,0),IF('AB Touchpoint System Workbook'!J1020="b",VLOOKUP($B1009,Reference!$A$93:C$104,3,0),""))</f>
        <v/>
      </c>
      <c r="D1009" s="12" t="str">
        <f>IF('AB Touchpoint System Workbook'!J1020="A",Q1009&amp;C1009,IF('AB Touchpoint System Workbook'!J1020="b",Q1009&amp;C1009,""))</f>
        <v/>
      </c>
      <c r="E1009" s="12" t="b">
        <f>IF(ISNUMBER(SEARCH(S$1,$D1009)),MAX(E$1:E1008)+1)</f>
        <v>0</v>
      </c>
      <c r="F1009" s="12" t="b">
        <f>IF(ISNUMBER(SEARCH(T$1,$D1009)),MAX(F$1:F1008)+1)</f>
        <v>0</v>
      </c>
      <c r="G1009" s="12" t="b">
        <f>IF(ISNUMBER(SEARCH(U$1,$D1009)),MAX(G$1:G1008)+1)</f>
        <v>0</v>
      </c>
      <c r="H1009" s="12" t="b">
        <f>IF(ISNUMBER(SEARCH(V$1,$D1009)),MAX(H$1:H1008)+1)</f>
        <v>0</v>
      </c>
      <c r="I1009" s="12" t="b">
        <f>IF(ISNUMBER(SEARCH(W$1,$D1009)),MAX(I$1:I1008)+1)</f>
        <v>0</v>
      </c>
      <c r="J1009" s="12" t="b">
        <f>IF(ISNUMBER(SEARCH(X$1,$D1009)),MAX(J$1:J1008)+1)</f>
        <v>0</v>
      </c>
      <c r="K1009" s="12" t="b">
        <f>IF(ISNUMBER(SEARCH(Y$1,$D1009)),MAX(K$1:K1008)+1)</f>
        <v>0</v>
      </c>
      <c r="L1009" s="12" t="b">
        <f>IF(ISNUMBER(SEARCH(Z$1,$D1009)),MAX(L$1:L1008)+1)</f>
        <v>0</v>
      </c>
      <c r="M1009" s="12" t="b">
        <f>IF(ISNUMBER(SEARCH(AA$1,$D1009)),MAX(M$1:M1008)+1)</f>
        <v>0</v>
      </c>
      <c r="N1009" s="12" t="b">
        <f>IF(ISNUMBER(SEARCH(AB$1,$D1009)),MAX(N$1:N1008)+1)</f>
        <v>0</v>
      </c>
      <c r="O1009" s="12" t="b">
        <f>IF(ISNUMBER(SEARCH(AC$1,$D1009)),MAX(O$1:O1008)+1)</f>
        <v>0</v>
      </c>
      <c r="P1009" s="12" t="b">
        <f>IF(ISNUMBER(SEARCH(AD$1,$D1009)),MAX(P$1:P1008)+1)</f>
        <v>0</v>
      </c>
      <c r="Q1009" s="12">
        <f>'AB Touchpoint System Workbook'!K1020</f>
        <v>0</v>
      </c>
      <c r="R1009" s="13">
        <f t="shared" si="31"/>
        <v>1008</v>
      </c>
      <c r="S1009" s="21" t="str">
        <f>IFERROR(VLOOKUP($R1009,E:$Q,13,0),"")</f>
        <v/>
      </c>
      <c r="T1009" s="21" t="str">
        <f>IFERROR(VLOOKUP($R1009,F:$Q,12,0),"")</f>
        <v/>
      </c>
      <c r="U1009" s="21" t="str">
        <f>IFERROR(VLOOKUP($R1009,G:$Q,11,0),"")</f>
        <v/>
      </c>
      <c r="V1009" s="21" t="str">
        <f>IFERROR(VLOOKUP($R1009,H:$Q,10,0),"")</f>
        <v/>
      </c>
      <c r="W1009" s="21" t="str">
        <f>IFERROR(VLOOKUP($R1009,I:$Q,9,0),"")</f>
        <v/>
      </c>
      <c r="X1009" s="21" t="str">
        <f>IFERROR(VLOOKUP($R1009,J:$Q,8,0),"")</f>
        <v/>
      </c>
      <c r="Y1009" s="21" t="str">
        <f>IFERROR(VLOOKUP($R1009,K:$Q,7,0),"")</f>
        <v/>
      </c>
      <c r="Z1009" s="21" t="str">
        <f>IFERROR(VLOOKUP($R1009,L:$Q,6,0),"")</f>
        <v/>
      </c>
      <c r="AA1009" s="21" t="str">
        <f>IFERROR(VLOOKUP($R1009,M:$Q,5,0),"")</f>
        <v/>
      </c>
      <c r="AB1009" s="21" t="str">
        <f>IFERROR(VLOOKUP($R1009,N:$Q,4,0),"")</f>
        <v/>
      </c>
      <c r="AC1009" s="21" t="str">
        <f>IFERROR(VLOOKUP($R1009,O:$Q,3,0),"")</f>
        <v/>
      </c>
      <c r="AD1009" s="21" t="str">
        <f>IFERROR(VLOOKUP($R1009,P:$Q,2,0),"")</f>
        <v/>
      </c>
    </row>
    <row r="1010" spans="1:30" x14ac:dyDescent="0.15">
      <c r="A1010" s="9">
        <f>'AB Touchpoint System Workbook'!Z1021</f>
        <v>0</v>
      </c>
      <c r="B1010" s="21">
        <f t="shared" si="32"/>
        <v>1</v>
      </c>
      <c r="C1010" s="12" t="str">
        <f>IF('AB Touchpoint System Workbook'!J1021="A",VLOOKUP($B1010,Reference!$A$93:B$104,2,0),IF('AB Touchpoint System Workbook'!J1021="b",VLOOKUP($B1010,Reference!$A$93:C$104,3,0),""))</f>
        <v/>
      </c>
      <c r="D1010" s="12" t="str">
        <f>IF('AB Touchpoint System Workbook'!J1021="A",Q1010&amp;C1010,IF('AB Touchpoint System Workbook'!J1021="b",Q1010&amp;C1010,""))</f>
        <v/>
      </c>
      <c r="E1010" s="12" t="b">
        <f>IF(ISNUMBER(SEARCH(S$1,$D1010)),MAX(E$1:E1009)+1)</f>
        <v>0</v>
      </c>
      <c r="F1010" s="12" t="b">
        <f>IF(ISNUMBER(SEARCH(T$1,$D1010)),MAX(F$1:F1009)+1)</f>
        <v>0</v>
      </c>
      <c r="G1010" s="12" t="b">
        <f>IF(ISNUMBER(SEARCH(U$1,$D1010)),MAX(G$1:G1009)+1)</f>
        <v>0</v>
      </c>
      <c r="H1010" s="12" t="b">
        <f>IF(ISNUMBER(SEARCH(V$1,$D1010)),MAX(H$1:H1009)+1)</f>
        <v>0</v>
      </c>
      <c r="I1010" s="12" t="b">
        <f>IF(ISNUMBER(SEARCH(W$1,$D1010)),MAX(I$1:I1009)+1)</f>
        <v>0</v>
      </c>
      <c r="J1010" s="12" t="b">
        <f>IF(ISNUMBER(SEARCH(X$1,$D1010)),MAX(J$1:J1009)+1)</f>
        <v>0</v>
      </c>
      <c r="K1010" s="12" t="b">
        <f>IF(ISNUMBER(SEARCH(Y$1,$D1010)),MAX(K$1:K1009)+1)</f>
        <v>0</v>
      </c>
      <c r="L1010" s="12" t="b">
        <f>IF(ISNUMBER(SEARCH(Z$1,$D1010)),MAX(L$1:L1009)+1)</f>
        <v>0</v>
      </c>
      <c r="M1010" s="12" t="b">
        <f>IF(ISNUMBER(SEARCH(AA$1,$D1010)),MAX(M$1:M1009)+1)</f>
        <v>0</v>
      </c>
      <c r="N1010" s="12" t="b">
        <f>IF(ISNUMBER(SEARCH(AB$1,$D1010)),MAX(N$1:N1009)+1)</f>
        <v>0</v>
      </c>
      <c r="O1010" s="12" t="b">
        <f>IF(ISNUMBER(SEARCH(AC$1,$D1010)),MAX(O$1:O1009)+1)</f>
        <v>0</v>
      </c>
      <c r="P1010" s="12" t="b">
        <f>IF(ISNUMBER(SEARCH(AD$1,$D1010)),MAX(P$1:P1009)+1)</f>
        <v>0</v>
      </c>
      <c r="Q1010" s="12">
        <f>'AB Touchpoint System Workbook'!K1021</f>
        <v>0</v>
      </c>
      <c r="R1010" s="13">
        <f t="shared" si="31"/>
        <v>1009</v>
      </c>
      <c r="S1010" s="21" t="str">
        <f>IFERROR(VLOOKUP($R1010,E:$Q,13,0),"")</f>
        <v/>
      </c>
      <c r="T1010" s="21" t="str">
        <f>IFERROR(VLOOKUP($R1010,F:$Q,12,0),"")</f>
        <v/>
      </c>
      <c r="U1010" s="21" t="str">
        <f>IFERROR(VLOOKUP($R1010,G:$Q,11,0),"")</f>
        <v/>
      </c>
      <c r="V1010" s="21" t="str">
        <f>IFERROR(VLOOKUP($R1010,H:$Q,10,0),"")</f>
        <v/>
      </c>
      <c r="W1010" s="21" t="str">
        <f>IFERROR(VLOOKUP($R1010,I:$Q,9,0),"")</f>
        <v/>
      </c>
      <c r="X1010" s="21" t="str">
        <f>IFERROR(VLOOKUP($R1010,J:$Q,8,0),"")</f>
        <v/>
      </c>
      <c r="Y1010" s="21" t="str">
        <f>IFERROR(VLOOKUP($R1010,K:$Q,7,0),"")</f>
        <v/>
      </c>
      <c r="Z1010" s="21" t="str">
        <f>IFERROR(VLOOKUP($R1010,L:$Q,6,0),"")</f>
        <v/>
      </c>
      <c r="AA1010" s="21" t="str">
        <f>IFERROR(VLOOKUP($R1010,M:$Q,5,0),"")</f>
        <v/>
      </c>
      <c r="AB1010" s="21" t="str">
        <f>IFERROR(VLOOKUP($R1010,N:$Q,4,0),"")</f>
        <v/>
      </c>
      <c r="AC1010" s="21" t="str">
        <f>IFERROR(VLOOKUP($R1010,O:$Q,3,0),"")</f>
        <v/>
      </c>
      <c r="AD1010" s="21" t="str">
        <f>IFERROR(VLOOKUP($R1010,P:$Q,2,0),"")</f>
        <v/>
      </c>
    </row>
    <row r="1011" spans="1:30" x14ac:dyDescent="0.15">
      <c r="A1011" s="9">
        <f>'AB Touchpoint System Workbook'!Z1022</f>
        <v>0</v>
      </c>
      <c r="B1011" s="21">
        <f t="shared" si="32"/>
        <v>1</v>
      </c>
      <c r="C1011" s="12" t="str">
        <f>IF('AB Touchpoint System Workbook'!J1022="A",VLOOKUP($B1011,Reference!$A$93:B$104,2,0),IF('AB Touchpoint System Workbook'!J1022="b",VLOOKUP($B1011,Reference!$A$93:C$104,3,0),""))</f>
        <v/>
      </c>
      <c r="D1011" s="12" t="str">
        <f>IF('AB Touchpoint System Workbook'!J1022="A",Q1011&amp;C1011,IF('AB Touchpoint System Workbook'!J1022="b",Q1011&amp;C1011,""))</f>
        <v/>
      </c>
      <c r="E1011" s="12" t="b">
        <f>IF(ISNUMBER(SEARCH(S$1,$D1011)),MAX(E$1:E1010)+1)</f>
        <v>0</v>
      </c>
      <c r="F1011" s="12" t="b">
        <f>IF(ISNUMBER(SEARCH(T$1,$D1011)),MAX(F$1:F1010)+1)</f>
        <v>0</v>
      </c>
      <c r="G1011" s="12" t="b">
        <f>IF(ISNUMBER(SEARCH(U$1,$D1011)),MAX(G$1:G1010)+1)</f>
        <v>0</v>
      </c>
      <c r="H1011" s="12" t="b">
        <f>IF(ISNUMBER(SEARCH(V$1,$D1011)),MAX(H$1:H1010)+1)</f>
        <v>0</v>
      </c>
      <c r="I1011" s="12" t="b">
        <f>IF(ISNUMBER(SEARCH(W$1,$D1011)),MAX(I$1:I1010)+1)</f>
        <v>0</v>
      </c>
      <c r="J1011" s="12" t="b">
        <f>IF(ISNUMBER(SEARCH(X$1,$D1011)),MAX(J$1:J1010)+1)</f>
        <v>0</v>
      </c>
      <c r="K1011" s="12" t="b">
        <f>IF(ISNUMBER(SEARCH(Y$1,$D1011)),MAX(K$1:K1010)+1)</f>
        <v>0</v>
      </c>
      <c r="L1011" s="12" t="b">
        <f>IF(ISNUMBER(SEARCH(Z$1,$D1011)),MAX(L$1:L1010)+1)</f>
        <v>0</v>
      </c>
      <c r="M1011" s="12" t="b">
        <f>IF(ISNUMBER(SEARCH(AA$1,$D1011)),MAX(M$1:M1010)+1)</f>
        <v>0</v>
      </c>
      <c r="N1011" s="12" t="b">
        <f>IF(ISNUMBER(SEARCH(AB$1,$D1011)),MAX(N$1:N1010)+1)</f>
        <v>0</v>
      </c>
      <c r="O1011" s="12" t="b">
        <f>IF(ISNUMBER(SEARCH(AC$1,$D1011)),MAX(O$1:O1010)+1)</f>
        <v>0</v>
      </c>
      <c r="P1011" s="12" t="b">
        <f>IF(ISNUMBER(SEARCH(AD$1,$D1011)),MAX(P$1:P1010)+1)</f>
        <v>0</v>
      </c>
      <c r="Q1011" s="12">
        <f>'AB Touchpoint System Workbook'!K1022</f>
        <v>0</v>
      </c>
      <c r="R1011" s="13">
        <f t="shared" si="31"/>
        <v>1010</v>
      </c>
      <c r="S1011" s="21" t="str">
        <f>IFERROR(VLOOKUP($R1011,E:$Q,13,0),"")</f>
        <v/>
      </c>
      <c r="T1011" s="21" t="str">
        <f>IFERROR(VLOOKUP($R1011,F:$Q,12,0),"")</f>
        <v/>
      </c>
      <c r="U1011" s="21" t="str">
        <f>IFERROR(VLOOKUP($R1011,G:$Q,11,0),"")</f>
        <v/>
      </c>
      <c r="V1011" s="21" t="str">
        <f>IFERROR(VLOOKUP($R1011,H:$Q,10,0),"")</f>
        <v/>
      </c>
      <c r="W1011" s="21" t="str">
        <f>IFERROR(VLOOKUP($R1011,I:$Q,9,0),"")</f>
        <v/>
      </c>
      <c r="X1011" s="21" t="str">
        <f>IFERROR(VLOOKUP($R1011,J:$Q,8,0),"")</f>
        <v/>
      </c>
      <c r="Y1011" s="21" t="str">
        <f>IFERROR(VLOOKUP($R1011,K:$Q,7,0),"")</f>
        <v/>
      </c>
      <c r="Z1011" s="21" t="str">
        <f>IFERROR(VLOOKUP($R1011,L:$Q,6,0),"")</f>
        <v/>
      </c>
      <c r="AA1011" s="21" t="str">
        <f>IFERROR(VLOOKUP($R1011,M:$Q,5,0),"")</f>
        <v/>
      </c>
      <c r="AB1011" s="21" t="str">
        <f>IFERROR(VLOOKUP($R1011,N:$Q,4,0),"")</f>
        <v/>
      </c>
      <c r="AC1011" s="21" t="str">
        <f>IFERROR(VLOOKUP($R1011,O:$Q,3,0),"")</f>
        <v/>
      </c>
      <c r="AD1011" s="21" t="str">
        <f>IFERROR(VLOOKUP($R1011,P:$Q,2,0),"")</f>
        <v/>
      </c>
    </row>
    <row r="1012" spans="1:30" x14ac:dyDescent="0.15">
      <c r="A1012" s="9">
        <f>'AB Touchpoint System Workbook'!Z1023</f>
        <v>0</v>
      </c>
      <c r="B1012" s="21">
        <f t="shared" si="32"/>
        <v>1</v>
      </c>
      <c r="C1012" s="12" t="str">
        <f>IF('AB Touchpoint System Workbook'!J1023="A",VLOOKUP($B1012,Reference!$A$93:B$104,2,0),IF('AB Touchpoint System Workbook'!J1023="b",VLOOKUP($B1012,Reference!$A$93:C$104,3,0),""))</f>
        <v/>
      </c>
      <c r="D1012" s="12" t="str">
        <f>IF('AB Touchpoint System Workbook'!J1023="A",Q1012&amp;C1012,IF('AB Touchpoint System Workbook'!J1023="b",Q1012&amp;C1012,""))</f>
        <v/>
      </c>
      <c r="E1012" s="12" t="b">
        <f>IF(ISNUMBER(SEARCH(S$1,$D1012)),MAX(E$1:E1011)+1)</f>
        <v>0</v>
      </c>
      <c r="F1012" s="12" t="b">
        <f>IF(ISNUMBER(SEARCH(T$1,$D1012)),MAX(F$1:F1011)+1)</f>
        <v>0</v>
      </c>
      <c r="G1012" s="12" t="b">
        <f>IF(ISNUMBER(SEARCH(U$1,$D1012)),MAX(G$1:G1011)+1)</f>
        <v>0</v>
      </c>
      <c r="H1012" s="12" t="b">
        <f>IF(ISNUMBER(SEARCH(V$1,$D1012)),MAX(H$1:H1011)+1)</f>
        <v>0</v>
      </c>
      <c r="I1012" s="12" t="b">
        <f>IF(ISNUMBER(SEARCH(W$1,$D1012)),MAX(I$1:I1011)+1)</f>
        <v>0</v>
      </c>
      <c r="J1012" s="12" t="b">
        <f>IF(ISNUMBER(SEARCH(X$1,$D1012)),MAX(J$1:J1011)+1)</f>
        <v>0</v>
      </c>
      <c r="K1012" s="12" t="b">
        <f>IF(ISNUMBER(SEARCH(Y$1,$D1012)),MAX(K$1:K1011)+1)</f>
        <v>0</v>
      </c>
      <c r="L1012" s="12" t="b">
        <f>IF(ISNUMBER(SEARCH(Z$1,$D1012)),MAX(L$1:L1011)+1)</f>
        <v>0</v>
      </c>
      <c r="M1012" s="12" t="b">
        <f>IF(ISNUMBER(SEARCH(AA$1,$D1012)),MAX(M$1:M1011)+1)</f>
        <v>0</v>
      </c>
      <c r="N1012" s="12" t="b">
        <f>IF(ISNUMBER(SEARCH(AB$1,$D1012)),MAX(N$1:N1011)+1)</f>
        <v>0</v>
      </c>
      <c r="O1012" s="12" t="b">
        <f>IF(ISNUMBER(SEARCH(AC$1,$D1012)),MAX(O$1:O1011)+1)</f>
        <v>0</v>
      </c>
      <c r="P1012" s="12" t="b">
        <f>IF(ISNUMBER(SEARCH(AD$1,$D1012)),MAX(P$1:P1011)+1)</f>
        <v>0</v>
      </c>
      <c r="Q1012" s="12">
        <f>'AB Touchpoint System Workbook'!K1023</f>
        <v>0</v>
      </c>
      <c r="R1012" s="13">
        <f t="shared" si="31"/>
        <v>1011</v>
      </c>
      <c r="S1012" s="21" t="str">
        <f>IFERROR(VLOOKUP($R1012,E:$Q,13,0),"")</f>
        <v/>
      </c>
      <c r="T1012" s="21" t="str">
        <f>IFERROR(VLOOKUP($R1012,F:$Q,12,0),"")</f>
        <v/>
      </c>
      <c r="U1012" s="21" t="str">
        <f>IFERROR(VLOOKUP($R1012,G:$Q,11,0),"")</f>
        <v/>
      </c>
      <c r="V1012" s="21" t="str">
        <f>IFERROR(VLOOKUP($R1012,H:$Q,10,0),"")</f>
        <v/>
      </c>
      <c r="W1012" s="21" t="str">
        <f>IFERROR(VLOOKUP($R1012,I:$Q,9,0),"")</f>
        <v/>
      </c>
      <c r="X1012" s="21" t="str">
        <f>IFERROR(VLOOKUP($R1012,J:$Q,8,0),"")</f>
        <v/>
      </c>
      <c r="Y1012" s="21" t="str">
        <f>IFERROR(VLOOKUP($R1012,K:$Q,7,0),"")</f>
        <v/>
      </c>
      <c r="Z1012" s="21" t="str">
        <f>IFERROR(VLOOKUP($R1012,L:$Q,6,0),"")</f>
        <v/>
      </c>
      <c r="AA1012" s="21" t="str">
        <f>IFERROR(VLOOKUP($R1012,M:$Q,5,0),"")</f>
        <v/>
      </c>
      <c r="AB1012" s="21" t="str">
        <f>IFERROR(VLOOKUP($R1012,N:$Q,4,0),"")</f>
        <v/>
      </c>
      <c r="AC1012" s="21" t="str">
        <f>IFERROR(VLOOKUP($R1012,O:$Q,3,0),"")</f>
        <v/>
      </c>
      <c r="AD1012" s="21" t="str">
        <f>IFERROR(VLOOKUP($R1012,P:$Q,2,0),"")</f>
        <v/>
      </c>
    </row>
    <row r="1013" spans="1:30" x14ac:dyDescent="0.15">
      <c r="A1013" s="9">
        <f>'AB Touchpoint System Workbook'!Z1024</f>
        <v>0</v>
      </c>
      <c r="B1013" s="21">
        <f t="shared" si="32"/>
        <v>1</v>
      </c>
      <c r="C1013" s="12" t="str">
        <f>IF('AB Touchpoint System Workbook'!J1024="A",VLOOKUP($B1013,Reference!$A$93:B$104,2,0),IF('AB Touchpoint System Workbook'!J1024="b",VLOOKUP($B1013,Reference!$A$93:C$104,3,0),""))</f>
        <v/>
      </c>
      <c r="D1013" s="12" t="str">
        <f>IF('AB Touchpoint System Workbook'!J1024="A",Q1013&amp;C1013,IF('AB Touchpoint System Workbook'!J1024="b",Q1013&amp;C1013,""))</f>
        <v/>
      </c>
      <c r="E1013" s="12" t="b">
        <f>IF(ISNUMBER(SEARCH(S$1,$D1013)),MAX(E$1:E1012)+1)</f>
        <v>0</v>
      </c>
      <c r="F1013" s="12" t="b">
        <f>IF(ISNUMBER(SEARCH(T$1,$D1013)),MAX(F$1:F1012)+1)</f>
        <v>0</v>
      </c>
      <c r="G1013" s="12" t="b">
        <f>IF(ISNUMBER(SEARCH(U$1,$D1013)),MAX(G$1:G1012)+1)</f>
        <v>0</v>
      </c>
      <c r="H1013" s="12" t="b">
        <f>IF(ISNUMBER(SEARCH(V$1,$D1013)),MAX(H$1:H1012)+1)</f>
        <v>0</v>
      </c>
      <c r="I1013" s="12" t="b">
        <f>IF(ISNUMBER(SEARCH(W$1,$D1013)),MAX(I$1:I1012)+1)</f>
        <v>0</v>
      </c>
      <c r="J1013" s="12" t="b">
        <f>IF(ISNUMBER(SEARCH(X$1,$D1013)),MAX(J$1:J1012)+1)</f>
        <v>0</v>
      </c>
      <c r="K1013" s="12" t="b">
        <f>IF(ISNUMBER(SEARCH(Y$1,$D1013)),MAX(K$1:K1012)+1)</f>
        <v>0</v>
      </c>
      <c r="L1013" s="12" t="b">
        <f>IF(ISNUMBER(SEARCH(Z$1,$D1013)),MAX(L$1:L1012)+1)</f>
        <v>0</v>
      </c>
      <c r="M1013" s="12" t="b">
        <f>IF(ISNUMBER(SEARCH(AA$1,$D1013)),MAX(M$1:M1012)+1)</f>
        <v>0</v>
      </c>
      <c r="N1013" s="12" t="b">
        <f>IF(ISNUMBER(SEARCH(AB$1,$D1013)),MAX(N$1:N1012)+1)</f>
        <v>0</v>
      </c>
      <c r="O1013" s="12" t="b">
        <f>IF(ISNUMBER(SEARCH(AC$1,$D1013)),MAX(O$1:O1012)+1)</f>
        <v>0</v>
      </c>
      <c r="P1013" s="12" t="b">
        <f>IF(ISNUMBER(SEARCH(AD$1,$D1013)),MAX(P$1:P1012)+1)</f>
        <v>0</v>
      </c>
      <c r="Q1013" s="12">
        <f>'AB Touchpoint System Workbook'!K1024</f>
        <v>0</v>
      </c>
      <c r="R1013" s="13">
        <f t="shared" si="31"/>
        <v>1012</v>
      </c>
      <c r="S1013" s="21" t="str">
        <f>IFERROR(VLOOKUP($R1013,E:$Q,13,0),"")</f>
        <v/>
      </c>
      <c r="T1013" s="21" t="str">
        <f>IFERROR(VLOOKUP($R1013,F:$Q,12,0),"")</f>
        <v/>
      </c>
      <c r="U1013" s="21" t="str">
        <f>IFERROR(VLOOKUP($R1013,G:$Q,11,0),"")</f>
        <v/>
      </c>
      <c r="V1013" s="21" t="str">
        <f>IFERROR(VLOOKUP($R1013,H:$Q,10,0),"")</f>
        <v/>
      </c>
      <c r="W1013" s="21" t="str">
        <f>IFERROR(VLOOKUP($R1013,I:$Q,9,0),"")</f>
        <v/>
      </c>
      <c r="X1013" s="21" t="str">
        <f>IFERROR(VLOOKUP($R1013,J:$Q,8,0),"")</f>
        <v/>
      </c>
      <c r="Y1013" s="21" t="str">
        <f>IFERROR(VLOOKUP($R1013,K:$Q,7,0),"")</f>
        <v/>
      </c>
      <c r="Z1013" s="21" t="str">
        <f>IFERROR(VLOOKUP($R1013,L:$Q,6,0),"")</f>
        <v/>
      </c>
      <c r="AA1013" s="21" t="str">
        <f>IFERROR(VLOOKUP($R1013,M:$Q,5,0),"")</f>
        <v/>
      </c>
      <c r="AB1013" s="21" t="str">
        <f>IFERROR(VLOOKUP($R1013,N:$Q,4,0),"")</f>
        <v/>
      </c>
      <c r="AC1013" s="21" t="str">
        <f>IFERROR(VLOOKUP($R1013,O:$Q,3,0),"")</f>
        <v/>
      </c>
      <c r="AD1013" s="21" t="str">
        <f>IFERROR(VLOOKUP($R1013,P:$Q,2,0),"")</f>
        <v/>
      </c>
    </row>
    <row r="1014" spans="1:30" x14ac:dyDescent="0.15">
      <c r="A1014" s="9">
        <f>'AB Touchpoint System Workbook'!Z1025</f>
        <v>0</v>
      </c>
      <c r="B1014" s="21">
        <f t="shared" si="32"/>
        <v>1</v>
      </c>
      <c r="C1014" s="12" t="str">
        <f>IF('AB Touchpoint System Workbook'!J1025="A",VLOOKUP($B1014,Reference!$A$93:B$104,2,0),IF('AB Touchpoint System Workbook'!J1025="b",VLOOKUP($B1014,Reference!$A$93:C$104,3,0),""))</f>
        <v/>
      </c>
      <c r="D1014" s="12" t="str">
        <f>IF('AB Touchpoint System Workbook'!J1025="A",Q1014&amp;C1014,IF('AB Touchpoint System Workbook'!J1025="b",Q1014&amp;C1014,""))</f>
        <v/>
      </c>
      <c r="E1014" s="12" t="b">
        <f>IF(ISNUMBER(SEARCH(S$1,$D1014)),MAX(E$1:E1013)+1)</f>
        <v>0</v>
      </c>
      <c r="F1014" s="12" t="b">
        <f>IF(ISNUMBER(SEARCH(T$1,$D1014)),MAX(F$1:F1013)+1)</f>
        <v>0</v>
      </c>
      <c r="G1014" s="12" t="b">
        <f>IF(ISNUMBER(SEARCH(U$1,$D1014)),MAX(G$1:G1013)+1)</f>
        <v>0</v>
      </c>
      <c r="H1014" s="12" t="b">
        <f>IF(ISNUMBER(SEARCH(V$1,$D1014)),MAX(H$1:H1013)+1)</f>
        <v>0</v>
      </c>
      <c r="I1014" s="12" t="b">
        <f>IF(ISNUMBER(SEARCH(W$1,$D1014)),MAX(I$1:I1013)+1)</f>
        <v>0</v>
      </c>
      <c r="J1014" s="12" t="b">
        <f>IF(ISNUMBER(SEARCH(X$1,$D1014)),MAX(J$1:J1013)+1)</f>
        <v>0</v>
      </c>
      <c r="K1014" s="12" t="b">
        <f>IF(ISNUMBER(SEARCH(Y$1,$D1014)),MAX(K$1:K1013)+1)</f>
        <v>0</v>
      </c>
      <c r="L1014" s="12" t="b">
        <f>IF(ISNUMBER(SEARCH(Z$1,$D1014)),MAX(L$1:L1013)+1)</f>
        <v>0</v>
      </c>
      <c r="M1014" s="12" t="b">
        <f>IF(ISNUMBER(SEARCH(AA$1,$D1014)),MAX(M$1:M1013)+1)</f>
        <v>0</v>
      </c>
      <c r="N1014" s="12" t="b">
        <f>IF(ISNUMBER(SEARCH(AB$1,$D1014)),MAX(N$1:N1013)+1)</f>
        <v>0</v>
      </c>
      <c r="O1014" s="12" t="b">
        <f>IF(ISNUMBER(SEARCH(AC$1,$D1014)),MAX(O$1:O1013)+1)</f>
        <v>0</v>
      </c>
      <c r="P1014" s="12" t="b">
        <f>IF(ISNUMBER(SEARCH(AD$1,$D1014)),MAX(P$1:P1013)+1)</f>
        <v>0</v>
      </c>
      <c r="Q1014" s="12">
        <f>'AB Touchpoint System Workbook'!K1025</f>
        <v>0</v>
      </c>
      <c r="R1014" s="13">
        <f t="shared" si="31"/>
        <v>1013</v>
      </c>
      <c r="S1014" s="21" t="str">
        <f>IFERROR(VLOOKUP($R1014,E:$Q,13,0),"")</f>
        <v/>
      </c>
      <c r="T1014" s="21" t="str">
        <f>IFERROR(VLOOKUP($R1014,F:$Q,12,0),"")</f>
        <v/>
      </c>
      <c r="U1014" s="21" t="str">
        <f>IFERROR(VLOOKUP($R1014,G:$Q,11,0),"")</f>
        <v/>
      </c>
      <c r="V1014" s="21" t="str">
        <f>IFERROR(VLOOKUP($R1014,H:$Q,10,0),"")</f>
        <v/>
      </c>
      <c r="W1014" s="21" t="str">
        <f>IFERROR(VLOOKUP($R1014,I:$Q,9,0),"")</f>
        <v/>
      </c>
      <c r="X1014" s="21" t="str">
        <f>IFERROR(VLOOKUP($R1014,J:$Q,8,0),"")</f>
        <v/>
      </c>
      <c r="Y1014" s="21" t="str">
        <f>IFERROR(VLOOKUP($R1014,K:$Q,7,0),"")</f>
        <v/>
      </c>
      <c r="Z1014" s="21" t="str">
        <f>IFERROR(VLOOKUP($R1014,L:$Q,6,0),"")</f>
        <v/>
      </c>
      <c r="AA1014" s="21" t="str">
        <f>IFERROR(VLOOKUP($R1014,M:$Q,5,0),"")</f>
        <v/>
      </c>
      <c r="AB1014" s="21" t="str">
        <f>IFERROR(VLOOKUP($R1014,N:$Q,4,0),"")</f>
        <v/>
      </c>
      <c r="AC1014" s="21" t="str">
        <f>IFERROR(VLOOKUP($R1014,O:$Q,3,0),"")</f>
        <v/>
      </c>
      <c r="AD1014" s="21" t="str">
        <f>IFERROR(VLOOKUP($R1014,P:$Q,2,0),"")</f>
        <v/>
      </c>
    </row>
    <row r="1015" spans="1:30" x14ac:dyDescent="0.15">
      <c r="A1015" s="9">
        <f>'AB Touchpoint System Workbook'!Z1026</f>
        <v>0</v>
      </c>
      <c r="B1015" s="21">
        <f t="shared" si="32"/>
        <v>1</v>
      </c>
      <c r="C1015" s="12" t="str">
        <f>IF('AB Touchpoint System Workbook'!J1026="A",VLOOKUP($B1015,Reference!$A$93:B$104,2,0),IF('AB Touchpoint System Workbook'!J1026="b",VLOOKUP($B1015,Reference!$A$93:C$104,3,0),""))</f>
        <v/>
      </c>
      <c r="D1015" s="12" t="str">
        <f>IF('AB Touchpoint System Workbook'!J1026="A",Q1015&amp;C1015,IF('AB Touchpoint System Workbook'!J1026="b",Q1015&amp;C1015,""))</f>
        <v/>
      </c>
      <c r="E1015" s="12" t="b">
        <f>IF(ISNUMBER(SEARCH(S$1,$D1015)),MAX(E$1:E1014)+1)</f>
        <v>0</v>
      </c>
      <c r="F1015" s="12" t="b">
        <f>IF(ISNUMBER(SEARCH(T$1,$D1015)),MAX(F$1:F1014)+1)</f>
        <v>0</v>
      </c>
      <c r="G1015" s="12" t="b">
        <f>IF(ISNUMBER(SEARCH(U$1,$D1015)),MAX(G$1:G1014)+1)</f>
        <v>0</v>
      </c>
      <c r="H1015" s="12" t="b">
        <f>IF(ISNUMBER(SEARCH(V$1,$D1015)),MAX(H$1:H1014)+1)</f>
        <v>0</v>
      </c>
      <c r="I1015" s="12" t="b">
        <f>IF(ISNUMBER(SEARCH(W$1,$D1015)),MAX(I$1:I1014)+1)</f>
        <v>0</v>
      </c>
      <c r="J1015" s="12" t="b">
        <f>IF(ISNUMBER(SEARCH(X$1,$D1015)),MAX(J$1:J1014)+1)</f>
        <v>0</v>
      </c>
      <c r="K1015" s="12" t="b">
        <f>IF(ISNUMBER(SEARCH(Y$1,$D1015)),MAX(K$1:K1014)+1)</f>
        <v>0</v>
      </c>
      <c r="L1015" s="12" t="b">
        <f>IF(ISNUMBER(SEARCH(Z$1,$D1015)),MAX(L$1:L1014)+1)</f>
        <v>0</v>
      </c>
      <c r="M1015" s="12" t="b">
        <f>IF(ISNUMBER(SEARCH(AA$1,$D1015)),MAX(M$1:M1014)+1)</f>
        <v>0</v>
      </c>
      <c r="N1015" s="12" t="b">
        <f>IF(ISNUMBER(SEARCH(AB$1,$D1015)),MAX(N$1:N1014)+1)</f>
        <v>0</v>
      </c>
      <c r="O1015" s="12" t="b">
        <f>IF(ISNUMBER(SEARCH(AC$1,$D1015)),MAX(O$1:O1014)+1)</f>
        <v>0</v>
      </c>
      <c r="P1015" s="12" t="b">
        <f>IF(ISNUMBER(SEARCH(AD$1,$D1015)),MAX(P$1:P1014)+1)</f>
        <v>0</v>
      </c>
      <c r="Q1015" s="12">
        <f>'AB Touchpoint System Workbook'!K1026</f>
        <v>0</v>
      </c>
      <c r="R1015" s="13">
        <f t="shared" si="31"/>
        <v>1014</v>
      </c>
      <c r="S1015" s="21" t="str">
        <f>IFERROR(VLOOKUP($R1015,E:$Q,13,0),"")</f>
        <v/>
      </c>
      <c r="T1015" s="21" t="str">
        <f>IFERROR(VLOOKUP($R1015,F:$Q,12,0),"")</f>
        <v/>
      </c>
      <c r="U1015" s="21" t="str">
        <f>IFERROR(VLOOKUP($R1015,G:$Q,11,0),"")</f>
        <v/>
      </c>
      <c r="V1015" s="21" t="str">
        <f>IFERROR(VLOOKUP($R1015,H:$Q,10,0),"")</f>
        <v/>
      </c>
      <c r="W1015" s="21" t="str">
        <f>IFERROR(VLOOKUP($R1015,I:$Q,9,0),"")</f>
        <v/>
      </c>
      <c r="X1015" s="21" t="str">
        <f>IFERROR(VLOOKUP($R1015,J:$Q,8,0),"")</f>
        <v/>
      </c>
      <c r="Y1015" s="21" t="str">
        <f>IFERROR(VLOOKUP($R1015,K:$Q,7,0),"")</f>
        <v/>
      </c>
      <c r="Z1015" s="21" t="str">
        <f>IFERROR(VLOOKUP($R1015,L:$Q,6,0),"")</f>
        <v/>
      </c>
      <c r="AA1015" s="21" t="str">
        <f>IFERROR(VLOOKUP($R1015,M:$Q,5,0),"")</f>
        <v/>
      </c>
      <c r="AB1015" s="21" t="str">
        <f>IFERROR(VLOOKUP($R1015,N:$Q,4,0),"")</f>
        <v/>
      </c>
      <c r="AC1015" s="21" t="str">
        <f>IFERROR(VLOOKUP($R1015,O:$Q,3,0),"")</f>
        <v/>
      </c>
      <c r="AD1015" s="21" t="str">
        <f>IFERROR(VLOOKUP($R1015,P:$Q,2,0),"")</f>
        <v/>
      </c>
    </row>
    <row r="1016" spans="1:30" x14ac:dyDescent="0.15">
      <c r="A1016" s="9">
        <f>'AB Touchpoint System Workbook'!Z1027</f>
        <v>0</v>
      </c>
      <c r="B1016" s="21">
        <f t="shared" si="32"/>
        <v>1</v>
      </c>
      <c r="C1016" s="12" t="str">
        <f>IF('AB Touchpoint System Workbook'!J1027="A",VLOOKUP($B1016,Reference!$A$93:B$104,2,0),IF('AB Touchpoint System Workbook'!J1027="b",VLOOKUP($B1016,Reference!$A$93:C$104,3,0),""))</f>
        <v/>
      </c>
      <c r="D1016" s="12" t="str">
        <f>IF('AB Touchpoint System Workbook'!J1027="A",Q1016&amp;C1016,IF('AB Touchpoint System Workbook'!J1027="b",Q1016&amp;C1016,""))</f>
        <v/>
      </c>
      <c r="E1016" s="12" t="b">
        <f>IF(ISNUMBER(SEARCH(S$1,$D1016)),MAX(E$1:E1015)+1)</f>
        <v>0</v>
      </c>
      <c r="F1016" s="12" t="b">
        <f>IF(ISNUMBER(SEARCH(T$1,$D1016)),MAX(F$1:F1015)+1)</f>
        <v>0</v>
      </c>
      <c r="G1016" s="12" t="b">
        <f>IF(ISNUMBER(SEARCH(U$1,$D1016)),MAX(G$1:G1015)+1)</f>
        <v>0</v>
      </c>
      <c r="H1016" s="12" t="b">
        <f>IF(ISNUMBER(SEARCH(V$1,$D1016)),MAX(H$1:H1015)+1)</f>
        <v>0</v>
      </c>
      <c r="I1016" s="12" t="b">
        <f>IF(ISNUMBER(SEARCH(W$1,$D1016)),MAX(I$1:I1015)+1)</f>
        <v>0</v>
      </c>
      <c r="J1016" s="12" t="b">
        <f>IF(ISNUMBER(SEARCH(X$1,$D1016)),MAX(J$1:J1015)+1)</f>
        <v>0</v>
      </c>
      <c r="K1016" s="12" t="b">
        <f>IF(ISNUMBER(SEARCH(Y$1,$D1016)),MAX(K$1:K1015)+1)</f>
        <v>0</v>
      </c>
      <c r="L1016" s="12" t="b">
        <f>IF(ISNUMBER(SEARCH(Z$1,$D1016)),MAX(L$1:L1015)+1)</f>
        <v>0</v>
      </c>
      <c r="M1016" s="12" t="b">
        <f>IF(ISNUMBER(SEARCH(AA$1,$D1016)),MAX(M$1:M1015)+1)</f>
        <v>0</v>
      </c>
      <c r="N1016" s="12" t="b">
        <f>IF(ISNUMBER(SEARCH(AB$1,$D1016)),MAX(N$1:N1015)+1)</f>
        <v>0</v>
      </c>
      <c r="O1016" s="12" t="b">
        <f>IF(ISNUMBER(SEARCH(AC$1,$D1016)),MAX(O$1:O1015)+1)</f>
        <v>0</v>
      </c>
      <c r="P1016" s="12" t="b">
        <f>IF(ISNUMBER(SEARCH(AD$1,$D1016)),MAX(P$1:P1015)+1)</f>
        <v>0</v>
      </c>
      <c r="Q1016" s="12">
        <f>'AB Touchpoint System Workbook'!K1027</f>
        <v>0</v>
      </c>
      <c r="R1016" s="13">
        <f t="shared" si="31"/>
        <v>1015</v>
      </c>
      <c r="S1016" s="21" t="str">
        <f>IFERROR(VLOOKUP($R1016,E:$Q,13,0),"")</f>
        <v/>
      </c>
      <c r="T1016" s="21" t="str">
        <f>IFERROR(VLOOKUP($R1016,F:$Q,12,0),"")</f>
        <v/>
      </c>
      <c r="U1016" s="21" t="str">
        <f>IFERROR(VLOOKUP($R1016,G:$Q,11,0),"")</f>
        <v/>
      </c>
      <c r="V1016" s="21" t="str">
        <f>IFERROR(VLOOKUP($R1016,H:$Q,10,0),"")</f>
        <v/>
      </c>
      <c r="W1016" s="21" t="str">
        <f>IFERROR(VLOOKUP($R1016,I:$Q,9,0),"")</f>
        <v/>
      </c>
      <c r="X1016" s="21" t="str">
        <f>IFERROR(VLOOKUP($R1016,J:$Q,8,0),"")</f>
        <v/>
      </c>
      <c r="Y1016" s="21" t="str">
        <f>IFERROR(VLOOKUP($R1016,K:$Q,7,0),"")</f>
        <v/>
      </c>
      <c r="Z1016" s="21" t="str">
        <f>IFERROR(VLOOKUP($R1016,L:$Q,6,0),"")</f>
        <v/>
      </c>
      <c r="AA1016" s="21" t="str">
        <f>IFERROR(VLOOKUP($R1016,M:$Q,5,0),"")</f>
        <v/>
      </c>
      <c r="AB1016" s="21" t="str">
        <f>IFERROR(VLOOKUP($R1016,N:$Q,4,0),"")</f>
        <v/>
      </c>
      <c r="AC1016" s="21" t="str">
        <f>IFERROR(VLOOKUP($R1016,O:$Q,3,0),"")</f>
        <v/>
      </c>
      <c r="AD1016" s="21" t="str">
        <f>IFERROR(VLOOKUP($R1016,P:$Q,2,0),"")</f>
        <v/>
      </c>
    </row>
    <row r="1017" spans="1:30" x14ac:dyDescent="0.15">
      <c r="A1017" s="9">
        <f>'AB Touchpoint System Workbook'!Z1028</f>
        <v>0</v>
      </c>
      <c r="B1017" s="21">
        <f t="shared" si="32"/>
        <v>1</v>
      </c>
      <c r="C1017" s="12" t="str">
        <f>IF('AB Touchpoint System Workbook'!J1028="A",VLOOKUP($B1017,Reference!$A$93:B$104,2,0),IF('AB Touchpoint System Workbook'!J1028="b",VLOOKUP($B1017,Reference!$A$93:C$104,3,0),""))</f>
        <v/>
      </c>
      <c r="D1017" s="12" t="str">
        <f>IF('AB Touchpoint System Workbook'!J1028="A",Q1017&amp;C1017,IF('AB Touchpoint System Workbook'!J1028="b",Q1017&amp;C1017,""))</f>
        <v/>
      </c>
      <c r="E1017" s="12" t="b">
        <f>IF(ISNUMBER(SEARCH(S$1,$D1017)),MAX(E$1:E1016)+1)</f>
        <v>0</v>
      </c>
      <c r="F1017" s="12" t="b">
        <f>IF(ISNUMBER(SEARCH(T$1,$D1017)),MAX(F$1:F1016)+1)</f>
        <v>0</v>
      </c>
      <c r="G1017" s="12" t="b">
        <f>IF(ISNUMBER(SEARCH(U$1,$D1017)),MAX(G$1:G1016)+1)</f>
        <v>0</v>
      </c>
      <c r="H1017" s="12" t="b">
        <f>IF(ISNUMBER(SEARCH(V$1,$D1017)),MAX(H$1:H1016)+1)</f>
        <v>0</v>
      </c>
      <c r="I1017" s="12" t="b">
        <f>IF(ISNUMBER(SEARCH(W$1,$D1017)),MAX(I$1:I1016)+1)</f>
        <v>0</v>
      </c>
      <c r="J1017" s="12" t="b">
        <f>IF(ISNUMBER(SEARCH(X$1,$D1017)),MAX(J$1:J1016)+1)</f>
        <v>0</v>
      </c>
      <c r="K1017" s="12" t="b">
        <f>IF(ISNUMBER(SEARCH(Y$1,$D1017)),MAX(K$1:K1016)+1)</f>
        <v>0</v>
      </c>
      <c r="L1017" s="12" t="b">
        <f>IF(ISNUMBER(SEARCH(Z$1,$D1017)),MAX(L$1:L1016)+1)</f>
        <v>0</v>
      </c>
      <c r="M1017" s="12" t="b">
        <f>IF(ISNUMBER(SEARCH(AA$1,$D1017)),MAX(M$1:M1016)+1)</f>
        <v>0</v>
      </c>
      <c r="N1017" s="12" t="b">
        <f>IF(ISNUMBER(SEARCH(AB$1,$D1017)),MAX(N$1:N1016)+1)</f>
        <v>0</v>
      </c>
      <c r="O1017" s="12" t="b">
        <f>IF(ISNUMBER(SEARCH(AC$1,$D1017)),MAX(O$1:O1016)+1)</f>
        <v>0</v>
      </c>
      <c r="P1017" s="12" t="b">
        <f>IF(ISNUMBER(SEARCH(AD$1,$D1017)),MAX(P$1:P1016)+1)</f>
        <v>0</v>
      </c>
      <c r="Q1017" s="12">
        <f>'AB Touchpoint System Workbook'!K1028</f>
        <v>0</v>
      </c>
      <c r="R1017" s="13">
        <f t="shared" si="31"/>
        <v>1016</v>
      </c>
      <c r="S1017" s="21" t="str">
        <f>IFERROR(VLOOKUP($R1017,E:$Q,13,0),"")</f>
        <v/>
      </c>
      <c r="T1017" s="21" t="str">
        <f>IFERROR(VLOOKUP($R1017,F:$Q,12,0),"")</f>
        <v/>
      </c>
      <c r="U1017" s="21" t="str">
        <f>IFERROR(VLOOKUP($R1017,G:$Q,11,0),"")</f>
        <v/>
      </c>
      <c r="V1017" s="21" t="str">
        <f>IFERROR(VLOOKUP($R1017,H:$Q,10,0),"")</f>
        <v/>
      </c>
      <c r="W1017" s="21" t="str">
        <f>IFERROR(VLOOKUP($R1017,I:$Q,9,0),"")</f>
        <v/>
      </c>
      <c r="X1017" s="21" t="str">
        <f>IFERROR(VLOOKUP($R1017,J:$Q,8,0),"")</f>
        <v/>
      </c>
      <c r="Y1017" s="21" t="str">
        <f>IFERROR(VLOOKUP($R1017,K:$Q,7,0),"")</f>
        <v/>
      </c>
      <c r="Z1017" s="21" t="str">
        <f>IFERROR(VLOOKUP($R1017,L:$Q,6,0),"")</f>
        <v/>
      </c>
      <c r="AA1017" s="21" t="str">
        <f>IFERROR(VLOOKUP($R1017,M:$Q,5,0),"")</f>
        <v/>
      </c>
      <c r="AB1017" s="21" t="str">
        <f>IFERROR(VLOOKUP($R1017,N:$Q,4,0),"")</f>
        <v/>
      </c>
      <c r="AC1017" s="21" t="str">
        <f>IFERROR(VLOOKUP($R1017,O:$Q,3,0),"")</f>
        <v/>
      </c>
      <c r="AD1017" s="21" t="str">
        <f>IFERROR(VLOOKUP($R1017,P:$Q,2,0),"")</f>
        <v/>
      </c>
    </row>
    <row r="1018" spans="1:30" x14ac:dyDescent="0.15">
      <c r="A1018" s="9">
        <f>'AB Touchpoint System Workbook'!Z1029</f>
        <v>0</v>
      </c>
      <c r="B1018" s="21">
        <f t="shared" si="32"/>
        <v>1</v>
      </c>
      <c r="C1018" s="12" t="str">
        <f>IF('AB Touchpoint System Workbook'!J1029="A",VLOOKUP($B1018,Reference!$A$93:B$104,2,0),IF('AB Touchpoint System Workbook'!J1029="b",VLOOKUP($B1018,Reference!$A$93:C$104,3,0),""))</f>
        <v/>
      </c>
      <c r="D1018" s="12" t="str">
        <f>IF('AB Touchpoint System Workbook'!J1029="A",Q1018&amp;C1018,IF('AB Touchpoint System Workbook'!J1029="b",Q1018&amp;C1018,""))</f>
        <v/>
      </c>
      <c r="E1018" s="12" t="b">
        <f>IF(ISNUMBER(SEARCH(S$1,$D1018)),MAX(E$1:E1017)+1)</f>
        <v>0</v>
      </c>
      <c r="F1018" s="12" t="b">
        <f>IF(ISNUMBER(SEARCH(T$1,$D1018)),MAX(F$1:F1017)+1)</f>
        <v>0</v>
      </c>
      <c r="G1018" s="12" t="b">
        <f>IF(ISNUMBER(SEARCH(U$1,$D1018)),MAX(G$1:G1017)+1)</f>
        <v>0</v>
      </c>
      <c r="H1018" s="12" t="b">
        <f>IF(ISNUMBER(SEARCH(V$1,$D1018)),MAX(H$1:H1017)+1)</f>
        <v>0</v>
      </c>
      <c r="I1018" s="12" t="b">
        <f>IF(ISNUMBER(SEARCH(W$1,$D1018)),MAX(I$1:I1017)+1)</f>
        <v>0</v>
      </c>
      <c r="J1018" s="12" t="b">
        <f>IF(ISNUMBER(SEARCH(X$1,$D1018)),MAX(J$1:J1017)+1)</f>
        <v>0</v>
      </c>
      <c r="K1018" s="12" t="b">
        <f>IF(ISNUMBER(SEARCH(Y$1,$D1018)),MAX(K$1:K1017)+1)</f>
        <v>0</v>
      </c>
      <c r="L1018" s="12" t="b">
        <f>IF(ISNUMBER(SEARCH(Z$1,$D1018)),MAX(L$1:L1017)+1)</f>
        <v>0</v>
      </c>
      <c r="M1018" s="12" t="b">
        <f>IF(ISNUMBER(SEARCH(AA$1,$D1018)),MAX(M$1:M1017)+1)</f>
        <v>0</v>
      </c>
      <c r="N1018" s="12" t="b">
        <f>IF(ISNUMBER(SEARCH(AB$1,$D1018)),MAX(N$1:N1017)+1)</f>
        <v>0</v>
      </c>
      <c r="O1018" s="12" t="b">
        <f>IF(ISNUMBER(SEARCH(AC$1,$D1018)),MAX(O$1:O1017)+1)</f>
        <v>0</v>
      </c>
      <c r="P1018" s="12" t="b">
        <f>IF(ISNUMBER(SEARCH(AD$1,$D1018)),MAX(P$1:P1017)+1)</f>
        <v>0</v>
      </c>
      <c r="Q1018" s="12">
        <f>'AB Touchpoint System Workbook'!K1029</f>
        <v>0</v>
      </c>
      <c r="R1018" s="13">
        <f t="shared" si="31"/>
        <v>1017</v>
      </c>
      <c r="S1018" s="21" t="str">
        <f>IFERROR(VLOOKUP($R1018,E:$Q,13,0),"")</f>
        <v/>
      </c>
      <c r="T1018" s="21" t="str">
        <f>IFERROR(VLOOKUP($R1018,F:$Q,12,0),"")</f>
        <v/>
      </c>
      <c r="U1018" s="21" t="str">
        <f>IFERROR(VLOOKUP($R1018,G:$Q,11,0),"")</f>
        <v/>
      </c>
      <c r="V1018" s="21" t="str">
        <f>IFERROR(VLOOKUP($R1018,H:$Q,10,0),"")</f>
        <v/>
      </c>
      <c r="W1018" s="21" t="str">
        <f>IFERROR(VLOOKUP($R1018,I:$Q,9,0),"")</f>
        <v/>
      </c>
      <c r="X1018" s="21" t="str">
        <f>IFERROR(VLOOKUP($R1018,J:$Q,8,0),"")</f>
        <v/>
      </c>
      <c r="Y1018" s="21" t="str">
        <f>IFERROR(VLOOKUP($R1018,K:$Q,7,0),"")</f>
        <v/>
      </c>
      <c r="Z1018" s="21" t="str">
        <f>IFERROR(VLOOKUP($R1018,L:$Q,6,0),"")</f>
        <v/>
      </c>
      <c r="AA1018" s="21" t="str">
        <f>IFERROR(VLOOKUP($R1018,M:$Q,5,0),"")</f>
        <v/>
      </c>
      <c r="AB1018" s="21" t="str">
        <f>IFERROR(VLOOKUP($R1018,N:$Q,4,0),"")</f>
        <v/>
      </c>
      <c r="AC1018" s="21" t="str">
        <f>IFERROR(VLOOKUP($R1018,O:$Q,3,0),"")</f>
        <v/>
      </c>
      <c r="AD1018" s="21" t="str">
        <f>IFERROR(VLOOKUP($R1018,P:$Q,2,0),"")</f>
        <v/>
      </c>
    </row>
    <row r="1019" spans="1:30" x14ac:dyDescent="0.15">
      <c r="A1019" s="9">
        <f>'AB Touchpoint System Workbook'!Z1030</f>
        <v>0</v>
      </c>
      <c r="B1019" s="21">
        <f t="shared" si="32"/>
        <v>1</v>
      </c>
      <c r="C1019" s="12" t="str">
        <f>IF('AB Touchpoint System Workbook'!J1030="A",VLOOKUP($B1019,Reference!$A$93:B$104,2,0),IF('AB Touchpoint System Workbook'!J1030="b",VLOOKUP($B1019,Reference!$A$93:C$104,3,0),""))</f>
        <v/>
      </c>
      <c r="D1019" s="12" t="str">
        <f>IF('AB Touchpoint System Workbook'!J1030="A",Q1019&amp;C1019,IF('AB Touchpoint System Workbook'!J1030="b",Q1019&amp;C1019,""))</f>
        <v/>
      </c>
      <c r="E1019" s="12" t="b">
        <f>IF(ISNUMBER(SEARCH(S$1,$D1019)),MAX(E$1:E1018)+1)</f>
        <v>0</v>
      </c>
      <c r="F1019" s="12" t="b">
        <f>IF(ISNUMBER(SEARCH(T$1,$D1019)),MAX(F$1:F1018)+1)</f>
        <v>0</v>
      </c>
      <c r="G1019" s="12" t="b">
        <f>IF(ISNUMBER(SEARCH(U$1,$D1019)),MAX(G$1:G1018)+1)</f>
        <v>0</v>
      </c>
      <c r="H1019" s="12" t="b">
        <f>IF(ISNUMBER(SEARCH(V$1,$D1019)),MAX(H$1:H1018)+1)</f>
        <v>0</v>
      </c>
      <c r="I1019" s="12" t="b">
        <f>IF(ISNUMBER(SEARCH(W$1,$D1019)),MAX(I$1:I1018)+1)</f>
        <v>0</v>
      </c>
      <c r="J1019" s="12" t="b">
        <f>IF(ISNUMBER(SEARCH(X$1,$D1019)),MAX(J$1:J1018)+1)</f>
        <v>0</v>
      </c>
      <c r="K1019" s="12" t="b">
        <f>IF(ISNUMBER(SEARCH(Y$1,$D1019)),MAX(K$1:K1018)+1)</f>
        <v>0</v>
      </c>
      <c r="L1019" s="12" t="b">
        <f>IF(ISNUMBER(SEARCH(Z$1,$D1019)),MAX(L$1:L1018)+1)</f>
        <v>0</v>
      </c>
      <c r="M1019" s="12" t="b">
        <f>IF(ISNUMBER(SEARCH(AA$1,$D1019)),MAX(M$1:M1018)+1)</f>
        <v>0</v>
      </c>
      <c r="N1019" s="12" t="b">
        <f>IF(ISNUMBER(SEARCH(AB$1,$D1019)),MAX(N$1:N1018)+1)</f>
        <v>0</v>
      </c>
      <c r="O1019" s="12" t="b">
        <f>IF(ISNUMBER(SEARCH(AC$1,$D1019)),MAX(O$1:O1018)+1)</f>
        <v>0</v>
      </c>
      <c r="P1019" s="12" t="b">
        <f>IF(ISNUMBER(SEARCH(AD$1,$D1019)),MAX(P$1:P1018)+1)</f>
        <v>0</v>
      </c>
      <c r="Q1019" s="12">
        <f>'AB Touchpoint System Workbook'!K1030</f>
        <v>0</v>
      </c>
      <c r="R1019" s="13">
        <f t="shared" si="31"/>
        <v>1018</v>
      </c>
      <c r="S1019" s="21" t="str">
        <f>IFERROR(VLOOKUP($R1019,E:$Q,13,0),"")</f>
        <v/>
      </c>
      <c r="T1019" s="21" t="str">
        <f>IFERROR(VLOOKUP($R1019,F:$Q,12,0),"")</f>
        <v/>
      </c>
      <c r="U1019" s="21" t="str">
        <f>IFERROR(VLOOKUP($R1019,G:$Q,11,0),"")</f>
        <v/>
      </c>
      <c r="V1019" s="21" t="str">
        <f>IFERROR(VLOOKUP($R1019,H:$Q,10,0),"")</f>
        <v/>
      </c>
      <c r="W1019" s="21" t="str">
        <f>IFERROR(VLOOKUP($R1019,I:$Q,9,0),"")</f>
        <v/>
      </c>
      <c r="X1019" s="21" t="str">
        <f>IFERROR(VLOOKUP($R1019,J:$Q,8,0),"")</f>
        <v/>
      </c>
      <c r="Y1019" s="21" t="str">
        <f>IFERROR(VLOOKUP($R1019,K:$Q,7,0),"")</f>
        <v/>
      </c>
      <c r="Z1019" s="21" t="str">
        <f>IFERROR(VLOOKUP($R1019,L:$Q,6,0),"")</f>
        <v/>
      </c>
      <c r="AA1019" s="21" t="str">
        <f>IFERROR(VLOOKUP($R1019,M:$Q,5,0),"")</f>
        <v/>
      </c>
      <c r="AB1019" s="21" t="str">
        <f>IFERROR(VLOOKUP($R1019,N:$Q,4,0),"")</f>
        <v/>
      </c>
      <c r="AC1019" s="21" t="str">
        <f>IFERROR(VLOOKUP($R1019,O:$Q,3,0),"")</f>
        <v/>
      </c>
      <c r="AD1019" s="21" t="str">
        <f>IFERROR(VLOOKUP($R1019,P:$Q,2,0),"")</f>
        <v/>
      </c>
    </row>
    <row r="1020" spans="1:30" x14ac:dyDescent="0.15">
      <c r="A1020" s="9">
        <f>'AB Touchpoint System Workbook'!Z1031</f>
        <v>0</v>
      </c>
      <c r="B1020" s="21">
        <f t="shared" si="32"/>
        <v>1</v>
      </c>
      <c r="C1020" s="12" t="str">
        <f>IF('AB Touchpoint System Workbook'!J1031="A",VLOOKUP($B1020,Reference!$A$93:B$104,2,0),IF('AB Touchpoint System Workbook'!J1031="b",VLOOKUP($B1020,Reference!$A$93:C$104,3,0),""))</f>
        <v/>
      </c>
      <c r="D1020" s="12" t="str">
        <f>IF('AB Touchpoint System Workbook'!J1031="A",Q1020&amp;C1020,IF('AB Touchpoint System Workbook'!J1031="b",Q1020&amp;C1020,""))</f>
        <v/>
      </c>
      <c r="E1020" s="12" t="b">
        <f>IF(ISNUMBER(SEARCH(S$1,$D1020)),MAX(E$1:E1019)+1)</f>
        <v>0</v>
      </c>
      <c r="F1020" s="12" t="b">
        <f>IF(ISNUMBER(SEARCH(T$1,$D1020)),MAX(F$1:F1019)+1)</f>
        <v>0</v>
      </c>
      <c r="G1020" s="12" t="b">
        <f>IF(ISNUMBER(SEARCH(U$1,$D1020)),MAX(G$1:G1019)+1)</f>
        <v>0</v>
      </c>
      <c r="H1020" s="12" t="b">
        <f>IF(ISNUMBER(SEARCH(V$1,$D1020)),MAX(H$1:H1019)+1)</f>
        <v>0</v>
      </c>
      <c r="I1020" s="12" t="b">
        <f>IF(ISNUMBER(SEARCH(W$1,$D1020)),MAX(I$1:I1019)+1)</f>
        <v>0</v>
      </c>
      <c r="J1020" s="12" t="b">
        <f>IF(ISNUMBER(SEARCH(X$1,$D1020)),MAX(J$1:J1019)+1)</f>
        <v>0</v>
      </c>
      <c r="K1020" s="12" t="b">
        <f>IF(ISNUMBER(SEARCH(Y$1,$D1020)),MAX(K$1:K1019)+1)</f>
        <v>0</v>
      </c>
      <c r="L1020" s="12" t="b">
        <f>IF(ISNUMBER(SEARCH(Z$1,$D1020)),MAX(L$1:L1019)+1)</f>
        <v>0</v>
      </c>
      <c r="M1020" s="12" t="b">
        <f>IF(ISNUMBER(SEARCH(AA$1,$D1020)),MAX(M$1:M1019)+1)</f>
        <v>0</v>
      </c>
      <c r="N1020" s="12" t="b">
        <f>IF(ISNUMBER(SEARCH(AB$1,$D1020)),MAX(N$1:N1019)+1)</f>
        <v>0</v>
      </c>
      <c r="O1020" s="12" t="b">
        <f>IF(ISNUMBER(SEARCH(AC$1,$D1020)),MAX(O$1:O1019)+1)</f>
        <v>0</v>
      </c>
      <c r="P1020" s="12" t="b">
        <f>IF(ISNUMBER(SEARCH(AD$1,$D1020)),MAX(P$1:P1019)+1)</f>
        <v>0</v>
      </c>
      <c r="Q1020" s="12">
        <f>'AB Touchpoint System Workbook'!K1031</f>
        <v>0</v>
      </c>
      <c r="R1020" s="13">
        <f t="shared" si="31"/>
        <v>1019</v>
      </c>
      <c r="S1020" s="21" t="str">
        <f>IFERROR(VLOOKUP($R1020,E:$Q,13,0),"")</f>
        <v/>
      </c>
      <c r="T1020" s="21" t="str">
        <f>IFERROR(VLOOKUP($R1020,F:$Q,12,0),"")</f>
        <v/>
      </c>
      <c r="U1020" s="21" t="str">
        <f>IFERROR(VLOOKUP($R1020,G:$Q,11,0),"")</f>
        <v/>
      </c>
      <c r="V1020" s="21" t="str">
        <f>IFERROR(VLOOKUP($R1020,H:$Q,10,0),"")</f>
        <v/>
      </c>
      <c r="W1020" s="21" t="str">
        <f>IFERROR(VLOOKUP($R1020,I:$Q,9,0),"")</f>
        <v/>
      </c>
      <c r="X1020" s="21" t="str">
        <f>IFERROR(VLOOKUP($R1020,J:$Q,8,0),"")</f>
        <v/>
      </c>
      <c r="Y1020" s="21" t="str">
        <f>IFERROR(VLOOKUP($R1020,K:$Q,7,0),"")</f>
        <v/>
      </c>
      <c r="Z1020" s="21" t="str">
        <f>IFERROR(VLOOKUP($R1020,L:$Q,6,0),"")</f>
        <v/>
      </c>
      <c r="AA1020" s="21" t="str">
        <f>IFERROR(VLOOKUP($R1020,M:$Q,5,0),"")</f>
        <v/>
      </c>
      <c r="AB1020" s="21" t="str">
        <f>IFERROR(VLOOKUP($R1020,N:$Q,4,0),"")</f>
        <v/>
      </c>
      <c r="AC1020" s="21" t="str">
        <f>IFERROR(VLOOKUP($R1020,O:$Q,3,0),"")</f>
        <v/>
      </c>
      <c r="AD1020" s="21" t="str">
        <f>IFERROR(VLOOKUP($R1020,P:$Q,2,0),"")</f>
        <v/>
      </c>
    </row>
    <row r="1021" spans="1:30" x14ac:dyDescent="0.15">
      <c r="A1021" s="9">
        <f>'AB Touchpoint System Workbook'!Z1032</f>
        <v>0</v>
      </c>
      <c r="B1021" s="21">
        <f t="shared" si="32"/>
        <v>1</v>
      </c>
      <c r="C1021" s="12" t="str">
        <f>IF('AB Touchpoint System Workbook'!J1032="A",VLOOKUP($B1021,Reference!$A$93:B$104,2,0),IF('AB Touchpoint System Workbook'!J1032="b",VLOOKUP($B1021,Reference!$A$93:C$104,3,0),""))</f>
        <v/>
      </c>
      <c r="D1021" s="12" t="str">
        <f>IF('AB Touchpoint System Workbook'!J1032="A",Q1021&amp;C1021,IF('AB Touchpoint System Workbook'!J1032="b",Q1021&amp;C1021,""))</f>
        <v/>
      </c>
      <c r="E1021" s="12" t="b">
        <f>IF(ISNUMBER(SEARCH(S$1,$D1021)),MAX(E$1:E1020)+1)</f>
        <v>0</v>
      </c>
      <c r="F1021" s="12" t="b">
        <f>IF(ISNUMBER(SEARCH(T$1,$D1021)),MAX(F$1:F1020)+1)</f>
        <v>0</v>
      </c>
      <c r="G1021" s="12" t="b">
        <f>IF(ISNUMBER(SEARCH(U$1,$D1021)),MAX(G$1:G1020)+1)</f>
        <v>0</v>
      </c>
      <c r="H1021" s="12" t="b">
        <f>IF(ISNUMBER(SEARCH(V$1,$D1021)),MAX(H$1:H1020)+1)</f>
        <v>0</v>
      </c>
      <c r="I1021" s="12" t="b">
        <f>IF(ISNUMBER(SEARCH(W$1,$D1021)),MAX(I$1:I1020)+1)</f>
        <v>0</v>
      </c>
      <c r="J1021" s="12" t="b">
        <f>IF(ISNUMBER(SEARCH(X$1,$D1021)),MAX(J$1:J1020)+1)</f>
        <v>0</v>
      </c>
      <c r="K1021" s="12" t="b">
        <f>IF(ISNUMBER(SEARCH(Y$1,$D1021)),MAX(K$1:K1020)+1)</f>
        <v>0</v>
      </c>
      <c r="L1021" s="12" t="b">
        <f>IF(ISNUMBER(SEARCH(Z$1,$D1021)),MAX(L$1:L1020)+1)</f>
        <v>0</v>
      </c>
      <c r="M1021" s="12" t="b">
        <f>IF(ISNUMBER(SEARCH(AA$1,$D1021)),MAX(M$1:M1020)+1)</f>
        <v>0</v>
      </c>
      <c r="N1021" s="12" t="b">
        <f>IF(ISNUMBER(SEARCH(AB$1,$D1021)),MAX(N$1:N1020)+1)</f>
        <v>0</v>
      </c>
      <c r="O1021" s="12" t="b">
        <f>IF(ISNUMBER(SEARCH(AC$1,$D1021)),MAX(O$1:O1020)+1)</f>
        <v>0</v>
      </c>
      <c r="P1021" s="12" t="b">
        <f>IF(ISNUMBER(SEARCH(AD$1,$D1021)),MAX(P$1:P1020)+1)</f>
        <v>0</v>
      </c>
      <c r="Q1021" s="12">
        <f>'AB Touchpoint System Workbook'!K1032</f>
        <v>0</v>
      </c>
      <c r="R1021" s="13">
        <f t="shared" si="31"/>
        <v>1020</v>
      </c>
      <c r="S1021" s="21" t="str">
        <f>IFERROR(VLOOKUP($R1021,E:$Q,13,0),"")</f>
        <v/>
      </c>
      <c r="T1021" s="21" t="str">
        <f>IFERROR(VLOOKUP($R1021,F:$Q,12,0),"")</f>
        <v/>
      </c>
      <c r="U1021" s="21" t="str">
        <f>IFERROR(VLOOKUP($R1021,G:$Q,11,0),"")</f>
        <v/>
      </c>
      <c r="V1021" s="21" t="str">
        <f>IFERROR(VLOOKUP($R1021,H:$Q,10,0),"")</f>
        <v/>
      </c>
      <c r="W1021" s="21" t="str">
        <f>IFERROR(VLOOKUP($R1021,I:$Q,9,0),"")</f>
        <v/>
      </c>
      <c r="X1021" s="21" t="str">
        <f>IFERROR(VLOOKUP($R1021,J:$Q,8,0),"")</f>
        <v/>
      </c>
      <c r="Y1021" s="21" t="str">
        <f>IFERROR(VLOOKUP($R1021,K:$Q,7,0),"")</f>
        <v/>
      </c>
      <c r="Z1021" s="21" t="str">
        <f>IFERROR(VLOOKUP($R1021,L:$Q,6,0),"")</f>
        <v/>
      </c>
      <c r="AA1021" s="21" t="str">
        <f>IFERROR(VLOOKUP($R1021,M:$Q,5,0),"")</f>
        <v/>
      </c>
      <c r="AB1021" s="21" t="str">
        <f>IFERROR(VLOOKUP($R1021,N:$Q,4,0),"")</f>
        <v/>
      </c>
      <c r="AC1021" s="21" t="str">
        <f>IFERROR(VLOOKUP($R1021,O:$Q,3,0),"")</f>
        <v/>
      </c>
      <c r="AD1021" s="21" t="str">
        <f>IFERROR(VLOOKUP($R1021,P:$Q,2,0),"")</f>
        <v/>
      </c>
    </row>
    <row r="1022" spans="1:30" x14ac:dyDescent="0.15">
      <c r="A1022" s="9">
        <f>'AB Touchpoint System Workbook'!Z1033</f>
        <v>0</v>
      </c>
      <c r="B1022" s="21">
        <f t="shared" si="32"/>
        <v>1</v>
      </c>
      <c r="C1022" s="12" t="str">
        <f>IF('AB Touchpoint System Workbook'!J1033="A",VLOOKUP($B1022,Reference!$A$93:B$104,2,0),IF('AB Touchpoint System Workbook'!J1033="b",VLOOKUP($B1022,Reference!$A$93:C$104,3,0),""))</f>
        <v/>
      </c>
      <c r="D1022" s="12" t="str">
        <f>IF('AB Touchpoint System Workbook'!J1033="A",Q1022&amp;C1022,IF('AB Touchpoint System Workbook'!J1033="b",Q1022&amp;C1022,""))</f>
        <v/>
      </c>
      <c r="E1022" s="12" t="b">
        <f>IF(ISNUMBER(SEARCH(S$1,$D1022)),MAX(E$1:E1021)+1)</f>
        <v>0</v>
      </c>
      <c r="F1022" s="12" t="b">
        <f>IF(ISNUMBER(SEARCH(T$1,$D1022)),MAX(F$1:F1021)+1)</f>
        <v>0</v>
      </c>
      <c r="G1022" s="12" t="b">
        <f>IF(ISNUMBER(SEARCH(U$1,$D1022)),MAX(G$1:G1021)+1)</f>
        <v>0</v>
      </c>
      <c r="H1022" s="12" t="b">
        <f>IF(ISNUMBER(SEARCH(V$1,$D1022)),MAX(H$1:H1021)+1)</f>
        <v>0</v>
      </c>
      <c r="I1022" s="12" t="b">
        <f>IF(ISNUMBER(SEARCH(W$1,$D1022)),MAX(I$1:I1021)+1)</f>
        <v>0</v>
      </c>
      <c r="J1022" s="12" t="b">
        <f>IF(ISNUMBER(SEARCH(X$1,$D1022)),MAX(J$1:J1021)+1)</f>
        <v>0</v>
      </c>
      <c r="K1022" s="12" t="b">
        <f>IF(ISNUMBER(SEARCH(Y$1,$D1022)),MAX(K$1:K1021)+1)</f>
        <v>0</v>
      </c>
      <c r="L1022" s="12" t="b">
        <f>IF(ISNUMBER(SEARCH(Z$1,$D1022)),MAX(L$1:L1021)+1)</f>
        <v>0</v>
      </c>
      <c r="M1022" s="12" t="b">
        <f>IF(ISNUMBER(SEARCH(AA$1,$D1022)),MAX(M$1:M1021)+1)</f>
        <v>0</v>
      </c>
      <c r="N1022" s="12" t="b">
        <f>IF(ISNUMBER(SEARCH(AB$1,$D1022)),MAX(N$1:N1021)+1)</f>
        <v>0</v>
      </c>
      <c r="O1022" s="12" t="b">
        <f>IF(ISNUMBER(SEARCH(AC$1,$D1022)),MAX(O$1:O1021)+1)</f>
        <v>0</v>
      </c>
      <c r="P1022" s="12" t="b">
        <f>IF(ISNUMBER(SEARCH(AD$1,$D1022)),MAX(P$1:P1021)+1)</f>
        <v>0</v>
      </c>
      <c r="Q1022" s="12">
        <f>'AB Touchpoint System Workbook'!K1033</f>
        <v>0</v>
      </c>
      <c r="R1022" s="13">
        <f t="shared" si="31"/>
        <v>1021</v>
      </c>
      <c r="S1022" s="21" t="str">
        <f>IFERROR(VLOOKUP($R1022,E:$Q,13,0),"")</f>
        <v/>
      </c>
      <c r="T1022" s="21" t="str">
        <f>IFERROR(VLOOKUP($R1022,F:$Q,12,0),"")</f>
        <v/>
      </c>
      <c r="U1022" s="21" t="str">
        <f>IFERROR(VLOOKUP($R1022,G:$Q,11,0),"")</f>
        <v/>
      </c>
      <c r="V1022" s="21" t="str">
        <f>IFERROR(VLOOKUP($R1022,H:$Q,10,0),"")</f>
        <v/>
      </c>
      <c r="W1022" s="21" t="str">
        <f>IFERROR(VLOOKUP($R1022,I:$Q,9,0),"")</f>
        <v/>
      </c>
      <c r="X1022" s="21" t="str">
        <f>IFERROR(VLOOKUP($R1022,J:$Q,8,0),"")</f>
        <v/>
      </c>
      <c r="Y1022" s="21" t="str">
        <f>IFERROR(VLOOKUP($R1022,K:$Q,7,0),"")</f>
        <v/>
      </c>
      <c r="Z1022" s="21" t="str">
        <f>IFERROR(VLOOKUP($R1022,L:$Q,6,0),"")</f>
        <v/>
      </c>
      <c r="AA1022" s="21" t="str">
        <f>IFERROR(VLOOKUP($R1022,M:$Q,5,0),"")</f>
        <v/>
      </c>
      <c r="AB1022" s="21" t="str">
        <f>IFERROR(VLOOKUP($R1022,N:$Q,4,0),"")</f>
        <v/>
      </c>
      <c r="AC1022" s="21" t="str">
        <f>IFERROR(VLOOKUP($R1022,O:$Q,3,0),"")</f>
        <v/>
      </c>
      <c r="AD1022" s="21" t="str">
        <f>IFERROR(VLOOKUP($R1022,P:$Q,2,0),"")</f>
        <v/>
      </c>
    </row>
    <row r="1023" spans="1:30" x14ac:dyDescent="0.15">
      <c r="A1023" s="9">
        <f>'AB Touchpoint System Workbook'!Z1034</f>
        <v>0</v>
      </c>
      <c r="B1023" s="21">
        <f t="shared" si="32"/>
        <v>1</v>
      </c>
      <c r="C1023" s="12" t="str">
        <f>IF('AB Touchpoint System Workbook'!J1034="A",VLOOKUP($B1023,Reference!$A$93:B$104,2,0),IF('AB Touchpoint System Workbook'!J1034="b",VLOOKUP($B1023,Reference!$A$93:C$104,3,0),""))</f>
        <v/>
      </c>
      <c r="D1023" s="12" t="str">
        <f>IF('AB Touchpoint System Workbook'!J1034="A",Q1023&amp;C1023,IF('AB Touchpoint System Workbook'!J1034="b",Q1023&amp;C1023,""))</f>
        <v/>
      </c>
      <c r="E1023" s="12" t="b">
        <f>IF(ISNUMBER(SEARCH(S$1,$D1023)),MAX(E$1:E1022)+1)</f>
        <v>0</v>
      </c>
      <c r="F1023" s="12" t="b">
        <f>IF(ISNUMBER(SEARCH(T$1,$D1023)),MAX(F$1:F1022)+1)</f>
        <v>0</v>
      </c>
      <c r="G1023" s="12" t="b">
        <f>IF(ISNUMBER(SEARCH(U$1,$D1023)),MAX(G$1:G1022)+1)</f>
        <v>0</v>
      </c>
      <c r="H1023" s="12" t="b">
        <f>IF(ISNUMBER(SEARCH(V$1,$D1023)),MAX(H$1:H1022)+1)</f>
        <v>0</v>
      </c>
      <c r="I1023" s="12" t="b">
        <f>IF(ISNUMBER(SEARCH(W$1,$D1023)),MAX(I$1:I1022)+1)</f>
        <v>0</v>
      </c>
      <c r="J1023" s="12" t="b">
        <f>IF(ISNUMBER(SEARCH(X$1,$D1023)),MAX(J$1:J1022)+1)</f>
        <v>0</v>
      </c>
      <c r="K1023" s="12" t="b">
        <f>IF(ISNUMBER(SEARCH(Y$1,$D1023)),MAX(K$1:K1022)+1)</f>
        <v>0</v>
      </c>
      <c r="L1023" s="12" t="b">
        <f>IF(ISNUMBER(SEARCH(Z$1,$D1023)),MAX(L$1:L1022)+1)</f>
        <v>0</v>
      </c>
      <c r="M1023" s="12" t="b">
        <f>IF(ISNUMBER(SEARCH(AA$1,$D1023)),MAX(M$1:M1022)+1)</f>
        <v>0</v>
      </c>
      <c r="N1023" s="12" t="b">
        <f>IF(ISNUMBER(SEARCH(AB$1,$D1023)),MAX(N$1:N1022)+1)</f>
        <v>0</v>
      </c>
      <c r="O1023" s="12" t="b">
        <f>IF(ISNUMBER(SEARCH(AC$1,$D1023)),MAX(O$1:O1022)+1)</f>
        <v>0</v>
      </c>
      <c r="P1023" s="12" t="b">
        <f>IF(ISNUMBER(SEARCH(AD$1,$D1023)),MAX(P$1:P1022)+1)</f>
        <v>0</v>
      </c>
      <c r="Q1023" s="12">
        <f>'AB Touchpoint System Workbook'!K1034</f>
        <v>0</v>
      </c>
      <c r="R1023" s="13">
        <f t="shared" si="31"/>
        <v>1022</v>
      </c>
      <c r="S1023" s="21" t="str">
        <f>IFERROR(VLOOKUP($R1023,E:$Q,13,0),"")</f>
        <v/>
      </c>
      <c r="T1023" s="21" t="str">
        <f>IFERROR(VLOOKUP($R1023,F:$Q,12,0),"")</f>
        <v/>
      </c>
      <c r="U1023" s="21" t="str">
        <f>IFERROR(VLOOKUP($R1023,G:$Q,11,0),"")</f>
        <v/>
      </c>
      <c r="V1023" s="21" t="str">
        <f>IFERROR(VLOOKUP($R1023,H:$Q,10,0),"")</f>
        <v/>
      </c>
      <c r="W1023" s="21" t="str">
        <f>IFERROR(VLOOKUP($R1023,I:$Q,9,0),"")</f>
        <v/>
      </c>
      <c r="X1023" s="21" t="str">
        <f>IFERROR(VLOOKUP($R1023,J:$Q,8,0),"")</f>
        <v/>
      </c>
      <c r="Y1023" s="21" t="str">
        <f>IFERROR(VLOOKUP($R1023,K:$Q,7,0),"")</f>
        <v/>
      </c>
      <c r="Z1023" s="21" t="str">
        <f>IFERROR(VLOOKUP($R1023,L:$Q,6,0),"")</f>
        <v/>
      </c>
      <c r="AA1023" s="21" t="str">
        <f>IFERROR(VLOOKUP($R1023,M:$Q,5,0),"")</f>
        <v/>
      </c>
      <c r="AB1023" s="21" t="str">
        <f>IFERROR(VLOOKUP($R1023,N:$Q,4,0),"")</f>
        <v/>
      </c>
      <c r="AC1023" s="21" t="str">
        <f>IFERROR(VLOOKUP($R1023,O:$Q,3,0),"")</f>
        <v/>
      </c>
      <c r="AD1023" s="21" t="str">
        <f>IFERROR(VLOOKUP($R1023,P:$Q,2,0),"")</f>
        <v/>
      </c>
    </row>
    <row r="1024" spans="1:30" x14ac:dyDescent="0.15">
      <c r="A1024" s="9">
        <f>'AB Touchpoint System Workbook'!Z1035</f>
        <v>0</v>
      </c>
      <c r="B1024" s="21">
        <f t="shared" si="32"/>
        <v>1</v>
      </c>
      <c r="C1024" s="12" t="str">
        <f>IF('AB Touchpoint System Workbook'!J1035="A",VLOOKUP($B1024,Reference!$A$93:B$104,2,0),IF('AB Touchpoint System Workbook'!J1035="b",VLOOKUP($B1024,Reference!$A$93:C$104,3,0),""))</f>
        <v/>
      </c>
      <c r="D1024" s="12" t="str">
        <f>IF('AB Touchpoint System Workbook'!J1035="A",Q1024&amp;C1024,IF('AB Touchpoint System Workbook'!J1035="b",Q1024&amp;C1024,""))</f>
        <v/>
      </c>
      <c r="E1024" s="12" t="b">
        <f>IF(ISNUMBER(SEARCH(S$1,$D1024)),MAX(E$1:E1023)+1)</f>
        <v>0</v>
      </c>
      <c r="F1024" s="12" t="b">
        <f>IF(ISNUMBER(SEARCH(T$1,$D1024)),MAX(F$1:F1023)+1)</f>
        <v>0</v>
      </c>
      <c r="G1024" s="12" t="b">
        <f>IF(ISNUMBER(SEARCH(U$1,$D1024)),MAX(G$1:G1023)+1)</f>
        <v>0</v>
      </c>
      <c r="H1024" s="12" t="b">
        <f>IF(ISNUMBER(SEARCH(V$1,$D1024)),MAX(H$1:H1023)+1)</f>
        <v>0</v>
      </c>
      <c r="I1024" s="12" t="b">
        <f>IF(ISNUMBER(SEARCH(W$1,$D1024)),MAX(I$1:I1023)+1)</f>
        <v>0</v>
      </c>
      <c r="J1024" s="12" t="b">
        <f>IF(ISNUMBER(SEARCH(X$1,$D1024)),MAX(J$1:J1023)+1)</f>
        <v>0</v>
      </c>
      <c r="K1024" s="12" t="b">
        <f>IF(ISNUMBER(SEARCH(Y$1,$D1024)),MAX(K$1:K1023)+1)</f>
        <v>0</v>
      </c>
      <c r="L1024" s="12" t="b">
        <f>IF(ISNUMBER(SEARCH(Z$1,$D1024)),MAX(L$1:L1023)+1)</f>
        <v>0</v>
      </c>
      <c r="M1024" s="12" t="b">
        <f>IF(ISNUMBER(SEARCH(AA$1,$D1024)),MAX(M$1:M1023)+1)</f>
        <v>0</v>
      </c>
      <c r="N1024" s="12" t="b">
        <f>IF(ISNUMBER(SEARCH(AB$1,$D1024)),MAX(N$1:N1023)+1)</f>
        <v>0</v>
      </c>
      <c r="O1024" s="12" t="b">
        <f>IF(ISNUMBER(SEARCH(AC$1,$D1024)),MAX(O$1:O1023)+1)</f>
        <v>0</v>
      </c>
      <c r="P1024" s="12" t="b">
        <f>IF(ISNUMBER(SEARCH(AD$1,$D1024)),MAX(P$1:P1023)+1)</f>
        <v>0</v>
      </c>
      <c r="Q1024" s="12">
        <f>'AB Touchpoint System Workbook'!K1035</f>
        <v>0</v>
      </c>
      <c r="R1024" s="13">
        <f t="shared" si="31"/>
        <v>1023</v>
      </c>
      <c r="S1024" s="21" t="str">
        <f>IFERROR(VLOOKUP($R1024,E:$Q,13,0),"")</f>
        <v/>
      </c>
      <c r="T1024" s="21" t="str">
        <f>IFERROR(VLOOKUP($R1024,F:$Q,12,0),"")</f>
        <v/>
      </c>
      <c r="U1024" s="21" t="str">
        <f>IFERROR(VLOOKUP($R1024,G:$Q,11,0),"")</f>
        <v/>
      </c>
      <c r="V1024" s="21" t="str">
        <f>IFERROR(VLOOKUP($R1024,H:$Q,10,0),"")</f>
        <v/>
      </c>
      <c r="W1024" s="21" t="str">
        <f>IFERROR(VLOOKUP($R1024,I:$Q,9,0),"")</f>
        <v/>
      </c>
      <c r="X1024" s="21" t="str">
        <f>IFERROR(VLOOKUP($R1024,J:$Q,8,0),"")</f>
        <v/>
      </c>
      <c r="Y1024" s="21" t="str">
        <f>IFERROR(VLOOKUP($R1024,K:$Q,7,0),"")</f>
        <v/>
      </c>
      <c r="Z1024" s="21" t="str">
        <f>IFERROR(VLOOKUP($R1024,L:$Q,6,0),"")</f>
        <v/>
      </c>
      <c r="AA1024" s="21" t="str">
        <f>IFERROR(VLOOKUP($R1024,M:$Q,5,0),"")</f>
        <v/>
      </c>
      <c r="AB1024" s="21" t="str">
        <f>IFERROR(VLOOKUP($R1024,N:$Q,4,0),"")</f>
        <v/>
      </c>
      <c r="AC1024" s="21" t="str">
        <f>IFERROR(VLOOKUP($R1024,O:$Q,3,0),"")</f>
        <v/>
      </c>
      <c r="AD1024" s="21" t="str">
        <f>IFERROR(VLOOKUP($R1024,P:$Q,2,0),"")</f>
        <v/>
      </c>
    </row>
    <row r="1025" spans="1:30" x14ac:dyDescent="0.15">
      <c r="A1025" s="9">
        <f>'AB Touchpoint System Workbook'!Z1036</f>
        <v>0</v>
      </c>
      <c r="B1025" s="21">
        <f t="shared" si="32"/>
        <v>1</v>
      </c>
      <c r="C1025" s="12" t="str">
        <f>IF('AB Touchpoint System Workbook'!J1036="A",VLOOKUP($B1025,Reference!$A$93:B$104,2,0),IF('AB Touchpoint System Workbook'!J1036="b",VLOOKUP($B1025,Reference!$A$93:C$104,3,0),""))</f>
        <v/>
      </c>
      <c r="D1025" s="12" t="str">
        <f>IF('AB Touchpoint System Workbook'!J1036="A",Q1025&amp;C1025,IF('AB Touchpoint System Workbook'!J1036="b",Q1025&amp;C1025,""))</f>
        <v/>
      </c>
      <c r="E1025" s="12" t="b">
        <f>IF(ISNUMBER(SEARCH(S$1,$D1025)),MAX(E$1:E1024)+1)</f>
        <v>0</v>
      </c>
      <c r="F1025" s="12" t="b">
        <f>IF(ISNUMBER(SEARCH(T$1,$D1025)),MAX(F$1:F1024)+1)</f>
        <v>0</v>
      </c>
      <c r="G1025" s="12" t="b">
        <f>IF(ISNUMBER(SEARCH(U$1,$D1025)),MAX(G$1:G1024)+1)</f>
        <v>0</v>
      </c>
      <c r="H1025" s="12" t="b">
        <f>IF(ISNUMBER(SEARCH(V$1,$D1025)),MAX(H$1:H1024)+1)</f>
        <v>0</v>
      </c>
      <c r="I1025" s="12" t="b">
        <f>IF(ISNUMBER(SEARCH(W$1,$D1025)),MAX(I$1:I1024)+1)</f>
        <v>0</v>
      </c>
      <c r="J1025" s="12" t="b">
        <f>IF(ISNUMBER(SEARCH(X$1,$D1025)),MAX(J$1:J1024)+1)</f>
        <v>0</v>
      </c>
      <c r="K1025" s="12" t="b">
        <f>IF(ISNUMBER(SEARCH(Y$1,$D1025)),MAX(K$1:K1024)+1)</f>
        <v>0</v>
      </c>
      <c r="L1025" s="12" t="b">
        <f>IF(ISNUMBER(SEARCH(Z$1,$D1025)),MAX(L$1:L1024)+1)</f>
        <v>0</v>
      </c>
      <c r="M1025" s="12" t="b">
        <f>IF(ISNUMBER(SEARCH(AA$1,$D1025)),MAX(M$1:M1024)+1)</f>
        <v>0</v>
      </c>
      <c r="N1025" s="12" t="b">
        <f>IF(ISNUMBER(SEARCH(AB$1,$D1025)),MAX(N$1:N1024)+1)</f>
        <v>0</v>
      </c>
      <c r="O1025" s="12" t="b">
        <f>IF(ISNUMBER(SEARCH(AC$1,$D1025)),MAX(O$1:O1024)+1)</f>
        <v>0</v>
      </c>
      <c r="P1025" s="12" t="b">
        <f>IF(ISNUMBER(SEARCH(AD$1,$D1025)),MAX(P$1:P1024)+1)</f>
        <v>0</v>
      </c>
      <c r="Q1025" s="12">
        <f>'AB Touchpoint System Workbook'!K1036</f>
        <v>0</v>
      </c>
      <c r="R1025" s="13">
        <f t="shared" si="31"/>
        <v>1024</v>
      </c>
      <c r="S1025" s="21" t="str">
        <f>IFERROR(VLOOKUP($R1025,E:$Q,13,0),"")</f>
        <v/>
      </c>
      <c r="T1025" s="21" t="str">
        <f>IFERROR(VLOOKUP($R1025,F:$Q,12,0),"")</f>
        <v/>
      </c>
      <c r="U1025" s="21" t="str">
        <f>IFERROR(VLOOKUP($R1025,G:$Q,11,0),"")</f>
        <v/>
      </c>
      <c r="V1025" s="21" t="str">
        <f>IFERROR(VLOOKUP($R1025,H:$Q,10,0),"")</f>
        <v/>
      </c>
      <c r="W1025" s="21" t="str">
        <f>IFERROR(VLOOKUP($R1025,I:$Q,9,0),"")</f>
        <v/>
      </c>
      <c r="X1025" s="21" t="str">
        <f>IFERROR(VLOOKUP($R1025,J:$Q,8,0),"")</f>
        <v/>
      </c>
      <c r="Y1025" s="21" t="str">
        <f>IFERROR(VLOOKUP($R1025,K:$Q,7,0),"")</f>
        <v/>
      </c>
      <c r="Z1025" s="21" t="str">
        <f>IFERROR(VLOOKUP($R1025,L:$Q,6,0),"")</f>
        <v/>
      </c>
      <c r="AA1025" s="21" t="str">
        <f>IFERROR(VLOOKUP($R1025,M:$Q,5,0),"")</f>
        <v/>
      </c>
      <c r="AB1025" s="21" t="str">
        <f>IFERROR(VLOOKUP($R1025,N:$Q,4,0),"")</f>
        <v/>
      </c>
      <c r="AC1025" s="21" t="str">
        <f>IFERROR(VLOOKUP($R1025,O:$Q,3,0),"")</f>
        <v/>
      </c>
      <c r="AD1025" s="21" t="str">
        <f>IFERROR(VLOOKUP($R1025,P:$Q,2,0),"")</f>
        <v/>
      </c>
    </row>
    <row r="1026" spans="1:30" x14ac:dyDescent="0.15">
      <c r="A1026" s="9">
        <f>'AB Touchpoint System Workbook'!Z1037</f>
        <v>0</v>
      </c>
      <c r="B1026" s="21">
        <f t="shared" si="32"/>
        <v>1</v>
      </c>
      <c r="C1026" s="12" t="str">
        <f>IF('AB Touchpoint System Workbook'!J1037="A",VLOOKUP($B1026,Reference!$A$93:B$104,2,0),IF('AB Touchpoint System Workbook'!J1037="b",VLOOKUP($B1026,Reference!$A$93:C$104,3,0),""))</f>
        <v/>
      </c>
      <c r="D1026" s="12" t="str">
        <f>IF('AB Touchpoint System Workbook'!J1037="A",Q1026&amp;C1026,IF('AB Touchpoint System Workbook'!J1037="b",Q1026&amp;C1026,""))</f>
        <v/>
      </c>
      <c r="E1026" s="12" t="b">
        <f>IF(ISNUMBER(SEARCH(S$1,$D1026)),MAX(E$1:E1025)+1)</f>
        <v>0</v>
      </c>
      <c r="F1026" s="12" t="b">
        <f>IF(ISNUMBER(SEARCH(T$1,$D1026)),MAX(F$1:F1025)+1)</f>
        <v>0</v>
      </c>
      <c r="G1026" s="12" t="b">
        <f>IF(ISNUMBER(SEARCH(U$1,$D1026)),MAX(G$1:G1025)+1)</f>
        <v>0</v>
      </c>
      <c r="H1026" s="12" t="b">
        <f>IF(ISNUMBER(SEARCH(V$1,$D1026)),MAX(H$1:H1025)+1)</f>
        <v>0</v>
      </c>
      <c r="I1026" s="12" t="b">
        <f>IF(ISNUMBER(SEARCH(W$1,$D1026)),MAX(I$1:I1025)+1)</f>
        <v>0</v>
      </c>
      <c r="J1026" s="12" t="b">
        <f>IF(ISNUMBER(SEARCH(X$1,$D1026)),MAX(J$1:J1025)+1)</f>
        <v>0</v>
      </c>
      <c r="K1026" s="12" t="b">
        <f>IF(ISNUMBER(SEARCH(Y$1,$D1026)),MAX(K$1:K1025)+1)</f>
        <v>0</v>
      </c>
      <c r="L1026" s="12" t="b">
        <f>IF(ISNUMBER(SEARCH(Z$1,$D1026)),MAX(L$1:L1025)+1)</f>
        <v>0</v>
      </c>
      <c r="M1026" s="12" t="b">
        <f>IF(ISNUMBER(SEARCH(AA$1,$D1026)),MAX(M$1:M1025)+1)</f>
        <v>0</v>
      </c>
      <c r="N1026" s="12" t="b">
        <f>IF(ISNUMBER(SEARCH(AB$1,$D1026)),MAX(N$1:N1025)+1)</f>
        <v>0</v>
      </c>
      <c r="O1026" s="12" t="b">
        <f>IF(ISNUMBER(SEARCH(AC$1,$D1026)),MAX(O$1:O1025)+1)</f>
        <v>0</v>
      </c>
      <c r="P1026" s="12" t="b">
        <f>IF(ISNUMBER(SEARCH(AD$1,$D1026)),MAX(P$1:P1025)+1)</f>
        <v>0</v>
      </c>
      <c r="Q1026" s="12">
        <f>'AB Touchpoint System Workbook'!K1037</f>
        <v>0</v>
      </c>
      <c r="R1026" s="13">
        <f t="shared" si="31"/>
        <v>1025</v>
      </c>
      <c r="S1026" s="21" t="str">
        <f>IFERROR(VLOOKUP($R1026,E:$Q,13,0),"")</f>
        <v/>
      </c>
      <c r="T1026" s="21" t="str">
        <f>IFERROR(VLOOKUP($R1026,F:$Q,12,0),"")</f>
        <v/>
      </c>
      <c r="U1026" s="21" t="str">
        <f>IFERROR(VLOOKUP($R1026,G:$Q,11,0),"")</f>
        <v/>
      </c>
      <c r="V1026" s="21" t="str">
        <f>IFERROR(VLOOKUP($R1026,H:$Q,10,0),"")</f>
        <v/>
      </c>
      <c r="W1026" s="21" t="str">
        <f>IFERROR(VLOOKUP($R1026,I:$Q,9,0),"")</f>
        <v/>
      </c>
      <c r="X1026" s="21" t="str">
        <f>IFERROR(VLOOKUP($R1026,J:$Q,8,0),"")</f>
        <v/>
      </c>
      <c r="Y1026" s="21" t="str">
        <f>IFERROR(VLOOKUP($R1026,K:$Q,7,0),"")</f>
        <v/>
      </c>
      <c r="Z1026" s="21" t="str">
        <f>IFERROR(VLOOKUP($R1026,L:$Q,6,0),"")</f>
        <v/>
      </c>
      <c r="AA1026" s="21" t="str">
        <f>IFERROR(VLOOKUP($R1026,M:$Q,5,0),"")</f>
        <v/>
      </c>
      <c r="AB1026" s="21" t="str">
        <f>IFERROR(VLOOKUP($R1026,N:$Q,4,0),"")</f>
        <v/>
      </c>
      <c r="AC1026" s="21" t="str">
        <f>IFERROR(VLOOKUP($R1026,O:$Q,3,0),"")</f>
        <v/>
      </c>
      <c r="AD1026" s="21" t="str">
        <f>IFERROR(VLOOKUP($R1026,P:$Q,2,0),"")</f>
        <v/>
      </c>
    </row>
    <row r="1027" spans="1:30" x14ac:dyDescent="0.15">
      <c r="A1027" s="9">
        <f>'AB Touchpoint System Workbook'!Z1038</f>
        <v>0</v>
      </c>
      <c r="B1027" s="21">
        <f t="shared" si="32"/>
        <v>1</v>
      </c>
      <c r="C1027" s="12" t="str">
        <f>IF('AB Touchpoint System Workbook'!J1038="A",VLOOKUP($B1027,Reference!$A$93:B$104,2,0),IF('AB Touchpoint System Workbook'!J1038="b",VLOOKUP($B1027,Reference!$A$93:C$104,3,0),""))</f>
        <v/>
      </c>
      <c r="D1027" s="12" t="str">
        <f>IF('AB Touchpoint System Workbook'!J1038="A",Q1027&amp;C1027,IF('AB Touchpoint System Workbook'!J1038="b",Q1027&amp;C1027,""))</f>
        <v/>
      </c>
      <c r="E1027" s="12" t="b">
        <f>IF(ISNUMBER(SEARCH(S$1,$D1027)),MAX(E$1:E1026)+1)</f>
        <v>0</v>
      </c>
      <c r="F1027" s="12" t="b">
        <f>IF(ISNUMBER(SEARCH(T$1,$D1027)),MAX(F$1:F1026)+1)</f>
        <v>0</v>
      </c>
      <c r="G1027" s="12" t="b">
        <f>IF(ISNUMBER(SEARCH(U$1,$D1027)),MAX(G$1:G1026)+1)</f>
        <v>0</v>
      </c>
      <c r="H1027" s="12" t="b">
        <f>IF(ISNUMBER(SEARCH(V$1,$D1027)),MAX(H$1:H1026)+1)</f>
        <v>0</v>
      </c>
      <c r="I1027" s="12" t="b">
        <f>IF(ISNUMBER(SEARCH(W$1,$D1027)),MAX(I$1:I1026)+1)</f>
        <v>0</v>
      </c>
      <c r="J1027" s="12" t="b">
        <f>IF(ISNUMBER(SEARCH(X$1,$D1027)),MAX(J$1:J1026)+1)</f>
        <v>0</v>
      </c>
      <c r="K1027" s="12" t="b">
        <f>IF(ISNUMBER(SEARCH(Y$1,$D1027)),MAX(K$1:K1026)+1)</f>
        <v>0</v>
      </c>
      <c r="L1027" s="12" t="b">
        <f>IF(ISNUMBER(SEARCH(Z$1,$D1027)),MAX(L$1:L1026)+1)</f>
        <v>0</v>
      </c>
      <c r="M1027" s="12" t="b">
        <f>IF(ISNUMBER(SEARCH(AA$1,$D1027)),MAX(M$1:M1026)+1)</f>
        <v>0</v>
      </c>
      <c r="N1027" s="12" t="b">
        <f>IF(ISNUMBER(SEARCH(AB$1,$D1027)),MAX(N$1:N1026)+1)</f>
        <v>0</v>
      </c>
      <c r="O1027" s="12" t="b">
        <f>IF(ISNUMBER(SEARCH(AC$1,$D1027)),MAX(O$1:O1026)+1)</f>
        <v>0</v>
      </c>
      <c r="P1027" s="12" t="b">
        <f>IF(ISNUMBER(SEARCH(AD$1,$D1027)),MAX(P$1:P1026)+1)</f>
        <v>0</v>
      </c>
      <c r="Q1027" s="12">
        <f>'AB Touchpoint System Workbook'!K1038</f>
        <v>0</v>
      </c>
      <c r="R1027" s="13">
        <f t="shared" si="31"/>
        <v>1026</v>
      </c>
      <c r="S1027" s="21" t="str">
        <f>IFERROR(VLOOKUP($R1027,E:$Q,13,0),"")</f>
        <v/>
      </c>
      <c r="T1027" s="21" t="str">
        <f>IFERROR(VLOOKUP($R1027,F:$Q,12,0),"")</f>
        <v/>
      </c>
      <c r="U1027" s="21" t="str">
        <f>IFERROR(VLOOKUP($R1027,G:$Q,11,0),"")</f>
        <v/>
      </c>
      <c r="V1027" s="21" t="str">
        <f>IFERROR(VLOOKUP($R1027,H:$Q,10,0),"")</f>
        <v/>
      </c>
      <c r="W1027" s="21" t="str">
        <f>IFERROR(VLOOKUP($R1027,I:$Q,9,0),"")</f>
        <v/>
      </c>
      <c r="X1027" s="21" t="str">
        <f>IFERROR(VLOOKUP($R1027,J:$Q,8,0),"")</f>
        <v/>
      </c>
      <c r="Y1027" s="21" t="str">
        <f>IFERROR(VLOOKUP($R1027,K:$Q,7,0),"")</f>
        <v/>
      </c>
      <c r="Z1027" s="21" t="str">
        <f>IFERROR(VLOOKUP($R1027,L:$Q,6,0),"")</f>
        <v/>
      </c>
      <c r="AA1027" s="21" t="str">
        <f>IFERROR(VLOOKUP($R1027,M:$Q,5,0),"")</f>
        <v/>
      </c>
      <c r="AB1027" s="21" t="str">
        <f>IFERROR(VLOOKUP($R1027,N:$Q,4,0),"")</f>
        <v/>
      </c>
      <c r="AC1027" s="21" t="str">
        <f>IFERROR(VLOOKUP($R1027,O:$Q,3,0),"")</f>
        <v/>
      </c>
      <c r="AD1027" s="21" t="str">
        <f>IFERROR(VLOOKUP($R1027,P:$Q,2,0),"")</f>
        <v/>
      </c>
    </row>
    <row r="1028" spans="1:30" x14ac:dyDescent="0.15">
      <c r="A1028" s="9">
        <f>'AB Touchpoint System Workbook'!Z1039</f>
        <v>0</v>
      </c>
      <c r="B1028" s="21">
        <f t="shared" si="32"/>
        <v>1</v>
      </c>
      <c r="C1028" s="12" t="str">
        <f>IF('AB Touchpoint System Workbook'!J1039="A",VLOOKUP($B1028,Reference!$A$93:B$104,2,0),IF('AB Touchpoint System Workbook'!J1039="b",VLOOKUP($B1028,Reference!$A$93:C$104,3,0),""))</f>
        <v/>
      </c>
      <c r="D1028" s="12" t="str">
        <f>IF('AB Touchpoint System Workbook'!J1039="A",Q1028&amp;C1028,IF('AB Touchpoint System Workbook'!J1039="b",Q1028&amp;C1028,""))</f>
        <v/>
      </c>
      <c r="E1028" s="12" t="b">
        <f>IF(ISNUMBER(SEARCH(S$1,$D1028)),MAX(E$1:E1027)+1)</f>
        <v>0</v>
      </c>
      <c r="F1028" s="12" t="b">
        <f>IF(ISNUMBER(SEARCH(T$1,$D1028)),MAX(F$1:F1027)+1)</f>
        <v>0</v>
      </c>
      <c r="G1028" s="12" t="b">
        <f>IF(ISNUMBER(SEARCH(U$1,$D1028)),MAX(G$1:G1027)+1)</f>
        <v>0</v>
      </c>
      <c r="H1028" s="12" t="b">
        <f>IF(ISNUMBER(SEARCH(V$1,$D1028)),MAX(H$1:H1027)+1)</f>
        <v>0</v>
      </c>
      <c r="I1028" s="12" t="b">
        <f>IF(ISNUMBER(SEARCH(W$1,$D1028)),MAX(I$1:I1027)+1)</f>
        <v>0</v>
      </c>
      <c r="J1028" s="12" t="b">
        <f>IF(ISNUMBER(SEARCH(X$1,$D1028)),MAX(J$1:J1027)+1)</f>
        <v>0</v>
      </c>
      <c r="K1028" s="12" t="b">
        <f>IF(ISNUMBER(SEARCH(Y$1,$D1028)),MAX(K$1:K1027)+1)</f>
        <v>0</v>
      </c>
      <c r="L1028" s="12" t="b">
        <f>IF(ISNUMBER(SEARCH(Z$1,$D1028)),MAX(L$1:L1027)+1)</f>
        <v>0</v>
      </c>
      <c r="M1028" s="12" t="b">
        <f>IF(ISNUMBER(SEARCH(AA$1,$D1028)),MAX(M$1:M1027)+1)</f>
        <v>0</v>
      </c>
      <c r="N1028" s="12" t="b">
        <f>IF(ISNUMBER(SEARCH(AB$1,$D1028)),MAX(N$1:N1027)+1)</f>
        <v>0</v>
      </c>
      <c r="O1028" s="12" t="b">
        <f>IF(ISNUMBER(SEARCH(AC$1,$D1028)),MAX(O$1:O1027)+1)</f>
        <v>0</v>
      </c>
      <c r="P1028" s="12" t="b">
        <f>IF(ISNUMBER(SEARCH(AD$1,$D1028)),MAX(P$1:P1027)+1)</f>
        <v>0</v>
      </c>
      <c r="Q1028" s="12">
        <f>'AB Touchpoint System Workbook'!K1039</f>
        <v>0</v>
      </c>
      <c r="R1028" s="13">
        <f t="shared" ref="R1028:R1091" si="33">R1027+1</f>
        <v>1027</v>
      </c>
      <c r="S1028" s="21" t="str">
        <f>IFERROR(VLOOKUP($R1028,E:$Q,13,0),"")</f>
        <v/>
      </c>
      <c r="T1028" s="21" t="str">
        <f>IFERROR(VLOOKUP($R1028,F:$Q,12,0),"")</f>
        <v/>
      </c>
      <c r="U1028" s="21" t="str">
        <f>IFERROR(VLOOKUP($R1028,G:$Q,11,0),"")</f>
        <v/>
      </c>
      <c r="V1028" s="21" t="str">
        <f>IFERROR(VLOOKUP($R1028,H:$Q,10,0),"")</f>
        <v/>
      </c>
      <c r="W1028" s="21" t="str">
        <f>IFERROR(VLOOKUP($R1028,I:$Q,9,0),"")</f>
        <v/>
      </c>
      <c r="X1028" s="21" t="str">
        <f>IFERROR(VLOOKUP($R1028,J:$Q,8,0),"")</f>
        <v/>
      </c>
      <c r="Y1028" s="21" t="str">
        <f>IFERROR(VLOOKUP($R1028,K:$Q,7,0),"")</f>
        <v/>
      </c>
      <c r="Z1028" s="21" t="str">
        <f>IFERROR(VLOOKUP($R1028,L:$Q,6,0),"")</f>
        <v/>
      </c>
      <c r="AA1028" s="21" t="str">
        <f>IFERROR(VLOOKUP($R1028,M:$Q,5,0),"")</f>
        <v/>
      </c>
      <c r="AB1028" s="21" t="str">
        <f>IFERROR(VLOOKUP($R1028,N:$Q,4,0),"")</f>
        <v/>
      </c>
      <c r="AC1028" s="21" t="str">
        <f>IFERROR(VLOOKUP($R1028,O:$Q,3,0),"")</f>
        <v/>
      </c>
      <c r="AD1028" s="21" t="str">
        <f>IFERROR(VLOOKUP($R1028,P:$Q,2,0),"")</f>
        <v/>
      </c>
    </row>
    <row r="1029" spans="1:30" x14ac:dyDescent="0.15">
      <c r="A1029" s="9">
        <f>'AB Touchpoint System Workbook'!Z1040</f>
        <v>0</v>
      </c>
      <c r="B1029" s="21">
        <f t="shared" si="32"/>
        <v>1</v>
      </c>
      <c r="C1029" s="12" t="str">
        <f>IF('AB Touchpoint System Workbook'!J1040="A",VLOOKUP($B1029,Reference!$A$93:B$104,2,0),IF('AB Touchpoint System Workbook'!J1040="b",VLOOKUP($B1029,Reference!$A$93:C$104,3,0),""))</f>
        <v/>
      </c>
      <c r="D1029" s="12" t="str">
        <f>IF('AB Touchpoint System Workbook'!J1040="A",Q1029&amp;C1029,IF('AB Touchpoint System Workbook'!J1040="b",Q1029&amp;C1029,""))</f>
        <v/>
      </c>
      <c r="E1029" s="12" t="b">
        <f>IF(ISNUMBER(SEARCH(S$1,$D1029)),MAX(E$1:E1028)+1)</f>
        <v>0</v>
      </c>
      <c r="F1029" s="12" t="b">
        <f>IF(ISNUMBER(SEARCH(T$1,$D1029)),MAX(F$1:F1028)+1)</f>
        <v>0</v>
      </c>
      <c r="G1029" s="12" t="b">
        <f>IF(ISNUMBER(SEARCH(U$1,$D1029)),MAX(G$1:G1028)+1)</f>
        <v>0</v>
      </c>
      <c r="H1029" s="12" t="b">
        <f>IF(ISNUMBER(SEARCH(V$1,$D1029)),MAX(H$1:H1028)+1)</f>
        <v>0</v>
      </c>
      <c r="I1029" s="12" t="b">
        <f>IF(ISNUMBER(SEARCH(W$1,$D1029)),MAX(I$1:I1028)+1)</f>
        <v>0</v>
      </c>
      <c r="J1029" s="12" t="b">
        <f>IF(ISNUMBER(SEARCH(X$1,$D1029)),MAX(J$1:J1028)+1)</f>
        <v>0</v>
      </c>
      <c r="K1029" s="12" t="b">
        <f>IF(ISNUMBER(SEARCH(Y$1,$D1029)),MAX(K$1:K1028)+1)</f>
        <v>0</v>
      </c>
      <c r="L1029" s="12" t="b">
        <f>IF(ISNUMBER(SEARCH(Z$1,$D1029)),MAX(L$1:L1028)+1)</f>
        <v>0</v>
      </c>
      <c r="M1029" s="12" t="b">
        <f>IF(ISNUMBER(SEARCH(AA$1,$D1029)),MAX(M$1:M1028)+1)</f>
        <v>0</v>
      </c>
      <c r="N1029" s="12" t="b">
        <f>IF(ISNUMBER(SEARCH(AB$1,$D1029)),MAX(N$1:N1028)+1)</f>
        <v>0</v>
      </c>
      <c r="O1029" s="12" t="b">
        <f>IF(ISNUMBER(SEARCH(AC$1,$D1029)),MAX(O$1:O1028)+1)</f>
        <v>0</v>
      </c>
      <c r="P1029" s="12" t="b">
        <f>IF(ISNUMBER(SEARCH(AD$1,$D1029)),MAX(P$1:P1028)+1)</f>
        <v>0</v>
      </c>
      <c r="Q1029" s="12">
        <f>'AB Touchpoint System Workbook'!K1040</f>
        <v>0</v>
      </c>
      <c r="R1029" s="13">
        <f t="shared" si="33"/>
        <v>1028</v>
      </c>
      <c r="S1029" s="21" t="str">
        <f>IFERROR(VLOOKUP($R1029,E:$Q,13,0),"")</f>
        <v/>
      </c>
      <c r="T1029" s="21" t="str">
        <f>IFERROR(VLOOKUP($R1029,F:$Q,12,0),"")</f>
        <v/>
      </c>
      <c r="U1029" s="21" t="str">
        <f>IFERROR(VLOOKUP($R1029,G:$Q,11,0),"")</f>
        <v/>
      </c>
      <c r="V1029" s="21" t="str">
        <f>IFERROR(VLOOKUP($R1029,H:$Q,10,0),"")</f>
        <v/>
      </c>
      <c r="W1029" s="21" t="str">
        <f>IFERROR(VLOOKUP($R1029,I:$Q,9,0),"")</f>
        <v/>
      </c>
      <c r="X1029" s="21" t="str">
        <f>IFERROR(VLOOKUP($R1029,J:$Q,8,0),"")</f>
        <v/>
      </c>
      <c r="Y1029" s="21" t="str">
        <f>IFERROR(VLOOKUP($R1029,K:$Q,7,0),"")</f>
        <v/>
      </c>
      <c r="Z1029" s="21" t="str">
        <f>IFERROR(VLOOKUP($R1029,L:$Q,6,0),"")</f>
        <v/>
      </c>
      <c r="AA1029" s="21" t="str">
        <f>IFERROR(VLOOKUP($R1029,M:$Q,5,0),"")</f>
        <v/>
      </c>
      <c r="AB1029" s="21" t="str">
        <f>IFERROR(VLOOKUP($R1029,N:$Q,4,0),"")</f>
        <v/>
      </c>
      <c r="AC1029" s="21" t="str">
        <f>IFERROR(VLOOKUP($R1029,O:$Q,3,0),"")</f>
        <v/>
      </c>
      <c r="AD1029" s="21" t="str">
        <f>IFERROR(VLOOKUP($R1029,P:$Q,2,0),"")</f>
        <v/>
      </c>
    </row>
    <row r="1030" spans="1:30" x14ac:dyDescent="0.15">
      <c r="A1030" s="9">
        <f>'AB Touchpoint System Workbook'!Z1041</f>
        <v>0</v>
      </c>
      <c r="B1030" s="21">
        <f t="shared" si="32"/>
        <v>1</v>
      </c>
      <c r="C1030" s="12" t="str">
        <f>IF('AB Touchpoint System Workbook'!J1041="A",VLOOKUP($B1030,Reference!$A$93:B$104,2,0),IF('AB Touchpoint System Workbook'!J1041="b",VLOOKUP($B1030,Reference!$A$93:C$104,3,0),""))</f>
        <v/>
      </c>
      <c r="D1030" s="12" t="str">
        <f>IF('AB Touchpoint System Workbook'!J1041="A",Q1030&amp;C1030,IF('AB Touchpoint System Workbook'!J1041="b",Q1030&amp;C1030,""))</f>
        <v/>
      </c>
      <c r="E1030" s="12" t="b">
        <f>IF(ISNUMBER(SEARCH(S$1,$D1030)),MAX(E$1:E1029)+1)</f>
        <v>0</v>
      </c>
      <c r="F1030" s="12" t="b">
        <f>IF(ISNUMBER(SEARCH(T$1,$D1030)),MAX(F$1:F1029)+1)</f>
        <v>0</v>
      </c>
      <c r="G1030" s="12" t="b">
        <f>IF(ISNUMBER(SEARCH(U$1,$D1030)),MAX(G$1:G1029)+1)</f>
        <v>0</v>
      </c>
      <c r="H1030" s="12" t="b">
        <f>IF(ISNUMBER(SEARCH(V$1,$D1030)),MAX(H$1:H1029)+1)</f>
        <v>0</v>
      </c>
      <c r="I1030" s="12" t="b">
        <f>IF(ISNUMBER(SEARCH(W$1,$D1030)),MAX(I$1:I1029)+1)</f>
        <v>0</v>
      </c>
      <c r="J1030" s="12" t="b">
        <f>IF(ISNUMBER(SEARCH(X$1,$D1030)),MAX(J$1:J1029)+1)</f>
        <v>0</v>
      </c>
      <c r="K1030" s="12" t="b">
        <f>IF(ISNUMBER(SEARCH(Y$1,$D1030)),MAX(K$1:K1029)+1)</f>
        <v>0</v>
      </c>
      <c r="L1030" s="12" t="b">
        <f>IF(ISNUMBER(SEARCH(Z$1,$D1030)),MAX(L$1:L1029)+1)</f>
        <v>0</v>
      </c>
      <c r="M1030" s="12" t="b">
        <f>IF(ISNUMBER(SEARCH(AA$1,$D1030)),MAX(M$1:M1029)+1)</f>
        <v>0</v>
      </c>
      <c r="N1030" s="12" t="b">
        <f>IF(ISNUMBER(SEARCH(AB$1,$D1030)),MAX(N$1:N1029)+1)</f>
        <v>0</v>
      </c>
      <c r="O1030" s="12" t="b">
        <f>IF(ISNUMBER(SEARCH(AC$1,$D1030)),MAX(O$1:O1029)+1)</f>
        <v>0</v>
      </c>
      <c r="P1030" s="12" t="b">
        <f>IF(ISNUMBER(SEARCH(AD$1,$D1030)),MAX(P$1:P1029)+1)</f>
        <v>0</v>
      </c>
      <c r="Q1030" s="12">
        <f>'AB Touchpoint System Workbook'!K1041</f>
        <v>0</v>
      </c>
      <c r="R1030" s="13">
        <f t="shared" si="33"/>
        <v>1029</v>
      </c>
      <c r="S1030" s="21" t="str">
        <f>IFERROR(VLOOKUP($R1030,E:$Q,13,0),"")</f>
        <v/>
      </c>
      <c r="T1030" s="21" t="str">
        <f>IFERROR(VLOOKUP($R1030,F:$Q,12,0),"")</f>
        <v/>
      </c>
      <c r="U1030" s="21" t="str">
        <f>IFERROR(VLOOKUP($R1030,G:$Q,11,0),"")</f>
        <v/>
      </c>
      <c r="V1030" s="21" t="str">
        <f>IFERROR(VLOOKUP($R1030,H:$Q,10,0),"")</f>
        <v/>
      </c>
      <c r="W1030" s="21" t="str">
        <f>IFERROR(VLOOKUP($R1030,I:$Q,9,0),"")</f>
        <v/>
      </c>
      <c r="X1030" s="21" t="str">
        <f>IFERROR(VLOOKUP($R1030,J:$Q,8,0),"")</f>
        <v/>
      </c>
      <c r="Y1030" s="21" t="str">
        <f>IFERROR(VLOOKUP($R1030,K:$Q,7,0),"")</f>
        <v/>
      </c>
      <c r="Z1030" s="21" t="str">
        <f>IFERROR(VLOOKUP($R1030,L:$Q,6,0),"")</f>
        <v/>
      </c>
      <c r="AA1030" s="21" t="str">
        <f>IFERROR(VLOOKUP($R1030,M:$Q,5,0),"")</f>
        <v/>
      </c>
      <c r="AB1030" s="21" t="str">
        <f>IFERROR(VLOOKUP($R1030,N:$Q,4,0),"")</f>
        <v/>
      </c>
      <c r="AC1030" s="21" t="str">
        <f>IFERROR(VLOOKUP($R1030,O:$Q,3,0),"")</f>
        <v/>
      </c>
      <c r="AD1030" s="21" t="str">
        <f>IFERROR(VLOOKUP($R1030,P:$Q,2,0),"")</f>
        <v/>
      </c>
    </row>
    <row r="1031" spans="1:30" x14ac:dyDescent="0.15">
      <c r="A1031" s="9">
        <f>'AB Touchpoint System Workbook'!Z1042</f>
        <v>0</v>
      </c>
      <c r="B1031" s="21">
        <f t="shared" si="32"/>
        <v>1</v>
      </c>
      <c r="C1031" s="12" t="str">
        <f>IF('AB Touchpoint System Workbook'!J1042="A",VLOOKUP($B1031,Reference!$A$93:B$104,2,0),IF('AB Touchpoint System Workbook'!J1042="b",VLOOKUP($B1031,Reference!$A$93:C$104,3,0),""))</f>
        <v/>
      </c>
      <c r="D1031" s="12" t="str">
        <f>IF('AB Touchpoint System Workbook'!J1042="A",Q1031&amp;C1031,IF('AB Touchpoint System Workbook'!J1042="b",Q1031&amp;C1031,""))</f>
        <v/>
      </c>
      <c r="E1031" s="12" t="b">
        <f>IF(ISNUMBER(SEARCH(S$1,$D1031)),MAX(E$1:E1030)+1)</f>
        <v>0</v>
      </c>
      <c r="F1031" s="12" t="b">
        <f>IF(ISNUMBER(SEARCH(T$1,$D1031)),MAX(F$1:F1030)+1)</f>
        <v>0</v>
      </c>
      <c r="G1031" s="12" t="b">
        <f>IF(ISNUMBER(SEARCH(U$1,$D1031)),MAX(G$1:G1030)+1)</f>
        <v>0</v>
      </c>
      <c r="H1031" s="12" t="b">
        <f>IF(ISNUMBER(SEARCH(V$1,$D1031)),MAX(H$1:H1030)+1)</f>
        <v>0</v>
      </c>
      <c r="I1031" s="12" t="b">
        <f>IF(ISNUMBER(SEARCH(W$1,$D1031)),MAX(I$1:I1030)+1)</f>
        <v>0</v>
      </c>
      <c r="J1031" s="12" t="b">
        <f>IF(ISNUMBER(SEARCH(X$1,$D1031)),MAX(J$1:J1030)+1)</f>
        <v>0</v>
      </c>
      <c r="K1031" s="12" t="b">
        <f>IF(ISNUMBER(SEARCH(Y$1,$D1031)),MAX(K$1:K1030)+1)</f>
        <v>0</v>
      </c>
      <c r="L1031" s="12" t="b">
        <f>IF(ISNUMBER(SEARCH(Z$1,$D1031)),MAX(L$1:L1030)+1)</f>
        <v>0</v>
      </c>
      <c r="M1031" s="12" t="b">
        <f>IF(ISNUMBER(SEARCH(AA$1,$D1031)),MAX(M$1:M1030)+1)</f>
        <v>0</v>
      </c>
      <c r="N1031" s="12" t="b">
        <f>IF(ISNUMBER(SEARCH(AB$1,$D1031)),MAX(N$1:N1030)+1)</f>
        <v>0</v>
      </c>
      <c r="O1031" s="12" t="b">
        <f>IF(ISNUMBER(SEARCH(AC$1,$D1031)),MAX(O$1:O1030)+1)</f>
        <v>0</v>
      </c>
      <c r="P1031" s="12" t="b">
        <f>IF(ISNUMBER(SEARCH(AD$1,$D1031)),MAX(P$1:P1030)+1)</f>
        <v>0</v>
      </c>
      <c r="Q1031" s="12">
        <f>'AB Touchpoint System Workbook'!K1042</f>
        <v>0</v>
      </c>
      <c r="R1031" s="13">
        <f t="shared" si="33"/>
        <v>1030</v>
      </c>
      <c r="S1031" s="21" t="str">
        <f>IFERROR(VLOOKUP($R1031,E:$Q,13,0),"")</f>
        <v/>
      </c>
      <c r="T1031" s="21" t="str">
        <f>IFERROR(VLOOKUP($R1031,F:$Q,12,0),"")</f>
        <v/>
      </c>
      <c r="U1031" s="21" t="str">
        <f>IFERROR(VLOOKUP($R1031,G:$Q,11,0),"")</f>
        <v/>
      </c>
      <c r="V1031" s="21" t="str">
        <f>IFERROR(VLOOKUP($R1031,H:$Q,10,0),"")</f>
        <v/>
      </c>
      <c r="W1031" s="21" t="str">
        <f>IFERROR(VLOOKUP($R1031,I:$Q,9,0),"")</f>
        <v/>
      </c>
      <c r="X1031" s="21" t="str">
        <f>IFERROR(VLOOKUP($R1031,J:$Q,8,0),"")</f>
        <v/>
      </c>
      <c r="Y1031" s="21" t="str">
        <f>IFERROR(VLOOKUP($R1031,K:$Q,7,0),"")</f>
        <v/>
      </c>
      <c r="Z1031" s="21" t="str">
        <f>IFERROR(VLOOKUP($R1031,L:$Q,6,0),"")</f>
        <v/>
      </c>
      <c r="AA1031" s="21" t="str">
        <f>IFERROR(VLOOKUP($R1031,M:$Q,5,0),"")</f>
        <v/>
      </c>
      <c r="AB1031" s="21" t="str">
        <f>IFERROR(VLOOKUP($R1031,N:$Q,4,0),"")</f>
        <v/>
      </c>
      <c r="AC1031" s="21" t="str">
        <f>IFERROR(VLOOKUP($R1031,O:$Q,3,0),"")</f>
        <v/>
      </c>
      <c r="AD1031" s="21" t="str">
        <f>IFERROR(VLOOKUP($R1031,P:$Q,2,0),"")</f>
        <v/>
      </c>
    </row>
    <row r="1032" spans="1:30" x14ac:dyDescent="0.15">
      <c r="A1032" s="9">
        <f>'AB Touchpoint System Workbook'!Z1043</f>
        <v>0</v>
      </c>
      <c r="B1032" s="21">
        <f t="shared" si="32"/>
        <v>1</v>
      </c>
      <c r="C1032" s="12" t="str">
        <f>IF('AB Touchpoint System Workbook'!J1043="A",VLOOKUP($B1032,Reference!$A$93:B$104,2,0),IF('AB Touchpoint System Workbook'!J1043="b",VLOOKUP($B1032,Reference!$A$93:C$104,3,0),""))</f>
        <v/>
      </c>
      <c r="D1032" s="12" t="str">
        <f>IF('AB Touchpoint System Workbook'!J1043="A",Q1032&amp;C1032,IF('AB Touchpoint System Workbook'!J1043="b",Q1032&amp;C1032,""))</f>
        <v/>
      </c>
      <c r="E1032" s="12" t="b">
        <f>IF(ISNUMBER(SEARCH(S$1,$D1032)),MAX(E$1:E1031)+1)</f>
        <v>0</v>
      </c>
      <c r="F1032" s="12" t="b">
        <f>IF(ISNUMBER(SEARCH(T$1,$D1032)),MAX(F$1:F1031)+1)</f>
        <v>0</v>
      </c>
      <c r="G1032" s="12" t="b">
        <f>IF(ISNUMBER(SEARCH(U$1,$D1032)),MAX(G$1:G1031)+1)</f>
        <v>0</v>
      </c>
      <c r="H1032" s="12" t="b">
        <f>IF(ISNUMBER(SEARCH(V$1,$D1032)),MAX(H$1:H1031)+1)</f>
        <v>0</v>
      </c>
      <c r="I1032" s="12" t="b">
        <f>IF(ISNUMBER(SEARCH(W$1,$D1032)),MAX(I$1:I1031)+1)</f>
        <v>0</v>
      </c>
      <c r="J1032" s="12" t="b">
        <f>IF(ISNUMBER(SEARCH(X$1,$D1032)),MAX(J$1:J1031)+1)</f>
        <v>0</v>
      </c>
      <c r="K1032" s="12" t="b">
        <f>IF(ISNUMBER(SEARCH(Y$1,$D1032)),MAX(K$1:K1031)+1)</f>
        <v>0</v>
      </c>
      <c r="L1032" s="12" t="b">
        <f>IF(ISNUMBER(SEARCH(Z$1,$D1032)),MAX(L$1:L1031)+1)</f>
        <v>0</v>
      </c>
      <c r="M1032" s="12" t="b">
        <f>IF(ISNUMBER(SEARCH(AA$1,$D1032)),MAX(M$1:M1031)+1)</f>
        <v>0</v>
      </c>
      <c r="N1032" s="12" t="b">
        <f>IF(ISNUMBER(SEARCH(AB$1,$D1032)),MAX(N$1:N1031)+1)</f>
        <v>0</v>
      </c>
      <c r="O1032" s="12" t="b">
        <f>IF(ISNUMBER(SEARCH(AC$1,$D1032)),MAX(O$1:O1031)+1)</f>
        <v>0</v>
      </c>
      <c r="P1032" s="12" t="b">
        <f>IF(ISNUMBER(SEARCH(AD$1,$D1032)),MAX(P$1:P1031)+1)</f>
        <v>0</v>
      </c>
      <c r="Q1032" s="12">
        <f>'AB Touchpoint System Workbook'!K1043</f>
        <v>0</v>
      </c>
      <c r="R1032" s="13">
        <f t="shared" si="33"/>
        <v>1031</v>
      </c>
      <c r="S1032" s="21" t="str">
        <f>IFERROR(VLOOKUP($R1032,E:$Q,13,0),"")</f>
        <v/>
      </c>
      <c r="T1032" s="21" t="str">
        <f>IFERROR(VLOOKUP($R1032,F:$Q,12,0),"")</f>
        <v/>
      </c>
      <c r="U1032" s="21" t="str">
        <f>IFERROR(VLOOKUP($R1032,G:$Q,11,0),"")</f>
        <v/>
      </c>
      <c r="V1032" s="21" t="str">
        <f>IFERROR(VLOOKUP($R1032,H:$Q,10,0),"")</f>
        <v/>
      </c>
      <c r="W1032" s="21" t="str">
        <f>IFERROR(VLOOKUP($R1032,I:$Q,9,0),"")</f>
        <v/>
      </c>
      <c r="X1032" s="21" t="str">
        <f>IFERROR(VLOOKUP($R1032,J:$Q,8,0),"")</f>
        <v/>
      </c>
      <c r="Y1032" s="21" t="str">
        <f>IFERROR(VLOOKUP($R1032,K:$Q,7,0),"")</f>
        <v/>
      </c>
      <c r="Z1032" s="21" t="str">
        <f>IFERROR(VLOOKUP($R1032,L:$Q,6,0),"")</f>
        <v/>
      </c>
      <c r="AA1032" s="21" t="str">
        <f>IFERROR(VLOOKUP($R1032,M:$Q,5,0),"")</f>
        <v/>
      </c>
      <c r="AB1032" s="21" t="str">
        <f>IFERROR(VLOOKUP($R1032,N:$Q,4,0),"")</f>
        <v/>
      </c>
      <c r="AC1032" s="21" t="str">
        <f>IFERROR(VLOOKUP($R1032,O:$Q,3,0),"")</f>
        <v/>
      </c>
      <c r="AD1032" s="21" t="str">
        <f>IFERROR(VLOOKUP($R1032,P:$Q,2,0),"")</f>
        <v/>
      </c>
    </row>
    <row r="1033" spans="1:30" x14ac:dyDescent="0.15">
      <c r="A1033" s="9">
        <f>'AB Touchpoint System Workbook'!Z1044</f>
        <v>0</v>
      </c>
      <c r="B1033" s="21">
        <f t="shared" si="32"/>
        <v>1</v>
      </c>
      <c r="C1033" s="12" t="str">
        <f>IF('AB Touchpoint System Workbook'!J1044="A",VLOOKUP($B1033,Reference!$A$93:B$104,2,0),IF('AB Touchpoint System Workbook'!J1044="b",VLOOKUP($B1033,Reference!$A$93:C$104,3,0),""))</f>
        <v/>
      </c>
      <c r="D1033" s="12" t="str">
        <f>IF('AB Touchpoint System Workbook'!J1044="A",Q1033&amp;C1033,IF('AB Touchpoint System Workbook'!J1044="b",Q1033&amp;C1033,""))</f>
        <v/>
      </c>
      <c r="E1033" s="12" t="b">
        <f>IF(ISNUMBER(SEARCH(S$1,$D1033)),MAX(E$1:E1032)+1)</f>
        <v>0</v>
      </c>
      <c r="F1033" s="12" t="b">
        <f>IF(ISNUMBER(SEARCH(T$1,$D1033)),MAX(F$1:F1032)+1)</f>
        <v>0</v>
      </c>
      <c r="G1033" s="12" t="b">
        <f>IF(ISNUMBER(SEARCH(U$1,$D1033)),MAX(G$1:G1032)+1)</f>
        <v>0</v>
      </c>
      <c r="H1033" s="12" t="b">
        <f>IF(ISNUMBER(SEARCH(V$1,$D1033)),MAX(H$1:H1032)+1)</f>
        <v>0</v>
      </c>
      <c r="I1033" s="12" t="b">
        <f>IF(ISNUMBER(SEARCH(W$1,$D1033)),MAX(I$1:I1032)+1)</f>
        <v>0</v>
      </c>
      <c r="J1033" s="12" t="b">
        <f>IF(ISNUMBER(SEARCH(X$1,$D1033)),MAX(J$1:J1032)+1)</f>
        <v>0</v>
      </c>
      <c r="K1033" s="12" t="b">
        <f>IF(ISNUMBER(SEARCH(Y$1,$D1033)),MAX(K$1:K1032)+1)</f>
        <v>0</v>
      </c>
      <c r="L1033" s="12" t="b">
        <f>IF(ISNUMBER(SEARCH(Z$1,$D1033)),MAX(L$1:L1032)+1)</f>
        <v>0</v>
      </c>
      <c r="M1033" s="12" t="b">
        <f>IF(ISNUMBER(SEARCH(AA$1,$D1033)),MAX(M$1:M1032)+1)</f>
        <v>0</v>
      </c>
      <c r="N1033" s="12" t="b">
        <f>IF(ISNUMBER(SEARCH(AB$1,$D1033)),MAX(N$1:N1032)+1)</f>
        <v>0</v>
      </c>
      <c r="O1033" s="12" t="b">
        <f>IF(ISNUMBER(SEARCH(AC$1,$D1033)),MAX(O$1:O1032)+1)</f>
        <v>0</v>
      </c>
      <c r="P1033" s="12" t="b">
        <f>IF(ISNUMBER(SEARCH(AD$1,$D1033)),MAX(P$1:P1032)+1)</f>
        <v>0</v>
      </c>
      <c r="Q1033" s="12">
        <f>'AB Touchpoint System Workbook'!K1044</f>
        <v>0</v>
      </c>
      <c r="R1033" s="13">
        <f t="shared" si="33"/>
        <v>1032</v>
      </c>
      <c r="S1033" s="21" t="str">
        <f>IFERROR(VLOOKUP($R1033,E:$Q,13,0),"")</f>
        <v/>
      </c>
      <c r="T1033" s="21" t="str">
        <f>IFERROR(VLOOKUP($R1033,F:$Q,12,0),"")</f>
        <v/>
      </c>
      <c r="U1033" s="21" t="str">
        <f>IFERROR(VLOOKUP($R1033,G:$Q,11,0),"")</f>
        <v/>
      </c>
      <c r="V1033" s="21" t="str">
        <f>IFERROR(VLOOKUP($R1033,H:$Q,10,0),"")</f>
        <v/>
      </c>
      <c r="W1033" s="21" t="str">
        <f>IFERROR(VLOOKUP($R1033,I:$Q,9,0),"")</f>
        <v/>
      </c>
      <c r="X1033" s="21" t="str">
        <f>IFERROR(VLOOKUP($R1033,J:$Q,8,0),"")</f>
        <v/>
      </c>
      <c r="Y1033" s="21" t="str">
        <f>IFERROR(VLOOKUP($R1033,K:$Q,7,0),"")</f>
        <v/>
      </c>
      <c r="Z1033" s="21" t="str">
        <f>IFERROR(VLOOKUP($R1033,L:$Q,6,0),"")</f>
        <v/>
      </c>
      <c r="AA1033" s="21" t="str">
        <f>IFERROR(VLOOKUP($R1033,M:$Q,5,0),"")</f>
        <v/>
      </c>
      <c r="AB1033" s="21" t="str">
        <f>IFERROR(VLOOKUP($R1033,N:$Q,4,0),"")</f>
        <v/>
      </c>
      <c r="AC1033" s="21" t="str">
        <f>IFERROR(VLOOKUP($R1033,O:$Q,3,0),"")</f>
        <v/>
      </c>
      <c r="AD1033" s="21" t="str">
        <f>IFERROR(VLOOKUP($R1033,P:$Q,2,0),"")</f>
        <v/>
      </c>
    </row>
    <row r="1034" spans="1:30" x14ac:dyDescent="0.15">
      <c r="A1034" s="9">
        <f>'AB Touchpoint System Workbook'!Z1045</f>
        <v>0</v>
      </c>
      <c r="B1034" s="21">
        <f t="shared" si="32"/>
        <v>1</v>
      </c>
      <c r="C1034" s="12" t="str">
        <f>IF('AB Touchpoint System Workbook'!J1045="A",VLOOKUP($B1034,Reference!$A$93:B$104,2,0),IF('AB Touchpoint System Workbook'!J1045="b",VLOOKUP($B1034,Reference!$A$93:C$104,3,0),""))</f>
        <v/>
      </c>
      <c r="D1034" s="12" t="str">
        <f>IF('AB Touchpoint System Workbook'!J1045="A",Q1034&amp;C1034,IF('AB Touchpoint System Workbook'!J1045="b",Q1034&amp;C1034,""))</f>
        <v/>
      </c>
      <c r="E1034" s="12" t="b">
        <f>IF(ISNUMBER(SEARCH(S$1,$D1034)),MAX(E$1:E1033)+1)</f>
        <v>0</v>
      </c>
      <c r="F1034" s="12" t="b">
        <f>IF(ISNUMBER(SEARCH(T$1,$D1034)),MAX(F$1:F1033)+1)</f>
        <v>0</v>
      </c>
      <c r="G1034" s="12" t="b">
        <f>IF(ISNUMBER(SEARCH(U$1,$D1034)),MAX(G$1:G1033)+1)</f>
        <v>0</v>
      </c>
      <c r="H1034" s="12" t="b">
        <f>IF(ISNUMBER(SEARCH(V$1,$D1034)),MAX(H$1:H1033)+1)</f>
        <v>0</v>
      </c>
      <c r="I1034" s="12" t="b">
        <f>IF(ISNUMBER(SEARCH(W$1,$D1034)),MAX(I$1:I1033)+1)</f>
        <v>0</v>
      </c>
      <c r="J1034" s="12" t="b">
        <f>IF(ISNUMBER(SEARCH(X$1,$D1034)),MAX(J$1:J1033)+1)</f>
        <v>0</v>
      </c>
      <c r="K1034" s="12" t="b">
        <f>IF(ISNUMBER(SEARCH(Y$1,$D1034)),MAX(K$1:K1033)+1)</f>
        <v>0</v>
      </c>
      <c r="L1034" s="12" t="b">
        <f>IF(ISNUMBER(SEARCH(Z$1,$D1034)),MAX(L$1:L1033)+1)</f>
        <v>0</v>
      </c>
      <c r="M1034" s="12" t="b">
        <f>IF(ISNUMBER(SEARCH(AA$1,$D1034)),MAX(M$1:M1033)+1)</f>
        <v>0</v>
      </c>
      <c r="N1034" s="12" t="b">
        <f>IF(ISNUMBER(SEARCH(AB$1,$D1034)),MAX(N$1:N1033)+1)</f>
        <v>0</v>
      </c>
      <c r="O1034" s="12" t="b">
        <f>IF(ISNUMBER(SEARCH(AC$1,$D1034)),MAX(O$1:O1033)+1)</f>
        <v>0</v>
      </c>
      <c r="P1034" s="12" t="b">
        <f>IF(ISNUMBER(SEARCH(AD$1,$D1034)),MAX(P$1:P1033)+1)</f>
        <v>0</v>
      </c>
      <c r="Q1034" s="12">
        <f>'AB Touchpoint System Workbook'!K1045</f>
        <v>0</v>
      </c>
      <c r="R1034" s="13">
        <f t="shared" si="33"/>
        <v>1033</v>
      </c>
      <c r="S1034" s="21" t="str">
        <f>IFERROR(VLOOKUP($R1034,E:$Q,13,0),"")</f>
        <v/>
      </c>
      <c r="T1034" s="21" t="str">
        <f>IFERROR(VLOOKUP($R1034,F:$Q,12,0),"")</f>
        <v/>
      </c>
      <c r="U1034" s="21" t="str">
        <f>IFERROR(VLOOKUP($R1034,G:$Q,11,0),"")</f>
        <v/>
      </c>
      <c r="V1034" s="21" t="str">
        <f>IFERROR(VLOOKUP($R1034,H:$Q,10,0),"")</f>
        <v/>
      </c>
      <c r="W1034" s="21" t="str">
        <f>IFERROR(VLOOKUP($R1034,I:$Q,9,0),"")</f>
        <v/>
      </c>
      <c r="X1034" s="21" t="str">
        <f>IFERROR(VLOOKUP($R1034,J:$Q,8,0),"")</f>
        <v/>
      </c>
      <c r="Y1034" s="21" t="str">
        <f>IFERROR(VLOOKUP($R1034,K:$Q,7,0),"")</f>
        <v/>
      </c>
      <c r="Z1034" s="21" t="str">
        <f>IFERROR(VLOOKUP($R1034,L:$Q,6,0),"")</f>
        <v/>
      </c>
      <c r="AA1034" s="21" t="str">
        <f>IFERROR(VLOOKUP($R1034,M:$Q,5,0),"")</f>
        <v/>
      </c>
      <c r="AB1034" s="21" t="str">
        <f>IFERROR(VLOOKUP($R1034,N:$Q,4,0),"")</f>
        <v/>
      </c>
      <c r="AC1034" s="21" t="str">
        <f>IFERROR(VLOOKUP($R1034,O:$Q,3,0),"")</f>
        <v/>
      </c>
      <c r="AD1034" s="21" t="str">
        <f>IFERROR(VLOOKUP($R1034,P:$Q,2,0),"")</f>
        <v/>
      </c>
    </row>
    <row r="1035" spans="1:30" x14ac:dyDescent="0.15">
      <c r="A1035" s="9">
        <f>'AB Touchpoint System Workbook'!Z1046</f>
        <v>0</v>
      </c>
      <c r="B1035" s="21">
        <f t="shared" si="32"/>
        <v>1</v>
      </c>
      <c r="C1035" s="12" t="str">
        <f>IF('AB Touchpoint System Workbook'!J1046="A",VLOOKUP($B1035,Reference!$A$93:B$104,2,0),IF('AB Touchpoint System Workbook'!J1046="b",VLOOKUP($B1035,Reference!$A$93:C$104,3,0),""))</f>
        <v/>
      </c>
      <c r="D1035" s="12" t="str">
        <f>IF('AB Touchpoint System Workbook'!J1046="A",Q1035&amp;C1035,IF('AB Touchpoint System Workbook'!J1046="b",Q1035&amp;C1035,""))</f>
        <v/>
      </c>
      <c r="E1035" s="12" t="b">
        <f>IF(ISNUMBER(SEARCH(S$1,$D1035)),MAX(E$1:E1034)+1)</f>
        <v>0</v>
      </c>
      <c r="F1035" s="12" t="b">
        <f>IF(ISNUMBER(SEARCH(T$1,$D1035)),MAX(F$1:F1034)+1)</f>
        <v>0</v>
      </c>
      <c r="G1035" s="12" t="b">
        <f>IF(ISNUMBER(SEARCH(U$1,$D1035)),MAX(G$1:G1034)+1)</f>
        <v>0</v>
      </c>
      <c r="H1035" s="12" t="b">
        <f>IF(ISNUMBER(SEARCH(V$1,$D1035)),MAX(H$1:H1034)+1)</f>
        <v>0</v>
      </c>
      <c r="I1035" s="12" t="b">
        <f>IF(ISNUMBER(SEARCH(W$1,$D1035)),MAX(I$1:I1034)+1)</f>
        <v>0</v>
      </c>
      <c r="J1035" s="12" t="b">
        <f>IF(ISNUMBER(SEARCH(X$1,$D1035)),MAX(J$1:J1034)+1)</f>
        <v>0</v>
      </c>
      <c r="K1035" s="12" t="b">
        <f>IF(ISNUMBER(SEARCH(Y$1,$D1035)),MAX(K$1:K1034)+1)</f>
        <v>0</v>
      </c>
      <c r="L1035" s="12" t="b">
        <f>IF(ISNUMBER(SEARCH(Z$1,$D1035)),MAX(L$1:L1034)+1)</f>
        <v>0</v>
      </c>
      <c r="M1035" s="12" t="b">
        <f>IF(ISNUMBER(SEARCH(AA$1,$D1035)),MAX(M$1:M1034)+1)</f>
        <v>0</v>
      </c>
      <c r="N1035" s="12" t="b">
        <f>IF(ISNUMBER(SEARCH(AB$1,$D1035)),MAX(N$1:N1034)+1)</f>
        <v>0</v>
      </c>
      <c r="O1035" s="12" t="b">
        <f>IF(ISNUMBER(SEARCH(AC$1,$D1035)),MAX(O$1:O1034)+1)</f>
        <v>0</v>
      </c>
      <c r="P1035" s="12" t="b">
        <f>IF(ISNUMBER(SEARCH(AD$1,$D1035)),MAX(P$1:P1034)+1)</f>
        <v>0</v>
      </c>
      <c r="Q1035" s="12">
        <f>'AB Touchpoint System Workbook'!K1046</f>
        <v>0</v>
      </c>
      <c r="R1035" s="13">
        <f t="shared" si="33"/>
        <v>1034</v>
      </c>
      <c r="S1035" s="21" t="str">
        <f>IFERROR(VLOOKUP($R1035,E:$Q,13,0),"")</f>
        <v/>
      </c>
      <c r="T1035" s="21" t="str">
        <f>IFERROR(VLOOKUP($R1035,F:$Q,12,0),"")</f>
        <v/>
      </c>
      <c r="U1035" s="21" t="str">
        <f>IFERROR(VLOOKUP($R1035,G:$Q,11,0),"")</f>
        <v/>
      </c>
      <c r="V1035" s="21" t="str">
        <f>IFERROR(VLOOKUP($R1035,H:$Q,10,0),"")</f>
        <v/>
      </c>
      <c r="W1035" s="21" t="str">
        <f>IFERROR(VLOOKUP($R1035,I:$Q,9,0),"")</f>
        <v/>
      </c>
      <c r="X1035" s="21" t="str">
        <f>IFERROR(VLOOKUP($R1035,J:$Q,8,0),"")</f>
        <v/>
      </c>
      <c r="Y1035" s="21" t="str">
        <f>IFERROR(VLOOKUP($R1035,K:$Q,7,0),"")</f>
        <v/>
      </c>
      <c r="Z1035" s="21" t="str">
        <f>IFERROR(VLOOKUP($R1035,L:$Q,6,0),"")</f>
        <v/>
      </c>
      <c r="AA1035" s="21" t="str">
        <f>IFERROR(VLOOKUP($R1035,M:$Q,5,0),"")</f>
        <v/>
      </c>
      <c r="AB1035" s="21" t="str">
        <f>IFERROR(VLOOKUP($R1035,N:$Q,4,0),"")</f>
        <v/>
      </c>
      <c r="AC1035" s="21" t="str">
        <f>IFERROR(VLOOKUP($R1035,O:$Q,3,0),"")</f>
        <v/>
      </c>
      <c r="AD1035" s="21" t="str">
        <f>IFERROR(VLOOKUP($R1035,P:$Q,2,0),"")</f>
        <v/>
      </c>
    </row>
    <row r="1036" spans="1:30" x14ac:dyDescent="0.15">
      <c r="A1036" s="9">
        <f>'AB Touchpoint System Workbook'!Z1047</f>
        <v>0</v>
      </c>
      <c r="B1036" s="21">
        <f t="shared" si="32"/>
        <v>1</v>
      </c>
      <c r="C1036" s="12" t="str">
        <f>IF('AB Touchpoint System Workbook'!J1047="A",VLOOKUP($B1036,Reference!$A$93:B$104,2,0),IF('AB Touchpoint System Workbook'!J1047="b",VLOOKUP($B1036,Reference!$A$93:C$104,3,0),""))</f>
        <v/>
      </c>
      <c r="D1036" s="12" t="str">
        <f>IF('AB Touchpoint System Workbook'!J1047="A",Q1036&amp;C1036,IF('AB Touchpoint System Workbook'!J1047="b",Q1036&amp;C1036,""))</f>
        <v/>
      </c>
      <c r="E1036" s="12" t="b">
        <f>IF(ISNUMBER(SEARCH(S$1,$D1036)),MAX(E$1:E1035)+1)</f>
        <v>0</v>
      </c>
      <c r="F1036" s="12" t="b">
        <f>IF(ISNUMBER(SEARCH(T$1,$D1036)),MAX(F$1:F1035)+1)</f>
        <v>0</v>
      </c>
      <c r="G1036" s="12" t="b">
        <f>IF(ISNUMBER(SEARCH(U$1,$D1036)),MAX(G$1:G1035)+1)</f>
        <v>0</v>
      </c>
      <c r="H1036" s="12" t="b">
        <f>IF(ISNUMBER(SEARCH(V$1,$D1036)),MAX(H$1:H1035)+1)</f>
        <v>0</v>
      </c>
      <c r="I1036" s="12" t="b">
        <f>IF(ISNUMBER(SEARCH(W$1,$D1036)),MAX(I$1:I1035)+1)</f>
        <v>0</v>
      </c>
      <c r="J1036" s="12" t="b">
        <f>IF(ISNUMBER(SEARCH(X$1,$D1036)),MAX(J$1:J1035)+1)</f>
        <v>0</v>
      </c>
      <c r="K1036" s="12" t="b">
        <f>IF(ISNUMBER(SEARCH(Y$1,$D1036)),MAX(K$1:K1035)+1)</f>
        <v>0</v>
      </c>
      <c r="L1036" s="12" t="b">
        <f>IF(ISNUMBER(SEARCH(Z$1,$D1036)),MAX(L$1:L1035)+1)</f>
        <v>0</v>
      </c>
      <c r="M1036" s="12" t="b">
        <f>IF(ISNUMBER(SEARCH(AA$1,$D1036)),MAX(M$1:M1035)+1)</f>
        <v>0</v>
      </c>
      <c r="N1036" s="12" t="b">
        <f>IF(ISNUMBER(SEARCH(AB$1,$D1036)),MAX(N$1:N1035)+1)</f>
        <v>0</v>
      </c>
      <c r="O1036" s="12" t="b">
        <f>IF(ISNUMBER(SEARCH(AC$1,$D1036)),MAX(O$1:O1035)+1)</f>
        <v>0</v>
      </c>
      <c r="P1036" s="12" t="b">
        <f>IF(ISNUMBER(SEARCH(AD$1,$D1036)),MAX(P$1:P1035)+1)</f>
        <v>0</v>
      </c>
      <c r="Q1036" s="12">
        <f>'AB Touchpoint System Workbook'!K1047</f>
        <v>0</v>
      </c>
      <c r="R1036" s="13">
        <f t="shared" si="33"/>
        <v>1035</v>
      </c>
      <c r="S1036" s="21" t="str">
        <f>IFERROR(VLOOKUP($R1036,E:$Q,13,0),"")</f>
        <v/>
      </c>
      <c r="T1036" s="21" t="str">
        <f>IFERROR(VLOOKUP($R1036,F:$Q,12,0),"")</f>
        <v/>
      </c>
      <c r="U1036" s="21" t="str">
        <f>IFERROR(VLOOKUP($R1036,G:$Q,11,0),"")</f>
        <v/>
      </c>
      <c r="V1036" s="21" t="str">
        <f>IFERROR(VLOOKUP($R1036,H:$Q,10,0),"")</f>
        <v/>
      </c>
      <c r="W1036" s="21" t="str">
        <f>IFERROR(VLOOKUP($R1036,I:$Q,9,0),"")</f>
        <v/>
      </c>
      <c r="X1036" s="21" t="str">
        <f>IFERROR(VLOOKUP($R1036,J:$Q,8,0),"")</f>
        <v/>
      </c>
      <c r="Y1036" s="21" t="str">
        <f>IFERROR(VLOOKUP($R1036,K:$Q,7,0),"")</f>
        <v/>
      </c>
      <c r="Z1036" s="21" t="str">
        <f>IFERROR(VLOOKUP($R1036,L:$Q,6,0),"")</f>
        <v/>
      </c>
      <c r="AA1036" s="21" t="str">
        <f>IFERROR(VLOOKUP($R1036,M:$Q,5,0),"")</f>
        <v/>
      </c>
      <c r="AB1036" s="21" t="str">
        <f>IFERROR(VLOOKUP($R1036,N:$Q,4,0),"")</f>
        <v/>
      </c>
      <c r="AC1036" s="21" t="str">
        <f>IFERROR(VLOOKUP($R1036,O:$Q,3,0),"")</f>
        <v/>
      </c>
      <c r="AD1036" s="21" t="str">
        <f>IFERROR(VLOOKUP($R1036,P:$Q,2,0),"")</f>
        <v/>
      </c>
    </row>
    <row r="1037" spans="1:30" x14ac:dyDescent="0.15">
      <c r="A1037" s="9">
        <f>'AB Touchpoint System Workbook'!Z1048</f>
        <v>0</v>
      </c>
      <c r="B1037" s="21">
        <f t="shared" si="32"/>
        <v>1</v>
      </c>
      <c r="C1037" s="12" t="str">
        <f>IF('AB Touchpoint System Workbook'!J1048="A",VLOOKUP($B1037,Reference!$A$93:B$104,2,0),IF('AB Touchpoint System Workbook'!J1048="b",VLOOKUP($B1037,Reference!$A$93:C$104,3,0),""))</f>
        <v/>
      </c>
      <c r="D1037" s="12" t="str">
        <f>IF('AB Touchpoint System Workbook'!J1048="A",Q1037&amp;C1037,IF('AB Touchpoint System Workbook'!J1048="b",Q1037&amp;C1037,""))</f>
        <v/>
      </c>
      <c r="E1037" s="12" t="b">
        <f>IF(ISNUMBER(SEARCH(S$1,$D1037)),MAX(E$1:E1036)+1)</f>
        <v>0</v>
      </c>
      <c r="F1037" s="12" t="b">
        <f>IF(ISNUMBER(SEARCH(T$1,$D1037)),MAX(F$1:F1036)+1)</f>
        <v>0</v>
      </c>
      <c r="G1037" s="12" t="b">
        <f>IF(ISNUMBER(SEARCH(U$1,$D1037)),MAX(G$1:G1036)+1)</f>
        <v>0</v>
      </c>
      <c r="H1037" s="12" t="b">
        <f>IF(ISNUMBER(SEARCH(V$1,$D1037)),MAX(H$1:H1036)+1)</f>
        <v>0</v>
      </c>
      <c r="I1037" s="12" t="b">
        <f>IF(ISNUMBER(SEARCH(W$1,$D1037)),MAX(I$1:I1036)+1)</f>
        <v>0</v>
      </c>
      <c r="J1037" s="12" t="b">
        <f>IF(ISNUMBER(SEARCH(X$1,$D1037)),MAX(J$1:J1036)+1)</f>
        <v>0</v>
      </c>
      <c r="K1037" s="12" t="b">
        <f>IF(ISNUMBER(SEARCH(Y$1,$D1037)),MAX(K$1:K1036)+1)</f>
        <v>0</v>
      </c>
      <c r="L1037" s="12" t="b">
        <f>IF(ISNUMBER(SEARCH(Z$1,$D1037)),MAX(L$1:L1036)+1)</f>
        <v>0</v>
      </c>
      <c r="M1037" s="12" t="b">
        <f>IF(ISNUMBER(SEARCH(AA$1,$D1037)),MAX(M$1:M1036)+1)</f>
        <v>0</v>
      </c>
      <c r="N1037" s="12" t="b">
        <f>IF(ISNUMBER(SEARCH(AB$1,$D1037)),MAX(N$1:N1036)+1)</f>
        <v>0</v>
      </c>
      <c r="O1037" s="12" t="b">
        <f>IF(ISNUMBER(SEARCH(AC$1,$D1037)),MAX(O$1:O1036)+1)</f>
        <v>0</v>
      </c>
      <c r="P1037" s="12" t="b">
        <f>IF(ISNUMBER(SEARCH(AD$1,$D1037)),MAX(P$1:P1036)+1)</f>
        <v>0</v>
      </c>
      <c r="Q1037" s="12">
        <f>'AB Touchpoint System Workbook'!K1048</f>
        <v>0</v>
      </c>
      <c r="R1037" s="13">
        <f t="shared" si="33"/>
        <v>1036</v>
      </c>
      <c r="S1037" s="21" t="str">
        <f>IFERROR(VLOOKUP($R1037,E:$Q,13,0),"")</f>
        <v/>
      </c>
      <c r="T1037" s="21" t="str">
        <f>IFERROR(VLOOKUP($R1037,F:$Q,12,0),"")</f>
        <v/>
      </c>
      <c r="U1037" s="21" t="str">
        <f>IFERROR(VLOOKUP($R1037,G:$Q,11,0),"")</f>
        <v/>
      </c>
      <c r="V1037" s="21" t="str">
        <f>IFERROR(VLOOKUP($R1037,H:$Q,10,0),"")</f>
        <v/>
      </c>
      <c r="W1037" s="21" t="str">
        <f>IFERROR(VLOOKUP($R1037,I:$Q,9,0),"")</f>
        <v/>
      </c>
      <c r="X1037" s="21" t="str">
        <f>IFERROR(VLOOKUP($R1037,J:$Q,8,0),"")</f>
        <v/>
      </c>
      <c r="Y1037" s="21" t="str">
        <f>IFERROR(VLOOKUP($R1037,K:$Q,7,0),"")</f>
        <v/>
      </c>
      <c r="Z1037" s="21" t="str">
        <f>IFERROR(VLOOKUP($R1037,L:$Q,6,0),"")</f>
        <v/>
      </c>
      <c r="AA1037" s="21" t="str">
        <f>IFERROR(VLOOKUP($R1037,M:$Q,5,0),"")</f>
        <v/>
      </c>
      <c r="AB1037" s="21" t="str">
        <f>IFERROR(VLOOKUP($R1037,N:$Q,4,0),"")</f>
        <v/>
      </c>
      <c r="AC1037" s="21" t="str">
        <f>IFERROR(VLOOKUP($R1037,O:$Q,3,0),"")</f>
        <v/>
      </c>
      <c r="AD1037" s="21" t="str">
        <f>IFERROR(VLOOKUP($R1037,P:$Q,2,0),"")</f>
        <v/>
      </c>
    </row>
    <row r="1038" spans="1:30" x14ac:dyDescent="0.15">
      <c r="A1038" s="9">
        <f>'AB Touchpoint System Workbook'!Z1049</f>
        <v>0</v>
      </c>
      <c r="B1038" s="21">
        <f t="shared" si="32"/>
        <v>1</v>
      </c>
      <c r="C1038" s="12" t="str">
        <f>IF('AB Touchpoint System Workbook'!J1049="A",VLOOKUP($B1038,Reference!$A$93:B$104,2,0),IF('AB Touchpoint System Workbook'!J1049="b",VLOOKUP($B1038,Reference!$A$93:C$104,3,0),""))</f>
        <v/>
      </c>
      <c r="D1038" s="12" t="str">
        <f>IF('AB Touchpoint System Workbook'!J1049="A",Q1038&amp;C1038,IF('AB Touchpoint System Workbook'!J1049="b",Q1038&amp;C1038,""))</f>
        <v/>
      </c>
      <c r="E1038" s="12" t="b">
        <f>IF(ISNUMBER(SEARCH(S$1,$D1038)),MAX(E$1:E1037)+1)</f>
        <v>0</v>
      </c>
      <c r="F1038" s="12" t="b">
        <f>IF(ISNUMBER(SEARCH(T$1,$D1038)),MAX(F$1:F1037)+1)</f>
        <v>0</v>
      </c>
      <c r="G1038" s="12" t="b">
        <f>IF(ISNUMBER(SEARCH(U$1,$D1038)),MAX(G$1:G1037)+1)</f>
        <v>0</v>
      </c>
      <c r="H1038" s="12" t="b">
        <f>IF(ISNUMBER(SEARCH(V$1,$D1038)),MAX(H$1:H1037)+1)</f>
        <v>0</v>
      </c>
      <c r="I1038" s="12" t="b">
        <f>IF(ISNUMBER(SEARCH(W$1,$D1038)),MAX(I$1:I1037)+1)</f>
        <v>0</v>
      </c>
      <c r="J1038" s="12" t="b">
        <f>IF(ISNUMBER(SEARCH(X$1,$D1038)),MAX(J$1:J1037)+1)</f>
        <v>0</v>
      </c>
      <c r="K1038" s="12" t="b">
        <f>IF(ISNUMBER(SEARCH(Y$1,$D1038)),MAX(K$1:K1037)+1)</f>
        <v>0</v>
      </c>
      <c r="L1038" s="12" t="b">
        <f>IF(ISNUMBER(SEARCH(Z$1,$D1038)),MAX(L$1:L1037)+1)</f>
        <v>0</v>
      </c>
      <c r="M1038" s="12" t="b">
        <f>IF(ISNUMBER(SEARCH(AA$1,$D1038)),MAX(M$1:M1037)+1)</f>
        <v>0</v>
      </c>
      <c r="N1038" s="12" t="b">
        <f>IF(ISNUMBER(SEARCH(AB$1,$D1038)),MAX(N$1:N1037)+1)</f>
        <v>0</v>
      </c>
      <c r="O1038" s="12" t="b">
        <f>IF(ISNUMBER(SEARCH(AC$1,$D1038)),MAX(O$1:O1037)+1)</f>
        <v>0</v>
      </c>
      <c r="P1038" s="12" t="b">
        <f>IF(ISNUMBER(SEARCH(AD$1,$D1038)),MAX(P$1:P1037)+1)</f>
        <v>0</v>
      </c>
      <c r="Q1038" s="12">
        <f>'AB Touchpoint System Workbook'!K1049</f>
        <v>0</v>
      </c>
      <c r="R1038" s="13">
        <f t="shared" si="33"/>
        <v>1037</v>
      </c>
      <c r="S1038" s="21" t="str">
        <f>IFERROR(VLOOKUP($R1038,E:$Q,13,0),"")</f>
        <v/>
      </c>
      <c r="T1038" s="21" t="str">
        <f>IFERROR(VLOOKUP($R1038,F:$Q,12,0),"")</f>
        <v/>
      </c>
      <c r="U1038" s="21" t="str">
        <f>IFERROR(VLOOKUP($R1038,G:$Q,11,0),"")</f>
        <v/>
      </c>
      <c r="V1038" s="21" t="str">
        <f>IFERROR(VLOOKUP($R1038,H:$Q,10,0),"")</f>
        <v/>
      </c>
      <c r="W1038" s="21" t="str">
        <f>IFERROR(VLOOKUP($R1038,I:$Q,9,0),"")</f>
        <v/>
      </c>
      <c r="X1038" s="21" t="str">
        <f>IFERROR(VLOOKUP($R1038,J:$Q,8,0),"")</f>
        <v/>
      </c>
      <c r="Y1038" s="21" t="str">
        <f>IFERROR(VLOOKUP($R1038,K:$Q,7,0),"")</f>
        <v/>
      </c>
      <c r="Z1038" s="21" t="str">
        <f>IFERROR(VLOOKUP($R1038,L:$Q,6,0),"")</f>
        <v/>
      </c>
      <c r="AA1038" s="21" t="str">
        <f>IFERROR(VLOOKUP($R1038,M:$Q,5,0),"")</f>
        <v/>
      </c>
      <c r="AB1038" s="21" t="str">
        <f>IFERROR(VLOOKUP($R1038,N:$Q,4,0),"")</f>
        <v/>
      </c>
      <c r="AC1038" s="21" t="str">
        <f>IFERROR(VLOOKUP($R1038,O:$Q,3,0),"")</f>
        <v/>
      </c>
      <c r="AD1038" s="21" t="str">
        <f>IFERROR(VLOOKUP($R1038,P:$Q,2,0),"")</f>
        <v/>
      </c>
    </row>
    <row r="1039" spans="1:30" x14ac:dyDescent="0.15">
      <c r="A1039" s="9">
        <f>'AB Touchpoint System Workbook'!Z1050</f>
        <v>0</v>
      </c>
      <c r="B1039" s="21">
        <f t="shared" si="32"/>
        <v>1</v>
      </c>
      <c r="C1039" s="12" t="str">
        <f>IF('AB Touchpoint System Workbook'!J1050="A",VLOOKUP($B1039,Reference!$A$93:B$104,2,0),IF('AB Touchpoint System Workbook'!J1050="b",VLOOKUP($B1039,Reference!$A$93:C$104,3,0),""))</f>
        <v/>
      </c>
      <c r="D1039" s="12" t="str">
        <f>IF('AB Touchpoint System Workbook'!J1050="A",Q1039&amp;C1039,IF('AB Touchpoint System Workbook'!J1050="b",Q1039&amp;C1039,""))</f>
        <v/>
      </c>
      <c r="E1039" s="12" t="b">
        <f>IF(ISNUMBER(SEARCH(S$1,$D1039)),MAX(E$1:E1038)+1)</f>
        <v>0</v>
      </c>
      <c r="F1039" s="12" t="b">
        <f>IF(ISNUMBER(SEARCH(T$1,$D1039)),MAX(F$1:F1038)+1)</f>
        <v>0</v>
      </c>
      <c r="G1039" s="12" t="b">
        <f>IF(ISNUMBER(SEARCH(U$1,$D1039)),MAX(G$1:G1038)+1)</f>
        <v>0</v>
      </c>
      <c r="H1039" s="12" t="b">
        <f>IF(ISNUMBER(SEARCH(V$1,$D1039)),MAX(H$1:H1038)+1)</f>
        <v>0</v>
      </c>
      <c r="I1039" s="12" t="b">
        <f>IF(ISNUMBER(SEARCH(W$1,$D1039)),MAX(I$1:I1038)+1)</f>
        <v>0</v>
      </c>
      <c r="J1039" s="12" t="b">
        <f>IF(ISNUMBER(SEARCH(X$1,$D1039)),MAX(J$1:J1038)+1)</f>
        <v>0</v>
      </c>
      <c r="K1039" s="12" t="b">
        <f>IF(ISNUMBER(SEARCH(Y$1,$D1039)),MAX(K$1:K1038)+1)</f>
        <v>0</v>
      </c>
      <c r="L1039" s="12" t="b">
        <f>IF(ISNUMBER(SEARCH(Z$1,$D1039)),MAX(L$1:L1038)+1)</f>
        <v>0</v>
      </c>
      <c r="M1039" s="12" t="b">
        <f>IF(ISNUMBER(SEARCH(AA$1,$D1039)),MAX(M$1:M1038)+1)</f>
        <v>0</v>
      </c>
      <c r="N1039" s="12" t="b">
        <f>IF(ISNUMBER(SEARCH(AB$1,$D1039)),MAX(N$1:N1038)+1)</f>
        <v>0</v>
      </c>
      <c r="O1039" s="12" t="b">
        <f>IF(ISNUMBER(SEARCH(AC$1,$D1039)),MAX(O$1:O1038)+1)</f>
        <v>0</v>
      </c>
      <c r="P1039" s="12" t="b">
        <f>IF(ISNUMBER(SEARCH(AD$1,$D1039)),MAX(P$1:P1038)+1)</f>
        <v>0</v>
      </c>
      <c r="Q1039" s="12">
        <f>'AB Touchpoint System Workbook'!K1050</f>
        <v>0</v>
      </c>
      <c r="R1039" s="13">
        <f t="shared" si="33"/>
        <v>1038</v>
      </c>
      <c r="S1039" s="21" t="str">
        <f>IFERROR(VLOOKUP($R1039,E:$Q,13,0),"")</f>
        <v/>
      </c>
      <c r="T1039" s="21" t="str">
        <f>IFERROR(VLOOKUP($R1039,F:$Q,12,0),"")</f>
        <v/>
      </c>
      <c r="U1039" s="21" t="str">
        <f>IFERROR(VLOOKUP($R1039,G:$Q,11,0),"")</f>
        <v/>
      </c>
      <c r="V1039" s="21" t="str">
        <f>IFERROR(VLOOKUP($R1039,H:$Q,10,0),"")</f>
        <v/>
      </c>
      <c r="W1039" s="21" t="str">
        <f>IFERROR(VLOOKUP($R1039,I:$Q,9,0),"")</f>
        <v/>
      </c>
      <c r="X1039" s="21" t="str">
        <f>IFERROR(VLOOKUP($R1039,J:$Q,8,0),"")</f>
        <v/>
      </c>
      <c r="Y1039" s="21" t="str">
        <f>IFERROR(VLOOKUP($R1039,K:$Q,7,0),"")</f>
        <v/>
      </c>
      <c r="Z1039" s="21" t="str">
        <f>IFERROR(VLOOKUP($R1039,L:$Q,6,0),"")</f>
        <v/>
      </c>
      <c r="AA1039" s="21" t="str">
        <f>IFERROR(VLOOKUP($R1039,M:$Q,5,0),"")</f>
        <v/>
      </c>
      <c r="AB1039" s="21" t="str">
        <f>IFERROR(VLOOKUP($R1039,N:$Q,4,0),"")</f>
        <v/>
      </c>
      <c r="AC1039" s="21" t="str">
        <f>IFERROR(VLOOKUP($R1039,O:$Q,3,0),"")</f>
        <v/>
      </c>
      <c r="AD1039" s="21" t="str">
        <f>IFERROR(VLOOKUP($R1039,P:$Q,2,0),"")</f>
        <v/>
      </c>
    </row>
    <row r="1040" spans="1:30" x14ac:dyDescent="0.15">
      <c r="A1040" s="9">
        <f>'AB Touchpoint System Workbook'!Z1051</f>
        <v>0</v>
      </c>
      <c r="B1040" s="21">
        <f t="shared" si="32"/>
        <v>1</v>
      </c>
      <c r="C1040" s="12" t="str">
        <f>IF('AB Touchpoint System Workbook'!J1051="A",VLOOKUP($B1040,Reference!$A$93:B$104,2,0),IF('AB Touchpoint System Workbook'!J1051="b",VLOOKUP($B1040,Reference!$A$93:C$104,3,0),""))</f>
        <v/>
      </c>
      <c r="D1040" s="12" t="str">
        <f>IF('AB Touchpoint System Workbook'!J1051="A",Q1040&amp;C1040,IF('AB Touchpoint System Workbook'!J1051="b",Q1040&amp;C1040,""))</f>
        <v/>
      </c>
      <c r="E1040" s="12" t="b">
        <f>IF(ISNUMBER(SEARCH(S$1,$D1040)),MAX(E$1:E1039)+1)</f>
        <v>0</v>
      </c>
      <c r="F1040" s="12" t="b">
        <f>IF(ISNUMBER(SEARCH(T$1,$D1040)),MAX(F$1:F1039)+1)</f>
        <v>0</v>
      </c>
      <c r="G1040" s="12" t="b">
        <f>IF(ISNUMBER(SEARCH(U$1,$D1040)),MAX(G$1:G1039)+1)</f>
        <v>0</v>
      </c>
      <c r="H1040" s="12" t="b">
        <f>IF(ISNUMBER(SEARCH(V$1,$D1040)),MAX(H$1:H1039)+1)</f>
        <v>0</v>
      </c>
      <c r="I1040" s="12" t="b">
        <f>IF(ISNUMBER(SEARCH(W$1,$D1040)),MAX(I$1:I1039)+1)</f>
        <v>0</v>
      </c>
      <c r="J1040" s="12" t="b">
        <f>IF(ISNUMBER(SEARCH(X$1,$D1040)),MAX(J$1:J1039)+1)</f>
        <v>0</v>
      </c>
      <c r="K1040" s="12" t="b">
        <f>IF(ISNUMBER(SEARCH(Y$1,$D1040)),MAX(K$1:K1039)+1)</f>
        <v>0</v>
      </c>
      <c r="L1040" s="12" t="b">
        <f>IF(ISNUMBER(SEARCH(Z$1,$D1040)),MAX(L$1:L1039)+1)</f>
        <v>0</v>
      </c>
      <c r="M1040" s="12" t="b">
        <f>IF(ISNUMBER(SEARCH(AA$1,$D1040)),MAX(M$1:M1039)+1)</f>
        <v>0</v>
      </c>
      <c r="N1040" s="12" t="b">
        <f>IF(ISNUMBER(SEARCH(AB$1,$D1040)),MAX(N$1:N1039)+1)</f>
        <v>0</v>
      </c>
      <c r="O1040" s="12" t="b">
        <f>IF(ISNUMBER(SEARCH(AC$1,$D1040)),MAX(O$1:O1039)+1)</f>
        <v>0</v>
      </c>
      <c r="P1040" s="12" t="b">
        <f>IF(ISNUMBER(SEARCH(AD$1,$D1040)),MAX(P$1:P1039)+1)</f>
        <v>0</v>
      </c>
      <c r="Q1040" s="12">
        <f>'AB Touchpoint System Workbook'!K1051</f>
        <v>0</v>
      </c>
      <c r="R1040" s="13">
        <f t="shared" si="33"/>
        <v>1039</v>
      </c>
      <c r="S1040" s="21" t="str">
        <f>IFERROR(VLOOKUP($R1040,E:$Q,13,0),"")</f>
        <v/>
      </c>
      <c r="T1040" s="21" t="str">
        <f>IFERROR(VLOOKUP($R1040,F:$Q,12,0),"")</f>
        <v/>
      </c>
      <c r="U1040" s="21" t="str">
        <f>IFERROR(VLOOKUP($R1040,G:$Q,11,0),"")</f>
        <v/>
      </c>
      <c r="V1040" s="21" t="str">
        <f>IFERROR(VLOOKUP($R1040,H:$Q,10,0),"")</f>
        <v/>
      </c>
      <c r="W1040" s="21" t="str">
        <f>IFERROR(VLOOKUP($R1040,I:$Q,9,0),"")</f>
        <v/>
      </c>
      <c r="X1040" s="21" t="str">
        <f>IFERROR(VLOOKUP($R1040,J:$Q,8,0),"")</f>
        <v/>
      </c>
      <c r="Y1040" s="21" t="str">
        <f>IFERROR(VLOOKUP($R1040,K:$Q,7,0),"")</f>
        <v/>
      </c>
      <c r="Z1040" s="21" t="str">
        <f>IFERROR(VLOOKUP($R1040,L:$Q,6,0),"")</f>
        <v/>
      </c>
      <c r="AA1040" s="21" t="str">
        <f>IFERROR(VLOOKUP($R1040,M:$Q,5,0),"")</f>
        <v/>
      </c>
      <c r="AB1040" s="21" t="str">
        <f>IFERROR(VLOOKUP($R1040,N:$Q,4,0),"")</f>
        <v/>
      </c>
      <c r="AC1040" s="21" t="str">
        <f>IFERROR(VLOOKUP($R1040,O:$Q,3,0),"")</f>
        <v/>
      </c>
      <c r="AD1040" s="21" t="str">
        <f>IFERROR(VLOOKUP($R1040,P:$Q,2,0),"")</f>
        <v/>
      </c>
    </row>
    <row r="1041" spans="1:30" x14ac:dyDescent="0.15">
      <c r="A1041" s="9">
        <f>'AB Touchpoint System Workbook'!Z1052</f>
        <v>0</v>
      </c>
      <c r="B1041" s="21">
        <f t="shared" si="32"/>
        <v>1</v>
      </c>
      <c r="C1041" s="12" t="str">
        <f>IF('AB Touchpoint System Workbook'!J1052="A",VLOOKUP($B1041,Reference!$A$93:B$104,2,0),IF('AB Touchpoint System Workbook'!J1052="b",VLOOKUP($B1041,Reference!$A$93:C$104,3,0),""))</f>
        <v/>
      </c>
      <c r="D1041" s="12" t="str">
        <f>IF('AB Touchpoint System Workbook'!J1052="A",Q1041&amp;C1041,IF('AB Touchpoint System Workbook'!J1052="b",Q1041&amp;C1041,""))</f>
        <v/>
      </c>
      <c r="E1041" s="12" t="b">
        <f>IF(ISNUMBER(SEARCH(S$1,$D1041)),MAX(E$1:E1040)+1)</f>
        <v>0</v>
      </c>
      <c r="F1041" s="12" t="b">
        <f>IF(ISNUMBER(SEARCH(T$1,$D1041)),MAX(F$1:F1040)+1)</f>
        <v>0</v>
      </c>
      <c r="G1041" s="12" t="b">
        <f>IF(ISNUMBER(SEARCH(U$1,$D1041)),MAX(G$1:G1040)+1)</f>
        <v>0</v>
      </c>
      <c r="H1041" s="12" t="b">
        <f>IF(ISNUMBER(SEARCH(V$1,$D1041)),MAX(H$1:H1040)+1)</f>
        <v>0</v>
      </c>
      <c r="I1041" s="12" t="b">
        <f>IF(ISNUMBER(SEARCH(W$1,$D1041)),MAX(I$1:I1040)+1)</f>
        <v>0</v>
      </c>
      <c r="J1041" s="12" t="b">
        <f>IF(ISNUMBER(SEARCH(X$1,$D1041)),MAX(J$1:J1040)+1)</f>
        <v>0</v>
      </c>
      <c r="K1041" s="12" t="b">
        <f>IF(ISNUMBER(SEARCH(Y$1,$D1041)),MAX(K$1:K1040)+1)</f>
        <v>0</v>
      </c>
      <c r="L1041" s="12" t="b">
        <f>IF(ISNUMBER(SEARCH(Z$1,$D1041)),MAX(L$1:L1040)+1)</f>
        <v>0</v>
      </c>
      <c r="M1041" s="12" t="b">
        <f>IF(ISNUMBER(SEARCH(AA$1,$D1041)),MAX(M$1:M1040)+1)</f>
        <v>0</v>
      </c>
      <c r="N1041" s="12" t="b">
        <f>IF(ISNUMBER(SEARCH(AB$1,$D1041)),MAX(N$1:N1040)+1)</f>
        <v>0</v>
      </c>
      <c r="O1041" s="12" t="b">
        <f>IF(ISNUMBER(SEARCH(AC$1,$D1041)),MAX(O$1:O1040)+1)</f>
        <v>0</v>
      </c>
      <c r="P1041" s="12" t="b">
        <f>IF(ISNUMBER(SEARCH(AD$1,$D1041)),MAX(P$1:P1040)+1)</f>
        <v>0</v>
      </c>
      <c r="Q1041" s="12">
        <f>'AB Touchpoint System Workbook'!K1052</f>
        <v>0</v>
      </c>
      <c r="R1041" s="13">
        <f t="shared" si="33"/>
        <v>1040</v>
      </c>
      <c r="S1041" s="21" t="str">
        <f>IFERROR(VLOOKUP($R1041,E:$Q,13,0),"")</f>
        <v/>
      </c>
      <c r="T1041" s="21" t="str">
        <f>IFERROR(VLOOKUP($R1041,F:$Q,12,0),"")</f>
        <v/>
      </c>
      <c r="U1041" s="21" t="str">
        <f>IFERROR(VLOOKUP($R1041,G:$Q,11,0),"")</f>
        <v/>
      </c>
      <c r="V1041" s="21" t="str">
        <f>IFERROR(VLOOKUP($R1041,H:$Q,10,0),"")</f>
        <v/>
      </c>
      <c r="W1041" s="21" t="str">
        <f>IFERROR(VLOOKUP($R1041,I:$Q,9,0),"")</f>
        <v/>
      </c>
      <c r="X1041" s="21" t="str">
        <f>IFERROR(VLOOKUP($R1041,J:$Q,8,0),"")</f>
        <v/>
      </c>
      <c r="Y1041" s="21" t="str">
        <f>IFERROR(VLOOKUP($R1041,K:$Q,7,0),"")</f>
        <v/>
      </c>
      <c r="Z1041" s="21" t="str">
        <f>IFERROR(VLOOKUP($R1041,L:$Q,6,0),"")</f>
        <v/>
      </c>
      <c r="AA1041" s="21" t="str">
        <f>IFERROR(VLOOKUP($R1041,M:$Q,5,0),"")</f>
        <v/>
      </c>
      <c r="AB1041" s="21" t="str">
        <f>IFERROR(VLOOKUP($R1041,N:$Q,4,0),"")</f>
        <v/>
      </c>
      <c r="AC1041" s="21" t="str">
        <f>IFERROR(VLOOKUP($R1041,O:$Q,3,0),"")</f>
        <v/>
      </c>
      <c r="AD1041" s="21" t="str">
        <f>IFERROR(VLOOKUP($R1041,P:$Q,2,0),"")</f>
        <v/>
      </c>
    </row>
    <row r="1042" spans="1:30" x14ac:dyDescent="0.15">
      <c r="A1042" s="9">
        <f>'AB Touchpoint System Workbook'!Z1053</f>
        <v>0</v>
      </c>
      <c r="B1042" s="21">
        <f t="shared" si="32"/>
        <v>1</v>
      </c>
      <c r="C1042" s="12" t="str">
        <f>IF('AB Touchpoint System Workbook'!J1053="A",VLOOKUP($B1042,Reference!$A$93:B$104,2,0),IF('AB Touchpoint System Workbook'!J1053="b",VLOOKUP($B1042,Reference!$A$93:C$104,3,0),""))</f>
        <v/>
      </c>
      <c r="D1042" s="12" t="str">
        <f>IF('AB Touchpoint System Workbook'!J1053="A",Q1042&amp;C1042,IF('AB Touchpoint System Workbook'!J1053="b",Q1042&amp;C1042,""))</f>
        <v/>
      </c>
      <c r="E1042" s="12" t="b">
        <f>IF(ISNUMBER(SEARCH(S$1,$D1042)),MAX(E$1:E1041)+1)</f>
        <v>0</v>
      </c>
      <c r="F1042" s="12" t="b">
        <f>IF(ISNUMBER(SEARCH(T$1,$D1042)),MAX(F$1:F1041)+1)</f>
        <v>0</v>
      </c>
      <c r="G1042" s="12" t="b">
        <f>IF(ISNUMBER(SEARCH(U$1,$D1042)),MAX(G$1:G1041)+1)</f>
        <v>0</v>
      </c>
      <c r="H1042" s="12" t="b">
        <f>IF(ISNUMBER(SEARCH(V$1,$D1042)),MAX(H$1:H1041)+1)</f>
        <v>0</v>
      </c>
      <c r="I1042" s="12" t="b">
        <f>IF(ISNUMBER(SEARCH(W$1,$D1042)),MAX(I$1:I1041)+1)</f>
        <v>0</v>
      </c>
      <c r="J1042" s="12" t="b">
        <f>IF(ISNUMBER(SEARCH(X$1,$D1042)),MAX(J$1:J1041)+1)</f>
        <v>0</v>
      </c>
      <c r="K1042" s="12" t="b">
        <f>IF(ISNUMBER(SEARCH(Y$1,$D1042)),MAX(K$1:K1041)+1)</f>
        <v>0</v>
      </c>
      <c r="L1042" s="12" t="b">
        <f>IF(ISNUMBER(SEARCH(Z$1,$D1042)),MAX(L$1:L1041)+1)</f>
        <v>0</v>
      </c>
      <c r="M1042" s="12" t="b">
        <f>IF(ISNUMBER(SEARCH(AA$1,$D1042)),MAX(M$1:M1041)+1)</f>
        <v>0</v>
      </c>
      <c r="N1042" s="12" t="b">
        <f>IF(ISNUMBER(SEARCH(AB$1,$D1042)),MAX(N$1:N1041)+1)</f>
        <v>0</v>
      </c>
      <c r="O1042" s="12" t="b">
        <f>IF(ISNUMBER(SEARCH(AC$1,$D1042)),MAX(O$1:O1041)+1)</f>
        <v>0</v>
      </c>
      <c r="P1042" s="12" t="b">
        <f>IF(ISNUMBER(SEARCH(AD$1,$D1042)),MAX(P$1:P1041)+1)</f>
        <v>0</v>
      </c>
      <c r="Q1042" s="12">
        <f>'AB Touchpoint System Workbook'!K1053</f>
        <v>0</v>
      </c>
      <c r="R1042" s="13">
        <f t="shared" si="33"/>
        <v>1041</v>
      </c>
      <c r="S1042" s="21" t="str">
        <f>IFERROR(VLOOKUP($R1042,E:$Q,13,0),"")</f>
        <v/>
      </c>
      <c r="T1042" s="21" t="str">
        <f>IFERROR(VLOOKUP($R1042,F:$Q,12,0),"")</f>
        <v/>
      </c>
      <c r="U1042" s="21" t="str">
        <f>IFERROR(VLOOKUP($R1042,G:$Q,11,0),"")</f>
        <v/>
      </c>
      <c r="V1042" s="21" t="str">
        <f>IFERROR(VLOOKUP($R1042,H:$Q,10,0),"")</f>
        <v/>
      </c>
      <c r="W1042" s="21" t="str">
        <f>IFERROR(VLOOKUP($R1042,I:$Q,9,0),"")</f>
        <v/>
      </c>
      <c r="X1042" s="21" t="str">
        <f>IFERROR(VLOOKUP($R1042,J:$Q,8,0),"")</f>
        <v/>
      </c>
      <c r="Y1042" s="21" t="str">
        <f>IFERROR(VLOOKUP($R1042,K:$Q,7,0),"")</f>
        <v/>
      </c>
      <c r="Z1042" s="21" t="str">
        <f>IFERROR(VLOOKUP($R1042,L:$Q,6,0),"")</f>
        <v/>
      </c>
      <c r="AA1042" s="21" t="str">
        <f>IFERROR(VLOOKUP($R1042,M:$Q,5,0),"")</f>
        <v/>
      </c>
      <c r="AB1042" s="21" t="str">
        <f>IFERROR(VLOOKUP($R1042,N:$Q,4,0),"")</f>
        <v/>
      </c>
      <c r="AC1042" s="21" t="str">
        <f>IFERROR(VLOOKUP($R1042,O:$Q,3,0),"")</f>
        <v/>
      </c>
      <c r="AD1042" s="21" t="str">
        <f>IFERROR(VLOOKUP($R1042,P:$Q,2,0),"")</f>
        <v/>
      </c>
    </row>
    <row r="1043" spans="1:30" x14ac:dyDescent="0.15">
      <c r="A1043" s="9">
        <f>'AB Touchpoint System Workbook'!Z1054</f>
        <v>0</v>
      </c>
      <c r="B1043" s="21">
        <f t="shared" si="32"/>
        <v>1</v>
      </c>
      <c r="C1043" s="12" t="str">
        <f>IF('AB Touchpoint System Workbook'!J1054="A",VLOOKUP($B1043,Reference!$A$93:B$104,2,0),IF('AB Touchpoint System Workbook'!J1054="b",VLOOKUP($B1043,Reference!$A$93:C$104,3,0),""))</f>
        <v/>
      </c>
      <c r="D1043" s="12" t="str">
        <f>IF('AB Touchpoint System Workbook'!J1054="A",Q1043&amp;C1043,IF('AB Touchpoint System Workbook'!J1054="b",Q1043&amp;C1043,""))</f>
        <v/>
      </c>
      <c r="E1043" s="12" t="b">
        <f>IF(ISNUMBER(SEARCH(S$1,$D1043)),MAX(E$1:E1042)+1)</f>
        <v>0</v>
      </c>
      <c r="F1043" s="12" t="b">
        <f>IF(ISNUMBER(SEARCH(T$1,$D1043)),MAX(F$1:F1042)+1)</f>
        <v>0</v>
      </c>
      <c r="G1043" s="12" t="b">
        <f>IF(ISNUMBER(SEARCH(U$1,$D1043)),MAX(G$1:G1042)+1)</f>
        <v>0</v>
      </c>
      <c r="H1043" s="12" t="b">
        <f>IF(ISNUMBER(SEARCH(V$1,$D1043)),MAX(H$1:H1042)+1)</f>
        <v>0</v>
      </c>
      <c r="I1043" s="12" t="b">
        <f>IF(ISNUMBER(SEARCH(W$1,$D1043)),MAX(I$1:I1042)+1)</f>
        <v>0</v>
      </c>
      <c r="J1043" s="12" t="b">
        <f>IF(ISNUMBER(SEARCH(X$1,$D1043)),MAX(J$1:J1042)+1)</f>
        <v>0</v>
      </c>
      <c r="K1043" s="12" t="b">
        <f>IF(ISNUMBER(SEARCH(Y$1,$D1043)),MAX(K$1:K1042)+1)</f>
        <v>0</v>
      </c>
      <c r="L1043" s="12" t="b">
        <f>IF(ISNUMBER(SEARCH(Z$1,$D1043)),MAX(L$1:L1042)+1)</f>
        <v>0</v>
      </c>
      <c r="M1043" s="12" t="b">
        <f>IF(ISNUMBER(SEARCH(AA$1,$D1043)),MAX(M$1:M1042)+1)</f>
        <v>0</v>
      </c>
      <c r="N1043" s="12" t="b">
        <f>IF(ISNUMBER(SEARCH(AB$1,$D1043)),MAX(N$1:N1042)+1)</f>
        <v>0</v>
      </c>
      <c r="O1043" s="12" t="b">
        <f>IF(ISNUMBER(SEARCH(AC$1,$D1043)),MAX(O$1:O1042)+1)</f>
        <v>0</v>
      </c>
      <c r="P1043" s="12" t="b">
        <f>IF(ISNUMBER(SEARCH(AD$1,$D1043)),MAX(P$1:P1042)+1)</f>
        <v>0</v>
      </c>
      <c r="Q1043" s="12">
        <f>'AB Touchpoint System Workbook'!K1054</f>
        <v>0</v>
      </c>
      <c r="R1043" s="13">
        <f t="shared" si="33"/>
        <v>1042</v>
      </c>
      <c r="S1043" s="21" t="str">
        <f>IFERROR(VLOOKUP($R1043,E:$Q,13,0),"")</f>
        <v/>
      </c>
      <c r="T1043" s="21" t="str">
        <f>IFERROR(VLOOKUP($R1043,F:$Q,12,0),"")</f>
        <v/>
      </c>
      <c r="U1043" s="21" t="str">
        <f>IFERROR(VLOOKUP($R1043,G:$Q,11,0),"")</f>
        <v/>
      </c>
      <c r="V1043" s="21" t="str">
        <f>IFERROR(VLOOKUP($R1043,H:$Q,10,0),"")</f>
        <v/>
      </c>
      <c r="W1043" s="21" t="str">
        <f>IFERROR(VLOOKUP($R1043,I:$Q,9,0),"")</f>
        <v/>
      </c>
      <c r="X1043" s="21" t="str">
        <f>IFERROR(VLOOKUP($R1043,J:$Q,8,0),"")</f>
        <v/>
      </c>
      <c r="Y1043" s="21" t="str">
        <f>IFERROR(VLOOKUP($R1043,K:$Q,7,0),"")</f>
        <v/>
      </c>
      <c r="Z1043" s="21" t="str">
        <f>IFERROR(VLOOKUP($R1043,L:$Q,6,0),"")</f>
        <v/>
      </c>
      <c r="AA1043" s="21" t="str">
        <f>IFERROR(VLOOKUP($R1043,M:$Q,5,0),"")</f>
        <v/>
      </c>
      <c r="AB1043" s="21" t="str">
        <f>IFERROR(VLOOKUP($R1043,N:$Q,4,0),"")</f>
        <v/>
      </c>
      <c r="AC1043" s="21" t="str">
        <f>IFERROR(VLOOKUP($R1043,O:$Q,3,0),"")</f>
        <v/>
      </c>
      <c r="AD1043" s="21" t="str">
        <f>IFERROR(VLOOKUP($R1043,P:$Q,2,0),"")</f>
        <v/>
      </c>
    </row>
    <row r="1044" spans="1:30" x14ac:dyDescent="0.15">
      <c r="A1044" s="9">
        <f>'AB Touchpoint System Workbook'!Z1055</f>
        <v>0</v>
      </c>
      <c r="B1044" s="21">
        <f t="shared" si="32"/>
        <v>1</v>
      </c>
      <c r="C1044" s="12" t="str">
        <f>IF('AB Touchpoint System Workbook'!J1055="A",VLOOKUP($B1044,Reference!$A$93:B$104,2,0),IF('AB Touchpoint System Workbook'!J1055="b",VLOOKUP($B1044,Reference!$A$93:C$104,3,0),""))</f>
        <v/>
      </c>
      <c r="D1044" s="12" t="str">
        <f>IF('AB Touchpoint System Workbook'!J1055="A",Q1044&amp;C1044,IF('AB Touchpoint System Workbook'!J1055="b",Q1044&amp;C1044,""))</f>
        <v/>
      </c>
      <c r="E1044" s="12" t="b">
        <f>IF(ISNUMBER(SEARCH(S$1,$D1044)),MAX(E$1:E1043)+1)</f>
        <v>0</v>
      </c>
      <c r="F1044" s="12" t="b">
        <f>IF(ISNUMBER(SEARCH(T$1,$D1044)),MAX(F$1:F1043)+1)</f>
        <v>0</v>
      </c>
      <c r="G1044" s="12" t="b">
        <f>IF(ISNUMBER(SEARCH(U$1,$D1044)),MAX(G$1:G1043)+1)</f>
        <v>0</v>
      </c>
      <c r="H1044" s="12" t="b">
        <f>IF(ISNUMBER(SEARCH(V$1,$D1044)),MAX(H$1:H1043)+1)</f>
        <v>0</v>
      </c>
      <c r="I1044" s="12" t="b">
        <f>IF(ISNUMBER(SEARCH(W$1,$D1044)),MAX(I$1:I1043)+1)</f>
        <v>0</v>
      </c>
      <c r="J1044" s="12" t="b">
        <f>IF(ISNUMBER(SEARCH(X$1,$D1044)),MAX(J$1:J1043)+1)</f>
        <v>0</v>
      </c>
      <c r="K1044" s="12" t="b">
        <f>IF(ISNUMBER(SEARCH(Y$1,$D1044)),MAX(K$1:K1043)+1)</f>
        <v>0</v>
      </c>
      <c r="L1044" s="12" t="b">
        <f>IF(ISNUMBER(SEARCH(Z$1,$D1044)),MAX(L$1:L1043)+1)</f>
        <v>0</v>
      </c>
      <c r="M1044" s="12" t="b">
        <f>IF(ISNUMBER(SEARCH(AA$1,$D1044)),MAX(M$1:M1043)+1)</f>
        <v>0</v>
      </c>
      <c r="N1044" s="12" t="b">
        <f>IF(ISNUMBER(SEARCH(AB$1,$D1044)),MAX(N$1:N1043)+1)</f>
        <v>0</v>
      </c>
      <c r="O1044" s="12" t="b">
        <f>IF(ISNUMBER(SEARCH(AC$1,$D1044)),MAX(O$1:O1043)+1)</f>
        <v>0</v>
      </c>
      <c r="P1044" s="12" t="b">
        <f>IF(ISNUMBER(SEARCH(AD$1,$D1044)),MAX(P$1:P1043)+1)</f>
        <v>0</v>
      </c>
      <c r="Q1044" s="12">
        <f>'AB Touchpoint System Workbook'!K1055</f>
        <v>0</v>
      </c>
      <c r="R1044" s="13">
        <f t="shared" si="33"/>
        <v>1043</v>
      </c>
      <c r="S1044" s="21" t="str">
        <f>IFERROR(VLOOKUP($R1044,E:$Q,13,0),"")</f>
        <v/>
      </c>
      <c r="T1044" s="21" t="str">
        <f>IFERROR(VLOOKUP($R1044,F:$Q,12,0),"")</f>
        <v/>
      </c>
      <c r="U1044" s="21" t="str">
        <f>IFERROR(VLOOKUP($R1044,G:$Q,11,0),"")</f>
        <v/>
      </c>
      <c r="V1044" s="21" t="str">
        <f>IFERROR(VLOOKUP($R1044,H:$Q,10,0),"")</f>
        <v/>
      </c>
      <c r="W1044" s="21" t="str">
        <f>IFERROR(VLOOKUP($R1044,I:$Q,9,0),"")</f>
        <v/>
      </c>
      <c r="X1044" s="21" t="str">
        <f>IFERROR(VLOOKUP($R1044,J:$Q,8,0),"")</f>
        <v/>
      </c>
      <c r="Y1044" s="21" t="str">
        <f>IFERROR(VLOOKUP($R1044,K:$Q,7,0),"")</f>
        <v/>
      </c>
      <c r="Z1044" s="21" t="str">
        <f>IFERROR(VLOOKUP($R1044,L:$Q,6,0),"")</f>
        <v/>
      </c>
      <c r="AA1044" s="21" t="str">
        <f>IFERROR(VLOOKUP($R1044,M:$Q,5,0),"")</f>
        <v/>
      </c>
      <c r="AB1044" s="21" t="str">
        <f>IFERROR(VLOOKUP($R1044,N:$Q,4,0),"")</f>
        <v/>
      </c>
      <c r="AC1044" s="21" t="str">
        <f>IFERROR(VLOOKUP($R1044,O:$Q,3,0),"")</f>
        <v/>
      </c>
      <c r="AD1044" s="21" t="str">
        <f>IFERROR(VLOOKUP($R1044,P:$Q,2,0),"")</f>
        <v/>
      </c>
    </row>
    <row r="1045" spans="1:30" x14ac:dyDescent="0.15">
      <c r="A1045" s="9">
        <f>'AB Touchpoint System Workbook'!Z1056</f>
        <v>0</v>
      </c>
      <c r="B1045" s="21">
        <f t="shared" si="32"/>
        <v>1</v>
      </c>
      <c r="C1045" s="12" t="str">
        <f>IF('AB Touchpoint System Workbook'!J1056="A",VLOOKUP($B1045,Reference!$A$93:B$104,2,0),IF('AB Touchpoint System Workbook'!J1056="b",VLOOKUP($B1045,Reference!$A$93:C$104,3,0),""))</f>
        <v/>
      </c>
      <c r="D1045" s="12" t="str">
        <f>IF('AB Touchpoint System Workbook'!J1056="A",Q1045&amp;C1045,IF('AB Touchpoint System Workbook'!J1056="b",Q1045&amp;C1045,""))</f>
        <v/>
      </c>
      <c r="E1045" s="12" t="b">
        <f>IF(ISNUMBER(SEARCH(S$1,$D1045)),MAX(E$1:E1044)+1)</f>
        <v>0</v>
      </c>
      <c r="F1045" s="12" t="b">
        <f>IF(ISNUMBER(SEARCH(T$1,$D1045)),MAX(F$1:F1044)+1)</f>
        <v>0</v>
      </c>
      <c r="G1045" s="12" t="b">
        <f>IF(ISNUMBER(SEARCH(U$1,$D1045)),MAX(G$1:G1044)+1)</f>
        <v>0</v>
      </c>
      <c r="H1045" s="12" t="b">
        <f>IF(ISNUMBER(SEARCH(V$1,$D1045)),MAX(H$1:H1044)+1)</f>
        <v>0</v>
      </c>
      <c r="I1045" s="12" t="b">
        <f>IF(ISNUMBER(SEARCH(W$1,$D1045)),MAX(I$1:I1044)+1)</f>
        <v>0</v>
      </c>
      <c r="J1045" s="12" t="b">
        <f>IF(ISNUMBER(SEARCH(X$1,$D1045)),MAX(J$1:J1044)+1)</f>
        <v>0</v>
      </c>
      <c r="K1045" s="12" t="b">
        <f>IF(ISNUMBER(SEARCH(Y$1,$D1045)),MAX(K$1:K1044)+1)</f>
        <v>0</v>
      </c>
      <c r="L1045" s="12" t="b">
        <f>IF(ISNUMBER(SEARCH(Z$1,$D1045)),MAX(L$1:L1044)+1)</f>
        <v>0</v>
      </c>
      <c r="M1045" s="12" t="b">
        <f>IF(ISNUMBER(SEARCH(AA$1,$D1045)),MAX(M$1:M1044)+1)</f>
        <v>0</v>
      </c>
      <c r="N1045" s="12" t="b">
        <f>IF(ISNUMBER(SEARCH(AB$1,$D1045)),MAX(N$1:N1044)+1)</f>
        <v>0</v>
      </c>
      <c r="O1045" s="12" t="b">
        <f>IF(ISNUMBER(SEARCH(AC$1,$D1045)),MAX(O$1:O1044)+1)</f>
        <v>0</v>
      </c>
      <c r="P1045" s="12" t="b">
        <f>IF(ISNUMBER(SEARCH(AD$1,$D1045)),MAX(P$1:P1044)+1)</f>
        <v>0</v>
      </c>
      <c r="Q1045" s="12">
        <f>'AB Touchpoint System Workbook'!K1056</f>
        <v>0</v>
      </c>
      <c r="R1045" s="13">
        <f t="shared" si="33"/>
        <v>1044</v>
      </c>
      <c r="S1045" s="21" t="str">
        <f>IFERROR(VLOOKUP($R1045,E:$Q,13,0),"")</f>
        <v/>
      </c>
      <c r="T1045" s="21" t="str">
        <f>IFERROR(VLOOKUP($R1045,F:$Q,12,0),"")</f>
        <v/>
      </c>
      <c r="U1045" s="21" t="str">
        <f>IFERROR(VLOOKUP($R1045,G:$Q,11,0),"")</f>
        <v/>
      </c>
      <c r="V1045" s="21" t="str">
        <f>IFERROR(VLOOKUP($R1045,H:$Q,10,0),"")</f>
        <v/>
      </c>
      <c r="W1045" s="21" t="str">
        <f>IFERROR(VLOOKUP($R1045,I:$Q,9,0),"")</f>
        <v/>
      </c>
      <c r="X1045" s="21" t="str">
        <f>IFERROR(VLOOKUP($R1045,J:$Q,8,0),"")</f>
        <v/>
      </c>
      <c r="Y1045" s="21" t="str">
        <f>IFERROR(VLOOKUP($R1045,K:$Q,7,0),"")</f>
        <v/>
      </c>
      <c r="Z1045" s="21" t="str">
        <f>IFERROR(VLOOKUP($R1045,L:$Q,6,0),"")</f>
        <v/>
      </c>
      <c r="AA1045" s="21" t="str">
        <f>IFERROR(VLOOKUP($R1045,M:$Q,5,0),"")</f>
        <v/>
      </c>
      <c r="AB1045" s="21" t="str">
        <f>IFERROR(VLOOKUP($R1045,N:$Q,4,0),"")</f>
        <v/>
      </c>
      <c r="AC1045" s="21" t="str">
        <f>IFERROR(VLOOKUP($R1045,O:$Q,3,0),"")</f>
        <v/>
      </c>
      <c r="AD1045" s="21" t="str">
        <f>IFERROR(VLOOKUP($R1045,P:$Q,2,0),"")</f>
        <v/>
      </c>
    </row>
    <row r="1046" spans="1:30" x14ac:dyDescent="0.15">
      <c r="A1046" s="9">
        <f>'AB Touchpoint System Workbook'!Z1057</f>
        <v>0</v>
      </c>
      <c r="B1046" s="21">
        <f t="shared" si="32"/>
        <v>1</v>
      </c>
      <c r="C1046" s="12" t="str">
        <f>IF('AB Touchpoint System Workbook'!J1057="A",VLOOKUP($B1046,Reference!$A$93:B$104,2,0),IF('AB Touchpoint System Workbook'!J1057="b",VLOOKUP($B1046,Reference!$A$93:C$104,3,0),""))</f>
        <v/>
      </c>
      <c r="D1046" s="12" t="str">
        <f>IF('AB Touchpoint System Workbook'!J1057="A",Q1046&amp;C1046,IF('AB Touchpoint System Workbook'!J1057="b",Q1046&amp;C1046,""))</f>
        <v/>
      </c>
      <c r="E1046" s="12" t="b">
        <f>IF(ISNUMBER(SEARCH(S$1,$D1046)),MAX(E$1:E1045)+1)</f>
        <v>0</v>
      </c>
      <c r="F1046" s="12" t="b">
        <f>IF(ISNUMBER(SEARCH(T$1,$D1046)),MAX(F$1:F1045)+1)</f>
        <v>0</v>
      </c>
      <c r="G1046" s="12" t="b">
        <f>IF(ISNUMBER(SEARCH(U$1,$D1046)),MAX(G$1:G1045)+1)</f>
        <v>0</v>
      </c>
      <c r="H1046" s="12" t="b">
        <f>IF(ISNUMBER(SEARCH(V$1,$D1046)),MAX(H$1:H1045)+1)</f>
        <v>0</v>
      </c>
      <c r="I1046" s="12" t="b">
        <f>IF(ISNUMBER(SEARCH(W$1,$D1046)),MAX(I$1:I1045)+1)</f>
        <v>0</v>
      </c>
      <c r="J1046" s="12" t="b">
        <f>IF(ISNUMBER(SEARCH(X$1,$D1046)),MAX(J$1:J1045)+1)</f>
        <v>0</v>
      </c>
      <c r="K1046" s="12" t="b">
        <f>IF(ISNUMBER(SEARCH(Y$1,$D1046)),MAX(K$1:K1045)+1)</f>
        <v>0</v>
      </c>
      <c r="L1046" s="12" t="b">
        <f>IF(ISNUMBER(SEARCH(Z$1,$D1046)),MAX(L$1:L1045)+1)</f>
        <v>0</v>
      </c>
      <c r="M1046" s="12" t="b">
        <f>IF(ISNUMBER(SEARCH(AA$1,$D1046)),MAX(M$1:M1045)+1)</f>
        <v>0</v>
      </c>
      <c r="N1046" s="12" t="b">
        <f>IF(ISNUMBER(SEARCH(AB$1,$D1046)),MAX(N$1:N1045)+1)</f>
        <v>0</v>
      </c>
      <c r="O1046" s="12" t="b">
        <f>IF(ISNUMBER(SEARCH(AC$1,$D1046)),MAX(O$1:O1045)+1)</f>
        <v>0</v>
      </c>
      <c r="P1046" s="12" t="b">
        <f>IF(ISNUMBER(SEARCH(AD$1,$D1046)),MAX(P$1:P1045)+1)</f>
        <v>0</v>
      </c>
      <c r="Q1046" s="12">
        <f>'AB Touchpoint System Workbook'!K1057</f>
        <v>0</v>
      </c>
      <c r="R1046" s="13">
        <f t="shared" si="33"/>
        <v>1045</v>
      </c>
      <c r="S1046" s="21" t="str">
        <f>IFERROR(VLOOKUP($R1046,E:$Q,13,0),"")</f>
        <v/>
      </c>
      <c r="T1046" s="21" t="str">
        <f>IFERROR(VLOOKUP($R1046,F:$Q,12,0),"")</f>
        <v/>
      </c>
      <c r="U1046" s="21" t="str">
        <f>IFERROR(VLOOKUP($R1046,G:$Q,11,0),"")</f>
        <v/>
      </c>
      <c r="V1046" s="21" t="str">
        <f>IFERROR(VLOOKUP($R1046,H:$Q,10,0),"")</f>
        <v/>
      </c>
      <c r="W1046" s="21" t="str">
        <f>IFERROR(VLOOKUP($R1046,I:$Q,9,0),"")</f>
        <v/>
      </c>
      <c r="X1046" s="21" t="str">
        <f>IFERROR(VLOOKUP($R1046,J:$Q,8,0),"")</f>
        <v/>
      </c>
      <c r="Y1046" s="21" t="str">
        <f>IFERROR(VLOOKUP($R1046,K:$Q,7,0),"")</f>
        <v/>
      </c>
      <c r="Z1046" s="21" t="str">
        <f>IFERROR(VLOOKUP($R1046,L:$Q,6,0),"")</f>
        <v/>
      </c>
      <c r="AA1046" s="21" t="str">
        <f>IFERROR(VLOOKUP($R1046,M:$Q,5,0),"")</f>
        <v/>
      </c>
      <c r="AB1046" s="21" t="str">
        <f>IFERROR(VLOOKUP($R1046,N:$Q,4,0),"")</f>
        <v/>
      </c>
      <c r="AC1046" s="21" t="str">
        <f>IFERROR(VLOOKUP($R1046,O:$Q,3,0),"")</f>
        <v/>
      </c>
      <c r="AD1046" s="21" t="str">
        <f>IFERROR(VLOOKUP($R1046,P:$Q,2,0),"")</f>
        <v/>
      </c>
    </row>
    <row r="1047" spans="1:30" x14ac:dyDescent="0.15">
      <c r="A1047" s="9">
        <f>'AB Touchpoint System Workbook'!Z1058</f>
        <v>0</v>
      </c>
      <c r="B1047" s="21">
        <f t="shared" si="32"/>
        <v>1</v>
      </c>
      <c r="C1047" s="12" t="str">
        <f>IF('AB Touchpoint System Workbook'!J1058="A",VLOOKUP($B1047,Reference!$A$93:B$104,2,0),IF('AB Touchpoint System Workbook'!J1058="b",VLOOKUP($B1047,Reference!$A$93:C$104,3,0),""))</f>
        <v/>
      </c>
      <c r="D1047" s="12" t="str">
        <f>IF('AB Touchpoint System Workbook'!J1058="A",Q1047&amp;C1047,IF('AB Touchpoint System Workbook'!J1058="b",Q1047&amp;C1047,""))</f>
        <v/>
      </c>
      <c r="E1047" s="12" t="b">
        <f>IF(ISNUMBER(SEARCH(S$1,$D1047)),MAX(E$1:E1046)+1)</f>
        <v>0</v>
      </c>
      <c r="F1047" s="12" t="b">
        <f>IF(ISNUMBER(SEARCH(T$1,$D1047)),MAX(F$1:F1046)+1)</f>
        <v>0</v>
      </c>
      <c r="G1047" s="12" t="b">
        <f>IF(ISNUMBER(SEARCH(U$1,$D1047)),MAX(G$1:G1046)+1)</f>
        <v>0</v>
      </c>
      <c r="H1047" s="12" t="b">
        <f>IF(ISNUMBER(SEARCH(V$1,$D1047)),MAX(H$1:H1046)+1)</f>
        <v>0</v>
      </c>
      <c r="I1047" s="12" t="b">
        <f>IF(ISNUMBER(SEARCH(W$1,$D1047)),MAX(I$1:I1046)+1)</f>
        <v>0</v>
      </c>
      <c r="J1047" s="12" t="b">
        <f>IF(ISNUMBER(SEARCH(X$1,$D1047)),MAX(J$1:J1046)+1)</f>
        <v>0</v>
      </c>
      <c r="K1047" s="12" t="b">
        <f>IF(ISNUMBER(SEARCH(Y$1,$D1047)),MAX(K$1:K1046)+1)</f>
        <v>0</v>
      </c>
      <c r="L1047" s="12" t="b">
        <f>IF(ISNUMBER(SEARCH(Z$1,$D1047)),MAX(L$1:L1046)+1)</f>
        <v>0</v>
      </c>
      <c r="M1047" s="12" t="b">
        <f>IF(ISNUMBER(SEARCH(AA$1,$D1047)),MAX(M$1:M1046)+1)</f>
        <v>0</v>
      </c>
      <c r="N1047" s="12" t="b">
        <f>IF(ISNUMBER(SEARCH(AB$1,$D1047)),MAX(N$1:N1046)+1)</f>
        <v>0</v>
      </c>
      <c r="O1047" s="12" t="b">
        <f>IF(ISNUMBER(SEARCH(AC$1,$D1047)),MAX(O$1:O1046)+1)</f>
        <v>0</v>
      </c>
      <c r="P1047" s="12" t="b">
        <f>IF(ISNUMBER(SEARCH(AD$1,$D1047)),MAX(P$1:P1046)+1)</f>
        <v>0</v>
      </c>
      <c r="Q1047" s="12">
        <f>'AB Touchpoint System Workbook'!K1058</f>
        <v>0</v>
      </c>
      <c r="R1047" s="13">
        <f t="shared" si="33"/>
        <v>1046</v>
      </c>
      <c r="S1047" s="21" t="str">
        <f>IFERROR(VLOOKUP($R1047,E:$Q,13,0),"")</f>
        <v/>
      </c>
      <c r="T1047" s="21" t="str">
        <f>IFERROR(VLOOKUP($R1047,F:$Q,12,0),"")</f>
        <v/>
      </c>
      <c r="U1047" s="21" t="str">
        <f>IFERROR(VLOOKUP($R1047,G:$Q,11,0),"")</f>
        <v/>
      </c>
      <c r="V1047" s="21" t="str">
        <f>IFERROR(VLOOKUP($R1047,H:$Q,10,0),"")</f>
        <v/>
      </c>
      <c r="W1047" s="21" t="str">
        <f>IFERROR(VLOOKUP($R1047,I:$Q,9,0),"")</f>
        <v/>
      </c>
      <c r="X1047" s="21" t="str">
        <f>IFERROR(VLOOKUP($R1047,J:$Q,8,0),"")</f>
        <v/>
      </c>
      <c r="Y1047" s="21" t="str">
        <f>IFERROR(VLOOKUP($R1047,K:$Q,7,0),"")</f>
        <v/>
      </c>
      <c r="Z1047" s="21" t="str">
        <f>IFERROR(VLOOKUP($R1047,L:$Q,6,0),"")</f>
        <v/>
      </c>
      <c r="AA1047" s="21" t="str">
        <f>IFERROR(VLOOKUP($R1047,M:$Q,5,0),"")</f>
        <v/>
      </c>
      <c r="AB1047" s="21" t="str">
        <f>IFERROR(VLOOKUP($R1047,N:$Q,4,0),"")</f>
        <v/>
      </c>
      <c r="AC1047" s="21" t="str">
        <f>IFERROR(VLOOKUP($R1047,O:$Q,3,0),"")</f>
        <v/>
      </c>
      <c r="AD1047" s="21" t="str">
        <f>IFERROR(VLOOKUP($R1047,P:$Q,2,0),"")</f>
        <v/>
      </c>
    </row>
    <row r="1048" spans="1:30" x14ac:dyDescent="0.15">
      <c r="A1048" s="9">
        <f>'AB Touchpoint System Workbook'!Z1059</f>
        <v>0</v>
      </c>
      <c r="B1048" s="21">
        <f t="shared" ref="B1048:B1101" si="34">MONTH(A1048)</f>
        <v>1</v>
      </c>
      <c r="C1048" s="12" t="str">
        <f>IF('AB Touchpoint System Workbook'!J1059="A",VLOOKUP($B1048,Reference!$A$93:B$104,2,0),IF('AB Touchpoint System Workbook'!J1059="b",VLOOKUP($B1048,Reference!$A$93:C$104,3,0),""))</f>
        <v/>
      </c>
      <c r="D1048" s="12" t="str">
        <f>IF('AB Touchpoint System Workbook'!J1059="A",Q1048&amp;C1048,IF('AB Touchpoint System Workbook'!J1059="b",Q1048&amp;C1048,""))</f>
        <v/>
      </c>
      <c r="E1048" s="12" t="b">
        <f>IF(ISNUMBER(SEARCH(S$1,$D1048)),MAX(E$1:E1047)+1)</f>
        <v>0</v>
      </c>
      <c r="F1048" s="12" t="b">
        <f>IF(ISNUMBER(SEARCH(T$1,$D1048)),MAX(F$1:F1047)+1)</f>
        <v>0</v>
      </c>
      <c r="G1048" s="12" t="b">
        <f>IF(ISNUMBER(SEARCH(U$1,$D1048)),MAX(G$1:G1047)+1)</f>
        <v>0</v>
      </c>
      <c r="H1048" s="12" t="b">
        <f>IF(ISNUMBER(SEARCH(V$1,$D1048)),MAX(H$1:H1047)+1)</f>
        <v>0</v>
      </c>
      <c r="I1048" s="12" t="b">
        <f>IF(ISNUMBER(SEARCH(W$1,$D1048)),MAX(I$1:I1047)+1)</f>
        <v>0</v>
      </c>
      <c r="J1048" s="12" t="b">
        <f>IF(ISNUMBER(SEARCH(X$1,$D1048)),MAX(J$1:J1047)+1)</f>
        <v>0</v>
      </c>
      <c r="K1048" s="12" t="b">
        <f>IF(ISNUMBER(SEARCH(Y$1,$D1048)),MAX(K$1:K1047)+1)</f>
        <v>0</v>
      </c>
      <c r="L1048" s="12" t="b">
        <f>IF(ISNUMBER(SEARCH(Z$1,$D1048)),MAX(L$1:L1047)+1)</f>
        <v>0</v>
      </c>
      <c r="M1048" s="12" t="b">
        <f>IF(ISNUMBER(SEARCH(AA$1,$D1048)),MAX(M$1:M1047)+1)</f>
        <v>0</v>
      </c>
      <c r="N1048" s="12" t="b">
        <f>IF(ISNUMBER(SEARCH(AB$1,$D1048)),MAX(N$1:N1047)+1)</f>
        <v>0</v>
      </c>
      <c r="O1048" s="12" t="b">
        <f>IF(ISNUMBER(SEARCH(AC$1,$D1048)),MAX(O$1:O1047)+1)</f>
        <v>0</v>
      </c>
      <c r="P1048" s="12" t="b">
        <f>IF(ISNUMBER(SEARCH(AD$1,$D1048)),MAX(P$1:P1047)+1)</f>
        <v>0</v>
      </c>
      <c r="Q1048" s="12">
        <f>'AB Touchpoint System Workbook'!K1059</f>
        <v>0</v>
      </c>
      <c r="R1048" s="13">
        <f t="shared" si="33"/>
        <v>1047</v>
      </c>
      <c r="S1048" s="21" t="str">
        <f>IFERROR(VLOOKUP($R1048,E:$Q,13,0),"")</f>
        <v/>
      </c>
      <c r="T1048" s="21" t="str">
        <f>IFERROR(VLOOKUP($R1048,F:$Q,12,0),"")</f>
        <v/>
      </c>
      <c r="U1048" s="21" t="str">
        <f>IFERROR(VLOOKUP($R1048,G:$Q,11,0),"")</f>
        <v/>
      </c>
      <c r="V1048" s="21" t="str">
        <f>IFERROR(VLOOKUP($R1048,H:$Q,10,0),"")</f>
        <v/>
      </c>
      <c r="W1048" s="21" t="str">
        <f>IFERROR(VLOOKUP($R1048,I:$Q,9,0),"")</f>
        <v/>
      </c>
      <c r="X1048" s="21" t="str">
        <f>IFERROR(VLOOKUP($R1048,J:$Q,8,0),"")</f>
        <v/>
      </c>
      <c r="Y1048" s="21" t="str">
        <f>IFERROR(VLOOKUP($R1048,K:$Q,7,0),"")</f>
        <v/>
      </c>
      <c r="Z1048" s="21" t="str">
        <f>IFERROR(VLOOKUP($R1048,L:$Q,6,0),"")</f>
        <v/>
      </c>
      <c r="AA1048" s="21" t="str">
        <f>IFERROR(VLOOKUP($R1048,M:$Q,5,0),"")</f>
        <v/>
      </c>
      <c r="AB1048" s="21" t="str">
        <f>IFERROR(VLOOKUP($R1048,N:$Q,4,0),"")</f>
        <v/>
      </c>
      <c r="AC1048" s="21" t="str">
        <f>IFERROR(VLOOKUP($R1048,O:$Q,3,0),"")</f>
        <v/>
      </c>
      <c r="AD1048" s="21" t="str">
        <f>IFERROR(VLOOKUP($R1048,P:$Q,2,0),"")</f>
        <v/>
      </c>
    </row>
    <row r="1049" spans="1:30" x14ac:dyDescent="0.15">
      <c r="A1049" s="9">
        <f>'AB Touchpoint System Workbook'!Z1060</f>
        <v>0</v>
      </c>
      <c r="B1049" s="21">
        <f t="shared" si="34"/>
        <v>1</v>
      </c>
      <c r="C1049" s="12" t="str">
        <f>IF('AB Touchpoint System Workbook'!J1060="A",VLOOKUP($B1049,Reference!$A$93:B$104,2,0),IF('AB Touchpoint System Workbook'!J1060="b",VLOOKUP($B1049,Reference!$A$93:C$104,3,0),""))</f>
        <v/>
      </c>
      <c r="D1049" s="12" t="str">
        <f>IF('AB Touchpoint System Workbook'!J1060="A",Q1049&amp;C1049,IF('AB Touchpoint System Workbook'!J1060="b",Q1049&amp;C1049,""))</f>
        <v/>
      </c>
      <c r="E1049" s="12" t="b">
        <f>IF(ISNUMBER(SEARCH(S$1,$D1049)),MAX(E$1:E1048)+1)</f>
        <v>0</v>
      </c>
      <c r="F1049" s="12" t="b">
        <f>IF(ISNUMBER(SEARCH(T$1,$D1049)),MAX(F$1:F1048)+1)</f>
        <v>0</v>
      </c>
      <c r="G1049" s="12" t="b">
        <f>IF(ISNUMBER(SEARCH(U$1,$D1049)),MAX(G$1:G1048)+1)</f>
        <v>0</v>
      </c>
      <c r="H1049" s="12" t="b">
        <f>IF(ISNUMBER(SEARCH(V$1,$D1049)),MAX(H$1:H1048)+1)</f>
        <v>0</v>
      </c>
      <c r="I1049" s="12" t="b">
        <f>IF(ISNUMBER(SEARCH(W$1,$D1049)),MAX(I$1:I1048)+1)</f>
        <v>0</v>
      </c>
      <c r="J1049" s="12" t="b">
        <f>IF(ISNUMBER(SEARCH(X$1,$D1049)),MAX(J$1:J1048)+1)</f>
        <v>0</v>
      </c>
      <c r="K1049" s="12" t="b">
        <f>IF(ISNUMBER(SEARCH(Y$1,$D1049)),MAX(K$1:K1048)+1)</f>
        <v>0</v>
      </c>
      <c r="L1049" s="12" t="b">
        <f>IF(ISNUMBER(SEARCH(Z$1,$D1049)),MAX(L$1:L1048)+1)</f>
        <v>0</v>
      </c>
      <c r="M1049" s="12" t="b">
        <f>IF(ISNUMBER(SEARCH(AA$1,$D1049)),MAX(M$1:M1048)+1)</f>
        <v>0</v>
      </c>
      <c r="N1049" s="12" t="b">
        <f>IF(ISNUMBER(SEARCH(AB$1,$D1049)),MAX(N$1:N1048)+1)</f>
        <v>0</v>
      </c>
      <c r="O1049" s="12" t="b">
        <f>IF(ISNUMBER(SEARCH(AC$1,$D1049)),MAX(O$1:O1048)+1)</f>
        <v>0</v>
      </c>
      <c r="P1049" s="12" t="b">
        <f>IF(ISNUMBER(SEARCH(AD$1,$D1049)),MAX(P$1:P1048)+1)</f>
        <v>0</v>
      </c>
      <c r="Q1049" s="12">
        <f>'AB Touchpoint System Workbook'!K1060</f>
        <v>0</v>
      </c>
      <c r="R1049" s="13">
        <f t="shared" si="33"/>
        <v>1048</v>
      </c>
      <c r="S1049" s="21" t="str">
        <f>IFERROR(VLOOKUP($R1049,E:$Q,13,0),"")</f>
        <v/>
      </c>
      <c r="T1049" s="21" t="str">
        <f>IFERROR(VLOOKUP($R1049,F:$Q,12,0),"")</f>
        <v/>
      </c>
      <c r="U1049" s="21" t="str">
        <f>IFERROR(VLOOKUP($R1049,G:$Q,11,0),"")</f>
        <v/>
      </c>
      <c r="V1049" s="21" t="str">
        <f>IFERROR(VLOOKUP($R1049,H:$Q,10,0),"")</f>
        <v/>
      </c>
      <c r="W1049" s="21" t="str">
        <f>IFERROR(VLOOKUP($R1049,I:$Q,9,0),"")</f>
        <v/>
      </c>
      <c r="X1049" s="21" t="str">
        <f>IFERROR(VLOOKUP($R1049,J:$Q,8,0),"")</f>
        <v/>
      </c>
      <c r="Y1049" s="21" t="str">
        <f>IFERROR(VLOOKUP($R1049,K:$Q,7,0),"")</f>
        <v/>
      </c>
      <c r="Z1049" s="21" t="str">
        <f>IFERROR(VLOOKUP($R1049,L:$Q,6,0),"")</f>
        <v/>
      </c>
      <c r="AA1049" s="21" t="str">
        <f>IFERROR(VLOOKUP($R1049,M:$Q,5,0),"")</f>
        <v/>
      </c>
      <c r="AB1049" s="21" t="str">
        <f>IFERROR(VLOOKUP($R1049,N:$Q,4,0),"")</f>
        <v/>
      </c>
      <c r="AC1049" s="21" t="str">
        <f>IFERROR(VLOOKUP($R1049,O:$Q,3,0),"")</f>
        <v/>
      </c>
      <c r="AD1049" s="21" t="str">
        <f>IFERROR(VLOOKUP($R1049,P:$Q,2,0),"")</f>
        <v/>
      </c>
    </row>
    <row r="1050" spans="1:30" x14ac:dyDescent="0.15">
      <c r="A1050" s="9">
        <f>'AB Touchpoint System Workbook'!Z1061</f>
        <v>0</v>
      </c>
      <c r="B1050" s="21">
        <f t="shared" si="34"/>
        <v>1</v>
      </c>
      <c r="C1050" s="12" t="str">
        <f>IF('AB Touchpoint System Workbook'!J1061="A",VLOOKUP($B1050,Reference!$A$93:B$104,2,0),IF('AB Touchpoint System Workbook'!J1061="b",VLOOKUP($B1050,Reference!$A$93:C$104,3,0),""))</f>
        <v/>
      </c>
      <c r="D1050" s="12" t="str">
        <f>IF('AB Touchpoint System Workbook'!J1061="A",Q1050&amp;C1050,IF('AB Touchpoint System Workbook'!J1061="b",Q1050&amp;C1050,""))</f>
        <v/>
      </c>
      <c r="E1050" s="12" t="b">
        <f>IF(ISNUMBER(SEARCH(S$1,$D1050)),MAX(E$1:E1049)+1)</f>
        <v>0</v>
      </c>
      <c r="F1050" s="12" t="b">
        <f>IF(ISNUMBER(SEARCH(T$1,$D1050)),MAX(F$1:F1049)+1)</f>
        <v>0</v>
      </c>
      <c r="G1050" s="12" t="b">
        <f>IF(ISNUMBER(SEARCH(U$1,$D1050)),MAX(G$1:G1049)+1)</f>
        <v>0</v>
      </c>
      <c r="H1050" s="12" t="b">
        <f>IF(ISNUMBER(SEARCH(V$1,$D1050)),MAX(H$1:H1049)+1)</f>
        <v>0</v>
      </c>
      <c r="I1050" s="12" t="b">
        <f>IF(ISNUMBER(SEARCH(W$1,$D1050)),MAX(I$1:I1049)+1)</f>
        <v>0</v>
      </c>
      <c r="J1050" s="12" t="b">
        <f>IF(ISNUMBER(SEARCH(X$1,$D1050)),MAX(J$1:J1049)+1)</f>
        <v>0</v>
      </c>
      <c r="K1050" s="12" t="b">
        <f>IF(ISNUMBER(SEARCH(Y$1,$D1050)),MAX(K$1:K1049)+1)</f>
        <v>0</v>
      </c>
      <c r="L1050" s="12" t="b">
        <f>IF(ISNUMBER(SEARCH(Z$1,$D1050)),MAX(L$1:L1049)+1)</f>
        <v>0</v>
      </c>
      <c r="M1050" s="12" t="b">
        <f>IF(ISNUMBER(SEARCH(AA$1,$D1050)),MAX(M$1:M1049)+1)</f>
        <v>0</v>
      </c>
      <c r="N1050" s="12" t="b">
        <f>IF(ISNUMBER(SEARCH(AB$1,$D1050)),MAX(N$1:N1049)+1)</f>
        <v>0</v>
      </c>
      <c r="O1050" s="12" t="b">
        <f>IF(ISNUMBER(SEARCH(AC$1,$D1050)),MAX(O$1:O1049)+1)</f>
        <v>0</v>
      </c>
      <c r="P1050" s="12" t="b">
        <f>IF(ISNUMBER(SEARCH(AD$1,$D1050)),MAX(P$1:P1049)+1)</f>
        <v>0</v>
      </c>
      <c r="Q1050" s="12">
        <f>'AB Touchpoint System Workbook'!K1061</f>
        <v>0</v>
      </c>
      <c r="R1050" s="13">
        <f t="shared" si="33"/>
        <v>1049</v>
      </c>
      <c r="S1050" s="21" t="str">
        <f>IFERROR(VLOOKUP($R1050,E:$Q,13,0),"")</f>
        <v/>
      </c>
      <c r="T1050" s="21" t="str">
        <f>IFERROR(VLOOKUP($R1050,F:$Q,12,0),"")</f>
        <v/>
      </c>
      <c r="U1050" s="21" t="str">
        <f>IFERROR(VLOOKUP($R1050,G:$Q,11,0),"")</f>
        <v/>
      </c>
      <c r="V1050" s="21" t="str">
        <f>IFERROR(VLOOKUP($R1050,H:$Q,10,0),"")</f>
        <v/>
      </c>
      <c r="W1050" s="21" t="str">
        <f>IFERROR(VLOOKUP($R1050,I:$Q,9,0),"")</f>
        <v/>
      </c>
      <c r="X1050" s="21" t="str">
        <f>IFERROR(VLOOKUP($R1050,J:$Q,8,0),"")</f>
        <v/>
      </c>
      <c r="Y1050" s="21" t="str">
        <f>IFERROR(VLOOKUP($R1050,K:$Q,7,0),"")</f>
        <v/>
      </c>
      <c r="Z1050" s="21" t="str">
        <f>IFERROR(VLOOKUP($R1050,L:$Q,6,0),"")</f>
        <v/>
      </c>
      <c r="AA1050" s="21" t="str">
        <f>IFERROR(VLOOKUP($R1050,M:$Q,5,0),"")</f>
        <v/>
      </c>
      <c r="AB1050" s="21" t="str">
        <f>IFERROR(VLOOKUP($R1050,N:$Q,4,0),"")</f>
        <v/>
      </c>
      <c r="AC1050" s="21" t="str">
        <f>IFERROR(VLOOKUP($R1050,O:$Q,3,0),"")</f>
        <v/>
      </c>
      <c r="AD1050" s="21" t="str">
        <f>IFERROR(VLOOKUP($R1050,P:$Q,2,0),"")</f>
        <v/>
      </c>
    </row>
    <row r="1051" spans="1:30" x14ac:dyDescent="0.15">
      <c r="A1051" s="9">
        <f>'AB Touchpoint System Workbook'!Z1062</f>
        <v>0</v>
      </c>
      <c r="B1051" s="21">
        <f t="shared" si="34"/>
        <v>1</v>
      </c>
      <c r="C1051" s="12" t="str">
        <f>IF('AB Touchpoint System Workbook'!J1062="A",VLOOKUP($B1051,Reference!$A$93:B$104,2,0),IF('AB Touchpoint System Workbook'!J1062="b",VLOOKUP($B1051,Reference!$A$93:C$104,3,0),""))</f>
        <v/>
      </c>
      <c r="D1051" s="12" t="str">
        <f>IF('AB Touchpoint System Workbook'!J1062="A",Q1051&amp;C1051,IF('AB Touchpoint System Workbook'!J1062="b",Q1051&amp;C1051,""))</f>
        <v/>
      </c>
      <c r="E1051" s="12" t="b">
        <f>IF(ISNUMBER(SEARCH(S$1,$D1051)),MAX(E$1:E1050)+1)</f>
        <v>0</v>
      </c>
      <c r="F1051" s="12" t="b">
        <f>IF(ISNUMBER(SEARCH(T$1,$D1051)),MAX(F$1:F1050)+1)</f>
        <v>0</v>
      </c>
      <c r="G1051" s="12" t="b">
        <f>IF(ISNUMBER(SEARCH(U$1,$D1051)),MAX(G$1:G1050)+1)</f>
        <v>0</v>
      </c>
      <c r="H1051" s="12" t="b">
        <f>IF(ISNUMBER(SEARCH(V$1,$D1051)),MAX(H$1:H1050)+1)</f>
        <v>0</v>
      </c>
      <c r="I1051" s="12" t="b">
        <f>IF(ISNUMBER(SEARCH(W$1,$D1051)),MAX(I$1:I1050)+1)</f>
        <v>0</v>
      </c>
      <c r="J1051" s="12" t="b">
        <f>IF(ISNUMBER(SEARCH(X$1,$D1051)),MAX(J$1:J1050)+1)</f>
        <v>0</v>
      </c>
      <c r="K1051" s="12" t="b">
        <f>IF(ISNUMBER(SEARCH(Y$1,$D1051)),MAX(K$1:K1050)+1)</f>
        <v>0</v>
      </c>
      <c r="L1051" s="12" t="b">
        <f>IF(ISNUMBER(SEARCH(Z$1,$D1051)),MAX(L$1:L1050)+1)</f>
        <v>0</v>
      </c>
      <c r="M1051" s="12" t="b">
        <f>IF(ISNUMBER(SEARCH(AA$1,$D1051)),MAX(M$1:M1050)+1)</f>
        <v>0</v>
      </c>
      <c r="N1051" s="12" t="b">
        <f>IF(ISNUMBER(SEARCH(AB$1,$D1051)),MAX(N$1:N1050)+1)</f>
        <v>0</v>
      </c>
      <c r="O1051" s="12" t="b">
        <f>IF(ISNUMBER(SEARCH(AC$1,$D1051)),MAX(O$1:O1050)+1)</f>
        <v>0</v>
      </c>
      <c r="P1051" s="12" t="b">
        <f>IF(ISNUMBER(SEARCH(AD$1,$D1051)),MAX(P$1:P1050)+1)</f>
        <v>0</v>
      </c>
      <c r="Q1051" s="12">
        <f>'AB Touchpoint System Workbook'!K1062</f>
        <v>0</v>
      </c>
      <c r="R1051" s="13">
        <f t="shared" si="33"/>
        <v>1050</v>
      </c>
      <c r="S1051" s="21" t="str">
        <f>IFERROR(VLOOKUP($R1051,E:$Q,13,0),"")</f>
        <v/>
      </c>
      <c r="T1051" s="21" t="str">
        <f>IFERROR(VLOOKUP($R1051,F:$Q,12,0),"")</f>
        <v/>
      </c>
      <c r="U1051" s="21" t="str">
        <f>IFERROR(VLOOKUP($R1051,G:$Q,11,0),"")</f>
        <v/>
      </c>
      <c r="V1051" s="21" t="str">
        <f>IFERROR(VLOOKUP($R1051,H:$Q,10,0),"")</f>
        <v/>
      </c>
      <c r="W1051" s="21" t="str">
        <f>IFERROR(VLOOKUP($R1051,I:$Q,9,0),"")</f>
        <v/>
      </c>
      <c r="X1051" s="21" t="str">
        <f>IFERROR(VLOOKUP($R1051,J:$Q,8,0),"")</f>
        <v/>
      </c>
      <c r="Y1051" s="21" t="str">
        <f>IFERROR(VLOOKUP($R1051,K:$Q,7,0),"")</f>
        <v/>
      </c>
      <c r="Z1051" s="21" t="str">
        <f>IFERROR(VLOOKUP($R1051,L:$Q,6,0),"")</f>
        <v/>
      </c>
      <c r="AA1051" s="21" t="str">
        <f>IFERROR(VLOOKUP($R1051,M:$Q,5,0),"")</f>
        <v/>
      </c>
      <c r="AB1051" s="21" t="str">
        <f>IFERROR(VLOOKUP($R1051,N:$Q,4,0),"")</f>
        <v/>
      </c>
      <c r="AC1051" s="21" t="str">
        <f>IFERROR(VLOOKUP($R1051,O:$Q,3,0),"")</f>
        <v/>
      </c>
      <c r="AD1051" s="21" t="str">
        <f>IFERROR(VLOOKUP($R1051,P:$Q,2,0),"")</f>
        <v/>
      </c>
    </row>
    <row r="1052" spans="1:30" x14ac:dyDescent="0.15">
      <c r="A1052" s="9">
        <f>'AB Touchpoint System Workbook'!Z1063</f>
        <v>0</v>
      </c>
      <c r="B1052" s="21">
        <f t="shared" si="34"/>
        <v>1</v>
      </c>
      <c r="C1052" s="12" t="str">
        <f>IF('AB Touchpoint System Workbook'!J1063="A",VLOOKUP($B1052,Reference!$A$93:B$104,2,0),IF('AB Touchpoint System Workbook'!J1063="b",VLOOKUP($B1052,Reference!$A$93:C$104,3,0),""))</f>
        <v/>
      </c>
      <c r="D1052" s="12" t="str">
        <f>IF('AB Touchpoint System Workbook'!J1063="A",Q1052&amp;C1052,IF('AB Touchpoint System Workbook'!J1063="b",Q1052&amp;C1052,""))</f>
        <v/>
      </c>
      <c r="E1052" s="12" t="b">
        <f>IF(ISNUMBER(SEARCH(S$1,$D1052)),MAX(E$1:E1051)+1)</f>
        <v>0</v>
      </c>
      <c r="F1052" s="12" t="b">
        <f>IF(ISNUMBER(SEARCH(T$1,$D1052)),MAX(F$1:F1051)+1)</f>
        <v>0</v>
      </c>
      <c r="G1052" s="12" t="b">
        <f>IF(ISNUMBER(SEARCH(U$1,$D1052)),MAX(G$1:G1051)+1)</f>
        <v>0</v>
      </c>
      <c r="H1052" s="12" t="b">
        <f>IF(ISNUMBER(SEARCH(V$1,$D1052)),MAX(H$1:H1051)+1)</f>
        <v>0</v>
      </c>
      <c r="I1052" s="12" t="b">
        <f>IF(ISNUMBER(SEARCH(W$1,$D1052)),MAX(I$1:I1051)+1)</f>
        <v>0</v>
      </c>
      <c r="J1052" s="12" t="b">
        <f>IF(ISNUMBER(SEARCH(X$1,$D1052)),MAX(J$1:J1051)+1)</f>
        <v>0</v>
      </c>
      <c r="K1052" s="12" t="b">
        <f>IF(ISNUMBER(SEARCH(Y$1,$D1052)),MAX(K$1:K1051)+1)</f>
        <v>0</v>
      </c>
      <c r="L1052" s="12" t="b">
        <f>IF(ISNUMBER(SEARCH(Z$1,$D1052)),MAX(L$1:L1051)+1)</f>
        <v>0</v>
      </c>
      <c r="M1052" s="12" t="b">
        <f>IF(ISNUMBER(SEARCH(AA$1,$D1052)),MAX(M$1:M1051)+1)</f>
        <v>0</v>
      </c>
      <c r="N1052" s="12" t="b">
        <f>IF(ISNUMBER(SEARCH(AB$1,$D1052)),MAX(N$1:N1051)+1)</f>
        <v>0</v>
      </c>
      <c r="O1052" s="12" t="b">
        <f>IF(ISNUMBER(SEARCH(AC$1,$D1052)),MAX(O$1:O1051)+1)</f>
        <v>0</v>
      </c>
      <c r="P1052" s="12" t="b">
        <f>IF(ISNUMBER(SEARCH(AD$1,$D1052)),MAX(P$1:P1051)+1)</f>
        <v>0</v>
      </c>
      <c r="Q1052" s="12">
        <f>'AB Touchpoint System Workbook'!K1063</f>
        <v>0</v>
      </c>
      <c r="R1052" s="13">
        <f t="shared" si="33"/>
        <v>1051</v>
      </c>
      <c r="S1052" s="21" t="str">
        <f>IFERROR(VLOOKUP($R1052,E:$Q,13,0),"")</f>
        <v/>
      </c>
      <c r="T1052" s="21" t="str">
        <f>IFERROR(VLOOKUP($R1052,F:$Q,12,0),"")</f>
        <v/>
      </c>
      <c r="U1052" s="21" t="str">
        <f>IFERROR(VLOOKUP($R1052,G:$Q,11,0),"")</f>
        <v/>
      </c>
      <c r="V1052" s="21" t="str">
        <f>IFERROR(VLOOKUP($R1052,H:$Q,10,0),"")</f>
        <v/>
      </c>
      <c r="W1052" s="21" t="str">
        <f>IFERROR(VLOOKUP($R1052,I:$Q,9,0),"")</f>
        <v/>
      </c>
      <c r="X1052" s="21" t="str">
        <f>IFERROR(VLOOKUP($R1052,J:$Q,8,0),"")</f>
        <v/>
      </c>
      <c r="Y1052" s="21" t="str">
        <f>IFERROR(VLOOKUP($R1052,K:$Q,7,0),"")</f>
        <v/>
      </c>
      <c r="Z1052" s="21" t="str">
        <f>IFERROR(VLOOKUP($R1052,L:$Q,6,0),"")</f>
        <v/>
      </c>
      <c r="AA1052" s="21" t="str">
        <f>IFERROR(VLOOKUP($R1052,M:$Q,5,0),"")</f>
        <v/>
      </c>
      <c r="AB1052" s="21" t="str">
        <f>IFERROR(VLOOKUP($R1052,N:$Q,4,0),"")</f>
        <v/>
      </c>
      <c r="AC1052" s="21" t="str">
        <f>IFERROR(VLOOKUP($R1052,O:$Q,3,0),"")</f>
        <v/>
      </c>
      <c r="AD1052" s="21" t="str">
        <f>IFERROR(VLOOKUP($R1052,P:$Q,2,0),"")</f>
        <v/>
      </c>
    </row>
    <row r="1053" spans="1:30" x14ac:dyDescent="0.15">
      <c r="A1053" s="9">
        <f>'AB Touchpoint System Workbook'!Z1064</f>
        <v>0</v>
      </c>
      <c r="B1053" s="21">
        <f t="shared" si="34"/>
        <v>1</v>
      </c>
      <c r="C1053" s="12" t="str">
        <f>IF('AB Touchpoint System Workbook'!J1064="A",VLOOKUP($B1053,Reference!$A$93:B$104,2,0),IF('AB Touchpoint System Workbook'!J1064="b",VLOOKUP($B1053,Reference!$A$93:C$104,3,0),""))</f>
        <v/>
      </c>
      <c r="D1053" s="12" t="str">
        <f>IF('AB Touchpoint System Workbook'!J1064="A",Q1053&amp;C1053,IF('AB Touchpoint System Workbook'!J1064="b",Q1053&amp;C1053,""))</f>
        <v/>
      </c>
      <c r="E1053" s="12" t="b">
        <f>IF(ISNUMBER(SEARCH(S$1,$D1053)),MAX(E$1:E1052)+1)</f>
        <v>0</v>
      </c>
      <c r="F1053" s="12" t="b">
        <f>IF(ISNUMBER(SEARCH(T$1,$D1053)),MAX(F$1:F1052)+1)</f>
        <v>0</v>
      </c>
      <c r="G1053" s="12" t="b">
        <f>IF(ISNUMBER(SEARCH(U$1,$D1053)),MAX(G$1:G1052)+1)</f>
        <v>0</v>
      </c>
      <c r="H1053" s="12" t="b">
        <f>IF(ISNUMBER(SEARCH(V$1,$D1053)),MAX(H$1:H1052)+1)</f>
        <v>0</v>
      </c>
      <c r="I1053" s="12" t="b">
        <f>IF(ISNUMBER(SEARCH(W$1,$D1053)),MAX(I$1:I1052)+1)</f>
        <v>0</v>
      </c>
      <c r="J1053" s="12" t="b">
        <f>IF(ISNUMBER(SEARCH(X$1,$D1053)),MAX(J$1:J1052)+1)</f>
        <v>0</v>
      </c>
      <c r="K1053" s="12" t="b">
        <f>IF(ISNUMBER(SEARCH(Y$1,$D1053)),MAX(K$1:K1052)+1)</f>
        <v>0</v>
      </c>
      <c r="L1053" s="12" t="b">
        <f>IF(ISNUMBER(SEARCH(Z$1,$D1053)),MAX(L$1:L1052)+1)</f>
        <v>0</v>
      </c>
      <c r="M1053" s="12" t="b">
        <f>IF(ISNUMBER(SEARCH(AA$1,$D1053)),MAX(M$1:M1052)+1)</f>
        <v>0</v>
      </c>
      <c r="N1053" s="12" t="b">
        <f>IF(ISNUMBER(SEARCH(AB$1,$D1053)),MAX(N$1:N1052)+1)</f>
        <v>0</v>
      </c>
      <c r="O1053" s="12" t="b">
        <f>IF(ISNUMBER(SEARCH(AC$1,$D1053)),MAX(O$1:O1052)+1)</f>
        <v>0</v>
      </c>
      <c r="P1053" s="12" t="b">
        <f>IF(ISNUMBER(SEARCH(AD$1,$D1053)),MAX(P$1:P1052)+1)</f>
        <v>0</v>
      </c>
      <c r="Q1053" s="12">
        <f>'AB Touchpoint System Workbook'!K1064</f>
        <v>0</v>
      </c>
      <c r="R1053" s="13">
        <f t="shared" si="33"/>
        <v>1052</v>
      </c>
      <c r="S1053" s="21" t="str">
        <f>IFERROR(VLOOKUP($R1053,E:$Q,13,0),"")</f>
        <v/>
      </c>
      <c r="T1053" s="21" t="str">
        <f>IFERROR(VLOOKUP($R1053,F:$Q,12,0),"")</f>
        <v/>
      </c>
      <c r="U1053" s="21" t="str">
        <f>IFERROR(VLOOKUP($R1053,G:$Q,11,0),"")</f>
        <v/>
      </c>
      <c r="V1053" s="21" t="str">
        <f>IFERROR(VLOOKUP($R1053,H:$Q,10,0),"")</f>
        <v/>
      </c>
      <c r="W1053" s="21" t="str">
        <f>IFERROR(VLOOKUP($R1053,I:$Q,9,0),"")</f>
        <v/>
      </c>
      <c r="X1053" s="21" t="str">
        <f>IFERROR(VLOOKUP($R1053,J:$Q,8,0),"")</f>
        <v/>
      </c>
      <c r="Y1053" s="21" t="str">
        <f>IFERROR(VLOOKUP($R1053,K:$Q,7,0),"")</f>
        <v/>
      </c>
      <c r="Z1053" s="21" t="str">
        <f>IFERROR(VLOOKUP($R1053,L:$Q,6,0),"")</f>
        <v/>
      </c>
      <c r="AA1053" s="21" t="str">
        <f>IFERROR(VLOOKUP($R1053,M:$Q,5,0),"")</f>
        <v/>
      </c>
      <c r="AB1053" s="21" t="str">
        <f>IFERROR(VLOOKUP($R1053,N:$Q,4,0),"")</f>
        <v/>
      </c>
      <c r="AC1053" s="21" t="str">
        <f>IFERROR(VLOOKUP($R1053,O:$Q,3,0),"")</f>
        <v/>
      </c>
      <c r="AD1053" s="21" t="str">
        <f>IFERROR(VLOOKUP($R1053,P:$Q,2,0),"")</f>
        <v/>
      </c>
    </row>
    <row r="1054" spans="1:30" x14ac:dyDescent="0.15">
      <c r="A1054" s="9">
        <f>'AB Touchpoint System Workbook'!Z1065</f>
        <v>0</v>
      </c>
      <c r="B1054" s="21">
        <f t="shared" si="34"/>
        <v>1</v>
      </c>
      <c r="C1054" s="12" t="str">
        <f>IF('AB Touchpoint System Workbook'!J1065="A",VLOOKUP($B1054,Reference!$A$93:B$104,2,0),IF('AB Touchpoint System Workbook'!J1065="b",VLOOKUP($B1054,Reference!$A$93:C$104,3,0),""))</f>
        <v/>
      </c>
      <c r="D1054" s="12" t="str">
        <f>IF('AB Touchpoint System Workbook'!J1065="A",Q1054&amp;C1054,IF('AB Touchpoint System Workbook'!J1065="b",Q1054&amp;C1054,""))</f>
        <v/>
      </c>
      <c r="E1054" s="12" t="b">
        <f>IF(ISNUMBER(SEARCH(S$1,$D1054)),MAX(E$1:E1053)+1)</f>
        <v>0</v>
      </c>
      <c r="F1054" s="12" t="b">
        <f>IF(ISNUMBER(SEARCH(T$1,$D1054)),MAX(F$1:F1053)+1)</f>
        <v>0</v>
      </c>
      <c r="G1054" s="12" t="b">
        <f>IF(ISNUMBER(SEARCH(U$1,$D1054)),MAX(G$1:G1053)+1)</f>
        <v>0</v>
      </c>
      <c r="H1054" s="12" t="b">
        <f>IF(ISNUMBER(SEARCH(V$1,$D1054)),MAX(H$1:H1053)+1)</f>
        <v>0</v>
      </c>
      <c r="I1054" s="12" t="b">
        <f>IF(ISNUMBER(SEARCH(W$1,$D1054)),MAX(I$1:I1053)+1)</f>
        <v>0</v>
      </c>
      <c r="J1054" s="12" t="b">
        <f>IF(ISNUMBER(SEARCH(X$1,$D1054)),MAX(J$1:J1053)+1)</f>
        <v>0</v>
      </c>
      <c r="K1054" s="12" t="b">
        <f>IF(ISNUMBER(SEARCH(Y$1,$D1054)),MAX(K$1:K1053)+1)</f>
        <v>0</v>
      </c>
      <c r="L1054" s="12" t="b">
        <f>IF(ISNUMBER(SEARCH(Z$1,$D1054)),MAX(L$1:L1053)+1)</f>
        <v>0</v>
      </c>
      <c r="M1054" s="12" t="b">
        <f>IF(ISNUMBER(SEARCH(AA$1,$D1054)),MAX(M$1:M1053)+1)</f>
        <v>0</v>
      </c>
      <c r="N1054" s="12" t="b">
        <f>IF(ISNUMBER(SEARCH(AB$1,$D1054)),MAX(N$1:N1053)+1)</f>
        <v>0</v>
      </c>
      <c r="O1054" s="12" t="b">
        <f>IF(ISNUMBER(SEARCH(AC$1,$D1054)),MAX(O$1:O1053)+1)</f>
        <v>0</v>
      </c>
      <c r="P1054" s="12" t="b">
        <f>IF(ISNUMBER(SEARCH(AD$1,$D1054)),MAX(P$1:P1053)+1)</f>
        <v>0</v>
      </c>
      <c r="Q1054" s="12">
        <f>'AB Touchpoint System Workbook'!K1065</f>
        <v>0</v>
      </c>
      <c r="R1054" s="13">
        <f t="shared" si="33"/>
        <v>1053</v>
      </c>
      <c r="S1054" s="21" t="str">
        <f>IFERROR(VLOOKUP($R1054,E:$Q,13,0),"")</f>
        <v/>
      </c>
      <c r="T1054" s="21" t="str">
        <f>IFERROR(VLOOKUP($R1054,F:$Q,12,0),"")</f>
        <v/>
      </c>
      <c r="U1054" s="21" t="str">
        <f>IFERROR(VLOOKUP($R1054,G:$Q,11,0),"")</f>
        <v/>
      </c>
      <c r="V1054" s="21" t="str">
        <f>IFERROR(VLOOKUP($R1054,H:$Q,10,0),"")</f>
        <v/>
      </c>
      <c r="W1054" s="21" t="str">
        <f>IFERROR(VLOOKUP($R1054,I:$Q,9,0),"")</f>
        <v/>
      </c>
      <c r="X1054" s="21" t="str">
        <f>IFERROR(VLOOKUP($R1054,J:$Q,8,0),"")</f>
        <v/>
      </c>
      <c r="Y1054" s="21" t="str">
        <f>IFERROR(VLOOKUP($R1054,K:$Q,7,0),"")</f>
        <v/>
      </c>
      <c r="Z1054" s="21" t="str">
        <f>IFERROR(VLOOKUP($R1054,L:$Q,6,0),"")</f>
        <v/>
      </c>
      <c r="AA1054" s="21" t="str">
        <f>IFERROR(VLOOKUP($R1054,M:$Q,5,0),"")</f>
        <v/>
      </c>
      <c r="AB1054" s="21" t="str">
        <f>IFERROR(VLOOKUP($R1054,N:$Q,4,0),"")</f>
        <v/>
      </c>
      <c r="AC1054" s="21" t="str">
        <f>IFERROR(VLOOKUP($R1054,O:$Q,3,0),"")</f>
        <v/>
      </c>
      <c r="AD1054" s="21" t="str">
        <f>IFERROR(VLOOKUP($R1054,P:$Q,2,0),"")</f>
        <v/>
      </c>
    </row>
    <row r="1055" spans="1:30" x14ac:dyDescent="0.15">
      <c r="A1055" s="9">
        <f>'AB Touchpoint System Workbook'!Z1066</f>
        <v>0</v>
      </c>
      <c r="B1055" s="21">
        <f t="shared" si="34"/>
        <v>1</v>
      </c>
      <c r="C1055" s="12" t="str">
        <f>IF('AB Touchpoint System Workbook'!J1066="A",VLOOKUP($B1055,Reference!$A$93:B$104,2,0),IF('AB Touchpoint System Workbook'!J1066="b",VLOOKUP($B1055,Reference!$A$93:C$104,3,0),""))</f>
        <v/>
      </c>
      <c r="D1055" s="12" t="str">
        <f>IF('AB Touchpoint System Workbook'!J1066="A",Q1055&amp;C1055,IF('AB Touchpoint System Workbook'!J1066="b",Q1055&amp;C1055,""))</f>
        <v/>
      </c>
      <c r="E1055" s="12" t="b">
        <f>IF(ISNUMBER(SEARCH(S$1,$D1055)),MAX(E$1:E1054)+1)</f>
        <v>0</v>
      </c>
      <c r="F1055" s="12" t="b">
        <f>IF(ISNUMBER(SEARCH(T$1,$D1055)),MAX(F$1:F1054)+1)</f>
        <v>0</v>
      </c>
      <c r="G1055" s="12" t="b">
        <f>IF(ISNUMBER(SEARCH(U$1,$D1055)),MAX(G$1:G1054)+1)</f>
        <v>0</v>
      </c>
      <c r="H1055" s="12" t="b">
        <f>IF(ISNUMBER(SEARCH(V$1,$D1055)),MAX(H$1:H1054)+1)</f>
        <v>0</v>
      </c>
      <c r="I1055" s="12" t="b">
        <f>IF(ISNUMBER(SEARCH(W$1,$D1055)),MAX(I$1:I1054)+1)</f>
        <v>0</v>
      </c>
      <c r="J1055" s="12" t="b">
        <f>IF(ISNUMBER(SEARCH(X$1,$D1055)),MAX(J$1:J1054)+1)</f>
        <v>0</v>
      </c>
      <c r="K1055" s="12" t="b">
        <f>IF(ISNUMBER(SEARCH(Y$1,$D1055)),MAX(K$1:K1054)+1)</f>
        <v>0</v>
      </c>
      <c r="L1055" s="12" t="b">
        <f>IF(ISNUMBER(SEARCH(Z$1,$D1055)),MAX(L$1:L1054)+1)</f>
        <v>0</v>
      </c>
      <c r="M1055" s="12" t="b">
        <f>IF(ISNUMBER(SEARCH(AA$1,$D1055)),MAX(M$1:M1054)+1)</f>
        <v>0</v>
      </c>
      <c r="N1055" s="12" t="b">
        <f>IF(ISNUMBER(SEARCH(AB$1,$D1055)),MAX(N$1:N1054)+1)</f>
        <v>0</v>
      </c>
      <c r="O1055" s="12" t="b">
        <f>IF(ISNUMBER(SEARCH(AC$1,$D1055)),MAX(O$1:O1054)+1)</f>
        <v>0</v>
      </c>
      <c r="P1055" s="12" t="b">
        <f>IF(ISNUMBER(SEARCH(AD$1,$D1055)),MAX(P$1:P1054)+1)</f>
        <v>0</v>
      </c>
      <c r="Q1055" s="12">
        <f>'AB Touchpoint System Workbook'!K1066</f>
        <v>0</v>
      </c>
      <c r="R1055" s="13">
        <f t="shared" si="33"/>
        <v>1054</v>
      </c>
      <c r="S1055" s="21" t="str">
        <f>IFERROR(VLOOKUP($R1055,E:$Q,13,0),"")</f>
        <v/>
      </c>
      <c r="T1055" s="21" t="str">
        <f>IFERROR(VLOOKUP($R1055,F:$Q,12,0),"")</f>
        <v/>
      </c>
      <c r="U1055" s="21" t="str">
        <f>IFERROR(VLOOKUP($R1055,G:$Q,11,0),"")</f>
        <v/>
      </c>
      <c r="V1055" s="21" t="str">
        <f>IFERROR(VLOOKUP($R1055,H:$Q,10,0),"")</f>
        <v/>
      </c>
      <c r="W1055" s="21" t="str">
        <f>IFERROR(VLOOKUP($R1055,I:$Q,9,0),"")</f>
        <v/>
      </c>
      <c r="X1055" s="21" t="str">
        <f>IFERROR(VLOOKUP($R1055,J:$Q,8,0),"")</f>
        <v/>
      </c>
      <c r="Y1055" s="21" t="str">
        <f>IFERROR(VLOOKUP($R1055,K:$Q,7,0),"")</f>
        <v/>
      </c>
      <c r="Z1055" s="21" t="str">
        <f>IFERROR(VLOOKUP($R1055,L:$Q,6,0),"")</f>
        <v/>
      </c>
      <c r="AA1055" s="21" t="str">
        <f>IFERROR(VLOOKUP($R1055,M:$Q,5,0),"")</f>
        <v/>
      </c>
      <c r="AB1055" s="21" t="str">
        <f>IFERROR(VLOOKUP($R1055,N:$Q,4,0),"")</f>
        <v/>
      </c>
      <c r="AC1055" s="21" t="str">
        <f>IFERROR(VLOOKUP($R1055,O:$Q,3,0),"")</f>
        <v/>
      </c>
      <c r="AD1055" s="21" t="str">
        <f>IFERROR(VLOOKUP($R1055,P:$Q,2,0),"")</f>
        <v/>
      </c>
    </row>
    <row r="1056" spans="1:30" x14ac:dyDescent="0.15">
      <c r="A1056" s="9">
        <f>'AB Touchpoint System Workbook'!Z1067</f>
        <v>0</v>
      </c>
      <c r="B1056" s="21">
        <f t="shared" si="34"/>
        <v>1</v>
      </c>
      <c r="C1056" s="12" t="str">
        <f>IF('AB Touchpoint System Workbook'!J1067="A",VLOOKUP($B1056,Reference!$A$93:B$104,2,0),IF('AB Touchpoint System Workbook'!J1067="b",VLOOKUP($B1056,Reference!$A$93:C$104,3,0),""))</f>
        <v/>
      </c>
      <c r="D1056" s="12" t="str">
        <f>IF('AB Touchpoint System Workbook'!J1067="A",Q1056&amp;C1056,IF('AB Touchpoint System Workbook'!J1067="b",Q1056&amp;C1056,""))</f>
        <v/>
      </c>
      <c r="E1056" s="12" t="b">
        <f>IF(ISNUMBER(SEARCH(S$1,$D1056)),MAX(E$1:E1055)+1)</f>
        <v>0</v>
      </c>
      <c r="F1056" s="12" t="b">
        <f>IF(ISNUMBER(SEARCH(T$1,$D1056)),MAX(F$1:F1055)+1)</f>
        <v>0</v>
      </c>
      <c r="G1056" s="12" t="b">
        <f>IF(ISNUMBER(SEARCH(U$1,$D1056)),MAX(G$1:G1055)+1)</f>
        <v>0</v>
      </c>
      <c r="H1056" s="12" t="b">
        <f>IF(ISNUMBER(SEARCH(V$1,$D1056)),MAX(H$1:H1055)+1)</f>
        <v>0</v>
      </c>
      <c r="I1056" s="12" t="b">
        <f>IF(ISNUMBER(SEARCH(W$1,$D1056)),MAX(I$1:I1055)+1)</f>
        <v>0</v>
      </c>
      <c r="J1056" s="12" t="b">
        <f>IF(ISNUMBER(SEARCH(X$1,$D1056)),MAX(J$1:J1055)+1)</f>
        <v>0</v>
      </c>
      <c r="K1056" s="12" t="b">
        <f>IF(ISNUMBER(SEARCH(Y$1,$D1056)),MAX(K$1:K1055)+1)</f>
        <v>0</v>
      </c>
      <c r="L1056" s="12" t="b">
        <f>IF(ISNUMBER(SEARCH(Z$1,$D1056)),MAX(L$1:L1055)+1)</f>
        <v>0</v>
      </c>
      <c r="M1056" s="12" t="b">
        <f>IF(ISNUMBER(SEARCH(AA$1,$D1056)),MAX(M$1:M1055)+1)</f>
        <v>0</v>
      </c>
      <c r="N1056" s="12" t="b">
        <f>IF(ISNUMBER(SEARCH(AB$1,$D1056)),MAX(N$1:N1055)+1)</f>
        <v>0</v>
      </c>
      <c r="O1056" s="12" t="b">
        <f>IF(ISNUMBER(SEARCH(AC$1,$D1056)),MAX(O$1:O1055)+1)</f>
        <v>0</v>
      </c>
      <c r="P1056" s="12" t="b">
        <f>IF(ISNUMBER(SEARCH(AD$1,$D1056)),MAX(P$1:P1055)+1)</f>
        <v>0</v>
      </c>
      <c r="Q1056" s="12">
        <f>'AB Touchpoint System Workbook'!K1067</f>
        <v>0</v>
      </c>
      <c r="R1056" s="13">
        <f t="shared" si="33"/>
        <v>1055</v>
      </c>
      <c r="S1056" s="21" t="str">
        <f>IFERROR(VLOOKUP($R1056,E:$Q,13,0),"")</f>
        <v/>
      </c>
      <c r="T1056" s="21" t="str">
        <f>IFERROR(VLOOKUP($R1056,F:$Q,12,0),"")</f>
        <v/>
      </c>
      <c r="U1056" s="21" t="str">
        <f>IFERROR(VLOOKUP($R1056,G:$Q,11,0),"")</f>
        <v/>
      </c>
      <c r="V1056" s="21" t="str">
        <f>IFERROR(VLOOKUP($R1056,H:$Q,10,0),"")</f>
        <v/>
      </c>
      <c r="W1056" s="21" t="str">
        <f>IFERROR(VLOOKUP($R1056,I:$Q,9,0),"")</f>
        <v/>
      </c>
      <c r="X1056" s="21" t="str">
        <f>IFERROR(VLOOKUP($R1056,J:$Q,8,0),"")</f>
        <v/>
      </c>
      <c r="Y1056" s="21" t="str">
        <f>IFERROR(VLOOKUP($R1056,K:$Q,7,0),"")</f>
        <v/>
      </c>
      <c r="Z1056" s="21" t="str">
        <f>IFERROR(VLOOKUP($R1056,L:$Q,6,0),"")</f>
        <v/>
      </c>
      <c r="AA1056" s="21" t="str">
        <f>IFERROR(VLOOKUP($R1056,M:$Q,5,0),"")</f>
        <v/>
      </c>
      <c r="AB1056" s="21" t="str">
        <f>IFERROR(VLOOKUP($R1056,N:$Q,4,0),"")</f>
        <v/>
      </c>
      <c r="AC1056" s="21" t="str">
        <f>IFERROR(VLOOKUP($R1056,O:$Q,3,0),"")</f>
        <v/>
      </c>
      <c r="AD1056" s="21" t="str">
        <f>IFERROR(VLOOKUP($R1056,P:$Q,2,0),"")</f>
        <v/>
      </c>
    </row>
    <row r="1057" spans="1:30" x14ac:dyDescent="0.15">
      <c r="A1057" s="9">
        <f>'AB Touchpoint System Workbook'!Z1068</f>
        <v>0</v>
      </c>
      <c r="B1057" s="21">
        <f t="shared" si="34"/>
        <v>1</v>
      </c>
      <c r="C1057" s="12" t="str">
        <f>IF('AB Touchpoint System Workbook'!J1068="A",VLOOKUP($B1057,Reference!$A$93:B$104,2,0),IF('AB Touchpoint System Workbook'!J1068="b",VLOOKUP($B1057,Reference!$A$93:C$104,3,0),""))</f>
        <v/>
      </c>
      <c r="D1057" s="12" t="str">
        <f>IF('AB Touchpoint System Workbook'!J1068="A",Q1057&amp;C1057,IF('AB Touchpoint System Workbook'!J1068="b",Q1057&amp;C1057,""))</f>
        <v/>
      </c>
      <c r="E1057" s="12" t="b">
        <f>IF(ISNUMBER(SEARCH(S$1,$D1057)),MAX(E$1:E1056)+1)</f>
        <v>0</v>
      </c>
      <c r="F1057" s="12" t="b">
        <f>IF(ISNUMBER(SEARCH(T$1,$D1057)),MAX(F$1:F1056)+1)</f>
        <v>0</v>
      </c>
      <c r="G1057" s="12" t="b">
        <f>IF(ISNUMBER(SEARCH(U$1,$D1057)),MAX(G$1:G1056)+1)</f>
        <v>0</v>
      </c>
      <c r="H1057" s="12" t="b">
        <f>IF(ISNUMBER(SEARCH(V$1,$D1057)),MAX(H$1:H1056)+1)</f>
        <v>0</v>
      </c>
      <c r="I1057" s="12" t="b">
        <f>IF(ISNUMBER(SEARCH(W$1,$D1057)),MAX(I$1:I1056)+1)</f>
        <v>0</v>
      </c>
      <c r="J1057" s="12" t="b">
        <f>IF(ISNUMBER(SEARCH(X$1,$D1057)),MAX(J$1:J1056)+1)</f>
        <v>0</v>
      </c>
      <c r="K1057" s="12" t="b">
        <f>IF(ISNUMBER(SEARCH(Y$1,$D1057)),MAX(K$1:K1056)+1)</f>
        <v>0</v>
      </c>
      <c r="L1057" s="12" t="b">
        <f>IF(ISNUMBER(SEARCH(Z$1,$D1057)),MAX(L$1:L1056)+1)</f>
        <v>0</v>
      </c>
      <c r="M1057" s="12" t="b">
        <f>IF(ISNUMBER(SEARCH(AA$1,$D1057)),MAX(M$1:M1056)+1)</f>
        <v>0</v>
      </c>
      <c r="N1057" s="12" t="b">
        <f>IF(ISNUMBER(SEARCH(AB$1,$D1057)),MAX(N$1:N1056)+1)</f>
        <v>0</v>
      </c>
      <c r="O1057" s="12" t="b">
        <f>IF(ISNUMBER(SEARCH(AC$1,$D1057)),MAX(O$1:O1056)+1)</f>
        <v>0</v>
      </c>
      <c r="P1057" s="12" t="b">
        <f>IF(ISNUMBER(SEARCH(AD$1,$D1057)),MAX(P$1:P1056)+1)</f>
        <v>0</v>
      </c>
      <c r="Q1057" s="12">
        <f>'AB Touchpoint System Workbook'!K1068</f>
        <v>0</v>
      </c>
      <c r="R1057" s="13">
        <f t="shared" si="33"/>
        <v>1056</v>
      </c>
      <c r="S1057" s="21" t="str">
        <f>IFERROR(VLOOKUP($R1057,E:$Q,13,0),"")</f>
        <v/>
      </c>
      <c r="T1057" s="21" t="str">
        <f>IFERROR(VLOOKUP($R1057,F:$Q,12,0),"")</f>
        <v/>
      </c>
      <c r="U1057" s="21" t="str">
        <f>IFERROR(VLOOKUP($R1057,G:$Q,11,0),"")</f>
        <v/>
      </c>
      <c r="V1057" s="21" t="str">
        <f>IFERROR(VLOOKUP($R1057,H:$Q,10,0),"")</f>
        <v/>
      </c>
      <c r="W1057" s="21" t="str">
        <f>IFERROR(VLOOKUP($R1057,I:$Q,9,0),"")</f>
        <v/>
      </c>
      <c r="X1057" s="21" t="str">
        <f>IFERROR(VLOOKUP($R1057,J:$Q,8,0),"")</f>
        <v/>
      </c>
      <c r="Y1057" s="21" t="str">
        <f>IFERROR(VLOOKUP($R1057,K:$Q,7,0),"")</f>
        <v/>
      </c>
      <c r="Z1057" s="21" t="str">
        <f>IFERROR(VLOOKUP($R1057,L:$Q,6,0),"")</f>
        <v/>
      </c>
      <c r="AA1057" s="21" t="str">
        <f>IFERROR(VLOOKUP($R1057,M:$Q,5,0),"")</f>
        <v/>
      </c>
      <c r="AB1057" s="21" t="str">
        <f>IFERROR(VLOOKUP($R1057,N:$Q,4,0),"")</f>
        <v/>
      </c>
      <c r="AC1057" s="21" t="str">
        <f>IFERROR(VLOOKUP($R1057,O:$Q,3,0),"")</f>
        <v/>
      </c>
      <c r="AD1057" s="21" t="str">
        <f>IFERROR(VLOOKUP($R1057,P:$Q,2,0),"")</f>
        <v/>
      </c>
    </row>
    <row r="1058" spans="1:30" x14ac:dyDescent="0.15">
      <c r="A1058" s="9">
        <f>'AB Touchpoint System Workbook'!Z1069</f>
        <v>0</v>
      </c>
      <c r="B1058" s="21">
        <f t="shared" si="34"/>
        <v>1</v>
      </c>
      <c r="C1058" s="12" t="str">
        <f>IF('AB Touchpoint System Workbook'!J1069="A",VLOOKUP($B1058,Reference!$A$93:B$104,2,0),IF('AB Touchpoint System Workbook'!J1069="b",VLOOKUP($B1058,Reference!$A$93:C$104,3,0),""))</f>
        <v/>
      </c>
      <c r="D1058" s="12" t="str">
        <f>IF('AB Touchpoint System Workbook'!J1069="A",Q1058&amp;C1058,IF('AB Touchpoint System Workbook'!J1069="b",Q1058&amp;C1058,""))</f>
        <v/>
      </c>
      <c r="E1058" s="12" t="b">
        <f>IF(ISNUMBER(SEARCH(S$1,$D1058)),MAX(E$1:E1057)+1)</f>
        <v>0</v>
      </c>
      <c r="F1058" s="12" t="b">
        <f>IF(ISNUMBER(SEARCH(T$1,$D1058)),MAX(F$1:F1057)+1)</f>
        <v>0</v>
      </c>
      <c r="G1058" s="12" t="b">
        <f>IF(ISNUMBER(SEARCH(U$1,$D1058)),MAX(G$1:G1057)+1)</f>
        <v>0</v>
      </c>
      <c r="H1058" s="12" t="b">
        <f>IF(ISNUMBER(SEARCH(V$1,$D1058)),MAX(H$1:H1057)+1)</f>
        <v>0</v>
      </c>
      <c r="I1058" s="12" t="b">
        <f>IF(ISNUMBER(SEARCH(W$1,$D1058)),MAX(I$1:I1057)+1)</f>
        <v>0</v>
      </c>
      <c r="J1058" s="12" t="b">
        <f>IF(ISNUMBER(SEARCH(X$1,$D1058)),MAX(J$1:J1057)+1)</f>
        <v>0</v>
      </c>
      <c r="K1058" s="12" t="b">
        <f>IF(ISNUMBER(SEARCH(Y$1,$D1058)),MAX(K$1:K1057)+1)</f>
        <v>0</v>
      </c>
      <c r="L1058" s="12" t="b">
        <f>IF(ISNUMBER(SEARCH(Z$1,$D1058)),MAX(L$1:L1057)+1)</f>
        <v>0</v>
      </c>
      <c r="M1058" s="12" t="b">
        <f>IF(ISNUMBER(SEARCH(AA$1,$D1058)),MAX(M$1:M1057)+1)</f>
        <v>0</v>
      </c>
      <c r="N1058" s="12" t="b">
        <f>IF(ISNUMBER(SEARCH(AB$1,$D1058)),MAX(N$1:N1057)+1)</f>
        <v>0</v>
      </c>
      <c r="O1058" s="12" t="b">
        <f>IF(ISNUMBER(SEARCH(AC$1,$D1058)),MAX(O$1:O1057)+1)</f>
        <v>0</v>
      </c>
      <c r="P1058" s="12" t="b">
        <f>IF(ISNUMBER(SEARCH(AD$1,$D1058)),MAX(P$1:P1057)+1)</f>
        <v>0</v>
      </c>
      <c r="Q1058" s="12">
        <f>'AB Touchpoint System Workbook'!K1069</f>
        <v>0</v>
      </c>
      <c r="R1058" s="13">
        <f t="shared" si="33"/>
        <v>1057</v>
      </c>
      <c r="S1058" s="21" t="str">
        <f>IFERROR(VLOOKUP($R1058,E:$Q,13,0),"")</f>
        <v/>
      </c>
      <c r="T1058" s="21" t="str">
        <f>IFERROR(VLOOKUP($R1058,F:$Q,12,0),"")</f>
        <v/>
      </c>
      <c r="U1058" s="21" t="str">
        <f>IFERROR(VLOOKUP($R1058,G:$Q,11,0),"")</f>
        <v/>
      </c>
      <c r="V1058" s="21" t="str">
        <f>IFERROR(VLOOKUP($R1058,H:$Q,10,0),"")</f>
        <v/>
      </c>
      <c r="W1058" s="21" t="str">
        <f>IFERROR(VLOOKUP($R1058,I:$Q,9,0),"")</f>
        <v/>
      </c>
      <c r="X1058" s="21" t="str">
        <f>IFERROR(VLOOKUP($R1058,J:$Q,8,0),"")</f>
        <v/>
      </c>
      <c r="Y1058" s="21" t="str">
        <f>IFERROR(VLOOKUP($R1058,K:$Q,7,0),"")</f>
        <v/>
      </c>
      <c r="Z1058" s="21" t="str">
        <f>IFERROR(VLOOKUP($R1058,L:$Q,6,0),"")</f>
        <v/>
      </c>
      <c r="AA1058" s="21" t="str">
        <f>IFERROR(VLOOKUP($R1058,M:$Q,5,0),"")</f>
        <v/>
      </c>
      <c r="AB1058" s="21" t="str">
        <f>IFERROR(VLOOKUP($R1058,N:$Q,4,0),"")</f>
        <v/>
      </c>
      <c r="AC1058" s="21" t="str">
        <f>IFERROR(VLOOKUP($R1058,O:$Q,3,0),"")</f>
        <v/>
      </c>
      <c r="AD1058" s="21" t="str">
        <f>IFERROR(VLOOKUP($R1058,P:$Q,2,0),"")</f>
        <v/>
      </c>
    </row>
    <row r="1059" spans="1:30" x14ac:dyDescent="0.15">
      <c r="A1059" s="9">
        <f>'AB Touchpoint System Workbook'!Z1070</f>
        <v>0</v>
      </c>
      <c r="B1059" s="21">
        <f t="shared" si="34"/>
        <v>1</v>
      </c>
      <c r="C1059" s="12" t="str">
        <f>IF('AB Touchpoint System Workbook'!J1070="A",VLOOKUP($B1059,Reference!$A$93:B$104,2,0),IF('AB Touchpoint System Workbook'!J1070="b",VLOOKUP($B1059,Reference!$A$93:C$104,3,0),""))</f>
        <v/>
      </c>
      <c r="D1059" s="12" t="str">
        <f>IF('AB Touchpoint System Workbook'!J1070="A",Q1059&amp;C1059,IF('AB Touchpoint System Workbook'!J1070="b",Q1059&amp;C1059,""))</f>
        <v/>
      </c>
      <c r="E1059" s="12" t="b">
        <f>IF(ISNUMBER(SEARCH(S$1,$D1059)),MAX(E$1:E1058)+1)</f>
        <v>0</v>
      </c>
      <c r="F1059" s="12" t="b">
        <f>IF(ISNUMBER(SEARCH(T$1,$D1059)),MAX(F$1:F1058)+1)</f>
        <v>0</v>
      </c>
      <c r="G1059" s="12" t="b">
        <f>IF(ISNUMBER(SEARCH(U$1,$D1059)),MAX(G$1:G1058)+1)</f>
        <v>0</v>
      </c>
      <c r="H1059" s="12" t="b">
        <f>IF(ISNUMBER(SEARCH(V$1,$D1059)),MAX(H$1:H1058)+1)</f>
        <v>0</v>
      </c>
      <c r="I1059" s="12" t="b">
        <f>IF(ISNUMBER(SEARCH(W$1,$D1059)),MAX(I$1:I1058)+1)</f>
        <v>0</v>
      </c>
      <c r="J1059" s="12" t="b">
        <f>IF(ISNUMBER(SEARCH(X$1,$D1059)),MAX(J$1:J1058)+1)</f>
        <v>0</v>
      </c>
      <c r="K1059" s="12" t="b">
        <f>IF(ISNUMBER(SEARCH(Y$1,$D1059)),MAX(K$1:K1058)+1)</f>
        <v>0</v>
      </c>
      <c r="L1059" s="12" t="b">
        <f>IF(ISNUMBER(SEARCH(Z$1,$D1059)),MAX(L$1:L1058)+1)</f>
        <v>0</v>
      </c>
      <c r="M1059" s="12" t="b">
        <f>IF(ISNUMBER(SEARCH(AA$1,$D1059)),MAX(M$1:M1058)+1)</f>
        <v>0</v>
      </c>
      <c r="N1059" s="12" t="b">
        <f>IF(ISNUMBER(SEARCH(AB$1,$D1059)),MAX(N$1:N1058)+1)</f>
        <v>0</v>
      </c>
      <c r="O1059" s="12" t="b">
        <f>IF(ISNUMBER(SEARCH(AC$1,$D1059)),MAX(O$1:O1058)+1)</f>
        <v>0</v>
      </c>
      <c r="P1059" s="12" t="b">
        <f>IF(ISNUMBER(SEARCH(AD$1,$D1059)),MAX(P$1:P1058)+1)</f>
        <v>0</v>
      </c>
      <c r="Q1059" s="12">
        <f>'AB Touchpoint System Workbook'!K1070</f>
        <v>0</v>
      </c>
      <c r="R1059" s="13">
        <f t="shared" si="33"/>
        <v>1058</v>
      </c>
      <c r="S1059" s="21" t="str">
        <f>IFERROR(VLOOKUP($R1059,E:$Q,13,0),"")</f>
        <v/>
      </c>
      <c r="T1059" s="21" t="str">
        <f>IFERROR(VLOOKUP($R1059,F:$Q,12,0),"")</f>
        <v/>
      </c>
      <c r="U1059" s="21" t="str">
        <f>IFERROR(VLOOKUP($R1059,G:$Q,11,0),"")</f>
        <v/>
      </c>
      <c r="V1059" s="21" t="str">
        <f>IFERROR(VLOOKUP($R1059,H:$Q,10,0),"")</f>
        <v/>
      </c>
      <c r="W1059" s="21" t="str">
        <f>IFERROR(VLOOKUP($R1059,I:$Q,9,0),"")</f>
        <v/>
      </c>
      <c r="X1059" s="21" t="str">
        <f>IFERROR(VLOOKUP($R1059,J:$Q,8,0),"")</f>
        <v/>
      </c>
      <c r="Y1059" s="21" t="str">
        <f>IFERROR(VLOOKUP($R1059,K:$Q,7,0),"")</f>
        <v/>
      </c>
      <c r="Z1059" s="21" t="str">
        <f>IFERROR(VLOOKUP($R1059,L:$Q,6,0),"")</f>
        <v/>
      </c>
      <c r="AA1059" s="21" t="str">
        <f>IFERROR(VLOOKUP($R1059,M:$Q,5,0),"")</f>
        <v/>
      </c>
      <c r="AB1059" s="21" t="str">
        <f>IFERROR(VLOOKUP($R1059,N:$Q,4,0),"")</f>
        <v/>
      </c>
      <c r="AC1059" s="21" t="str">
        <f>IFERROR(VLOOKUP($R1059,O:$Q,3,0),"")</f>
        <v/>
      </c>
      <c r="AD1059" s="21" t="str">
        <f>IFERROR(VLOOKUP($R1059,P:$Q,2,0),"")</f>
        <v/>
      </c>
    </row>
    <row r="1060" spans="1:30" x14ac:dyDescent="0.15">
      <c r="A1060" s="9">
        <f>'AB Touchpoint System Workbook'!Z1071</f>
        <v>0</v>
      </c>
      <c r="B1060" s="21">
        <f t="shared" si="34"/>
        <v>1</v>
      </c>
      <c r="C1060" s="12" t="str">
        <f>IF('AB Touchpoint System Workbook'!J1071="A",VLOOKUP($B1060,Reference!$A$93:B$104,2,0),IF('AB Touchpoint System Workbook'!J1071="b",VLOOKUP($B1060,Reference!$A$93:C$104,3,0),""))</f>
        <v/>
      </c>
      <c r="D1060" s="12" t="str">
        <f>IF('AB Touchpoint System Workbook'!J1071="A",Q1060&amp;C1060,IF('AB Touchpoint System Workbook'!J1071="b",Q1060&amp;C1060,""))</f>
        <v/>
      </c>
      <c r="E1060" s="12" t="b">
        <f>IF(ISNUMBER(SEARCH(S$1,$D1060)),MAX(E$1:E1059)+1)</f>
        <v>0</v>
      </c>
      <c r="F1060" s="12" t="b">
        <f>IF(ISNUMBER(SEARCH(T$1,$D1060)),MAX(F$1:F1059)+1)</f>
        <v>0</v>
      </c>
      <c r="G1060" s="12" t="b">
        <f>IF(ISNUMBER(SEARCH(U$1,$D1060)),MAX(G$1:G1059)+1)</f>
        <v>0</v>
      </c>
      <c r="H1060" s="12" t="b">
        <f>IF(ISNUMBER(SEARCH(V$1,$D1060)),MAX(H$1:H1059)+1)</f>
        <v>0</v>
      </c>
      <c r="I1060" s="12" t="b">
        <f>IF(ISNUMBER(SEARCH(W$1,$D1060)),MAX(I$1:I1059)+1)</f>
        <v>0</v>
      </c>
      <c r="J1060" s="12" t="b">
        <f>IF(ISNUMBER(SEARCH(X$1,$D1060)),MAX(J$1:J1059)+1)</f>
        <v>0</v>
      </c>
      <c r="K1060" s="12" t="b">
        <f>IF(ISNUMBER(SEARCH(Y$1,$D1060)),MAX(K$1:K1059)+1)</f>
        <v>0</v>
      </c>
      <c r="L1060" s="12" t="b">
        <f>IF(ISNUMBER(SEARCH(Z$1,$D1060)),MAX(L$1:L1059)+1)</f>
        <v>0</v>
      </c>
      <c r="M1060" s="12" t="b">
        <f>IF(ISNUMBER(SEARCH(AA$1,$D1060)),MAX(M$1:M1059)+1)</f>
        <v>0</v>
      </c>
      <c r="N1060" s="12" t="b">
        <f>IF(ISNUMBER(SEARCH(AB$1,$D1060)),MAX(N$1:N1059)+1)</f>
        <v>0</v>
      </c>
      <c r="O1060" s="12" t="b">
        <f>IF(ISNUMBER(SEARCH(AC$1,$D1060)),MAX(O$1:O1059)+1)</f>
        <v>0</v>
      </c>
      <c r="P1060" s="12" t="b">
        <f>IF(ISNUMBER(SEARCH(AD$1,$D1060)),MAX(P$1:P1059)+1)</f>
        <v>0</v>
      </c>
      <c r="Q1060" s="12">
        <f>'AB Touchpoint System Workbook'!K1071</f>
        <v>0</v>
      </c>
      <c r="R1060" s="13">
        <f t="shared" si="33"/>
        <v>1059</v>
      </c>
      <c r="S1060" s="21" t="str">
        <f>IFERROR(VLOOKUP($R1060,E:$Q,13,0),"")</f>
        <v/>
      </c>
      <c r="T1060" s="21" t="str">
        <f>IFERROR(VLOOKUP($R1060,F:$Q,12,0),"")</f>
        <v/>
      </c>
      <c r="U1060" s="21" t="str">
        <f>IFERROR(VLOOKUP($R1060,G:$Q,11,0),"")</f>
        <v/>
      </c>
      <c r="V1060" s="21" t="str">
        <f>IFERROR(VLOOKUP($R1060,H:$Q,10,0),"")</f>
        <v/>
      </c>
      <c r="W1060" s="21" t="str">
        <f>IFERROR(VLOOKUP($R1060,I:$Q,9,0),"")</f>
        <v/>
      </c>
      <c r="X1060" s="21" t="str">
        <f>IFERROR(VLOOKUP($R1060,J:$Q,8,0),"")</f>
        <v/>
      </c>
      <c r="Y1060" s="21" t="str">
        <f>IFERROR(VLOOKUP($R1060,K:$Q,7,0),"")</f>
        <v/>
      </c>
      <c r="Z1060" s="21" t="str">
        <f>IFERROR(VLOOKUP($R1060,L:$Q,6,0),"")</f>
        <v/>
      </c>
      <c r="AA1060" s="21" t="str">
        <f>IFERROR(VLOOKUP($R1060,M:$Q,5,0),"")</f>
        <v/>
      </c>
      <c r="AB1060" s="21" t="str">
        <f>IFERROR(VLOOKUP($R1060,N:$Q,4,0),"")</f>
        <v/>
      </c>
      <c r="AC1060" s="21" t="str">
        <f>IFERROR(VLOOKUP($R1060,O:$Q,3,0),"")</f>
        <v/>
      </c>
      <c r="AD1060" s="21" t="str">
        <f>IFERROR(VLOOKUP($R1060,P:$Q,2,0),"")</f>
        <v/>
      </c>
    </row>
    <row r="1061" spans="1:30" x14ac:dyDescent="0.15">
      <c r="A1061" s="9">
        <f>'AB Touchpoint System Workbook'!Z1072</f>
        <v>0</v>
      </c>
      <c r="B1061" s="21">
        <f t="shared" si="34"/>
        <v>1</v>
      </c>
      <c r="C1061" s="12" t="str">
        <f>IF('AB Touchpoint System Workbook'!J1072="A",VLOOKUP($B1061,Reference!$A$93:B$104,2,0),IF('AB Touchpoint System Workbook'!J1072="b",VLOOKUP($B1061,Reference!$A$93:C$104,3,0),""))</f>
        <v/>
      </c>
      <c r="D1061" s="12" t="str">
        <f>IF('AB Touchpoint System Workbook'!J1072="A",Q1061&amp;C1061,IF('AB Touchpoint System Workbook'!J1072="b",Q1061&amp;C1061,""))</f>
        <v/>
      </c>
      <c r="E1061" s="12" t="b">
        <f>IF(ISNUMBER(SEARCH(S$1,$D1061)),MAX(E$1:E1060)+1)</f>
        <v>0</v>
      </c>
      <c r="F1061" s="12" t="b">
        <f>IF(ISNUMBER(SEARCH(T$1,$D1061)),MAX(F$1:F1060)+1)</f>
        <v>0</v>
      </c>
      <c r="G1061" s="12" t="b">
        <f>IF(ISNUMBER(SEARCH(U$1,$D1061)),MAX(G$1:G1060)+1)</f>
        <v>0</v>
      </c>
      <c r="H1061" s="12" t="b">
        <f>IF(ISNUMBER(SEARCH(V$1,$D1061)),MAX(H$1:H1060)+1)</f>
        <v>0</v>
      </c>
      <c r="I1061" s="12" t="b">
        <f>IF(ISNUMBER(SEARCH(W$1,$D1061)),MAX(I$1:I1060)+1)</f>
        <v>0</v>
      </c>
      <c r="J1061" s="12" t="b">
        <f>IF(ISNUMBER(SEARCH(X$1,$D1061)),MAX(J$1:J1060)+1)</f>
        <v>0</v>
      </c>
      <c r="K1061" s="12" t="b">
        <f>IF(ISNUMBER(SEARCH(Y$1,$D1061)),MAX(K$1:K1060)+1)</f>
        <v>0</v>
      </c>
      <c r="L1061" s="12" t="b">
        <f>IF(ISNUMBER(SEARCH(Z$1,$D1061)),MAX(L$1:L1060)+1)</f>
        <v>0</v>
      </c>
      <c r="M1061" s="12" t="b">
        <f>IF(ISNUMBER(SEARCH(AA$1,$D1061)),MAX(M$1:M1060)+1)</f>
        <v>0</v>
      </c>
      <c r="N1061" s="12" t="b">
        <f>IF(ISNUMBER(SEARCH(AB$1,$D1061)),MAX(N$1:N1060)+1)</f>
        <v>0</v>
      </c>
      <c r="O1061" s="12" t="b">
        <f>IF(ISNUMBER(SEARCH(AC$1,$D1061)),MAX(O$1:O1060)+1)</f>
        <v>0</v>
      </c>
      <c r="P1061" s="12" t="b">
        <f>IF(ISNUMBER(SEARCH(AD$1,$D1061)),MAX(P$1:P1060)+1)</f>
        <v>0</v>
      </c>
      <c r="Q1061" s="12">
        <f>'AB Touchpoint System Workbook'!K1072</f>
        <v>0</v>
      </c>
      <c r="R1061" s="13">
        <f t="shared" si="33"/>
        <v>1060</v>
      </c>
      <c r="S1061" s="21" t="str">
        <f>IFERROR(VLOOKUP($R1061,E:$Q,13,0),"")</f>
        <v/>
      </c>
      <c r="T1061" s="21" t="str">
        <f>IFERROR(VLOOKUP($R1061,F:$Q,12,0),"")</f>
        <v/>
      </c>
      <c r="U1061" s="21" t="str">
        <f>IFERROR(VLOOKUP($R1061,G:$Q,11,0),"")</f>
        <v/>
      </c>
      <c r="V1061" s="21" t="str">
        <f>IFERROR(VLOOKUP($R1061,H:$Q,10,0),"")</f>
        <v/>
      </c>
      <c r="W1061" s="21" t="str">
        <f>IFERROR(VLOOKUP($R1061,I:$Q,9,0),"")</f>
        <v/>
      </c>
      <c r="X1061" s="21" t="str">
        <f>IFERROR(VLOOKUP($R1061,J:$Q,8,0),"")</f>
        <v/>
      </c>
      <c r="Y1061" s="21" t="str">
        <f>IFERROR(VLOOKUP($R1061,K:$Q,7,0),"")</f>
        <v/>
      </c>
      <c r="Z1061" s="21" t="str">
        <f>IFERROR(VLOOKUP($R1061,L:$Q,6,0),"")</f>
        <v/>
      </c>
      <c r="AA1061" s="21" t="str">
        <f>IFERROR(VLOOKUP($R1061,M:$Q,5,0),"")</f>
        <v/>
      </c>
      <c r="AB1061" s="21" t="str">
        <f>IFERROR(VLOOKUP($R1061,N:$Q,4,0),"")</f>
        <v/>
      </c>
      <c r="AC1061" s="21" t="str">
        <f>IFERROR(VLOOKUP($R1061,O:$Q,3,0),"")</f>
        <v/>
      </c>
      <c r="AD1061" s="21" t="str">
        <f>IFERROR(VLOOKUP($R1061,P:$Q,2,0),"")</f>
        <v/>
      </c>
    </row>
    <row r="1062" spans="1:30" x14ac:dyDescent="0.15">
      <c r="A1062" s="9">
        <f>'AB Touchpoint System Workbook'!Z1073</f>
        <v>0</v>
      </c>
      <c r="B1062" s="21">
        <f t="shared" si="34"/>
        <v>1</v>
      </c>
      <c r="C1062" s="12" t="str">
        <f>IF('AB Touchpoint System Workbook'!J1073="A",VLOOKUP($B1062,Reference!$A$93:B$104,2,0),IF('AB Touchpoint System Workbook'!J1073="b",VLOOKUP($B1062,Reference!$A$93:C$104,3,0),""))</f>
        <v/>
      </c>
      <c r="D1062" s="12" t="str">
        <f>IF('AB Touchpoint System Workbook'!J1073="A",Q1062&amp;C1062,IF('AB Touchpoint System Workbook'!J1073="b",Q1062&amp;C1062,""))</f>
        <v/>
      </c>
      <c r="E1062" s="12" t="b">
        <f>IF(ISNUMBER(SEARCH(S$1,$D1062)),MAX(E$1:E1061)+1)</f>
        <v>0</v>
      </c>
      <c r="F1062" s="12" t="b">
        <f>IF(ISNUMBER(SEARCH(T$1,$D1062)),MAX(F$1:F1061)+1)</f>
        <v>0</v>
      </c>
      <c r="G1062" s="12" t="b">
        <f>IF(ISNUMBER(SEARCH(U$1,$D1062)),MAX(G$1:G1061)+1)</f>
        <v>0</v>
      </c>
      <c r="H1062" s="12" t="b">
        <f>IF(ISNUMBER(SEARCH(V$1,$D1062)),MAX(H$1:H1061)+1)</f>
        <v>0</v>
      </c>
      <c r="I1062" s="12" t="b">
        <f>IF(ISNUMBER(SEARCH(W$1,$D1062)),MAX(I$1:I1061)+1)</f>
        <v>0</v>
      </c>
      <c r="J1062" s="12" t="b">
        <f>IF(ISNUMBER(SEARCH(X$1,$D1062)),MAX(J$1:J1061)+1)</f>
        <v>0</v>
      </c>
      <c r="K1062" s="12" t="b">
        <f>IF(ISNUMBER(SEARCH(Y$1,$D1062)),MAX(K$1:K1061)+1)</f>
        <v>0</v>
      </c>
      <c r="L1062" s="12" t="b">
        <f>IF(ISNUMBER(SEARCH(Z$1,$D1062)),MAX(L$1:L1061)+1)</f>
        <v>0</v>
      </c>
      <c r="M1062" s="12" t="b">
        <f>IF(ISNUMBER(SEARCH(AA$1,$D1062)),MAX(M$1:M1061)+1)</f>
        <v>0</v>
      </c>
      <c r="N1062" s="12" t="b">
        <f>IF(ISNUMBER(SEARCH(AB$1,$D1062)),MAX(N$1:N1061)+1)</f>
        <v>0</v>
      </c>
      <c r="O1062" s="12" t="b">
        <f>IF(ISNUMBER(SEARCH(AC$1,$D1062)),MAX(O$1:O1061)+1)</f>
        <v>0</v>
      </c>
      <c r="P1062" s="12" t="b">
        <f>IF(ISNUMBER(SEARCH(AD$1,$D1062)),MAX(P$1:P1061)+1)</f>
        <v>0</v>
      </c>
      <c r="Q1062" s="12">
        <f>'AB Touchpoint System Workbook'!K1073</f>
        <v>0</v>
      </c>
      <c r="R1062" s="13">
        <f t="shared" si="33"/>
        <v>1061</v>
      </c>
      <c r="S1062" s="21" t="str">
        <f>IFERROR(VLOOKUP($R1062,E:$Q,13,0),"")</f>
        <v/>
      </c>
      <c r="T1062" s="21" t="str">
        <f>IFERROR(VLOOKUP($R1062,F:$Q,12,0),"")</f>
        <v/>
      </c>
      <c r="U1062" s="21" t="str">
        <f>IFERROR(VLOOKUP($R1062,G:$Q,11,0),"")</f>
        <v/>
      </c>
      <c r="V1062" s="21" t="str">
        <f>IFERROR(VLOOKUP($R1062,H:$Q,10,0),"")</f>
        <v/>
      </c>
      <c r="W1062" s="21" t="str">
        <f>IFERROR(VLOOKUP($R1062,I:$Q,9,0),"")</f>
        <v/>
      </c>
      <c r="X1062" s="21" t="str">
        <f>IFERROR(VLOOKUP($R1062,J:$Q,8,0),"")</f>
        <v/>
      </c>
      <c r="Y1062" s="21" t="str">
        <f>IFERROR(VLOOKUP($R1062,K:$Q,7,0),"")</f>
        <v/>
      </c>
      <c r="Z1062" s="21" t="str">
        <f>IFERROR(VLOOKUP($R1062,L:$Q,6,0),"")</f>
        <v/>
      </c>
      <c r="AA1062" s="21" t="str">
        <f>IFERROR(VLOOKUP($R1062,M:$Q,5,0),"")</f>
        <v/>
      </c>
      <c r="AB1062" s="21" t="str">
        <f>IFERROR(VLOOKUP($R1062,N:$Q,4,0),"")</f>
        <v/>
      </c>
      <c r="AC1062" s="21" t="str">
        <f>IFERROR(VLOOKUP($R1062,O:$Q,3,0),"")</f>
        <v/>
      </c>
      <c r="AD1062" s="21" t="str">
        <f>IFERROR(VLOOKUP($R1062,P:$Q,2,0),"")</f>
        <v/>
      </c>
    </row>
    <row r="1063" spans="1:30" x14ac:dyDescent="0.15">
      <c r="A1063" s="9">
        <f>'AB Touchpoint System Workbook'!Z1074</f>
        <v>0</v>
      </c>
      <c r="B1063" s="21">
        <f t="shared" si="34"/>
        <v>1</v>
      </c>
      <c r="C1063" s="12" t="str">
        <f>IF('AB Touchpoint System Workbook'!J1074="A",VLOOKUP($B1063,Reference!$A$93:B$104,2,0),IF('AB Touchpoint System Workbook'!J1074="b",VLOOKUP($B1063,Reference!$A$93:C$104,3,0),""))</f>
        <v/>
      </c>
      <c r="D1063" s="12" t="str">
        <f>IF('AB Touchpoint System Workbook'!J1074="A",Q1063&amp;C1063,IF('AB Touchpoint System Workbook'!J1074="b",Q1063&amp;C1063,""))</f>
        <v/>
      </c>
      <c r="E1063" s="12" t="b">
        <f>IF(ISNUMBER(SEARCH(S$1,$D1063)),MAX(E$1:E1062)+1)</f>
        <v>0</v>
      </c>
      <c r="F1063" s="12" t="b">
        <f>IF(ISNUMBER(SEARCH(T$1,$D1063)),MAX(F$1:F1062)+1)</f>
        <v>0</v>
      </c>
      <c r="G1063" s="12" t="b">
        <f>IF(ISNUMBER(SEARCH(U$1,$D1063)),MAX(G$1:G1062)+1)</f>
        <v>0</v>
      </c>
      <c r="H1063" s="12" t="b">
        <f>IF(ISNUMBER(SEARCH(V$1,$D1063)),MAX(H$1:H1062)+1)</f>
        <v>0</v>
      </c>
      <c r="I1063" s="12" t="b">
        <f>IF(ISNUMBER(SEARCH(W$1,$D1063)),MAX(I$1:I1062)+1)</f>
        <v>0</v>
      </c>
      <c r="J1063" s="12" t="b">
        <f>IF(ISNUMBER(SEARCH(X$1,$D1063)),MAX(J$1:J1062)+1)</f>
        <v>0</v>
      </c>
      <c r="K1063" s="12" t="b">
        <f>IF(ISNUMBER(SEARCH(Y$1,$D1063)),MAX(K$1:K1062)+1)</f>
        <v>0</v>
      </c>
      <c r="L1063" s="12" t="b">
        <f>IF(ISNUMBER(SEARCH(Z$1,$D1063)),MAX(L$1:L1062)+1)</f>
        <v>0</v>
      </c>
      <c r="M1063" s="12" t="b">
        <f>IF(ISNUMBER(SEARCH(AA$1,$D1063)),MAX(M$1:M1062)+1)</f>
        <v>0</v>
      </c>
      <c r="N1063" s="12" t="b">
        <f>IF(ISNUMBER(SEARCH(AB$1,$D1063)),MAX(N$1:N1062)+1)</f>
        <v>0</v>
      </c>
      <c r="O1063" s="12" t="b">
        <f>IF(ISNUMBER(SEARCH(AC$1,$D1063)),MAX(O$1:O1062)+1)</f>
        <v>0</v>
      </c>
      <c r="P1063" s="12" t="b">
        <f>IF(ISNUMBER(SEARCH(AD$1,$D1063)),MAX(P$1:P1062)+1)</f>
        <v>0</v>
      </c>
      <c r="Q1063" s="12">
        <f>'AB Touchpoint System Workbook'!K1074</f>
        <v>0</v>
      </c>
      <c r="R1063" s="13">
        <f t="shared" si="33"/>
        <v>1062</v>
      </c>
      <c r="S1063" s="21" t="str">
        <f>IFERROR(VLOOKUP($R1063,E:$Q,13,0),"")</f>
        <v/>
      </c>
      <c r="T1063" s="21" t="str">
        <f>IFERROR(VLOOKUP($R1063,F:$Q,12,0),"")</f>
        <v/>
      </c>
      <c r="U1063" s="21" t="str">
        <f>IFERROR(VLOOKUP($R1063,G:$Q,11,0),"")</f>
        <v/>
      </c>
      <c r="V1063" s="21" t="str">
        <f>IFERROR(VLOOKUP($R1063,H:$Q,10,0),"")</f>
        <v/>
      </c>
      <c r="W1063" s="21" t="str">
        <f>IFERROR(VLOOKUP($R1063,I:$Q,9,0),"")</f>
        <v/>
      </c>
      <c r="X1063" s="21" t="str">
        <f>IFERROR(VLOOKUP($R1063,J:$Q,8,0),"")</f>
        <v/>
      </c>
      <c r="Y1063" s="21" t="str">
        <f>IFERROR(VLOOKUP($R1063,K:$Q,7,0),"")</f>
        <v/>
      </c>
      <c r="Z1063" s="21" t="str">
        <f>IFERROR(VLOOKUP($R1063,L:$Q,6,0),"")</f>
        <v/>
      </c>
      <c r="AA1063" s="21" t="str">
        <f>IFERROR(VLOOKUP($R1063,M:$Q,5,0),"")</f>
        <v/>
      </c>
      <c r="AB1063" s="21" t="str">
        <f>IFERROR(VLOOKUP($R1063,N:$Q,4,0),"")</f>
        <v/>
      </c>
      <c r="AC1063" s="21" t="str">
        <f>IFERROR(VLOOKUP($R1063,O:$Q,3,0),"")</f>
        <v/>
      </c>
      <c r="AD1063" s="21" t="str">
        <f>IFERROR(VLOOKUP($R1063,P:$Q,2,0),"")</f>
        <v/>
      </c>
    </row>
    <row r="1064" spans="1:30" x14ac:dyDescent="0.15">
      <c r="A1064" s="9">
        <f>'AB Touchpoint System Workbook'!Z1075</f>
        <v>0</v>
      </c>
      <c r="B1064" s="21">
        <f t="shared" si="34"/>
        <v>1</v>
      </c>
      <c r="C1064" s="12" t="str">
        <f>IF('AB Touchpoint System Workbook'!J1075="A",VLOOKUP($B1064,Reference!$A$93:B$104,2,0),IF('AB Touchpoint System Workbook'!J1075="b",VLOOKUP($B1064,Reference!$A$93:C$104,3,0),""))</f>
        <v/>
      </c>
      <c r="D1064" s="12" t="str">
        <f>IF('AB Touchpoint System Workbook'!J1075="A",Q1064&amp;C1064,IF('AB Touchpoint System Workbook'!J1075="b",Q1064&amp;C1064,""))</f>
        <v/>
      </c>
      <c r="E1064" s="12" t="b">
        <f>IF(ISNUMBER(SEARCH(S$1,$D1064)),MAX(E$1:E1063)+1)</f>
        <v>0</v>
      </c>
      <c r="F1064" s="12" t="b">
        <f>IF(ISNUMBER(SEARCH(T$1,$D1064)),MAX(F$1:F1063)+1)</f>
        <v>0</v>
      </c>
      <c r="G1064" s="12" t="b">
        <f>IF(ISNUMBER(SEARCH(U$1,$D1064)),MAX(G$1:G1063)+1)</f>
        <v>0</v>
      </c>
      <c r="H1064" s="12" t="b">
        <f>IF(ISNUMBER(SEARCH(V$1,$D1064)),MAX(H$1:H1063)+1)</f>
        <v>0</v>
      </c>
      <c r="I1064" s="12" t="b">
        <f>IF(ISNUMBER(SEARCH(W$1,$D1064)),MAX(I$1:I1063)+1)</f>
        <v>0</v>
      </c>
      <c r="J1064" s="12" t="b">
        <f>IF(ISNUMBER(SEARCH(X$1,$D1064)),MAX(J$1:J1063)+1)</f>
        <v>0</v>
      </c>
      <c r="K1064" s="12" t="b">
        <f>IF(ISNUMBER(SEARCH(Y$1,$D1064)),MAX(K$1:K1063)+1)</f>
        <v>0</v>
      </c>
      <c r="L1064" s="12" t="b">
        <f>IF(ISNUMBER(SEARCH(Z$1,$D1064)),MAX(L$1:L1063)+1)</f>
        <v>0</v>
      </c>
      <c r="M1064" s="12" t="b">
        <f>IF(ISNUMBER(SEARCH(AA$1,$D1064)),MAX(M$1:M1063)+1)</f>
        <v>0</v>
      </c>
      <c r="N1064" s="12" t="b">
        <f>IF(ISNUMBER(SEARCH(AB$1,$D1064)),MAX(N$1:N1063)+1)</f>
        <v>0</v>
      </c>
      <c r="O1064" s="12" t="b">
        <f>IF(ISNUMBER(SEARCH(AC$1,$D1064)),MAX(O$1:O1063)+1)</f>
        <v>0</v>
      </c>
      <c r="P1064" s="12" t="b">
        <f>IF(ISNUMBER(SEARCH(AD$1,$D1064)),MAX(P$1:P1063)+1)</f>
        <v>0</v>
      </c>
      <c r="Q1064" s="12">
        <f>'AB Touchpoint System Workbook'!K1075</f>
        <v>0</v>
      </c>
      <c r="R1064" s="13">
        <f t="shared" si="33"/>
        <v>1063</v>
      </c>
      <c r="S1064" s="21" t="str">
        <f>IFERROR(VLOOKUP($R1064,E:$Q,13,0),"")</f>
        <v/>
      </c>
      <c r="T1064" s="21" t="str">
        <f>IFERROR(VLOOKUP($R1064,F:$Q,12,0),"")</f>
        <v/>
      </c>
      <c r="U1064" s="21" t="str">
        <f>IFERROR(VLOOKUP($R1064,G:$Q,11,0),"")</f>
        <v/>
      </c>
      <c r="V1064" s="21" t="str">
        <f>IFERROR(VLOOKUP($R1064,H:$Q,10,0),"")</f>
        <v/>
      </c>
      <c r="W1064" s="21" t="str">
        <f>IFERROR(VLOOKUP($R1064,I:$Q,9,0),"")</f>
        <v/>
      </c>
      <c r="X1064" s="21" t="str">
        <f>IFERROR(VLOOKUP($R1064,J:$Q,8,0),"")</f>
        <v/>
      </c>
      <c r="Y1064" s="21" t="str">
        <f>IFERROR(VLOOKUP($R1064,K:$Q,7,0),"")</f>
        <v/>
      </c>
      <c r="Z1064" s="21" t="str">
        <f>IFERROR(VLOOKUP($R1064,L:$Q,6,0),"")</f>
        <v/>
      </c>
      <c r="AA1064" s="21" t="str">
        <f>IFERROR(VLOOKUP($R1064,M:$Q,5,0),"")</f>
        <v/>
      </c>
      <c r="AB1064" s="21" t="str">
        <f>IFERROR(VLOOKUP($R1064,N:$Q,4,0),"")</f>
        <v/>
      </c>
      <c r="AC1064" s="21" t="str">
        <f>IFERROR(VLOOKUP($R1064,O:$Q,3,0),"")</f>
        <v/>
      </c>
      <c r="AD1064" s="21" t="str">
        <f>IFERROR(VLOOKUP($R1064,P:$Q,2,0),"")</f>
        <v/>
      </c>
    </row>
    <row r="1065" spans="1:30" x14ac:dyDescent="0.15">
      <c r="A1065" s="9">
        <f>'AB Touchpoint System Workbook'!Z1076</f>
        <v>0</v>
      </c>
      <c r="B1065" s="21">
        <f t="shared" si="34"/>
        <v>1</v>
      </c>
      <c r="C1065" s="12" t="str">
        <f>IF('AB Touchpoint System Workbook'!J1076="A",VLOOKUP($B1065,Reference!$A$93:B$104,2,0),IF('AB Touchpoint System Workbook'!J1076="b",VLOOKUP($B1065,Reference!$A$93:C$104,3,0),""))</f>
        <v/>
      </c>
      <c r="D1065" s="12" t="str">
        <f>IF('AB Touchpoint System Workbook'!J1076="A",Q1065&amp;C1065,IF('AB Touchpoint System Workbook'!J1076="b",Q1065&amp;C1065,""))</f>
        <v/>
      </c>
      <c r="E1065" s="12" t="b">
        <f>IF(ISNUMBER(SEARCH(S$1,$D1065)),MAX(E$1:E1064)+1)</f>
        <v>0</v>
      </c>
      <c r="F1065" s="12" t="b">
        <f>IF(ISNUMBER(SEARCH(T$1,$D1065)),MAX(F$1:F1064)+1)</f>
        <v>0</v>
      </c>
      <c r="G1065" s="12" t="b">
        <f>IF(ISNUMBER(SEARCH(U$1,$D1065)),MAX(G$1:G1064)+1)</f>
        <v>0</v>
      </c>
      <c r="H1065" s="12" t="b">
        <f>IF(ISNUMBER(SEARCH(V$1,$D1065)),MAX(H$1:H1064)+1)</f>
        <v>0</v>
      </c>
      <c r="I1065" s="12" t="b">
        <f>IF(ISNUMBER(SEARCH(W$1,$D1065)),MAX(I$1:I1064)+1)</f>
        <v>0</v>
      </c>
      <c r="J1065" s="12" t="b">
        <f>IF(ISNUMBER(SEARCH(X$1,$D1065)),MAX(J$1:J1064)+1)</f>
        <v>0</v>
      </c>
      <c r="K1065" s="12" t="b">
        <f>IF(ISNUMBER(SEARCH(Y$1,$D1065)),MAX(K$1:K1064)+1)</f>
        <v>0</v>
      </c>
      <c r="L1065" s="12" t="b">
        <f>IF(ISNUMBER(SEARCH(Z$1,$D1065)),MAX(L$1:L1064)+1)</f>
        <v>0</v>
      </c>
      <c r="M1065" s="12" t="b">
        <f>IF(ISNUMBER(SEARCH(AA$1,$D1065)),MAX(M$1:M1064)+1)</f>
        <v>0</v>
      </c>
      <c r="N1065" s="12" t="b">
        <f>IF(ISNUMBER(SEARCH(AB$1,$D1065)),MAX(N$1:N1064)+1)</f>
        <v>0</v>
      </c>
      <c r="O1065" s="12" t="b">
        <f>IF(ISNUMBER(SEARCH(AC$1,$D1065)),MAX(O$1:O1064)+1)</f>
        <v>0</v>
      </c>
      <c r="P1065" s="12" t="b">
        <f>IF(ISNUMBER(SEARCH(AD$1,$D1065)),MAX(P$1:P1064)+1)</f>
        <v>0</v>
      </c>
      <c r="Q1065" s="12">
        <f>'AB Touchpoint System Workbook'!K1076</f>
        <v>0</v>
      </c>
      <c r="R1065" s="13">
        <f t="shared" si="33"/>
        <v>1064</v>
      </c>
      <c r="S1065" s="21" t="str">
        <f>IFERROR(VLOOKUP($R1065,E:$Q,13,0),"")</f>
        <v/>
      </c>
      <c r="T1065" s="21" t="str">
        <f>IFERROR(VLOOKUP($R1065,F:$Q,12,0),"")</f>
        <v/>
      </c>
      <c r="U1065" s="21" t="str">
        <f>IFERROR(VLOOKUP($R1065,G:$Q,11,0),"")</f>
        <v/>
      </c>
      <c r="V1065" s="21" t="str">
        <f>IFERROR(VLOOKUP($R1065,H:$Q,10,0),"")</f>
        <v/>
      </c>
      <c r="W1065" s="21" t="str">
        <f>IFERROR(VLOOKUP($R1065,I:$Q,9,0),"")</f>
        <v/>
      </c>
      <c r="X1065" s="21" t="str">
        <f>IFERROR(VLOOKUP($R1065,J:$Q,8,0),"")</f>
        <v/>
      </c>
      <c r="Y1065" s="21" t="str">
        <f>IFERROR(VLOOKUP($R1065,K:$Q,7,0),"")</f>
        <v/>
      </c>
      <c r="Z1065" s="21" t="str">
        <f>IFERROR(VLOOKUP($R1065,L:$Q,6,0),"")</f>
        <v/>
      </c>
      <c r="AA1065" s="21" t="str">
        <f>IFERROR(VLOOKUP($R1065,M:$Q,5,0),"")</f>
        <v/>
      </c>
      <c r="AB1065" s="21" t="str">
        <f>IFERROR(VLOOKUP($R1065,N:$Q,4,0),"")</f>
        <v/>
      </c>
      <c r="AC1065" s="21" t="str">
        <f>IFERROR(VLOOKUP($R1065,O:$Q,3,0),"")</f>
        <v/>
      </c>
      <c r="AD1065" s="21" t="str">
        <f>IFERROR(VLOOKUP($R1065,P:$Q,2,0),"")</f>
        <v/>
      </c>
    </row>
    <row r="1066" spans="1:30" x14ac:dyDescent="0.15">
      <c r="A1066" s="9">
        <f>'AB Touchpoint System Workbook'!Z1077</f>
        <v>0</v>
      </c>
      <c r="B1066" s="21">
        <f t="shared" si="34"/>
        <v>1</v>
      </c>
      <c r="C1066" s="12" t="str">
        <f>IF('AB Touchpoint System Workbook'!J1077="A",VLOOKUP($B1066,Reference!$A$93:B$104,2,0),IF('AB Touchpoint System Workbook'!J1077="b",VLOOKUP($B1066,Reference!$A$93:C$104,3,0),""))</f>
        <v/>
      </c>
      <c r="D1066" s="12" t="str">
        <f>IF('AB Touchpoint System Workbook'!J1077="A",Q1066&amp;C1066,IF('AB Touchpoint System Workbook'!J1077="b",Q1066&amp;C1066,""))</f>
        <v/>
      </c>
      <c r="E1066" s="12" t="b">
        <f>IF(ISNUMBER(SEARCH(S$1,$D1066)),MAX(E$1:E1065)+1)</f>
        <v>0</v>
      </c>
      <c r="F1066" s="12" t="b">
        <f>IF(ISNUMBER(SEARCH(T$1,$D1066)),MAX(F$1:F1065)+1)</f>
        <v>0</v>
      </c>
      <c r="G1066" s="12" t="b">
        <f>IF(ISNUMBER(SEARCH(U$1,$D1066)),MAX(G$1:G1065)+1)</f>
        <v>0</v>
      </c>
      <c r="H1066" s="12" t="b">
        <f>IF(ISNUMBER(SEARCH(V$1,$D1066)),MAX(H$1:H1065)+1)</f>
        <v>0</v>
      </c>
      <c r="I1066" s="12" t="b">
        <f>IF(ISNUMBER(SEARCH(W$1,$D1066)),MAX(I$1:I1065)+1)</f>
        <v>0</v>
      </c>
      <c r="J1066" s="12" t="b">
        <f>IF(ISNUMBER(SEARCH(X$1,$D1066)),MAX(J$1:J1065)+1)</f>
        <v>0</v>
      </c>
      <c r="K1066" s="12" t="b">
        <f>IF(ISNUMBER(SEARCH(Y$1,$D1066)),MAX(K$1:K1065)+1)</f>
        <v>0</v>
      </c>
      <c r="L1066" s="12" t="b">
        <f>IF(ISNUMBER(SEARCH(Z$1,$D1066)),MAX(L$1:L1065)+1)</f>
        <v>0</v>
      </c>
      <c r="M1066" s="12" t="b">
        <f>IF(ISNUMBER(SEARCH(AA$1,$D1066)),MAX(M$1:M1065)+1)</f>
        <v>0</v>
      </c>
      <c r="N1066" s="12" t="b">
        <f>IF(ISNUMBER(SEARCH(AB$1,$D1066)),MAX(N$1:N1065)+1)</f>
        <v>0</v>
      </c>
      <c r="O1066" s="12" t="b">
        <f>IF(ISNUMBER(SEARCH(AC$1,$D1066)),MAX(O$1:O1065)+1)</f>
        <v>0</v>
      </c>
      <c r="P1066" s="12" t="b">
        <f>IF(ISNUMBER(SEARCH(AD$1,$D1066)),MAX(P$1:P1065)+1)</f>
        <v>0</v>
      </c>
      <c r="Q1066" s="12">
        <f>'AB Touchpoint System Workbook'!K1077</f>
        <v>0</v>
      </c>
      <c r="R1066" s="13">
        <f t="shared" si="33"/>
        <v>1065</v>
      </c>
      <c r="S1066" s="21" t="str">
        <f>IFERROR(VLOOKUP($R1066,E:$Q,13,0),"")</f>
        <v/>
      </c>
      <c r="T1066" s="21" t="str">
        <f>IFERROR(VLOOKUP($R1066,F:$Q,12,0),"")</f>
        <v/>
      </c>
      <c r="U1066" s="21" t="str">
        <f>IFERROR(VLOOKUP($R1066,G:$Q,11,0),"")</f>
        <v/>
      </c>
      <c r="V1066" s="21" t="str">
        <f>IFERROR(VLOOKUP($R1066,H:$Q,10,0),"")</f>
        <v/>
      </c>
      <c r="W1066" s="21" t="str">
        <f>IFERROR(VLOOKUP($R1066,I:$Q,9,0),"")</f>
        <v/>
      </c>
      <c r="X1066" s="21" t="str">
        <f>IFERROR(VLOOKUP($R1066,J:$Q,8,0),"")</f>
        <v/>
      </c>
      <c r="Y1066" s="21" t="str">
        <f>IFERROR(VLOOKUP($R1066,K:$Q,7,0),"")</f>
        <v/>
      </c>
      <c r="Z1066" s="21" t="str">
        <f>IFERROR(VLOOKUP($R1066,L:$Q,6,0),"")</f>
        <v/>
      </c>
      <c r="AA1066" s="21" t="str">
        <f>IFERROR(VLOOKUP($R1066,M:$Q,5,0),"")</f>
        <v/>
      </c>
      <c r="AB1066" s="21" t="str">
        <f>IFERROR(VLOOKUP($R1066,N:$Q,4,0),"")</f>
        <v/>
      </c>
      <c r="AC1066" s="21" t="str">
        <f>IFERROR(VLOOKUP($R1066,O:$Q,3,0),"")</f>
        <v/>
      </c>
      <c r="AD1066" s="21" t="str">
        <f>IFERROR(VLOOKUP($R1066,P:$Q,2,0),"")</f>
        <v/>
      </c>
    </row>
    <row r="1067" spans="1:30" x14ac:dyDescent="0.15">
      <c r="A1067" s="9">
        <f>'AB Touchpoint System Workbook'!Z1078</f>
        <v>0</v>
      </c>
      <c r="B1067" s="21">
        <f t="shared" si="34"/>
        <v>1</v>
      </c>
      <c r="C1067" s="12" t="str">
        <f>IF('AB Touchpoint System Workbook'!J1078="A",VLOOKUP($B1067,Reference!$A$93:B$104,2,0),IF('AB Touchpoint System Workbook'!J1078="b",VLOOKUP($B1067,Reference!$A$93:C$104,3,0),""))</f>
        <v/>
      </c>
      <c r="D1067" s="12" t="str">
        <f>IF('AB Touchpoint System Workbook'!J1078="A",Q1067&amp;C1067,IF('AB Touchpoint System Workbook'!J1078="b",Q1067&amp;C1067,""))</f>
        <v/>
      </c>
      <c r="E1067" s="12" t="b">
        <f>IF(ISNUMBER(SEARCH(S$1,$D1067)),MAX(E$1:E1066)+1)</f>
        <v>0</v>
      </c>
      <c r="F1067" s="12" t="b">
        <f>IF(ISNUMBER(SEARCH(T$1,$D1067)),MAX(F$1:F1066)+1)</f>
        <v>0</v>
      </c>
      <c r="G1067" s="12" t="b">
        <f>IF(ISNUMBER(SEARCH(U$1,$D1067)),MAX(G$1:G1066)+1)</f>
        <v>0</v>
      </c>
      <c r="H1067" s="12" t="b">
        <f>IF(ISNUMBER(SEARCH(V$1,$D1067)),MAX(H$1:H1066)+1)</f>
        <v>0</v>
      </c>
      <c r="I1067" s="12" t="b">
        <f>IF(ISNUMBER(SEARCH(W$1,$D1067)),MAX(I$1:I1066)+1)</f>
        <v>0</v>
      </c>
      <c r="J1067" s="12" t="b">
        <f>IF(ISNUMBER(SEARCH(X$1,$D1067)),MAX(J$1:J1066)+1)</f>
        <v>0</v>
      </c>
      <c r="K1067" s="12" t="b">
        <f>IF(ISNUMBER(SEARCH(Y$1,$D1067)),MAX(K$1:K1066)+1)</f>
        <v>0</v>
      </c>
      <c r="L1067" s="12" t="b">
        <f>IF(ISNUMBER(SEARCH(Z$1,$D1067)),MAX(L$1:L1066)+1)</f>
        <v>0</v>
      </c>
      <c r="M1067" s="12" t="b">
        <f>IF(ISNUMBER(SEARCH(AA$1,$D1067)),MAX(M$1:M1066)+1)</f>
        <v>0</v>
      </c>
      <c r="N1067" s="12" t="b">
        <f>IF(ISNUMBER(SEARCH(AB$1,$D1067)),MAX(N$1:N1066)+1)</f>
        <v>0</v>
      </c>
      <c r="O1067" s="12" t="b">
        <f>IF(ISNUMBER(SEARCH(AC$1,$D1067)),MAX(O$1:O1066)+1)</f>
        <v>0</v>
      </c>
      <c r="P1067" s="12" t="b">
        <f>IF(ISNUMBER(SEARCH(AD$1,$D1067)),MAX(P$1:P1066)+1)</f>
        <v>0</v>
      </c>
      <c r="Q1067" s="12">
        <f>'AB Touchpoint System Workbook'!K1078</f>
        <v>0</v>
      </c>
      <c r="R1067" s="13">
        <f t="shared" si="33"/>
        <v>1066</v>
      </c>
      <c r="S1067" s="21" t="str">
        <f>IFERROR(VLOOKUP($R1067,E:$Q,13,0),"")</f>
        <v/>
      </c>
      <c r="T1067" s="21" t="str">
        <f>IFERROR(VLOOKUP($R1067,F:$Q,12,0),"")</f>
        <v/>
      </c>
      <c r="U1067" s="21" t="str">
        <f>IFERROR(VLOOKUP($R1067,G:$Q,11,0),"")</f>
        <v/>
      </c>
      <c r="V1067" s="21" t="str">
        <f>IFERROR(VLOOKUP($R1067,H:$Q,10,0),"")</f>
        <v/>
      </c>
      <c r="W1067" s="21" t="str">
        <f>IFERROR(VLOOKUP($R1067,I:$Q,9,0),"")</f>
        <v/>
      </c>
      <c r="X1067" s="21" t="str">
        <f>IFERROR(VLOOKUP($R1067,J:$Q,8,0),"")</f>
        <v/>
      </c>
      <c r="Y1067" s="21" t="str">
        <f>IFERROR(VLOOKUP($R1067,K:$Q,7,0),"")</f>
        <v/>
      </c>
      <c r="Z1067" s="21" t="str">
        <f>IFERROR(VLOOKUP($R1067,L:$Q,6,0),"")</f>
        <v/>
      </c>
      <c r="AA1067" s="21" t="str">
        <f>IFERROR(VLOOKUP($R1067,M:$Q,5,0),"")</f>
        <v/>
      </c>
      <c r="AB1067" s="21" t="str">
        <f>IFERROR(VLOOKUP($R1067,N:$Q,4,0),"")</f>
        <v/>
      </c>
      <c r="AC1067" s="21" t="str">
        <f>IFERROR(VLOOKUP($R1067,O:$Q,3,0),"")</f>
        <v/>
      </c>
      <c r="AD1067" s="21" t="str">
        <f>IFERROR(VLOOKUP($R1067,P:$Q,2,0),"")</f>
        <v/>
      </c>
    </row>
    <row r="1068" spans="1:30" x14ac:dyDescent="0.15">
      <c r="A1068" s="9">
        <f>'AB Touchpoint System Workbook'!Z1079</f>
        <v>0</v>
      </c>
      <c r="B1068" s="21">
        <f t="shared" si="34"/>
        <v>1</v>
      </c>
      <c r="C1068" s="12" t="str">
        <f>IF('AB Touchpoint System Workbook'!J1079="A",VLOOKUP($B1068,Reference!$A$93:B$104,2,0),IF('AB Touchpoint System Workbook'!J1079="b",VLOOKUP($B1068,Reference!$A$93:C$104,3,0),""))</f>
        <v/>
      </c>
      <c r="D1068" s="12" t="str">
        <f>IF('AB Touchpoint System Workbook'!J1079="A",Q1068&amp;C1068,IF('AB Touchpoint System Workbook'!J1079="b",Q1068&amp;C1068,""))</f>
        <v/>
      </c>
      <c r="E1068" s="12" t="b">
        <f>IF(ISNUMBER(SEARCH(S$1,$D1068)),MAX(E$1:E1067)+1)</f>
        <v>0</v>
      </c>
      <c r="F1068" s="12" t="b">
        <f>IF(ISNUMBER(SEARCH(T$1,$D1068)),MAX(F$1:F1067)+1)</f>
        <v>0</v>
      </c>
      <c r="G1068" s="12" t="b">
        <f>IF(ISNUMBER(SEARCH(U$1,$D1068)),MAX(G$1:G1067)+1)</f>
        <v>0</v>
      </c>
      <c r="H1068" s="12" t="b">
        <f>IF(ISNUMBER(SEARCH(V$1,$D1068)),MAX(H$1:H1067)+1)</f>
        <v>0</v>
      </c>
      <c r="I1068" s="12" t="b">
        <f>IF(ISNUMBER(SEARCH(W$1,$D1068)),MAX(I$1:I1067)+1)</f>
        <v>0</v>
      </c>
      <c r="J1068" s="12" t="b">
        <f>IF(ISNUMBER(SEARCH(X$1,$D1068)),MAX(J$1:J1067)+1)</f>
        <v>0</v>
      </c>
      <c r="K1068" s="12" t="b">
        <f>IF(ISNUMBER(SEARCH(Y$1,$D1068)),MAX(K$1:K1067)+1)</f>
        <v>0</v>
      </c>
      <c r="L1068" s="12" t="b">
        <f>IF(ISNUMBER(SEARCH(Z$1,$D1068)),MAX(L$1:L1067)+1)</f>
        <v>0</v>
      </c>
      <c r="M1068" s="12" t="b">
        <f>IF(ISNUMBER(SEARCH(AA$1,$D1068)),MAX(M$1:M1067)+1)</f>
        <v>0</v>
      </c>
      <c r="N1068" s="12" t="b">
        <f>IF(ISNUMBER(SEARCH(AB$1,$D1068)),MAX(N$1:N1067)+1)</f>
        <v>0</v>
      </c>
      <c r="O1068" s="12" t="b">
        <f>IF(ISNUMBER(SEARCH(AC$1,$D1068)),MAX(O$1:O1067)+1)</f>
        <v>0</v>
      </c>
      <c r="P1068" s="12" t="b">
        <f>IF(ISNUMBER(SEARCH(AD$1,$D1068)),MAX(P$1:P1067)+1)</f>
        <v>0</v>
      </c>
      <c r="Q1068" s="12">
        <f>'AB Touchpoint System Workbook'!K1079</f>
        <v>0</v>
      </c>
      <c r="R1068" s="13">
        <f t="shared" si="33"/>
        <v>1067</v>
      </c>
      <c r="S1068" s="21" t="str">
        <f>IFERROR(VLOOKUP($R1068,E:$Q,13,0),"")</f>
        <v/>
      </c>
      <c r="T1068" s="21" t="str">
        <f>IFERROR(VLOOKUP($R1068,F:$Q,12,0),"")</f>
        <v/>
      </c>
      <c r="U1068" s="21" t="str">
        <f>IFERROR(VLOOKUP($R1068,G:$Q,11,0),"")</f>
        <v/>
      </c>
      <c r="V1068" s="21" t="str">
        <f>IFERROR(VLOOKUP($R1068,H:$Q,10,0),"")</f>
        <v/>
      </c>
      <c r="W1068" s="21" t="str">
        <f>IFERROR(VLOOKUP($R1068,I:$Q,9,0),"")</f>
        <v/>
      </c>
      <c r="X1068" s="21" t="str">
        <f>IFERROR(VLOOKUP($R1068,J:$Q,8,0),"")</f>
        <v/>
      </c>
      <c r="Y1068" s="21" t="str">
        <f>IFERROR(VLOOKUP($R1068,K:$Q,7,0),"")</f>
        <v/>
      </c>
      <c r="Z1068" s="21" t="str">
        <f>IFERROR(VLOOKUP($R1068,L:$Q,6,0),"")</f>
        <v/>
      </c>
      <c r="AA1068" s="21" t="str">
        <f>IFERROR(VLOOKUP($R1068,M:$Q,5,0),"")</f>
        <v/>
      </c>
      <c r="AB1068" s="21" t="str">
        <f>IFERROR(VLOOKUP($R1068,N:$Q,4,0),"")</f>
        <v/>
      </c>
      <c r="AC1068" s="21" t="str">
        <f>IFERROR(VLOOKUP($R1068,O:$Q,3,0),"")</f>
        <v/>
      </c>
      <c r="AD1068" s="21" t="str">
        <f>IFERROR(VLOOKUP($R1068,P:$Q,2,0),"")</f>
        <v/>
      </c>
    </row>
    <row r="1069" spans="1:30" x14ac:dyDescent="0.15">
      <c r="A1069" s="9">
        <f>'AB Touchpoint System Workbook'!Z1080</f>
        <v>0</v>
      </c>
      <c r="B1069" s="21">
        <f t="shared" si="34"/>
        <v>1</v>
      </c>
      <c r="C1069" s="12" t="str">
        <f>IF('AB Touchpoint System Workbook'!J1080="A",VLOOKUP($B1069,Reference!$A$93:B$104,2,0),IF('AB Touchpoint System Workbook'!J1080="b",VLOOKUP($B1069,Reference!$A$93:C$104,3,0),""))</f>
        <v/>
      </c>
      <c r="D1069" s="12" t="str">
        <f>IF('AB Touchpoint System Workbook'!J1080="A",Q1069&amp;C1069,IF('AB Touchpoint System Workbook'!J1080="b",Q1069&amp;C1069,""))</f>
        <v/>
      </c>
      <c r="E1069" s="12" t="b">
        <f>IF(ISNUMBER(SEARCH(S$1,$D1069)),MAX(E$1:E1068)+1)</f>
        <v>0</v>
      </c>
      <c r="F1069" s="12" t="b">
        <f>IF(ISNUMBER(SEARCH(T$1,$D1069)),MAX(F$1:F1068)+1)</f>
        <v>0</v>
      </c>
      <c r="G1069" s="12" t="b">
        <f>IF(ISNUMBER(SEARCH(U$1,$D1069)),MAX(G$1:G1068)+1)</f>
        <v>0</v>
      </c>
      <c r="H1069" s="12" t="b">
        <f>IF(ISNUMBER(SEARCH(V$1,$D1069)),MAX(H$1:H1068)+1)</f>
        <v>0</v>
      </c>
      <c r="I1069" s="12" t="b">
        <f>IF(ISNUMBER(SEARCH(W$1,$D1069)),MAX(I$1:I1068)+1)</f>
        <v>0</v>
      </c>
      <c r="J1069" s="12" t="b">
        <f>IF(ISNUMBER(SEARCH(X$1,$D1069)),MAX(J$1:J1068)+1)</f>
        <v>0</v>
      </c>
      <c r="K1069" s="12" t="b">
        <f>IF(ISNUMBER(SEARCH(Y$1,$D1069)),MAX(K$1:K1068)+1)</f>
        <v>0</v>
      </c>
      <c r="L1069" s="12" t="b">
        <f>IF(ISNUMBER(SEARCH(Z$1,$D1069)),MAX(L$1:L1068)+1)</f>
        <v>0</v>
      </c>
      <c r="M1069" s="12" t="b">
        <f>IF(ISNUMBER(SEARCH(AA$1,$D1069)),MAX(M$1:M1068)+1)</f>
        <v>0</v>
      </c>
      <c r="N1069" s="12" t="b">
        <f>IF(ISNUMBER(SEARCH(AB$1,$D1069)),MAX(N$1:N1068)+1)</f>
        <v>0</v>
      </c>
      <c r="O1069" s="12" t="b">
        <f>IF(ISNUMBER(SEARCH(AC$1,$D1069)),MAX(O$1:O1068)+1)</f>
        <v>0</v>
      </c>
      <c r="P1069" s="12" t="b">
        <f>IF(ISNUMBER(SEARCH(AD$1,$D1069)),MAX(P$1:P1068)+1)</f>
        <v>0</v>
      </c>
      <c r="Q1069" s="12">
        <f>'AB Touchpoint System Workbook'!K1080</f>
        <v>0</v>
      </c>
      <c r="R1069" s="13">
        <f t="shared" si="33"/>
        <v>1068</v>
      </c>
      <c r="S1069" s="21" t="str">
        <f>IFERROR(VLOOKUP($R1069,E:$Q,13,0),"")</f>
        <v/>
      </c>
      <c r="T1069" s="21" t="str">
        <f>IFERROR(VLOOKUP($R1069,F:$Q,12,0),"")</f>
        <v/>
      </c>
      <c r="U1069" s="21" t="str">
        <f>IFERROR(VLOOKUP($R1069,G:$Q,11,0),"")</f>
        <v/>
      </c>
      <c r="V1069" s="21" t="str">
        <f>IFERROR(VLOOKUP($R1069,H:$Q,10,0),"")</f>
        <v/>
      </c>
      <c r="W1069" s="21" t="str">
        <f>IFERROR(VLOOKUP($R1069,I:$Q,9,0),"")</f>
        <v/>
      </c>
      <c r="X1069" s="21" t="str">
        <f>IFERROR(VLOOKUP($R1069,J:$Q,8,0),"")</f>
        <v/>
      </c>
      <c r="Y1069" s="21" t="str">
        <f>IFERROR(VLOOKUP($R1069,K:$Q,7,0),"")</f>
        <v/>
      </c>
      <c r="Z1069" s="21" t="str">
        <f>IFERROR(VLOOKUP($R1069,L:$Q,6,0),"")</f>
        <v/>
      </c>
      <c r="AA1069" s="21" t="str">
        <f>IFERROR(VLOOKUP($R1069,M:$Q,5,0),"")</f>
        <v/>
      </c>
      <c r="AB1069" s="21" t="str">
        <f>IFERROR(VLOOKUP($R1069,N:$Q,4,0),"")</f>
        <v/>
      </c>
      <c r="AC1069" s="21" t="str">
        <f>IFERROR(VLOOKUP($R1069,O:$Q,3,0),"")</f>
        <v/>
      </c>
      <c r="AD1069" s="21" t="str">
        <f>IFERROR(VLOOKUP($R1069,P:$Q,2,0),"")</f>
        <v/>
      </c>
    </row>
    <row r="1070" spans="1:30" x14ac:dyDescent="0.15">
      <c r="A1070" s="9">
        <f>'AB Touchpoint System Workbook'!Z1081</f>
        <v>0</v>
      </c>
      <c r="B1070" s="21">
        <f t="shared" si="34"/>
        <v>1</v>
      </c>
      <c r="C1070" s="12" t="str">
        <f>IF('AB Touchpoint System Workbook'!J1081="A",VLOOKUP($B1070,Reference!$A$93:B$104,2,0),IF('AB Touchpoint System Workbook'!J1081="b",VLOOKUP($B1070,Reference!$A$93:C$104,3,0),""))</f>
        <v/>
      </c>
      <c r="D1070" s="12" t="str">
        <f>IF('AB Touchpoint System Workbook'!J1081="A",Q1070&amp;C1070,IF('AB Touchpoint System Workbook'!J1081="b",Q1070&amp;C1070,""))</f>
        <v/>
      </c>
      <c r="E1070" s="12" t="b">
        <f>IF(ISNUMBER(SEARCH(S$1,$D1070)),MAX(E$1:E1069)+1)</f>
        <v>0</v>
      </c>
      <c r="F1070" s="12" t="b">
        <f>IF(ISNUMBER(SEARCH(T$1,$D1070)),MAX(F$1:F1069)+1)</f>
        <v>0</v>
      </c>
      <c r="G1070" s="12" t="b">
        <f>IF(ISNUMBER(SEARCH(U$1,$D1070)),MAX(G$1:G1069)+1)</f>
        <v>0</v>
      </c>
      <c r="H1070" s="12" t="b">
        <f>IF(ISNUMBER(SEARCH(V$1,$D1070)),MAX(H$1:H1069)+1)</f>
        <v>0</v>
      </c>
      <c r="I1070" s="12" t="b">
        <f>IF(ISNUMBER(SEARCH(W$1,$D1070)),MAX(I$1:I1069)+1)</f>
        <v>0</v>
      </c>
      <c r="J1070" s="12" t="b">
        <f>IF(ISNUMBER(SEARCH(X$1,$D1070)),MAX(J$1:J1069)+1)</f>
        <v>0</v>
      </c>
      <c r="K1070" s="12" t="b">
        <f>IF(ISNUMBER(SEARCH(Y$1,$D1070)),MAX(K$1:K1069)+1)</f>
        <v>0</v>
      </c>
      <c r="L1070" s="12" t="b">
        <f>IF(ISNUMBER(SEARCH(Z$1,$D1070)),MAX(L$1:L1069)+1)</f>
        <v>0</v>
      </c>
      <c r="M1070" s="12" t="b">
        <f>IF(ISNUMBER(SEARCH(AA$1,$D1070)),MAX(M$1:M1069)+1)</f>
        <v>0</v>
      </c>
      <c r="N1070" s="12" t="b">
        <f>IF(ISNUMBER(SEARCH(AB$1,$D1070)),MAX(N$1:N1069)+1)</f>
        <v>0</v>
      </c>
      <c r="O1070" s="12" t="b">
        <f>IF(ISNUMBER(SEARCH(AC$1,$D1070)),MAX(O$1:O1069)+1)</f>
        <v>0</v>
      </c>
      <c r="P1070" s="12" t="b">
        <f>IF(ISNUMBER(SEARCH(AD$1,$D1070)),MAX(P$1:P1069)+1)</f>
        <v>0</v>
      </c>
      <c r="Q1070" s="12">
        <f>'AB Touchpoint System Workbook'!K1081</f>
        <v>0</v>
      </c>
      <c r="R1070" s="13">
        <f t="shared" si="33"/>
        <v>1069</v>
      </c>
      <c r="S1070" s="21" t="str">
        <f>IFERROR(VLOOKUP($R1070,E:$Q,13,0),"")</f>
        <v/>
      </c>
      <c r="T1070" s="21" t="str">
        <f>IFERROR(VLOOKUP($R1070,F:$Q,12,0),"")</f>
        <v/>
      </c>
      <c r="U1070" s="21" t="str">
        <f>IFERROR(VLOOKUP($R1070,G:$Q,11,0),"")</f>
        <v/>
      </c>
      <c r="V1070" s="21" t="str">
        <f>IFERROR(VLOOKUP($R1070,H:$Q,10,0),"")</f>
        <v/>
      </c>
      <c r="W1070" s="21" t="str">
        <f>IFERROR(VLOOKUP($R1070,I:$Q,9,0),"")</f>
        <v/>
      </c>
      <c r="X1070" s="21" t="str">
        <f>IFERROR(VLOOKUP($R1070,J:$Q,8,0),"")</f>
        <v/>
      </c>
      <c r="Y1070" s="21" t="str">
        <f>IFERROR(VLOOKUP($R1070,K:$Q,7,0),"")</f>
        <v/>
      </c>
      <c r="Z1070" s="21" t="str">
        <f>IFERROR(VLOOKUP($R1070,L:$Q,6,0),"")</f>
        <v/>
      </c>
      <c r="AA1070" s="21" t="str">
        <f>IFERROR(VLOOKUP($R1070,M:$Q,5,0),"")</f>
        <v/>
      </c>
      <c r="AB1070" s="21" t="str">
        <f>IFERROR(VLOOKUP($R1070,N:$Q,4,0),"")</f>
        <v/>
      </c>
      <c r="AC1070" s="21" t="str">
        <f>IFERROR(VLOOKUP($R1070,O:$Q,3,0),"")</f>
        <v/>
      </c>
      <c r="AD1070" s="21" t="str">
        <f>IFERROR(VLOOKUP($R1070,P:$Q,2,0),"")</f>
        <v/>
      </c>
    </row>
    <row r="1071" spans="1:30" x14ac:dyDescent="0.15">
      <c r="A1071" s="9">
        <f>'AB Touchpoint System Workbook'!Z1082</f>
        <v>0</v>
      </c>
      <c r="B1071" s="21">
        <f t="shared" si="34"/>
        <v>1</v>
      </c>
      <c r="C1071" s="12" t="str">
        <f>IF('AB Touchpoint System Workbook'!J1082="A",VLOOKUP($B1071,Reference!$A$93:B$104,2,0),IF('AB Touchpoint System Workbook'!J1082="b",VLOOKUP($B1071,Reference!$A$93:C$104,3,0),""))</f>
        <v/>
      </c>
      <c r="D1071" s="12" t="str">
        <f>IF('AB Touchpoint System Workbook'!J1082="A",Q1071&amp;C1071,IF('AB Touchpoint System Workbook'!J1082="b",Q1071&amp;C1071,""))</f>
        <v/>
      </c>
      <c r="E1071" s="12" t="b">
        <f>IF(ISNUMBER(SEARCH(S$1,$D1071)),MAX(E$1:E1070)+1)</f>
        <v>0</v>
      </c>
      <c r="F1071" s="12" t="b">
        <f>IF(ISNUMBER(SEARCH(T$1,$D1071)),MAX(F$1:F1070)+1)</f>
        <v>0</v>
      </c>
      <c r="G1071" s="12" t="b">
        <f>IF(ISNUMBER(SEARCH(U$1,$D1071)),MAX(G$1:G1070)+1)</f>
        <v>0</v>
      </c>
      <c r="H1071" s="12" t="b">
        <f>IF(ISNUMBER(SEARCH(V$1,$D1071)),MAX(H$1:H1070)+1)</f>
        <v>0</v>
      </c>
      <c r="I1071" s="12" t="b">
        <f>IF(ISNUMBER(SEARCH(W$1,$D1071)),MAX(I$1:I1070)+1)</f>
        <v>0</v>
      </c>
      <c r="J1071" s="12" t="b">
        <f>IF(ISNUMBER(SEARCH(X$1,$D1071)),MAX(J$1:J1070)+1)</f>
        <v>0</v>
      </c>
      <c r="K1071" s="12" t="b">
        <f>IF(ISNUMBER(SEARCH(Y$1,$D1071)),MAX(K$1:K1070)+1)</f>
        <v>0</v>
      </c>
      <c r="L1071" s="12" t="b">
        <f>IF(ISNUMBER(SEARCH(Z$1,$D1071)),MAX(L$1:L1070)+1)</f>
        <v>0</v>
      </c>
      <c r="M1071" s="12" t="b">
        <f>IF(ISNUMBER(SEARCH(AA$1,$D1071)),MAX(M$1:M1070)+1)</f>
        <v>0</v>
      </c>
      <c r="N1071" s="12" t="b">
        <f>IF(ISNUMBER(SEARCH(AB$1,$D1071)),MAX(N$1:N1070)+1)</f>
        <v>0</v>
      </c>
      <c r="O1071" s="12" t="b">
        <f>IF(ISNUMBER(SEARCH(AC$1,$D1071)),MAX(O$1:O1070)+1)</f>
        <v>0</v>
      </c>
      <c r="P1071" s="12" t="b">
        <f>IF(ISNUMBER(SEARCH(AD$1,$D1071)),MAX(P$1:P1070)+1)</f>
        <v>0</v>
      </c>
      <c r="Q1071" s="12">
        <f>'AB Touchpoint System Workbook'!K1082</f>
        <v>0</v>
      </c>
      <c r="R1071" s="13">
        <f t="shared" si="33"/>
        <v>1070</v>
      </c>
      <c r="S1071" s="21" t="str">
        <f>IFERROR(VLOOKUP($R1071,E:$Q,13,0),"")</f>
        <v/>
      </c>
      <c r="T1071" s="21" t="str">
        <f>IFERROR(VLOOKUP($R1071,F:$Q,12,0),"")</f>
        <v/>
      </c>
      <c r="U1071" s="21" t="str">
        <f>IFERROR(VLOOKUP($R1071,G:$Q,11,0),"")</f>
        <v/>
      </c>
      <c r="V1071" s="21" t="str">
        <f>IFERROR(VLOOKUP($R1071,H:$Q,10,0),"")</f>
        <v/>
      </c>
      <c r="W1071" s="21" t="str">
        <f>IFERROR(VLOOKUP($R1071,I:$Q,9,0),"")</f>
        <v/>
      </c>
      <c r="X1071" s="21" t="str">
        <f>IFERROR(VLOOKUP($R1071,J:$Q,8,0),"")</f>
        <v/>
      </c>
      <c r="Y1071" s="21" t="str">
        <f>IFERROR(VLOOKUP($R1071,K:$Q,7,0),"")</f>
        <v/>
      </c>
      <c r="Z1071" s="21" t="str">
        <f>IFERROR(VLOOKUP($R1071,L:$Q,6,0),"")</f>
        <v/>
      </c>
      <c r="AA1071" s="21" t="str">
        <f>IFERROR(VLOOKUP($R1071,M:$Q,5,0),"")</f>
        <v/>
      </c>
      <c r="AB1071" s="21" t="str">
        <f>IFERROR(VLOOKUP($R1071,N:$Q,4,0),"")</f>
        <v/>
      </c>
      <c r="AC1071" s="21" t="str">
        <f>IFERROR(VLOOKUP($R1071,O:$Q,3,0),"")</f>
        <v/>
      </c>
      <c r="AD1071" s="21" t="str">
        <f>IFERROR(VLOOKUP($R1071,P:$Q,2,0),"")</f>
        <v/>
      </c>
    </row>
    <row r="1072" spans="1:30" x14ac:dyDescent="0.15">
      <c r="A1072" s="9">
        <f>'AB Touchpoint System Workbook'!Z1083</f>
        <v>0</v>
      </c>
      <c r="B1072" s="21">
        <f t="shared" si="34"/>
        <v>1</v>
      </c>
      <c r="C1072" s="12" t="str">
        <f>IF('AB Touchpoint System Workbook'!J1083="A",VLOOKUP($B1072,Reference!$A$93:B$104,2,0),IF('AB Touchpoint System Workbook'!J1083="b",VLOOKUP($B1072,Reference!$A$93:C$104,3,0),""))</f>
        <v/>
      </c>
      <c r="D1072" s="12" t="str">
        <f>IF('AB Touchpoint System Workbook'!J1083="A",Q1072&amp;C1072,IF('AB Touchpoint System Workbook'!J1083="b",Q1072&amp;C1072,""))</f>
        <v/>
      </c>
      <c r="E1072" s="12" t="b">
        <f>IF(ISNUMBER(SEARCH(S$1,$D1072)),MAX(E$1:E1071)+1)</f>
        <v>0</v>
      </c>
      <c r="F1072" s="12" t="b">
        <f>IF(ISNUMBER(SEARCH(T$1,$D1072)),MAX(F$1:F1071)+1)</f>
        <v>0</v>
      </c>
      <c r="G1072" s="12" t="b">
        <f>IF(ISNUMBER(SEARCH(U$1,$D1072)),MAX(G$1:G1071)+1)</f>
        <v>0</v>
      </c>
      <c r="H1072" s="12" t="b">
        <f>IF(ISNUMBER(SEARCH(V$1,$D1072)),MAX(H$1:H1071)+1)</f>
        <v>0</v>
      </c>
      <c r="I1072" s="12" t="b">
        <f>IF(ISNUMBER(SEARCH(W$1,$D1072)),MAX(I$1:I1071)+1)</f>
        <v>0</v>
      </c>
      <c r="J1072" s="12" t="b">
        <f>IF(ISNUMBER(SEARCH(X$1,$D1072)),MAX(J$1:J1071)+1)</f>
        <v>0</v>
      </c>
      <c r="K1072" s="12" t="b">
        <f>IF(ISNUMBER(SEARCH(Y$1,$D1072)),MAX(K$1:K1071)+1)</f>
        <v>0</v>
      </c>
      <c r="L1072" s="12" t="b">
        <f>IF(ISNUMBER(SEARCH(Z$1,$D1072)),MAX(L$1:L1071)+1)</f>
        <v>0</v>
      </c>
      <c r="M1072" s="12" t="b">
        <f>IF(ISNUMBER(SEARCH(AA$1,$D1072)),MAX(M$1:M1071)+1)</f>
        <v>0</v>
      </c>
      <c r="N1072" s="12" t="b">
        <f>IF(ISNUMBER(SEARCH(AB$1,$D1072)),MAX(N$1:N1071)+1)</f>
        <v>0</v>
      </c>
      <c r="O1072" s="12" t="b">
        <f>IF(ISNUMBER(SEARCH(AC$1,$D1072)),MAX(O$1:O1071)+1)</f>
        <v>0</v>
      </c>
      <c r="P1072" s="12" t="b">
        <f>IF(ISNUMBER(SEARCH(AD$1,$D1072)),MAX(P$1:P1071)+1)</f>
        <v>0</v>
      </c>
      <c r="Q1072" s="12">
        <f>'AB Touchpoint System Workbook'!K1083</f>
        <v>0</v>
      </c>
      <c r="R1072" s="13">
        <f t="shared" si="33"/>
        <v>1071</v>
      </c>
      <c r="S1072" s="21" t="str">
        <f>IFERROR(VLOOKUP($R1072,E:$Q,13,0),"")</f>
        <v/>
      </c>
      <c r="T1072" s="21" t="str">
        <f>IFERROR(VLOOKUP($R1072,F:$Q,12,0),"")</f>
        <v/>
      </c>
      <c r="U1072" s="21" t="str">
        <f>IFERROR(VLOOKUP($R1072,G:$Q,11,0),"")</f>
        <v/>
      </c>
      <c r="V1072" s="21" t="str">
        <f>IFERROR(VLOOKUP($R1072,H:$Q,10,0),"")</f>
        <v/>
      </c>
      <c r="W1072" s="21" t="str">
        <f>IFERROR(VLOOKUP($R1072,I:$Q,9,0),"")</f>
        <v/>
      </c>
      <c r="X1072" s="21" t="str">
        <f>IFERROR(VLOOKUP($R1072,J:$Q,8,0),"")</f>
        <v/>
      </c>
      <c r="Y1072" s="21" t="str">
        <f>IFERROR(VLOOKUP($R1072,K:$Q,7,0),"")</f>
        <v/>
      </c>
      <c r="Z1072" s="21" t="str">
        <f>IFERROR(VLOOKUP($R1072,L:$Q,6,0),"")</f>
        <v/>
      </c>
      <c r="AA1072" s="21" t="str">
        <f>IFERROR(VLOOKUP($R1072,M:$Q,5,0),"")</f>
        <v/>
      </c>
      <c r="AB1072" s="21" t="str">
        <f>IFERROR(VLOOKUP($R1072,N:$Q,4,0),"")</f>
        <v/>
      </c>
      <c r="AC1072" s="21" t="str">
        <f>IFERROR(VLOOKUP($R1072,O:$Q,3,0),"")</f>
        <v/>
      </c>
      <c r="AD1072" s="21" t="str">
        <f>IFERROR(VLOOKUP($R1072,P:$Q,2,0),"")</f>
        <v/>
      </c>
    </row>
    <row r="1073" spans="1:30" x14ac:dyDescent="0.15">
      <c r="A1073" s="9">
        <f>'AB Touchpoint System Workbook'!Z1084</f>
        <v>0</v>
      </c>
      <c r="B1073" s="21">
        <f t="shared" si="34"/>
        <v>1</v>
      </c>
      <c r="C1073" s="12" t="str">
        <f>IF('AB Touchpoint System Workbook'!J1084="A",VLOOKUP($B1073,Reference!$A$93:B$104,2,0),IF('AB Touchpoint System Workbook'!J1084="b",VLOOKUP($B1073,Reference!$A$93:C$104,3,0),""))</f>
        <v/>
      </c>
      <c r="D1073" s="12" t="str">
        <f>IF('AB Touchpoint System Workbook'!J1084="A",Q1073&amp;C1073,IF('AB Touchpoint System Workbook'!J1084="b",Q1073&amp;C1073,""))</f>
        <v/>
      </c>
      <c r="E1073" s="12" t="b">
        <f>IF(ISNUMBER(SEARCH(S$1,$D1073)),MAX(E$1:E1072)+1)</f>
        <v>0</v>
      </c>
      <c r="F1073" s="12" t="b">
        <f>IF(ISNUMBER(SEARCH(T$1,$D1073)),MAX(F$1:F1072)+1)</f>
        <v>0</v>
      </c>
      <c r="G1073" s="12" t="b">
        <f>IF(ISNUMBER(SEARCH(U$1,$D1073)),MAX(G$1:G1072)+1)</f>
        <v>0</v>
      </c>
      <c r="H1073" s="12" t="b">
        <f>IF(ISNUMBER(SEARCH(V$1,$D1073)),MAX(H$1:H1072)+1)</f>
        <v>0</v>
      </c>
      <c r="I1073" s="12" t="b">
        <f>IF(ISNUMBER(SEARCH(W$1,$D1073)),MAX(I$1:I1072)+1)</f>
        <v>0</v>
      </c>
      <c r="J1073" s="12" t="b">
        <f>IF(ISNUMBER(SEARCH(X$1,$D1073)),MAX(J$1:J1072)+1)</f>
        <v>0</v>
      </c>
      <c r="K1073" s="12" t="b">
        <f>IF(ISNUMBER(SEARCH(Y$1,$D1073)),MAX(K$1:K1072)+1)</f>
        <v>0</v>
      </c>
      <c r="L1073" s="12" t="b">
        <f>IF(ISNUMBER(SEARCH(Z$1,$D1073)),MAX(L$1:L1072)+1)</f>
        <v>0</v>
      </c>
      <c r="M1073" s="12" t="b">
        <f>IF(ISNUMBER(SEARCH(AA$1,$D1073)),MAX(M$1:M1072)+1)</f>
        <v>0</v>
      </c>
      <c r="N1073" s="12" t="b">
        <f>IF(ISNUMBER(SEARCH(AB$1,$D1073)),MAX(N$1:N1072)+1)</f>
        <v>0</v>
      </c>
      <c r="O1073" s="12" t="b">
        <f>IF(ISNUMBER(SEARCH(AC$1,$D1073)),MAX(O$1:O1072)+1)</f>
        <v>0</v>
      </c>
      <c r="P1073" s="12" t="b">
        <f>IF(ISNUMBER(SEARCH(AD$1,$D1073)),MAX(P$1:P1072)+1)</f>
        <v>0</v>
      </c>
      <c r="Q1073" s="12">
        <f>'AB Touchpoint System Workbook'!K1084</f>
        <v>0</v>
      </c>
      <c r="R1073" s="13">
        <f t="shared" si="33"/>
        <v>1072</v>
      </c>
      <c r="S1073" s="21" t="str">
        <f>IFERROR(VLOOKUP($R1073,E:$Q,13,0),"")</f>
        <v/>
      </c>
      <c r="T1073" s="21" t="str">
        <f>IFERROR(VLOOKUP($R1073,F:$Q,12,0),"")</f>
        <v/>
      </c>
      <c r="U1073" s="21" t="str">
        <f>IFERROR(VLOOKUP($R1073,G:$Q,11,0),"")</f>
        <v/>
      </c>
      <c r="V1073" s="21" t="str">
        <f>IFERROR(VLOOKUP($R1073,H:$Q,10,0),"")</f>
        <v/>
      </c>
      <c r="W1073" s="21" t="str">
        <f>IFERROR(VLOOKUP($R1073,I:$Q,9,0),"")</f>
        <v/>
      </c>
      <c r="X1073" s="21" t="str">
        <f>IFERROR(VLOOKUP($R1073,J:$Q,8,0),"")</f>
        <v/>
      </c>
      <c r="Y1073" s="21" t="str">
        <f>IFERROR(VLOOKUP($R1073,K:$Q,7,0),"")</f>
        <v/>
      </c>
      <c r="Z1073" s="21" t="str">
        <f>IFERROR(VLOOKUP($R1073,L:$Q,6,0),"")</f>
        <v/>
      </c>
      <c r="AA1073" s="21" t="str">
        <f>IFERROR(VLOOKUP($R1073,M:$Q,5,0),"")</f>
        <v/>
      </c>
      <c r="AB1073" s="21" t="str">
        <f>IFERROR(VLOOKUP($R1073,N:$Q,4,0),"")</f>
        <v/>
      </c>
      <c r="AC1073" s="21" t="str">
        <f>IFERROR(VLOOKUP($R1073,O:$Q,3,0),"")</f>
        <v/>
      </c>
      <c r="AD1073" s="21" t="str">
        <f>IFERROR(VLOOKUP($R1073,P:$Q,2,0),"")</f>
        <v/>
      </c>
    </row>
    <row r="1074" spans="1:30" x14ac:dyDescent="0.15">
      <c r="A1074" s="9">
        <f>'AB Touchpoint System Workbook'!Z1085</f>
        <v>0</v>
      </c>
      <c r="B1074" s="21">
        <f t="shared" si="34"/>
        <v>1</v>
      </c>
      <c r="C1074" s="12" t="str">
        <f>IF('AB Touchpoint System Workbook'!J1085="A",VLOOKUP($B1074,Reference!$A$93:B$104,2,0),IF('AB Touchpoint System Workbook'!J1085="b",VLOOKUP($B1074,Reference!$A$93:C$104,3,0),""))</f>
        <v/>
      </c>
      <c r="D1074" s="12" t="str">
        <f>IF('AB Touchpoint System Workbook'!J1085="A",Q1074&amp;C1074,IF('AB Touchpoint System Workbook'!J1085="b",Q1074&amp;C1074,""))</f>
        <v/>
      </c>
      <c r="E1074" s="12" t="b">
        <f>IF(ISNUMBER(SEARCH(S$1,$D1074)),MAX(E$1:E1073)+1)</f>
        <v>0</v>
      </c>
      <c r="F1074" s="12" t="b">
        <f>IF(ISNUMBER(SEARCH(T$1,$D1074)),MAX(F$1:F1073)+1)</f>
        <v>0</v>
      </c>
      <c r="G1074" s="12" t="b">
        <f>IF(ISNUMBER(SEARCH(U$1,$D1074)),MAX(G$1:G1073)+1)</f>
        <v>0</v>
      </c>
      <c r="H1074" s="12" t="b">
        <f>IF(ISNUMBER(SEARCH(V$1,$D1074)),MAX(H$1:H1073)+1)</f>
        <v>0</v>
      </c>
      <c r="I1074" s="12" t="b">
        <f>IF(ISNUMBER(SEARCH(W$1,$D1074)),MAX(I$1:I1073)+1)</f>
        <v>0</v>
      </c>
      <c r="J1074" s="12" t="b">
        <f>IF(ISNUMBER(SEARCH(X$1,$D1074)),MAX(J$1:J1073)+1)</f>
        <v>0</v>
      </c>
      <c r="K1074" s="12" t="b">
        <f>IF(ISNUMBER(SEARCH(Y$1,$D1074)),MAX(K$1:K1073)+1)</f>
        <v>0</v>
      </c>
      <c r="L1074" s="12" t="b">
        <f>IF(ISNUMBER(SEARCH(Z$1,$D1074)),MAX(L$1:L1073)+1)</f>
        <v>0</v>
      </c>
      <c r="M1074" s="12" t="b">
        <f>IF(ISNUMBER(SEARCH(AA$1,$D1074)),MAX(M$1:M1073)+1)</f>
        <v>0</v>
      </c>
      <c r="N1074" s="12" t="b">
        <f>IF(ISNUMBER(SEARCH(AB$1,$D1074)),MAX(N$1:N1073)+1)</f>
        <v>0</v>
      </c>
      <c r="O1074" s="12" t="b">
        <f>IF(ISNUMBER(SEARCH(AC$1,$D1074)),MAX(O$1:O1073)+1)</f>
        <v>0</v>
      </c>
      <c r="P1074" s="12" t="b">
        <f>IF(ISNUMBER(SEARCH(AD$1,$D1074)),MAX(P$1:P1073)+1)</f>
        <v>0</v>
      </c>
      <c r="Q1074" s="12">
        <f>'AB Touchpoint System Workbook'!K1085</f>
        <v>0</v>
      </c>
      <c r="R1074" s="13">
        <f t="shared" si="33"/>
        <v>1073</v>
      </c>
      <c r="S1074" s="21" t="str">
        <f>IFERROR(VLOOKUP($R1074,E:$Q,13,0),"")</f>
        <v/>
      </c>
      <c r="T1074" s="21" t="str">
        <f>IFERROR(VLOOKUP($R1074,F:$Q,12,0),"")</f>
        <v/>
      </c>
      <c r="U1074" s="21" t="str">
        <f>IFERROR(VLOOKUP($R1074,G:$Q,11,0),"")</f>
        <v/>
      </c>
      <c r="V1074" s="21" t="str">
        <f>IFERROR(VLOOKUP($R1074,H:$Q,10,0),"")</f>
        <v/>
      </c>
      <c r="W1074" s="21" t="str">
        <f>IFERROR(VLOOKUP($R1074,I:$Q,9,0),"")</f>
        <v/>
      </c>
      <c r="X1074" s="21" t="str">
        <f>IFERROR(VLOOKUP($R1074,J:$Q,8,0),"")</f>
        <v/>
      </c>
      <c r="Y1074" s="21" t="str">
        <f>IFERROR(VLOOKUP($R1074,K:$Q,7,0),"")</f>
        <v/>
      </c>
      <c r="Z1074" s="21" t="str">
        <f>IFERROR(VLOOKUP($R1074,L:$Q,6,0),"")</f>
        <v/>
      </c>
      <c r="AA1074" s="21" t="str">
        <f>IFERROR(VLOOKUP($R1074,M:$Q,5,0),"")</f>
        <v/>
      </c>
      <c r="AB1074" s="21" t="str">
        <f>IFERROR(VLOOKUP($R1074,N:$Q,4,0),"")</f>
        <v/>
      </c>
      <c r="AC1074" s="21" t="str">
        <f>IFERROR(VLOOKUP($R1074,O:$Q,3,0),"")</f>
        <v/>
      </c>
      <c r="AD1074" s="21" t="str">
        <f>IFERROR(VLOOKUP($R1074,P:$Q,2,0),"")</f>
        <v/>
      </c>
    </row>
    <row r="1075" spans="1:30" x14ac:dyDescent="0.15">
      <c r="A1075" s="9">
        <f>'AB Touchpoint System Workbook'!Z1086</f>
        <v>0</v>
      </c>
      <c r="B1075" s="21">
        <f t="shared" si="34"/>
        <v>1</v>
      </c>
      <c r="C1075" s="12" t="str">
        <f>IF('AB Touchpoint System Workbook'!J1086="A",VLOOKUP($B1075,Reference!$A$93:B$104,2,0),IF('AB Touchpoint System Workbook'!J1086="b",VLOOKUP($B1075,Reference!$A$93:C$104,3,0),""))</f>
        <v/>
      </c>
      <c r="D1075" s="12" t="str">
        <f>IF('AB Touchpoint System Workbook'!J1086="A",Q1075&amp;C1075,IF('AB Touchpoint System Workbook'!J1086="b",Q1075&amp;C1075,""))</f>
        <v/>
      </c>
      <c r="E1075" s="12" t="b">
        <f>IF(ISNUMBER(SEARCH(S$1,$D1075)),MAX(E$1:E1074)+1)</f>
        <v>0</v>
      </c>
      <c r="F1075" s="12" t="b">
        <f>IF(ISNUMBER(SEARCH(T$1,$D1075)),MAX(F$1:F1074)+1)</f>
        <v>0</v>
      </c>
      <c r="G1075" s="12" t="b">
        <f>IF(ISNUMBER(SEARCH(U$1,$D1075)),MAX(G$1:G1074)+1)</f>
        <v>0</v>
      </c>
      <c r="H1075" s="12" t="b">
        <f>IF(ISNUMBER(SEARCH(V$1,$D1075)),MAX(H$1:H1074)+1)</f>
        <v>0</v>
      </c>
      <c r="I1075" s="12" t="b">
        <f>IF(ISNUMBER(SEARCH(W$1,$D1075)),MAX(I$1:I1074)+1)</f>
        <v>0</v>
      </c>
      <c r="J1075" s="12" t="b">
        <f>IF(ISNUMBER(SEARCH(X$1,$D1075)),MAX(J$1:J1074)+1)</f>
        <v>0</v>
      </c>
      <c r="K1075" s="12" t="b">
        <f>IF(ISNUMBER(SEARCH(Y$1,$D1075)),MAX(K$1:K1074)+1)</f>
        <v>0</v>
      </c>
      <c r="L1075" s="12" t="b">
        <f>IF(ISNUMBER(SEARCH(Z$1,$D1075)),MAX(L$1:L1074)+1)</f>
        <v>0</v>
      </c>
      <c r="M1075" s="12" t="b">
        <f>IF(ISNUMBER(SEARCH(AA$1,$D1075)),MAX(M$1:M1074)+1)</f>
        <v>0</v>
      </c>
      <c r="N1075" s="12" t="b">
        <f>IF(ISNUMBER(SEARCH(AB$1,$D1075)),MAX(N$1:N1074)+1)</f>
        <v>0</v>
      </c>
      <c r="O1075" s="12" t="b">
        <f>IF(ISNUMBER(SEARCH(AC$1,$D1075)),MAX(O$1:O1074)+1)</f>
        <v>0</v>
      </c>
      <c r="P1075" s="12" t="b">
        <f>IF(ISNUMBER(SEARCH(AD$1,$D1075)),MAX(P$1:P1074)+1)</f>
        <v>0</v>
      </c>
      <c r="Q1075" s="12">
        <f>'AB Touchpoint System Workbook'!K1086</f>
        <v>0</v>
      </c>
      <c r="R1075" s="13">
        <f t="shared" si="33"/>
        <v>1074</v>
      </c>
      <c r="S1075" s="21" t="str">
        <f>IFERROR(VLOOKUP($R1075,E:$Q,13,0),"")</f>
        <v/>
      </c>
      <c r="T1075" s="21" t="str">
        <f>IFERROR(VLOOKUP($R1075,F:$Q,12,0),"")</f>
        <v/>
      </c>
      <c r="U1075" s="21" t="str">
        <f>IFERROR(VLOOKUP($R1075,G:$Q,11,0),"")</f>
        <v/>
      </c>
      <c r="V1075" s="21" t="str">
        <f>IFERROR(VLOOKUP($R1075,H:$Q,10,0),"")</f>
        <v/>
      </c>
      <c r="W1075" s="21" t="str">
        <f>IFERROR(VLOOKUP($R1075,I:$Q,9,0),"")</f>
        <v/>
      </c>
      <c r="X1075" s="21" t="str">
        <f>IFERROR(VLOOKUP($R1075,J:$Q,8,0),"")</f>
        <v/>
      </c>
      <c r="Y1075" s="21" t="str">
        <f>IFERROR(VLOOKUP($R1075,K:$Q,7,0),"")</f>
        <v/>
      </c>
      <c r="Z1075" s="21" t="str">
        <f>IFERROR(VLOOKUP($R1075,L:$Q,6,0),"")</f>
        <v/>
      </c>
      <c r="AA1075" s="21" t="str">
        <f>IFERROR(VLOOKUP($R1075,M:$Q,5,0),"")</f>
        <v/>
      </c>
      <c r="AB1075" s="21" t="str">
        <f>IFERROR(VLOOKUP($R1075,N:$Q,4,0),"")</f>
        <v/>
      </c>
      <c r="AC1075" s="21" t="str">
        <f>IFERROR(VLOOKUP($R1075,O:$Q,3,0),"")</f>
        <v/>
      </c>
      <c r="AD1075" s="21" t="str">
        <f>IFERROR(VLOOKUP($R1075,P:$Q,2,0),"")</f>
        <v/>
      </c>
    </row>
    <row r="1076" spans="1:30" x14ac:dyDescent="0.15">
      <c r="A1076" s="9">
        <f>'AB Touchpoint System Workbook'!Z1087</f>
        <v>0</v>
      </c>
      <c r="B1076" s="21">
        <f t="shared" si="34"/>
        <v>1</v>
      </c>
      <c r="C1076" s="12" t="str">
        <f>IF('AB Touchpoint System Workbook'!J1087="A",VLOOKUP($B1076,Reference!$A$93:B$104,2,0),IF('AB Touchpoint System Workbook'!J1087="b",VLOOKUP($B1076,Reference!$A$93:C$104,3,0),""))</f>
        <v/>
      </c>
      <c r="D1076" s="12" t="str">
        <f>IF('AB Touchpoint System Workbook'!J1087="A",Q1076&amp;C1076,IF('AB Touchpoint System Workbook'!J1087="b",Q1076&amp;C1076,""))</f>
        <v/>
      </c>
      <c r="E1076" s="12" t="b">
        <f>IF(ISNUMBER(SEARCH(S$1,$D1076)),MAX(E$1:E1075)+1)</f>
        <v>0</v>
      </c>
      <c r="F1076" s="12" t="b">
        <f>IF(ISNUMBER(SEARCH(T$1,$D1076)),MAX(F$1:F1075)+1)</f>
        <v>0</v>
      </c>
      <c r="G1076" s="12" t="b">
        <f>IF(ISNUMBER(SEARCH(U$1,$D1076)),MAX(G$1:G1075)+1)</f>
        <v>0</v>
      </c>
      <c r="H1076" s="12" t="b">
        <f>IF(ISNUMBER(SEARCH(V$1,$D1076)),MAX(H$1:H1075)+1)</f>
        <v>0</v>
      </c>
      <c r="I1076" s="12" t="b">
        <f>IF(ISNUMBER(SEARCH(W$1,$D1076)),MAX(I$1:I1075)+1)</f>
        <v>0</v>
      </c>
      <c r="J1076" s="12" t="b">
        <f>IF(ISNUMBER(SEARCH(X$1,$D1076)),MAX(J$1:J1075)+1)</f>
        <v>0</v>
      </c>
      <c r="K1076" s="12" t="b">
        <f>IF(ISNUMBER(SEARCH(Y$1,$D1076)),MAX(K$1:K1075)+1)</f>
        <v>0</v>
      </c>
      <c r="L1076" s="12" t="b">
        <f>IF(ISNUMBER(SEARCH(Z$1,$D1076)),MAX(L$1:L1075)+1)</f>
        <v>0</v>
      </c>
      <c r="M1076" s="12" t="b">
        <f>IF(ISNUMBER(SEARCH(AA$1,$D1076)),MAX(M$1:M1075)+1)</f>
        <v>0</v>
      </c>
      <c r="N1076" s="12" t="b">
        <f>IF(ISNUMBER(SEARCH(AB$1,$D1076)),MAX(N$1:N1075)+1)</f>
        <v>0</v>
      </c>
      <c r="O1076" s="12" t="b">
        <f>IF(ISNUMBER(SEARCH(AC$1,$D1076)),MAX(O$1:O1075)+1)</f>
        <v>0</v>
      </c>
      <c r="P1076" s="12" t="b">
        <f>IF(ISNUMBER(SEARCH(AD$1,$D1076)),MAX(P$1:P1075)+1)</f>
        <v>0</v>
      </c>
      <c r="Q1076" s="12">
        <f>'AB Touchpoint System Workbook'!K1087</f>
        <v>0</v>
      </c>
      <c r="R1076" s="13">
        <f t="shared" si="33"/>
        <v>1075</v>
      </c>
      <c r="S1076" s="21" t="str">
        <f>IFERROR(VLOOKUP($R1076,E:$Q,13,0),"")</f>
        <v/>
      </c>
      <c r="T1076" s="21" t="str">
        <f>IFERROR(VLOOKUP($R1076,F:$Q,12,0),"")</f>
        <v/>
      </c>
      <c r="U1076" s="21" t="str">
        <f>IFERROR(VLOOKUP($R1076,G:$Q,11,0),"")</f>
        <v/>
      </c>
      <c r="V1076" s="21" t="str">
        <f>IFERROR(VLOOKUP($R1076,H:$Q,10,0),"")</f>
        <v/>
      </c>
      <c r="W1076" s="21" t="str">
        <f>IFERROR(VLOOKUP($R1076,I:$Q,9,0),"")</f>
        <v/>
      </c>
      <c r="X1076" s="21" t="str">
        <f>IFERROR(VLOOKUP($R1076,J:$Q,8,0),"")</f>
        <v/>
      </c>
      <c r="Y1076" s="21" t="str">
        <f>IFERROR(VLOOKUP($R1076,K:$Q,7,0),"")</f>
        <v/>
      </c>
      <c r="Z1076" s="21" t="str">
        <f>IFERROR(VLOOKUP($R1076,L:$Q,6,0),"")</f>
        <v/>
      </c>
      <c r="AA1076" s="21" t="str">
        <f>IFERROR(VLOOKUP($R1076,M:$Q,5,0),"")</f>
        <v/>
      </c>
      <c r="AB1076" s="21" t="str">
        <f>IFERROR(VLOOKUP($R1076,N:$Q,4,0),"")</f>
        <v/>
      </c>
      <c r="AC1076" s="21" t="str">
        <f>IFERROR(VLOOKUP($R1076,O:$Q,3,0),"")</f>
        <v/>
      </c>
      <c r="AD1076" s="21" t="str">
        <f>IFERROR(VLOOKUP($R1076,P:$Q,2,0),"")</f>
        <v/>
      </c>
    </row>
    <row r="1077" spans="1:30" x14ac:dyDescent="0.15">
      <c r="A1077" s="9">
        <f>'AB Touchpoint System Workbook'!Z1088</f>
        <v>0</v>
      </c>
      <c r="B1077" s="21">
        <f t="shared" si="34"/>
        <v>1</v>
      </c>
      <c r="C1077" s="12" t="str">
        <f>IF('AB Touchpoint System Workbook'!J1088="A",VLOOKUP($B1077,Reference!$A$93:B$104,2,0),IF('AB Touchpoint System Workbook'!J1088="b",VLOOKUP($B1077,Reference!$A$93:C$104,3,0),""))</f>
        <v/>
      </c>
      <c r="D1077" s="12" t="str">
        <f>IF('AB Touchpoint System Workbook'!J1088="A",Q1077&amp;C1077,IF('AB Touchpoint System Workbook'!J1088="b",Q1077&amp;C1077,""))</f>
        <v/>
      </c>
      <c r="E1077" s="12" t="b">
        <f>IF(ISNUMBER(SEARCH(S$1,$D1077)),MAX(E$1:E1076)+1)</f>
        <v>0</v>
      </c>
      <c r="F1077" s="12" t="b">
        <f>IF(ISNUMBER(SEARCH(T$1,$D1077)),MAX(F$1:F1076)+1)</f>
        <v>0</v>
      </c>
      <c r="G1077" s="12" t="b">
        <f>IF(ISNUMBER(SEARCH(U$1,$D1077)),MAX(G$1:G1076)+1)</f>
        <v>0</v>
      </c>
      <c r="H1077" s="12" t="b">
        <f>IF(ISNUMBER(SEARCH(V$1,$D1077)),MAX(H$1:H1076)+1)</f>
        <v>0</v>
      </c>
      <c r="I1077" s="12" t="b">
        <f>IF(ISNUMBER(SEARCH(W$1,$D1077)),MAX(I$1:I1076)+1)</f>
        <v>0</v>
      </c>
      <c r="J1077" s="12" t="b">
        <f>IF(ISNUMBER(SEARCH(X$1,$D1077)),MAX(J$1:J1076)+1)</f>
        <v>0</v>
      </c>
      <c r="K1077" s="12" t="b">
        <f>IF(ISNUMBER(SEARCH(Y$1,$D1077)),MAX(K$1:K1076)+1)</f>
        <v>0</v>
      </c>
      <c r="L1077" s="12" t="b">
        <f>IF(ISNUMBER(SEARCH(Z$1,$D1077)),MAX(L$1:L1076)+1)</f>
        <v>0</v>
      </c>
      <c r="M1077" s="12" t="b">
        <f>IF(ISNUMBER(SEARCH(AA$1,$D1077)),MAX(M$1:M1076)+1)</f>
        <v>0</v>
      </c>
      <c r="N1077" s="12" t="b">
        <f>IF(ISNUMBER(SEARCH(AB$1,$D1077)),MAX(N$1:N1076)+1)</f>
        <v>0</v>
      </c>
      <c r="O1077" s="12" t="b">
        <f>IF(ISNUMBER(SEARCH(AC$1,$D1077)),MAX(O$1:O1076)+1)</f>
        <v>0</v>
      </c>
      <c r="P1077" s="12" t="b">
        <f>IF(ISNUMBER(SEARCH(AD$1,$D1077)),MAX(P$1:P1076)+1)</f>
        <v>0</v>
      </c>
      <c r="Q1077" s="12">
        <f>'AB Touchpoint System Workbook'!K1088</f>
        <v>0</v>
      </c>
      <c r="R1077" s="13">
        <f t="shared" si="33"/>
        <v>1076</v>
      </c>
      <c r="S1077" s="21" t="str">
        <f>IFERROR(VLOOKUP($R1077,E:$Q,13,0),"")</f>
        <v/>
      </c>
      <c r="T1077" s="21" t="str">
        <f>IFERROR(VLOOKUP($R1077,F:$Q,12,0),"")</f>
        <v/>
      </c>
      <c r="U1077" s="21" t="str">
        <f>IFERROR(VLOOKUP($R1077,G:$Q,11,0),"")</f>
        <v/>
      </c>
      <c r="V1077" s="21" t="str">
        <f>IFERROR(VLOOKUP($R1077,H:$Q,10,0),"")</f>
        <v/>
      </c>
      <c r="W1077" s="21" t="str">
        <f>IFERROR(VLOOKUP($R1077,I:$Q,9,0),"")</f>
        <v/>
      </c>
      <c r="X1077" s="21" t="str">
        <f>IFERROR(VLOOKUP($R1077,J:$Q,8,0),"")</f>
        <v/>
      </c>
      <c r="Y1077" s="21" t="str">
        <f>IFERROR(VLOOKUP($R1077,K:$Q,7,0),"")</f>
        <v/>
      </c>
      <c r="Z1077" s="21" t="str">
        <f>IFERROR(VLOOKUP($R1077,L:$Q,6,0),"")</f>
        <v/>
      </c>
      <c r="AA1077" s="21" t="str">
        <f>IFERROR(VLOOKUP($R1077,M:$Q,5,0),"")</f>
        <v/>
      </c>
      <c r="AB1077" s="21" t="str">
        <f>IFERROR(VLOOKUP($R1077,N:$Q,4,0),"")</f>
        <v/>
      </c>
      <c r="AC1077" s="21" t="str">
        <f>IFERROR(VLOOKUP($R1077,O:$Q,3,0),"")</f>
        <v/>
      </c>
      <c r="AD1077" s="21" t="str">
        <f>IFERROR(VLOOKUP($R1077,P:$Q,2,0),"")</f>
        <v/>
      </c>
    </row>
    <row r="1078" spans="1:30" x14ac:dyDescent="0.15">
      <c r="A1078" s="9">
        <f>'AB Touchpoint System Workbook'!Z1089</f>
        <v>0</v>
      </c>
      <c r="B1078" s="21">
        <f t="shared" si="34"/>
        <v>1</v>
      </c>
      <c r="C1078" s="12" t="str">
        <f>IF('AB Touchpoint System Workbook'!J1089="A",VLOOKUP($B1078,Reference!$A$93:B$104,2,0),IF('AB Touchpoint System Workbook'!J1089="b",VLOOKUP($B1078,Reference!$A$93:C$104,3,0),""))</f>
        <v/>
      </c>
      <c r="D1078" s="12" t="str">
        <f>IF('AB Touchpoint System Workbook'!J1089="A",Q1078&amp;C1078,IF('AB Touchpoint System Workbook'!J1089="b",Q1078&amp;C1078,""))</f>
        <v/>
      </c>
      <c r="E1078" s="12" t="b">
        <f>IF(ISNUMBER(SEARCH(S$1,$D1078)),MAX(E$1:E1077)+1)</f>
        <v>0</v>
      </c>
      <c r="F1078" s="12" t="b">
        <f>IF(ISNUMBER(SEARCH(T$1,$D1078)),MAX(F$1:F1077)+1)</f>
        <v>0</v>
      </c>
      <c r="G1078" s="12" t="b">
        <f>IF(ISNUMBER(SEARCH(U$1,$D1078)),MAX(G$1:G1077)+1)</f>
        <v>0</v>
      </c>
      <c r="H1078" s="12" t="b">
        <f>IF(ISNUMBER(SEARCH(V$1,$D1078)),MAX(H$1:H1077)+1)</f>
        <v>0</v>
      </c>
      <c r="I1078" s="12" t="b">
        <f>IF(ISNUMBER(SEARCH(W$1,$D1078)),MAX(I$1:I1077)+1)</f>
        <v>0</v>
      </c>
      <c r="J1078" s="12" t="b">
        <f>IF(ISNUMBER(SEARCH(X$1,$D1078)),MAX(J$1:J1077)+1)</f>
        <v>0</v>
      </c>
      <c r="K1078" s="12" t="b">
        <f>IF(ISNUMBER(SEARCH(Y$1,$D1078)),MAX(K$1:K1077)+1)</f>
        <v>0</v>
      </c>
      <c r="L1078" s="12" t="b">
        <f>IF(ISNUMBER(SEARCH(Z$1,$D1078)),MAX(L$1:L1077)+1)</f>
        <v>0</v>
      </c>
      <c r="M1078" s="12" t="b">
        <f>IF(ISNUMBER(SEARCH(AA$1,$D1078)),MAX(M$1:M1077)+1)</f>
        <v>0</v>
      </c>
      <c r="N1078" s="12" t="b">
        <f>IF(ISNUMBER(SEARCH(AB$1,$D1078)),MAX(N$1:N1077)+1)</f>
        <v>0</v>
      </c>
      <c r="O1078" s="12" t="b">
        <f>IF(ISNUMBER(SEARCH(AC$1,$D1078)),MAX(O$1:O1077)+1)</f>
        <v>0</v>
      </c>
      <c r="P1078" s="12" t="b">
        <f>IF(ISNUMBER(SEARCH(AD$1,$D1078)),MAX(P$1:P1077)+1)</f>
        <v>0</v>
      </c>
      <c r="Q1078" s="12">
        <f>'AB Touchpoint System Workbook'!K1089</f>
        <v>0</v>
      </c>
      <c r="R1078" s="13">
        <f t="shared" si="33"/>
        <v>1077</v>
      </c>
      <c r="S1078" s="21" t="str">
        <f>IFERROR(VLOOKUP($R1078,E:$Q,13,0),"")</f>
        <v/>
      </c>
      <c r="T1078" s="21" t="str">
        <f>IFERROR(VLOOKUP($R1078,F:$Q,12,0),"")</f>
        <v/>
      </c>
      <c r="U1078" s="21" t="str">
        <f>IFERROR(VLOOKUP($R1078,G:$Q,11,0),"")</f>
        <v/>
      </c>
      <c r="V1078" s="21" t="str">
        <f>IFERROR(VLOOKUP($R1078,H:$Q,10,0),"")</f>
        <v/>
      </c>
      <c r="W1078" s="21" t="str">
        <f>IFERROR(VLOOKUP($R1078,I:$Q,9,0),"")</f>
        <v/>
      </c>
      <c r="X1078" s="21" t="str">
        <f>IFERROR(VLOOKUP($R1078,J:$Q,8,0),"")</f>
        <v/>
      </c>
      <c r="Y1078" s="21" t="str">
        <f>IFERROR(VLOOKUP($R1078,K:$Q,7,0),"")</f>
        <v/>
      </c>
      <c r="Z1078" s="21" t="str">
        <f>IFERROR(VLOOKUP($R1078,L:$Q,6,0),"")</f>
        <v/>
      </c>
      <c r="AA1078" s="21" t="str">
        <f>IFERROR(VLOOKUP($R1078,M:$Q,5,0),"")</f>
        <v/>
      </c>
      <c r="AB1078" s="21" t="str">
        <f>IFERROR(VLOOKUP($R1078,N:$Q,4,0),"")</f>
        <v/>
      </c>
      <c r="AC1078" s="21" t="str">
        <f>IFERROR(VLOOKUP($R1078,O:$Q,3,0),"")</f>
        <v/>
      </c>
      <c r="AD1078" s="21" t="str">
        <f>IFERROR(VLOOKUP($R1078,P:$Q,2,0),"")</f>
        <v/>
      </c>
    </row>
    <row r="1079" spans="1:30" x14ac:dyDescent="0.15">
      <c r="A1079" s="9">
        <f>'AB Touchpoint System Workbook'!Z1090</f>
        <v>0</v>
      </c>
      <c r="B1079" s="21">
        <f t="shared" si="34"/>
        <v>1</v>
      </c>
      <c r="C1079" s="12" t="str">
        <f>IF('AB Touchpoint System Workbook'!J1090="A",VLOOKUP($B1079,Reference!$A$93:B$104,2,0),IF('AB Touchpoint System Workbook'!J1090="b",VLOOKUP($B1079,Reference!$A$93:C$104,3,0),""))</f>
        <v/>
      </c>
      <c r="D1079" s="12" t="str">
        <f>IF('AB Touchpoint System Workbook'!J1090="A",Q1079&amp;C1079,IF('AB Touchpoint System Workbook'!J1090="b",Q1079&amp;C1079,""))</f>
        <v/>
      </c>
      <c r="E1079" s="12" t="b">
        <f>IF(ISNUMBER(SEARCH(S$1,$D1079)),MAX(E$1:E1078)+1)</f>
        <v>0</v>
      </c>
      <c r="F1079" s="12" t="b">
        <f>IF(ISNUMBER(SEARCH(T$1,$D1079)),MAX(F$1:F1078)+1)</f>
        <v>0</v>
      </c>
      <c r="G1079" s="12" t="b">
        <f>IF(ISNUMBER(SEARCH(U$1,$D1079)),MAX(G$1:G1078)+1)</f>
        <v>0</v>
      </c>
      <c r="H1079" s="12" t="b">
        <f>IF(ISNUMBER(SEARCH(V$1,$D1079)),MAX(H$1:H1078)+1)</f>
        <v>0</v>
      </c>
      <c r="I1079" s="12" t="b">
        <f>IF(ISNUMBER(SEARCH(W$1,$D1079)),MAX(I$1:I1078)+1)</f>
        <v>0</v>
      </c>
      <c r="J1079" s="12" t="b">
        <f>IF(ISNUMBER(SEARCH(X$1,$D1079)),MAX(J$1:J1078)+1)</f>
        <v>0</v>
      </c>
      <c r="K1079" s="12" t="b">
        <f>IF(ISNUMBER(SEARCH(Y$1,$D1079)),MAX(K$1:K1078)+1)</f>
        <v>0</v>
      </c>
      <c r="L1079" s="12" t="b">
        <f>IF(ISNUMBER(SEARCH(Z$1,$D1079)),MAX(L$1:L1078)+1)</f>
        <v>0</v>
      </c>
      <c r="M1079" s="12" t="b">
        <f>IF(ISNUMBER(SEARCH(AA$1,$D1079)),MAX(M$1:M1078)+1)</f>
        <v>0</v>
      </c>
      <c r="N1079" s="12" t="b">
        <f>IF(ISNUMBER(SEARCH(AB$1,$D1079)),MAX(N$1:N1078)+1)</f>
        <v>0</v>
      </c>
      <c r="O1079" s="12" t="b">
        <f>IF(ISNUMBER(SEARCH(AC$1,$D1079)),MAX(O$1:O1078)+1)</f>
        <v>0</v>
      </c>
      <c r="P1079" s="12" t="b">
        <f>IF(ISNUMBER(SEARCH(AD$1,$D1079)),MAX(P$1:P1078)+1)</f>
        <v>0</v>
      </c>
      <c r="Q1079" s="12">
        <f>'AB Touchpoint System Workbook'!K1090</f>
        <v>0</v>
      </c>
      <c r="R1079" s="13">
        <f t="shared" si="33"/>
        <v>1078</v>
      </c>
      <c r="S1079" s="21" t="str">
        <f>IFERROR(VLOOKUP($R1079,E:$Q,13,0),"")</f>
        <v/>
      </c>
      <c r="T1079" s="21" t="str">
        <f>IFERROR(VLOOKUP($R1079,F:$Q,12,0),"")</f>
        <v/>
      </c>
      <c r="U1079" s="21" t="str">
        <f>IFERROR(VLOOKUP($R1079,G:$Q,11,0),"")</f>
        <v/>
      </c>
      <c r="V1079" s="21" t="str">
        <f>IFERROR(VLOOKUP($R1079,H:$Q,10,0),"")</f>
        <v/>
      </c>
      <c r="W1079" s="21" t="str">
        <f>IFERROR(VLOOKUP($R1079,I:$Q,9,0),"")</f>
        <v/>
      </c>
      <c r="X1079" s="21" t="str">
        <f>IFERROR(VLOOKUP($R1079,J:$Q,8,0),"")</f>
        <v/>
      </c>
      <c r="Y1079" s="21" t="str">
        <f>IFERROR(VLOOKUP($R1079,K:$Q,7,0),"")</f>
        <v/>
      </c>
      <c r="Z1079" s="21" t="str">
        <f>IFERROR(VLOOKUP($R1079,L:$Q,6,0),"")</f>
        <v/>
      </c>
      <c r="AA1079" s="21" t="str">
        <f>IFERROR(VLOOKUP($R1079,M:$Q,5,0),"")</f>
        <v/>
      </c>
      <c r="AB1079" s="21" t="str">
        <f>IFERROR(VLOOKUP($R1079,N:$Q,4,0),"")</f>
        <v/>
      </c>
      <c r="AC1079" s="21" t="str">
        <f>IFERROR(VLOOKUP($R1079,O:$Q,3,0),"")</f>
        <v/>
      </c>
      <c r="AD1079" s="21" t="str">
        <f>IFERROR(VLOOKUP($R1079,P:$Q,2,0),"")</f>
        <v/>
      </c>
    </row>
    <row r="1080" spans="1:30" x14ac:dyDescent="0.15">
      <c r="A1080" s="9">
        <f>'AB Touchpoint System Workbook'!Z1091</f>
        <v>0</v>
      </c>
      <c r="B1080" s="21">
        <f t="shared" si="34"/>
        <v>1</v>
      </c>
      <c r="C1080" s="12" t="str">
        <f>IF('AB Touchpoint System Workbook'!J1091="A",VLOOKUP($B1080,Reference!$A$93:B$104,2,0),IF('AB Touchpoint System Workbook'!J1091="b",VLOOKUP($B1080,Reference!$A$93:C$104,3,0),""))</f>
        <v/>
      </c>
      <c r="D1080" s="12" t="str">
        <f>IF('AB Touchpoint System Workbook'!J1091="A",Q1080&amp;C1080,IF('AB Touchpoint System Workbook'!J1091="b",Q1080&amp;C1080,""))</f>
        <v/>
      </c>
      <c r="E1080" s="12" t="b">
        <f>IF(ISNUMBER(SEARCH(S$1,$D1080)),MAX(E$1:E1079)+1)</f>
        <v>0</v>
      </c>
      <c r="F1080" s="12" t="b">
        <f>IF(ISNUMBER(SEARCH(T$1,$D1080)),MAX(F$1:F1079)+1)</f>
        <v>0</v>
      </c>
      <c r="G1080" s="12" t="b">
        <f>IF(ISNUMBER(SEARCH(U$1,$D1080)),MAX(G$1:G1079)+1)</f>
        <v>0</v>
      </c>
      <c r="H1080" s="12" t="b">
        <f>IF(ISNUMBER(SEARCH(V$1,$D1080)),MAX(H$1:H1079)+1)</f>
        <v>0</v>
      </c>
      <c r="I1080" s="12" t="b">
        <f>IF(ISNUMBER(SEARCH(W$1,$D1080)),MAX(I$1:I1079)+1)</f>
        <v>0</v>
      </c>
      <c r="J1080" s="12" t="b">
        <f>IF(ISNUMBER(SEARCH(X$1,$D1080)),MAX(J$1:J1079)+1)</f>
        <v>0</v>
      </c>
      <c r="K1080" s="12" t="b">
        <f>IF(ISNUMBER(SEARCH(Y$1,$D1080)),MAX(K$1:K1079)+1)</f>
        <v>0</v>
      </c>
      <c r="L1080" s="12" t="b">
        <f>IF(ISNUMBER(SEARCH(Z$1,$D1080)),MAX(L$1:L1079)+1)</f>
        <v>0</v>
      </c>
      <c r="M1080" s="12" t="b">
        <f>IF(ISNUMBER(SEARCH(AA$1,$D1080)),MAX(M$1:M1079)+1)</f>
        <v>0</v>
      </c>
      <c r="N1080" s="12" t="b">
        <f>IF(ISNUMBER(SEARCH(AB$1,$D1080)),MAX(N$1:N1079)+1)</f>
        <v>0</v>
      </c>
      <c r="O1080" s="12" t="b">
        <f>IF(ISNUMBER(SEARCH(AC$1,$D1080)),MAX(O$1:O1079)+1)</f>
        <v>0</v>
      </c>
      <c r="P1080" s="12" t="b">
        <f>IF(ISNUMBER(SEARCH(AD$1,$D1080)),MAX(P$1:P1079)+1)</f>
        <v>0</v>
      </c>
      <c r="Q1080" s="12">
        <f>'AB Touchpoint System Workbook'!K1091</f>
        <v>0</v>
      </c>
      <c r="R1080" s="13">
        <f t="shared" si="33"/>
        <v>1079</v>
      </c>
      <c r="S1080" s="21" t="str">
        <f>IFERROR(VLOOKUP($R1080,E:$Q,13,0),"")</f>
        <v/>
      </c>
      <c r="T1080" s="21" t="str">
        <f>IFERROR(VLOOKUP($R1080,F:$Q,12,0),"")</f>
        <v/>
      </c>
      <c r="U1080" s="21" t="str">
        <f>IFERROR(VLOOKUP($R1080,G:$Q,11,0),"")</f>
        <v/>
      </c>
      <c r="V1080" s="21" t="str">
        <f>IFERROR(VLOOKUP($R1080,H:$Q,10,0),"")</f>
        <v/>
      </c>
      <c r="W1080" s="21" t="str">
        <f>IFERROR(VLOOKUP($R1080,I:$Q,9,0),"")</f>
        <v/>
      </c>
      <c r="X1080" s="21" t="str">
        <f>IFERROR(VLOOKUP($R1080,J:$Q,8,0),"")</f>
        <v/>
      </c>
      <c r="Y1080" s="21" t="str">
        <f>IFERROR(VLOOKUP($R1080,K:$Q,7,0),"")</f>
        <v/>
      </c>
      <c r="Z1080" s="21" t="str">
        <f>IFERROR(VLOOKUP($R1080,L:$Q,6,0),"")</f>
        <v/>
      </c>
      <c r="AA1080" s="21" t="str">
        <f>IFERROR(VLOOKUP($R1080,M:$Q,5,0),"")</f>
        <v/>
      </c>
      <c r="AB1080" s="21" t="str">
        <f>IFERROR(VLOOKUP($R1080,N:$Q,4,0),"")</f>
        <v/>
      </c>
      <c r="AC1080" s="21" t="str">
        <f>IFERROR(VLOOKUP($R1080,O:$Q,3,0),"")</f>
        <v/>
      </c>
      <c r="AD1080" s="21" t="str">
        <f>IFERROR(VLOOKUP($R1080,P:$Q,2,0),"")</f>
        <v/>
      </c>
    </row>
    <row r="1081" spans="1:30" x14ac:dyDescent="0.15">
      <c r="A1081" s="9">
        <f>'AB Touchpoint System Workbook'!Z1092</f>
        <v>0</v>
      </c>
      <c r="B1081" s="21">
        <f t="shared" si="34"/>
        <v>1</v>
      </c>
      <c r="C1081" s="12" t="str">
        <f>IF('AB Touchpoint System Workbook'!J1092="A",VLOOKUP($B1081,Reference!$A$93:B$104,2,0),IF('AB Touchpoint System Workbook'!J1092="b",VLOOKUP($B1081,Reference!$A$93:C$104,3,0),""))</f>
        <v/>
      </c>
      <c r="D1081" s="12" t="str">
        <f>IF('AB Touchpoint System Workbook'!J1092="A",Q1081&amp;C1081,IF('AB Touchpoint System Workbook'!J1092="b",Q1081&amp;C1081,""))</f>
        <v/>
      </c>
      <c r="E1081" s="12" t="b">
        <f>IF(ISNUMBER(SEARCH(S$1,$D1081)),MAX(E$1:E1080)+1)</f>
        <v>0</v>
      </c>
      <c r="F1081" s="12" t="b">
        <f>IF(ISNUMBER(SEARCH(T$1,$D1081)),MAX(F$1:F1080)+1)</f>
        <v>0</v>
      </c>
      <c r="G1081" s="12" t="b">
        <f>IF(ISNUMBER(SEARCH(U$1,$D1081)),MAX(G$1:G1080)+1)</f>
        <v>0</v>
      </c>
      <c r="H1081" s="12" t="b">
        <f>IF(ISNUMBER(SEARCH(V$1,$D1081)),MAX(H$1:H1080)+1)</f>
        <v>0</v>
      </c>
      <c r="I1081" s="12" t="b">
        <f>IF(ISNUMBER(SEARCH(W$1,$D1081)),MAX(I$1:I1080)+1)</f>
        <v>0</v>
      </c>
      <c r="J1081" s="12" t="b">
        <f>IF(ISNUMBER(SEARCH(X$1,$D1081)),MAX(J$1:J1080)+1)</f>
        <v>0</v>
      </c>
      <c r="K1081" s="12" t="b">
        <f>IF(ISNUMBER(SEARCH(Y$1,$D1081)),MAX(K$1:K1080)+1)</f>
        <v>0</v>
      </c>
      <c r="L1081" s="12" t="b">
        <f>IF(ISNUMBER(SEARCH(Z$1,$D1081)),MAX(L$1:L1080)+1)</f>
        <v>0</v>
      </c>
      <c r="M1081" s="12" t="b">
        <f>IF(ISNUMBER(SEARCH(AA$1,$D1081)),MAX(M$1:M1080)+1)</f>
        <v>0</v>
      </c>
      <c r="N1081" s="12" t="b">
        <f>IF(ISNUMBER(SEARCH(AB$1,$D1081)),MAX(N$1:N1080)+1)</f>
        <v>0</v>
      </c>
      <c r="O1081" s="12" t="b">
        <f>IF(ISNUMBER(SEARCH(AC$1,$D1081)),MAX(O$1:O1080)+1)</f>
        <v>0</v>
      </c>
      <c r="P1081" s="12" t="b">
        <f>IF(ISNUMBER(SEARCH(AD$1,$D1081)),MAX(P$1:P1080)+1)</f>
        <v>0</v>
      </c>
      <c r="Q1081" s="12">
        <f>'AB Touchpoint System Workbook'!K1092</f>
        <v>0</v>
      </c>
      <c r="R1081" s="13">
        <f t="shared" si="33"/>
        <v>1080</v>
      </c>
      <c r="S1081" s="21" t="str">
        <f>IFERROR(VLOOKUP($R1081,E:$Q,13,0),"")</f>
        <v/>
      </c>
      <c r="T1081" s="21" t="str">
        <f>IFERROR(VLOOKUP($R1081,F:$Q,12,0),"")</f>
        <v/>
      </c>
      <c r="U1081" s="21" t="str">
        <f>IFERROR(VLOOKUP($R1081,G:$Q,11,0),"")</f>
        <v/>
      </c>
      <c r="V1081" s="21" t="str">
        <f>IFERROR(VLOOKUP($R1081,H:$Q,10,0),"")</f>
        <v/>
      </c>
      <c r="W1081" s="21" t="str">
        <f>IFERROR(VLOOKUP($R1081,I:$Q,9,0),"")</f>
        <v/>
      </c>
      <c r="X1081" s="21" t="str">
        <f>IFERROR(VLOOKUP($R1081,J:$Q,8,0),"")</f>
        <v/>
      </c>
      <c r="Y1081" s="21" t="str">
        <f>IFERROR(VLOOKUP($R1081,K:$Q,7,0),"")</f>
        <v/>
      </c>
      <c r="Z1081" s="21" t="str">
        <f>IFERROR(VLOOKUP($R1081,L:$Q,6,0),"")</f>
        <v/>
      </c>
      <c r="AA1081" s="21" t="str">
        <f>IFERROR(VLOOKUP($R1081,M:$Q,5,0),"")</f>
        <v/>
      </c>
      <c r="AB1081" s="21" t="str">
        <f>IFERROR(VLOOKUP($R1081,N:$Q,4,0),"")</f>
        <v/>
      </c>
      <c r="AC1081" s="21" t="str">
        <f>IFERROR(VLOOKUP($R1081,O:$Q,3,0),"")</f>
        <v/>
      </c>
      <c r="AD1081" s="21" t="str">
        <f>IFERROR(VLOOKUP($R1081,P:$Q,2,0),"")</f>
        <v/>
      </c>
    </row>
    <row r="1082" spans="1:30" x14ac:dyDescent="0.15">
      <c r="A1082" s="9">
        <f>'AB Touchpoint System Workbook'!Z1093</f>
        <v>0</v>
      </c>
      <c r="B1082" s="21">
        <f t="shared" si="34"/>
        <v>1</v>
      </c>
      <c r="C1082" s="12" t="str">
        <f>IF('AB Touchpoint System Workbook'!J1093="A",VLOOKUP($B1082,Reference!$A$93:B$104,2,0),IF('AB Touchpoint System Workbook'!J1093="b",VLOOKUP($B1082,Reference!$A$93:C$104,3,0),""))</f>
        <v/>
      </c>
      <c r="D1082" s="12" t="str">
        <f>IF('AB Touchpoint System Workbook'!J1093="A",Q1082&amp;C1082,IF('AB Touchpoint System Workbook'!J1093="b",Q1082&amp;C1082,""))</f>
        <v/>
      </c>
      <c r="E1082" s="12" t="b">
        <f>IF(ISNUMBER(SEARCH(S$1,$D1082)),MAX(E$1:E1081)+1)</f>
        <v>0</v>
      </c>
      <c r="F1082" s="12" t="b">
        <f>IF(ISNUMBER(SEARCH(T$1,$D1082)),MAX(F$1:F1081)+1)</f>
        <v>0</v>
      </c>
      <c r="G1082" s="12" t="b">
        <f>IF(ISNUMBER(SEARCH(U$1,$D1082)),MAX(G$1:G1081)+1)</f>
        <v>0</v>
      </c>
      <c r="H1082" s="12" t="b">
        <f>IF(ISNUMBER(SEARCH(V$1,$D1082)),MAX(H$1:H1081)+1)</f>
        <v>0</v>
      </c>
      <c r="I1082" s="12" t="b">
        <f>IF(ISNUMBER(SEARCH(W$1,$D1082)),MAX(I$1:I1081)+1)</f>
        <v>0</v>
      </c>
      <c r="J1082" s="12" t="b">
        <f>IF(ISNUMBER(SEARCH(X$1,$D1082)),MAX(J$1:J1081)+1)</f>
        <v>0</v>
      </c>
      <c r="K1082" s="12" t="b">
        <f>IF(ISNUMBER(SEARCH(Y$1,$D1082)),MAX(K$1:K1081)+1)</f>
        <v>0</v>
      </c>
      <c r="L1082" s="12" t="b">
        <f>IF(ISNUMBER(SEARCH(Z$1,$D1082)),MAX(L$1:L1081)+1)</f>
        <v>0</v>
      </c>
      <c r="M1082" s="12" t="b">
        <f>IF(ISNUMBER(SEARCH(AA$1,$D1082)),MAX(M$1:M1081)+1)</f>
        <v>0</v>
      </c>
      <c r="N1082" s="12" t="b">
        <f>IF(ISNUMBER(SEARCH(AB$1,$D1082)),MAX(N$1:N1081)+1)</f>
        <v>0</v>
      </c>
      <c r="O1082" s="12" t="b">
        <f>IF(ISNUMBER(SEARCH(AC$1,$D1082)),MAX(O$1:O1081)+1)</f>
        <v>0</v>
      </c>
      <c r="P1082" s="12" t="b">
        <f>IF(ISNUMBER(SEARCH(AD$1,$D1082)),MAX(P$1:P1081)+1)</f>
        <v>0</v>
      </c>
      <c r="Q1082" s="12">
        <f>'AB Touchpoint System Workbook'!K1093</f>
        <v>0</v>
      </c>
      <c r="R1082" s="13">
        <f t="shared" si="33"/>
        <v>1081</v>
      </c>
      <c r="S1082" s="21" t="str">
        <f>IFERROR(VLOOKUP($R1082,E:$Q,13,0),"")</f>
        <v/>
      </c>
      <c r="T1082" s="21" t="str">
        <f>IFERROR(VLOOKUP($R1082,F:$Q,12,0),"")</f>
        <v/>
      </c>
      <c r="U1082" s="21" t="str">
        <f>IFERROR(VLOOKUP($R1082,G:$Q,11,0),"")</f>
        <v/>
      </c>
      <c r="V1082" s="21" t="str">
        <f>IFERROR(VLOOKUP($R1082,H:$Q,10,0),"")</f>
        <v/>
      </c>
      <c r="W1082" s="21" t="str">
        <f>IFERROR(VLOOKUP($R1082,I:$Q,9,0),"")</f>
        <v/>
      </c>
      <c r="X1082" s="21" t="str">
        <f>IFERROR(VLOOKUP($R1082,J:$Q,8,0),"")</f>
        <v/>
      </c>
      <c r="Y1082" s="21" t="str">
        <f>IFERROR(VLOOKUP($R1082,K:$Q,7,0),"")</f>
        <v/>
      </c>
      <c r="Z1082" s="21" t="str">
        <f>IFERROR(VLOOKUP($R1082,L:$Q,6,0),"")</f>
        <v/>
      </c>
      <c r="AA1082" s="21" t="str">
        <f>IFERROR(VLOOKUP($R1082,M:$Q,5,0),"")</f>
        <v/>
      </c>
      <c r="AB1082" s="21" t="str">
        <f>IFERROR(VLOOKUP($R1082,N:$Q,4,0),"")</f>
        <v/>
      </c>
      <c r="AC1082" s="21" t="str">
        <f>IFERROR(VLOOKUP($R1082,O:$Q,3,0),"")</f>
        <v/>
      </c>
      <c r="AD1082" s="21" t="str">
        <f>IFERROR(VLOOKUP($R1082,P:$Q,2,0),"")</f>
        <v/>
      </c>
    </row>
    <row r="1083" spans="1:30" x14ac:dyDescent="0.15">
      <c r="A1083" s="9">
        <f>'AB Touchpoint System Workbook'!Z1094</f>
        <v>0</v>
      </c>
      <c r="B1083" s="21">
        <f t="shared" si="34"/>
        <v>1</v>
      </c>
      <c r="C1083" s="12" t="str">
        <f>IF('AB Touchpoint System Workbook'!J1094="A",VLOOKUP($B1083,Reference!$A$93:B$104,2,0),IF('AB Touchpoint System Workbook'!J1094="b",VLOOKUP($B1083,Reference!$A$93:C$104,3,0),""))</f>
        <v/>
      </c>
      <c r="D1083" s="12" t="str">
        <f>IF('AB Touchpoint System Workbook'!J1094="A",Q1083&amp;C1083,IF('AB Touchpoint System Workbook'!J1094="b",Q1083&amp;C1083,""))</f>
        <v/>
      </c>
      <c r="E1083" s="12" t="b">
        <f>IF(ISNUMBER(SEARCH(S$1,$D1083)),MAX(E$1:E1082)+1)</f>
        <v>0</v>
      </c>
      <c r="F1083" s="12" t="b">
        <f>IF(ISNUMBER(SEARCH(T$1,$D1083)),MAX(F$1:F1082)+1)</f>
        <v>0</v>
      </c>
      <c r="G1083" s="12" t="b">
        <f>IF(ISNUMBER(SEARCH(U$1,$D1083)),MAX(G$1:G1082)+1)</f>
        <v>0</v>
      </c>
      <c r="H1083" s="12" t="b">
        <f>IF(ISNUMBER(SEARCH(V$1,$D1083)),MAX(H$1:H1082)+1)</f>
        <v>0</v>
      </c>
      <c r="I1083" s="12" t="b">
        <f>IF(ISNUMBER(SEARCH(W$1,$D1083)),MAX(I$1:I1082)+1)</f>
        <v>0</v>
      </c>
      <c r="J1083" s="12" t="b">
        <f>IF(ISNUMBER(SEARCH(X$1,$D1083)),MAX(J$1:J1082)+1)</f>
        <v>0</v>
      </c>
      <c r="K1083" s="12" t="b">
        <f>IF(ISNUMBER(SEARCH(Y$1,$D1083)),MAX(K$1:K1082)+1)</f>
        <v>0</v>
      </c>
      <c r="L1083" s="12" t="b">
        <f>IF(ISNUMBER(SEARCH(Z$1,$D1083)),MAX(L$1:L1082)+1)</f>
        <v>0</v>
      </c>
      <c r="M1083" s="12" t="b">
        <f>IF(ISNUMBER(SEARCH(AA$1,$D1083)),MAX(M$1:M1082)+1)</f>
        <v>0</v>
      </c>
      <c r="N1083" s="12" t="b">
        <f>IF(ISNUMBER(SEARCH(AB$1,$D1083)),MAX(N$1:N1082)+1)</f>
        <v>0</v>
      </c>
      <c r="O1083" s="12" t="b">
        <f>IF(ISNUMBER(SEARCH(AC$1,$D1083)),MAX(O$1:O1082)+1)</f>
        <v>0</v>
      </c>
      <c r="P1083" s="12" t="b">
        <f>IF(ISNUMBER(SEARCH(AD$1,$D1083)),MAX(P$1:P1082)+1)</f>
        <v>0</v>
      </c>
      <c r="Q1083" s="12">
        <f>'AB Touchpoint System Workbook'!K1094</f>
        <v>0</v>
      </c>
      <c r="R1083" s="13">
        <f t="shared" si="33"/>
        <v>1082</v>
      </c>
      <c r="S1083" s="21" t="str">
        <f>IFERROR(VLOOKUP($R1083,E:$Q,13,0),"")</f>
        <v/>
      </c>
      <c r="T1083" s="21" t="str">
        <f>IFERROR(VLOOKUP($R1083,F:$Q,12,0),"")</f>
        <v/>
      </c>
      <c r="U1083" s="21" t="str">
        <f>IFERROR(VLOOKUP($R1083,G:$Q,11,0),"")</f>
        <v/>
      </c>
      <c r="V1083" s="21" t="str">
        <f>IFERROR(VLOOKUP($R1083,H:$Q,10,0),"")</f>
        <v/>
      </c>
      <c r="W1083" s="21" t="str">
        <f>IFERROR(VLOOKUP($R1083,I:$Q,9,0),"")</f>
        <v/>
      </c>
      <c r="X1083" s="21" t="str">
        <f>IFERROR(VLOOKUP($R1083,J:$Q,8,0),"")</f>
        <v/>
      </c>
      <c r="Y1083" s="21" t="str">
        <f>IFERROR(VLOOKUP($R1083,K:$Q,7,0),"")</f>
        <v/>
      </c>
      <c r="Z1083" s="21" t="str">
        <f>IFERROR(VLOOKUP($R1083,L:$Q,6,0),"")</f>
        <v/>
      </c>
      <c r="AA1083" s="21" t="str">
        <f>IFERROR(VLOOKUP($R1083,M:$Q,5,0),"")</f>
        <v/>
      </c>
      <c r="AB1083" s="21" t="str">
        <f>IFERROR(VLOOKUP($R1083,N:$Q,4,0),"")</f>
        <v/>
      </c>
      <c r="AC1083" s="21" t="str">
        <f>IFERROR(VLOOKUP($R1083,O:$Q,3,0),"")</f>
        <v/>
      </c>
      <c r="AD1083" s="21" t="str">
        <f>IFERROR(VLOOKUP($R1083,P:$Q,2,0),"")</f>
        <v/>
      </c>
    </row>
    <row r="1084" spans="1:30" x14ac:dyDescent="0.15">
      <c r="A1084" s="9">
        <f>'AB Touchpoint System Workbook'!Z1095</f>
        <v>0</v>
      </c>
      <c r="B1084" s="21">
        <f t="shared" si="34"/>
        <v>1</v>
      </c>
      <c r="C1084" s="12" t="str">
        <f>IF('AB Touchpoint System Workbook'!J1095="A",VLOOKUP($B1084,Reference!$A$93:B$104,2,0),IF('AB Touchpoint System Workbook'!J1095="b",VLOOKUP($B1084,Reference!$A$93:C$104,3,0),""))</f>
        <v/>
      </c>
      <c r="D1084" s="12" t="str">
        <f>IF('AB Touchpoint System Workbook'!J1095="A",Q1084&amp;C1084,IF('AB Touchpoint System Workbook'!J1095="b",Q1084&amp;C1084,""))</f>
        <v/>
      </c>
      <c r="E1084" s="12" t="b">
        <f>IF(ISNUMBER(SEARCH(S$1,$D1084)),MAX(E$1:E1083)+1)</f>
        <v>0</v>
      </c>
      <c r="F1084" s="12" t="b">
        <f>IF(ISNUMBER(SEARCH(T$1,$D1084)),MAX(F$1:F1083)+1)</f>
        <v>0</v>
      </c>
      <c r="G1084" s="12" t="b">
        <f>IF(ISNUMBER(SEARCH(U$1,$D1084)),MAX(G$1:G1083)+1)</f>
        <v>0</v>
      </c>
      <c r="H1084" s="12" t="b">
        <f>IF(ISNUMBER(SEARCH(V$1,$D1084)),MAX(H$1:H1083)+1)</f>
        <v>0</v>
      </c>
      <c r="I1084" s="12" t="b">
        <f>IF(ISNUMBER(SEARCH(W$1,$D1084)),MAX(I$1:I1083)+1)</f>
        <v>0</v>
      </c>
      <c r="J1084" s="12" t="b">
        <f>IF(ISNUMBER(SEARCH(X$1,$D1084)),MAX(J$1:J1083)+1)</f>
        <v>0</v>
      </c>
      <c r="K1084" s="12" t="b">
        <f>IF(ISNUMBER(SEARCH(Y$1,$D1084)),MAX(K$1:K1083)+1)</f>
        <v>0</v>
      </c>
      <c r="L1084" s="12" t="b">
        <f>IF(ISNUMBER(SEARCH(Z$1,$D1084)),MAX(L$1:L1083)+1)</f>
        <v>0</v>
      </c>
      <c r="M1084" s="12" t="b">
        <f>IF(ISNUMBER(SEARCH(AA$1,$D1084)),MAX(M$1:M1083)+1)</f>
        <v>0</v>
      </c>
      <c r="N1084" s="12" t="b">
        <f>IF(ISNUMBER(SEARCH(AB$1,$D1084)),MAX(N$1:N1083)+1)</f>
        <v>0</v>
      </c>
      <c r="O1084" s="12" t="b">
        <f>IF(ISNUMBER(SEARCH(AC$1,$D1084)),MAX(O$1:O1083)+1)</f>
        <v>0</v>
      </c>
      <c r="P1084" s="12" t="b">
        <f>IF(ISNUMBER(SEARCH(AD$1,$D1084)),MAX(P$1:P1083)+1)</f>
        <v>0</v>
      </c>
      <c r="Q1084" s="12">
        <f>'AB Touchpoint System Workbook'!K1095</f>
        <v>0</v>
      </c>
      <c r="R1084" s="13">
        <f t="shared" si="33"/>
        <v>1083</v>
      </c>
      <c r="S1084" s="21" t="str">
        <f>IFERROR(VLOOKUP($R1084,E:$Q,13,0),"")</f>
        <v/>
      </c>
      <c r="T1084" s="21" t="str">
        <f>IFERROR(VLOOKUP($R1084,F:$Q,12,0),"")</f>
        <v/>
      </c>
      <c r="U1084" s="21" t="str">
        <f>IFERROR(VLOOKUP($R1084,G:$Q,11,0),"")</f>
        <v/>
      </c>
      <c r="V1084" s="21" t="str">
        <f>IFERROR(VLOOKUP($R1084,H:$Q,10,0),"")</f>
        <v/>
      </c>
      <c r="W1084" s="21" t="str">
        <f>IFERROR(VLOOKUP($R1084,I:$Q,9,0),"")</f>
        <v/>
      </c>
      <c r="X1084" s="21" t="str">
        <f>IFERROR(VLOOKUP($R1084,J:$Q,8,0),"")</f>
        <v/>
      </c>
      <c r="Y1084" s="21" t="str">
        <f>IFERROR(VLOOKUP($R1084,K:$Q,7,0),"")</f>
        <v/>
      </c>
      <c r="Z1084" s="21" t="str">
        <f>IFERROR(VLOOKUP($R1084,L:$Q,6,0),"")</f>
        <v/>
      </c>
      <c r="AA1084" s="21" t="str">
        <f>IFERROR(VLOOKUP($R1084,M:$Q,5,0),"")</f>
        <v/>
      </c>
      <c r="AB1084" s="21" t="str">
        <f>IFERROR(VLOOKUP($R1084,N:$Q,4,0),"")</f>
        <v/>
      </c>
      <c r="AC1084" s="21" t="str">
        <f>IFERROR(VLOOKUP($R1084,O:$Q,3,0),"")</f>
        <v/>
      </c>
      <c r="AD1084" s="21" t="str">
        <f>IFERROR(VLOOKUP($R1084,P:$Q,2,0),"")</f>
        <v/>
      </c>
    </row>
    <row r="1085" spans="1:30" x14ac:dyDescent="0.15">
      <c r="A1085" s="9">
        <f>'AB Touchpoint System Workbook'!Z1096</f>
        <v>0</v>
      </c>
      <c r="B1085" s="21">
        <f t="shared" si="34"/>
        <v>1</v>
      </c>
      <c r="C1085" s="12" t="str">
        <f>IF('AB Touchpoint System Workbook'!J1096="A",VLOOKUP($B1085,Reference!$A$93:B$104,2,0),IF('AB Touchpoint System Workbook'!J1096="b",VLOOKUP($B1085,Reference!$A$93:C$104,3,0),""))</f>
        <v/>
      </c>
      <c r="D1085" s="12" t="str">
        <f>IF('AB Touchpoint System Workbook'!J1096="A",Q1085&amp;C1085,IF('AB Touchpoint System Workbook'!J1096="b",Q1085&amp;C1085,""))</f>
        <v/>
      </c>
      <c r="E1085" s="12" t="b">
        <f>IF(ISNUMBER(SEARCH(S$1,$D1085)),MAX(E$1:E1084)+1)</f>
        <v>0</v>
      </c>
      <c r="F1085" s="12" t="b">
        <f>IF(ISNUMBER(SEARCH(T$1,$D1085)),MAX(F$1:F1084)+1)</f>
        <v>0</v>
      </c>
      <c r="G1085" s="12" t="b">
        <f>IF(ISNUMBER(SEARCH(U$1,$D1085)),MAX(G$1:G1084)+1)</f>
        <v>0</v>
      </c>
      <c r="H1085" s="12" t="b">
        <f>IF(ISNUMBER(SEARCH(V$1,$D1085)),MAX(H$1:H1084)+1)</f>
        <v>0</v>
      </c>
      <c r="I1085" s="12" t="b">
        <f>IF(ISNUMBER(SEARCH(W$1,$D1085)),MAX(I$1:I1084)+1)</f>
        <v>0</v>
      </c>
      <c r="J1085" s="12" t="b">
        <f>IF(ISNUMBER(SEARCH(X$1,$D1085)),MAX(J$1:J1084)+1)</f>
        <v>0</v>
      </c>
      <c r="K1085" s="12" t="b">
        <f>IF(ISNUMBER(SEARCH(Y$1,$D1085)),MAX(K$1:K1084)+1)</f>
        <v>0</v>
      </c>
      <c r="L1085" s="12" t="b">
        <f>IF(ISNUMBER(SEARCH(Z$1,$D1085)),MAX(L$1:L1084)+1)</f>
        <v>0</v>
      </c>
      <c r="M1085" s="12" t="b">
        <f>IF(ISNUMBER(SEARCH(AA$1,$D1085)),MAX(M$1:M1084)+1)</f>
        <v>0</v>
      </c>
      <c r="N1085" s="12" t="b">
        <f>IF(ISNUMBER(SEARCH(AB$1,$D1085)),MAX(N$1:N1084)+1)</f>
        <v>0</v>
      </c>
      <c r="O1085" s="12" t="b">
        <f>IF(ISNUMBER(SEARCH(AC$1,$D1085)),MAX(O$1:O1084)+1)</f>
        <v>0</v>
      </c>
      <c r="P1085" s="12" t="b">
        <f>IF(ISNUMBER(SEARCH(AD$1,$D1085)),MAX(P$1:P1084)+1)</f>
        <v>0</v>
      </c>
      <c r="Q1085" s="12">
        <f>'AB Touchpoint System Workbook'!K1096</f>
        <v>0</v>
      </c>
      <c r="R1085" s="13">
        <f t="shared" si="33"/>
        <v>1084</v>
      </c>
      <c r="S1085" s="21" t="str">
        <f>IFERROR(VLOOKUP($R1085,E:$Q,13,0),"")</f>
        <v/>
      </c>
      <c r="T1085" s="21" t="str">
        <f>IFERROR(VLOOKUP($R1085,F:$Q,12,0),"")</f>
        <v/>
      </c>
      <c r="U1085" s="21" t="str">
        <f>IFERROR(VLOOKUP($R1085,G:$Q,11,0),"")</f>
        <v/>
      </c>
      <c r="V1085" s="21" t="str">
        <f>IFERROR(VLOOKUP($R1085,H:$Q,10,0),"")</f>
        <v/>
      </c>
      <c r="W1085" s="21" t="str">
        <f>IFERROR(VLOOKUP($R1085,I:$Q,9,0),"")</f>
        <v/>
      </c>
      <c r="X1085" s="21" t="str">
        <f>IFERROR(VLOOKUP($R1085,J:$Q,8,0),"")</f>
        <v/>
      </c>
      <c r="Y1085" s="21" t="str">
        <f>IFERROR(VLOOKUP($R1085,K:$Q,7,0),"")</f>
        <v/>
      </c>
      <c r="Z1085" s="21" t="str">
        <f>IFERROR(VLOOKUP($R1085,L:$Q,6,0),"")</f>
        <v/>
      </c>
      <c r="AA1085" s="21" t="str">
        <f>IFERROR(VLOOKUP($R1085,M:$Q,5,0),"")</f>
        <v/>
      </c>
      <c r="AB1085" s="21" t="str">
        <f>IFERROR(VLOOKUP($R1085,N:$Q,4,0),"")</f>
        <v/>
      </c>
      <c r="AC1085" s="21" t="str">
        <f>IFERROR(VLOOKUP($R1085,O:$Q,3,0),"")</f>
        <v/>
      </c>
      <c r="AD1085" s="21" t="str">
        <f>IFERROR(VLOOKUP($R1085,P:$Q,2,0),"")</f>
        <v/>
      </c>
    </row>
    <row r="1086" spans="1:30" x14ac:dyDescent="0.15">
      <c r="A1086" s="9">
        <f>'AB Touchpoint System Workbook'!Z1097</f>
        <v>0</v>
      </c>
      <c r="B1086" s="21">
        <f t="shared" si="34"/>
        <v>1</v>
      </c>
      <c r="C1086" s="12" t="str">
        <f>IF('AB Touchpoint System Workbook'!J1097="A",VLOOKUP($B1086,Reference!$A$93:B$104,2,0),IF('AB Touchpoint System Workbook'!J1097="b",VLOOKUP($B1086,Reference!$A$93:C$104,3,0),""))</f>
        <v/>
      </c>
      <c r="D1086" s="12" t="str">
        <f>IF('AB Touchpoint System Workbook'!J1097="A",Q1086&amp;C1086,IF('AB Touchpoint System Workbook'!J1097="b",Q1086&amp;C1086,""))</f>
        <v/>
      </c>
      <c r="E1086" s="12" t="b">
        <f>IF(ISNUMBER(SEARCH(S$1,$D1086)),MAX(E$1:E1085)+1)</f>
        <v>0</v>
      </c>
      <c r="F1086" s="12" t="b">
        <f>IF(ISNUMBER(SEARCH(T$1,$D1086)),MAX(F$1:F1085)+1)</f>
        <v>0</v>
      </c>
      <c r="G1086" s="12" t="b">
        <f>IF(ISNUMBER(SEARCH(U$1,$D1086)),MAX(G$1:G1085)+1)</f>
        <v>0</v>
      </c>
      <c r="H1086" s="12" t="b">
        <f>IF(ISNUMBER(SEARCH(V$1,$D1086)),MAX(H$1:H1085)+1)</f>
        <v>0</v>
      </c>
      <c r="I1086" s="12" t="b">
        <f>IF(ISNUMBER(SEARCH(W$1,$D1086)),MAX(I$1:I1085)+1)</f>
        <v>0</v>
      </c>
      <c r="J1086" s="12" t="b">
        <f>IF(ISNUMBER(SEARCH(X$1,$D1086)),MAX(J$1:J1085)+1)</f>
        <v>0</v>
      </c>
      <c r="K1086" s="12" t="b">
        <f>IF(ISNUMBER(SEARCH(Y$1,$D1086)),MAX(K$1:K1085)+1)</f>
        <v>0</v>
      </c>
      <c r="L1086" s="12" t="b">
        <f>IF(ISNUMBER(SEARCH(Z$1,$D1086)),MAX(L$1:L1085)+1)</f>
        <v>0</v>
      </c>
      <c r="M1086" s="12" t="b">
        <f>IF(ISNUMBER(SEARCH(AA$1,$D1086)),MAX(M$1:M1085)+1)</f>
        <v>0</v>
      </c>
      <c r="N1086" s="12" t="b">
        <f>IF(ISNUMBER(SEARCH(AB$1,$D1086)),MAX(N$1:N1085)+1)</f>
        <v>0</v>
      </c>
      <c r="O1086" s="12" t="b">
        <f>IF(ISNUMBER(SEARCH(AC$1,$D1086)),MAX(O$1:O1085)+1)</f>
        <v>0</v>
      </c>
      <c r="P1086" s="12" t="b">
        <f>IF(ISNUMBER(SEARCH(AD$1,$D1086)),MAX(P$1:P1085)+1)</f>
        <v>0</v>
      </c>
      <c r="Q1086" s="12">
        <f>'AB Touchpoint System Workbook'!K1097</f>
        <v>0</v>
      </c>
      <c r="R1086" s="13">
        <f t="shared" si="33"/>
        <v>1085</v>
      </c>
      <c r="S1086" s="21" t="str">
        <f>IFERROR(VLOOKUP($R1086,E:$Q,13,0),"")</f>
        <v/>
      </c>
      <c r="T1086" s="21" t="str">
        <f>IFERROR(VLOOKUP($R1086,F:$Q,12,0),"")</f>
        <v/>
      </c>
      <c r="U1086" s="21" t="str">
        <f>IFERROR(VLOOKUP($R1086,G:$Q,11,0),"")</f>
        <v/>
      </c>
      <c r="V1086" s="21" t="str">
        <f>IFERROR(VLOOKUP($R1086,H:$Q,10,0),"")</f>
        <v/>
      </c>
      <c r="W1086" s="21" t="str">
        <f>IFERROR(VLOOKUP($R1086,I:$Q,9,0),"")</f>
        <v/>
      </c>
      <c r="X1086" s="21" t="str">
        <f>IFERROR(VLOOKUP($R1086,J:$Q,8,0),"")</f>
        <v/>
      </c>
      <c r="Y1086" s="21" t="str">
        <f>IFERROR(VLOOKUP($R1086,K:$Q,7,0),"")</f>
        <v/>
      </c>
      <c r="Z1086" s="21" t="str">
        <f>IFERROR(VLOOKUP($R1086,L:$Q,6,0),"")</f>
        <v/>
      </c>
      <c r="AA1086" s="21" t="str">
        <f>IFERROR(VLOOKUP($R1086,M:$Q,5,0),"")</f>
        <v/>
      </c>
      <c r="AB1086" s="21" t="str">
        <f>IFERROR(VLOOKUP($R1086,N:$Q,4,0),"")</f>
        <v/>
      </c>
      <c r="AC1086" s="21" t="str">
        <f>IFERROR(VLOOKUP($R1086,O:$Q,3,0),"")</f>
        <v/>
      </c>
      <c r="AD1086" s="21" t="str">
        <f>IFERROR(VLOOKUP($R1086,P:$Q,2,0),"")</f>
        <v/>
      </c>
    </row>
    <row r="1087" spans="1:30" x14ac:dyDescent="0.15">
      <c r="A1087" s="9">
        <f>'AB Touchpoint System Workbook'!Z1098</f>
        <v>0</v>
      </c>
      <c r="B1087" s="21">
        <f t="shared" si="34"/>
        <v>1</v>
      </c>
      <c r="C1087" s="12" t="str">
        <f>IF('AB Touchpoint System Workbook'!J1098="A",VLOOKUP($B1087,Reference!$A$93:B$104,2,0),IF('AB Touchpoint System Workbook'!J1098="b",VLOOKUP($B1087,Reference!$A$93:C$104,3,0),""))</f>
        <v/>
      </c>
      <c r="D1087" s="12" t="str">
        <f>IF('AB Touchpoint System Workbook'!J1098="A",Q1087&amp;C1087,IF('AB Touchpoint System Workbook'!J1098="b",Q1087&amp;C1087,""))</f>
        <v/>
      </c>
      <c r="E1087" s="12" t="b">
        <f>IF(ISNUMBER(SEARCH(S$1,$D1087)),MAX(E$1:E1086)+1)</f>
        <v>0</v>
      </c>
      <c r="F1087" s="12" t="b">
        <f>IF(ISNUMBER(SEARCH(T$1,$D1087)),MAX(F$1:F1086)+1)</f>
        <v>0</v>
      </c>
      <c r="G1087" s="12" t="b">
        <f>IF(ISNUMBER(SEARCH(U$1,$D1087)),MAX(G$1:G1086)+1)</f>
        <v>0</v>
      </c>
      <c r="H1087" s="12" t="b">
        <f>IF(ISNUMBER(SEARCH(V$1,$D1087)),MAX(H$1:H1086)+1)</f>
        <v>0</v>
      </c>
      <c r="I1087" s="12" t="b">
        <f>IF(ISNUMBER(SEARCH(W$1,$D1087)),MAX(I$1:I1086)+1)</f>
        <v>0</v>
      </c>
      <c r="J1087" s="12" t="b">
        <f>IF(ISNUMBER(SEARCH(X$1,$D1087)),MAX(J$1:J1086)+1)</f>
        <v>0</v>
      </c>
      <c r="K1087" s="12" t="b">
        <f>IF(ISNUMBER(SEARCH(Y$1,$D1087)),MAX(K$1:K1086)+1)</f>
        <v>0</v>
      </c>
      <c r="L1087" s="12" t="b">
        <f>IF(ISNUMBER(SEARCH(Z$1,$D1087)),MAX(L$1:L1086)+1)</f>
        <v>0</v>
      </c>
      <c r="M1087" s="12" t="b">
        <f>IF(ISNUMBER(SEARCH(AA$1,$D1087)),MAX(M$1:M1086)+1)</f>
        <v>0</v>
      </c>
      <c r="N1087" s="12" t="b">
        <f>IF(ISNUMBER(SEARCH(AB$1,$D1087)),MAX(N$1:N1086)+1)</f>
        <v>0</v>
      </c>
      <c r="O1087" s="12" t="b">
        <f>IF(ISNUMBER(SEARCH(AC$1,$D1087)),MAX(O$1:O1086)+1)</f>
        <v>0</v>
      </c>
      <c r="P1087" s="12" t="b">
        <f>IF(ISNUMBER(SEARCH(AD$1,$D1087)),MAX(P$1:P1086)+1)</f>
        <v>0</v>
      </c>
      <c r="Q1087" s="12">
        <f>'AB Touchpoint System Workbook'!K1098</f>
        <v>0</v>
      </c>
      <c r="R1087" s="13">
        <f t="shared" si="33"/>
        <v>1086</v>
      </c>
      <c r="S1087" s="21" t="str">
        <f>IFERROR(VLOOKUP($R1087,E:$Q,13,0),"")</f>
        <v/>
      </c>
      <c r="T1087" s="21" t="str">
        <f>IFERROR(VLOOKUP($R1087,F:$Q,12,0),"")</f>
        <v/>
      </c>
      <c r="U1087" s="21" t="str">
        <f>IFERROR(VLOOKUP($R1087,G:$Q,11,0),"")</f>
        <v/>
      </c>
      <c r="V1087" s="21" t="str">
        <f>IFERROR(VLOOKUP($R1087,H:$Q,10,0),"")</f>
        <v/>
      </c>
      <c r="W1087" s="21" t="str">
        <f>IFERROR(VLOOKUP($R1087,I:$Q,9,0),"")</f>
        <v/>
      </c>
      <c r="X1087" s="21" t="str">
        <f>IFERROR(VLOOKUP($R1087,J:$Q,8,0),"")</f>
        <v/>
      </c>
      <c r="Y1087" s="21" t="str">
        <f>IFERROR(VLOOKUP($R1087,K:$Q,7,0),"")</f>
        <v/>
      </c>
      <c r="Z1087" s="21" t="str">
        <f>IFERROR(VLOOKUP($R1087,L:$Q,6,0),"")</f>
        <v/>
      </c>
      <c r="AA1087" s="21" t="str">
        <f>IFERROR(VLOOKUP($R1087,M:$Q,5,0),"")</f>
        <v/>
      </c>
      <c r="AB1087" s="21" t="str">
        <f>IFERROR(VLOOKUP($R1087,N:$Q,4,0),"")</f>
        <v/>
      </c>
      <c r="AC1087" s="21" t="str">
        <f>IFERROR(VLOOKUP($R1087,O:$Q,3,0),"")</f>
        <v/>
      </c>
      <c r="AD1087" s="21" t="str">
        <f>IFERROR(VLOOKUP($R1087,P:$Q,2,0),"")</f>
        <v/>
      </c>
    </row>
    <row r="1088" spans="1:30" x14ac:dyDescent="0.15">
      <c r="A1088" s="9">
        <f>'AB Touchpoint System Workbook'!Z1099</f>
        <v>0</v>
      </c>
      <c r="B1088" s="21">
        <f t="shared" si="34"/>
        <v>1</v>
      </c>
      <c r="C1088" s="12" t="str">
        <f>IF('AB Touchpoint System Workbook'!J1099="A",VLOOKUP($B1088,Reference!$A$93:B$104,2,0),IF('AB Touchpoint System Workbook'!J1099="b",VLOOKUP($B1088,Reference!$A$93:C$104,3,0),""))</f>
        <v/>
      </c>
      <c r="D1088" s="12" t="str">
        <f>IF('AB Touchpoint System Workbook'!J1099="A",Q1088&amp;C1088,IF('AB Touchpoint System Workbook'!J1099="b",Q1088&amp;C1088,""))</f>
        <v/>
      </c>
      <c r="E1088" s="12" t="b">
        <f>IF(ISNUMBER(SEARCH(S$1,$D1088)),MAX(E$1:E1087)+1)</f>
        <v>0</v>
      </c>
      <c r="F1088" s="12" t="b">
        <f>IF(ISNUMBER(SEARCH(T$1,$D1088)),MAX(F$1:F1087)+1)</f>
        <v>0</v>
      </c>
      <c r="G1088" s="12" t="b">
        <f>IF(ISNUMBER(SEARCH(U$1,$D1088)),MAX(G$1:G1087)+1)</f>
        <v>0</v>
      </c>
      <c r="H1088" s="12" t="b">
        <f>IF(ISNUMBER(SEARCH(V$1,$D1088)),MAX(H$1:H1087)+1)</f>
        <v>0</v>
      </c>
      <c r="I1088" s="12" t="b">
        <f>IF(ISNUMBER(SEARCH(W$1,$D1088)),MAX(I$1:I1087)+1)</f>
        <v>0</v>
      </c>
      <c r="J1088" s="12" t="b">
        <f>IF(ISNUMBER(SEARCH(X$1,$D1088)),MAX(J$1:J1087)+1)</f>
        <v>0</v>
      </c>
      <c r="K1088" s="12" t="b">
        <f>IF(ISNUMBER(SEARCH(Y$1,$D1088)),MAX(K$1:K1087)+1)</f>
        <v>0</v>
      </c>
      <c r="L1088" s="12" t="b">
        <f>IF(ISNUMBER(SEARCH(Z$1,$D1088)),MAX(L$1:L1087)+1)</f>
        <v>0</v>
      </c>
      <c r="M1088" s="12" t="b">
        <f>IF(ISNUMBER(SEARCH(AA$1,$D1088)),MAX(M$1:M1087)+1)</f>
        <v>0</v>
      </c>
      <c r="N1088" s="12" t="b">
        <f>IF(ISNUMBER(SEARCH(AB$1,$D1088)),MAX(N$1:N1087)+1)</f>
        <v>0</v>
      </c>
      <c r="O1088" s="12" t="b">
        <f>IF(ISNUMBER(SEARCH(AC$1,$D1088)),MAX(O$1:O1087)+1)</f>
        <v>0</v>
      </c>
      <c r="P1088" s="12" t="b">
        <f>IF(ISNUMBER(SEARCH(AD$1,$D1088)),MAX(P$1:P1087)+1)</f>
        <v>0</v>
      </c>
      <c r="Q1088" s="12">
        <f>'AB Touchpoint System Workbook'!K1099</f>
        <v>0</v>
      </c>
      <c r="R1088" s="13">
        <f t="shared" si="33"/>
        <v>1087</v>
      </c>
      <c r="S1088" s="21" t="str">
        <f>IFERROR(VLOOKUP($R1088,E:$Q,13,0),"")</f>
        <v/>
      </c>
      <c r="T1088" s="21" t="str">
        <f>IFERROR(VLOOKUP($R1088,F:$Q,12,0),"")</f>
        <v/>
      </c>
      <c r="U1088" s="21" t="str">
        <f>IFERROR(VLOOKUP($R1088,G:$Q,11,0),"")</f>
        <v/>
      </c>
      <c r="V1088" s="21" t="str">
        <f>IFERROR(VLOOKUP($R1088,H:$Q,10,0),"")</f>
        <v/>
      </c>
      <c r="W1088" s="21" t="str">
        <f>IFERROR(VLOOKUP($R1088,I:$Q,9,0),"")</f>
        <v/>
      </c>
      <c r="X1088" s="21" t="str">
        <f>IFERROR(VLOOKUP($R1088,J:$Q,8,0),"")</f>
        <v/>
      </c>
      <c r="Y1088" s="21" t="str">
        <f>IFERROR(VLOOKUP($R1088,K:$Q,7,0),"")</f>
        <v/>
      </c>
      <c r="Z1088" s="21" t="str">
        <f>IFERROR(VLOOKUP($R1088,L:$Q,6,0),"")</f>
        <v/>
      </c>
      <c r="AA1088" s="21" t="str">
        <f>IFERROR(VLOOKUP($R1088,M:$Q,5,0),"")</f>
        <v/>
      </c>
      <c r="AB1088" s="21" t="str">
        <f>IFERROR(VLOOKUP($R1088,N:$Q,4,0),"")</f>
        <v/>
      </c>
      <c r="AC1088" s="21" t="str">
        <f>IFERROR(VLOOKUP($R1088,O:$Q,3,0),"")</f>
        <v/>
      </c>
      <c r="AD1088" s="21" t="str">
        <f>IFERROR(VLOOKUP($R1088,P:$Q,2,0),"")</f>
        <v/>
      </c>
    </row>
    <row r="1089" spans="1:30" x14ac:dyDescent="0.15">
      <c r="A1089" s="9">
        <f>'AB Touchpoint System Workbook'!Z1100</f>
        <v>0</v>
      </c>
      <c r="B1089" s="21">
        <f t="shared" si="34"/>
        <v>1</v>
      </c>
      <c r="C1089" s="12" t="str">
        <f>IF('AB Touchpoint System Workbook'!J1100="A",VLOOKUP($B1089,Reference!$A$93:B$104,2,0),IF('AB Touchpoint System Workbook'!J1100="b",VLOOKUP($B1089,Reference!$A$93:C$104,3,0),""))</f>
        <v/>
      </c>
      <c r="D1089" s="12" t="str">
        <f>IF('AB Touchpoint System Workbook'!J1100="A",Q1089&amp;C1089,IF('AB Touchpoint System Workbook'!J1100="b",Q1089&amp;C1089,""))</f>
        <v/>
      </c>
      <c r="E1089" s="12" t="b">
        <f>IF(ISNUMBER(SEARCH(S$1,$D1089)),MAX(E$1:E1088)+1)</f>
        <v>0</v>
      </c>
      <c r="F1089" s="12" t="b">
        <f>IF(ISNUMBER(SEARCH(T$1,$D1089)),MAX(F$1:F1088)+1)</f>
        <v>0</v>
      </c>
      <c r="G1089" s="12" t="b">
        <f>IF(ISNUMBER(SEARCH(U$1,$D1089)),MAX(G$1:G1088)+1)</f>
        <v>0</v>
      </c>
      <c r="H1089" s="12" t="b">
        <f>IF(ISNUMBER(SEARCH(V$1,$D1089)),MAX(H$1:H1088)+1)</f>
        <v>0</v>
      </c>
      <c r="I1089" s="12" t="b">
        <f>IF(ISNUMBER(SEARCH(W$1,$D1089)),MAX(I$1:I1088)+1)</f>
        <v>0</v>
      </c>
      <c r="J1089" s="12" t="b">
        <f>IF(ISNUMBER(SEARCH(X$1,$D1089)),MAX(J$1:J1088)+1)</f>
        <v>0</v>
      </c>
      <c r="K1089" s="12" t="b">
        <f>IF(ISNUMBER(SEARCH(Y$1,$D1089)),MAX(K$1:K1088)+1)</f>
        <v>0</v>
      </c>
      <c r="L1089" s="12" t="b">
        <f>IF(ISNUMBER(SEARCH(Z$1,$D1089)),MAX(L$1:L1088)+1)</f>
        <v>0</v>
      </c>
      <c r="M1089" s="12" t="b">
        <f>IF(ISNUMBER(SEARCH(AA$1,$D1089)),MAX(M$1:M1088)+1)</f>
        <v>0</v>
      </c>
      <c r="N1089" s="12" t="b">
        <f>IF(ISNUMBER(SEARCH(AB$1,$D1089)),MAX(N$1:N1088)+1)</f>
        <v>0</v>
      </c>
      <c r="O1089" s="12" t="b">
        <f>IF(ISNUMBER(SEARCH(AC$1,$D1089)),MAX(O$1:O1088)+1)</f>
        <v>0</v>
      </c>
      <c r="P1089" s="12" t="b">
        <f>IF(ISNUMBER(SEARCH(AD$1,$D1089)),MAX(P$1:P1088)+1)</f>
        <v>0</v>
      </c>
      <c r="Q1089" s="12">
        <f>'AB Touchpoint System Workbook'!K1100</f>
        <v>0</v>
      </c>
      <c r="R1089" s="13">
        <f t="shared" si="33"/>
        <v>1088</v>
      </c>
      <c r="S1089" s="21" t="str">
        <f>IFERROR(VLOOKUP($R1089,E:$Q,13,0),"")</f>
        <v/>
      </c>
      <c r="T1089" s="21" t="str">
        <f>IFERROR(VLOOKUP($R1089,F:$Q,12,0),"")</f>
        <v/>
      </c>
      <c r="U1089" s="21" t="str">
        <f>IFERROR(VLOOKUP($R1089,G:$Q,11,0),"")</f>
        <v/>
      </c>
      <c r="V1089" s="21" t="str">
        <f>IFERROR(VLOOKUP($R1089,H:$Q,10,0),"")</f>
        <v/>
      </c>
      <c r="W1089" s="21" t="str">
        <f>IFERROR(VLOOKUP($R1089,I:$Q,9,0),"")</f>
        <v/>
      </c>
      <c r="X1089" s="21" t="str">
        <f>IFERROR(VLOOKUP($R1089,J:$Q,8,0),"")</f>
        <v/>
      </c>
      <c r="Y1089" s="21" t="str">
        <f>IFERROR(VLOOKUP($R1089,K:$Q,7,0),"")</f>
        <v/>
      </c>
      <c r="Z1089" s="21" t="str">
        <f>IFERROR(VLOOKUP($R1089,L:$Q,6,0),"")</f>
        <v/>
      </c>
      <c r="AA1089" s="21" t="str">
        <f>IFERROR(VLOOKUP($R1089,M:$Q,5,0),"")</f>
        <v/>
      </c>
      <c r="AB1089" s="21" t="str">
        <f>IFERROR(VLOOKUP($R1089,N:$Q,4,0),"")</f>
        <v/>
      </c>
      <c r="AC1089" s="21" t="str">
        <f>IFERROR(VLOOKUP($R1089,O:$Q,3,0),"")</f>
        <v/>
      </c>
      <c r="AD1089" s="21" t="str">
        <f>IFERROR(VLOOKUP($R1089,P:$Q,2,0),"")</f>
        <v/>
      </c>
    </row>
    <row r="1090" spans="1:30" x14ac:dyDescent="0.15">
      <c r="A1090" s="9">
        <f>'AB Touchpoint System Workbook'!Z1101</f>
        <v>0</v>
      </c>
      <c r="B1090" s="21">
        <f t="shared" si="34"/>
        <v>1</v>
      </c>
      <c r="C1090" s="12" t="str">
        <f>IF('AB Touchpoint System Workbook'!J1101="A",VLOOKUP($B1090,Reference!$A$93:B$104,2,0),IF('AB Touchpoint System Workbook'!J1101="b",VLOOKUP($B1090,Reference!$A$93:C$104,3,0),""))</f>
        <v/>
      </c>
      <c r="D1090" s="12" t="str">
        <f>IF('AB Touchpoint System Workbook'!J1101="A",Q1090&amp;C1090,IF('AB Touchpoint System Workbook'!J1101="b",Q1090&amp;C1090,""))</f>
        <v/>
      </c>
      <c r="E1090" s="12" t="b">
        <f>IF(ISNUMBER(SEARCH(S$1,$D1090)),MAX(E$1:E1089)+1)</f>
        <v>0</v>
      </c>
      <c r="F1090" s="12" t="b">
        <f>IF(ISNUMBER(SEARCH(T$1,$D1090)),MAX(F$1:F1089)+1)</f>
        <v>0</v>
      </c>
      <c r="G1090" s="12" t="b">
        <f>IF(ISNUMBER(SEARCH(U$1,$D1090)),MAX(G$1:G1089)+1)</f>
        <v>0</v>
      </c>
      <c r="H1090" s="12" t="b">
        <f>IF(ISNUMBER(SEARCH(V$1,$D1090)),MAX(H$1:H1089)+1)</f>
        <v>0</v>
      </c>
      <c r="I1090" s="12" t="b">
        <f>IF(ISNUMBER(SEARCH(W$1,$D1090)),MAX(I$1:I1089)+1)</f>
        <v>0</v>
      </c>
      <c r="J1090" s="12" t="b">
        <f>IF(ISNUMBER(SEARCH(X$1,$D1090)),MAX(J$1:J1089)+1)</f>
        <v>0</v>
      </c>
      <c r="K1090" s="12" t="b">
        <f>IF(ISNUMBER(SEARCH(Y$1,$D1090)),MAX(K$1:K1089)+1)</f>
        <v>0</v>
      </c>
      <c r="L1090" s="12" t="b">
        <f>IF(ISNUMBER(SEARCH(Z$1,$D1090)),MAX(L$1:L1089)+1)</f>
        <v>0</v>
      </c>
      <c r="M1090" s="12" t="b">
        <f>IF(ISNUMBER(SEARCH(AA$1,$D1090)),MAX(M$1:M1089)+1)</f>
        <v>0</v>
      </c>
      <c r="N1090" s="12" t="b">
        <f>IF(ISNUMBER(SEARCH(AB$1,$D1090)),MAX(N$1:N1089)+1)</f>
        <v>0</v>
      </c>
      <c r="O1090" s="12" t="b">
        <f>IF(ISNUMBER(SEARCH(AC$1,$D1090)),MAX(O$1:O1089)+1)</f>
        <v>0</v>
      </c>
      <c r="P1090" s="12" t="b">
        <f>IF(ISNUMBER(SEARCH(AD$1,$D1090)),MAX(P$1:P1089)+1)</f>
        <v>0</v>
      </c>
      <c r="Q1090" s="12">
        <f>'AB Touchpoint System Workbook'!K1101</f>
        <v>0</v>
      </c>
      <c r="R1090" s="13">
        <f t="shared" si="33"/>
        <v>1089</v>
      </c>
      <c r="S1090" s="21" t="str">
        <f>IFERROR(VLOOKUP($R1090,E:$Q,13,0),"")</f>
        <v/>
      </c>
      <c r="T1090" s="21" t="str">
        <f>IFERROR(VLOOKUP($R1090,F:$Q,12,0),"")</f>
        <v/>
      </c>
      <c r="U1090" s="21" t="str">
        <f>IFERROR(VLOOKUP($R1090,G:$Q,11,0),"")</f>
        <v/>
      </c>
      <c r="V1090" s="21" t="str">
        <f>IFERROR(VLOOKUP($R1090,H:$Q,10,0),"")</f>
        <v/>
      </c>
      <c r="W1090" s="21" t="str">
        <f>IFERROR(VLOOKUP($R1090,I:$Q,9,0),"")</f>
        <v/>
      </c>
      <c r="X1090" s="21" t="str">
        <f>IFERROR(VLOOKUP($R1090,J:$Q,8,0),"")</f>
        <v/>
      </c>
      <c r="Y1090" s="21" t="str">
        <f>IFERROR(VLOOKUP($R1090,K:$Q,7,0),"")</f>
        <v/>
      </c>
      <c r="Z1090" s="21" t="str">
        <f>IFERROR(VLOOKUP($R1090,L:$Q,6,0),"")</f>
        <v/>
      </c>
      <c r="AA1090" s="21" t="str">
        <f>IFERROR(VLOOKUP($R1090,M:$Q,5,0),"")</f>
        <v/>
      </c>
      <c r="AB1090" s="21" t="str">
        <f>IFERROR(VLOOKUP($R1090,N:$Q,4,0),"")</f>
        <v/>
      </c>
      <c r="AC1090" s="21" t="str">
        <f>IFERROR(VLOOKUP($R1090,O:$Q,3,0),"")</f>
        <v/>
      </c>
      <c r="AD1090" s="21" t="str">
        <f>IFERROR(VLOOKUP($R1090,P:$Q,2,0),"")</f>
        <v/>
      </c>
    </row>
    <row r="1091" spans="1:30" x14ac:dyDescent="0.15">
      <c r="A1091" s="9">
        <f>'AB Touchpoint System Workbook'!Z1102</f>
        <v>0</v>
      </c>
      <c r="B1091" s="21">
        <f t="shared" si="34"/>
        <v>1</v>
      </c>
      <c r="C1091" s="12" t="str">
        <f>IF('AB Touchpoint System Workbook'!J1102="A",VLOOKUP($B1091,Reference!$A$93:B$104,2,0),IF('AB Touchpoint System Workbook'!J1102="b",VLOOKUP($B1091,Reference!$A$93:C$104,3,0),""))</f>
        <v/>
      </c>
      <c r="D1091" s="12" t="str">
        <f>IF('AB Touchpoint System Workbook'!J1102="A",Q1091&amp;C1091,IF('AB Touchpoint System Workbook'!J1102="b",Q1091&amp;C1091,""))</f>
        <v/>
      </c>
      <c r="E1091" s="12" t="b">
        <f>IF(ISNUMBER(SEARCH(S$1,$D1091)),MAX(E$1:E1090)+1)</f>
        <v>0</v>
      </c>
      <c r="F1091" s="12" t="b">
        <f>IF(ISNUMBER(SEARCH(T$1,$D1091)),MAX(F$1:F1090)+1)</f>
        <v>0</v>
      </c>
      <c r="G1091" s="12" t="b">
        <f>IF(ISNUMBER(SEARCH(U$1,$D1091)),MAX(G$1:G1090)+1)</f>
        <v>0</v>
      </c>
      <c r="H1091" s="12" t="b">
        <f>IF(ISNUMBER(SEARCH(V$1,$D1091)),MAX(H$1:H1090)+1)</f>
        <v>0</v>
      </c>
      <c r="I1091" s="12" t="b">
        <f>IF(ISNUMBER(SEARCH(W$1,$D1091)),MAX(I$1:I1090)+1)</f>
        <v>0</v>
      </c>
      <c r="J1091" s="12" t="b">
        <f>IF(ISNUMBER(SEARCH(X$1,$D1091)),MAX(J$1:J1090)+1)</f>
        <v>0</v>
      </c>
      <c r="K1091" s="12" t="b">
        <f>IF(ISNUMBER(SEARCH(Y$1,$D1091)),MAX(K$1:K1090)+1)</f>
        <v>0</v>
      </c>
      <c r="L1091" s="12" t="b">
        <f>IF(ISNUMBER(SEARCH(Z$1,$D1091)),MAX(L$1:L1090)+1)</f>
        <v>0</v>
      </c>
      <c r="M1091" s="12" t="b">
        <f>IF(ISNUMBER(SEARCH(AA$1,$D1091)),MAX(M$1:M1090)+1)</f>
        <v>0</v>
      </c>
      <c r="N1091" s="12" t="b">
        <f>IF(ISNUMBER(SEARCH(AB$1,$D1091)),MAX(N$1:N1090)+1)</f>
        <v>0</v>
      </c>
      <c r="O1091" s="12" t="b">
        <f>IF(ISNUMBER(SEARCH(AC$1,$D1091)),MAX(O$1:O1090)+1)</f>
        <v>0</v>
      </c>
      <c r="P1091" s="12" t="b">
        <f>IF(ISNUMBER(SEARCH(AD$1,$D1091)),MAX(P$1:P1090)+1)</f>
        <v>0</v>
      </c>
      <c r="Q1091" s="12">
        <f>'AB Touchpoint System Workbook'!K1102</f>
        <v>0</v>
      </c>
      <c r="R1091" s="13">
        <f t="shared" si="33"/>
        <v>1090</v>
      </c>
      <c r="S1091" s="21" t="str">
        <f>IFERROR(VLOOKUP($R1091,E:$Q,13,0),"")</f>
        <v/>
      </c>
      <c r="T1091" s="21" t="str">
        <f>IFERROR(VLOOKUP($R1091,F:$Q,12,0),"")</f>
        <v/>
      </c>
      <c r="U1091" s="21" t="str">
        <f>IFERROR(VLOOKUP($R1091,G:$Q,11,0),"")</f>
        <v/>
      </c>
      <c r="V1091" s="21" t="str">
        <f>IFERROR(VLOOKUP($R1091,H:$Q,10,0),"")</f>
        <v/>
      </c>
      <c r="W1091" s="21" t="str">
        <f>IFERROR(VLOOKUP($R1091,I:$Q,9,0),"")</f>
        <v/>
      </c>
      <c r="X1091" s="21" t="str">
        <f>IFERROR(VLOOKUP($R1091,J:$Q,8,0),"")</f>
        <v/>
      </c>
      <c r="Y1091" s="21" t="str">
        <f>IFERROR(VLOOKUP($R1091,K:$Q,7,0),"")</f>
        <v/>
      </c>
      <c r="Z1091" s="21" t="str">
        <f>IFERROR(VLOOKUP($R1091,L:$Q,6,0),"")</f>
        <v/>
      </c>
      <c r="AA1091" s="21" t="str">
        <f>IFERROR(VLOOKUP($R1091,M:$Q,5,0),"")</f>
        <v/>
      </c>
      <c r="AB1091" s="21" t="str">
        <f>IFERROR(VLOOKUP($R1091,N:$Q,4,0),"")</f>
        <v/>
      </c>
      <c r="AC1091" s="21" t="str">
        <f>IFERROR(VLOOKUP($R1091,O:$Q,3,0),"")</f>
        <v/>
      </c>
      <c r="AD1091" s="21" t="str">
        <f>IFERROR(VLOOKUP($R1091,P:$Q,2,0),"")</f>
        <v/>
      </c>
    </row>
    <row r="1092" spans="1:30" x14ac:dyDescent="0.15">
      <c r="A1092" s="9">
        <f>'AB Touchpoint System Workbook'!Z1103</f>
        <v>0</v>
      </c>
      <c r="B1092" s="21">
        <f t="shared" si="34"/>
        <v>1</v>
      </c>
      <c r="C1092" s="12" t="str">
        <f>IF('AB Touchpoint System Workbook'!J1103="A",VLOOKUP($B1092,Reference!$A$93:B$104,2,0),IF('AB Touchpoint System Workbook'!J1103="b",VLOOKUP($B1092,Reference!$A$93:C$104,3,0),""))</f>
        <v/>
      </c>
      <c r="D1092" s="12" t="str">
        <f>IF('AB Touchpoint System Workbook'!J1103="A",Q1092&amp;C1092,IF('AB Touchpoint System Workbook'!J1103="b",Q1092&amp;C1092,""))</f>
        <v/>
      </c>
      <c r="E1092" s="12" t="b">
        <f>IF(ISNUMBER(SEARCH(S$1,$D1092)),MAX(E$1:E1091)+1)</f>
        <v>0</v>
      </c>
      <c r="F1092" s="12" t="b">
        <f>IF(ISNUMBER(SEARCH(T$1,$D1092)),MAX(F$1:F1091)+1)</f>
        <v>0</v>
      </c>
      <c r="G1092" s="12" t="b">
        <f>IF(ISNUMBER(SEARCH(U$1,$D1092)),MAX(G$1:G1091)+1)</f>
        <v>0</v>
      </c>
      <c r="H1092" s="12" t="b">
        <f>IF(ISNUMBER(SEARCH(V$1,$D1092)),MAX(H$1:H1091)+1)</f>
        <v>0</v>
      </c>
      <c r="I1092" s="12" t="b">
        <f>IF(ISNUMBER(SEARCH(W$1,$D1092)),MAX(I$1:I1091)+1)</f>
        <v>0</v>
      </c>
      <c r="J1092" s="12" t="b">
        <f>IF(ISNUMBER(SEARCH(X$1,$D1092)),MAX(J$1:J1091)+1)</f>
        <v>0</v>
      </c>
      <c r="K1092" s="12" t="b">
        <f>IF(ISNUMBER(SEARCH(Y$1,$D1092)),MAX(K$1:K1091)+1)</f>
        <v>0</v>
      </c>
      <c r="L1092" s="12" t="b">
        <f>IF(ISNUMBER(SEARCH(Z$1,$D1092)),MAX(L$1:L1091)+1)</f>
        <v>0</v>
      </c>
      <c r="M1092" s="12" t="b">
        <f>IF(ISNUMBER(SEARCH(AA$1,$D1092)),MAX(M$1:M1091)+1)</f>
        <v>0</v>
      </c>
      <c r="N1092" s="12" t="b">
        <f>IF(ISNUMBER(SEARCH(AB$1,$D1092)),MAX(N$1:N1091)+1)</f>
        <v>0</v>
      </c>
      <c r="O1092" s="12" t="b">
        <f>IF(ISNUMBER(SEARCH(AC$1,$D1092)),MAX(O$1:O1091)+1)</f>
        <v>0</v>
      </c>
      <c r="P1092" s="12" t="b">
        <f>IF(ISNUMBER(SEARCH(AD$1,$D1092)),MAX(P$1:P1091)+1)</f>
        <v>0</v>
      </c>
      <c r="Q1092" s="12">
        <f>'AB Touchpoint System Workbook'!K1103</f>
        <v>0</v>
      </c>
      <c r="R1092" s="13">
        <f t="shared" ref="R1092:R1101" si="35">R1091+1</f>
        <v>1091</v>
      </c>
      <c r="S1092" s="21" t="str">
        <f>IFERROR(VLOOKUP($R1092,E:$Q,13,0),"")</f>
        <v/>
      </c>
      <c r="T1092" s="21" t="str">
        <f>IFERROR(VLOOKUP($R1092,F:$Q,12,0),"")</f>
        <v/>
      </c>
      <c r="U1092" s="21" t="str">
        <f>IFERROR(VLOOKUP($R1092,G:$Q,11,0),"")</f>
        <v/>
      </c>
      <c r="V1092" s="21" t="str">
        <f>IFERROR(VLOOKUP($R1092,H:$Q,10,0),"")</f>
        <v/>
      </c>
      <c r="W1092" s="21" t="str">
        <f>IFERROR(VLOOKUP($R1092,I:$Q,9,0),"")</f>
        <v/>
      </c>
      <c r="X1092" s="21" t="str">
        <f>IFERROR(VLOOKUP($R1092,J:$Q,8,0),"")</f>
        <v/>
      </c>
      <c r="Y1092" s="21" t="str">
        <f>IFERROR(VLOOKUP($R1092,K:$Q,7,0),"")</f>
        <v/>
      </c>
      <c r="Z1092" s="21" t="str">
        <f>IFERROR(VLOOKUP($R1092,L:$Q,6,0),"")</f>
        <v/>
      </c>
      <c r="AA1092" s="21" t="str">
        <f>IFERROR(VLOOKUP($R1092,M:$Q,5,0),"")</f>
        <v/>
      </c>
      <c r="AB1092" s="21" t="str">
        <f>IFERROR(VLOOKUP($R1092,N:$Q,4,0),"")</f>
        <v/>
      </c>
      <c r="AC1092" s="21" t="str">
        <f>IFERROR(VLOOKUP($R1092,O:$Q,3,0),"")</f>
        <v/>
      </c>
      <c r="AD1092" s="21" t="str">
        <f>IFERROR(VLOOKUP($R1092,P:$Q,2,0),"")</f>
        <v/>
      </c>
    </row>
    <row r="1093" spans="1:30" x14ac:dyDescent="0.15">
      <c r="A1093" s="9">
        <f>'AB Touchpoint System Workbook'!Z1104</f>
        <v>0</v>
      </c>
      <c r="B1093" s="21">
        <f t="shared" si="34"/>
        <v>1</v>
      </c>
      <c r="C1093" s="12" t="str">
        <f>IF('AB Touchpoint System Workbook'!J1104="A",VLOOKUP($B1093,Reference!$A$93:B$104,2,0),IF('AB Touchpoint System Workbook'!J1104="b",VLOOKUP($B1093,Reference!$A$93:C$104,3,0),""))</f>
        <v/>
      </c>
      <c r="D1093" s="12" t="str">
        <f>IF('AB Touchpoint System Workbook'!J1104="A",Q1093&amp;C1093,IF('AB Touchpoint System Workbook'!J1104="b",Q1093&amp;C1093,""))</f>
        <v/>
      </c>
      <c r="E1093" s="12" t="b">
        <f>IF(ISNUMBER(SEARCH(S$1,$D1093)),MAX(E$1:E1092)+1)</f>
        <v>0</v>
      </c>
      <c r="F1093" s="12" t="b">
        <f>IF(ISNUMBER(SEARCH(T$1,$D1093)),MAX(F$1:F1092)+1)</f>
        <v>0</v>
      </c>
      <c r="G1093" s="12" t="b">
        <f>IF(ISNUMBER(SEARCH(U$1,$D1093)),MAX(G$1:G1092)+1)</f>
        <v>0</v>
      </c>
      <c r="H1093" s="12" t="b">
        <f>IF(ISNUMBER(SEARCH(V$1,$D1093)),MAX(H$1:H1092)+1)</f>
        <v>0</v>
      </c>
      <c r="I1093" s="12" t="b">
        <f>IF(ISNUMBER(SEARCH(W$1,$D1093)),MAX(I$1:I1092)+1)</f>
        <v>0</v>
      </c>
      <c r="J1093" s="12" t="b">
        <f>IF(ISNUMBER(SEARCH(X$1,$D1093)),MAX(J$1:J1092)+1)</f>
        <v>0</v>
      </c>
      <c r="K1093" s="12" t="b">
        <f>IF(ISNUMBER(SEARCH(Y$1,$D1093)),MAX(K$1:K1092)+1)</f>
        <v>0</v>
      </c>
      <c r="L1093" s="12" t="b">
        <f>IF(ISNUMBER(SEARCH(Z$1,$D1093)),MAX(L$1:L1092)+1)</f>
        <v>0</v>
      </c>
      <c r="M1093" s="12" t="b">
        <f>IF(ISNUMBER(SEARCH(AA$1,$D1093)),MAX(M$1:M1092)+1)</f>
        <v>0</v>
      </c>
      <c r="N1093" s="12" t="b">
        <f>IF(ISNUMBER(SEARCH(AB$1,$D1093)),MAX(N$1:N1092)+1)</f>
        <v>0</v>
      </c>
      <c r="O1093" s="12" t="b">
        <f>IF(ISNUMBER(SEARCH(AC$1,$D1093)),MAX(O$1:O1092)+1)</f>
        <v>0</v>
      </c>
      <c r="P1093" s="12" t="b">
        <f>IF(ISNUMBER(SEARCH(AD$1,$D1093)),MAX(P$1:P1092)+1)</f>
        <v>0</v>
      </c>
      <c r="Q1093" s="12">
        <f>'AB Touchpoint System Workbook'!K1104</f>
        <v>0</v>
      </c>
      <c r="R1093" s="13">
        <f t="shared" si="35"/>
        <v>1092</v>
      </c>
      <c r="S1093" s="21" t="str">
        <f>IFERROR(VLOOKUP($R1093,E:$Q,13,0),"")</f>
        <v/>
      </c>
      <c r="T1093" s="21" t="str">
        <f>IFERROR(VLOOKUP($R1093,F:$Q,12,0),"")</f>
        <v/>
      </c>
      <c r="U1093" s="21" t="str">
        <f>IFERROR(VLOOKUP($R1093,G:$Q,11,0),"")</f>
        <v/>
      </c>
      <c r="V1093" s="21" t="str">
        <f>IFERROR(VLOOKUP($R1093,H:$Q,10,0),"")</f>
        <v/>
      </c>
      <c r="W1093" s="21" t="str">
        <f>IFERROR(VLOOKUP($R1093,I:$Q,9,0),"")</f>
        <v/>
      </c>
      <c r="X1093" s="21" t="str">
        <f>IFERROR(VLOOKUP($R1093,J:$Q,8,0),"")</f>
        <v/>
      </c>
      <c r="Y1093" s="21" t="str">
        <f>IFERROR(VLOOKUP($R1093,K:$Q,7,0),"")</f>
        <v/>
      </c>
      <c r="Z1093" s="21" t="str">
        <f>IFERROR(VLOOKUP($R1093,L:$Q,6,0),"")</f>
        <v/>
      </c>
      <c r="AA1093" s="21" t="str">
        <f>IFERROR(VLOOKUP($R1093,M:$Q,5,0),"")</f>
        <v/>
      </c>
      <c r="AB1093" s="21" t="str">
        <f>IFERROR(VLOOKUP($R1093,N:$Q,4,0),"")</f>
        <v/>
      </c>
      <c r="AC1093" s="21" t="str">
        <f>IFERROR(VLOOKUP($R1093,O:$Q,3,0),"")</f>
        <v/>
      </c>
      <c r="AD1093" s="21" t="str">
        <f>IFERROR(VLOOKUP($R1093,P:$Q,2,0),"")</f>
        <v/>
      </c>
    </row>
    <row r="1094" spans="1:30" x14ac:dyDescent="0.15">
      <c r="A1094" s="9">
        <f>'AB Touchpoint System Workbook'!Z1105</f>
        <v>0</v>
      </c>
      <c r="B1094" s="21">
        <f t="shared" si="34"/>
        <v>1</v>
      </c>
      <c r="C1094" s="12" t="str">
        <f>IF('AB Touchpoint System Workbook'!J1105="A",VLOOKUP($B1094,Reference!$A$93:B$104,2,0),IF('AB Touchpoint System Workbook'!J1105="b",VLOOKUP($B1094,Reference!$A$93:C$104,3,0),""))</f>
        <v/>
      </c>
      <c r="D1094" s="12" t="str">
        <f>IF('AB Touchpoint System Workbook'!J1105="A",Q1094&amp;C1094,IF('AB Touchpoint System Workbook'!J1105="b",Q1094&amp;C1094,""))</f>
        <v/>
      </c>
      <c r="E1094" s="12" t="b">
        <f>IF(ISNUMBER(SEARCH(S$1,$D1094)),MAX(E$1:E1093)+1)</f>
        <v>0</v>
      </c>
      <c r="F1094" s="12" t="b">
        <f>IF(ISNUMBER(SEARCH(T$1,$D1094)),MAX(F$1:F1093)+1)</f>
        <v>0</v>
      </c>
      <c r="G1094" s="12" t="b">
        <f>IF(ISNUMBER(SEARCH(U$1,$D1094)),MAX(G$1:G1093)+1)</f>
        <v>0</v>
      </c>
      <c r="H1094" s="12" t="b">
        <f>IF(ISNUMBER(SEARCH(V$1,$D1094)),MAX(H$1:H1093)+1)</f>
        <v>0</v>
      </c>
      <c r="I1094" s="12" t="b">
        <f>IF(ISNUMBER(SEARCH(W$1,$D1094)),MAX(I$1:I1093)+1)</f>
        <v>0</v>
      </c>
      <c r="J1094" s="12" t="b">
        <f>IF(ISNUMBER(SEARCH(X$1,$D1094)),MAX(J$1:J1093)+1)</f>
        <v>0</v>
      </c>
      <c r="K1094" s="12" t="b">
        <f>IF(ISNUMBER(SEARCH(Y$1,$D1094)),MAX(K$1:K1093)+1)</f>
        <v>0</v>
      </c>
      <c r="L1094" s="12" t="b">
        <f>IF(ISNUMBER(SEARCH(Z$1,$D1094)),MAX(L$1:L1093)+1)</f>
        <v>0</v>
      </c>
      <c r="M1094" s="12" t="b">
        <f>IF(ISNUMBER(SEARCH(AA$1,$D1094)),MAX(M$1:M1093)+1)</f>
        <v>0</v>
      </c>
      <c r="N1094" s="12" t="b">
        <f>IF(ISNUMBER(SEARCH(AB$1,$D1094)),MAX(N$1:N1093)+1)</f>
        <v>0</v>
      </c>
      <c r="O1094" s="12" t="b">
        <f>IF(ISNUMBER(SEARCH(AC$1,$D1094)),MAX(O$1:O1093)+1)</f>
        <v>0</v>
      </c>
      <c r="P1094" s="12" t="b">
        <f>IF(ISNUMBER(SEARCH(AD$1,$D1094)),MAX(P$1:P1093)+1)</f>
        <v>0</v>
      </c>
      <c r="Q1094" s="12">
        <f>'AB Touchpoint System Workbook'!K1105</f>
        <v>0</v>
      </c>
      <c r="R1094" s="13">
        <f t="shared" si="35"/>
        <v>1093</v>
      </c>
      <c r="S1094" s="21" t="str">
        <f>IFERROR(VLOOKUP($R1094,E:$Q,13,0),"")</f>
        <v/>
      </c>
      <c r="T1094" s="21" t="str">
        <f>IFERROR(VLOOKUP($R1094,F:$Q,12,0),"")</f>
        <v/>
      </c>
      <c r="U1094" s="21" t="str">
        <f>IFERROR(VLOOKUP($R1094,G:$Q,11,0),"")</f>
        <v/>
      </c>
      <c r="V1094" s="21" t="str">
        <f>IFERROR(VLOOKUP($R1094,H:$Q,10,0),"")</f>
        <v/>
      </c>
      <c r="W1094" s="21" t="str">
        <f>IFERROR(VLOOKUP($R1094,I:$Q,9,0),"")</f>
        <v/>
      </c>
      <c r="X1094" s="21" t="str">
        <f>IFERROR(VLOOKUP($R1094,J:$Q,8,0),"")</f>
        <v/>
      </c>
      <c r="Y1094" s="21" t="str">
        <f>IFERROR(VLOOKUP($R1094,K:$Q,7,0),"")</f>
        <v/>
      </c>
      <c r="Z1094" s="21" t="str">
        <f>IFERROR(VLOOKUP($R1094,L:$Q,6,0),"")</f>
        <v/>
      </c>
      <c r="AA1094" s="21" t="str">
        <f>IFERROR(VLOOKUP($R1094,M:$Q,5,0),"")</f>
        <v/>
      </c>
      <c r="AB1094" s="21" t="str">
        <f>IFERROR(VLOOKUP($R1094,N:$Q,4,0),"")</f>
        <v/>
      </c>
      <c r="AC1094" s="21" t="str">
        <f>IFERROR(VLOOKUP($R1094,O:$Q,3,0),"")</f>
        <v/>
      </c>
      <c r="AD1094" s="21" t="str">
        <f>IFERROR(VLOOKUP($R1094,P:$Q,2,0),"")</f>
        <v/>
      </c>
    </row>
    <row r="1095" spans="1:30" x14ac:dyDescent="0.15">
      <c r="A1095" s="9">
        <f>'AB Touchpoint System Workbook'!Z1106</f>
        <v>0</v>
      </c>
      <c r="B1095" s="21">
        <f t="shared" si="34"/>
        <v>1</v>
      </c>
      <c r="C1095" s="12" t="str">
        <f>IF('AB Touchpoint System Workbook'!J1106="A",VLOOKUP($B1095,Reference!$A$93:B$104,2,0),IF('AB Touchpoint System Workbook'!J1106="b",VLOOKUP($B1095,Reference!$A$93:C$104,3,0),""))</f>
        <v/>
      </c>
      <c r="D1095" s="12" t="str">
        <f>IF('AB Touchpoint System Workbook'!J1106="A",Q1095&amp;C1095,IF('AB Touchpoint System Workbook'!J1106="b",Q1095&amp;C1095,""))</f>
        <v/>
      </c>
      <c r="E1095" s="12" t="b">
        <f>IF(ISNUMBER(SEARCH(S$1,$D1095)),MAX(E$1:E1094)+1)</f>
        <v>0</v>
      </c>
      <c r="F1095" s="12" t="b">
        <f>IF(ISNUMBER(SEARCH(T$1,$D1095)),MAX(F$1:F1094)+1)</f>
        <v>0</v>
      </c>
      <c r="G1095" s="12" t="b">
        <f>IF(ISNUMBER(SEARCH(U$1,$D1095)),MAX(G$1:G1094)+1)</f>
        <v>0</v>
      </c>
      <c r="H1095" s="12" t="b">
        <f>IF(ISNUMBER(SEARCH(V$1,$D1095)),MAX(H$1:H1094)+1)</f>
        <v>0</v>
      </c>
      <c r="I1095" s="12" t="b">
        <f>IF(ISNUMBER(SEARCH(W$1,$D1095)),MAX(I$1:I1094)+1)</f>
        <v>0</v>
      </c>
      <c r="J1095" s="12" t="b">
        <f>IF(ISNUMBER(SEARCH(X$1,$D1095)),MAX(J$1:J1094)+1)</f>
        <v>0</v>
      </c>
      <c r="K1095" s="12" t="b">
        <f>IF(ISNUMBER(SEARCH(Y$1,$D1095)),MAX(K$1:K1094)+1)</f>
        <v>0</v>
      </c>
      <c r="L1095" s="12" t="b">
        <f>IF(ISNUMBER(SEARCH(Z$1,$D1095)),MAX(L$1:L1094)+1)</f>
        <v>0</v>
      </c>
      <c r="M1095" s="12" t="b">
        <f>IF(ISNUMBER(SEARCH(AA$1,$D1095)),MAX(M$1:M1094)+1)</f>
        <v>0</v>
      </c>
      <c r="N1095" s="12" t="b">
        <f>IF(ISNUMBER(SEARCH(AB$1,$D1095)),MAX(N$1:N1094)+1)</f>
        <v>0</v>
      </c>
      <c r="O1095" s="12" t="b">
        <f>IF(ISNUMBER(SEARCH(AC$1,$D1095)),MAX(O$1:O1094)+1)</f>
        <v>0</v>
      </c>
      <c r="P1095" s="12" t="b">
        <f>IF(ISNUMBER(SEARCH(AD$1,$D1095)),MAX(P$1:P1094)+1)</f>
        <v>0</v>
      </c>
      <c r="Q1095" s="12">
        <f>'AB Touchpoint System Workbook'!K1106</f>
        <v>0</v>
      </c>
      <c r="R1095" s="13">
        <f t="shared" si="35"/>
        <v>1094</v>
      </c>
      <c r="S1095" s="21" t="str">
        <f>IFERROR(VLOOKUP($R1095,E:$Q,13,0),"")</f>
        <v/>
      </c>
      <c r="T1095" s="21" t="str">
        <f>IFERROR(VLOOKUP($R1095,F:$Q,12,0),"")</f>
        <v/>
      </c>
      <c r="U1095" s="21" t="str">
        <f>IFERROR(VLOOKUP($R1095,G:$Q,11,0),"")</f>
        <v/>
      </c>
      <c r="V1095" s="21" t="str">
        <f>IFERROR(VLOOKUP($R1095,H:$Q,10,0),"")</f>
        <v/>
      </c>
      <c r="W1095" s="21" t="str">
        <f>IFERROR(VLOOKUP($R1095,I:$Q,9,0),"")</f>
        <v/>
      </c>
      <c r="X1095" s="21" t="str">
        <f>IFERROR(VLOOKUP($R1095,J:$Q,8,0),"")</f>
        <v/>
      </c>
      <c r="Y1095" s="21" t="str">
        <f>IFERROR(VLOOKUP($R1095,K:$Q,7,0),"")</f>
        <v/>
      </c>
      <c r="Z1095" s="21" t="str">
        <f>IFERROR(VLOOKUP($R1095,L:$Q,6,0),"")</f>
        <v/>
      </c>
      <c r="AA1095" s="21" t="str">
        <f>IFERROR(VLOOKUP($R1095,M:$Q,5,0),"")</f>
        <v/>
      </c>
      <c r="AB1095" s="21" t="str">
        <f>IFERROR(VLOOKUP($R1095,N:$Q,4,0),"")</f>
        <v/>
      </c>
      <c r="AC1095" s="21" t="str">
        <f>IFERROR(VLOOKUP($R1095,O:$Q,3,0),"")</f>
        <v/>
      </c>
      <c r="AD1095" s="21" t="str">
        <f>IFERROR(VLOOKUP($R1095,P:$Q,2,0),"")</f>
        <v/>
      </c>
    </row>
    <row r="1096" spans="1:30" x14ac:dyDescent="0.15">
      <c r="A1096" s="9">
        <f>'AB Touchpoint System Workbook'!Z1107</f>
        <v>0</v>
      </c>
      <c r="B1096" s="21">
        <f t="shared" si="34"/>
        <v>1</v>
      </c>
      <c r="C1096" s="12" t="str">
        <f>IF('AB Touchpoint System Workbook'!J1107="A",VLOOKUP($B1096,Reference!$A$93:B$104,2,0),IF('AB Touchpoint System Workbook'!J1107="b",VLOOKUP($B1096,Reference!$A$93:C$104,3,0),""))</f>
        <v/>
      </c>
      <c r="D1096" s="12" t="str">
        <f>IF('AB Touchpoint System Workbook'!J1107="A",Q1096&amp;C1096,IF('AB Touchpoint System Workbook'!J1107="b",Q1096&amp;C1096,""))</f>
        <v/>
      </c>
      <c r="E1096" s="12" t="b">
        <f>IF(ISNUMBER(SEARCH(S$1,$D1096)),MAX(E$1:E1095)+1)</f>
        <v>0</v>
      </c>
      <c r="F1096" s="12" t="b">
        <f>IF(ISNUMBER(SEARCH(T$1,$D1096)),MAX(F$1:F1095)+1)</f>
        <v>0</v>
      </c>
      <c r="G1096" s="12" t="b">
        <f>IF(ISNUMBER(SEARCH(U$1,$D1096)),MAX(G$1:G1095)+1)</f>
        <v>0</v>
      </c>
      <c r="H1096" s="12" t="b">
        <f>IF(ISNUMBER(SEARCH(V$1,$D1096)),MAX(H$1:H1095)+1)</f>
        <v>0</v>
      </c>
      <c r="I1096" s="12" t="b">
        <f>IF(ISNUMBER(SEARCH(W$1,$D1096)),MAX(I$1:I1095)+1)</f>
        <v>0</v>
      </c>
      <c r="J1096" s="12" t="b">
        <f>IF(ISNUMBER(SEARCH(X$1,$D1096)),MAX(J$1:J1095)+1)</f>
        <v>0</v>
      </c>
      <c r="K1096" s="12" t="b">
        <f>IF(ISNUMBER(SEARCH(Y$1,$D1096)),MAX(K$1:K1095)+1)</f>
        <v>0</v>
      </c>
      <c r="L1096" s="12" t="b">
        <f>IF(ISNUMBER(SEARCH(Z$1,$D1096)),MAX(L$1:L1095)+1)</f>
        <v>0</v>
      </c>
      <c r="M1096" s="12" t="b">
        <f>IF(ISNUMBER(SEARCH(AA$1,$D1096)),MAX(M$1:M1095)+1)</f>
        <v>0</v>
      </c>
      <c r="N1096" s="12" t="b">
        <f>IF(ISNUMBER(SEARCH(AB$1,$D1096)),MAX(N$1:N1095)+1)</f>
        <v>0</v>
      </c>
      <c r="O1096" s="12" t="b">
        <f>IF(ISNUMBER(SEARCH(AC$1,$D1096)),MAX(O$1:O1095)+1)</f>
        <v>0</v>
      </c>
      <c r="P1096" s="12" t="b">
        <f>IF(ISNUMBER(SEARCH(AD$1,$D1096)),MAX(P$1:P1095)+1)</f>
        <v>0</v>
      </c>
      <c r="Q1096" s="12">
        <f>'AB Touchpoint System Workbook'!K1107</f>
        <v>0</v>
      </c>
      <c r="R1096" s="13">
        <f t="shared" si="35"/>
        <v>1095</v>
      </c>
      <c r="S1096" s="21" t="str">
        <f>IFERROR(VLOOKUP($R1096,E:$Q,13,0),"")</f>
        <v/>
      </c>
      <c r="T1096" s="21" t="str">
        <f>IFERROR(VLOOKUP($R1096,F:$Q,12,0),"")</f>
        <v/>
      </c>
      <c r="U1096" s="21" t="str">
        <f>IFERROR(VLOOKUP($R1096,G:$Q,11,0),"")</f>
        <v/>
      </c>
      <c r="V1096" s="21" t="str">
        <f>IFERROR(VLOOKUP($R1096,H:$Q,10,0),"")</f>
        <v/>
      </c>
      <c r="W1096" s="21" t="str">
        <f>IFERROR(VLOOKUP($R1096,I:$Q,9,0),"")</f>
        <v/>
      </c>
      <c r="X1096" s="21" t="str">
        <f>IFERROR(VLOOKUP($R1096,J:$Q,8,0),"")</f>
        <v/>
      </c>
      <c r="Y1096" s="21" t="str">
        <f>IFERROR(VLOOKUP($R1096,K:$Q,7,0),"")</f>
        <v/>
      </c>
      <c r="Z1096" s="21" t="str">
        <f>IFERROR(VLOOKUP($R1096,L:$Q,6,0),"")</f>
        <v/>
      </c>
      <c r="AA1096" s="21" t="str">
        <f>IFERROR(VLOOKUP($R1096,M:$Q,5,0),"")</f>
        <v/>
      </c>
      <c r="AB1096" s="21" t="str">
        <f>IFERROR(VLOOKUP($R1096,N:$Q,4,0),"")</f>
        <v/>
      </c>
      <c r="AC1096" s="21" t="str">
        <f>IFERROR(VLOOKUP($R1096,O:$Q,3,0),"")</f>
        <v/>
      </c>
      <c r="AD1096" s="21" t="str">
        <f>IFERROR(VLOOKUP($R1096,P:$Q,2,0),"")</f>
        <v/>
      </c>
    </row>
    <row r="1097" spans="1:30" x14ac:dyDescent="0.15">
      <c r="A1097" s="9">
        <f>'AB Touchpoint System Workbook'!Z1108</f>
        <v>0</v>
      </c>
      <c r="B1097" s="21">
        <f t="shared" si="34"/>
        <v>1</v>
      </c>
      <c r="C1097" s="12" t="str">
        <f>IF('AB Touchpoint System Workbook'!J1108="A",VLOOKUP($B1097,Reference!$A$93:B$104,2,0),IF('AB Touchpoint System Workbook'!J1108="b",VLOOKUP($B1097,Reference!$A$93:C$104,3,0),""))</f>
        <v/>
      </c>
      <c r="D1097" s="12" t="str">
        <f>IF('AB Touchpoint System Workbook'!J1108="A",Q1097&amp;C1097,IF('AB Touchpoint System Workbook'!J1108="b",Q1097&amp;C1097,""))</f>
        <v/>
      </c>
      <c r="E1097" s="12" t="b">
        <f>IF(ISNUMBER(SEARCH(S$1,$D1097)),MAX(E$1:E1096)+1)</f>
        <v>0</v>
      </c>
      <c r="F1097" s="12" t="b">
        <f>IF(ISNUMBER(SEARCH(T$1,$D1097)),MAX(F$1:F1096)+1)</f>
        <v>0</v>
      </c>
      <c r="G1097" s="12" t="b">
        <f>IF(ISNUMBER(SEARCH(U$1,$D1097)),MAX(G$1:G1096)+1)</f>
        <v>0</v>
      </c>
      <c r="H1097" s="12" t="b">
        <f>IF(ISNUMBER(SEARCH(V$1,$D1097)),MAX(H$1:H1096)+1)</f>
        <v>0</v>
      </c>
      <c r="I1097" s="12" t="b">
        <f>IF(ISNUMBER(SEARCH(W$1,$D1097)),MAX(I$1:I1096)+1)</f>
        <v>0</v>
      </c>
      <c r="J1097" s="12" t="b">
        <f>IF(ISNUMBER(SEARCH(X$1,$D1097)),MAX(J$1:J1096)+1)</f>
        <v>0</v>
      </c>
      <c r="K1097" s="12" t="b">
        <f>IF(ISNUMBER(SEARCH(Y$1,$D1097)),MAX(K$1:K1096)+1)</f>
        <v>0</v>
      </c>
      <c r="L1097" s="12" t="b">
        <f>IF(ISNUMBER(SEARCH(Z$1,$D1097)),MAX(L$1:L1096)+1)</f>
        <v>0</v>
      </c>
      <c r="M1097" s="12" t="b">
        <f>IF(ISNUMBER(SEARCH(AA$1,$D1097)),MAX(M$1:M1096)+1)</f>
        <v>0</v>
      </c>
      <c r="N1097" s="12" t="b">
        <f>IF(ISNUMBER(SEARCH(AB$1,$D1097)),MAX(N$1:N1096)+1)</f>
        <v>0</v>
      </c>
      <c r="O1097" s="12" t="b">
        <f>IF(ISNUMBER(SEARCH(AC$1,$D1097)),MAX(O$1:O1096)+1)</f>
        <v>0</v>
      </c>
      <c r="P1097" s="12" t="b">
        <f>IF(ISNUMBER(SEARCH(AD$1,$D1097)),MAX(P$1:P1096)+1)</f>
        <v>0</v>
      </c>
      <c r="Q1097" s="12">
        <f>'AB Touchpoint System Workbook'!K1108</f>
        <v>0</v>
      </c>
      <c r="R1097" s="13">
        <f t="shared" si="35"/>
        <v>1096</v>
      </c>
      <c r="S1097" s="21" t="str">
        <f>IFERROR(VLOOKUP($R1097,E:$Q,13,0),"")</f>
        <v/>
      </c>
      <c r="T1097" s="21" t="str">
        <f>IFERROR(VLOOKUP($R1097,F:$Q,12,0),"")</f>
        <v/>
      </c>
      <c r="U1097" s="21" t="str">
        <f>IFERROR(VLOOKUP($R1097,G:$Q,11,0),"")</f>
        <v/>
      </c>
      <c r="V1097" s="21" t="str">
        <f>IFERROR(VLOOKUP($R1097,H:$Q,10,0),"")</f>
        <v/>
      </c>
      <c r="W1097" s="21" t="str">
        <f>IFERROR(VLOOKUP($R1097,I:$Q,9,0),"")</f>
        <v/>
      </c>
      <c r="X1097" s="21" t="str">
        <f>IFERROR(VLOOKUP($R1097,J:$Q,8,0),"")</f>
        <v/>
      </c>
      <c r="Y1097" s="21" t="str">
        <f>IFERROR(VLOOKUP($R1097,K:$Q,7,0),"")</f>
        <v/>
      </c>
      <c r="Z1097" s="21" t="str">
        <f>IFERROR(VLOOKUP($R1097,L:$Q,6,0),"")</f>
        <v/>
      </c>
      <c r="AA1097" s="21" t="str">
        <f>IFERROR(VLOOKUP($R1097,M:$Q,5,0),"")</f>
        <v/>
      </c>
      <c r="AB1097" s="21" t="str">
        <f>IFERROR(VLOOKUP($R1097,N:$Q,4,0),"")</f>
        <v/>
      </c>
      <c r="AC1097" s="21" t="str">
        <f>IFERROR(VLOOKUP($R1097,O:$Q,3,0),"")</f>
        <v/>
      </c>
      <c r="AD1097" s="21" t="str">
        <f>IFERROR(VLOOKUP($R1097,P:$Q,2,0),"")</f>
        <v/>
      </c>
    </row>
    <row r="1098" spans="1:30" x14ac:dyDescent="0.15">
      <c r="A1098" s="9">
        <f>'AB Touchpoint System Workbook'!Z1109</f>
        <v>0</v>
      </c>
      <c r="B1098" s="21">
        <f t="shared" si="34"/>
        <v>1</v>
      </c>
      <c r="C1098" s="12" t="str">
        <f>IF('AB Touchpoint System Workbook'!J1109="A",VLOOKUP($B1098,Reference!$A$93:B$104,2,0),IF('AB Touchpoint System Workbook'!J1109="b",VLOOKUP($B1098,Reference!$A$93:C$104,3,0),""))</f>
        <v/>
      </c>
      <c r="D1098" s="12" t="str">
        <f>IF('AB Touchpoint System Workbook'!J1109="A",Q1098&amp;C1098,IF('AB Touchpoint System Workbook'!J1109="b",Q1098&amp;C1098,""))</f>
        <v/>
      </c>
      <c r="E1098" s="12" t="b">
        <f>IF(ISNUMBER(SEARCH(S$1,$D1098)),MAX(E$1:E1097)+1)</f>
        <v>0</v>
      </c>
      <c r="F1098" s="12" t="b">
        <f>IF(ISNUMBER(SEARCH(T$1,$D1098)),MAX(F$1:F1097)+1)</f>
        <v>0</v>
      </c>
      <c r="G1098" s="12" t="b">
        <f>IF(ISNUMBER(SEARCH(U$1,$D1098)),MAX(G$1:G1097)+1)</f>
        <v>0</v>
      </c>
      <c r="H1098" s="12" t="b">
        <f>IF(ISNUMBER(SEARCH(V$1,$D1098)),MAX(H$1:H1097)+1)</f>
        <v>0</v>
      </c>
      <c r="I1098" s="12" t="b">
        <f>IF(ISNUMBER(SEARCH(W$1,$D1098)),MAX(I$1:I1097)+1)</f>
        <v>0</v>
      </c>
      <c r="J1098" s="12" t="b">
        <f>IF(ISNUMBER(SEARCH(X$1,$D1098)),MAX(J$1:J1097)+1)</f>
        <v>0</v>
      </c>
      <c r="K1098" s="12" t="b">
        <f>IF(ISNUMBER(SEARCH(Y$1,$D1098)),MAX(K$1:K1097)+1)</f>
        <v>0</v>
      </c>
      <c r="L1098" s="12" t="b">
        <f>IF(ISNUMBER(SEARCH(Z$1,$D1098)),MAX(L$1:L1097)+1)</f>
        <v>0</v>
      </c>
      <c r="M1098" s="12" t="b">
        <f>IF(ISNUMBER(SEARCH(AA$1,$D1098)),MAX(M$1:M1097)+1)</f>
        <v>0</v>
      </c>
      <c r="N1098" s="12" t="b">
        <f>IF(ISNUMBER(SEARCH(AB$1,$D1098)),MAX(N$1:N1097)+1)</f>
        <v>0</v>
      </c>
      <c r="O1098" s="12" t="b">
        <f>IF(ISNUMBER(SEARCH(AC$1,$D1098)),MAX(O$1:O1097)+1)</f>
        <v>0</v>
      </c>
      <c r="P1098" s="12" t="b">
        <f>IF(ISNUMBER(SEARCH(AD$1,$D1098)),MAX(P$1:P1097)+1)</f>
        <v>0</v>
      </c>
      <c r="Q1098" s="12">
        <f>'AB Touchpoint System Workbook'!K1109</f>
        <v>0</v>
      </c>
      <c r="R1098" s="13">
        <f t="shared" si="35"/>
        <v>1097</v>
      </c>
      <c r="S1098" s="21" t="str">
        <f>IFERROR(VLOOKUP($R1098,E:$Q,13,0),"")</f>
        <v/>
      </c>
      <c r="T1098" s="21" t="str">
        <f>IFERROR(VLOOKUP($R1098,F:$Q,12,0),"")</f>
        <v/>
      </c>
      <c r="U1098" s="21" t="str">
        <f>IFERROR(VLOOKUP($R1098,G:$Q,11,0),"")</f>
        <v/>
      </c>
      <c r="V1098" s="21" t="str">
        <f>IFERROR(VLOOKUP($R1098,H:$Q,10,0),"")</f>
        <v/>
      </c>
      <c r="W1098" s="21" t="str">
        <f>IFERROR(VLOOKUP($R1098,I:$Q,9,0),"")</f>
        <v/>
      </c>
      <c r="X1098" s="21" t="str">
        <f>IFERROR(VLOOKUP($R1098,J:$Q,8,0),"")</f>
        <v/>
      </c>
      <c r="Y1098" s="21" t="str">
        <f>IFERROR(VLOOKUP($R1098,K:$Q,7,0),"")</f>
        <v/>
      </c>
      <c r="Z1098" s="21" t="str">
        <f>IFERROR(VLOOKUP($R1098,L:$Q,6,0),"")</f>
        <v/>
      </c>
      <c r="AA1098" s="21" t="str">
        <f>IFERROR(VLOOKUP($R1098,M:$Q,5,0),"")</f>
        <v/>
      </c>
      <c r="AB1098" s="21" t="str">
        <f>IFERROR(VLOOKUP($R1098,N:$Q,4,0),"")</f>
        <v/>
      </c>
      <c r="AC1098" s="21" t="str">
        <f>IFERROR(VLOOKUP($R1098,O:$Q,3,0),"")</f>
        <v/>
      </c>
      <c r="AD1098" s="21" t="str">
        <f>IFERROR(VLOOKUP($R1098,P:$Q,2,0),"")</f>
        <v/>
      </c>
    </row>
    <row r="1099" spans="1:30" x14ac:dyDescent="0.15">
      <c r="A1099" s="9">
        <f>'AB Touchpoint System Workbook'!Z1110</f>
        <v>0</v>
      </c>
      <c r="B1099" s="21">
        <f t="shared" si="34"/>
        <v>1</v>
      </c>
      <c r="C1099" s="12" t="str">
        <f>IF('AB Touchpoint System Workbook'!J1110="A",VLOOKUP($B1099,Reference!$A$93:B$104,2,0),IF('AB Touchpoint System Workbook'!J1110="b",VLOOKUP($B1099,Reference!$A$93:C$104,3,0),""))</f>
        <v/>
      </c>
      <c r="D1099" s="12" t="str">
        <f>IF('AB Touchpoint System Workbook'!J1110="A",Q1099&amp;C1099,IF('AB Touchpoint System Workbook'!J1110="b",Q1099&amp;C1099,""))</f>
        <v/>
      </c>
      <c r="E1099" s="12" t="b">
        <f>IF(ISNUMBER(SEARCH(S$1,$D1099)),MAX(E$1:E1098)+1)</f>
        <v>0</v>
      </c>
      <c r="F1099" s="12" t="b">
        <f>IF(ISNUMBER(SEARCH(T$1,$D1099)),MAX(F$1:F1098)+1)</f>
        <v>0</v>
      </c>
      <c r="G1099" s="12" t="b">
        <f>IF(ISNUMBER(SEARCH(U$1,$D1099)),MAX(G$1:G1098)+1)</f>
        <v>0</v>
      </c>
      <c r="H1099" s="12" t="b">
        <f>IF(ISNUMBER(SEARCH(V$1,$D1099)),MAX(H$1:H1098)+1)</f>
        <v>0</v>
      </c>
      <c r="I1099" s="12" t="b">
        <f>IF(ISNUMBER(SEARCH(W$1,$D1099)),MAX(I$1:I1098)+1)</f>
        <v>0</v>
      </c>
      <c r="J1099" s="12" t="b">
        <f>IF(ISNUMBER(SEARCH(X$1,$D1099)),MAX(J$1:J1098)+1)</f>
        <v>0</v>
      </c>
      <c r="K1099" s="12" t="b">
        <f>IF(ISNUMBER(SEARCH(Y$1,$D1099)),MAX(K$1:K1098)+1)</f>
        <v>0</v>
      </c>
      <c r="L1099" s="12" t="b">
        <f>IF(ISNUMBER(SEARCH(Z$1,$D1099)),MAX(L$1:L1098)+1)</f>
        <v>0</v>
      </c>
      <c r="M1099" s="12" t="b">
        <f>IF(ISNUMBER(SEARCH(AA$1,$D1099)),MAX(M$1:M1098)+1)</f>
        <v>0</v>
      </c>
      <c r="N1099" s="12" t="b">
        <f>IF(ISNUMBER(SEARCH(AB$1,$D1099)),MAX(N$1:N1098)+1)</f>
        <v>0</v>
      </c>
      <c r="O1099" s="12" t="b">
        <f>IF(ISNUMBER(SEARCH(AC$1,$D1099)),MAX(O$1:O1098)+1)</f>
        <v>0</v>
      </c>
      <c r="P1099" s="12" t="b">
        <f>IF(ISNUMBER(SEARCH(AD$1,$D1099)),MAX(P$1:P1098)+1)</f>
        <v>0</v>
      </c>
      <c r="Q1099" s="12">
        <f>'AB Touchpoint System Workbook'!K1110</f>
        <v>0</v>
      </c>
      <c r="R1099" s="13">
        <f t="shared" si="35"/>
        <v>1098</v>
      </c>
      <c r="S1099" s="21" t="str">
        <f>IFERROR(VLOOKUP($R1099,E:$Q,13,0),"")</f>
        <v/>
      </c>
      <c r="T1099" s="21" t="str">
        <f>IFERROR(VLOOKUP($R1099,F:$Q,12,0),"")</f>
        <v/>
      </c>
      <c r="U1099" s="21" t="str">
        <f>IFERROR(VLOOKUP($R1099,G:$Q,11,0),"")</f>
        <v/>
      </c>
      <c r="V1099" s="21" t="str">
        <f>IFERROR(VLOOKUP($R1099,H:$Q,10,0),"")</f>
        <v/>
      </c>
      <c r="W1099" s="21" t="str">
        <f>IFERROR(VLOOKUP($R1099,I:$Q,9,0),"")</f>
        <v/>
      </c>
      <c r="X1099" s="21" t="str">
        <f>IFERROR(VLOOKUP($R1099,J:$Q,8,0),"")</f>
        <v/>
      </c>
      <c r="Y1099" s="21" t="str">
        <f>IFERROR(VLOOKUP($R1099,K:$Q,7,0),"")</f>
        <v/>
      </c>
      <c r="Z1099" s="21" t="str">
        <f>IFERROR(VLOOKUP($R1099,L:$Q,6,0),"")</f>
        <v/>
      </c>
      <c r="AA1099" s="21" t="str">
        <f>IFERROR(VLOOKUP($R1099,M:$Q,5,0),"")</f>
        <v/>
      </c>
      <c r="AB1099" s="21" t="str">
        <f>IFERROR(VLOOKUP($R1099,N:$Q,4,0),"")</f>
        <v/>
      </c>
      <c r="AC1099" s="21" t="str">
        <f>IFERROR(VLOOKUP($R1099,O:$Q,3,0),"")</f>
        <v/>
      </c>
      <c r="AD1099" s="21" t="str">
        <f>IFERROR(VLOOKUP($R1099,P:$Q,2,0),"")</f>
        <v/>
      </c>
    </row>
    <row r="1100" spans="1:30" x14ac:dyDescent="0.15">
      <c r="A1100" s="9">
        <f>'AB Touchpoint System Workbook'!Z1111</f>
        <v>0</v>
      </c>
      <c r="B1100" s="21">
        <f t="shared" si="34"/>
        <v>1</v>
      </c>
      <c r="C1100" s="12" t="str">
        <f>IF('AB Touchpoint System Workbook'!J1111="A",VLOOKUP($B1100,Reference!$A$93:B$104,2,0),IF('AB Touchpoint System Workbook'!J1111="b",VLOOKUP($B1100,Reference!$A$93:C$104,3,0),""))</f>
        <v/>
      </c>
      <c r="D1100" s="12" t="str">
        <f>IF('AB Touchpoint System Workbook'!J1111="A",Q1100&amp;C1100,IF('AB Touchpoint System Workbook'!J1111="b",Q1100&amp;C1100,""))</f>
        <v/>
      </c>
      <c r="E1100" s="12" t="b">
        <f>IF(ISNUMBER(SEARCH(S$1,$D1100)),MAX(E$1:E1099)+1)</f>
        <v>0</v>
      </c>
      <c r="F1100" s="12" t="b">
        <f>IF(ISNUMBER(SEARCH(T$1,$D1100)),MAX(F$1:F1099)+1)</f>
        <v>0</v>
      </c>
      <c r="G1100" s="12" t="b">
        <f>IF(ISNUMBER(SEARCH(U$1,$D1100)),MAX(G$1:G1099)+1)</f>
        <v>0</v>
      </c>
      <c r="H1100" s="12" t="b">
        <f>IF(ISNUMBER(SEARCH(V$1,$D1100)),MAX(H$1:H1099)+1)</f>
        <v>0</v>
      </c>
      <c r="I1100" s="12" t="b">
        <f>IF(ISNUMBER(SEARCH(W$1,$D1100)),MAX(I$1:I1099)+1)</f>
        <v>0</v>
      </c>
      <c r="J1100" s="12" t="b">
        <f>IF(ISNUMBER(SEARCH(X$1,$D1100)),MAX(J$1:J1099)+1)</f>
        <v>0</v>
      </c>
      <c r="K1100" s="12" t="b">
        <f>IF(ISNUMBER(SEARCH(Y$1,$D1100)),MAX(K$1:K1099)+1)</f>
        <v>0</v>
      </c>
      <c r="L1100" s="12" t="b">
        <f>IF(ISNUMBER(SEARCH(Z$1,$D1100)),MAX(L$1:L1099)+1)</f>
        <v>0</v>
      </c>
      <c r="M1100" s="12" t="b">
        <f>IF(ISNUMBER(SEARCH(AA$1,$D1100)),MAX(M$1:M1099)+1)</f>
        <v>0</v>
      </c>
      <c r="N1100" s="12" t="b">
        <f>IF(ISNUMBER(SEARCH(AB$1,$D1100)),MAX(N$1:N1099)+1)</f>
        <v>0</v>
      </c>
      <c r="O1100" s="12" t="b">
        <f>IF(ISNUMBER(SEARCH(AC$1,$D1100)),MAX(O$1:O1099)+1)</f>
        <v>0</v>
      </c>
      <c r="P1100" s="12" t="b">
        <f>IF(ISNUMBER(SEARCH(AD$1,$D1100)),MAX(P$1:P1099)+1)</f>
        <v>0</v>
      </c>
      <c r="Q1100" s="12">
        <f>'AB Touchpoint System Workbook'!K1111</f>
        <v>0</v>
      </c>
      <c r="R1100" s="13">
        <f t="shared" si="35"/>
        <v>1099</v>
      </c>
      <c r="S1100" s="21" t="str">
        <f>IFERROR(VLOOKUP($R1100,E:$Q,13,0),"")</f>
        <v/>
      </c>
      <c r="T1100" s="21" t="str">
        <f>IFERROR(VLOOKUP($R1100,F:$Q,12,0),"")</f>
        <v/>
      </c>
      <c r="U1100" s="21" t="str">
        <f>IFERROR(VLOOKUP($R1100,G:$Q,11,0),"")</f>
        <v/>
      </c>
      <c r="V1100" s="21" t="str">
        <f>IFERROR(VLOOKUP($R1100,H:$Q,10,0),"")</f>
        <v/>
      </c>
      <c r="W1100" s="21" t="str">
        <f>IFERROR(VLOOKUP($R1100,I:$Q,9,0),"")</f>
        <v/>
      </c>
      <c r="X1100" s="21" t="str">
        <f>IFERROR(VLOOKUP($R1100,J:$Q,8,0),"")</f>
        <v/>
      </c>
      <c r="Y1100" s="21" t="str">
        <f>IFERROR(VLOOKUP($R1100,K:$Q,7,0),"")</f>
        <v/>
      </c>
      <c r="Z1100" s="21" t="str">
        <f>IFERROR(VLOOKUP($R1100,L:$Q,6,0),"")</f>
        <v/>
      </c>
      <c r="AA1100" s="21" t="str">
        <f>IFERROR(VLOOKUP($R1100,M:$Q,5,0),"")</f>
        <v/>
      </c>
      <c r="AB1100" s="21" t="str">
        <f>IFERROR(VLOOKUP($R1100,N:$Q,4,0),"")</f>
        <v/>
      </c>
      <c r="AC1100" s="21" t="str">
        <f>IFERROR(VLOOKUP($R1100,O:$Q,3,0),"")</f>
        <v/>
      </c>
      <c r="AD1100" s="21" t="str">
        <f>IFERROR(VLOOKUP($R1100,P:$Q,2,0),"")</f>
        <v/>
      </c>
    </row>
    <row r="1101" spans="1:30" x14ac:dyDescent="0.15">
      <c r="A1101" s="9">
        <f>'AB Touchpoint System Workbook'!Z1112</f>
        <v>0</v>
      </c>
      <c r="B1101" s="21">
        <f t="shared" si="34"/>
        <v>1</v>
      </c>
      <c r="C1101" s="12" t="str">
        <f>IF('AB Touchpoint System Workbook'!J1112="A",VLOOKUP($B1101,Reference!$A$93:B$104,2,0),IF('AB Touchpoint System Workbook'!J1112="b",VLOOKUP($B1101,Reference!$A$93:C$104,3,0),""))</f>
        <v/>
      </c>
      <c r="D1101" s="12" t="str">
        <f>IF('AB Touchpoint System Workbook'!J1112="A",Q1101&amp;C1101,IF('AB Touchpoint System Workbook'!J1112="b",Q1101&amp;C1101,""))</f>
        <v/>
      </c>
      <c r="E1101" s="12" t="b">
        <f>IF(ISNUMBER(SEARCH(S$1,$D1101)),MAX(E$1:E1100)+1)</f>
        <v>0</v>
      </c>
      <c r="F1101" s="12" t="b">
        <f>IF(ISNUMBER(SEARCH(T$1,$D1101)),MAX(F$1:F1100)+1)</f>
        <v>0</v>
      </c>
      <c r="G1101" s="12" t="b">
        <f>IF(ISNUMBER(SEARCH(U$1,$D1101)),MAX(G$1:G1100)+1)</f>
        <v>0</v>
      </c>
      <c r="H1101" s="12" t="b">
        <f>IF(ISNUMBER(SEARCH(V$1,$D1101)),MAX(H$1:H1100)+1)</f>
        <v>0</v>
      </c>
      <c r="I1101" s="12" t="b">
        <f>IF(ISNUMBER(SEARCH(W$1,$D1101)),MAX(I$1:I1100)+1)</f>
        <v>0</v>
      </c>
      <c r="J1101" s="12" t="b">
        <f>IF(ISNUMBER(SEARCH(X$1,$D1101)),MAX(J$1:J1100)+1)</f>
        <v>0</v>
      </c>
      <c r="K1101" s="12" t="b">
        <f>IF(ISNUMBER(SEARCH(Y$1,$D1101)),MAX(K$1:K1100)+1)</f>
        <v>0</v>
      </c>
      <c r="L1101" s="12" t="b">
        <f>IF(ISNUMBER(SEARCH(Z$1,$D1101)),MAX(L$1:L1100)+1)</f>
        <v>0</v>
      </c>
      <c r="M1101" s="12" t="b">
        <f>IF(ISNUMBER(SEARCH(AA$1,$D1101)),MAX(M$1:M1100)+1)</f>
        <v>0</v>
      </c>
      <c r="N1101" s="12" t="b">
        <f>IF(ISNUMBER(SEARCH(AB$1,$D1101)),MAX(N$1:N1100)+1)</f>
        <v>0</v>
      </c>
      <c r="O1101" s="12" t="b">
        <f>IF(ISNUMBER(SEARCH(AC$1,$D1101)),MAX(O$1:O1100)+1)</f>
        <v>0</v>
      </c>
      <c r="P1101" s="12" t="b">
        <f>IF(ISNUMBER(SEARCH(AD$1,$D1101)),MAX(P$1:P1100)+1)</f>
        <v>0</v>
      </c>
      <c r="Q1101" s="12">
        <f>'AB Touchpoint System Workbook'!K1112</f>
        <v>0</v>
      </c>
      <c r="R1101" s="13">
        <f t="shared" si="35"/>
        <v>1100</v>
      </c>
      <c r="S1101" s="21" t="str">
        <f>IFERROR(VLOOKUP($R1101,E:$Q,13,0),"")</f>
        <v/>
      </c>
      <c r="T1101" s="21" t="str">
        <f>IFERROR(VLOOKUP($R1101,F:$Q,12,0),"")</f>
        <v/>
      </c>
      <c r="U1101" s="21" t="str">
        <f>IFERROR(VLOOKUP($R1101,G:$Q,11,0),"")</f>
        <v/>
      </c>
      <c r="V1101" s="21" t="str">
        <f>IFERROR(VLOOKUP($R1101,H:$Q,10,0),"")</f>
        <v/>
      </c>
      <c r="W1101" s="21" t="str">
        <f>IFERROR(VLOOKUP($R1101,I:$Q,9,0),"")</f>
        <v/>
      </c>
      <c r="X1101" s="21" t="str">
        <f>IFERROR(VLOOKUP($R1101,J:$Q,8,0),"")</f>
        <v/>
      </c>
      <c r="Y1101" s="21" t="str">
        <f>IFERROR(VLOOKUP($R1101,K:$Q,7,0),"")</f>
        <v/>
      </c>
      <c r="Z1101" s="21" t="str">
        <f>IFERROR(VLOOKUP($R1101,L:$Q,6,0),"")</f>
        <v/>
      </c>
      <c r="AA1101" s="21" t="str">
        <f>IFERROR(VLOOKUP($R1101,M:$Q,5,0),"")</f>
        <v/>
      </c>
      <c r="AB1101" s="21" t="str">
        <f>IFERROR(VLOOKUP($R1101,N:$Q,4,0),"")</f>
        <v/>
      </c>
      <c r="AC1101" s="21" t="str">
        <f>IFERROR(VLOOKUP($R1101,O:$Q,3,0),"")</f>
        <v/>
      </c>
      <c r="AD1101" s="21" t="str">
        <f>IFERROR(VLOOKUP($R1101,P:$Q,2,0),"")</f>
        <v/>
      </c>
    </row>
  </sheetData>
  <conditionalFormatting sqref="S1:AD1">
    <cfRule type="containsText" dxfId="32" priority="1" operator="containsText" text="Social Touchpoint">
      <formula>NOT(ISERROR(SEARCH(("Social Touchpoint"),(S1))))</formula>
    </cfRule>
  </conditionalFormatting>
  <conditionalFormatting sqref="S1:AD1">
    <cfRule type="containsText" dxfId="31" priority="3" operator="containsText" text="Business Touchpoint">
      <formula>NOT(ISERROR(SEARCH(("Business Touchpoint"),(S1))))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4F9EA-581C-4635-9254-6C4895040CFA}">
  <dimension ref="A1:I1101"/>
  <sheetViews>
    <sheetView workbookViewId="0">
      <pane ySplit="1" topLeftCell="A2" activePane="bottomLeft" state="frozen"/>
      <selection pane="bottomLeft" activeCell="G2" sqref="G2"/>
    </sheetView>
  </sheetViews>
  <sheetFormatPr baseColWidth="10" defaultColWidth="8.83203125" defaultRowHeight="13" x14ac:dyDescent="0.15"/>
  <cols>
    <col min="1" max="1" width="17" style="12" bestFit="1" customWidth="1"/>
    <col min="2" max="4" width="8" style="12" customWidth="1"/>
    <col min="5" max="5" width="8.83203125" style="12"/>
    <col min="6" max="6" width="8.5" style="12" bestFit="1" customWidth="1"/>
    <col min="7" max="7" width="9.5" style="23" bestFit="1" customWidth="1"/>
    <col min="8" max="16384" width="8.83203125" style="23"/>
  </cols>
  <sheetData>
    <row r="1" spans="1:9" ht="15" x14ac:dyDescent="0.2">
      <c r="A1" s="13" t="s">
        <v>240</v>
      </c>
      <c r="B1" s="13" t="s">
        <v>400</v>
      </c>
      <c r="C1" s="13" t="s">
        <v>398</v>
      </c>
      <c r="D1" s="13" t="s">
        <v>399</v>
      </c>
      <c r="E1" s="13" t="s">
        <v>43</v>
      </c>
      <c r="F1" s="13" t="s">
        <v>241</v>
      </c>
      <c r="G1" s="1" t="s">
        <v>400</v>
      </c>
      <c r="H1" s="1" t="s">
        <v>398</v>
      </c>
      <c r="I1" s="1" t="s">
        <v>399</v>
      </c>
    </row>
    <row r="2" spans="1:9" x14ac:dyDescent="0.15">
      <c r="A2" s="12" t="str">
        <f>'AB Touchpoint System Workbook'!J13&amp;'AB Touchpoint System Workbook'!L13</f>
        <v>AAdvocate</v>
      </c>
      <c r="B2" s="12" t="b">
        <f>IF(ISNUMBER(SEARCH(G$1,$A2)),MAX(B$1:B1)+1)</f>
        <v>0</v>
      </c>
      <c r="C2" s="12" t="b">
        <f>IF(ISNUMBER(SEARCH(H$1,$A2)),MAX(C$1:C1)+1)</f>
        <v>0</v>
      </c>
      <c r="D2" s="12" t="b">
        <f>IF(ISNUMBER(SEARCH(I$1,$A2)),MAX(D$1:D1)+1)</f>
        <v>0</v>
      </c>
      <c r="E2" s="12" t="str">
        <f>'AB Touchpoint System Workbook'!K13</f>
        <v>Client 1</v>
      </c>
      <c r="F2" s="12">
        <v>1</v>
      </c>
      <c r="G2" s="23" t="str">
        <f>IFERROR(VLOOKUP($F2,B:$E,4,0),"")</f>
        <v>Client 3</v>
      </c>
      <c r="H2" s="23" t="str">
        <f>IFERROR(VLOOKUP($F2,C:$E,3,0),"")</f>
        <v>Client 20</v>
      </c>
      <c r="I2" s="23" t="str">
        <f>IFERROR(VLOOKUP($F2,D:$E,2,0),"")</f>
        <v>Client 72</v>
      </c>
    </row>
    <row r="3" spans="1:9" x14ac:dyDescent="0.15">
      <c r="A3" s="12" t="str">
        <f>'AB Touchpoint System Workbook'!J14&amp;'AB Touchpoint System Workbook'!L14</f>
        <v>AClient</v>
      </c>
      <c r="B3" s="12" t="b">
        <f>IF(ISNUMBER(SEARCH(G$1,$A3)),MAX(B$1:B2)+1)</f>
        <v>0</v>
      </c>
      <c r="C3" s="12" t="b">
        <f>IF(ISNUMBER(SEARCH(H$1,$A3)),MAX(C$1:C2)+1)</f>
        <v>0</v>
      </c>
      <c r="D3" s="12" t="b">
        <f>IF(ISNUMBER(SEARCH(I$1,$A3)),MAX(D$1:D2)+1)</f>
        <v>0</v>
      </c>
      <c r="E3" s="12" t="str">
        <f>'AB Touchpoint System Workbook'!K14</f>
        <v>Client 2</v>
      </c>
      <c r="F3" s="13">
        <f>F2+1</f>
        <v>2</v>
      </c>
      <c r="G3" s="23" t="str">
        <f>IFERROR(VLOOKUP($F3,B:$E,4,0),"")</f>
        <v>Client 5</v>
      </c>
      <c r="H3" s="23" t="str">
        <f>IFERROR(VLOOKUP($F3,C:$E,3,0),"")</f>
        <v>Client 24</v>
      </c>
      <c r="I3" s="23" t="str">
        <f>IFERROR(VLOOKUP($F3,D:$E,2,0),"")</f>
        <v>Client 73</v>
      </c>
    </row>
    <row r="4" spans="1:9" x14ac:dyDescent="0.15">
      <c r="A4" s="12" t="str">
        <f>'AB Touchpoint System Workbook'!J15&amp;'AB Touchpoint System Workbook'!L15</f>
        <v>ACustomer</v>
      </c>
      <c r="B4" s="12">
        <f>IF(ISNUMBER(SEARCH(G$1,$A4)),MAX(B$1:B3)+1)</f>
        <v>1</v>
      </c>
      <c r="C4" s="12" t="b">
        <f>IF(ISNUMBER(SEARCH(H$1,$A4)),MAX(C$1:C3)+1)</f>
        <v>0</v>
      </c>
      <c r="D4" s="12" t="b">
        <f>IF(ISNUMBER(SEARCH(I$1,$A4)),MAX(D$1:D3)+1)</f>
        <v>0</v>
      </c>
      <c r="E4" s="12" t="str">
        <f>'AB Touchpoint System Workbook'!K15</f>
        <v>Client 3</v>
      </c>
      <c r="F4" s="13">
        <f t="shared" ref="F4:F67" si="0">F3+1</f>
        <v>3</v>
      </c>
      <c r="G4" s="23" t="str">
        <f>IFERROR(VLOOKUP($F4,B:$E,4,0),"")</f>
        <v>Client 9</v>
      </c>
      <c r="H4" s="23" t="str">
        <f>IFERROR(VLOOKUP($F4,C:$E,3,0),"")</f>
        <v>Client 26</v>
      </c>
      <c r="I4" s="23" t="str">
        <f>IFERROR(VLOOKUP($F4,D:$E,2,0),"")</f>
        <v>Client 74</v>
      </c>
    </row>
    <row r="5" spans="1:9" x14ac:dyDescent="0.15">
      <c r="A5" s="12" t="str">
        <f>'AB Touchpoint System Workbook'!J16&amp;'AB Touchpoint System Workbook'!L16</f>
        <v>AClient</v>
      </c>
      <c r="B5" s="12" t="b">
        <f>IF(ISNUMBER(SEARCH(G$1,$A5)),MAX(B$1:B4)+1)</f>
        <v>0</v>
      </c>
      <c r="C5" s="12" t="b">
        <f>IF(ISNUMBER(SEARCH(H$1,$A5)),MAX(C$1:C4)+1)</f>
        <v>0</v>
      </c>
      <c r="D5" s="12" t="b">
        <f>IF(ISNUMBER(SEARCH(I$1,$A5)),MAX(D$1:D4)+1)</f>
        <v>0</v>
      </c>
      <c r="E5" s="12" t="str">
        <f>'AB Touchpoint System Workbook'!K16</f>
        <v>Client 4</v>
      </c>
      <c r="F5" s="13">
        <f t="shared" si="0"/>
        <v>4</v>
      </c>
      <c r="G5" s="23" t="str">
        <f>IFERROR(VLOOKUP($F5,B:$E,4,0),"")</f>
        <v>Client 14</v>
      </c>
      <c r="H5" s="23" t="str">
        <f>IFERROR(VLOOKUP($F5,C:$E,3,0),"")</f>
        <v>Client 30</v>
      </c>
      <c r="I5" s="23" t="str">
        <f>IFERROR(VLOOKUP($F5,D:$E,2,0),"")</f>
        <v>Client 75</v>
      </c>
    </row>
    <row r="6" spans="1:9" x14ac:dyDescent="0.15">
      <c r="A6" s="12" t="str">
        <f>'AB Touchpoint System Workbook'!J17&amp;'AB Touchpoint System Workbook'!L17</f>
        <v>ACustomer</v>
      </c>
      <c r="B6" s="12">
        <f>IF(ISNUMBER(SEARCH(G$1,$A6)),MAX(B$1:B5)+1)</f>
        <v>2</v>
      </c>
      <c r="C6" s="12" t="b">
        <f>IF(ISNUMBER(SEARCH(H$1,$A6)),MAX(C$1:C5)+1)</f>
        <v>0</v>
      </c>
      <c r="D6" s="12" t="b">
        <f>IF(ISNUMBER(SEARCH(I$1,$A6)),MAX(D$1:D5)+1)</f>
        <v>0</v>
      </c>
      <c r="E6" s="12" t="str">
        <f>'AB Touchpoint System Workbook'!K17</f>
        <v>Client 5</v>
      </c>
      <c r="F6" s="13">
        <f t="shared" si="0"/>
        <v>5</v>
      </c>
      <c r="G6" s="23" t="str">
        <f>IFERROR(VLOOKUP($F6,B:$E,4,0),"")</f>
        <v>Client 17</v>
      </c>
      <c r="H6" s="23" t="str">
        <f>IFERROR(VLOOKUP($F6,C:$E,3,0),"")</f>
        <v>Client 35</v>
      </c>
      <c r="I6" s="23" t="str">
        <f>IFERROR(VLOOKUP($F6,D:$E,2,0),"")</f>
        <v>Client 76</v>
      </c>
    </row>
    <row r="7" spans="1:9" x14ac:dyDescent="0.15">
      <c r="A7" s="12" t="str">
        <f>'AB Touchpoint System Workbook'!J18&amp;'AB Touchpoint System Workbook'!L18</f>
        <v>AClient</v>
      </c>
      <c r="B7" s="12" t="b">
        <f>IF(ISNUMBER(SEARCH(G$1,$A7)),MAX(B$1:B6)+1)</f>
        <v>0</v>
      </c>
      <c r="C7" s="12" t="b">
        <f>IF(ISNUMBER(SEARCH(H$1,$A7)),MAX(C$1:C6)+1)</f>
        <v>0</v>
      </c>
      <c r="D7" s="12" t="b">
        <f>IF(ISNUMBER(SEARCH(I$1,$A7)),MAX(D$1:D6)+1)</f>
        <v>0</v>
      </c>
      <c r="E7" s="12" t="str">
        <f>'AB Touchpoint System Workbook'!K18</f>
        <v>Client 6</v>
      </c>
      <c r="F7" s="13">
        <f t="shared" si="0"/>
        <v>6</v>
      </c>
      <c r="G7" s="23" t="str">
        <f>IFERROR(VLOOKUP($F7,B:$E,4,0),"")</f>
        <v/>
      </c>
      <c r="H7" s="23" t="str">
        <f>IFERROR(VLOOKUP($F7,C:$E,3,0),"")</f>
        <v>Client 37</v>
      </c>
      <c r="I7" s="23" t="str">
        <f>IFERROR(VLOOKUP($F7,D:$E,2,0),"")</f>
        <v>Client 77</v>
      </c>
    </row>
    <row r="8" spans="1:9" x14ac:dyDescent="0.15">
      <c r="A8" s="12" t="str">
        <f>'AB Touchpoint System Workbook'!J19&amp;'AB Touchpoint System Workbook'!L19</f>
        <v>AAdvocate</v>
      </c>
      <c r="B8" s="12" t="b">
        <f>IF(ISNUMBER(SEARCH(G$1,$A8)),MAX(B$1:B7)+1)</f>
        <v>0</v>
      </c>
      <c r="C8" s="12" t="b">
        <f>IF(ISNUMBER(SEARCH(H$1,$A8)),MAX(C$1:C7)+1)</f>
        <v>0</v>
      </c>
      <c r="D8" s="12" t="b">
        <f>IF(ISNUMBER(SEARCH(I$1,$A8)),MAX(D$1:D7)+1)</f>
        <v>0</v>
      </c>
      <c r="E8" s="12" t="str">
        <f>'AB Touchpoint System Workbook'!K19</f>
        <v>Client 7</v>
      </c>
      <c r="F8" s="13">
        <f t="shared" si="0"/>
        <v>7</v>
      </c>
      <c r="G8" s="23" t="str">
        <f>IFERROR(VLOOKUP($F8,B:$E,4,0),"")</f>
        <v/>
      </c>
      <c r="H8" s="23" t="str">
        <f>IFERROR(VLOOKUP($F8,C:$E,3,0),"")</f>
        <v>Client 41</v>
      </c>
      <c r="I8" s="23" t="str">
        <f>IFERROR(VLOOKUP($F8,D:$E,2,0),"")</f>
        <v>Client 78</v>
      </c>
    </row>
    <row r="9" spans="1:9" x14ac:dyDescent="0.15">
      <c r="A9" s="12" t="str">
        <f>'AB Touchpoint System Workbook'!J20&amp;'AB Touchpoint System Workbook'!L20</f>
        <v>AClient</v>
      </c>
      <c r="B9" s="12" t="b">
        <f>IF(ISNUMBER(SEARCH(G$1,$A9)),MAX(B$1:B8)+1)</f>
        <v>0</v>
      </c>
      <c r="C9" s="12" t="b">
        <f>IF(ISNUMBER(SEARCH(H$1,$A9)),MAX(C$1:C8)+1)</f>
        <v>0</v>
      </c>
      <c r="D9" s="12" t="b">
        <f>IF(ISNUMBER(SEARCH(I$1,$A9)),MAX(D$1:D8)+1)</f>
        <v>0</v>
      </c>
      <c r="E9" s="12" t="str">
        <f>'AB Touchpoint System Workbook'!K20</f>
        <v>Client 8</v>
      </c>
      <c r="F9" s="13">
        <f t="shared" si="0"/>
        <v>8</v>
      </c>
      <c r="G9" s="23" t="str">
        <f>IFERROR(VLOOKUP($F9,B:$E,4,0),"")</f>
        <v/>
      </c>
      <c r="H9" s="23" t="str">
        <f>IFERROR(VLOOKUP($F9,C:$E,3,0),"")</f>
        <v>Client 47</v>
      </c>
      <c r="I9" s="23" t="str">
        <f>IFERROR(VLOOKUP($F9,D:$E,2,0),"")</f>
        <v>Client 79</v>
      </c>
    </row>
    <row r="10" spans="1:9" x14ac:dyDescent="0.15">
      <c r="A10" s="12" t="str">
        <f>'AB Touchpoint System Workbook'!J21&amp;'AB Touchpoint System Workbook'!L21</f>
        <v>ACustomer</v>
      </c>
      <c r="B10" s="12">
        <f>IF(ISNUMBER(SEARCH(G$1,$A10)),MAX(B$1:B9)+1)</f>
        <v>3</v>
      </c>
      <c r="C10" s="12" t="b">
        <f>IF(ISNUMBER(SEARCH(H$1,$A10)),MAX(C$1:C9)+1)</f>
        <v>0</v>
      </c>
      <c r="D10" s="12" t="b">
        <f>IF(ISNUMBER(SEARCH(I$1,$A10)),MAX(D$1:D9)+1)</f>
        <v>0</v>
      </c>
      <c r="E10" s="12" t="str">
        <f>'AB Touchpoint System Workbook'!K21</f>
        <v>Client 9</v>
      </c>
      <c r="F10" s="13">
        <f t="shared" si="0"/>
        <v>9</v>
      </c>
      <c r="G10" s="23" t="str">
        <f>IFERROR(VLOOKUP($F10,B:$E,4,0),"")</f>
        <v/>
      </c>
      <c r="H10" s="23" t="str">
        <f>IFERROR(VLOOKUP($F10,C:$E,3,0),"")</f>
        <v>Client 49</v>
      </c>
      <c r="I10" s="23" t="str">
        <f>IFERROR(VLOOKUP($F10,D:$E,2,0),"")</f>
        <v>Client 80</v>
      </c>
    </row>
    <row r="11" spans="1:9" x14ac:dyDescent="0.15">
      <c r="A11" s="12" t="str">
        <f>'AB Touchpoint System Workbook'!J22&amp;'AB Touchpoint System Workbook'!L22</f>
        <v>AClient</v>
      </c>
      <c r="B11" s="12" t="b">
        <f>IF(ISNUMBER(SEARCH(G$1,$A11)),MAX(B$1:B10)+1)</f>
        <v>0</v>
      </c>
      <c r="C11" s="12" t="b">
        <f>IF(ISNUMBER(SEARCH(H$1,$A11)),MAX(C$1:C10)+1)</f>
        <v>0</v>
      </c>
      <c r="D11" s="12" t="b">
        <f>IF(ISNUMBER(SEARCH(I$1,$A11)),MAX(D$1:D10)+1)</f>
        <v>0</v>
      </c>
      <c r="E11" s="12" t="str">
        <f>'AB Touchpoint System Workbook'!K22</f>
        <v>Client 10</v>
      </c>
      <c r="F11" s="13">
        <f t="shared" si="0"/>
        <v>10</v>
      </c>
      <c r="G11" s="23" t="str">
        <f>IFERROR(VLOOKUP($F11,B:$E,4,0),"")</f>
        <v/>
      </c>
      <c r="H11" s="23" t="str">
        <f>IFERROR(VLOOKUP($F11,C:$E,3,0),"")</f>
        <v>Client 53</v>
      </c>
      <c r="I11" s="23" t="str">
        <f>IFERROR(VLOOKUP($F11,D:$E,2,0),"")</f>
        <v>Client 81</v>
      </c>
    </row>
    <row r="12" spans="1:9" x14ac:dyDescent="0.15">
      <c r="A12" s="12" t="str">
        <f>'AB Touchpoint System Workbook'!J23&amp;'AB Touchpoint System Workbook'!L23</f>
        <v>AAdvocate</v>
      </c>
      <c r="B12" s="12" t="b">
        <f>IF(ISNUMBER(SEARCH(G$1,$A12)),MAX(B$1:B11)+1)</f>
        <v>0</v>
      </c>
      <c r="C12" s="12" t="b">
        <f>IF(ISNUMBER(SEARCH(H$1,$A12)),MAX(C$1:C11)+1)</f>
        <v>0</v>
      </c>
      <c r="D12" s="12" t="b">
        <f>IF(ISNUMBER(SEARCH(I$1,$A12)),MAX(D$1:D11)+1)</f>
        <v>0</v>
      </c>
      <c r="E12" s="12" t="str">
        <f>'AB Touchpoint System Workbook'!K23</f>
        <v>Client 11</v>
      </c>
      <c r="F12" s="13">
        <f t="shared" si="0"/>
        <v>11</v>
      </c>
      <c r="G12" s="23" t="str">
        <f>IFERROR(VLOOKUP($F12,B:$E,4,0),"")</f>
        <v/>
      </c>
      <c r="H12" s="23" t="str">
        <f>IFERROR(VLOOKUP($F12,C:$E,3,0),"")</f>
        <v>Client 65</v>
      </c>
      <c r="I12" s="23" t="str">
        <f>IFERROR(VLOOKUP($F12,D:$E,2,0),"")</f>
        <v>Client 82</v>
      </c>
    </row>
    <row r="13" spans="1:9" x14ac:dyDescent="0.15">
      <c r="A13" s="12" t="str">
        <f>'AB Touchpoint System Workbook'!J24&amp;'AB Touchpoint System Workbook'!L24</f>
        <v>AClient</v>
      </c>
      <c r="B13" s="12" t="b">
        <f>IF(ISNUMBER(SEARCH(G$1,$A13)),MAX(B$1:B12)+1)</f>
        <v>0</v>
      </c>
      <c r="C13" s="12" t="b">
        <f>IF(ISNUMBER(SEARCH(H$1,$A13)),MAX(C$1:C12)+1)</f>
        <v>0</v>
      </c>
      <c r="D13" s="12" t="b">
        <f>IF(ISNUMBER(SEARCH(I$1,$A13)),MAX(D$1:D12)+1)</f>
        <v>0</v>
      </c>
      <c r="E13" s="12" t="str">
        <f>'AB Touchpoint System Workbook'!K24</f>
        <v>Client 12</v>
      </c>
      <c r="F13" s="13">
        <f t="shared" si="0"/>
        <v>12</v>
      </c>
      <c r="G13" s="23" t="str">
        <f>IFERROR(VLOOKUP($F13,B:$E,4,0),"")</f>
        <v/>
      </c>
      <c r="H13" s="23" t="str">
        <f>IFERROR(VLOOKUP($F13,C:$E,3,0),"")</f>
        <v/>
      </c>
      <c r="I13" s="23" t="str">
        <f>IFERROR(VLOOKUP($F13,D:$E,2,0),"")</f>
        <v>Client 83</v>
      </c>
    </row>
    <row r="14" spans="1:9" x14ac:dyDescent="0.15">
      <c r="A14" s="12" t="str">
        <f>'AB Touchpoint System Workbook'!J25&amp;'AB Touchpoint System Workbook'!L25</f>
        <v>AClient</v>
      </c>
      <c r="B14" s="12" t="b">
        <f>IF(ISNUMBER(SEARCH(G$1,$A14)),MAX(B$1:B13)+1)</f>
        <v>0</v>
      </c>
      <c r="C14" s="12" t="b">
        <f>IF(ISNUMBER(SEARCH(H$1,$A14)),MAX(C$1:C13)+1)</f>
        <v>0</v>
      </c>
      <c r="D14" s="12" t="b">
        <f>IF(ISNUMBER(SEARCH(I$1,$A14)),MAX(D$1:D13)+1)</f>
        <v>0</v>
      </c>
      <c r="E14" s="12" t="str">
        <f>'AB Touchpoint System Workbook'!K25</f>
        <v>Client 13</v>
      </c>
      <c r="F14" s="13">
        <f t="shared" si="0"/>
        <v>13</v>
      </c>
      <c r="G14" s="23" t="str">
        <f>IFERROR(VLOOKUP($F14,B:$E,4,0),"")</f>
        <v/>
      </c>
      <c r="H14" s="23" t="str">
        <f>IFERROR(VLOOKUP($F14,C:$E,3,0),"")</f>
        <v/>
      </c>
      <c r="I14" s="23" t="str">
        <f>IFERROR(VLOOKUP($F14,D:$E,2,0),"")</f>
        <v>Client 84</v>
      </c>
    </row>
    <row r="15" spans="1:9" x14ac:dyDescent="0.15">
      <c r="A15" s="12" t="str">
        <f>'AB Touchpoint System Workbook'!J26&amp;'AB Touchpoint System Workbook'!L26</f>
        <v>ACustomer</v>
      </c>
      <c r="B15" s="12">
        <f>IF(ISNUMBER(SEARCH(G$1,$A15)),MAX(B$1:B14)+1)</f>
        <v>4</v>
      </c>
      <c r="C15" s="12" t="b">
        <f>IF(ISNUMBER(SEARCH(H$1,$A15)),MAX(C$1:C14)+1)</f>
        <v>0</v>
      </c>
      <c r="D15" s="12" t="b">
        <f>IF(ISNUMBER(SEARCH(I$1,$A15)),MAX(D$1:D14)+1)</f>
        <v>0</v>
      </c>
      <c r="E15" s="12" t="str">
        <f>'AB Touchpoint System Workbook'!K26</f>
        <v>Client 14</v>
      </c>
      <c r="F15" s="13">
        <f t="shared" si="0"/>
        <v>14</v>
      </c>
      <c r="G15" s="23" t="str">
        <f>IFERROR(VLOOKUP($F15,B:$E,4,0),"")</f>
        <v/>
      </c>
      <c r="H15" s="23" t="str">
        <f>IFERROR(VLOOKUP($F15,C:$E,3,0),"")</f>
        <v/>
      </c>
      <c r="I15" s="23" t="str">
        <f>IFERROR(VLOOKUP($F15,D:$E,2,0),"")</f>
        <v>Client 85</v>
      </c>
    </row>
    <row r="16" spans="1:9" x14ac:dyDescent="0.15">
      <c r="A16" s="12" t="str">
        <f>'AB Touchpoint System Workbook'!J27&amp;'AB Touchpoint System Workbook'!L27</f>
        <v>AClient</v>
      </c>
      <c r="B16" s="12" t="b">
        <f>IF(ISNUMBER(SEARCH(G$1,$A16)),MAX(B$1:B15)+1)</f>
        <v>0</v>
      </c>
      <c r="C16" s="12" t="b">
        <f>IF(ISNUMBER(SEARCH(H$1,$A16)),MAX(C$1:C15)+1)</f>
        <v>0</v>
      </c>
      <c r="D16" s="12" t="b">
        <f>IF(ISNUMBER(SEARCH(I$1,$A16)),MAX(D$1:D15)+1)</f>
        <v>0</v>
      </c>
      <c r="E16" s="12" t="str">
        <f>'AB Touchpoint System Workbook'!K27</f>
        <v>Client 15</v>
      </c>
      <c r="F16" s="13">
        <f t="shared" si="0"/>
        <v>15</v>
      </c>
      <c r="G16" s="23" t="str">
        <f>IFERROR(VLOOKUP($F16,B:$E,4,0),"")</f>
        <v/>
      </c>
      <c r="H16" s="23" t="str">
        <f>IFERROR(VLOOKUP($F16,C:$E,3,0),"")</f>
        <v/>
      </c>
      <c r="I16" s="23" t="str">
        <f>IFERROR(VLOOKUP($F16,D:$E,2,0),"")</f>
        <v>Client 87</v>
      </c>
    </row>
    <row r="17" spans="1:9" x14ac:dyDescent="0.15">
      <c r="A17" s="12" t="str">
        <f>'AB Touchpoint System Workbook'!J28&amp;'AB Touchpoint System Workbook'!L28</f>
        <v>AClient</v>
      </c>
      <c r="B17" s="12" t="b">
        <f>IF(ISNUMBER(SEARCH(G$1,$A17)),MAX(B$1:B16)+1)</f>
        <v>0</v>
      </c>
      <c r="C17" s="12" t="b">
        <f>IF(ISNUMBER(SEARCH(H$1,$A17)),MAX(C$1:C16)+1)</f>
        <v>0</v>
      </c>
      <c r="D17" s="12" t="b">
        <f>IF(ISNUMBER(SEARCH(I$1,$A17)),MAX(D$1:D16)+1)</f>
        <v>0</v>
      </c>
      <c r="E17" s="12" t="str">
        <f>'AB Touchpoint System Workbook'!K28</f>
        <v>Client 16</v>
      </c>
      <c r="F17" s="13">
        <f t="shared" si="0"/>
        <v>16</v>
      </c>
      <c r="G17" s="23" t="str">
        <f>IFERROR(VLOOKUP($F17,B:$E,4,0),"")</f>
        <v/>
      </c>
      <c r="H17" s="23" t="str">
        <f>IFERROR(VLOOKUP($F17,C:$E,3,0),"")</f>
        <v/>
      </c>
      <c r="I17" s="23" t="str">
        <f>IFERROR(VLOOKUP($F17,D:$E,2,0),"")</f>
        <v>Client 88</v>
      </c>
    </row>
    <row r="18" spans="1:9" x14ac:dyDescent="0.15">
      <c r="A18" s="12" t="str">
        <f>'AB Touchpoint System Workbook'!J29&amp;'AB Touchpoint System Workbook'!L29</f>
        <v>ACustomer</v>
      </c>
      <c r="B18" s="12">
        <f>IF(ISNUMBER(SEARCH(G$1,$A18)),MAX(B$1:B17)+1)</f>
        <v>5</v>
      </c>
      <c r="C18" s="12" t="b">
        <f>IF(ISNUMBER(SEARCH(H$1,$A18)),MAX(C$1:C17)+1)</f>
        <v>0</v>
      </c>
      <c r="D18" s="12" t="b">
        <f>IF(ISNUMBER(SEARCH(I$1,$A18)),MAX(D$1:D17)+1)</f>
        <v>0</v>
      </c>
      <c r="E18" s="12" t="str">
        <f>'AB Touchpoint System Workbook'!K29</f>
        <v>Client 17</v>
      </c>
      <c r="F18" s="13">
        <f t="shared" si="0"/>
        <v>17</v>
      </c>
      <c r="G18" s="23" t="str">
        <f>IFERROR(VLOOKUP($F18,B:$E,4,0),"")</f>
        <v/>
      </c>
      <c r="H18" s="23" t="str">
        <f>IFERROR(VLOOKUP($F18,C:$E,3,0),"")</f>
        <v/>
      </c>
      <c r="I18" s="23" t="str">
        <f>IFERROR(VLOOKUP($F18,D:$E,2,0),"")</f>
        <v>Client 89</v>
      </c>
    </row>
    <row r="19" spans="1:9" x14ac:dyDescent="0.15">
      <c r="A19" s="12" t="str">
        <f>'AB Touchpoint System Workbook'!J30&amp;'AB Touchpoint System Workbook'!L30</f>
        <v>AClient</v>
      </c>
      <c r="B19" s="12" t="b">
        <f>IF(ISNUMBER(SEARCH(G$1,$A19)),MAX(B$1:B18)+1)</f>
        <v>0</v>
      </c>
      <c r="C19" s="12" t="b">
        <f>IF(ISNUMBER(SEARCH(H$1,$A19)),MAX(C$1:C18)+1)</f>
        <v>0</v>
      </c>
      <c r="D19" s="12" t="b">
        <f>IF(ISNUMBER(SEARCH(I$1,$A19)),MAX(D$1:D18)+1)</f>
        <v>0</v>
      </c>
      <c r="E19" s="12" t="str">
        <f>'AB Touchpoint System Workbook'!K30</f>
        <v>Client 18</v>
      </c>
      <c r="F19" s="13">
        <f t="shared" si="0"/>
        <v>18</v>
      </c>
      <c r="G19" s="23" t="str">
        <f>IFERROR(VLOOKUP($F19,B:$E,4,0),"")</f>
        <v/>
      </c>
      <c r="H19" s="23" t="str">
        <f>IFERROR(VLOOKUP($F19,C:$E,3,0),"")</f>
        <v/>
      </c>
      <c r="I19" s="23" t="str">
        <f>IFERROR(VLOOKUP($F19,D:$E,2,0),"")</f>
        <v>Client 90</v>
      </c>
    </row>
    <row r="20" spans="1:9" x14ac:dyDescent="0.15">
      <c r="A20" s="12" t="str">
        <f>'AB Touchpoint System Workbook'!J31&amp;'AB Touchpoint System Workbook'!L31</f>
        <v>AClient</v>
      </c>
      <c r="B20" s="12" t="b">
        <f>IF(ISNUMBER(SEARCH(G$1,$A20)),MAX(B$1:B19)+1)</f>
        <v>0</v>
      </c>
      <c r="C20" s="12" t="b">
        <f>IF(ISNUMBER(SEARCH(H$1,$A20)),MAX(C$1:C19)+1)</f>
        <v>0</v>
      </c>
      <c r="D20" s="12" t="b">
        <f>IF(ISNUMBER(SEARCH(I$1,$A20)),MAX(D$1:D19)+1)</f>
        <v>0</v>
      </c>
      <c r="E20" s="12" t="str">
        <f>'AB Touchpoint System Workbook'!K31</f>
        <v>Client 19</v>
      </c>
      <c r="F20" s="13">
        <f t="shared" si="0"/>
        <v>19</v>
      </c>
      <c r="G20" s="23" t="str">
        <f>IFERROR(VLOOKUP($F20,B:$E,4,0),"")</f>
        <v/>
      </c>
      <c r="H20" s="23" t="str">
        <f>IFERROR(VLOOKUP($F20,C:$E,3,0),"")</f>
        <v/>
      </c>
      <c r="I20" s="23" t="str">
        <f>IFERROR(VLOOKUP($F20,D:$E,2,0),"")</f>
        <v>Client 92</v>
      </c>
    </row>
    <row r="21" spans="1:9" x14ac:dyDescent="0.15">
      <c r="A21" s="12" t="str">
        <f>'AB Touchpoint System Workbook'!J32&amp;'AB Touchpoint System Workbook'!L32</f>
        <v>BCustomer</v>
      </c>
      <c r="B21" s="12" t="b">
        <f>IF(ISNUMBER(SEARCH(G$1,$A21)),MAX(B$1:B20)+1)</f>
        <v>0</v>
      </c>
      <c r="C21" s="12">
        <f>IF(ISNUMBER(SEARCH(H$1,$A21)),MAX(C$1:C20)+1)</f>
        <v>1</v>
      </c>
      <c r="D21" s="12" t="b">
        <f>IF(ISNUMBER(SEARCH(I$1,$A21)),MAX(D$1:D20)+1)</f>
        <v>0</v>
      </c>
      <c r="E21" s="12" t="str">
        <f>'AB Touchpoint System Workbook'!K32</f>
        <v>Client 20</v>
      </c>
      <c r="F21" s="13">
        <f t="shared" si="0"/>
        <v>20</v>
      </c>
      <c r="G21" s="23" t="str">
        <f>IFERROR(VLOOKUP($F21,B:$E,4,0),"")</f>
        <v/>
      </c>
      <c r="H21" s="23" t="str">
        <f>IFERROR(VLOOKUP($F21,C:$E,3,0),"")</f>
        <v/>
      </c>
      <c r="I21" s="23" t="str">
        <f>IFERROR(VLOOKUP($F21,D:$E,2,0),"")</f>
        <v>Client 93</v>
      </c>
    </row>
    <row r="22" spans="1:9" x14ac:dyDescent="0.15">
      <c r="A22" s="12" t="str">
        <f>'AB Touchpoint System Workbook'!J33&amp;'AB Touchpoint System Workbook'!L33</f>
        <v>BClient</v>
      </c>
      <c r="B22" s="12" t="b">
        <f>IF(ISNUMBER(SEARCH(G$1,$A22)),MAX(B$1:B21)+1)</f>
        <v>0</v>
      </c>
      <c r="C22" s="12" t="b">
        <f>IF(ISNUMBER(SEARCH(H$1,$A22)),MAX(C$1:C21)+1)</f>
        <v>0</v>
      </c>
      <c r="D22" s="12" t="b">
        <f>IF(ISNUMBER(SEARCH(I$1,$A22)),MAX(D$1:D21)+1)</f>
        <v>0</v>
      </c>
      <c r="E22" s="12" t="str">
        <f>'AB Touchpoint System Workbook'!K33</f>
        <v>Client 21</v>
      </c>
      <c r="F22" s="13">
        <f t="shared" si="0"/>
        <v>21</v>
      </c>
      <c r="G22" s="23" t="str">
        <f>IFERROR(VLOOKUP($F22,B:$E,4,0),"")</f>
        <v/>
      </c>
      <c r="H22" s="23" t="str">
        <f>IFERROR(VLOOKUP($F22,C:$E,3,0),"")</f>
        <v/>
      </c>
      <c r="I22" s="23" t="str">
        <f>IFERROR(VLOOKUP($F22,D:$E,2,0),"")</f>
        <v>Client 94</v>
      </c>
    </row>
    <row r="23" spans="1:9" x14ac:dyDescent="0.15">
      <c r="A23" s="12" t="str">
        <f>'AB Touchpoint System Workbook'!J34&amp;'AB Touchpoint System Workbook'!L34</f>
        <v>BClient</v>
      </c>
      <c r="B23" s="12" t="b">
        <f>IF(ISNUMBER(SEARCH(G$1,$A23)),MAX(B$1:B22)+1)</f>
        <v>0</v>
      </c>
      <c r="C23" s="12" t="b">
        <f>IF(ISNUMBER(SEARCH(H$1,$A23)),MAX(C$1:C22)+1)</f>
        <v>0</v>
      </c>
      <c r="D23" s="12" t="b">
        <f>IF(ISNUMBER(SEARCH(I$1,$A23)),MAX(D$1:D22)+1)</f>
        <v>0</v>
      </c>
      <c r="E23" s="12" t="str">
        <f>'AB Touchpoint System Workbook'!K34</f>
        <v>Client 22</v>
      </c>
      <c r="F23" s="13">
        <f t="shared" si="0"/>
        <v>22</v>
      </c>
      <c r="G23" s="23" t="str">
        <f>IFERROR(VLOOKUP($F23,B:$E,4,0),"")</f>
        <v/>
      </c>
      <c r="H23" s="23" t="str">
        <f>IFERROR(VLOOKUP($F23,C:$E,3,0),"")</f>
        <v/>
      </c>
      <c r="I23" s="23" t="str">
        <f>IFERROR(VLOOKUP($F23,D:$E,2,0),"")</f>
        <v>Client 95</v>
      </c>
    </row>
    <row r="24" spans="1:9" x14ac:dyDescent="0.15">
      <c r="A24" s="12" t="str">
        <f>'AB Touchpoint System Workbook'!J35&amp;'AB Touchpoint System Workbook'!L35</f>
        <v>BClient</v>
      </c>
      <c r="B24" s="12" t="b">
        <f>IF(ISNUMBER(SEARCH(G$1,$A24)),MAX(B$1:B23)+1)</f>
        <v>0</v>
      </c>
      <c r="C24" s="12" t="b">
        <f>IF(ISNUMBER(SEARCH(H$1,$A24)),MAX(C$1:C23)+1)</f>
        <v>0</v>
      </c>
      <c r="D24" s="12" t="b">
        <f>IF(ISNUMBER(SEARCH(I$1,$A24)),MAX(D$1:D23)+1)</f>
        <v>0</v>
      </c>
      <c r="E24" s="12" t="str">
        <f>'AB Touchpoint System Workbook'!K35</f>
        <v>Client 23</v>
      </c>
      <c r="F24" s="13">
        <f t="shared" si="0"/>
        <v>23</v>
      </c>
      <c r="G24" s="23" t="str">
        <f>IFERROR(VLOOKUP($F24,B:$E,4,0),"")</f>
        <v/>
      </c>
      <c r="H24" s="23" t="str">
        <f>IFERROR(VLOOKUP($F24,C:$E,3,0),"")</f>
        <v/>
      </c>
      <c r="I24" s="23" t="str">
        <f>IFERROR(VLOOKUP($F24,D:$E,2,0),"")</f>
        <v>Client 96</v>
      </c>
    </row>
    <row r="25" spans="1:9" x14ac:dyDescent="0.15">
      <c r="A25" s="12" t="str">
        <f>'AB Touchpoint System Workbook'!J36&amp;'AB Touchpoint System Workbook'!L36</f>
        <v>BCustomer</v>
      </c>
      <c r="B25" s="12" t="b">
        <f>IF(ISNUMBER(SEARCH(G$1,$A25)),MAX(B$1:B24)+1)</f>
        <v>0</v>
      </c>
      <c r="C25" s="12">
        <f>IF(ISNUMBER(SEARCH(H$1,$A25)),MAX(C$1:C24)+1)</f>
        <v>2</v>
      </c>
      <c r="D25" s="12" t="b">
        <f>IF(ISNUMBER(SEARCH(I$1,$A25)),MAX(D$1:D24)+1)</f>
        <v>0</v>
      </c>
      <c r="E25" s="12" t="str">
        <f>'AB Touchpoint System Workbook'!K36</f>
        <v>Client 24</v>
      </c>
      <c r="F25" s="13">
        <f t="shared" si="0"/>
        <v>24</v>
      </c>
      <c r="G25" s="23" t="str">
        <f>IFERROR(VLOOKUP($F25,B:$E,4,0),"")</f>
        <v/>
      </c>
      <c r="H25" s="23" t="str">
        <f>IFERROR(VLOOKUP($F25,C:$E,3,0),"")</f>
        <v/>
      </c>
      <c r="I25" s="23" t="str">
        <f>IFERROR(VLOOKUP($F25,D:$E,2,0),"")</f>
        <v>Client 97</v>
      </c>
    </row>
    <row r="26" spans="1:9" x14ac:dyDescent="0.15">
      <c r="A26" s="12" t="str">
        <f>'AB Touchpoint System Workbook'!J37&amp;'AB Touchpoint System Workbook'!L37</f>
        <v>BClient</v>
      </c>
      <c r="B26" s="12" t="b">
        <f>IF(ISNUMBER(SEARCH(G$1,$A26)),MAX(B$1:B25)+1)</f>
        <v>0</v>
      </c>
      <c r="C26" s="12" t="b">
        <f>IF(ISNUMBER(SEARCH(H$1,$A26)),MAX(C$1:C25)+1)</f>
        <v>0</v>
      </c>
      <c r="D26" s="12" t="b">
        <f>IF(ISNUMBER(SEARCH(I$1,$A26)),MAX(D$1:D25)+1)</f>
        <v>0</v>
      </c>
      <c r="E26" s="12" t="str">
        <f>'AB Touchpoint System Workbook'!K37</f>
        <v>Client 25</v>
      </c>
      <c r="F26" s="13">
        <f t="shared" si="0"/>
        <v>25</v>
      </c>
      <c r="G26" s="23" t="str">
        <f>IFERROR(VLOOKUP($F26,B:$E,4,0),"")</f>
        <v/>
      </c>
      <c r="H26" s="23" t="str">
        <f>IFERROR(VLOOKUP($F26,C:$E,3,0),"")</f>
        <v/>
      </c>
      <c r="I26" s="23" t="str">
        <f>IFERROR(VLOOKUP($F26,D:$E,2,0),"")</f>
        <v>Client 98</v>
      </c>
    </row>
    <row r="27" spans="1:9" x14ac:dyDescent="0.15">
      <c r="A27" s="12" t="str">
        <f>'AB Touchpoint System Workbook'!J38&amp;'AB Touchpoint System Workbook'!L38</f>
        <v>BCustomer</v>
      </c>
      <c r="B27" s="12" t="b">
        <f>IF(ISNUMBER(SEARCH(G$1,$A27)),MAX(B$1:B26)+1)</f>
        <v>0</v>
      </c>
      <c r="C27" s="12">
        <f>IF(ISNUMBER(SEARCH(H$1,$A27)),MAX(C$1:C26)+1)</f>
        <v>3</v>
      </c>
      <c r="D27" s="12" t="b">
        <f>IF(ISNUMBER(SEARCH(I$1,$A27)),MAX(D$1:D26)+1)</f>
        <v>0</v>
      </c>
      <c r="E27" s="12" t="str">
        <f>'AB Touchpoint System Workbook'!K38</f>
        <v>Client 26</v>
      </c>
      <c r="F27" s="13">
        <f t="shared" si="0"/>
        <v>26</v>
      </c>
      <c r="G27" s="23" t="str">
        <f>IFERROR(VLOOKUP($F27,B:$E,4,0),"")</f>
        <v/>
      </c>
      <c r="H27" s="23" t="str">
        <f>IFERROR(VLOOKUP($F27,C:$E,3,0),"")</f>
        <v/>
      </c>
      <c r="I27" s="23" t="str">
        <f>IFERROR(VLOOKUP($F27,D:$E,2,0),"")</f>
        <v>Client 99</v>
      </c>
    </row>
    <row r="28" spans="1:9" x14ac:dyDescent="0.15">
      <c r="A28" s="12" t="str">
        <f>'AB Touchpoint System Workbook'!J39&amp;'AB Touchpoint System Workbook'!L39</f>
        <v>BClient</v>
      </c>
      <c r="B28" s="12" t="b">
        <f>IF(ISNUMBER(SEARCH(G$1,$A28)),MAX(B$1:B27)+1)</f>
        <v>0</v>
      </c>
      <c r="C28" s="12" t="b">
        <f>IF(ISNUMBER(SEARCH(H$1,$A28)),MAX(C$1:C27)+1)</f>
        <v>0</v>
      </c>
      <c r="D28" s="12" t="b">
        <f>IF(ISNUMBER(SEARCH(I$1,$A28)),MAX(D$1:D27)+1)</f>
        <v>0</v>
      </c>
      <c r="E28" s="12" t="str">
        <f>'AB Touchpoint System Workbook'!K39</f>
        <v>Client 27</v>
      </c>
      <c r="F28" s="13">
        <f t="shared" si="0"/>
        <v>27</v>
      </c>
      <c r="G28" s="23" t="str">
        <f>IFERROR(VLOOKUP($F28,B:$E,4,0),"")</f>
        <v/>
      </c>
      <c r="H28" s="23" t="str">
        <f>IFERROR(VLOOKUP($F28,C:$E,3,0),"")</f>
        <v/>
      </c>
      <c r="I28" s="23" t="str">
        <f>IFERROR(VLOOKUP($F28,D:$E,2,0),"")</f>
        <v>Client 100</v>
      </c>
    </row>
    <row r="29" spans="1:9" x14ac:dyDescent="0.15">
      <c r="A29" s="12" t="str">
        <f>'AB Touchpoint System Workbook'!J40&amp;'AB Touchpoint System Workbook'!L40</f>
        <v>BClient</v>
      </c>
      <c r="B29" s="12" t="b">
        <f>IF(ISNUMBER(SEARCH(G$1,$A29)),MAX(B$1:B28)+1)</f>
        <v>0</v>
      </c>
      <c r="C29" s="12" t="b">
        <f>IF(ISNUMBER(SEARCH(H$1,$A29)),MAX(C$1:C28)+1)</f>
        <v>0</v>
      </c>
      <c r="D29" s="12" t="b">
        <f>IF(ISNUMBER(SEARCH(I$1,$A29)),MAX(D$1:D28)+1)</f>
        <v>0</v>
      </c>
      <c r="E29" s="12" t="str">
        <f>'AB Touchpoint System Workbook'!K40</f>
        <v>Client 28</v>
      </c>
      <c r="F29" s="13">
        <f t="shared" si="0"/>
        <v>28</v>
      </c>
      <c r="G29" s="23" t="str">
        <f>IFERROR(VLOOKUP($F29,B:$E,4,0),"")</f>
        <v/>
      </c>
      <c r="H29" s="23" t="str">
        <f>IFERROR(VLOOKUP($F29,C:$E,3,0),"")</f>
        <v/>
      </c>
      <c r="I29" s="23" t="str">
        <f>IFERROR(VLOOKUP($F29,D:$E,2,0),"")</f>
        <v>Client 101</v>
      </c>
    </row>
    <row r="30" spans="1:9" x14ac:dyDescent="0.15">
      <c r="A30" s="12" t="str">
        <f>'AB Touchpoint System Workbook'!J41&amp;'AB Touchpoint System Workbook'!L41</f>
        <v>BClient</v>
      </c>
      <c r="B30" s="12" t="b">
        <f>IF(ISNUMBER(SEARCH(G$1,$A30)),MAX(B$1:B29)+1)</f>
        <v>0</v>
      </c>
      <c r="C30" s="12" t="b">
        <f>IF(ISNUMBER(SEARCH(H$1,$A30)),MAX(C$1:C29)+1)</f>
        <v>0</v>
      </c>
      <c r="D30" s="12" t="b">
        <f>IF(ISNUMBER(SEARCH(I$1,$A30)),MAX(D$1:D29)+1)</f>
        <v>0</v>
      </c>
      <c r="E30" s="12" t="str">
        <f>'AB Touchpoint System Workbook'!K41</f>
        <v>Client 29</v>
      </c>
      <c r="F30" s="13">
        <f t="shared" si="0"/>
        <v>29</v>
      </c>
      <c r="G30" s="23" t="str">
        <f>IFERROR(VLOOKUP($F30,B:$E,4,0),"")</f>
        <v/>
      </c>
      <c r="H30" s="23" t="str">
        <f>IFERROR(VLOOKUP($F30,C:$E,3,0),"")</f>
        <v/>
      </c>
      <c r="I30" s="23" t="str">
        <f>IFERROR(VLOOKUP($F30,D:$E,2,0),"")</f>
        <v>Client 102</v>
      </c>
    </row>
    <row r="31" spans="1:9" x14ac:dyDescent="0.15">
      <c r="A31" s="12" t="str">
        <f>'AB Touchpoint System Workbook'!J42&amp;'AB Touchpoint System Workbook'!L42</f>
        <v>BCustomer</v>
      </c>
      <c r="B31" s="12" t="b">
        <f>IF(ISNUMBER(SEARCH(G$1,$A31)),MAX(B$1:B30)+1)</f>
        <v>0</v>
      </c>
      <c r="C31" s="12">
        <f>IF(ISNUMBER(SEARCH(H$1,$A31)),MAX(C$1:C30)+1)</f>
        <v>4</v>
      </c>
      <c r="D31" s="12" t="b">
        <f>IF(ISNUMBER(SEARCH(I$1,$A31)),MAX(D$1:D30)+1)</f>
        <v>0</v>
      </c>
      <c r="E31" s="12" t="str">
        <f>'AB Touchpoint System Workbook'!K42</f>
        <v>Client 30</v>
      </c>
      <c r="F31" s="13">
        <f t="shared" si="0"/>
        <v>30</v>
      </c>
      <c r="G31" s="23" t="str">
        <f>IFERROR(VLOOKUP($F31,B:$E,4,0),"")</f>
        <v/>
      </c>
      <c r="H31" s="23" t="str">
        <f>IFERROR(VLOOKUP($F31,C:$E,3,0),"")</f>
        <v/>
      </c>
      <c r="I31" s="23" t="str">
        <f>IFERROR(VLOOKUP($F31,D:$E,2,0),"")</f>
        <v>Client 104</v>
      </c>
    </row>
    <row r="32" spans="1:9" x14ac:dyDescent="0.15">
      <c r="A32" s="12" t="str">
        <f>'AB Touchpoint System Workbook'!J43&amp;'AB Touchpoint System Workbook'!L43</f>
        <v>BClient</v>
      </c>
      <c r="B32" s="12" t="b">
        <f>IF(ISNUMBER(SEARCH(G$1,$A32)),MAX(B$1:B31)+1)</f>
        <v>0</v>
      </c>
      <c r="C32" s="12" t="b">
        <f>IF(ISNUMBER(SEARCH(H$1,$A32)),MAX(C$1:C31)+1)</f>
        <v>0</v>
      </c>
      <c r="D32" s="12" t="b">
        <f>IF(ISNUMBER(SEARCH(I$1,$A32)),MAX(D$1:D31)+1)</f>
        <v>0</v>
      </c>
      <c r="E32" s="12" t="str">
        <f>'AB Touchpoint System Workbook'!K43</f>
        <v>Client 31</v>
      </c>
      <c r="F32" s="13">
        <f t="shared" si="0"/>
        <v>31</v>
      </c>
      <c r="G32" s="23" t="str">
        <f>IFERROR(VLOOKUP($F32,B:$E,4,0),"")</f>
        <v/>
      </c>
      <c r="H32" s="23" t="str">
        <f>IFERROR(VLOOKUP($F32,C:$E,3,0),"")</f>
        <v/>
      </c>
      <c r="I32" s="23" t="str">
        <f>IFERROR(VLOOKUP($F32,D:$E,2,0),"")</f>
        <v>Client 105</v>
      </c>
    </row>
    <row r="33" spans="1:9" x14ac:dyDescent="0.15">
      <c r="A33" s="12" t="str">
        <f>'AB Touchpoint System Workbook'!J44&amp;'AB Touchpoint System Workbook'!L44</f>
        <v>BClient</v>
      </c>
      <c r="B33" s="12" t="b">
        <f>IF(ISNUMBER(SEARCH(G$1,$A33)),MAX(B$1:B32)+1)</f>
        <v>0</v>
      </c>
      <c r="C33" s="12" t="b">
        <f>IF(ISNUMBER(SEARCH(H$1,$A33)),MAX(C$1:C32)+1)</f>
        <v>0</v>
      </c>
      <c r="D33" s="12" t="b">
        <f>IF(ISNUMBER(SEARCH(I$1,$A33)),MAX(D$1:D32)+1)</f>
        <v>0</v>
      </c>
      <c r="E33" s="12" t="str">
        <f>'AB Touchpoint System Workbook'!K44</f>
        <v>Client 32</v>
      </c>
      <c r="F33" s="13">
        <f t="shared" si="0"/>
        <v>32</v>
      </c>
      <c r="G33" s="23" t="str">
        <f>IFERROR(VLOOKUP($F33,B:$E,4,0),"")</f>
        <v/>
      </c>
      <c r="H33" s="23" t="str">
        <f>IFERROR(VLOOKUP($F33,C:$E,3,0),"")</f>
        <v/>
      </c>
      <c r="I33" s="23" t="str">
        <f>IFERROR(VLOOKUP($F33,D:$E,2,0),"")</f>
        <v>Client 106</v>
      </c>
    </row>
    <row r="34" spans="1:9" x14ac:dyDescent="0.15">
      <c r="A34" s="12" t="str">
        <f>'AB Touchpoint System Workbook'!J45&amp;'AB Touchpoint System Workbook'!L45</f>
        <v>BAdvocate</v>
      </c>
      <c r="B34" s="12" t="b">
        <f>IF(ISNUMBER(SEARCH(G$1,$A34)),MAX(B$1:B33)+1)</f>
        <v>0</v>
      </c>
      <c r="C34" s="12" t="b">
        <f>IF(ISNUMBER(SEARCH(H$1,$A34)),MAX(C$1:C33)+1)</f>
        <v>0</v>
      </c>
      <c r="D34" s="12" t="b">
        <f>IF(ISNUMBER(SEARCH(I$1,$A34)),MAX(D$1:D33)+1)</f>
        <v>0</v>
      </c>
      <c r="E34" s="12" t="str">
        <f>'AB Touchpoint System Workbook'!K45</f>
        <v>Client 33</v>
      </c>
      <c r="F34" s="13">
        <f t="shared" si="0"/>
        <v>33</v>
      </c>
      <c r="G34" s="23" t="str">
        <f>IFERROR(VLOOKUP($F34,B:$E,4,0),"")</f>
        <v/>
      </c>
      <c r="H34" s="23" t="str">
        <f>IFERROR(VLOOKUP($F34,C:$E,3,0),"")</f>
        <v/>
      </c>
      <c r="I34" s="23" t="str">
        <f>IFERROR(VLOOKUP($F34,D:$E,2,0),"")</f>
        <v>Client 107</v>
      </c>
    </row>
    <row r="35" spans="1:9" x14ac:dyDescent="0.15">
      <c r="A35" s="12" t="str">
        <f>'AB Touchpoint System Workbook'!J46&amp;'AB Touchpoint System Workbook'!L46</f>
        <v>BClient</v>
      </c>
      <c r="B35" s="12" t="b">
        <f>IF(ISNUMBER(SEARCH(G$1,$A35)),MAX(B$1:B34)+1)</f>
        <v>0</v>
      </c>
      <c r="C35" s="12" t="b">
        <f>IF(ISNUMBER(SEARCH(H$1,$A35)),MAX(C$1:C34)+1)</f>
        <v>0</v>
      </c>
      <c r="D35" s="12" t="b">
        <f>IF(ISNUMBER(SEARCH(I$1,$A35)),MAX(D$1:D34)+1)</f>
        <v>0</v>
      </c>
      <c r="E35" s="12" t="str">
        <f>'AB Touchpoint System Workbook'!K46</f>
        <v>Client 34</v>
      </c>
      <c r="F35" s="13">
        <f t="shared" si="0"/>
        <v>34</v>
      </c>
      <c r="G35" s="23" t="str">
        <f>IFERROR(VLOOKUP($F35,B:$E,4,0),"")</f>
        <v/>
      </c>
      <c r="H35" s="23" t="str">
        <f>IFERROR(VLOOKUP($F35,C:$E,3,0),"")</f>
        <v/>
      </c>
      <c r="I35" s="23" t="str">
        <f>IFERROR(VLOOKUP($F35,D:$E,2,0),"")</f>
        <v>Client 108</v>
      </c>
    </row>
    <row r="36" spans="1:9" x14ac:dyDescent="0.15">
      <c r="A36" s="12" t="str">
        <f>'AB Touchpoint System Workbook'!J47&amp;'AB Touchpoint System Workbook'!L47</f>
        <v>BCustomer</v>
      </c>
      <c r="B36" s="12" t="b">
        <f>IF(ISNUMBER(SEARCH(G$1,$A36)),MAX(B$1:B35)+1)</f>
        <v>0</v>
      </c>
      <c r="C36" s="12">
        <f>IF(ISNUMBER(SEARCH(H$1,$A36)),MAX(C$1:C35)+1)</f>
        <v>5</v>
      </c>
      <c r="D36" s="12" t="b">
        <f>IF(ISNUMBER(SEARCH(I$1,$A36)),MAX(D$1:D35)+1)</f>
        <v>0</v>
      </c>
      <c r="E36" s="12" t="str">
        <f>'AB Touchpoint System Workbook'!K47</f>
        <v>Client 35</v>
      </c>
      <c r="F36" s="13">
        <f t="shared" si="0"/>
        <v>35</v>
      </c>
      <c r="G36" s="23" t="str">
        <f>IFERROR(VLOOKUP($F36,B:$E,4,0),"")</f>
        <v/>
      </c>
      <c r="H36" s="23" t="str">
        <f>IFERROR(VLOOKUP($F36,C:$E,3,0),"")</f>
        <v/>
      </c>
      <c r="I36" s="23" t="str">
        <f>IFERROR(VLOOKUP($F36,D:$E,2,0),"")</f>
        <v>Client 109</v>
      </c>
    </row>
    <row r="37" spans="1:9" x14ac:dyDescent="0.15">
      <c r="A37" s="12" t="str">
        <f>'AB Touchpoint System Workbook'!J48&amp;'AB Touchpoint System Workbook'!L48</f>
        <v>BClient</v>
      </c>
      <c r="B37" s="12" t="b">
        <f>IF(ISNUMBER(SEARCH(G$1,$A37)),MAX(B$1:B36)+1)</f>
        <v>0</v>
      </c>
      <c r="C37" s="12" t="b">
        <f>IF(ISNUMBER(SEARCH(H$1,$A37)),MAX(C$1:C36)+1)</f>
        <v>0</v>
      </c>
      <c r="D37" s="12" t="b">
        <f>IF(ISNUMBER(SEARCH(I$1,$A37)),MAX(D$1:D36)+1)</f>
        <v>0</v>
      </c>
      <c r="E37" s="12" t="str">
        <f>'AB Touchpoint System Workbook'!K48</f>
        <v>Client 36</v>
      </c>
      <c r="F37" s="13">
        <f t="shared" si="0"/>
        <v>36</v>
      </c>
      <c r="G37" s="23" t="str">
        <f>IFERROR(VLOOKUP($F37,B:$E,4,0),"")</f>
        <v/>
      </c>
      <c r="H37" s="23" t="str">
        <f>IFERROR(VLOOKUP($F37,C:$E,3,0),"")</f>
        <v/>
      </c>
      <c r="I37" s="23" t="str">
        <f>IFERROR(VLOOKUP($F37,D:$E,2,0),"")</f>
        <v>Client 110</v>
      </c>
    </row>
    <row r="38" spans="1:9" x14ac:dyDescent="0.15">
      <c r="A38" s="12" t="str">
        <f>'AB Touchpoint System Workbook'!J49&amp;'AB Touchpoint System Workbook'!L49</f>
        <v>BCustomer</v>
      </c>
      <c r="B38" s="12" t="b">
        <f>IF(ISNUMBER(SEARCH(G$1,$A38)),MAX(B$1:B37)+1)</f>
        <v>0</v>
      </c>
      <c r="C38" s="12">
        <f>IF(ISNUMBER(SEARCH(H$1,$A38)),MAX(C$1:C37)+1)</f>
        <v>6</v>
      </c>
      <c r="D38" s="12" t="b">
        <f>IF(ISNUMBER(SEARCH(I$1,$A38)),MAX(D$1:D37)+1)</f>
        <v>0</v>
      </c>
      <c r="E38" s="12" t="str">
        <f>'AB Touchpoint System Workbook'!K49</f>
        <v>Client 37</v>
      </c>
      <c r="F38" s="13">
        <f t="shared" si="0"/>
        <v>37</v>
      </c>
      <c r="G38" s="23" t="str">
        <f>IFERROR(VLOOKUP($F38,B:$E,4,0),"")</f>
        <v/>
      </c>
      <c r="H38" s="23" t="str">
        <f>IFERROR(VLOOKUP($F38,C:$E,3,0),"")</f>
        <v/>
      </c>
      <c r="I38" s="23" t="str">
        <f>IFERROR(VLOOKUP($F38,D:$E,2,0),"")</f>
        <v>Client 111</v>
      </c>
    </row>
    <row r="39" spans="1:9" x14ac:dyDescent="0.15">
      <c r="A39" s="12" t="str">
        <f>'AB Touchpoint System Workbook'!J50&amp;'AB Touchpoint System Workbook'!L50</f>
        <v>BClient</v>
      </c>
      <c r="B39" s="12" t="b">
        <f>IF(ISNUMBER(SEARCH(G$1,$A39)),MAX(B$1:B38)+1)</f>
        <v>0</v>
      </c>
      <c r="C39" s="12" t="b">
        <f>IF(ISNUMBER(SEARCH(H$1,$A39)),MAX(C$1:C38)+1)</f>
        <v>0</v>
      </c>
      <c r="D39" s="12" t="b">
        <f>IF(ISNUMBER(SEARCH(I$1,$A39)),MAX(D$1:D38)+1)</f>
        <v>0</v>
      </c>
      <c r="E39" s="12" t="str">
        <f>'AB Touchpoint System Workbook'!K50</f>
        <v>Client 38</v>
      </c>
      <c r="F39" s="13">
        <f t="shared" si="0"/>
        <v>38</v>
      </c>
      <c r="G39" s="23" t="str">
        <f>IFERROR(VLOOKUP($F39,B:$E,4,0),"")</f>
        <v/>
      </c>
      <c r="H39" s="23" t="str">
        <f>IFERROR(VLOOKUP($F39,C:$E,3,0),"")</f>
        <v/>
      </c>
      <c r="I39" s="23" t="str">
        <f>IFERROR(VLOOKUP($F39,D:$E,2,0),"")</f>
        <v>Client 112</v>
      </c>
    </row>
    <row r="40" spans="1:9" x14ac:dyDescent="0.15">
      <c r="A40" s="12" t="str">
        <f>'AB Touchpoint System Workbook'!J51&amp;'AB Touchpoint System Workbook'!L51</f>
        <v>BClient</v>
      </c>
      <c r="B40" s="12" t="b">
        <f>IF(ISNUMBER(SEARCH(G$1,$A40)),MAX(B$1:B39)+1)</f>
        <v>0</v>
      </c>
      <c r="C40" s="12" t="b">
        <f>IF(ISNUMBER(SEARCH(H$1,$A40)),MAX(C$1:C39)+1)</f>
        <v>0</v>
      </c>
      <c r="D40" s="12" t="b">
        <f>IF(ISNUMBER(SEARCH(I$1,$A40)),MAX(D$1:D39)+1)</f>
        <v>0</v>
      </c>
      <c r="E40" s="12" t="str">
        <f>'AB Touchpoint System Workbook'!K51</f>
        <v>Client 39</v>
      </c>
      <c r="F40" s="13">
        <f t="shared" si="0"/>
        <v>39</v>
      </c>
      <c r="G40" s="23" t="str">
        <f>IFERROR(VLOOKUP($F40,B:$E,4,0),"")</f>
        <v/>
      </c>
      <c r="H40" s="23" t="str">
        <f>IFERROR(VLOOKUP($F40,C:$E,3,0),"")</f>
        <v/>
      </c>
      <c r="I40" s="23" t="str">
        <f>IFERROR(VLOOKUP($F40,D:$E,2,0),"")</f>
        <v>Client 113</v>
      </c>
    </row>
    <row r="41" spans="1:9" x14ac:dyDescent="0.15">
      <c r="A41" s="12" t="str">
        <f>'AB Touchpoint System Workbook'!J52&amp;'AB Touchpoint System Workbook'!L52</f>
        <v>BClient</v>
      </c>
      <c r="B41" s="12" t="b">
        <f>IF(ISNUMBER(SEARCH(G$1,$A41)),MAX(B$1:B40)+1)</f>
        <v>0</v>
      </c>
      <c r="C41" s="12" t="b">
        <f>IF(ISNUMBER(SEARCH(H$1,$A41)),MAX(C$1:C40)+1)</f>
        <v>0</v>
      </c>
      <c r="D41" s="12" t="b">
        <f>IF(ISNUMBER(SEARCH(I$1,$A41)),MAX(D$1:D40)+1)</f>
        <v>0</v>
      </c>
      <c r="E41" s="12" t="str">
        <f>'AB Touchpoint System Workbook'!K52</f>
        <v>Client 40</v>
      </c>
      <c r="F41" s="13">
        <f t="shared" si="0"/>
        <v>40</v>
      </c>
      <c r="G41" s="23" t="str">
        <f>IFERROR(VLOOKUP($F41,B:$E,4,0),"")</f>
        <v/>
      </c>
      <c r="H41" s="23" t="str">
        <f>IFERROR(VLOOKUP($F41,C:$E,3,0),"")</f>
        <v/>
      </c>
      <c r="I41" s="23" t="str">
        <f>IFERROR(VLOOKUP($F41,D:$E,2,0),"")</f>
        <v>Client 114</v>
      </c>
    </row>
    <row r="42" spans="1:9" x14ac:dyDescent="0.15">
      <c r="A42" s="12" t="str">
        <f>'AB Touchpoint System Workbook'!J53&amp;'AB Touchpoint System Workbook'!L53</f>
        <v>BCustomer</v>
      </c>
      <c r="B42" s="12" t="b">
        <f>IF(ISNUMBER(SEARCH(G$1,$A42)),MAX(B$1:B41)+1)</f>
        <v>0</v>
      </c>
      <c r="C42" s="12">
        <f>IF(ISNUMBER(SEARCH(H$1,$A42)),MAX(C$1:C41)+1)</f>
        <v>7</v>
      </c>
      <c r="D42" s="12" t="b">
        <f>IF(ISNUMBER(SEARCH(I$1,$A42)),MAX(D$1:D41)+1)</f>
        <v>0</v>
      </c>
      <c r="E42" s="12" t="str">
        <f>'AB Touchpoint System Workbook'!K53</f>
        <v>Client 41</v>
      </c>
      <c r="F42" s="13">
        <f t="shared" si="0"/>
        <v>41</v>
      </c>
      <c r="G42" s="23" t="str">
        <f>IFERROR(VLOOKUP($F42,B:$E,4,0),"")</f>
        <v/>
      </c>
      <c r="H42" s="23" t="str">
        <f>IFERROR(VLOOKUP($F42,C:$E,3,0),"")</f>
        <v/>
      </c>
      <c r="I42" s="23" t="str">
        <f>IFERROR(VLOOKUP($F42,D:$E,2,0),"")</f>
        <v>Client 116</v>
      </c>
    </row>
    <row r="43" spans="1:9" x14ac:dyDescent="0.15">
      <c r="A43" s="12" t="str">
        <f>'AB Touchpoint System Workbook'!J54&amp;'AB Touchpoint System Workbook'!L54</f>
        <v>BClient</v>
      </c>
      <c r="B43" s="12" t="b">
        <f>IF(ISNUMBER(SEARCH(G$1,$A43)),MAX(B$1:B42)+1)</f>
        <v>0</v>
      </c>
      <c r="C43" s="12" t="b">
        <f>IF(ISNUMBER(SEARCH(H$1,$A43)),MAX(C$1:C42)+1)</f>
        <v>0</v>
      </c>
      <c r="D43" s="12" t="b">
        <f>IF(ISNUMBER(SEARCH(I$1,$A43)),MAX(D$1:D42)+1)</f>
        <v>0</v>
      </c>
      <c r="E43" s="12" t="str">
        <f>'AB Touchpoint System Workbook'!K54</f>
        <v>Client 42</v>
      </c>
      <c r="F43" s="13">
        <f t="shared" si="0"/>
        <v>42</v>
      </c>
      <c r="G43" s="23" t="str">
        <f>IFERROR(VLOOKUP($F43,B:$E,4,0),"")</f>
        <v/>
      </c>
      <c r="H43" s="23" t="str">
        <f>IFERROR(VLOOKUP($F43,C:$E,3,0),"")</f>
        <v/>
      </c>
      <c r="I43" s="23" t="str">
        <f>IFERROR(VLOOKUP($F43,D:$E,2,0),"")</f>
        <v>Client 117</v>
      </c>
    </row>
    <row r="44" spans="1:9" x14ac:dyDescent="0.15">
      <c r="A44" s="12" t="str">
        <f>'AB Touchpoint System Workbook'!J55&amp;'AB Touchpoint System Workbook'!L55</f>
        <v>BClient</v>
      </c>
      <c r="B44" s="12" t="b">
        <f>IF(ISNUMBER(SEARCH(G$1,$A44)),MAX(B$1:B43)+1)</f>
        <v>0</v>
      </c>
      <c r="C44" s="12" t="b">
        <f>IF(ISNUMBER(SEARCH(H$1,$A44)),MAX(C$1:C43)+1)</f>
        <v>0</v>
      </c>
      <c r="D44" s="12" t="b">
        <f>IF(ISNUMBER(SEARCH(I$1,$A44)),MAX(D$1:D43)+1)</f>
        <v>0</v>
      </c>
      <c r="E44" s="12" t="str">
        <f>'AB Touchpoint System Workbook'!K55</f>
        <v>Client 43</v>
      </c>
      <c r="F44" s="13">
        <f t="shared" si="0"/>
        <v>43</v>
      </c>
      <c r="G44" s="23" t="str">
        <f>IFERROR(VLOOKUP($F44,B:$E,4,0),"")</f>
        <v/>
      </c>
      <c r="H44" s="23" t="str">
        <f>IFERROR(VLOOKUP($F44,C:$E,3,0),"")</f>
        <v/>
      </c>
      <c r="I44" s="23" t="str">
        <f>IFERROR(VLOOKUP($F44,D:$E,2,0),"")</f>
        <v>Client 118</v>
      </c>
    </row>
    <row r="45" spans="1:9" x14ac:dyDescent="0.15">
      <c r="A45" s="12" t="str">
        <f>'AB Touchpoint System Workbook'!J56&amp;'AB Touchpoint System Workbook'!L56</f>
        <v>BClient</v>
      </c>
      <c r="B45" s="12" t="b">
        <f>IF(ISNUMBER(SEARCH(G$1,$A45)),MAX(B$1:B44)+1)</f>
        <v>0</v>
      </c>
      <c r="C45" s="12" t="b">
        <f>IF(ISNUMBER(SEARCH(H$1,$A45)),MAX(C$1:C44)+1)</f>
        <v>0</v>
      </c>
      <c r="D45" s="12" t="b">
        <f>IF(ISNUMBER(SEARCH(I$1,$A45)),MAX(D$1:D44)+1)</f>
        <v>0</v>
      </c>
      <c r="E45" s="12" t="str">
        <f>'AB Touchpoint System Workbook'!K56</f>
        <v>Client 44</v>
      </c>
      <c r="F45" s="13">
        <f t="shared" si="0"/>
        <v>44</v>
      </c>
      <c r="G45" s="23" t="str">
        <f>IFERROR(VLOOKUP($F45,B:$E,4,0),"")</f>
        <v/>
      </c>
      <c r="H45" s="23" t="str">
        <f>IFERROR(VLOOKUP($F45,C:$E,3,0),"")</f>
        <v/>
      </c>
      <c r="I45" s="23" t="str">
        <f>IFERROR(VLOOKUP($F45,D:$E,2,0),"")</f>
        <v>Client 119</v>
      </c>
    </row>
    <row r="46" spans="1:9" x14ac:dyDescent="0.15">
      <c r="A46" s="12" t="str">
        <f>'AB Touchpoint System Workbook'!J57&amp;'AB Touchpoint System Workbook'!L57</f>
        <v>BClient</v>
      </c>
      <c r="B46" s="12" t="b">
        <f>IF(ISNUMBER(SEARCH(G$1,$A46)),MAX(B$1:B45)+1)</f>
        <v>0</v>
      </c>
      <c r="C46" s="12" t="b">
        <f>IF(ISNUMBER(SEARCH(H$1,$A46)),MAX(C$1:C45)+1)</f>
        <v>0</v>
      </c>
      <c r="D46" s="12" t="b">
        <f>IF(ISNUMBER(SEARCH(I$1,$A46)),MAX(D$1:D45)+1)</f>
        <v>0</v>
      </c>
      <c r="E46" s="12" t="str">
        <f>'AB Touchpoint System Workbook'!K57</f>
        <v>Client 45</v>
      </c>
      <c r="F46" s="13">
        <f t="shared" si="0"/>
        <v>45</v>
      </c>
      <c r="G46" s="23" t="str">
        <f>IFERROR(VLOOKUP($F46,B:$E,4,0),"")</f>
        <v/>
      </c>
      <c r="H46" s="23" t="str">
        <f>IFERROR(VLOOKUP($F46,C:$E,3,0),"")</f>
        <v/>
      </c>
      <c r="I46" s="23" t="str">
        <f>IFERROR(VLOOKUP($F46,D:$E,2,0),"")</f>
        <v>Client 120</v>
      </c>
    </row>
    <row r="47" spans="1:9" x14ac:dyDescent="0.15">
      <c r="A47" s="12" t="str">
        <f>'AB Touchpoint System Workbook'!J58&amp;'AB Touchpoint System Workbook'!L58</f>
        <v>BClient</v>
      </c>
      <c r="B47" s="12" t="b">
        <f>IF(ISNUMBER(SEARCH(G$1,$A47)),MAX(B$1:B46)+1)</f>
        <v>0</v>
      </c>
      <c r="C47" s="12" t="b">
        <f>IF(ISNUMBER(SEARCH(H$1,$A47)),MAX(C$1:C46)+1)</f>
        <v>0</v>
      </c>
      <c r="D47" s="12" t="b">
        <f>IF(ISNUMBER(SEARCH(I$1,$A47)),MAX(D$1:D46)+1)</f>
        <v>0</v>
      </c>
      <c r="E47" s="12" t="str">
        <f>'AB Touchpoint System Workbook'!K58</f>
        <v>Client 46</v>
      </c>
      <c r="F47" s="13">
        <f t="shared" si="0"/>
        <v>46</v>
      </c>
      <c r="G47" s="23" t="str">
        <f>IFERROR(VLOOKUP($F47,B:$E,4,0),"")</f>
        <v/>
      </c>
      <c r="H47" s="23" t="str">
        <f>IFERROR(VLOOKUP($F47,C:$E,3,0),"")</f>
        <v/>
      </c>
      <c r="I47" s="23" t="str">
        <f>IFERROR(VLOOKUP($F47,D:$E,2,0),"")</f>
        <v>Client 121</v>
      </c>
    </row>
    <row r="48" spans="1:9" x14ac:dyDescent="0.15">
      <c r="A48" s="12" t="str">
        <f>'AB Touchpoint System Workbook'!J59&amp;'AB Touchpoint System Workbook'!L59</f>
        <v>BCustomer</v>
      </c>
      <c r="B48" s="12" t="b">
        <f>IF(ISNUMBER(SEARCH(G$1,$A48)),MAX(B$1:B47)+1)</f>
        <v>0</v>
      </c>
      <c r="C48" s="12">
        <f>IF(ISNUMBER(SEARCH(H$1,$A48)),MAX(C$1:C47)+1)</f>
        <v>8</v>
      </c>
      <c r="D48" s="12" t="b">
        <f>IF(ISNUMBER(SEARCH(I$1,$A48)),MAX(D$1:D47)+1)</f>
        <v>0</v>
      </c>
      <c r="E48" s="12" t="str">
        <f>'AB Touchpoint System Workbook'!K59</f>
        <v>Client 47</v>
      </c>
      <c r="F48" s="13">
        <f t="shared" si="0"/>
        <v>47</v>
      </c>
      <c r="G48" s="23" t="str">
        <f>IFERROR(VLOOKUP($F48,B:$E,4,0),"")</f>
        <v/>
      </c>
      <c r="H48" s="23" t="str">
        <f>IFERROR(VLOOKUP($F48,C:$E,3,0),"")</f>
        <v/>
      </c>
      <c r="I48" s="23" t="str">
        <f>IFERROR(VLOOKUP($F48,D:$E,2,0),"")</f>
        <v>Client 122</v>
      </c>
    </row>
    <row r="49" spans="1:9" x14ac:dyDescent="0.15">
      <c r="A49" s="12" t="str">
        <f>'AB Touchpoint System Workbook'!J60&amp;'AB Touchpoint System Workbook'!L60</f>
        <v>BClient</v>
      </c>
      <c r="B49" s="12" t="b">
        <f>IF(ISNUMBER(SEARCH(G$1,$A49)),MAX(B$1:B48)+1)</f>
        <v>0</v>
      </c>
      <c r="C49" s="12" t="b">
        <f>IF(ISNUMBER(SEARCH(H$1,$A49)),MAX(C$1:C48)+1)</f>
        <v>0</v>
      </c>
      <c r="D49" s="12" t="b">
        <f>IF(ISNUMBER(SEARCH(I$1,$A49)),MAX(D$1:D48)+1)</f>
        <v>0</v>
      </c>
      <c r="E49" s="12" t="str">
        <f>'AB Touchpoint System Workbook'!K60</f>
        <v>Client 48</v>
      </c>
      <c r="F49" s="13">
        <f t="shared" si="0"/>
        <v>48</v>
      </c>
      <c r="G49" s="23" t="str">
        <f>IFERROR(VLOOKUP($F49,B:$E,4,0),"")</f>
        <v/>
      </c>
      <c r="H49" s="23" t="str">
        <f>IFERROR(VLOOKUP($F49,C:$E,3,0),"")</f>
        <v/>
      </c>
      <c r="I49" s="23" t="str">
        <f>IFERROR(VLOOKUP($F49,D:$E,2,0),"")</f>
        <v>Client 123</v>
      </c>
    </row>
    <row r="50" spans="1:9" x14ac:dyDescent="0.15">
      <c r="A50" s="12" t="str">
        <f>'AB Touchpoint System Workbook'!J61&amp;'AB Touchpoint System Workbook'!L61</f>
        <v>BCustomer</v>
      </c>
      <c r="B50" s="12" t="b">
        <f>IF(ISNUMBER(SEARCH(G$1,$A50)),MAX(B$1:B49)+1)</f>
        <v>0</v>
      </c>
      <c r="C50" s="12">
        <f>IF(ISNUMBER(SEARCH(H$1,$A50)),MAX(C$1:C49)+1)</f>
        <v>9</v>
      </c>
      <c r="D50" s="12" t="b">
        <f>IF(ISNUMBER(SEARCH(I$1,$A50)),MAX(D$1:D49)+1)</f>
        <v>0</v>
      </c>
      <c r="E50" s="12" t="str">
        <f>'AB Touchpoint System Workbook'!K61</f>
        <v>Client 49</v>
      </c>
      <c r="F50" s="13">
        <f t="shared" si="0"/>
        <v>49</v>
      </c>
      <c r="G50" s="23" t="str">
        <f>IFERROR(VLOOKUP($F50,B:$E,4,0),"")</f>
        <v/>
      </c>
      <c r="H50" s="23" t="str">
        <f>IFERROR(VLOOKUP($F50,C:$E,3,0),"")</f>
        <v/>
      </c>
      <c r="I50" s="23" t="str">
        <f>IFERROR(VLOOKUP($F50,D:$E,2,0),"")</f>
        <v>Client 124</v>
      </c>
    </row>
    <row r="51" spans="1:9" x14ac:dyDescent="0.15">
      <c r="A51" s="12" t="str">
        <f>'AB Touchpoint System Workbook'!J62&amp;'AB Touchpoint System Workbook'!L62</f>
        <v>BClient</v>
      </c>
      <c r="B51" s="12" t="b">
        <f>IF(ISNUMBER(SEARCH(G$1,$A51)),MAX(B$1:B50)+1)</f>
        <v>0</v>
      </c>
      <c r="C51" s="12" t="b">
        <f>IF(ISNUMBER(SEARCH(H$1,$A51)),MAX(C$1:C50)+1)</f>
        <v>0</v>
      </c>
      <c r="D51" s="12" t="b">
        <f>IF(ISNUMBER(SEARCH(I$1,$A51)),MAX(D$1:D50)+1)</f>
        <v>0</v>
      </c>
      <c r="E51" s="12" t="str">
        <f>'AB Touchpoint System Workbook'!K62</f>
        <v>Client 50</v>
      </c>
      <c r="F51" s="13">
        <f t="shared" si="0"/>
        <v>50</v>
      </c>
      <c r="G51" s="23" t="str">
        <f>IFERROR(VLOOKUP($F51,B:$E,4,0),"")</f>
        <v/>
      </c>
      <c r="H51" s="23" t="str">
        <f>IFERROR(VLOOKUP($F51,C:$E,3,0),"")</f>
        <v/>
      </c>
      <c r="I51" s="23" t="str">
        <f>IFERROR(VLOOKUP($F51,D:$E,2,0),"")</f>
        <v>Client 125</v>
      </c>
    </row>
    <row r="52" spans="1:9" x14ac:dyDescent="0.15">
      <c r="A52" s="12" t="str">
        <f>'AB Touchpoint System Workbook'!J63&amp;'AB Touchpoint System Workbook'!L63</f>
        <v>BClient</v>
      </c>
      <c r="B52" s="12" t="b">
        <f>IF(ISNUMBER(SEARCH(G$1,$A52)),MAX(B$1:B51)+1)</f>
        <v>0</v>
      </c>
      <c r="C52" s="12" t="b">
        <f>IF(ISNUMBER(SEARCH(H$1,$A52)),MAX(C$1:C51)+1)</f>
        <v>0</v>
      </c>
      <c r="D52" s="12" t="b">
        <f>IF(ISNUMBER(SEARCH(I$1,$A52)),MAX(D$1:D51)+1)</f>
        <v>0</v>
      </c>
      <c r="E52" s="12" t="str">
        <f>'AB Touchpoint System Workbook'!K63</f>
        <v>Client 51</v>
      </c>
      <c r="F52" s="13">
        <f t="shared" si="0"/>
        <v>51</v>
      </c>
      <c r="G52" s="23" t="str">
        <f>IFERROR(VLOOKUP($F52,B:$E,4,0),"")</f>
        <v/>
      </c>
      <c r="H52" s="23" t="str">
        <f>IFERROR(VLOOKUP($F52,C:$E,3,0),"")</f>
        <v/>
      </c>
      <c r="I52" s="23" t="str">
        <f>IFERROR(VLOOKUP($F52,D:$E,2,0),"")</f>
        <v>Client 126</v>
      </c>
    </row>
    <row r="53" spans="1:9" x14ac:dyDescent="0.15">
      <c r="A53" s="12" t="str">
        <f>'AB Touchpoint System Workbook'!J64&amp;'AB Touchpoint System Workbook'!L64</f>
        <v>BClient</v>
      </c>
      <c r="B53" s="12" t="b">
        <f>IF(ISNUMBER(SEARCH(G$1,$A53)),MAX(B$1:B52)+1)</f>
        <v>0</v>
      </c>
      <c r="C53" s="12" t="b">
        <f>IF(ISNUMBER(SEARCH(H$1,$A53)),MAX(C$1:C52)+1)</f>
        <v>0</v>
      </c>
      <c r="D53" s="12" t="b">
        <f>IF(ISNUMBER(SEARCH(I$1,$A53)),MAX(D$1:D52)+1)</f>
        <v>0</v>
      </c>
      <c r="E53" s="12" t="str">
        <f>'AB Touchpoint System Workbook'!K64</f>
        <v>Client 52</v>
      </c>
      <c r="F53" s="13">
        <f t="shared" si="0"/>
        <v>52</v>
      </c>
      <c r="G53" s="23" t="str">
        <f>IFERROR(VLOOKUP($F53,B:$E,4,0),"")</f>
        <v/>
      </c>
      <c r="H53" s="23" t="str">
        <f>IFERROR(VLOOKUP($F53,C:$E,3,0),"")</f>
        <v/>
      </c>
      <c r="I53" s="23" t="str">
        <f>IFERROR(VLOOKUP($F53,D:$E,2,0),"")</f>
        <v>Client 128</v>
      </c>
    </row>
    <row r="54" spans="1:9" x14ac:dyDescent="0.15">
      <c r="A54" s="12" t="str">
        <f>'AB Touchpoint System Workbook'!J65&amp;'AB Touchpoint System Workbook'!L65</f>
        <v>BCustomer</v>
      </c>
      <c r="B54" s="12" t="b">
        <f>IF(ISNUMBER(SEARCH(G$1,$A54)),MAX(B$1:B53)+1)</f>
        <v>0</v>
      </c>
      <c r="C54" s="12">
        <f>IF(ISNUMBER(SEARCH(H$1,$A54)),MAX(C$1:C53)+1)</f>
        <v>10</v>
      </c>
      <c r="D54" s="12" t="b">
        <f>IF(ISNUMBER(SEARCH(I$1,$A54)),MAX(D$1:D53)+1)</f>
        <v>0</v>
      </c>
      <c r="E54" s="12" t="str">
        <f>'AB Touchpoint System Workbook'!K65</f>
        <v>Client 53</v>
      </c>
      <c r="F54" s="13">
        <f t="shared" si="0"/>
        <v>53</v>
      </c>
      <c r="G54" s="23" t="str">
        <f>IFERROR(VLOOKUP($F54,B:$E,4,0),"")</f>
        <v/>
      </c>
      <c r="H54" s="23" t="str">
        <f>IFERROR(VLOOKUP($F54,C:$E,3,0),"")</f>
        <v/>
      </c>
      <c r="I54" s="23" t="str">
        <f>IFERROR(VLOOKUP($F54,D:$E,2,0),"")</f>
        <v>Client 129</v>
      </c>
    </row>
    <row r="55" spans="1:9" x14ac:dyDescent="0.15">
      <c r="A55" s="12" t="str">
        <f>'AB Touchpoint System Workbook'!J66&amp;'AB Touchpoint System Workbook'!L66</f>
        <v>BClient</v>
      </c>
      <c r="B55" s="12" t="b">
        <f>IF(ISNUMBER(SEARCH(G$1,$A55)),MAX(B$1:B54)+1)</f>
        <v>0</v>
      </c>
      <c r="C55" s="12" t="b">
        <f>IF(ISNUMBER(SEARCH(H$1,$A55)),MAX(C$1:C54)+1)</f>
        <v>0</v>
      </c>
      <c r="D55" s="12" t="b">
        <f>IF(ISNUMBER(SEARCH(I$1,$A55)),MAX(D$1:D54)+1)</f>
        <v>0</v>
      </c>
      <c r="E55" s="12" t="str">
        <f>'AB Touchpoint System Workbook'!K66</f>
        <v>Client 54</v>
      </c>
      <c r="F55" s="13">
        <f t="shared" si="0"/>
        <v>54</v>
      </c>
      <c r="G55" s="23" t="str">
        <f>IFERROR(VLOOKUP($F55,B:$E,4,0),"")</f>
        <v/>
      </c>
      <c r="H55" s="23" t="str">
        <f>IFERROR(VLOOKUP($F55,C:$E,3,0),"")</f>
        <v/>
      </c>
      <c r="I55" s="23" t="str">
        <f>IFERROR(VLOOKUP($F55,D:$E,2,0),"")</f>
        <v>Client 130</v>
      </c>
    </row>
    <row r="56" spans="1:9" x14ac:dyDescent="0.15">
      <c r="A56" s="12" t="str">
        <f>'AB Touchpoint System Workbook'!J67&amp;'AB Touchpoint System Workbook'!L67</f>
        <v>BClient</v>
      </c>
      <c r="B56" s="12" t="b">
        <f>IF(ISNUMBER(SEARCH(G$1,$A56)),MAX(B$1:B55)+1)</f>
        <v>0</v>
      </c>
      <c r="C56" s="12" t="b">
        <f>IF(ISNUMBER(SEARCH(H$1,$A56)),MAX(C$1:C55)+1)</f>
        <v>0</v>
      </c>
      <c r="D56" s="12" t="b">
        <f>IF(ISNUMBER(SEARCH(I$1,$A56)),MAX(D$1:D55)+1)</f>
        <v>0</v>
      </c>
      <c r="E56" s="12" t="str">
        <f>'AB Touchpoint System Workbook'!K67</f>
        <v>Client 55</v>
      </c>
      <c r="F56" s="13">
        <f t="shared" si="0"/>
        <v>55</v>
      </c>
      <c r="G56" s="23" t="str">
        <f>IFERROR(VLOOKUP($F56,B:$E,4,0),"")</f>
        <v/>
      </c>
      <c r="H56" s="23" t="str">
        <f>IFERROR(VLOOKUP($F56,C:$E,3,0),"")</f>
        <v/>
      </c>
      <c r="I56" s="23" t="str">
        <f>IFERROR(VLOOKUP($F56,D:$E,2,0),"")</f>
        <v>Client 131</v>
      </c>
    </row>
    <row r="57" spans="1:9" x14ac:dyDescent="0.15">
      <c r="A57" s="12" t="str">
        <f>'AB Touchpoint System Workbook'!J68&amp;'AB Touchpoint System Workbook'!L68</f>
        <v>BClient</v>
      </c>
      <c r="B57" s="12" t="b">
        <f>IF(ISNUMBER(SEARCH(G$1,$A57)),MAX(B$1:B56)+1)</f>
        <v>0</v>
      </c>
      <c r="C57" s="12" t="b">
        <f>IF(ISNUMBER(SEARCH(H$1,$A57)),MAX(C$1:C56)+1)</f>
        <v>0</v>
      </c>
      <c r="D57" s="12" t="b">
        <f>IF(ISNUMBER(SEARCH(I$1,$A57)),MAX(D$1:D56)+1)</f>
        <v>0</v>
      </c>
      <c r="E57" s="12" t="str">
        <f>'AB Touchpoint System Workbook'!K68</f>
        <v>Client 56</v>
      </c>
      <c r="F57" s="13">
        <f t="shared" si="0"/>
        <v>56</v>
      </c>
      <c r="G57" s="23" t="str">
        <f>IFERROR(VLOOKUP($F57,B:$E,4,0),"")</f>
        <v/>
      </c>
      <c r="H57" s="23" t="str">
        <f>IFERROR(VLOOKUP($F57,C:$E,3,0),"")</f>
        <v/>
      </c>
      <c r="I57" s="23" t="str">
        <f>IFERROR(VLOOKUP($F57,D:$E,2,0),"")</f>
        <v>Client 132</v>
      </c>
    </row>
    <row r="58" spans="1:9" x14ac:dyDescent="0.15">
      <c r="A58" s="12" t="str">
        <f>'AB Touchpoint System Workbook'!J69&amp;'AB Touchpoint System Workbook'!L69</f>
        <v>BClient</v>
      </c>
      <c r="B58" s="12" t="b">
        <f>IF(ISNUMBER(SEARCH(G$1,$A58)),MAX(B$1:B57)+1)</f>
        <v>0</v>
      </c>
      <c r="C58" s="12" t="b">
        <f>IF(ISNUMBER(SEARCH(H$1,$A58)),MAX(C$1:C57)+1)</f>
        <v>0</v>
      </c>
      <c r="D58" s="12" t="b">
        <f>IF(ISNUMBER(SEARCH(I$1,$A58)),MAX(D$1:D57)+1)</f>
        <v>0</v>
      </c>
      <c r="E58" s="12" t="str">
        <f>'AB Touchpoint System Workbook'!K69</f>
        <v>Client 57</v>
      </c>
      <c r="F58" s="13">
        <f t="shared" si="0"/>
        <v>57</v>
      </c>
      <c r="G58" s="23" t="str">
        <f>IFERROR(VLOOKUP($F58,B:$E,4,0),"")</f>
        <v/>
      </c>
      <c r="H58" s="23" t="str">
        <f>IFERROR(VLOOKUP($F58,C:$E,3,0),"")</f>
        <v/>
      </c>
      <c r="I58" s="23" t="str">
        <f>IFERROR(VLOOKUP($F58,D:$E,2,0),"")</f>
        <v>Client 133</v>
      </c>
    </row>
    <row r="59" spans="1:9" x14ac:dyDescent="0.15">
      <c r="A59" s="12" t="str">
        <f>'AB Touchpoint System Workbook'!J70&amp;'AB Touchpoint System Workbook'!L70</f>
        <v>BAdvocate</v>
      </c>
      <c r="B59" s="12" t="b">
        <f>IF(ISNUMBER(SEARCH(G$1,$A59)),MAX(B$1:B58)+1)</f>
        <v>0</v>
      </c>
      <c r="C59" s="12" t="b">
        <f>IF(ISNUMBER(SEARCH(H$1,$A59)),MAX(C$1:C58)+1)</f>
        <v>0</v>
      </c>
      <c r="D59" s="12" t="b">
        <f>IF(ISNUMBER(SEARCH(I$1,$A59)),MAX(D$1:D58)+1)</f>
        <v>0</v>
      </c>
      <c r="E59" s="12" t="str">
        <f>'AB Touchpoint System Workbook'!K70</f>
        <v>Client 58</v>
      </c>
      <c r="F59" s="13">
        <f t="shared" si="0"/>
        <v>58</v>
      </c>
      <c r="G59" s="23" t="str">
        <f>IFERROR(VLOOKUP($F59,B:$E,4,0),"")</f>
        <v/>
      </c>
      <c r="H59" s="23" t="str">
        <f>IFERROR(VLOOKUP($F59,C:$E,3,0),"")</f>
        <v/>
      </c>
      <c r="I59" s="23" t="str">
        <f>IFERROR(VLOOKUP($F59,D:$E,2,0),"")</f>
        <v>Client 134</v>
      </c>
    </row>
    <row r="60" spans="1:9" x14ac:dyDescent="0.15">
      <c r="A60" s="12" t="str">
        <f>'AB Touchpoint System Workbook'!J71&amp;'AB Touchpoint System Workbook'!L71</f>
        <v>BClient</v>
      </c>
      <c r="B60" s="12" t="b">
        <f>IF(ISNUMBER(SEARCH(G$1,$A60)),MAX(B$1:B59)+1)</f>
        <v>0</v>
      </c>
      <c r="C60" s="12" t="b">
        <f>IF(ISNUMBER(SEARCH(H$1,$A60)),MAX(C$1:C59)+1)</f>
        <v>0</v>
      </c>
      <c r="D60" s="12" t="b">
        <f>IF(ISNUMBER(SEARCH(I$1,$A60)),MAX(D$1:D59)+1)</f>
        <v>0</v>
      </c>
      <c r="E60" s="12" t="str">
        <f>'AB Touchpoint System Workbook'!K71</f>
        <v>Client 59</v>
      </c>
      <c r="F60" s="13">
        <f t="shared" si="0"/>
        <v>59</v>
      </c>
      <c r="G60" s="23" t="str">
        <f>IFERROR(VLOOKUP($F60,B:$E,4,0),"")</f>
        <v/>
      </c>
      <c r="H60" s="23" t="str">
        <f>IFERROR(VLOOKUP($F60,C:$E,3,0),"")</f>
        <v/>
      </c>
      <c r="I60" s="23" t="str">
        <f>IFERROR(VLOOKUP($F60,D:$E,2,0),"")</f>
        <v>Client 135</v>
      </c>
    </row>
    <row r="61" spans="1:9" x14ac:dyDescent="0.15">
      <c r="A61" s="12" t="str">
        <f>'AB Touchpoint System Workbook'!J72&amp;'AB Touchpoint System Workbook'!L72</f>
        <v>BClient</v>
      </c>
      <c r="B61" s="12" t="b">
        <f>IF(ISNUMBER(SEARCH(G$1,$A61)),MAX(B$1:B60)+1)</f>
        <v>0</v>
      </c>
      <c r="C61" s="12" t="b">
        <f>IF(ISNUMBER(SEARCH(H$1,$A61)),MAX(C$1:C60)+1)</f>
        <v>0</v>
      </c>
      <c r="D61" s="12" t="b">
        <f>IF(ISNUMBER(SEARCH(I$1,$A61)),MAX(D$1:D60)+1)</f>
        <v>0</v>
      </c>
      <c r="E61" s="12" t="str">
        <f>'AB Touchpoint System Workbook'!K72</f>
        <v>Client 60</v>
      </c>
      <c r="F61" s="13">
        <f t="shared" si="0"/>
        <v>60</v>
      </c>
      <c r="G61" s="23" t="str">
        <f>IFERROR(VLOOKUP($F61,B:$E,4,0),"")</f>
        <v/>
      </c>
      <c r="H61" s="23" t="str">
        <f>IFERROR(VLOOKUP($F61,C:$E,3,0),"")</f>
        <v/>
      </c>
      <c r="I61" s="23" t="str">
        <f>IFERROR(VLOOKUP($F61,D:$E,2,0),"")</f>
        <v>Client 136</v>
      </c>
    </row>
    <row r="62" spans="1:9" x14ac:dyDescent="0.15">
      <c r="A62" s="12" t="str">
        <f>'AB Touchpoint System Workbook'!J73&amp;'AB Touchpoint System Workbook'!L73</f>
        <v>BClient</v>
      </c>
      <c r="B62" s="12" t="b">
        <f>IF(ISNUMBER(SEARCH(G$1,$A62)),MAX(B$1:B61)+1)</f>
        <v>0</v>
      </c>
      <c r="C62" s="12" t="b">
        <f>IF(ISNUMBER(SEARCH(H$1,$A62)),MAX(C$1:C61)+1)</f>
        <v>0</v>
      </c>
      <c r="D62" s="12" t="b">
        <f>IF(ISNUMBER(SEARCH(I$1,$A62)),MAX(D$1:D61)+1)</f>
        <v>0</v>
      </c>
      <c r="E62" s="12" t="str">
        <f>'AB Touchpoint System Workbook'!K73</f>
        <v>Client 61</v>
      </c>
      <c r="F62" s="13">
        <f t="shared" si="0"/>
        <v>61</v>
      </c>
      <c r="G62" s="23" t="str">
        <f>IFERROR(VLOOKUP($F62,B:$E,4,0),"")</f>
        <v/>
      </c>
      <c r="H62" s="23" t="str">
        <f>IFERROR(VLOOKUP($F62,C:$E,3,0),"")</f>
        <v/>
      </c>
      <c r="I62" s="23" t="str">
        <f>IFERROR(VLOOKUP($F62,D:$E,2,0),"")</f>
        <v>Client 137</v>
      </c>
    </row>
    <row r="63" spans="1:9" x14ac:dyDescent="0.15">
      <c r="A63" s="12" t="str">
        <f>'AB Touchpoint System Workbook'!J74&amp;'AB Touchpoint System Workbook'!L74</f>
        <v>BClient</v>
      </c>
      <c r="B63" s="12" t="b">
        <f>IF(ISNUMBER(SEARCH(G$1,$A63)),MAX(B$1:B62)+1)</f>
        <v>0</v>
      </c>
      <c r="C63" s="12" t="b">
        <f>IF(ISNUMBER(SEARCH(H$1,$A63)),MAX(C$1:C62)+1)</f>
        <v>0</v>
      </c>
      <c r="D63" s="12" t="b">
        <f>IF(ISNUMBER(SEARCH(I$1,$A63)),MAX(D$1:D62)+1)</f>
        <v>0</v>
      </c>
      <c r="E63" s="12" t="str">
        <f>'AB Touchpoint System Workbook'!K74</f>
        <v>Client 62</v>
      </c>
      <c r="F63" s="13">
        <f t="shared" si="0"/>
        <v>62</v>
      </c>
      <c r="G63" s="23" t="str">
        <f>IFERROR(VLOOKUP($F63,B:$E,4,0),"")</f>
        <v/>
      </c>
      <c r="H63" s="23" t="str">
        <f>IFERROR(VLOOKUP($F63,C:$E,3,0),"")</f>
        <v/>
      </c>
      <c r="I63" s="23" t="str">
        <f>IFERROR(VLOOKUP($F63,D:$E,2,0),"")</f>
        <v>Client 138</v>
      </c>
    </row>
    <row r="64" spans="1:9" x14ac:dyDescent="0.15">
      <c r="A64" s="12" t="str">
        <f>'AB Touchpoint System Workbook'!J75&amp;'AB Touchpoint System Workbook'!L75</f>
        <v>BClient</v>
      </c>
      <c r="B64" s="12" t="b">
        <f>IF(ISNUMBER(SEARCH(G$1,$A64)),MAX(B$1:B63)+1)</f>
        <v>0</v>
      </c>
      <c r="C64" s="12" t="b">
        <f>IF(ISNUMBER(SEARCH(H$1,$A64)),MAX(C$1:C63)+1)</f>
        <v>0</v>
      </c>
      <c r="D64" s="12" t="b">
        <f>IF(ISNUMBER(SEARCH(I$1,$A64)),MAX(D$1:D63)+1)</f>
        <v>0</v>
      </c>
      <c r="E64" s="12" t="str">
        <f>'AB Touchpoint System Workbook'!K75</f>
        <v>Client 63</v>
      </c>
      <c r="F64" s="13">
        <f t="shared" si="0"/>
        <v>63</v>
      </c>
      <c r="G64" s="23" t="str">
        <f>IFERROR(VLOOKUP($F64,B:$E,4,0),"")</f>
        <v/>
      </c>
      <c r="H64" s="23" t="str">
        <f>IFERROR(VLOOKUP($F64,C:$E,3,0),"")</f>
        <v/>
      </c>
      <c r="I64" s="23" t="str">
        <f>IFERROR(VLOOKUP($F64,D:$E,2,0),"")</f>
        <v>Client 139</v>
      </c>
    </row>
    <row r="65" spans="1:9" x14ac:dyDescent="0.15">
      <c r="A65" s="12" t="str">
        <f>'AB Touchpoint System Workbook'!J76&amp;'AB Touchpoint System Workbook'!L76</f>
        <v>BClient</v>
      </c>
      <c r="B65" s="12" t="b">
        <f>IF(ISNUMBER(SEARCH(G$1,$A65)),MAX(B$1:B64)+1)</f>
        <v>0</v>
      </c>
      <c r="C65" s="12" t="b">
        <f>IF(ISNUMBER(SEARCH(H$1,$A65)),MAX(C$1:C64)+1)</f>
        <v>0</v>
      </c>
      <c r="D65" s="12" t="b">
        <f>IF(ISNUMBER(SEARCH(I$1,$A65)),MAX(D$1:D64)+1)</f>
        <v>0</v>
      </c>
      <c r="E65" s="12" t="str">
        <f>'AB Touchpoint System Workbook'!K76</f>
        <v>Client 64</v>
      </c>
      <c r="F65" s="13">
        <f t="shared" si="0"/>
        <v>64</v>
      </c>
      <c r="G65" s="23" t="str">
        <f>IFERROR(VLOOKUP($F65,B:$E,4,0),"")</f>
        <v/>
      </c>
      <c r="H65" s="23" t="str">
        <f>IFERROR(VLOOKUP($F65,C:$E,3,0),"")</f>
        <v/>
      </c>
      <c r="I65" s="23" t="str">
        <f>IFERROR(VLOOKUP($F65,D:$E,2,0),"")</f>
        <v>Client 140</v>
      </c>
    </row>
    <row r="66" spans="1:9" x14ac:dyDescent="0.15">
      <c r="A66" s="12" t="str">
        <f>'AB Touchpoint System Workbook'!J77&amp;'AB Touchpoint System Workbook'!L77</f>
        <v>BCustomer</v>
      </c>
      <c r="B66" s="12" t="b">
        <f>IF(ISNUMBER(SEARCH(G$1,$A66)),MAX(B$1:B65)+1)</f>
        <v>0</v>
      </c>
      <c r="C66" s="12">
        <f>IF(ISNUMBER(SEARCH(H$1,$A66)),MAX(C$1:C65)+1)</f>
        <v>11</v>
      </c>
      <c r="D66" s="12" t="b">
        <f>IF(ISNUMBER(SEARCH(I$1,$A66)),MAX(D$1:D65)+1)</f>
        <v>0</v>
      </c>
      <c r="E66" s="12" t="str">
        <f>'AB Touchpoint System Workbook'!K77</f>
        <v>Client 65</v>
      </c>
      <c r="F66" s="13">
        <f t="shared" si="0"/>
        <v>65</v>
      </c>
      <c r="G66" s="23" t="str">
        <f>IFERROR(VLOOKUP($F66,B:$E,4,0),"")</f>
        <v/>
      </c>
      <c r="H66" s="23" t="str">
        <f>IFERROR(VLOOKUP($F66,C:$E,3,0),"")</f>
        <v/>
      </c>
      <c r="I66" s="23" t="str">
        <f>IFERROR(VLOOKUP($F66,D:$E,2,0),"")</f>
        <v>Client 141</v>
      </c>
    </row>
    <row r="67" spans="1:9" x14ac:dyDescent="0.15">
      <c r="A67" s="12" t="str">
        <f>'AB Touchpoint System Workbook'!J78&amp;'AB Touchpoint System Workbook'!L78</f>
        <v>BClient</v>
      </c>
      <c r="B67" s="12" t="b">
        <f>IF(ISNUMBER(SEARCH(G$1,$A67)),MAX(B$1:B66)+1)</f>
        <v>0</v>
      </c>
      <c r="C67" s="12" t="b">
        <f>IF(ISNUMBER(SEARCH(H$1,$A67)),MAX(C$1:C66)+1)</f>
        <v>0</v>
      </c>
      <c r="D67" s="12" t="b">
        <f>IF(ISNUMBER(SEARCH(I$1,$A67)),MAX(D$1:D66)+1)</f>
        <v>0</v>
      </c>
      <c r="E67" s="12" t="str">
        <f>'AB Touchpoint System Workbook'!K78</f>
        <v>Client 66</v>
      </c>
      <c r="F67" s="13">
        <f t="shared" si="0"/>
        <v>66</v>
      </c>
      <c r="G67" s="23" t="str">
        <f>IFERROR(VLOOKUP($F67,B:$E,4,0),"")</f>
        <v/>
      </c>
      <c r="H67" s="23" t="str">
        <f>IFERROR(VLOOKUP($F67,C:$E,3,0),"")</f>
        <v/>
      </c>
      <c r="I67" s="23" t="str">
        <f>IFERROR(VLOOKUP($F67,D:$E,2,0),"")</f>
        <v>Client 142</v>
      </c>
    </row>
    <row r="68" spans="1:9" x14ac:dyDescent="0.15">
      <c r="A68" s="12" t="str">
        <f>'AB Touchpoint System Workbook'!J79&amp;'AB Touchpoint System Workbook'!L79</f>
        <v>BClient</v>
      </c>
      <c r="B68" s="12" t="b">
        <f>IF(ISNUMBER(SEARCH(G$1,$A68)),MAX(B$1:B67)+1)</f>
        <v>0</v>
      </c>
      <c r="C68" s="12" t="b">
        <f>IF(ISNUMBER(SEARCH(H$1,$A68)),MAX(C$1:C67)+1)</f>
        <v>0</v>
      </c>
      <c r="D68" s="12" t="b">
        <f>IF(ISNUMBER(SEARCH(I$1,$A68)),MAX(D$1:D67)+1)</f>
        <v>0</v>
      </c>
      <c r="E68" s="12" t="str">
        <f>'AB Touchpoint System Workbook'!K79</f>
        <v>Client 67</v>
      </c>
      <c r="F68" s="13">
        <f t="shared" ref="F68:F131" si="1">F67+1</f>
        <v>67</v>
      </c>
      <c r="G68" s="23" t="str">
        <f>IFERROR(VLOOKUP($F68,B:$E,4,0),"")</f>
        <v/>
      </c>
      <c r="H68" s="23" t="str">
        <f>IFERROR(VLOOKUP($F68,C:$E,3,0),"")</f>
        <v/>
      </c>
      <c r="I68" s="23" t="str">
        <f>IFERROR(VLOOKUP($F68,D:$E,2,0),"")</f>
        <v>Client 143</v>
      </c>
    </row>
    <row r="69" spans="1:9" x14ac:dyDescent="0.15">
      <c r="A69" s="12" t="str">
        <f>'AB Touchpoint System Workbook'!J80&amp;'AB Touchpoint System Workbook'!L80</f>
        <v>BClient</v>
      </c>
      <c r="B69" s="12" t="b">
        <f>IF(ISNUMBER(SEARCH(G$1,$A69)),MAX(B$1:B68)+1)</f>
        <v>0</v>
      </c>
      <c r="C69" s="12" t="b">
        <f>IF(ISNUMBER(SEARCH(H$1,$A69)),MAX(C$1:C68)+1)</f>
        <v>0</v>
      </c>
      <c r="D69" s="12" t="b">
        <f>IF(ISNUMBER(SEARCH(I$1,$A69)),MAX(D$1:D68)+1)</f>
        <v>0</v>
      </c>
      <c r="E69" s="12" t="str">
        <f>'AB Touchpoint System Workbook'!K80</f>
        <v>Client 68</v>
      </c>
      <c r="F69" s="13">
        <f t="shared" si="1"/>
        <v>68</v>
      </c>
      <c r="G69" s="23" t="str">
        <f>IFERROR(VLOOKUP($F69,B:$E,4,0),"")</f>
        <v/>
      </c>
      <c r="H69" s="23" t="str">
        <f>IFERROR(VLOOKUP($F69,C:$E,3,0),"")</f>
        <v/>
      </c>
      <c r="I69" s="23" t="str">
        <f>IFERROR(VLOOKUP($F69,D:$E,2,0),"")</f>
        <v>Client 144</v>
      </c>
    </row>
    <row r="70" spans="1:9" x14ac:dyDescent="0.15">
      <c r="A70" s="12" t="str">
        <f>'AB Touchpoint System Workbook'!J81&amp;'AB Touchpoint System Workbook'!L81</f>
        <v>BClient</v>
      </c>
      <c r="B70" s="12" t="b">
        <f>IF(ISNUMBER(SEARCH(G$1,$A70)),MAX(B$1:B69)+1)</f>
        <v>0</v>
      </c>
      <c r="C70" s="12" t="b">
        <f>IF(ISNUMBER(SEARCH(H$1,$A70)),MAX(C$1:C69)+1)</f>
        <v>0</v>
      </c>
      <c r="D70" s="12" t="b">
        <f>IF(ISNUMBER(SEARCH(I$1,$A70)),MAX(D$1:D69)+1)</f>
        <v>0</v>
      </c>
      <c r="E70" s="12" t="str">
        <f>'AB Touchpoint System Workbook'!K81</f>
        <v>Client 69</v>
      </c>
      <c r="F70" s="13">
        <f t="shared" si="1"/>
        <v>69</v>
      </c>
      <c r="G70" s="23" t="str">
        <f>IFERROR(VLOOKUP($F70,B:$E,4,0),"")</f>
        <v/>
      </c>
      <c r="H70" s="23" t="str">
        <f>IFERROR(VLOOKUP($F70,C:$E,3,0),"")</f>
        <v/>
      </c>
      <c r="I70" s="23" t="str">
        <f>IFERROR(VLOOKUP($F70,D:$E,2,0),"")</f>
        <v>Client 145</v>
      </c>
    </row>
    <row r="71" spans="1:9" x14ac:dyDescent="0.15">
      <c r="A71" s="12" t="str">
        <f>'AB Touchpoint System Workbook'!J82&amp;'AB Touchpoint System Workbook'!L82</f>
        <v>BClient</v>
      </c>
      <c r="B71" s="12" t="b">
        <f>IF(ISNUMBER(SEARCH(G$1,$A71)),MAX(B$1:B70)+1)</f>
        <v>0</v>
      </c>
      <c r="C71" s="12" t="b">
        <f>IF(ISNUMBER(SEARCH(H$1,$A71)),MAX(C$1:C70)+1)</f>
        <v>0</v>
      </c>
      <c r="D71" s="12" t="b">
        <f>IF(ISNUMBER(SEARCH(I$1,$A71)),MAX(D$1:D70)+1)</f>
        <v>0</v>
      </c>
      <c r="E71" s="12" t="str">
        <f>'AB Touchpoint System Workbook'!K82</f>
        <v>Client 70</v>
      </c>
      <c r="F71" s="13">
        <f t="shared" si="1"/>
        <v>70</v>
      </c>
      <c r="G71" s="23" t="str">
        <f>IFERROR(VLOOKUP($F71,B:$E,4,0),"")</f>
        <v/>
      </c>
      <c r="H71" s="23" t="str">
        <f>IFERROR(VLOOKUP($F71,C:$E,3,0),"")</f>
        <v/>
      </c>
      <c r="I71" s="23" t="str">
        <f>IFERROR(VLOOKUP($F71,D:$E,2,0),"")</f>
        <v>Client 146</v>
      </c>
    </row>
    <row r="72" spans="1:9" x14ac:dyDescent="0.15">
      <c r="A72" s="12" t="str">
        <f>'AB Touchpoint System Workbook'!J83&amp;'AB Touchpoint System Workbook'!L83</f>
        <v>BClient</v>
      </c>
      <c r="B72" s="12" t="b">
        <f>IF(ISNUMBER(SEARCH(G$1,$A72)),MAX(B$1:B71)+1)</f>
        <v>0</v>
      </c>
      <c r="C72" s="12" t="b">
        <f>IF(ISNUMBER(SEARCH(H$1,$A72)),MAX(C$1:C71)+1)</f>
        <v>0</v>
      </c>
      <c r="D72" s="12" t="b">
        <f>IF(ISNUMBER(SEARCH(I$1,$A72)),MAX(D$1:D71)+1)</f>
        <v>0</v>
      </c>
      <c r="E72" s="12" t="str">
        <f>'AB Touchpoint System Workbook'!K83</f>
        <v>Client 71</v>
      </c>
      <c r="F72" s="13">
        <f t="shared" si="1"/>
        <v>71</v>
      </c>
      <c r="G72" s="23" t="str">
        <f>IFERROR(VLOOKUP($F72,B:$E,4,0),"")</f>
        <v/>
      </c>
      <c r="H72" s="23" t="str">
        <f>IFERROR(VLOOKUP($F72,C:$E,3,0),"")</f>
        <v/>
      </c>
      <c r="I72" s="23" t="str">
        <f>IFERROR(VLOOKUP($F72,D:$E,2,0),"")</f>
        <v>Client 147</v>
      </c>
    </row>
    <row r="73" spans="1:9" x14ac:dyDescent="0.15">
      <c r="A73" s="12" t="str">
        <f>'AB Touchpoint System Workbook'!J84&amp;'AB Touchpoint System Workbook'!L84</f>
        <v>ZCustomer</v>
      </c>
      <c r="B73" s="12" t="b">
        <f>IF(ISNUMBER(SEARCH(G$1,$A73)),MAX(B$1:B72)+1)</f>
        <v>0</v>
      </c>
      <c r="C73" s="12" t="b">
        <f>IF(ISNUMBER(SEARCH(H$1,$A73)),MAX(C$1:C72)+1)</f>
        <v>0</v>
      </c>
      <c r="D73" s="12">
        <f>IF(ISNUMBER(SEARCH(I$1,$A73)),MAX(D$1:D72)+1)</f>
        <v>1</v>
      </c>
      <c r="E73" s="12" t="str">
        <f>'AB Touchpoint System Workbook'!K84</f>
        <v>Client 72</v>
      </c>
      <c r="F73" s="13">
        <f t="shared" si="1"/>
        <v>72</v>
      </c>
      <c r="G73" s="23" t="str">
        <f>IFERROR(VLOOKUP($F73,B:$E,4,0),"")</f>
        <v/>
      </c>
      <c r="H73" s="23" t="str">
        <f>IFERROR(VLOOKUP($F73,C:$E,3,0),"")</f>
        <v/>
      </c>
      <c r="I73" s="23" t="str">
        <f>IFERROR(VLOOKUP($F73,D:$E,2,0),"")</f>
        <v>Client 148</v>
      </c>
    </row>
    <row r="74" spans="1:9" x14ac:dyDescent="0.15">
      <c r="A74" s="12" t="str">
        <f>'AB Touchpoint System Workbook'!J85&amp;'AB Touchpoint System Workbook'!L85</f>
        <v>ZCustomer</v>
      </c>
      <c r="B74" s="12" t="b">
        <f>IF(ISNUMBER(SEARCH(G$1,$A74)),MAX(B$1:B73)+1)</f>
        <v>0</v>
      </c>
      <c r="C74" s="12" t="b">
        <f>IF(ISNUMBER(SEARCH(H$1,$A74)),MAX(C$1:C73)+1)</f>
        <v>0</v>
      </c>
      <c r="D74" s="12">
        <f>IF(ISNUMBER(SEARCH(I$1,$A74)),MAX(D$1:D73)+1)</f>
        <v>2</v>
      </c>
      <c r="E74" s="12" t="str">
        <f>'AB Touchpoint System Workbook'!K85</f>
        <v>Client 73</v>
      </c>
      <c r="F74" s="13">
        <f t="shared" si="1"/>
        <v>73</v>
      </c>
      <c r="G74" s="23" t="str">
        <f>IFERROR(VLOOKUP($F74,B:$E,4,0),"")</f>
        <v/>
      </c>
      <c r="H74" s="23" t="str">
        <f>IFERROR(VLOOKUP($F74,C:$E,3,0),"")</f>
        <v/>
      </c>
      <c r="I74" s="23" t="str">
        <f>IFERROR(VLOOKUP($F74,D:$E,2,0),"")</f>
        <v>Client 149</v>
      </c>
    </row>
    <row r="75" spans="1:9" x14ac:dyDescent="0.15">
      <c r="A75" s="12" t="str">
        <f>'AB Touchpoint System Workbook'!J86&amp;'AB Touchpoint System Workbook'!L86</f>
        <v>ZCustomer</v>
      </c>
      <c r="B75" s="12" t="b">
        <f>IF(ISNUMBER(SEARCH(G$1,$A75)),MAX(B$1:B74)+1)</f>
        <v>0</v>
      </c>
      <c r="C75" s="12" t="b">
        <f>IF(ISNUMBER(SEARCH(H$1,$A75)),MAX(C$1:C74)+1)</f>
        <v>0</v>
      </c>
      <c r="D75" s="12">
        <f>IF(ISNUMBER(SEARCH(I$1,$A75)),MAX(D$1:D74)+1)</f>
        <v>3</v>
      </c>
      <c r="E75" s="12" t="str">
        <f>'AB Touchpoint System Workbook'!K86</f>
        <v>Client 74</v>
      </c>
      <c r="F75" s="13">
        <f t="shared" si="1"/>
        <v>74</v>
      </c>
      <c r="G75" s="23" t="str">
        <f>IFERROR(VLOOKUP($F75,B:$E,4,0),"")</f>
        <v/>
      </c>
      <c r="H75" s="23" t="str">
        <f>IFERROR(VLOOKUP($F75,C:$E,3,0),"")</f>
        <v/>
      </c>
      <c r="I75" s="23" t="str">
        <f>IFERROR(VLOOKUP($F75,D:$E,2,0),"")</f>
        <v>Client 150</v>
      </c>
    </row>
    <row r="76" spans="1:9" x14ac:dyDescent="0.15">
      <c r="A76" s="12" t="str">
        <f>'AB Touchpoint System Workbook'!J87&amp;'AB Touchpoint System Workbook'!L87</f>
        <v>ZCustomer</v>
      </c>
      <c r="B76" s="12" t="b">
        <f>IF(ISNUMBER(SEARCH(G$1,$A76)),MAX(B$1:B75)+1)</f>
        <v>0</v>
      </c>
      <c r="C76" s="12" t="b">
        <f>IF(ISNUMBER(SEARCH(H$1,$A76)),MAX(C$1:C75)+1)</f>
        <v>0</v>
      </c>
      <c r="D76" s="12">
        <f>IF(ISNUMBER(SEARCH(I$1,$A76)),MAX(D$1:D75)+1)</f>
        <v>4</v>
      </c>
      <c r="E76" s="12" t="str">
        <f>'AB Touchpoint System Workbook'!K87</f>
        <v>Client 75</v>
      </c>
      <c r="F76" s="13">
        <f t="shared" si="1"/>
        <v>75</v>
      </c>
      <c r="G76" s="23" t="str">
        <f>IFERROR(VLOOKUP($F76,B:$E,4,0),"")</f>
        <v/>
      </c>
      <c r="H76" s="23" t="str">
        <f>IFERROR(VLOOKUP($F76,C:$E,3,0),"")</f>
        <v/>
      </c>
      <c r="I76" s="23" t="str">
        <f>IFERROR(VLOOKUP($F76,D:$E,2,0),"")</f>
        <v>Client 151</v>
      </c>
    </row>
    <row r="77" spans="1:9" x14ac:dyDescent="0.15">
      <c r="A77" s="12" t="str">
        <f>'AB Touchpoint System Workbook'!J88&amp;'AB Touchpoint System Workbook'!L88</f>
        <v>ZCustomer</v>
      </c>
      <c r="B77" s="12" t="b">
        <f>IF(ISNUMBER(SEARCH(G$1,$A77)),MAX(B$1:B76)+1)</f>
        <v>0</v>
      </c>
      <c r="C77" s="12" t="b">
        <f>IF(ISNUMBER(SEARCH(H$1,$A77)),MAX(C$1:C76)+1)</f>
        <v>0</v>
      </c>
      <c r="D77" s="12">
        <f>IF(ISNUMBER(SEARCH(I$1,$A77)),MAX(D$1:D76)+1)</f>
        <v>5</v>
      </c>
      <c r="E77" s="12" t="str">
        <f>'AB Touchpoint System Workbook'!K88</f>
        <v>Client 76</v>
      </c>
      <c r="F77" s="13">
        <f t="shared" si="1"/>
        <v>76</v>
      </c>
      <c r="G77" s="23" t="str">
        <f>IFERROR(VLOOKUP($F77,B:$E,4,0),"")</f>
        <v/>
      </c>
      <c r="H77" s="23" t="str">
        <f>IFERROR(VLOOKUP($F77,C:$E,3,0),"")</f>
        <v/>
      </c>
      <c r="I77" s="23" t="str">
        <f>IFERROR(VLOOKUP($F77,D:$E,2,0),"")</f>
        <v>Client 152</v>
      </c>
    </row>
    <row r="78" spans="1:9" x14ac:dyDescent="0.15">
      <c r="A78" s="12" t="str">
        <f>'AB Touchpoint System Workbook'!J89&amp;'AB Touchpoint System Workbook'!L89</f>
        <v>ZCustomer</v>
      </c>
      <c r="B78" s="12" t="b">
        <f>IF(ISNUMBER(SEARCH(G$1,$A78)),MAX(B$1:B77)+1)</f>
        <v>0</v>
      </c>
      <c r="C78" s="12" t="b">
        <f>IF(ISNUMBER(SEARCH(H$1,$A78)),MAX(C$1:C77)+1)</f>
        <v>0</v>
      </c>
      <c r="D78" s="12">
        <f>IF(ISNUMBER(SEARCH(I$1,$A78)),MAX(D$1:D77)+1)</f>
        <v>6</v>
      </c>
      <c r="E78" s="12" t="str">
        <f>'AB Touchpoint System Workbook'!K89</f>
        <v>Client 77</v>
      </c>
      <c r="F78" s="13">
        <f t="shared" si="1"/>
        <v>77</v>
      </c>
      <c r="G78" s="23" t="str">
        <f>IFERROR(VLOOKUP($F78,B:$E,4,0),"")</f>
        <v/>
      </c>
      <c r="H78" s="23" t="str">
        <f>IFERROR(VLOOKUP($F78,C:$E,3,0),"")</f>
        <v/>
      </c>
      <c r="I78" s="23" t="str">
        <f>IFERROR(VLOOKUP($F78,D:$E,2,0),"")</f>
        <v>Client 153</v>
      </c>
    </row>
    <row r="79" spans="1:9" x14ac:dyDescent="0.15">
      <c r="A79" s="12" t="str">
        <f>'AB Touchpoint System Workbook'!J90&amp;'AB Touchpoint System Workbook'!L90</f>
        <v>ZCustomer</v>
      </c>
      <c r="B79" s="12" t="b">
        <f>IF(ISNUMBER(SEARCH(G$1,$A79)),MAX(B$1:B78)+1)</f>
        <v>0</v>
      </c>
      <c r="C79" s="12" t="b">
        <f>IF(ISNUMBER(SEARCH(H$1,$A79)),MAX(C$1:C78)+1)</f>
        <v>0</v>
      </c>
      <c r="D79" s="12">
        <f>IF(ISNUMBER(SEARCH(I$1,$A79)),MAX(D$1:D78)+1)</f>
        <v>7</v>
      </c>
      <c r="E79" s="12" t="str">
        <f>'AB Touchpoint System Workbook'!K90</f>
        <v>Client 78</v>
      </c>
      <c r="F79" s="13">
        <f t="shared" si="1"/>
        <v>78</v>
      </c>
      <c r="G79" s="23" t="str">
        <f>IFERROR(VLOOKUP($F79,B:$E,4,0),"")</f>
        <v/>
      </c>
      <c r="H79" s="23" t="str">
        <f>IFERROR(VLOOKUP($F79,C:$E,3,0),"")</f>
        <v/>
      </c>
      <c r="I79" s="23" t="str">
        <f>IFERROR(VLOOKUP($F79,D:$E,2,0),"")</f>
        <v>Client 154</v>
      </c>
    </row>
    <row r="80" spans="1:9" x14ac:dyDescent="0.15">
      <c r="A80" s="12" t="str">
        <f>'AB Touchpoint System Workbook'!J91&amp;'AB Touchpoint System Workbook'!L91</f>
        <v>ZCustomer</v>
      </c>
      <c r="B80" s="12" t="b">
        <f>IF(ISNUMBER(SEARCH(G$1,$A80)),MAX(B$1:B79)+1)</f>
        <v>0</v>
      </c>
      <c r="C80" s="12" t="b">
        <f>IF(ISNUMBER(SEARCH(H$1,$A80)),MAX(C$1:C79)+1)</f>
        <v>0</v>
      </c>
      <c r="D80" s="12">
        <f>IF(ISNUMBER(SEARCH(I$1,$A80)),MAX(D$1:D79)+1)</f>
        <v>8</v>
      </c>
      <c r="E80" s="12" t="str">
        <f>'AB Touchpoint System Workbook'!K91</f>
        <v>Client 79</v>
      </c>
      <c r="F80" s="13">
        <f t="shared" si="1"/>
        <v>79</v>
      </c>
      <c r="G80" s="23" t="str">
        <f>IFERROR(VLOOKUP($F80,B:$E,4,0),"")</f>
        <v/>
      </c>
      <c r="H80" s="23" t="str">
        <f>IFERROR(VLOOKUP($F80,C:$E,3,0),"")</f>
        <v/>
      </c>
      <c r="I80" s="23" t="str">
        <f>IFERROR(VLOOKUP($F80,D:$E,2,0),"")</f>
        <v>Client 155</v>
      </c>
    </row>
    <row r="81" spans="1:9" x14ac:dyDescent="0.15">
      <c r="A81" s="12" t="str">
        <f>'AB Touchpoint System Workbook'!J92&amp;'AB Touchpoint System Workbook'!L92</f>
        <v>ZCustomer</v>
      </c>
      <c r="B81" s="12" t="b">
        <f>IF(ISNUMBER(SEARCH(G$1,$A81)),MAX(B$1:B80)+1)</f>
        <v>0</v>
      </c>
      <c r="C81" s="12" t="b">
        <f>IF(ISNUMBER(SEARCH(H$1,$A81)),MAX(C$1:C80)+1)</f>
        <v>0</v>
      </c>
      <c r="D81" s="12">
        <f>IF(ISNUMBER(SEARCH(I$1,$A81)),MAX(D$1:D80)+1)</f>
        <v>9</v>
      </c>
      <c r="E81" s="12" t="str">
        <f>'AB Touchpoint System Workbook'!K92</f>
        <v>Client 80</v>
      </c>
      <c r="F81" s="13">
        <f t="shared" si="1"/>
        <v>80</v>
      </c>
      <c r="G81" s="23" t="str">
        <f>IFERROR(VLOOKUP($F81,B:$E,4,0),"")</f>
        <v/>
      </c>
      <c r="H81" s="23" t="str">
        <f>IFERROR(VLOOKUP($F81,C:$E,3,0),"")</f>
        <v/>
      </c>
      <c r="I81" s="23" t="str">
        <f>IFERROR(VLOOKUP($F81,D:$E,2,0),"")</f>
        <v>Client 156</v>
      </c>
    </row>
    <row r="82" spans="1:9" x14ac:dyDescent="0.15">
      <c r="A82" s="12" t="str">
        <f>'AB Touchpoint System Workbook'!J93&amp;'AB Touchpoint System Workbook'!L93</f>
        <v>ZCustomer</v>
      </c>
      <c r="B82" s="12" t="b">
        <f>IF(ISNUMBER(SEARCH(G$1,$A82)),MAX(B$1:B81)+1)</f>
        <v>0</v>
      </c>
      <c r="C82" s="12" t="b">
        <f>IF(ISNUMBER(SEARCH(H$1,$A82)),MAX(C$1:C81)+1)</f>
        <v>0</v>
      </c>
      <c r="D82" s="12">
        <f>IF(ISNUMBER(SEARCH(I$1,$A82)),MAX(D$1:D81)+1)</f>
        <v>10</v>
      </c>
      <c r="E82" s="12" t="str">
        <f>'AB Touchpoint System Workbook'!K93</f>
        <v>Client 81</v>
      </c>
      <c r="F82" s="13">
        <f t="shared" si="1"/>
        <v>81</v>
      </c>
      <c r="G82" s="23" t="str">
        <f>IFERROR(VLOOKUP($F82,B:$E,4,0),"")</f>
        <v/>
      </c>
      <c r="H82" s="23" t="str">
        <f>IFERROR(VLOOKUP($F82,C:$E,3,0),"")</f>
        <v/>
      </c>
      <c r="I82" s="23" t="str">
        <f>IFERROR(VLOOKUP($F82,D:$E,2,0),"")</f>
        <v>Client 157</v>
      </c>
    </row>
    <row r="83" spans="1:9" x14ac:dyDescent="0.15">
      <c r="A83" s="12" t="str">
        <f>'AB Touchpoint System Workbook'!J94&amp;'AB Touchpoint System Workbook'!L94</f>
        <v>ZCustomer</v>
      </c>
      <c r="B83" s="12" t="b">
        <f>IF(ISNUMBER(SEARCH(G$1,$A83)),MAX(B$1:B82)+1)</f>
        <v>0</v>
      </c>
      <c r="C83" s="12" t="b">
        <f>IF(ISNUMBER(SEARCH(H$1,$A83)),MAX(C$1:C82)+1)</f>
        <v>0</v>
      </c>
      <c r="D83" s="12">
        <f>IF(ISNUMBER(SEARCH(I$1,$A83)),MAX(D$1:D82)+1)</f>
        <v>11</v>
      </c>
      <c r="E83" s="12" t="str">
        <f>'AB Touchpoint System Workbook'!K94</f>
        <v>Client 82</v>
      </c>
      <c r="F83" s="13">
        <f t="shared" si="1"/>
        <v>82</v>
      </c>
      <c r="G83" s="23" t="str">
        <f>IFERROR(VLOOKUP($F83,B:$E,4,0),"")</f>
        <v/>
      </c>
      <c r="H83" s="23" t="str">
        <f>IFERROR(VLOOKUP($F83,C:$E,3,0),"")</f>
        <v/>
      </c>
      <c r="I83" s="23" t="str">
        <f>IFERROR(VLOOKUP($F83,D:$E,2,0),"")</f>
        <v>Client 158</v>
      </c>
    </row>
    <row r="84" spans="1:9" x14ac:dyDescent="0.15">
      <c r="A84" s="12" t="str">
        <f>'AB Touchpoint System Workbook'!J95&amp;'AB Touchpoint System Workbook'!L95</f>
        <v>ZCustomer</v>
      </c>
      <c r="B84" s="12" t="b">
        <f>IF(ISNUMBER(SEARCH(G$1,$A84)),MAX(B$1:B83)+1)</f>
        <v>0</v>
      </c>
      <c r="C84" s="12" t="b">
        <f>IF(ISNUMBER(SEARCH(H$1,$A84)),MAX(C$1:C83)+1)</f>
        <v>0</v>
      </c>
      <c r="D84" s="12">
        <f>IF(ISNUMBER(SEARCH(I$1,$A84)),MAX(D$1:D83)+1)</f>
        <v>12</v>
      </c>
      <c r="E84" s="12" t="str">
        <f>'AB Touchpoint System Workbook'!K95</f>
        <v>Client 83</v>
      </c>
      <c r="F84" s="13">
        <f t="shared" si="1"/>
        <v>83</v>
      </c>
      <c r="G84" s="23" t="str">
        <f>IFERROR(VLOOKUP($F84,B:$E,4,0),"")</f>
        <v/>
      </c>
      <c r="H84" s="23" t="str">
        <f>IFERROR(VLOOKUP($F84,C:$E,3,0),"")</f>
        <v/>
      </c>
      <c r="I84" s="23" t="str">
        <f>IFERROR(VLOOKUP($F84,D:$E,2,0),"")</f>
        <v>Client 159</v>
      </c>
    </row>
    <row r="85" spans="1:9" x14ac:dyDescent="0.15">
      <c r="A85" s="12" t="str">
        <f>'AB Touchpoint System Workbook'!J96&amp;'AB Touchpoint System Workbook'!L96</f>
        <v>ZCustomer</v>
      </c>
      <c r="B85" s="12" t="b">
        <f>IF(ISNUMBER(SEARCH(G$1,$A85)),MAX(B$1:B84)+1)</f>
        <v>0</v>
      </c>
      <c r="C85" s="12" t="b">
        <f>IF(ISNUMBER(SEARCH(H$1,$A85)),MAX(C$1:C84)+1)</f>
        <v>0</v>
      </c>
      <c r="D85" s="12">
        <f>IF(ISNUMBER(SEARCH(I$1,$A85)),MAX(D$1:D84)+1)</f>
        <v>13</v>
      </c>
      <c r="E85" s="12" t="str">
        <f>'AB Touchpoint System Workbook'!K96</f>
        <v>Client 84</v>
      </c>
      <c r="F85" s="13">
        <f t="shared" si="1"/>
        <v>84</v>
      </c>
      <c r="G85" s="23" t="str">
        <f>IFERROR(VLOOKUP($F85,B:$E,4,0),"")</f>
        <v/>
      </c>
      <c r="H85" s="23" t="str">
        <f>IFERROR(VLOOKUP($F85,C:$E,3,0),"")</f>
        <v/>
      </c>
      <c r="I85" s="23" t="str">
        <f>IFERROR(VLOOKUP($F85,D:$E,2,0),"")</f>
        <v>Client 160</v>
      </c>
    </row>
    <row r="86" spans="1:9" x14ac:dyDescent="0.15">
      <c r="A86" s="12" t="str">
        <f>'AB Touchpoint System Workbook'!J97&amp;'AB Touchpoint System Workbook'!L97</f>
        <v>ZCustomer</v>
      </c>
      <c r="B86" s="12" t="b">
        <f>IF(ISNUMBER(SEARCH(G$1,$A86)),MAX(B$1:B85)+1)</f>
        <v>0</v>
      </c>
      <c r="C86" s="12" t="b">
        <f>IF(ISNUMBER(SEARCH(H$1,$A86)),MAX(C$1:C85)+1)</f>
        <v>0</v>
      </c>
      <c r="D86" s="12">
        <f>IF(ISNUMBER(SEARCH(I$1,$A86)),MAX(D$1:D85)+1)</f>
        <v>14</v>
      </c>
      <c r="E86" s="12" t="str">
        <f>'AB Touchpoint System Workbook'!K97</f>
        <v>Client 85</v>
      </c>
      <c r="F86" s="13">
        <f t="shared" si="1"/>
        <v>85</v>
      </c>
      <c r="G86" s="23" t="str">
        <f>IFERROR(VLOOKUP($F86,B:$E,4,0),"")</f>
        <v/>
      </c>
      <c r="H86" s="23" t="str">
        <f>IFERROR(VLOOKUP($F86,C:$E,3,0),"")</f>
        <v/>
      </c>
      <c r="I86" s="23" t="str">
        <f>IFERROR(VLOOKUP($F86,D:$E,2,0),"")</f>
        <v>Client 161</v>
      </c>
    </row>
    <row r="87" spans="1:9" x14ac:dyDescent="0.15">
      <c r="A87" s="12" t="str">
        <f>'AB Touchpoint System Workbook'!J98&amp;'AB Touchpoint System Workbook'!L98</f>
        <v>ZClient</v>
      </c>
      <c r="B87" s="12" t="b">
        <f>IF(ISNUMBER(SEARCH(G$1,$A87)),MAX(B$1:B86)+1)</f>
        <v>0</v>
      </c>
      <c r="C87" s="12" t="b">
        <f>IF(ISNUMBER(SEARCH(H$1,$A87)),MAX(C$1:C86)+1)</f>
        <v>0</v>
      </c>
      <c r="D87" s="12" t="b">
        <f>IF(ISNUMBER(SEARCH(I$1,$A87)),MAX(D$1:D86)+1)</f>
        <v>0</v>
      </c>
      <c r="E87" s="12" t="str">
        <f>'AB Touchpoint System Workbook'!K98</f>
        <v>Client 86</v>
      </c>
      <c r="F87" s="13">
        <f t="shared" si="1"/>
        <v>86</v>
      </c>
      <c r="G87" s="23" t="str">
        <f>IFERROR(VLOOKUP($F87,B:$E,4,0),"")</f>
        <v/>
      </c>
      <c r="H87" s="23" t="str">
        <f>IFERROR(VLOOKUP($F87,C:$E,3,0),"")</f>
        <v/>
      </c>
      <c r="I87" s="23" t="str">
        <f>IFERROR(VLOOKUP($F87,D:$E,2,0),"")</f>
        <v>Client 162</v>
      </c>
    </row>
    <row r="88" spans="1:9" x14ac:dyDescent="0.15">
      <c r="A88" s="12" t="str">
        <f>'AB Touchpoint System Workbook'!J99&amp;'AB Touchpoint System Workbook'!L99</f>
        <v>ZCustomer</v>
      </c>
      <c r="B88" s="12" t="b">
        <f>IF(ISNUMBER(SEARCH(G$1,$A88)),MAX(B$1:B87)+1)</f>
        <v>0</v>
      </c>
      <c r="C88" s="12" t="b">
        <f>IF(ISNUMBER(SEARCH(H$1,$A88)),MAX(C$1:C87)+1)</f>
        <v>0</v>
      </c>
      <c r="D88" s="12">
        <f>IF(ISNUMBER(SEARCH(I$1,$A88)),MAX(D$1:D87)+1)</f>
        <v>15</v>
      </c>
      <c r="E88" s="12" t="str">
        <f>'AB Touchpoint System Workbook'!K99</f>
        <v>Client 87</v>
      </c>
      <c r="F88" s="13">
        <f t="shared" si="1"/>
        <v>87</v>
      </c>
      <c r="G88" s="23" t="str">
        <f>IFERROR(VLOOKUP($F88,B:$E,4,0),"")</f>
        <v/>
      </c>
      <c r="H88" s="23" t="str">
        <f>IFERROR(VLOOKUP($F88,C:$E,3,0),"")</f>
        <v/>
      </c>
      <c r="I88" s="23" t="str">
        <f>IFERROR(VLOOKUP($F88,D:$E,2,0),"")</f>
        <v>Client 163</v>
      </c>
    </row>
    <row r="89" spans="1:9" x14ac:dyDescent="0.15">
      <c r="A89" s="12" t="str">
        <f>'AB Touchpoint System Workbook'!J100&amp;'AB Touchpoint System Workbook'!L100</f>
        <v>ZCustomer</v>
      </c>
      <c r="B89" s="12" t="b">
        <f>IF(ISNUMBER(SEARCH(G$1,$A89)),MAX(B$1:B88)+1)</f>
        <v>0</v>
      </c>
      <c r="C89" s="12" t="b">
        <f>IF(ISNUMBER(SEARCH(H$1,$A89)),MAX(C$1:C88)+1)</f>
        <v>0</v>
      </c>
      <c r="D89" s="12">
        <f>IF(ISNUMBER(SEARCH(I$1,$A89)),MAX(D$1:D88)+1)</f>
        <v>16</v>
      </c>
      <c r="E89" s="12" t="str">
        <f>'AB Touchpoint System Workbook'!K100</f>
        <v>Client 88</v>
      </c>
      <c r="F89" s="13">
        <f t="shared" si="1"/>
        <v>88</v>
      </c>
      <c r="G89" s="23" t="str">
        <f>IFERROR(VLOOKUP($F89,B:$E,4,0),"")</f>
        <v/>
      </c>
      <c r="H89" s="23" t="str">
        <f>IFERROR(VLOOKUP($F89,C:$E,3,0),"")</f>
        <v/>
      </c>
      <c r="I89" s="23" t="str">
        <f>IFERROR(VLOOKUP($F89,D:$E,2,0),"")</f>
        <v>Client 164</v>
      </c>
    </row>
    <row r="90" spans="1:9" x14ac:dyDescent="0.15">
      <c r="A90" s="12" t="str">
        <f>'AB Touchpoint System Workbook'!J101&amp;'AB Touchpoint System Workbook'!L101</f>
        <v>ZCustomer</v>
      </c>
      <c r="B90" s="12" t="b">
        <f>IF(ISNUMBER(SEARCH(G$1,$A90)),MAX(B$1:B89)+1)</f>
        <v>0</v>
      </c>
      <c r="C90" s="12" t="b">
        <f>IF(ISNUMBER(SEARCH(H$1,$A90)),MAX(C$1:C89)+1)</f>
        <v>0</v>
      </c>
      <c r="D90" s="12">
        <f>IF(ISNUMBER(SEARCH(I$1,$A90)),MAX(D$1:D89)+1)</f>
        <v>17</v>
      </c>
      <c r="E90" s="12" t="str">
        <f>'AB Touchpoint System Workbook'!K101</f>
        <v>Client 89</v>
      </c>
      <c r="F90" s="13">
        <f t="shared" si="1"/>
        <v>89</v>
      </c>
      <c r="G90" s="23" t="str">
        <f>IFERROR(VLOOKUP($F90,B:$E,4,0),"")</f>
        <v/>
      </c>
      <c r="H90" s="23" t="str">
        <f>IFERROR(VLOOKUP($F90,C:$E,3,0),"")</f>
        <v/>
      </c>
      <c r="I90" s="23" t="str">
        <f>IFERROR(VLOOKUP($F90,D:$E,2,0),"")</f>
        <v>Client 165</v>
      </c>
    </row>
    <row r="91" spans="1:9" x14ac:dyDescent="0.15">
      <c r="A91" s="12" t="str">
        <f>'AB Touchpoint System Workbook'!J102&amp;'AB Touchpoint System Workbook'!L102</f>
        <v>ZCustomer</v>
      </c>
      <c r="B91" s="12" t="b">
        <f>IF(ISNUMBER(SEARCH(G$1,$A91)),MAX(B$1:B90)+1)</f>
        <v>0</v>
      </c>
      <c r="C91" s="12" t="b">
        <f>IF(ISNUMBER(SEARCH(H$1,$A91)),MAX(C$1:C90)+1)</f>
        <v>0</v>
      </c>
      <c r="D91" s="12">
        <f>IF(ISNUMBER(SEARCH(I$1,$A91)),MAX(D$1:D90)+1)</f>
        <v>18</v>
      </c>
      <c r="E91" s="12" t="str">
        <f>'AB Touchpoint System Workbook'!K102</f>
        <v>Client 90</v>
      </c>
      <c r="F91" s="13">
        <f t="shared" si="1"/>
        <v>90</v>
      </c>
      <c r="G91" s="23" t="str">
        <f>IFERROR(VLOOKUP($F91,B:$E,4,0),"")</f>
        <v/>
      </c>
      <c r="H91" s="23" t="str">
        <f>IFERROR(VLOOKUP($F91,C:$E,3,0),"")</f>
        <v/>
      </c>
      <c r="I91" s="23" t="str">
        <f>IFERROR(VLOOKUP($F91,D:$E,2,0),"")</f>
        <v>Client 166</v>
      </c>
    </row>
    <row r="92" spans="1:9" x14ac:dyDescent="0.15">
      <c r="A92" s="12" t="str">
        <f>'AB Touchpoint System Workbook'!J103&amp;'AB Touchpoint System Workbook'!L103</f>
        <v>ZClient</v>
      </c>
      <c r="B92" s="12" t="b">
        <f>IF(ISNUMBER(SEARCH(G$1,$A92)),MAX(B$1:B91)+1)</f>
        <v>0</v>
      </c>
      <c r="C92" s="12" t="b">
        <f>IF(ISNUMBER(SEARCH(H$1,$A92)),MAX(C$1:C91)+1)</f>
        <v>0</v>
      </c>
      <c r="D92" s="12" t="b">
        <f>IF(ISNUMBER(SEARCH(I$1,$A92)),MAX(D$1:D91)+1)</f>
        <v>0</v>
      </c>
      <c r="E92" s="12" t="str">
        <f>'AB Touchpoint System Workbook'!K103</f>
        <v>Client 91</v>
      </c>
      <c r="F92" s="13">
        <f t="shared" si="1"/>
        <v>91</v>
      </c>
      <c r="G92" s="23" t="str">
        <f>IFERROR(VLOOKUP($F92,B:$E,4,0),"")</f>
        <v/>
      </c>
      <c r="H92" s="23" t="str">
        <f>IFERROR(VLOOKUP($F92,C:$E,3,0),"")</f>
        <v/>
      </c>
      <c r="I92" s="23" t="str">
        <f>IFERROR(VLOOKUP($F92,D:$E,2,0),"")</f>
        <v>Client 167</v>
      </c>
    </row>
    <row r="93" spans="1:9" x14ac:dyDescent="0.15">
      <c r="A93" s="12" t="str">
        <f>'AB Touchpoint System Workbook'!J104&amp;'AB Touchpoint System Workbook'!L104</f>
        <v>ZCustomer</v>
      </c>
      <c r="B93" s="12" t="b">
        <f>IF(ISNUMBER(SEARCH(G$1,$A93)),MAX(B$1:B92)+1)</f>
        <v>0</v>
      </c>
      <c r="C93" s="12" t="b">
        <f>IF(ISNUMBER(SEARCH(H$1,$A93)),MAX(C$1:C92)+1)</f>
        <v>0</v>
      </c>
      <c r="D93" s="12">
        <f>IF(ISNUMBER(SEARCH(I$1,$A93)),MAX(D$1:D92)+1)</f>
        <v>19</v>
      </c>
      <c r="E93" s="12" t="str">
        <f>'AB Touchpoint System Workbook'!K104</f>
        <v>Client 92</v>
      </c>
      <c r="F93" s="13">
        <f t="shared" si="1"/>
        <v>92</v>
      </c>
      <c r="G93" s="23" t="str">
        <f>IFERROR(VLOOKUP($F93,B:$E,4,0),"")</f>
        <v/>
      </c>
      <c r="H93" s="23" t="str">
        <f>IFERROR(VLOOKUP($F93,C:$E,3,0),"")</f>
        <v/>
      </c>
      <c r="I93" s="23" t="str">
        <f>IFERROR(VLOOKUP($F93,D:$E,2,0),"")</f>
        <v>Client 168</v>
      </c>
    </row>
    <row r="94" spans="1:9" x14ac:dyDescent="0.15">
      <c r="A94" s="12" t="str">
        <f>'AB Touchpoint System Workbook'!J105&amp;'AB Touchpoint System Workbook'!L105</f>
        <v>ZCustomer</v>
      </c>
      <c r="B94" s="12" t="b">
        <f>IF(ISNUMBER(SEARCH(G$1,$A94)),MAX(B$1:B93)+1)</f>
        <v>0</v>
      </c>
      <c r="C94" s="12" t="b">
        <f>IF(ISNUMBER(SEARCH(H$1,$A94)),MAX(C$1:C93)+1)</f>
        <v>0</v>
      </c>
      <c r="D94" s="12">
        <f>IF(ISNUMBER(SEARCH(I$1,$A94)),MAX(D$1:D93)+1)</f>
        <v>20</v>
      </c>
      <c r="E94" s="12" t="str">
        <f>'AB Touchpoint System Workbook'!K105</f>
        <v>Client 93</v>
      </c>
      <c r="F94" s="13">
        <f t="shared" si="1"/>
        <v>93</v>
      </c>
      <c r="G94" s="23" t="str">
        <f>IFERROR(VLOOKUP($F94,B:$E,4,0),"")</f>
        <v/>
      </c>
      <c r="H94" s="23" t="str">
        <f>IFERROR(VLOOKUP($F94,C:$E,3,0),"")</f>
        <v/>
      </c>
      <c r="I94" s="23" t="str">
        <f>IFERROR(VLOOKUP($F94,D:$E,2,0),"")</f>
        <v>Client 169</v>
      </c>
    </row>
    <row r="95" spans="1:9" x14ac:dyDescent="0.15">
      <c r="A95" s="12" t="str">
        <f>'AB Touchpoint System Workbook'!J106&amp;'AB Touchpoint System Workbook'!L106</f>
        <v>ZCustomer</v>
      </c>
      <c r="B95" s="12" t="b">
        <f>IF(ISNUMBER(SEARCH(G$1,$A95)),MAX(B$1:B94)+1)</f>
        <v>0</v>
      </c>
      <c r="C95" s="12" t="b">
        <f>IF(ISNUMBER(SEARCH(H$1,$A95)),MAX(C$1:C94)+1)</f>
        <v>0</v>
      </c>
      <c r="D95" s="12">
        <f>IF(ISNUMBER(SEARCH(I$1,$A95)),MAX(D$1:D94)+1)</f>
        <v>21</v>
      </c>
      <c r="E95" s="12" t="str">
        <f>'AB Touchpoint System Workbook'!K106</f>
        <v>Client 94</v>
      </c>
      <c r="F95" s="13">
        <f t="shared" si="1"/>
        <v>94</v>
      </c>
      <c r="G95" s="23" t="str">
        <f>IFERROR(VLOOKUP($F95,B:$E,4,0),"")</f>
        <v/>
      </c>
      <c r="H95" s="23" t="str">
        <f>IFERROR(VLOOKUP($F95,C:$E,3,0),"")</f>
        <v/>
      </c>
      <c r="I95" s="23" t="str">
        <f>IFERROR(VLOOKUP($F95,D:$E,2,0),"")</f>
        <v>Client 170</v>
      </c>
    </row>
    <row r="96" spans="1:9" x14ac:dyDescent="0.15">
      <c r="A96" s="12" t="str">
        <f>'AB Touchpoint System Workbook'!J107&amp;'AB Touchpoint System Workbook'!L107</f>
        <v>ZCustomer</v>
      </c>
      <c r="B96" s="12" t="b">
        <f>IF(ISNUMBER(SEARCH(G$1,$A96)),MAX(B$1:B95)+1)</f>
        <v>0</v>
      </c>
      <c r="C96" s="12" t="b">
        <f>IF(ISNUMBER(SEARCH(H$1,$A96)),MAX(C$1:C95)+1)</f>
        <v>0</v>
      </c>
      <c r="D96" s="12">
        <f>IF(ISNUMBER(SEARCH(I$1,$A96)),MAX(D$1:D95)+1)</f>
        <v>22</v>
      </c>
      <c r="E96" s="12" t="str">
        <f>'AB Touchpoint System Workbook'!K107</f>
        <v>Client 95</v>
      </c>
      <c r="F96" s="13">
        <f t="shared" si="1"/>
        <v>95</v>
      </c>
      <c r="G96" s="23" t="str">
        <f>IFERROR(VLOOKUP($F96,B:$E,4,0),"")</f>
        <v/>
      </c>
      <c r="H96" s="23" t="str">
        <f>IFERROR(VLOOKUP($F96,C:$E,3,0),"")</f>
        <v/>
      </c>
      <c r="I96" s="23" t="str">
        <f>IFERROR(VLOOKUP($F96,D:$E,2,0),"")</f>
        <v>Client 171</v>
      </c>
    </row>
    <row r="97" spans="1:9" x14ac:dyDescent="0.15">
      <c r="A97" s="12" t="str">
        <f>'AB Touchpoint System Workbook'!J108&amp;'AB Touchpoint System Workbook'!L108</f>
        <v>ZCustomer</v>
      </c>
      <c r="B97" s="12" t="b">
        <f>IF(ISNUMBER(SEARCH(G$1,$A97)),MAX(B$1:B96)+1)</f>
        <v>0</v>
      </c>
      <c r="C97" s="12" t="b">
        <f>IF(ISNUMBER(SEARCH(H$1,$A97)),MAX(C$1:C96)+1)</f>
        <v>0</v>
      </c>
      <c r="D97" s="12">
        <f>IF(ISNUMBER(SEARCH(I$1,$A97)),MAX(D$1:D96)+1)</f>
        <v>23</v>
      </c>
      <c r="E97" s="12" t="str">
        <f>'AB Touchpoint System Workbook'!K108</f>
        <v>Client 96</v>
      </c>
      <c r="F97" s="13">
        <f t="shared" si="1"/>
        <v>96</v>
      </c>
      <c r="G97" s="23" t="str">
        <f>IFERROR(VLOOKUP($F97,B:$E,4,0),"")</f>
        <v/>
      </c>
      <c r="H97" s="23" t="str">
        <f>IFERROR(VLOOKUP($F97,C:$E,3,0),"")</f>
        <v/>
      </c>
      <c r="I97" s="23" t="str">
        <f>IFERROR(VLOOKUP($F97,D:$E,2,0),"")</f>
        <v>Client 172</v>
      </c>
    </row>
    <row r="98" spans="1:9" x14ac:dyDescent="0.15">
      <c r="A98" s="12" t="str">
        <f>'AB Touchpoint System Workbook'!J109&amp;'AB Touchpoint System Workbook'!L109</f>
        <v>ZCustomer</v>
      </c>
      <c r="B98" s="12" t="b">
        <f>IF(ISNUMBER(SEARCH(G$1,$A98)),MAX(B$1:B97)+1)</f>
        <v>0</v>
      </c>
      <c r="C98" s="12" t="b">
        <f>IF(ISNUMBER(SEARCH(H$1,$A98)),MAX(C$1:C97)+1)</f>
        <v>0</v>
      </c>
      <c r="D98" s="12">
        <f>IF(ISNUMBER(SEARCH(I$1,$A98)),MAX(D$1:D97)+1)</f>
        <v>24</v>
      </c>
      <c r="E98" s="12" t="str">
        <f>'AB Touchpoint System Workbook'!K109</f>
        <v>Client 97</v>
      </c>
      <c r="F98" s="13">
        <f t="shared" si="1"/>
        <v>97</v>
      </c>
      <c r="G98" s="23" t="str">
        <f>IFERROR(VLOOKUP($F98,B:$E,4,0),"")</f>
        <v/>
      </c>
      <c r="H98" s="23" t="str">
        <f>IFERROR(VLOOKUP($F98,C:$E,3,0),"")</f>
        <v/>
      </c>
      <c r="I98" s="23" t="str">
        <f>IFERROR(VLOOKUP($F98,D:$E,2,0),"")</f>
        <v>Client 173</v>
      </c>
    </row>
    <row r="99" spans="1:9" x14ac:dyDescent="0.15">
      <c r="A99" s="12" t="str">
        <f>'AB Touchpoint System Workbook'!J110&amp;'AB Touchpoint System Workbook'!L110</f>
        <v>ZCustomer</v>
      </c>
      <c r="B99" s="12" t="b">
        <f>IF(ISNUMBER(SEARCH(G$1,$A99)),MAX(B$1:B98)+1)</f>
        <v>0</v>
      </c>
      <c r="C99" s="12" t="b">
        <f>IF(ISNUMBER(SEARCH(H$1,$A99)),MAX(C$1:C98)+1)</f>
        <v>0</v>
      </c>
      <c r="D99" s="12">
        <f>IF(ISNUMBER(SEARCH(I$1,$A99)),MAX(D$1:D98)+1)</f>
        <v>25</v>
      </c>
      <c r="E99" s="12" t="str">
        <f>'AB Touchpoint System Workbook'!K110</f>
        <v>Client 98</v>
      </c>
      <c r="F99" s="13">
        <f t="shared" si="1"/>
        <v>98</v>
      </c>
      <c r="G99" s="23" t="str">
        <f>IFERROR(VLOOKUP($F99,B:$E,4,0),"")</f>
        <v/>
      </c>
      <c r="H99" s="23" t="str">
        <f>IFERROR(VLOOKUP($F99,C:$E,3,0),"")</f>
        <v/>
      </c>
      <c r="I99" s="23" t="str">
        <f>IFERROR(VLOOKUP($F99,D:$E,2,0),"")</f>
        <v>Client 174</v>
      </c>
    </row>
    <row r="100" spans="1:9" x14ac:dyDescent="0.15">
      <c r="A100" s="12" t="str">
        <f>'AB Touchpoint System Workbook'!J111&amp;'AB Touchpoint System Workbook'!L111</f>
        <v>ZCustomer</v>
      </c>
      <c r="B100" s="12" t="b">
        <f>IF(ISNUMBER(SEARCH(G$1,$A100)),MAX(B$1:B99)+1)</f>
        <v>0</v>
      </c>
      <c r="C100" s="12" t="b">
        <f>IF(ISNUMBER(SEARCH(H$1,$A100)),MAX(C$1:C99)+1)</f>
        <v>0</v>
      </c>
      <c r="D100" s="12">
        <f>IF(ISNUMBER(SEARCH(I$1,$A100)),MAX(D$1:D99)+1)</f>
        <v>26</v>
      </c>
      <c r="E100" s="12" t="str">
        <f>'AB Touchpoint System Workbook'!K111</f>
        <v>Client 99</v>
      </c>
      <c r="F100" s="13">
        <f t="shared" si="1"/>
        <v>99</v>
      </c>
      <c r="G100" s="23" t="str">
        <f>IFERROR(VLOOKUP($F100,B:$E,4,0),"")</f>
        <v/>
      </c>
      <c r="H100" s="23" t="str">
        <f>IFERROR(VLOOKUP($F100,C:$E,3,0),"")</f>
        <v/>
      </c>
      <c r="I100" s="23" t="str">
        <f>IFERROR(VLOOKUP($F100,D:$E,2,0),"")</f>
        <v>Client 175</v>
      </c>
    </row>
    <row r="101" spans="1:9" x14ac:dyDescent="0.15">
      <c r="A101" s="12" t="str">
        <f>'AB Touchpoint System Workbook'!J112&amp;'AB Touchpoint System Workbook'!L112</f>
        <v>ZCustomer</v>
      </c>
      <c r="B101" s="12" t="b">
        <f>IF(ISNUMBER(SEARCH(G$1,$A101)),MAX(B$1:B100)+1)</f>
        <v>0</v>
      </c>
      <c r="C101" s="12" t="b">
        <f>IF(ISNUMBER(SEARCH(H$1,$A101)),MAX(C$1:C100)+1)</f>
        <v>0</v>
      </c>
      <c r="D101" s="12">
        <f>IF(ISNUMBER(SEARCH(I$1,$A101)),MAX(D$1:D100)+1)</f>
        <v>27</v>
      </c>
      <c r="E101" s="12" t="str">
        <f>'AB Touchpoint System Workbook'!K112</f>
        <v>Client 100</v>
      </c>
      <c r="F101" s="13">
        <f t="shared" si="1"/>
        <v>100</v>
      </c>
      <c r="G101" s="23" t="str">
        <f>IFERROR(VLOOKUP($F101,B:$E,4,0),"")</f>
        <v/>
      </c>
      <c r="H101" s="23" t="str">
        <f>IFERROR(VLOOKUP($F101,C:$E,3,0),"")</f>
        <v/>
      </c>
      <c r="I101" s="23" t="str">
        <f>IFERROR(VLOOKUP($F101,D:$E,2,0),"")</f>
        <v>Client 176</v>
      </c>
    </row>
    <row r="102" spans="1:9" x14ac:dyDescent="0.15">
      <c r="A102" s="12" t="str">
        <f>'AB Touchpoint System Workbook'!J113&amp;'AB Touchpoint System Workbook'!L113</f>
        <v>ZCustomer</v>
      </c>
      <c r="B102" s="12" t="b">
        <f>IF(ISNUMBER(SEARCH(G$1,$A102)),MAX(B$1:B101)+1)</f>
        <v>0</v>
      </c>
      <c r="C102" s="12" t="b">
        <f>IF(ISNUMBER(SEARCH(H$1,$A102)),MAX(C$1:C101)+1)</f>
        <v>0</v>
      </c>
      <c r="D102" s="12">
        <f>IF(ISNUMBER(SEARCH(I$1,$A102)),MAX(D$1:D101)+1)</f>
        <v>28</v>
      </c>
      <c r="E102" s="12" t="str">
        <f>'AB Touchpoint System Workbook'!K113</f>
        <v>Client 101</v>
      </c>
      <c r="F102" s="13">
        <f t="shared" si="1"/>
        <v>101</v>
      </c>
      <c r="G102" s="23" t="str">
        <f>IFERROR(VLOOKUP($F102,B:$E,4,0),"")</f>
        <v/>
      </c>
      <c r="H102" s="23" t="str">
        <f>IFERROR(VLOOKUP($F102,C:$E,3,0),"")</f>
        <v/>
      </c>
      <c r="I102" s="23" t="str">
        <f>IFERROR(VLOOKUP($F102,D:$E,2,0),"")</f>
        <v>Client 177</v>
      </c>
    </row>
    <row r="103" spans="1:9" x14ac:dyDescent="0.15">
      <c r="A103" s="12" t="str">
        <f>'AB Touchpoint System Workbook'!J114&amp;'AB Touchpoint System Workbook'!L114</f>
        <v>ZCustomer</v>
      </c>
      <c r="B103" s="12" t="b">
        <f>IF(ISNUMBER(SEARCH(G$1,$A103)),MAX(B$1:B102)+1)</f>
        <v>0</v>
      </c>
      <c r="C103" s="12" t="b">
        <f>IF(ISNUMBER(SEARCH(H$1,$A103)),MAX(C$1:C102)+1)</f>
        <v>0</v>
      </c>
      <c r="D103" s="12">
        <f>IF(ISNUMBER(SEARCH(I$1,$A103)),MAX(D$1:D102)+1)</f>
        <v>29</v>
      </c>
      <c r="E103" s="12" t="str">
        <f>'AB Touchpoint System Workbook'!K114</f>
        <v>Client 102</v>
      </c>
      <c r="F103" s="13">
        <f t="shared" si="1"/>
        <v>102</v>
      </c>
      <c r="G103" s="23" t="str">
        <f>IFERROR(VLOOKUP($F103,B:$E,4,0),"")</f>
        <v/>
      </c>
      <c r="H103" s="23" t="str">
        <f>IFERROR(VLOOKUP($F103,C:$E,3,0),"")</f>
        <v/>
      </c>
      <c r="I103" s="23" t="str">
        <f>IFERROR(VLOOKUP($F103,D:$E,2,0),"")</f>
        <v>Client 178</v>
      </c>
    </row>
    <row r="104" spans="1:9" x14ac:dyDescent="0.15">
      <c r="A104" s="12" t="str">
        <f>'AB Touchpoint System Workbook'!J115&amp;'AB Touchpoint System Workbook'!L115</f>
        <v>ZClient</v>
      </c>
      <c r="B104" s="12" t="b">
        <f>IF(ISNUMBER(SEARCH(G$1,$A104)),MAX(B$1:B103)+1)</f>
        <v>0</v>
      </c>
      <c r="C104" s="12" t="b">
        <f>IF(ISNUMBER(SEARCH(H$1,$A104)),MAX(C$1:C103)+1)</f>
        <v>0</v>
      </c>
      <c r="D104" s="12" t="b">
        <f>IF(ISNUMBER(SEARCH(I$1,$A104)),MAX(D$1:D103)+1)</f>
        <v>0</v>
      </c>
      <c r="E104" s="12" t="str">
        <f>'AB Touchpoint System Workbook'!K115</f>
        <v>Client 103</v>
      </c>
      <c r="F104" s="13">
        <f t="shared" si="1"/>
        <v>103</v>
      </c>
      <c r="G104" s="23" t="str">
        <f>IFERROR(VLOOKUP($F104,B:$E,4,0),"")</f>
        <v/>
      </c>
      <c r="H104" s="23" t="str">
        <f>IFERROR(VLOOKUP($F104,C:$E,3,0),"")</f>
        <v/>
      </c>
      <c r="I104" s="23" t="str">
        <f>IFERROR(VLOOKUP($F104,D:$E,2,0),"")</f>
        <v>Client 179</v>
      </c>
    </row>
    <row r="105" spans="1:9" x14ac:dyDescent="0.15">
      <c r="A105" s="12" t="str">
        <f>'AB Touchpoint System Workbook'!J116&amp;'AB Touchpoint System Workbook'!L116</f>
        <v>ZCustomer</v>
      </c>
      <c r="B105" s="12" t="b">
        <f>IF(ISNUMBER(SEARCH(G$1,$A105)),MAX(B$1:B104)+1)</f>
        <v>0</v>
      </c>
      <c r="C105" s="12" t="b">
        <f>IF(ISNUMBER(SEARCH(H$1,$A105)),MAX(C$1:C104)+1)</f>
        <v>0</v>
      </c>
      <c r="D105" s="12">
        <f>IF(ISNUMBER(SEARCH(I$1,$A105)),MAX(D$1:D104)+1)</f>
        <v>30</v>
      </c>
      <c r="E105" s="12" t="str">
        <f>'AB Touchpoint System Workbook'!K116</f>
        <v>Client 104</v>
      </c>
      <c r="F105" s="13">
        <f t="shared" si="1"/>
        <v>104</v>
      </c>
      <c r="G105" s="23" t="str">
        <f>IFERROR(VLOOKUP($F105,B:$E,4,0),"")</f>
        <v/>
      </c>
      <c r="H105" s="23" t="str">
        <f>IFERROR(VLOOKUP($F105,C:$E,3,0),"")</f>
        <v/>
      </c>
      <c r="I105" s="23" t="str">
        <f>IFERROR(VLOOKUP($F105,D:$E,2,0),"")</f>
        <v>Client 180</v>
      </c>
    </row>
    <row r="106" spans="1:9" x14ac:dyDescent="0.15">
      <c r="A106" s="12" t="str">
        <f>'AB Touchpoint System Workbook'!J117&amp;'AB Touchpoint System Workbook'!L117</f>
        <v>ZCustomer</v>
      </c>
      <c r="B106" s="12" t="b">
        <f>IF(ISNUMBER(SEARCH(G$1,$A106)),MAX(B$1:B105)+1)</f>
        <v>0</v>
      </c>
      <c r="C106" s="12" t="b">
        <f>IF(ISNUMBER(SEARCH(H$1,$A106)),MAX(C$1:C105)+1)</f>
        <v>0</v>
      </c>
      <c r="D106" s="12">
        <f>IF(ISNUMBER(SEARCH(I$1,$A106)),MAX(D$1:D105)+1)</f>
        <v>31</v>
      </c>
      <c r="E106" s="12" t="str">
        <f>'AB Touchpoint System Workbook'!K117</f>
        <v>Client 105</v>
      </c>
      <c r="F106" s="13">
        <f t="shared" si="1"/>
        <v>105</v>
      </c>
      <c r="G106" s="23" t="str">
        <f>IFERROR(VLOOKUP($F106,B:$E,4,0),"")</f>
        <v/>
      </c>
      <c r="H106" s="23" t="str">
        <f>IFERROR(VLOOKUP($F106,C:$E,3,0),"")</f>
        <v/>
      </c>
      <c r="I106" s="23" t="str">
        <f>IFERROR(VLOOKUP($F106,D:$E,2,0),"")</f>
        <v>Client 181</v>
      </c>
    </row>
    <row r="107" spans="1:9" x14ac:dyDescent="0.15">
      <c r="A107" s="12" t="str">
        <f>'AB Touchpoint System Workbook'!J118&amp;'AB Touchpoint System Workbook'!L118</f>
        <v>ZCustomer</v>
      </c>
      <c r="B107" s="12" t="b">
        <f>IF(ISNUMBER(SEARCH(G$1,$A107)),MAX(B$1:B106)+1)</f>
        <v>0</v>
      </c>
      <c r="C107" s="12" t="b">
        <f>IF(ISNUMBER(SEARCH(H$1,$A107)),MAX(C$1:C106)+1)</f>
        <v>0</v>
      </c>
      <c r="D107" s="12">
        <f>IF(ISNUMBER(SEARCH(I$1,$A107)),MAX(D$1:D106)+1)</f>
        <v>32</v>
      </c>
      <c r="E107" s="12" t="str">
        <f>'AB Touchpoint System Workbook'!K118</f>
        <v>Client 106</v>
      </c>
      <c r="F107" s="13">
        <f t="shared" si="1"/>
        <v>106</v>
      </c>
      <c r="G107" s="23" t="str">
        <f>IFERROR(VLOOKUP($F107,B:$E,4,0),"")</f>
        <v/>
      </c>
      <c r="H107" s="23" t="str">
        <f>IFERROR(VLOOKUP($F107,C:$E,3,0),"")</f>
        <v/>
      </c>
      <c r="I107" s="23" t="str">
        <f>IFERROR(VLOOKUP($F107,D:$E,2,0),"")</f>
        <v>Client 182</v>
      </c>
    </row>
    <row r="108" spans="1:9" x14ac:dyDescent="0.15">
      <c r="A108" s="12" t="str">
        <f>'AB Touchpoint System Workbook'!J119&amp;'AB Touchpoint System Workbook'!L119</f>
        <v>ZCustomer</v>
      </c>
      <c r="B108" s="12" t="b">
        <f>IF(ISNUMBER(SEARCH(G$1,$A108)),MAX(B$1:B107)+1)</f>
        <v>0</v>
      </c>
      <c r="C108" s="12" t="b">
        <f>IF(ISNUMBER(SEARCH(H$1,$A108)),MAX(C$1:C107)+1)</f>
        <v>0</v>
      </c>
      <c r="D108" s="12">
        <f>IF(ISNUMBER(SEARCH(I$1,$A108)),MAX(D$1:D107)+1)</f>
        <v>33</v>
      </c>
      <c r="E108" s="12" t="str">
        <f>'AB Touchpoint System Workbook'!K119</f>
        <v>Client 107</v>
      </c>
      <c r="F108" s="13">
        <f t="shared" si="1"/>
        <v>107</v>
      </c>
      <c r="G108" s="23" t="str">
        <f>IFERROR(VLOOKUP($F108,B:$E,4,0),"")</f>
        <v/>
      </c>
      <c r="H108" s="23" t="str">
        <f>IFERROR(VLOOKUP($F108,C:$E,3,0),"")</f>
        <v/>
      </c>
      <c r="I108" s="23" t="str">
        <f>IFERROR(VLOOKUP($F108,D:$E,2,0),"")</f>
        <v>Client 183</v>
      </c>
    </row>
    <row r="109" spans="1:9" x14ac:dyDescent="0.15">
      <c r="A109" s="12" t="str">
        <f>'AB Touchpoint System Workbook'!J120&amp;'AB Touchpoint System Workbook'!L120</f>
        <v>ZCustomer</v>
      </c>
      <c r="B109" s="12" t="b">
        <f>IF(ISNUMBER(SEARCH(G$1,$A109)),MAX(B$1:B108)+1)</f>
        <v>0</v>
      </c>
      <c r="C109" s="12" t="b">
        <f>IF(ISNUMBER(SEARCH(H$1,$A109)),MAX(C$1:C108)+1)</f>
        <v>0</v>
      </c>
      <c r="D109" s="12">
        <f>IF(ISNUMBER(SEARCH(I$1,$A109)),MAX(D$1:D108)+1)</f>
        <v>34</v>
      </c>
      <c r="E109" s="12" t="str">
        <f>'AB Touchpoint System Workbook'!K120</f>
        <v>Client 108</v>
      </c>
      <c r="F109" s="13">
        <f t="shared" si="1"/>
        <v>108</v>
      </c>
      <c r="G109" s="23" t="str">
        <f>IFERROR(VLOOKUP($F109,B:$E,4,0),"")</f>
        <v/>
      </c>
      <c r="H109" s="23" t="str">
        <f>IFERROR(VLOOKUP($F109,C:$E,3,0),"")</f>
        <v/>
      </c>
      <c r="I109" s="23" t="str">
        <f>IFERROR(VLOOKUP($F109,D:$E,2,0),"")</f>
        <v>Client 184</v>
      </c>
    </row>
    <row r="110" spans="1:9" x14ac:dyDescent="0.15">
      <c r="A110" s="12" t="str">
        <f>'AB Touchpoint System Workbook'!J121&amp;'AB Touchpoint System Workbook'!L121</f>
        <v>ZCustomer</v>
      </c>
      <c r="B110" s="12" t="b">
        <f>IF(ISNUMBER(SEARCH(G$1,$A110)),MAX(B$1:B109)+1)</f>
        <v>0</v>
      </c>
      <c r="C110" s="12" t="b">
        <f>IF(ISNUMBER(SEARCH(H$1,$A110)),MAX(C$1:C109)+1)</f>
        <v>0</v>
      </c>
      <c r="D110" s="12">
        <f>IF(ISNUMBER(SEARCH(I$1,$A110)),MAX(D$1:D109)+1)</f>
        <v>35</v>
      </c>
      <c r="E110" s="12" t="str">
        <f>'AB Touchpoint System Workbook'!K121</f>
        <v>Client 109</v>
      </c>
      <c r="F110" s="13">
        <f t="shared" si="1"/>
        <v>109</v>
      </c>
      <c r="G110" s="23" t="str">
        <f>IFERROR(VLOOKUP($F110,B:$E,4,0),"")</f>
        <v/>
      </c>
      <c r="H110" s="23" t="str">
        <f>IFERROR(VLOOKUP($F110,C:$E,3,0),"")</f>
        <v/>
      </c>
      <c r="I110" s="23" t="str">
        <f>IFERROR(VLOOKUP($F110,D:$E,2,0),"")</f>
        <v>Client 185</v>
      </c>
    </row>
    <row r="111" spans="1:9" x14ac:dyDescent="0.15">
      <c r="A111" s="12" t="str">
        <f>'AB Touchpoint System Workbook'!J122&amp;'AB Touchpoint System Workbook'!L122</f>
        <v>ZCustomer</v>
      </c>
      <c r="B111" s="12" t="b">
        <f>IF(ISNUMBER(SEARCH(G$1,$A111)),MAX(B$1:B110)+1)</f>
        <v>0</v>
      </c>
      <c r="C111" s="12" t="b">
        <f>IF(ISNUMBER(SEARCH(H$1,$A111)),MAX(C$1:C110)+1)</f>
        <v>0</v>
      </c>
      <c r="D111" s="12">
        <f>IF(ISNUMBER(SEARCH(I$1,$A111)),MAX(D$1:D110)+1)</f>
        <v>36</v>
      </c>
      <c r="E111" s="12" t="str">
        <f>'AB Touchpoint System Workbook'!K122</f>
        <v>Client 110</v>
      </c>
      <c r="F111" s="13">
        <f t="shared" si="1"/>
        <v>110</v>
      </c>
      <c r="G111" s="23" t="str">
        <f>IFERROR(VLOOKUP($F111,B:$E,4,0),"")</f>
        <v/>
      </c>
      <c r="H111" s="23" t="str">
        <f>IFERROR(VLOOKUP($F111,C:$E,3,0),"")</f>
        <v/>
      </c>
      <c r="I111" s="23" t="str">
        <f>IFERROR(VLOOKUP($F111,D:$E,2,0),"")</f>
        <v>Client 186</v>
      </c>
    </row>
    <row r="112" spans="1:9" x14ac:dyDescent="0.15">
      <c r="A112" s="12" t="str">
        <f>'AB Touchpoint System Workbook'!J123&amp;'AB Touchpoint System Workbook'!L123</f>
        <v>ZCustomer</v>
      </c>
      <c r="B112" s="12" t="b">
        <f>IF(ISNUMBER(SEARCH(G$1,$A112)),MAX(B$1:B111)+1)</f>
        <v>0</v>
      </c>
      <c r="C112" s="12" t="b">
        <f>IF(ISNUMBER(SEARCH(H$1,$A112)),MAX(C$1:C111)+1)</f>
        <v>0</v>
      </c>
      <c r="D112" s="12">
        <f>IF(ISNUMBER(SEARCH(I$1,$A112)),MAX(D$1:D111)+1)</f>
        <v>37</v>
      </c>
      <c r="E112" s="12" t="str">
        <f>'AB Touchpoint System Workbook'!K123</f>
        <v>Client 111</v>
      </c>
      <c r="F112" s="13">
        <f t="shared" si="1"/>
        <v>111</v>
      </c>
      <c r="G112" s="23" t="str">
        <f>IFERROR(VLOOKUP($F112,B:$E,4,0),"")</f>
        <v/>
      </c>
      <c r="H112" s="23" t="str">
        <f>IFERROR(VLOOKUP($F112,C:$E,3,0),"")</f>
        <v/>
      </c>
      <c r="I112" s="23" t="str">
        <f>IFERROR(VLOOKUP($F112,D:$E,2,0),"")</f>
        <v>Client 187</v>
      </c>
    </row>
    <row r="113" spans="1:9" x14ac:dyDescent="0.15">
      <c r="A113" s="12" t="str">
        <f>'AB Touchpoint System Workbook'!J124&amp;'AB Touchpoint System Workbook'!L124</f>
        <v>ZCustomer</v>
      </c>
      <c r="B113" s="12" t="b">
        <f>IF(ISNUMBER(SEARCH(G$1,$A113)),MAX(B$1:B112)+1)</f>
        <v>0</v>
      </c>
      <c r="C113" s="12" t="b">
        <f>IF(ISNUMBER(SEARCH(H$1,$A113)),MAX(C$1:C112)+1)</f>
        <v>0</v>
      </c>
      <c r="D113" s="12">
        <f>IF(ISNUMBER(SEARCH(I$1,$A113)),MAX(D$1:D112)+1)</f>
        <v>38</v>
      </c>
      <c r="E113" s="12" t="str">
        <f>'AB Touchpoint System Workbook'!K124</f>
        <v>Client 112</v>
      </c>
      <c r="F113" s="13">
        <f t="shared" si="1"/>
        <v>112</v>
      </c>
      <c r="G113" s="23" t="str">
        <f>IFERROR(VLOOKUP($F113,B:$E,4,0),"")</f>
        <v/>
      </c>
      <c r="H113" s="23" t="str">
        <f>IFERROR(VLOOKUP($F113,C:$E,3,0),"")</f>
        <v/>
      </c>
      <c r="I113" s="23" t="str">
        <f>IFERROR(VLOOKUP($F113,D:$E,2,0),"")</f>
        <v>Client 188</v>
      </c>
    </row>
    <row r="114" spans="1:9" x14ac:dyDescent="0.15">
      <c r="A114" s="12" t="str">
        <f>'AB Touchpoint System Workbook'!J125&amp;'AB Touchpoint System Workbook'!L125</f>
        <v>ZCustomer</v>
      </c>
      <c r="B114" s="12" t="b">
        <f>IF(ISNUMBER(SEARCH(G$1,$A114)),MAX(B$1:B113)+1)</f>
        <v>0</v>
      </c>
      <c r="C114" s="12" t="b">
        <f>IF(ISNUMBER(SEARCH(H$1,$A114)),MAX(C$1:C113)+1)</f>
        <v>0</v>
      </c>
      <c r="D114" s="12">
        <f>IF(ISNUMBER(SEARCH(I$1,$A114)),MAX(D$1:D113)+1)</f>
        <v>39</v>
      </c>
      <c r="E114" s="12" t="str">
        <f>'AB Touchpoint System Workbook'!K125</f>
        <v>Client 113</v>
      </c>
      <c r="F114" s="13">
        <f t="shared" si="1"/>
        <v>113</v>
      </c>
      <c r="G114" s="23" t="str">
        <f>IFERROR(VLOOKUP($F114,B:$E,4,0),"")</f>
        <v/>
      </c>
      <c r="H114" s="23" t="str">
        <f>IFERROR(VLOOKUP($F114,C:$E,3,0),"")</f>
        <v/>
      </c>
      <c r="I114" s="23" t="str">
        <f>IFERROR(VLOOKUP($F114,D:$E,2,0),"")</f>
        <v>Client 189</v>
      </c>
    </row>
    <row r="115" spans="1:9" x14ac:dyDescent="0.15">
      <c r="A115" s="12" t="str">
        <f>'AB Touchpoint System Workbook'!J126&amp;'AB Touchpoint System Workbook'!L126</f>
        <v>ZCustomer</v>
      </c>
      <c r="B115" s="12" t="b">
        <f>IF(ISNUMBER(SEARCH(G$1,$A115)),MAX(B$1:B114)+1)</f>
        <v>0</v>
      </c>
      <c r="C115" s="12" t="b">
        <f>IF(ISNUMBER(SEARCH(H$1,$A115)),MAX(C$1:C114)+1)</f>
        <v>0</v>
      </c>
      <c r="D115" s="12">
        <f>IF(ISNUMBER(SEARCH(I$1,$A115)),MAX(D$1:D114)+1)</f>
        <v>40</v>
      </c>
      <c r="E115" s="12" t="str">
        <f>'AB Touchpoint System Workbook'!K126</f>
        <v>Client 114</v>
      </c>
      <c r="F115" s="13">
        <f t="shared" si="1"/>
        <v>114</v>
      </c>
      <c r="G115" s="23" t="str">
        <f>IFERROR(VLOOKUP($F115,B:$E,4,0),"")</f>
        <v/>
      </c>
      <c r="H115" s="23" t="str">
        <f>IFERROR(VLOOKUP($F115,C:$E,3,0),"")</f>
        <v/>
      </c>
      <c r="I115" s="23" t="str">
        <f>IFERROR(VLOOKUP($F115,D:$E,2,0),"")</f>
        <v>Client 190</v>
      </c>
    </row>
    <row r="116" spans="1:9" x14ac:dyDescent="0.15">
      <c r="A116" s="12" t="str">
        <f>'AB Touchpoint System Workbook'!J127&amp;'AB Touchpoint System Workbook'!L127</f>
        <v>ZClient</v>
      </c>
      <c r="B116" s="12" t="b">
        <f>IF(ISNUMBER(SEARCH(G$1,$A116)),MAX(B$1:B115)+1)</f>
        <v>0</v>
      </c>
      <c r="C116" s="12" t="b">
        <f>IF(ISNUMBER(SEARCH(H$1,$A116)),MAX(C$1:C115)+1)</f>
        <v>0</v>
      </c>
      <c r="D116" s="12" t="b">
        <f>IF(ISNUMBER(SEARCH(I$1,$A116)),MAX(D$1:D115)+1)</f>
        <v>0</v>
      </c>
      <c r="E116" s="12" t="str">
        <f>'AB Touchpoint System Workbook'!K127</f>
        <v>Client 115</v>
      </c>
      <c r="F116" s="13">
        <f t="shared" si="1"/>
        <v>115</v>
      </c>
      <c r="G116" s="23" t="str">
        <f>IFERROR(VLOOKUP($F116,B:$E,4,0),"")</f>
        <v/>
      </c>
      <c r="H116" s="23" t="str">
        <f>IFERROR(VLOOKUP($F116,C:$E,3,0),"")</f>
        <v/>
      </c>
      <c r="I116" s="23" t="str">
        <f>IFERROR(VLOOKUP($F116,D:$E,2,0),"")</f>
        <v>Client 191</v>
      </c>
    </row>
    <row r="117" spans="1:9" x14ac:dyDescent="0.15">
      <c r="A117" s="12" t="str">
        <f>'AB Touchpoint System Workbook'!J128&amp;'AB Touchpoint System Workbook'!L128</f>
        <v>ZCustomer</v>
      </c>
      <c r="B117" s="12" t="b">
        <f>IF(ISNUMBER(SEARCH(G$1,$A117)),MAX(B$1:B116)+1)</f>
        <v>0</v>
      </c>
      <c r="C117" s="12" t="b">
        <f>IF(ISNUMBER(SEARCH(H$1,$A117)),MAX(C$1:C116)+1)</f>
        <v>0</v>
      </c>
      <c r="D117" s="12">
        <f>IF(ISNUMBER(SEARCH(I$1,$A117)),MAX(D$1:D116)+1)</f>
        <v>41</v>
      </c>
      <c r="E117" s="12" t="str">
        <f>'AB Touchpoint System Workbook'!K128</f>
        <v>Client 116</v>
      </c>
      <c r="F117" s="13">
        <f t="shared" si="1"/>
        <v>116</v>
      </c>
      <c r="G117" s="23" t="str">
        <f>IFERROR(VLOOKUP($F117,B:$E,4,0),"")</f>
        <v/>
      </c>
      <c r="H117" s="23" t="str">
        <f>IFERROR(VLOOKUP($F117,C:$E,3,0),"")</f>
        <v/>
      </c>
      <c r="I117" s="23" t="str">
        <f>IFERROR(VLOOKUP($F117,D:$E,2,0),"")</f>
        <v>Client 192</v>
      </c>
    </row>
    <row r="118" spans="1:9" x14ac:dyDescent="0.15">
      <c r="A118" s="12" t="str">
        <f>'AB Touchpoint System Workbook'!J129&amp;'AB Touchpoint System Workbook'!L129</f>
        <v>ZCustomer</v>
      </c>
      <c r="B118" s="12" t="b">
        <f>IF(ISNUMBER(SEARCH(G$1,$A118)),MAX(B$1:B117)+1)</f>
        <v>0</v>
      </c>
      <c r="C118" s="12" t="b">
        <f>IF(ISNUMBER(SEARCH(H$1,$A118)),MAX(C$1:C117)+1)</f>
        <v>0</v>
      </c>
      <c r="D118" s="12">
        <f>IF(ISNUMBER(SEARCH(I$1,$A118)),MAX(D$1:D117)+1)</f>
        <v>42</v>
      </c>
      <c r="E118" s="12" t="str">
        <f>'AB Touchpoint System Workbook'!K129</f>
        <v>Client 117</v>
      </c>
      <c r="F118" s="13">
        <f t="shared" si="1"/>
        <v>117</v>
      </c>
      <c r="G118" s="23" t="str">
        <f>IFERROR(VLOOKUP($F118,B:$E,4,0),"")</f>
        <v/>
      </c>
      <c r="H118" s="23" t="str">
        <f>IFERROR(VLOOKUP($F118,C:$E,3,0),"")</f>
        <v/>
      </c>
      <c r="I118" s="23" t="str">
        <f>IFERROR(VLOOKUP($F118,D:$E,2,0),"")</f>
        <v>Client 193</v>
      </c>
    </row>
    <row r="119" spans="1:9" x14ac:dyDescent="0.15">
      <c r="A119" s="12" t="str">
        <f>'AB Touchpoint System Workbook'!J130&amp;'AB Touchpoint System Workbook'!L130</f>
        <v>ZCustomer</v>
      </c>
      <c r="B119" s="12" t="b">
        <f>IF(ISNUMBER(SEARCH(G$1,$A119)),MAX(B$1:B118)+1)</f>
        <v>0</v>
      </c>
      <c r="C119" s="12" t="b">
        <f>IF(ISNUMBER(SEARCH(H$1,$A119)),MAX(C$1:C118)+1)</f>
        <v>0</v>
      </c>
      <c r="D119" s="12">
        <f>IF(ISNUMBER(SEARCH(I$1,$A119)),MAX(D$1:D118)+1)</f>
        <v>43</v>
      </c>
      <c r="E119" s="12" t="str">
        <f>'AB Touchpoint System Workbook'!K130</f>
        <v>Client 118</v>
      </c>
      <c r="F119" s="13">
        <f t="shared" si="1"/>
        <v>118</v>
      </c>
      <c r="G119" s="23" t="str">
        <f>IFERROR(VLOOKUP($F119,B:$E,4,0),"")</f>
        <v/>
      </c>
      <c r="H119" s="23" t="str">
        <f>IFERROR(VLOOKUP($F119,C:$E,3,0),"")</f>
        <v/>
      </c>
      <c r="I119" s="23" t="str">
        <f>IFERROR(VLOOKUP($F119,D:$E,2,0),"")</f>
        <v>Client 194</v>
      </c>
    </row>
    <row r="120" spans="1:9" x14ac:dyDescent="0.15">
      <c r="A120" s="12" t="str">
        <f>'AB Touchpoint System Workbook'!J131&amp;'AB Touchpoint System Workbook'!L131</f>
        <v>ZCustomer</v>
      </c>
      <c r="B120" s="12" t="b">
        <f>IF(ISNUMBER(SEARCH(G$1,$A120)),MAX(B$1:B119)+1)</f>
        <v>0</v>
      </c>
      <c r="C120" s="12" t="b">
        <f>IF(ISNUMBER(SEARCH(H$1,$A120)),MAX(C$1:C119)+1)</f>
        <v>0</v>
      </c>
      <c r="D120" s="12">
        <f>IF(ISNUMBER(SEARCH(I$1,$A120)),MAX(D$1:D119)+1)</f>
        <v>44</v>
      </c>
      <c r="E120" s="12" t="str">
        <f>'AB Touchpoint System Workbook'!K131</f>
        <v>Client 119</v>
      </c>
      <c r="F120" s="13">
        <f t="shared" si="1"/>
        <v>119</v>
      </c>
      <c r="G120" s="23" t="str">
        <f>IFERROR(VLOOKUP($F120,B:$E,4,0),"")</f>
        <v/>
      </c>
      <c r="H120" s="23" t="str">
        <f>IFERROR(VLOOKUP($F120,C:$E,3,0),"")</f>
        <v/>
      </c>
      <c r="I120" s="23" t="str">
        <f>IFERROR(VLOOKUP($F120,D:$E,2,0),"")</f>
        <v>Client 195</v>
      </c>
    </row>
    <row r="121" spans="1:9" x14ac:dyDescent="0.15">
      <c r="A121" s="12" t="str">
        <f>'AB Touchpoint System Workbook'!J132&amp;'AB Touchpoint System Workbook'!L132</f>
        <v>ZCustomer</v>
      </c>
      <c r="B121" s="12" t="b">
        <f>IF(ISNUMBER(SEARCH(G$1,$A121)),MAX(B$1:B120)+1)</f>
        <v>0</v>
      </c>
      <c r="C121" s="12" t="b">
        <f>IF(ISNUMBER(SEARCH(H$1,$A121)),MAX(C$1:C120)+1)</f>
        <v>0</v>
      </c>
      <c r="D121" s="12">
        <f>IF(ISNUMBER(SEARCH(I$1,$A121)),MAX(D$1:D120)+1)</f>
        <v>45</v>
      </c>
      <c r="E121" s="12" t="str">
        <f>'AB Touchpoint System Workbook'!K132</f>
        <v>Client 120</v>
      </c>
      <c r="F121" s="13">
        <f t="shared" si="1"/>
        <v>120</v>
      </c>
      <c r="G121" s="23" t="str">
        <f>IFERROR(VLOOKUP($F121,B:$E,4,0),"")</f>
        <v/>
      </c>
      <c r="H121" s="23" t="str">
        <f>IFERROR(VLOOKUP($F121,C:$E,3,0),"")</f>
        <v/>
      </c>
      <c r="I121" s="23" t="str">
        <f>IFERROR(VLOOKUP($F121,D:$E,2,0),"")</f>
        <v>Client 196</v>
      </c>
    </row>
    <row r="122" spans="1:9" x14ac:dyDescent="0.15">
      <c r="A122" s="12" t="str">
        <f>'AB Touchpoint System Workbook'!J133&amp;'AB Touchpoint System Workbook'!L133</f>
        <v>ZCustomer</v>
      </c>
      <c r="B122" s="12" t="b">
        <f>IF(ISNUMBER(SEARCH(G$1,$A122)),MAX(B$1:B121)+1)</f>
        <v>0</v>
      </c>
      <c r="C122" s="12" t="b">
        <f>IF(ISNUMBER(SEARCH(H$1,$A122)),MAX(C$1:C121)+1)</f>
        <v>0</v>
      </c>
      <c r="D122" s="12">
        <f>IF(ISNUMBER(SEARCH(I$1,$A122)),MAX(D$1:D121)+1)</f>
        <v>46</v>
      </c>
      <c r="E122" s="12" t="str">
        <f>'AB Touchpoint System Workbook'!K133</f>
        <v>Client 121</v>
      </c>
      <c r="F122" s="13">
        <f t="shared" si="1"/>
        <v>121</v>
      </c>
      <c r="G122" s="23" t="str">
        <f>IFERROR(VLOOKUP($F122,B:$E,4,0),"")</f>
        <v/>
      </c>
      <c r="H122" s="23" t="str">
        <f>IFERROR(VLOOKUP($F122,C:$E,3,0),"")</f>
        <v/>
      </c>
      <c r="I122" s="23" t="str">
        <f>IFERROR(VLOOKUP($F122,D:$E,2,0),"")</f>
        <v>Client 197</v>
      </c>
    </row>
    <row r="123" spans="1:9" x14ac:dyDescent="0.15">
      <c r="A123" s="12" t="str">
        <f>'AB Touchpoint System Workbook'!J134&amp;'AB Touchpoint System Workbook'!L134</f>
        <v>ZCustomer</v>
      </c>
      <c r="B123" s="12" t="b">
        <f>IF(ISNUMBER(SEARCH(G$1,$A123)),MAX(B$1:B122)+1)</f>
        <v>0</v>
      </c>
      <c r="C123" s="12" t="b">
        <f>IF(ISNUMBER(SEARCH(H$1,$A123)),MAX(C$1:C122)+1)</f>
        <v>0</v>
      </c>
      <c r="D123" s="12">
        <f>IF(ISNUMBER(SEARCH(I$1,$A123)),MAX(D$1:D122)+1)</f>
        <v>47</v>
      </c>
      <c r="E123" s="12" t="str">
        <f>'AB Touchpoint System Workbook'!K134</f>
        <v>Client 122</v>
      </c>
      <c r="F123" s="13">
        <f t="shared" si="1"/>
        <v>122</v>
      </c>
      <c r="G123" s="23" t="str">
        <f>IFERROR(VLOOKUP($F123,B:$E,4,0),"")</f>
        <v/>
      </c>
      <c r="H123" s="23" t="str">
        <f>IFERROR(VLOOKUP($F123,C:$E,3,0),"")</f>
        <v/>
      </c>
      <c r="I123" s="23" t="str">
        <f>IFERROR(VLOOKUP($F123,D:$E,2,0),"")</f>
        <v>Client 198</v>
      </c>
    </row>
    <row r="124" spans="1:9" x14ac:dyDescent="0.15">
      <c r="A124" s="12" t="str">
        <f>'AB Touchpoint System Workbook'!J135&amp;'AB Touchpoint System Workbook'!L135</f>
        <v>ZCustomer</v>
      </c>
      <c r="B124" s="12" t="b">
        <f>IF(ISNUMBER(SEARCH(G$1,$A124)),MAX(B$1:B123)+1)</f>
        <v>0</v>
      </c>
      <c r="C124" s="12" t="b">
        <f>IF(ISNUMBER(SEARCH(H$1,$A124)),MAX(C$1:C123)+1)</f>
        <v>0</v>
      </c>
      <c r="D124" s="12">
        <f>IF(ISNUMBER(SEARCH(I$1,$A124)),MAX(D$1:D123)+1)</f>
        <v>48</v>
      </c>
      <c r="E124" s="12" t="str">
        <f>'AB Touchpoint System Workbook'!K135</f>
        <v>Client 123</v>
      </c>
      <c r="F124" s="13">
        <f t="shared" si="1"/>
        <v>123</v>
      </c>
      <c r="G124" s="23" t="str">
        <f>IFERROR(VLOOKUP($F124,B:$E,4,0),"")</f>
        <v/>
      </c>
      <c r="H124" s="23" t="str">
        <f>IFERROR(VLOOKUP($F124,C:$E,3,0),"")</f>
        <v/>
      </c>
      <c r="I124" s="23" t="str">
        <f>IFERROR(VLOOKUP($F124,D:$E,2,0),"")</f>
        <v>Client 199</v>
      </c>
    </row>
    <row r="125" spans="1:9" x14ac:dyDescent="0.15">
      <c r="A125" s="12" t="str">
        <f>'AB Touchpoint System Workbook'!J136&amp;'AB Touchpoint System Workbook'!L136</f>
        <v>ZCustomer</v>
      </c>
      <c r="B125" s="12" t="b">
        <f>IF(ISNUMBER(SEARCH(G$1,$A125)),MAX(B$1:B124)+1)</f>
        <v>0</v>
      </c>
      <c r="C125" s="12" t="b">
        <f>IF(ISNUMBER(SEARCH(H$1,$A125)),MAX(C$1:C124)+1)</f>
        <v>0</v>
      </c>
      <c r="D125" s="12">
        <f>IF(ISNUMBER(SEARCH(I$1,$A125)),MAX(D$1:D124)+1)</f>
        <v>49</v>
      </c>
      <c r="E125" s="12" t="str">
        <f>'AB Touchpoint System Workbook'!K136</f>
        <v>Client 124</v>
      </c>
      <c r="F125" s="13">
        <f t="shared" si="1"/>
        <v>124</v>
      </c>
      <c r="G125" s="23" t="str">
        <f>IFERROR(VLOOKUP($F125,B:$E,4,0),"")</f>
        <v/>
      </c>
      <c r="H125" s="23" t="str">
        <f>IFERROR(VLOOKUP($F125,C:$E,3,0),"")</f>
        <v/>
      </c>
      <c r="I125" s="23" t="str">
        <f>IFERROR(VLOOKUP($F125,D:$E,2,0),"")</f>
        <v>Client 200</v>
      </c>
    </row>
    <row r="126" spans="1:9" x14ac:dyDescent="0.15">
      <c r="A126" s="12" t="str">
        <f>'AB Touchpoint System Workbook'!J137&amp;'AB Touchpoint System Workbook'!L137</f>
        <v>ZCustomer</v>
      </c>
      <c r="B126" s="12" t="b">
        <f>IF(ISNUMBER(SEARCH(G$1,$A126)),MAX(B$1:B125)+1)</f>
        <v>0</v>
      </c>
      <c r="C126" s="12" t="b">
        <f>IF(ISNUMBER(SEARCH(H$1,$A126)),MAX(C$1:C125)+1)</f>
        <v>0</v>
      </c>
      <c r="D126" s="12">
        <f>IF(ISNUMBER(SEARCH(I$1,$A126)),MAX(D$1:D125)+1)</f>
        <v>50</v>
      </c>
      <c r="E126" s="12" t="str">
        <f>'AB Touchpoint System Workbook'!K137</f>
        <v>Client 125</v>
      </c>
      <c r="F126" s="13">
        <f t="shared" si="1"/>
        <v>125</v>
      </c>
      <c r="G126" s="23" t="str">
        <f>IFERROR(VLOOKUP($F126,B:$E,4,0),"")</f>
        <v/>
      </c>
      <c r="H126" s="23" t="str">
        <f>IFERROR(VLOOKUP($F126,C:$E,3,0),"")</f>
        <v/>
      </c>
      <c r="I126" s="23" t="str">
        <f>IFERROR(VLOOKUP($F126,D:$E,2,0),"")</f>
        <v>Client 201</v>
      </c>
    </row>
    <row r="127" spans="1:9" x14ac:dyDescent="0.15">
      <c r="A127" s="12" t="str">
        <f>'AB Touchpoint System Workbook'!J138&amp;'AB Touchpoint System Workbook'!L138</f>
        <v>ZCustomer</v>
      </c>
      <c r="B127" s="12" t="b">
        <f>IF(ISNUMBER(SEARCH(G$1,$A127)),MAX(B$1:B126)+1)</f>
        <v>0</v>
      </c>
      <c r="C127" s="12" t="b">
        <f>IF(ISNUMBER(SEARCH(H$1,$A127)),MAX(C$1:C126)+1)</f>
        <v>0</v>
      </c>
      <c r="D127" s="12">
        <f>IF(ISNUMBER(SEARCH(I$1,$A127)),MAX(D$1:D126)+1)</f>
        <v>51</v>
      </c>
      <c r="E127" s="12" t="str">
        <f>'AB Touchpoint System Workbook'!K138</f>
        <v>Client 126</v>
      </c>
      <c r="F127" s="13">
        <f t="shared" si="1"/>
        <v>126</v>
      </c>
      <c r="G127" s="23" t="str">
        <f>IFERROR(VLOOKUP($F127,B:$E,4,0),"")</f>
        <v/>
      </c>
      <c r="H127" s="23" t="str">
        <f>IFERROR(VLOOKUP($F127,C:$E,3,0),"")</f>
        <v/>
      </c>
      <c r="I127" s="23" t="str">
        <f>IFERROR(VLOOKUP($F127,D:$E,2,0),"")</f>
        <v>Client 202</v>
      </c>
    </row>
    <row r="128" spans="1:9" x14ac:dyDescent="0.15">
      <c r="A128" s="12" t="str">
        <f>'AB Touchpoint System Workbook'!J139&amp;'AB Touchpoint System Workbook'!L139</f>
        <v>ZClient</v>
      </c>
      <c r="B128" s="12" t="b">
        <f>IF(ISNUMBER(SEARCH(G$1,$A128)),MAX(B$1:B127)+1)</f>
        <v>0</v>
      </c>
      <c r="C128" s="12" t="b">
        <f>IF(ISNUMBER(SEARCH(H$1,$A128)),MAX(C$1:C127)+1)</f>
        <v>0</v>
      </c>
      <c r="D128" s="12" t="b">
        <f>IF(ISNUMBER(SEARCH(I$1,$A128)),MAX(D$1:D127)+1)</f>
        <v>0</v>
      </c>
      <c r="E128" s="12" t="str">
        <f>'AB Touchpoint System Workbook'!K139</f>
        <v>Client 127</v>
      </c>
      <c r="F128" s="13">
        <f t="shared" si="1"/>
        <v>127</v>
      </c>
      <c r="G128" s="23" t="str">
        <f>IFERROR(VLOOKUP($F128,B:$E,4,0),"")</f>
        <v/>
      </c>
      <c r="H128" s="23" t="str">
        <f>IFERROR(VLOOKUP($F128,C:$E,3,0),"")</f>
        <v/>
      </c>
      <c r="I128" s="23" t="str">
        <f>IFERROR(VLOOKUP($F128,D:$E,2,0),"")</f>
        <v>Client 203</v>
      </c>
    </row>
    <row r="129" spans="1:9" x14ac:dyDescent="0.15">
      <c r="A129" s="12" t="str">
        <f>'AB Touchpoint System Workbook'!J140&amp;'AB Touchpoint System Workbook'!L140</f>
        <v>ZCustomer</v>
      </c>
      <c r="B129" s="12" t="b">
        <f>IF(ISNUMBER(SEARCH(G$1,$A129)),MAX(B$1:B128)+1)</f>
        <v>0</v>
      </c>
      <c r="C129" s="12" t="b">
        <f>IF(ISNUMBER(SEARCH(H$1,$A129)),MAX(C$1:C128)+1)</f>
        <v>0</v>
      </c>
      <c r="D129" s="12">
        <f>IF(ISNUMBER(SEARCH(I$1,$A129)),MAX(D$1:D128)+1)</f>
        <v>52</v>
      </c>
      <c r="E129" s="12" t="str">
        <f>'AB Touchpoint System Workbook'!K140</f>
        <v>Client 128</v>
      </c>
      <c r="F129" s="13">
        <f t="shared" si="1"/>
        <v>128</v>
      </c>
      <c r="G129" s="23" t="str">
        <f>IFERROR(VLOOKUP($F129,B:$E,4,0),"")</f>
        <v/>
      </c>
      <c r="H129" s="23" t="str">
        <f>IFERROR(VLOOKUP($F129,C:$E,3,0),"")</f>
        <v/>
      </c>
      <c r="I129" s="23" t="str">
        <f>IFERROR(VLOOKUP($F129,D:$E,2,0),"")</f>
        <v>Client 204</v>
      </c>
    </row>
    <row r="130" spans="1:9" x14ac:dyDescent="0.15">
      <c r="A130" s="12" t="str">
        <f>'AB Touchpoint System Workbook'!J141&amp;'AB Touchpoint System Workbook'!L141</f>
        <v>ZCustomer</v>
      </c>
      <c r="B130" s="12" t="b">
        <f>IF(ISNUMBER(SEARCH(G$1,$A130)),MAX(B$1:B129)+1)</f>
        <v>0</v>
      </c>
      <c r="C130" s="12" t="b">
        <f>IF(ISNUMBER(SEARCH(H$1,$A130)),MAX(C$1:C129)+1)</f>
        <v>0</v>
      </c>
      <c r="D130" s="12">
        <f>IF(ISNUMBER(SEARCH(I$1,$A130)),MAX(D$1:D129)+1)</f>
        <v>53</v>
      </c>
      <c r="E130" s="12" t="str">
        <f>'AB Touchpoint System Workbook'!K141</f>
        <v>Client 129</v>
      </c>
      <c r="F130" s="13">
        <f t="shared" si="1"/>
        <v>129</v>
      </c>
      <c r="G130" s="23" t="str">
        <f>IFERROR(VLOOKUP($F130,B:$E,4,0),"")</f>
        <v/>
      </c>
      <c r="H130" s="23" t="str">
        <f>IFERROR(VLOOKUP($F130,C:$E,3,0),"")</f>
        <v/>
      </c>
      <c r="I130" s="23" t="str">
        <f>IFERROR(VLOOKUP($F130,D:$E,2,0),"")</f>
        <v>Client 205</v>
      </c>
    </row>
    <row r="131" spans="1:9" x14ac:dyDescent="0.15">
      <c r="A131" s="12" t="str">
        <f>'AB Touchpoint System Workbook'!J142&amp;'AB Touchpoint System Workbook'!L142</f>
        <v>ZCustomer</v>
      </c>
      <c r="B131" s="12" t="b">
        <f>IF(ISNUMBER(SEARCH(G$1,$A131)),MAX(B$1:B130)+1)</f>
        <v>0</v>
      </c>
      <c r="C131" s="12" t="b">
        <f>IF(ISNUMBER(SEARCH(H$1,$A131)),MAX(C$1:C130)+1)</f>
        <v>0</v>
      </c>
      <c r="D131" s="12">
        <f>IF(ISNUMBER(SEARCH(I$1,$A131)),MAX(D$1:D130)+1)</f>
        <v>54</v>
      </c>
      <c r="E131" s="12" t="str">
        <f>'AB Touchpoint System Workbook'!K142</f>
        <v>Client 130</v>
      </c>
      <c r="F131" s="13">
        <f t="shared" si="1"/>
        <v>130</v>
      </c>
      <c r="G131" s="23" t="str">
        <f>IFERROR(VLOOKUP($F131,B:$E,4,0),"")</f>
        <v/>
      </c>
      <c r="H131" s="23" t="str">
        <f>IFERROR(VLOOKUP($F131,C:$E,3,0),"")</f>
        <v/>
      </c>
      <c r="I131" s="23" t="str">
        <f>IFERROR(VLOOKUP($F131,D:$E,2,0),"")</f>
        <v>Client 206</v>
      </c>
    </row>
    <row r="132" spans="1:9" x14ac:dyDescent="0.15">
      <c r="A132" s="12" t="str">
        <f>'AB Touchpoint System Workbook'!J143&amp;'AB Touchpoint System Workbook'!L143</f>
        <v>ZCustomer</v>
      </c>
      <c r="B132" s="12" t="b">
        <f>IF(ISNUMBER(SEARCH(G$1,$A132)),MAX(B$1:B131)+1)</f>
        <v>0</v>
      </c>
      <c r="C132" s="12" t="b">
        <f>IF(ISNUMBER(SEARCH(H$1,$A132)),MAX(C$1:C131)+1)</f>
        <v>0</v>
      </c>
      <c r="D132" s="12">
        <f>IF(ISNUMBER(SEARCH(I$1,$A132)),MAX(D$1:D131)+1)</f>
        <v>55</v>
      </c>
      <c r="E132" s="12" t="str">
        <f>'AB Touchpoint System Workbook'!K143</f>
        <v>Client 131</v>
      </c>
      <c r="F132" s="13">
        <f t="shared" ref="F132:F195" si="2">F131+1</f>
        <v>131</v>
      </c>
      <c r="G132" s="23" t="str">
        <f>IFERROR(VLOOKUP($F132,B:$E,4,0),"")</f>
        <v/>
      </c>
      <c r="H132" s="23" t="str">
        <f>IFERROR(VLOOKUP($F132,C:$E,3,0),"")</f>
        <v/>
      </c>
      <c r="I132" s="23" t="str">
        <f>IFERROR(VLOOKUP($F132,D:$E,2,0),"")</f>
        <v>Client 207</v>
      </c>
    </row>
    <row r="133" spans="1:9" x14ac:dyDescent="0.15">
      <c r="A133" s="12" t="str">
        <f>'AB Touchpoint System Workbook'!J144&amp;'AB Touchpoint System Workbook'!L144</f>
        <v>ZCustomer</v>
      </c>
      <c r="B133" s="12" t="b">
        <f>IF(ISNUMBER(SEARCH(G$1,$A133)),MAX(B$1:B132)+1)</f>
        <v>0</v>
      </c>
      <c r="C133" s="12" t="b">
        <f>IF(ISNUMBER(SEARCH(H$1,$A133)),MAX(C$1:C132)+1)</f>
        <v>0</v>
      </c>
      <c r="D133" s="12">
        <f>IF(ISNUMBER(SEARCH(I$1,$A133)),MAX(D$1:D132)+1)</f>
        <v>56</v>
      </c>
      <c r="E133" s="12" t="str">
        <f>'AB Touchpoint System Workbook'!K144</f>
        <v>Client 132</v>
      </c>
      <c r="F133" s="13">
        <f t="shared" si="2"/>
        <v>132</v>
      </c>
      <c r="G133" s="23" t="str">
        <f>IFERROR(VLOOKUP($F133,B:$E,4,0),"")</f>
        <v/>
      </c>
      <c r="H133" s="23" t="str">
        <f>IFERROR(VLOOKUP($F133,C:$E,3,0),"")</f>
        <v/>
      </c>
      <c r="I133" s="23" t="str">
        <f>IFERROR(VLOOKUP($F133,D:$E,2,0),"")</f>
        <v>Client 208</v>
      </c>
    </row>
    <row r="134" spans="1:9" x14ac:dyDescent="0.15">
      <c r="A134" s="12" t="str">
        <f>'AB Touchpoint System Workbook'!J145&amp;'AB Touchpoint System Workbook'!L145</f>
        <v>ZCustomer</v>
      </c>
      <c r="B134" s="12" t="b">
        <f>IF(ISNUMBER(SEARCH(G$1,$A134)),MAX(B$1:B133)+1)</f>
        <v>0</v>
      </c>
      <c r="C134" s="12" t="b">
        <f>IF(ISNUMBER(SEARCH(H$1,$A134)),MAX(C$1:C133)+1)</f>
        <v>0</v>
      </c>
      <c r="D134" s="12">
        <f>IF(ISNUMBER(SEARCH(I$1,$A134)),MAX(D$1:D133)+1)</f>
        <v>57</v>
      </c>
      <c r="E134" s="12" t="str">
        <f>'AB Touchpoint System Workbook'!K145</f>
        <v>Client 133</v>
      </c>
      <c r="F134" s="13">
        <f t="shared" si="2"/>
        <v>133</v>
      </c>
      <c r="G134" s="23" t="str">
        <f>IFERROR(VLOOKUP($F134,B:$E,4,0),"")</f>
        <v/>
      </c>
      <c r="H134" s="23" t="str">
        <f>IFERROR(VLOOKUP($F134,C:$E,3,0),"")</f>
        <v/>
      </c>
      <c r="I134" s="23" t="str">
        <f>IFERROR(VLOOKUP($F134,D:$E,2,0),"")</f>
        <v>Client 209</v>
      </c>
    </row>
    <row r="135" spans="1:9" x14ac:dyDescent="0.15">
      <c r="A135" s="12" t="str">
        <f>'AB Touchpoint System Workbook'!J146&amp;'AB Touchpoint System Workbook'!L146</f>
        <v>ZCustomer</v>
      </c>
      <c r="B135" s="12" t="b">
        <f>IF(ISNUMBER(SEARCH(G$1,$A135)),MAX(B$1:B134)+1)</f>
        <v>0</v>
      </c>
      <c r="C135" s="12" t="b">
        <f>IF(ISNUMBER(SEARCH(H$1,$A135)),MAX(C$1:C134)+1)</f>
        <v>0</v>
      </c>
      <c r="D135" s="12">
        <f>IF(ISNUMBER(SEARCH(I$1,$A135)),MAX(D$1:D134)+1)</f>
        <v>58</v>
      </c>
      <c r="E135" s="12" t="str">
        <f>'AB Touchpoint System Workbook'!K146</f>
        <v>Client 134</v>
      </c>
      <c r="F135" s="13">
        <f t="shared" si="2"/>
        <v>134</v>
      </c>
      <c r="G135" s="23" t="str">
        <f>IFERROR(VLOOKUP($F135,B:$E,4,0),"")</f>
        <v/>
      </c>
      <c r="H135" s="23" t="str">
        <f>IFERROR(VLOOKUP($F135,C:$E,3,0),"")</f>
        <v/>
      </c>
      <c r="I135" s="23" t="str">
        <f>IFERROR(VLOOKUP($F135,D:$E,2,0),"")</f>
        <v>Client 210</v>
      </c>
    </row>
    <row r="136" spans="1:9" x14ac:dyDescent="0.15">
      <c r="A136" s="12" t="str">
        <f>'AB Touchpoint System Workbook'!J147&amp;'AB Touchpoint System Workbook'!L147</f>
        <v>ZCustomer</v>
      </c>
      <c r="B136" s="12" t="b">
        <f>IF(ISNUMBER(SEARCH(G$1,$A136)),MAX(B$1:B135)+1)</f>
        <v>0</v>
      </c>
      <c r="C136" s="12" t="b">
        <f>IF(ISNUMBER(SEARCH(H$1,$A136)),MAX(C$1:C135)+1)</f>
        <v>0</v>
      </c>
      <c r="D136" s="12">
        <f>IF(ISNUMBER(SEARCH(I$1,$A136)),MAX(D$1:D135)+1)</f>
        <v>59</v>
      </c>
      <c r="E136" s="12" t="str">
        <f>'AB Touchpoint System Workbook'!K147</f>
        <v>Client 135</v>
      </c>
      <c r="F136" s="13">
        <f t="shared" si="2"/>
        <v>135</v>
      </c>
      <c r="G136" s="23" t="str">
        <f>IFERROR(VLOOKUP($F136,B:$E,4,0),"")</f>
        <v/>
      </c>
      <c r="H136" s="23" t="str">
        <f>IFERROR(VLOOKUP($F136,C:$E,3,0),"")</f>
        <v/>
      </c>
      <c r="I136" s="23" t="str">
        <f>IFERROR(VLOOKUP($F136,D:$E,2,0),"")</f>
        <v>Client 211</v>
      </c>
    </row>
    <row r="137" spans="1:9" x14ac:dyDescent="0.15">
      <c r="A137" s="12" t="str">
        <f>'AB Touchpoint System Workbook'!J148&amp;'AB Touchpoint System Workbook'!L148</f>
        <v>ZCustomer</v>
      </c>
      <c r="B137" s="12" t="b">
        <f>IF(ISNUMBER(SEARCH(G$1,$A137)),MAX(B$1:B136)+1)</f>
        <v>0</v>
      </c>
      <c r="C137" s="12" t="b">
        <f>IF(ISNUMBER(SEARCH(H$1,$A137)),MAX(C$1:C136)+1)</f>
        <v>0</v>
      </c>
      <c r="D137" s="12">
        <f>IF(ISNUMBER(SEARCH(I$1,$A137)),MAX(D$1:D136)+1)</f>
        <v>60</v>
      </c>
      <c r="E137" s="12" t="str">
        <f>'AB Touchpoint System Workbook'!K148</f>
        <v>Client 136</v>
      </c>
      <c r="F137" s="13">
        <f t="shared" si="2"/>
        <v>136</v>
      </c>
      <c r="G137" s="23" t="str">
        <f>IFERROR(VLOOKUP($F137,B:$E,4,0),"")</f>
        <v/>
      </c>
      <c r="H137" s="23" t="str">
        <f>IFERROR(VLOOKUP($F137,C:$E,3,0),"")</f>
        <v/>
      </c>
      <c r="I137" s="23" t="str">
        <f>IFERROR(VLOOKUP($F137,D:$E,2,0),"")</f>
        <v>Client 212</v>
      </c>
    </row>
    <row r="138" spans="1:9" x14ac:dyDescent="0.15">
      <c r="A138" s="12" t="str">
        <f>'AB Touchpoint System Workbook'!J149&amp;'AB Touchpoint System Workbook'!L149</f>
        <v>ZCustomer</v>
      </c>
      <c r="B138" s="12" t="b">
        <f>IF(ISNUMBER(SEARCH(G$1,$A138)),MAX(B$1:B137)+1)</f>
        <v>0</v>
      </c>
      <c r="C138" s="12" t="b">
        <f>IF(ISNUMBER(SEARCH(H$1,$A138)),MAX(C$1:C137)+1)</f>
        <v>0</v>
      </c>
      <c r="D138" s="12">
        <f>IF(ISNUMBER(SEARCH(I$1,$A138)),MAX(D$1:D137)+1)</f>
        <v>61</v>
      </c>
      <c r="E138" s="12" t="str">
        <f>'AB Touchpoint System Workbook'!K149</f>
        <v>Client 137</v>
      </c>
      <c r="F138" s="13">
        <f t="shared" si="2"/>
        <v>137</v>
      </c>
      <c r="G138" s="23" t="str">
        <f>IFERROR(VLOOKUP($F138,B:$E,4,0),"")</f>
        <v/>
      </c>
      <c r="H138" s="23" t="str">
        <f>IFERROR(VLOOKUP($F138,C:$E,3,0),"")</f>
        <v/>
      </c>
      <c r="I138" s="23" t="str">
        <f>IFERROR(VLOOKUP($F138,D:$E,2,0),"")</f>
        <v>Client 213</v>
      </c>
    </row>
    <row r="139" spans="1:9" x14ac:dyDescent="0.15">
      <c r="A139" s="12" t="str">
        <f>'AB Touchpoint System Workbook'!J150&amp;'AB Touchpoint System Workbook'!L150</f>
        <v>ZCustomer</v>
      </c>
      <c r="B139" s="12" t="b">
        <f>IF(ISNUMBER(SEARCH(G$1,$A139)),MAX(B$1:B138)+1)</f>
        <v>0</v>
      </c>
      <c r="C139" s="12" t="b">
        <f>IF(ISNUMBER(SEARCH(H$1,$A139)),MAX(C$1:C138)+1)</f>
        <v>0</v>
      </c>
      <c r="D139" s="12">
        <f>IF(ISNUMBER(SEARCH(I$1,$A139)),MAX(D$1:D138)+1)</f>
        <v>62</v>
      </c>
      <c r="E139" s="12" t="str">
        <f>'AB Touchpoint System Workbook'!K150</f>
        <v>Client 138</v>
      </c>
      <c r="F139" s="13">
        <f t="shared" si="2"/>
        <v>138</v>
      </c>
      <c r="G139" s="23" t="str">
        <f>IFERROR(VLOOKUP($F139,B:$E,4,0),"")</f>
        <v/>
      </c>
      <c r="H139" s="23" t="str">
        <f>IFERROR(VLOOKUP($F139,C:$E,3,0),"")</f>
        <v/>
      </c>
      <c r="I139" s="23" t="str">
        <f>IFERROR(VLOOKUP($F139,D:$E,2,0),"")</f>
        <v>Client 214</v>
      </c>
    </row>
    <row r="140" spans="1:9" x14ac:dyDescent="0.15">
      <c r="A140" s="12" t="str">
        <f>'AB Touchpoint System Workbook'!J151&amp;'AB Touchpoint System Workbook'!L151</f>
        <v>ZCustomer</v>
      </c>
      <c r="B140" s="12" t="b">
        <f>IF(ISNUMBER(SEARCH(G$1,$A140)),MAX(B$1:B139)+1)</f>
        <v>0</v>
      </c>
      <c r="C140" s="12" t="b">
        <f>IF(ISNUMBER(SEARCH(H$1,$A140)),MAX(C$1:C139)+1)</f>
        <v>0</v>
      </c>
      <c r="D140" s="12">
        <f>IF(ISNUMBER(SEARCH(I$1,$A140)),MAX(D$1:D139)+1)</f>
        <v>63</v>
      </c>
      <c r="E140" s="12" t="str">
        <f>'AB Touchpoint System Workbook'!K151</f>
        <v>Client 139</v>
      </c>
      <c r="F140" s="13">
        <f t="shared" si="2"/>
        <v>139</v>
      </c>
      <c r="G140" s="23" t="str">
        <f>IFERROR(VLOOKUP($F140,B:$E,4,0),"")</f>
        <v/>
      </c>
      <c r="H140" s="23" t="str">
        <f>IFERROR(VLOOKUP($F140,C:$E,3,0),"")</f>
        <v/>
      </c>
      <c r="I140" s="23" t="str">
        <f>IFERROR(VLOOKUP($F140,D:$E,2,0),"")</f>
        <v>Client 215</v>
      </c>
    </row>
    <row r="141" spans="1:9" x14ac:dyDescent="0.15">
      <c r="A141" s="12" t="str">
        <f>'AB Touchpoint System Workbook'!J152&amp;'AB Touchpoint System Workbook'!L152</f>
        <v>ZCustomer</v>
      </c>
      <c r="B141" s="12" t="b">
        <f>IF(ISNUMBER(SEARCH(G$1,$A141)),MAX(B$1:B140)+1)</f>
        <v>0</v>
      </c>
      <c r="C141" s="12" t="b">
        <f>IF(ISNUMBER(SEARCH(H$1,$A141)),MAX(C$1:C140)+1)</f>
        <v>0</v>
      </c>
      <c r="D141" s="12">
        <f>IF(ISNUMBER(SEARCH(I$1,$A141)),MAX(D$1:D140)+1)</f>
        <v>64</v>
      </c>
      <c r="E141" s="12" t="str">
        <f>'AB Touchpoint System Workbook'!K152</f>
        <v>Client 140</v>
      </c>
      <c r="F141" s="13">
        <f t="shared" si="2"/>
        <v>140</v>
      </c>
      <c r="G141" s="23" t="str">
        <f>IFERROR(VLOOKUP($F141,B:$E,4,0),"")</f>
        <v/>
      </c>
      <c r="H141" s="23" t="str">
        <f>IFERROR(VLOOKUP($F141,C:$E,3,0),"")</f>
        <v/>
      </c>
      <c r="I141" s="23" t="str">
        <f>IFERROR(VLOOKUP($F141,D:$E,2,0),"")</f>
        <v>Client 216</v>
      </c>
    </row>
    <row r="142" spans="1:9" x14ac:dyDescent="0.15">
      <c r="A142" s="12" t="str">
        <f>'AB Touchpoint System Workbook'!J153&amp;'AB Touchpoint System Workbook'!L153</f>
        <v>ZCustomer</v>
      </c>
      <c r="B142" s="12" t="b">
        <f>IF(ISNUMBER(SEARCH(G$1,$A142)),MAX(B$1:B141)+1)</f>
        <v>0</v>
      </c>
      <c r="C142" s="12" t="b">
        <f>IF(ISNUMBER(SEARCH(H$1,$A142)),MAX(C$1:C141)+1)</f>
        <v>0</v>
      </c>
      <c r="D142" s="12">
        <f>IF(ISNUMBER(SEARCH(I$1,$A142)),MAX(D$1:D141)+1)</f>
        <v>65</v>
      </c>
      <c r="E142" s="12" t="str">
        <f>'AB Touchpoint System Workbook'!K153</f>
        <v>Client 141</v>
      </c>
      <c r="F142" s="13">
        <f t="shared" si="2"/>
        <v>141</v>
      </c>
      <c r="G142" s="23" t="str">
        <f>IFERROR(VLOOKUP($F142,B:$E,4,0),"")</f>
        <v/>
      </c>
      <c r="H142" s="23" t="str">
        <f>IFERROR(VLOOKUP($F142,C:$E,3,0),"")</f>
        <v/>
      </c>
      <c r="I142" s="23" t="str">
        <f>IFERROR(VLOOKUP($F142,D:$E,2,0),"")</f>
        <v>Client 217</v>
      </c>
    </row>
    <row r="143" spans="1:9" x14ac:dyDescent="0.15">
      <c r="A143" s="12" t="str">
        <f>'AB Touchpoint System Workbook'!J154&amp;'AB Touchpoint System Workbook'!L154</f>
        <v>ZCustomer</v>
      </c>
      <c r="B143" s="12" t="b">
        <f>IF(ISNUMBER(SEARCH(G$1,$A143)),MAX(B$1:B142)+1)</f>
        <v>0</v>
      </c>
      <c r="C143" s="12" t="b">
        <f>IF(ISNUMBER(SEARCH(H$1,$A143)),MAX(C$1:C142)+1)</f>
        <v>0</v>
      </c>
      <c r="D143" s="12">
        <f>IF(ISNUMBER(SEARCH(I$1,$A143)),MAX(D$1:D142)+1)</f>
        <v>66</v>
      </c>
      <c r="E143" s="12" t="str">
        <f>'AB Touchpoint System Workbook'!K154</f>
        <v>Client 142</v>
      </c>
      <c r="F143" s="13">
        <f t="shared" si="2"/>
        <v>142</v>
      </c>
      <c r="G143" s="23" t="str">
        <f>IFERROR(VLOOKUP($F143,B:$E,4,0),"")</f>
        <v/>
      </c>
      <c r="H143" s="23" t="str">
        <f>IFERROR(VLOOKUP($F143,C:$E,3,0),"")</f>
        <v/>
      </c>
      <c r="I143" s="23" t="str">
        <f>IFERROR(VLOOKUP($F143,D:$E,2,0),"")</f>
        <v>Client 218</v>
      </c>
    </row>
    <row r="144" spans="1:9" x14ac:dyDescent="0.15">
      <c r="A144" s="12" t="str">
        <f>'AB Touchpoint System Workbook'!J155&amp;'AB Touchpoint System Workbook'!L155</f>
        <v>ZCustomer</v>
      </c>
      <c r="B144" s="12" t="b">
        <f>IF(ISNUMBER(SEARCH(G$1,$A144)),MAX(B$1:B143)+1)</f>
        <v>0</v>
      </c>
      <c r="C144" s="12" t="b">
        <f>IF(ISNUMBER(SEARCH(H$1,$A144)),MAX(C$1:C143)+1)</f>
        <v>0</v>
      </c>
      <c r="D144" s="12">
        <f>IF(ISNUMBER(SEARCH(I$1,$A144)),MAX(D$1:D143)+1)</f>
        <v>67</v>
      </c>
      <c r="E144" s="12" t="str">
        <f>'AB Touchpoint System Workbook'!K155</f>
        <v>Client 143</v>
      </c>
      <c r="F144" s="13">
        <f t="shared" si="2"/>
        <v>143</v>
      </c>
      <c r="G144" s="23" t="str">
        <f>IFERROR(VLOOKUP($F144,B:$E,4,0),"")</f>
        <v/>
      </c>
      <c r="H144" s="23" t="str">
        <f>IFERROR(VLOOKUP($F144,C:$E,3,0),"")</f>
        <v/>
      </c>
      <c r="I144" s="23" t="str">
        <f>IFERROR(VLOOKUP($F144,D:$E,2,0),"")</f>
        <v>Client 219</v>
      </c>
    </row>
    <row r="145" spans="1:9" x14ac:dyDescent="0.15">
      <c r="A145" s="12" t="str">
        <f>'AB Touchpoint System Workbook'!J156&amp;'AB Touchpoint System Workbook'!L156</f>
        <v>ZCustomer</v>
      </c>
      <c r="B145" s="12" t="b">
        <f>IF(ISNUMBER(SEARCH(G$1,$A145)),MAX(B$1:B144)+1)</f>
        <v>0</v>
      </c>
      <c r="C145" s="12" t="b">
        <f>IF(ISNUMBER(SEARCH(H$1,$A145)),MAX(C$1:C144)+1)</f>
        <v>0</v>
      </c>
      <c r="D145" s="12">
        <f>IF(ISNUMBER(SEARCH(I$1,$A145)),MAX(D$1:D144)+1)</f>
        <v>68</v>
      </c>
      <c r="E145" s="12" t="str">
        <f>'AB Touchpoint System Workbook'!K156</f>
        <v>Client 144</v>
      </c>
      <c r="F145" s="13">
        <f t="shared" si="2"/>
        <v>144</v>
      </c>
      <c r="G145" s="23" t="str">
        <f>IFERROR(VLOOKUP($F145,B:$E,4,0),"")</f>
        <v/>
      </c>
      <c r="H145" s="23" t="str">
        <f>IFERROR(VLOOKUP($F145,C:$E,3,0),"")</f>
        <v/>
      </c>
      <c r="I145" s="23" t="str">
        <f>IFERROR(VLOOKUP($F145,D:$E,2,0),"")</f>
        <v>Client 220</v>
      </c>
    </row>
    <row r="146" spans="1:9" x14ac:dyDescent="0.15">
      <c r="A146" s="12" t="str">
        <f>'AB Touchpoint System Workbook'!J157&amp;'AB Touchpoint System Workbook'!L157</f>
        <v>ZCustomer</v>
      </c>
      <c r="B146" s="12" t="b">
        <f>IF(ISNUMBER(SEARCH(G$1,$A146)),MAX(B$1:B145)+1)</f>
        <v>0</v>
      </c>
      <c r="C146" s="12" t="b">
        <f>IF(ISNUMBER(SEARCH(H$1,$A146)),MAX(C$1:C145)+1)</f>
        <v>0</v>
      </c>
      <c r="D146" s="12">
        <f>IF(ISNUMBER(SEARCH(I$1,$A146)),MAX(D$1:D145)+1)</f>
        <v>69</v>
      </c>
      <c r="E146" s="12" t="str">
        <f>'AB Touchpoint System Workbook'!K157</f>
        <v>Client 145</v>
      </c>
      <c r="F146" s="13">
        <f t="shared" si="2"/>
        <v>145</v>
      </c>
      <c r="G146" s="23" t="str">
        <f>IFERROR(VLOOKUP($F146,B:$E,4,0),"")</f>
        <v/>
      </c>
      <c r="H146" s="23" t="str">
        <f>IFERROR(VLOOKUP($F146,C:$E,3,0),"")</f>
        <v/>
      </c>
      <c r="I146" s="23" t="str">
        <f>IFERROR(VLOOKUP($F146,D:$E,2,0),"")</f>
        <v>Client 221</v>
      </c>
    </row>
    <row r="147" spans="1:9" x14ac:dyDescent="0.15">
      <c r="A147" s="12" t="str">
        <f>'AB Touchpoint System Workbook'!J158&amp;'AB Touchpoint System Workbook'!L158</f>
        <v>ZCustomer</v>
      </c>
      <c r="B147" s="12" t="b">
        <f>IF(ISNUMBER(SEARCH(G$1,$A147)),MAX(B$1:B146)+1)</f>
        <v>0</v>
      </c>
      <c r="C147" s="12" t="b">
        <f>IF(ISNUMBER(SEARCH(H$1,$A147)),MAX(C$1:C146)+1)</f>
        <v>0</v>
      </c>
      <c r="D147" s="12">
        <f>IF(ISNUMBER(SEARCH(I$1,$A147)),MAX(D$1:D146)+1)</f>
        <v>70</v>
      </c>
      <c r="E147" s="12" t="str">
        <f>'AB Touchpoint System Workbook'!K158</f>
        <v>Client 146</v>
      </c>
      <c r="F147" s="13">
        <f t="shared" si="2"/>
        <v>146</v>
      </c>
      <c r="G147" s="23" t="str">
        <f>IFERROR(VLOOKUP($F147,B:$E,4,0),"")</f>
        <v/>
      </c>
      <c r="H147" s="23" t="str">
        <f>IFERROR(VLOOKUP($F147,C:$E,3,0),"")</f>
        <v/>
      </c>
      <c r="I147" s="23" t="str">
        <f>IFERROR(VLOOKUP($F147,D:$E,2,0),"")</f>
        <v>Client 222</v>
      </c>
    </row>
    <row r="148" spans="1:9" x14ac:dyDescent="0.15">
      <c r="A148" s="12" t="str">
        <f>'AB Touchpoint System Workbook'!J159&amp;'AB Touchpoint System Workbook'!L159</f>
        <v>ZCustomer</v>
      </c>
      <c r="B148" s="12" t="b">
        <f>IF(ISNUMBER(SEARCH(G$1,$A148)),MAX(B$1:B147)+1)</f>
        <v>0</v>
      </c>
      <c r="C148" s="12" t="b">
        <f>IF(ISNUMBER(SEARCH(H$1,$A148)),MAX(C$1:C147)+1)</f>
        <v>0</v>
      </c>
      <c r="D148" s="12">
        <f>IF(ISNUMBER(SEARCH(I$1,$A148)),MAX(D$1:D147)+1)</f>
        <v>71</v>
      </c>
      <c r="E148" s="12" t="str">
        <f>'AB Touchpoint System Workbook'!K159</f>
        <v>Client 147</v>
      </c>
      <c r="F148" s="13">
        <f t="shared" si="2"/>
        <v>147</v>
      </c>
      <c r="G148" s="23" t="str">
        <f>IFERROR(VLOOKUP($F148,B:$E,4,0),"")</f>
        <v/>
      </c>
      <c r="H148" s="23" t="str">
        <f>IFERROR(VLOOKUP($F148,C:$E,3,0),"")</f>
        <v/>
      </c>
      <c r="I148" s="23" t="str">
        <f>IFERROR(VLOOKUP($F148,D:$E,2,0),"")</f>
        <v>Client 223</v>
      </c>
    </row>
    <row r="149" spans="1:9" x14ac:dyDescent="0.15">
      <c r="A149" s="12" t="str">
        <f>'AB Touchpoint System Workbook'!J160&amp;'AB Touchpoint System Workbook'!L160</f>
        <v>ZCustomer</v>
      </c>
      <c r="B149" s="12" t="b">
        <f>IF(ISNUMBER(SEARCH(G$1,$A149)),MAX(B$1:B148)+1)</f>
        <v>0</v>
      </c>
      <c r="C149" s="12" t="b">
        <f>IF(ISNUMBER(SEARCH(H$1,$A149)),MAX(C$1:C148)+1)</f>
        <v>0</v>
      </c>
      <c r="D149" s="12">
        <f>IF(ISNUMBER(SEARCH(I$1,$A149)),MAX(D$1:D148)+1)</f>
        <v>72</v>
      </c>
      <c r="E149" s="12" t="str">
        <f>'AB Touchpoint System Workbook'!K160</f>
        <v>Client 148</v>
      </c>
      <c r="F149" s="13">
        <f t="shared" si="2"/>
        <v>148</v>
      </c>
      <c r="G149" s="23" t="str">
        <f>IFERROR(VLOOKUP($F149,B:$E,4,0),"")</f>
        <v/>
      </c>
      <c r="H149" s="23" t="str">
        <f>IFERROR(VLOOKUP($F149,C:$E,3,0),"")</f>
        <v/>
      </c>
      <c r="I149" s="23" t="str">
        <f>IFERROR(VLOOKUP($F149,D:$E,2,0),"")</f>
        <v>Client 224</v>
      </c>
    </row>
    <row r="150" spans="1:9" x14ac:dyDescent="0.15">
      <c r="A150" s="12" t="str">
        <f>'AB Touchpoint System Workbook'!J161&amp;'AB Touchpoint System Workbook'!L161</f>
        <v>ZCustomer</v>
      </c>
      <c r="B150" s="12" t="b">
        <f>IF(ISNUMBER(SEARCH(G$1,$A150)),MAX(B$1:B149)+1)</f>
        <v>0</v>
      </c>
      <c r="C150" s="12" t="b">
        <f>IF(ISNUMBER(SEARCH(H$1,$A150)),MAX(C$1:C149)+1)</f>
        <v>0</v>
      </c>
      <c r="D150" s="12">
        <f>IF(ISNUMBER(SEARCH(I$1,$A150)),MAX(D$1:D149)+1)</f>
        <v>73</v>
      </c>
      <c r="E150" s="12" t="str">
        <f>'AB Touchpoint System Workbook'!K161</f>
        <v>Client 149</v>
      </c>
      <c r="F150" s="13">
        <f t="shared" si="2"/>
        <v>149</v>
      </c>
      <c r="G150" s="23" t="str">
        <f>IFERROR(VLOOKUP($F150,B:$E,4,0),"")</f>
        <v/>
      </c>
      <c r="H150" s="23" t="str">
        <f>IFERROR(VLOOKUP($F150,C:$E,3,0),"")</f>
        <v/>
      </c>
      <c r="I150" s="23" t="str">
        <f>IFERROR(VLOOKUP($F150,D:$E,2,0),"")</f>
        <v>Client 225</v>
      </c>
    </row>
    <row r="151" spans="1:9" x14ac:dyDescent="0.15">
      <c r="A151" s="12" t="str">
        <f>'AB Touchpoint System Workbook'!J162&amp;'AB Touchpoint System Workbook'!L162</f>
        <v>ZCustomer</v>
      </c>
      <c r="B151" s="12" t="b">
        <f>IF(ISNUMBER(SEARCH(G$1,$A151)),MAX(B$1:B150)+1)</f>
        <v>0</v>
      </c>
      <c r="C151" s="12" t="b">
        <f>IF(ISNUMBER(SEARCH(H$1,$A151)),MAX(C$1:C150)+1)</f>
        <v>0</v>
      </c>
      <c r="D151" s="12">
        <f>IF(ISNUMBER(SEARCH(I$1,$A151)),MAX(D$1:D150)+1)</f>
        <v>74</v>
      </c>
      <c r="E151" s="12" t="str">
        <f>'AB Touchpoint System Workbook'!K162</f>
        <v>Client 150</v>
      </c>
      <c r="F151" s="13">
        <f t="shared" si="2"/>
        <v>150</v>
      </c>
      <c r="G151" s="23" t="str">
        <f>IFERROR(VLOOKUP($F151,B:$E,4,0),"")</f>
        <v/>
      </c>
      <c r="H151" s="23" t="str">
        <f>IFERROR(VLOOKUP($F151,C:$E,3,0),"")</f>
        <v/>
      </c>
      <c r="I151" s="23" t="str">
        <f>IFERROR(VLOOKUP($F151,D:$E,2,0),"")</f>
        <v>Client 226</v>
      </c>
    </row>
    <row r="152" spans="1:9" x14ac:dyDescent="0.15">
      <c r="A152" s="12" t="str">
        <f>'AB Touchpoint System Workbook'!J163&amp;'AB Touchpoint System Workbook'!L163</f>
        <v>ZCustomer</v>
      </c>
      <c r="B152" s="12" t="b">
        <f>IF(ISNUMBER(SEARCH(G$1,$A152)),MAX(B$1:B151)+1)</f>
        <v>0</v>
      </c>
      <c r="C152" s="12" t="b">
        <f>IF(ISNUMBER(SEARCH(H$1,$A152)),MAX(C$1:C151)+1)</f>
        <v>0</v>
      </c>
      <c r="D152" s="12">
        <f>IF(ISNUMBER(SEARCH(I$1,$A152)),MAX(D$1:D151)+1)</f>
        <v>75</v>
      </c>
      <c r="E152" s="12" t="str">
        <f>'AB Touchpoint System Workbook'!K163</f>
        <v>Client 151</v>
      </c>
      <c r="F152" s="13">
        <f t="shared" si="2"/>
        <v>151</v>
      </c>
      <c r="G152" s="23" t="str">
        <f>IFERROR(VLOOKUP($F152,B:$E,4,0),"")</f>
        <v/>
      </c>
      <c r="H152" s="23" t="str">
        <f>IFERROR(VLOOKUP($F152,C:$E,3,0),"")</f>
        <v/>
      </c>
      <c r="I152" s="23" t="str">
        <f>IFERROR(VLOOKUP($F152,D:$E,2,0),"")</f>
        <v>Client 227</v>
      </c>
    </row>
    <row r="153" spans="1:9" x14ac:dyDescent="0.15">
      <c r="A153" s="12" t="str">
        <f>'AB Touchpoint System Workbook'!J164&amp;'AB Touchpoint System Workbook'!L164</f>
        <v>ZCustomer</v>
      </c>
      <c r="B153" s="12" t="b">
        <f>IF(ISNUMBER(SEARCH(G$1,$A153)),MAX(B$1:B152)+1)</f>
        <v>0</v>
      </c>
      <c r="C153" s="12" t="b">
        <f>IF(ISNUMBER(SEARCH(H$1,$A153)),MAX(C$1:C152)+1)</f>
        <v>0</v>
      </c>
      <c r="D153" s="12">
        <f>IF(ISNUMBER(SEARCH(I$1,$A153)),MAX(D$1:D152)+1)</f>
        <v>76</v>
      </c>
      <c r="E153" s="12" t="str">
        <f>'AB Touchpoint System Workbook'!K164</f>
        <v>Client 152</v>
      </c>
      <c r="F153" s="13">
        <f t="shared" si="2"/>
        <v>152</v>
      </c>
      <c r="G153" s="23" t="str">
        <f>IFERROR(VLOOKUP($F153,B:$E,4,0),"")</f>
        <v/>
      </c>
      <c r="H153" s="23" t="str">
        <f>IFERROR(VLOOKUP($F153,C:$E,3,0),"")</f>
        <v/>
      </c>
      <c r="I153" s="23" t="str">
        <f>IFERROR(VLOOKUP($F153,D:$E,2,0),"")</f>
        <v>Client 228</v>
      </c>
    </row>
    <row r="154" spans="1:9" x14ac:dyDescent="0.15">
      <c r="A154" s="12" t="str">
        <f>'AB Touchpoint System Workbook'!J165&amp;'AB Touchpoint System Workbook'!L165</f>
        <v>ZCustomer</v>
      </c>
      <c r="B154" s="12" t="b">
        <f>IF(ISNUMBER(SEARCH(G$1,$A154)),MAX(B$1:B153)+1)</f>
        <v>0</v>
      </c>
      <c r="C154" s="12" t="b">
        <f>IF(ISNUMBER(SEARCH(H$1,$A154)),MAX(C$1:C153)+1)</f>
        <v>0</v>
      </c>
      <c r="D154" s="12">
        <f>IF(ISNUMBER(SEARCH(I$1,$A154)),MAX(D$1:D153)+1)</f>
        <v>77</v>
      </c>
      <c r="E154" s="12" t="str">
        <f>'AB Touchpoint System Workbook'!K165</f>
        <v>Client 153</v>
      </c>
      <c r="F154" s="13">
        <f t="shared" si="2"/>
        <v>153</v>
      </c>
      <c r="G154" s="23" t="str">
        <f>IFERROR(VLOOKUP($F154,B:$E,4,0),"")</f>
        <v/>
      </c>
      <c r="H154" s="23" t="str">
        <f>IFERROR(VLOOKUP($F154,C:$E,3,0),"")</f>
        <v/>
      </c>
      <c r="I154" s="23" t="str">
        <f>IFERROR(VLOOKUP($F154,D:$E,2,0),"")</f>
        <v>Client 229</v>
      </c>
    </row>
    <row r="155" spans="1:9" x14ac:dyDescent="0.15">
      <c r="A155" s="12" t="str">
        <f>'AB Touchpoint System Workbook'!J166&amp;'AB Touchpoint System Workbook'!L166</f>
        <v>ZCustomer</v>
      </c>
      <c r="B155" s="12" t="b">
        <f>IF(ISNUMBER(SEARCH(G$1,$A155)),MAX(B$1:B154)+1)</f>
        <v>0</v>
      </c>
      <c r="C155" s="12" t="b">
        <f>IF(ISNUMBER(SEARCH(H$1,$A155)),MAX(C$1:C154)+1)</f>
        <v>0</v>
      </c>
      <c r="D155" s="12">
        <f>IF(ISNUMBER(SEARCH(I$1,$A155)),MAX(D$1:D154)+1)</f>
        <v>78</v>
      </c>
      <c r="E155" s="12" t="str">
        <f>'AB Touchpoint System Workbook'!K166</f>
        <v>Client 154</v>
      </c>
      <c r="F155" s="13">
        <f t="shared" si="2"/>
        <v>154</v>
      </c>
      <c r="G155" s="23" t="str">
        <f>IFERROR(VLOOKUP($F155,B:$E,4,0),"")</f>
        <v/>
      </c>
      <c r="H155" s="23" t="str">
        <f>IFERROR(VLOOKUP($F155,C:$E,3,0),"")</f>
        <v/>
      </c>
      <c r="I155" s="23" t="str">
        <f>IFERROR(VLOOKUP($F155,D:$E,2,0),"")</f>
        <v>Client 230</v>
      </c>
    </row>
    <row r="156" spans="1:9" x14ac:dyDescent="0.15">
      <c r="A156" s="12" t="str">
        <f>'AB Touchpoint System Workbook'!J167&amp;'AB Touchpoint System Workbook'!L167</f>
        <v>ZCustomer</v>
      </c>
      <c r="B156" s="12" t="b">
        <f>IF(ISNUMBER(SEARCH(G$1,$A156)),MAX(B$1:B155)+1)</f>
        <v>0</v>
      </c>
      <c r="C156" s="12" t="b">
        <f>IF(ISNUMBER(SEARCH(H$1,$A156)),MAX(C$1:C155)+1)</f>
        <v>0</v>
      </c>
      <c r="D156" s="12">
        <f>IF(ISNUMBER(SEARCH(I$1,$A156)),MAX(D$1:D155)+1)</f>
        <v>79</v>
      </c>
      <c r="E156" s="12" t="str">
        <f>'AB Touchpoint System Workbook'!K167</f>
        <v>Client 155</v>
      </c>
      <c r="F156" s="13">
        <f t="shared" si="2"/>
        <v>155</v>
      </c>
      <c r="G156" s="23" t="str">
        <f>IFERROR(VLOOKUP($F156,B:$E,4,0),"")</f>
        <v/>
      </c>
      <c r="H156" s="23" t="str">
        <f>IFERROR(VLOOKUP($F156,C:$E,3,0),"")</f>
        <v/>
      </c>
      <c r="I156" s="23" t="str">
        <f>IFERROR(VLOOKUP($F156,D:$E,2,0),"")</f>
        <v>Client 231</v>
      </c>
    </row>
    <row r="157" spans="1:9" x14ac:dyDescent="0.15">
      <c r="A157" s="12" t="str">
        <f>'AB Touchpoint System Workbook'!J168&amp;'AB Touchpoint System Workbook'!L168</f>
        <v>ZCustomer</v>
      </c>
      <c r="B157" s="12" t="b">
        <f>IF(ISNUMBER(SEARCH(G$1,$A157)),MAX(B$1:B156)+1)</f>
        <v>0</v>
      </c>
      <c r="C157" s="12" t="b">
        <f>IF(ISNUMBER(SEARCH(H$1,$A157)),MAX(C$1:C156)+1)</f>
        <v>0</v>
      </c>
      <c r="D157" s="12">
        <f>IF(ISNUMBER(SEARCH(I$1,$A157)),MAX(D$1:D156)+1)</f>
        <v>80</v>
      </c>
      <c r="E157" s="12" t="str">
        <f>'AB Touchpoint System Workbook'!K168</f>
        <v>Client 156</v>
      </c>
      <c r="F157" s="13">
        <f t="shared" si="2"/>
        <v>156</v>
      </c>
      <c r="G157" s="23" t="str">
        <f>IFERROR(VLOOKUP($F157,B:$E,4,0),"")</f>
        <v/>
      </c>
      <c r="H157" s="23" t="str">
        <f>IFERROR(VLOOKUP($F157,C:$E,3,0),"")</f>
        <v/>
      </c>
      <c r="I157" s="23" t="str">
        <f>IFERROR(VLOOKUP($F157,D:$E,2,0),"")</f>
        <v>Client 232</v>
      </c>
    </row>
    <row r="158" spans="1:9" x14ac:dyDescent="0.15">
      <c r="A158" s="12" t="str">
        <f>'AB Touchpoint System Workbook'!J169&amp;'AB Touchpoint System Workbook'!L169</f>
        <v>ZCustomer</v>
      </c>
      <c r="B158" s="12" t="b">
        <f>IF(ISNUMBER(SEARCH(G$1,$A158)),MAX(B$1:B157)+1)</f>
        <v>0</v>
      </c>
      <c r="C158" s="12" t="b">
        <f>IF(ISNUMBER(SEARCH(H$1,$A158)),MAX(C$1:C157)+1)</f>
        <v>0</v>
      </c>
      <c r="D158" s="12">
        <f>IF(ISNUMBER(SEARCH(I$1,$A158)),MAX(D$1:D157)+1)</f>
        <v>81</v>
      </c>
      <c r="E158" s="12" t="str">
        <f>'AB Touchpoint System Workbook'!K169</f>
        <v>Client 157</v>
      </c>
      <c r="F158" s="13">
        <f t="shared" si="2"/>
        <v>157</v>
      </c>
      <c r="G158" s="23" t="str">
        <f>IFERROR(VLOOKUP($F158,B:$E,4,0),"")</f>
        <v/>
      </c>
      <c r="H158" s="23" t="str">
        <f>IFERROR(VLOOKUP($F158,C:$E,3,0),"")</f>
        <v/>
      </c>
      <c r="I158" s="23" t="str">
        <f>IFERROR(VLOOKUP($F158,D:$E,2,0),"")</f>
        <v>Client 233</v>
      </c>
    </row>
    <row r="159" spans="1:9" x14ac:dyDescent="0.15">
      <c r="A159" s="12" t="str">
        <f>'AB Touchpoint System Workbook'!J170&amp;'AB Touchpoint System Workbook'!L170</f>
        <v>ZCustomer</v>
      </c>
      <c r="B159" s="12" t="b">
        <f>IF(ISNUMBER(SEARCH(G$1,$A159)),MAX(B$1:B158)+1)</f>
        <v>0</v>
      </c>
      <c r="C159" s="12" t="b">
        <f>IF(ISNUMBER(SEARCH(H$1,$A159)),MAX(C$1:C158)+1)</f>
        <v>0</v>
      </c>
      <c r="D159" s="12">
        <f>IF(ISNUMBER(SEARCH(I$1,$A159)),MAX(D$1:D158)+1)</f>
        <v>82</v>
      </c>
      <c r="E159" s="12" t="str">
        <f>'AB Touchpoint System Workbook'!K170</f>
        <v>Client 158</v>
      </c>
      <c r="F159" s="13">
        <f t="shared" si="2"/>
        <v>158</v>
      </c>
      <c r="G159" s="23" t="str">
        <f>IFERROR(VLOOKUP($F159,B:$E,4,0),"")</f>
        <v/>
      </c>
      <c r="H159" s="23" t="str">
        <f>IFERROR(VLOOKUP($F159,C:$E,3,0),"")</f>
        <v/>
      </c>
      <c r="I159" s="23" t="str">
        <f>IFERROR(VLOOKUP($F159,D:$E,2,0),"")</f>
        <v>Client 234</v>
      </c>
    </row>
    <row r="160" spans="1:9" x14ac:dyDescent="0.15">
      <c r="A160" s="12" t="str">
        <f>'AB Touchpoint System Workbook'!J171&amp;'AB Touchpoint System Workbook'!L171</f>
        <v>ZCustomer</v>
      </c>
      <c r="B160" s="12" t="b">
        <f>IF(ISNUMBER(SEARCH(G$1,$A160)),MAX(B$1:B159)+1)</f>
        <v>0</v>
      </c>
      <c r="C160" s="12" t="b">
        <f>IF(ISNUMBER(SEARCH(H$1,$A160)),MAX(C$1:C159)+1)</f>
        <v>0</v>
      </c>
      <c r="D160" s="12">
        <f>IF(ISNUMBER(SEARCH(I$1,$A160)),MAX(D$1:D159)+1)</f>
        <v>83</v>
      </c>
      <c r="E160" s="12" t="str">
        <f>'AB Touchpoint System Workbook'!K171</f>
        <v>Client 159</v>
      </c>
      <c r="F160" s="13">
        <f t="shared" si="2"/>
        <v>159</v>
      </c>
      <c r="G160" s="23" t="str">
        <f>IFERROR(VLOOKUP($F160,B:$E,4,0),"")</f>
        <v/>
      </c>
      <c r="H160" s="23" t="str">
        <f>IFERROR(VLOOKUP($F160,C:$E,3,0),"")</f>
        <v/>
      </c>
      <c r="I160" s="23" t="str">
        <f>IFERROR(VLOOKUP($F160,D:$E,2,0),"")</f>
        <v>Client 235</v>
      </c>
    </row>
    <row r="161" spans="1:9" x14ac:dyDescent="0.15">
      <c r="A161" s="12" t="str">
        <f>'AB Touchpoint System Workbook'!J172&amp;'AB Touchpoint System Workbook'!L172</f>
        <v>ZCustomer</v>
      </c>
      <c r="B161" s="12" t="b">
        <f>IF(ISNUMBER(SEARCH(G$1,$A161)),MAX(B$1:B160)+1)</f>
        <v>0</v>
      </c>
      <c r="C161" s="12" t="b">
        <f>IF(ISNUMBER(SEARCH(H$1,$A161)),MAX(C$1:C160)+1)</f>
        <v>0</v>
      </c>
      <c r="D161" s="12">
        <f>IF(ISNUMBER(SEARCH(I$1,$A161)),MAX(D$1:D160)+1)</f>
        <v>84</v>
      </c>
      <c r="E161" s="12" t="str">
        <f>'AB Touchpoint System Workbook'!K172</f>
        <v>Client 160</v>
      </c>
      <c r="F161" s="13">
        <f t="shared" si="2"/>
        <v>160</v>
      </c>
      <c r="G161" s="23" t="str">
        <f>IFERROR(VLOOKUP($F161,B:$E,4,0),"")</f>
        <v/>
      </c>
      <c r="H161" s="23" t="str">
        <f>IFERROR(VLOOKUP($F161,C:$E,3,0),"")</f>
        <v/>
      </c>
      <c r="I161" s="23" t="str">
        <f>IFERROR(VLOOKUP($F161,D:$E,2,0),"")</f>
        <v>Client 236</v>
      </c>
    </row>
    <row r="162" spans="1:9" x14ac:dyDescent="0.15">
      <c r="A162" s="12" t="str">
        <f>'AB Touchpoint System Workbook'!J173&amp;'AB Touchpoint System Workbook'!L173</f>
        <v>ZCustomer</v>
      </c>
      <c r="B162" s="12" t="b">
        <f>IF(ISNUMBER(SEARCH(G$1,$A162)),MAX(B$1:B161)+1)</f>
        <v>0</v>
      </c>
      <c r="C162" s="12" t="b">
        <f>IF(ISNUMBER(SEARCH(H$1,$A162)),MAX(C$1:C161)+1)</f>
        <v>0</v>
      </c>
      <c r="D162" s="12">
        <f>IF(ISNUMBER(SEARCH(I$1,$A162)),MAX(D$1:D161)+1)</f>
        <v>85</v>
      </c>
      <c r="E162" s="12" t="str">
        <f>'AB Touchpoint System Workbook'!K173</f>
        <v>Client 161</v>
      </c>
      <c r="F162" s="13">
        <f t="shared" si="2"/>
        <v>161</v>
      </c>
      <c r="G162" s="23" t="str">
        <f>IFERROR(VLOOKUP($F162,B:$E,4,0),"")</f>
        <v/>
      </c>
      <c r="H162" s="23" t="str">
        <f>IFERROR(VLOOKUP($F162,C:$E,3,0),"")</f>
        <v/>
      </c>
      <c r="I162" s="23" t="str">
        <f>IFERROR(VLOOKUP($F162,D:$E,2,0),"")</f>
        <v>Client 237</v>
      </c>
    </row>
    <row r="163" spans="1:9" x14ac:dyDescent="0.15">
      <c r="A163" s="12" t="str">
        <f>'AB Touchpoint System Workbook'!J174&amp;'AB Touchpoint System Workbook'!L174</f>
        <v>ZCustomer</v>
      </c>
      <c r="B163" s="12" t="b">
        <f>IF(ISNUMBER(SEARCH(G$1,$A163)),MAX(B$1:B162)+1)</f>
        <v>0</v>
      </c>
      <c r="C163" s="12" t="b">
        <f>IF(ISNUMBER(SEARCH(H$1,$A163)),MAX(C$1:C162)+1)</f>
        <v>0</v>
      </c>
      <c r="D163" s="12">
        <f>IF(ISNUMBER(SEARCH(I$1,$A163)),MAX(D$1:D162)+1)</f>
        <v>86</v>
      </c>
      <c r="E163" s="12" t="str">
        <f>'AB Touchpoint System Workbook'!K174</f>
        <v>Client 162</v>
      </c>
      <c r="F163" s="13">
        <f t="shared" si="2"/>
        <v>162</v>
      </c>
      <c r="G163" s="23" t="str">
        <f>IFERROR(VLOOKUP($F163,B:$E,4,0),"")</f>
        <v/>
      </c>
      <c r="H163" s="23" t="str">
        <f>IFERROR(VLOOKUP($F163,C:$E,3,0),"")</f>
        <v/>
      </c>
      <c r="I163" s="23" t="str">
        <f>IFERROR(VLOOKUP($F163,D:$E,2,0),"")</f>
        <v>Client 238</v>
      </c>
    </row>
    <row r="164" spans="1:9" x14ac:dyDescent="0.15">
      <c r="A164" s="12" t="str">
        <f>'AB Touchpoint System Workbook'!J175&amp;'AB Touchpoint System Workbook'!L175</f>
        <v>ZCustomer</v>
      </c>
      <c r="B164" s="12" t="b">
        <f>IF(ISNUMBER(SEARCH(G$1,$A164)),MAX(B$1:B163)+1)</f>
        <v>0</v>
      </c>
      <c r="C164" s="12" t="b">
        <f>IF(ISNUMBER(SEARCH(H$1,$A164)),MAX(C$1:C163)+1)</f>
        <v>0</v>
      </c>
      <c r="D164" s="12">
        <f>IF(ISNUMBER(SEARCH(I$1,$A164)),MAX(D$1:D163)+1)</f>
        <v>87</v>
      </c>
      <c r="E164" s="12" t="str">
        <f>'AB Touchpoint System Workbook'!K175</f>
        <v>Client 163</v>
      </c>
      <c r="F164" s="13">
        <f t="shared" si="2"/>
        <v>163</v>
      </c>
      <c r="G164" s="23" t="str">
        <f>IFERROR(VLOOKUP($F164,B:$E,4,0),"")</f>
        <v/>
      </c>
      <c r="H164" s="23" t="str">
        <f>IFERROR(VLOOKUP($F164,C:$E,3,0),"")</f>
        <v/>
      </c>
      <c r="I164" s="23" t="str">
        <f>IFERROR(VLOOKUP($F164,D:$E,2,0),"")</f>
        <v>Client 239</v>
      </c>
    </row>
    <row r="165" spans="1:9" x14ac:dyDescent="0.15">
      <c r="A165" s="12" t="str">
        <f>'AB Touchpoint System Workbook'!J176&amp;'AB Touchpoint System Workbook'!L176</f>
        <v>ZCustomer</v>
      </c>
      <c r="B165" s="12" t="b">
        <f>IF(ISNUMBER(SEARCH(G$1,$A165)),MAX(B$1:B164)+1)</f>
        <v>0</v>
      </c>
      <c r="C165" s="12" t="b">
        <f>IF(ISNUMBER(SEARCH(H$1,$A165)),MAX(C$1:C164)+1)</f>
        <v>0</v>
      </c>
      <c r="D165" s="12">
        <f>IF(ISNUMBER(SEARCH(I$1,$A165)),MAX(D$1:D164)+1)</f>
        <v>88</v>
      </c>
      <c r="E165" s="12" t="str">
        <f>'AB Touchpoint System Workbook'!K176</f>
        <v>Client 164</v>
      </c>
      <c r="F165" s="13">
        <f t="shared" si="2"/>
        <v>164</v>
      </c>
      <c r="G165" s="23" t="str">
        <f>IFERROR(VLOOKUP($F165,B:$E,4,0),"")</f>
        <v/>
      </c>
      <c r="H165" s="23" t="str">
        <f>IFERROR(VLOOKUP($F165,C:$E,3,0),"")</f>
        <v/>
      </c>
      <c r="I165" s="23" t="str">
        <f>IFERROR(VLOOKUP($F165,D:$E,2,0),"")</f>
        <v>Client 240</v>
      </c>
    </row>
    <row r="166" spans="1:9" x14ac:dyDescent="0.15">
      <c r="A166" s="12" t="str">
        <f>'AB Touchpoint System Workbook'!J177&amp;'AB Touchpoint System Workbook'!L177</f>
        <v>ZCustomer</v>
      </c>
      <c r="B166" s="12" t="b">
        <f>IF(ISNUMBER(SEARCH(G$1,$A166)),MAX(B$1:B165)+1)</f>
        <v>0</v>
      </c>
      <c r="C166" s="12" t="b">
        <f>IF(ISNUMBER(SEARCH(H$1,$A166)),MAX(C$1:C165)+1)</f>
        <v>0</v>
      </c>
      <c r="D166" s="12">
        <f>IF(ISNUMBER(SEARCH(I$1,$A166)),MAX(D$1:D165)+1)</f>
        <v>89</v>
      </c>
      <c r="E166" s="12" t="str">
        <f>'AB Touchpoint System Workbook'!K177</f>
        <v>Client 165</v>
      </c>
      <c r="F166" s="13">
        <f t="shared" si="2"/>
        <v>165</v>
      </c>
      <c r="G166" s="23" t="str">
        <f>IFERROR(VLOOKUP($F166,B:$E,4,0),"")</f>
        <v/>
      </c>
      <c r="H166" s="23" t="str">
        <f>IFERROR(VLOOKUP($F166,C:$E,3,0),"")</f>
        <v/>
      </c>
      <c r="I166" s="23" t="str">
        <f>IFERROR(VLOOKUP($F166,D:$E,2,0),"")</f>
        <v>Client 241</v>
      </c>
    </row>
    <row r="167" spans="1:9" x14ac:dyDescent="0.15">
      <c r="A167" s="12" t="str">
        <f>'AB Touchpoint System Workbook'!J178&amp;'AB Touchpoint System Workbook'!L178</f>
        <v>ZCustomer</v>
      </c>
      <c r="B167" s="12" t="b">
        <f>IF(ISNUMBER(SEARCH(G$1,$A167)),MAX(B$1:B166)+1)</f>
        <v>0</v>
      </c>
      <c r="C167" s="12" t="b">
        <f>IF(ISNUMBER(SEARCH(H$1,$A167)),MAX(C$1:C166)+1)</f>
        <v>0</v>
      </c>
      <c r="D167" s="12">
        <f>IF(ISNUMBER(SEARCH(I$1,$A167)),MAX(D$1:D166)+1)</f>
        <v>90</v>
      </c>
      <c r="E167" s="12" t="str">
        <f>'AB Touchpoint System Workbook'!K178</f>
        <v>Client 166</v>
      </c>
      <c r="F167" s="13">
        <f t="shared" si="2"/>
        <v>166</v>
      </c>
      <c r="G167" s="23" t="str">
        <f>IFERROR(VLOOKUP($F167,B:$E,4,0),"")</f>
        <v/>
      </c>
      <c r="H167" s="23" t="str">
        <f>IFERROR(VLOOKUP($F167,C:$E,3,0),"")</f>
        <v/>
      </c>
      <c r="I167" s="23" t="str">
        <f>IFERROR(VLOOKUP($F167,D:$E,2,0),"")</f>
        <v>Client 242</v>
      </c>
    </row>
    <row r="168" spans="1:9" x14ac:dyDescent="0.15">
      <c r="A168" s="12" t="str">
        <f>'AB Touchpoint System Workbook'!J179&amp;'AB Touchpoint System Workbook'!L179</f>
        <v>ZCustomer</v>
      </c>
      <c r="B168" s="12" t="b">
        <f>IF(ISNUMBER(SEARCH(G$1,$A168)),MAX(B$1:B167)+1)</f>
        <v>0</v>
      </c>
      <c r="C168" s="12" t="b">
        <f>IF(ISNUMBER(SEARCH(H$1,$A168)),MAX(C$1:C167)+1)</f>
        <v>0</v>
      </c>
      <c r="D168" s="12">
        <f>IF(ISNUMBER(SEARCH(I$1,$A168)),MAX(D$1:D167)+1)</f>
        <v>91</v>
      </c>
      <c r="E168" s="12" t="str">
        <f>'AB Touchpoint System Workbook'!K179</f>
        <v>Client 167</v>
      </c>
      <c r="F168" s="13">
        <f t="shared" si="2"/>
        <v>167</v>
      </c>
      <c r="G168" s="23" t="str">
        <f>IFERROR(VLOOKUP($F168,B:$E,4,0),"")</f>
        <v/>
      </c>
      <c r="H168" s="23" t="str">
        <f>IFERROR(VLOOKUP($F168,C:$E,3,0),"")</f>
        <v/>
      </c>
      <c r="I168" s="23" t="str">
        <f>IFERROR(VLOOKUP($F168,D:$E,2,0),"")</f>
        <v>Client 243</v>
      </c>
    </row>
    <row r="169" spans="1:9" x14ac:dyDescent="0.15">
      <c r="A169" s="12" t="str">
        <f>'AB Touchpoint System Workbook'!J180&amp;'AB Touchpoint System Workbook'!L180</f>
        <v>ZCustomer</v>
      </c>
      <c r="B169" s="12" t="b">
        <f>IF(ISNUMBER(SEARCH(G$1,$A169)),MAX(B$1:B168)+1)</f>
        <v>0</v>
      </c>
      <c r="C169" s="12" t="b">
        <f>IF(ISNUMBER(SEARCH(H$1,$A169)),MAX(C$1:C168)+1)</f>
        <v>0</v>
      </c>
      <c r="D169" s="12">
        <f>IF(ISNUMBER(SEARCH(I$1,$A169)),MAX(D$1:D168)+1)</f>
        <v>92</v>
      </c>
      <c r="E169" s="12" t="str">
        <f>'AB Touchpoint System Workbook'!K180</f>
        <v>Client 168</v>
      </c>
      <c r="F169" s="13">
        <f t="shared" si="2"/>
        <v>168</v>
      </c>
      <c r="G169" s="23" t="str">
        <f>IFERROR(VLOOKUP($F169,B:$E,4,0),"")</f>
        <v/>
      </c>
      <c r="H169" s="23" t="str">
        <f>IFERROR(VLOOKUP($F169,C:$E,3,0),"")</f>
        <v/>
      </c>
      <c r="I169" s="23" t="str">
        <f>IFERROR(VLOOKUP($F169,D:$E,2,0),"")</f>
        <v>Client 244</v>
      </c>
    </row>
    <row r="170" spans="1:9" x14ac:dyDescent="0.15">
      <c r="A170" s="12" t="str">
        <f>'AB Touchpoint System Workbook'!J181&amp;'AB Touchpoint System Workbook'!L181</f>
        <v>ZCustomer</v>
      </c>
      <c r="B170" s="12" t="b">
        <f>IF(ISNUMBER(SEARCH(G$1,$A170)),MAX(B$1:B169)+1)</f>
        <v>0</v>
      </c>
      <c r="C170" s="12" t="b">
        <f>IF(ISNUMBER(SEARCH(H$1,$A170)),MAX(C$1:C169)+1)</f>
        <v>0</v>
      </c>
      <c r="D170" s="12">
        <f>IF(ISNUMBER(SEARCH(I$1,$A170)),MAX(D$1:D169)+1)</f>
        <v>93</v>
      </c>
      <c r="E170" s="12" t="str">
        <f>'AB Touchpoint System Workbook'!K181</f>
        <v>Client 169</v>
      </c>
      <c r="F170" s="13">
        <f t="shared" si="2"/>
        <v>169</v>
      </c>
      <c r="G170" s="23" t="str">
        <f>IFERROR(VLOOKUP($F170,B:$E,4,0),"")</f>
        <v/>
      </c>
      <c r="H170" s="23" t="str">
        <f>IFERROR(VLOOKUP($F170,C:$E,3,0),"")</f>
        <v/>
      </c>
      <c r="I170" s="23" t="str">
        <f>IFERROR(VLOOKUP($F170,D:$E,2,0),"")</f>
        <v>Client 245</v>
      </c>
    </row>
    <row r="171" spans="1:9" x14ac:dyDescent="0.15">
      <c r="A171" s="12" t="str">
        <f>'AB Touchpoint System Workbook'!J182&amp;'AB Touchpoint System Workbook'!L182</f>
        <v>ZCustomer</v>
      </c>
      <c r="B171" s="12" t="b">
        <f>IF(ISNUMBER(SEARCH(G$1,$A171)),MAX(B$1:B170)+1)</f>
        <v>0</v>
      </c>
      <c r="C171" s="12" t="b">
        <f>IF(ISNUMBER(SEARCH(H$1,$A171)),MAX(C$1:C170)+1)</f>
        <v>0</v>
      </c>
      <c r="D171" s="12">
        <f>IF(ISNUMBER(SEARCH(I$1,$A171)),MAX(D$1:D170)+1)</f>
        <v>94</v>
      </c>
      <c r="E171" s="12" t="str">
        <f>'AB Touchpoint System Workbook'!K182</f>
        <v>Client 170</v>
      </c>
      <c r="F171" s="13">
        <f t="shared" si="2"/>
        <v>170</v>
      </c>
      <c r="G171" s="23" t="str">
        <f>IFERROR(VLOOKUP($F171,B:$E,4,0),"")</f>
        <v/>
      </c>
      <c r="H171" s="23" t="str">
        <f>IFERROR(VLOOKUP($F171,C:$E,3,0),"")</f>
        <v/>
      </c>
      <c r="I171" s="23" t="str">
        <f>IFERROR(VLOOKUP($F171,D:$E,2,0),"")</f>
        <v>Client 246</v>
      </c>
    </row>
    <row r="172" spans="1:9" x14ac:dyDescent="0.15">
      <c r="A172" s="12" t="str">
        <f>'AB Touchpoint System Workbook'!J183&amp;'AB Touchpoint System Workbook'!L183</f>
        <v>ZCustomer</v>
      </c>
      <c r="B172" s="12" t="b">
        <f>IF(ISNUMBER(SEARCH(G$1,$A172)),MAX(B$1:B171)+1)</f>
        <v>0</v>
      </c>
      <c r="C172" s="12" t="b">
        <f>IF(ISNUMBER(SEARCH(H$1,$A172)),MAX(C$1:C171)+1)</f>
        <v>0</v>
      </c>
      <c r="D172" s="12">
        <f>IF(ISNUMBER(SEARCH(I$1,$A172)),MAX(D$1:D171)+1)</f>
        <v>95</v>
      </c>
      <c r="E172" s="12" t="str">
        <f>'AB Touchpoint System Workbook'!K183</f>
        <v>Client 171</v>
      </c>
      <c r="F172" s="13">
        <f t="shared" si="2"/>
        <v>171</v>
      </c>
      <c r="G172" s="23" t="str">
        <f>IFERROR(VLOOKUP($F172,B:$E,4,0),"")</f>
        <v/>
      </c>
      <c r="H172" s="23" t="str">
        <f>IFERROR(VLOOKUP($F172,C:$E,3,0),"")</f>
        <v/>
      </c>
      <c r="I172" s="23" t="str">
        <f>IFERROR(VLOOKUP($F172,D:$E,2,0),"")</f>
        <v>Client 247</v>
      </c>
    </row>
    <row r="173" spans="1:9" x14ac:dyDescent="0.15">
      <c r="A173" s="12" t="str">
        <f>'AB Touchpoint System Workbook'!J184&amp;'AB Touchpoint System Workbook'!L184</f>
        <v>ZCustomer</v>
      </c>
      <c r="B173" s="12" t="b">
        <f>IF(ISNUMBER(SEARCH(G$1,$A173)),MAX(B$1:B172)+1)</f>
        <v>0</v>
      </c>
      <c r="C173" s="12" t="b">
        <f>IF(ISNUMBER(SEARCH(H$1,$A173)),MAX(C$1:C172)+1)</f>
        <v>0</v>
      </c>
      <c r="D173" s="12">
        <f>IF(ISNUMBER(SEARCH(I$1,$A173)),MAX(D$1:D172)+1)</f>
        <v>96</v>
      </c>
      <c r="E173" s="12" t="str">
        <f>'AB Touchpoint System Workbook'!K184</f>
        <v>Client 172</v>
      </c>
      <c r="F173" s="13">
        <f t="shared" si="2"/>
        <v>172</v>
      </c>
      <c r="G173" s="23" t="str">
        <f>IFERROR(VLOOKUP($F173,B:$E,4,0),"")</f>
        <v/>
      </c>
      <c r="H173" s="23" t="str">
        <f>IFERROR(VLOOKUP($F173,C:$E,3,0),"")</f>
        <v/>
      </c>
      <c r="I173" s="23" t="str">
        <f>IFERROR(VLOOKUP($F173,D:$E,2,0),"")</f>
        <v>Client 248</v>
      </c>
    </row>
    <row r="174" spans="1:9" x14ac:dyDescent="0.15">
      <c r="A174" s="12" t="str">
        <f>'AB Touchpoint System Workbook'!J185&amp;'AB Touchpoint System Workbook'!L185</f>
        <v>ZCustomer</v>
      </c>
      <c r="B174" s="12" t="b">
        <f>IF(ISNUMBER(SEARCH(G$1,$A174)),MAX(B$1:B173)+1)</f>
        <v>0</v>
      </c>
      <c r="C174" s="12" t="b">
        <f>IF(ISNUMBER(SEARCH(H$1,$A174)),MAX(C$1:C173)+1)</f>
        <v>0</v>
      </c>
      <c r="D174" s="12">
        <f>IF(ISNUMBER(SEARCH(I$1,$A174)),MAX(D$1:D173)+1)</f>
        <v>97</v>
      </c>
      <c r="E174" s="12" t="str">
        <f>'AB Touchpoint System Workbook'!K185</f>
        <v>Client 173</v>
      </c>
      <c r="F174" s="13">
        <f t="shared" si="2"/>
        <v>173</v>
      </c>
      <c r="G174" s="23" t="str">
        <f>IFERROR(VLOOKUP($F174,B:$E,4,0),"")</f>
        <v/>
      </c>
      <c r="H174" s="23" t="str">
        <f>IFERROR(VLOOKUP($F174,C:$E,3,0),"")</f>
        <v/>
      </c>
      <c r="I174" s="23" t="str">
        <f>IFERROR(VLOOKUP($F174,D:$E,2,0),"")</f>
        <v>Client 249</v>
      </c>
    </row>
    <row r="175" spans="1:9" x14ac:dyDescent="0.15">
      <c r="A175" s="12" t="str">
        <f>'AB Touchpoint System Workbook'!J186&amp;'AB Touchpoint System Workbook'!L186</f>
        <v>ZCustomer</v>
      </c>
      <c r="B175" s="12" t="b">
        <f>IF(ISNUMBER(SEARCH(G$1,$A175)),MAX(B$1:B174)+1)</f>
        <v>0</v>
      </c>
      <c r="C175" s="12" t="b">
        <f>IF(ISNUMBER(SEARCH(H$1,$A175)),MAX(C$1:C174)+1)</f>
        <v>0</v>
      </c>
      <c r="D175" s="12">
        <f>IF(ISNUMBER(SEARCH(I$1,$A175)),MAX(D$1:D174)+1)</f>
        <v>98</v>
      </c>
      <c r="E175" s="12" t="str">
        <f>'AB Touchpoint System Workbook'!K186</f>
        <v>Client 174</v>
      </c>
      <c r="F175" s="13">
        <f t="shared" si="2"/>
        <v>174</v>
      </c>
      <c r="G175" s="23" t="str">
        <f>IFERROR(VLOOKUP($F175,B:$E,4,0),"")</f>
        <v/>
      </c>
      <c r="H175" s="23" t="str">
        <f>IFERROR(VLOOKUP($F175,C:$E,3,0),"")</f>
        <v/>
      </c>
      <c r="I175" s="23" t="str">
        <f>IFERROR(VLOOKUP($F175,D:$E,2,0),"")</f>
        <v>Client 250</v>
      </c>
    </row>
    <row r="176" spans="1:9" x14ac:dyDescent="0.15">
      <c r="A176" s="12" t="str">
        <f>'AB Touchpoint System Workbook'!J187&amp;'AB Touchpoint System Workbook'!L187</f>
        <v>ZCustomer</v>
      </c>
      <c r="B176" s="12" t="b">
        <f>IF(ISNUMBER(SEARCH(G$1,$A176)),MAX(B$1:B175)+1)</f>
        <v>0</v>
      </c>
      <c r="C176" s="12" t="b">
        <f>IF(ISNUMBER(SEARCH(H$1,$A176)),MAX(C$1:C175)+1)</f>
        <v>0</v>
      </c>
      <c r="D176" s="12">
        <f>IF(ISNUMBER(SEARCH(I$1,$A176)),MAX(D$1:D175)+1)</f>
        <v>99</v>
      </c>
      <c r="E176" s="12" t="str">
        <f>'AB Touchpoint System Workbook'!K187</f>
        <v>Client 175</v>
      </c>
      <c r="F176" s="13">
        <f t="shared" si="2"/>
        <v>175</v>
      </c>
      <c r="G176" s="23" t="str">
        <f>IFERROR(VLOOKUP($F176,B:$E,4,0),"")</f>
        <v/>
      </c>
      <c r="H176" s="23" t="str">
        <f>IFERROR(VLOOKUP($F176,C:$E,3,0),"")</f>
        <v/>
      </c>
      <c r="I176" s="23" t="str">
        <f>IFERROR(VLOOKUP($F176,D:$E,2,0),"")</f>
        <v>Client 251</v>
      </c>
    </row>
    <row r="177" spans="1:9" x14ac:dyDescent="0.15">
      <c r="A177" s="12" t="str">
        <f>'AB Touchpoint System Workbook'!J188&amp;'AB Touchpoint System Workbook'!L188</f>
        <v>ZCustomer</v>
      </c>
      <c r="B177" s="12" t="b">
        <f>IF(ISNUMBER(SEARCH(G$1,$A177)),MAX(B$1:B176)+1)</f>
        <v>0</v>
      </c>
      <c r="C177" s="12" t="b">
        <f>IF(ISNUMBER(SEARCH(H$1,$A177)),MAX(C$1:C176)+1)</f>
        <v>0</v>
      </c>
      <c r="D177" s="12">
        <f>IF(ISNUMBER(SEARCH(I$1,$A177)),MAX(D$1:D176)+1)</f>
        <v>100</v>
      </c>
      <c r="E177" s="12" t="str">
        <f>'AB Touchpoint System Workbook'!K188</f>
        <v>Client 176</v>
      </c>
      <c r="F177" s="13">
        <f t="shared" si="2"/>
        <v>176</v>
      </c>
      <c r="G177" s="23" t="str">
        <f>IFERROR(VLOOKUP($F177,B:$E,4,0),"")</f>
        <v/>
      </c>
      <c r="H177" s="23" t="str">
        <f>IFERROR(VLOOKUP($F177,C:$E,3,0),"")</f>
        <v/>
      </c>
      <c r="I177" s="23" t="str">
        <f>IFERROR(VLOOKUP($F177,D:$E,2,0),"")</f>
        <v>Client 252</v>
      </c>
    </row>
    <row r="178" spans="1:9" x14ac:dyDescent="0.15">
      <c r="A178" s="12" t="str">
        <f>'AB Touchpoint System Workbook'!J189&amp;'AB Touchpoint System Workbook'!L189</f>
        <v>ZCustomer</v>
      </c>
      <c r="B178" s="12" t="b">
        <f>IF(ISNUMBER(SEARCH(G$1,$A178)),MAX(B$1:B177)+1)</f>
        <v>0</v>
      </c>
      <c r="C178" s="12" t="b">
        <f>IF(ISNUMBER(SEARCH(H$1,$A178)),MAX(C$1:C177)+1)</f>
        <v>0</v>
      </c>
      <c r="D178" s="12">
        <f>IF(ISNUMBER(SEARCH(I$1,$A178)),MAX(D$1:D177)+1)</f>
        <v>101</v>
      </c>
      <c r="E178" s="12" t="str">
        <f>'AB Touchpoint System Workbook'!K189</f>
        <v>Client 177</v>
      </c>
      <c r="F178" s="13">
        <f t="shared" si="2"/>
        <v>177</v>
      </c>
      <c r="G178" s="23" t="str">
        <f>IFERROR(VLOOKUP($F178,B:$E,4,0),"")</f>
        <v/>
      </c>
      <c r="H178" s="23" t="str">
        <f>IFERROR(VLOOKUP($F178,C:$E,3,0),"")</f>
        <v/>
      </c>
      <c r="I178" s="23" t="str">
        <f>IFERROR(VLOOKUP($F178,D:$E,2,0),"")</f>
        <v>Client 253</v>
      </c>
    </row>
    <row r="179" spans="1:9" x14ac:dyDescent="0.15">
      <c r="A179" s="12" t="str">
        <f>'AB Touchpoint System Workbook'!J190&amp;'AB Touchpoint System Workbook'!L190</f>
        <v>ZCustomer</v>
      </c>
      <c r="B179" s="12" t="b">
        <f>IF(ISNUMBER(SEARCH(G$1,$A179)),MAX(B$1:B178)+1)</f>
        <v>0</v>
      </c>
      <c r="C179" s="12" t="b">
        <f>IF(ISNUMBER(SEARCH(H$1,$A179)),MAX(C$1:C178)+1)</f>
        <v>0</v>
      </c>
      <c r="D179" s="12">
        <f>IF(ISNUMBER(SEARCH(I$1,$A179)),MAX(D$1:D178)+1)</f>
        <v>102</v>
      </c>
      <c r="E179" s="12" t="str">
        <f>'AB Touchpoint System Workbook'!K190</f>
        <v>Client 178</v>
      </c>
      <c r="F179" s="13">
        <f t="shared" si="2"/>
        <v>178</v>
      </c>
      <c r="G179" s="23" t="str">
        <f>IFERROR(VLOOKUP($F179,B:$E,4,0),"")</f>
        <v/>
      </c>
      <c r="H179" s="23" t="str">
        <f>IFERROR(VLOOKUP($F179,C:$E,3,0),"")</f>
        <v/>
      </c>
      <c r="I179" s="23" t="str">
        <f>IFERROR(VLOOKUP($F179,D:$E,2,0),"")</f>
        <v>Client 254</v>
      </c>
    </row>
    <row r="180" spans="1:9" x14ac:dyDescent="0.15">
      <c r="A180" s="12" t="str">
        <f>'AB Touchpoint System Workbook'!J191&amp;'AB Touchpoint System Workbook'!L191</f>
        <v>ZCustomer</v>
      </c>
      <c r="B180" s="12" t="b">
        <f>IF(ISNUMBER(SEARCH(G$1,$A180)),MAX(B$1:B179)+1)</f>
        <v>0</v>
      </c>
      <c r="C180" s="12" t="b">
        <f>IF(ISNUMBER(SEARCH(H$1,$A180)),MAX(C$1:C179)+1)</f>
        <v>0</v>
      </c>
      <c r="D180" s="12">
        <f>IF(ISNUMBER(SEARCH(I$1,$A180)),MAX(D$1:D179)+1)</f>
        <v>103</v>
      </c>
      <c r="E180" s="12" t="str">
        <f>'AB Touchpoint System Workbook'!K191</f>
        <v>Client 179</v>
      </c>
      <c r="F180" s="13">
        <f t="shared" si="2"/>
        <v>179</v>
      </c>
      <c r="G180" s="23" t="str">
        <f>IFERROR(VLOOKUP($F180,B:$E,4,0),"")</f>
        <v/>
      </c>
      <c r="H180" s="23" t="str">
        <f>IFERROR(VLOOKUP($F180,C:$E,3,0),"")</f>
        <v/>
      </c>
      <c r="I180" s="23" t="str">
        <f>IFERROR(VLOOKUP($F180,D:$E,2,0),"")</f>
        <v>Client 255</v>
      </c>
    </row>
    <row r="181" spans="1:9" x14ac:dyDescent="0.15">
      <c r="A181" s="12" t="str">
        <f>'AB Touchpoint System Workbook'!J192&amp;'AB Touchpoint System Workbook'!L192</f>
        <v>ZCustomer</v>
      </c>
      <c r="B181" s="12" t="b">
        <f>IF(ISNUMBER(SEARCH(G$1,$A181)),MAX(B$1:B180)+1)</f>
        <v>0</v>
      </c>
      <c r="C181" s="12" t="b">
        <f>IF(ISNUMBER(SEARCH(H$1,$A181)),MAX(C$1:C180)+1)</f>
        <v>0</v>
      </c>
      <c r="D181" s="12">
        <f>IF(ISNUMBER(SEARCH(I$1,$A181)),MAX(D$1:D180)+1)</f>
        <v>104</v>
      </c>
      <c r="E181" s="12" t="str">
        <f>'AB Touchpoint System Workbook'!K192</f>
        <v>Client 180</v>
      </c>
      <c r="F181" s="13">
        <f t="shared" si="2"/>
        <v>180</v>
      </c>
      <c r="G181" s="23" t="str">
        <f>IFERROR(VLOOKUP($F181,B:$E,4,0),"")</f>
        <v/>
      </c>
      <c r="H181" s="23" t="str">
        <f>IFERROR(VLOOKUP($F181,C:$E,3,0),"")</f>
        <v/>
      </c>
      <c r="I181" s="23" t="str">
        <f>IFERROR(VLOOKUP($F181,D:$E,2,0),"")</f>
        <v>Client 256</v>
      </c>
    </row>
    <row r="182" spans="1:9" x14ac:dyDescent="0.15">
      <c r="A182" s="12" t="str">
        <f>'AB Touchpoint System Workbook'!J193&amp;'AB Touchpoint System Workbook'!L193</f>
        <v>ZCustomer</v>
      </c>
      <c r="B182" s="12" t="b">
        <f>IF(ISNUMBER(SEARCH(G$1,$A182)),MAX(B$1:B181)+1)</f>
        <v>0</v>
      </c>
      <c r="C182" s="12" t="b">
        <f>IF(ISNUMBER(SEARCH(H$1,$A182)),MAX(C$1:C181)+1)</f>
        <v>0</v>
      </c>
      <c r="D182" s="12">
        <f>IF(ISNUMBER(SEARCH(I$1,$A182)),MAX(D$1:D181)+1)</f>
        <v>105</v>
      </c>
      <c r="E182" s="12" t="str">
        <f>'AB Touchpoint System Workbook'!K193</f>
        <v>Client 181</v>
      </c>
      <c r="F182" s="13">
        <f t="shared" si="2"/>
        <v>181</v>
      </c>
      <c r="G182" s="23" t="str">
        <f>IFERROR(VLOOKUP($F182,B:$E,4,0),"")</f>
        <v/>
      </c>
      <c r="H182" s="23" t="str">
        <f>IFERROR(VLOOKUP($F182,C:$E,3,0),"")</f>
        <v/>
      </c>
      <c r="I182" s="23" t="str">
        <f>IFERROR(VLOOKUP($F182,D:$E,2,0),"")</f>
        <v>Client 257</v>
      </c>
    </row>
    <row r="183" spans="1:9" x14ac:dyDescent="0.15">
      <c r="A183" s="12" t="str">
        <f>'AB Touchpoint System Workbook'!J194&amp;'AB Touchpoint System Workbook'!L194</f>
        <v>ZCustomer</v>
      </c>
      <c r="B183" s="12" t="b">
        <f>IF(ISNUMBER(SEARCH(G$1,$A183)),MAX(B$1:B182)+1)</f>
        <v>0</v>
      </c>
      <c r="C183" s="12" t="b">
        <f>IF(ISNUMBER(SEARCH(H$1,$A183)),MAX(C$1:C182)+1)</f>
        <v>0</v>
      </c>
      <c r="D183" s="12">
        <f>IF(ISNUMBER(SEARCH(I$1,$A183)),MAX(D$1:D182)+1)</f>
        <v>106</v>
      </c>
      <c r="E183" s="12" t="str">
        <f>'AB Touchpoint System Workbook'!K194</f>
        <v>Client 182</v>
      </c>
      <c r="F183" s="13">
        <f t="shared" si="2"/>
        <v>182</v>
      </c>
      <c r="G183" s="23" t="str">
        <f>IFERROR(VLOOKUP($F183,B:$E,4,0),"")</f>
        <v/>
      </c>
      <c r="H183" s="23" t="str">
        <f>IFERROR(VLOOKUP($F183,C:$E,3,0),"")</f>
        <v/>
      </c>
      <c r="I183" s="23" t="str">
        <f>IFERROR(VLOOKUP($F183,D:$E,2,0),"")</f>
        <v>Client 258</v>
      </c>
    </row>
    <row r="184" spans="1:9" x14ac:dyDescent="0.15">
      <c r="A184" s="12" t="str">
        <f>'AB Touchpoint System Workbook'!J195&amp;'AB Touchpoint System Workbook'!L195</f>
        <v>ZCustomer</v>
      </c>
      <c r="B184" s="12" t="b">
        <f>IF(ISNUMBER(SEARCH(G$1,$A184)),MAX(B$1:B183)+1)</f>
        <v>0</v>
      </c>
      <c r="C184" s="12" t="b">
        <f>IF(ISNUMBER(SEARCH(H$1,$A184)),MAX(C$1:C183)+1)</f>
        <v>0</v>
      </c>
      <c r="D184" s="12">
        <f>IF(ISNUMBER(SEARCH(I$1,$A184)),MAX(D$1:D183)+1)</f>
        <v>107</v>
      </c>
      <c r="E184" s="12" t="str">
        <f>'AB Touchpoint System Workbook'!K195</f>
        <v>Client 183</v>
      </c>
      <c r="F184" s="13">
        <f t="shared" si="2"/>
        <v>183</v>
      </c>
      <c r="G184" s="23" t="str">
        <f>IFERROR(VLOOKUP($F184,B:$E,4,0),"")</f>
        <v/>
      </c>
      <c r="H184" s="23" t="str">
        <f>IFERROR(VLOOKUP($F184,C:$E,3,0),"")</f>
        <v/>
      </c>
      <c r="I184" s="23" t="str">
        <f>IFERROR(VLOOKUP($F184,D:$E,2,0),"")</f>
        <v>Client 259</v>
      </c>
    </row>
    <row r="185" spans="1:9" x14ac:dyDescent="0.15">
      <c r="A185" s="12" t="str">
        <f>'AB Touchpoint System Workbook'!J196&amp;'AB Touchpoint System Workbook'!L196</f>
        <v>ZCustomer</v>
      </c>
      <c r="B185" s="12" t="b">
        <f>IF(ISNUMBER(SEARCH(G$1,$A185)),MAX(B$1:B184)+1)</f>
        <v>0</v>
      </c>
      <c r="C185" s="12" t="b">
        <f>IF(ISNUMBER(SEARCH(H$1,$A185)),MAX(C$1:C184)+1)</f>
        <v>0</v>
      </c>
      <c r="D185" s="12">
        <f>IF(ISNUMBER(SEARCH(I$1,$A185)),MAX(D$1:D184)+1)</f>
        <v>108</v>
      </c>
      <c r="E185" s="12" t="str">
        <f>'AB Touchpoint System Workbook'!K196</f>
        <v>Client 184</v>
      </c>
      <c r="F185" s="13">
        <f t="shared" si="2"/>
        <v>184</v>
      </c>
      <c r="G185" s="23" t="str">
        <f>IFERROR(VLOOKUP($F185,B:$E,4,0),"")</f>
        <v/>
      </c>
      <c r="H185" s="23" t="str">
        <f>IFERROR(VLOOKUP($F185,C:$E,3,0),"")</f>
        <v/>
      </c>
      <c r="I185" s="23" t="str">
        <f>IFERROR(VLOOKUP($F185,D:$E,2,0),"")</f>
        <v>Client 260</v>
      </c>
    </row>
    <row r="186" spans="1:9" x14ac:dyDescent="0.15">
      <c r="A186" s="12" t="str">
        <f>'AB Touchpoint System Workbook'!J197&amp;'AB Touchpoint System Workbook'!L197</f>
        <v>ZCustomer</v>
      </c>
      <c r="B186" s="12" t="b">
        <f>IF(ISNUMBER(SEARCH(G$1,$A186)),MAX(B$1:B185)+1)</f>
        <v>0</v>
      </c>
      <c r="C186" s="12" t="b">
        <f>IF(ISNUMBER(SEARCH(H$1,$A186)),MAX(C$1:C185)+1)</f>
        <v>0</v>
      </c>
      <c r="D186" s="12">
        <f>IF(ISNUMBER(SEARCH(I$1,$A186)),MAX(D$1:D185)+1)</f>
        <v>109</v>
      </c>
      <c r="E186" s="12" t="str">
        <f>'AB Touchpoint System Workbook'!K197</f>
        <v>Client 185</v>
      </c>
      <c r="F186" s="13">
        <f t="shared" si="2"/>
        <v>185</v>
      </c>
      <c r="G186" s="23" t="str">
        <f>IFERROR(VLOOKUP($F186,B:$E,4,0),"")</f>
        <v/>
      </c>
      <c r="H186" s="23" t="str">
        <f>IFERROR(VLOOKUP($F186,C:$E,3,0),"")</f>
        <v/>
      </c>
      <c r="I186" s="23" t="str">
        <f>IFERROR(VLOOKUP($F186,D:$E,2,0),"")</f>
        <v>Client 261</v>
      </c>
    </row>
    <row r="187" spans="1:9" x14ac:dyDescent="0.15">
      <c r="A187" s="12" t="str">
        <f>'AB Touchpoint System Workbook'!J198&amp;'AB Touchpoint System Workbook'!L198</f>
        <v>ZCustomer</v>
      </c>
      <c r="B187" s="12" t="b">
        <f>IF(ISNUMBER(SEARCH(G$1,$A187)),MAX(B$1:B186)+1)</f>
        <v>0</v>
      </c>
      <c r="C187" s="12" t="b">
        <f>IF(ISNUMBER(SEARCH(H$1,$A187)),MAX(C$1:C186)+1)</f>
        <v>0</v>
      </c>
      <c r="D187" s="12">
        <f>IF(ISNUMBER(SEARCH(I$1,$A187)),MAX(D$1:D186)+1)</f>
        <v>110</v>
      </c>
      <c r="E187" s="12" t="str">
        <f>'AB Touchpoint System Workbook'!K198</f>
        <v>Client 186</v>
      </c>
      <c r="F187" s="13">
        <f t="shared" si="2"/>
        <v>186</v>
      </c>
      <c r="G187" s="23" t="str">
        <f>IFERROR(VLOOKUP($F187,B:$E,4,0),"")</f>
        <v/>
      </c>
      <c r="H187" s="23" t="str">
        <f>IFERROR(VLOOKUP($F187,C:$E,3,0),"")</f>
        <v/>
      </c>
      <c r="I187" s="23" t="str">
        <f>IFERROR(VLOOKUP($F187,D:$E,2,0),"")</f>
        <v>Client 262</v>
      </c>
    </row>
    <row r="188" spans="1:9" x14ac:dyDescent="0.15">
      <c r="A188" s="12" t="str">
        <f>'AB Touchpoint System Workbook'!J199&amp;'AB Touchpoint System Workbook'!L199</f>
        <v>ZCustomer</v>
      </c>
      <c r="B188" s="12" t="b">
        <f>IF(ISNUMBER(SEARCH(G$1,$A188)),MAX(B$1:B187)+1)</f>
        <v>0</v>
      </c>
      <c r="C188" s="12" t="b">
        <f>IF(ISNUMBER(SEARCH(H$1,$A188)),MAX(C$1:C187)+1)</f>
        <v>0</v>
      </c>
      <c r="D188" s="12">
        <f>IF(ISNUMBER(SEARCH(I$1,$A188)),MAX(D$1:D187)+1)</f>
        <v>111</v>
      </c>
      <c r="E188" s="12" t="str">
        <f>'AB Touchpoint System Workbook'!K199</f>
        <v>Client 187</v>
      </c>
      <c r="F188" s="13">
        <f t="shared" si="2"/>
        <v>187</v>
      </c>
      <c r="G188" s="23" t="str">
        <f>IFERROR(VLOOKUP($F188,B:$E,4,0),"")</f>
        <v/>
      </c>
      <c r="H188" s="23" t="str">
        <f>IFERROR(VLOOKUP($F188,C:$E,3,0),"")</f>
        <v/>
      </c>
      <c r="I188" s="23" t="str">
        <f>IFERROR(VLOOKUP($F188,D:$E,2,0),"")</f>
        <v>Client 263</v>
      </c>
    </row>
    <row r="189" spans="1:9" x14ac:dyDescent="0.15">
      <c r="A189" s="12" t="str">
        <f>'AB Touchpoint System Workbook'!J200&amp;'AB Touchpoint System Workbook'!L200</f>
        <v>ZCustomer</v>
      </c>
      <c r="B189" s="12" t="b">
        <f>IF(ISNUMBER(SEARCH(G$1,$A189)),MAX(B$1:B188)+1)</f>
        <v>0</v>
      </c>
      <c r="C189" s="12" t="b">
        <f>IF(ISNUMBER(SEARCH(H$1,$A189)),MAX(C$1:C188)+1)</f>
        <v>0</v>
      </c>
      <c r="D189" s="12">
        <f>IF(ISNUMBER(SEARCH(I$1,$A189)),MAX(D$1:D188)+1)</f>
        <v>112</v>
      </c>
      <c r="E189" s="12" t="str">
        <f>'AB Touchpoint System Workbook'!K200</f>
        <v>Client 188</v>
      </c>
      <c r="F189" s="13">
        <f t="shared" si="2"/>
        <v>188</v>
      </c>
      <c r="G189" s="23" t="str">
        <f>IFERROR(VLOOKUP($F189,B:$E,4,0),"")</f>
        <v/>
      </c>
      <c r="H189" s="23" t="str">
        <f>IFERROR(VLOOKUP($F189,C:$E,3,0),"")</f>
        <v/>
      </c>
      <c r="I189" s="23" t="str">
        <f>IFERROR(VLOOKUP($F189,D:$E,2,0),"")</f>
        <v>Client 264</v>
      </c>
    </row>
    <row r="190" spans="1:9" x14ac:dyDescent="0.15">
      <c r="A190" s="12" t="str">
        <f>'AB Touchpoint System Workbook'!J201&amp;'AB Touchpoint System Workbook'!L201</f>
        <v>ZCustomer</v>
      </c>
      <c r="B190" s="12" t="b">
        <f>IF(ISNUMBER(SEARCH(G$1,$A190)),MAX(B$1:B189)+1)</f>
        <v>0</v>
      </c>
      <c r="C190" s="12" t="b">
        <f>IF(ISNUMBER(SEARCH(H$1,$A190)),MAX(C$1:C189)+1)</f>
        <v>0</v>
      </c>
      <c r="D190" s="12">
        <f>IF(ISNUMBER(SEARCH(I$1,$A190)),MAX(D$1:D189)+1)</f>
        <v>113</v>
      </c>
      <c r="E190" s="12" t="str">
        <f>'AB Touchpoint System Workbook'!K201</f>
        <v>Client 189</v>
      </c>
      <c r="F190" s="13">
        <f t="shared" si="2"/>
        <v>189</v>
      </c>
      <c r="G190" s="23" t="str">
        <f>IFERROR(VLOOKUP($F190,B:$E,4,0),"")</f>
        <v/>
      </c>
      <c r="H190" s="23" t="str">
        <f>IFERROR(VLOOKUP($F190,C:$E,3,0),"")</f>
        <v/>
      </c>
      <c r="I190" s="23" t="str">
        <f>IFERROR(VLOOKUP($F190,D:$E,2,0),"")</f>
        <v>Client 265</v>
      </c>
    </row>
    <row r="191" spans="1:9" x14ac:dyDescent="0.15">
      <c r="A191" s="12" t="str">
        <f>'AB Touchpoint System Workbook'!J202&amp;'AB Touchpoint System Workbook'!L202</f>
        <v>ZCustomer</v>
      </c>
      <c r="B191" s="12" t="b">
        <f>IF(ISNUMBER(SEARCH(G$1,$A191)),MAX(B$1:B190)+1)</f>
        <v>0</v>
      </c>
      <c r="C191" s="12" t="b">
        <f>IF(ISNUMBER(SEARCH(H$1,$A191)),MAX(C$1:C190)+1)</f>
        <v>0</v>
      </c>
      <c r="D191" s="12">
        <f>IF(ISNUMBER(SEARCH(I$1,$A191)),MAX(D$1:D190)+1)</f>
        <v>114</v>
      </c>
      <c r="E191" s="12" t="str">
        <f>'AB Touchpoint System Workbook'!K202</f>
        <v>Client 190</v>
      </c>
      <c r="F191" s="13">
        <f t="shared" si="2"/>
        <v>190</v>
      </c>
      <c r="G191" s="23" t="str">
        <f>IFERROR(VLOOKUP($F191,B:$E,4,0),"")</f>
        <v/>
      </c>
      <c r="H191" s="23" t="str">
        <f>IFERROR(VLOOKUP($F191,C:$E,3,0),"")</f>
        <v/>
      </c>
      <c r="I191" s="23" t="str">
        <f>IFERROR(VLOOKUP($F191,D:$E,2,0),"")</f>
        <v>Client 266</v>
      </c>
    </row>
    <row r="192" spans="1:9" x14ac:dyDescent="0.15">
      <c r="A192" s="12" t="str">
        <f>'AB Touchpoint System Workbook'!J203&amp;'AB Touchpoint System Workbook'!L203</f>
        <v>ZCustomer</v>
      </c>
      <c r="B192" s="12" t="b">
        <f>IF(ISNUMBER(SEARCH(G$1,$A192)),MAX(B$1:B191)+1)</f>
        <v>0</v>
      </c>
      <c r="C192" s="12" t="b">
        <f>IF(ISNUMBER(SEARCH(H$1,$A192)),MAX(C$1:C191)+1)</f>
        <v>0</v>
      </c>
      <c r="D192" s="12">
        <f>IF(ISNUMBER(SEARCH(I$1,$A192)),MAX(D$1:D191)+1)</f>
        <v>115</v>
      </c>
      <c r="E192" s="12" t="str">
        <f>'AB Touchpoint System Workbook'!K203</f>
        <v>Client 191</v>
      </c>
      <c r="F192" s="13">
        <f t="shared" si="2"/>
        <v>191</v>
      </c>
      <c r="G192" s="23" t="str">
        <f>IFERROR(VLOOKUP($F192,B:$E,4,0),"")</f>
        <v/>
      </c>
      <c r="H192" s="23" t="str">
        <f>IFERROR(VLOOKUP($F192,C:$E,3,0),"")</f>
        <v/>
      </c>
      <c r="I192" s="23" t="str">
        <f>IFERROR(VLOOKUP($F192,D:$E,2,0),"")</f>
        <v>Client 267</v>
      </c>
    </row>
    <row r="193" spans="1:9" x14ac:dyDescent="0.15">
      <c r="A193" s="12" t="str">
        <f>'AB Touchpoint System Workbook'!J204&amp;'AB Touchpoint System Workbook'!L204</f>
        <v>ZCustomer</v>
      </c>
      <c r="B193" s="12" t="b">
        <f>IF(ISNUMBER(SEARCH(G$1,$A193)),MAX(B$1:B192)+1)</f>
        <v>0</v>
      </c>
      <c r="C193" s="12" t="b">
        <f>IF(ISNUMBER(SEARCH(H$1,$A193)),MAX(C$1:C192)+1)</f>
        <v>0</v>
      </c>
      <c r="D193" s="12">
        <f>IF(ISNUMBER(SEARCH(I$1,$A193)),MAX(D$1:D192)+1)</f>
        <v>116</v>
      </c>
      <c r="E193" s="12" t="str">
        <f>'AB Touchpoint System Workbook'!K204</f>
        <v>Client 192</v>
      </c>
      <c r="F193" s="13">
        <f t="shared" si="2"/>
        <v>192</v>
      </c>
      <c r="G193" s="23" t="str">
        <f>IFERROR(VLOOKUP($F193,B:$E,4,0),"")</f>
        <v/>
      </c>
      <c r="H193" s="23" t="str">
        <f>IFERROR(VLOOKUP($F193,C:$E,3,0),"")</f>
        <v/>
      </c>
      <c r="I193" s="23" t="str">
        <f>IFERROR(VLOOKUP($F193,D:$E,2,0),"")</f>
        <v>Client 268</v>
      </c>
    </row>
    <row r="194" spans="1:9" x14ac:dyDescent="0.15">
      <c r="A194" s="12" t="str">
        <f>'AB Touchpoint System Workbook'!J205&amp;'AB Touchpoint System Workbook'!L205</f>
        <v>ZCustomer</v>
      </c>
      <c r="B194" s="12" t="b">
        <f>IF(ISNUMBER(SEARCH(G$1,$A194)),MAX(B$1:B193)+1)</f>
        <v>0</v>
      </c>
      <c r="C194" s="12" t="b">
        <f>IF(ISNUMBER(SEARCH(H$1,$A194)),MAX(C$1:C193)+1)</f>
        <v>0</v>
      </c>
      <c r="D194" s="12">
        <f>IF(ISNUMBER(SEARCH(I$1,$A194)),MAX(D$1:D193)+1)</f>
        <v>117</v>
      </c>
      <c r="E194" s="12" t="str">
        <f>'AB Touchpoint System Workbook'!K205</f>
        <v>Client 193</v>
      </c>
      <c r="F194" s="13">
        <f t="shared" si="2"/>
        <v>193</v>
      </c>
      <c r="G194" s="23" t="str">
        <f>IFERROR(VLOOKUP($F194,B:$E,4,0),"")</f>
        <v/>
      </c>
      <c r="H194" s="23" t="str">
        <f>IFERROR(VLOOKUP($F194,C:$E,3,0),"")</f>
        <v/>
      </c>
      <c r="I194" s="23" t="str">
        <f>IFERROR(VLOOKUP($F194,D:$E,2,0),"")</f>
        <v>Client 269</v>
      </c>
    </row>
    <row r="195" spans="1:9" x14ac:dyDescent="0.15">
      <c r="A195" s="12" t="str">
        <f>'AB Touchpoint System Workbook'!J206&amp;'AB Touchpoint System Workbook'!L206</f>
        <v>ZCustomer</v>
      </c>
      <c r="B195" s="12" t="b">
        <f>IF(ISNUMBER(SEARCH(G$1,$A195)),MAX(B$1:B194)+1)</f>
        <v>0</v>
      </c>
      <c r="C195" s="12" t="b">
        <f>IF(ISNUMBER(SEARCH(H$1,$A195)),MAX(C$1:C194)+1)</f>
        <v>0</v>
      </c>
      <c r="D195" s="12">
        <f>IF(ISNUMBER(SEARCH(I$1,$A195)),MAX(D$1:D194)+1)</f>
        <v>118</v>
      </c>
      <c r="E195" s="12" t="str">
        <f>'AB Touchpoint System Workbook'!K206</f>
        <v>Client 194</v>
      </c>
      <c r="F195" s="13">
        <f t="shared" si="2"/>
        <v>194</v>
      </c>
      <c r="G195" s="23" t="str">
        <f>IFERROR(VLOOKUP($F195,B:$E,4,0),"")</f>
        <v/>
      </c>
      <c r="H195" s="23" t="str">
        <f>IFERROR(VLOOKUP($F195,C:$E,3,0),"")</f>
        <v/>
      </c>
      <c r="I195" s="23" t="str">
        <f>IFERROR(VLOOKUP($F195,D:$E,2,0),"")</f>
        <v>Client 270</v>
      </c>
    </row>
    <row r="196" spans="1:9" x14ac:dyDescent="0.15">
      <c r="A196" s="12" t="str">
        <f>'AB Touchpoint System Workbook'!J207&amp;'AB Touchpoint System Workbook'!L207</f>
        <v>ZCustomer</v>
      </c>
      <c r="B196" s="12" t="b">
        <f>IF(ISNUMBER(SEARCH(G$1,$A196)),MAX(B$1:B195)+1)</f>
        <v>0</v>
      </c>
      <c r="C196" s="12" t="b">
        <f>IF(ISNUMBER(SEARCH(H$1,$A196)),MAX(C$1:C195)+1)</f>
        <v>0</v>
      </c>
      <c r="D196" s="12">
        <f>IF(ISNUMBER(SEARCH(I$1,$A196)),MAX(D$1:D195)+1)</f>
        <v>119</v>
      </c>
      <c r="E196" s="12" t="str">
        <f>'AB Touchpoint System Workbook'!K207</f>
        <v>Client 195</v>
      </c>
      <c r="F196" s="13">
        <f t="shared" ref="F196:F259" si="3">F195+1</f>
        <v>195</v>
      </c>
      <c r="G196" s="23" t="str">
        <f>IFERROR(VLOOKUP($F196,B:$E,4,0),"")</f>
        <v/>
      </c>
      <c r="H196" s="23" t="str">
        <f>IFERROR(VLOOKUP($F196,C:$E,3,0),"")</f>
        <v/>
      </c>
      <c r="I196" s="23" t="str">
        <f>IFERROR(VLOOKUP($F196,D:$E,2,0),"")</f>
        <v>Client 271</v>
      </c>
    </row>
    <row r="197" spans="1:9" x14ac:dyDescent="0.15">
      <c r="A197" s="12" t="str">
        <f>'AB Touchpoint System Workbook'!J208&amp;'AB Touchpoint System Workbook'!L208</f>
        <v>ZCustomer</v>
      </c>
      <c r="B197" s="12" t="b">
        <f>IF(ISNUMBER(SEARCH(G$1,$A197)),MAX(B$1:B196)+1)</f>
        <v>0</v>
      </c>
      <c r="C197" s="12" t="b">
        <f>IF(ISNUMBER(SEARCH(H$1,$A197)),MAX(C$1:C196)+1)</f>
        <v>0</v>
      </c>
      <c r="D197" s="12">
        <f>IF(ISNUMBER(SEARCH(I$1,$A197)),MAX(D$1:D196)+1)</f>
        <v>120</v>
      </c>
      <c r="E197" s="12" t="str">
        <f>'AB Touchpoint System Workbook'!K208</f>
        <v>Client 196</v>
      </c>
      <c r="F197" s="13">
        <f t="shared" si="3"/>
        <v>196</v>
      </c>
      <c r="G197" s="23" t="str">
        <f>IFERROR(VLOOKUP($F197,B:$E,4,0),"")</f>
        <v/>
      </c>
      <c r="H197" s="23" t="str">
        <f>IFERROR(VLOOKUP($F197,C:$E,3,0),"")</f>
        <v/>
      </c>
      <c r="I197" s="23" t="str">
        <f>IFERROR(VLOOKUP($F197,D:$E,2,0),"")</f>
        <v>Client 272</v>
      </c>
    </row>
    <row r="198" spans="1:9" x14ac:dyDescent="0.15">
      <c r="A198" s="12" t="str">
        <f>'AB Touchpoint System Workbook'!J209&amp;'AB Touchpoint System Workbook'!L209</f>
        <v>ZCustomer</v>
      </c>
      <c r="B198" s="12" t="b">
        <f>IF(ISNUMBER(SEARCH(G$1,$A198)),MAX(B$1:B197)+1)</f>
        <v>0</v>
      </c>
      <c r="C198" s="12" t="b">
        <f>IF(ISNUMBER(SEARCH(H$1,$A198)),MAX(C$1:C197)+1)</f>
        <v>0</v>
      </c>
      <c r="D198" s="12">
        <f>IF(ISNUMBER(SEARCH(I$1,$A198)),MAX(D$1:D197)+1)</f>
        <v>121</v>
      </c>
      <c r="E198" s="12" t="str">
        <f>'AB Touchpoint System Workbook'!K209</f>
        <v>Client 197</v>
      </c>
      <c r="F198" s="13">
        <f t="shared" si="3"/>
        <v>197</v>
      </c>
      <c r="G198" s="23" t="str">
        <f>IFERROR(VLOOKUP($F198,B:$E,4,0),"")</f>
        <v/>
      </c>
      <c r="H198" s="23" t="str">
        <f>IFERROR(VLOOKUP($F198,C:$E,3,0),"")</f>
        <v/>
      </c>
      <c r="I198" s="23">
        <f>IFERROR(VLOOKUP($F198,D:$E,2,0),"")</f>
        <v>0</v>
      </c>
    </row>
    <row r="199" spans="1:9" x14ac:dyDescent="0.15">
      <c r="A199" s="12" t="str">
        <f>'AB Touchpoint System Workbook'!J210&amp;'AB Touchpoint System Workbook'!L210</f>
        <v>ZCustomer</v>
      </c>
      <c r="B199" s="12" t="b">
        <f>IF(ISNUMBER(SEARCH(G$1,$A199)),MAX(B$1:B198)+1)</f>
        <v>0</v>
      </c>
      <c r="C199" s="12" t="b">
        <f>IF(ISNUMBER(SEARCH(H$1,$A199)),MAX(C$1:C198)+1)</f>
        <v>0</v>
      </c>
      <c r="D199" s="12">
        <f>IF(ISNUMBER(SEARCH(I$1,$A199)),MAX(D$1:D198)+1)</f>
        <v>122</v>
      </c>
      <c r="E199" s="12" t="str">
        <f>'AB Touchpoint System Workbook'!K210</f>
        <v>Client 198</v>
      </c>
      <c r="F199" s="13">
        <f t="shared" si="3"/>
        <v>198</v>
      </c>
      <c r="G199" s="23" t="str">
        <f>IFERROR(VLOOKUP($F199,B:$E,4,0),"")</f>
        <v/>
      </c>
      <c r="H199" s="23" t="str">
        <f>IFERROR(VLOOKUP($F199,C:$E,3,0),"")</f>
        <v/>
      </c>
      <c r="I199" s="23">
        <f>IFERROR(VLOOKUP($F199,D:$E,2,0),"")</f>
        <v>0</v>
      </c>
    </row>
    <row r="200" spans="1:9" x14ac:dyDescent="0.15">
      <c r="A200" s="12" t="str">
        <f>'AB Touchpoint System Workbook'!J211&amp;'AB Touchpoint System Workbook'!L211</f>
        <v>ZCustomer</v>
      </c>
      <c r="B200" s="12" t="b">
        <f>IF(ISNUMBER(SEARCH(G$1,$A200)),MAX(B$1:B199)+1)</f>
        <v>0</v>
      </c>
      <c r="C200" s="12" t="b">
        <f>IF(ISNUMBER(SEARCH(H$1,$A200)),MAX(C$1:C199)+1)</f>
        <v>0</v>
      </c>
      <c r="D200" s="12">
        <f>IF(ISNUMBER(SEARCH(I$1,$A200)),MAX(D$1:D199)+1)</f>
        <v>123</v>
      </c>
      <c r="E200" s="12" t="str">
        <f>'AB Touchpoint System Workbook'!K211</f>
        <v>Client 199</v>
      </c>
      <c r="F200" s="13">
        <f t="shared" si="3"/>
        <v>199</v>
      </c>
      <c r="G200" s="23" t="str">
        <f>IFERROR(VLOOKUP($F200,B:$E,4,0),"")</f>
        <v/>
      </c>
      <c r="H200" s="23" t="str">
        <f>IFERROR(VLOOKUP($F200,C:$E,3,0),"")</f>
        <v/>
      </c>
      <c r="I200" s="23">
        <f>IFERROR(VLOOKUP($F200,D:$E,2,0),"")</f>
        <v>0</v>
      </c>
    </row>
    <row r="201" spans="1:9" x14ac:dyDescent="0.15">
      <c r="A201" s="12" t="str">
        <f>'AB Touchpoint System Workbook'!J212&amp;'AB Touchpoint System Workbook'!L212</f>
        <v>ZCustomer</v>
      </c>
      <c r="B201" s="12" t="b">
        <f>IF(ISNUMBER(SEARCH(G$1,$A201)),MAX(B$1:B200)+1)</f>
        <v>0</v>
      </c>
      <c r="C201" s="12" t="b">
        <f>IF(ISNUMBER(SEARCH(H$1,$A201)),MAX(C$1:C200)+1)</f>
        <v>0</v>
      </c>
      <c r="D201" s="12">
        <f>IF(ISNUMBER(SEARCH(I$1,$A201)),MAX(D$1:D200)+1)</f>
        <v>124</v>
      </c>
      <c r="E201" s="12" t="str">
        <f>'AB Touchpoint System Workbook'!K212</f>
        <v>Client 200</v>
      </c>
      <c r="F201" s="13">
        <f t="shared" si="3"/>
        <v>200</v>
      </c>
      <c r="G201" s="23" t="str">
        <f>IFERROR(VLOOKUP($F201,B:$E,4,0),"")</f>
        <v/>
      </c>
      <c r="H201" s="23" t="str">
        <f>IFERROR(VLOOKUP($F201,C:$E,3,0),"")</f>
        <v/>
      </c>
      <c r="I201" s="23">
        <f>IFERROR(VLOOKUP($F201,D:$E,2,0),"")</f>
        <v>0</v>
      </c>
    </row>
    <row r="202" spans="1:9" x14ac:dyDescent="0.15">
      <c r="A202" s="12" t="str">
        <f>'AB Touchpoint System Workbook'!J213&amp;'AB Touchpoint System Workbook'!L213</f>
        <v>ZCustomer</v>
      </c>
      <c r="B202" s="12" t="b">
        <f>IF(ISNUMBER(SEARCH(G$1,$A202)),MAX(B$1:B201)+1)</f>
        <v>0</v>
      </c>
      <c r="C202" s="12" t="b">
        <f>IF(ISNUMBER(SEARCH(H$1,$A202)),MAX(C$1:C201)+1)</f>
        <v>0</v>
      </c>
      <c r="D202" s="12">
        <f>IF(ISNUMBER(SEARCH(I$1,$A202)),MAX(D$1:D201)+1)</f>
        <v>125</v>
      </c>
      <c r="E202" s="12" t="str">
        <f>'AB Touchpoint System Workbook'!K213</f>
        <v>Client 201</v>
      </c>
      <c r="F202" s="13">
        <f t="shared" si="3"/>
        <v>201</v>
      </c>
      <c r="G202" s="23" t="str">
        <f>IFERROR(VLOOKUP($F202,B:$E,4,0),"")</f>
        <v/>
      </c>
      <c r="H202" s="23" t="str">
        <f>IFERROR(VLOOKUP($F202,C:$E,3,0),"")</f>
        <v/>
      </c>
      <c r="I202" s="23">
        <f>IFERROR(VLOOKUP($F202,D:$E,2,0),"")</f>
        <v>0</v>
      </c>
    </row>
    <row r="203" spans="1:9" x14ac:dyDescent="0.15">
      <c r="A203" s="12" t="str">
        <f>'AB Touchpoint System Workbook'!J214&amp;'AB Touchpoint System Workbook'!L214</f>
        <v>ZCustomer</v>
      </c>
      <c r="B203" s="12" t="b">
        <f>IF(ISNUMBER(SEARCH(G$1,$A203)),MAX(B$1:B202)+1)</f>
        <v>0</v>
      </c>
      <c r="C203" s="12" t="b">
        <f>IF(ISNUMBER(SEARCH(H$1,$A203)),MAX(C$1:C202)+1)</f>
        <v>0</v>
      </c>
      <c r="D203" s="12">
        <f>IF(ISNUMBER(SEARCH(I$1,$A203)),MAX(D$1:D202)+1)</f>
        <v>126</v>
      </c>
      <c r="E203" s="12" t="str">
        <f>'AB Touchpoint System Workbook'!K214</f>
        <v>Client 202</v>
      </c>
      <c r="F203" s="13">
        <f t="shared" si="3"/>
        <v>202</v>
      </c>
      <c r="G203" s="23" t="str">
        <f>IFERROR(VLOOKUP($F203,B:$E,4,0),"")</f>
        <v/>
      </c>
      <c r="H203" s="23" t="str">
        <f>IFERROR(VLOOKUP($F203,C:$E,3,0),"")</f>
        <v/>
      </c>
      <c r="I203" s="23">
        <f>IFERROR(VLOOKUP($F203,D:$E,2,0),"")</f>
        <v>0</v>
      </c>
    </row>
    <row r="204" spans="1:9" x14ac:dyDescent="0.15">
      <c r="A204" s="12" t="str">
        <f>'AB Touchpoint System Workbook'!J215&amp;'AB Touchpoint System Workbook'!L215</f>
        <v>ZCustomer</v>
      </c>
      <c r="B204" s="12" t="b">
        <f>IF(ISNUMBER(SEARCH(G$1,$A204)),MAX(B$1:B203)+1)</f>
        <v>0</v>
      </c>
      <c r="C204" s="12" t="b">
        <f>IF(ISNUMBER(SEARCH(H$1,$A204)),MAX(C$1:C203)+1)</f>
        <v>0</v>
      </c>
      <c r="D204" s="12">
        <f>IF(ISNUMBER(SEARCH(I$1,$A204)),MAX(D$1:D203)+1)</f>
        <v>127</v>
      </c>
      <c r="E204" s="12" t="str">
        <f>'AB Touchpoint System Workbook'!K215</f>
        <v>Client 203</v>
      </c>
      <c r="F204" s="13">
        <f t="shared" si="3"/>
        <v>203</v>
      </c>
      <c r="G204" s="23" t="str">
        <f>IFERROR(VLOOKUP($F204,B:$E,4,0),"")</f>
        <v/>
      </c>
      <c r="H204" s="23" t="str">
        <f>IFERROR(VLOOKUP($F204,C:$E,3,0),"")</f>
        <v/>
      </c>
      <c r="I204" s="23" t="str">
        <f>IFERROR(VLOOKUP($F204,D:$E,2,0),"")</f>
        <v/>
      </c>
    </row>
    <row r="205" spans="1:9" x14ac:dyDescent="0.15">
      <c r="A205" s="12" t="str">
        <f>'AB Touchpoint System Workbook'!J216&amp;'AB Touchpoint System Workbook'!L216</f>
        <v>ZCustomer</v>
      </c>
      <c r="B205" s="12" t="b">
        <f>IF(ISNUMBER(SEARCH(G$1,$A205)),MAX(B$1:B204)+1)</f>
        <v>0</v>
      </c>
      <c r="C205" s="12" t="b">
        <f>IF(ISNUMBER(SEARCH(H$1,$A205)),MAX(C$1:C204)+1)</f>
        <v>0</v>
      </c>
      <c r="D205" s="12">
        <f>IF(ISNUMBER(SEARCH(I$1,$A205)),MAX(D$1:D204)+1)</f>
        <v>128</v>
      </c>
      <c r="E205" s="12" t="str">
        <f>'AB Touchpoint System Workbook'!K216</f>
        <v>Client 204</v>
      </c>
      <c r="F205" s="13">
        <f t="shared" si="3"/>
        <v>204</v>
      </c>
      <c r="G205" s="23" t="str">
        <f>IFERROR(VLOOKUP($F205,B:$E,4,0),"")</f>
        <v/>
      </c>
      <c r="H205" s="23" t="str">
        <f>IFERROR(VLOOKUP($F205,C:$E,3,0),"")</f>
        <v/>
      </c>
      <c r="I205" s="23" t="str">
        <f>IFERROR(VLOOKUP($F205,D:$E,2,0),"")</f>
        <v/>
      </c>
    </row>
    <row r="206" spans="1:9" x14ac:dyDescent="0.15">
      <c r="A206" s="12" t="str">
        <f>'AB Touchpoint System Workbook'!J217&amp;'AB Touchpoint System Workbook'!L217</f>
        <v>ZCustomer</v>
      </c>
      <c r="B206" s="12" t="b">
        <f>IF(ISNUMBER(SEARCH(G$1,$A206)),MAX(B$1:B205)+1)</f>
        <v>0</v>
      </c>
      <c r="C206" s="12" t="b">
        <f>IF(ISNUMBER(SEARCH(H$1,$A206)),MAX(C$1:C205)+1)</f>
        <v>0</v>
      </c>
      <c r="D206" s="12">
        <f>IF(ISNUMBER(SEARCH(I$1,$A206)),MAX(D$1:D205)+1)</f>
        <v>129</v>
      </c>
      <c r="E206" s="12" t="str">
        <f>'AB Touchpoint System Workbook'!K217</f>
        <v>Client 205</v>
      </c>
      <c r="F206" s="13">
        <f t="shared" si="3"/>
        <v>205</v>
      </c>
      <c r="G206" s="23" t="str">
        <f>IFERROR(VLOOKUP($F206,B:$E,4,0),"")</f>
        <v/>
      </c>
      <c r="H206" s="23" t="str">
        <f>IFERROR(VLOOKUP($F206,C:$E,3,0),"")</f>
        <v/>
      </c>
      <c r="I206" s="23" t="str">
        <f>IFERROR(VLOOKUP($F206,D:$E,2,0),"")</f>
        <v/>
      </c>
    </row>
    <row r="207" spans="1:9" x14ac:dyDescent="0.15">
      <c r="A207" s="12" t="str">
        <f>'AB Touchpoint System Workbook'!J218&amp;'AB Touchpoint System Workbook'!L218</f>
        <v>ZCustomer</v>
      </c>
      <c r="B207" s="12" t="b">
        <f>IF(ISNUMBER(SEARCH(G$1,$A207)),MAX(B$1:B206)+1)</f>
        <v>0</v>
      </c>
      <c r="C207" s="12" t="b">
        <f>IF(ISNUMBER(SEARCH(H$1,$A207)),MAX(C$1:C206)+1)</f>
        <v>0</v>
      </c>
      <c r="D207" s="12">
        <f>IF(ISNUMBER(SEARCH(I$1,$A207)),MAX(D$1:D206)+1)</f>
        <v>130</v>
      </c>
      <c r="E207" s="12" t="str">
        <f>'AB Touchpoint System Workbook'!K218</f>
        <v>Client 206</v>
      </c>
      <c r="F207" s="13">
        <f t="shared" si="3"/>
        <v>206</v>
      </c>
      <c r="G207" s="23" t="str">
        <f>IFERROR(VLOOKUP($F207,B:$E,4,0),"")</f>
        <v/>
      </c>
      <c r="H207" s="23" t="str">
        <f>IFERROR(VLOOKUP($F207,C:$E,3,0),"")</f>
        <v/>
      </c>
      <c r="I207" s="23" t="str">
        <f>IFERROR(VLOOKUP($F207,D:$E,2,0),"")</f>
        <v/>
      </c>
    </row>
    <row r="208" spans="1:9" x14ac:dyDescent="0.15">
      <c r="A208" s="12" t="str">
        <f>'AB Touchpoint System Workbook'!J219&amp;'AB Touchpoint System Workbook'!L219</f>
        <v>ZCustomer</v>
      </c>
      <c r="B208" s="12" t="b">
        <f>IF(ISNUMBER(SEARCH(G$1,$A208)),MAX(B$1:B207)+1)</f>
        <v>0</v>
      </c>
      <c r="C208" s="12" t="b">
        <f>IF(ISNUMBER(SEARCH(H$1,$A208)),MAX(C$1:C207)+1)</f>
        <v>0</v>
      </c>
      <c r="D208" s="12">
        <f>IF(ISNUMBER(SEARCH(I$1,$A208)),MAX(D$1:D207)+1)</f>
        <v>131</v>
      </c>
      <c r="E208" s="12" t="str">
        <f>'AB Touchpoint System Workbook'!K219</f>
        <v>Client 207</v>
      </c>
      <c r="F208" s="13">
        <f t="shared" si="3"/>
        <v>207</v>
      </c>
      <c r="G208" s="23" t="str">
        <f>IFERROR(VLOOKUP($F208,B:$E,4,0),"")</f>
        <v/>
      </c>
      <c r="H208" s="23" t="str">
        <f>IFERROR(VLOOKUP($F208,C:$E,3,0),"")</f>
        <v/>
      </c>
      <c r="I208" s="23" t="str">
        <f>IFERROR(VLOOKUP($F208,D:$E,2,0),"")</f>
        <v/>
      </c>
    </row>
    <row r="209" spans="1:9" x14ac:dyDescent="0.15">
      <c r="A209" s="12" t="str">
        <f>'AB Touchpoint System Workbook'!J220&amp;'AB Touchpoint System Workbook'!L220</f>
        <v>ZCustomer</v>
      </c>
      <c r="B209" s="12" t="b">
        <f>IF(ISNUMBER(SEARCH(G$1,$A209)),MAX(B$1:B208)+1)</f>
        <v>0</v>
      </c>
      <c r="C209" s="12" t="b">
        <f>IF(ISNUMBER(SEARCH(H$1,$A209)),MAX(C$1:C208)+1)</f>
        <v>0</v>
      </c>
      <c r="D209" s="12">
        <f>IF(ISNUMBER(SEARCH(I$1,$A209)),MAX(D$1:D208)+1)</f>
        <v>132</v>
      </c>
      <c r="E209" s="12" t="str">
        <f>'AB Touchpoint System Workbook'!K220</f>
        <v>Client 208</v>
      </c>
      <c r="F209" s="13">
        <f t="shared" si="3"/>
        <v>208</v>
      </c>
      <c r="G209" s="23" t="str">
        <f>IFERROR(VLOOKUP($F209,B:$E,4,0),"")</f>
        <v/>
      </c>
      <c r="H209" s="23" t="str">
        <f>IFERROR(VLOOKUP($F209,C:$E,3,0),"")</f>
        <v/>
      </c>
      <c r="I209" s="23" t="str">
        <f>IFERROR(VLOOKUP($F209,D:$E,2,0),"")</f>
        <v/>
      </c>
    </row>
    <row r="210" spans="1:9" x14ac:dyDescent="0.15">
      <c r="A210" s="12" t="str">
        <f>'AB Touchpoint System Workbook'!J221&amp;'AB Touchpoint System Workbook'!L221</f>
        <v>ZCustomer</v>
      </c>
      <c r="B210" s="12" t="b">
        <f>IF(ISNUMBER(SEARCH(G$1,$A210)),MAX(B$1:B209)+1)</f>
        <v>0</v>
      </c>
      <c r="C210" s="12" t="b">
        <f>IF(ISNUMBER(SEARCH(H$1,$A210)),MAX(C$1:C209)+1)</f>
        <v>0</v>
      </c>
      <c r="D210" s="12">
        <f>IF(ISNUMBER(SEARCH(I$1,$A210)),MAX(D$1:D209)+1)</f>
        <v>133</v>
      </c>
      <c r="E210" s="12" t="str">
        <f>'AB Touchpoint System Workbook'!K221</f>
        <v>Client 209</v>
      </c>
      <c r="F210" s="13">
        <f t="shared" si="3"/>
        <v>209</v>
      </c>
      <c r="G210" s="23" t="str">
        <f>IFERROR(VLOOKUP($F210,B:$E,4,0),"")</f>
        <v/>
      </c>
      <c r="H210" s="23" t="str">
        <f>IFERROR(VLOOKUP($F210,C:$E,3,0),"")</f>
        <v/>
      </c>
      <c r="I210" s="23" t="str">
        <f>IFERROR(VLOOKUP($F210,D:$E,2,0),"")</f>
        <v/>
      </c>
    </row>
    <row r="211" spans="1:9" x14ac:dyDescent="0.15">
      <c r="A211" s="12" t="str">
        <f>'AB Touchpoint System Workbook'!J222&amp;'AB Touchpoint System Workbook'!L222</f>
        <v>ZCustomer</v>
      </c>
      <c r="B211" s="12" t="b">
        <f>IF(ISNUMBER(SEARCH(G$1,$A211)),MAX(B$1:B210)+1)</f>
        <v>0</v>
      </c>
      <c r="C211" s="12" t="b">
        <f>IF(ISNUMBER(SEARCH(H$1,$A211)),MAX(C$1:C210)+1)</f>
        <v>0</v>
      </c>
      <c r="D211" s="12">
        <f>IF(ISNUMBER(SEARCH(I$1,$A211)),MAX(D$1:D210)+1)</f>
        <v>134</v>
      </c>
      <c r="E211" s="12" t="str">
        <f>'AB Touchpoint System Workbook'!K222</f>
        <v>Client 210</v>
      </c>
      <c r="F211" s="13">
        <f t="shared" si="3"/>
        <v>210</v>
      </c>
      <c r="G211" s="23" t="str">
        <f>IFERROR(VLOOKUP($F211,B:$E,4,0),"")</f>
        <v/>
      </c>
      <c r="H211" s="23" t="str">
        <f>IFERROR(VLOOKUP($F211,C:$E,3,0),"")</f>
        <v/>
      </c>
      <c r="I211" s="23" t="str">
        <f>IFERROR(VLOOKUP($F211,D:$E,2,0),"")</f>
        <v/>
      </c>
    </row>
    <row r="212" spans="1:9" x14ac:dyDescent="0.15">
      <c r="A212" s="12" t="str">
        <f>'AB Touchpoint System Workbook'!J223&amp;'AB Touchpoint System Workbook'!L223</f>
        <v>ZCustomer</v>
      </c>
      <c r="B212" s="12" t="b">
        <f>IF(ISNUMBER(SEARCH(G$1,$A212)),MAX(B$1:B211)+1)</f>
        <v>0</v>
      </c>
      <c r="C212" s="12" t="b">
        <f>IF(ISNUMBER(SEARCH(H$1,$A212)),MAX(C$1:C211)+1)</f>
        <v>0</v>
      </c>
      <c r="D212" s="12">
        <f>IF(ISNUMBER(SEARCH(I$1,$A212)),MAX(D$1:D211)+1)</f>
        <v>135</v>
      </c>
      <c r="E212" s="12" t="str">
        <f>'AB Touchpoint System Workbook'!K223</f>
        <v>Client 211</v>
      </c>
      <c r="F212" s="13">
        <f t="shared" si="3"/>
        <v>211</v>
      </c>
      <c r="G212" s="23" t="str">
        <f>IFERROR(VLOOKUP($F212,B:$E,4,0),"")</f>
        <v/>
      </c>
      <c r="H212" s="23" t="str">
        <f>IFERROR(VLOOKUP($F212,C:$E,3,0),"")</f>
        <v/>
      </c>
      <c r="I212" s="23" t="str">
        <f>IFERROR(VLOOKUP($F212,D:$E,2,0),"")</f>
        <v/>
      </c>
    </row>
    <row r="213" spans="1:9" x14ac:dyDescent="0.15">
      <c r="A213" s="12" t="str">
        <f>'AB Touchpoint System Workbook'!J224&amp;'AB Touchpoint System Workbook'!L224</f>
        <v>ZCustomer</v>
      </c>
      <c r="B213" s="12" t="b">
        <f>IF(ISNUMBER(SEARCH(G$1,$A213)),MAX(B$1:B212)+1)</f>
        <v>0</v>
      </c>
      <c r="C213" s="12" t="b">
        <f>IF(ISNUMBER(SEARCH(H$1,$A213)),MAX(C$1:C212)+1)</f>
        <v>0</v>
      </c>
      <c r="D213" s="12">
        <f>IF(ISNUMBER(SEARCH(I$1,$A213)),MAX(D$1:D212)+1)</f>
        <v>136</v>
      </c>
      <c r="E213" s="12" t="str">
        <f>'AB Touchpoint System Workbook'!K224</f>
        <v>Client 212</v>
      </c>
      <c r="F213" s="13">
        <f t="shared" si="3"/>
        <v>212</v>
      </c>
      <c r="G213" s="23" t="str">
        <f>IFERROR(VLOOKUP($F213,B:$E,4,0),"")</f>
        <v/>
      </c>
      <c r="H213" s="23" t="str">
        <f>IFERROR(VLOOKUP($F213,C:$E,3,0),"")</f>
        <v/>
      </c>
      <c r="I213" s="23" t="str">
        <f>IFERROR(VLOOKUP($F213,D:$E,2,0),"")</f>
        <v/>
      </c>
    </row>
    <row r="214" spans="1:9" x14ac:dyDescent="0.15">
      <c r="A214" s="12" t="str">
        <f>'AB Touchpoint System Workbook'!J225&amp;'AB Touchpoint System Workbook'!L225</f>
        <v>ZCustomer</v>
      </c>
      <c r="B214" s="12" t="b">
        <f>IF(ISNUMBER(SEARCH(G$1,$A214)),MAX(B$1:B213)+1)</f>
        <v>0</v>
      </c>
      <c r="C214" s="12" t="b">
        <f>IF(ISNUMBER(SEARCH(H$1,$A214)),MAX(C$1:C213)+1)</f>
        <v>0</v>
      </c>
      <c r="D214" s="12">
        <f>IF(ISNUMBER(SEARCH(I$1,$A214)),MAX(D$1:D213)+1)</f>
        <v>137</v>
      </c>
      <c r="E214" s="12" t="str">
        <f>'AB Touchpoint System Workbook'!K225</f>
        <v>Client 213</v>
      </c>
      <c r="F214" s="13">
        <f t="shared" si="3"/>
        <v>213</v>
      </c>
      <c r="G214" s="23" t="str">
        <f>IFERROR(VLOOKUP($F214,B:$E,4,0),"")</f>
        <v/>
      </c>
      <c r="H214" s="23" t="str">
        <f>IFERROR(VLOOKUP($F214,C:$E,3,0),"")</f>
        <v/>
      </c>
      <c r="I214" s="23" t="str">
        <f>IFERROR(VLOOKUP($F214,D:$E,2,0),"")</f>
        <v/>
      </c>
    </row>
    <row r="215" spans="1:9" x14ac:dyDescent="0.15">
      <c r="A215" s="12" t="str">
        <f>'AB Touchpoint System Workbook'!J226&amp;'AB Touchpoint System Workbook'!L226</f>
        <v>ZCustomer</v>
      </c>
      <c r="B215" s="12" t="b">
        <f>IF(ISNUMBER(SEARCH(G$1,$A215)),MAX(B$1:B214)+1)</f>
        <v>0</v>
      </c>
      <c r="C215" s="12" t="b">
        <f>IF(ISNUMBER(SEARCH(H$1,$A215)),MAX(C$1:C214)+1)</f>
        <v>0</v>
      </c>
      <c r="D215" s="12">
        <f>IF(ISNUMBER(SEARCH(I$1,$A215)),MAX(D$1:D214)+1)</f>
        <v>138</v>
      </c>
      <c r="E215" s="12" t="str">
        <f>'AB Touchpoint System Workbook'!K226</f>
        <v>Client 214</v>
      </c>
      <c r="F215" s="13">
        <f t="shared" si="3"/>
        <v>214</v>
      </c>
      <c r="G215" s="23" t="str">
        <f>IFERROR(VLOOKUP($F215,B:$E,4,0),"")</f>
        <v/>
      </c>
      <c r="H215" s="23" t="str">
        <f>IFERROR(VLOOKUP($F215,C:$E,3,0),"")</f>
        <v/>
      </c>
      <c r="I215" s="23" t="str">
        <f>IFERROR(VLOOKUP($F215,D:$E,2,0),"")</f>
        <v/>
      </c>
    </row>
    <row r="216" spans="1:9" x14ac:dyDescent="0.15">
      <c r="A216" s="12" t="str">
        <f>'AB Touchpoint System Workbook'!J227&amp;'AB Touchpoint System Workbook'!L227</f>
        <v>ZCustomer</v>
      </c>
      <c r="B216" s="12" t="b">
        <f>IF(ISNUMBER(SEARCH(G$1,$A216)),MAX(B$1:B215)+1)</f>
        <v>0</v>
      </c>
      <c r="C216" s="12" t="b">
        <f>IF(ISNUMBER(SEARCH(H$1,$A216)),MAX(C$1:C215)+1)</f>
        <v>0</v>
      </c>
      <c r="D216" s="12">
        <f>IF(ISNUMBER(SEARCH(I$1,$A216)),MAX(D$1:D215)+1)</f>
        <v>139</v>
      </c>
      <c r="E216" s="12" t="str">
        <f>'AB Touchpoint System Workbook'!K227</f>
        <v>Client 215</v>
      </c>
      <c r="F216" s="13">
        <f t="shared" si="3"/>
        <v>215</v>
      </c>
      <c r="G216" s="23" t="str">
        <f>IFERROR(VLOOKUP($F216,B:$E,4,0),"")</f>
        <v/>
      </c>
      <c r="H216" s="23" t="str">
        <f>IFERROR(VLOOKUP($F216,C:$E,3,0),"")</f>
        <v/>
      </c>
      <c r="I216" s="23" t="str">
        <f>IFERROR(VLOOKUP($F216,D:$E,2,0),"")</f>
        <v/>
      </c>
    </row>
    <row r="217" spans="1:9" x14ac:dyDescent="0.15">
      <c r="A217" s="12" t="str">
        <f>'AB Touchpoint System Workbook'!J228&amp;'AB Touchpoint System Workbook'!L228</f>
        <v>ZCustomer</v>
      </c>
      <c r="B217" s="12" t="b">
        <f>IF(ISNUMBER(SEARCH(G$1,$A217)),MAX(B$1:B216)+1)</f>
        <v>0</v>
      </c>
      <c r="C217" s="12" t="b">
        <f>IF(ISNUMBER(SEARCH(H$1,$A217)),MAX(C$1:C216)+1)</f>
        <v>0</v>
      </c>
      <c r="D217" s="12">
        <f>IF(ISNUMBER(SEARCH(I$1,$A217)),MAX(D$1:D216)+1)</f>
        <v>140</v>
      </c>
      <c r="E217" s="12" t="str">
        <f>'AB Touchpoint System Workbook'!K228</f>
        <v>Client 216</v>
      </c>
      <c r="F217" s="13">
        <f t="shared" si="3"/>
        <v>216</v>
      </c>
      <c r="G217" s="23" t="str">
        <f>IFERROR(VLOOKUP($F217,B:$E,4,0),"")</f>
        <v/>
      </c>
      <c r="H217" s="23" t="str">
        <f>IFERROR(VLOOKUP($F217,C:$E,3,0),"")</f>
        <v/>
      </c>
      <c r="I217" s="23" t="str">
        <f>IFERROR(VLOOKUP($F217,D:$E,2,0),"")</f>
        <v/>
      </c>
    </row>
    <row r="218" spans="1:9" x14ac:dyDescent="0.15">
      <c r="A218" s="12" t="str">
        <f>'AB Touchpoint System Workbook'!J229&amp;'AB Touchpoint System Workbook'!L229</f>
        <v>ZCustomer</v>
      </c>
      <c r="B218" s="12" t="b">
        <f>IF(ISNUMBER(SEARCH(G$1,$A218)),MAX(B$1:B217)+1)</f>
        <v>0</v>
      </c>
      <c r="C218" s="12" t="b">
        <f>IF(ISNUMBER(SEARCH(H$1,$A218)),MAX(C$1:C217)+1)</f>
        <v>0</v>
      </c>
      <c r="D218" s="12">
        <f>IF(ISNUMBER(SEARCH(I$1,$A218)),MAX(D$1:D217)+1)</f>
        <v>141</v>
      </c>
      <c r="E218" s="12" t="str">
        <f>'AB Touchpoint System Workbook'!K229</f>
        <v>Client 217</v>
      </c>
      <c r="F218" s="13">
        <f t="shared" si="3"/>
        <v>217</v>
      </c>
      <c r="G218" s="23" t="str">
        <f>IFERROR(VLOOKUP($F218,B:$E,4,0),"")</f>
        <v/>
      </c>
      <c r="H218" s="23" t="str">
        <f>IFERROR(VLOOKUP($F218,C:$E,3,0),"")</f>
        <v/>
      </c>
      <c r="I218" s="23" t="str">
        <f>IFERROR(VLOOKUP($F218,D:$E,2,0),"")</f>
        <v/>
      </c>
    </row>
    <row r="219" spans="1:9" x14ac:dyDescent="0.15">
      <c r="A219" s="12" t="str">
        <f>'AB Touchpoint System Workbook'!J230&amp;'AB Touchpoint System Workbook'!L230</f>
        <v>ZCustomer</v>
      </c>
      <c r="B219" s="12" t="b">
        <f>IF(ISNUMBER(SEARCH(G$1,$A219)),MAX(B$1:B218)+1)</f>
        <v>0</v>
      </c>
      <c r="C219" s="12" t="b">
        <f>IF(ISNUMBER(SEARCH(H$1,$A219)),MAX(C$1:C218)+1)</f>
        <v>0</v>
      </c>
      <c r="D219" s="12">
        <f>IF(ISNUMBER(SEARCH(I$1,$A219)),MAX(D$1:D218)+1)</f>
        <v>142</v>
      </c>
      <c r="E219" s="12" t="str">
        <f>'AB Touchpoint System Workbook'!K230</f>
        <v>Client 218</v>
      </c>
      <c r="F219" s="13">
        <f t="shared" si="3"/>
        <v>218</v>
      </c>
      <c r="G219" s="23" t="str">
        <f>IFERROR(VLOOKUP($F219,B:$E,4,0),"")</f>
        <v/>
      </c>
      <c r="H219" s="23" t="str">
        <f>IFERROR(VLOOKUP($F219,C:$E,3,0),"")</f>
        <v/>
      </c>
      <c r="I219" s="23" t="str">
        <f>IFERROR(VLOOKUP($F219,D:$E,2,0),"")</f>
        <v/>
      </c>
    </row>
    <row r="220" spans="1:9" x14ac:dyDescent="0.15">
      <c r="A220" s="12" t="str">
        <f>'AB Touchpoint System Workbook'!J231&amp;'AB Touchpoint System Workbook'!L231</f>
        <v>ZCustomer</v>
      </c>
      <c r="B220" s="12" t="b">
        <f>IF(ISNUMBER(SEARCH(G$1,$A220)),MAX(B$1:B219)+1)</f>
        <v>0</v>
      </c>
      <c r="C220" s="12" t="b">
        <f>IF(ISNUMBER(SEARCH(H$1,$A220)),MAX(C$1:C219)+1)</f>
        <v>0</v>
      </c>
      <c r="D220" s="12">
        <f>IF(ISNUMBER(SEARCH(I$1,$A220)),MAX(D$1:D219)+1)</f>
        <v>143</v>
      </c>
      <c r="E220" s="12" t="str">
        <f>'AB Touchpoint System Workbook'!K231</f>
        <v>Client 219</v>
      </c>
      <c r="F220" s="13">
        <f t="shared" si="3"/>
        <v>219</v>
      </c>
      <c r="G220" s="23" t="str">
        <f>IFERROR(VLOOKUP($F220,B:$E,4,0),"")</f>
        <v/>
      </c>
      <c r="H220" s="23" t="str">
        <f>IFERROR(VLOOKUP($F220,C:$E,3,0),"")</f>
        <v/>
      </c>
      <c r="I220" s="23" t="str">
        <f>IFERROR(VLOOKUP($F220,D:$E,2,0),"")</f>
        <v/>
      </c>
    </row>
    <row r="221" spans="1:9" x14ac:dyDescent="0.15">
      <c r="A221" s="12" t="str">
        <f>'AB Touchpoint System Workbook'!J232&amp;'AB Touchpoint System Workbook'!L232</f>
        <v>ZCustomer</v>
      </c>
      <c r="B221" s="12" t="b">
        <f>IF(ISNUMBER(SEARCH(G$1,$A221)),MAX(B$1:B220)+1)</f>
        <v>0</v>
      </c>
      <c r="C221" s="12" t="b">
        <f>IF(ISNUMBER(SEARCH(H$1,$A221)),MAX(C$1:C220)+1)</f>
        <v>0</v>
      </c>
      <c r="D221" s="12">
        <f>IF(ISNUMBER(SEARCH(I$1,$A221)),MAX(D$1:D220)+1)</f>
        <v>144</v>
      </c>
      <c r="E221" s="12" t="str">
        <f>'AB Touchpoint System Workbook'!K232</f>
        <v>Client 220</v>
      </c>
      <c r="F221" s="13">
        <f t="shared" si="3"/>
        <v>220</v>
      </c>
      <c r="G221" s="23" t="str">
        <f>IFERROR(VLOOKUP($F221,B:$E,4,0),"")</f>
        <v/>
      </c>
      <c r="H221" s="23" t="str">
        <f>IFERROR(VLOOKUP($F221,C:$E,3,0),"")</f>
        <v/>
      </c>
      <c r="I221" s="23" t="str">
        <f>IFERROR(VLOOKUP($F221,D:$E,2,0),"")</f>
        <v/>
      </c>
    </row>
    <row r="222" spans="1:9" x14ac:dyDescent="0.15">
      <c r="A222" s="12" t="str">
        <f>'AB Touchpoint System Workbook'!J233&amp;'AB Touchpoint System Workbook'!L233</f>
        <v>ZCustomer</v>
      </c>
      <c r="B222" s="12" t="b">
        <f>IF(ISNUMBER(SEARCH(G$1,$A222)),MAX(B$1:B221)+1)</f>
        <v>0</v>
      </c>
      <c r="C222" s="12" t="b">
        <f>IF(ISNUMBER(SEARCH(H$1,$A222)),MAX(C$1:C221)+1)</f>
        <v>0</v>
      </c>
      <c r="D222" s="12">
        <f>IF(ISNUMBER(SEARCH(I$1,$A222)),MAX(D$1:D221)+1)</f>
        <v>145</v>
      </c>
      <c r="E222" s="12" t="str">
        <f>'AB Touchpoint System Workbook'!K233</f>
        <v>Client 221</v>
      </c>
      <c r="F222" s="13">
        <f t="shared" si="3"/>
        <v>221</v>
      </c>
      <c r="G222" s="23" t="str">
        <f>IFERROR(VLOOKUP($F222,B:$E,4,0),"")</f>
        <v/>
      </c>
      <c r="H222" s="23" t="str">
        <f>IFERROR(VLOOKUP($F222,C:$E,3,0),"")</f>
        <v/>
      </c>
      <c r="I222" s="23" t="str">
        <f>IFERROR(VLOOKUP($F222,D:$E,2,0),"")</f>
        <v/>
      </c>
    </row>
    <row r="223" spans="1:9" x14ac:dyDescent="0.15">
      <c r="A223" s="12" t="str">
        <f>'AB Touchpoint System Workbook'!J234&amp;'AB Touchpoint System Workbook'!L234</f>
        <v>ZCustomer</v>
      </c>
      <c r="B223" s="12" t="b">
        <f>IF(ISNUMBER(SEARCH(G$1,$A223)),MAX(B$1:B222)+1)</f>
        <v>0</v>
      </c>
      <c r="C223" s="12" t="b">
        <f>IF(ISNUMBER(SEARCH(H$1,$A223)),MAX(C$1:C222)+1)</f>
        <v>0</v>
      </c>
      <c r="D223" s="12">
        <f>IF(ISNUMBER(SEARCH(I$1,$A223)),MAX(D$1:D222)+1)</f>
        <v>146</v>
      </c>
      <c r="E223" s="12" t="str">
        <f>'AB Touchpoint System Workbook'!K234</f>
        <v>Client 222</v>
      </c>
      <c r="F223" s="13">
        <f t="shared" si="3"/>
        <v>222</v>
      </c>
      <c r="G223" s="23" t="str">
        <f>IFERROR(VLOOKUP($F223,B:$E,4,0),"")</f>
        <v/>
      </c>
      <c r="H223" s="23" t="str">
        <f>IFERROR(VLOOKUP($F223,C:$E,3,0),"")</f>
        <v/>
      </c>
      <c r="I223" s="23" t="str">
        <f>IFERROR(VLOOKUP($F223,D:$E,2,0),"")</f>
        <v/>
      </c>
    </row>
    <row r="224" spans="1:9" x14ac:dyDescent="0.15">
      <c r="A224" s="12" t="str">
        <f>'AB Touchpoint System Workbook'!J235&amp;'AB Touchpoint System Workbook'!L235</f>
        <v>ZCustomer</v>
      </c>
      <c r="B224" s="12" t="b">
        <f>IF(ISNUMBER(SEARCH(G$1,$A224)),MAX(B$1:B223)+1)</f>
        <v>0</v>
      </c>
      <c r="C224" s="12" t="b">
        <f>IF(ISNUMBER(SEARCH(H$1,$A224)),MAX(C$1:C223)+1)</f>
        <v>0</v>
      </c>
      <c r="D224" s="12">
        <f>IF(ISNUMBER(SEARCH(I$1,$A224)),MAX(D$1:D223)+1)</f>
        <v>147</v>
      </c>
      <c r="E224" s="12" t="str">
        <f>'AB Touchpoint System Workbook'!K235</f>
        <v>Client 223</v>
      </c>
      <c r="F224" s="13">
        <f t="shared" si="3"/>
        <v>223</v>
      </c>
      <c r="G224" s="23" t="str">
        <f>IFERROR(VLOOKUP($F224,B:$E,4,0),"")</f>
        <v/>
      </c>
      <c r="H224" s="23" t="str">
        <f>IFERROR(VLOOKUP($F224,C:$E,3,0),"")</f>
        <v/>
      </c>
      <c r="I224" s="23" t="str">
        <f>IFERROR(VLOOKUP($F224,D:$E,2,0),"")</f>
        <v/>
      </c>
    </row>
    <row r="225" spans="1:9" x14ac:dyDescent="0.15">
      <c r="A225" s="12" t="str">
        <f>'AB Touchpoint System Workbook'!J236&amp;'AB Touchpoint System Workbook'!L236</f>
        <v>ZCustomer</v>
      </c>
      <c r="B225" s="12" t="b">
        <f>IF(ISNUMBER(SEARCH(G$1,$A225)),MAX(B$1:B224)+1)</f>
        <v>0</v>
      </c>
      <c r="C225" s="12" t="b">
        <f>IF(ISNUMBER(SEARCH(H$1,$A225)),MAX(C$1:C224)+1)</f>
        <v>0</v>
      </c>
      <c r="D225" s="12">
        <f>IF(ISNUMBER(SEARCH(I$1,$A225)),MAX(D$1:D224)+1)</f>
        <v>148</v>
      </c>
      <c r="E225" s="12" t="str">
        <f>'AB Touchpoint System Workbook'!K236</f>
        <v>Client 224</v>
      </c>
      <c r="F225" s="13">
        <f t="shared" si="3"/>
        <v>224</v>
      </c>
      <c r="G225" s="23" t="str">
        <f>IFERROR(VLOOKUP($F225,B:$E,4,0),"")</f>
        <v/>
      </c>
      <c r="H225" s="23" t="str">
        <f>IFERROR(VLOOKUP($F225,C:$E,3,0),"")</f>
        <v/>
      </c>
      <c r="I225" s="23" t="str">
        <f>IFERROR(VLOOKUP($F225,D:$E,2,0),"")</f>
        <v/>
      </c>
    </row>
    <row r="226" spans="1:9" x14ac:dyDescent="0.15">
      <c r="A226" s="12" t="str">
        <f>'AB Touchpoint System Workbook'!J237&amp;'AB Touchpoint System Workbook'!L237</f>
        <v>ZCustomer</v>
      </c>
      <c r="B226" s="12" t="b">
        <f>IF(ISNUMBER(SEARCH(G$1,$A226)),MAX(B$1:B225)+1)</f>
        <v>0</v>
      </c>
      <c r="C226" s="12" t="b">
        <f>IF(ISNUMBER(SEARCH(H$1,$A226)),MAX(C$1:C225)+1)</f>
        <v>0</v>
      </c>
      <c r="D226" s="12">
        <f>IF(ISNUMBER(SEARCH(I$1,$A226)),MAX(D$1:D225)+1)</f>
        <v>149</v>
      </c>
      <c r="E226" s="12" t="str">
        <f>'AB Touchpoint System Workbook'!K237</f>
        <v>Client 225</v>
      </c>
      <c r="F226" s="13">
        <f t="shared" si="3"/>
        <v>225</v>
      </c>
      <c r="G226" s="23" t="str">
        <f>IFERROR(VLOOKUP($F226,B:$E,4,0),"")</f>
        <v/>
      </c>
      <c r="H226" s="23" t="str">
        <f>IFERROR(VLOOKUP($F226,C:$E,3,0),"")</f>
        <v/>
      </c>
      <c r="I226" s="23" t="str">
        <f>IFERROR(VLOOKUP($F226,D:$E,2,0),"")</f>
        <v/>
      </c>
    </row>
    <row r="227" spans="1:9" x14ac:dyDescent="0.15">
      <c r="A227" s="12" t="str">
        <f>'AB Touchpoint System Workbook'!J238&amp;'AB Touchpoint System Workbook'!L238</f>
        <v>ZCustomer</v>
      </c>
      <c r="B227" s="12" t="b">
        <f>IF(ISNUMBER(SEARCH(G$1,$A227)),MAX(B$1:B226)+1)</f>
        <v>0</v>
      </c>
      <c r="C227" s="12" t="b">
        <f>IF(ISNUMBER(SEARCH(H$1,$A227)),MAX(C$1:C226)+1)</f>
        <v>0</v>
      </c>
      <c r="D227" s="12">
        <f>IF(ISNUMBER(SEARCH(I$1,$A227)),MAX(D$1:D226)+1)</f>
        <v>150</v>
      </c>
      <c r="E227" s="12" t="str">
        <f>'AB Touchpoint System Workbook'!K238</f>
        <v>Client 226</v>
      </c>
      <c r="F227" s="13">
        <f t="shared" si="3"/>
        <v>226</v>
      </c>
      <c r="G227" s="23" t="str">
        <f>IFERROR(VLOOKUP($F227,B:$E,4,0),"")</f>
        <v/>
      </c>
      <c r="H227" s="23" t="str">
        <f>IFERROR(VLOOKUP($F227,C:$E,3,0),"")</f>
        <v/>
      </c>
      <c r="I227" s="23" t="str">
        <f>IFERROR(VLOOKUP($F227,D:$E,2,0),"")</f>
        <v/>
      </c>
    </row>
    <row r="228" spans="1:9" x14ac:dyDescent="0.15">
      <c r="A228" s="12" t="str">
        <f>'AB Touchpoint System Workbook'!J239&amp;'AB Touchpoint System Workbook'!L239</f>
        <v>ZCustomer</v>
      </c>
      <c r="B228" s="12" t="b">
        <f>IF(ISNUMBER(SEARCH(G$1,$A228)),MAX(B$1:B227)+1)</f>
        <v>0</v>
      </c>
      <c r="C228" s="12" t="b">
        <f>IF(ISNUMBER(SEARCH(H$1,$A228)),MAX(C$1:C227)+1)</f>
        <v>0</v>
      </c>
      <c r="D228" s="12">
        <f>IF(ISNUMBER(SEARCH(I$1,$A228)),MAX(D$1:D227)+1)</f>
        <v>151</v>
      </c>
      <c r="E228" s="12" t="str">
        <f>'AB Touchpoint System Workbook'!K239</f>
        <v>Client 227</v>
      </c>
      <c r="F228" s="13">
        <f t="shared" si="3"/>
        <v>227</v>
      </c>
      <c r="G228" s="23" t="str">
        <f>IFERROR(VLOOKUP($F228,B:$E,4,0),"")</f>
        <v/>
      </c>
      <c r="H228" s="23" t="str">
        <f>IFERROR(VLOOKUP($F228,C:$E,3,0),"")</f>
        <v/>
      </c>
      <c r="I228" s="23" t="str">
        <f>IFERROR(VLOOKUP($F228,D:$E,2,0),"")</f>
        <v/>
      </c>
    </row>
    <row r="229" spans="1:9" x14ac:dyDescent="0.15">
      <c r="A229" s="12" t="str">
        <f>'AB Touchpoint System Workbook'!J240&amp;'AB Touchpoint System Workbook'!L240</f>
        <v>ZCustomer</v>
      </c>
      <c r="B229" s="12" t="b">
        <f>IF(ISNUMBER(SEARCH(G$1,$A229)),MAX(B$1:B228)+1)</f>
        <v>0</v>
      </c>
      <c r="C229" s="12" t="b">
        <f>IF(ISNUMBER(SEARCH(H$1,$A229)),MAX(C$1:C228)+1)</f>
        <v>0</v>
      </c>
      <c r="D229" s="12">
        <f>IF(ISNUMBER(SEARCH(I$1,$A229)),MAX(D$1:D228)+1)</f>
        <v>152</v>
      </c>
      <c r="E229" s="12" t="str">
        <f>'AB Touchpoint System Workbook'!K240</f>
        <v>Client 228</v>
      </c>
      <c r="F229" s="13">
        <f t="shared" si="3"/>
        <v>228</v>
      </c>
      <c r="G229" s="23" t="str">
        <f>IFERROR(VLOOKUP($F229,B:$E,4,0),"")</f>
        <v/>
      </c>
      <c r="H229" s="23" t="str">
        <f>IFERROR(VLOOKUP($F229,C:$E,3,0),"")</f>
        <v/>
      </c>
      <c r="I229" s="23" t="str">
        <f>IFERROR(VLOOKUP($F229,D:$E,2,0),"")</f>
        <v/>
      </c>
    </row>
    <row r="230" spans="1:9" x14ac:dyDescent="0.15">
      <c r="A230" s="12" t="str">
        <f>'AB Touchpoint System Workbook'!J241&amp;'AB Touchpoint System Workbook'!L241</f>
        <v>ZCustomer</v>
      </c>
      <c r="B230" s="12" t="b">
        <f>IF(ISNUMBER(SEARCH(G$1,$A230)),MAX(B$1:B229)+1)</f>
        <v>0</v>
      </c>
      <c r="C230" s="12" t="b">
        <f>IF(ISNUMBER(SEARCH(H$1,$A230)),MAX(C$1:C229)+1)</f>
        <v>0</v>
      </c>
      <c r="D230" s="12">
        <f>IF(ISNUMBER(SEARCH(I$1,$A230)),MAX(D$1:D229)+1)</f>
        <v>153</v>
      </c>
      <c r="E230" s="12" t="str">
        <f>'AB Touchpoint System Workbook'!K241</f>
        <v>Client 229</v>
      </c>
      <c r="F230" s="13">
        <f t="shared" si="3"/>
        <v>229</v>
      </c>
      <c r="G230" s="23" t="str">
        <f>IFERROR(VLOOKUP($F230,B:$E,4,0),"")</f>
        <v/>
      </c>
      <c r="H230" s="23" t="str">
        <f>IFERROR(VLOOKUP($F230,C:$E,3,0),"")</f>
        <v/>
      </c>
      <c r="I230" s="23" t="str">
        <f>IFERROR(VLOOKUP($F230,D:$E,2,0),"")</f>
        <v/>
      </c>
    </row>
    <row r="231" spans="1:9" x14ac:dyDescent="0.15">
      <c r="A231" s="12" t="str">
        <f>'AB Touchpoint System Workbook'!J242&amp;'AB Touchpoint System Workbook'!L242</f>
        <v>ZCustomer</v>
      </c>
      <c r="B231" s="12" t="b">
        <f>IF(ISNUMBER(SEARCH(G$1,$A231)),MAX(B$1:B230)+1)</f>
        <v>0</v>
      </c>
      <c r="C231" s="12" t="b">
        <f>IF(ISNUMBER(SEARCH(H$1,$A231)),MAX(C$1:C230)+1)</f>
        <v>0</v>
      </c>
      <c r="D231" s="12">
        <f>IF(ISNUMBER(SEARCH(I$1,$A231)),MAX(D$1:D230)+1)</f>
        <v>154</v>
      </c>
      <c r="E231" s="12" t="str">
        <f>'AB Touchpoint System Workbook'!K242</f>
        <v>Client 230</v>
      </c>
      <c r="F231" s="13">
        <f t="shared" si="3"/>
        <v>230</v>
      </c>
      <c r="G231" s="23" t="str">
        <f>IFERROR(VLOOKUP($F231,B:$E,4,0),"")</f>
        <v/>
      </c>
      <c r="H231" s="23" t="str">
        <f>IFERROR(VLOOKUP($F231,C:$E,3,0),"")</f>
        <v/>
      </c>
      <c r="I231" s="23" t="str">
        <f>IFERROR(VLOOKUP($F231,D:$E,2,0),"")</f>
        <v/>
      </c>
    </row>
    <row r="232" spans="1:9" x14ac:dyDescent="0.15">
      <c r="A232" s="12" t="str">
        <f>'AB Touchpoint System Workbook'!J243&amp;'AB Touchpoint System Workbook'!L243</f>
        <v>ZCustomer</v>
      </c>
      <c r="B232" s="12" t="b">
        <f>IF(ISNUMBER(SEARCH(G$1,$A232)),MAX(B$1:B231)+1)</f>
        <v>0</v>
      </c>
      <c r="C232" s="12" t="b">
        <f>IF(ISNUMBER(SEARCH(H$1,$A232)),MAX(C$1:C231)+1)</f>
        <v>0</v>
      </c>
      <c r="D232" s="12">
        <f>IF(ISNUMBER(SEARCH(I$1,$A232)),MAX(D$1:D231)+1)</f>
        <v>155</v>
      </c>
      <c r="E232" s="12" t="str">
        <f>'AB Touchpoint System Workbook'!K243</f>
        <v>Client 231</v>
      </c>
      <c r="F232" s="13">
        <f t="shared" si="3"/>
        <v>231</v>
      </c>
      <c r="G232" s="23" t="str">
        <f>IFERROR(VLOOKUP($F232,B:$E,4,0),"")</f>
        <v/>
      </c>
      <c r="H232" s="23" t="str">
        <f>IFERROR(VLOOKUP($F232,C:$E,3,0),"")</f>
        <v/>
      </c>
      <c r="I232" s="23" t="str">
        <f>IFERROR(VLOOKUP($F232,D:$E,2,0),"")</f>
        <v/>
      </c>
    </row>
    <row r="233" spans="1:9" x14ac:dyDescent="0.15">
      <c r="A233" s="12" t="str">
        <f>'AB Touchpoint System Workbook'!J244&amp;'AB Touchpoint System Workbook'!L244</f>
        <v>ZCustomer</v>
      </c>
      <c r="B233" s="12" t="b">
        <f>IF(ISNUMBER(SEARCH(G$1,$A233)),MAX(B$1:B232)+1)</f>
        <v>0</v>
      </c>
      <c r="C233" s="12" t="b">
        <f>IF(ISNUMBER(SEARCH(H$1,$A233)),MAX(C$1:C232)+1)</f>
        <v>0</v>
      </c>
      <c r="D233" s="12">
        <f>IF(ISNUMBER(SEARCH(I$1,$A233)),MAX(D$1:D232)+1)</f>
        <v>156</v>
      </c>
      <c r="E233" s="12" t="str">
        <f>'AB Touchpoint System Workbook'!K244</f>
        <v>Client 232</v>
      </c>
      <c r="F233" s="13">
        <f t="shared" si="3"/>
        <v>232</v>
      </c>
      <c r="G233" s="23" t="str">
        <f>IFERROR(VLOOKUP($F233,B:$E,4,0),"")</f>
        <v/>
      </c>
      <c r="H233" s="23" t="str">
        <f>IFERROR(VLOOKUP($F233,C:$E,3,0),"")</f>
        <v/>
      </c>
      <c r="I233" s="23" t="str">
        <f>IFERROR(VLOOKUP($F233,D:$E,2,0),"")</f>
        <v/>
      </c>
    </row>
    <row r="234" spans="1:9" x14ac:dyDescent="0.15">
      <c r="A234" s="12" t="str">
        <f>'AB Touchpoint System Workbook'!J245&amp;'AB Touchpoint System Workbook'!L245</f>
        <v>ZCustomer</v>
      </c>
      <c r="B234" s="12" t="b">
        <f>IF(ISNUMBER(SEARCH(G$1,$A234)),MAX(B$1:B233)+1)</f>
        <v>0</v>
      </c>
      <c r="C234" s="12" t="b">
        <f>IF(ISNUMBER(SEARCH(H$1,$A234)),MAX(C$1:C233)+1)</f>
        <v>0</v>
      </c>
      <c r="D234" s="12">
        <f>IF(ISNUMBER(SEARCH(I$1,$A234)),MAX(D$1:D233)+1)</f>
        <v>157</v>
      </c>
      <c r="E234" s="12" t="str">
        <f>'AB Touchpoint System Workbook'!K245</f>
        <v>Client 233</v>
      </c>
      <c r="F234" s="13">
        <f t="shared" si="3"/>
        <v>233</v>
      </c>
      <c r="G234" s="23" t="str">
        <f>IFERROR(VLOOKUP($F234,B:$E,4,0),"")</f>
        <v/>
      </c>
      <c r="H234" s="23" t="str">
        <f>IFERROR(VLOOKUP($F234,C:$E,3,0),"")</f>
        <v/>
      </c>
      <c r="I234" s="23" t="str">
        <f>IFERROR(VLOOKUP($F234,D:$E,2,0),"")</f>
        <v/>
      </c>
    </row>
    <row r="235" spans="1:9" x14ac:dyDescent="0.15">
      <c r="A235" s="12" t="str">
        <f>'AB Touchpoint System Workbook'!J246&amp;'AB Touchpoint System Workbook'!L246</f>
        <v>ZCustomer</v>
      </c>
      <c r="B235" s="12" t="b">
        <f>IF(ISNUMBER(SEARCH(G$1,$A235)),MAX(B$1:B234)+1)</f>
        <v>0</v>
      </c>
      <c r="C235" s="12" t="b">
        <f>IF(ISNUMBER(SEARCH(H$1,$A235)),MAX(C$1:C234)+1)</f>
        <v>0</v>
      </c>
      <c r="D235" s="12">
        <f>IF(ISNUMBER(SEARCH(I$1,$A235)),MAX(D$1:D234)+1)</f>
        <v>158</v>
      </c>
      <c r="E235" s="12" t="str">
        <f>'AB Touchpoint System Workbook'!K246</f>
        <v>Client 234</v>
      </c>
      <c r="F235" s="13">
        <f t="shared" si="3"/>
        <v>234</v>
      </c>
      <c r="G235" s="23" t="str">
        <f>IFERROR(VLOOKUP($F235,B:$E,4,0),"")</f>
        <v/>
      </c>
      <c r="H235" s="23" t="str">
        <f>IFERROR(VLOOKUP($F235,C:$E,3,0),"")</f>
        <v/>
      </c>
      <c r="I235" s="23" t="str">
        <f>IFERROR(VLOOKUP($F235,D:$E,2,0),"")</f>
        <v/>
      </c>
    </row>
    <row r="236" spans="1:9" x14ac:dyDescent="0.15">
      <c r="A236" s="12" t="str">
        <f>'AB Touchpoint System Workbook'!J247&amp;'AB Touchpoint System Workbook'!L247</f>
        <v>ZCustomer</v>
      </c>
      <c r="B236" s="12" t="b">
        <f>IF(ISNUMBER(SEARCH(G$1,$A236)),MAX(B$1:B235)+1)</f>
        <v>0</v>
      </c>
      <c r="C236" s="12" t="b">
        <f>IF(ISNUMBER(SEARCH(H$1,$A236)),MAX(C$1:C235)+1)</f>
        <v>0</v>
      </c>
      <c r="D236" s="12">
        <f>IF(ISNUMBER(SEARCH(I$1,$A236)),MAX(D$1:D235)+1)</f>
        <v>159</v>
      </c>
      <c r="E236" s="12" t="str">
        <f>'AB Touchpoint System Workbook'!K247</f>
        <v>Client 235</v>
      </c>
      <c r="F236" s="13">
        <f t="shared" si="3"/>
        <v>235</v>
      </c>
      <c r="G236" s="23" t="str">
        <f>IFERROR(VLOOKUP($F236,B:$E,4,0),"")</f>
        <v/>
      </c>
      <c r="H236" s="23" t="str">
        <f>IFERROR(VLOOKUP($F236,C:$E,3,0),"")</f>
        <v/>
      </c>
      <c r="I236" s="23" t="str">
        <f>IFERROR(VLOOKUP($F236,D:$E,2,0),"")</f>
        <v/>
      </c>
    </row>
    <row r="237" spans="1:9" x14ac:dyDescent="0.15">
      <c r="A237" s="12" t="str">
        <f>'AB Touchpoint System Workbook'!J248&amp;'AB Touchpoint System Workbook'!L248</f>
        <v>ZCustomer</v>
      </c>
      <c r="B237" s="12" t="b">
        <f>IF(ISNUMBER(SEARCH(G$1,$A237)),MAX(B$1:B236)+1)</f>
        <v>0</v>
      </c>
      <c r="C237" s="12" t="b">
        <f>IF(ISNUMBER(SEARCH(H$1,$A237)),MAX(C$1:C236)+1)</f>
        <v>0</v>
      </c>
      <c r="D237" s="12">
        <f>IF(ISNUMBER(SEARCH(I$1,$A237)),MAX(D$1:D236)+1)</f>
        <v>160</v>
      </c>
      <c r="E237" s="12" t="str">
        <f>'AB Touchpoint System Workbook'!K248</f>
        <v>Client 236</v>
      </c>
      <c r="F237" s="13">
        <f t="shared" si="3"/>
        <v>236</v>
      </c>
      <c r="G237" s="23" t="str">
        <f>IFERROR(VLOOKUP($F237,B:$E,4,0),"")</f>
        <v/>
      </c>
      <c r="H237" s="23" t="str">
        <f>IFERROR(VLOOKUP($F237,C:$E,3,0),"")</f>
        <v/>
      </c>
      <c r="I237" s="23" t="str">
        <f>IFERROR(VLOOKUP($F237,D:$E,2,0),"")</f>
        <v/>
      </c>
    </row>
    <row r="238" spans="1:9" x14ac:dyDescent="0.15">
      <c r="A238" s="12" t="str">
        <f>'AB Touchpoint System Workbook'!J249&amp;'AB Touchpoint System Workbook'!L249</f>
        <v>ZCustomer</v>
      </c>
      <c r="B238" s="12" t="b">
        <f>IF(ISNUMBER(SEARCH(G$1,$A238)),MAX(B$1:B237)+1)</f>
        <v>0</v>
      </c>
      <c r="C238" s="12" t="b">
        <f>IF(ISNUMBER(SEARCH(H$1,$A238)),MAX(C$1:C237)+1)</f>
        <v>0</v>
      </c>
      <c r="D238" s="12">
        <f>IF(ISNUMBER(SEARCH(I$1,$A238)),MAX(D$1:D237)+1)</f>
        <v>161</v>
      </c>
      <c r="E238" s="12" t="str">
        <f>'AB Touchpoint System Workbook'!K249</f>
        <v>Client 237</v>
      </c>
      <c r="F238" s="13">
        <f t="shared" si="3"/>
        <v>237</v>
      </c>
      <c r="G238" s="23" t="str">
        <f>IFERROR(VLOOKUP($F238,B:$E,4,0),"")</f>
        <v/>
      </c>
      <c r="H238" s="23" t="str">
        <f>IFERROR(VLOOKUP($F238,C:$E,3,0),"")</f>
        <v/>
      </c>
      <c r="I238" s="23" t="str">
        <f>IFERROR(VLOOKUP($F238,D:$E,2,0),"")</f>
        <v/>
      </c>
    </row>
    <row r="239" spans="1:9" x14ac:dyDescent="0.15">
      <c r="A239" s="12" t="str">
        <f>'AB Touchpoint System Workbook'!J250&amp;'AB Touchpoint System Workbook'!L250</f>
        <v>ZCustomer</v>
      </c>
      <c r="B239" s="12" t="b">
        <f>IF(ISNUMBER(SEARCH(G$1,$A239)),MAX(B$1:B238)+1)</f>
        <v>0</v>
      </c>
      <c r="C239" s="12" t="b">
        <f>IF(ISNUMBER(SEARCH(H$1,$A239)),MAX(C$1:C238)+1)</f>
        <v>0</v>
      </c>
      <c r="D239" s="12">
        <f>IF(ISNUMBER(SEARCH(I$1,$A239)),MAX(D$1:D238)+1)</f>
        <v>162</v>
      </c>
      <c r="E239" s="12" t="str">
        <f>'AB Touchpoint System Workbook'!K250</f>
        <v>Client 238</v>
      </c>
      <c r="F239" s="13">
        <f t="shared" si="3"/>
        <v>238</v>
      </c>
      <c r="G239" s="23" t="str">
        <f>IFERROR(VLOOKUP($F239,B:$E,4,0),"")</f>
        <v/>
      </c>
      <c r="H239" s="23" t="str">
        <f>IFERROR(VLOOKUP($F239,C:$E,3,0),"")</f>
        <v/>
      </c>
      <c r="I239" s="23" t="str">
        <f>IFERROR(VLOOKUP($F239,D:$E,2,0),"")</f>
        <v/>
      </c>
    </row>
    <row r="240" spans="1:9" x14ac:dyDescent="0.15">
      <c r="A240" s="12" t="str">
        <f>'AB Touchpoint System Workbook'!J251&amp;'AB Touchpoint System Workbook'!L251</f>
        <v>ZCustomer</v>
      </c>
      <c r="B240" s="12" t="b">
        <f>IF(ISNUMBER(SEARCH(G$1,$A240)),MAX(B$1:B239)+1)</f>
        <v>0</v>
      </c>
      <c r="C240" s="12" t="b">
        <f>IF(ISNUMBER(SEARCH(H$1,$A240)),MAX(C$1:C239)+1)</f>
        <v>0</v>
      </c>
      <c r="D240" s="12">
        <f>IF(ISNUMBER(SEARCH(I$1,$A240)),MAX(D$1:D239)+1)</f>
        <v>163</v>
      </c>
      <c r="E240" s="12" t="str">
        <f>'AB Touchpoint System Workbook'!K251</f>
        <v>Client 239</v>
      </c>
      <c r="F240" s="13">
        <f t="shared" si="3"/>
        <v>239</v>
      </c>
      <c r="G240" s="23" t="str">
        <f>IFERROR(VLOOKUP($F240,B:$E,4,0),"")</f>
        <v/>
      </c>
      <c r="H240" s="23" t="str">
        <f>IFERROR(VLOOKUP($F240,C:$E,3,0),"")</f>
        <v/>
      </c>
      <c r="I240" s="23" t="str">
        <f>IFERROR(VLOOKUP($F240,D:$E,2,0),"")</f>
        <v/>
      </c>
    </row>
    <row r="241" spans="1:9" x14ac:dyDescent="0.15">
      <c r="A241" s="12" t="str">
        <f>'AB Touchpoint System Workbook'!J252&amp;'AB Touchpoint System Workbook'!L252</f>
        <v>ZCustomer</v>
      </c>
      <c r="B241" s="12" t="b">
        <f>IF(ISNUMBER(SEARCH(G$1,$A241)),MAX(B$1:B240)+1)</f>
        <v>0</v>
      </c>
      <c r="C241" s="12" t="b">
        <f>IF(ISNUMBER(SEARCH(H$1,$A241)),MAX(C$1:C240)+1)</f>
        <v>0</v>
      </c>
      <c r="D241" s="12">
        <f>IF(ISNUMBER(SEARCH(I$1,$A241)),MAX(D$1:D240)+1)</f>
        <v>164</v>
      </c>
      <c r="E241" s="12" t="str">
        <f>'AB Touchpoint System Workbook'!K252</f>
        <v>Client 240</v>
      </c>
      <c r="F241" s="13">
        <f t="shared" si="3"/>
        <v>240</v>
      </c>
      <c r="G241" s="23" t="str">
        <f>IFERROR(VLOOKUP($F241,B:$E,4,0),"")</f>
        <v/>
      </c>
      <c r="H241" s="23" t="str">
        <f>IFERROR(VLOOKUP($F241,C:$E,3,0),"")</f>
        <v/>
      </c>
      <c r="I241" s="23" t="str">
        <f>IFERROR(VLOOKUP($F241,D:$E,2,0),"")</f>
        <v/>
      </c>
    </row>
    <row r="242" spans="1:9" x14ac:dyDescent="0.15">
      <c r="A242" s="12" t="str">
        <f>'AB Touchpoint System Workbook'!J253&amp;'AB Touchpoint System Workbook'!L253</f>
        <v>ZCustomer</v>
      </c>
      <c r="B242" s="12" t="b">
        <f>IF(ISNUMBER(SEARCH(G$1,$A242)),MAX(B$1:B241)+1)</f>
        <v>0</v>
      </c>
      <c r="C242" s="12" t="b">
        <f>IF(ISNUMBER(SEARCH(H$1,$A242)),MAX(C$1:C241)+1)</f>
        <v>0</v>
      </c>
      <c r="D242" s="12">
        <f>IF(ISNUMBER(SEARCH(I$1,$A242)),MAX(D$1:D241)+1)</f>
        <v>165</v>
      </c>
      <c r="E242" s="12" t="str">
        <f>'AB Touchpoint System Workbook'!K253</f>
        <v>Client 241</v>
      </c>
      <c r="F242" s="13">
        <f t="shared" si="3"/>
        <v>241</v>
      </c>
      <c r="G242" s="23" t="str">
        <f>IFERROR(VLOOKUP($F242,B:$E,4,0),"")</f>
        <v/>
      </c>
      <c r="H242" s="23" t="str">
        <f>IFERROR(VLOOKUP($F242,C:$E,3,0),"")</f>
        <v/>
      </c>
      <c r="I242" s="23" t="str">
        <f>IFERROR(VLOOKUP($F242,D:$E,2,0),"")</f>
        <v/>
      </c>
    </row>
    <row r="243" spans="1:9" x14ac:dyDescent="0.15">
      <c r="A243" s="12" t="str">
        <f>'AB Touchpoint System Workbook'!J254&amp;'AB Touchpoint System Workbook'!L254</f>
        <v>ZCustomer</v>
      </c>
      <c r="B243" s="12" t="b">
        <f>IF(ISNUMBER(SEARCH(G$1,$A243)),MAX(B$1:B242)+1)</f>
        <v>0</v>
      </c>
      <c r="C243" s="12" t="b">
        <f>IF(ISNUMBER(SEARCH(H$1,$A243)),MAX(C$1:C242)+1)</f>
        <v>0</v>
      </c>
      <c r="D243" s="12">
        <f>IF(ISNUMBER(SEARCH(I$1,$A243)),MAX(D$1:D242)+1)</f>
        <v>166</v>
      </c>
      <c r="E243" s="12" t="str">
        <f>'AB Touchpoint System Workbook'!K254</f>
        <v>Client 242</v>
      </c>
      <c r="F243" s="13">
        <f t="shared" si="3"/>
        <v>242</v>
      </c>
      <c r="G243" s="23" t="str">
        <f>IFERROR(VLOOKUP($F243,B:$E,4,0),"")</f>
        <v/>
      </c>
      <c r="H243" s="23" t="str">
        <f>IFERROR(VLOOKUP($F243,C:$E,3,0),"")</f>
        <v/>
      </c>
      <c r="I243" s="23" t="str">
        <f>IFERROR(VLOOKUP($F243,D:$E,2,0),"")</f>
        <v/>
      </c>
    </row>
    <row r="244" spans="1:9" x14ac:dyDescent="0.15">
      <c r="A244" s="12" t="str">
        <f>'AB Touchpoint System Workbook'!J255&amp;'AB Touchpoint System Workbook'!L255</f>
        <v>ZCustomer</v>
      </c>
      <c r="B244" s="12" t="b">
        <f>IF(ISNUMBER(SEARCH(G$1,$A244)),MAX(B$1:B243)+1)</f>
        <v>0</v>
      </c>
      <c r="C244" s="12" t="b">
        <f>IF(ISNUMBER(SEARCH(H$1,$A244)),MAX(C$1:C243)+1)</f>
        <v>0</v>
      </c>
      <c r="D244" s="12">
        <f>IF(ISNUMBER(SEARCH(I$1,$A244)),MAX(D$1:D243)+1)</f>
        <v>167</v>
      </c>
      <c r="E244" s="12" t="str">
        <f>'AB Touchpoint System Workbook'!K255</f>
        <v>Client 243</v>
      </c>
      <c r="F244" s="13">
        <f t="shared" si="3"/>
        <v>243</v>
      </c>
      <c r="G244" s="23" t="str">
        <f>IFERROR(VLOOKUP($F244,B:$E,4,0),"")</f>
        <v/>
      </c>
      <c r="H244" s="23" t="str">
        <f>IFERROR(VLOOKUP($F244,C:$E,3,0),"")</f>
        <v/>
      </c>
      <c r="I244" s="23" t="str">
        <f>IFERROR(VLOOKUP($F244,D:$E,2,0),"")</f>
        <v/>
      </c>
    </row>
    <row r="245" spans="1:9" x14ac:dyDescent="0.15">
      <c r="A245" s="12" t="str">
        <f>'AB Touchpoint System Workbook'!J256&amp;'AB Touchpoint System Workbook'!L256</f>
        <v>ZCustomer</v>
      </c>
      <c r="B245" s="12" t="b">
        <f>IF(ISNUMBER(SEARCH(G$1,$A245)),MAX(B$1:B244)+1)</f>
        <v>0</v>
      </c>
      <c r="C245" s="12" t="b">
        <f>IF(ISNUMBER(SEARCH(H$1,$A245)),MAX(C$1:C244)+1)</f>
        <v>0</v>
      </c>
      <c r="D245" s="12">
        <f>IF(ISNUMBER(SEARCH(I$1,$A245)),MAX(D$1:D244)+1)</f>
        <v>168</v>
      </c>
      <c r="E245" s="12" t="str">
        <f>'AB Touchpoint System Workbook'!K256</f>
        <v>Client 244</v>
      </c>
      <c r="F245" s="13">
        <f t="shared" si="3"/>
        <v>244</v>
      </c>
      <c r="G245" s="23" t="str">
        <f>IFERROR(VLOOKUP($F245,B:$E,4,0),"")</f>
        <v/>
      </c>
      <c r="H245" s="23" t="str">
        <f>IFERROR(VLOOKUP($F245,C:$E,3,0),"")</f>
        <v/>
      </c>
      <c r="I245" s="23" t="str">
        <f>IFERROR(VLOOKUP($F245,D:$E,2,0),"")</f>
        <v/>
      </c>
    </row>
    <row r="246" spans="1:9" x14ac:dyDescent="0.15">
      <c r="A246" s="12" t="str">
        <f>'AB Touchpoint System Workbook'!J257&amp;'AB Touchpoint System Workbook'!L257</f>
        <v>ZCustomer</v>
      </c>
      <c r="B246" s="12" t="b">
        <f>IF(ISNUMBER(SEARCH(G$1,$A246)),MAX(B$1:B245)+1)</f>
        <v>0</v>
      </c>
      <c r="C246" s="12" t="b">
        <f>IF(ISNUMBER(SEARCH(H$1,$A246)),MAX(C$1:C245)+1)</f>
        <v>0</v>
      </c>
      <c r="D246" s="12">
        <f>IF(ISNUMBER(SEARCH(I$1,$A246)),MAX(D$1:D245)+1)</f>
        <v>169</v>
      </c>
      <c r="E246" s="12" t="str">
        <f>'AB Touchpoint System Workbook'!K257</f>
        <v>Client 245</v>
      </c>
      <c r="F246" s="13">
        <f t="shared" si="3"/>
        <v>245</v>
      </c>
      <c r="G246" s="23" t="str">
        <f>IFERROR(VLOOKUP($F246,B:$E,4,0),"")</f>
        <v/>
      </c>
      <c r="H246" s="23" t="str">
        <f>IFERROR(VLOOKUP($F246,C:$E,3,0),"")</f>
        <v/>
      </c>
      <c r="I246" s="23" t="str">
        <f>IFERROR(VLOOKUP($F246,D:$E,2,0),"")</f>
        <v/>
      </c>
    </row>
    <row r="247" spans="1:9" x14ac:dyDescent="0.15">
      <c r="A247" s="12" t="str">
        <f>'AB Touchpoint System Workbook'!J258&amp;'AB Touchpoint System Workbook'!L258</f>
        <v>ZCustomer</v>
      </c>
      <c r="B247" s="12" t="b">
        <f>IF(ISNUMBER(SEARCH(G$1,$A247)),MAX(B$1:B246)+1)</f>
        <v>0</v>
      </c>
      <c r="C247" s="12" t="b">
        <f>IF(ISNUMBER(SEARCH(H$1,$A247)),MAX(C$1:C246)+1)</f>
        <v>0</v>
      </c>
      <c r="D247" s="12">
        <f>IF(ISNUMBER(SEARCH(I$1,$A247)),MAX(D$1:D246)+1)</f>
        <v>170</v>
      </c>
      <c r="E247" s="12" t="str">
        <f>'AB Touchpoint System Workbook'!K258</f>
        <v>Client 246</v>
      </c>
      <c r="F247" s="13">
        <f t="shared" si="3"/>
        <v>246</v>
      </c>
      <c r="G247" s="23" t="str">
        <f>IFERROR(VLOOKUP($F247,B:$E,4,0),"")</f>
        <v/>
      </c>
      <c r="H247" s="23" t="str">
        <f>IFERROR(VLOOKUP($F247,C:$E,3,0),"")</f>
        <v/>
      </c>
      <c r="I247" s="23" t="str">
        <f>IFERROR(VLOOKUP($F247,D:$E,2,0),"")</f>
        <v/>
      </c>
    </row>
    <row r="248" spans="1:9" x14ac:dyDescent="0.15">
      <c r="A248" s="12" t="str">
        <f>'AB Touchpoint System Workbook'!J259&amp;'AB Touchpoint System Workbook'!L259</f>
        <v>ZCustomer</v>
      </c>
      <c r="B248" s="12" t="b">
        <f>IF(ISNUMBER(SEARCH(G$1,$A248)),MAX(B$1:B247)+1)</f>
        <v>0</v>
      </c>
      <c r="C248" s="12" t="b">
        <f>IF(ISNUMBER(SEARCH(H$1,$A248)),MAX(C$1:C247)+1)</f>
        <v>0</v>
      </c>
      <c r="D248" s="12">
        <f>IF(ISNUMBER(SEARCH(I$1,$A248)),MAX(D$1:D247)+1)</f>
        <v>171</v>
      </c>
      <c r="E248" s="12" t="str">
        <f>'AB Touchpoint System Workbook'!K259</f>
        <v>Client 247</v>
      </c>
      <c r="F248" s="13">
        <f t="shared" si="3"/>
        <v>247</v>
      </c>
      <c r="G248" s="23" t="str">
        <f>IFERROR(VLOOKUP($F248,B:$E,4,0),"")</f>
        <v/>
      </c>
      <c r="H248" s="23" t="str">
        <f>IFERROR(VLOOKUP($F248,C:$E,3,0),"")</f>
        <v/>
      </c>
      <c r="I248" s="23" t="str">
        <f>IFERROR(VLOOKUP($F248,D:$E,2,0),"")</f>
        <v/>
      </c>
    </row>
    <row r="249" spans="1:9" x14ac:dyDescent="0.15">
      <c r="A249" s="12" t="str">
        <f>'AB Touchpoint System Workbook'!J260&amp;'AB Touchpoint System Workbook'!L260</f>
        <v>ZCustomer</v>
      </c>
      <c r="B249" s="12" t="b">
        <f>IF(ISNUMBER(SEARCH(G$1,$A249)),MAX(B$1:B248)+1)</f>
        <v>0</v>
      </c>
      <c r="C249" s="12" t="b">
        <f>IF(ISNUMBER(SEARCH(H$1,$A249)),MAX(C$1:C248)+1)</f>
        <v>0</v>
      </c>
      <c r="D249" s="12">
        <f>IF(ISNUMBER(SEARCH(I$1,$A249)),MAX(D$1:D248)+1)</f>
        <v>172</v>
      </c>
      <c r="E249" s="12" t="str">
        <f>'AB Touchpoint System Workbook'!K260</f>
        <v>Client 248</v>
      </c>
      <c r="F249" s="13">
        <f t="shared" si="3"/>
        <v>248</v>
      </c>
      <c r="G249" s="23" t="str">
        <f>IFERROR(VLOOKUP($F249,B:$E,4,0),"")</f>
        <v/>
      </c>
      <c r="H249" s="23" t="str">
        <f>IFERROR(VLOOKUP($F249,C:$E,3,0),"")</f>
        <v/>
      </c>
      <c r="I249" s="23" t="str">
        <f>IFERROR(VLOOKUP($F249,D:$E,2,0),"")</f>
        <v/>
      </c>
    </row>
    <row r="250" spans="1:9" x14ac:dyDescent="0.15">
      <c r="A250" s="12" t="str">
        <f>'AB Touchpoint System Workbook'!J261&amp;'AB Touchpoint System Workbook'!L261</f>
        <v>ZCustomer</v>
      </c>
      <c r="B250" s="12" t="b">
        <f>IF(ISNUMBER(SEARCH(G$1,$A250)),MAX(B$1:B249)+1)</f>
        <v>0</v>
      </c>
      <c r="C250" s="12" t="b">
        <f>IF(ISNUMBER(SEARCH(H$1,$A250)),MAX(C$1:C249)+1)</f>
        <v>0</v>
      </c>
      <c r="D250" s="12">
        <f>IF(ISNUMBER(SEARCH(I$1,$A250)),MAX(D$1:D249)+1)</f>
        <v>173</v>
      </c>
      <c r="E250" s="12" t="str">
        <f>'AB Touchpoint System Workbook'!K261</f>
        <v>Client 249</v>
      </c>
      <c r="F250" s="13">
        <f t="shared" si="3"/>
        <v>249</v>
      </c>
      <c r="G250" s="23" t="str">
        <f>IFERROR(VLOOKUP($F250,B:$E,4,0),"")</f>
        <v/>
      </c>
      <c r="H250" s="23" t="str">
        <f>IFERROR(VLOOKUP($F250,C:$E,3,0),"")</f>
        <v/>
      </c>
      <c r="I250" s="23" t="str">
        <f>IFERROR(VLOOKUP($F250,D:$E,2,0),"")</f>
        <v/>
      </c>
    </row>
    <row r="251" spans="1:9" x14ac:dyDescent="0.15">
      <c r="A251" s="12" t="str">
        <f>'AB Touchpoint System Workbook'!J262&amp;'AB Touchpoint System Workbook'!L262</f>
        <v>ZCustomer</v>
      </c>
      <c r="B251" s="12" t="b">
        <f>IF(ISNUMBER(SEARCH(G$1,$A251)),MAX(B$1:B250)+1)</f>
        <v>0</v>
      </c>
      <c r="C251" s="12" t="b">
        <f>IF(ISNUMBER(SEARCH(H$1,$A251)),MAX(C$1:C250)+1)</f>
        <v>0</v>
      </c>
      <c r="D251" s="12">
        <f>IF(ISNUMBER(SEARCH(I$1,$A251)),MAX(D$1:D250)+1)</f>
        <v>174</v>
      </c>
      <c r="E251" s="12" t="str">
        <f>'AB Touchpoint System Workbook'!K262</f>
        <v>Client 250</v>
      </c>
      <c r="F251" s="13">
        <f t="shared" si="3"/>
        <v>250</v>
      </c>
      <c r="G251" s="23" t="str">
        <f>IFERROR(VLOOKUP($F251,B:$E,4,0),"")</f>
        <v/>
      </c>
      <c r="H251" s="23" t="str">
        <f>IFERROR(VLOOKUP($F251,C:$E,3,0),"")</f>
        <v/>
      </c>
      <c r="I251" s="23" t="str">
        <f>IFERROR(VLOOKUP($F251,D:$E,2,0),"")</f>
        <v/>
      </c>
    </row>
    <row r="252" spans="1:9" x14ac:dyDescent="0.15">
      <c r="A252" s="12" t="str">
        <f>'AB Touchpoint System Workbook'!J263&amp;'AB Touchpoint System Workbook'!L263</f>
        <v>ZCustomer</v>
      </c>
      <c r="B252" s="12" t="b">
        <f>IF(ISNUMBER(SEARCH(G$1,$A252)),MAX(B$1:B251)+1)</f>
        <v>0</v>
      </c>
      <c r="C252" s="12" t="b">
        <f>IF(ISNUMBER(SEARCH(H$1,$A252)),MAX(C$1:C251)+1)</f>
        <v>0</v>
      </c>
      <c r="D252" s="12">
        <f>IF(ISNUMBER(SEARCH(I$1,$A252)),MAX(D$1:D251)+1)</f>
        <v>175</v>
      </c>
      <c r="E252" s="12" t="str">
        <f>'AB Touchpoint System Workbook'!K263</f>
        <v>Client 251</v>
      </c>
      <c r="F252" s="13">
        <f t="shared" si="3"/>
        <v>251</v>
      </c>
      <c r="G252" s="23" t="str">
        <f>IFERROR(VLOOKUP($F252,B:$E,4,0),"")</f>
        <v/>
      </c>
      <c r="H252" s="23" t="str">
        <f>IFERROR(VLOOKUP($F252,C:$E,3,0),"")</f>
        <v/>
      </c>
      <c r="I252" s="23" t="str">
        <f>IFERROR(VLOOKUP($F252,D:$E,2,0),"")</f>
        <v/>
      </c>
    </row>
    <row r="253" spans="1:9" x14ac:dyDescent="0.15">
      <c r="A253" s="12" t="str">
        <f>'AB Touchpoint System Workbook'!J264&amp;'AB Touchpoint System Workbook'!L264</f>
        <v>ZCustomer</v>
      </c>
      <c r="B253" s="12" t="b">
        <f>IF(ISNUMBER(SEARCH(G$1,$A253)),MAX(B$1:B252)+1)</f>
        <v>0</v>
      </c>
      <c r="C253" s="12" t="b">
        <f>IF(ISNUMBER(SEARCH(H$1,$A253)),MAX(C$1:C252)+1)</f>
        <v>0</v>
      </c>
      <c r="D253" s="12">
        <f>IF(ISNUMBER(SEARCH(I$1,$A253)),MAX(D$1:D252)+1)</f>
        <v>176</v>
      </c>
      <c r="E253" s="12" t="str">
        <f>'AB Touchpoint System Workbook'!K264</f>
        <v>Client 252</v>
      </c>
      <c r="F253" s="13">
        <f t="shared" si="3"/>
        <v>252</v>
      </c>
      <c r="G253" s="23" t="str">
        <f>IFERROR(VLOOKUP($F253,B:$E,4,0),"")</f>
        <v/>
      </c>
      <c r="H253" s="23" t="str">
        <f>IFERROR(VLOOKUP($F253,C:$E,3,0),"")</f>
        <v/>
      </c>
      <c r="I253" s="23" t="str">
        <f>IFERROR(VLOOKUP($F253,D:$E,2,0),"")</f>
        <v/>
      </c>
    </row>
    <row r="254" spans="1:9" x14ac:dyDescent="0.15">
      <c r="A254" s="12" t="str">
        <f>'AB Touchpoint System Workbook'!J265&amp;'AB Touchpoint System Workbook'!L265</f>
        <v>ZCustomer</v>
      </c>
      <c r="B254" s="12" t="b">
        <f>IF(ISNUMBER(SEARCH(G$1,$A254)),MAX(B$1:B253)+1)</f>
        <v>0</v>
      </c>
      <c r="C254" s="12" t="b">
        <f>IF(ISNUMBER(SEARCH(H$1,$A254)),MAX(C$1:C253)+1)</f>
        <v>0</v>
      </c>
      <c r="D254" s="12">
        <f>IF(ISNUMBER(SEARCH(I$1,$A254)),MAX(D$1:D253)+1)</f>
        <v>177</v>
      </c>
      <c r="E254" s="12" t="str">
        <f>'AB Touchpoint System Workbook'!K265</f>
        <v>Client 253</v>
      </c>
      <c r="F254" s="13">
        <f t="shared" si="3"/>
        <v>253</v>
      </c>
      <c r="G254" s="23" t="str">
        <f>IFERROR(VLOOKUP($F254,B:$E,4,0),"")</f>
        <v/>
      </c>
      <c r="H254" s="23" t="str">
        <f>IFERROR(VLOOKUP($F254,C:$E,3,0),"")</f>
        <v/>
      </c>
      <c r="I254" s="23" t="str">
        <f>IFERROR(VLOOKUP($F254,D:$E,2,0),"")</f>
        <v/>
      </c>
    </row>
    <row r="255" spans="1:9" x14ac:dyDescent="0.15">
      <c r="A255" s="12" t="str">
        <f>'AB Touchpoint System Workbook'!J266&amp;'AB Touchpoint System Workbook'!L266</f>
        <v>ZCustomer</v>
      </c>
      <c r="B255" s="12" t="b">
        <f>IF(ISNUMBER(SEARCH(G$1,$A255)),MAX(B$1:B254)+1)</f>
        <v>0</v>
      </c>
      <c r="C255" s="12" t="b">
        <f>IF(ISNUMBER(SEARCH(H$1,$A255)),MAX(C$1:C254)+1)</f>
        <v>0</v>
      </c>
      <c r="D255" s="12">
        <f>IF(ISNUMBER(SEARCH(I$1,$A255)),MAX(D$1:D254)+1)</f>
        <v>178</v>
      </c>
      <c r="E255" s="12" t="str">
        <f>'AB Touchpoint System Workbook'!K266</f>
        <v>Client 254</v>
      </c>
      <c r="F255" s="13">
        <f t="shared" si="3"/>
        <v>254</v>
      </c>
      <c r="G255" s="23" t="str">
        <f>IFERROR(VLOOKUP($F255,B:$E,4,0),"")</f>
        <v/>
      </c>
      <c r="H255" s="23" t="str">
        <f>IFERROR(VLOOKUP($F255,C:$E,3,0),"")</f>
        <v/>
      </c>
      <c r="I255" s="23" t="str">
        <f>IFERROR(VLOOKUP($F255,D:$E,2,0),"")</f>
        <v/>
      </c>
    </row>
    <row r="256" spans="1:9" x14ac:dyDescent="0.15">
      <c r="A256" s="12" t="str">
        <f>'AB Touchpoint System Workbook'!J267&amp;'AB Touchpoint System Workbook'!L267</f>
        <v>ZCustomer</v>
      </c>
      <c r="B256" s="12" t="b">
        <f>IF(ISNUMBER(SEARCH(G$1,$A256)),MAX(B$1:B255)+1)</f>
        <v>0</v>
      </c>
      <c r="C256" s="12" t="b">
        <f>IF(ISNUMBER(SEARCH(H$1,$A256)),MAX(C$1:C255)+1)</f>
        <v>0</v>
      </c>
      <c r="D256" s="12">
        <f>IF(ISNUMBER(SEARCH(I$1,$A256)),MAX(D$1:D255)+1)</f>
        <v>179</v>
      </c>
      <c r="E256" s="12" t="str">
        <f>'AB Touchpoint System Workbook'!K267</f>
        <v>Client 255</v>
      </c>
      <c r="F256" s="13">
        <f t="shared" si="3"/>
        <v>255</v>
      </c>
      <c r="G256" s="23" t="str">
        <f>IFERROR(VLOOKUP($F256,B:$E,4,0),"")</f>
        <v/>
      </c>
      <c r="H256" s="23" t="str">
        <f>IFERROR(VLOOKUP($F256,C:$E,3,0),"")</f>
        <v/>
      </c>
      <c r="I256" s="23" t="str">
        <f>IFERROR(VLOOKUP($F256,D:$E,2,0),"")</f>
        <v/>
      </c>
    </row>
    <row r="257" spans="1:9" x14ac:dyDescent="0.15">
      <c r="A257" s="12" t="str">
        <f>'AB Touchpoint System Workbook'!J268&amp;'AB Touchpoint System Workbook'!L268</f>
        <v>ZCustomer</v>
      </c>
      <c r="B257" s="12" t="b">
        <f>IF(ISNUMBER(SEARCH(G$1,$A257)),MAX(B$1:B256)+1)</f>
        <v>0</v>
      </c>
      <c r="C257" s="12" t="b">
        <f>IF(ISNUMBER(SEARCH(H$1,$A257)),MAX(C$1:C256)+1)</f>
        <v>0</v>
      </c>
      <c r="D257" s="12">
        <f>IF(ISNUMBER(SEARCH(I$1,$A257)),MAX(D$1:D256)+1)</f>
        <v>180</v>
      </c>
      <c r="E257" s="12" t="str">
        <f>'AB Touchpoint System Workbook'!K268</f>
        <v>Client 256</v>
      </c>
      <c r="F257" s="13">
        <f t="shared" si="3"/>
        <v>256</v>
      </c>
      <c r="G257" s="23" t="str">
        <f>IFERROR(VLOOKUP($F257,B:$E,4,0),"")</f>
        <v/>
      </c>
      <c r="H257" s="23" t="str">
        <f>IFERROR(VLOOKUP($F257,C:$E,3,0),"")</f>
        <v/>
      </c>
      <c r="I257" s="23" t="str">
        <f>IFERROR(VLOOKUP($F257,D:$E,2,0),"")</f>
        <v/>
      </c>
    </row>
    <row r="258" spans="1:9" x14ac:dyDescent="0.15">
      <c r="A258" s="12" t="str">
        <f>'AB Touchpoint System Workbook'!J269&amp;'AB Touchpoint System Workbook'!L269</f>
        <v>ZCustomer</v>
      </c>
      <c r="B258" s="12" t="b">
        <f>IF(ISNUMBER(SEARCH(G$1,$A258)),MAX(B$1:B257)+1)</f>
        <v>0</v>
      </c>
      <c r="C258" s="12" t="b">
        <f>IF(ISNUMBER(SEARCH(H$1,$A258)),MAX(C$1:C257)+1)</f>
        <v>0</v>
      </c>
      <c r="D258" s="12">
        <f>IF(ISNUMBER(SEARCH(I$1,$A258)),MAX(D$1:D257)+1)</f>
        <v>181</v>
      </c>
      <c r="E258" s="12" t="str">
        <f>'AB Touchpoint System Workbook'!K269</f>
        <v>Client 257</v>
      </c>
      <c r="F258" s="13">
        <f t="shared" si="3"/>
        <v>257</v>
      </c>
      <c r="G258" s="23" t="str">
        <f>IFERROR(VLOOKUP($F258,B:$E,4,0),"")</f>
        <v/>
      </c>
      <c r="H258" s="23" t="str">
        <f>IFERROR(VLOOKUP($F258,C:$E,3,0),"")</f>
        <v/>
      </c>
      <c r="I258" s="23" t="str">
        <f>IFERROR(VLOOKUP($F258,D:$E,2,0),"")</f>
        <v/>
      </c>
    </row>
    <row r="259" spans="1:9" x14ac:dyDescent="0.15">
      <c r="A259" s="12" t="str">
        <f>'AB Touchpoint System Workbook'!J270&amp;'AB Touchpoint System Workbook'!L270</f>
        <v>ZCustomer</v>
      </c>
      <c r="B259" s="12" t="b">
        <f>IF(ISNUMBER(SEARCH(G$1,$A259)),MAX(B$1:B258)+1)</f>
        <v>0</v>
      </c>
      <c r="C259" s="12" t="b">
        <f>IF(ISNUMBER(SEARCH(H$1,$A259)),MAX(C$1:C258)+1)</f>
        <v>0</v>
      </c>
      <c r="D259" s="12">
        <f>IF(ISNUMBER(SEARCH(I$1,$A259)),MAX(D$1:D258)+1)</f>
        <v>182</v>
      </c>
      <c r="E259" s="12" t="str">
        <f>'AB Touchpoint System Workbook'!K270</f>
        <v>Client 258</v>
      </c>
      <c r="F259" s="13">
        <f t="shared" si="3"/>
        <v>258</v>
      </c>
      <c r="G259" s="23" t="str">
        <f>IFERROR(VLOOKUP($F259,B:$E,4,0),"")</f>
        <v/>
      </c>
      <c r="H259" s="23" t="str">
        <f>IFERROR(VLOOKUP($F259,C:$E,3,0),"")</f>
        <v/>
      </c>
      <c r="I259" s="23" t="str">
        <f>IFERROR(VLOOKUP($F259,D:$E,2,0),"")</f>
        <v/>
      </c>
    </row>
    <row r="260" spans="1:9" x14ac:dyDescent="0.15">
      <c r="A260" s="12" t="str">
        <f>'AB Touchpoint System Workbook'!J271&amp;'AB Touchpoint System Workbook'!L271</f>
        <v>ZCustomer</v>
      </c>
      <c r="B260" s="12" t="b">
        <f>IF(ISNUMBER(SEARCH(G$1,$A260)),MAX(B$1:B259)+1)</f>
        <v>0</v>
      </c>
      <c r="C260" s="12" t="b">
        <f>IF(ISNUMBER(SEARCH(H$1,$A260)),MAX(C$1:C259)+1)</f>
        <v>0</v>
      </c>
      <c r="D260" s="12">
        <f>IF(ISNUMBER(SEARCH(I$1,$A260)),MAX(D$1:D259)+1)</f>
        <v>183</v>
      </c>
      <c r="E260" s="12" t="str">
        <f>'AB Touchpoint System Workbook'!K271</f>
        <v>Client 259</v>
      </c>
      <c r="F260" s="13">
        <f t="shared" ref="F260:F323" si="4">F259+1</f>
        <v>259</v>
      </c>
      <c r="G260" s="23" t="str">
        <f>IFERROR(VLOOKUP($F260,B:$E,4,0),"")</f>
        <v/>
      </c>
      <c r="H260" s="23" t="str">
        <f>IFERROR(VLOOKUP($F260,C:$E,3,0),"")</f>
        <v/>
      </c>
      <c r="I260" s="23" t="str">
        <f>IFERROR(VLOOKUP($F260,D:$E,2,0),"")</f>
        <v/>
      </c>
    </row>
    <row r="261" spans="1:9" x14ac:dyDescent="0.15">
      <c r="A261" s="12" t="str">
        <f>'AB Touchpoint System Workbook'!J272&amp;'AB Touchpoint System Workbook'!L272</f>
        <v>ZCustomer</v>
      </c>
      <c r="B261" s="12" t="b">
        <f>IF(ISNUMBER(SEARCH(G$1,$A261)),MAX(B$1:B260)+1)</f>
        <v>0</v>
      </c>
      <c r="C261" s="12" t="b">
        <f>IF(ISNUMBER(SEARCH(H$1,$A261)),MAX(C$1:C260)+1)</f>
        <v>0</v>
      </c>
      <c r="D261" s="12">
        <f>IF(ISNUMBER(SEARCH(I$1,$A261)),MAX(D$1:D260)+1)</f>
        <v>184</v>
      </c>
      <c r="E261" s="12" t="str">
        <f>'AB Touchpoint System Workbook'!K272</f>
        <v>Client 260</v>
      </c>
      <c r="F261" s="13">
        <f t="shared" si="4"/>
        <v>260</v>
      </c>
      <c r="G261" s="23" t="str">
        <f>IFERROR(VLOOKUP($F261,B:$E,4,0),"")</f>
        <v/>
      </c>
      <c r="H261" s="23" t="str">
        <f>IFERROR(VLOOKUP($F261,C:$E,3,0),"")</f>
        <v/>
      </c>
      <c r="I261" s="23" t="str">
        <f>IFERROR(VLOOKUP($F261,D:$E,2,0),"")</f>
        <v/>
      </c>
    </row>
    <row r="262" spans="1:9" x14ac:dyDescent="0.15">
      <c r="A262" s="12" t="str">
        <f>'AB Touchpoint System Workbook'!J273&amp;'AB Touchpoint System Workbook'!L273</f>
        <v>ZCustomer</v>
      </c>
      <c r="B262" s="12" t="b">
        <f>IF(ISNUMBER(SEARCH(G$1,$A262)),MAX(B$1:B261)+1)</f>
        <v>0</v>
      </c>
      <c r="C262" s="12" t="b">
        <f>IF(ISNUMBER(SEARCH(H$1,$A262)),MAX(C$1:C261)+1)</f>
        <v>0</v>
      </c>
      <c r="D262" s="12">
        <f>IF(ISNUMBER(SEARCH(I$1,$A262)),MAX(D$1:D261)+1)</f>
        <v>185</v>
      </c>
      <c r="E262" s="12" t="str">
        <f>'AB Touchpoint System Workbook'!K273</f>
        <v>Client 261</v>
      </c>
      <c r="F262" s="13">
        <f t="shared" si="4"/>
        <v>261</v>
      </c>
      <c r="G262" s="23" t="str">
        <f>IFERROR(VLOOKUP($F262,B:$E,4,0),"")</f>
        <v/>
      </c>
      <c r="H262" s="23" t="str">
        <f>IFERROR(VLOOKUP($F262,C:$E,3,0),"")</f>
        <v/>
      </c>
      <c r="I262" s="23" t="str">
        <f>IFERROR(VLOOKUP($F262,D:$E,2,0),"")</f>
        <v/>
      </c>
    </row>
    <row r="263" spans="1:9" x14ac:dyDescent="0.15">
      <c r="A263" s="12" t="str">
        <f>'AB Touchpoint System Workbook'!J274&amp;'AB Touchpoint System Workbook'!L274</f>
        <v>ZCustomer</v>
      </c>
      <c r="B263" s="12" t="b">
        <f>IF(ISNUMBER(SEARCH(G$1,$A263)),MAX(B$1:B262)+1)</f>
        <v>0</v>
      </c>
      <c r="C263" s="12" t="b">
        <f>IF(ISNUMBER(SEARCH(H$1,$A263)),MAX(C$1:C262)+1)</f>
        <v>0</v>
      </c>
      <c r="D263" s="12">
        <f>IF(ISNUMBER(SEARCH(I$1,$A263)),MAX(D$1:D262)+1)</f>
        <v>186</v>
      </c>
      <c r="E263" s="12" t="str">
        <f>'AB Touchpoint System Workbook'!K274</f>
        <v>Client 262</v>
      </c>
      <c r="F263" s="13">
        <f t="shared" si="4"/>
        <v>262</v>
      </c>
      <c r="G263" s="23" t="str">
        <f>IFERROR(VLOOKUP($F263,B:$E,4,0),"")</f>
        <v/>
      </c>
      <c r="H263" s="23" t="str">
        <f>IFERROR(VLOOKUP($F263,C:$E,3,0),"")</f>
        <v/>
      </c>
      <c r="I263" s="23" t="str">
        <f>IFERROR(VLOOKUP($F263,D:$E,2,0),"")</f>
        <v/>
      </c>
    </row>
    <row r="264" spans="1:9" x14ac:dyDescent="0.15">
      <c r="A264" s="12" t="str">
        <f>'AB Touchpoint System Workbook'!J275&amp;'AB Touchpoint System Workbook'!L275</f>
        <v>ZCustomer</v>
      </c>
      <c r="B264" s="12" t="b">
        <f>IF(ISNUMBER(SEARCH(G$1,$A264)),MAX(B$1:B263)+1)</f>
        <v>0</v>
      </c>
      <c r="C264" s="12" t="b">
        <f>IF(ISNUMBER(SEARCH(H$1,$A264)),MAX(C$1:C263)+1)</f>
        <v>0</v>
      </c>
      <c r="D264" s="12">
        <f>IF(ISNUMBER(SEARCH(I$1,$A264)),MAX(D$1:D263)+1)</f>
        <v>187</v>
      </c>
      <c r="E264" s="12" t="str">
        <f>'AB Touchpoint System Workbook'!K275</f>
        <v>Client 263</v>
      </c>
      <c r="F264" s="13">
        <f t="shared" si="4"/>
        <v>263</v>
      </c>
      <c r="G264" s="23" t="str">
        <f>IFERROR(VLOOKUP($F264,B:$E,4,0),"")</f>
        <v/>
      </c>
      <c r="H264" s="23" t="str">
        <f>IFERROR(VLOOKUP($F264,C:$E,3,0),"")</f>
        <v/>
      </c>
      <c r="I264" s="23" t="str">
        <f>IFERROR(VLOOKUP($F264,D:$E,2,0),"")</f>
        <v/>
      </c>
    </row>
    <row r="265" spans="1:9" x14ac:dyDescent="0.15">
      <c r="A265" s="12" t="str">
        <f>'AB Touchpoint System Workbook'!J276&amp;'AB Touchpoint System Workbook'!L276</f>
        <v>ZCustomer</v>
      </c>
      <c r="B265" s="12" t="b">
        <f>IF(ISNUMBER(SEARCH(G$1,$A265)),MAX(B$1:B264)+1)</f>
        <v>0</v>
      </c>
      <c r="C265" s="12" t="b">
        <f>IF(ISNUMBER(SEARCH(H$1,$A265)),MAX(C$1:C264)+1)</f>
        <v>0</v>
      </c>
      <c r="D265" s="12">
        <f>IF(ISNUMBER(SEARCH(I$1,$A265)),MAX(D$1:D264)+1)</f>
        <v>188</v>
      </c>
      <c r="E265" s="12" t="str">
        <f>'AB Touchpoint System Workbook'!K276</f>
        <v>Client 264</v>
      </c>
      <c r="F265" s="13">
        <f t="shared" si="4"/>
        <v>264</v>
      </c>
      <c r="G265" s="23" t="str">
        <f>IFERROR(VLOOKUP($F265,B:$E,4,0),"")</f>
        <v/>
      </c>
      <c r="H265" s="23" t="str">
        <f>IFERROR(VLOOKUP($F265,C:$E,3,0),"")</f>
        <v/>
      </c>
      <c r="I265" s="23" t="str">
        <f>IFERROR(VLOOKUP($F265,D:$E,2,0),"")</f>
        <v/>
      </c>
    </row>
    <row r="266" spans="1:9" x14ac:dyDescent="0.15">
      <c r="A266" s="12" t="str">
        <f>'AB Touchpoint System Workbook'!J277&amp;'AB Touchpoint System Workbook'!L277</f>
        <v>ZCustomer</v>
      </c>
      <c r="B266" s="12" t="b">
        <f>IF(ISNUMBER(SEARCH(G$1,$A266)),MAX(B$1:B265)+1)</f>
        <v>0</v>
      </c>
      <c r="C266" s="12" t="b">
        <f>IF(ISNUMBER(SEARCH(H$1,$A266)),MAX(C$1:C265)+1)</f>
        <v>0</v>
      </c>
      <c r="D266" s="12">
        <f>IF(ISNUMBER(SEARCH(I$1,$A266)),MAX(D$1:D265)+1)</f>
        <v>189</v>
      </c>
      <c r="E266" s="12" t="str">
        <f>'AB Touchpoint System Workbook'!K277</f>
        <v>Client 265</v>
      </c>
      <c r="F266" s="13">
        <f t="shared" si="4"/>
        <v>265</v>
      </c>
      <c r="G266" s="23" t="str">
        <f>IFERROR(VLOOKUP($F266,B:$E,4,0),"")</f>
        <v/>
      </c>
      <c r="H266" s="23" t="str">
        <f>IFERROR(VLOOKUP($F266,C:$E,3,0),"")</f>
        <v/>
      </c>
      <c r="I266" s="23" t="str">
        <f>IFERROR(VLOOKUP($F266,D:$E,2,0),"")</f>
        <v/>
      </c>
    </row>
    <row r="267" spans="1:9" x14ac:dyDescent="0.15">
      <c r="A267" s="12" t="str">
        <f>'AB Touchpoint System Workbook'!J278&amp;'AB Touchpoint System Workbook'!L278</f>
        <v>ZCustomer</v>
      </c>
      <c r="B267" s="12" t="b">
        <f>IF(ISNUMBER(SEARCH(G$1,$A267)),MAX(B$1:B266)+1)</f>
        <v>0</v>
      </c>
      <c r="C267" s="12" t="b">
        <f>IF(ISNUMBER(SEARCH(H$1,$A267)),MAX(C$1:C266)+1)</f>
        <v>0</v>
      </c>
      <c r="D267" s="12">
        <f>IF(ISNUMBER(SEARCH(I$1,$A267)),MAX(D$1:D266)+1)</f>
        <v>190</v>
      </c>
      <c r="E267" s="12" t="str">
        <f>'AB Touchpoint System Workbook'!K278</f>
        <v>Client 266</v>
      </c>
      <c r="F267" s="13">
        <f t="shared" si="4"/>
        <v>266</v>
      </c>
      <c r="G267" s="23" t="str">
        <f>IFERROR(VLOOKUP($F267,B:$E,4,0),"")</f>
        <v/>
      </c>
      <c r="H267" s="23" t="str">
        <f>IFERROR(VLOOKUP($F267,C:$E,3,0),"")</f>
        <v/>
      </c>
      <c r="I267" s="23" t="str">
        <f>IFERROR(VLOOKUP($F267,D:$E,2,0),"")</f>
        <v/>
      </c>
    </row>
    <row r="268" spans="1:9" x14ac:dyDescent="0.15">
      <c r="A268" s="12" t="str">
        <f>'AB Touchpoint System Workbook'!J279&amp;'AB Touchpoint System Workbook'!L279</f>
        <v>ZCustomer</v>
      </c>
      <c r="B268" s="12" t="b">
        <f>IF(ISNUMBER(SEARCH(G$1,$A268)),MAX(B$1:B267)+1)</f>
        <v>0</v>
      </c>
      <c r="C268" s="12" t="b">
        <f>IF(ISNUMBER(SEARCH(H$1,$A268)),MAX(C$1:C267)+1)</f>
        <v>0</v>
      </c>
      <c r="D268" s="12">
        <f>IF(ISNUMBER(SEARCH(I$1,$A268)),MAX(D$1:D267)+1)</f>
        <v>191</v>
      </c>
      <c r="E268" s="12" t="str">
        <f>'AB Touchpoint System Workbook'!K279</f>
        <v>Client 267</v>
      </c>
      <c r="F268" s="13">
        <f t="shared" si="4"/>
        <v>267</v>
      </c>
      <c r="G268" s="23" t="str">
        <f>IFERROR(VLOOKUP($F268,B:$E,4,0),"")</f>
        <v/>
      </c>
      <c r="H268" s="23" t="str">
        <f>IFERROR(VLOOKUP($F268,C:$E,3,0),"")</f>
        <v/>
      </c>
      <c r="I268" s="23" t="str">
        <f>IFERROR(VLOOKUP($F268,D:$E,2,0),"")</f>
        <v/>
      </c>
    </row>
    <row r="269" spans="1:9" x14ac:dyDescent="0.15">
      <c r="A269" s="12" t="str">
        <f>'AB Touchpoint System Workbook'!J280&amp;'AB Touchpoint System Workbook'!L280</f>
        <v>ZCustomer</v>
      </c>
      <c r="B269" s="12" t="b">
        <f>IF(ISNUMBER(SEARCH(G$1,$A269)),MAX(B$1:B268)+1)</f>
        <v>0</v>
      </c>
      <c r="C269" s="12" t="b">
        <f>IF(ISNUMBER(SEARCH(H$1,$A269)),MAX(C$1:C268)+1)</f>
        <v>0</v>
      </c>
      <c r="D269" s="12">
        <f>IF(ISNUMBER(SEARCH(I$1,$A269)),MAX(D$1:D268)+1)</f>
        <v>192</v>
      </c>
      <c r="E269" s="12" t="str">
        <f>'AB Touchpoint System Workbook'!K280</f>
        <v>Client 268</v>
      </c>
      <c r="F269" s="13">
        <f t="shared" si="4"/>
        <v>268</v>
      </c>
      <c r="G269" s="23" t="str">
        <f>IFERROR(VLOOKUP($F269,B:$E,4,0),"")</f>
        <v/>
      </c>
      <c r="H269" s="23" t="str">
        <f>IFERROR(VLOOKUP($F269,C:$E,3,0),"")</f>
        <v/>
      </c>
      <c r="I269" s="23" t="str">
        <f>IFERROR(VLOOKUP($F269,D:$E,2,0),"")</f>
        <v/>
      </c>
    </row>
    <row r="270" spans="1:9" x14ac:dyDescent="0.15">
      <c r="A270" s="12" t="str">
        <f>'AB Touchpoint System Workbook'!J281&amp;'AB Touchpoint System Workbook'!L281</f>
        <v>ZCustomer</v>
      </c>
      <c r="B270" s="12" t="b">
        <f>IF(ISNUMBER(SEARCH(G$1,$A270)),MAX(B$1:B269)+1)</f>
        <v>0</v>
      </c>
      <c r="C270" s="12" t="b">
        <f>IF(ISNUMBER(SEARCH(H$1,$A270)),MAX(C$1:C269)+1)</f>
        <v>0</v>
      </c>
      <c r="D270" s="12">
        <f>IF(ISNUMBER(SEARCH(I$1,$A270)),MAX(D$1:D269)+1)</f>
        <v>193</v>
      </c>
      <c r="E270" s="12" t="str">
        <f>'AB Touchpoint System Workbook'!K281</f>
        <v>Client 269</v>
      </c>
      <c r="F270" s="13">
        <f t="shared" si="4"/>
        <v>269</v>
      </c>
      <c r="G270" s="23" t="str">
        <f>IFERROR(VLOOKUP($F270,B:$E,4,0),"")</f>
        <v/>
      </c>
      <c r="H270" s="23" t="str">
        <f>IFERROR(VLOOKUP($F270,C:$E,3,0),"")</f>
        <v/>
      </c>
      <c r="I270" s="23" t="str">
        <f>IFERROR(VLOOKUP($F270,D:$E,2,0),"")</f>
        <v/>
      </c>
    </row>
    <row r="271" spans="1:9" x14ac:dyDescent="0.15">
      <c r="A271" s="12" t="str">
        <f>'AB Touchpoint System Workbook'!J282&amp;'AB Touchpoint System Workbook'!L282</f>
        <v>ZCustomer</v>
      </c>
      <c r="B271" s="12" t="b">
        <f>IF(ISNUMBER(SEARCH(G$1,$A271)),MAX(B$1:B270)+1)</f>
        <v>0</v>
      </c>
      <c r="C271" s="12" t="b">
        <f>IF(ISNUMBER(SEARCH(H$1,$A271)),MAX(C$1:C270)+1)</f>
        <v>0</v>
      </c>
      <c r="D271" s="12">
        <f>IF(ISNUMBER(SEARCH(I$1,$A271)),MAX(D$1:D270)+1)</f>
        <v>194</v>
      </c>
      <c r="E271" s="12" t="str">
        <f>'AB Touchpoint System Workbook'!K282</f>
        <v>Client 270</v>
      </c>
      <c r="F271" s="13">
        <f t="shared" si="4"/>
        <v>270</v>
      </c>
      <c r="G271" s="23" t="str">
        <f>IFERROR(VLOOKUP($F271,B:$E,4,0),"")</f>
        <v/>
      </c>
      <c r="H271" s="23" t="str">
        <f>IFERROR(VLOOKUP($F271,C:$E,3,0),"")</f>
        <v/>
      </c>
      <c r="I271" s="23" t="str">
        <f>IFERROR(VLOOKUP($F271,D:$E,2,0),"")</f>
        <v/>
      </c>
    </row>
    <row r="272" spans="1:9" x14ac:dyDescent="0.15">
      <c r="A272" s="12" t="str">
        <f>'AB Touchpoint System Workbook'!J283&amp;'AB Touchpoint System Workbook'!L283</f>
        <v>ZCustomer</v>
      </c>
      <c r="B272" s="12" t="b">
        <f>IF(ISNUMBER(SEARCH(G$1,$A272)),MAX(B$1:B271)+1)</f>
        <v>0</v>
      </c>
      <c r="C272" s="12" t="b">
        <f>IF(ISNUMBER(SEARCH(H$1,$A272)),MAX(C$1:C271)+1)</f>
        <v>0</v>
      </c>
      <c r="D272" s="12">
        <f>IF(ISNUMBER(SEARCH(I$1,$A272)),MAX(D$1:D271)+1)</f>
        <v>195</v>
      </c>
      <c r="E272" s="12" t="str">
        <f>'AB Touchpoint System Workbook'!K283</f>
        <v>Client 271</v>
      </c>
      <c r="F272" s="13">
        <f t="shared" si="4"/>
        <v>271</v>
      </c>
      <c r="G272" s="23" t="str">
        <f>IFERROR(VLOOKUP($F272,B:$E,4,0),"")</f>
        <v/>
      </c>
      <c r="H272" s="23" t="str">
        <f>IFERROR(VLOOKUP($F272,C:$E,3,0),"")</f>
        <v/>
      </c>
      <c r="I272" s="23" t="str">
        <f>IFERROR(VLOOKUP($F272,D:$E,2,0),"")</f>
        <v/>
      </c>
    </row>
    <row r="273" spans="1:9" x14ac:dyDescent="0.15">
      <c r="A273" s="12" t="str">
        <f>'AB Touchpoint System Workbook'!J284&amp;'AB Touchpoint System Workbook'!L284</f>
        <v>ZCustomer</v>
      </c>
      <c r="B273" s="12" t="b">
        <f>IF(ISNUMBER(SEARCH(G$1,$A273)),MAX(B$1:B272)+1)</f>
        <v>0</v>
      </c>
      <c r="C273" s="12" t="b">
        <f>IF(ISNUMBER(SEARCH(H$1,$A273)),MAX(C$1:C272)+1)</f>
        <v>0</v>
      </c>
      <c r="D273" s="12">
        <f>IF(ISNUMBER(SEARCH(I$1,$A273)),MAX(D$1:D272)+1)</f>
        <v>196</v>
      </c>
      <c r="E273" s="12" t="str">
        <f>'AB Touchpoint System Workbook'!K284</f>
        <v>Client 272</v>
      </c>
      <c r="F273" s="13">
        <f t="shared" si="4"/>
        <v>272</v>
      </c>
      <c r="G273" s="23" t="str">
        <f>IFERROR(VLOOKUP($F273,B:$E,4,0),"")</f>
        <v/>
      </c>
      <c r="H273" s="23" t="str">
        <f>IFERROR(VLOOKUP($F273,C:$E,3,0),"")</f>
        <v/>
      </c>
      <c r="I273" s="23" t="str">
        <f>IFERROR(VLOOKUP($F273,D:$E,2,0),"")</f>
        <v/>
      </c>
    </row>
    <row r="274" spans="1:9" x14ac:dyDescent="0.15">
      <c r="A274" s="12" t="str">
        <f>'AB Touchpoint System Workbook'!J285&amp;'AB Touchpoint System Workbook'!L285</f>
        <v>ZCustomer</v>
      </c>
      <c r="B274" s="12" t="b">
        <f>IF(ISNUMBER(SEARCH(G$1,$A274)),MAX(B$1:B273)+1)</f>
        <v>0</v>
      </c>
      <c r="C274" s="12" t="b">
        <f>IF(ISNUMBER(SEARCH(H$1,$A274)),MAX(C$1:C273)+1)</f>
        <v>0</v>
      </c>
      <c r="D274" s="12">
        <f>IF(ISNUMBER(SEARCH(I$1,$A274)),MAX(D$1:D273)+1)</f>
        <v>197</v>
      </c>
      <c r="E274" s="12">
        <f>'AB Touchpoint System Workbook'!K285</f>
        <v>0</v>
      </c>
      <c r="F274" s="13">
        <f t="shared" si="4"/>
        <v>273</v>
      </c>
      <c r="G274" s="23" t="str">
        <f>IFERROR(VLOOKUP($F274,B:$E,4,0),"")</f>
        <v/>
      </c>
      <c r="H274" s="23" t="str">
        <f>IFERROR(VLOOKUP($F274,C:$E,3,0),"")</f>
        <v/>
      </c>
      <c r="I274" s="23" t="str">
        <f>IFERROR(VLOOKUP($F274,D:$E,2,0),"")</f>
        <v/>
      </c>
    </row>
    <row r="275" spans="1:9" x14ac:dyDescent="0.15">
      <c r="A275" s="12" t="str">
        <f>'AB Touchpoint System Workbook'!J286&amp;'AB Touchpoint System Workbook'!L286</f>
        <v>ZCustomer</v>
      </c>
      <c r="B275" s="12" t="b">
        <f>IF(ISNUMBER(SEARCH(G$1,$A275)),MAX(B$1:B274)+1)</f>
        <v>0</v>
      </c>
      <c r="C275" s="12" t="b">
        <f>IF(ISNUMBER(SEARCH(H$1,$A275)),MAX(C$1:C274)+1)</f>
        <v>0</v>
      </c>
      <c r="D275" s="12">
        <f>IF(ISNUMBER(SEARCH(I$1,$A275)),MAX(D$1:D274)+1)</f>
        <v>198</v>
      </c>
      <c r="E275" s="12">
        <f>'AB Touchpoint System Workbook'!K286</f>
        <v>0</v>
      </c>
      <c r="F275" s="13">
        <f t="shared" si="4"/>
        <v>274</v>
      </c>
      <c r="G275" s="23" t="str">
        <f>IFERROR(VLOOKUP($F275,B:$E,4,0),"")</f>
        <v/>
      </c>
      <c r="H275" s="23" t="str">
        <f>IFERROR(VLOOKUP($F275,C:$E,3,0),"")</f>
        <v/>
      </c>
      <c r="I275" s="23" t="str">
        <f>IFERROR(VLOOKUP($F275,D:$E,2,0),"")</f>
        <v/>
      </c>
    </row>
    <row r="276" spans="1:9" x14ac:dyDescent="0.15">
      <c r="A276" s="12" t="str">
        <f>'AB Touchpoint System Workbook'!J287&amp;'AB Touchpoint System Workbook'!L287</f>
        <v>ZCustomer</v>
      </c>
      <c r="B276" s="12" t="b">
        <f>IF(ISNUMBER(SEARCH(G$1,$A276)),MAX(B$1:B275)+1)</f>
        <v>0</v>
      </c>
      <c r="C276" s="12" t="b">
        <f>IF(ISNUMBER(SEARCH(H$1,$A276)),MAX(C$1:C275)+1)</f>
        <v>0</v>
      </c>
      <c r="D276" s="12">
        <f>IF(ISNUMBER(SEARCH(I$1,$A276)),MAX(D$1:D275)+1)</f>
        <v>199</v>
      </c>
      <c r="E276" s="12">
        <f>'AB Touchpoint System Workbook'!K287</f>
        <v>0</v>
      </c>
      <c r="F276" s="13">
        <f t="shared" si="4"/>
        <v>275</v>
      </c>
      <c r="G276" s="23" t="str">
        <f>IFERROR(VLOOKUP($F276,B:$E,4,0),"")</f>
        <v/>
      </c>
      <c r="H276" s="23" t="str">
        <f>IFERROR(VLOOKUP($F276,C:$E,3,0),"")</f>
        <v/>
      </c>
      <c r="I276" s="23" t="str">
        <f>IFERROR(VLOOKUP($F276,D:$E,2,0),"")</f>
        <v/>
      </c>
    </row>
    <row r="277" spans="1:9" x14ac:dyDescent="0.15">
      <c r="A277" s="12" t="str">
        <f>'AB Touchpoint System Workbook'!J288&amp;'AB Touchpoint System Workbook'!L288</f>
        <v>ZCustomer</v>
      </c>
      <c r="B277" s="12" t="b">
        <f>IF(ISNUMBER(SEARCH(G$1,$A277)),MAX(B$1:B276)+1)</f>
        <v>0</v>
      </c>
      <c r="C277" s="12" t="b">
        <f>IF(ISNUMBER(SEARCH(H$1,$A277)),MAX(C$1:C276)+1)</f>
        <v>0</v>
      </c>
      <c r="D277" s="12">
        <f>IF(ISNUMBER(SEARCH(I$1,$A277)),MAX(D$1:D276)+1)</f>
        <v>200</v>
      </c>
      <c r="E277" s="12">
        <f>'AB Touchpoint System Workbook'!K288</f>
        <v>0</v>
      </c>
      <c r="F277" s="13">
        <f t="shared" si="4"/>
        <v>276</v>
      </c>
      <c r="G277" s="23" t="str">
        <f>IFERROR(VLOOKUP($F277,B:$E,4,0),"")</f>
        <v/>
      </c>
      <c r="H277" s="23" t="str">
        <f>IFERROR(VLOOKUP($F277,C:$E,3,0),"")</f>
        <v/>
      </c>
      <c r="I277" s="23" t="str">
        <f>IFERROR(VLOOKUP($F277,D:$E,2,0),"")</f>
        <v/>
      </c>
    </row>
    <row r="278" spans="1:9" x14ac:dyDescent="0.15">
      <c r="A278" s="12" t="str">
        <f>'AB Touchpoint System Workbook'!J289&amp;'AB Touchpoint System Workbook'!L289</f>
        <v>ZCustomer</v>
      </c>
      <c r="B278" s="12" t="b">
        <f>IF(ISNUMBER(SEARCH(G$1,$A278)),MAX(B$1:B277)+1)</f>
        <v>0</v>
      </c>
      <c r="C278" s="12" t="b">
        <f>IF(ISNUMBER(SEARCH(H$1,$A278)),MAX(C$1:C277)+1)</f>
        <v>0</v>
      </c>
      <c r="D278" s="12">
        <f>IF(ISNUMBER(SEARCH(I$1,$A278)),MAX(D$1:D277)+1)</f>
        <v>201</v>
      </c>
      <c r="E278" s="12">
        <f>'AB Touchpoint System Workbook'!K289</f>
        <v>0</v>
      </c>
      <c r="F278" s="13">
        <f t="shared" si="4"/>
        <v>277</v>
      </c>
      <c r="G278" s="23" t="str">
        <f>IFERROR(VLOOKUP($F278,B:$E,4,0),"")</f>
        <v/>
      </c>
      <c r="H278" s="23" t="str">
        <f>IFERROR(VLOOKUP($F278,C:$E,3,0),"")</f>
        <v/>
      </c>
      <c r="I278" s="23" t="str">
        <f>IFERROR(VLOOKUP($F278,D:$E,2,0),"")</f>
        <v/>
      </c>
    </row>
    <row r="279" spans="1:9" x14ac:dyDescent="0.15">
      <c r="A279" s="12" t="str">
        <f>'AB Touchpoint System Workbook'!J290&amp;'AB Touchpoint System Workbook'!L290</f>
        <v>ZCustomer</v>
      </c>
      <c r="B279" s="12" t="b">
        <f>IF(ISNUMBER(SEARCH(G$1,$A279)),MAX(B$1:B278)+1)</f>
        <v>0</v>
      </c>
      <c r="C279" s="12" t="b">
        <f>IF(ISNUMBER(SEARCH(H$1,$A279)),MAX(C$1:C278)+1)</f>
        <v>0</v>
      </c>
      <c r="D279" s="12">
        <f>IF(ISNUMBER(SEARCH(I$1,$A279)),MAX(D$1:D278)+1)</f>
        <v>202</v>
      </c>
      <c r="E279" s="12">
        <f>'AB Touchpoint System Workbook'!K290</f>
        <v>0</v>
      </c>
      <c r="F279" s="13">
        <f t="shared" si="4"/>
        <v>278</v>
      </c>
      <c r="G279" s="23" t="str">
        <f>IFERROR(VLOOKUP($F279,B:$E,4,0),"")</f>
        <v/>
      </c>
      <c r="H279" s="23" t="str">
        <f>IFERROR(VLOOKUP($F279,C:$E,3,0),"")</f>
        <v/>
      </c>
      <c r="I279" s="23" t="str">
        <f>IFERROR(VLOOKUP($F279,D:$E,2,0),"")</f>
        <v/>
      </c>
    </row>
    <row r="280" spans="1:9" x14ac:dyDescent="0.15">
      <c r="A280" s="12" t="str">
        <f>'AB Touchpoint System Workbook'!J291&amp;'AB Touchpoint System Workbook'!L291</f>
        <v/>
      </c>
      <c r="B280" s="12" t="b">
        <f>IF(ISNUMBER(SEARCH(G$1,$A280)),MAX(B$1:B279)+1)</f>
        <v>0</v>
      </c>
      <c r="C280" s="12" t="b">
        <f>IF(ISNUMBER(SEARCH(H$1,$A280)),MAX(C$1:C279)+1)</f>
        <v>0</v>
      </c>
      <c r="D280" s="12" t="b">
        <f>IF(ISNUMBER(SEARCH(I$1,$A280)),MAX(D$1:D279)+1)</f>
        <v>0</v>
      </c>
      <c r="E280" s="12">
        <f>'AB Touchpoint System Workbook'!K291</f>
        <v>0</v>
      </c>
      <c r="F280" s="13">
        <f t="shared" si="4"/>
        <v>279</v>
      </c>
      <c r="G280" s="23" t="str">
        <f>IFERROR(VLOOKUP($F280,B:$E,4,0),"")</f>
        <v/>
      </c>
      <c r="H280" s="23" t="str">
        <f>IFERROR(VLOOKUP($F280,C:$E,3,0),"")</f>
        <v/>
      </c>
      <c r="I280" s="23" t="str">
        <f>IFERROR(VLOOKUP($F280,D:$E,2,0),"")</f>
        <v/>
      </c>
    </row>
    <row r="281" spans="1:9" x14ac:dyDescent="0.15">
      <c r="A281" s="12" t="str">
        <f>'AB Touchpoint System Workbook'!J292&amp;'AB Touchpoint System Workbook'!L292</f>
        <v/>
      </c>
      <c r="B281" s="12" t="b">
        <f>IF(ISNUMBER(SEARCH(G$1,$A281)),MAX(B$1:B280)+1)</f>
        <v>0</v>
      </c>
      <c r="C281" s="12" t="b">
        <f>IF(ISNUMBER(SEARCH(H$1,$A281)),MAX(C$1:C280)+1)</f>
        <v>0</v>
      </c>
      <c r="D281" s="12" t="b">
        <f>IF(ISNUMBER(SEARCH(I$1,$A281)),MAX(D$1:D280)+1)</f>
        <v>0</v>
      </c>
      <c r="E281" s="12">
        <f>'AB Touchpoint System Workbook'!K292</f>
        <v>0</v>
      </c>
      <c r="F281" s="13">
        <f t="shared" si="4"/>
        <v>280</v>
      </c>
      <c r="G281" s="23" t="str">
        <f>IFERROR(VLOOKUP($F281,B:$E,4,0),"")</f>
        <v/>
      </c>
      <c r="H281" s="23" t="str">
        <f>IFERROR(VLOOKUP($F281,C:$E,3,0),"")</f>
        <v/>
      </c>
      <c r="I281" s="23" t="str">
        <f>IFERROR(VLOOKUP($F281,D:$E,2,0),"")</f>
        <v/>
      </c>
    </row>
    <row r="282" spans="1:9" x14ac:dyDescent="0.15">
      <c r="A282" s="12" t="str">
        <f>'AB Touchpoint System Workbook'!J293&amp;'AB Touchpoint System Workbook'!L293</f>
        <v/>
      </c>
      <c r="B282" s="12" t="b">
        <f>IF(ISNUMBER(SEARCH(G$1,$A282)),MAX(B$1:B281)+1)</f>
        <v>0</v>
      </c>
      <c r="C282" s="12" t="b">
        <f>IF(ISNUMBER(SEARCH(H$1,$A282)),MAX(C$1:C281)+1)</f>
        <v>0</v>
      </c>
      <c r="D282" s="12" t="b">
        <f>IF(ISNUMBER(SEARCH(I$1,$A282)),MAX(D$1:D281)+1)</f>
        <v>0</v>
      </c>
      <c r="E282" s="12">
        <f>'AB Touchpoint System Workbook'!K293</f>
        <v>0</v>
      </c>
      <c r="F282" s="13">
        <f t="shared" si="4"/>
        <v>281</v>
      </c>
      <c r="G282" s="23" t="str">
        <f>IFERROR(VLOOKUP($F282,B:$E,4,0),"")</f>
        <v/>
      </c>
      <c r="H282" s="23" t="str">
        <f>IFERROR(VLOOKUP($F282,C:$E,3,0),"")</f>
        <v/>
      </c>
      <c r="I282" s="23" t="str">
        <f>IFERROR(VLOOKUP($F282,D:$E,2,0),"")</f>
        <v/>
      </c>
    </row>
    <row r="283" spans="1:9" x14ac:dyDescent="0.15">
      <c r="A283" s="12" t="str">
        <f>'AB Touchpoint System Workbook'!J294&amp;'AB Touchpoint System Workbook'!L294</f>
        <v/>
      </c>
      <c r="B283" s="12" t="b">
        <f>IF(ISNUMBER(SEARCH(G$1,$A283)),MAX(B$1:B282)+1)</f>
        <v>0</v>
      </c>
      <c r="C283" s="12" t="b">
        <f>IF(ISNUMBER(SEARCH(H$1,$A283)),MAX(C$1:C282)+1)</f>
        <v>0</v>
      </c>
      <c r="D283" s="12" t="b">
        <f>IF(ISNUMBER(SEARCH(I$1,$A283)),MAX(D$1:D282)+1)</f>
        <v>0</v>
      </c>
      <c r="E283" s="12">
        <f>'AB Touchpoint System Workbook'!K294</f>
        <v>0</v>
      </c>
      <c r="F283" s="13">
        <f t="shared" si="4"/>
        <v>282</v>
      </c>
      <c r="G283" s="23" t="str">
        <f>IFERROR(VLOOKUP($F283,B:$E,4,0),"")</f>
        <v/>
      </c>
      <c r="H283" s="23" t="str">
        <f>IFERROR(VLOOKUP($F283,C:$E,3,0),"")</f>
        <v/>
      </c>
      <c r="I283" s="23" t="str">
        <f>IFERROR(VLOOKUP($F283,D:$E,2,0),"")</f>
        <v/>
      </c>
    </row>
    <row r="284" spans="1:9" x14ac:dyDescent="0.15">
      <c r="A284" s="12" t="str">
        <f>'AB Touchpoint System Workbook'!J295&amp;'AB Touchpoint System Workbook'!L295</f>
        <v/>
      </c>
      <c r="B284" s="12" t="b">
        <f>IF(ISNUMBER(SEARCH(G$1,$A284)),MAX(B$1:B283)+1)</f>
        <v>0</v>
      </c>
      <c r="C284" s="12" t="b">
        <f>IF(ISNUMBER(SEARCH(H$1,$A284)),MAX(C$1:C283)+1)</f>
        <v>0</v>
      </c>
      <c r="D284" s="12" t="b">
        <f>IF(ISNUMBER(SEARCH(I$1,$A284)),MAX(D$1:D283)+1)</f>
        <v>0</v>
      </c>
      <c r="E284" s="12">
        <f>'AB Touchpoint System Workbook'!K295</f>
        <v>0</v>
      </c>
      <c r="F284" s="13">
        <f t="shared" si="4"/>
        <v>283</v>
      </c>
      <c r="G284" s="23" t="str">
        <f>IFERROR(VLOOKUP($F284,B:$E,4,0),"")</f>
        <v/>
      </c>
      <c r="H284" s="23" t="str">
        <f>IFERROR(VLOOKUP($F284,C:$E,3,0),"")</f>
        <v/>
      </c>
      <c r="I284" s="23" t="str">
        <f>IFERROR(VLOOKUP($F284,D:$E,2,0),"")</f>
        <v/>
      </c>
    </row>
    <row r="285" spans="1:9" x14ac:dyDescent="0.15">
      <c r="A285" s="12" t="str">
        <f>'AB Touchpoint System Workbook'!J296&amp;'AB Touchpoint System Workbook'!L296</f>
        <v/>
      </c>
      <c r="B285" s="12" t="b">
        <f>IF(ISNUMBER(SEARCH(G$1,$A285)),MAX(B$1:B284)+1)</f>
        <v>0</v>
      </c>
      <c r="C285" s="12" t="b">
        <f>IF(ISNUMBER(SEARCH(H$1,$A285)),MAX(C$1:C284)+1)</f>
        <v>0</v>
      </c>
      <c r="D285" s="12" t="b">
        <f>IF(ISNUMBER(SEARCH(I$1,$A285)),MAX(D$1:D284)+1)</f>
        <v>0</v>
      </c>
      <c r="E285" s="12">
        <f>'AB Touchpoint System Workbook'!K296</f>
        <v>0</v>
      </c>
      <c r="F285" s="13">
        <f t="shared" si="4"/>
        <v>284</v>
      </c>
      <c r="G285" s="23" t="str">
        <f>IFERROR(VLOOKUP($F285,B:$E,4,0),"")</f>
        <v/>
      </c>
      <c r="H285" s="23" t="str">
        <f>IFERROR(VLOOKUP($F285,C:$E,3,0),"")</f>
        <v/>
      </c>
      <c r="I285" s="23" t="str">
        <f>IFERROR(VLOOKUP($F285,D:$E,2,0),"")</f>
        <v/>
      </c>
    </row>
    <row r="286" spans="1:9" x14ac:dyDescent="0.15">
      <c r="A286" s="12" t="str">
        <f>'AB Touchpoint System Workbook'!J297&amp;'AB Touchpoint System Workbook'!L297</f>
        <v/>
      </c>
      <c r="B286" s="12" t="b">
        <f>IF(ISNUMBER(SEARCH(G$1,$A286)),MAX(B$1:B285)+1)</f>
        <v>0</v>
      </c>
      <c r="C286" s="12" t="b">
        <f>IF(ISNUMBER(SEARCH(H$1,$A286)),MAX(C$1:C285)+1)</f>
        <v>0</v>
      </c>
      <c r="D286" s="12" t="b">
        <f>IF(ISNUMBER(SEARCH(I$1,$A286)),MAX(D$1:D285)+1)</f>
        <v>0</v>
      </c>
      <c r="E286" s="12">
        <f>'AB Touchpoint System Workbook'!K297</f>
        <v>0</v>
      </c>
      <c r="F286" s="13">
        <f t="shared" si="4"/>
        <v>285</v>
      </c>
      <c r="G286" s="23" t="str">
        <f>IFERROR(VLOOKUP($F286,B:$E,4,0),"")</f>
        <v/>
      </c>
      <c r="H286" s="23" t="str">
        <f>IFERROR(VLOOKUP($F286,C:$E,3,0),"")</f>
        <v/>
      </c>
      <c r="I286" s="23" t="str">
        <f>IFERROR(VLOOKUP($F286,D:$E,2,0),"")</f>
        <v/>
      </c>
    </row>
    <row r="287" spans="1:9" x14ac:dyDescent="0.15">
      <c r="A287" s="12" t="str">
        <f>'AB Touchpoint System Workbook'!J298&amp;'AB Touchpoint System Workbook'!L298</f>
        <v/>
      </c>
      <c r="B287" s="12" t="b">
        <f>IF(ISNUMBER(SEARCH(G$1,$A287)),MAX(B$1:B286)+1)</f>
        <v>0</v>
      </c>
      <c r="C287" s="12" t="b">
        <f>IF(ISNUMBER(SEARCH(H$1,$A287)),MAX(C$1:C286)+1)</f>
        <v>0</v>
      </c>
      <c r="D287" s="12" t="b">
        <f>IF(ISNUMBER(SEARCH(I$1,$A287)),MAX(D$1:D286)+1)</f>
        <v>0</v>
      </c>
      <c r="E287" s="12">
        <f>'AB Touchpoint System Workbook'!K298</f>
        <v>0</v>
      </c>
      <c r="F287" s="13">
        <f t="shared" si="4"/>
        <v>286</v>
      </c>
      <c r="G287" s="23" t="str">
        <f>IFERROR(VLOOKUP($F287,B:$E,4,0),"")</f>
        <v/>
      </c>
      <c r="H287" s="23" t="str">
        <f>IFERROR(VLOOKUP($F287,C:$E,3,0),"")</f>
        <v/>
      </c>
      <c r="I287" s="23" t="str">
        <f>IFERROR(VLOOKUP($F287,D:$E,2,0),"")</f>
        <v/>
      </c>
    </row>
    <row r="288" spans="1:9" x14ac:dyDescent="0.15">
      <c r="A288" s="12" t="str">
        <f>'AB Touchpoint System Workbook'!J299&amp;'AB Touchpoint System Workbook'!L299</f>
        <v/>
      </c>
      <c r="B288" s="12" t="b">
        <f>IF(ISNUMBER(SEARCH(G$1,$A288)),MAX(B$1:B287)+1)</f>
        <v>0</v>
      </c>
      <c r="C288" s="12" t="b">
        <f>IF(ISNUMBER(SEARCH(H$1,$A288)),MAX(C$1:C287)+1)</f>
        <v>0</v>
      </c>
      <c r="D288" s="12" t="b">
        <f>IF(ISNUMBER(SEARCH(I$1,$A288)),MAX(D$1:D287)+1)</f>
        <v>0</v>
      </c>
      <c r="E288" s="12">
        <f>'AB Touchpoint System Workbook'!K299</f>
        <v>0</v>
      </c>
      <c r="F288" s="13">
        <f t="shared" si="4"/>
        <v>287</v>
      </c>
      <c r="G288" s="23" t="str">
        <f>IFERROR(VLOOKUP($F288,B:$E,4,0),"")</f>
        <v/>
      </c>
      <c r="H288" s="23" t="str">
        <f>IFERROR(VLOOKUP($F288,C:$E,3,0),"")</f>
        <v/>
      </c>
      <c r="I288" s="23" t="str">
        <f>IFERROR(VLOOKUP($F288,D:$E,2,0),"")</f>
        <v/>
      </c>
    </row>
    <row r="289" spans="1:9" x14ac:dyDescent="0.15">
      <c r="A289" s="12" t="str">
        <f>'AB Touchpoint System Workbook'!J300&amp;'AB Touchpoint System Workbook'!L300</f>
        <v/>
      </c>
      <c r="B289" s="12" t="b">
        <f>IF(ISNUMBER(SEARCH(G$1,$A289)),MAX(B$1:B288)+1)</f>
        <v>0</v>
      </c>
      <c r="C289" s="12" t="b">
        <f>IF(ISNUMBER(SEARCH(H$1,$A289)),MAX(C$1:C288)+1)</f>
        <v>0</v>
      </c>
      <c r="D289" s="12" t="b">
        <f>IF(ISNUMBER(SEARCH(I$1,$A289)),MAX(D$1:D288)+1)</f>
        <v>0</v>
      </c>
      <c r="E289" s="12">
        <f>'AB Touchpoint System Workbook'!K300</f>
        <v>0</v>
      </c>
      <c r="F289" s="13">
        <f t="shared" si="4"/>
        <v>288</v>
      </c>
      <c r="G289" s="23" t="str">
        <f>IFERROR(VLOOKUP($F289,B:$E,4,0),"")</f>
        <v/>
      </c>
      <c r="H289" s="23" t="str">
        <f>IFERROR(VLOOKUP($F289,C:$E,3,0),"")</f>
        <v/>
      </c>
      <c r="I289" s="23" t="str">
        <f>IFERROR(VLOOKUP($F289,D:$E,2,0),"")</f>
        <v/>
      </c>
    </row>
    <row r="290" spans="1:9" x14ac:dyDescent="0.15">
      <c r="A290" s="12" t="str">
        <f>'AB Touchpoint System Workbook'!J301&amp;'AB Touchpoint System Workbook'!L301</f>
        <v/>
      </c>
      <c r="B290" s="12" t="b">
        <f>IF(ISNUMBER(SEARCH(G$1,$A290)),MAX(B$1:B289)+1)</f>
        <v>0</v>
      </c>
      <c r="C290" s="12" t="b">
        <f>IF(ISNUMBER(SEARCH(H$1,$A290)),MAX(C$1:C289)+1)</f>
        <v>0</v>
      </c>
      <c r="D290" s="12" t="b">
        <f>IF(ISNUMBER(SEARCH(I$1,$A290)),MAX(D$1:D289)+1)</f>
        <v>0</v>
      </c>
      <c r="E290" s="12">
        <f>'AB Touchpoint System Workbook'!K301</f>
        <v>0</v>
      </c>
      <c r="F290" s="13">
        <f t="shared" si="4"/>
        <v>289</v>
      </c>
      <c r="G290" s="23" t="str">
        <f>IFERROR(VLOOKUP($F290,B:$E,4,0),"")</f>
        <v/>
      </c>
      <c r="H290" s="23" t="str">
        <f>IFERROR(VLOOKUP($F290,C:$E,3,0),"")</f>
        <v/>
      </c>
      <c r="I290" s="23" t="str">
        <f>IFERROR(VLOOKUP($F290,D:$E,2,0),"")</f>
        <v/>
      </c>
    </row>
    <row r="291" spans="1:9" x14ac:dyDescent="0.15">
      <c r="A291" s="12" t="str">
        <f>'AB Touchpoint System Workbook'!J302&amp;'AB Touchpoint System Workbook'!L302</f>
        <v/>
      </c>
      <c r="B291" s="12" t="b">
        <f>IF(ISNUMBER(SEARCH(G$1,$A291)),MAX(B$1:B290)+1)</f>
        <v>0</v>
      </c>
      <c r="C291" s="12" t="b">
        <f>IF(ISNUMBER(SEARCH(H$1,$A291)),MAX(C$1:C290)+1)</f>
        <v>0</v>
      </c>
      <c r="D291" s="12" t="b">
        <f>IF(ISNUMBER(SEARCH(I$1,$A291)),MAX(D$1:D290)+1)</f>
        <v>0</v>
      </c>
      <c r="E291" s="12">
        <f>'AB Touchpoint System Workbook'!K302</f>
        <v>0</v>
      </c>
      <c r="F291" s="13">
        <f t="shared" si="4"/>
        <v>290</v>
      </c>
      <c r="G291" s="23" t="str">
        <f>IFERROR(VLOOKUP($F291,B:$E,4,0),"")</f>
        <v/>
      </c>
      <c r="H291" s="23" t="str">
        <f>IFERROR(VLOOKUP($F291,C:$E,3,0),"")</f>
        <v/>
      </c>
      <c r="I291" s="23" t="str">
        <f>IFERROR(VLOOKUP($F291,D:$E,2,0),"")</f>
        <v/>
      </c>
    </row>
    <row r="292" spans="1:9" x14ac:dyDescent="0.15">
      <c r="A292" s="12" t="str">
        <f>'AB Touchpoint System Workbook'!J303&amp;'AB Touchpoint System Workbook'!L303</f>
        <v/>
      </c>
      <c r="B292" s="12" t="b">
        <f>IF(ISNUMBER(SEARCH(G$1,$A292)),MAX(B$1:B291)+1)</f>
        <v>0</v>
      </c>
      <c r="C292" s="12" t="b">
        <f>IF(ISNUMBER(SEARCH(H$1,$A292)),MAX(C$1:C291)+1)</f>
        <v>0</v>
      </c>
      <c r="D292" s="12" t="b">
        <f>IF(ISNUMBER(SEARCH(I$1,$A292)),MAX(D$1:D291)+1)</f>
        <v>0</v>
      </c>
      <c r="E292" s="12">
        <f>'AB Touchpoint System Workbook'!K303</f>
        <v>0</v>
      </c>
      <c r="F292" s="13">
        <f t="shared" si="4"/>
        <v>291</v>
      </c>
      <c r="G292" s="23" t="str">
        <f>IFERROR(VLOOKUP($F292,B:$E,4,0),"")</f>
        <v/>
      </c>
      <c r="H292" s="23" t="str">
        <f>IFERROR(VLOOKUP($F292,C:$E,3,0),"")</f>
        <v/>
      </c>
      <c r="I292" s="23" t="str">
        <f>IFERROR(VLOOKUP($F292,D:$E,2,0),"")</f>
        <v/>
      </c>
    </row>
    <row r="293" spans="1:9" x14ac:dyDescent="0.15">
      <c r="A293" s="12" t="str">
        <f>'AB Touchpoint System Workbook'!J304&amp;'AB Touchpoint System Workbook'!L304</f>
        <v/>
      </c>
      <c r="B293" s="12" t="b">
        <f>IF(ISNUMBER(SEARCH(G$1,$A293)),MAX(B$1:B292)+1)</f>
        <v>0</v>
      </c>
      <c r="C293" s="12" t="b">
        <f>IF(ISNUMBER(SEARCH(H$1,$A293)),MAX(C$1:C292)+1)</f>
        <v>0</v>
      </c>
      <c r="D293" s="12" t="b">
        <f>IF(ISNUMBER(SEARCH(I$1,$A293)),MAX(D$1:D292)+1)</f>
        <v>0</v>
      </c>
      <c r="E293" s="12">
        <f>'AB Touchpoint System Workbook'!K304</f>
        <v>0</v>
      </c>
      <c r="F293" s="13">
        <f t="shared" si="4"/>
        <v>292</v>
      </c>
      <c r="G293" s="23" t="str">
        <f>IFERROR(VLOOKUP($F293,B:$E,4,0),"")</f>
        <v/>
      </c>
      <c r="H293" s="23" t="str">
        <f>IFERROR(VLOOKUP($F293,C:$E,3,0),"")</f>
        <v/>
      </c>
      <c r="I293" s="23" t="str">
        <f>IFERROR(VLOOKUP($F293,D:$E,2,0),"")</f>
        <v/>
      </c>
    </row>
    <row r="294" spans="1:9" x14ac:dyDescent="0.15">
      <c r="A294" s="12" t="str">
        <f>'AB Touchpoint System Workbook'!J305&amp;'AB Touchpoint System Workbook'!L305</f>
        <v/>
      </c>
      <c r="B294" s="12" t="b">
        <f>IF(ISNUMBER(SEARCH(G$1,$A294)),MAX(B$1:B293)+1)</f>
        <v>0</v>
      </c>
      <c r="C294" s="12" t="b">
        <f>IF(ISNUMBER(SEARCH(H$1,$A294)),MAX(C$1:C293)+1)</f>
        <v>0</v>
      </c>
      <c r="D294" s="12" t="b">
        <f>IF(ISNUMBER(SEARCH(I$1,$A294)),MAX(D$1:D293)+1)</f>
        <v>0</v>
      </c>
      <c r="E294" s="12">
        <f>'AB Touchpoint System Workbook'!K305</f>
        <v>0</v>
      </c>
      <c r="F294" s="13">
        <f t="shared" si="4"/>
        <v>293</v>
      </c>
      <c r="G294" s="23" t="str">
        <f>IFERROR(VLOOKUP($F294,B:$E,4,0),"")</f>
        <v/>
      </c>
      <c r="H294" s="23" t="str">
        <f>IFERROR(VLOOKUP($F294,C:$E,3,0),"")</f>
        <v/>
      </c>
      <c r="I294" s="23" t="str">
        <f>IFERROR(VLOOKUP($F294,D:$E,2,0),"")</f>
        <v/>
      </c>
    </row>
    <row r="295" spans="1:9" x14ac:dyDescent="0.15">
      <c r="A295" s="12" t="str">
        <f>'AB Touchpoint System Workbook'!J306&amp;'AB Touchpoint System Workbook'!L306</f>
        <v/>
      </c>
      <c r="B295" s="12" t="b">
        <f>IF(ISNUMBER(SEARCH(G$1,$A295)),MAX(B$1:B294)+1)</f>
        <v>0</v>
      </c>
      <c r="C295" s="12" t="b">
        <f>IF(ISNUMBER(SEARCH(H$1,$A295)),MAX(C$1:C294)+1)</f>
        <v>0</v>
      </c>
      <c r="D295" s="12" t="b">
        <f>IF(ISNUMBER(SEARCH(I$1,$A295)),MAX(D$1:D294)+1)</f>
        <v>0</v>
      </c>
      <c r="E295" s="12">
        <f>'AB Touchpoint System Workbook'!K306</f>
        <v>0</v>
      </c>
      <c r="F295" s="13">
        <f t="shared" si="4"/>
        <v>294</v>
      </c>
      <c r="G295" s="23" t="str">
        <f>IFERROR(VLOOKUP($F295,B:$E,4,0),"")</f>
        <v/>
      </c>
      <c r="H295" s="23" t="str">
        <f>IFERROR(VLOOKUP($F295,C:$E,3,0),"")</f>
        <v/>
      </c>
      <c r="I295" s="23" t="str">
        <f>IFERROR(VLOOKUP($F295,D:$E,2,0),"")</f>
        <v/>
      </c>
    </row>
    <row r="296" spans="1:9" x14ac:dyDescent="0.15">
      <c r="A296" s="12" t="str">
        <f>'AB Touchpoint System Workbook'!J307&amp;'AB Touchpoint System Workbook'!L307</f>
        <v/>
      </c>
      <c r="B296" s="12" t="b">
        <f>IF(ISNUMBER(SEARCH(G$1,$A296)),MAX(B$1:B295)+1)</f>
        <v>0</v>
      </c>
      <c r="C296" s="12" t="b">
        <f>IF(ISNUMBER(SEARCH(H$1,$A296)),MAX(C$1:C295)+1)</f>
        <v>0</v>
      </c>
      <c r="D296" s="12" t="b">
        <f>IF(ISNUMBER(SEARCH(I$1,$A296)),MAX(D$1:D295)+1)</f>
        <v>0</v>
      </c>
      <c r="E296" s="12">
        <f>'AB Touchpoint System Workbook'!K307</f>
        <v>0</v>
      </c>
      <c r="F296" s="13">
        <f t="shared" si="4"/>
        <v>295</v>
      </c>
      <c r="G296" s="23" t="str">
        <f>IFERROR(VLOOKUP($F296,B:$E,4,0),"")</f>
        <v/>
      </c>
      <c r="H296" s="23" t="str">
        <f>IFERROR(VLOOKUP($F296,C:$E,3,0),"")</f>
        <v/>
      </c>
      <c r="I296" s="23" t="str">
        <f>IFERROR(VLOOKUP($F296,D:$E,2,0),"")</f>
        <v/>
      </c>
    </row>
    <row r="297" spans="1:9" x14ac:dyDescent="0.15">
      <c r="A297" s="12" t="str">
        <f>'AB Touchpoint System Workbook'!J308&amp;'AB Touchpoint System Workbook'!L308</f>
        <v/>
      </c>
      <c r="B297" s="12" t="b">
        <f>IF(ISNUMBER(SEARCH(G$1,$A297)),MAX(B$1:B296)+1)</f>
        <v>0</v>
      </c>
      <c r="C297" s="12" t="b">
        <f>IF(ISNUMBER(SEARCH(H$1,$A297)),MAX(C$1:C296)+1)</f>
        <v>0</v>
      </c>
      <c r="D297" s="12" t="b">
        <f>IF(ISNUMBER(SEARCH(I$1,$A297)),MAX(D$1:D296)+1)</f>
        <v>0</v>
      </c>
      <c r="E297" s="12">
        <f>'AB Touchpoint System Workbook'!K308</f>
        <v>0</v>
      </c>
      <c r="F297" s="13">
        <f t="shared" si="4"/>
        <v>296</v>
      </c>
      <c r="G297" s="23" t="str">
        <f>IFERROR(VLOOKUP($F297,B:$E,4,0),"")</f>
        <v/>
      </c>
      <c r="H297" s="23" t="str">
        <f>IFERROR(VLOOKUP($F297,C:$E,3,0),"")</f>
        <v/>
      </c>
      <c r="I297" s="23" t="str">
        <f>IFERROR(VLOOKUP($F297,D:$E,2,0),"")</f>
        <v/>
      </c>
    </row>
    <row r="298" spans="1:9" x14ac:dyDescent="0.15">
      <c r="A298" s="12" t="str">
        <f>'AB Touchpoint System Workbook'!J309&amp;'AB Touchpoint System Workbook'!L309</f>
        <v/>
      </c>
      <c r="B298" s="12" t="b">
        <f>IF(ISNUMBER(SEARCH(G$1,$A298)),MAX(B$1:B297)+1)</f>
        <v>0</v>
      </c>
      <c r="C298" s="12" t="b">
        <f>IF(ISNUMBER(SEARCH(H$1,$A298)),MAX(C$1:C297)+1)</f>
        <v>0</v>
      </c>
      <c r="D298" s="12" t="b">
        <f>IF(ISNUMBER(SEARCH(I$1,$A298)),MAX(D$1:D297)+1)</f>
        <v>0</v>
      </c>
      <c r="E298" s="12">
        <f>'AB Touchpoint System Workbook'!K309</f>
        <v>0</v>
      </c>
      <c r="F298" s="13">
        <f t="shared" si="4"/>
        <v>297</v>
      </c>
      <c r="G298" s="23" t="str">
        <f>IFERROR(VLOOKUP($F298,B:$E,4,0),"")</f>
        <v/>
      </c>
      <c r="H298" s="23" t="str">
        <f>IFERROR(VLOOKUP($F298,C:$E,3,0),"")</f>
        <v/>
      </c>
      <c r="I298" s="23" t="str">
        <f>IFERROR(VLOOKUP($F298,D:$E,2,0),"")</f>
        <v/>
      </c>
    </row>
    <row r="299" spans="1:9" x14ac:dyDescent="0.15">
      <c r="A299" s="12" t="str">
        <f>'AB Touchpoint System Workbook'!J310&amp;'AB Touchpoint System Workbook'!L310</f>
        <v/>
      </c>
      <c r="B299" s="12" t="b">
        <f>IF(ISNUMBER(SEARCH(G$1,$A299)),MAX(B$1:B298)+1)</f>
        <v>0</v>
      </c>
      <c r="C299" s="12" t="b">
        <f>IF(ISNUMBER(SEARCH(H$1,$A299)),MAX(C$1:C298)+1)</f>
        <v>0</v>
      </c>
      <c r="D299" s="12" t="b">
        <f>IF(ISNUMBER(SEARCH(I$1,$A299)),MAX(D$1:D298)+1)</f>
        <v>0</v>
      </c>
      <c r="E299" s="12">
        <f>'AB Touchpoint System Workbook'!K310</f>
        <v>0</v>
      </c>
      <c r="F299" s="13">
        <f t="shared" si="4"/>
        <v>298</v>
      </c>
      <c r="G299" s="23" t="str">
        <f>IFERROR(VLOOKUP($F299,B:$E,4,0),"")</f>
        <v/>
      </c>
      <c r="H299" s="23" t="str">
        <f>IFERROR(VLOOKUP($F299,C:$E,3,0),"")</f>
        <v/>
      </c>
      <c r="I299" s="23" t="str">
        <f>IFERROR(VLOOKUP($F299,D:$E,2,0),"")</f>
        <v/>
      </c>
    </row>
    <row r="300" spans="1:9" x14ac:dyDescent="0.15">
      <c r="A300" s="12" t="str">
        <f>'AB Touchpoint System Workbook'!J311&amp;'AB Touchpoint System Workbook'!L311</f>
        <v/>
      </c>
      <c r="B300" s="12" t="b">
        <f>IF(ISNUMBER(SEARCH(G$1,$A300)),MAX(B$1:B299)+1)</f>
        <v>0</v>
      </c>
      <c r="C300" s="12" t="b">
        <f>IF(ISNUMBER(SEARCH(H$1,$A300)),MAX(C$1:C299)+1)</f>
        <v>0</v>
      </c>
      <c r="D300" s="12" t="b">
        <f>IF(ISNUMBER(SEARCH(I$1,$A300)),MAX(D$1:D299)+1)</f>
        <v>0</v>
      </c>
      <c r="E300" s="12">
        <f>'AB Touchpoint System Workbook'!K311</f>
        <v>0</v>
      </c>
      <c r="F300" s="13">
        <f t="shared" si="4"/>
        <v>299</v>
      </c>
      <c r="G300" s="23" t="str">
        <f>IFERROR(VLOOKUP($F300,B:$E,4,0),"")</f>
        <v/>
      </c>
      <c r="H300" s="23" t="str">
        <f>IFERROR(VLOOKUP($F300,C:$E,3,0),"")</f>
        <v/>
      </c>
      <c r="I300" s="23" t="str">
        <f>IFERROR(VLOOKUP($F300,D:$E,2,0),"")</f>
        <v/>
      </c>
    </row>
    <row r="301" spans="1:9" x14ac:dyDescent="0.15">
      <c r="A301" s="12" t="str">
        <f>'AB Touchpoint System Workbook'!J312&amp;'AB Touchpoint System Workbook'!L312</f>
        <v/>
      </c>
      <c r="B301" s="12" t="b">
        <f>IF(ISNUMBER(SEARCH(G$1,$A301)),MAX(B$1:B300)+1)</f>
        <v>0</v>
      </c>
      <c r="C301" s="12" t="b">
        <f>IF(ISNUMBER(SEARCH(H$1,$A301)),MAX(C$1:C300)+1)</f>
        <v>0</v>
      </c>
      <c r="D301" s="12" t="b">
        <f>IF(ISNUMBER(SEARCH(I$1,$A301)),MAX(D$1:D300)+1)</f>
        <v>0</v>
      </c>
      <c r="E301" s="12">
        <f>'AB Touchpoint System Workbook'!K312</f>
        <v>0</v>
      </c>
      <c r="F301" s="13">
        <f t="shared" si="4"/>
        <v>300</v>
      </c>
      <c r="G301" s="23" t="str">
        <f>IFERROR(VLOOKUP($F301,B:$E,4,0),"")</f>
        <v/>
      </c>
      <c r="H301" s="23" t="str">
        <f>IFERROR(VLOOKUP($F301,C:$E,3,0),"")</f>
        <v/>
      </c>
      <c r="I301" s="23" t="str">
        <f>IFERROR(VLOOKUP($F301,D:$E,2,0),"")</f>
        <v/>
      </c>
    </row>
    <row r="302" spans="1:9" x14ac:dyDescent="0.15">
      <c r="A302" s="12" t="str">
        <f>'AB Touchpoint System Workbook'!J313&amp;'AB Touchpoint System Workbook'!L313</f>
        <v/>
      </c>
      <c r="B302" s="12" t="b">
        <f>IF(ISNUMBER(SEARCH(G$1,$A302)),MAX(B$1:B301)+1)</f>
        <v>0</v>
      </c>
      <c r="C302" s="12" t="b">
        <f>IF(ISNUMBER(SEARCH(H$1,$A302)),MAX(C$1:C301)+1)</f>
        <v>0</v>
      </c>
      <c r="D302" s="12" t="b">
        <f>IF(ISNUMBER(SEARCH(I$1,$A302)),MAX(D$1:D301)+1)</f>
        <v>0</v>
      </c>
      <c r="E302" s="12">
        <f>'AB Touchpoint System Workbook'!K313</f>
        <v>0</v>
      </c>
      <c r="F302" s="13">
        <f t="shared" si="4"/>
        <v>301</v>
      </c>
      <c r="G302" s="23" t="str">
        <f>IFERROR(VLOOKUP($F302,B:$E,4,0),"")</f>
        <v/>
      </c>
      <c r="H302" s="23" t="str">
        <f>IFERROR(VLOOKUP($F302,C:$E,3,0),"")</f>
        <v/>
      </c>
      <c r="I302" s="23" t="str">
        <f>IFERROR(VLOOKUP($F302,D:$E,2,0),"")</f>
        <v/>
      </c>
    </row>
    <row r="303" spans="1:9" x14ac:dyDescent="0.15">
      <c r="A303" s="12" t="str">
        <f>'AB Touchpoint System Workbook'!J314&amp;'AB Touchpoint System Workbook'!L314</f>
        <v/>
      </c>
      <c r="B303" s="12" t="b">
        <f>IF(ISNUMBER(SEARCH(G$1,$A303)),MAX(B$1:B302)+1)</f>
        <v>0</v>
      </c>
      <c r="C303" s="12" t="b">
        <f>IF(ISNUMBER(SEARCH(H$1,$A303)),MAX(C$1:C302)+1)</f>
        <v>0</v>
      </c>
      <c r="D303" s="12" t="b">
        <f>IF(ISNUMBER(SEARCH(I$1,$A303)),MAX(D$1:D302)+1)</f>
        <v>0</v>
      </c>
      <c r="E303" s="12">
        <f>'AB Touchpoint System Workbook'!K314</f>
        <v>0</v>
      </c>
      <c r="F303" s="13">
        <f t="shared" si="4"/>
        <v>302</v>
      </c>
      <c r="G303" s="23" t="str">
        <f>IFERROR(VLOOKUP($F303,B:$E,4,0),"")</f>
        <v/>
      </c>
      <c r="H303" s="23" t="str">
        <f>IFERROR(VLOOKUP($F303,C:$E,3,0),"")</f>
        <v/>
      </c>
      <c r="I303" s="23" t="str">
        <f>IFERROR(VLOOKUP($F303,D:$E,2,0),"")</f>
        <v/>
      </c>
    </row>
    <row r="304" spans="1:9" x14ac:dyDescent="0.15">
      <c r="A304" s="12" t="str">
        <f>'AB Touchpoint System Workbook'!J315&amp;'AB Touchpoint System Workbook'!L315</f>
        <v/>
      </c>
      <c r="B304" s="12" t="b">
        <f>IF(ISNUMBER(SEARCH(G$1,$A304)),MAX(B$1:B303)+1)</f>
        <v>0</v>
      </c>
      <c r="C304" s="12" t="b">
        <f>IF(ISNUMBER(SEARCH(H$1,$A304)),MAX(C$1:C303)+1)</f>
        <v>0</v>
      </c>
      <c r="D304" s="12" t="b">
        <f>IF(ISNUMBER(SEARCH(I$1,$A304)),MAX(D$1:D303)+1)</f>
        <v>0</v>
      </c>
      <c r="E304" s="12">
        <f>'AB Touchpoint System Workbook'!K315</f>
        <v>0</v>
      </c>
      <c r="F304" s="13">
        <f t="shared" si="4"/>
        <v>303</v>
      </c>
      <c r="G304" s="23" t="str">
        <f>IFERROR(VLOOKUP($F304,B:$E,4,0),"")</f>
        <v/>
      </c>
      <c r="H304" s="23" t="str">
        <f>IFERROR(VLOOKUP($F304,C:$E,3,0),"")</f>
        <v/>
      </c>
      <c r="I304" s="23" t="str">
        <f>IFERROR(VLOOKUP($F304,D:$E,2,0),"")</f>
        <v/>
      </c>
    </row>
    <row r="305" spans="1:9" x14ac:dyDescent="0.15">
      <c r="A305" s="12" t="str">
        <f>'AB Touchpoint System Workbook'!J316&amp;'AB Touchpoint System Workbook'!L316</f>
        <v/>
      </c>
      <c r="B305" s="12" t="b">
        <f>IF(ISNUMBER(SEARCH(G$1,$A305)),MAX(B$1:B304)+1)</f>
        <v>0</v>
      </c>
      <c r="C305" s="12" t="b">
        <f>IF(ISNUMBER(SEARCH(H$1,$A305)),MAX(C$1:C304)+1)</f>
        <v>0</v>
      </c>
      <c r="D305" s="12" t="b">
        <f>IF(ISNUMBER(SEARCH(I$1,$A305)),MAX(D$1:D304)+1)</f>
        <v>0</v>
      </c>
      <c r="E305" s="12">
        <f>'AB Touchpoint System Workbook'!K316</f>
        <v>0</v>
      </c>
      <c r="F305" s="13">
        <f t="shared" si="4"/>
        <v>304</v>
      </c>
      <c r="G305" s="23" t="str">
        <f>IFERROR(VLOOKUP($F305,B:$E,4,0),"")</f>
        <v/>
      </c>
      <c r="H305" s="23" t="str">
        <f>IFERROR(VLOOKUP($F305,C:$E,3,0),"")</f>
        <v/>
      </c>
      <c r="I305" s="23" t="str">
        <f>IFERROR(VLOOKUP($F305,D:$E,2,0),"")</f>
        <v/>
      </c>
    </row>
    <row r="306" spans="1:9" x14ac:dyDescent="0.15">
      <c r="A306" s="12" t="str">
        <f>'AB Touchpoint System Workbook'!J317&amp;'AB Touchpoint System Workbook'!L317</f>
        <v/>
      </c>
      <c r="B306" s="12" t="b">
        <f>IF(ISNUMBER(SEARCH(G$1,$A306)),MAX(B$1:B305)+1)</f>
        <v>0</v>
      </c>
      <c r="C306" s="12" t="b">
        <f>IF(ISNUMBER(SEARCH(H$1,$A306)),MAX(C$1:C305)+1)</f>
        <v>0</v>
      </c>
      <c r="D306" s="12" t="b">
        <f>IF(ISNUMBER(SEARCH(I$1,$A306)),MAX(D$1:D305)+1)</f>
        <v>0</v>
      </c>
      <c r="E306" s="12">
        <f>'AB Touchpoint System Workbook'!K317</f>
        <v>0</v>
      </c>
      <c r="F306" s="13">
        <f t="shared" si="4"/>
        <v>305</v>
      </c>
      <c r="G306" s="23" t="str">
        <f>IFERROR(VLOOKUP($F306,B:$E,4,0),"")</f>
        <v/>
      </c>
      <c r="H306" s="23" t="str">
        <f>IFERROR(VLOOKUP($F306,C:$E,3,0),"")</f>
        <v/>
      </c>
      <c r="I306" s="23" t="str">
        <f>IFERROR(VLOOKUP($F306,D:$E,2,0),"")</f>
        <v/>
      </c>
    </row>
    <row r="307" spans="1:9" x14ac:dyDescent="0.15">
      <c r="A307" s="12" t="str">
        <f>'AB Touchpoint System Workbook'!J318&amp;'AB Touchpoint System Workbook'!L318</f>
        <v/>
      </c>
      <c r="B307" s="12" t="b">
        <f>IF(ISNUMBER(SEARCH(G$1,$A307)),MAX(B$1:B306)+1)</f>
        <v>0</v>
      </c>
      <c r="C307" s="12" t="b">
        <f>IF(ISNUMBER(SEARCH(H$1,$A307)),MAX(C$1:C306)+1)</f>
        <v>0</v>
      </c>
      <c r="D307" s="12" t="b">
        <f>IF(ISNUMBER(SEARCH(I$1,$A307)),MAX(D$1:D306)+1)</f>
        <v>0</v>
      </c>
      <c r="E307" s="12">
        <f>'AB Touchpoint System Workbook'!K318</f>
        <v>0</v>
      </c>
      <c r="F307" s="13">
        <f t="shared" si="4"/>
        <v>306</v>
      </c>
      <c r="G307" s="23" t="str">
        <f>IFERROR(VLOOKUP($F307,B:$E,4,0),"")</f>
        <v/>
      </c>
      <c r="H307" s="23" t="str">
        <f>IFERROR(VLOOKUP($F307,C:$E,3,0),"")</f>
        <v/>
      </c>
      <c r="I307" s="23" t="str">
        <f>IFERROR(VLOOKUP($F307,D:$E,2,0),"")</f>
        <v/>
      </c>
    </row>
    <row r="308" spans="1:9" x14ac:dyDescent="0.15">
      <c r="A308" s="12" t="str">
        <f>'AB Touchpoint System Workbook'!J319&amp;'AB Touchpoint System Workbook'!L319</f>
        <v/>
      </c>
      <c r="B308" s="12" t="b">
        <f>IF(ISNUMBER(SEARCH(G$1,$A308)),MAX(B$1:B307)+1)</f>
        <v>0</v>
      </c>
      <c r="C308" s="12" t="b">
        <f>IF(ISNUMBER(SEARCH(H$1,$A308)),MAX(C$1:C307)+1)</f>
        <v>0</v>
      </c>
      <c r="D308" s="12" t="b">
        <f>IF(ISNUMBER(SEARCH(I$1,$A308)),MAX(D$1:D307)+1)</f>
        <v>0</v>
      </c>
      <c r="E308" s="12">
        <f>'AB Touchpoint System Workbook'!K319</f>
        <v>0</v>
      </c>
      <c r="F308" s="13">
        <f t="shared" si="4"/>
        <v>307</v>
      </c>
      <c r="G308" s="23" t="str">
        <f>IFERROR(VLOOKUP($F308,B:$E,4,0),"")</f>
        <v/>
      </c>
      <c r="H308" s="23" t="str">
        <f>IFERROR(VLOOKUP($F308,C:$E,3,0),"")</f>
        <v/>
      </c>
      <c r="I308" s="23" t="str">
        <f>IFERROR(VLOOKUP($F308,D:$E,2,0),"")</f>
        <v/>
      </c>
    </row>
    <row r="309" spans="1:9" x14ac:dyDescent="0.15">
      <c r="A309" s="12" t="str">
        <f>'AB Touchpoint System Workbook'!J320&amp;'AB Touchpoint System Workbook'!L320</f>
        <v/>
      </c>
      <c r="B309" s="12" t="b">
        <f>IF(ISNUMBER(SEARCH(G$1,$A309)),MAX(B$1:B308)+1)</f>
        <v>0</v>
      </c>
      <c r="C309" s="12" t="b">
        <f>IF(ISNUMBER(SEARCH(H$1,$A309)),MAX(C$1:C308)+1)</f>
        <v>0</v>
      </c>
      <c r="D309" s="12" t="b">
        <f>IF(ISNUMBER(SEARCH(I$1,$A309)),MAX(D$1:D308)+1)</f>
        <v>0</v>
      </c>
      <c r="E309" s="12">
        <f>'AB Touchpoint System Workbook'!K320</f>
        <v>0</v>
      </c>
      <c r="F309" s="13">
        <f t="shared" si="4"/>
        <v>308</v>
      </c>
      <c r="G309" s="23" t="str">
        <f>IFERROR(VLOOKUP($F309,B:$E,4,0),"")</f>
        <v/>
      </c>
      <c r="H309" s="23" t="str">
        <f>IFERROR(VLOOKUP($F309,C:$E,3,0),"")</f>
        <v/>
      </c>
      <c r="I309" s="23" t="str">
        <f>IFERROR(VLOOKUP($F309,D:$E,2,0),"")</f>
        <v/>
      </c>
    </row>
    <row r="310" spans="1:9" x14ac:dyDescent="0.15">
      <c r="A310" s="12" t="str">
        <f>'AB Touchpoint System Workbook'!J321&amp;'AB Touchpoint System Workbook'!L321</f>
        <v/>
      </c>
      <c r="B310" s="12" t="b">
        <f>IF(ISNUMBER(SEARCH(G$1,$A310)),MAX(B$1:B309)+1)</f>
        <v>0</v>
      </c>
      <c r="C310" s="12" t="b">
        <f>IF(ISNUMBER(SEARCH(H$1,$A310)),MAX(C$1:C309)+1)</f>
        <v>0</v>
      </c>
      <c r="D310" s="12" t="b">
        <f>IF(ISNUMBER(SEARCH(I$1,$A310)),MAX(D$1:D309)+1)</f>
        <v>0</v>
      </c>
      <c r="E310" s="12">
        <f>'AB Touchpoint System Workbook'!K321</f>
        <v>0</v>
      </c>
      <c r="F310" s="13">
        <f t="shared" si="4"/>
        <v>309</v>
      </c>
      <c r="G310" s="23" t="str">
        <f>IFERROR(VLOOKUP($F310,B:$E,4,0),"")</f>
        <v/>
      </c>
      <c r="H310" s="23" t="str">
        <f>IFERROR(VLOOKUP($F310,C:$E,3,0),"")</f>
        <v/>
      </c>
      <c r="I310" s="23" t="str">
        <f>IFERROR(VLOOKUP($F310,D:$E,2,0),"")</f>
        <v/>
      </c>
    </row>
    <row r="311" spans="1:9" x14ac:dyDescent="0.15">
      <c r="A311" s="12" t="str">
        <f>'AB Touchpoint System Workbook'!J322&amp;'AB Touchpoint System Workbook'!L322</f>
        <v/>
      </c>
      <c r="B311" s="12" t="b">
        <f>IF(ISNUMBER(SEARCH(G$1,$A311)),MAX(B$1:B310)+1)</f>
        <v>0</v>
      </c>
      <c r="C311" s="12" t="b">
        <f>IF(ISNUMBER(SEARCH(H$1,$A311)),MAX(C$1:C310)+1)</f>
        <v>0</v>
      </c>
      <c r="D311" s="12" t="b">
        <f>IF(ISNUMBER(SEARCH(I$1,$A311)),MAX(D$1:D310)+1)</f>
        <v>0</v>
      </c>
      <c r="E311" s="12">
        <f>'AB Touchpoint System Workbook'!K322</f>
        <v>0</v>
      </c>
      <c r="F311" s="13">
        <f t="shared" si="4"/>
        <v>310</v>
      </c>
      <c r="G311" s="23" t="str">
        <f>IFERROR(VLOOKUP($F311,B:$E,4,0),"")</f>
        <v/>
      </c>
      <c r="H311" s="23" t="str">
        <f>IFERROR(VLOOKUP($F311,C:$E,3,0),"")</f>
        <v/>
      </c>
      <c r="I311" s="23" t="str">
        <f>IFERROR(VLOOKUP($F311,D:$E,2,0),"")</f>
        <v/>
      </c>
    </row>
    <row r="312" spans="1:9" x14ac:dyDescent="0.15">
      <c r="A312" s="12" t="str">
        <f>'AB Touchpoint System Workbook'!J323&amp;'AB Touchpoint System Workbook'!L323</f>
        <v/>
      </c>
      <c r="B312" s="12" t="b">
        <f>IF(ISNUMBER(SEARCH(G$1,$A312)),MAX(B$1:B311)+1)</f>
        <v>0</v>
      </c>
      <c r="C312" s="12" t="b">
        <f>IF(ISNUMBER(SEARCH(H$1,$A312)),MAX(C$1:C311)+1)</f>
        <v>0</v>
      </c>
      <c r="D312" s="12" t="b">
        <f>IF(ISNUMBER(SEARCH(I$1,$A312)),MAX(D$1:D311)+1)</f>
        <v>0</v>
      </c>
      <c r="E312" s="12">
        <f>'AB Touchpoint System Workbook'!K323</f>
        <v>0</v>
      </c>
      <c r="F312" s="13">
        <f t="shared" si="4"/>
        <v>311</v>
      </c>
      <c r="G312" s="23" t="str">
        <f>IFERROR(VLOOKUP($F312,B:$E,4,0),"")</f>
        <v/>
      </c>
      <c r="H312" s="23" t="str">
        <f>IFERROR(VLOOKUP($F312,C:$E,3,0),"")</f>
        <v/>
      </c>
      <c r="I312" s="23" t="str">
        <f>IFERROR(VLOOKUP($F312,D:$E,2,0),"")</f>
        <v/>
      </c>
    </row>
    <row r="313" spans="1:9" x14ac:dyDescent="0.15">
      <c r="A313" s="12" t="str">
        <f>'AB Touchpoint System Workbook'!J324&amp;'AB Touchpoint System Workbook'!L324</f>
        <v/>
      </c>
      <c r="B313" s="12" t="b">
        <f>IF(ISNUMBER(SEARCH(G$1,$A313)),MAX(B$1:B312)+1)</f>
        <v>0</v>
      </c>
      <c r="C313" s="12" t="b">
        <f>IF(ISNUMBER(SEARCH(H$1,$A313)),MAX(C$1:C312)+1)</f>
        <v>0</v>
      </c>
      <c r="D313" s="12" t="b">
        <f>IF(ISNUMBER(SEARCH(I$1,$A313)),MAX(D$1:D312)+1)</f>
        <v>0</v>
      </c>
      <c r="E313" s="12">
        <f>'AB Touchpoint System Workbook'!K324</f>
        <v>0</v>
      </c>
      <c r="F313" s="13">
        <f t="shared" si="4"/>
        <v>312</v>
      </c>
      <c r="G313" s="23" t="str">
        <f>IFERROR(VLOOKUP($F313,B:$E,4,0),"")</f>
        <v/>
      </c>
      <c r="H313" s="23" t="str">
        <f>IFERROR(VLOOKUP($F313,C:$E,3,0),"")</f>
        <v/>
      </c>
      <c r="I313" s="23" t="str">
        <f>IFERROR(VLOOKUP($F313,D:$E,2,0),"")</f>
        <v/>
      </c>
    </row>
    <row r="314" spans="1:9" x14ac:dyDescent="0.15">
      <c r="A314" s="12" t="str">
        <f>'AB Touchpoint System Workbook'!J325&amp;'AB Touchpoint System Workbook'!L325</f>
        <v/>
      </c>
      <c r="B314" s="12" t="b">
        <f>IF(ISNUMBER(SEARCH(G$1,$A314)),MAX(B$1:B313)+1)</f>
        <v>0</v>
      </c>
      <c r="C314" s="12" t="b">
        <f>IF(ISNUMBER(SEARCH(H$1,$A314)),MAX(C$1:C313)+1)</f>
        <v>0</v>
      </c>
      <c r="D314" s="12" t="b">
        <f>IF(ISNUMBER(SEARCH(I$1,$A314)),MAX(D$1:D313)+1)</f>
        <v>0</v>
      </c>
      <c r="E314" s="12">
        <f>'AB Touchpoint System Workbook'!K325</f>
        <v>0</v>
      </c>
      <c r="F314" s="13">
        <f t="shared" si="4"/>
        <v>313</v>
      </c>
      <c r="G314" s="23" t="str">
        <f>IFERROR(VLOOKUP($F314,B:$E,4,0),"")</f>
        <v/>
      </c>
      <c r="H314" s="23" t="str">
        <f>IFERROR(VLOOKUP($F314,C:$E,3,0),"")</f>
        <v/>
      </c>
      <c r="I314" s="23" t="str">
        <f>IFERROR(VLOOKUP($F314,D:$E,2,0),"")</f>
        <v/>
      </c>
    </row>
    <row r="315" spans="1:9" x14ac:dyDescent="0.15">
      <c r="A315" s="12" t="str">
        <f>'AB Touchpoint System Workbook'!J326&amp;'AB Touchpoint System Workbook'!L326</f>
        <v/>
      </c>
      <c r="B315" s="12" t="b">
        <f>IF(ISNUMBER(SEARCH(G$1,$A315)),MAX(B$1:B314)+1)</f>
        <v>0</v>
      </c>
      <c r="C315" s="12" t="b">
        <f>IF(ISNUMBER(SEARCH(H$1,$A315)),MAX(C$1:C314)+1)</f>
        <v>0</v>
      </c>
      <c r="D315" s="12" t="b">
        <f>IF(ISNUMBER(SEARCH(I$1,$A315)),MAX(D$1:D314)+1)</f>
        <v>0</v>
      </c>
      <c r="E315" s="12">
        <f>'AB Touchpoint System Workbook'!K326</f>
        <v>0</v>
      </c>
      <c r="F315" s="13">
        <f t="shared" si="4"/>
        <v>314</v>
      </c>
      <c r="G315" s="23" t="str">
        <f>IFERROR(VLOOKUP($F315,B:$E,4,0),"")</f>
        <v/>
      </c>
      <c r="H315" s="23" t="str">
        <f>IFERROR(VLOOKUP($F315,C:$E,3,0),"")</f>
        <v/>
      </c>
      <c r="I315" s="23" t="str">
        <f>IFERROR(VLOOKUP($F315,D:$E,2,0),"")</f>
        <v/>
      </c>
    </row>
    <row r="316" spans="1:9" x14ac:dyDescent="0.15">
      <c r="A316" s="12" t="str">
        <f>'AB Touchpoint System Workbook'!J327&amp;'AB Touchpoint System Workbook'!L327</f>
        <v/>
      </c>
      <c r="B316" s="12" t="b">
        <f>IF(ISNUMBER(SEARCH(G$1,$A316)),MAX(B$1:B315)+1)</f>
        <v>0</v>
      </c>
      <c r="C316" s="12" t="b">
        <f>IF(ISNUMBER(SEARCH(H$1,$A316)),MAX(C$1:C315)+1)</f>
        <v>0</v>
      </c>
      <c r="D316" s="12" t="b">
        <f>IF(ISNUMBER(SEARCH(I$1,$A316)),MAX(D$1:D315)+1)</f>
        <v>0</v>
      </c>
      <c r="E316" s="12">
        <f>'AB Touchpoint System Workbook'!K327</f>
        <v>0</v>
      </c>
      <c r="F316" s="13">
        <f t="shared" si="4"/>
        <v>315</v>
      </c>
      <c r="G316" s="23" t="str">
        <f>IFERROR(VLOOKUP($F316,B:$E,4,0),"")</f>
        <v/>
      </c>
      <c r="H316" s="23" t="str">
        <f>IFERROR(VLOOKUP($F316,C:$E,3,0),"")</f>
        <v/>
      </c>
      <c r="I316" s="23" t="str">
        <f>IFERROR(VLOOKUP($F316,D:$E,2,0),"")</f>
        <v/>
      </c>
    </row>
    <row r="317" spans="1:9" x14ac:dyDescent="0.15">
      <c r="A317" s="12" t="str">
        <f>'AB Touchpoint System Workbook'!J328&amp;'AB Touchpoint System Workbook'!L328</f>
        <v/>
      </c>
      <c r="B317" s="12" t="b">
        <f>IF(ISNUMBER(SEARCH(G$1,$A317)),MAX(B$1:B316)+1)</f>
        <v>0</v>
      </c>
      <c r="C317" s="12" t="b">
        <f>IF(ISNUMBER(SEARCH(H$1,$A317)),MAX(C$1:C316)+1)</f>
        <v>0</v>
      </c>
      <c r="D317" s="12" t="b">
        <f>IF(ISNUMBER(SEARCH(I$1,$A317)),MAX(D$1:D316)+1)</f>
        <v>0</v>
      </c>
      <c r="E317" s="12">
        <f>'AB Touchpoint System Workbook'!K328</f>
        <v>0</v>
      </c>
      <c r="F317" s="13">
        <f t="shared" si="4"/>
        <v>316</v>
      </c>
      <c r="G317" s="23" t="str">
        <f>IFERROR(VLOOKUP($F317,B:$E,4,0),"")</f>
        <v/>
      </c>
      <c r="H317" s="23" t="str">
        <f>IFERROR(VLOOKUP($F317,C:$E,3,0),"")</f>
        <v/>
      </c>
      <c r="I317" s="23" t="str">
        <f>IFERROR(VLOOKUP($F317,D:$E,2,0),"")</f>
        <v/>
      </c>
    </row>
    <row r="318" spans="1:9" x14ac:dyDescent="0.15">
      <c r="A318" s="12" t="str">
        <f>'AB Touchpoint System Workbook'!J329&amp;'AB Touchpoint System Workbook'!L329</f>
        <v/>
      </c>
      <c r="B318" s="12" t="b">
        <f>IF(ISNUMBER(SEARCH(G$1,$A318)),MAX(B$1:B317)+1)</f>
        <v>0</v>
      </c>
      <c r="C318" s="12" t="b">
        <f>IF(ISNUMBER(SEARCH(H$1,$A318)),MAX(C$1:C317)+1)</f>
        <v>0</v>
      </c>
      <c r="D318" s="12" t="b">
        <f>IF(ISNUMBER(SEARCH(I$1,$A318)),MAX(D$1:D317)+1)</f>
        <v>0</v>
      </c>
      <c r="E318" s="12">
        <f>'AB Touchpoint System Workbook'!K329</f>
        <v>0</v>
      </c>
      <c r="F318" s="13">
        <f t="shared" si="4"/>
        <v>317</v>
      </c>
      <c r="G318" s="23" t="str">
        <f>IFERROR(VLOOKUP($F318,B:$E,4,0),"")</f>
        <v/>
      </c>
      <c r="H318" s="23" t="str">
        <f>IFERROR(VLOOKUP($F318,C:$E,3,0),"")</f>
        <v/>
      </c>
      <c r="I318" s="23" t="str">
        <f>IFERROR(VLOOKUP($F318,D:$E,2,0),"")</f>
        <v/>
      </c>
    </row>
    <row r="319" spans="1:9" x14ac:dyDescent="0.15">
      <c r="A319" s="12" t="str">
        <f>'AB Touchpoint System Workbook'!J330&amp;'AB Touchpoint System Workbook'!L330</f>
        <v/>
      </c>
      <c r="B319" s="12" t="b">
        <f>IF(ISNUMBER(SEARCH(G$1,$A319)),MAX(B$1:B318)+1)</f>
        <v>0</v>
      </c>
      <c r="C319" s="12" t="b">
        <f>IF(ISNUMBER(SEARCH(H$1,$A319)),MAX(C$1:C318)+1)</f>
        <v>0</v>
      </c>
      <c r="D319" s="12" t="b">
        <f>IF(ISNUMBER(SEARCH(I$1,$A319)),MAX(D$1:D318)+1)</f>
        <v>0</v>
      </c>
      <c r="E319" s="12">
        <f>'AB Touchpoint System Workbook'!K330</f>
        <v>0</v>
      </c>
      <c r="F319" s="13">
        <f t="shared" si="4"/>
        <v>318</v>
      </c>
      <c r="G319" s="23" t="str">
        <f>IFERROR(VLOOKUP($F319,B:$E,4,0),"")</f>
        <v/>
      </c>
      <c r="H319" s="23" t="str">
        <f>IFERROR(VLOOKUP($F319,C:$E,3,0),"")</f>
        <v/>
      </c>
      <c r="I319" s="23" t="str">
        <f>IFERROR(VLOOKUP($F319,D:$E,2,0),"")</f>
        <v/>
      </c>
    </row>
    <row r="320" spans="1:9" x14ac:dyDescent="0.15">
      <c r="A320" s="12" t="str">
        <f>'AB Touchpoint System Workbook'!J331&amp;'AB Touchpoint System Workbook'!L331</f>
        <v/>
      </c>
      <c r="B320" s="12" t="b">
        <f>IF(ISNUMBER(SEARCH(G$1,$A320)),MAX(B$1:B319)+1)</f>
        <v>0</v>
      </c>
      <c r="C320" s="12" t="b">
        <f>IF(ISNUMBER(SEARCH(H$1,$A320)),MAX(C$1:C319)+1)</f>
        <v>0</v>
      </c>
      <c r="D320" s="12" t="b">
        <f>IF(ISNUMBER(SEARCH(I$1,$A320)),MAX(D$1:D319)+1)</f>
        <v>0</v>
      </c>
      <c r="E320" s="12">
        <f>'AB Touchpoint System Workbook'!K331</f>
        <v>0</v>
      </c>
      <c r="F320" s="13">
        <f t="shared" si="4"/>
        <v>319</v>
      </c>
      <c r="G320" s="23" t="str">
        <f>IFERROR(VLOOKUP($F320,B:$E,4,0),"")</f>
        <v/>
      </c>
      <c r="H320" s="23" t="str">
        <f>IFERROR(VLOOKUP($F320,C:$E,3,0),"")</f>
        <v/>
      </c>
      <c r="I320" s="23" t="str">
        <f>IFERROR(VLOOKUP($F320,D:$E,2,0),"")</f>
        <v/>
      </c>
    </row>
    <row r="321" spans="1:9" x14ac:dyDescent="0.15">
      <c r="A321" s="12" t="str">
        <f>'AB Touchpoint System Workbook'!J332&amp;'AB Touchpoint System Workbook'!L332</f>
        <v/>
      </c>
      <c r="B321" s="12" t="b">
        <f>IF(ISNUMBER(SEARCH(G$1,$A321)),MAX(B$1:B320)+1)</f>
        <v>0</v>
      </c>
      <c r="C321" s="12" t="b">
        <f>IF(ISNUMBER(SEARCH(H$1,$A321)),MAX(C$1:C320)+1)</f>
        <v>0</v>
      </c>
      <c r="D321" s="12" t="b">
        <f>IF(ISNUMBER(SEARCH(I$1,$A321)),MAX(D$1:D320)+1)</f>
        <v>0</v>
      </c>
      <c r="E321" s="12">
        <f>'AB Touchpoint System Workbook'!K332</f>
        <v>0</v>
      </c>
      <c r="F321" s="13">
        <f t="shared" si="4"/>
        <v>320</v>
      </c>
      <c r="G321" s="23" t="str">
        <f>IFERROR(VLOOKUP($F321,B:$E,4,0),"")</f>
        <v/>
      </c>
      <c r="H321" s="23" t="str">
        <f>IFERROR(VLOOKUP($F321,C:$E,3,0),"")</f>
        <v/>
      </c>
      <c r="I321" s="23" t="str">
        <f>IFERROR(VLOOKUP($F321,D:$E,2,0),"")</f>
        <v/>
      </c>
    </row>
    <row r="322" spans="1:9" x14ac:dyDescent="0.15">
      <c r="A322" s="12" t="str">
        <f>'AB Touchpoint System Workbook'!J333&amp;'AB Touchpoint System Workbook'!L333</f>
        <v/>
      </c>
      <c r="B322" s="12" t="b">
        <f>IF(ISNUMBER(SEARCH(G$1,$A322)),MAX(B$1:B321)+1)</f>
        <v>0</v>
      </c>
      <c r="C322" s="12" t="b">
        <f>IF(ISNUMBER(SEARCH(H$1,$A322)),MAX(C$1:C321)+1)</f>
        <v>0</v>
      </c>
      <c r="D322" s="12" t="b">
        <f>IF(ISNUMBER(SEARCH(I$1,$A322)),MAX(D$1:D321)+1)</f>
        <v>0</v>
      </c>
      <c r="E322" s="12">
        <f>'AB Touchpoint System Workbook'!K333</f>
        <v>0</v>
      </c>
      <c r="F322" s="13">
        <f t="shared" si="4"/>
        <v>321</v>
      </c>
      <c r="G322" s="23" t="str">
        <f>IFERROR(VLOOKUP($F322,B:$E,4,0),"")</f>
        <v/>
      </c>
      <c r="H322" s="23" t="str">
        <f>IFERROR(VLOOKUP($F322,C:$E,3,0),"")</f>
        <v/>
      </c>
      <c r="I322" s="23" t="str">
        <f>IFERROR(VLOOKUP($F322,D:$E,2,0),"")</f>
        <v/>
      </c>
    </row>
    <row r="323" spans="1:9" x14ac:dyDescent="0.15">
      <c r="A323" s="12" t="str">
        <f>'AB Touchpoint System Workbook'!J334&amp;'AB Touchpoint System Workbook'!L334</f>
        <v/>
      </c>
      <c r="B323" s="12" t="b">
        <f>IF(ISNUMBER(SEARCH(G$1,$A323)),MAX(B$1:B322)+1)</f>
        <v>0</v>
      </c>
      <c r="C323" s="12" t="b">
        <f>IF(ISNUMBER(SEARCH(H$1,$A323)),MAX(C$1:C322)+1)</f>
        <v>0</v>
      </c>
      <c r="D323" s="12" t="b">
        <f>IF(ISNUMBER(SEARCH(I$1,$A323)),MAX(D$1:D322)+1)</f>
        <v>0</v>
      </c>
      <c r="E323" s="12">
        <f>'AB Touchpoint System Workbook'!K334</f>
        <v>0</v>
      </c>
      <c r="F323" s="13">
        <f t="shared" si="4"/>
        <v>322</v>
      </c>
      <c r="G323" s="23" t="str">
        <f>IFERROR(VLOOKUP($F323,B:$E,4,0),"")</f>
        <v/>
      </c>
      <c r="H323" s="23" t="str">
        <f>IFERROR(VLOOKUP($F323,C:$E,3,0),"")</f>
        <v/>
      </c>
      <c r="I323" s="23" t="str">
        <f>IFERROR(VLOOKUP($F323,D:$E,2,0),"")</f>
        <v/>
      </c>
    </row>
    <row r="324" spans="1:9" x14ac:dyDescent="0.15">
      <c r="A324" s="12" t="str">
        <f>'AB Touchpoint System Workbook'!J335&amp;'AB Touchpoint System Workbook'!L335</f>
        <v/>
      </c>
      <c r="B324" s="12" t="b">
        <f>IF(ISNUMBER(SEARCH(G$1,$A324)),MAX(B$1:B323)+1)</f>
        <v>0</v>
      </c>
      <c r="C324" s="12" t="b">
        <f>IF(ISNUMBER(SEARCH(H$1,$A324)),MAX(C$1:C323)+1)</f>
        <v>0</v>
      </c>
      <c r="D324" s="12" t="b">
        <f>IF(ISNUMBER(SEARCH(I$1,$A324)),MAX(D$1:D323)+1)</f>
        <v>0</v>
      </c>
      <c r="E324" s="12">
        <f>'AB Touchpoint System Workbook'!K335</f>
        <v>0</v>
      </c>
      <c r="F324" s="13">
        <f t="shared" ref="F324:F387" si="5">F323+1</f>
        <v>323</v>
      </c>
      <c r="G324" s="23" t="str">
        <f>IFERROR(VLOOKUP($F324,B:$E,4,0),"")</f>
        <v/>
      </c>
      <c r="H324" s="23" t="str">
        <f>IFERROR(VLOOKUP($F324,C:$E,3,0),"")</f>
        <v/>
      </c>
      <c r="I324" s="23" t="str">
        <f>IFERROR(VLOOKUP($F324,D:$E,2,0),"")</f>
        <v/>
      </c>
    </row>
    <row r="325" spans="1:9" x14ac:dyDescent="0.15">
      <c r="A325" s="12" t="str">
        <f>'AB Touchpoint System Workbook'!J336&amp;'AB Touchpoint System Workbook'!L336</f>
        <v/>
      </c>
      <c r="B325" s="12" t="b">
        <f>IF(ISNUMBER(SEARCH(G$1,$A325)),MAX(B$1:B324)+1)</f>
        <v>0</v>
      </c>
      <c r="C325" s="12" t="b">
        <f>IF(ISNUMBER(SEARCH(H$1,$A325)),MAX(C$1:C324)+1)</f>
        <v>0</v>
      </c>
      <c r="D325" s="12" t="b">
        <f>IF(ISNUMBER(SEARCH(I$1,$A325)),MAX(D$1:D324)+1)</f>
        <v>0</v>
      </c>
      <c r="E325" s="12">
        <f>'AB Touchpoint System Workbook'!K336</f>
        <v>0</v>
      </c>
      <c r="F325" s="13">
        <f t="shared" si="5"/>
        <v>324</v>
      </c>
      <c r="G325" s="23" t="str">
        <f>IFERROR(VLOOKUP($F325,B:$E,4,0),"")</f>
        <v/>
      </c>
      <c r="H325" s="23" t="str">
        <f>IFERROR(VLOOKUP($F325,C:$E,3,0),"")</f>
        <v/>
      </c>
      <c r="I325" s="23" t="str">
        <f>IFERROR(VLOOKUP($F325,D:$E,2,0),"")</f>
        <v/>
      </c>
    </row>
    <row r="326" spans="1:9" x14ac:dyDescent="0.15">
      <c r="A326" s="12" t="str">
        <f>'AB Touchpoint System Workbook'!J337&amp;'AB Touchpoint System Workbook'!L337</f>
        <v/>
      </c>
      <c r="B326" s="12" t="b">
        <f>IF(ISNUMBER(SEARCH(G$1,$A326)),MAX(B$1:B325)+1)</f>
        <v>0</v>
      </c>
      <c r="C326" s="12" t="b">
        <f>IF(ISNUMBER(SEARCH(H$1,$A326)),MAX(C$1:C325)+1)</f>
        <v>0</v>
      </c>
      <c r="D326" s="12" t="b">
        <f>IF(ISNUMBER(SEARCH(I$1,$A326)),MAX(D$1:D325)+1)</f>
        <v>0</v>
      </c>
      <c r="E326" s="12">
        <f>'AB Touchpoint System Workbook'!K337</f>
        <v>0</v>
      </c>
      <c r="F326" s="13">
        <f t="shared" si="5"/>
        <v>325</v>
      </c>
      <c r="G326" s="23" t="str">
        <f>IFERROR(VLOOKUP($F326,B:$E,4,0),"")</f>
        <v/>
      </c>
      <c r="H326" s="23" t="str">
        <f>IFERROR(VLOOKUP($F326,C:$E,3,0),"")</f>
        <v/>
      </c>
      <c r="I326" s="23" t="str">
        <f>IFERROR(VLOOKUP($F326,D:$E,2,0),"")</f>
        <v/>
      </c>
    </row>
    <row r="327" spans="1:9" x14ac:dyDescent="0.15">
      <c r="A327" s="12" t="str">
        <f>'AB Touchpoint System Workbook'!J338&amp;'AB Touchpoint System Workbook'!L338</f>
        <v/>
      </c>
      <c r="B327" s="12" t="b">
        <f>IF(ISNUMBER(SEARCH(G$1,$A327)),MAX(B$1:B326)+1)</f>
        <v>0</v>
      </c>
      <c r="C327" s="12" t="b">
        <f>IF(ISNUMBER(SEARCH(H$1,$A327)),MAX(C$1:C326)+1)</f>
        <v>0</v>
      </c>
      <c r="D327" s="12" t="b">
        <f>IF(ISNUMBER(SEARCH(I$1,$A327)),MAX(D$1:D326)+1)</f>
        <v>0</v>
      </c>
      <c r="E327" s="12">
        <f>'AB Touchpoint System Workbook'!K338</f>
        <v>0</v>
      </c>
      <c r="F327" s="13">
        <f t="shared" si="5"/>
        <v>326</v>
      </c>
      <c r="G327" s="23" t="str">
        <f>IFERROR(VLOOKUP($F327,B:$E,4,0),"")</f>
        <v/>
      </c>
      <c r="H327" s="23" t="str">
        <f>IFERROR(VLOOKUP($F327,C:$E,3,0),"")</f>
        <v/>
      </c>
      <c r="I327" s="23" t="str">
        <f>IFERROR(VLOOKUP($F327,D:$E,2,0),"")</f>
        <v/>
      </c>
    </row>
    <row r="328" spans="1:9" x14ac:dyDescent="0.15">
      <c r="A328" s="12" t="str">
        <f>'AB Touchpoint System Workbook'!J339&amp;'AB Touchpoint System Workbook'!L339</f>
        <v/>
      </c>
      <c r="B328" s="12" t="b">
        <f>IF(ISNUMBER(SEARCH(G$1,$A328)),MAX(B$1:B327)+1)</f>
        <v>0</v>
      </c>
      <c r="C328" s="12" t="b">
        <f>IF(ISNUMBER(SEARCH(H$1,$A328)),MAX(C$1:C327)+1)</f>
        <v>0</v>
      </c>
      <c r="D328" s="12" t="b">
        <f>IF(ISNUMBER(SEARCH(I$1,$A328)),MAX(D$1:D327)+1)</f>
        <v>0</v>
      </c>
      <c r="E328" s="12">
        <f>'AB Touchpoint System Workbook'!K339</f>
        <v>0</v>
      </c>
      <c r="F328" s="13">
        <f t="shared" si="5"/>
        <v>327</v>
      </c>
      <c r="G328" s="23" t="str">
        <f>IFERROR(VLOOKUP($F328,B:$E,4,0),"")</f>
        <v/>
      </c>
      <c r="H328" s="23" t="str">
        <f>IFERROR(VLOOKUP($F328,C:$E,3,0),"")</f>
        <v/>
      </c>
      <c r="I328" s="23" t="str">
        <f>IFERROR(VLOOKUP($F328,D:$E,2,0),"")</f>
        <v/>
      </c>
    </row>
    <row r="329" spans="1:9" x14ac:dyDescent="0.15">
      <c r="A329" s="12" t="str">
        <f>'AB Touchpoint System Workbook'!J340&amp;'AB Touchpoint System Workbook'!L340</f>
        <v/>
      </c>
      <c r="B329" s="12" t="b">
        <f>IF(ISNUMBER(SEARCH(G$1,$A329)),MAX(B$1:B328)+1)</f>
        <v>0</v>
      </c>
      <c r="C329" s="12" t="b">
        <f>IF(ISNUMBER(SEARCH(H$1,$A329)),MAX(C$1:C328)+1)</f>
        <v>0</v>
      </c>
      <c r="D329" s="12" t="b">
        <f>IF(ISNUMBER(SEARCH(I$1,$A329)),MAX(D$1:D328)+1)</f>
        <v>0</v>
      </c>
      <c r="E329" s="12">
        <f>'AB Touchpoint System Workbook'!K340</f>
        <v>0</v>
      </c>
      <c r="F329" s="13">
        <f t="shared" si="5"/>
        <v>328</v>
      </c>
      <c r="G329" s="23" t="str">
        <f>IFERROR(VLOOKUP($F329,B:$E,4,0),"")</f>
        <v/>
      </c>
      <c r="H329" s="23" t="str">
        <f>IFERROR(VLOOKUP($F329,C:$E,3,0),"")</f>
        <v/>
      </c>
      <c r="I329" s="23" t="str">
        <f>IFERROR(VLOOKUP($F329,D:$E,2,0),"")</f>
        <v/>
      </c>
    </row>
    <row r="330" spans="1:9" x14ac:dyDescent="0.15">
      <c r="A330" s="12" t="str">
        <f>'AB Touchpoint System Workbook'!J341&amp;'AB Touchpoint System Workbook'!L341</f>
        <v/>
      </c>
      <c r="B330" s="12" t="b">
        <f>IF(ISNUMBER(SEARCH(G$1,$A330)),MAX(B$1:B329)+1)</f>
        <v>0</v>
      </c>
      <c r="C330" s="12" t="b">
        <f>IF(ISNUMBER(SEARCH(H$1,$A330)),MAX(C$1:C329)+1)</f>
        <v>0</v>
      </c>
      <c r="D330" s="12" t="b">
        <f>IF(ISNUMBER(SEARCH(I$1,$A330)),MAX(D$1:D329)+1)</f>
        <v>0</v>
      </c>
      <c r="E330" s="12">
        <f>'AB Touchpoint System Workbook'!K341</f>
        <v>0</v>
      </c>
      <c r="F330" s="13">
        <f t="shared" si="5"/>
        <v>329</v>
      </c>
      <c r="G330" s="23" t="str">
        <f>IFERROR(VLOOKUP($F330,B:$E,4,0),"")</f>
        <v/>
      </c>
      <c r="H330" s="23" t="str">
        <f>IFERROR(VLOOKUP($F330,C:$E,3,0),"")</f>
        <v/>
      </c>
      <c r="I330" s="23" t="str">
        <f>IFERROR(VLOOKUP($F330,D:$E,2,0),"")</f>
        <v/>
      </c>
    </row>
    <row r="331" spans="1:9" x14ac:dyDescent="0.15">
      <c r="A331" s="12" t="str">
        <f>'AB Touchpoint System Workbook'!J342&amp;'AB Touchpoint System Workbook'!L342</f>
        <v/>
      </c>
      <c r="B331" s="12" t="b">
        <f>IF(ISNUMBER(SEARCH(G$1,$A331)),MAX(B$1:B330)+1)</f>
        <v>0</v>
      </c>
      <c r="C331" s="12" t="b">
        <f>IF(ISNUMBER(SEARCH(H$1,$A331)),MAX(C$1:C330)+1)</f>
        <v>0</v>
      </c>
      <c r="D331" s="12" t="b">
        <f>IF(ISNUMBER(SEARCH(I$1,$A331)),MAX(D$1:D330)+1)</f>
        <v>0</v>
      </c>
      <c r="E331" s="12">
        <f>'AB Touchpoint System Workbook'!K342</f>
        <v>0</v>
      </c>
      <c r="F331" s="13">
        <f t="shared" si="5"/>
        <v>330</v>
      </c>
      <c r="G331" s="23" t="str">
        <f>IFERROR(VLOOKUP($F331,B:$E,4,0),"")</f>
        <v/>
      </c>
      <c r="H331" s="23" t="str">
        <f>IFERROR(VLOOKUP($F331,C:$E,3,0),"")</f>
        <v/>
      </c>
      <c r="I331" s="23" t="str">
        <f>IFERROR(VLOOKUP($F331,D:$E,2,0),"")</f>
        <v/>
      </c>
    </row>
    <row r="332" spans="1:9" x14ac:dyDescent="0.15">
      <c r="A332" s="12" t="str">
        <f>'AB Touchpoint System Workbook'!J343&amp;'AB Touchpoint System Workbook'!L343</f>
        <v/>
      </c>
      <c r="B332" s="12" t="b">
        <f>IF(ISNUMBER(SEARCH(G$1,$A332)),MAX(B$1:B331)+1)</f>
        <v>0</v>
      </c>
      <c r="C332" s="12" t="b">
        <f>IF(ISNUMBER(SEARCH(H$1,$A332)),MAX(C$1:C331)+1)</f>
        <v>0</v>
      </c>
      <c r="D332" s="12" t="b">
        <f>IF(ISNUMBER(SEARCH(I$1,$A332)),MAX(D$1:D331)+1)</f>
        <v>0</v>
      </c>
      <c r="E332" s="12">
        <f>'AB Touchpoint System Workbook'!K343</f>
        <v>0</v>
      </c>
      <c r="F332" s="13">
        <f t="shared" si="5"/>
        <v>331</v>
      </c>
      <c r="G332" s="23" t="str">
        <f>IFERROR(VLOOKUP($F332,B:$E,4,0),"")</f>
        <v/>
      </c>
      <c r="H332" s="23" t="str">
        <f>IFERROR(VLOOKUP($F332,C:$E,3,0),"")</f>
        <v/>
      </c>
      <c r="I332" s="23" t="str">
        <f>IFERROR(VLOOKUP($F332,D:$E,2,0),"")</f>
        <v/>
      </c>
    </row>
    <row r="333" spans="1:9" x14ac:dyDescent="0.15">
      <c r="A333" s="12" t="str">
        <f>'AB Touchpoint System Workbook'!J344&amp;'AB Touchpoint System Workbook'!L344</f>
        <v/>
      </c>
      <c r="B333" s="12" t="b">
        <f>IF(ISNUMBER(SEARCH(G$1,$A333)),MAX(B$1:B332)+1)</f>
        <v>0</v>
      </c>
      <c r="C333" s="12" t="b">
        <f>IF(ISNUMBER(SEARCH(H$1,$A333)),MAX(C$1:C332)+1)</f>
        <v>0</v>
      </c>
      <c r="D333" s="12" t="b">
        <f>IF(ISNUMBER(SEARCH(I$1,$A333)),MAX(D$1:D332)+1)</f>
        <v>0</v>
      </c>
      <c r="E333" s="12">
        <f>'AB Touchpoint System Workbook'!K344</f>
        <v>0</v>
      </c>
      <c r="F333" s="13">
        <f t="shared" si="5"/>
        <v>332</v>
      </c>
      <c r="G333" s="23" t="str">
        <f>IFERROR(VLOOKUP($F333,B:$E,4,0),"")</f>
        <v/>
      </c>
      <c r="H333" s="23" t="str">
        <f>IFERROR(VLOOKUP($F333,C:$E,3,0),"")</f>
        <v/>
      </c>
      <c r="I333" s="23" t="str">
        <f>IFERROR(VLOOKUP($F333,D:$E,2,0),"")</f>
        <v/>
      </c>
    </row>
    <row r="334" spans="1:9" x14ac:dyDescent="0.15">
      <c r="A334" s="12" t="str">
        <f>'AB Touchpoint System Workbook'!J345&amp;'AB Touchpoint System Workbook'!L345</f>
        <v/>
      </c>
      <c r="B334" s="12" t="b">
        <f>IF(ISNUMBER(SEARCH(G$1,$A334)),MAX(B$1:B333)+1)</f>
        <v>0</v>
      </c>
      <c r="C334" s="12" t="b">
        <f>IF(ISNUMBER(SEARCH(H$1,$A334)),MAX(C$1:C333)+1)</f>
        <v>0</v>
      </c>
      <c r="D334" s="12" t="b">
        <f>IF(ISNUMBER(SEARCH(I$1,$A334)),MAX(D$1:D333)+1)</f>
        <v>0</v>
      </c>
      <c r="E334" s="12">
        <f>'AB Touchpoint System Workbook'!K345</f>
        <v>0</v>
      </c>
      <c r="F334" s="13">
        <f t="shared" si="5"/>
        <v>333</v>
      </c>
      <c r="G334" s="23" t="str">
        <f>IFERROR(VLOOKUP($F334,B:$E,4,0),"")</f>
        <v/>
      </c>
      <c r="H334" s="23" t="str">
        <f>IFERROR(VLOOKUP($F334,C:$E,3,0),"")</f>
        <v/>
      </c>
      <c r="I334" s="23" t="str">
        <f>IFERROR(VLOOKUP($F334,D:$E,2,0),"")</f>
        <v/>
      </c>
    </row>
    <row r="335" spans="1:9" x14ac:dyDescent="0.15">
      <c r="A335" s="12" t="str">
        <f>'AB Touchpoint System Workbook'!J346&amp;'AB Touchpoint System Workbook'!L346</f>
        <v/>
      </c>
      <c r="B335" s="12" t="b">
        <f>IF(ISNUMBER(SEARCH(G$1,$A335)),MAX(B$1:B334)+1)</f>
        <v>0</v>
      </c>
      <c r="C335" s="12" t="b">
        <f>IF(ISNUMBER(SEARCH(H$1,$A335)),MAX(C$1:C334)+1)</f>
        <v>0</v>
      </c>
      <c r="D335" s="12" t="b">
        <f>IF(ISNUMBER(SEARCH(I$1,$A335)),MAX(D$1:D334)+1)</f>
        <v>0</v>
      </c>
      <c r="E335" s="12">
        <f>'AB Touchpoint System Workbook'!K346</f>
        <v>0</v>
      </c>
      <c r="F335" s="13">
        <f t="shared" si="5"/>
        <v>334</v>
      </c>
      <c r="G335" s="23" t="str">
        <f>IFERROR(VLOOKUP($F335,B:$E,4,0),"")</f>
        <v/>
      </c>
      <c r="H335" s="23" t="str">
        <f>IFERROR(VLOOKUP($F335,C:$E,3,0),"")</f>
        <v/>
      </c>
      <c r="I335" s="23" t="str">
        <f>IFERROR(VLOOKUP($F335,D:$E,2,0),"")</f>
        <v/>
      </c>
    </row>
    <row r="336" spans="1:9" x14ac:dyDescent="0.15">
      <c r="A336" s="12" t="str">
        <f>'AB Touchpoint System Workbook'!J347&amp;'AB Touchpoint System Workbook'!L347</f>
        <v/>
      </c>
      <c r="B336" s="12" t="b">
        <f>IF(ISNUMBER(SEARCH(G$1,$A336)),MAX(B$1:B335)+1)</f>
        <v>0</v>
      </c>
      <c r="C336" s="12" t="b">
        <f>IF(ISNUMBER(SEARCH(H$1,$A336)),MAX(C$1:C335)+1)</f>
        <v>0</v>
      </c>
      <c r="D336" s="12" t="b">
        <f>IF(ISNUMBER(SEARCH(I$1,$A336)),MAX(D$1:D335)+1)</f>
        <v>0</v>
      </c>
      <c r="E336" s="12">
        <f>'AB Touchpoint System Workbook'!K347</f>
        <v>0</v>
      </c>
      <c r="F336" s="13">
        <f t="shared" si="5"/>
        <v>335</v>
      </c>
      <c r="G336" s="23" t="str">
        <f>IFERROR(VLOOKUP($F336,B:$E,4,0),"")</f>
        <v/>
      </c>
      <c r="H336" s="23" t="str">
        <f>IFERROR(VLOOKUP($F336,C:$E,3,0),"")</f>
        <v/>
      </c>
      <c r="I336" s="23" t="str">
        <f>IFERROR(VLOOKUP($F336,D:$E,2,0),"")</f>
        <v/>
      </c>
    </row>
    <row r="337" spans="1:9" x14ac:dyDescent="0.15">
      <c r="A337" s="12" t="str">
        <f>'AB Touchpoint System Workbook'!J348&amp;'AB Touchpoint System Workbook'!L348</f>
        <v/>
      </c>
      <c r="B337" s="12" t="b">
        <f>IF(ISNUMBER(SEARCH(G$1,$A337)),MAX(B$1:B336)+1)</f>
        <v>0</v>
      </c>
      <c r="C337" s="12" t="b">
        <f>IF(ISNUMBER(SEARCH(H$1,$A337)),MAX(C$1:C336)+1)</f>
        <v>0</v>
      </c>
      <c r="D337" s="12" t="b">
        <f>IF(ISNUMBER(SEARCH(I$1,$A337)),MAX(D$1:D336)+1)</f>
        <v>0</v>
      </c>
      <c r="E337" s="12">
        <f>'AB Touchpoint System Workbook'!K348</f>
        <v>0</v>
      </c>
      <c r="F337" s="13">
        <f t="shared" si="5"/>
        <v>336</v>
      </c>
      <c r="G337" s="23" t="str">
        <f>IFERROR(VLOOKUP($F337,B:$E,4,0),"")</f>
        <v/>
      </c>
      <c r="H337" s="23" t="str">
        <f>IFERROR(VLOOKUP($F337,C:$E,3,0),"")</f>
        <v/>
      </c>
      <c r="I337" s="23" t="str">
        <f>IFERROR(VLOOKUP($F337,D:$E,2,0),"")</f>
        <v/>
      </c>
    </row>
    <row r="338" spans="1:9" x14ac:dyDescent="0.15">
      <c r="A338" s="12" t="str">
        <f>'AB Touchpoint System Workbook'!J349&amp;'AB Touchpoint System Workbook'!L349</f>
        <v/>
      </c>
      <c r="B338" s="12" t="b">
        <f>IF(ISNUMBER(SEARCH(G$1,$A338)),MAX(B$1:B337)+1)</f>
        <v>0</v>
      </c>
      <c r="C338" s="12" t="b">
        <f>IF(ISNUMBER(SEARCH(H$1,$A338)),MAX(C$1:C337)+1)</f>
        <v>0</v>
      </c>
      <c r="D338" s="12" t="b">
        <f>IF(ISNUMBER(SEARCH(I$1,$A338)),MAX(D$1:D337)+1)</f>
        <v>0</v>
      </c>
      <c r="E338" s="12">
        <f>'AB Touchpoint System Workbook'!K349</f>
        <v>0</v>
      </c>
      <c r="F338" s="13">
        <f t="shared" si="5"/>
        <v>337</v>
      </c>
      <c r="G338" s="23" t="str">
        <f>IFERROR(VLOOKUP($F338,B:$E,4,0),"")</f>
        <v/>
      </c>
      <c r="H338" s="23" t="str">
        <f>IFERROR(VLOOKUP($F338,C:$E,3,0),"")</f>
        <v/>
      </c>
      <c r="I338" s="23" t="str">
        <f>IFERROR(VLOOKUP($F338,D:$E,2,0),"")</f>
        <v/>
      </c>
    </row>
    <row r="339" spans="1:9" x14ac:dyDescent="0.15">
      <c r="A339" s="12" t="str">
        <f>'AB Touchpoint System Workbook'!J350&amp;'AB Touchpoint System Workbook'!L350</f>
        <v/>
      </c>
      <c r="B339" s="12" t="b">
        <f>IF(ISNUMBER(SEARCH(G$1,$A339)),MAX(B$1:B338)+1)</f>
        <v>0</v>
      </c>
      <c r="C339" s="12" t="b">
        <f>IF(ISNUMBER(SEARCH(H$1,$A339)),MAX(C$1:C338)+1)</f>
        <v>0</v>
      </c>
      <c r="D339" s="12" t="b">
        <f>IF(ISNUMBER(SEARCH(I$1,$A339)),MAX(D$1:D338)+1)</f>
        <v>0</v>
      </c>
      <c r="E339" s="12">
        <f>'AB Touchpoint System Workbook'!K350</f>
        <v>0</v>
      </c>
      <c r="F339" s="13">
        <f t="shared" si="5"/>
        <v>338</v>
      </c>
      <c r="G339" s="23" t="str">
        <f>IFERROR(VLOOKUP($F339,B:$E,4,0),"")</f>
        <v/>
      </c>
      <c r="H339" s="23" t="str">
        <f>IFERROR(VLOOKUP($F339,C:$E,3,0),"")</f>
        <v/>
      </c>
      <c r="I339" s="23" t="str">
        <f>IFERROR(VLOOKUP($F339,D:$E,2,0),"")</f>
        <v/>
      </c>
    </row>
    <row r="340" spans="1:9" x14ac:dyDescent="0.15">
      <c r="A340" s="12" t="str">
        <f>'AB Touchpoint System Workbook'!J351&amp;'AB Touchpoint System Workbook'!L351</f>
        <v/>
      </c>
      <c r="B340" s="12" t="b">
        <f>IF(ISNUMBER(SEARCH(G$1,$A340)),MAX(B$1:B339)+1)</f>
        <v>0</v>
      </c>
      <c r="C340" s="12" t="b">
        <f>IF(ISNUMBER(SEARCH(H$1,$A340)),MAX(C$1:C339)+1)</f>
        <v>0</v>
      </c>
      <c r="D340" s="12" t="b">
        <f>IF(ISNUMBER(SEARCH(I$1,$A340)),MAX(D$1:D339)+1)</f>
        <v>0</v>
      </c>
      <c r="E340" s="12">
        <f>'AB Touchpoint System Workbook'!K351</f>
        <v>0</v>
      </c>
      <c r="F340" s="13">
        <f t="shared" si="5"/>
        <v>339</v>
      </c>
      <c r="G340" s="23" t="str">
        <f>IFERROR(VLOOKUP($F340,B:$E,4,0),"")</f>
        <v/>
      </c>
      <c r="H340" s="23" t="str">
        <f>IFERROR(VLOOKUP($F340,C:$E,3,0),"")</f>
        <v/>
      </c>
      <c r="I340" s="23" t="str">
        <f>IFERROR(VLOOKUP($F340,D:$E,2,0),"")</f>
        <v/>
      </c>
    </row>
    <row r="341" spans="1:9" x14ac:dyDescent="0.15">
      <c r="A341" s="12" t="str">
        <f>'AB Touchpoint System Workbook'!J352&amp;'AB Touchpoint System Workbook'!L352</f>
        <v/>
      </c>
      <c r="B341" s="12" t="b">
        <f>IF(ISNUMBER(SEARCH(G$1,$A341)),MAX(B$1:B340)+1)</f>
        <v>0</v>
      </c>
      <c r="C341" s="12" t="b">
        <f>IF(ISNUMBER(SEARCH(H$1,$A341)),MAX(C$1:C340)+1)</f>
        <v>0</v>
      </c>
      <c r="D341" s="12" t="b">
        <f>IF(ISNUMBER(SEARCH(I$1,$A341)),MAX(D$1:D340)+1)</f>
        <v>0</v>
      </c>
      <c r="E341" s="12">
        <f>'AB Touchpoint System Workbook'!K352</f>
        <v>0</v>
      </c>
      <c r="F341" s="13">
        <f t="shared" si="5"/>
        <v>340</v>
      </c>
      <c r="G341" s="23" t="str">
        <f>IFERROR(VLOOKUP($F341,B:$E,4,0),"")</f>
        <v/>
      </c>
      <c r="H341" s="23" t="str">
        <f>IFERROR(VLOOKUP($F341,C:$E,3,0),"")</f>
        <v/>
      </c>
      <c r="I341" s="23" t="str">
        <f>IFERROR(VLOOKUP($F341,D:$E,2,0),"")</f>
        <v/>
      </c>
    </row>
    <row r="342" spans="1:9" x14ac:dyDescent="0.15">
      <c r="A342" s="12" t="str">
        <f>'AB Touchpoint System Workbook'!J353&amp;'AB Touchpoint System Workbook'!L353</f>
        <v/>
      </c>
      <c r="B342" s="12" t="b">
        <f>IF(ISNUMBER(SEARCH(G$1,$A342)),MAX(B$1:B341)+1)</f>
        <v>0</v>
      </c>
      <c r="C342" s="12" t="b">
        <f>IF(ISNUMBER(SEARCH(H$1,$A342)),MAX(C$1:C341)+1)</f>
        <v>0</v>
      </c>
      <c r="D342" s="12" t="b">
        <f>IF(ISNUMBER(SEARCH(I$1,$A342)),MAX(D$1:D341)+1)</f>
        <v>0</v>
      </c>
      <c r="E342" s="12">
        <f>'AB Touchpoint System Workbook'!K353</f>
        <v>0</v>
      </c>
      <c r="F342" s="13">
        <f t="shared" si="5"/>
        <v>341</v>
      </c>
      <c r="G342" s="23" t="str">
        <f>IFERROR(VLOOKUP($F342,B:$E,4,0),"")</f>
        <v/>
      </c>
      <c r="H342" s="23" t="str">
        <f>IFERROR(VLOOKUP($F342,C:$E,3,0),"")</f>
        <v/>
      </c>
      <c r="I342" s="23" t="str">
        <f>IFERROR(VLOOKUP($F342,D:$E,2,0),"")</f>
        <v/>
      </c>
    </row>
    <row r="343" spans="1:9" x14ac:dyDescent="0.15">
      <c r="A343" s="12" t="str">
        <f>'AB Touchpoint System Workbook'!J354&amp;'AB Touchpoint System Workbook'!L354</f>
        <v/>
      </c>
      <c r="B343" s="12" t="b">
        <f>IF(ISNUMBER(SEARCH(G$1,$A343)),MAX(B$1:B342)+1)</f>
        <v>0</v>
      </c>
      <c r="C343" s="12" t="b">
        <f>IF(ISNUMBER(SEARCH(H$1,$A343)),MAX(C$1:C342)+1)</f>
        <v>0</v>
      </c>
      <c r="D343" s="12" t="b">
        <f>IF(ISNUMBER(SEARCH(I$1,$A343)),MAX(D$1:D342)+1)</f>
        <v>0</v>
      </c>
      <c r="E343" s="12">
        <f>'AB Touchpoint System Workbook'!K354</f>
        <v>0</v>
      </c>
      <c r="F343" s="13">
        <f t="shared" si="5"/>
        <v>342</v>
      </c>
      <c r="G343" s="23" t="str">
        <f>IFERROR(VLOOKUP($F343,B:$E,4,0),"")</f>
        <v/>
      </c>
      <c r="H343" s="23" t="str">
        <f>IFERROR(VLOOKUP($F343,C:$E,3,0),"")</f>
        <v/>
      </c>
      <c r="I343" s="23" t="str">
        <f>IFERROR(VLOOKUP($F343,D:$E,2,0),"")</f>
        <v/>
      </c>
    </row>
    <row r="344" spans="1:9" x14ac:dyDescent="0.15">
      <c r="A344" s="12" t="str">
        <f>'AB Touchpoint System Workbook'!J355&amp;'AB Touchpoint System Workbook'!L355</f>
        <v/>
      </c>
      <c r="B344" s="12" t="b">
        <f>IF(ISNUMBER(SEARCH(G$1,$A344)),MAX(B$1:B343)+1)</f>
        <v>0</v>
      </c>
      <c r="C344" s="12" t="b">
        <f>IF(ISNUMBER(SEARCH(H$1,$A344)),MAX(C$1:C343)+1)</f>
        <v>0</v>
      </c>
      <c r="D344" s="12" t="b">
        <f>IF(ISNUMBER(SEARCH(I$1,$A344)),MAX(D$1:D343)+1)</f>
        <v>0</v>
      </c>
      <c r="E344" s="12">
        <f>'AB Touchpoint System Workbook'!K355</f>
        <v>0</v>
      </c>
      <c r="F344" s="13">
        <f t="shared" si="5"/>
        <v>343</v>
      </c>
      <c r="G344" s="23" t="str">
        <f>IFERROR(VLOOKUP($F344,B:$E,4,0),"")</f>
        <v/>
      </c>
      <c r="H344" s="23" t="str">
        <f>IFERROR(VLOOKUP($F344,C:$E,3,0),"")</f>
        <v/>
      </c>
      <c r="I344" s="23" t="str">
        <f>IFERROR(VLOOKUP($F344,D:$E,2,0),"")</f>
        <v/>
      </c>
    </row>
    <row r="345" spans="1:9" x14ac:dyDescent="0.15">
      <c r="A345" s="12" t="str">
        <f>'AB Touchpoint System Workbook'!J356&amp;'AB Touchpoint System Workbook'!L356</f>
        <v/>
      </c>
      <c r="B345" s="12" t="b">
        <f>IF(ISNUMBER(SEARCH(G$1,$A345)),MAX(B$1:B344)+1)</f>
        <v>0</v>
      </c>
      <c r="C345" s="12" t="b">
        <f>IF(ISNUMBER(SEARCH(H$1,$A345)),MAX(C$1:C344)+1)</f>
        <v>0</v>
      </c>
      <c r="D345" s="12" t="b">
        <f>IF(ISNUMBER(SEARCH(I$1,$A345)),MAX(D$1:D344)+1)</f>
        <v>0</v>
      </c>
      <c r="E345" s="12">
        <f>'AB Touchpoint System Workbook'!K356</f>
        <v>0</v>
      </c>
      <c r="F345" s="13">
        <f t="shared" si="5"/>
        <v>344</v>
      </c>
      <c r="G345" s="23" t="str">
        <f>IFERROR(VLOOKUP($F345,B:$E,4,0),"")</f>
        <v/>
      </c>
      <c r="H345" s="23" t="str">
        <f>IFERROR(VLOOKUP($F345,C:$E,3,0),"")</f>
        <v/>
      </c>
      <c r="I345" s="23" t="str">
        <f>IFERROR(VLOOKUP($F345,D:$E,2,0),"")</f>
        <v/>
      </c>
    </row>
    <row r="346" spans="1:9" x14ac:dyDescent="0.15">
      <c r="A346" s="12" t="str">
        <f>'AB Touchpoint System Workbook'!J357&amp;'AB Touchpoint System Workbook'!L357</f>
        <v/>
      </c>
      <c r="B346" s="12" t="b">
        <f>IF(ISNUMBER(SEARCH(G$1,$A346)),MAX(B$1:B345)+1)</f>
        <v>0</v>
      </c>
      <c r="C346" s="12" t="b">
        <f>IF(ISNUMBER(SEARCH(H$1,$A346)),MAX(C$1:C345)+1)</f>
        <v>0</v>
      </c>
      <c r="D346" s="12" t="b">
        <f>IF(ISNUMBER(SEARCH(I$1,$A346)),MAX(D$1:D345)+1)</f>
        <v>0</v>
      </c>
      <c r="E346" s="12">
        <f>'AB Touchpoint System Workbook'!K357</f>
        <v>0</v>
      </c>
      <c r="F346" s="13">
        <f t="shared" si="5"/>
        <v>345</v>
      </c>
      <c r="G346" s="23" t="str">
        <f>IFERROR(VLOOKUP($F346,B:$E,4,0),"")</f>
        <v/>
      </c>
      <c r="H346" s="23" t="str">
        <f>IFERROR(VLOOKUP($F346,C:$E,3,0),"")</f>
        <v/>
      </c>
      <c r="I346" s="23" t="str">
        <f>IFERROR(VLOOKUP($F346,D:$E,2,0),"")</f>
        <v/>
      </c>
    </row>
    <row r="347" spans="1:9" x14ac:dyDescent="0.15">
      <c r="A347" s="12" t="str">
        <f>'AB Touchpoint System Workbook'!J358&amp;'AB Touchpoint System Workbook'!L358</f>
        <v/>
      </c>
      <c r="B347" s="12" t="b">
        <f>IF(ISNUMBER(SEARCH(G$1,$A347)),MAX(B$1:B346)+1)</f>
        <v>0</v>
      </c>
      <c r="C347" s="12" t="b">
        <f>IF(ISNUMBER(SEARCH(H$1,$A347)),MAX(C$1:C346)+1)</f>
        <v>0</v>
      </c>
      <c r="D347" s="12" t="b">
        <f>IF(ISNUMBER(SEARCH(I$1,$A347)),MAX(D$1:D346)+1)</f>
        <v>0</v>
      </c>
      <c r="E347" s="12">
        <f>'AB Touchpoint System Workbook'!K358</f>
        <v>0</v>
      </c>
      <c r="F347" s="13">
        <f t="shared" si="5"/>
        <v>346</v>
      </c>
      <c r="G347" s="23" t="str">
        <f>IFERROR(VLOOKUP($F347,B:$E,4,0),"")</f>
        <v/>
      </c>
      <c r="H347" s="23" t="str">
        <f>IFERROR(VLOOKUP($F347,C:$E,3,0),"")</f>
        <v/>
      </c>
      <c r="I347" s="23" t="str">
        <f>IFERROR(VLOOKUP($F347,D:$E,2,0),"")</f>
        <v/>
      </c>
    </row>
    <row r="348" spans="1:9" x14ac:dyDescent="0.15">
      <c r="A348" s="12" t="str">
        <f>'AB Touchpoint System Workbook'!J359&amp;'AB Touchpoint System Workbook'!L359</f>
        <v/>
      </c>
      <c r="B348" s="12" t="b">
        <f>IF(ISNUMBER(SEARCH(G$1,$A348)),MAX(B$1:B347)+1)</f>
        <v>0</v>
      </c>
      <c r="C348" s="12" t="b">
        <f>IF(ISNUMBER(SEARCH(H$1,$A348)),MAX(C$1:C347)+1)</f>
        <v>0</v>
      </c>
      <c r="D348" s="12" t="b">
        <f>IF(ISNUMBER(SEARCH(I$1,$A348)),MAX(D$1:D347)+1)</f>
        <v>0</v>
      </c>
      <c r="E348" s="12">
        <f>'AB Touchpoint System Workbook'!K359</f>
        <v>0</v>
      </c>
      <c r="F348" s="13">
        <f t="shared" si="5"/>
        <v>347</v>
      </c>
      <c r="G348" s="23" t="str">
        <f>IFERROR(VLOOKUP($F348,B:$E,4,0),"")</f>
        <v/>
      </c>
      <c r="H348" s="23" t="str">
        <f>IFERROR(VLOOKUP($F348,C:$E,3,0),"")</f>
        <v/>
      </c>
      <c r="I348" s="23" t="str">
        <f>IFERROR(VLOOKUP($F348,D:$E,2,0),"")</f>
        <v/>
      </c>
    </row>
    <row r="349" spans="1:9" x14ac:dyDescent="0.15">
      <c r="A349" s="12" t="str">
        <f>'AB Touchpoint System Workbook'!J360&amp;'AB Touchpoint System Workbook'!L360</f>
        <v/>
      </c>
      <c r="B349" s="12" t="b">
        <f>IF(ISNUMBER(SEARCH(G$1,$A349)),MAX(B$1:B348)+1)</f>
        <v>0</v>
      </c>
      <c r="C349" s="12" t="b">
        <f>IF(ISNUMBER(SEARCH(H$1,$A349)),MAX(C$1:C348)+1)</f>
        <v>0</v>
      </c>
      <c r="D349" s="12" t="b">
        <f>IF(ISNUMBER(SEARCH(I$1,$A349)),MAX(D$1:D348)+1)</f>
        <v>0</v>
      </c>
      <c r="E349" s="12">
        <f>'AB Touchpoint System Workbook'!K360</f>
        <v>0</v>
      </c>
      <c r="F349" s="13">
        <f t="shared" si="5"/>
        <v>348</v>
      </c>
      <c r="G349" s="23" t="str">
        <f>IFERROR(VLOOKUP($F349,B:$E,4,0),"")</f>
        <v/>
      </c>
      <c r="H349" s="23" t="str">
        <f>IFERROR(VLOOKUP($F349,C:$E,3,0),"")</f>
        <v/>
      </c>
      <c r="I349" s="23" t="str">
        <f>IFERROR(VLOOKUP($F349,D:$E,2,0),"")</f>
        <v/>
      </c>
    </row>
    <row r="350" spans="1:9" x14ac:dyDescent="0.15">
      <c r="A350" s="12" t="str">
        <f>'AB Touchpoint System Workbook'!J361&amp;'AB Touchpoint System Workbook'!L361</f>
        <v/>
      </c>
      <c r="B350" s="12" t="b">
        <f>IF(ISNUMBER(SEARCH(G$1,$A350)),MAX(B$1:B349)+1)</f>
        <v>0</v>
      </c>
      <c r="C350" s="12" t="b">
        <f>IF(ISNUMBER(SEARCH(H$1,$A350)),MAX(C$1:C349)+1)</f>
        <v>0</v>
      </c>
      <c r="D350" s="12" t="b">
        <f>IF(ISNUMBER(SEARCH(I$1,$A350)),MAX(D$1:D349)+1)</f>
        <v>0</v>
      </c>
      <c r="E350" s="12">
        <f>'AB Touchpoint System Workbook'!K361</f>
        <v>0</v>
      </c>
      <c r="F350" s="13">
        <f t="shared" si="5"/>
        <v>349</v>
      </c>
      <c r="G350" s="23" t="str">
        <f>IFERROR(VLOOKUP($F350,B:$E,4,0),"")</f>
        <v/>
      </c>
      <c r="H350" s="23" t="str">
        <f>IFERROR(VLOOKUP($F350,C:$E,3,0),"")</f>
        <v/>
      </c>
      <c r="I350" s="23" t="str">
        <f>IFERROR(VLOOKUP($F350,D:$E,2,0),"")</f>
        <v/>
      </c>
    </row>
    <row r="351" spans="1:9" x14ac:dyDescent="0.15">
      <c r="A351" s="12" t="str">
        <f>'AB Touchpoint System Workbook'!J362&amp;'AB Touchpoint System Workbook'!L362</f>
        <v/>
      </c>
      <c r="B351" s="12" t="b">
        <f>IF(ISNUMBER(SEARCH(G$1,$A351)),MAX(B$1:B350)+1)</f>
        <v>0</v>
      </c>
      <c r="C351" s="12" t="b">
        <f>IF(ISNUMBER(SEARCH(H$1,$A351)),MAX(C$1:C350)+1)</f>
        <v>0</v>
      </c>
      <c r="D351" s="12" t="b">
        <f>IF(ISNUMBER(SEARCH(I$1,$A351)),MAX(D$1:D350)+1)</f>
        <v>0</v>
      </c>
      <c r="E351" s="12">
        <f>'AB Touchpoint System Workbook'!K362</f>
        <v>0</v>
      </c>
      <c r="F351" s="13">
        <f t="shared" si="5"/>
        <v>350</v>
      </c>
      <c r="G351" s="23" t="str">
        <f>IFERROR(VLOOKUP($F351,B:$E,4,0),"")</f>
        <v/>
      </c>
      <c r="H351" s="23" t="str">
        <f>IFERROR(VLOOKUP($F351,C:$E,3,0),"")</f>
        <v/>
      </c>
      <c r="I351" s="23" t="str">
        <f>IFERROR(VLOOKUP($F351,D:$E,2,0),"")</f>
        <v/>
      </c>
    </row>
    <row r="352" spans="1:9" x14ac:dyDescent="0.15">
      <c r="A352" s="12" t="str">
        <f>'AB Touchpoint System Workbook'!J363&amp;'AB Touchpoint System Workbook'!L363</f>
        <v/>
      </c>
      <c r="B352" s="12" t="b">
        <f>IF(ISNUMBER(SEARCH(G$1,$A352)),MAX(B$1:B351)+1)</f>
        <v>0</v>
      </c>
      <c r="C352" s="12" t="b">
        <f>IF(ISNUMBER(SEARCH(H$1,$A352)),MAX(C$1:C351)+1)</f>
        <v>0</v>
      </c>
      <c r="D352" s="12" t="b">
        <f>IF(ISNUMBER(SEARCH(I$1,$A352)),MAX(D$1:D351)+1)</f>
        <v>0</v>
      </c>
      <c r="E352" s="12">
        <f>'AB Touchpoint System Workbook'!K363</f>
        <v>0</v>
      </c>
      <c r="F352" s="13">
        <f t="shared" si="5"/>
        <v>351</v>
      </c>
      <c r="G352" s="23" t="str">
        <f>IFERROR(VLOOKUP($F352,B:$E,4,0),"")</f>
        <v/>
      </c>
      <c r="H352" s="23" t="str">
        <f>IFERROR(VLOOKUP($F352,C:$E,3,0),"")</f>
        <v/>
      </c>
      <c r="I352" s="23" t="str">
        <f>IFERROR(VLOOKUP($F352,D:$E,2,0),"")</f>
        <v/>
      </c>
    </row>
    <row r="353" spans="1:9" x14ac:dyDescent="0.15">
      <c r="A353" s="12" t="str">
        <f>'AB Touchpoint System Workbook'!J364&amp;'AB Touchpoint System Workbook'!L364</f>
        <v/>
      </c>
      <c r="B353" s="12" t="b">
        <f>IF(ISNUMBER(SEARCH(G$1,$A353)),MAX(B$1:B352)+1)</f>
        <v>0</v>
      </c>
      <c r="C353" s="12" t="b">
        <f>IF(ISNUMBER(SEARCH(H$1,$A353)),MAX(C$1:C352)+1)</f>
        <v>0</v>
      </c>
      <c r="D353" s="12" t="b">
        <f>IF(ISNUMBER(SEARCH(I$1,$A353)),MAX(D$1:D352)+1)</f>
        <v>0</v>
      </c>
      <c r="E353" s="12">
        <f>'AB Touchpoint System Workbook'!K364</f>
        <v>0</v>
      </c>
      <c r="F353" s="13">
        <f t="shared" si="5"/>
        <v>352</v>
      </c>
      <c r="G353" s="23" t="str">
        <f>IFERROR(VLOOKUP($F353,B:$E,4,0),"")</f>
        <v/>
      </c>
      <c r="H353" s="23" t="str">
        <f>IFERROR(VLOOKUP($F353,C:$E,3,0),"")</f>
        <v/>
      </c>
      <c r="I353" s="23" t="str">
        <f>IFERROR(VLOOKUP($F353,D:$E,2,0),"")</f>
        <v/>
      </c>
    </row>
    <row r="354" spans="1:9" x14ac:dyDescent="0.15">
      <c r="A354" s="12" t="str">
        <f>'AB Touchpoint System Workbook'!J365&amp;'AB Touchpoint System Workbook'!L365</f>
        <v/>
      </c>
      <c r="B354" s="12" t="b">
        <f>IF(ISNUMBER(SEARCH(G$1,$A354)),MAX(B$1:B353)+1)</f>
        <v>0</v>
      </c>
      <c r="C354" s="12" t="b">
        <f>IF(ISNUMBER(SEARCH(H$1,$A354)),MAX(C$1:C353)+1)</f>
        <v>0</v>
      </c>
      <c r="D354" s="12" t="b">
        <f>IF(ISNUMBER(SEARCH(I$1,$A354)),MAX(D$1:D353)+1)</f>
        <v>0</v>
      </c>
      <c r="E354" s="12">
        <f>'AB Touchpoint System Workbook'!K365</f>
        <v>0</v>
      </c>
      <c r="F354" s="13">
        <f t="shared" si="5"/>
        <v>353</v>
      </c>
      <c r="G354" s="23" t="str">
        <f>IFERROR(VLOOKUP($F354,B:$E,4,0),"")</f>
        <v/>
      </c>
      <c r="H354" s="23" t="str">
        <f>IFERROR(VLOOKUP($F354,C:$E,3,0),"")</f>
        <v/>
      </c>
      <c r="I354" s="23" t="str">
        <f>IFERROR(VLOOKUP($F354,D:$E,2,0),"")</f>
        <v/>
      </c>
    </row>
    <row r="355" spans="1:9" x14ac:dyDescent="0.15">
      <c r="A355" s="12" t="str">
        <f>'AB Touchpoint System Workbook'!J366&amp;'AB Touchpoint System Workbook'!L366</f>
        <v/>
      </c>
      <c r="B355" s="12" t="b">
        <f>IF(ISNUMBER(SEARCH(G$1,$A355)),MAX(B$1:B354)+1)</f>
        <v>0</v>
      </c>
      <c r="C355" s="12" t="b">
        <f>IF(ISNUMBER(SEARCH(H$1,$A355)),MAX(C$1:C354)+1)</f>
        <v>0</v>
      </c>
      <c r="D355" s="12" t="b">
        <f>IF(ISNUMBER(SEARCH(I$1,$A355)),MAX(D$1:D354)+1)</f>
        <v>0</v>
      </c>
      <c r="E355" s="12">
        <f>'AB Touchpoint System Workbook'!K366</f>
        <v>0</v>
      </c>
      <c r="F355" s="13">
        <f t="shared" si="5"/>
        <v>354</v>
      </c>
      <c r="G355" s="23" t="str">
        <f>IFERROR(VLOOKUP($F355,B:$E,4,0),"")</f>
        <v/>
      </c>
      <c r="H355" s="23" t="str">
        <f>IFERROR(VLOOKUP($F355,C:$E,3,0),"")</f>
        <v/>
      </c>
      <c r="I355" s="23" t="str">
        <f>IFERROR(VLOOKUP($F355,D:$E,2,0),"")</f>
        <v/>
      </c>
    </row>
    <row r="356" spans="1:9" x14ac:dyDescent="0.15">
      <c r="A356" s="12" t="str">
        <f>'AB Touchpoint System Workbook'!J367&amp;'AB Touchpoint System Workbook'!L367</f>
        <v/>
      </c>
      <c r="B356" s="12" t="b">
        <f>IF(ISNUMBER(SEARCH(G$1,$A356)),MAX(B$1:B355)+1)</f>
        <v>0</v>
      </c>
      <c r="C356" s="12" t="b">
        <f>IF(ISNUMBER(SEARCH(H$1,$A356)),MAX(C$1:C355)+1)</f>
        <v>0</v>
      </c>
      <c r="D356" s="12" t="b">
        <f>IF(ISNUMBER(SEARCH(I$1,$A356)),MAX(D$1:D355)+1)</f>
        <v>0</v>
      </c>
      <c r="E356" s="12">
        <f>'AB Touchpoint System Workbook'!K367</f>
        <v>0</v>
      </c>
      <c r="F356" s="13">
        <f t="shared" si="5"/>
        <v>355</v>
      </c>
      <c r="G356" s="23" t="str">
        <f>IFERROR(VLOOKUP($F356,B:$E,4,0),"")</f>
        <v/>
      </c>
      <c r="H356" s="23" t="str">
        <f>IFERROR(VLOOKUP($F356,C:$E,3,0),"")</f>
        <v/>
      </c>
      <c r="I356" s="23" t="str">
        <f>IFERROR(VLOOKUP($F356,D:$E,2,0),"")</f>
        <v/>
      </c>
    </row>
    <row r="357" spans="1:9" x14ac:dyDescent="0.15">
      <c r="A357" s="12" t="str">
        <f>'AB Touchpoint System Workbook'!J368&amp;'AB Touchpoint System Workbook'!L368</f>
        <v/>
      </c>
      <c r="B357" s="12" t="b">
        <f>IF(ISNUMBER(SEARCH(G$1,$A357)),MAX(B$1:B356)+1)</f>
        <v>0</v>
      </c>
      <c r="C357" s="12" t="b">
        <f>IF(ISNUMBER(SEARCH(H$1,$A357)),MAX(C$1:C356)+1)</f>
        <v>0</v>
      </c>
      <c r="D357" s="12" t="b">
        <f>IF(ISNUMBER(SEARCH(I$1,$A357)),MAX(D$1:D356)+1)</f>
        <v>0</v>
      </c>
      <c r="E357" s="12">
        <f>'AB Touchpoint System Workbook'!K368</f>
        <v>0</v>
      </c>
      <c r="F357" s="13">
        <f t="shared" si="5"/>
        <v>356</v>
      </c>
      <c r="G357" s="23" t="str">
        <f>IFERROR(VLOOKUP($F357,B:$E,4,0),"")</f>
        <v/>
      </c>
      <c r="H357" s="23" t="str">
        <f>IFERROR(VLOOKUP($F357,C:$E,3,0),"")</f>
        <v/>
      </c>
      <c r="I357" s="23" t="str">
        <f>IFERROR(VLOOKUP($F357,D:$E,2,0),"")</f>
        <v/>
      </c>
    </row>
    <row r="358" spans="1:9" x14ac:dyDescent="0.15">
      <c r="A358" s="12" t="str">
        <f>'AB Touchpoint System Workbook'!J369&amp;'AB Touchpoint System Workbook'!L369</f>
        <v/>
      </c>
      <c r="B358" s="12" t="b">
        <f>IF(ISNUMBER(SEARCH(G$1,$A358)),MAX(B$1:B357)+1)</f>
        <v>0</v>
      </c>
      <c r="C358" s="12" t="b">
        <f>IF(ISNUMBER(SEARCH(H$1,$A358)),MAX(C$1:C357)+1)</f>
        <v>0</v>
      </c>
      <c r="D358" s="12" t="b">
        <f>IF(ISNUMBER(SEARCH(I$1,$A358)),MAX(D$1:D357)+1)</f>
        <v>0</v>
      </c>
      <c r="E358" s="12">
        <f>'AB Touchpoint System Workbook'!K369</f>
        <v>0</v>
      </c>
      <c r="F358" s="13">
        <f t="shared" si="5"/>
        <v>357</v>
      </c>
      <c r="G358" s="23" t="str">
        <f>IFERROR(VLOOKUP($F358,B:$E,4,0),"")</f>
        <v/>
      </c>
      <c r="H358" s="23" t="str">
        <f>IFERROR(VLOOKUP($F358,C:$E,3,0),"")</f>
        <v/>
      </c>
      <c r="I358" s="23" t="str">
        <f>IFERROR(VLOOKUP($F358,D:$E,2,0),"")</f>
        <v/>
      </c>
    </row>
    <row r="359" spans="1:9" x14ac:dyDescent="0.15">
      <c r="A359" s="12" t="str">
        <f>'AB Touchpoint System Workbook'!J370&amp;'AB Touchpoint System Workbook'!L370</f>
        <v/>
      </c>
      <c r="B359" s="12" t="b">
        <f>IF(ISNUMBER(SEARCH(G$1,$A359)),MAX(B$1:B358)+1)</f>
        <v>0</v>
      </c>
      <c r="C359" s="12" t="b">
        <f>IF(ISNUMBER(SEARCH(H$1,$A359)),MAX(C$1:C358)+1)</f>
        <v>0</v>
      </c>
      <c r="D359" s="12" t="b">
        <f>IF(ISNUMBER(SEARCH(I$1,$A359)),MAX(D$1:D358)+1)</f>
        <v>0</v>
      </c>
      <c r="E359" s="12">
        <f>'AB Touchpoint System Workbook'!K370</f>
        <v>0</v>
      </c>
      <c r="F359" s="13">
        <f t="shared" si="5"/>
        <v>358</v>
      </c>
      <c r="G359" s="23" t="str">
        <f>IFERROR(VLOOKUP($F359,B:$E,4,0),"")</f>
        <v/>
      </c>
      <c r="H359" s="23" t="str">
        <f>IFERROR(VLOOKUP($F359,C:$E,3,0),"")</f>
        <v/>
      </c>
      <c r="I359" s="23" t="str">
        <f>IFERROR(VLOOKUP($F359,D:$E,2,0),"")</f>
        <v/>
      </c>
    </row>
    <row r="360" spans="1:9" x14ac:dyDescent="0.15">
      <c r="A360" s="12" t="str">
        <f>'AB Touchpoint System Workbook'!J371&amp;'AB Touchpoint System Workbook'!L371</f>
        <v/>
      </c>
      <c r="B360" s="12" t="b">
        <f>IF(ISNUMBER(SEARCH(G$1,$A360)),MAX(B$1:B359)+1)</f>
        <v>0</v>
      </c>
      <c r="C360" s="12" t="b">
        <f>IF(ISNUMBER(SEARCH(H$1,$A360)),MAX(C$1:C359)+1)</f>
        <v>0</v>
      </c>
      <c r="D360" s="12" t="b">
        <f>IF(ISNUMBER(SEARCH(I$1,$A360)),MAX(D$1:D359)+1)</f>
        <v>0</v>
      </c>
      <c r="E360" s="12">
        <f>'AB Touchpoint System Workbook'!K371</f>
        <v>0</v>
      </c>
      <c r="F360" s="13">
        <f t="shared" si="5"/>
        <v>359</v>
      </c>
      <c r="G360" s="23" t="str">
        <f>IFERROR(VLOOKUP($F360,B:$E,4,0),"")</f>
        <v/>
      </c>
      <c r="H360" s="23" t="str">
        <f>IFERROR(VLOOKUP($F360,C:$E,3,0),"")</f>
        <v/>
      </c>
      <c r="I360" s="23" t="str">
        <f>IFERROR(VLOOKUP($F360,D:$E,2,0),"")</f>
        <v/>
      </c>
    </row>
    <row r="361" spans="1:9" x14ac:dyDescent="0.15">
      <c r="A361" s="12" t="str">
        <f>'AB Touchpoint System Workbook'!J372&amp;'AB Touchpoint System Workbook'!L372</f>
        <v/>
      </c>
      <c r="B361" s="12" t="b">
        <f>IF(ISNUMBER(SEARCH(G$1,$A361)),MAX(B$1:B360)+1)</f>
        <v>0</v>
      </c>
      <c r="C361" s="12" t="b">
        <f>IF(ISNUMBER(SEARCH(H$1,$A361)),MAX(C$1:C360)+1)</f>
        <v>0</v>
      </c>
      <c r="D361" s="12" t="b">
        <f>IF(ISNUMBER(SEARCH(I$1,$A361)),MAX(D$1:D360)+1)</f>
        <v>0</v>
      </c>
      <c r="E361" s="12">
        <f>'AB Touchpoint System Workbook'!K372</f>
        <v>0</v>
      </c>
      <c r="F361" s="13">
        <f t="shared" si="5"/>
        <v>360</v>
      </c>
      <c r="G361" s="23" t="str">
        <f>IFERROR(VLOOKUP($F361,B:$E,4,0),"")</f>
        <v/>
      </c>
      <c r="H361" s="23" t="str">
        <f>IFERROR(VLOOKUP($F361,C:$E,3,0),"")</f>
        <v/>
      </c>
      <c r="I361" s="23" t="str">
        <f>IFERROR(VLOOKUP($F361,D:$E,2,0),"")</f>
        <v/>
      </c>
    </row>
    <row r="362" spans="1:9" x14ac:dyDescent="0.15">
      <c r="A362" s="12" t="str">
        <f>'AB Touchpoint System Workbook'!J373&amp;'AB Touchpoint System Workbook'!L373</f>
        <v/>
      </c>
      <c r="B362" s="12" t="b">
        <f>IF(ISNUMBER(SEARCH(G$1,$A362)),MAX(B$1:B361)+1)</f>
        <v>0</v>
      </c>
      <c r="C362" s="12" t="b">
        <f>IF(ISNUMBER(SEARCH(H$1,$A362)),MAX(C$1:C361)+1)</f>
        <v>0</v>
      </c>
      <c r="D362" s="12" t="b">
        <f>IF(ISNUMBER(SEARCH(I$1,$A362)),MAX(D$1:D361)+1)</f>
        <v>0</v>
      </c>
      <c r="E362" s="12">
        <f>'AB Touchpoint System Workbook'!K373</f>
        <v>0</v>
      </c>
      <c r="F362" s="13">
        <f t="shared" si="5"/>
        <v>361</v>
      </c>
      <c r="G362" s="23" t="str">
        <f>IFERROR(VLOOKUP($F362,B:$E,4,0),"")</f>
        <v/>
      </c>
      <c r="H362" s="23" t="str">
        <f>IFERROR(VLOOKUP($F362,C:$E,3,0),"")</f>
        <v/>
      </c>
      <c r="I362" s="23" t="str">
        <f>IFERROR(VLOOKUP($F362,D:$E,2,0),"")</f>
        <v/>
      </c>
    </row>
    <row r="363" spans="1:9" x14ac:dyDescent="0.15">
      <c r="A363" s="12" t="str">
        <f>'AB Touchpoint System Workbook'!J374&amp;'AB Touchpoint System Workbook'!L374</f>
        <v/>
      </c>
      <c r="B363" s="12" t="b">
        <f>IF(ISNUMBER(SEARCH(G$1,$A363)),MAX(B$1:B362)+1)</f>
        <v>0</v>
      </c>
      <c r="C363" s="12" t="b">
        <f>IF(ISNUMBER(SEARCH(H$1,$A363)),MAX(C$1:C362)+1)</f>
        <v>0</v>
      </c>
      <c r="D363" s="12" t="b">
        <f>IF(ISNUMBER(SEARCH(I$1,$A363)),MAX(D$1:D362)+1)</f>
        <v>0</v>
      </c>
      <c r="E363" s="12">
        <f>'AB Touchpoint System Workbook'!K374</f>
        <v>0</v>
      </c>
      <c r="F363" s="13">
        <f t="shared" si="5"/>
        <v>362</v>
      </c>
      <c r="G363" s="23" t="str">
        <f>IFERROR(VLOOKUP($F363,B:$E,4,0),"")</f>
        <v/>
      </c>
      <c r="H363" s="23" t="str">
        <f>IFERROR(VLOOKUP($F363,C:$E,3,0),"")</f>
        <v/>
      </c>
      <c r="I363" s="23" t="str">
        <f>IFERROR(VLOOKUP($F363,D:$E,2,0),"")</f>
        <v/>
      </c>
    </row>
    <row r="364" spans="1:9" x14ac:dyDescent="0.15">
      <c r="A364" s="12" t="str">
        <f>'AB Touchpoint System Workbook'!J375&amp;'AB Touchpoint System Workbook'!L375</f>
        <v/>
      </c>
      <c r="B364" s="12" t="b">
        <f>IF(ISNUMBER(SEARCH(G$1,$A364)),MAX(B$1:B363)+1)</f>
        <v>0</v>
      </c>
      <c r="C364" s="12" t="b">
        <f>IF(ISNUMBER(SEARCH(H$1,$A364)),MAX(C$1:C363)+1)</f>
        <v>0</v>
      </c>
      <c r="D364" s="12" t="b">
        <f>IF(ISNUMBER(SEARCH(I$1,$A364)),MAX(D$1:D363)+1)</f>
        <v>0</v>
      </c>
      <c r="E364" s="12">
        <f>'AB Touchpoint System Workbook'!K375</f>
        <v>0</v>
      </c>
      <c r="F364" s="13">
        <f t="shared" si="5"/>
        <v>363</v>
      </c>
      <c r="G364" s="23" t="str">
        <f>IFERROR(VLOOKUP($F364,B:$E,4,0),"")</f>
        <v/>
      </c>
      <c r="H364" s="23" t="str">
        <f>IFERROR(VLOOKUP($F364,C:$E,3,0),"")</f>
        <v/>
      </c>
      <c r="I364" s="23" t="str">
        <f>IFERROR(VLOOKUP($F364,D:$E,2,0),"")</f>
        <v/>
      </c>
    </row>
    <row r="365" spans="1:9" x14ac:dyDescent="0.15">
      <c r="A365" s="12" t="str">
        <f>'AB Touchpoint System Workbook'!J376&amp;'AB Touchpoint System Workbook'!L376</f>
        <v/>
      </c>
      <c r="B365" s="12" t="b">
        <f>IF(ISNUMBER(SEARCH(G$1,$A365)),MAX(B$1:B364)+1)</f>
        <v>0</v>
      </c>
      <c r="C365" s="12" t="b">
        <f>IF(ISNUMBER(SEARCH(H$1,$A365)),MAX(C$1:C364)+1)</f>
        <v>0</v>
      </c>
      <c r="D365" s="12" t="b">
        <f>IF(ISNUMBER(SEARCH(I$1,$A365)),MAX(D$1:D364)+1)</f>
        <v>0</v>
      </c>
      <c r="E365" s="12">
        <f>'AB Touchpoint System Workbook'!K376</f>
        <v>0</v>
      </c>
      <c r="F365" s="13">
        <f t="shared" si="5"/>
        <v>364</v>
      </c>
      <c r="G365" s="23" t="str">
        <f>IFERROR(VLOOKUP($F365,B:$E,4,0),"")</f>
        <v/>
      </c>
      <c r="H365" s="23" t="str">
        <f>IFERROR(VLOOKUP($F365,C:$E,3,0),"")</f>
        <v/>
      </c>
      <c r="I365" s="23" t="str">
        <f>IFERROR(VLOOKUP($F365,D:$E,2,0),"")</f>
        <v/>
      </c>
    </row>
    <row r="366" spans="1:9" x14ac:dyDescent="0.15">
      <c r="A366" s="12" t="str">
        <f>'AB Touchpoint System Workbook'!J377&amp;'AB Touchpoint System Workbook'!L377</f>
        <v/>
      </c>
      <c r="B366" s="12" t="b">
        <f>IF(ISNUMBER(SEARCH(G$1,$A366)),MAX(B$1:B365)+1)</f>
        <v>0</v>
      </c>
      <c r="C366" s="12" t="b">
        <f>IF(ISNUMBER(SEARCH(H$1,$A366)),MAX(C$1:C365)+1)</f>
        <v>0</v>
      </c>
      <c r="D366" s="12" t="b">
        <f>IF(ISNUMBER(SEARCH(I$1,$A366)),MAX(D$1:D365)+1)</f>
        <v>0</v>
      </c>
      <c r="E366" s="12">
        <f>'AB Touchpoint System Workbook'!K377</f>
        <v>0</v>
      </c>
      <c r="F366" s="13">
        <f t="shared" si="5"/>
        <v>365</v>
      </c>
      <c r="G366" s="23" t="str">
        <f>IFERROR(VLOOKUP($F366,B:$E,4,0),"")</f>
        <v/>
      </c>
      <c r="H366" s="23" t="str">
        <f>IFERROR(VLOOKUP($F366,C:$E,3,0),"")</f>
        <v/>
      </c>
      <c r="I366" s="23" t="str">
        <f>IFERROR(VLOOKUP($F366,D:$E,2,0),"")</f>
        <v/>
      </c>
    </row>
    <row r="367" spans="1:9" x14ac:dyDescent="0.15">
      <c r="A367" s="12" t="str">
        <f>'AB Touchpoint System Workbook'!J378&amp;'AB Touchpoint System Workbook'!L378</f>
        <v/>
      </c>
      <c r="B367" s="12" t="b">
        <f>IF(ISNUMBER(SEARCH(G$1,$A367)),MAX(B$1:B366)+1)</f>
        <v>0</v>
      </c>
      <c r="C367" s="12" t="b">
        <f>IF(ISNUMBER(SEARCH(H$1,$A367)),MAX(C$1:C366)+1)</f>
        <v>0</v>
      </c>
      <c r="D367" s="12" t="b">
        <f>IF(ISNUMBER(SEARCH(I$1,$A367)),MAX(D$1:D366)+1)</f>
        <v>0</v>
      </c>
      <c r="E367" s="12">
        <f>'AB Touchpoint System Workbook'!K378</f>
        <v>0</v>
      </c>
      <c r="F367" s="13">
        <f t="shared" si="5"/>
        <v>366</v>
      </c>
      <c r="G367" s="23" t="str">
        <f>IFERROR(VLOOKUP($F367,B:$E,4,0),"")</f>
        <v/>
      </c>
      <c r="H367" s="23" t="str">
        <f>IFERROR(VLOOKUP($F367,C:$E,3,0),"")</f>
        <v/>
      </c>
      <c r="I367" s="23" t="str">
        <f>IFERROR(VLOOKUP($F367,D:$E,2,0),"")</f>
        <v/>
      </c>
    </row>
    <row r="368" spans="1:9" x14ac:dyDescent="0.15">
      <c r="A368" s="12" t="str">
        <f>'AB Touchpoint System Workbook'!J379&amp;'AB Touchpoint System Workbook'!L379</f>
        <v/>
      </c>
      <c r="B368" s="12" t="b">
        <f>IF(ISNUMBER(SEARCH(G$1,$A368)),MAX(B$1:B367)+1)</f>
        <v>0</v>
      </c>
      <c r="C368" s="12" t="b">
        <f>IF(ISNUMBER(SEARCH(H$1,$A368)),MAX(C$1:C367)+1)</f>
        <v>0</v>
      </c>
      <c r="D368" s="12" t="b">
        <f>IF(ISNUMBER(SEARCH(I$1,$A368)),MAX(D$1:D367)+1)</f>
        <v>0</v>
      </c>
      <c r="E368" s="12">
        <f>'AB Touchpoint System Workbook'!K379</f>
        <v>0</v>
      </c>
      <c r="F368" s="13">
        <f t="shared" si="5"/>
        <v>367</v>
      </c>
      <c r="G368" s="23" t="str">
        <f>IFERROR(VLOOKUP($F368,B:$E,4,0),"")</f>
        <v/>
      </c>
      <c r="H368" s="23" t="str">
        <f>IFERROR(VLOOKUP($F368,C:$E,3,0),"")</f>
        <v/>
      </c>
      <c r="I368" s="23" t="str">
        <f>IFERROR(VLOOKUP($F368,D:$E,2,0),"")</f>
        <v/>
      </c>
    </row>
    <row r="369" spans="1:9" x14ac:dyDescent="0.15">
      <c r="A369" s="12" t="str">
        <f>'AB Touchpoint System Workbook'!J380&amp;'AB Touchpoint System Workbook'!L380</f>
        <v/>
      </c>
      <c r="B369" s="12" t="b">
        <f>IF(ISNUMBER(SEARCH(G$1,$A369)),MAX(B$1:B368)+1)</f>
        <v>0</v>
      </c>
      <c r="C369" s="12" t="b">
        <f>IF(ISNUMBER(SEARCH(H$1,$A369)),MAX(C$1:C368)+1)</f>
        <v>0</v>
      </c>
      <c r="D369" s="12" t="b">
        <f>IF(ISNUMBER(SEARCH(I$1,$A369)),MAX(D$1:D368)+1)</f>
        <v>0</v>
      </c>
      <c r="E369" s="12">
        <f>'AB Touchpoint System Workbook'!K380</f>
        <v>0</v>
      </c>
      <c r="F369" s="13">
        <f t="shared" si="5"/>
        <v>368</v>
      </c>
      <c r="G369" s="23" t="str">
        <f>IFERROR(VLOOKUP($F369,B:$E,4,0),"")</f>
        <v/>
      </c>
      <c r="H369" s="23" t="str">
        <f>IFERROR(VLOOKUP($F369,C:$E,3,0),"")</f>
        <v/>
      </c>
      <c r="I369" s="23" t="str">
        <f>IFERROR(VLOOKUP($F369,D:$E,2,0),"")</f>
        <v/>
      </c>
    </row>
    <row r="370" spans="1:9" x14ac:dyDescent="0.15">
      <c r="A370" s="12" t="str">
        <f>'AB Touchpoint System Workbook'!J381&amp;'AB Touchpoint System Workbook'!L381</f>
        <v/>
      </c>
      <c r="B370" s="12" t="b">
        <f>IF(ISNUMBER(SEARCH(G$1,$A370)),MAX(B$1:B369)+1)</f>
        <v>0</v>
      </c>
      <c r="C370" s="12" t="b">
        <f>IF(ISNUMBER(SEARCH(H$1,$A370)),MAX(C$1:C369)+1)</f>
        <v>0</v>
      </c>
      <c r="D370" s="12" t="b">
        <f>IF(ISNUMBER(SEARCH(I$1,$A370)),MAX(D$1:D369)+1)</f>
        <v>0</v>
      </c>
      <c r="E370" s="12">
        <f>'AB Touchpoint System Workbook'!K381</f>
        <v>0</v>
      </c>
      <c r="F370" s="13">
        <f t="shared" si="5"/>
        <v>369</v>
      </c>
      <c r="G370" s="23" t="str">
        <f>IFERROR(VLOOKUP($F370,B:$E,4,0),"")</f>
        <v/>
      </c>
      <c r="H370" s="23" t="str">
        <f>IFERROR(VLOOKUP($F370,C:$E,3,0),"")</f>
        <v/>
      </c>
      <c r="I370" s="23" t="str">
        <f>IFERROR(VLOOKUP($F370,D:$E,2,0),"")</f>
        <v/>
      </c>
    </row>
    <row r="371" spans="1:9" x14ac:dyDescent="0.15">
      <c r="A371" s="12" t="str">
        <f>'AB Touchpoint System Workbook'!J382&amp;'AB Touchpoint System Workbook'!L382</f>
        <v/>
      </c>
      <c r="B371" s="12" t="b">
        <f>IF(ISNUMBER(SEARCH(G$1,$A371)),MAX(B$1:B370)+1)</f>
        <v>0</v>
      </c>
      <c r="C371" s="12" t="b">
        <f>IF(ISNUMBER(SEARCH(H$1,$A371)),MAX(C$1:C370)+1)</f>
        <v>0</v>
      </c>
      <c r="D371" s="12" t="b">
        <f>IF(ISNUMBER(SEARCH(I$1,$A371)),MAX(D$1:D370)+1)</f>
        <v>0</v>
      </c>
      <c r="E371" s="12">
        <f>'AB Touchpoint System Workbook'!K382</f>
        <v>0</v>
      </c>
      <c r="F371" s="13">
        <f t="shared" si="5"/>
        <v>370</v>
      </c>
      <c r="G371" s="23" t="str">
        <f>IFERROR(VLOOKUP($F371,B:$E,4,0),"")</f>
        <v/>
      </c>
      <c r="H371" s="23" t="str">
        <f>IFERROR(VLOOKUP($F371,C:$E,3,0),"")</f>
        <v/>
      </c>
      <c r="I371" s="23" t="str">
        <f>IFERROR(VLOOKUP($F371,D:$E,2,0),"")</f>
        <v/>
      </c>
    </row>
    <row r="372" spans="1:9" x14ac:dyDescent="0.15">
      <c r="A372" s="12" t="str">
        <f>'AB Touchpoint System Workbook'!J383&amp;'AB Touchpoint System Workbook'!L383</f>
        <v/>
      </c>
      <c r="B372" s="12" t="b">
        <f>IF(ISNUMBER(SEARCH(G$1,$A372)),MAX(B$1:B371)+1)</f>
        <v>0</v>
      </c>
      <c r="C372" s="12" t="b">
        <f>IF(ISNUMBER(SEARCH(H$1,$A372)),MAX(C$1:C371)+1)</f>
        <v>0</v>
      </c>
      <c r="D372" s="12" t="b">
        <f>IF(ISNUMBER(SEARCH(I$1,$A372)),MAX(D$1:D371)+1)</f>
        <v>0</v>
      </c>
      <c r="E372" s="12">
        <f>'AB Touchpoint System Workbook'!K383</f>
        <v>0</v>
      </c>
      <c r="F372" s="13">
        <f t="shared" si="5"/>
        <v>371</v>
      </c>
      <c r="G372" s="23" t="str">
        <f>IFERROR(VLOOKUP($F372,B:$E,4,0),"")</f>
        <v/>
      </c>
      <c r="H372" s="23" t="str">
        <f>IFERROR(VLOOKUP($F372,C:$E,3,0),"")</f>
        <v/>
      </c>
      <c r="I372" s="23" t="str">
        <f>IFERROR(VLOOKUP($F372,D:$E,2,0),"")</f>
        <v/>
      </c>
    </row>
    <row r="373" spans="1:9" x14ac:dyDescent="0.15">
      <c r="A373" s="12" t="str">
        <f>'AB Touchpoint System Workbook'!J384&amp;'AB Touchpoint System Workbook'!L384</f>
        <v/>
      </c>
      <c r="B373" s="12" t="b">
        <f>IF(ISNUMBER(SEARCH(G$1,$A373)),MAX(B$1:B372)+1)</f>
        <v>0</v>
      </c>
      <c r="C373" s="12" t="b">
        <f>IF(ISNUMBER(SEARCH(H$1,$A373)),MAX(C$1:C372)+1)</f>
        <v>0</v>
      </c>
      <c r="D373" s="12" t="b">
        <f>IF(ISNUMBER(SEARCH(I$1,$A373)),MAX(D$1:D372)+1)</f>
        <v>0</v>
      </c>
      <c r="E373" s="12">
        <f>'AB Touchpoint System Workbook'!K384</f>
        <v>0</v>
      </c>
      <c r="F373" s="13">
        <f t="shared" si="5"/>
        <v>372</v>
      </c>
      <c r="G373" s="23" t="str">
        <f>IFERROR(VLOOKUP($F373,B:$E,4,0),"")</f>
        <v/>
      </c>
      <c r="H373" s="23" t="str">
        <f>IFERROR(VLOOKUP($F373,C:$E,3,0),"")</f>
        <v/>
      </c>
      <c r="I373" s="23" t="str">
        <f>IFERROR(VLOOKUP($F373,D:$E,2,0),"")</f>
        <v/>
      </c>
    </row>
    <row r="374" spans="1:9" x14ac:dyDescent="0.15">
      <c r="A374" s="12" t="str">
        <f>'AB Touchpoint System Workbook'!J385&amp;'AB Touchpoint System Workbook'!L385</f>
        <v/>
      </c>
      <c r="B374" s="12" t="b">
        <f>IF(ISNUMBER(SEARCH(G$1,$A374)),MAX(B$1:B373)+1)</f>
        <v>0</v>
      </c>
      <c r="C374" s="12" t="b">
        <f>IF(ISNUMBER(SEARCH(H$1,$A374)),MAX(C$1:C373)+1)</f>
        <v>0</v>
      </c>
      <c r="D374" s="12" t="b">
        <f>IF(ISNUMBER(SEARCH(I$1,$A374)),MAX(D$1:D373)+1)</f>
        <v>0</v>
      </c>
      <c r="E374" s="12">
        <f>'AB Touchpoint System Workbook'!K385</f>
        <v>0</v>
      </c>
      <c r="F374" s="13">
        <f t="shared" si="5"/>
        <v>373</v>
      </c>
      <c r="G374" s="23" t="str">
        <f>IFERROR(VLOOKUP($F374,B:$E,4,0),"")</f>
        <v/>
      </c>
      <c r="H374" s="23" t="str">
        <f>IFERROR(VLOOKUP($F374,C:$E,3,0),"")</f>
        <v/>
      </c>
      <c r="I374" s="23" t="str">
        <f>IFERROR(VLOOKUP($F374,D:$E,2,0),"")</f>
        <v/>
      </c>
    </row>
    <row r="375" spans="1:9" x14ac:dyDescent="0.15">
      <c r="A375" s="12" t="str">
        <f>'AB Touchpoint System Workbook'!J386&amp;'AB Touchpoint System Workbook'!L386</f>
        <v/>
      </c>
      <c r="B375" s="12" t="b">
        <f>IF(ISNUMBER(SEARCH(G$1,$A375)),MAX(B$1:B374)+1)</f>
        <v>0</v>
      </c>
      <c r="C375" s="12" t="b">
        <f>IF(ISNUMBER(SEARCH(H$1,$A375)),MAX(C$1:C374)+1)</f>
        <v>0</v>
      </c>
      <c r="D375" s="12" t="b">
        <f>IF(ISNUMBER(SEARCH(I$1,$A375)),MAX(D$1:D374)+1)</f>
        <v>0</v>
      </c>
      <c r="E375" s="12">
        <f>'AB Touchpoint System Workbook'!K386</f>
        <v>0</v>
      </c>
      <c r="F375" s="13">
        <f t="shared" si="5"/>
        <v>374</v>
      </c>
      <c r="G375" s="23" t="str">
        <f>IFERROR(VLOOKUP($F375,B:$E,4,0),"")</f>
        <v/>
      </c>
      <c r="H375" s="23" t="str">
        <f>IFERROR(VLOOKUP($F375,C:$E,3,0),"")</f>
        <v/>
      </c>
      <c r="I375" s="23" t="str">
        <f>IFERROR(VLOOKUP($F375,D:$E,2,0),"")</f>
        <v/>
      </c>
    </row>
    <row r="376" spans="1:9" x14ac:dyDescent="0.15">
      <c r="A376" s="12" t="str">
        <f>'AB Touchpoint System Workbook'!J387&amp;'AB Touchpoint System Workbook'!L387</f>
        <v/>
      </c>
      <c r="B376" s="12" t="b">
        <f>IF(ISNUMBER(SEARCH(G$1,$A376)),MAX(B$1:B375)+1)</f>
        <v>0</v>
      </c>
      <c r="C376" s="12" t="b">
        <f>IF(ISNUMBER(SEARCH(H$1,$A376)),MAX(C$1:C375)+1)</f>
        <v>0</v>
      </c>
      <c r="D376" s="12" t="b">
        <f>IF(ISNUMBER(SEARCH(I$1,$A376)),MAX(D$1:D375)+1)</f>
        <v>0</v>
      </c>
      <c r="E376" s="12">
        <f>'AB Touchpoint System Workbook'!K387</f>
        <v>0</v>
      </c>
      <c r="F376" s="13">
        <f t="shared" si="5"/>
        <v>375</v>
      </c>
      <c r="G376" s="23" t="str">
        <f>IFERROR(VLOOKUP($F376,B:$E,4,0),"")</f>
        <v/>
      </c>
      <c r="H376" s="23" t="str">
        <f>IFERROR(VLOOKUP($F376,C:$E,3,0),"")</f>
        <v/>
      </c>
      <c r="I376" s="23" t="str">
        <f>IFERROR(VLOOKUP($F376,D:$E,2,0),"")</f>
        <v/>
      </c>
    </row>
    <row r="377" spans="1:9" x14ac:dyDescent="0.15">
      <c r="A377" s="12" t="str">
        <f>'AB Touchpoint System Workbook'!J388&amp;'AB Touchpoint System Workbook'!L388</f>
        <v/>
      </c>
      <c r="B377" s="12" t="b">
        <f>IF(ISNUMBER(SEARCH(G$1,$A377)),MAX(B$1:B376)+1)</f>
        <v>0</v>
      </c>
      <c r="C377" s="12" t="b">
        <f>IF(ISNUMBER(SEARCH(H$1,$A377)),MAX(C$1:C376)+1)</f>
        <v>0</v>
      </c>
      <c r="D377" s="12" t="b">
        <f>IF(ISNUMBER(SEARCH(I$1,$A377)),MAX(D$1:D376)+1)</f>
        <v>0</v>
      </c>
      <c r="E377" s="12">
        <f>'AB Touchpoint System Workbook'!K388</f>
        <v>0</v>
      </c>
      <c r="F377" s="13">
        <f t="shared" si="5"/>
        <v>376</v>
      </c>
      <c r="G377" s="23" t="str">
        <f>IFERROR(VLOOKUP($F377,B:$E,4,0),"")</f>
        <v/>
      </c>
      <c r="H377" s="23" t="str">
        <f>IFERROR(VLOOKUP($F377,C:$E,3,0),"")</f>
        <v/>
      </c>
      <c r="I377" s="23" t="str">
        <f>IFERROR(VLOOKUP($F377,D:$E,2,0),"")</f>
        <v/>
      </c>
    </row>
    <row r="378" spans="1:9" x14ac:dyDescent="0.15">
      <c r="A378" s="12" t="str">
        <f>'AB Touchpoint System Workbook'!J389&amp;'AB Touchpoint System Workbook'!L389</f>
        <v/>
      </c>
      <c r="B378" s="12" t="b">
        <f>IF(ISNUMBER(SEARCH(G$1,$A378)),MAX(B$1:B377)+1)</f>
        <v>0</v>
      </c>
      <c r="C378" s="12" t="b">
        <f>IF(ISNUMBER(SEARCH(H$1,$A378)),MAX(C$1:C377)+1)</f>
        <v>0</v>
      </c>
      <c r="D378" s="12" t="b">
        <f>IF(ISNUMBER(SEARCH(I$1,$A378)),MAX(D$1:D377)+1)</f>
        <v>0</v>
      </c>
      <c r="E378" s="12">
        <f>'AB Touchpoint System Workbook'!K389</f>
        <v>0</v>
      </c>
      <c r="F378" s="13">
        <f t="shared" si="5"/>
        <v>377</v>
      </c>
      <c r="G378" s="23" t="str">
        <f>IFERROR(VLOOKUP($F378,B:$E,4,0),"")</f>
        <v/>
      </c>
      <c r="H378" s="23" t="str">
        <f>IFERROR(VLOOKUP($F378,C:$E,3,0),"")</f>
        <v/>
      </c>
      <c r="I378" s="23" t="str">
        <f>IFERROR(VLOOKUP($F378,D:$E,2,0),"")</f>
        <v/>
      </c>
    </row>
    <row r="379" spans="1:9" x14ac:dyDescent="0.15">
      <c r="A379" s="12" t="str">
        <f>'AB Touchpoint System Workbook'!J390&amp;'AB Touchpoint System Workbook'!L390</f>
        <v/>
      </c>
      <c r="B379" s="12" t="b">
        <f>IF(ISNUMBER(SEARCH(G$1,$A379)),MAX(B$1:B378)+1)</f>
        <v>0</v>
      </c>
      <c r="C379" s="12" t="b">
        <f>IF(ISNUMBER(SEARCH(H$1,$A379)),MAX(C$1:C378)+1)</f>
        <v>0</v>
      </c>
      <c r="D379" s="12" t="b">
        <f>IF(ISNUMBER(SEARCH(I$1,$A379)),MAX(D$1:D378)+1)</f>
        <v>0</v>
      </c>
      <c r="E379" s="12">
        <f>'AB Touchpoint System Workbook'!K390</f>
        <v>0</v>
      </c>
      <c r="F379" s="13">
        <f t="shared" si="5"/>
        <v>378</v>
      </c>
      <c r="G379" s="23" t="str">
        <f>IFERROR(VLOOKUP($F379,B:$E,4,0),"")</f>
        <v/>
      </c>
      <c r="H379" s="23" t="str">
        <f>IFERROR(VLOOKUP($F379,C:$E,3,0),"")</f>
        <v/>
      </c>
      <c r="I379" s="23" t="str">
        <f>IFERROR(VLOOKUP($F379,D:$E,2,0),"")</f>
        <v/>
      </c>
    </row>
    <row r="380" spans="1:9" x14ac:dyDescent="0.15">
      <c r="A380" s="12" t="str">
        <f>'AB Touchpoint System Workbook'!J391&amp;'AB Touchpoint System Workbook'!L391</f>
        <v/>
      </c>
      <c r="B380" s="12" t="b">
        <f>IF(ISNUMBER(SEARCH(G$1,$A380)),MAX(B$1:B379)+1)</f>
        <v>0</v>
      </c>
      <c r="C380" s="12" t="b">
        <f>IF(ISNUMBER(SEARCH(H$1,$A380)),MAX(C$1:C379)+1)</f>
        <v>0</v>
      </c>
      <c r="D380" s="12" t="b">
        <f>IF(ISNUMBER(SEARCH(I$1,$A380)),MAX(D$1:D379)+1)</f>
        <v>0</v>
      </c>
      <c r="E380" s="12">
        <f>'AB Touchpoint System Workbook'!K391</f>
        <v>0</v>
      </c>
      <c r="F380" s="13">
        <f t="shared" si="5"/>
        <v>379</v>
      </c>
      <c r="G380" s="23" t="str">
        <f>IFERROR(VLOOKUP($F380,B:$E,4,0),"")</f>
        <v/>
      </c>
      <c r="H380" s="23" t="str">
        <f>IFERROR(VLOOKUP($F380,C:$E,3,0),"")</f>
        <v/>
      </c>
      <c r="I380" s="23" t="str">
        <f>IFERROR(VLOOKUP($F380,D:$E,2,0),"")</f>
        <v/>
      </c>
    </row>
    <row r="381" spans="1:9" x14ac:dyDescent="0.15">
      <c r="A381" s="12" t="str">
        <f>'AB Touchpoint System Workbook'!J392&amp;'AB Touchpoint System Workbook'!L392</f>
        <v/>
      </c>
      <c r="B381" s="12" t="b">
        <f>IF(ISNUMBER(SEARCH(G$1,$A381)),MAX(B$1:B380)+1)</f>
        <v>0</v>
      </c>
      <c r="C381" s="12" t="b">
        <f>IF(ISNUMBER(SEARCH(H$1,$A381)),MAX(C$1:C380)+1)</f>
        <v>0</v>
      </c>
      <c r="D381" s="12" t="b">
        <f>IF(ISNUMBER(SEARCH(I$1,$A381)),MAX(D$1:D380)+1)</f>
        <v>0</v>
      </c>
      <c r="E381" s="12">
        <f>'AB Touchpoint System Workbook'!K392</f>
        <v>0</v>
      </c>
      <c r="F381" s="13">
        <f t="shared" si="5"/>
        <v>380</v>
      </c>
      <c r="G381" s="23" t="str">
        <f>IFERROR(VLOOKUP($F381,B:$E,4,0),"")</f>
        <v/>
      </c>
      <c r="H381" s="23" t="str">
        <f>IFERROR(VLOOKUP($F381,C:$E,3,0),"")</f>
        <v/>
      </c>
      <c r="I381" s="23" t="str">
        <f>IFERROR(VLOOKUP($F381,D:$E,2,0),"")</f>
        <v/>
      </c>
    </row>
    <row r="382" spans="1:9" x14ac:dyDescent="0.15">
      <c r="A382" s="12" t="str">
        <f>'AB Touchpoint System Workbook'!J393&amp;'AB Touchpoint System Workbook'!L393</f>
        <v/>
      </c>
      <c r="B382" s="12" t="b">
        <f>IF(ISNUMBER(SEARCH(G$1,$A382)),MAX(B$1:B381)+1)</f>
        <v>0</v>
      </c>
      <c r="C382" s="12" t="b">
        <f>IF(ISNUMBER(SEARCH(H$1,$A382)),MAX(C$1:C381)+1)</f>
        <v>0</v>
      </c>
      <c r="D382" s="12" t="b">
        <f>IF(ISNUMBER(SEARCH(I$1,$A382)),MAX(D$1:D381)+1)</f>
        <v>0</v>
      </c>
      <c r="E382" s="12">
        <f>'AB Touchpoint System Workbook'!K393</f>
        <v>0</v>
      </c>
      <c r="F382" s="13">
        <f t="shared" si="5"/>
        <v>381</v>
      </c>
      <c r="G382" s="23" t="str">
        <f>IFERROR(VLOOKUP($F382,B:$E,4,0),"")</f>
        <v/>
      </c>
      <c r="H382" s="23" t="str">
        <f>IFERROR(VLOOKUP($F382,C:$E,3,0),"")</f>
        <v/>
      </c>
      <c r="I382" s="23" t="str">
        <f>IFERROR(VLOOKUP($F382,D:$E,2,0),"")</f>
        <v/>
      </c>
    </row>
    <row r="383" spans="1:9" x14ac:dyDescent="0.15">
      <c r="A383" s="12" t="str">
        <f>'AB Touchpoint System Workbook'!J394&amp;'AB Touchpoint System Workbook'!L394</f>
        <v/>
      </c>
      <c r="B383" s="12" t="b">
        <f>IF(ISNUMBER(SEARCH(G$1,$A383)),MAX(B$1:B382)+1)</f>
        <v>0</v>
      </c>
      <c r="C383" s="12" t="b">
        <f>IF(ISNUMBER(SEARCH(H$1,$A383)),MAX(C$1:C382)+1)</f>
        <v>0</v>
      </c>
      <c r="D383" s="12" t="b">
        <f>IF(ISNUMBER(SEARCH(I$1,$A383)),MAX(D$1:D382)+1)</f>
        <v>0</v>
      </c>
      <c r="E383" s="12">
        <f>'AB Touchpoint System Workbook'!K394</f>
        <v>0</v>
      </c>
      <c r="F383" s="13">
        <f t="shared" si="5"/>
        <v>382</v>
      </c>
      <c r="G383" s="23" t="str">
        <f>IFERROR(VLOOKUP($F383,B:$E,4,0),"")</f>
        <v/>
      </c>
      <c r="H383" s="23" t="str">
        <f>IFERROR(VLOOKUP($F383,C:$E,3,0),"")</f>
        <v/>
      </c>
      <c r="I383" s="23" t="str">
        <f>IFERROR(VLOOKUP($F383,D:$E,2,0),"")</f>
        <v/>
      </c>
    </row>
    <row r="384" spans="1:9" x14ac:dyDescent="0.15">
      <c r="A384" s="12" t="str">
        <f>'AB Touchpoint System Workbook'!J395&amp;'AB Touchpoint System Workbook'!L395</f>
        <v/>
      </c>
      <c r="B384" s="12" t="b">
        <f>IF(ISNUMBER(SEARCH(G$1,$A384)),MAX(B$1:B383)+1)</f>
        <v>0</v>
      </c>
      <c r="C384" s="12" t="b">
        <f>IF(ISNUMBER(SEARCH(H$1,$A384)),MAX(C$1:C383)+1)</f>
        <v>0</v>
      </c>
      <c r="D384" s="12" t="b">
        <f>IF(ISNUMBER(SEARCH(I$1,$A384)),MAX(D$1:D383)+1)</f>
        <v>0</v>
      </c>
      <c r="E384" s="12">
        <f>'AB Touchpoint System Workbook'!K395</f>
        <v>0</v>
      </c>
      <c r="F384" s="13">
        <f t="shared" si="5"/>
        <v>383</v>
      </c>
      <c r="G384" s="23" t="str">
        <f>IFERROR(VLOOKUP($F384,B:$E,4,0),"")</f>
        <v/>
      </c>
      <c r="H384" s="23" t="str">
        <f>IFERROR(VLOOKUP($F384,C:$E,3,0),"")</f>
        <v/>
      </c>
      <c r="I384" s="23" t="str">
        <f>IFERROR(VLOOKUP($F384,D:$E,2,0),"")</f>
        <v/>
      </c>
    </row>
    <row r="385" spans="1:9" x14ac:dyDescent="0.15">
      <c r="A385" s="12" t="str">
        <f>'AB Touchpoint System Workbook'!J396&amp;'AB Touchpoint System Workbook'!L396</f>
        <v/>
      </c>
      <c r="B385" s="12" t="b">
        <f>IF(ISNUMBER(SEARCH(G$1,$A385)),MAX(B$1:B384)+1)</f>
        <v>0</v>
      </c>
      <c r="C385" s="12" t="b">
        <f>IF(ISNUMBER(SEARCH(H$1,$A385)),MAX(C$1:C384)+1)</f>
        <v>0</v>
      </c>
      <c r="D385" s="12" t="b">
        <f>IF(ISNUMBER(SEARCH(I$1,$A385)),MAX(D$1:D384)+1)</f>
        <v>0</v>
      </c>
      <c r="E385" s="12">
        <f>'AB Touchpoint System Workbook'!K396</f>
        <v>0</v>
      </c>
      <c r="F385" s="13">
        <f t="shared" si="5"/>
        <v>384</v>
      </c>
      <c r="G385" s="23" t="str">
        <f>IFERROR(VLOOKUP($F385,B:$E,4,0),"")</f>
        <v/>
      </c>
      <c r="H385" s="23" t="str">
        <f>IFERROR(VLOOKUP($F385,C:$E,3,0),"")</f>
        <v/>
      </c>
      <c r="I385" s="23" t="str">
        <f>IFERROR(VLOOKUP($F385,D:$E,2,0),"")</f>
        <v/>
      </c>
    </row>
    <row r="386" spans="1:9" x14ac:dyDescent="0.15">
      <c r="A386" s="12" t="str">
        <f>'AB Touchpoint System Workbook'!J397&amp;'AB Touchpoint System Workbook'!L397</f>
        <v/>
      </c>
      <c r="B386" s="12" t="b">
        <f>IF(ISNUMBER(SEARCH(G$1,$A386)),MAX(B$1:B385)+1)</f>
        <v>0</v>
      </c>
      <c r="C386" s="12" t="b">
        <f>IF(ISNUMBER(SEARCH(H$1,$A386)),MAX(C$1:C385)+1)</f>
        <v>0</v>
      </c>
      <c r="D386" s="12" t="b">
        <f>IF(ISNUMBER(SEARCH(I$1,$A386)),MAX(D$1:D385)+1)</f>
        <v>0</v>
      </c>
      <c r="E386" s="12">
        <f>'AB Touchpoint System Workbook'!K397</f>
        <v>0</v>
      </c>
      <c r="F386" s="13">
        <f t="shared" si="5"/>
        <v>385</v>
      </c>
      <c r="G386" s="23" t="str">
        <f>IFERROR(VLOOKUP($F386,B:$E,4,0),"")</f>
        <v/>
      </c>
      <c r="H386" s="23" t="str">
        <f>IFERROR(VLOOKUP($F386,C:$E,3,0),"")</f>
        <v/>
      </c>
      <c r="I386" s="23" t="str">
        <f>IFERROR(VLOOKUP($F386,D:$E,2,0),"")</f>
        <v/>
      </c>
    </row>
    <row r="387" spans="1:9" x14ac:dyDescent="0.15">
      <c r="A387" s="12" t="str">
        <f>'AB Touchpoint System Workbook'!J398&amp;'AB Touchpoint System Workbook'!L398</f>
        <v/>
      </c>
      <c r="B387" s="12" t="b">
        <f>IF(ISNUMBER(SEARCH(G$1,$A387)),MAX(B$1:B386)+1)</f>
        <v>0</v>
      </c>
      <c r="C387" s="12" t="b">
        <f>IF(ISNUMBER(SEARCH(H$1,$A387)),MAX(C$1:C386)+1)</f>
        <v>0</v>
      </c>
      <c r="D387" s="12" t="b">
        <f>IF(ISNUMBER(SEARCH(I$1,$A387)),MAX(D$1:D386)+1)</f>
        <v>0</v>
      </c>
      <c r="E387" s="12">
        <f>'AB Touchpoint System Workbook'!K398</f>
        <v>0</v>
      </c>
      <c r="F387" s="13">
        <f t="shared" si="5"/>
        <v>386</v>
      </c>
      <c r="G387" s="23" t="str">
        <f>IFERROR(VLOOKUP($F387,B:$E,4,0),"")</f>
        <v/>
      </c>
      <c r="H387" s="23" t="str">
        <f>IFERROR(VLOOKUP($F387,C:$E,3,0),"")</f>
        <v/>
      </c>
      <c r="I387" s="23" t="str">
        <f>IFERROR(VLOOKUP($F387,D:$E,2,0),"")</f>
        <v/>
      </c>
    </row>
    <row r="388" spans="1:9" x14ac:dyDescent="0.15">
      <c r="A388" s="12" t="str">
        <f>'AB Touchpoint System Workbook'!J399&amp;'AB Touchpoint System Workbook'!L399</f>
        <v/>
      </c>
      <c r="B388" s="12" t="b">
        <f>IF(ISNUMBER(SEARCH(G$1,$A388)),MAX(B$1:B387)+1)</f>
        <v>0</v>
      </c>
      <c r="C388" s="12" t="b">
        <f>IF(ISNUMBER(SEARCH(H$1,$A388)),MAX(C$1:C387)+1)</f>
        <v>0</v>
      </c>
      <c r="D388" s="12" t="b">
        <f>IF(ISNUMBER(SEARCH(I$1,$A388)),MAX(D$1:D387)+1)</f>
        <v>0</v>
      </c>
      <c r="E388" s="12">
        <f>'AB Touchpoint System Workbook'!K399</f>
        <v>0</v>
      </c>
      <c r="F388" s="13">
        <f t="shared" ref="F388:F451" si="6">F387+1</f>
        <v>387</v>
      </c>
      <c r="G388" s="23" t="str">
        <f>IFERROR(VLOOKUP($F388,B:$E,4,0),"")</f>
        <v/>
      </c>
      <c r="H388" s="23" t="str">
        <f>IFERROR(VLOOKUP($F388,C:$E,3,0),"")</f>
        <v/>
      </c>
      <c r="I388" s="23" t="str">
        <f>IFERROR(VLOOKUP($F388,D:$E,2,0),"")</f>
        <v/>
      </c>
    </row>
    <row r="389" spans="1:9" x14ac:dyDescent="0.15">
      <c r="A389" s="12" t="str">
        <f>'AB Touchpoint System Workbook'!J400&amp;'AB Touchpoint System Workbook'!L400</f>
        <v/>
      </c>
      <c r="B389" s="12" t="b">
        <f>IF(ISNUMBER(SEARCH(G$1,$A389)),MAX(B$1:B388)+1)</f>
        <v>0</v>
      </c>
      <c r="C389" s="12" t="b">
        <f>IF(ISNUMBER(SEARCH(H$1,$A389)),MAX(C$1:C388)+1)</f>
        <v>0</v>
      </c>
      <c r="D389" s="12" t="b">
        <f>IF(ISNUMBER(SEARCH(I$1,$A389)),MAX(D$1:D388)+1)</f>
        <v>0</v>
      </c>
      <c r="E389" s="12">
        <f>'AB Touchpoint System Workbook'!K400</f>
        <v>0</v>
      </c>
      <c r="F389" s="13">
        <f t="shared" si="6"/>
        <v>388</v>
      </c>
      <c r="G389" s="23" t="str">
        <f>IFERROR(VLOOKUP($F389,B:$E,4,0),"")</f>
        <v/>
      </c>
      <c r="H389" s="23" t="str">
        <f>IFERROR(VLOOKUP($F389,C:$E,3,0),"")</f>
        <v/>
      </c>
      <c r="I389" s="23" t="str">
        <f>IFERROR(VLOOKUP($F389,D:$E,2,0),"")</f>
        <v/>
      </c>
    </row>
    <row r="390" spans="1:9" x14ac:dyDescent="0.15">
      <c r="A390" s="12" t="str">
        <f>'AB Touchpoint System Workbook'!J401&amp;'AB Touchpoint System Workbook'!L401</f>
        <v/>
      </c>
      <c r="B390" s="12" t="b">
        <f>IF(ISNUMBER(SEARCH(G$1,$A390)),MAX(B$1:B389)+1)</f>
        <v>0</v>
      </c>
      <c r="C390" s="12" t="b">
        <f>IF(ISNUMBER(SEARCH(H$1,$A390)),MAX(C$1:C389)+1)</f>
        <v>0</v>
      </c>
      <c r="D390" s="12" t="b">
        <f>IF(ISNUMBER(SEARCH(I$1,$A390)),MAX(D$1:D389)+1)</f>
        <v>0</v>
      </c>
      <c r="E390" s="12">
        <f>'AB Touchpoint System Workbook'!K401</f>
        <v>0</v>
      </c>
      <c r="F390" s="13">
        <f t="shared" si="6"/>
        <v>389</v>
      </c>
      <c r="G390" s="23" t="str">
        <f>IFERROR(VLOOKUP($F390,B:$E,4,0),"")</f>
        <v/>
      </c>
      <c r="H390" s="23" t="str">
        <f>IFERROR(VLOOKUP($F390,C:$E,3,0),"")</f>
        <v/>
      </c>
      <c r="I390" s="23" t="str">
        <f>IFERROR(VLOOKUP($F390,D:$E,2,0),"")</f>
        <v/>
      </c>
    </row>
    <row r="391" spans="1:9" x14ac:dyDescent="0.15">
      <c r="A391" s="12" t="str">
        <f>'AB Touchpoint System Workbook'!J402&amp;'AB Touchpoint System Workbook'!L402</f>
        <v/>
      </c>
      <c r="B391" s="12" t="b">
        <f>IF(ISNUMBER(SEARCH(G$1,$A391)),MAX(B$1:B390)+1)</f>
        <v>0</v>
      </c>
      <c r="C391" s="12" t="b">
        <f>IF(ISNUMBER(SEARCH(H$1,$A391)),MAX(C$1:C390)+1)</f>
        <v>0</v>
      </c>
      <c r="D391" s="12" t="b">
        <f>IF(ISNUMBER(SEARCH(I$1,$A391)),MAX(D$1:D390)+1)</f>
        <v>0</v>
      </c>
      <c r="E391" s="12">
        <f>'AB Touchpoint System Workbook'!K402</f>
        <v>0</v>
      </c>
      <c r="F391" s="13">
        <f t="shared" si="6"/>
        <v>390</v>
      </c>
      <c r="G391" s="23" t="str">
        <f>IFERROR(VLOOKUP($F391,B:$E,4,0),"")</f>
        <v/>
      </c>
      <c r="H391" s="23" t="str">
        <f>IFERROR(VLOOKUP($F391,C:$E,3,0),"")</f>
        <v/>
      </c>
      <c r="I391" s="23" t="str">
        <f>IFERROR(VLOOKUP($F391,D:$E,2,0),"")</f>
        <v/>
      </c>
    </row>
    <row r="392" spans="1:9" x14ac:dyDescent="0.15">
      <c r="A392" s="12" t="str">
        <f>'AB Touchpoint System Workbook'!J403&amp;'AB Touchpoint System Workbook'!L403</f>
        <v/>
      </c>
      <c r="B392" s="12" t="b">
        <f>IF(ISNUMBER(SEARCH(G$1,$A392)),MAX(B$1:B391)+1)</f>
        <v>0</v>
      </c>
      <c r="C392" s="12" t="b">
        <f>IF(ISNUMBER(SEARCH(H$1,$A392)),MAX(C$1:C391)+1)</f>
        <v>0</v>
      </c>
      <c r="D392" s="12" t="b">
        <f>IF(ISNUMBER(SEARCH(I$1,$A392)),MAX(D$1:D391)+1)</f>
        <v>0</v>
      </c>
      <c r="E392" s="12">
        <f>'AB Touchpoint System Workbook'!K403</f>
        <v>0</v>
      </c>
      <c r="F392" s="13">
        <f t="shared" si="6"/>
        <v>391</v>
      </c>
      <c r="G392" s="23" t="str">
        <f>IFERROR(VLOOKUP($F392,B:$E,4,0),"")</f>
        <v/>
      </c>
      <c r="H392" s="23" t="str">
        <f>IFERROR(VLOOKUP($F392,C:$E,3,0),"")</f>
        <v/>
      </c>
      <c r="I392" s="23" t="str">
        <f>IFERROR(VLOOKUP($F392,D:$E,2,0),"")</f>
        <v/>
      </c>
    </row>
    <row r="393" spans="1:9" x14ac:dyDescent="0.15">
      <c r="A393" s="12" t="str">
        <f>'AB Touchpoint System Workbook'!J404&amp;'AB Touchpoint System Workbook'!L404</f>
        <v/>
      </c>
      <c r="B393" s="12" t="b">
        <f>IF(ISNUMBER(SEARCH(G$1,$A393)),MAX(B$1:B392)+1)</f>
        <v>0</v>
      </c>
      <c r="C393" s="12" t="b">
        <f>IF(ISNUMBER(SEARCH(H$1,$A393)),MAX(C$1:C392)+1)</f>
        <v>0</v>
      </c>
      <c r="D393" s="12" t="b">
        <f>IF(ISNUMBER(SEARCH(I$1,$A393)),MAX(D$1:D392)+1)</f>
        <v>0</v>
      </c>
      <c r="E393" s="12">
        <f>'AB Touchpoint System Workbook'!K404</f>
        <v>0</v>
      </c>
      <c r="F393" s="13">
        <f t="shared" si="6"/>
        <v>392</v>
      </c>
      <c r="G393" s="23" t="str">
        <f>IFERROR(VLOOKUP($F393,B:$E,4,0),"")</f>
        <v/>
      </c>
      <c r="H393" s="23" t="str">
        <f>IFERROR(VLOOKUP($F393,C:$E,3,0),"")</f>
        <v/>
      </c>
      <c r="I393" s="23" t="str">
        <f>IFERROR(VLOOKUP($F393,D:$E,2,0),"")</f>
        <v/>
      </c>
    </row>
    <row r="394" spans="1:9" x14ac:dyDescent="0.15">
      <c r="A394" s="12" t="str">
        <f>'AB Touchpoint System Workbook'!J405&amp;'AB Touchpoint System Workbook'!L405</f>
        <v/>
      </c>
      <c r="B394" s="12" t="b">
        <f>IF(ISNUMBER(SEARCH(G$1,$A394)),MAX(B$1:B393)+1)</f>
        <v>0</v>
      </c>
      <c r="C394" s="12" t="b">
        <f>IF(ISNUMBER(SEARCH(H$1,$A394)),MAX(C$1:C393)+1)</f>
        <v>0</v>
      </c>
      <c r="D394" s="12" t="b">
        <f>IF(ISNUMBER(SEARCH(I$1,$A394)),MAX(D$1:D393)+1)</f>
        <v>0</v>
      </c>
      <c r="E394" s="12">
        <f>'AB Touchpoint System Workbook'!K405</f>
        <v>0</v>
      </c>
      <c r="F394" s="13">
        <f t="shared" si="6"/>
        <v>393</v>
      </c>
      <c r="G394" s="23" t="str">
        <f>IFERROR(VLOOKUP($F394,B:$E,4,0),"")</f>
        <v/>
      </c>
      <c r="H394" s="23" t="str">
        <f>IFERROR(VLOOKUP($F394,C:$E,3,0),"")</f>
        <v/>
      </c>
      <c r="I394" s="23" t="str">
        <f>IFERROR(VLOOKUP($F394,D:$E,2,0),"")</f>
        <v/>
      </c>
    </row>
    <row r="395" spans="1:9" x14ac:dyDescent="0.15">
      <c r="A395" s="12" t="str">
        <f>'AB Touchpoint System Workbook'!J406&amp;'AB Touchpoint System Workbook'!L406</f>
        <v/>
      </c>
      <c r="B395" s="12" t="b">
        <f>IF(ISNUMBER(SEARCH(G$1,$A395)),MAX(B$1:B394)+1)</f>
        <v>0</v>
      </c>
      <c r="C395" s="12" t="b">
        <f>IF(ISNUMBER(SEARCH(H$1,$A395)),MAX(C$1:C394)+1)</f>
        <v>0</v>
      </c>
      <c r="D395" s="12" t="b">
        <f>IF(ISNUMBER(SEARCH(I$1,$A395)),MAX(D$1:D394)+1)</f>
        <v>0</v>
      </c>
      <c r="E395" s="12">
        <f>'AB Touchpoint System Workbook'!K406</f>
        <v>0</v>
      </c>
      <c r="F395" s="13">
        <f t="shared" si="6"/>
        <v>394</v>
      </c>
      <c r="G395" s="23" t="str">
        <f>IFERROR(VLOOKUP($F395,B:$E,4,0),"")</f>
        <v/>
      </c>
      <c r="H395" s="23" t="str">
        <f>IFERROR(VLOOKUP($F395,C:$E,3,0),"")</f>
        <v/>
      </c>
      <c r="I395" s="23" t="str">
        <f>IFERROR(VLOOKUP($F395,D:$E,2,0),"")</f>
        <v/>
      </c>
    </row>
    <row r="396" spans="1:9" x14ac:dyDescent="0.15">
      <c r="A396" s="12" t="str">
        <f>'AB Touchpoint System Workbook'!J407&amp;'AB Touchpoint System Workbook'!L407</f>
        <v/>
      </c>
      <c r="B396" s="12" t="b">
        <f>IF(ISNUMBER(SEARCH(G$1,$A396)),MAX(B$1:B395)+1)</f>
        <v>0</v>
      </c>
      <c r="C396" s="12" t="b">
        <f>IF(ISNUMBER(SEARCH(H$1,$A396)),MAX(C$1:C395)+1)</f>
        <v>0</v>
      </c>
      <c r="D396" s="12" t="b">
        <f>IF(ISNUMBER(SEARCH(I$1,$A396)),MAX(D$1:D395)+1)</f>
        <v>0</v>
      </c>
      <c r="E396" s="12">
        <f>'AB Touchpoint System Workbook'!K407</f>
        <v>0</v>
      </c>
      <c r="F396" s="13">
        <f t="shared" si="6"/>
        <v>395</v>
      </c>
      <c r="G396" s="23" t="str">
        <f>IFERROR(VLOOKUP($F396,B:$E,4,0),"")</f>
        <v/>
      </c>
      <c r="H396" s="23" t="str">
        <f>IFERROR(VLOOKUP($F396,C:$E,3,0),"")</f>
        <v/>
      </c>
      <c r="I396" s="23" t="str">
        <f>IFERROR(VLOOKUP($F396,D:$E,2,0),"")</f>
        <v/>
      </c>
    </row>
    <row r="397" spans="1:9" x14ac:dyDescent="0.15">
      <c r="A397" s="12" t="str">
        <f>'AB Touchpoint System Workbook'!J408&amp;'AB Touchpoint System Workbook'!L408</f>
        <v/>
      </c>
      <c r="B397" s="12" t="b">
        <f>IF(ISNUMBER(SEARCH(G$1,$A397)),MAX(B$1:B396)+1)</f>
        <v>0</v>
      </c>
      <c r="C397" s="12" t="b">
        <f>IF(ISNUMBER(SEARCH(H$1,$A397)),MAX(C$1:C396)+1)</f>
        <v>0</v>
      </c>
      <c r="D397" s="12" t="b">
        <f>IF(ISNUMBER(SEARCH(I$1,$A397)),MAX(D$1:D396)+1)</f>
        <v>0</v>
      </c>
      <c r="E397" s="12">
        <f>'AB Touchpoint System Workbook'!K408</f>
        <v>0</v>
      </c>
      <c r="F397" s="13">
        <f t="shared" si="6"/>
        <v>396</v>
      </c>
      <c r="G397" s="23" t="str">
        <f>IFERROR(VLOOKUP($F397,B:$E,4,0),"")</f>
        <v/>
      </c>
      <c r="H397" s="23" t="str">
        <f>IFERROR(VLOOKUP($F397,C:$E,3,0),"")</f>
        <v/>
      </c>
      <c r="I397" s="23" t="str">
        <f>IFERROR(VLOOKUP($F397,D:$E,2,0),"")</f>
        <v/>
      </c>
    </row>
    <row r="398" spans="1:9" x14ac:dyDescent="0.15">
      <c r="A398" s="12" t="str">
        <f>'AB Touchpoint System Workbook'!J409&amp;'AB Touchpoint System Workbook'!L409</f>
        <v/>
      </c>
      <c r="B398" s="12" t="b">
        <f>IF(ISNUMBER(SEARCH(G$1,$A398)),MAX(B$1:B397)+1)</f>
        <v>0</v>
      </c>
      <c r="C398" s="12" t="b">
        <f>IF(ISNUMBER(SEARCH(H$1,$A398)),MAX(C$1:C397)+1)</f>
        <v>0</v>
      </c>
      <c r="D398" s="12" t="b">
        <f>IF(ISNUMBER(SEARCH(I$1,$A398)),MAX(D$1:D397)+1)</f>
        <v>0</v>
      </c>
      <c r="E398" s="12">
        <f>'AB Touchpoint System Workbook'!K409</f>
        <v>0</v>
      </c>
      <c r="F398" s="13">
        <f t="shared" si="6"/>
        <v>397</v>
      </c>
      <c r="G398" s="23" t="str">
        <f>IFERROR(VLOOKUP($F398,B:$E,4,0),"")</f>
        <v/>
      </c>
      <c r="H398" s="23" t="str">
        <f>IFERROR(VLOOKUP($F398,C:$E,3,0),"")</f>
        <v/>
      </c>
      <c r="I398" s="23" t="str">
        <f>IFERROR(VLOOKUP($F398,D:$E,2,0),"")</f>
        <v/>
      </c>
    </row>
    <row r="399" spans="1:9" x14ac:dyDescent="0.15">
      <c r="A399" s="12" t="str">
        <f>'AB Touchpoint System Workbook'!J410&amp;'AB Touchpoint System Workbook'!L410</f>
        <v/>
      </c>
      <c r="B399" s="12" t="b">
        <f>IF(ISNUMBER(SEARCH(G$1,$A399)),MAX(B$1:B398)+1)</f>
        <v>0</v>
      </c>
      <c r="C399" s="12" t="b">
        <f>IF(ISNUMBER(SEARCH(H$1,$A399)),MAX(C$1:C398)+1)</f>
        <v>0</v>
      </c>
      <c r="D399" s="12" t="b">
        <f>IF(ISNUMBER(SEARCH(I$1,$A399)),MAX(D$1:D398)+1)</f>
        <v>0</v>
      </c>
      <c r="E399" s="12">
        <f>'AB Touchpoint System Workbook'!K410</f>
        <v>0</v>
      </c>
      <c r="F399" s="13">
        <f t="shared" si="6"/>
        <v>398</v>
      </c>
      <c r="G399" s="23" t="str">
        <f>IFERROR(VLOOKUP($F399,B:$E,4,0),"")</f>
        <v/>
      </c>
      <c r="H399" s="23" t="str">
        <f>IFERROR(VLOOKUP($F399,C:$E,3,0),"")</f>
        <v/>
      </c>
      <c r="I399" s="23" t="str">
        <f>IFERROR(VLOOKUP($F399,D:$E,2,0),"")</f>
        <v/>
      </c>
    </row>
    <row r="400" spans="1:9" x14ac:dyDescent="0.15">
      <c r="A400" s="12" t="str">
        <f>'AB Touchpoint System Workbook'!J411&amp;'AB Touchpoint System Workbook'!L411</f>
        <v/>
      </c>
      <c r="B400" s="12" t="b">
        <f>IF(ISNUMBER(SEARCH(G$1,$A400)),MAX(B$1:B399)+1)</f>
        <v>0</v>
      </c>
      <c r="C400" s="12" t="b">
        <f>IF(ISNUMBER(SEARCH(H$1,$A400)),MAX(C$1:C399)+1)</f>
        <v>0</v>
      </c>
      <c r="D400" s="12" t="b">
        <f>IF(ISNUMBER(SEARCH(I$1,$A400)),MAX(D$1:D399)+1)</f>
        <v>0</v>
      </c>
      <c r="E400" s="12">
        <f>'AB Touchpoint System Workbook'!K411</f>
        <v>0</v>
      </c>
      <c r="F400" s="13">
        <f t="shared" si="6"/>
        <v>399</v>
      </c>
      <c r="G400" s="23" t="str">
        <f>IFERROR(VLOOKUP($F400,B:$E,4,0),"")</f>
        <v/>
      </c>
      <c r="H400" s="23" t="str">
        <f>IFERROR(VLOOKUP($F400,C:$E,3,0),"")</f>
        <v/>
      </c>
      <c r="I400" s="23" t="str">
        <f>IFERROR(VLOOKUP($F400,D:$E,2,0),"")</f>
        <v/>
      </c>
    </row>
    <row r="401" spans="1:9" x14ac:dyDescent="0.15">
      <c r="A401" s="12" t="str">
        <f>'AB Touchpoint System Workbook'!J412&amp;'AB Touchpoint System Workbook'!L412</f>
        <v/>
      </c>
      <c r="B401" s="12" t="b">
        <f>IF(ISNUMBER(SEARCH(G$1,$A401)),MAX(B$1:B400)+1)</f>
        <v>0</v>
      </c>
      <c r="C401" s="12" t="b">
        <f>IF(ISNUMBER(SEARCH(H$1,$A401)),MAX(C$1:C400)+1)</f>
        <v>0</v>
      </c>
      <c r="D401" s="12" t="b">
        <f>IF(ISNUMBER(SEARCH(I$1,$A401)),MAX(D$1:D400)+1)</f>
        <v>0</v>
      </c>
      <c r="E401" s="12">
        <f>'AB Touchpoint System Workbook'!K412</f>
        <v>0</v>
      </c>
      <c r="F401" s="13">
        <f t="shared" si="6"/>
        <v>400</v>
      </c>
      <c r="G401" s="23" t="str">
        <f>IFERROR(VLOOKUP($F401,B:$E,4,0),"")</f>
        <v/>
      </c>
      <c r="H401" s="23" t="str">
        <f>IFERROR(VLOOKUP($F401,C:$E,3,0),"")</f>
        <v/>
      </c>
      <c r="I401" s="23" t="str">
        <f>IFERROR(VLOOKUP($F401,D:$E,2,0),"")</f>
        <v/>
      </c>
    </row>
    <row r="402" spans="1:9" x14ac:dyDescent="0.15">
      <c r="A402" s="12" t="str">
        <f>'AB Touchpoint System Workbook'!J413&amp;'AB Touchpoint System Workbook'!L413</f>
        <v/>
      </c>
      <c r="B402" s="12" t="b">
        <f>IF(ISNUMBER(SEARCH(G$1,$A402)),MAX(B$1:B401)+1)</f>
        <v>0</v>
      </c>
      <c r="C402" s="12" t="b">
        <f>IF(ISNUMBER(SEARCH(H$1,$A402)),MAX(C$1:C401)+1)</f>
        <v>0</v>
      </c>
      <c r="D402" s="12" t="b">
        <f>IF(ISNUMBER(SEARCH(I$1,$A402)),MAX(D$1:D401)+1)</f>
        <v>0</v>
      </c>
      <c r="E402" s="12">
        <f>'AB Touchpoint System Workbook'!K413</f>
        <v>0</v>
      </c>
      <c r="F402" s="13">
        <f t="shared" si="6"/>
        <v>401</v>
      </c>
      <c r="G402" s="23" t="str">
        <f>IFERROR(VLOOKUP($F402,B:$E,4,0),"")</f>
        <v/>
      </c>
      <c r="H402" s="23" t="str">
        <f>IFERROR(VLOOKUP($F402,C:$E,3,0),"")</f>
        <v/>
      </c>
      <c r="I402" s="23" t="str">
        <f>IFERROR(VLOOKUP($F402,D:$E,2,0),"")</f>
        <v/>
      </c>
    </row>
    <row r="403" spans="1:9" x14ac:dyDescent="0.15">
      <c r="A403" s="12" t="str">
        <f>'AB Touchpoint System Workbook'!J414&amp;'AB Touchpoint System Workbook'!L414</f>
        <v/>
      </c>
      <c r="B403" s="12" t="b">
        <f>IF(ISNUMBER(SEARCH(G$1,$A403)),MAX(B$1:B402)+1)</f>
        <v>0</v>
      </c>
      <c r="C403" s="12" t="b">
        <f>IF(ISNUMBER(SEARCH(H$1,$A403)),MAX(C$1:C402)+1)</f>
        <v>0</v>
      </c>
      <c r="D403" s="12" t="b">
        <f>IF(ISNUMBER(SEARCH(I$1,$A403)),MAX(D$1:D402)+1)</f>
        <v>0</v>
      </c>
      <c r="E403" s="12">
        <f>'AB Touchpoint System Workbook'!K414</f>
        <v>0</v>
      </c>
      <c r="F403" s="13">
        <f t="shared" si="6"/>
        <v>402</v>
      </c>
      <c r="G403" s="23" t="str">
        <f>IFERROR(VLOOKUP($F403,B:$E,4,0),"")</f>
        <v/>
      </c>
      <c r="H403" s="23" t="str">
        <f>IFERROR(VLOOKUP($F403,C:$E,3,0),"")</f>
        <v/>
      </c>
      <c r="I403" s="23" t="str">
        <f>IFERROR(VLOOKUP($F403,D:$E,2,0),"")</f>
        <v/>
      </c>
    </row>
    <row r="404" spans="1:9" x14ac:dyDescent="0.15">
      <c r="A404" s="12" t="str">
        <f>'AB Touchpoint System Workbook'!J415&amp;'AB Touchpoint System Workbook'!L415</f>
        <v/>
      </c>
      <c r="B404" s="12" t="b">
        <f>IF(ISNUMBER(SEARCH(G$1,$A404)),MAX(B$1:B403)+1)</f>
        <v>0</v>
      </c>
      <c r="C404" s="12" t="b">
        <f>IF(ISNUMBER(SEARCH(H$1,$A404)),MAX(C$1:C403)+1)</f>
        <v>0</v>
      </c>
      <c r="D404" s="12" t="b">
        <f>IF(ISNUMBER(SEARCH(I$1,$A404)),MAX(D$1:D403)+1)</f>
        <v>0</v>
      </c>
      <c r="E404" s="12">
        <f>'AB Touchpoint System Workbook'!K415</f>
        <v>0</v>
      </c>
      <c r="F404" s="13">
        <f t="shared" si="6"/>
        <v>403</v>
      </c>
      <c r="G404" s="23" t="str">
        <f>IFERROR(VLOOKUP($F404,B:$E,4,0),"")</f>
        <v/>
      </c>
      <c r="H404" s="23" t="str">
        <f>IFERROR(VLOOKUP($F404,C:$E,3,0),"")</f>
        <v/>
      </c>
      <c r="I404" s="23" t="str">
        <f>IFERROR(VLOOKUP($F404,D:$E,2,0),"")</f>
        <v/>
      </c>
    </row>
    <row r="405" spans="1:9" x14ac:dyDescent="0.15">
      <c r="A405" s="12" t="str">
        <f>'AB Touchpoint System Workbook'!J416&amp;'AB Touchpoint System Workbook'!L416</f>
        <v/>
      </c>
      <c r="B405" s="12" t="b">
        <f>IF(ISNUMBER(SEARCH(G$1,$A405)),MAX(B$1:B404)+1)</f>
        <v>0</v>
      </c>
      <c r="C405" s="12" t="b">
        <f>IF(ISNUMBER(SEARCH(H$1,$A405)),MAX(C$1:C404)+1)</f>
        <v>0</v>
      </c>
      <c r="D405" s="12" t="b">
        <f>IF(ISNUMBER(SEARCH(I$1,$A405)),MAX(D$1:D404)+1)</f>
        <v>0</v>
      </c>
      <c r="E405" s="12">
        <f>'AB Touchpoint System Workbook'!K416</f>
        <v>0</v>
      </c>
      <c r="F405" s="13">
        <f t="shared" si="6"/>
        <v>404</v>
      </c>
      <c r="G405" s="23" t="str">
        <f>IFERROR(VLOOKUP($F405,B:$E,4,0),"")</f>
        <v/>
      </c>
      <c r="H405" s="23" t="str">
        <f>IFERROR(VLOOKUP($F405,C:$E,3,0),"")</f>
        <v/>
      </c>
      <c r="I405" s="23" t="str">
        <f>IFERROR(VLOOKUP($F405,D:$E,2,0),"")</f>
        <v/>
      </c>
    </row>
    <row r="406" spans="1:9" x14ac:dyDescent="0.15">
      <c r="A406" s="12" t="str">
        <f>'AB Touchpoint System Workbook'!J417&amp;'AB Touchpoint System Workbook'!L417</f>
        <v/>
      </c>
      <c r="B406" s="12" t="b">
        <f>IF(ISNUMBER(SEARCH(G$1,$A406)),MAX(B$1:B405)+1)</f>
        <v>0</v>
      </c>
      <c r="C406" s="12" t="b">
        <f>IF(ISNUMBER(SEARCH(H$1,$A406)),MAX(C$1:C405)+1)</f>
        <v>0</v>
      </c>
      <c r="D406" s="12" t="b">
        <f>IF(ISNUMBER(SEARCH(I$1,$A406)),MAX(D$1:D405)+1)</f>
        <v>0</v>
      </c>
      <c r="E406" s="12">
        <f>'AB Touchpoint System Workbook'!K417</f>
        <v>0</v>
      </c>
      <c r="F406" s="13">
        <f t="shared" si="6"/>
        <v>405</v>
      </c>
      <c r="G406" s="23" t="str">
        <f>IFERROR(VLOOKUP($F406,B:$E,4,0),"")</f>
        <v/>
      </c>
      <c r="H406" s="23" t="str">
        <f>IFERROR(VLOOKUP($F406,C:$E,3,0),"")</f>
        <v/>
      </c>
      <c r="I406" s="23" t="str">
        <f>IFERROR(VLOOKUP($F406,D:$E,2,0),"")</f>
        <v/>
      </c>
    </row>
    <row r="407" spans="1:9" x14ac:dyDescent="0.15">
      <c r="A407" s="12" t="str">
        <f>'AB Touchpoint System Workbook'!J418&amp;'AB Touchpoint System Workbook'!L418</f>
        <v/>
      </c>
      <c r="B407" s="12" t="b">
        <f>IF(ISNUMBER(SEARCH(G$1,$A407)),MAX(B$1:B406)+1)</f>
        <v>0</v>
      </c>
      <c r="C407" s="12" t="b">
        <f>IF(ISNUMBER(SEARCH(H$1,$A407)),MAX(C$1:C406)+1)</f>
        <v>0</v>
      </c>
      <c r="D407" s="12" t="b">
        <f>IF(ISNUMBER(SEARCH(I$1,$A407)),MAX(D$1:D406)+1)</f>
        <v>0</v>
      </c>
      <c r="E407" s="12">
        <f>'AB Touchpoint System Workbook'!K418</f>
        <v>0</v>
      </c>
      <c r="F407" s="13">
        <f t="shared" si="6"/>
        <v>406</v>
      </c>
      <c r="G407" s="23" t="str">
        <f>IFERROR(VLOOKUP($F407,B:$E,4,0),"")</f>
        <v/>
      </c>
      <c r="H407" s="23" t="str">
        <f>IFERROR(VLOOKUP($F407,C:$E,3,0),"")</f>
        <v/>
      </c>
      <c r="I407" s="23" t="str">
        <f>IFERROR(VLOOKUP($F407,D:$E,2,0),"")</f>
        <v/>
      </c>
    </row>
    <row r="408" spans="1:9" x14ac:dyDescent="0.15">
      <c r="A408" s="12" t="str">
        <f>'AB Touchpoint System Workbook'!J419&amp;'AB Touchpoint System Workbook'!L419</f>
        <v/>
      </c>
      <c r="B408" s="12" t="b">
        <f>IF(ISNUMBER(SEARCH(G$1,$A408)),MAX(B$1:B407)+1)</f>
        <v>0</v>
      </c>
      <c r="C408" s="12" t="b">
        <f>IF(ISNUMBER(SEARCH(H$1,$A408)),MAX(C$1:C407)+1)</f>
        <v>0</v>
      </c>
      <c r="D408" s="12" t="b">
        <f>IF(ISNUMBER(SEARCH(I$1,$A408)),MAX(D$1:D407)+1)</f>
        <v>0</v>
      </c>
      <c r="E408" s="12">
        <f>'AB Touchpoint System Workbook'!K419</f>
        <v>0</v>
      </c>
      <c r="F408" s="13">
        <f t="shared" si="6"/>
        <v>407</v>
      </c>
      <c r="G408" s="23" t="str">
        <f>IFERROR(VLOOKUP($F408,B:$E,4,0),"")</f>
        <v/>
      </c>
      <c r="H408" s="23" t="str">
        <f>IFERROR(VLOOKUP($F408,C:$E,3,0),"")</f>
        <v/>
      </c>
      <c r="I408" s="23" t="str">
        <f>IFERROR(VLOOKUP($F408,D:$E,2,0),"")</f>
        <v/>
      </c>
    </row>
    <row r="409" spans="1:9" x14ac:dyDescent="0.15">
      <c r="A409" s="12" t="str">
        <f>'AB Touchpoint System Workbook'!J420&amp;'AB Touchpoint System Workbook'!L420</f>
        <v/>
      </c>
      <c r="B409" s="12" t="b">
        <f>IF(ISNUMBER(SEARCH(G$1,$A409)),MAX(B$1:B408)+1)</f>
        <v>0</v>
      </c>
      <c r="C409" s="12" t="b">
        <f>IF(ISNUMBER(SEARCH(H$1,$A409)),MAX(C$1:C408)+1)</f>
        <v>0</v>
      </c>
      <c r="D409" s="12" t="b">
        <f>IF(ISNUMBER(SEARCH(I$1,$A409)),MAX(D$1:D408)+1)</f>
        <v>0</v>
      </c>
      <c r="E409" s="12">
        <f>'AB Touchpoint System Workbook'!K420</f>
        <v>0</v>
      </c>
      <c r="F409" s="13">
        <f t="shared" si="6"/>
        <v>408</v>
      </c>
      <c r="G409" s="23" t="str">
        <f>IFERROR(VLOOKUP($F409,B:$E,4,0),"")</f>
        <v/>
      </c>
      <c r="H409" s="23" t="str">
        <f>IFERROR(VLOOKUP($F409,C:$E,3,0),"")</f>
        <v/>
      </c>
      <c r="I409" s="23" t="str">
        <f>IFERROR(VLOOKUP($F409,D:$E,2,0),"")</f>
        <v/>
      </c>
    </row>
    <row r="410" spans="1:9" x14ac:dyDescent="0.15">
      <c r="A410" s="12" t="str">
        <f>'AB Touchpoint System Workbook'!J421&amp;'AB Touchpoint System Workbook'!L421</f>
        <v/>
      </c>
      <c r="B410" s="12" t="b">
        <f>IF(ISNUMBER(SEARCH(G$1,$A410)),MAX(B$1:B409)+1)</f>
        <v>0</v>
      </c>
      <c r="C410" s="12" t="b">
        <f>IF(ISNUMBER(SEARCH(H$1,$A410)),MAX(C$1:C409)+1)</f>
        <v>0</v>
      </c>
      <c r="D410" s="12" t="b">
        <f>IF(ISNUMBER(SEARCH(I$1,$A410)),MAX(D$1:D409)+1)</f>
        <v>0</v>
      </c>
      <c r="E410" s="12">
        <f>'AB Touchpoint System Workbook'!K421</f>
        <v>0</v>
      </c>
      <c r="F410" s="13">
        <f t="shared" si="6"/>
        <v>409</v>
      </c>
      <c r="G410" s="23" t="str">
        <f>IFERROR(VLOOKUP($F410,B:$E,4,0),"")</f>
        <v/>
      </c>
      <c r="H410" s="23" t="str">
        <f>IFERROR(VLOOKUP($F410,C:$E,3,0),"")</f>
        <v/>
      </c>
      <c r="I410" s="23" t="str">
        <f>IFERROR(VLOOKUP($F410,D:$E,2,0),"")</f>
        <v/>
      </c>
    </row>
    <row r="411" spans="1:9" x14ac:dyDescent="0.15">
      <c r="A411" s="12" t="str">
        <f>'AB Touchpoint System Workbook'!J422&amp;'AB Touchpoint System Workbook'!L422</f>
        <v/>
      </c>
      <c r="B411" s="12" t="b">
        <f>IF(ISNUMBER(SEARCH(G$1,$A411)),MAX(B$1:B410)+1)</f>
        <v>0</v>
      </c>
      <c r="C411" s="12" t="b">
        <f>IF(ISNUMBER(SEARCH(H$1,$A411)),MAX(C$1:C410)+1)</f>
        <v>0</v>
      </c>
      <c r="D411" s="12" t="b">
        <f>IF(ISNUMBER(SEARCH(I$1,$A411)),MAX(D$1:D410)+1)</f>
        <v>0</v>
      </c>
      <c r="E411" s="12">
        <f>'AB Touchpoint System Workbook'!K422</f>
        <v>0</v>
      </c>
      <c r="F411" s="13">
        <f t="shared" si="6"/>
        <v>410</v>
      </c>
      <c r="G411" s="23" t="str">
        <f>IFERROR(VLOOKUP($F411,B:$E,4,0),"")</f>
        <v/>
      </c>
      <c r="H411" s="23" t="str">
        <f>IFERROR(VLOOKUP($F411,C:$E,3,0),"")</f>
        <v/>
      </c>
      <c r="I411" s="23" t="str">
        <f>IFERROR(VLOOKUP($F411,D:$E,2,0),"")</f>
        <v/>
      </c>
    </row>
    <row r="412" spans="1:9" x14ac:dyDescent="0.15">
      <c r="A412" s="12" t="str">
        <f>'AB Touchpoint System Workbook'!J423&amp;'AB Touchpoint System Workbook'!L423</f>
        <v/>
      </c>
      <c r="B412" s="12" t="b">
        <f>IF(ISNUMBER(SEARCH(G$1,$A412)),MAX(B$1:B411)+1)</f>
        <v>0</v>
      </c>
      <c r="C412" s="12" t="b">
        <f>IF(ISNUMBER(SEARCH(H$1,$A412)),MAX(C$1:C411)+1)</f>
        <v>0</v>
      </c>
      <c r="D412" s="12" t="b">
        <f>IF(ISNUMBER(SEARCH(I$1,$A412)),MAX(D$1:D411)+1)</f>
        <v>0</v>
      </c>
      <c r="E412" s="12">
        <f>'AB Touchpoint System Workbook'!K423</f>
        <v>0</v>
      </c>
      <c r="F412" s="13">
        <f t="shared" si="6"/>
        <v>411</v>
      </c>
      <c r="G412" s="23" t="str">
        <f>IFERROR(VLOOKUP($F412,B:$E,4,0),"")</f>
        <v/>
      </c>
      <c r="H412" s="23" t="str">
        <f>IFERROR(VLOOKUP($F412,C:$E,3,0),"")</f>
        <v/>
      </c>
      <c r="I412" s="23" t="str">
        <f>IFERROR(VLOOKUP($F412,D:$E,2,0),"")</f>
        <v/>
      </c>
    </row>
    <row r="413" spans="1:9" x14ac:dyDescent="0.15">
      <c r="A413" s="12" t="str">
        <f>'AB Touchpoint System Workbook'!J424&amp;'AB Touchpoint System Workbook'!L424</f>
        <v/>
      </c>
      <c r="B413" s="12" t="b">
        <f>IF(ISNUMBER(SEARCH(G$1,$A413)),MAX(B$1:B412)+1)</f>
        <v>0</v>
      </c>
      <c r="C413" s="12" t="b">
        <f>IF(ISNUMBER(SEARCH(H$1,$A413)),MAX(C$1:C412)+1)</f>
        <v>0</v>
      </c>
      <c r="D413" s="12" t="b">
        <f>IF(ISNUMBER(SEARCH(I$1,$A413)),MAX(D$1:D412)+1)</f>
        <v>0</v>
      </c>
      <c r="E413" s="12">
        <f>'AB Touchpoint System Workbook'!K424</f>
        <v>0</v>
      </c>
      <c r="F413" s="13">
        <f t="shared" si="6"/>
        <v>412</v>
      </c>
      <c r="G413" s="23" t="str">
        <f>IFERROR(VLOOKUP($F413,B:$E,4,0),"")</f>
        <v/>
      </c>
      <c r="H413" s="23" t="str">
        <f>IFERROR(VLOOKUP($F413,C:$E,3,0),"")</f>
        <v/>
      </c>
      <c r="I413" s="23" t="str">
        <f>IFERROR(VLOOKUP($F413,D:$E,2,0),"")</f>
        <v/>
      </c>
    </row>
    <row r="414" spans="1:9" x14ac:dyDescent="0.15">
      <c r="A414" s="12" t="str">
        <f>'AB Touchpoint System Workbook'!J425&amp;'AB Touchpoint System Workbook'!L425</f>
        <v/>
      </c>
      <c r="B414" s="12" t="b">
        <f>IF(ISNUMBER(SEARCH(G$1,$A414)),MAX(B$1:B413)+1)</f>
        <v>0</v>
      </c>
      <c r="C414" s="12" t="b">
        <f>IF(ISNUMBER(SEARCH(H$1,$A414)),MAX(C$1:C413)+1)</f>
        <v>0</v>
      </c>
      <c r="D414" s="12" t="b">
        <f>IF(ISNUMBER(SEARCH(I$1,$A414)),MAX(D$1:D413)+1)</f>
        <v>0</v>
      </c>
      <c r="E414" s="12">
        <f>'AB Touchpoint System Workbook'!K425</f>
        <v>0</v>
      </c>
      <c r="F414" s="13">
        <f t="shared" si="6"/>
        <v>413</v>
      </c>
      <c r="G414" s="23" t="str">
        <f>IFERROR(VLOOKUP($F414,B:$E,4,0),"")</f>
        <v/>
      </c>
      <c r="H414" s="23" t="str">
        <f>IFERROR(VLOOKUP($F414,C:$E,3,0),"")</f>
        <v/>
      </c>
      <c r="I414" s="23" t="str">
        <f>IFERROR(VLOOKUP($F414,D:$E,2,0),"")</f>
        <v/>
      </c>
    </row>
    <row r="415" spans="1:9" x14ac:dyDescent="0.15">
      <c r="A415" s="12" t="str">
        <f>'AB Touchpoint System Workbook'!J426&amp;'AB Touchpoint System Workbook'!L426</f>
        <v/>
      </c>
      <c r="B415" s="12" t="b">
        <f>IF(ISNUMBER(SEARCH(G$1,$A415)),MAX(B$1:B414)+1)</f>
        <v>0</v>
      </c>
      <c r="C415" s="12" t="b">
        <f>IF(ISNUMBER(SEARCH(H$1,$A415)),MAX(C$1:C414)+1)</f>
        <v>0</v>
      </c>
      <c r="D415" s="12" t="b">
        <f>IF(ISNUMBER(SEARCH(I$1,$A415)),MAX(D$1:D414)+1)</f>
        <v>0</v>
      </c>
      <c r="E415" s="12">
        <f>'AB Touchpoint System Workbook'!K426</f>
        <v>0</v>
      </c>
      <c r="F415" s="13">
        <f t="shared" si="6"/>
        <v>414</v>
      </c>
      <c r="G415" s="23" t="str">
        <f>IFERROR(VLOOKUP($F415,B:$E,4,0),"")</f>
        <v/>
      </c>
      <c r="H415" s="23" t="str">
        <f>IFERROR(VLOOKUP($F415,C:$E,3,0),"")</f>
        <v/>
      </c>
      <c r="I415" s="23" t="str">
        <f>IFERROR(VLOOKUP($F415,D:$E,2,0),"")</f>
        <v/>
      </c>
    </row>
    <row r="416" spans="1:9" x14ac:dyDescent="0.15">
      <c r="A416" s="12" t="str">
        <f>'AB Touchpoint System Workbook'!J427&amp;'AB Touchpoint System Workbook'!L427</f>
        <v/>
      </c>
      <c r="B416" s="12" t="b">
        <f>IF(ISNUMBER(SEARCH(G$1,$A416)),MAX(B$1:B415)+1)</f>
        <v>0</v>
      </c>
      <c r="C416" s="12" t="b">
        <f>IF(ISNUMBER(SEARCH(H$1,$A416)),MAX(C$1:C415)+1)</f>
        <v>0</v>
      </c>
      <c r="D416" s="12" t="b">
        <f>IF(ISNUMBER(SEARCH(I$1,$A416)),MAX(D$1:D415)+1)</f>
        <v>0</v>
      </c>
      <c r="E416" s="12">
        <f>'AB Touchpoint System Workbook'!K427</f>
        <v>0</v>
      </c>
      <c r="F416" s="13">
        <f t="shared" si="6"/>
        <v>415</v>
      </c>
      <c r="G416" s="23" t="str">
        <f>IFERROR(VLOOKUP($F416,B:$E,4,0),"")</f>
        <v/>
      </c>
      <c r="H416" s="23" t="str">
        <f>IFERROR(VLOOKUP($F416,C:$E,3,0),"")</f>
        <v/>
      </c>
      <c r="I416" s="23" t="str">
        <f>IFERROR(VLOOKUP($F416,D:$E,2,0),"")</f>
        <v/>
      </c>
    </row>
    <row r="417" spans="1:9" x14ac:dyDescent="0.15">
      <c r="A417" s="12" t="str">
        <f>'AB Touchpoint System Workbook'!J428&amp;'AB Touchpoint System Workbook'!L428</f>
        <v/>
      </c>
      <c r="B417" s="12" t="b">
        <f>IF(ISNUMBER(SEARCH(G$1,$A417)),MAX(B$1:B416)+1)</f>
        <v>0</v>
      </c>
      <c r="C417" s="12" t="b">
        <f>IF(ISNUMBER(SEARCH(H$1,$A417)),MAX(C$1:C416)+1)</f>
        <v>0</v>
      </c>
      <c r="D417" s="12" t="b">
        <f>IF(ISNUMBER(SEARCH(I$1,$A417)),MAX(D$1:D416)+1)</f>
        <v>0</v>
      </c>
      <c r="E417" s="12">
        <f>'AB Touchpoint System Workbook'!K428</f>
        <v>0</v>
      </c>
      <c r="F417" s="13">
        <f t="shared" si="6"/>
        <v>416</v>
      </c>
      <c r="G417" s="23" t="str">
        <f>IFERROR(VLOOKUP($F417,B:$E,4,0),"")</f>
        <v/>
      </c>
      <c r="H417" s="23" t="str">
        <f>IFERROR(VLOOKUP($F417,C:$E,3,0),"")</f>
        <v/>
      </c>
      <c r="I417" s="23" t="str">
        <f>IFERROR(VLOOKUP($F417,D:$E,2,0),"")</f>
        <v/>
      </c>
    </row>
    <row r="418" spans="1:9" x14ac:dyDescent="0.15">
      <c r="A418" s="12" t="str">
        <f>'AB Touchpoint System Workbook'!J429&amp;'AB Touchpoint System Workbook'!L429</f>
        <v/>
      </c>
      <c r="B418" s="12" t="b">
        <f>IF(ISNUMBER(SEARCH(G$1,$A418)),MAX(B$1:B417)+1)</f>
        <v>0</v>
      </c>
      <c r="C418" s="12" t="b">
        <f>IF(ISNUMBER(SEARCH(H$1,$A418)),MAX(C$1:C417)+1)</f>
        <v>0</v>
      </c>
      <c r="D418" s="12" t="b">
        <f>IF(ISNUMBER(SEARCH(I$1,$A418)),MAX(D$1:D417)+1)</f>
        <v>0</v>
      </c>
      <c r="E418" s="12">
        <f>'AB Touchpoint System Workbook'!K429</f>
        <v>0</v>
      </c>
      <c r="F418" s="13">
        <f t="shared" si="6"/>
        <v>417</v>
      </c>
      <c r="G418" s="23" t="str">
        <f>IFERROR(VLOOKUP($F418,B:$E,4,0),"")</f>
        <v/>
      </c>
      <c r="H418" s="23" t="str">
        <f>IFERROR(VLOOKUP($F418,C:$E,3,0),"")</f>
        <v/>
      </c>
      <c r="I418" s="23" t="str">
        <f>IFERROR(VLOOKUP($F418,D:$E,2,0),"")</f>
        <v/>
      </c>
    </row>
    <row r="419" spans="1:9" x14ac:dyDescent="0.15">
      <c r="A419" s="12" t="str">
        <f>'AB Touchpoint System Workbook'!J430&amp;'AB Touchpoint System Workbook'!L430</f>
        <v/>
      </c>
      <c r="B419" s="12" t="b">
        <f>IF(ISNUMBER(SEARCH(G$1,$A419)),MAX(B$1:B418)+1)</f>
        <v>0</v>
      </c>
      <c r="C419" s="12" t="b">
        <f>IF(ISNUMBER(SEARCH(H$1,$A419)),MAX(C$1:C418)+1)</f>
        <v>0</v>
      </c>
      <c r="D419" s="12" t="b">
        <f>IF(ISNUMBER(SEARCH(I$1,$A419)),MAX(D$1:D418)+1)</f>
        <v>0</v>
      </c>
      <c r="E419" s="12">
        <f>'AB Touchpoint System Workbook'!K430</f>
        <v>0</v>
      </c>
      <c r="F419" s="13">
        <f t="shared" si="6"/>
        <v>418</v>
      </c>
      <c r="G419" s="23" t="str">
        <f>IFERROR(VLOOKUP($F419,B:$E,4,0),"")</f>
        <v/>
      </c>
      <c r="H419" s="23" t="str">
        <f>IFERROR(VLOOKUP($F419,C:$E,3,0),"")</f>
        <v/>
      </c>
      <c r="I419" s="23" t="str">
        <f>IFERROR(VLOOKUP($F419,D:$E,2,0),"")</f>
        <v/>
      </c>
    </row>
    <row r="420" spans="1:9" x14ac:dyDescent="0.15">
      <c r="A420" s="12" t="str">
        <f>'AB Touchpoint System Workbook'!J431&amp;'AB Touchpoint System Workbook'!L431</f>
        <v/>
      </c>
      <c r="B420" s="12" t="b">
        <f>IF(ISNUMBER(SEARCH(G$1,$A420)),MAX(B$1:B419)+1)</f>
        <v>0</v>
      </c>
      <c r="C420" s="12" t="b">
        <f>IF(ISNUMBER(SEARCH(H$1,$A420)),MAX(C$1:C419)+1)</f>
        <v>0</v>
      </c>
      <c r="D420" s="12" t="b">
        <f>IF(ISNUMBER(SEARCH(I$1,$A420)),MAX(D$1:D419)+1)</f>
        <v>0</v>
      </c>
      <c r="E420" s="12">
        <f>'AB Touchpoint System Workbook'!K431</f>
        <v>0</v>
      </c>
      <c r="F420" s="13">
        <f t="shared" si="6"/>
        <v>419</v>
      </c>
      <c r="G420" s="23" t="str">
        <f>IFERROR(VLOOKUP($F420,B:$E,4,0),"")</f>
        <v/>
      </c>
      <c r="H420" s="23" t="str">
        <f>IFERROR(VLOOKUP($F420,C:$E,3,0),"")</f>
        <v/>
      </c>
      <c r="I420" s="23" t="str">
        <f>IFERROR(VLOOKUP($F420,D:$E,2,0),"")</f>
        <v/>
      </c>
    </row>
    <row r="421" spans="1:9" x14ac:dyDescent="0.15">
      <c r="A421" s="12" t="str">
        <f>'AB Touchpoint System Workbook'!J432&amp;'AB Touchpoint System Workbook'!L432</f>
        <v/>
      </c>
      <c r="B421" s="12" t="b">
        <f>IF(ISNUMBER(SEARCH(G$1,$A421)),MAX(B$1:B420)+1)</f>
        <v>0</v>
      </c>
      <c r="C421" s="12" t="b">
        <f>IF(ISNUMBER(SEARCH(H$1,$A421)),MAX(C$1:C420)+1)</f>
        <v>0</v>
      </c>
      <c r="D421" s="12" t="b">
        <f>IF(ISNUMBER(SEARCH(I$1,$A421)),MAX(D$1:D420)+1)</f>
        <v>0</v>
      </c>
      <c r="E421" s="12">
        <f>'AB Touchpoint System Workbook'!K432</f>
        <v>0</v>
      </c>
      <c r="F421" s="13">
        <f t="shared" si="6"/>
        <v>420</v>
      </c>
      <c r="G421" s="23" t="str">
        <f>IFERROR(VLOOKUP($F421,B:$E,4,0),"")</f>
        <v/>
      </c>
      <c r="H421" s="23" t="str">
        <f>IFERROR(VLOOKUP($F421,C:$E,3,0),"")</f>
        <v/>
      </c>
      <c r="I421" s="23" t="str">
        <f>IFERROR(VLOOKUP($F421,D:$E,2,0),"")</f>
        <v/>
      </c>
    </row>
    <row r="422" spans="1:9" x14ac:dyDescent="0.15">
      <c r="A422" s="12" t="str">
        <f>'AB Touchpoint System Workbook'!J433&amp;'AB Touchpoint System Workbook'!L433</f>
        <v/>
      </c>
      <c r="B422" s="12" t="b">
        <f>IF(ISNUMBER(SEARCH(G$1,$A422)),MAX(B$1:B421)+1)</f>
        <v>0</v>
      </c>
      <c r="C422" s="12" t="b">
        <f>IF(ISNUMBER(SEARCH(H$1,$A422)),MAX(C$1:C421)+1)</f>
        <v>0</v>
      </c>
      <c r="D422" s="12" t="b">
        <f>IF(ISNUMBER(SEARCH(I$1,$A422)),MAX(D$1:D421)+1)</f>
        <v>0</v>
      </c>
      <c r="E422" s="12">
        <f>'AB Touchpoint System Workbook'!K433</f>
        <v>0</v>
      </c>
      <c r="F422" s="13">
        <f t="shared" si="6"/>
        <v>421</v>
      </c>
      <c r="G422" s="23" t="str">
        <f>IFERROR(VLOOKUP($F422,B:$E,4,0),"")</f>
        <v/>
      </c>
      <c r="H422" s="23" t="str">
        <f>IFERROR(VLOOKUP($F422,C:$E,3,0),"")</f>
        <v/>
      </c>
      <c r="I422" s="23" t="str">
        <f>IFERROR(VLOOKUP($F422,D:$E,2,0),"")</f>
        <v/>
      </c>
    </row>
    <row r="423" spans="1:9" x14ac:dyDescent="0.15">
      <c r="A423" s="12" t="str">
        <f>'AB Touchpoint System Workbook'!J434&amp;'AB Touchpoint System Workbook'!L434</f>
        <v/>
      </c>
      <c r="B423" s="12" t="b">
        <f>IF(ISNUMBER(SEARCH(G$1,$A423)),MAX(B$1:B422)+1)</f>
        <v>0</v>
      </c>
      <c r="C423" s="12" t="b">
        <f>IF(ISNUMBER(SEARCH(H$1,$A423)),MAX(C$1:C422)+1)</f>
        <v>0</v>
      </c>
      <c r="D423" s="12" t="b">
        <f>IF(ISNUMBER(SEARCH(I$1,$A423)),MAX(D$1:D422)+1)</f>
        <v>0</v>
      </c>
      <c r="E423" s="12">
        <f>'AB Touchpoint System Workbook'!K434</f>
        <v>0</v>
      </c>
      <c r="F423" s="13">
        <f t="shared" si="6"/>
        <v>422</v>
      </c>
      <c r="G423" s="23" t="str">
        <f>IFERROR(VLOOKUP($F423,B:$E,4,0),"")</f>
        <v/>
      </c>
      <c r="H423" s="23" t="str">
        <f>IFERROR(VLOOKUP($F423,C:$E,3,0),"")</f>
        <v/>
      </c>
      <c r="I423" s="23" t="str">
        <f>IFERROR(VLOOKUP($F423,D:$E,2,0),"")</f>
        <v/>
      </c>
    </row>
    <row r="424" spans="1:9" x14ac:dyDescent="0.15">
      <c r="A424" s="12" t="str">
        <f>'AB Touchpoint System Workbook'!J435&amp;'AB Touchpoint System Workbook'!L435</f>
        <v/>
      </c>
      <c r="B424" s="12" t="b">
        <f>IF(ISNUMBER(SEARCH(G$1,$A424)),MAX(B$1:B423)+1)</f>
        <v>0</v>
      </c>
      <c r="C424" s="12" t="b">
        <f>IF(ISNUMBER(SEARCH(H$1,$A424)),MAX(C$1:C423)+1)</f>
        <v>0</v>
      </c>
      <c r="D424" s="12" t="b">
        <f>IF(ISNUMBER(SEARCH(I$1,$A424)),MAX(D$1:D423)+1)</f>
        <v>0</v>
      </c>
      <c r="E424" s="12">
        <f>'AB Touchpoint System Workbook'!K435</f>
        <v>0</v>
      </c>
      <c r="F424" s="13">
        <f t="shared" si="6"/>
        <v>423</v>
      </c>
      <c r="G424" s="23" t="str">
        <f>IFERROR(VLOOKUP($F424,B:$E,4,0),"")</f>
        <v/>
      </c>
      <c r="H424" s="23" t="str">
        <f>IFERROR(VLOOKUP($F424,C:$E,3,0),"")</f>
        <v/>
      </c>
      <c r="I424" s="23" t="str">
        <f>IFERROR(VLOOKUP($F424,D:$E,2,0),"")</f>
        <v/>
      </c>
    </row>
    <row r="425" spans="1:9" x14ac:dyDescent="0.15">
      <c r="A425" s="12" t="str">
        <f>'AB Touchpoint System Workbook'!J436&amp;'AB Touchpoint System Workbook'!L436</f>
        <v/>
      </c>
      <c r="B425" s="12" t="b">
        <f>IF(ISNUMBER(SEARCH(G$1,$A425)),MAX(B$1:B424)+1)</f>
        <v>0</v>
      </c>
      <c r="C425" s="12" t="b">
        <f>IF(ISNUMBER(SEARCH(H$1,$A425)),MAX(C$1:C424)+1)</f>
        <v>0</v>
      </c>
      <c r="D425" s="12" t="b">
        <f>IF(ISNUMBER(SEARCH(I$1,$A425)),MAX(D$1:D424)+1)</f>
        <v>0</v>
      </c>
      <c r="E425" s="12">
        <f>'AB Touchpoint System Workbook'!K436</f>
        <v>0</v>
      </c>
      <c r="F425" s="13">
        <f t="shared" si="6"/>
        <v>424</v>
      </c>
      <c r="G425" s="23" t="str">
        <f>IFERROR(VLOOKUP($F425,B:$E,4,0),"")</f>
        <v/>
      </c>
      <c r="H425" s="23" t="str">
        <f>IFERROR(VLOOKUP($F425,C:$E,3,0),"")</f>
        <v/>
      </c>
      <c r="I425" s="23" t="str">
        <f>IFERROR(VLOOKUP($F425,D:$E,2,0),"")</f>
        <v/>
      </c>
    </row>
    <row r="426" spans="1:9" x14ac:dyDescent="0.15">
      <c r="A426" s="12" t="str">
        <f>'AB Touchpoint System Workbook'!J437&amp;'AB Touchpoint System Workbook'!L437</f>
        <v/>
      </c>
      <c r="B426" s="12" t="b">
        <f>IF(ISNUMBER(SEARCH(G$1,$A426)),MAX(B$1:B425)+1)</f>
        <v>0</v>
      </c>
      <c r="C426" s="12" t="b">
        <f>IF(ISNUMBER(SEARCH(H$1,$A426)),MAX(C$1:C425)+1)</f>
        <v>0</v>
      </c>
      <c r="D426" s="12" t="b">
        <f>IF(ISNUMBER(SEARCH(I$1,$A426)),MAX(D$1:D425)+1)</f>
        <v>0</v>
      </c>
      <c r="E426" s="12">
        <f>'AB Touchpoint System Workbook'!K437</f>
        <v>0</v>
      </c>
      <c r="F426" s="13">
        <f t="shared" si="6"/>
        <v>425</v>
      </c>
      <c r="G426" s="23" t="str">
        <f>IFERROR(VLOOKUP($F426,B:$E,4,0),"")</f>
        <v/>
      </c>
      <c r="H426" s="23" t="str">
        <f>IFERROR(VLOOKUP($F426,C:$E,3,0),"")</f>
        <v/>
      </c>
      <c r="I426" s="23" t="str">
        <f>IFERROR(VLOOKUP($F426,D:$E,2,0),"")</f>
        <v/>
      </c>
    </row>
    <row r="427" spans="1:9" x14ac:dyDescent="0.15">
      <c r="A427" s="12" t="str">
        <f>'AB Touchpoint System Workbook'!J438&amp;'AB Touchpoint System Workbook'!L438</f>
        <v/>
      </c>
      <c r="B427" s="12" t="b">
        <f>IF(ISNUMBER(SEARCH(G$1,$A427)),MAX(B$1:B426)+1)</f>
        <v>0</v>
      </c>
      <c r="C427" s="12" t="b">
        <f>IF(ISNUMBER(SEARCH(H$1,$A427)),MAX(C$1:C426)+1)</f>
        <v>0</v>
      </c>
      <c r="D427" s="12" t="b">
        <f>IF(ISNUMBER(SEARCH(I$1,$A427)),MAX(D$1:D426)+1)</f>
        <v>0</v>
      </c>
      <c r="E427" s="12">
        <f>'AB Touchpoint System Workbook'!K438</f>
        <v>0</v>
      </c>
      <c r="F427" s="13">
        <f t="shared" si="6"/>
        <v>426</v>
      </c>
      <c r="G427" s="23" t="str">
        <f>IFERROR(VLOOKUP($F427,B:$E,4,0),"")</f>
        <v/>
      </c>
      <c r="H427" s="23" t="str">
        <f>IFERROR(VLOOKUP($F427,C:$E,3,0),"")</f>
        <v/>
      </c>
      <c r="I427" s="23" t="str">
        <f>IFERROR(VLOOKUP($F427,D:$E,2,0),"")</f>
        <v/>
      </c>
    </row>
    <row r="428" spans="1:9" x14ac:dyDescent="0.15">
      <c r="A428" s="12" t="str">
        <f>'AB Touchpoint System Workbook'!J439&amp;'AB Touchpoint System Workbook'!L439</f>
        <v/>
      </c>
      <c r="B428" s="12" t="b">
        <f>IF(ISNUMBER(SEARCH(G$1,$A428)),MAX(B$1:B427)+1)</f>
        <v>0</v>
      </c>
      <c r="C428" s="12" t="b">
        <f>IF(ISNUMBER(SEARCH(H$1,$A428)),MAX(C$1:C427)+1)</f>
        <v>0</v>
      </c>
      <c r="D428" s="12" t="b">
        <f>IF(ISNUMBER(SEARCH(I$1,$A428)),MAX(D$1:D427)+1)</f>
        <v>0</v>
      </c>
      <c r="E428" s="12">
        <f>'AB Touchpoint System Workbook'!K439</f>
        <v>0</v>
      </c>
      <c r="F428" s="13">
        <f t="shared" si="6"/>
        <v>427</v>
      </c>
      <c r="G428" s="23" t="str">
        <f>IFERROR(VLOOKUP($F428,B:$E,4,0),"")</f>
        <v/>
      </c>
      <c r="H428" s="23" t="str">
        <f>IFERROR(VLOOKUP($F428,C:$E,3,0),"")</f>
        <v/>
      </c>
      <c r="I428" s="23" t="str">
        <f>IFERROR(VLOOKUP($F428,D:$E,2,0),"")</f>
        <v/>
      </c>
    </row>
    <row r="429" spans="1:9" x14ac:dyDescent="0.15">
      <c r="A429" s="12" t="str">
        <f>'AB Touchpoint System Workbook'!J440&amp;'AB Touchpoint System Workbook'!L440</f>
        <v/>
      </c>
      <c r="B429" s="12" t="b">
        <f>IF(ISNUMBER(SEARCH(G$1,$A429)),MAX(B$1:B428)+1)</f>
        <v>0</v>
      </c>
      <c r="C429" s="12" t="b">
        <f>IF(ISNUMBER(SEARCH(H$1,$A429)),MAX(C$1:C428)+1)</f>
        <v>0</v>
      </c>
      <c r="D429" s="12" t="b">
        <f>IF(ISNUMBER(SEARCH(I$1,$A429)),MAX(D$1:D428)+1)</f>
        <v>0</v>
      </c>
      <c r="E429" s="12">
        <f>'AB Touchpoint System Workbook'!K440</f>
        <v>0</v>
      </c>
      <c r="F429" s="13">
        <f t="shared" si="6"/>
        <v>428</v>
      </c>
      <c r="G429" s="23" t="str">
        <f>IFERROR(VLOOKUP($F429,B:$E,4,0),"")</f>
        <v/>
      </c>
      <c r="H429" s="23" t="str">
        <f>IFERROR(VLOOKUP($F429,C:$E,3,0),"")</f>
        <v/>
      </c>
      <c r="I429" s="23" t="str">
        <f>IFERROR(VLOOKUP($F429,D:$E,2,0),"")</f>
        <v/>
      </c>
    </row>
    <row r="430" spans="1:9" x14ac:dyDescent="0.15">
      <c r="A430" s="12" t="str">
        <f>'AB Touchpoint System Workbook'!J441&amp;'AB Touchpoint System Workbook'!L441</f>
        <v/>
      </c>
      <c r="B430" s="12" t="b">
        <f>IF(ISNUMBER(SEARCH(G$1,$A430)),MAX(B$1:B429)+1)</f>
        <v>0</v>
      </c>
      <c r="C430" s="12" t="b">
        <f>IF(ISNUMBER(SEARCH(H$1,$A430)),MAX(C$1:C429)+1)</f>
        <v>0</v>
      </c>
      <c r="D430" s="12" t="b">
        <f>IF(ISNUMBER(SEARCH(I$1,$A430)),MAX(D$1:D429)+1)</f>
        <v>0</v>
      </c>
      <c r="E430" s="12">
        <f>'AB Touchpoint System Workbook'!K441</f>
        <v>0</v>
      </c>
      <c r="F430" s="13">
        <f t="shared" si="6"/>
        <v>429</v>
      </c>
      <c r="G430" s="23" t="str">
        <f>IFERROR(VLOOKUP($F430,B:$E,4,0),"")</f>
        <v/>
      </c>
      <c r="H430" s="23" t="str">
        <f>IFERROR(VLOOKUP($F430,C:$E,3,0),"")</f>
        <v/>
      </c>
      <c r="I430" s="23" t="str">
        <f>IFERROR(VLOOKUP($F430,D:$E,2,0),"")</f>
        <v/>
      </c>
    </row>
    <row r="431" spans="1:9" x14ac:dyDescent="0.15">
      <c r="A431" s="12" t="str">
        <f>'AB Touchpoint System Workbook'!J442&amp;'AB Touchpoint System Workbook'!L442</f>
        <v/>
      </c>
      <c r="B431" s="12" t="b">
        <f>IF(ISNUMBER(SEARCH(G$1,$A431)),MAX(B$1:B430)+1)</f>
        <v>0</v>
      </c>
      <c r="C431" s="12" t="b">
        <f>IF(ISNUMBER(SEARCH(H$1,$A431)),MAX(C$1:C430)+1)</f>
        <v>0</v>
      </c>
      <c r="D431" s="12" t="b">
        <f>IF(ISNUMBER(SEARCH(I$1,$A431)),MAX(D$1:D430)+1)</f>
        <v>0</v>
      </c>
      <c r="E431" s="12">
        <f>'AB Touchpoint System Workbook'!K442</f>
        <v>0</v>
      </c>
      <c r="F431" s="13">
        <f t="shared" si="6"/>
        <v>430</v>
      </c>
      <c r="G431" s="23" t="str">
        <f>IFERROR(VLOOKUP($F431,B:$E,4,0),"")</f>
        <v/>
      </c>
      <c r="H431" s="23" t="str">
        <f>IFERROR(VLOOKUP($F431,C:$E,3,0),"")</f>
        <v/>
      </c>
      <c r="I431" s="23" t="str">
        <f>IFERROR(VLOOKUP($F431,D:$E,2,0),"")</f>
        <v/>
      </c>
    </row>
    <row r="432" spans="1:9" x14ac:dyDescent="0.15">
      <c r="A432" s="12" t="str">
        <f>'AB Touchpoint System Workbook'!J443&amp;'AB Touchpoint System Workbook'!L443</f>
        <v/>
      </c>
      <c r="B432" s="12" t="b">
        <f>IF(ISNUMBER(SEARCH(G$1,$A432)),MAX(B$1:B431)+1)</f>
        <v>0</v>
      </c>
      <c r="C432" s="12" t="b">
        <f>IF(ISNUMBER(SEARCH(H$1,$A432)),MAX(C$1:C431)+1)</f>
        <v>0</v>
      </c>
      <c r="D432" s="12" t="b">
        <f>IF(ISNUMBER(SEARCH(I$1,$A432)),MAX(D$1:D431)+1)</f>
        <v>0</v>
      </c>
      <c r="E432" s="12">
        <f>'AB Touchpoint System Workbook'!K443</f>
        <v>0</v>
      </c>
      <c r="F432" s="13">
        <f t="shared" si="6"/>
        <v>431</v>
      </c>
      <c r="G432" s="23" t="str">
        <f>IFERROR(VLOOKUP($F432,B:$E,4,0),"")</f>
        <v/>
      </c>
      <c r="H432" s="23" t="str">
        <f>IFERROR(VLOOKUP($F432,C:$E,3,0),"")</f>
        <v/>
      </c>
      <c r="I432" s="23" t="str">
        <f>IFERROR(VLOOKUP($F432,D:$E,2,0),"")</f>
        <v/>
      </c>
    </row>
    <row r="433" spans="1:9" x14ac:dyDescent="0.15">
      <c r="A433" s="12" t="str">
        <f>'AB Touchpoint System Workbook'!J444&amp;'AB Touchpoint System Workbook'!L444</f>
        <v/>
      </c>
      <c r="B433" s="12" t="b">
        <f>IF(ISNUMBER(SEARCH(G$1,$A433)),MAX(B$1:B432)+1)</f>
        <v>0</v>
      </c>
      <c r="C433" s="12" t="b">
        <f>IF(ISNUMBER(SEARCH(H$1,$A433)),MAX(C$1:C432)+1)</f>
        <v>0</v>
      </c>
      <c r="D433" s="12" t="b">
        <f>IF(ISNUMBER(SEARCH(I$1,$A433)),MAX(D$1:D432)+1)</f>
        <v>0</v>
      </c>
      <c r="E433" s="12">
        <f>'AB Touchpoint System Workbook'!K444</f>
        <v>0</v>
      </c>
      <c r="F433" s="13">
        <f t="shared" si="6"/>
        <v>432</v>
      </c>
      <c r="G433" s="23" t="str">
        <f>IFERROR(VLOOKUP($F433,B:$E,4,0),"")</f>
        <v/>
      </c>
      <c r="H433" s="23" t="str">
        <f>IFERROR(VLOOKUP($F433,C:$E,3,0),"")</f>
        <v/>
      </c>
      <c r="I433" s="23" t="str">
        <f>IFERROR(VLOOKUP($F433,D:$E,2,0),"")</f>
        <v/>
      </c>
    </row>
    <row r="434" spans="1:9" x14ac:dyDescent="0.15">
      <c r="A434" s="12" t="str">
        <f>'AB Touchpoint System Workbook'!J445&amp;'AB Touchpoint System Workbook'!L445</f>
        <v/>
      </c>
      <c r="B434" s="12" t="b">
        <f>IF(ISNUMBER(SEARCH(G$1,$A434)),MAX(B$1:B433)+1)</f>
        <v>0</v>
      </c>
      <c r="C434" s="12" t="b">
        <f>IF(ISNUMBER(SEARCH(H$1,$A434)),MAX(C$1:C433)+1)</f>
        <v>0</v>
      </c>
      <c r="D434" s="12" t="b">
        <f>IF(ISNUMBER(SEARCH(I$1,$A434)),MAX(D$1:D433)+1)</f>
        <v>0</v>
      </c>
      <c r="E434" s="12">
        <f>'AB Touchpoint System Workbook'!K445</f>
        <v>0</v>
      </c>
      <c r="F434" s="13">
        <f t="shared" si="6"/>
        <v>433</v>
      </c>
      <c r="G434" s="23" t="str">
        <f>IFERROR(VLOOKUP($F434,B:$E,4,0),"")</f>
        <v/>
      </c>
      <c r="H434" s="23" t="str">
        <f>IFERROR(VLOOKUP($F434,C:$E,3,0),"")</f>
        <v/>
      </c>
      <c r="I434" s="23" t="str">
        <f>IFERROR(VLOOKUP($F434,D:$E,2,0),"")</f>
        <v/>
      </c>
    </row>
    <row r="435" spans="1:9" x14ac:dyDescent="0.15">
      <c r="A435" s="12" t="str">
        <f>'AB Touchpoint System Workbook'!J446&amp;'AB Touchpoint System Workbook'!L446</f>
        <v/>
      </c>
      <c r="B435" s="12" t="b">
        <f>IF(ISNUMBER(SEARCH(G$1,$A435)),MAX(B$1:B434)+1)</f>
        <v>0</v>
      </c>
      <c r="C435" s="12" t="b">
        <f>IF(ISNUMBER(SEARCH(H$1,$A435)),MAX(C$1:C434)+1)</f>
        <v>0</v>
      </c>
      <c r="D435" s="12" t="b">
        <f>IF(ISNUMBER(SEARCH(I$1,$A435)),MAX(D$1:D434)+1)</f>
        <v>0</v>
      </c>
      <c r="E435" s="12">
        <f>'AB Touchpoint System Workbook'!K446</f>
        <v>0</v>
      </c>
      <c r="F435" s="13">
        <f t="shared" si="6"/>
        <v>434</v>
      </c>
      <c r="G435" s="23" t="str">
        <f>IFERROR(VLOOKUP($F435,B:$E,4,0),"")</f>
        <v/>
      </c>
      <c r="H435" s="23" t="str">
        <f>IFERROR(VLOOKUP($F435,C:$E,3,0),"")</f>
        <v/>
      </c>
      <c r="I435" s="23" t="str">
        <f>IFERROR(VLOOKUP($F435,D:$E,2,0),"")</f>
        <v/>
      </c>
    </row>
    <row r="436" spans="1:9" x14ac:dyDescent="0.15">
      <c r="A436" s="12" t="str">
        <f>'AB Touchpoint System Workbook'!J447&amp;'AB Touchpoint System Workbook'!L447</f>
        <v/>
      </c>
      <c r="B436" s="12" t="b">
        <f>IF(ISNUMBER(SEARCH(G$1,$A436)),MAX(B$1:B435)+1)</f>
        <v>0</v>
      </c>
      <c r="C436" s="12" t="b">
        <f>IF(ISNUMBER(SEARCH(H$1,$A436)),MAX(C$1:C435)+1)</f>
        <v>0</v>
      </c>
      <c r="D436" s="12" t="b">
        <f>IF(ISNUMBER(SEARCH(I$1,$A436)),MAX(D$1:D435)+1)</f>
        <v>0</v>
      </c>
      <c r="E436" s="12">
        <f>'AB Touchpoint System Workbook'!K447</f>
        <v>0</v>
      </c>
      <c r="F436" s="13">
        <f t="shared" si="6"/>
        <v>435</v>
      </c>
      <c r="G436" s="23" t="str">
        <f>IFERROR(VLOOKUP($F436,B:$E,4,0),"")</f>
        <v/>
      </c>
      <c r="H436" s="23" t="str">
        <f>IFERROR(VLOOKUP($F436,C:$E,3,0),"")</f>
        <v/>
      </c>
      <c r="I436" s="23" t="str">
        <f>IFERROR(VLOOKUP($F436,D:$E,2,0),"")</f>
        <v/>
      </c>
    </row>
    <row r="437" spans="1:9" x14ac:dyDescent="0.15">
      <c r="A437" s="12" t="str">
        <f>'AB Touchpoint System Workbook'!J448&amp;'AB Touchpoint System Workbook'!L448</f>
        <v/>
      </c>
      <c r="B437" s="12" t="b">
        <f>IF(ISNUMBER(SEARCH(G$1,$A437)),MAX(B$1:B436)+1)</f>
        <v>0</v>
      </c>
      <c r="C437" s="12" t="b">
        <f>IF(ISNUMBER(SEARCH(H$1,$A437)),MAX(C$1:C436)+1)</f>
        <v>0</v>
      </c>
      <c r="D437" s="12" t="b">
        <f>IF(ISNUMBER(SEARCH(I$1,$A437)),MAX(D$1:D436)+1)</f>
        <v>0</v>
      </c>
      <c r="E437" s="12">
        <f>'AB Touchpoint System Workbook'!K448</f>
        <v>0</v>
      </c>
      <c r="F437" s="13">
        <f t="shared" si="6"/>
        <v>436</v>
      </c>
      <c r="G437" s="23" t="str">
        <f>IFERROR(VLOOKUP($F437,B:$E,4,0),"")</f>
        <v/>
      </c>
      <c r="H437" s="23" t="str">
        <f>IFERROR(VLOOKUP($F437,C:$E,3,0),"")</f>
        <v/>
      </c>
      <c r="I437" s="23" t="str">
        <f>IFERROR(VLOOKUP($F437,D:$E,2,0),"")</f>
        <v/>
      </c>
    </row>
    <row r="438" spans="1:9" x14ac:dyDescent="0.15">
      <c r="A438" s="12" t="str">
        <f>'AB Touchpoint System Workbook'!J449&amp;'AB Touchpoint System Workbook'!L449</f>
        <v/>
      </c>
      <c r="B438" s="12" t="b">
        <f>IF(ISNUMBER(SEARCH(G$1,$A438)),MAX(B$1:B437)+1)</f>
        <v>0</v>
      </c>
      <c r="C438" s="12" t="b">
        <f>IF(ISNUMBER(SEARCH(H$1,$A438)),MAX(C$1:C437)+1)</f>
        <v>0</v>
      </c>
      <c r="D438" s="12" t="b">
        <f>IF(ISNUMBER(SEARCH(I$1,$A438)),MAX(D$1:D437)+1)</f>
        <v>0</v>
      </c>
      <c r="E438" s="12">
        <f>'AB Touchpoint System Workbook'!K449</f>
        <v>0</v>
      </c>
      <c r="F438" s="13">
        <f t="shared" si="6"/>
        <v>437</v>
      </c>
      <c r="G438" s="23" t="str">
        <f>IFERROR(VLOOKUP($F438,B:$E,4,0),"")</f>
        <v/>
      </c>
      <c r="H438" s="23" t="str">
        <f>IFERROR(VLOOKUP($F438,C:$E,3,0),"")</f>
        <v/>
      </c>
      <c r="I438" s="23" t="str">
        <f>IFERROR(VLOOKUP($F438,D:$E,2,0),"")</f>
        <v/>
      </c>
    </row>
    <row r="439" spans="1:9" x14ac:dyDescent="0.15">
      <c r="A439" s="12" t="str">
        <f>'AB Touchpoint System Workbook'!J450&amp;'AB Touchpoint System Workbook'!L450</f>
        <v/>
      </c>
      <c r="B439" s="12" t="b">
        <f>IF(ISNUMBER(SEARCH(G$1,$A439)),MAX(B$1:B438)+1)</f>
        <v>0</v>
      </c>
      <c r="C439" s="12" t="b">
        <f>IF(ISNUMBER(SEARCH(H$1,$A439)),MAX(C$1:C438)+1)</f>
        <v>0</v>
      </c>
      <c r="D439" s="12" t="b">
        <f>IF(ISNUMBER(SEARCH(I$1,$A439)),MAX(D$1:D438)+1)</f>
        <v>0</v>
      </c>
      <c r="E439" s="12">
        <f>'AB Touchpoint System Workbook'!K450</f>
        <v>0</v>
      </c>
      <c r="F439" s="13">
        <f t="shared" si="6"/>
        <v>438</v>
      </c>
      <c r="G439" s="23" t="str">
        <f>IFERROR(VLOOKUP($F439,B:$E,4,0),"")</f>
        <v/>
      </c>
      <c r="H439" s="23" t="str">
        <f>IFERROR(VLOOKUP($F439,C:$E,3,0),"")</f>
        <v/>
      </c>
      <c r="I439" s="23" t="str">
        <f>IFERROR(VLOOKUP($F439,D:$E,2,0),"")</f>
        <v/>
      </c>
    </row>
    <row r="440" spans="1:9" x14ac:dyDescent="0.15">
      <c r="A440" s="12" t="str">
        <f>'AB Touchpoint System Workbook'!J451&amp;'AB Touchpoint System Workbook'!L451</f>
        <v/>
      </c>
      <c r="B440" s="12" t="b">
        <f>IF(ISNUMBER(SEARCH(G$1,$A440)),MAX(B$1:B439)+1)</f>
        <v>0</v>
      </c>
      <c r="C440" s="12" t="b">
        <f>IF(ISNUMBER(SEARCH(H$1,$A440)),MAX(C$1:C439)+1)</f>
        <v>0</v>
      </c>
      <c r="D440" s="12" t="b">
        <f>IF(ISNUMBER(SEARCH(I$1,$A440)),MAX(D$1:D439)+1)</f>
        <v>0</v>
      </c>
      <c r="E440" s="12">
        <f>'AB Touchpoint System Workbook'!K451</f>
        <v>0</v>
      </c>
      <c r="F440" s="13">
        <f t="shared" si="6"/>
        <v>439</v>
      </c>
      <c r="G440" s="23" t="str">
        <f>IFERROR(VLOOKUP($F440,B:$E,4,0),"")</f>
        <v/>
      </c>
      <c r="H440" s="23" t="str">
        <f>IFERROR(VLOOKUP($F440,C:$E,3,0),"")</f>
        <v/>
      </c>
      <c r="I440" s="23" t="str">
        <f>IFERROR(VLOOKUP($F440,D:$E,2,0),"")</f>
        <v/>
      </c>
    </row>
    <row r="441" spans="1:9" x14ac:dyDescent="0.15">
      <c r="A441" s="12" t="str">
        <f>'AB Touchpoint System Workbook'!J452&amp;'AB Touchpoint System Workbook'!L452</f>
        <v/>
      </c>
      <c r="B441" s="12" t="b">
        <f>IF(ISNUMBER(SEARCH(G$1,$A441)),MAX(B$1:B440)+1)</f>
        <v>0</v>
      </c>
      <c r="C441" s="12" t="b">
        <f>IF(ISNUMBER(SEARCH(H$1,$A441)),MAX(C$1:C440)+1)</f>
        <v>0</v>
      </c>
      <c r="D441" s="12" t="b">
        <f>IF(ISNUMBER(SEARCH(I$1,$A441)),MAX(D$1:D440)+1)</f>
        <v>0</v>
      </c>
      <c r="E441" s="12">
        <f>'AB Touchpoint System Workbook'!K452</f>
        <v>0</v>
      </c>
      <c r="F441" s="13">
        <f t="shared" si="6"/>
        <v>440</v>
      </c>
      <c r="G441" s="23" t="str">
        <f>IFERROR(VLOOKUP($F441,B:$E,4,0),"")</f>
        <v/>
      </c>
      <c r="H441" s="23" t="str">
        <f>IFERROR(VLOOKUP($F441,C:$E,3,0),"")</f>
        <v/>
      </c>
      <c r="I441" s="23" t="str">
        <f>IFERROR(VLOOKUP($F441,D:$E,2,0),"")</f>
        <v/>
      </c>
    </row>
    <row r="442" spans="1:9" x14ac:dyDescent="0.15">
      <c r="A442" s="12" t="str">
        <f>'AB Touchpoint System Workbook'!J453&amp;'AB Touchpoint System Workbook'!L453</f>
        <v/>
      </c>
      <c r="B442" s="12" t="b">
        <f>IF(ISNUMBER(SEARCH(G$1,$A442)),MAX(B$1:B441)+1)</f>
        <v>0</v>
      </c>
      <c r="C442" s="12" t="b">
        <f>IF(ISNUMBER(SEARCH(H$1,$A442)),MAX(C$1:C441)+1)</f>
        <v>0</v>
      </c>
      <c r="D442" s="12" t="b">
        <f>IF(ISNUMBER(SEARCH(I$1,$A442)),MAX(D$1:D441)+1)</f>
        <v>0</v>
      </c>
      <c r="E442" s="12">
        <f>'AB Touchpoint System Workbook'!K453</f>
        <v>0</v>
      </c>
      <c r="F442" s="13">
        <f t="shared" si="6"/>
        <v>441</v>
      </c>
      <c r="G442" s="23" t="str">
        <f>IFERROR(VLOOKUP($F442,B:$E,4,0),"")</f>
        <v/>
      </c>
      <c r="H442" s="23" t="str">
        <f>IFERROR(VLOOKUP($F442,C:$E,3,0),"")</f>
        <v/>
      </c>
      <c r="I442" s="23" t="str">
        <f>IFERROR(VLOOKUP($F442,D:$E,2,0),"")</f>
        <v/>
      </c>
    </row>
    <row r="443" spans="1:9" x14ac:dyDescent="0.15">
      <c r="A443" s="12" t="str">
        <f>'AB Touchpoint System Workbook'!J454&amp;'AB Touchpoint System Workbook'!L454</f>
        <v/>
      </c>
      <c r="B443" s="12" t="b">
        <f>IF(ISNUMBER(SEARCH(G$1,$A443)),MAX(B$1:B442)+1)</f>
        <v>0</v>
      </c>
      <c r="C443" s="12" t="b">
        <f>IF(ISNUMBER(SEARCH(H$1,$A443)),MAX(C$1:C442)+1)</f>
        <v>0</v>
      </c>
      <c r="D443" s="12" t="b">
        <f>IF(ISNUMBER(SEARCH(I$1,$A443)),MAX(D$1:D442)+1)</f>
        <v>0</v>
      </c>
      <c r="E443" s="12">
        <f>'AB Touchpoint System Workbook'!K454</f>
        <v>0</v>
      </c>
      <c r="F443" s="13">
        <f t="shared" si="6"/>
        <v>442</v>
      </c>
      <c r="G443" s="23" t="str">
        <f>IFERROR(VLOOKUP($F443,B:$E,4,0),"")</f>
        <v/>
      </c>
      <c r="H443" s="23" t="str">
        <f>IFERROR(VLOOKUP($F443,C:$E,3,0),"")</f>
        <v/>
      </c>
      <c r="I443" s="23" t="str">
        <f>IFERROR(VLOOKUP($F443,D:$E,2,0),"")</f>
        <v/>
      </c>
    </row>
    <row r="444" spans="1:9" x14ac:dyDescent="0.15">
      <c r="A444" s="12" t="str">
        <f>'AB Touchpoint System Workbook'!J455&amp;'AB Touchpoint System Workbook'!L455</f>
        <v/>
      </c>
      <c r="B444" s="12" t="b">
        <f>IF(ISNUMBER(SEARCH(G$1,$A444)),MAX(B$1:B443)+1)</f>
        <v>0</v>
      </c>
      <c r="C444" s="12" t="b">
        <f>IF(ISNUMBER(SEARCH(H$1,$A444)),MAX(C$1:C443)+1)</f>
        <v>0</v>
      </c>
      <c r="D444" s="12" t="b">
        <f>IF(ISNUMBER(SEARCH(I$1,$A444)),MAX(D$1:D443)+1)</f>
        <v>0</v>
      </c>
      <c r="E444" s="12">
        <f>'AB Touchpoint System Workbook'!K455</f>
        <v>0</v>
      </c>
      <c r="F444" s="13">
        <f t="shared" si="6"/>
        <v>443</v>
      </c>
      <c r="G444" s="23" t="str">
        <f>IFERROR(VLOOKUP($F444,B:$E,4,0),"")</f>
        <v/>
      </c>
      <c r="H444" s="23" t="str">
        <f>IFERROR(VLOOKUP($F444,C:$E,3,0),"")</f>
        <v/>
      </c>
      <c r="I444" s="23" t="str">
        <f>IFERROR(VLOOKUP($F444,D:$E,2,0),"")</f>
        <v/>
      </c>
    </row>
    <row r="445" spans="1:9" x14ac:dyDescent="0.15">
      <c r="A445" s="12" t="str">
        <f>'AB Touchpoint System Workbook'!J456&amp;'AB Touchpoint System Workbook'!L456</f>
        <v/>
      </c>
      <c r="B445" s="12" t="b">
        <f>IF(ISNUMBER(SEARCH(G$1,$A445)),MAX(B$1:B444)+1)</f>
        <v>0</v>
      </c>
      <c r="C445" s="12" t="b">
        <f>IF(ISNUMBER(SEARCH(H$1,$A445)),MAX(C$1:C444)+1)</f>
        <v>0</v>
      </c>
      <c r="D445" s="12" t="b">
        <f>IF(ISNUMBER(SEARCH(I$1,$A445)),MAX(D$1:D444)+1)</f>
        <v>0</v>
      </c>
      <c r="E445" s="12">
        <f>'AB Touchpoint System Workbook'!K456</f>
        <v>0</v>
      </c>
      <c r="F445" s="13">
        <f t="shared" si="6"/>
        <v>444</v>
      </c>
      <c r="G445" s="23" t="str">
        <f>IFERROR(VLOOKUP($F445,B:$E,4,0),"")</f>
        <v/>
      </c>
      <c r="H445" s="23" t="str">
        <f>IFERROR(VLOOKUP($F445,C:$E,3,0),"")</f>
        <v/>
      </c>
      <c r="I445" s="23" t="str">
        <f>IFERROR(VLOOKUP($F445,D:$E,2,0),"")</f>
        <v/>
      </c>
    </row>
    <row r="446" spans="1:9" x14ac:dyDescent="0.15">
      <c r="A446" s="12" t="str">
        <f>'AB Touchpoint System Workbook'!J457&amp;'AB Touchpoint System Workbook'!L457</f>
        <v/>
      </c>
      <c r="B446" s="12" t="b">
        <f>IF(ISNUMBER(SEARCH(G$1,$A446)),MAX(B$1:B445)+1)</f>
        <v>0</v>
      </c>
      <c r="C446" s="12" t="b">
        <f>IF(ISNUMBER(SEARCH(H$1,$A446)),MAX(C$1:C445)+1)</f>
        <v>0</v>
      </c>
      <c r="D446" s="12" t="b">
        <f>IF(ISNUMBER(SEARCH(I$1,$A446)),MAX(D$1:D445)+1)</f>
        <v>0</v>
      </c>
      <c r="E446" s="12">
        <f>'AB Touchpoint System Workbook'!K457</f>
        <v>0</v>
      </c>
      <c r="F446" s="13">
        <f t="shared" si="6"/>
        <v>445</v>
      </c>
      <c r="G446" s="23" t="str">
        <f>IFERROR(VLOOKUP($F446,B:$E,4,0),"")</f>
        <v/>
      </c>
      <c r="H446" s="23" t="str">
        <f>IFERROR(VLOOKUP($F446,C:$E,3,0),"")</f>
        <v/>
      </c>
      <c r="I446" s="23" t="str">
        <f>IFERROR(VLOOKUP($F446,D:$E,2,0),"")</f>
        <v/>
      </c>
    </row>
    <row r="447" spans="1:9" x14ac:dyDescent="0.15">
      <c r="A447" s="12" t="str">
        <f>'AB Touchpoint System Workbook'!J458&amp;'AB Touchpoint System Workbook'!L458</f>
        <v/>
      </c>
      <c r="B447" s="12" t="b">
        <f>IF(ISNUMBER(SEARCH(G$1,$A447)),MAX(B$1:B446)+1)</f>
        <v>0</v>
      </c>
      <c r="C447" s="12" t="b">
        <f>IF(ISNUMBER(SEARCH(H$1,$A447)),MAX(C$1:C446)+1)</f>
        <v>0</v>
      </c>
      <c r="D447" s="12" t="b">
        <f>IF(ISNUMBER(SEARCH(I$1,$A447)),MAX(D$1:D446)+1)</f>
        <v>0</v>
      </c>
      <c r="E447" s="12">
        <f>'AB Touchpoint System Workbook'!K458</f>
        <v>0</v>
      </c>
      <c r="F447" s="13">
        <f t="shared" si="6"/>
        <v>446</v>
      </c>
      <c r="G447" s="23" t="str">
        <f>IFERROR(VLOOKUP($F447,B:$E,4,0),"")</f>
        <v/>
      </c>
      <c r="H447" s="23" t="str">
        <f>IFERROR(VLOOKUP($F447,C:$E,3,0),"")</f>
        <v/>
      </c>
      <c r="I447" s="23" t="str">
        <f>IFERROR(VLOOKUP($F447,D:$E,2,0),"")</f>
        <v/>
      </c>
    </row>
    <row r="448" spans="1:9" x14ac:dyDescent="0.15">
      <c r="A448" s="12" t="str">
        <f>'AB Touchpoint System Workbook'!J459&amp;'AB Touchpoint System Workbook'!L459</f>
        <v/>
      </c>
      <c r="B448" s="12" t="b">
        <f>IF(ISNUMBER(SEARCH(G$1,$A448)),MAX(B$1:B447)+1)</f>
        <v>0</v>
      </c>
      <c r="C448" s="12" t="b">
        <f>IF(ISNUMBER(SEARCH(H$1,$A448)),MAX(C$1:C447)+1)</f>
        <v>0</v>
      </c>
      <c r="D448" s="12" t="b">
        <f>IF(ISNUMBER(SEARCH(I$1,$A448)),MAX(D$1:D447)+1)</f>
        <v>0</v>
      </c>
      <c r="E448" s="12">
        <f>'AB Touchpoint System Workbook'!K459</f>
        <v>0</v>
      </c>
      <c r="F448" s="13">
        <f t="shared" si="6"/>
        <v>447</v>
      </c>
      <c r="G448" s="23" t="str">
        <f>IFERROR(VLOOKUP($F448,B:$E,4,0),"")</f>
        <v/>
      </c>
      <c r="H448" s="23" t="str">
        <f>IFERROR(VLOOKUP($F448,C:$E,3,0),"")</f>
        <v/>
      </c>
      <c r="I448" s="23" t="str">
        <f>IFERROR(VLOOKUP($F448,D:$E,2,0),"")</f>
        <v/>
      </c>
    </row>
    <row r="449" spans="1:9" x14ac:dyDescent="0.15">
      <c r="A449" s="12" t="str">
        <f>'AB Touchpoint System Workbook'!J460&amp;'AB Touchpoint System Workbook'!L460</f>
        <v/>
      </c>
      <c r="B449" s="12" t="b">
        <f>IF(ISNUMBER(SEARCH(G$1,$A449)),MAX(B$1:B448)+1)</f>
        <v>0</v>
      </c>
      <c r="C449" s="12" t="b">
        <f>IF(ISNUMBER(SEARCH(H$1,$A449)),MAX(C$1:C448)+1)</f>
        <v>0</v>
      </c>
      <c r="D449" s="12" t="b">
        <f>IF(ISNUMBER(SEARCH(I$1,$A449)),MAX(D$1:D448)+1)</f>
        <v>0</v>
      </c>
      <c r="E449" s="12">
        <f>'AB Touchpoint System Workbook'!K460</f>
        <v>0</v>
      </c>
      <c r="F449" s="13">
        <f t="shared" si="6"/>
        <v>448</v>
      </c>
      <c r="G449" s="23" t="str">
        <f>IFERROR(VLOOKUP($F449,B:$E,4,0),"")</f>
        <v/>
      </c>
      <c r="H449" s="23" t="str">
        <f>IFERROR(VLOOKUP($F449,C:$E,3,0),"")</f>
        <v/>
      </c>
      <c r="I449" s="23" t="str">
        <f>IFERROR(VLOOKUP($F449,D:$E,2,0),"")</f>
        <v/>
      </c>
    </row>
    <row r="450" spans="1:9" x14ac:dyDescent="0.15">
      <c r="A450" s="12" t="str">
        <f>'AB Touchpoint System Workbook'!J461&amp;'AB Touchpoint System Workbook'!L461</f>
        <v/>
      </c>
      <c r="B450" s="12" t="b">
        <f>IF(ISNUMBER(SEARCH(G$1,$A450)),MAX(B$1:B449)+1)</f>
        <v>0</v>
      </c>
      <c r="C450" s="12" t="b">
        <f>IF(ISNUMBER(SEARCH(H$1,$A450)),MAX(C$1:C449)+1)</f>
        <v>0</v>
      </c>
      <c r="D450" s="12" t="b">
        <f>IF(ISNUMBER(SEARCH(I$1,$A450)),MAX(D$1:D449)+1)</f>
        <v>0</v>
      </c>
      <c r="E450" s="12">
        <f>'AB Touchpoint System Workbook'!K461</f>
        <v>0</v>
      </c>
      <c r="F450" s="13">
        <f t="shared" si="6"/>
        <v>449</v>
      </c>
      <c r="G450" s="23" t="str">
        <f>IFERROR(VLOOKUP($F450,B:$E,4,0),"")</f>
        <v/>
      </c>
      <c r="H450" s="23" t="str">
        <f>IFERROR(VLOOKUP($F450,C:$E,3,0),"")</f>
        <v/>
      </c>
      <c r="I450" s="23" t="str">
        <f>IFERROR(VLOOKUP($F450,D:$E,2,0),"")</f>
        <v/>
      </c>
    </row>
    <row r="451" spans="1:9" x14ac:dyDescent="0.15">
      <c r="A451" s="12" t="str">
        <f>'AB Touchpoint System Workbook'!J462&amp;'AB Touchpoint System Workbook'!L462</f>
        <v/>
      </c>
      <c r="B451" s="12" t="b">
        <f>IF(ISNUMBER(SEARCH(G$1,$A451)),MAX(B$1:B450)+1)</f>
        <v>0</v>
      </c>
      <c r="C451" s="12" t="b">
        <f>IF(ISNUMBER(SEARCH(H$1,$A451)),MAX(C$1:C450)+1)</f>
        <v>0</v>
      </c>
      <c r="D451" s="12" t="b">
        <f>IF(ISNUMBER(SEARCH(I$1,$A451)),MAX(D$1:D450)+1)</f>
        <v>0</v>
      </c>
      <c r="E451" s="12">
        <f>'AB Touchpoint System Workbook'!K462</f>
        <v>0</v>
      </c>
      <c r="F451" s="13">
        <f t="shared" si="6"/>
        <v>450</v>
      </c>
      <c r="G451" s="23" t="str">
        <f>IFERROR(VLOOKUP($F451,B:$E,4,0),"")</f>
        <v/>
      </c>
      <c r="H451" s="23" t="str">
        <f>IFERROR(VLOOKUP($F451,C:$E,3,0),"")</f>
        <v/>
      </c>
      <c r="I451" s="23" t="str">
        <f>IFERROR(VLOOKUP($F451,D:$E,2,0),"")</f>
        <v/>
      </c>
    </row>
    <row r="452" spans="1:9" x14ac:dyDescent="0.15">
      <c r="A452" s="12" t="str">
        <f>'AB Touchpoint System Workbook'!J463&amp;'AB Touchpoint System Workbook'!L463</f>
        <v/>
      </c>
      <c r="B452" s="12" t="b">
        <f>IF(ISNUMBER(SEARCH(G$1,$A452)),MAX(B$1:B451)+1)</f>
        <v>0</v>
      </c>
      <c r="C452" s="12" t="b">
        <f>IF(ISNUMBER(SEARCH(H$1,$A452)),MAX(C$1:C451)+1)</f>
        <v>0</v>
      </c>
      <c r="D452" s="12" t="b">
        <f>IF(ISNUMBER(SEARCH(I$1,$A452)),MAX(D$1:D451)+1)</f>
        <v>0</v>
      </c>
      <c r="E452" s="12">
        <f>'AB Touchpoint System Workbook'!K463</f>
        <v>0</v>
      </c>
      <c r="F452" s="13">
        <f t="shared" ref="F452:F515" si="7">F451+1</f>
        <v>451</v>
      </c>
      <c r="G452" s="23" t="str">
        <f>IFERROR(VLOOKUP($F452,B:$E,4,0),"")</f>
        <v/>
      </c>
      <c r="H452" s="23" t="str">
        <f>IFERROR(VLOOKUP($F452,C:$E,3,0),"")</f>
        <v/>
      </c>
      <c r="I452" s="23" t="str">
        <f>IFERROR(VLOOKUP($F452,D:$E,2,0),"")</f>
        <v/>
      </c>
    </row>
    <row r="453" spans="1:9" x14ac:dyDescent="0.15">
      <c r="A453" s="12" t="str">
        <f>'AB Touchpoint System Workbook'!J464&amp;'AB Touchpoint System Workbook'!L464</f>
        <v/>
      </c>
      <c r="B453" s="12" t="b">
        <f>IF(ISNUMBER(SEARCH(G$1,$A453)),MAX(B$1:B452)+1)</f>
        <v>0</v>
      </c>
      <c r="C453" s="12" t="b">
        <f>IF(ISNUMBER(SEARCH(H$1,$A453)),MAX(C$1:C452)+1)</f>
        <v>0</v>
      </c>
      <c r="D453" s="12" t="b">
        <f>IF(ISNUMBER(SEARCH(I$1,$A453)),MAX(D$1:D452)+1)</f>
        <v>0</v>
      </c>
      <c r="E453" s="12">
        <f>'AB Touchpoint System Workbook'!K464</f>
        <v>0</v>
      </c>
      <c r="F453" s="13">
        <f t="shared" si="7"/>
        <v>452</v>
      </c>
      <c r="G453" s="23" t="str">
        <f>IFERROR(VLOOKUP($F453,B:$E,4,0),"")</f>
        <v/>
      </c>
      <c r="H453" s="23" t="str">
        <f>IFERROR(VLOOKUP($F453,C:$E,3,0),"")</f>
        <v/>
      </c>
      <c r="I453" s="23" t="str">
        <f>IFERROR(VLOOKUP($F453,D:$E,2,0),"")</f>
        <v/>
      </c>
    </row>
    <row r="454" spans="1:9" x14ac:dyDescent="0.15">
      <c r="A454" s="12" t="str">
        <f>'AB Touchpoint System Workbook'!J465&amp;'AB Touchpoint System Workbook'!L465</f>
        <v/>
      </c>
      <c r="B454" s="12" t="b">
        <f>IF(ISNUMBER(SEARCH(G$1,$A454)),MAX(B$1:B453)+1)</f>
        <v>0</v>
      </c>
      <c r="C454" s="12" t="b">
        <f>IF(ISNUMBER(SEARCH(H$1,$A454)),MAX(C$1:C453)+1)</f>
        <v>0</v>
      </c>
      <c r="D454" s="12" t="b">
        <f>IF(ISNUMBER(SEARCH(I$1,$A454)),MAX(D$1:D453)+1)</f>
        <v>0</v>
      </c>
      <c r="E454" s="12">
        <f>'AB Touchpoint System Workbook'!K465</f>
        <v>0</v>
      </c>
      <c r="F454" s="13">
        <f t="shared" si="7"/>
        <v>453</v>
      </c>
      <c r="G454" s="23" t="str">
        <f>IFERROR(VLOOKUP($F454,B:$E,4,0),"")</f>
        <v/>
      </c>
      <c r="H454" s="23" t="str">
        <f>IFERROR(VLOOKUP($F454,C:$E,3,0),"")</f>
        <v/>
      </c>
      <c r="I454" s="23" t="str">
        <f>IFERROR(VLOOKUP($F454,D:$E,2,0),"")</f>
        <v/>
      </c>
    </row>
    <row r="455" spans="1:9" x14ac:dyDescent="0.15">
      <c r="A455" s="12" t="str">
        <f>'AB Touchpoint System Workbook'!J466&amp;'AB Touchpoint System Workbook'!L466</f>
        <v/>
      </c>
      <c r="B455" s="12" t="b">
        <f>IF(ISNUMBER(SEARCH(G$1,$A455)),MAX(B$1:B454)+1)</f>
        <v>0</v>
      </c>
      <c r="C455" s="12" t="b">
        <f>IF(ISNUMBER(SEARCH(H$1,$A455)),MAX(C$1:C454)+1)</f>
        <v>0</v>
      </c>
      <c r="D455" s="12" t="b">
        <f>IF(ISNUMBER(SEARCH(I$1,$A455)),MAX(D$1:D454)+1)</f>
        <v>0</v>
      </c>
      <c r="E455" s="12">
        <f>'AB Touchpoint System Workbook'!K466</f>
        <v>0</v>
      </c>
      <c r="F455" s="13">
        <f t="shared" si="7"/>
        <v>454</v>
      </c>
      <c r="G455" s="23" t="str">
        <f>IFERROR(VLOOKUP($F455,B:$E,4,0),"")</f>
        <v/>
      </c>
      <c r="H455" s="23" t="str">
        <f>IFERROR(VLOOKUP($F455,C:$E,3,0),"")</f>
        <v/>
      </c>
      <c r="I455" s="23" t="str">
        <f>IFERROR(VLOOKUP($F455,D:$E,2,0),"")</f>
        <v/>
      </c>
    </row>
    <row r="456" spans="1:9" x14ac:dyDescent="0.15">
      <c r="A456" s="12" t="str">
        <f>'AB Touchpoint System Workbook'!J467&amp;'AB Touchpoint System Workbook'!L467</f>
        <v/>
      </c>
      <c r="B456" s="12" t="b">
        <f>IF(ISNUMBER(SEARCH(G$1,$A456)),MAX(B$1:B455)+1)</f>
        <v>0</v>
      </c>
      <c r="C456" s="12" t="b">
        <f>IF(ISNUMBER(SEARCH(H$1,$A456)),MAX(C$1:C455)+1)</f>
        <v>0</v>
      </c>
      <c r="D456" s="12" t="b">
        <f>IF(ISNUMBER(SEARCH(I$1,$A456)),MAX(D$1:D455)+1)</f>
        <v>0</v>
      </c>
      <c r="E456" s="12">
        <f>'AB Touchpoint System Workbook'!K467</f>
        <v>0</v>
      </c>
      <c r="F456" s="13">
        <f t="shared" si="7"/>
        <v>455</v>
      </c>
      <c r="G456" s="23" t="str">
        <f>IFERROR(VLOOKUP($F456,B:$E,4,0),"")</f>
        <v/>
      </c>
      <c r="H456" s="23" t="str">
        <f>IFERROR(VLOOKUP($F456,C:$E,3,0),"")</f>
        <v/>
      </c>
      <c r="I456" s="23" t="str">
        <f>IFERROR(VLOOKUP($F456,D:$E,2,0),"")</f>
        <v/>
      </c>
    </row>
    <row r="457" spans="1:9" x14ac:dyDescent="0.15">
      <c r="A457" s="12" t="str">
        <f>'AB Touchpoint System Workbook'!J468&amp;'AB Touchpoint System Workbook'!L468</f>
        <v/>
      </c>
      <c r="B457" s="12" t="b">
        <f>IF(ISNUMBER(SEARCH(G$1,$A457)),MAX(B$1:B456)+1)</f>
        <v>0</v>
      </c>
      <c r="C457" s="12" t="b">
        <f>IF(ISNUMBER(SEARCH(H$1,$A457)),MAX(C$1:C456)+1)</f>
        <v>0</v>
      </c>
      <c r="D457" s="12" t="b">
        <f>IF(ISNUMBER(SEARCH(I$1,$A457)),MAX(D$1:D456)+1)</f>
        <v>0</v>
      </c>
      <c r="E457" s="12">
        <f>'AB Touchpoint System Workbook'!K468</f>
        <v>0</v>
      </c>
      <c r="F457" s="13">
        <f t="shared" si="7"/>
        <v>456</v>
      </c>
      <c r="G457" s="23" t="str">
        <f>IFERROR(VLOOKUP($F457,B:$E,4,0),"")</f>
        <v/>
      </c>
      <c r="H457" s="23" t="str">
        <f>IFERROR(VLOOKUP($F457,C:$E,3,0),"")</f>
        <v/>
      </c>
      <c r="I457" s="23" t="str">
        <f>IFERROR(VLOOKUP($F457,D:$E,2,0),"")</f>
        <v/>
      </c>
    </row>
    <row r="458" spans="1:9" x14ac:dyDescent="0.15">
      <c r="A458" s="12" t="str">
        <f>'AB Touchpoint System Workbook'!J469&amp;'AB Touchpoint System Workbook'!L469</f>
        <v/>
      </c>
      <c r="B458" s="12" t="b">
        <f>IF(ISNUMBER(SEARCH(G$1,$A458)),MAX(B$1:B457)+1)</f>
        <v>0</v>
      </c>
      <c r="C458" s="12" t="b">
        <f>IF(ISNUMBER(SEARCH(H$1,$A458)),MAX(C$1:C457)+1)</f>
        <v>0</v>
      </c>
      <c r="D458" s="12" t="b">
        <f>IF(ISNUMBER(SEARCH(I$1,$A458)),MAX(D$1:D457)+1)</f>
        <v>0</v>
      </c>
      <c r="E458" s="12">
        <f>'AB Touchpoint System Workbook'!K469</f>
        <v>0</v>
      </c>
      <c r="F458" s="13">
        <f t="shared" si="7"/>
        <v>457</v>
      </c>
      <c r="G458" s="23" t="str">
        <f>IFERROR(VLOOKUP($F458,B:$E,4,0),"")</f>
        <v/>
      </c>
      <c r="H458" s="23" t="str">
        <f>IFERROR(VLOOKUP($F458,C:$E,3,0),"")</f>
        <v/>
      </c>
      <c r="I458" s="23" t="str">
        <f>IFERROR(VLOOKUP($F458,D:$E,2,0),"")</f>
        <v/>
      </c>
    </row>
    <row r="459" spans="1:9" x14ac:dyDescent="0.15">
      <c r="A459" s="12" t="str">
        <f>'AB Touchpoint System Workbook'!J470&amp;'AB Touchpoint System Workbook'!L470</f>
        <v/>
      </c>
      <c r="B459" s="12" t="b">
        <f>IF(ISNUMBER(SEARCH(G$1,$A459)),MAX(B$1:B458)+1)</f>
        <v>0</v>
      </c>
      <c r="C459" s="12" t="b">
        <f>IF(ISNUMBER(SEARCH(H$1,$A459)),MAX(C$1:C458)+1)</f>
        <v>0</v>
      </c>
      <c r="D459" s="12" t="b">
        <f>IF(ISNUMBER(SEARCH(I$1,$A459)),MAX(D$1:D458)+1)</f>
        <v>0</v>
      </c>
      <c r="E459" s="12">
        <f>'AB Touchpoint System Workbook'!K470</f>
        <v>0</v>
      </c>
      <c r="F459" s="13">
        <f t="shared" si="7"/>
        <v>458</v>
      </c>
      <c r="G459" s="23" t="str">
        <f>IFERROR(VLOOKUP($F459,B:$E,4,0),"")</f>
        <v/>
      </c>
      <c r="H459" s="23" t="str">
        <f>IFERROR(VLOOKUP($F459,C:$E,3,0),"")</f>
        <v/>
      </c>
      <c r="I459" s="23" t="str">
        <f>IFERROR(VLOOKUP($F459,D:$E,2,0),"")</f>
        <v/>
      </c>
    </row>
    <row r="460" spans="1:9" x14ac:dyDescent="0.15">
      <c r="A460" s="12" t="str">
        <f>'AB Touchpoint System Workbook'!J471&amp;'AB Touchpoint System Workbook'!L471</f>
        <v/>
      </c>
      <c r="B460" s="12" t="b">
        <f>IF(ISNUMBER(SEARCH(G$1,$A460)),MAX(B$1:B459)+1)</f>
        <v>0</v>
      </c>
      <c r="C460" s="12" t="b">
        <f>IF(ISNUMBER(SEARCH(H$1,$A460)),MAX(C$1:C459)+1)</f>
        <v>0</v>
      </c>
      <c r="D460" s="12" t="b">
        <f>IF(ISNUMBER(SEARCH(I$1,$A460)),MAX(D$1:D459)+1)</f>
        <v>0</v>
      </c>
      <c r="E460" s="12">
        <f>'AB Touchpoint System Workbook'!K471</f>
        <v>0</v>
      </c>
      <c r="F460" s="13">
        <f t="shared" si="7"/>
        <v>459</v>
      </c>
      <c r="G460" s="23" t="str">
        <f>IFERROR(VLOOKUP($F460,B:$E,4,0),"")</f>
        <v/>
      </c>
      <c r="H460" s="23" t="str">
        <f>IFERROR(VLOOKUP($F460,C:$E,3,0),"")</f>
        <v/>
      </c>
      <c r="I460" s="23" t="str">
        <f>IFERROR(VLOOKUP($F460,D:$E,2,0),"")</f>
        <v/>
      </c>
    </row>
    <row r="461" spans="1:9" x14ac:dyDescent="0.15">
      <c r="A461" s="12" t="str">
        <f>'AB Touchpoint System Workbook'!J472&amp;'AB Touchpoint System Workbook'!L472</f>
        <v/>
      </c>
      <c r="B461" s="12" t="b">
        <f>IF(ISNUMBER(SEARCH(G$1,$A461)),MAX(B$1:B460)+1)</f>
        <v>0</v>
      </c>
      <c r="C461" s="12" t="b">
        <f>IF(ISNUMBER(SEARCH(H$1,$A461)),MAX(C$1:C460)+1)</f>
        <v>0</v>
      </c>
      <c r="D461" s="12" t="b">
        <f>IF(ISNUMBER(SEARCH(I$1,$A461)),MAX(D$1:D460)+1)</f>
        <v>0</v>
      </c>
      <c r="E461" s="12">
        <f>'AB Touchpoint System Workbook'!K472</f>
        <v>0</v>
      </c>
      <c r="F461" s="13">
        <f t="shared" si="7"/>
        <v>460</v>
      </c>
      <c r="G461" s="23" t="str">
        <f>IFERROR(VLOOKUP($F461,B:$E,4,0),"")</f>
        <v/>
      </c>
      <c r="H461" s="23" t="str">
        <f>IFERROR(VLOOKUP($F461,C:$E,3,0),"")</f>
        <v/>
      </c>
      <c r="I461" s="23" t="str">
        <f>IFERROR(VLOOKUP($F461,D:$E,2,0),"")</f>
        <v/>
      </c>
    </row>
    <row r="462" spans="1:9" x14ac:dyDescent="0.15">
      <c r="A462" s="12" t="str">
        <f>'AB Touchpoint System Workbook'!J473&amp;'AB Touchpoint System Workbook'!L473</f>
        <v/>
      </c>
      <c r="B462" s="12" t="b">
        <f>IF(ISNUMBER(SEARCH(G$1,$A462)),MAX(B$1:B461)+1)</f>
        <v>0</v>
      </c>
      <c r="C462" s="12" t="b">
        <f>IF(ISNUMBER(SEARCH(H$1,$A462)),MAX(C$1:C461)+1)</f>
        <v>0</v>
      </c>
      <c r="D462" s="12" t="b">
        <f>IF(ISNUMBER(SEARCH(I$1,$A462)),MAX(D$1:D461)+1)</f>
        <v>0</v>
      </c>
      <c r="E462" s="12">
        <f>'AB Touchpoint System Workbook'!K473</f>
        <v>0</v>
      </c>
      <c r="F462" s="13">
        <f t="shared" si="7"/>
        <v>461</v>
      </c>
      <c r="G462" s="23" t="str">
        <f>IFERROR(VLOOKUP($F462,B:$E,4,0),"")</f>
        <v/>
      </c>
      <c r="H462" s="23" t="str">
        <f>IFERROR(VLOOKUP($F462,C:$E,3,0),"")</f>
        <v/>
      </c>
      <c r="I462" s="23" t="str">
        <f>IFERROR(VLOOKUP($F462,D:$E,2,0),"")</f>
        <v/>
      </c>
    </row>
    <row r="463" spans="1:9" x14ac:dyDescent="0.15">
      <c r="A463" s="12" t="str">
        <f>'AB Touchpoint System Workbook'!J474&amp;'AB Touchpoint System Workbook'!L474</f>
        <v/>
      </c>
      <c r="B463" s="12" t="b">
        <f>IF(ISNUMBER(SEARCH(G$1,$A463)),MAX(B$1:B462)+1)</f>
        <v>0</v>
      </c>
      <c r="C463" s="12" t="b">
        <f>IF(ISNUMBER(SEARCH(H$1,$A463)),MAX(C$1:C462)+1)</f>
        <v>0</v>
      </c>
      <c r="D463" s="12" t="b">
        <f>IF(ISNUMBER(SEARCH(I$1,$A463)),MAX(D$1:D462)+1)</f>
        <v>0</v>
      </c>
      <c r="E463" s="12">
        <f>'AB Touchpoint System Workbook'!K474</f>
        <v>0</v>
      </c>
      <c r="F463" s="13">
        <f t="shared" si="7"/>
        <v>462</v>
      </c>
      <c r="G463" s="23" t="str">
        <f>IFERROR(VLOOKUP($F463,B:$E,4,0),"")</f>
        <v/>
      </c>
      <c r="H463" s="23" t="str">
        <f>IFERROR(VLOOKUP($F463,C:$E,3,0),"")</f>
        <v/>
      </c>
      <c r="I463" s="23" t="str">
        <f>IFERROR(VLOOKUP($F463,D:$E,2,0),"")</f>
        <v/>
      </c>
    </row>
    <row r="464" spans="1:9" x14ac:dyDescent="0.15">
      <c r="A464" s="12" t="str">
        <f>'AB Touchpoint System Workbook'!J475&amp;'AB Touchpoint System Workbook'!L475</f>
        <v/>
      </c>
      <c r="B464" s="12" t="b">
        <f>IF(ISNUMBER(SEARCH(G$1,$A464)),MAX(B$1:B463)+1)</f>
        <v>0</v>
      </c>
      <c r="C464" s="12" t="b">
        <f>IF(ISNUMBER(SEARCH(H$1,$A464)),MAX(C$1:C463)+1)</f>
        <v>0</v>
      </c>
      <c r="D464" s="12" t="b">
        <f>IF(ISNUMBER(SEARCH(I$1,$A464)),MAX(D$1:D463)+1)</f>
        <v>0</v>
      </c>
      <c r="E464" s="12">
        <f>'AB Touchpoint System Workbook'!K475</f>
        <v>0</v>
      </c>
      <c r="F464" s="13">
        <f t="shared" si="7"/>
        <v>463</v>
      </c>
      <c r="G464" s="23" t="str">
        <f>IFERROR(VLOOKUP($F464,B:$E,4,0),"")</f>
        <v/>
      </c>
      <c r="H464" s="23" t="str">
        <f>IFERROR(VLOOKUP($F464,C:$E,3,0),"")</f>
        <v/>
      </c>
      <c r="I464" s="23" t="str">
        <f>IFERROR(VLOOKUP($F464,D:$E,2,0),"")</f>
        <v/>
      </c>
    </row>
    <row r="465" spans="1:9" x14ac:dyDescent="0.15">
      <c r="A465" s="12" t="str">
        <f>'AB Touchpoint System Workbook'!J476&amp;'AB Touchpoint System Workbook'!L476</f>
        <v/>
      </c>
      <c r="B465" s="12" t="b">
        <f>IF(ISNUMBER(SEARCH(G$1,$A465)),MAX(B$1:B464)+1)</f>
        <v>0</v>
      </c>
      <c r="C465" s="12" t="b">
        <f>IF(ISNUMBER(SEARCH(H$1,$A465)),MAX(C$1:C464)+1)</f>
        <v>0</v>
      </c>
      <c r="D465" s="12" t="b">
        <f>IF(ISNUMBER(SEARCH(I$1,$A465)),MAX(D$1:D464)+1)</f>
        <v>0</v>
      </c>
      <c r="E465" s="12">
        <f>'AB Touchpoint System Workbook'!K476</f>
        <v>0</v>
      </c>
      <c r="F465" s="13">
        <f t="shared" si="7"/>
        <v>464</v>
      </c>
      <c r="G465" s="23" t="str">
        <f>IFERROR(VLOOKUP($F465,B:$E,4,0),"")</f>
        <v/>
      </c>
      <c r="H465" s="23" t="str">
        <f>IFERROR(VLOOKUP($F465,C:$E,3,0),"")</f>
        <v/>
      </c>
      <c r="I465" s="23" t="str">
        <f>IFERROR(VLOOKUP($F465,D:$E,2,0),"")</f>
        <v/>
      </c>
    </row>
    <row r="466" spans="1:9" x14ac:dyDescent="0.15">
      <c r="A466" s="12" t="str">
        <f>'AB Touchpoint System Workbook'!J477&amp;'AB Touchpoint System Workbook'!L477</f>
        <v/>
      </c>
      <c r="B466" s="12" t="b">
        <f>IF(ISNUMBER(SEARCH(G$1,$A466)),MAX(B$1:B465)+1)</f>
        <v>0</v>
      </c>
      <c r="C466" s="12" t="b">
        <f>IF(ISNUMBER(SEARCH(H$1,$A466)),MAX(C$1:C465)+1)</f>
        <v>0</v>
      </c>
      <c r="D466" s="12" t="b">
        <f>IF(ISNUMBER(SEARCH(I$1,$A466)),MAX(D$1:D465)+1)</f>
        <v>0</v>
      </c>
      <c r="E466" s="12">
        <f>'AB Touchpoint System Workbook'!K477</f>
        <v>0</v>
      </c>
      <c r="F466" s="13">
        <f t="shared" si="7"/>
        <v>465</v>
      </c>
      <c r="G466" s="23" t="str">
        <f>IFERROR(VLOOKUP($F466,B:$E,4,0),"")</f>
        <v/>
      </c>
      <c r="H466" s="23" t="str">
        <f>IFERROR(VLOOKUP($F466,C:$E,3,0),"")</f>
        <v/>
      </c>
      <c r="I466" s="23" t="str">
        <f>IFERROR(VLOOKUP($F466,D:$E,2,0),"")</f>
        <v/>
      </c>
    </row>
    <row r="467" spans="1:9" x14ac:dyDescent="0.15">
      <c r="A467" s="12" t="str">
        <f>'AB Touchpoint System Workbook'!J478&amp;'AB Touchpoint System Workbook'!L478</f>
        <v/>
      </c>
      <c r="B467" s="12" t="b">
        <f>IF(ISNUMBER(SEARCH(G$1,$A467)),MAX(B$1:B466)+1)</f>
        <v>0</v>
      </c>
      <c r="C467" s="12" t="b">
        <f>IF(ISNUMBER(SEARCH(H$1,$A467)),MAX(C$1:C466)+1)</f>
        <v>0</v>
      </c>
      <c r="D467" s="12" t="b">
        <f>IF(ISNUMBER(SEARCH(I$1,$A467)),MAX(D$1:D466)+1)</f>
        <v>0</v>
      </c>
      <c r="E467" s="12">
        <f>'AB Touchpoint System Workbook'!K478</f>
        <v>0</v>
      </c>
      <c r="F467" s="13">
        <f t="shared" si="7"/>
        <v>466</v>
      </c>
      <c r="G467" s="23" t="str">
        <f>IFERROR(VLOOKUP($F467,B:$E,4,0),"")</f>
        <v/>
      </c>
      <c r="H467" s="23" t="str">
        <f>IFERROR(VLOOKUP($F467,C:$E,3,0),"")</f>
        <v/>
      </c>
      <c r="I467" s="23" t="str">
        <f>IFERROR(VLOOKUP($F467,D:$E,2,0),"")</f>
        <v/>
      </c>
    </row>
    <row r="468" spans="1:9" x14ac:dyDescent="0.15">
      <c r="A468" s="12" t="str">
        <f>'AB Touchpoint System Workbook'!J479&amp;'AB Touchpoint System Workbook'!L479</f>
        <v/>
      </c>
      <c r="B468" s="12" t="b">
        <f>IF(ISNUMBER(SEARCH(G$1,$A468)),MAX(B$1:B467)+1)</f>
        <v>0</v>
      </c>
      <c r="C468" s="12" t="b">
        <f>IF(ISNUMBER(SEARCH(H$1,$A468)),MAX(C$1:C467)+1)</f>
        <v>0</v>
      </c>
      <c r="D468" s="12" t="b">
        <f>IF(ISNUMBER(SEARCH(I$1,$A468)),MAX(D$1:D467)+1)</f>
        <v>0</v>
      </c>
      <c r="E468" s="12">
        <f>'AB Touchpoint System Workbook'!K479</f>
        <v>0</v>
      </c>
      <c r="F468" s="13">
        <f t="shared" si="7"/>
        <v>467</v>
      </c>
      <c r="G468" s="23" t="str">
        <f>IFERROR(VLOOKUP($F468,B:$E,4,0),"")</f>
        <v/>
      </c>
      <c r="H468" s="23" t="str">
        <f>IFERROR(VLOOKUP($F468,C:$E,3,0),"")</f>
        <v/>
      </c>
      <c r="I468" s="23" t="str">
        <f>IFERROR(VLOOKUP($F468,D:$E,2,0),"")</f>
        <v/>
      </c>
    </row>
    <row r="469" spans="1:9" x14ac:dyDescent="0.15">
      <c r="A469" s="12" t="str">
        <f>'AB Touchpoint System Workbook'!J480&amp;'AB Touchpoint System Workbook'!L480</f>
        <v/>
      </c>
      <c r="B469" s="12" t="b">
        <f>IF(ISNUMBER(SEARCH(G$1,$A469)),MAX(B$1:B468)+1)</f>
        <v>0</v>
      </c>
      <c r="C469" s="12" t="b">
        <f>IF(ISNUMBER(SEARCH(H$1,$A469)),MAX(C$1:C468)+1)</f>
        <v>0</v>
      </c>
      <c r="D469" s="12" t="b">
        <f>IF(ISNUMBER(SEARCH(I$1,$A469)),MAX(D$1:D468)+1)</f>
        <v>0</v>
      </c>
      <c r="E469" s="12">
        <f>'AB Touchpoint System Workbook'!K480</f>
        <v>0</v>
      </c>
      <c r="F469" s="13">
        <f t="shared" si="7"/>
        <v>468</v>
      </c>
      <c r="G469" s="23" t="str">
        <f>IFERROR(VLOOKUP($F469,B:$E,4,0),"")</f>
        <v/>
      </c>
      <c r="H469" s="23" t="str">
        <f>IFERROR(VLOOKUP($F469,C:$E,3,0),"")</f>
        <v/>
      </c>
      <c r="I469" s="23" t="str">
        <f>IFERROR(VLOOKUP($F469,D:$E,2,0),"")</f>
        <v/>
      </c>
    </row>
    <row r="470" spans="1:9" x14ac:dyDescent="0.15">
      <c r="A470" s="12" t="str">
        <f>'AB Touchpoint System Workbook'!J481&amp;'AB Touchpoint System Workbook'!L481</f>
        <v/>
      </c>
      <c r="B470" s="12" t="b">
        <f>IF(ISNUMBER(SEARCH(G$1,$A470)),MAX(B$1:B469)+1)</f>
        <v>0</v>
      </c>
      <c r="C470" s="12" t="b">
        <f>IF(ISNUMBER(SEARCH(H$1,$A470)),MAX(C$1:C469)+1)</f>
        <v>0</v>
      </c>
      <c r="D470" s="12" t="b">
        <f>IF(ISNUMBER(SEARCH(I$1,$A470)),MAX(D$1:D469)+1)</f>
        <v>0</v>
      </c>
      <c r="E470" s="12">
        <f>'AB Touchpoint System Workbook'!K481</f>
        <v>0</v>
      </c>
      <c r="F470" s="13">
        <f t="shared" si="7"/>
        <v>469</v>
      </c>
      <c r="G470" s="23" t="str">
        <f>IFERROR(VLOOKUP($F470,B:$E,4,0),"")</f>
        <v/>
      </c>
      <c r="H470" s="23" t="str">
        <f>IFERROR(VLOOKUP($F470,C:$E,3,0),"")</f>
        <v/>
      </c>
      <c r="I470" s="23" t="str">
        <f>IFERROR(VLOOKUP($F470,D:$E,2,0),"")</f>
        <v/>
      </c>
    </row>
    <row r="471" spans="1:9" x14ac:dyDescent="0.15">
      <c r="A471" s="12" t="str">
        <f>'AB Touchpoint System Workbook'!J482&amp;'AB Touchpoint System Workbook'!L482</f>
        <v/>
      </c>
      <c r="B471" s="12" t="b">
        <f>IF(ISNUMBER(SEARCH(G$1,$A471)),MAX(B$1:B470)+1)</f>
        <v>0</v>
      </c>
      <c r="C471" s="12" t="b">
        <f>IF(ISNUMBER(SEARCH(H$1,$A471)),MAX(C$1:C470)+1)</f>
        <v>0</v>
      </c>
      <c r="D471" s="12" t="b">
        <f>IF(ISNUMBER(SEARCH(I$1,$A471)),MAX(D$1:D470)+1)</f>
        <v>0</v>
      </c>
      <c r="E471" s="12">
        <f>'AB Touchpoint System Workbook'!K482</f>
        <v>0</v>
      </c>
      <c r="F471" s="13">
        <f t="shared" si="7"/>
        <v>470</v>
      </c>
      <c r="G471" s="23" t="str">
        <f>IFERROR(VLOOKUP($F471,B:$E,4,0),"")</f>
        <v/>
      </c>
      <c r="H471" s="23" t="str">
        <f>IFERROR(VLOOKUP($F471,C:$E,3,0),"")</f>
        <v/>
      </c>
      <c r="I471" s="23" t="str">
        <f>IFERROR(VLOOKUP($F471,D:$E,2,0),"")</f>
        <v/>
      </c>
    </row>
    <row r="472" spans="1:9" x14ac:dyDescent="0.15">
      <c r="A472" s="12" t="str">
        <f>'AB Touchpoint System Workbook'!J483&amp;'AB Touchpoint System Workbook'!L483</f>
        <v/>
      </c>
      <c r="B472" s="12" t="b">
        <f>IF(ISNUMBER(SEARCH(G$1,$A472)),MAX(B$1:B471)+1)</f>
        <v>0</v>
      </c>
      <c r="C472" s="12" t="b">
        <f>IF(ISNUMBER(SEARCH(H$1,$A472)),MAX(C$1:C471)+1)</f>
        <v>0</v>
      </c>
      <c r="D472" s="12" t="b">
        <f>IF(ISNUMBER(SEARCH(I$1,$A472)),MAX(D$1:D471)+1)</f>
        <v>0</v>
      </c>
      <c r="E472" s="12">
        <f>'AB Touchpoint System Workbook'!K483</f>
        <v>0</v>
      </c>
      <c r="F472" s="13">
        <f t="shared" si="7"/>
        <v>471</v>
      </c>
      <c r="G472" s="23" t="str">
        <f>IFERROR(VLOOKUP($F472,B:$E,4,0),"")</f>
        <v/>
      </c>
      <c r="H472" s="23" t="str">
        <f>IFERROR(VLOOKUP($F472,C:$E,3,0),"")</f>
        <v/>
      </c>
      <c r="I472" s="23" t="str">
        <f>IFERROR(VLOOKUP($F472,D:$E,2,0),"")</f>
        <v/>
      </c>
    </row>
    <row r="473" spans="1:9" x14ac:dyDescent="0.15">
      <c r="A473" s="12" t="str">
        <f>'AB Touchpoint System Workbook'!J484&amp;'AB Touchpoint System Workbook'!L484</f>
        <v/>
      </c>
      <c r="B473" s="12" t="b">
        <f>IF(ISNUMBER(SEARCH(G$1,$A473)),MAX(B$1:B472)+1)</f>
        <v>0</v>
      </c>
      <c r="C473" s="12" t="b">
        <f>IF(ISNUMBER(SEARCH(H$1,$A473)),MAX(C$1:C472)+1)</f>
        <v>0</v>
      </c>
      <c r="D473" s="12" t="b">
        <f>IF(ISNUMBER(SEARCH(I$1,$A473)),MAX(D$1:D472)+1)</f>
        <v>0</v>
      </c>
      <c r="E473" s="12">
        <f>'AB Touchpoint System Workbook'!K484</f>
        <v>0</v>
      </c>
      <c r="F473" s="13">
        <f t="shared" si="7"/>
        <v>472</v>
      </c>
      <c r="G473" s="23" t="str">
        <f>IFERROR(VLOOKUP($F473,B:$E,4,0),"")</f>
        <v/>
      </c>
      <c r="H473" s="23" t="str">
        <f>IFERROR(VLOOKUP($F473,C:$E,3,0),"")</f>
        <v/>
      </c>
      <c r="I473" s="23" t="str">
        <f>IFERROR(VLOOKUP($F473,D:$E,2,0),"")</f>
        <v/>
      </c>
    </row>
    <row r="474" spans="1:9" x14ac:dyDescent="0.15">
      <c r="A474" s="12" t="str">
        <f>'AB Touchpoint System Workbook'!J485&amp;'AB Touchpoint System Workbook'!L485</f>
        <v/>
      </c>
      <c r="B474" s="12" t="b">
        <f>IF(ISNUMBER(SEARCH(G$1,$A474)),MAX(B$1:B473)+1)</f>
        <v>0</v>
      </c>
      <c r="C474" s="12" t="b">
        <f>IF(ISNUMBER(SEARCH(H$1,$A474)),MAX(C$1:C473)+1)</f>
        <v>0</v>
      </c>
      <c r="D474" s="12" t="b">
        <f>IF(ISNUMBER(SEARCH(I$1,$A474)),MAX(D$1:D473)+1)</f>
        <v>0</v>
      </c>
      <c r="E474" s="12">
        <f>'AB Touchpoint System Workbook'!K485</f>
        <v>0</v>
      </c>
      <c r="F474" s="13">
        <f t="shared" si="7"/>
        <v>473</v>
      </c>
      <c r="G474" s="23" t="str">
        <f>IFERROR(VLOOKUP($F474,B:$E,4,0),"")</f>
        <v/>
      </c>
      <c r="H474" s="23" t="str">
        <f>IFERROR(VLOOKUP($F474,C:$E,3,0),"")</f>
        <v/>
      </c>
      <c r="I474" s="23" t="str">
        <f>IFERROR(VLOOKUP($F474,D:$E,2,0),"")</f>
        <v/>
      </c>
    </row>
    <row r="475" spans="1:9" x14ac:dyDescent="0.15">
      <c r="A475" s="12" t="str">
        <f>'AB Touchpoint System Workbook'!J486&amp;'AB Touchpoint System Workbook'!L486</f>
        <v/>
      </c>
      <c r="B475" s="12" t="b">
        <f>IF(ISNUMBER(SEARCH(G$1,$A475)),MAX(B$1:B474)+1)</f>
        <v>0</v>
      </c>
      <c r="C475" s="12" t="b">
        <f>IF(ISNUMBER(SEARCH(H$1,$A475)),MAX(C$1:C474)+1)</f>
        <v>0</v>
      </c>
      <c r="D475" s="12" t="b">
        <f>IF(ISNUMBER(SEARCH(I$1,$A475)),MAX(D$1:D474)+1)</f>
        <v>0</v>
      </c>
      <c r="E475" s="12">
        <f>'AB Touchpoint System Workbook'!K486</f>
        <v>0</v>
      </c>
      <c r="F475" s="13">
        <f t="shared" si="7"/>
        <v>474</v>
      </c>
      <c r="G475" s="23" t="str">
        <f>IFERROR(VLOOKUP($F475,B:$E,4,0),"")</f>
        <v/>
      </c>
      <c r="H475" s="23" t="str">
        <f>IFERROR(VLOOKUP($F475,C:$E,3,0),"")</f>
        <v/>
      </c>
      <c r="I475" s="23" t="str">
        <f>IFERROR(VLOOKUP($F475,D:$E,2,0),"")</f>
        <v/>
      </c>
    </row>
    <row r="476" spans="1:9" x14ac:dyDescent="0.15">
      <c r="A476" s="12" t="str">
        <f>'AB Touchpoint System Workbook'!J487&amp;'AB Touchpoint System Workbook'!L487</f>
        <v/>
      </c>
      <c r="B476" s="12" t="b">
        <f>IF(ISNUMBER(SEARCH(G$1,$A476)),MAX(B$1:B475)+1)</f>
        <v>0</v>
      </c>
      <c r="C476" s="12" t="b">
        <f>IF(ISNUMBER(SEARCH(H$1,$A476)),MAX(C$1:C475)+1)</f>
        <v>0</v>
      </c>
      <c r="D476" s="12" t="b">
        <f>IF(ISNUMBER(SEARCH(I$1,$A476)),MAX(D$1:D475)+1)</f>
        <v>0</v>
      </c>
      <c r="E476" s="12">
        <f>'AB Touchpoint System Workbook'!K487</f>
        <v>0</v>
      </c>
      <c r="F476" s="13">
        <f t="shared" si="7"/>
        <v>475</v>
      </c>
      <c r="G476" s="23" t="str">
        <f>IFERROR(VLOOKUP($F476,B:$E,4,0),"")</f>
        <v/>
      </c>
      <c r="H476" s="23" t="str">
        <f>IFERROR(VLOOKUP($F476,C:$E,3,0),"")</f>
        <v/>
      </c>
      <c r="I476" s="23" t="str">
        <f>IFERROR(VLOOKUP($F476,D:$E,2,0),"")</f>
        <v/>
      </c>
    </row>
    <row r="477" spans="1:9" x14ac:dyDescent="0.15">
      <c r="A477" s="12" t="str">
        <f>'AB Touchpoint System Workbook'!J488&amp;'AB Touchpoint System Workbook'!L488</f>
        <v/>
      </c>
      <c r="B477" s="12" t="b">
        <f>IF(ISNUMBER(SEARCH(G$1,$A477)),MAX(B$1:B476)+1)</f>
        <v>0</v>
      </c>
      <c r="C477" s="12" t="b">
        <f>IF(ISNUMBER(SEARCH(H$1,$A477)),MAX(C$1:C476)+1)</f>
        <v>0</v>
      </c>
      <c r="D477" s="12" t="b">
        <f>IF(ISNUMBER(SEARCH(I$1,$A477)),MAX(D$1:D476)+1)</f>
        <v>0</v>
      </c>
      <c r="E477" s="12">
        <f>'AB Touchpoint System Workbook'!K488</f>
        <v>0</v>
      </c>
      <c r="F477" s="13">
        <f t="shared" si="7"/>
        <v>476</v>
      </c>
      <c r="G477" s="23" t="str">
        <f>IFERROR(VLOOKUP($F477,B:$E,4,0),"")</f>
        <v/>
      </c>
      <c r="H477" s="23" t="str">
        <f>IFERROR(VLOOKUP($F477,C:$E,3,0),"")</f>
        <v/>
      </c>
      <c r="I477" s="23" t="str">
        <f>IFERROR(VLOOKUP($F477,D:$E,2,0),"")</f>
        <v/>
      </c>
    </row>
    <row r="478" spans="1:9" x14ac:dyDescent="0.15">
      <c r="A478" s="12" t="str">
        <f>'AB Touchpoint System Workbook'!J489&amp;'AB Touchpoint System Workbook'!L489</f>
        <v/>
      </c>
      <c r="B478" s="12" t="b">
        <f>IF(ISNUMBER(SEARCH(G$1,$A478)),MAX(B$1:B477)+1)</f>
        <v>0</v>
      </c>
      <c r="C478" s="12" t="b">
        <f>IF(ISNUMBER(SEARCH(H$1,$A478)),MAX(C$1:C477)+1)</f>
        <v>0</v>
      </c>
      <c r="D478" s="12" t="b">
        <f>IF(ISNUMBER(SEARCH(I$1,$A478)),MAX(D$1:D477)+1)</f>
        <v>0</v>
      </c>
      <c r="E478" s="12">
        <f>'AB Touchpoint System Workbook'!K489</f>
        <v>0</v>
      </c>
      <c r="F478" s="13">
        <f t="shared" si="7"/>
        <v>477</v>
      </c>
      <c r="G478" s="23" t="str">
        <f>IFERROR(VLOOKUP($F478,B:$E,4,0),"")</f>
        <v/>
      </c>
      <c r="H478" s="23" t="str">
        <f>IFERROR(VLOOKUP($F478,C:$E,3,0),"")</f>
        <v/>
      </c>
      <c r="I478" s="23" t="str">
        <f>IFERROR(VLOOKUP($F478,D:$E,2,0),"")</f>
        <v/>
      </c>
    </row>
    <row r="479" spans="1:9" x14ac:dyDescent="0.15">
      <c r="A479" s="12" t="str">
        <f>'AB Touchpoint System Workbook'!J490&amp;'AB Touchpoint System Workbook'!L490</f>
        <v/>
      </c>
      <c r="B479" s="12" t="b">
        <f>IF(ISNUMBER(SEARCH(G$1,$A479)),MAX(B$1:B478)+1)</f>
        <v>0</v>
      </c>
      <c r="C479" s="12" t="b">
        <f>IF(ISNUMBER(SEARCH(H$1,$A479)),MAX(C$1:C478)+1)</f>
        <v>0</v>
      </c>
      <c r="D479" s="12" t="b">
        <f>IF(ISNUMBER(SEARCH(I$1,$A479)),MAX(D$1:D478)+1)</f>
        <v>0</v>
      </c>
      <c r="E479" s="12">
        <f>'AB Touchpoint System Workbook'!K490</f>
        <v>0</v>
      </c>
      <c r="F479" s="13">
        <f t="shared" si="7"/>
        <v>478</v>
      </c>
      <c r="G479" s="23" t="str">
        <f>IFERROR(VLOOKUP($F479,B:$E,4,0),"")</f>
        <v/>
      </c>
      <c r="H479" s="23" t="str">
        <f>IFERROR(VLOOKUP($F479,C:$E,3,0),"")</f>
        <v/>
      </c>
      <c r="I479" s="23" t="str">
        <f>IFERROR(VLOOKUP($F479,D:$E,2,0),"")</f>
        <v/>
      </c>
    </row>
    <row r="480" spans="1:9" x14ac:dyDescent="0.15">
      <c r="A480" s="12" t="str">
        <f>'AB Touchpoint System Workbook'!J491&amp;'AB Touchpoint System Workbook'!L491</f>
        <v/>
      </c>
      <c r="B480" s="12" t="b">
        <f>IF(ISNUMBER(SEARCH(G$1,$A480)),MAX(B$1:B479)+1)</f>
        <v>0</v>
      </c>
      <c r="C480" s="12" t="b">
        <f>IF(ISNUMBER(SEARCH(H$1,$A480)),MAX(C$1:C479)+1)</f>
        <v>0</v>
      </c>
      <c r="D480" s="12" t="b">
        <f>IF(ISNUMBER(SEARCH(I$1,$A480)),MAX(D$1:D479)+1)</f>
        <v>0</v>
      </c>
      <c r="E480" s="12">
        <f>'AB Touchpoint System Workbook'!K491</f>
        <v>0</v>
      </c>
      <c r="F480" s="13">
        <f t="shared" si="7"/>
        <v>479</v>
      </c>
      <c r="G480" s="23" t="str">
        <f>IFERROR(VLOOKUP($F480,B:$E,4,0),"")</f>
        <v/>
      </c>
      <c r="H480" s="23" t="str">
        <f>IFERROR(VLOOKUP($F480,C:$E,3,0),"")</f>
        <v/>
      </c>
      <c r="I480" s="23" t="str">
        <f>IFERROR(VLOOKUP($F480,D:$E,2,0),"")</f>
        <v/>
      </c>
    </row>
    <row r="481" spans="1:9" x14ac:dyDescent="0.15">
      <c r="A481" s="12" t="str">
        <f>'AB Touchpoint System Workbook'!J492&amp;'AB Touchpoint System Workbook'!L492</f>
        <v/>
      </c>
      <c r="B481" s="12" t="b">
        <f>IF(ISNUMBER(SEARCH(G$1,$A481)),MAX(B$1:B480)+1)</f>
        <v>0</v>
      </c>
      <c r="C481" s="12" t="b">
        <f>IF(ISNUMBER(SEARCH(H$1,$A481)),MAX(C$1:C480)+1)</f>
        <v>0</v>
      </c>
      <c r="D481" s="12" t="b">
        <f>IF(ISNUMBER(SEARCH(I$1,$A481)),MAX(D$1:D480)+1)</f>
        <v>0</v>
      </c>
      <c r="E481" s="12">
        <f>'AB Touchpoint System Workbook'!K492</f>
        <v>0</v>
      </c>
      <c r="F481" s="13">
        <f t="shared" si="7"/>
        <v>480</v>
      </c>
      <c r="G481" s="23" t="str">
        <f>IFERROR(VLOOKUP($F481,B:$E,4,0),"")</f>
        <v/>
      </c>
      <c r="H481" s="23" t="str">
        <f>IFERROR(VLOOKUP($F481,C:$E,3,0),"")</f>
        <v/>
      </c>
      <c r="I481" s="23" t="str">
        <f>IFERROR(VLOOKUP($F481,D:$E,2,0),"")</f>
        <v/>
      </c>
    </row>
    <row r="482" spans="1:9" x14ac:dyDescent="0.15">
      <c r="A482" s="12" t="str">
        <f>'AB Touchpoint System Workbook'!J493&amp;'AB Touchpoint System Workbook'!L493</f>
        <v/>
      </c>
      <c r="B482" s="12" t="b">
        <f>IF(ISNUMBER(SEARCH(G$1,$A482)),MAX(B$1:B481)+1)</f>
        <v>0</v>
      </c>
      <c r="C482" s="12" t="b">
        <f>IF(ISNUMBER(SEARCH(H$1,$A482)),MAX(C$1:C481)+1)</f>
        <v>0</v>
      </c>
      <c r="D482" s="12" t="b">
        <f>IF(ISNUMBER(SEARCH(I$1,$A482)),MAX(D$1:D481)+1)</f>
        <v>0</v>
      </c>
      <c r="E482" s="12">
        <f>'AB Touchpoint System Workbook'!K493</f>
        <v>0</v>
      </c>
      <c r="F482" s="13">
        <f t="shared" si="7"/>
        <v>481</v>
      </c>
      <c r="G482" s="23" t="str">
        <f>IFERROR(VLOOKUP($F482,B:$E,4,0),"")</f>
        <v/>
      </c>
      <c r="H482" s="23" t="str">
        <f>IFERROR(VLOOKUP($F482,C:$E,3,0),"")</f>
        <v/>
      </c>
      <c r="I482" s="23" t="str">
        <f>IFERROR(VLOOKUP($F482,D:$E,2,0),"")</f>
        <v/>
      </c>
    </row>
    <row r="483" spans="1:9" x14ac:dyDescent="0.15">
      <c r="A483" s="12" t="str">
        <f>'AB Touchpoint System Workbook'!J494&amp;'AB Touchpoint System Workbook'!L494</f>
        <v/>
      </c>
      <c r="B483" s="12" t="b">
        <f>IF(ISNUMBER(SEARCH(G$1,$A483)),MAX(B$1:B482)+1)</f>
        <v>0</v>
      </c>
      <c r="C483" s="12" t="b">
        <f>IF(ISNUMBER(SEARCH(H$1,$A483)),MAX(C$1:C482)+1)</f>
        <v>0</v>
      </c>
      <c r="D483" s="12" t="b">
        <f>IF(ISNUMBER(SEARCH(I$1,$A483)),MAX(D$1:D482)+1)</f>
        <v>0</v>
      </c>
      <c r="E483" s="12">
        <f>'AB Touchpoint System Workbook'!K494</f>
        <v>0</v>
      </c>
      <c r="F483" s="13">
        <f t="shared" si="7"/>
        <v>482</v>
      </c>
      <c r="G483" s="23" t="str">
        <f>IFERROR(VLOOKUP($F483,B:$E,4,0),"")</f>
        <v/>
      </c>
      <c r="H483" s="23" t="str">
        <f>IFERROR(VLOOKUP($F483,C:$E,3,0),"")</f>
        <v/>
      </c>
      <c r="I483" s="23" t="str">
        <f>IFERROR(VLOOKUP($F483,D:$E,2,0),"")</f>
        <v/>
      </c>
    </row>
    <row r="484" spans="1:9" x14ac:dyDescent="0.15">
      <c r="A484" s="12" t="str">
        <f>'AB Touchpoint System Workbook'!J495&amp;'AB Touchpoint System Workbook'!L495</f>
        <v/>
      </c>
      <c r="B484" s="12" t="b">
        <f>IF(ISNUMBER(SEARCH(G$1,$A484)),MAX(B$1:B483)+1)</f>
        <v>0</v>
      </c>
      <c r="C484" s="12" t="b">
        <f>IF(ISNUMBER(SEARCH(H$1,$A484)),MAX(C$1:C483)+1)</f>
        <v>0</v>
      </c>
      <c r="D484" s="12" t="b">
        <f>IF(ISNUMBER(SEARCH(I$1,$A484)),MAX(D$1:D483)+1)</f>
        <v>0</v>
      </c>
      <c r="E484" s="12">
        <f>'AB Touchpoint System Workbook'!K495</f>
        <v>0</v>
      </c>
      <c r="F484" s="13">
        <f t="shared" si="7"/>
        <v>483</v>
      </c>
      <c r="G484" s="23" t="str">
        <f>IFERROR(VLOOKUP($F484,B:$E,4,0),"")</f>
        <v/>
      </c>
      <c r="H484" s="23" t="str">
        <f>IFERROR(VLOOKUP($F484,C:$E,3,0),"")</f>
        <v/>
      </c>
      <c r="I484" s="23" t="str">
        <f>IFERROR(VLOOKUP($F484,D:$E,2,0),"")</f>
        <v/>
      </c>
    </row>
    <row r="485" spans="1:9" x14ac:dyDescent="0.15">
      <c r="A485" s="12" t="str">
        <f>'AB Touchpoint System Workbook'!J496&amp;'AB Touchpoint System Workbook'!L496</f>
        <v/>
      </c>
      <c r="B485" s="12" t="b">
        <f>IF(ISNUMBER(SEARCH(G$1,$A485)),MAX(B$1:B484)+1)</f>
        <v>0</v>
      </c>
      <c r="C485" s="12" t="b">
        <f>IF(ISNUMBER(SEARCH(H$1,$A485)),MAX(C$1:C484)+1)</f>
        <v>0</v>
      </c>
      <c r="D485" s="12" t="b">
        <f>IF(ISNUMBER(SEARCH(I$1,$A485)),MAX(D$1:D484)+1)</f>
        <v>0</v>
      </c>
      <c r="E485" s="12">
        <f>'AB Touchpoint System Workbook'!K496</f>
        <v>0</v>
      </c>
      <c r="F485" s="13">
        <f t="shared" si="7"/>
        <v>484</v>
      </c>
      <c r="G485" s="23" t="str">
        <f>IFERROR(VLOOKUP($F485,B:$E,4,0),"")</f>
        <v/>
      </c>
      <c r="H485" s="23" t="str">
        <f>IFERROR(VLOOKUP($F485,C:$E,3,0),"")</f>
        <v/>
      </c>
      <c r="I485" s="23" t="str">
        <f>IFERROR(VLOOKUP($F485,D:$E,2,0),"")</f>
        <v/>
      </c>
    </row>
    <row r="486" spans="1:9" x14ac:dyDescent="0.15">
      <c r="A486" s="12" t="str">
        <f>'AB Touchpoint System Workbook'!J497&amp;'AB Touchpoint System Workbook'!L497</f>
        <v/>
      </c>
      <c r="B486" s="12" t="b">
        <f>IF(ISNUMBER(SEARCH(G$1,$A486)),MAX(B$1:B485)+1)</f>
        <v>0</v>
      </c>
      <c r="C486" s="12" t="b">
        <f>IF(ISNUMBER(SEARCH(H$1,$A486)),MAX(C$1:C485)+1)</f>
        <v>0</v>
      </c>
      <c r="D486" s="12" t="b">
        <f>IF(ISNUMBER(SEARCH(I$1,$A486)),MAX(D$1:D485)+1)</f>
        <v>0</v>
      </c>
      <c r="E486" s="12">
        <f>'AB Touchpoint System Workbook'!K497</f>
        <v>0</v>
      </c>
      <c r="F486" s="13">
        <f t="shared" si="7"/>
        <v>485</v>
      </c>
      <c r="G486" s="23" t="str">
        <f>IFERROR(VLOOKUP($F486,B:$E,4,0),"")</f>
        <v/>
      </c>
      <c r="H486" s="23" t="str">
        <f>IFERROR(VLOOKUP($F486,C:$E,3,0),"")</f>
        <v/>
      </c>
      <c r="I486" s="23" t="str">
        <f>IFERROR(VLOOKUP($F486,D:$E,2,0),"")</f>
        <v/>
      </c>
    </row>
    <row r="487" spans="1:9" x14ac:dyDescent="0.15">
      <c r="A487" s="12" t="str">
        <f>'AB Touchpoint System Workbook'!J498&amp;'AB Touchpoint System Workbook'!L498</f>
        <v/>
      </c>
      <c r="B487" s="12" t="b">
        <f>IF(ISNUMBER(SEARCH(G$1,$A487)),MAX(B$1:B486)+1)</f>
        <v>0</v>
      </c>
      <c r="C487" s="12" t="b">
        <f>IF(ISNUMBER(SEARCH(H$1,$A487)),MAX(C$1:C486)+1)</f>
        <v>0</v>
      </c>
      <c r="D487" s="12" t="b">
        <f>IF(ISNUMBER(SEARCH(I$1,$A487)),MAX(D$1:D486)+1)</f>
        <v>0</v>
      </c>
      <c r="E487" s="12">
        <f>'AB Touchpoint System Workbook'!K498</f>
        <v>0</v>
      </c>
      <c r="F487" s="13">
        <f t="shared" si="7"/>
        <v>486</v>
      </c>
      <c r="G487" s="23" t="str">
        <f>IFERROR(VLOOKUP($F487,B:$E,4,0),"")</f>
        <v/>
      </c>
      <c r="H487" s="23" t="str">
        <f>IFERROR(VLOOKUP($F487,C:$E,3,0),"")</f>
        <v/>
      </c>
      <c r="I487" s="23" t="str">
        <f>IFERROR(VLOOKUP($F487,D:$E,2,0),"")</f>
        <v/>
      </c>
    </row>
    <row r="488" spans="1:9" x14ac:dyDescent="0.15">
      <c r="A488" s="12" t="str">
        <f>'AB Touchpoint System Workbook'!J499&amp;'AB Touchpoint System Workbook'!L499</f>
        <v/>
      </c>
      <c r="B488" s="12" t="b">
        <f>IF(ISNUMBER(SEARCH(G$1,$A488)),MAX(B$1:B487)+1)</f>
        <v>0</v>
      </c>
      <c r="C488" s="12" t="b">
        <f>IF(ISNUMBER(SEARCH(H$1,$A488)),MAX(C$1:C487)+1)</f>
        <v>0</v>
      </c>
      <c r="D488" s="12" t="b">
        <f>IF(ISNUMBER(SEARCH(I$1,$A488)),MAX(D$1:D487)+1)</f>
        <v>0</v>
      </c>
      <c r="E488" s="12">
        <f>'AB Touchpoint System Workbook'!K499</f>
        <v>0</v>
      </c>
      <c r="F488" s="13">
        <f t="shared" si="7"/>
        <v>487</v>
      </c>
      <c r="G488" s="23" t="str">
        <f>IFERROR(VLOOKUP($F488,B:$E,4,0),"")</f>
        <v/>
      </c>
      <c r="H488" s="23" t="str">
        <f>IFERROR(VLOOKUP($F488,C:$E,3,0),"")</f>
        <v/>
      </c>
      <c r="I488" s="23" t="str">
        <f>IFERROR(VLOOKUP($F488,D:$E,2,0),"")</f>
        <v/>
      </c>
    </row>
    <row r="489" spans="1:9" x14ac:dyDescent="0.15">
      <c r="A489" s="12" t="str">
        <f>'AB Touchpoint System Workbook'!J500&amp;'AB Touchpoint System Workbook'!L500</f>
        <v/>
      </c>
      <c r="B489" s="12" t="b">
        <f>IF(ISNUMBER(SEARCH(G$1,$A489)),MAX(B$1:B488)+1)</f>
        <v>0</v>
      </c>
      <c r="C489" s="12" t="b">
        <f>IF(ISNUMBER(SEARCH(H$1,$A489)),MAX(C$1:C488)+1)</f>
        <v>0</v>
      </c>
      <c r="D489" s="12" t="b">
        <f>IF(ISNUMBER(SEARCH(I$1,$A489)),MAX(D$1:D488)+1)</f>
        <v>0</v>
      </c>
      <c r="E489" s="12">
        <f>'AB Touchpoint System Workbook'!K500</f>
        <v>0</v>
      </c>
      <c r="F489" s="13">
        <f t="shared" si="7"/>
        <v>488</v>
      </c>
      <c r="G489" s="23" t="str">
        <f>IFERROR(VLOOKUP($F489,B:$E,4,0),"")</f>
        <v/>
      </c>
      <c r="H489" s="23" t="str">
        <f>IFERROR(VLOOKUP($F489,C:$E,3,0),"")</f>
        <v/>
      </c>
      <c r="I489" s="23" t="str">
        <f>IFERROR(VLOOKUP($F489,D:$E,2,0),"")</f>
        <v/>
      </c>
    </row>
    <row r="490" spans="1:9" x14ac:dyDescent="0.15">
      <c r="A490" s="12" t="str">
        <f>'AB Touchpoint System Workbook'!J501&amp;'AB Touchpoint System Workbook'!L501</f>
        <v/>
      </c>
      <c r="B490" s="12" t="b">
        <f>IF(ISNUMBER(SEARCH(G$1,$A490)),MAX(B$1:B489)+1)</f>
        <v>0</v>
      </c>
      <c r="C490" s="12" t="b">
        <f>IF(ISNUMBER(SEARCH(H$1,$A490)),MAX(C$1:C489)+1)</f>
        <v>0</v>
      </c>
      <c r="D490" s="12" t="b">
        <f>IF(ISNUMBER(SEARCH(I$1,$A490)),MAX(D$1:D489)+1)</f>
        <v>0</v>
      </c>
      <c r="E490" s="12">
        <f>'AB Touchpoint System Workbook'!K501</f>
        <v>0</v>
      </c>
      <c r="F490" s="13">
        <f t="shared" si="7"/>
        <v>489</v>
      </c>
      <c r="G490" s="23" t="str">
        <f>IFERROR(VLOOKUP($F490,B:$E,4,0),"")</f>
        <v/>
      </c>
      <c r="H490" s="23" t="str">
        <f>IFERROR(VLOOKUP($F490,C:$E,3,0),"")</f>
        <v/>
      </c>
      <c r="I490" s="23" t="str">
        <f>IFERROR(VLOOKUP($F490,D:$E,2,0),"")</f>
        <v/>
      </c>
    </row>
    <row r="491" spans="1:9" x14ac:dyDescent="0.15">
      <c r="A491" s="12" t="str">
        <f>'AB Touchpoint System Workbook'!J502&amp;'AB Touchpoint System Workbook'!L502</f>
        <v/>
      </c>
      <c r="B491" s="12" t="b">
        <f>IF(ISNUMBER(SEARCH(G$1,$A491)),MAX(B$1:B490)+1)</f>
        <v>0</v>
      </c>
      <c r="C491" s="12" t="b">
        <f>IF(ISNUMBER(SEARCH(H$1,$A491)),MAX(C$1:C490)+1)</f>
        <v>0</v>
      </c>
      <c r="D491" s="12" t="b">
        <f>IF(ISNUMBER(SEARCH(I$1,$A491)),MAX(D$1:D490)+1)</f>
        <v>0</v>
      </c>
      <c r="E491" s="12">
        <f>'AB Touchpoint System Workbook'!K502</f>
        <v>0</v>
      </c>
      <c r="F491" s="13">
        <f t="shared" si="7"/>
        <v>490</v>
      </c>
      <c r="G491" s="23" t="str">
        <f>IFERROR(VLOOKUP($F491,B:$E,4,0),"")</f>
        <v/>
      </c>
      <c r="H491" s="23" t="str">
        <f>IFERROR(VLOOKUP($F491,C:$E,3,0),"")</f>
        <v/>
      </c>
      <c r="I491" s="23" t="str">
        <f>IFERROR(VLOOKUP($F491,D:$E,2,0),"")</f>
        <v/>
      </c>
    </row>
    <row r="492" spans="1:9" x14ac:dyDescent="0.15">
      <c r="A492" s="12" t="str">
        <f>'AB Touchpoint System Workbook'!J503&amp;'AB Touchpoint System Workbook'!L503</f>
        <v/>
      </c>
      <c r="B492" s="12" t="b">
        <f>IF(ISNUMBER(SEARCH(G$1,$A492)),MAX(B$1:B491)+1)</f>
        <v>0</v>
      </c>
      <c r="C492" s="12" t="b">
        <f>IF(ISNUMBER(SEARCH(H$1,$A492)),MAX(C$1:C491)+1)</f>
        <v>0</v>
      </c>
      <c r="D492" s="12" t="b">
        <f>IF(ISNUMBER(SEARCH(I$1,$A492)),MAX(D$1:D491)+1)</f>
        <v>0</v>
      </c>
      <c r="E492" s="12">
        <f>'AB Touchpoint System Workbook'!K503</f>
        <v>0</v>
      </c>
      <c r="F492" s="13">
        <f t="shared" si="7"/>
        <v>491</v>
      </c>
      <c r="G492" s="23" t="str">
        <f>IFERROR(VLOOKUP($F492,B:$E,4,0),"")</f>
        <v/>
      </c>
      <c r="H492" s="23" t="str">
        <f>IFERROR(VLOOKUP($F492,C:$E,3,0),"")</f>
        <v/>
      </c>
      <c r="I492" s="23" t="str">
        <f>IFERROR(VLOOKUP($F492,D:$E,2,0),"")</f>
        <v/>
      </c>
    </row>
    <row r="493" spans="1:9" x14ac:dyDescent="0.15">
      <c r="A493" s="12" t="str">
        <f>'AB Touchpoint System Workbook'!J504&amp;'AB Touchpoint System Workbook'!L504</f>
        <v/>
      </c>
      <c r="B493" s="12" t="b">
        <f>IF(ISNUMBER(SEARCH(G$1,$A493)),MAX(B$1:B492)+1)</f>
        <v>0</v>
      </c>
      <c r="C493" s="12" t="b">
        <f>IF(ISNUMBER(SEARCH(H$1,$A493)),MAX(C$1:C492)+1)</f>
        <v>0</v>
      </c>
      <c r="D493" s="12" t="b">
        <f>IF(ISNUMBER(SEARCH(I$1,$A493)),MAX(D$1:D492)+1)</f>
        <v>0</v>
      </c>
      <c r="E493" s="12">
        <f>'AB Touchpoint System Workbook'!K504</f>
        <v>0</v>
      </c>
      <c r="F493" s="13">
        <f t="shared" si="7"/>
        <v>492</v>
      </c>
      <c r="G493" s="23" t="str">
        <f>IFERROR(VLOOKUP($F493,B:$E,4,0),"")</f>
        <v/>
      </c>
      <c r="H493" s="23" t="str">
        <f>IFERROR(VLOOKUP($F493,C:$E,3,0),"")</f>
        <v/>
      </c>
      <c r="I493" s="23" t="str">
        <f>IFERROR(VLOOKUP($F493,D:$E,2,0),"")</f>
        <v/>
      </c>
    </row>
    <row r="494" spans="1:9" x14ac:dyDescent="0.15">
      <c r="A494" s="12" t="str">
        <f>'AB Touchpoint System Workbook'!J505&amp;'AB Touchpoint System Workbook'!L505</f>
        <v/>
      </c>
      <c r="B494" s="12" t="b">
        <f>IF(ISNUMBER(SEARCH(G$1,$A494)),MAX(B$1:B493)+1)</f>
        <v>0</v>
      </c>
      <c r="C494" s="12" t="b">
        <f>IF(ISNUMBER(SEARCH(H$1,$A494)),MAX(C$1:C493)+1)</f>
        <v>0</v>
      </c>
      <c r="D494" s="12" t="b">
        <f>IF(ISNUMBER(SEARCH(I$1,$A494)),MAX(D$1:D493)+1)</f>
        <v>0</v>
      </c>
      <c r="E494" s="12">
        <f>'AB Touchpoint System Workbook'!K505</f>
        <v>0</v>
      </c>
      <c r="F494" s="13">
        <f t="shared" si="7"/>
        <v>493</v>
      </c>
      <c r="G494" s="23" t="str">
        <f>IFERROR(VLOOKUP($F494,B:$E,4,0),"")</f>
        <v/>
      </c>
      <c r="H494" s="23" t="str">
        <f>IFERROR(VLOOKUP($F494,C:$E,3,0),"")</f>
        <v/>
      </c>
      <c r="I494" s="23" t="str">
        <f>IFERROR(VLOOKUP($F494,D:$E,2,0),"")</f>
        <v/>
      </c>
    </row>
    <row r="495" spans="1:9" x14ac:dyDescent="0.15">
      <c r="A495" s="12" t="str">
        <f>'AB Touchpoint System Workbook'!J506&amp;'AB Touchpoint System Workbook'!L506</f>
        <v/>
      </c>
      <c r="B495" s="12" t="b">
        <f>IF(ISNUMBER(SEARCH(G$1,$A495)),MAX(B$1:B494)+1)</f>
        <v>0</v>
      </c>
      <c r="C495" s="12" t="b">
        <f>IF(ISNUMBER(SEARCH(H$1,$A495)),MAX(C$1:C494)+1)</f>
        <v>0</v>
      </c>
      <c r="D495" s="12" t="b">
        <f>IF(ISNUMBER(SEARCH(I$1,$A495)),MAX(D$1:D494)+1)</f>
        <v>0</v>
      </c>
      <c r="E495" s="12">
        <f>'AB Touchpoint System Workbook'!K506</f>
        <v>0</v>
      </c>
      <c r="F495" s="13">
        <f t="shared" si="7"/>
        <v>494</v>
      </c>
      <c r="G495" s="23" t="str">
        <f>IFERROR(VLOOKUP($F495,B:$E,4,0),"")</f>
        <v/>
      </c>
      <c r="H495" s="23" t="str">
        <f>IFERROR(VLOOKUP($F495,C:$E,3,0),"")</f>
        <v/>
      </c>
      <c r="I495" s="23" t="str">
        <f>IFERROR(VLOOKUP($F495,D:$E,2,0),"")</f>
        <v/>
      </c>
    </row>
    <row r="496" spans="1:9" x14ac:dyDescent="0.15">
      <c r="A496" s="12" t="str">
        <f>'AB Touchpoint System Workbook'!J507&amp;'AB Touchpoint System Workbook'!L507</f>
        <v/>
      </c>
      <c r="B496" s="12" t="b">
        <f>IF(ISNUMBER(SEARCH(G$1,$A496)),MAX(B$1:B495)+1)</f>
        <v>0</v>
      </c>
      <c r="C496" s="12" t="b">
        <f>IF(ISNUMBER(SEARCH(H$1,$A496)),MAX(C$1:C495)+1)</f>
        <v>0</v>
      </c>
      <c r="D496" s="12" t="b">
        <f>IF(ISNUMBER(SEARCH(I$1,$A496)),MAX(D$1:D495)+1)</f>
        <v>0</v>
      </c>
      <c r="E496" s="12">
        <f>'AB Touchpoint System Workbook'!K507</f>
        <v>0</v>
      </c>
      <c r="F496" s="13">
        <f t="shared" si="7"/>
        <v>495</v>
      </c>
      <c r="G496" s="23" t="str">
        <f>IFERROR(VLOOKUP($F496,B:$E,4,0),"")</f>
        <v/>
      </c>
      <c r="H496" s="23" t="str">
        <f>IFERROR(VLOOKUP($F496,C:$E,3,0),"")</f>
        <v/>
      </c>
      <c r="I496" s="23" t="str">
        <f>IFERROR(VLOOKUP($F496,D:$E,2,0),"")</f>
        <v/>
      </c>
    </row>
    <row r="497" spans="1:9" x14ac:dyDescent="0.15">
      <c r="A497" s="12" t="str">
        <f>'AB Touchpoint System Workbook'!J508&amp;'AB Touchpoint System Workbook'!L508</f>
        <v/>
      </c>
      <c r="B497" s="12" t="b">
        <f>IF(ISNUMBER(SEARCH(G$1,$A497)),MAX(B$1:B496)+1)</f>
        <v>0</v>
      </c>
      <c r="C497" s="12" t="b">
        <f>IF(ISNUMBER(SEARCH(H$1,$A497)),MAX(C$1:C496)+1)</f>
        <v>0</v>
      </c>
      <c r="D497" s="12" t="b">
        <f>IF(ISNUMBER(SEARCH(I$1,$A497)),MAX(D$1:D496)+1)</f>
        <v>0</v>
      </c>
      <c r="E497" s="12">
        <f>'AB Touchpoint System Workbook'!K508</f>
        <v>0</v>
      </c>
      <c r="F497" s="13">
        <f t="shared" si="7"/>
        <v>496</v>
      </c>
      <c r="G497" s="23" t="str">
        <f>IFERROR(VLOOKUP($F497,B:$E,4,0),"")</f>
        <v/>
      </c>
      <c r="H497" s="23" t="str">
        <f>IFERROR(VLOOKUP($F497,C:$E,3,0),"")</f>
        <v/>
      </c>
      <c r="I497" s="23" t="str">
        <f>IFERROR(VLOOKUP($F497,D:$E,2,0),"")</f>
        <v/>
      </c>
    </row>
    <row r="498" spans="1:9" x14ac:dyDescent="0.15">
      <c r="A498" s="12" t="str">
        <f>'AB Touchpoint System Workbook'!J509&amp;'AB Touchpoint System Workbook'!L509</f>
        <v/>
      </c>
      <c r="B498" s="12" t="b">
        <f>IF(ISNUMBER(SEARCH(G$1,$A498)),MAX(B$1:B497)+1)</f>
        <v>0</v>
      </c>
      <c r="C498" s="12" t="b">
        <f>IF(ISNUMBER(SEARCH(H$1,$A498)),MAX(C$1:C497)+1)</f>
        <v>0</v>
      </c>
      <c r="D498" s="12" t="b">
        <f>IF(ISNUMBER(SEARCH(I$1,$A498)),MAX(D$1:D497)+1)</f>
        <v>0</v>
      </c>
      <c r="E498" s="12">
        <f>'AB Touchpoint System Workbook'!K509</f>
        <v>0</v>
      </c>
      <c r="F498" s="13">
        <f t="shared" si="7"/>
        <v>497</v>
      </c>
      <c r="G498" s="23" t="str">
        <f>IFERROR(VLOOKUP($F498,B:$E,4,0),"")</f>
        <v/>
      </c>
      <c r="H498" s="23" t="str">
        <f>IFERROR(VLOOKUP($F498,C:$E,3,0),"")</f>
        <v/>
      </c>
      <c r="I498" s="23" t="str">
        <f>IFERROR(VLOOKUP($F498,D:$E,2,0),"")</f>
        <v/>
      </c>
    </row>
    <row r="499" spans="1:9" x14ac:dyDescent="0.15">
      <c r="A499" s="12" t="str">
        <f>'AB Touchpoint System Workbook'!J510&amp;'AB Touchpoint System Workbook'!L510</f>
        <v/>
      </c>
      <c r="B499" s="12" t="b">
        <f>IF(ISNUMBER(SEARCH(G$1,$A499)),MAX(B$1:B498)+1)</f>
        <v>0</v>
      </c>
      <c r="C499" s="12" t="b">
        <f>IF(ISNUMBER(SEARCH(H$1,$A499)),MAX(C$1:C498)+1)</f>
        <v>0</v>
      </c>
      <c r="D499" s="12" t="b">
        <f>IF(ISNUMBER(SEARCH(I$1,$A499)),MAX(D$1:D498)+1)</f>
        <v>0</v>
      </c>
      <c r="E499" s="12">
        <f>'AB Touchpoint System Workbook'!K510</f>
        <v>0</v>
      </c>
      <c r="F499" s="13">
        <f t="shared" si="7"/>
        <v>498</v>
      </c>
      <c r="G499" s="23" t="str">
        <f>IFERROR(VLOOKUP($F499,B:$E,4,0),"")</f>
        <v/>
      </c>
      <c r="H499" s="23" t="str">
        <f>IFERROR(VLOOKUP($F499,C:$E,3,0),"")</f>
        <v/>
      </c>
      <c r="I499" s="23" t="str">
        <f>IFERROR(VLOOKUP($F499,D:$E,2,0),"")</f>
        <v/>
      </c>
    </row>
    <row r="500" spans="1:9" x14ac:dyDescent="0.15">
      <c r="A500" s="12" t="str">
        <f>'AB Touchpoint System Workbook'!J511&amp;'AB Touchpoint System Workbook'!L511</f>
        <v/>
      </c>
      <c r="B500" s="12" t="b">
        <f>IF(ISNUMBER(SEARCH(G$1,$A500)),MAX(B$1:B499)+1)</f>
        <v>0</v>
      </c>
      <c r="C500" s="12" t="b">
        <f>IF(ISNUMBER(SEARCH(H$1,$A500)),MAX(C$1:C499)+1)</f>
        <v>0</v>
      </c>
      <c r="D500" s="12" t="b">
        <f>IF(ISNUMBER(SEARCH(I$1,$A500)),MAX(D$1:D499)+1)</f>
        <v>0</v>
      </c>
      <c r="E500" s="12">
        <f>'AB Touchpoint System Workbook'!K511</f>
        <v>0</v>
      </c>
      <c r="F500" s="13">
        <f t="shared" si="7"/>
        <v>499</v>
      </c>
      <c r="G500" s="23" t="str">
        <f>IFERROR(VLOOKUP($F500,B:$E,4,0),"")</f>
        <v/>
      </c>
      <c r="H500" s="23" t="str">
        <f>IFERROR(VLOOKUP($F500,C:$E,3,0),"")</f>
        <v/>
      </c>
      <c r="I500" s="23" t="str">
        <f>IFERROR(VLOOKUP($F500,D:$E,2,0),"")</f>
        <v/>
      </c>
    </row>
    <row r="501" spans="1:9" x14ac:dyDescent="0.15">
      <c r="A501" s="12" t="str">
        <f>'AB Touchpoint System Workbook'!J512&amp;'AB Touchpoint System Workbook'!L512</f>
        <v/>
      </c>
      <c r="B501" s="12" t="b">
        <f>IF(ISNUMBER(SEARCH(G$1,$A501)),MAX(B$1:B500)+1)</f>
        <v>0</v>
      </c>
      <c r="C501" s="12" t="b">
        <f>IF(ISNUMBER(SEARCH(H$1,$A501)),MAX(C$1:C500)+1)</f>
        <v>0</v>
      </c>
      <c r="D501" s="12" t="b">
        <f>IF(ISNUMBER(SEARCH(I$1,$A501)),MAX(D$1:D500)+1)</f>
        <v>0</v>
      </c>
      <c r="E501" s="12">
        <f>'AB Touchpoint System Workbook'!K512</f>
        <v>0</v>
      </c>
      <c r="F501" s="13">
        <f t="shared" si="7"/>
        <v>500</v>
      </c>
      <c r="G501" s="23" t="str">
        <f>IFERROR(VLOOKUP($F501,B:$E,4,0),"")</f>
        <v/>
      </c>
      <c r="H501" s="23" t="str">
        <f>IFERROR(VLOOKUP($F501,C:$E,3,0),"")</f>
        <v/>
      </c>
      <c r="I501" s="23" t="str">
        <f>IFERROR(VLOOKUP($F501,D:$E,2,0),"")</f>
        <v/>
      </c>
    </row>
    <row r="502" spans="1:9" x14ac:dyDescent="0.15">
      <c r="A502" s="12" t="str">
        <f>'AB Touchpoint System Workbook'!J513&amp;'AB Touchpoint System Workbook'!L513</f>
        <v/>
      </c>
      <c r="B502" s="12" t="b">
        <f>IF(ISNUMBER(SEARCH(G$1,$A502)),MAX(B$1:B501)+1)</f>
        <v>0</v>
      </c>
      <c r="C502" s="12" t="b">
        <f>IF(ISNUMBER(SEARCH(H$1,$A502)),MAX(C$1:C501)+1)</f>
        <v>0</v>
      </c>
      <c r="D502" s="12" t="b">
        <f>IF(ISNUMBER(SEARCH(I$1,$A502)),MAX(D$1:D501)+1)</f>
        <v>0</v>
      </c>
      <c r="E502" s="12">
        <f>'AB Touchpoint System Workbook'!K513</f>
        <v>0</v>
      </c>
      <c r="F502" s="13">
        <f t="shared" si="7"/>
        <v>501</v>
      </c>
      <c r="G502" s="23" t="str">
        <f>IFERROR(VLOOKUP($F502,B:$E,4,0),"")</f>
        <v/>
      </c>
      <c r="H502" s="23" t="str">
        <f>IFERROR(VLOOKUP($F502,C:$E,3,0),"")</f>
        <v/>
      </c>
      <c r="I502" s="23" t="str">
        <f>IFERROR(VLOOKUP($F502,D:$E,2,0),"")</f>
        <v/>
      </c>
    </row>
    <row r="503" spans="1:9" x14ac:dyDescent="0.15">
      <c r="A503" s="12" t="str">
        <f>'AB Touchpoint System Workbook'!J514&amp;'AB Touchpoint System Workbook'!L514</f>
        <v/>
      </c>
      <c r="B503" s="12" t="b">
        <f>IF(ISNUMBER(SEARCH(G$1,$A503)),MAX(B$1:B502)+1)</f>
        <v>0</v>
      </c>
      <c r="C503" s="12" t="b">
        <f>IF(ISNUMBER(SEARCH(H$1,$A503)),MAX(C$1:C502)+1)</f>
        <v>0</v>
      </c>
      <c r="D503" s="12" t="b">
        <f>IF(ISNUMBER(SEARCH(I$1,$A503)),MAX(D$1:D502)+1)</f>
        <v>0</v>
      </c>
      <c r="E503" s="12">
        <f>'AB Touchpoint System Workbook'!K514</f>
        <v>0</v>
      </c>
      <c r="F503" s="13">
        <f t="shared" si="7"/>
        <v>502</v>
      </c>
      <c r="G503" s="23" t="str">
        <f>IFERROR(VLOOKUP($F503,B:$E,4,0),"")</f>
        <v/>
      </c>
      <c r="H503" s="23" t="str">
        <f>IFERROR(VLOOKUP($F503,C:$E,3,0),"")</f>
        <v/>
      </c>
      <c r="I503" s="23" t="str">
        <f>IFERROR(VLOOKUP($F503,D:$E,2,0),"")</f>
        <v/>
      </c>
    </row>
    <row r="504" spans="1:9" x14ac:dyDescent="0.15">
      <c r="A504" s="12" t="str">
        <f>'AB Touchpoint System Workbook'!J515&amp;'AB Touchpoint System Workbook'!L515</f>
        <v/>
      </c>
      <c r="B504" s="12" t="b">
        <f>IF(ISNUMBER(SEARCH(G$1,$A504)),MAX(B$1:B503)+1)</f>
        <v>0</v>
      </c>
      <c r="C504" s="12" t="b">
        <f>IF(ISNUMBER(SEARCH(H$1,$A504)),MAX(C$1:C503)+1)</f>
        <v>0</v>
      </c>
      <c r="D504" s="12" t="b">
        <f>IF(ISNUMBER(SEARCH(I$1,$A504)),MAX(D$1:D503)+1)</f>
        <v>0</v>
      </c>
      <c r="E504" s="12">
        <f>'AB Touchpoint System Workbook'!K515</f>
        <v>0</v>
      </c>
      <c r="F504" s="13">
        <f t="shared" si="7"/>
        <v>503</v>
      </c>
      <c r="G504" s="23" t="str">
        <f>IFERROR(VLOOKUP($F504,B:$E,4,0),"")</f>
        <v/>
      </c>
      <c r="H504" s="23" t="str">
        <f>IFERROR(VLOOKUP($F504,C:$E,3,0),"")</f>
        <v/>
      </c>
      <c r="I504" s="23" t="str">
        <f>IFERROR(VLOOKUP($F504,D:$E,2,0),"")</f>
        <v/>
      </c>
    </row>
    <row r="505" spans="1:9" x14ac:dyDescent="0.15">
      <c r="A505" s="12" t="str">
        <f>'AB Touchpoint System Workbook'!J516&amp;'AB Touchpoint System Workbook'!L516</f>
        <v/>
      </c>
      <c r="B505" s="12" t="b">
        <f>IF(ISNUMBER(SEARCH(G$1,$A505)),MAX(B$1:B504)+1)</f>
        <v>0</v>
      </c>
      <c r="C505" s="12" t="b">
        <f>IF(ISNUMBER(SEARCH(H$1,$A505)),MAX(C$1:C504)+1)</f>
        <v>0</v>
      </c>
      <c r="D505" s="12" t="b">
        <f>IF(ISNUMBER(SEARCH(I$1,$A505)),MAX(D$1:D504)+1)</f>
        <v>0</v>
      </c>
      <c r="E505" s="12">
        <f>'AB Touchpoint System Workbook'!K516</f>
        <v>0</v>
      </c>
      <c r="F505" s="13">
        <f t="shared" si="7"/>
        <v>504</v>
      </c>
      <c r="G505" s="23" t="str">
        <f>IFERROR(VLOOKUP($F505,B:$E,4,0),"")</f>
        <v/>
      </c>
      <c r="H505" s="23" t="str">
        <f>IFERROR(VLOOKUP($F505,C:$E,3,0),"")</f>
        <v/>
      </c>
      <c r="I505" s="23" t="str">
        <f>IFERROR(VLOOKUP($F505,D:$E,2,0),"")</f>
        <v/>
      </c>
    </row>
    <row r="506" spans="1:9" x14ac:dyDescent="0.15">
      <c r="A506" s="12" t="str">
        <f>'AB Touchpoint System Workbook'!J517&amp;'AB Touchpoint System Workbook'!L517</f>
        <v/>
      </c>
      <c r="B506" s="12" t="b">
        <f>IF(ISNUMBER(SEARCH(G$1,$A506)),MAX(B$1:B505)+1)</f>
        <v>0</v>
      </c>
      <c r="C506" s="12" t="b">
        <f>IF(ISNUMBER(SEARCH(H$1,$A506)),MAX(C$1:C505)+1)</f>
        <v>0</v>
      </c>
      <c r="D506" s="12" t="b">
        <f>IF(ISNUMBER(SEARCH(I$1,$A506)),MAX(D$1:D505)+1)</f>
        <v>0</v>
      </c>
      <c r="E506" s="12">
        <f>'AB Touchpoint System Workbook'!K517</f>
        <v>0</v>
      </c>
      <c r="F506" s="13">
        <f t="shared" si="7"/>
        <v>505</v>
      </c>
      <c r="G506" s="23" t="str">
        <f>IFERROR(VLOOKUP($F506,B:$E,4,0),"")</f>
        <v/>
      </c>
      <c r="H506" s="23" t="str">
        <f>IFERROR(VLOOKUP($F506,C:$E,3,0),"")</f>
        <v/>
      </c>
      <c r="I506" s="23" t="str">
        <f>IFERROR(VLOOKUP($F506,D:$E,2,0),"")</f>
        <v/>
      </c>
    </row>
    <row r="507" spans="1:9" x14ac:dyDescent="0.15">
      <c r="A507" s="12" t="str">
        <f>'AB Touchpoint System Workbook'!J518&amp;'AB Touchpoint System Workbook'!L518</f>
        <v/>
      </c>
      <c r="B507" s="12" t="b">
        <f>IF(ISNUMBER(SEARCH(G$1,$A507)),MAX(B$1:B506)+1)</f>
        <v>0</v>
      </c>
      <c r="C507" s="12" t="b">
        <f>IF(ISNUMBER(SEARCH(H$1,$A507)),MAX(C$1:C506)+1)</f>
        <v>0</v>
      </c>
      <c r="D507" s="12" t="b">
        <f>IF(ISNUMBER(SEARCH(I$1,$A507)),MAX(D$1:D506)+1)</f>
        <v>0</v>
      </c>
      <c r="E507" s="12">
        <f>'AB Touchpoint System Workbook'!K518</f>
        <v>0</v>
      </c>
      <c r="F507" s="13">
        <f t="shared" si="7"/>
        <v>506</v>
      </c>
      <c r="G507" s="23" t="str">
        <f>IFERROR(VLOOKUP($F507,B:$E,4,0),"")</f>
        <v/>
      </c>
      <c r="H507" s="23" t="str">
        <f>IFERROR(VLOOKUP($F507,C:$E,3,0),"")</f>
        <v/>
      </c>
      <c r="I507" s="23" t="str">
        <f>IFERROR(VLOOKUP($F507,D:$E,2,0),"")</f>
        <v/>
      </c>
    </row>
    <row r="508" spans="1:9" x14ac:dyDescent="0.15">
      <c r="A508" s="12" t="str">
        <f>'AB Touchpoint System Workbook'!J519&amp;'AB Touchpoint System Workbook'!L519</f>
        <v/>
      </c>
      <c r="B508" s="12" t="b">
        <f>IF(ISNUMBER(SEARCH(G$1,$A508)),MAX(B$1:B507)+1)</f>
        <v>0</v>
      </c>
      <c r="C508" s="12" t="b">
        <f>IF(ISNUMBER(SEARCH(H$1,$A508)),MAX(C$1:C507)+1)</f>
        <v>0</v>
      </c>
      <c r="D508" s="12" t="b">
        <f>IF(ISNUMBER(SEARCH(I$1,$A508)),MAX(D$1:D507)+1)</f>
        <v>0</v>
      </c>
      <c r="E508" s="12">
        <f>'AB Touchpoint System Workbook'!K519</f>
        <v>0</v>
      </c>
      <c r="F508" s="13">
        <f t="shared" si="7"/>
        <v>507</v>
      </c>
      <c r="G508" s="23" t="str">
        <f>IFERROR(VLOOKUP($F508,B:$E,4,0),"")</f>
        <v/>
      </c>
      <c r="H508" s="23" t="str">
        <f>IFERROR(VLOOKUP($F508,C:$E,3,0),"")</f>
        <v/>
      </c>
      <c r="I508" s="23" t="str">
        <f>IFERROR(VLOOKUP($F508,D:$E,2,0),"")</f>
        <v/>
      </c>
    </row>
    <row r="509" spans="1:9" x14ac:dyDescent="0.15">
      <c r="A509" s="12" t="str">
        <f>'AB Touchpoint System Workbook'!J520&amp;'AB Touchpoint System Workbook'!L520</f>
        <v/>
      </c>
      <c r="B509" s="12" t="b">
        <f>IF(ISNUMBER(SEARCH(G$1,$A509)),MAX(B$1:B508)+1)</f>
        <v>0</v>
      </c>
      <c r="C509" s="12" t="b">
        <f>IF(ISNUMBER(SEARCH(H$1,$A509)),MAX(C$1:C508)+1)</f>
        <v>0</v>
      </c>
      <c r="D509" s="12" t="b">
        <f>IF(ISNUMBER(SEARCH(I$1,$A509)),MAX(D$1:D508)+1)</f>
        <v>0</v>
      </c>
      <c r="E509" s="12">
        <f>'AB Touchpoint System Workbook'!K520</f>
        <v>0</v>
      </c>
      <c r="F509" s="13">
        <f t="shared" si="7"/>
        <v>508</v>
      </c>
      <c r="G509" s="23" t="str">
        <f>IFERROR(VLOOKUP($F509,B:$E,4,0),"")</f>
        <v/>
      </c>
      <c r="H509" s="23" t="str">
        <f>IFERROR(VLOOKUP($F509,C:$E,3,0),"")</f>
        <v/>
      </c>
      <c r="I509" s="23" t="str">
        <f>IFERROR(VLOOKUP($F509,D:$E,2,0),"")</f>
        <v/>
      </c>
    </row>
    <row r="510" spans="1:9" x14ac:dyDescent="0.15">
      <c r="A510" s="12" t="str">
        <f>'AB Touchpoint System Workbook'!J521&amp;'AB Touchpoint System Workbook'!L521</f>
        <v/>
      </c>
      <c r="B510" s="12" t="b">
        <f>IF(ISNUMBER(SEARCH(G$1,$A510)),MAX(B$1:B509)+1)</f>
        <v>0</v>
      </c>
      <c r="C510" s="12" t="b">
        <f>IF(ISNUMBER(SEARCH(H$1,$A510)),MAX(C$1:C509)+1)</f>
        <v>0</v>
      </c>
      <c r="D510" s="12" t="b">
        <f>IF(ISNUMBER(SEARCH(I$1,$A510)),MAX(D$1:D509)+1)</f>
        <v>0</v>
      </c>
      <c r="E510" s="12">
        <f>'AB Touchpoint System Workbook'!K521</f>
        <v>0</v>
      </c>
      <c r="F510" s="13">
        <f t="shared" si="7"/>
        <v>509</v>
      </c>
      <c r="G510" s="23" t="str">
        <f>IFERROR(VLOOKUP($F510,B:$E,4,0),"")</f>
        <v/>
      </c>
      <c r="H510" s="23" t="str">
        <f>IFERROR(VLOOKUP($F510,C:$E,3,0),"")</f>
        <v/>
      </c>
      <c r="I510" s="23" t="str">
        <f>IFERROR(VLOOKUP($F510,D:$E,2,0),"")</f>
        <v/>
      </c>
    </row>
    <row r="511" spans="1:9" x14ac:dyDescent="0.15">
      <c r="A511" s="12" t="str">
        <f>'AB Touchpoint System Workbook'!J522&amp;'AB Touchpoint System Workbook'!L522</f>
        <v/>
      </c>
      <c r="B511" s="12" t="b">
        <f>IF(ISNUMBER(SEARCH(G$1,$A511)),MAX(B$1:B510)+1)</f>
        <v>0</v>
      </c>
      <c r="C511" s="12" t="b">
        <f>IF(ISNUMBER(SEARCH(H$1,$A511)),MAX(C$1:C510)+1)</f>
        <v>0</v>
      </c>
      <c r="D511" s="12" t="b">
        <f>IF(ISNUMBER(SEARCH(I$1,$A511)),MAX(D$1:D510)+1)</f>
        <v>0</v>
      </c>
      <c r="E511" s="12">
        <f>'AB Touchpoint System Workbook'!K522</f>
        <v>0</v>
      </c>
      <c r="F511" s="13">
        <f t="shared" si="7"/>
        <v>510</v>
      </c>
      <c r="G511" s="23" t="str">
        <f>IFERROR(VLOOKUP($F511,B:$E,4,0),"")</f>
        <v/>
      </c>
      <c r="H511" s="23" t="str">
        <f>IFERROR(VLOOKUP($F511,C:$E,3,0),"")</f>
        <v/>
      </c>
      <c r="I511" s="23" t="str">
        <f>IFERROR(VLOOKUP($F511,D:$E,2,0),"")</f>
        <v/>
      </c>
    </row>
    <row r="512" spans="1:9" x14ac:dyDescent="0.15">
      <c r="A512" s="12" t="str">
        <f>'AB Touchpoint System Workbook'!J523&amp;'AB Touchpoint System Workbook'!L523</f>
        <v/>
      </c>
      <c r="B512" s="12" t="b">
        <f>IF(ISNUMBER(SEARCH(G$1,$A512)),MAX(B$1:B511)+1)</f>
        <v>0</v>
      </c>
      <c r="C512" s="12" t="b">
        <f>IF(ISNUMBER(SEARCH(H$1,$A512)),MAX(C$1:C511)+1)</f>
        <v>0</v>
      </c>
      <c r="D512" s="12" t="b">
        <f>IF(ISNUMBER(SEARCH(I$1,$A512)),MAX(D$1:D511)+1)</f>
        <v>0</v>
      </c>
      <c r="E512" s="12">
        <f>'AB Touchpoint System Workbook'!K523</f>
        <v>0</v>
      </c>
      <c r="F512" s="13">
        <f t="shared" si="7"/>
        <v>511</v>
      </c>
      <c r="G512" s="23" t="str">
        <f>IFERROR(VLOOKUP($F512,B:$E,4,0),"")</f>
        <v/>
      </c>
      <c r="H512" s="23" t="str">
        <f>IFERROR(VLOOKUP($F512,C:$E,3,0),"")</f>
        <v/>
      </c>
      <c r="I512" s="23" t="str">
        <f>IFERROR(VLOOKUP($F512,D:$E,2,0),"")</f>
        <v/>
      </c>
    </row>
    <row r="513" spans="1:9" x14ac:dyDescent="0.15">
      <c r="A513" s="12" t="str">
        <f>'AB Touchpoint System Workbook'!J524&amp;'AB Touchpoint System Workbook'!L524</f>
        <v/>
      </c>
      <c r="B513" s="12" t="b">
        <f>IF(ISNUMBER(SEARCH(G$1,$A513)),MAX(B$1:B512)+1)</f>
        <v>0</v>
      </c>
      <c r="C513" s="12" t="b">
        <f>IF(ISNUMBER(SEARCH(H$1,$A513)),MAX(C$1:C512)+1)</f>
        <v>0</v>
      </c>
      <c r="D513" s="12" t="b">
        <f>IF(ISNUMBER(SEARCH(I$1,$A513)),MAX(D$1:D512)+1)</f>
        <v>0</v>
      </c>
      <c r="E513" s="12">
        <f>'AB Touchpoint System Workbook'!K524</f>
        <v>0</v>
      </c>
      <c r="F513" s="13">
        <f t="shared" si="7"/>
        <v>512</v>
      </c>
      <c r="G513" s="23" t="str">
        <f>IFERROR(VLOOKUP($F513,B:$E,4,0),"")</f>
        <v/>
      </c>
      <c r="H513" s="23" t="str">
        <f>IFERROR(VLOOKUP($F513,C:$E,3,0),"")</f>
        <v/>
      </c>
      <c r="I513" s="23" t="str">
        <f>IFERROR(VLOOKUP($F513,D:$E,2,0),"")</f>
        <v/>
      </c>
    </row>
    <row r="514" spans="1:9" x14ac:dyDescent="0.15">
      <c r="A514" s="12" t="str">
        <f>'AB Touchpoint System Workbook'!J525&amp;'AB Touchpoint System Workbook'!L525</f>
        <v/>
      </c>
      <c r="B514" s="12" t="b">
        <f>IF(ISNUMBER(SEARCH(G$1,$A514)),MAX(B$1:B513)+1)</f>
        <v>0</v>
      </c>
      <c r="C514" s="12" t="b">
        <f>IF(ISNUMBER(SEARCH(H$1,$A514)),MAX(C$1:C513)+1)</f>
        <v>0</v>
      </c>
      <c r="D514" s="12" t="b">
        <f>IF(ISNUMBER(SEARCH(I$1,$A514)),MAX(D$1:D513)+1)</f>
        <v>0</v>
      </c>
      <c r="E514" s="12">
        <f>'AB Touchpoint System Workbook'!K525</f>
        <v>0</v>
      </c>
      <c r="F514" s="13">
        <f t="shared" si="7"/>
        <v>513</v>
      </c>
      <c r="G514" s="23" t="str">
        <f>IFERROR(VLOOKUP($F514,B:$E,4,0),"")</f>
        <v/>
      </c>
      <c r="H514" s="23" t="str">
        <f>IFERROR(VLOOKUP($F514,C:$E,3,0),"")</f>
        <v/>
      </c>
      <c r="I514" s="23" t="str">
        <f>IFERROR(VLOOKUP($F514,D:$E,2,0),"")</f>
        <v/>
      </c>
    </row>
    <row r="515" spans="1:9" x14ac:dyDescent="0.15">
      <c r="A515" s="12" t="str">
        <f>'AB Touchpoint System Workbook'!J526&amp;'AB Touchpoint System Workbook'!L526</f>
        <v/>
      </c>
      <c r="B515" s="12" t="b">
        <f>IF(ISNUMBER(SEARCH(G$1,$A515)),MAX(B$1:B514)+1)</f>
        <v>0</v>
      </c>
      <c r="C515" s="12" t="b">
        <f>IF(ISNUMBER(SEARCH(H$1,$A515)),MAX(C$1:C514)+1)</f>
        <v>0</v>
      </c>
      <c r="D515" s="12" t="b">
        <f>IF(ISNUMBER(SEARCH(I$1,$A515)),MAX(D$1:D514)+1)</f>
        <v>0</v>
      </c>
      <c r="E515" s="12">
        <f>'AB Touchpoint System Workbook'!K526</f>
        <v>0</v>
      </c>
      <c r="F515" s="13">
        <f t="shared" si="7"/>
        <v>514</v>
      </c>
      <c r="G515" s="23" t="str">
        <f>IFERROR(VLOOKUP($F515,B:$E,4,0),"")</f>
        <v/>
      </c>
      <c r="H515" s="23" t="str">
        <f>IFERROR(VLOOKUP($F515,C:$E,3,0),"")</f>
        <v/>
      </c>
      <c r="I515" s="23" t="str">
        <f>IFERROR(VLOOKUP($F515,D:$E,2,0),"")</f>
        <v/>
      </c>
    </row>
    <row r="516" spans="1:9" x14ac:dyDescent="0.15">
      <c r="A516" s="12" t="str">
        <f>'AB Touchpoint System Workbook'!J527&amp;'AB Touchpoint System Workbook'!L527</f>
        <v/>
      </c>
      <c r="B516" s="12" t="b">
        <f>IF(ISNUMBER(SEARCH(G$1,$A516)),MAX(B$1:B515)+1)</f>
        <v>0</v>
      </c>
      <c r="C516" s="12" t="b">
        <f>IF(ISNUMBER(SEARCH(H$1,$A516)),MAX(C$1:C515)+1)</f>
        <v>0</v>
      </c>
      <c r="D516" s="12" t="b">
        <f>IF(ISNUMBER(SEARCH(I$1,$A516)),MAX(D$1:D515)+1)</f>
        <v>0</v>
      </c>
      <c r="E516" s="12">
        <f>'AB Touchpoint System Workbook'!K527</f>
        <v>0</v>
      </c>
      <c r="F516" s="13">
        <f t="shared" ref="F516:F579" si="8">F515+1</f>
        <v>515</v>
      </c>
      <c r="G516" s="23" t="str">
        <f>IFERROR(VLOOKUP($F516,B:$E,4,0),"")</f>
        <v/>
      </c>
      <c r="H516" s="23" t="str">
        <f>IFERROR(VLOOKUP($F516,C:$E,3,0),"")</f>
        <v/>
      </c>
      <c r="I516" s="23" t="str">
        <f>IFERROR(VLOOKUP($F516,D:$E,2,0),"")</f>
        <v/>
      </c>
    </row>
    <row r="517" spans="1:9" x14ac:dyDescent="0.15">
      <c r="A517" s="12" t="str">
        <f>'AB Touchpoint System Workbook'!J528&amp;'AB Touchpoint System Workbook'!L528</f>
        <v/>
      </c>
      <c r="B517" s="12" t="b">
        <f>IF(ISNUMBER(SEARCH(G$1,$A517)),MAX(B$1:B516)+1)</f>
        <v>0</v>
      </c>
      <c r="C517" s="12" t="b">
        <f>IF(ISNUMBER(SEARCH(H$1,$A517)),MAX(C$1:C516)+1)</f>
        <v>0</v>
      </c>
      <c r="D517" s="12" t="b">
        <f>IF(ISNUMBER(SEARCH(I$1,$A517)),MAX(D$1:D516)+1)</f>
        <v>0</v>
      </c>
      <c r="E517" s="12">
        <f>'AB Touchpoint System Workbook'!K528</f>
        <v>0</v>
      </c>
      <c r="F517" s="13">
        <f t="shared" si="8"/>
        <v>516</v>
      </c>
      <c r="G517" s="23" t="str">
        <f>IFERROR(VLOOKUP($F517,B:$E,4,0),"")</f>
        <v/>
      </c>
      <c r="H517" s="23" t="str">
        <f>IFERROR(VLOOKUP($F517,C:$E,3,0),"")</f>
        <v/>
      </c>
      <c r="I517" s="23" t="str">
        <f>IFERROR(VLOOKUP($F517,D:$E,2,0),"")</f>
        <v/>
      </c>
    </row>
    <row r="518" spans="1:9" x14ac:dyDescent="0.15">
      <c r="A518" s="12" t="str">
        <f>'AB Touchpoint System Workbook'!J529&amp;'AB Touchpoint System Workbook'!L529</f>
        <v/>
      </c>
      <c r="B518" s="12" t="b">
        <f>IF(ISNUMBER(SEARCH(G$1,$A518)),MAX(B$1:B517)+1)</f>
        <v>0</v>
      </c>
      <c r="C518" s="12" t="b">
        <f>IF(ISNUMBER(SEARCH(H$1,$A518)),MAX(C$1:C517)+1)</f>
        <v>0</v>
      </c>
      <c r="D518" s="12" t="b">
        <f>IF(ISNUMBER(SEARCH(I$1,$A518)),MAX(D$1:D517)+1)</f>
        <v>0</v>
      </c>
      <c r="E518" s="12">
        <f>'AB Touchpoint System Workbook'!K529</f>
        <v>0</v>
      </c>
      <c r="F518" s="13">
        <f t="shared" si="8"/>
        <v>517</v>
      </c>
      <c r="G518" s="23" t="str">
        <f>IFERROR(VLOOKUP($F518,B:$E,4,0),"")</f>
        <v/>
      </c>
      <c r="H518" s="23" t="str">
        <f>IFERROR(VLOOKUP($F518,C:$E,3,0),"")</f>
        <v/>
      </c>
      <c r="I518" s="23" t="str">
        <f>IFERROR(VLOOKUP($F518,D:$E,2,0),"")</f>
        <v/>
      </c>
    </row>
    <row r="519" spans="1:9" x14ac:dyDescent="0.15">
      <c r="A519" s="12" t="str">
        <f>'AB Touchpoint System Workbook'!J530&amp;'AB Touchpoint System Workbook'!L530</f>
        <v/>
      </c>
      <c r="B519" s="12" t="b">
        <f>IF(ISNUMBER(SEARCH(G$1,$A519)),MAX(B$1:B518)+1)</f>
        <v>0</v>
      </c>
      <c r="C519" s="12" t="b">
        <f>IF(ISNUMBER(SEARCH(H$1,$A519)),MAX(C$1:C518)+1)</f>
        <v>0</v>
      </c>
      <c r="D519" s="12" t="b">
        <f>IF(ISNUMBER(SEARCH(I$1,$A519)),MAX(D$1:D518)+1)</f>
        <v>0</v>
      </c>
      <c r="E519" s="12">
        <f>'AB Touchpoint System Workbook'!K530</f>
        <v>0</v>
      </c>
      <c r="F519" s="13">
        <f t="shared" si="8"/>
        <v>518</v>
      </c>
      <c r="G519" s="23" t="str">
        <f>IFERROR(VLOOKUP($F519,B:$E,4,0),"")</f>
        <v/>
      </c>
      <c r="H519" s="23" t="str">
        <f>IFERROR(VLOOKUP($F519,C:$E,3,0),"")</f>
        <v/>
      </c>
      <c r="I519" s="23" t="str">
        <f>IFERROR(VLOOKUP($F519,D:$E,2,0),"")</f>
        <v/>
      </c>
    </row>
    <row r="520" spans="1:9" x14ac:dyDescent="0.15">
      <c r="A520" s="12" t="str">
        <f>'AB Touchpoint System Workbook'!J531&amp;'AB Touchpoint System Workbook'!L531</f>
        <v/>
      </c>
      <c r="B520" s="12" t="b">
        <f>IF(ISNUMBER(SEARCH(G$1,$A520)),MAX(B$1:B519)+1)</f>
        <v>0</v>
      </c>
      <c r="C520" s="12" t="b">
        <f>IF(ISNUMBER(SEARCH(H$1,$A520)),MAX(C$1:C519)+1)</f>
        <v>0</v>
      </c>
      <c r="D520" s="12" t="b">
        <f>IF(ISNUMBER(SEARCH(I$1,$A520)),MAX(D$1:D519)+1)</f>
        <v>0</v>
      </c>
      <c r="E520" s="12">
        <f>'AB Touchpoint System Workbook'!K531</f>
        <v>0</v>
      </c>
      <c r="F520" s="13">
        <f t="shared" si="8"/>
        <v>519</v>
      </c>
      <c r="G520" s="23" t="str">
        <f>IFERROR(VLOOKUP($F520,B:$E,4,0),"")</f>
        <v/>
      </c>
      <c r="H520" s="23" t="str">
        <f>IFERROR(VLOOKUP($F520,C:$E,3,0),"")</f>
        <v/>
      </c>
      <c r="I520" s="23" t="str">
        <f>IFERROR(VLOOKUP($F520,D:$E,2,0),"")</f>
        <v/>
      </c>
    </row>
    <row r="521" spans="1:9" x14ac:dyDescent="0.15">
      <c r="A521" s="12" t="str">
        <f>'AB Touchpoint System Workbook'!J532&amp;'AB Touchpoint System Workbook'!L532</f>
        <v/>
      </c>
      <c r="B521" s="12" t="b">
        <f>IF(ISNUMBER(SEARCH(G$1,$A521)),MAX(B$1:B520)+1)</f>
        <v>0</v>
      </c>
      <c r="C521" s="12" t="b">
        <f>IF(ISNUMBER(SEARCH(H$1,$A521)),MAX(C$1:C520)+1)</f>
        <v>0</v>
      </c>
      <c r="D521" s="12" t="b">
        <f>IF(ISNUMBER(SEARCH(I$1,$A521)),MAX(D$1:D520)+1)</f>
        <v>0</v>
      </c>
      <c r="E521" s="12">
        <f>'AB Touchpoint System Workbook'!K532</f>
        <v>0</v>
      </c>
      <c r="F521" s="13">
        <f t="shared" si="8"/>
        <v>520</v>
      </c>
      <c r="G521" s="23" t="str">
        <f>IFERROR(VLOOKUP($F521,B:$E,4,0),"")</f>
        <v/>
      </c>
      <c r="H521" s="23" t="str">
        <f>IFERROR(VLOOKUP($F521,C:$E,3,0),"")</f>
        <v/>
      </c>
      <c r="I521" s="23" t="str">
        <f>IFERROR(VLOOKUP($F521,D:$E,2,0),"")</f>
        <v/>
      </c>
    </row>
    <row r="522" spans="1:9" x14ac:dyDescent="0.15">
      <c r="A522" s="12" t="str">
        <f>'AB Touchpoint System Workbook'!J533&amp;'AB Touchpoint System Workbook'!L533</f>
        <v/>
      </c>
      <c r="B522" s="12" t="b">
        <f>IF(ISNUMBER(SEARCH(G$1,$A522)),MAX(B$1:B521)+1)</f>
        <v>0</v>
      </c>
      <c r="C522" s="12" t="b">
        <f>IF(ISNUMBER(SEARCH(H$1,$A522)),MAX(C$1:C521)+1)</f>
        <v>0</v>
      </c>
      <c r="D522" s="12" t="b">
        <f>IF(ISNUMBER(SEARCH(I$1,$A522)),MAX(D$1:D521)+1)</f>
        <v>0</v>
      </c>
      <c r="E522" s="12">
        <f>'AB Touchpoint System Workbook'!K533</f>
        <v>0</v>
      </c>
      <c r="F522" s="13">
        <f t="shared" si="8"/>
        <v>521</v>
      </c>
      <c r="G522" s="23" t="str">
        <f>IFERROR(VLOOKUP($F522,B:$E,4,0),"")</f>
        <v/>
      </c>
      <c r="H522" s="23" t="str">
        <f>IFERROR(VLOOKUP($F522,C:$E,3,0),"")</f>
        <v/>
      </c>
      <c r="I522" s="23" t="str">
        <f>IFERROR(VLOOKUP($F522,D:$E,2,0),"")</f>
        <v/>
      </c>
    </row>
    <row r="523" spans="1:9" x14ac:dyDescent="0.15">
      <c r="A523" s="12" t="str">
        <f>'AB Touchpoint System Workbook'!J534&amp;'AB Touchpoint System Workbook'!L534</f>
        <v/>
      </c>
      <c r="B523" s="12" t="b">
        <f>IF(ISNUMBER(SEARCH(G$1,$A523)),MAX(B$1:B522)+1)</f>
        <v>0</v>
      </c>
      <c r="C523" s="12" t="b">
        <f>IF(ISNUMBER(SEARCH(H$1,$A523)),MAX(C$1:C522)+1)</f>
        <v>0</v>
      </c>
      <c r="D523" s="12" t="b">
        <f>IF(ISNUMBER(SEARCH(I$1,$A523)),MAX(D$1:D522)+1)</f>
        <v>0</v>
      </c>
      <c r="E523" s="12">
        <f>'AB Touchpoint System Workbook'!K534</f>
        <v>0</v>
      </c>
      <c r="F523" s="13">
        <f t="shared" si="8"/>
        <v>522</v>
      </c>
      <c r="G523" s="23" t="str">
        <f>IFERROR(VLOOKUP($F523,B:$E,4,0),"")</f>
        <v/>
      </c>
      <c r="H523" s="23" t="str">
        <f>IFERROR(VLOOKUP($F523,C:$E,3,0),"")</f>
        <v/>
      </c>
      <c r="I523" s="23" t="str">
        <f>IFERROR(VLOOKUP($F523,D:$E,2,0),"")</f>
        <v/>
      </c>
    </row>
    <row r="524" spans="1:9" x14ac:dyDescent="0.15">
      <c r="A524" s="12" t="str">
        <f>'AB Touchpoint System Workbook'!J535&amp;'AB Touchpoint System Workbook'!L535</f>
        <v/>
      </c>
      <c r="B524" s="12" t="b">
        <f>IF(ISNUMBER(SEARCH(G$1,$A524)),MAX(B$1:B523)+1)</f>
        <v>0</v>
      </c>
      <c r="C524" s="12" t="b">
        <f>IF(ISNUMBER(SEARCH(H$1,$A524)),MAX(C$1:C523)+1)</f>
        <v>0</v>
      </c>
      <c r="D524" s="12" t="b">
        <f>IF(ISNUMBER(SEARCH(I$1,$A524)),MAX(D$1:D523)+1)</f>
        <v>0</v>
      </c>
      <c r="E524" s="12">
        <f>'AB Touchpoint System Workbook'!K535</f>
        <v>0</v>
      </c>
      <c r="F524" s="13">
        <f t="shared" si="8"/>
        <v>523</v>
      </c>
      <c r="G524" s="23" t="str">
        <f>IFERROR(VLOOKUP($F524,B:$E,4,0),"")</f>
        <v/>
      </c>
      <c r="H524" s="23" t="str">
        <f>IFERROR(VLOOKUP($F524,C:$E,3,0),"")</f>
        <v/>
      </c>
      <c r="I524" s="23" t="str">
        <f>IFERROR(VLOOKUP($F524,D:$E,2,0),"")</f>
        <v/>
      </c>
    </row>
    <row r="525" spans="1:9" x14ac:dyDescent="0.15">
      <c r="A525" s="12" t="str">
        <f>'AB Touchpoint System Workbook'!J536&amp;'AB Touchpoint System Workbook'!L536</f>
        <v/>
      </c>
      <c r="B525" s="12" t="b">
        <f>IF(ISNUMBER(SEARCH(G$1,$A525)),MAX(B$1:B524)+1)</f>
        <v>0</v>
      </c>
      <c r="C525" s="12" t="b">
        <f>IF(ISNUMBER(SEARCH(H$1,$A525)),MAX(C$1:C524)+1)</f>
        <v>0</v>
      </c>
      <c r="D525" s="12" t="b">
        <f>IF(ISNUMBER(SEARCH(I$1,$A525)),MAX(D$1:D524)+1)</f>
        <v>0</v>
      </c>
      <c r="E525" s="12">
        <f>'AB Touchpoint System Workbook'!K536</f>
        <v>0</v>
      </c>
      <c r="F525" s="13">
        <f t="shared" si="8"/>
        <v>524</v>
      </c>
      <c r="G525" s="23" t="str">
        <f>IFERROR(VLOOKUP($F525,B:$E,4,0),"")</f>
        <v/>
      </c>
      <c r="H525" s="23" t="str">
        <f>IFERROR(VLOOKUP($F525,C:$E,3,0),"")</f>
        <v/>
      </c>
      <c r="I525" s="23" t="str">
        <f>IFERROR(VLOOKUP($F525,D:$E,2,0),"")</f>
        <v/>
      </c>
    </row>
    <row r="526" spans="1:9" x14ac:dyDescent="0.15">
      <c r="A526" s="12" t="str">
        <f>'AB Touchpoint System Workbook'!J537&amp;'AB Touchpoint System Workbook'!L537</f>
        <v/>
      </c>
      <c r="B526" s="12" t="b">
        <f>IF(ISNUMBER(SEARCH(G$1,$A526)),MAX(B$1:B525)+1)</f>
        <v>0</v>
      </c>
      <c r="C526" s="12" t="b">
        <f>IF(ISNUMBER(SEARCH(H$1,$A526)),MAX(C$1:C525)+1)</f>
        <v>0</v>
      </c>
      <c r="D526" s="12" t="b">
        <f>IF(ISNUMBER(SEARCH(I$1,$A526)),MAX(D$1:D525)+1)</f>
        <v>0</v>
      </c>
      <c r="E526" s="12">
        <f>'AB Touchpoint System Workbook'!K537</f>
        <v>0</v>
      </c>
      <c r="F526" s="13">
        <f t="shared" si="8"/>
        <v>525</v>
      </c>
      <c r="G526" s="23" t="str">
        <f>IFERROR(VLOOKUP($F526,B:$E,4,0),"")</f>
        <v/>
      </c>
      <c r="H526" s="23" t="str">
        <f>IFERROR(VLOOKUP($F526,C:$E,3,0),"")</f>
        <v/>
      </c>
      <c r="I526" s="23" t="str">
        <f>IFERROR(VLOOKUP($F526,D:$E,2,0),"")</f>
        <v/>
      </c>
    </row>
    <row r="527" spans="1:9" x14ac:dyDescent="0.15">
      <c r="A527" s="12" t="str">
        <f>'AB Touchpoint System Workbook'!J538&amp;'AB Touchpoint System Workbook'!L538</f>
        <v/>
      </c>
      <c r="B527" s="12" t="b">
        <f>IF(ISNUMBER(SEARCH(G$1,$A527)),MAX(B$1:B526)+1)</f>
        <v>0</v>
      </c>
      <c r="C527" s="12" t="b">
        <f>IF(ISNUMBER(SEARCH(H$1,$A527)),MAX(C$1:C526)+1)</f>
        <v>0</v>
      </c>
      <c r="D527" s="12" t="b">
        <f>IF(ISNUMBER(SEARCH(I$1,$A527)),MAX(D$1:D526)+1)</f>
        <v>0</v>
      </c>
      <c r="E527" s="12">
        <f>'AB Touchpoint System Workbook'!K538</f>
        <v>0</v>
      </c>
      <c r="F527" s="13">
        <f t="shared" si="8"/>
        <v>526</v>
      </c>
      <c r="G527" s="23" t="str">
        <f>IFERROR(VLOOKUP($F527,B:$E,4,0),"")</f>
        <v/>
      </c>
      <c r="H527" s="23" t="str">
        <f>IFERROR(VLOOKUP($F527,C:$E,3,0),"")</f>
        <v/>
      </c>
      <c r="I527" s="23" t="str">
        <f>IFERROR(VLOOKUP($F527,D:$E,2,0),"")</f>
        <v/>
      </c>
    </row>
    <row r="528" spans="1:9" x14ac:dyDescent="0.15">
      <c r="A528" s="12" t="str">
        <f>'AB Touchpoint System Workbook'!J539&amp;'AB Touchpoint System Workbook'!L539</f>
        <v/>
      </c>
      <c r="B528" s="12" t="b">
        <f>IF(ISNUMBER(SEARCH(G$1,$A528)),MAX(B$1:B527)+1)</f>
        <v>0</v>
      </c>
      <c r="C528" s="12" t="b">
        <f>IF(ISNUMBER(SEARCH(H$1,$A528)),MAX(C$1:C527)+1)</f>
        <v>0</v>
      </c>
      <c r="D528" s="12" t="b">
        <f>IF(ISNUMBER(SEARCH(I$1,$A528)),MAX(D$1:D527)+1)</f>
        <v>0</v>
      </c>
      <c r="E528" s="12">
        <f>'AB Touchpoint System Workbook'!K539</f>
        <v>0</v>
      </c>
      <c r="F528" s="13">
        <f t="shared" si="8"/>
        <v>527</v>
      </c>
      <c r="G528" s="23" t="str">
        <f>IFERROR(VLOOKUP($F528,B:$E,4,0),"")</f>
        <v/>
      </c>
      <c r="H528" s="23" t="str">
        <f>IFERROR(VLOOKUP($F528,C:$E,3,0),"")</f>
        <v/>
      </c>
      <c r="I528" s="23" t="str">
        <f>IFERROR(VLOOKUP($F528,D:$E,2,0),"")</f>
        <v/>
      </c>
    </row>
    <row r="529" spans="1:9" x14ac:dyDescent="0.15">
      <c r="A529" s="12" t="str">
        <f>'AB Touchpoint System Workbook'!J540&amp;'AB Touchpoint System Workbook'!L540</f>
        <v/>
      </c>
      <c r="B529" s="12" t="b">
        <f>IF(ISNUMBER(SEARCH(G$1,$A529)),MAX(B$1:B528)+1)</f>
        <v>0</v>
      </c>
      <c r="C529" s="12" t="b">
        <f>IF(ISNUMBER(SEARCH(H$1,$A529)),MAX(C$1:C528)+1)</f>
        <v>0</v>
      </c>
      <c r="D529" s="12" t="b">
        <f>IF(ISNUMBER(SEARCH(I$1,$A529)),MAX(D$1:D528)+1)</f>
        <v>0</v>
      </c>
      <c r="E529" s="12">
        <f>'AB Touchpoint System Workbook'!K540</f>
        <v>0</v>
      </c>
      <c r="F529" s="13">
        <f t="shared" si="8"/>
        <v>528</v>
      </c>
      <c r="G529" s="23" t="str">
        <f>IFERROR(VLOOKUP($F529,B:$E,4,0),"")</f>
        <v/>
      </c>
      <c r="H529" s="23" t="str">
        <f>IFERROR(VLOOKUP($F529,C:$E,3,0),"")</f>
        <v/>
      </c>
      <c r="I529" s="23" t="str">
        <f>IFERROR(VLOOKUP($F529,D:$E,2,0),"")</f>
        <v/>
      </c>
    </row>
    <row r="530" spans="1:9" x14ac:dyDescent="0.15">
      <c r="A530" s="12" t="str">
        <f>'AB Touchpoint System Workbook'!J541&amp;'AB Touchpoint System Workbook'!L541</f>
        <v/>
      </c>
      <c r="B530" s="12" t="b">
        <f>IF(ISNUMBER(SEARCH(G$1,$A530)),MAX(B$1:B529)+1)</f>
        <v>0</v>
      </c>
      <c r="C530" s="12" t="b">
        <f>IF(ISNUMBER(SEARCH(H$1,$A530)),MAX(C$1:C529)+1)</f>
        <v>0</v>
      </c>
      <c r="D530" s="12" t="b">
        <f>IF(ISNUMBER(SEARCH(I$1,$A530)),MAX(D$1:D529)+1)</f>
        <v>0</v>
      </c>
      <c r="E530" s="12">
        <f>'AB Touchpoint System Workbook'!K541</f>
        <v>0</v>
      </c>
      <c r="F530" s="13">
        <f t="shared" si="8"/>
        <v>529</v>
      </c>
      <c r="G530" s="23" t="str">
        <f>IFERROR(VLOOKUP($F530,B:$E,4,0),"")</f>
        <v/>
      </c>
      <c r="H530" s="23" t="str">
        <f>IFERROR(VLOOKUP($F530,C:$E,3,0),"")</f>
        <v/>
      </c>
      <c r="I530" s="23" t="str">
        <f>IFERROR(VLOOKUP($F530,D:$E,2,0),"")</f>
        <v/>
      </c>
    </row>
    <row r="531" spans="1:9" x14ac:dyDescent="0.15">
      <c r="A531" s="12" t="str">
        <f>'AB Touchpoint System Workbook'!J542&amp;'AB Touchpoint System Workbook'!L542</f>
        <v/>
      </c>
      <c r="B531" s="12" t="b">
        <f>IF(ISNUMBER(SEARCH(G$1,$A531)),MAX(B$1:B530)+1)</f>
        <v>0</v>
      </c>
      <c r="C531" s="12" t="b">
        <f>IF(ISNUMBER(SEARCH(H$1,$A531)),MAX(C$1:C530)+1)</f>
        <v>0</v>
      </c>
      <c r="D531" s="12" t="b">
        <f>IF(ISNUMBER(SEARCH(I$1,$A531)),MAX(D$1:D530)+1)</f>
        <v>0</v>
      </c>
      <c r="E531" s="12">
        <f>'AB Touchpoint System Workbook'!K542</f>
        <v>0</v>
      </c>
      <c r="F531" s="13">
        <f t="shared" si="8"/>
        <v>530</v>
      </c>
      <c r="G531" s="23" t="str">
        <f>IFERROR(VLOOKUP($F531,B:$E,4,0),"")</f>
        <v/>
      </c>
      <c r="H531" s="23" t="str">
        <f>IFERROR(VLOOKUP($F531,C:$E,3,0),"")</f>
        <v/>
      </c>
      <c r="I531" s="23" t="str">
        <f>IFERROR(VLOOKUP($F531,D:$E,2,0),"")</f>
        <v/>
      </c>
    </row>
    <row r="532" spans="1:9" x14ac:dyDescent="0.15">
      <c r="A532" s="12" t="str">
        <f>'AB Touchpoint System Workbook'!J543&amp;'AB Touchpoint System Workbook'!L543</f>
        <v/>
      </c>
      <c r="B532" s="12" t="b">
        <f>IF(ISNUMBER(SEARCH(G$1,$A532)),MAX(B$1:B531)+1)</f>
        <v>0</v>
      </c>
      <c r="C532" s="12" t="b">
        <f>IF(ISNUMBER(SEARCH(H$1,$A532)),MAX(C$1:C531)+1)</f>
        <v>0</v>
      </c>
      <c r="D532" s="12" t="b">
        <f>IF(ISNUMBER(SEARCH(I$1,$A532)),MAX(D$1:D531)+1)</f>
        <v>0</v>
      </c>
      <c r="E532" s="12">
        <f>'AB Touchpoint System Workbook'!K543</f>
        <v>0</v>
      </c>
      <c r="F532" s="13">
        <f t="shared" si="8"/>
        <v>531</v>
      </c>
      <c r="G532" s="23" t="str">
        <f>IFERROR(VLOOKUP($F532,B:$E,4,0),"")</f>
        <v/>
      </c>
      <c r="H532" s="23" t="str">
        <f>IFERROR(VLOOKUP($F532,C:$E,3,0),"")</f>
        <v/>
      </c>
      <c r="I532" s="23" t="str">
        <f>IFERROR(VLOOKUP($F532,D:$E,2,0),"")</f>
        <v/>
      </c>
    </row>
    <row r="533" spans="1:9" x14ac:dyDescent="0.15">
      <c r="A533" s="12" t="str">
        <f>'AB Touchpoint System Workbook'!J544&amp;'AB Touchpoint System Workbook'!L544</f>
        <v/>
      </c>
      <c r="B533" s="12" t="b">
        <f>IF(ISNUMBER(SEARCH(G$1,$A533)),MAX(B$1:B532)+1)</f>
        <v>0</v>
      </c>
      <c r="C533" s="12" t="b">
        <f>IF(ISNUMBER(SEARCH(H$1,$A533)),MAX(C$1:C532)+1)</f>
        <v>0</v>
      </c>
      <c r="D533" s="12" t="b">
        <f>IF(ISNUMBER(SEARCH(I$1,$A533)),MAX(D$1:D532)+1)</f>
        <v>0</v>
      </c>
      <c r="E533" s="12">
        <f>'AB Touchpoint System Workbook'!K544</f>
        <v>0</v>
      </c>
      <c r="F533" s="13">
        <f t="shared" si="8"/>
        <v>532</v>
      </c>
      <c r="G533" s="23" t="str">
        <f>IFERROR(VLOOKUP($F533,B:$E,4,0),"")</f>
        <v/>
      </c>
      <c r="H533" s="23" t="str">
        <f>IFERROR(VLOOKUP($F533,C:$E,3,0),"")</f>
        <v/>
      </c>
      <c r="I533" s="23" t="str">
        <f>IFERROR(VLOOKUP($F533,D:$E,2,0),"")</f>
        <v/>
      </c>
    </row>
    <row r="534" spans="1:9" x14ac:dyDescent="0.15">
      <c r="A534" s="12" t="str">
        <f>'AB Touchpoint System Workbook'!J545&amp;'AB Touchpoint System Workbook'!L545</f>
        <v/>
      </c>
      <c r="B534" s="12" t="b">
        <f>IF(ISNUMBER(SEARCH(G$1,$A534)),MAX(B$1:B533)+1)</f>
        <v>0</v>
      </c>
      <c r="C534" s="12" t="b">
        <f>IF(ISNUMBER(SEARCH(H$1,$A534)),MAX(C$1:C533)+1)</f>
        <v>0</v>
      </c>
      <c r="D534" s="12" t="b">
        <f>IF(ISNUMBER(SEARCH(I$1,$A534)),MAX(D$1:D533)+1)</f>
        <v>0</v>
      </c>
      <c r="E534" s="12">
        <f>'AB Touchpoint System Workbook'!K545</f>
        <v>0</v>
      </c>
      <c r="F534" s="13">
        <f t="shared" si="8"/>
        <v>533</v>
      </c>
      <c r="G534" s="23" t="str">
        <f>IFERROR(VLOOKUP($F534,B:$E,4,0),"")</f>
        <v/>
      </c>
      <c r="H534" s="23" t="str">
        <f>IFERROR(VLOOKUP($F534,C:$E,3,0),"")</f>
        <v/>
      </c>
      <c r="I534" s="23" t="str">
        <f>IFERROR(VLOOKUP($F534,D:$E,2,0),"")</f>
        <v/>
      </c>
    </row>
    <row r="535" spans="1:9" x14ac:dyDescent="0.15">
      <c r="A535" s="12" t="str">
        <f>'AB Touchpoint System Workbook'!J546&amp;'AB Touchpoint System Workbook'!L546</f>
        <v/>
      </c>
      <c r="B535" s="12" t="b">
        <f>IF(ISNUMBER(SEARCH(G$1,$A535)),MAX(B$1:B534)+1)</f>
        <v>0</v>
      </c>
      <c r="C535" s="12" t="b">
        <f>IF(ISNUMBER(SEARCH(H$1,$A535)),MAX(C$1:C534)+1)</f>
        <v>0</v>
      </c>
      <c r="D535" s="12" t="b">
        <f>IF(ISNUMBER(SEARCH(I$1,$A535)),MAX(D$1:D534)+1)</f>
        <v>0</v>
      </c>
      <c r="E535" s="12">
        <f>'AB Touchpoint System Workbook'!K546</f>
        <v>0</v>
      </c>
      <c r="F535" s="13">
        <f t="shared" si="8"/>
        <v>534</v>
      </c>
      <c r="G535" s="23" t="str">
        <f>IFERROR(VLOOKUP($F535,B:$E,4,0),"")</f>
        <v/>
      </c>
      <c r="H535" s="23" t="str">
        <f>IFERROR(VLOOKUP($F535,C:$E,3,0),"")</f>
        <v/>
      </c>
      <c r="I535" s="23" t="str">
        <f>IFERROR(VLOOKUP($F535,D:$E,2,0),"")</f>
        <v/>
      </c>
    </row>
    <row r="536" spans="1:9" x14ac:dyDescent="0.15">
      <c r="A536" s="12" t="str">
        <f>'AB Touchpoint System Workbook'!J547&amp;'AB Touchpoint System Workbook'!L547</f>
        <v/>
      </c>
      <c r="B536" s="12" t="b">
        <f>IF(ISNUMBER(SEARCH(G$1,$A536)),MAX(B$1:B535)+1)</f>
        <v>0</v>
      </c>
      <c r="C536" s="12" t="b">
        <f>IF(ISNUMBER(SEARCH(H$1,$A536)),MAX(C$1:C535)+1)</f>
        <v>0</v>
      </c>
      <c r="D536" s="12" t="b">
        <f>IF(ISNUMBER(SEARCH(I$1,$A536)),MAX(D$1:D535)+1)</f>
        <v>0</v>
      </c>
      <c r="E536" s="12">
        <f>'AB Touchpoint System Workbook'!K547</f>
        <v>0</v>
      </c>
      <c r="F536" s="13">
        <f t="shared" si="8"/>
        <v>535</v>
      </c>
      <c r="G536" s="23" t="str">
        <f>IFERROR(VLOOKUP($F536,B:$E,4,0),"")</f>
        <v/>
      </c>
      <c r="H536" s="23" t="str">
        <f>IFERROR(VLOOKUP($F536,C:$E,3,0),"")</f>
        <v/>
      </c>
      <c r="I536" s="23" t="str">
        <f>IFERROR(VLOOKUP($F536,D:$E,2,0),"")</f>
        <v/>
      </c>
    </row>
    <row r="537" spans="1:9" x14ac:dyDescent="0.15">
      <c r="A537" s="12" t="str">
        <f>'AB Touchpoint System Workbook'!J548&amp;'AB Touchpoint System Workbook'!L548</f>
        <v/>
      </c>
      <c r="B537" s="12" t="b">
        <f>IF(ISNUMBER(SEARCH(G$1,$A537)),MAX(B$1:B536)+1)</f>
        <v>0</v>
      </c>
      <c r="C537" s="12" t="b">
        <f>IF(ISNUMBER(SEARCH(H$1,$A537)),MAX(C$1:C536)+1)</f>
        <v>0</v>
      </c>
      <c r="D537" s="12" t="b">
        <f>IF(ISNUMBER(SEARCH(I$1,$A537)),MAX(D$1:D536)+1)</f>
        <v>0</v>
      </c>
      <c r="E537" s="12">
        <f>'AB Touchpoint System Workbook'!K548</f>
        <v>0</v>
      </c>
      <c r="F537" s="13">
        <f t="shared" si="8"/>
        <v>536</v>
      </c>
      <c r="G537" s="23" t="str">
        <f>IFERROR(VLOOKUP($F537,B:$E,4,0),"")</f>
        <v/>
      </c>
      <c r="H537" s="23" t="str">
        <f>IFERROR(VLOOKUP($F537,C:$E,3,0),"")</f>
        <v/>
      </c>
      <c r="I537" s="23" t="str">
        <f>IFERROR(VLOOKUP($F537,D:$E,2,0),"")</f>
        <v/>
      </c>
    </row>
    <row r="538" spans="1:9" x14ac:dyDescent="0.15">
      <c r="A538" s="12" t="str">
        <f>'AB Touchpoint System Workbook'!J549&amp;'AB Touchpoint System Workbook'!L549</f>
        <v/>
      </c>
      <c r="B538" s="12" t="b">
        <f>IF(ISNUMBER(SEARCH(G$1,$A538)),MAX(B$1:B537)+1)</f>
        <v>0</v>
      </c>
      <c r="C538" s="12" t="b">
        <f>IF(ISNUMBER(SEARCH(H$1,$A538)),MAX(C$1:C537)+1)</f>
        <v>0</v>
      </c>
      <c r="D538" s="12" t="b">
        <f>IF(ISNUMBER(SEARCH(I$1,$A538)),MAX(D$1:D537)+1)</f>
        <v>0</v>
      </c>
      <c r="E538" s="12">
        <f>'AB Touchpoint System Workbook'!K549</f>
        <v>0</v>
      </c>
      <c r="F538" s="13">
        <f t="shared" si="8"/>
        <v>537</v>
      </c>
      <c r="G538" s="23" t="str">
        <f>IFERROR(VLOOKUP($F538,B:$E,4,0),"")</f>
        <v/>
      </c>
      <c r="H538" s="23" t="str">
        <f>IFERROR(VLOOKUP($F538,C:$E,3,0),"")</f>
        <v/>
      </c>
      <c r="I538" s="23" t="str">
        <f>IFERROR(VLOOKUP($F538,D:$E,2,0),"")</f>
        <v/>
      </c>
    </row>
    <row r="539" spans="1:9" x14ac:dyDescent="0.15">
      <c r="A539" s="12" t="str">
        <f>'AB Touchpoint System Workbook'!J550&amp;'AB Touchpoint System Workbook'!L550</f>
        <v/>
      </c>
      <c r="B539" s="12" t="b">
        <f>IF(ISNUMBER(SEARCH(G$1,$A539)),MAX(B$1:B538)+1)</f>
        <v>0</v>
      </c>
      <c r="C539" s="12" t="b">
        <f>IF(ISNUMBER(SEARCH(H$1,$A539)),MAX(C$1:C538)+1)</f>
        <v>0</v>
      </c>
      <c r="D539" s="12" t="b">
        <f>IF(ISNUMBER(SEARCH(I$1,$A539)),MAX(D$1:D538)+1)</f>
        <v>0</v>
      </c>
      <c r="E539" s="12">
        <f>'AB Touchpoint System Workbook'!K550</f>
        <v>0</v>
      </c>
      <c r="F539" s="13">
        <f t="shared" si="8"/>
        <v>538</v>
      </c>
      <c r="G539" s="23" t="str">
        <f>IFERROR(VLOOKUP($F539,B:$E,4,0),"")</f>
        <v/>
      </c>
      <c r="H539" s="23" t="str">
        <f>IFERROR(VLOOKUP($F539,C:$E,3,0),"")</f>
        <v/>
      </c>
      <c r="I539" s="23" t="str">
        <f>IFERROR(VLOOKUP($F539,D:$E,2,0),"")</f>
        <v/>
      </c>
    </row>
    <row r="540" spans="1:9" x14ac:dyDescent="0.15">
      <c r="A540" s="12" t="str">
        <f>'AB Touchpoint System Workbook'!J551&amp;'AB Touchpoint System Workbook'!L551</f>
        <v/>
      </c>
      <c r="B540" s="12" t="b">
        <f>IF(ISNUMBER(SEARCH(G$1,$A540)),MAX(B$1:B539)+1)</f>
        <v>0</v>
      </c>
      <c r="C540" s="12" t="b">
        <f>IF(ISNUMBER(SEARCH(H$1,$A540)),MAX(C$1:C539)+1)</f>
        <v>0</v>
      </c>
      <c r="D540" s="12" t="b">
        <f>IF(ISNUMBER(SEARCH(I$1,$A540)),MAX(D$1:D539)+1)</f>
        <v>0</v>
      </c>
      <c r="E540" s="12">
        <f>'AB Touchpoint System Workbook'!K551</f>
        <v>0</v>
      </c>
      <c r="F540" s="13">
        <f t="shared" si="8"/>
        <v>539</v>
      </c>
      <c r="G540" s="23" t="str">
        <f>IFERROR(VLOOKUP($F540,B:$E,4,0),"")</f>
        <v/>
      </c>
      <c r="H540" s="23" t="str">
        <f>IFERROR(VLOOKUP($F540,C:$E,3,0),"")</f>
        <v/>
      </c>
      <c r="I540" s="23" t="str">
        <f>IFERROR(VLOOKUP($F540,D:$E,2,0),"")</f>
        <v/>
      </c>
    </row>
    <row r="541" spans="1:9" x14ac:dyDescent="0.15">
      <c r="A541" s="12" t="str">
        <f>'AB Touchpoint System Workbook'!J552&amp;'AB Touchpoint System Workbook'!L552</f>
        <v/>
      </c>
      <c r="B541" s="12" t="b">
        <f>IF(ISNUMBER(SEARCH(G$1,$A541)),MAX(B$1:B540)+1)</f>
        <v>0</v>
      </c>
      <c r="C541" s="12" t="b">
        <f>IF(ISNUMBER(SEARCH(H$1,$A541)),MAX(C$1:C540)+1)</f>
        <v>0</v>
      </c>
      <c r="D541" s="12" t="b">
        <f>IF(ISNUMBER(SEARCH(I$1,$A541)),MAX(D$1:D540)+1)</f>
        <v>0</v>
      </c>
      <c r="E541" s="12">
        <f>'AB Touchpoint System Workbook'!K552</f>
        <v>0</v>
      </c>
      <c r="F541" s="13">
        <f t="shared" si="8"/>
        <v>540</v>
      </c>
      <c r="G541" s="23" t="str">
        <f>IFERROR(VLOOKUP($F541,B:$E,4,0),"")</f>
        <v/>
      </c>
      <c r="H541" s="23" t="str">
        <f>IFERROR(VLOOKUP($F541,C:$E,3,0),"")</f>
        <v/>
      </c>
      <c r="I541" s="23" t="str">
        <f>IFERROR(VLOOKUP($F541,D:$E,2,0),"")</f>
        <v/>
      </c>
    </row>
    <row r="542" spans="1:9" x14ac:dyDescent="0.15">
      <c r="A542" s="12" t="str">
        <f>'AB Touchpoint System Workbook'!J553&amp;'AB Touchpoint System Workbook'!L553</f>
        <v/>
      </c>
      <c r="B542" s="12" t="b">
        <f>IF(ISNUMBER(SEARCH(G$1,$A542)),MAX(B$1:B541)+1)</f>
        <v>0</v>
      </c>
      <c r="C542" s="12" t="b">
        <f>IF(ISNUMBER(SEARCH(H$1,$A542)),MAX(C$1:C541)+1)</f>
        <v>0</v>
      </c>
      <c r="D542" s="12" t="b">
        <f>IF(ISNUMBER(SEARCH(I$1,$A542)),MAX(D$1:D541)+1)</f>
        <v>0</v>
      </c>
      <c r="E542" s="12">
        <f>'AB Touchpoint System Workbook'!K553</f>
        <v>0</v>
      </c>
      <c r="F542" s="13">
        <f t="shared" si="8"/>
        <v>541</v>
      </c>
      <c r="G542" s="23" t="str">
        <f>IFERROR(VLOOKUP($F542,B:$E,4,0),"")</f>
        <v/>
      </c>
      <c r="H542" s="23" t="str">
        <f>IFERROR(VLOOKUP($F542,C:$E,3,0),"")</f>
        <v/>
      </c>
      <c r="I542" s="23" t="str">
        <f>IFERROR(VLOOKUP($F542,D:$E,2,0),"")</f>
        <v/>
      </c>
    </row>
    <row r="543" spans="1:9" x14ac:dyDescent="0.15">
      <c r="A543" s="12" t="str">
        <f>'AB Touchpoint System Workbook'!J554&amp;'AB Touchpoint System Workbook'!L554</f>
        <v/>
      </c>
      <c r="B543" s="12" t="b">
        <f>IF(ISNUMBER(SEARCH(G$1,$A543)),MAX(B$1:B542)+1)</f>
        <v>0</v>
      </c>
      <c r="C543" s="12" t="b">
        <f>IF(ISNUMBER(SEARCH(H$1,$A543)),MAX(C$1:C542)+1)</f>
        <v>0</v>
      </c>
      <c r="D543" s="12" t="b">
        <f>IF(ISNUMBER(SEARCH(I$1,$A543)),MAX(D$1:D542)+1)</f>
        <v>0</v>
      </c>
      <c r="E543" s="12">
        <f>'AB Touchpoint System Workbook'!K554</f>
        <v>0</v>
      </c>
      <c r="F543" s="13">
        <f t="shared" si="8"/>
        <v>542</v>
      </c>
      <c r="G543" s="23" t="str">
        <f>IFERROR(VLOOKUP($F543,B:$E,4,0),"")</f>
        <v/>
      </c>
      <c r="H543" s="23" t="str">
        <f>IFERROR(VLOOKUP($F543,C:$E,3,0),"")</f>
        <v/>
      </c>
      <c r="I543" s="23" t="str">
        <f>IFERROR(VLOOKUP($F543,D:$E,2,0),"")</f>
        <v/>
      </c>
    </row>
    <row r="544" spans="1:9" x14ac:dyDescent="0.15">
      <c r="A544" s="12" t="str">
        <f>'AB Touchpoint System Workbook'!J555&amp;'AB Touchpoint System Workbook'!L555</f>
        <v/>
      </c>
      <c r="B544" s="12" t="b">
        <f>IF(ISNUMBER(SEARCH(G$1,$A544)),MAX(B$1:B543)+1)</f>
        <v>0</v>
      </c>
      <c r="C544" s="12" t="b">
        <f>IF(ISNUMBER(SEARCH(H$1,$A544)),MAX(C$1:C543)+1)</f>
        <v>0</v>
      </c>
      <c r="D544" s="12" t="b">
        <f>IF(ISNUMBER(SEARCH(I$1,$A544)),MAX(D$1:D543)+1)</f>
        <v>0</v>
      </c>
      <c r="E544" s="12">
        <f>'AB Touchpoint System Workbook'!K555</f>
        <v>0</v>
      </c>
      <c r="F544" s="13">
        <f t="shared" si="8"/>
        <v>543</v>
      </c>
      <c r="G544" s="23" t="str">
        <f>IFERROR(VLOOKUP($F544,B:$E,4,0),"")</f>
        <v/>
      </c>
      <c r="H544" s="23" t="str">
        <f>IFERROR(VLOOKUP($F544,C:$E,3,0),"")</f>
        <v/>
      </c>
      <c r="I544" s="23" t="str">
        <f>IFERROR(VLOOKUP($F544,D:$E,2,0),"")</f>
        <v/>
      </c>
    </row>
    <row r="545" spans="1:9" x14ac:dyDescent="0.15">
      <c r="A545" s="12" t="str">
        <f>'AB Touchpoint System Workbook'!J556&amp;'AB Touchpoint System Workbook'!L556</f>
        <v/>
      </c>
      <c r="B545" s="12" t="b">
        <f>IF(ISNUMBER(SEARCH(G$1,$A545)),MAX(B$1:B544)+1)</f>
        <v>0</v>
      </c>
      <c r="C545" s="12" t="b">
        <f>IF(ISNUMBER(SEARCH(H$1,$A545)),MAX(C$1:C544)+1)</f>
        <v>0</v>
      </c>
      <c r="D545" s="12" t="b">
        <f>IF(ISNUMBER(SEARCH(I$1,$A545)),MAX(D$1:D544)+1)</f>
        <v>0</v>
      </c>
      <c r="E545" s="12">
        <f>'AB Touchpoint System Workbook'!K556</f>
        <v>0</v>
      </c>
      <c r="F545" s="13">
        <f t="shared" si="8"/>
        <v>544</v>
      </c>
      <c r="G545" s="23" t="str">
        <f>IFERROR(VLOOKUP($F545,B:$E,4,0),"")</f>
        <v/>
      </c>
      <c r="H545" s="23" t="str">
        <f>IFERROR(VLOOKUP($F545,C:$E,3,0),"")</f>
        <v/>
      </c>
      <c r="I545" s="23" t="str">
        <f>IFERROR(VLOOKUP($F545,D:$E,2,0),"")</f>
        <v/>
      </c>
    </row>
    <row r="546" spans="1:9" x14ac:dyDescent="0.15">
      <c r="A546" s="12" t="str">
        <f>'AB Touchpoint System Workbook'!J557&amp;'AB Touchpoint System Workbook'!L557</f>
        <v/>
      </c>
      <c r="B546" s="12" t="b">
        <f>IF(ISNUMBER(SEARCH(G$1,$A546)),MAX(B$1:B545)+1)</f>
        <v>0</v>
      </c>
      <c r="C546" s="12" t="b">
        <f>IF(ISNUMBER(SEARCH(H$1,$A546)),MAX(C$1:C545)+1)</f>
        <v>0</v>
      </c>
      <c r="D546" s="12" t="b">
        <f>IF(ISNUMBER(SEARCH(I$1,$A546)),MAX(D$1:D545)+1)</f>
        <v>0</v>
      </c>
      <c r="E546" s="12">
        <f>'AB Touchpoint System Workbook'!K557</f>
        <v>0</v>
      </c>
      <c r="F546" s="13">
        <f t="shared" si="8"/>
        <v>545</v>
      </c>
      <c r="G546" s="23" t="str">
        <f>IFERROR(VLOOKUP($F546,B:$E,4,0),"")</f>
        <v/>
      </c>
      <c r="H546" s="23" t="str">
        <f>IFERROR(VLOOKUP($F546,C:$E,3,0),"")</f>
        <v/>
      </c>
      <c r="I546" s="23" t="str">
        <f>IFERROR(VLOOKUP($F546,D:$E,2,0),"")</f>
        <v/>
      </c>
    </row>
    <row r="547" spans="1:9" x14ac:dyDescent="0.15">
      <c r="A547" s="12" t="str">
        <f>'AB Touchpoint System Workbook'!J558&amp;'AB Touchpoint System Workbook'!L558</f>
        <v/>
      </c>
      <c r="B547" s="12" t="b">
        <f>IF(ISNUMBER(SEARCH(G$1,$A547)),MAX(B$1:B546)+1)</f>
        <v>0</v>
      </c>
      <c r="C547" s="12" t="b">
        <f>IF(ISNUMBER(SEARCH(H$1,$A547)),MAX(C$1:C546)+1)</f>
        <v>0</v>
      </c>
      <c r="D547" s="12" t="b">
        <f>IF(ISNUMBER(SEARCH(I$1,$A547)),MAX(D$1:D546)+1)</f>
        <v>0</v>
      </c>
      <c r="E547" s="12">
        <f>'AB Touchpoint System Workbook'!K558</f>
        <v>0</v>
      </c>
      <c r="F547" s="13">
        <f t="shared" si="8"/>
        <v>546</v>
      </c>
      <c r="G547" s="23" t="str">
        <f>IFERROR(VLOOKUP($F547,B:$E,4,0),"")</f>
        <v/>
      </c>
      <c r="H547" s="23" t="str">
        <f>IFERROR(VLOOKUP($F547,C:$E,3,0),"")</f>
        <v/>
      </c>
      <c r="I547" s="23" t="str">
        <f>IFERROR(VLOOKUP($F547,D:$E,2,0),"")</f>
        <v/>
      </c>
    </row>
    <row r="548" spans="1:9" x14ac:dyDescent="0.15">
      <c r="A548" s="12" t="str">
        <f>'AB Touchpoint System Workbook'!J559&amp;'AB Touchpoint System Workbook'!L559</f>
        <v/>
      </c>
      <c r="B548" s="12" t="b">
        <f>IF(ISNUMBER(SEARCH(G$1,$A548)),MAX(B$1:B547)+1)</f>
        <v>0</v>
      </c>
      <c r="C548" s="12" t="b">
        <f>IF(ISNUMBER(SEARCH(H$1,$A548)),MAX(C$1:C547)+1)</f>
        <v>0</v>
      </c>
      <c r="D548" s="12" t="b">
        <f>IF(ISNUMBER(SEARCH(I$1,$A548)),MAX(D$1:D547)+1)</f>
        <v>0</v>
      </c>
      <c r="E548" s="12">
        <f>'AB Touchpoint System Workbook'!K559</f>
        <v>0</v>
      </c>
      <c r="F548" s="13">
        <f t="shared" si="8"/>
        <v>547</v>
      </c>
      <c r="G548" s="23" t="str">
        <f>IFERROR(VLOOKUP($F548,B:$E,4,0),"")</f>
        <v/>
      </c>
      <c r="H548" s="23" t="str">
        <f>IFERROR(VLOOKUP($F548,C:$E,3,0),"")</f>
        <v/>
      </c>
      <c r="I548" s="23" t="str">
        <f>IFERROR(VLOOKUP($F548,D:$E,2,0),"")</f>
        <v/>
      </c>
    </row>
    <row r="549" spans="1:9" x14ac:dyDescent="0.15">
      <c r="A549" s="12" t="str">
        <f>'AB Touchpoint System Workbook'!J560&amp;'AB Touchpoint System Workbook'!L560</f>
        <v/>
      </c>
      <c r="B549" s="12" t="b">
        <f>IF(ISNUMBER(SEARCH(G$1,$A549)),MAX(B$1:B548)+1)</f>
        <v>0</v>
      </c>
      <c r="C549" s="12" t="b">
        <f>IF(ISNUMBER(SEARCH(H$1,$A549)),MAX(C$1:C548)+1)</f>
        <v>0</v>
      </c>
      <c r="D549" s="12" t="b">
        <f>IF(ISNUMBER(SEARCH(I$1,$A549)),MAX(D$1:D548)+1)</f>
        <v>0</v>
      </c>
      <c r="E549" s="12">
        <f>'AB Touchpoint System Workbook'!K560</f>
        <v>0</v>
      </c>
      <c r="F549" s="13">
        <f t="shared" si="8"/>
        <v>548</v>
      </c>
      <c r="G549" s="23" t="str">
        <f>IFERROR(VLOOKUP($F549,B:$E,4,0),"")</f>
        <v/>
      </c>
      <c r="H549" s="23" t="str">
        <f>IFERROR(VLOOKUP($F549,C:$E,3,0),"")</f>
        <v/>
      </c>
      <c r="I549" s="23" t="str">
        <f>IFERROR(VLOOKUP($F549,D:$E,2,0),"")</f>
        <v/>
      </c>
    </row>
    <row r="550" spans="1:9" x14ac:dyDescent="0.15">
      <c r="A550" s="12" t="str">
        <f>'AB Touchpoint System Workbook'!J561&amp;'AB Touchpoint System Workbook'!L561</f>
        <v/>
      </c>
      <c r="B550" s="12" t="b">
        <f>IF(ISNUMBER(SEARCH(G$1,$A550)),MAX(B$1:B549)+1)</f>
        <v>0</v>
      </c>
      <c r="C550" s="12" t="b">
        <f>IF(ISNUMBER(SEARCH(H$1,$A550)),MAX(C$1:C549)+1)</f>
        <v>0</v>
      </c>
      <c r="D550" s="12" t="b">
        <f>IF(ISNUMBER(SEARCH(I$1,$A550)),MAX(D$1:D549)+1)</f>
        <v>0</v>
      </c>
      <c r="E550" s="12">
        <f>'AB Touchpoint System Workbook'!K561</f>
        <v>0</v>
      </c>
      <c r="F550" s="13">
        <f t="shared" si="8"/>
        <v>549</v>
      </c>
      <c r="G550" s="23" t="str">
        <f>IFERROR(VLOOKUP($F550,B:$E,4,0),"")</f>
        <v/>
      </c>
      <c r="H550" s="23" t="str">
        <f>IFERROR(VLOOKUP($F550,C:$E,3,0),"")</f>
        <v/>
      </c>
      <c r="I550" s="23" t="str">
        <f>IFERROR(VLOOKUP($F550,D:$E,2,0),"")</f>
        <v/>
      </c>
    </row>
    <row r="551" spans="1:9" x14ac:dyDescent="0.15">
      <c r="A551" s="12" t="str">
        <f>'AB Touchpoint System Workbook'!J562&amp;'AB Touchpoint System Workbook'!L562</f>
        <v/>
      </c>
      <c r="B551" s="12" t="b">
        <f>IF(ISNUMBER(SEARCH(G$1,$A551)),MAX(B$1:B550)+1)</f>
        <v>0</v>
      </c>
      <c r="C551" s="12" t="b">
        <f>IF(ISNUMBER(SEARCH(H$1,$A551)),MAX(C$1:C550)+1)</f>
        <v>0</v>
      </c>
      <c r="D551" s="12" t="b">
        <f>IF(ISNUMBER(SEARCH(I$1,$A551)),MAX(D$1:D550)+1)</f>
        <v>0</v>
      </c>
      <c r="E551" s="12">
        <f>'AB Touchpoint System Workbook'!K562</f>
        <v>0</v>
      </c>
      <c r="F551" s="13">
        <f t="shared" si="8"/>
        <v>550</v>
      </c>
      <c r="G551" s="23" t="str">
        <f>IFERROR(VLOOKUP($F551,B:$E,4,0),"")</f>
        <v/>
      </c>
      <c r="H551" s="23" t="str">
        <f>IFERROR(VLOOKUP($F551,C:$E,3,0),"")</f>
        <v/>
      </c>
      <c r="I551" s="23" t="str">
        <f>IFERROR(VLOOKUP($F551,D:$E,2,0),"")</f>
        <v/>
      </c>
    </row>
    <row r="552" spans="1:9" x14ac:dyDescent="0.15">
      <c r="A552" s="12" t="str">
        <f>'AB Touchpoint System Workbook'!J563&amp;'AB Touchpoint System Workbook'!L563</f>
        <v/>
      </c>
      <c r="B552" s="12" t="b">
        <f>IF(ISNUMBER(SEARCH(G$1,$A552)),MAX(B$1:B551)+1)</f>
        <v>0</v>
      </c>
      <c r="C552" s="12" t="b">
        <f>IF(ISNUMBER(SEARCH(H$1,$A552)),MAX(C$1:C551)+1)</f>
        <v>0</v>
      </c>
      <c r="D552" s="12" t="b">
        <f>IF(ISNUMBER(SEARCH(I$1,$A552)),MAX(D$1:D551)+1)</f>
        <v>0</v>
      </c>
      <c r="E552" s="12">
        <f>'AB Touchpoint System Workbook'!K563</f>
        <v>0</v>
      </c>
      <c r="F552" s="13">
        <f t="shared" si="8"/>
        <v>551</v>
      </c>
      <c r="G552" s="23" t="str">
        <f>IFERROR(VLOOKUP($F552,B:$E,4,0),"")</f>
        <v/>
      </c>
      <c r="H552" s="23" t="str">
        <f>IFERROR(VLOOKUP($F552,C:$E,3,0),"")</f>
        <v/>
      </c>
      <c r="I552" s="23" t="str">
        <f>IFERROR(VLOOKUP($F552,D:$E,2,0),"")</f>
        <v/>
      </c>
    </row>
    <row r="553" spans="1:9" x14ac:dyDescent="0.15">
      <c r="A553" s="12" t="str">
        <f>'AB Touchpoint System Workbook'!J564&amp;'AB Touchpoint System Workbook'!L564</f>
        <v/>
      </c>
      <c r="B553" s="12" t="b">
        <f>IF(ISNUMBER(SEARCH(G$1,$A553)),MAX(B$1:B552)+1)</f>
        <v>0</v>
      </c>
      <c r="C553" s="12" t="b">
        <f>IF(ISNUMBER(SEARCH(H$1,$A553)),MAX(C$1:C552)+1)</f>
        <v>0</v>
      </c>
      <c r="D553" s="12" t="b">
        <f>IF(ISNUMBER(SEARCH(I$1,$A553)),MAX(D$1:D552)+1)</f>
        <v>0</v>
      </c>
      <c r="E553" s="12">
        <f>'AB Touchpoint System Workbook'!K564</f>
        <v>0</v>
      </c>
      <c r="F553" s="13">
        <f t="shared" si="8"/>
        <v>552</v>
      </c>
      <c r="G553" s="23" t="str">
        <f>IFERROR(VLOOKUP($F553,B:$E,4,0),"")</f>
        <v/>
      </c>
      <c r="H553" s="23" t="str">
        <f>IFERROR(VLOOKUP($F553,C:$E,3,0),"")</f>
        <v/>
      </c>
      <c r="I553" s="23" t="str">
        <f>IFERROR(VLOOKUP($F553,D:$E,2,0),"")</f>
        <v/>
      </c>
    </row>
    <row r="554" spans="1:9" x14ac:dyDescent="0.15">
      <c r="A554" s="12" t="str">
        <f>'AB Touchpoint System Workbook'!J565&amp;'AB Touchpoint System Workbook'!L565</f>
        <v/>
      </c>
      <c r="B554" s="12" t="b">
        <f>IF(ISNUMBER(SEARCH(G$1,$A554)),MAX(B$1:B553)+1)</f>
        <v>0</v>
      </c>
      <c r="C554" s="12" t="b">
        <f>IF(ISNUMBER(SEARCH(H$1,$A554)),MAX(C$1:C553)+1)</f>
        <v>0</v>
      </c>
      <c r="D554" s="12" t="b">
        <f>IF(ISNUMBER(SEARCH(I$1,$A554)),MAX(D$1:D553)+1)</f>
        <v>0</v>
      </c>
      <c r="E554" s="12">
        <f>'AB Touchpoint System Workbook'!K565</f>
        <v>0</v>
      </c>
      <c r="F554" s="13">
        <f t="shared" si="8"/>
        <v>553</v>
      </c>
      <c r="G554" s="23" t="str">
        <f>IFERROR(VLOOKUP($F554,B:$E,4,0),"")</f>
        <v/>
      </c>
      <c r="H554" s="23" t="str">
        <f>IFERROR(VLOOKUP($F554,C:$E,3,0),"")</f>
        <v/>
      </c>
      <c r="I554" s="23" t="str">
        <f>IFERROR(VLOOKUP($F554,D:$E,2,0),"")</f>
        <v/>
      </c>
    </row>
    <row r="555" spans="1:9" x14ac:dyDescent="0.15">
      <c r="A555" s="12" t="str">
        <f>'AB Touchpoint System Workbook'!J566&amp;'AB Touchpoint System Workbook'!L566</f>
        <v/>
      </c>
      <c r="B555" s="12" t="b">
        <f>IF(ISNUMBER(SEARCH(G$1,$A555)),MAX(B$1:B554)+1)</f>
        <v>0</v>
      </c>
      <c r="C555" s="12" t="b">
        <f>IF(ISNUMBER(SEARCH(H$1,$A555)),MAX(C$1:C554)+1)</f>
        <v>0</v>
      </c>
      <c r="D555" s="12" t="b">
        <f>IF(ISNUMBER(SEARCH(I$1,$A555)),MAX(D$1:D554)+1)</f>
        <v>0</v>
      </c>
      <c r="E555" s="12">
        <f>'AB Touchpoint System Workbook'!K566</f>
        <v>0</v>
      </c>
      <c r="F555" s="13">
        <f t="shared" si="8"/>
        <v>554</v>
      </c>
      <c r="G555" s="23" t="str">
        <f>IFERROR(VLOOKUP($F555,B:$E,4,0),"")</f>
        <v/>
      </c>
      <c r="H555" s="23" t="str">
        <f>IFERROR(VLOOKUP($F555,C:$E,3,0),"")</f>
        <v/>
      </c>
      <c r="I555" s="23" t="str">
        <f>IFERROR(VLOOKUP($F555,D:$E,2,0),"")</f>
        <v/>
      </c>
    </row>
    <row r="556" spans="1:9" x14ac:dyDescent="0.15">
      <c r="A556" s="12" t="str">
        <f>'AB Touchpoint System Workbook'!J567&amp;'AB Touchpoint System Workbook'!L567</f>
        <v/>
      </c>
      <c r="B556" s="12" t="b">
        <f>IF(ISNUMBER(SEARCH(G$1,$A556)),MAX(B$1:B555)+1)</f>
        <v>0</v>
      </c>
      <c r="C556" s="12" t="b">
        <f>IF(ISNUMBER(SEARCH(H$1,$A556)),MAX(C$1:C555)+1)</f>
        <v>0</v>
      </c>
      <c r="D556" s="12" t="b">
        <f>IF(ISNUMBER(SEARCH(I$1,$A556)),MAX(D$1:D555)+1)</f>
        <v>0</v>
      </c>
      <c r="E556" s="12">
        <f>'AB Touchpoint System Workbook'!K567</f>
        <v>0</v>
      </c>
      <c r="F556" s="13">
        <f t="shared" si="8"/>
        <v>555</v>
      </c>
      <c r="G556" s="23" t="str">
        <f>IFERROR(VLOOKUP($F556,B:$E,4,0),"")</f>
        <v/>
      </c>
      <c r="H556" s="23" t="str">
        <f>IFERROR(VLOOKUP($F556,C:$E,3,0),"")</f>
        <v/>
      </c>
      <c r="I556" s="23" t="str">
        <f>IFERROR(VLOOKUP($F556,D:$E,2,0),"")</f>
        <v/>
      </c>
    </row>
    <row r="557" spans="1:9" x14ac:dyDescent="0.15">
      <c r="A557" s="12" t="str">
        <f>'AB Touchpoint System Workbook'!J568&amp;'AB Touchpoint System Workbook'!L568</f>
        <v/>
      </c>
      <c r="B557" s="12" t="b">
        <f>IF(ISNUMBER(SEARCH(G$1,$A557)),MAX(B$1:B556)+1)</f>
        <v>0</v>
      </c>
      <c r="C557" s="12" t="b">
        <f>IF(ISNUMBER(SEARCH(H$1,$A557)),MAX(C$1:C556)+1)</f>
        <v>0</v>
      </c>
      <c r="D557" s="12" t="b">
        <f>IF(ISNUMBER(SEARCH(I$1,$A557)),MAX(D$1:D556)+1)</f>
        <v>0</v>
      </c>
      <c r="E557" s="12">
        <f>'AB Touchpoint System Workbook'!K568</f>
        <v>0</v>
      </c>
      <c r="F557" s="13">
        <f t="shared" si="8"/>
        <v>556</v>
      </c>
      <c r="G557" s="23" t="str">
        <f>IFERROR(VLOOKUP($F557,B:$E,4,0),"")</f>
        <v/>
      </c>
      <c r="H557" s="23" t="str">
        <f>IFERROR(VLOOKUP($F557,C:$E,3,0),"")</f>
        <v/>
      </c>
      <c r="I557" s="23" t="str">
        <f>IFERROR(VLOOKUP($F557,D:$E,2,0),"")</f>
        <v/>
      </c>
    </row>
    <row r="558" spans="1:9" x14ac:dyDescent="0.15">
      <c r="A558" s="12" t="str">
        <f>'AB Touchpoint System Workbook'!J569&amp;'AB Touchpoint System Workbook'!L569</f>
        <v/>
      </c>
      <c r="B558" s="12" t="b">
        <f>IF(ISNUMBER(SEARCH(G$1,$A558)),MAX(B$1:B557)+1)</f>
        <v>0</v>
      </c>
      <c r="C558" s="12" t="b">
        <f>IF(ISNUMBER(SEARCH(H$1,$A558)),MAX(C$1:C557)+1)</f>
        <v>0</v>
      </c>
      <c r="D558" s="12" t="b">
        <f>IF(ISNUMBER(SEARCH(I$1,$A558)),MAX(D$1:D557)+1)</f>
        <v>0</v>
      </c>
      <c r="E558" s="12">
        <f>'AB Touchpoint System Workbook'!K569</f>
        <v>0</v>
      </c>
      <c r="F558" s="13">
        <f t="shared" si="8"/>
        <v>557</v>
      </c>
      <c r="G558" s="23" t="str">
        <f>IFERROR(VLOOKUP($F558,B:$E,4,0),"")</f>
        <v/>
      </c>
      <c r="H558" s="23" t="str">
        <f>IFERROR(VLOOKUP($F558,C:$E,3,0),"")</f>
        <v/>
      </c>
      <c r="I558" s="23" t="str">
        <f>IFERROR(VLOOKUP($F558,D:$E,2,0),"")</f>
        <v/>
      </c>
    </row>
    <row r="559" spans="1:9" x14ac:dyDescent="0.15">
      <c r="A559" s="12" t="str">
        <f>'AB Touchpoint System Workbook'!J570&amp;'AB Touchpoint System Workbook'!L570</f>
        <v/>
      </c>
      <c r="B559" s="12" t="b">
        <f>IF(ISNUMBER(SEARCH(G$1,$A559)),MAX(B$1:B558)+1)</f>
        <v>0</v>
      </c>
      <c r="C559" s="12" t="b">
        <f>IF(ISNUMBER(SEARCH(H$1,$A559)),MAX(C$1:C558)+1)</f>
        <v>0</v>
      </c>
      <c r="D559" s="12" t="b">
        <f>IF(ISNUMBER(SEARCH(I$1,$A559)),MAX(D$1:D558)+1)</f>
        <v>0</v>
      </c>
      <c r="E559" s="12">
        <f>'AB Touchpoint System Workbook'!K570</f>
        <v>0</v>
      </c>
      <c r="F559" s="13">
        <f t="shared" si="8"/>
        <v>558</v>
      </c>
      <c r="G559" s="23" t="str">
        <f>IFERROR(VLOOKUP($F559,B:$E,4,0),"")</f>
        <v/>
      </c>
      <c r="H559" s="23" t="str">
        <f>IFERROR(VLOOKUP($F559,C:$E,3,0),"")</f>
        <v/>
      </c>
      <c r="I559" s="23" t="str">
        <f>IFERROR(VLOOKUP($F559,D:$E,2,0),"")</f>
        <v/>
      </c>
    </row>
    <row r="560" spans="1:9" x14ac:dyDescent="0.15">
      <c r="A560" s="12" t="str">
        <f>'AB Touchpoint System Workbook'!J571&amp;'AB Touchpoint System Workbook'!L571</f>
        <v/>
      </c>
      <c r="B560" s="12" t="b">
        <f>IF(ISNUMBER(SEARCH(G$1,$A560)),MAX(B$1:B559)+1)</f>
        <v>0</v>
      </c>
      <c r="C560" s="12" t="b">
        <f>IF(ISNUMBER(SEARCH(H$1,$A560)),MAX(C$1:C559)+1)</f>
        <v>0</v>
      </c>
      <c r="D560" s="12" t="b">
        <f>IF(ISNUMBER(SEARCH(I$1,$A560)),MAX(D$1:D559)+1)</f>
        <v>0</v>
      </c>
      <c r="E560" s="12">
        <f>'AB Touchpoint System Workbook'!K571</f>
        <v>0</v>
      </c>
      <c r="F560" s="13">
        <f t="shared" si="8"/>
        <v>559</v>
      </c>
      <c r="G560" s="23" t="str">
        <f>IFERROR(VLOOKUP($F560,B:$E,4,0),"")</f>
        <v/>
      </c>
      <c r="H560" s="23" t="str">
        <f>IFERROR(VLOOKUP($F560,C:$E,3,0),"")</f>
        <v/>
      </c>
      <c r="I560" s="23" t="str">
        <f>IFERROR(VLOOKUP($F560,D:$E,2,0),"")</f>
        <v/>
      </c>
    </row>
    <row r="561" spans="1:9" x14ac:dyDescent="0.15">
      <c r="A561" s="12" t="str">
        <f>'AB Touchpoint System Workbook'!J572&amp;'AB Touchpoint System Workbook'!L572</f>
        <v/>
      </c>
      <c r="B561" s="12" t="b">
        <f>IF(ISNUMBER(SEARCH(G$1,$A561)),MAX(B$1:B560)+1)</f>
        <v>0</v>
      </c>
      <c r="C561" s="12" t="b">
        <f>IF(ISNUMBER(SEARCH(H$1,$A561)),MAX(C$1:C560)+1)</f>
        <v>0</v>
      </c>
      <c r="D561" s="12" t="b">
        <f>IF(ISNUMBER(SEARCH(I$1,$A561)),MAX(D$1:D560)+1)</f>
        <v>0</v>
      </c>
      <c r="E561" s="12">
        <f>'AB Touchpoint System Workbook'!K572</f>
        <v>0</v>
      </c>
      <c r="F561" s="13">
        <f t="shared" si="8"/>
        <v>560</v>
      </c>
      <c r="G561" s="23" t="str">
        <f>IFERROR(VLOOKUP($F561,B:$E,4,0),"")</f>
        <v/>
      </c>
      <c r="H561" s="23" t="str">
        <f>IFERROR(VLOOKUP($F561,C:$E,3,0),"")</f>
        <v/>
      </c>
      <c r="I561" s="23" t="str">
        <f>IFERROR(VLOOKUP($F561,D:$E,2,0),"")</f>
        <v/>
      </c>
    </row>
    <row r="562" spans="1:9" x14ac:dyDescent="0.15">
      <c r="A562" s="12" t="str">
        <f>'AB Touchpoint System Workbook'!J573&amp;'AB Touchpoint System Workbook'!L573</f>
        <v/>
      </c>
      <c r="B562" s="12" t="b">
        <f>IF(ISNUMBER(SEARCH(G$1,$A562)),MAX(B$1:B561)+1)</f>
        <v>0</v>
      </c>
      <c r="C562" s="12" t="b">
        <f>IF(ISNUMBER(SEARCH(H$1,$A562)),MAX(C$1:C561)+1)</f>
        <v>0</v>
      </c>
      <c r="D562" s="12" t="b">
        <f>IF(ISNUMBER(SEARCH(I$1,$A562)),MAX(D$1:D561)+1)</f>
        <v>0</v>
      </c>
      <c r="E562" s="12">
        <f>'AB Touchpoint System Workbook'!K573</f>
        <v>0</v>
      </c>
      <c r="F562" s="13">
        <f t="shared" si="8"/>
        <v>561</v>
      </c>
      <c r="G562" s="23" t="str">
        <f>IFERROR(VLOOKUP($F562,B:$E,4,0),"")</f>
        <v/>
      </c>
      <c r="H562" s="23" t="str">
        <f>IFERROR(VLOOKUP($F562,C:$E,3,0),"")</f>
        <v/>
      </c>
      <c r="I562" s="23" t="str">
        <f>IFERROR(VLOOKUP($F562,D:$E,2,0),"")</f>
        <v/>
      </c>
    </row>
    <row r="563" spans="1:9" x14ac:dyDescent="0.15">
      <c r="A563" s="12" t="str">
        <f>'AB Touchpoint System Workbook'!J574&amp;'AB Touchpoint System Workbook'!L574</f>
        <v/>
      </c>
      <c r="B563" s="12" t="b">
        <f>IF(ISNUMBER(SEARCH(G$1,$A563)),MAX(B$1:B562)+1)</f>
        <v>0</v>
      </c>
      <c r="C563" s="12" t="b">
        <f>IF(ISNUMBER(SEARCH(H$1,$A563)),MAX(C$1:C562)+1)</f>
        <v>0</v>
      </c>
      <c r="D563" s="12" t="b">
        <f>IF(ISNUMBER(SEARCH(I$1,$A563)),MAX(D$1:D562)+1)</f>
        <v>0</v>
      </c>
      <c r="E563" s="12">
        <f>'AB Touchpoint System Workbook'!K574</f>
        <v>0</v>
      </c>
      <c r="F563" s="13">
        <f t="shared" si="8"/>
        <v>562</v>
      </c>
      <c r="G563" s="23" t="str">
        <f>IFERROR(VLOOKUP($F563,B:$E,4,0),"")</f>
        <v/>
      </c>
      <c r="H563" s="23" t="str">
        <f>IFERROR(VLOOKUP($F563,C:$E,3,0),"")</f>
        <v/>
      </c>
      <c r="I563" s="23" t="str">
        <f>IFERROR(VLOOKUP($F563,D:$E,2,0),"")</f>
        <v/>
      </c>
    </row>
    <row r="564" spans="1:9" x14ac:dyDescent="0.15">
      <c r="A564" s="12" t="str">
        <f>'AB Touchpoint System Workbook'!J575&amp;'AB Touchpoint System Workbook'!L575</f>
        <v/>
      </c>
      <c r="B564" s="12" t="b">
        <f>IF(ISNUMBER(SEARCH(G$1,$A564)),MAX(B$1:B563)+1)</f>
        <v>0</v>
      </c>
      <c r="C564" s="12" t="b">
        <f>IF(ISNUMBER(SEARCH(H$1,$A564)),MAX(C$1:C563)+1)</f>
        <v>0</v>
      </c>
      <c r="D564" s="12" t="b">
        <f>IF(ISNUMBER(SEARCH(I$1,$A564)),MAX(D$1:D563)+1)</f>
        <v>0</v>
      </c>
      <c r="E564" s="12">
        <f>'AB Touchpoint System Workbook'!K575</f>
        <v>0</v>
      </c>
      <c r="F564" s="13">
        <f t="shared" si="8"/>
        <v>563</v>
      </c>
      <c r="G564" s="23" t="str">
        <f>IFERROR(VLOOKUP($F564,B:$E,4,0),"")</f>
        <v/>
      </c>
      <c r="H564" s="23" t="str">
        <f>IFERROR(VLOOKUP($F564,C:$E,3,0),"")</f>
        <v/>
      </c>
      <c r="I564" s="23" t="str">
        <f>IFERROR(VLOOKUP($F564,D:$E,2,0),"")</f>
        <v/>
      </c>
    </row>
    <row r="565" spans="1:9" x14ac:dyDescent="0.15">
      <c r="A565" s="12" t="str">
        <f>'AB Touchpoint System Workbook'!J576&amp;'AB Touchpoint System Workbook'!L576</f>
        <v/>
      </c>
      <c r="B565" s="12" t="b">
        <f>IF(ISNUMBER(SEARCH(G$1,$A565)),MAX(B$1:B564)+1)</f>
        <v>0</v>
      </c>
      <c r="C565" s="12" t="b">
        <f>IF(ISNUMBER(SEARCH(H$1,$A565)),MAX(C$1:C564)+1)</f>
        <v>0</v>
      </c>
      <c r="D565" s="12" t="b">
        <f>IF(ISNUMBER(SEARCH(I$1,$A565)),MAX(D$1:D564)+1)</f>
        <v>0</v>
      </c>
      <c r="E565" s="12">
        <f>'AB Touchpoint System Workbook'!K576</f>
        <v>0</v>
      </c>
      <c r="F565" s="13">
        <f t="shared" si="8"/>
        <v>564</v>
      </c>
      <c r="G565" s="23" t="str">
        <f>IFERROR(VLOOKUP($F565,B:$E,4,0),"")</f>
        <v/>
      </c>
      <c r="H565" s="23" t="str">
        <f>IFERROR(VLOOKUP($F565,C:$E,3,0),"")</f>
        <v/>
      </c>
      <c r="I565" s="23" t="str">
        <f>IFERROR(VLOOKUP($F565,D:$E,2,0),"")</f>
        <v/>
      </c>
    </row>
    <row r="566" spans="1:9" x14ac:dyDescent="0.15">
      <c r="A566" s="12" t="str">
        <f>'AB Touchpoint System Workbook'!J577&amp;'AB Touchpoint System Workbook'!L577</f>
        <v/>
      </c>
      <c r="B566" s="12" t="b">
        <f>IF(ISNUMBER(SEARCH(G$1,$A566)),MAX(B$1:B565)+1)</f>
        <v>0</v>
      </c>
      <c r="C566" s="12" t="b">
        <f>IF(ISNUMBER(SEARCH(H$1,$A566)),MAX(C$1:C565)+1)</f>
        <v>0</v>
      </c>
      <c r="D566" s="12" t="b">
        <f>IF(ISNUMBER(SEARCH(I$1,$A566)),MAX(D$1:D565)+1)</f>
        <v>0</v>
      </c>
      <c r="E566" s="12">
        <f>'AB Touchpoint System Workbook'!K577</f>
        <v>0</v>
      </c>
      <c r="F566" s="13">
        <f t="shared" si="8"/>
        <v>565</v>
      </c>
      <c r="G566" s="23" t="str">
        <f>IFERROR(VLOOKUP($F566,B:$E,4,0),"")</f>
        <v/>
      </c>
      <c r="H566" s="23" t="str">
        <f>IFERROR(VLOOKUP($F566,C:$E,3,0),"")</f>
        <v/>
      </c>
      <c r="I566" s="23" t="str">
        <f>IFERROR(VLOOKUP($F566,D:$E,2,0),"")</f>
        <v/>
      </c>
    </row>
    <row r="567" spans="1:9" x14ac:dyDescent="0.15">
      <c r="A567" s="12" t="str">
        <f>'AB Touchpoint System Workbook'!J578&amp;'AB Touchpoint System Workbook'!L578</f>
        <v/>
      </c>
      <c r="B567" s="12" t="b">
        <f>IF(ISNUMBER(SEARCH(G$1,$A567)),MAX(B$1:B566)+1)</f>
        <v>0</v>
      </c>
      <c r="C567" s="12" t="b">
        <f>IF(ISNUMBER(SEARCH(H$1,$A567)),MAX(C$1:C566)+1)</f>
        <v>0</v>
      </c>
      <c r="D567" s="12" t="b">
        <f>IF(ISNUMBER(SEARCH(I$1,$A567)),MAX(D$1:D566)+1)</f>
        <v>0</v>
      </c>
      <c r="E567" s="12">
        <f>'AB Touchpoint System Workbook'!K578</f>
        <v>0</v>
      </c>
      <c r="F567" s="13">
        <f t="shared" si="8"/>
        <v>566</v>
      </c>
      <c r="G567" s="23" t="str">
        <f>IFERROR(VLOOKUP($F567,B:$E,4,0),"")</f>
        <v/>
      </c>
      <c r="H567" s="23" t="str">
        <f>IFERROR(VLOOKUP($F567,C:$E,3,0),"")</f>
        <v/>
      </c>
      <c r="I567" s="23" t="str">
        <f>IFERROR(VLOOKUP($F567,D:$E,2,0),"")</f>
        <v/>
      </c>
    </row>
    <row r="568" spans="1:9" x14ac:dyDescent="0.15">
      <c r="A568" s="12" t="str">
        <f>'AB Touchpoint System Workbook'!J579&amp;'AB Touchpoint System Workbook'!L579</f>
        <v/>
      </c>
      <c r="B568" s="12" t="b">
        <f>IF(ISNUMBER(SEARCH(G$1,$A568)),MAX(B$1:B567)+1)</f>
        <v>0</v>
      </c>
      <c r="C568" s="12" t="b">
        <f>IF(ISNUMBER(SEARCH(H$1,$A568)),MAX(C$1:C567)+1)</f>
        <v>0</v>
      </c>
      <c r="D568" s="12" t="b">
        <f>IF(ISNUMBER(SEARCH(I$1,$A568)),MAX(D$1:D567)+1)</f>
        <v>0</v>
      </c>
      <c r="E568" s="12">
        <f>'AB Touchpoint System Workbook'!K579</f>
        <v>0</v>
      </c>
      <c r="F568" s="13">
        <f t="shared" si="8"/>
        <v>567</v>
      </c>
      <c r="G568" s="23" t="str">
        <f>IFERROR(VLOOKUP($F568,B:$E,4,0),"")</f>
        <v/>
      </c>
      <c r="H568" s="23" t="str">
        <f>IFERROR(VLOOKUP($F568,C:$E,3,0),"")</f>
        <v/>
      </c>
      <c r="I568" s="23" t="str">
        <f>IFERROR(VLOOKUP($F568,D:$E,2,0),"")</f>
        <v/>
      </c>
    </row>
    <row r="569" spans="1:9" x14ac:dyDescent="0.15">
      <c r="A569" s="12" t="str">
        <f>'AB Touchpoint System Workbook'!J580&amp;'AB Touchpoint System Workbook'!L580</f>
        <v/>
      </c>
      <c r="B569" s="12" t="b">
        <f>IF(ISNUMBER(SEARCH(G$1,$A569)),MAX(B$1:B568)+1)</f>
        <v>0</v>
      </c>
      <c r="C569" s="12" t="b">
        <f>IF(ISNUMBER(SEARCH(H$1,$A569)),MAX(C$1:C568)+1)</f>
        <v>0</v>
      </c>
      <c r="D569" s="12" t="b">
        <f>IF(ISNUMBER(SEARCH(I$1,$A569)),MAX(D$1:D568)+1)</f>
        <v>0</v>
      </c>
      <c r="E569" s="12">
        <f>'AB Touchpoint System Workbook'!K580</f>
        <v>0</v>
      </c>
      <c r="F569" s="13">
        <f t="shared" si="8"/>
        <v>568</v>
      </c>
      <c r="G569" s="23" t="str">
        <f>IFERROR(VLOOKUP($F569,B:$E,4,0),"")</f>
        <v/>
      </c>
      <c r="H569" s="23" t="str">
        <f>IFERROR(VLOOKUP($F569,C:$E,3,0),"")</f>
        <v/>
      </c>
      <c r="I569" s="23" t="str">
        <f>IFERROR(VLOOKUP($F569,D:$E,2,0),"")</f>
        <v/>
      </c>
    </row>
    <row r="570" spans="1:9" x14ac:dyDescent="0.15">
      <c r="A570" s="12" t="str">
        <f>'AB Touchpoint System Workbook'!J581&amp;'AB Touchpoint System Workbook'!L581</f>
        <v/>
      </c>
      <c r="B570" s="12" t="b">
        <f>IF(ISNUMBER(SEARCH(G$1,$A570)),MAX(B$1:B569)+1)</f>
        <v>0</v>
      </c>
      <c r="C570" s="12" t="b">
        <f>IF(ISNUMBER(SEARCH(H$1,$A570)),MAX(C$1:C569)+1)</f>
        <v>0</v>
      </c>
      <c r="D570" s="12" t="b">
        <f>IF(ISNUMBER(SEARCH(I$1,$A570)),MAX(D$1:D569)+1)</f>
        <v>0</v>
      </c>
      <c r="E570" s="12">
        <f>'AB Touchpoint System Workbook'!K581</f>
        <v>0</v>
      </c>
      <c r="F570" s="13">
        <f t="shared" si="8"/>
        <v>569</v>
      </c>
      <c r="G570" s="23" t="str">
        <f>IFERROR(VLOOKUP($F570,B:$E,4,0),"")</f>
        <v/>
      </c>
      <c r="H570" s="23" t="str">
        <f>IFERROR(VLOOKUP($F570,C:$E,3,0),"")</f>
        <v/>
      </c>
      <c r="I570" s="23" t="str">
        <f>IFERROR(VLOOKUP($F570,D:$E,2,0),"")</f>
        <v/>
      </c>
    </row>
    <row r="571" spans="1:9" x14ac:dyDescent="0.15">
      <c r="A571" s="12" t="str">
        <f>'AB Touchpoint System Workbook'!J582&amp;'AB Touchpoint System Workbook'!L582</f>
        <v/>
      </c>
      <c r="B571" s="12" t="b">
        <f>IF(ISNUMBER(SEARCH(G$1,$A571)),MAX(B$1:B570)+1)</f>
        <v>0</v>
      </c>
      <c r="C571" s="12" t="b">
        <f>IF(ISNUMBER(SEARCH(H$1,$A571)),MAX(C$1:C570)+1)</f>
        <v>0</v>
      </c>
      <c r="D571" s="12" t="b">
        <f>IF(ISNUMBER(SEARCH(I$1,$A571)),MAX(D$1:D570)+1)</f>
        <v>0</v>
      </c>
      <c r="E571" s="12">
        <f>'AB Touchpoint System Workbook'!K582</f>
        <v>0</v>
      </c>
      <c r="F571" s="13">
        <f t="shared" si="8"/>
        <v>570</v>
      </c>
      <c r="G571" s="23" t="str">
        <f>IFERROR(VLOOKUP($F571,B:$E,4,0),"")</f>
        <v/>
      </c>
      <c r="H571" s="23" t="str">
        <f>IFERROR(VLOOKUP($F571,C:$E,3,0),"")</f>
        <v/>
      </c>
      <c r="I571" s="23" t="str">
        <f>IFERROR(VLOOKUP($F571,D:$E,2,0),"")</f>
        <v/>
      </c>
    </row>
    <row r="572" spans="1:9" x14ac:dyDescent="0.15">
      <c r="A572" s="12" t="str">
        <f>'AB Touchpoint System Workbook'!J583&amp;'AB Touchpoint System Workbook'!L583</f>
        <v/>
      </c>
      <c r="B572" s="12" t="b">
        <f>IF(ISNUMBER(SEARCH(G$1,$A572)),MAX(B$1:B571)+1)</f>
        <v>0</v>
      </c>
      <c r="C572" s="12" t="b">
        <f>IF(ISNUMBER(SEARCH(H$1,$A572)),MAX(C$1:C571)+1)</f>
        <v>0</v>
      </c>
      <c r="D572" s="12" t="b">
        <f>IF(ISNUMBER(SEARCH(I$1,$A572)),MAX(D$1:D571)+1)</f>
        <v>0</v>
      </c>
      <c r="E572" s="12">
        <f>'AB Touchpoint System Workbook'!K583</f>
        <v>0</v>
      </c>
      <c r="F572" s="13">
        <f t="shared" si="8"/>
        <v>571</v>
      </c>
      <c r="G572" s="23" t="str">
        <f>IFERROR(VLOOKUP($F572,B:$E,4,0),"")</f>
        <v/>
      </c>
      <c r="H572" s="23" t="str">
        <f>IFERROR(VLOOKUP($F572,C:$E,3,0),"")</f>
        <v/>
      </c>
      <c r="I572" s="23" t="str">
        <f>IFERROR(VLOOKUP($F572,D:$E,2,0),"")</f>
        <v/>
      </c>
    </row>
    <row r="573" spans="1:9" x14ac:dyDescent="0.15">
      <c r="A573" s="12" t="str">
        <f>'AB Touchpoint System Workbook'!J584&amp;'AB Touchpoint System Workbook'!L584</f>
        <v/>
      </c>
      <c r="B573" s="12" t="b">
        <f>IF(ISNUMBER(SEARCH(G$1,$A573)),MAX(B$1:B572)+1)</f>
        <v>0</v>
      </c>
      <c r="C573" s="12" t="b">
        <f>IF(ISNUMBER(SEARCH(H$1,$A573)),MAX(C$1:C572)+1)</f>
        <v>0</v>
      </c>
      <c r="D573" s="12" t="b">
        <f>IF(ISNUMBER(SEARCH(I$1,$A573)),MAX(D$1:D572)+1)</f>
        <v>0</v>
      </c>
      <c r="E573" s="12">
        <f>'AB Touchpoint System Workbook'!K584</f>
        <v>0</v>
      </c>
      <c r="F573" s="13">
        <f t="shared" si="8"/>
        <v>572</v>
      </c>
      <c r="G573" s="23" t="str">
        <f>IFERROR(VLOOKUP($F573,B:$E,4,0),"")</f>
        <v/>
      </c>
      <c r="H573" s="23" t="str">
        <f>IFERROR(VLOOKUP($F573,C:$E,3,0),"")</f>
        <v/>
      </c>
      <c r="I573" s="23" t="str">
        <f>IFERROR(VLOOKUP($F573,D:$E,2,0),"")</f>
        <v/>
      </c>
    </row>
    <row r="574" spans="1:9" x14ac:dyDescent="0.15">
      <c r="A574" s="12" t="str">
        <f>'AB Touchpoint System Workbook'!J585&amp;'AB Touchpoint System Workbook'!L585</f>
        <v/>
      </c>
      <c r="B574" s="12" t="b">
        <f>IF(ISNUMBER(SEARCH(G$1,$A574)),MAX(B$1:B573)+1)</f>
        <v>0</v>
      </c>
      <c r="C574" s="12" t="b">
        <f>IF(ISNUMBER(SEARCH(H$1,$A574)),MAX(C$1:C573)+1)</f>
        <v>0</v>
      </c>
      <c r="D574" s="12" t="b">
        <f>IF(ISNUMBER(SEARCH(I$1,$A574)),MAX(D$1:D573)+1)</f>
        <v>0</v>
      </c>
      <c r="E574" s="12">
        <f>'AB Touchpoint System Workbook'!K585</f>
        <v>0</v>
      </c>
      <c r="F574" s="13">
        <f t="shared" si="8"/>
        <v>573</v>
      </c>
      <c r="G574" s="23" t="str">
        <f>IFERROR(VLOOKUP($F574,B:$E,4,0),"")</f>
        <v/>
      </c>
      <c r="H574" s="23" t="str">
        <f>IFERROR(VLOOKUP($F574,C:$E,3,0),"")</f>
        <v/>
      </c>
      <c r="I574" s="23" t="str">
        <f>IFERROR(VLOOKUP($F574,D:$E,2,0),"")</f>
        <v/>
      </c>
    </row>
    <row r="575" spans="1:9" x14ac:dyDescent="0.15">
      <c r="A575" s="12" t="str">
        <f>'AB Touchpoint System Workbook'!J586&amp;'AB Touchpoint System Workbook'!L586</f>
        <v/>
      </c>
      <c r="B575" s="12" t="b">
        <f>IF(ISNUMBER(SEARCH(G$1,$A575)),MAX(B$1:B574)+1)</f>
        <v>0</v>
      </c>
      <c r="C575" s="12" t="b">
        <f>IF(ISNUMBER(SEARCH(H$1,$A575)),MAX(C$1:C574)+1)</f>
        <v>0</v>
      </c>
      <c r="D575" s="12" t="b">
        <f>IF(ISNUMBER(SEARCH(I$1,$A575)),MAX(D$1:D574)+1)</f>
        <v>0</v>
      </c>
      <c r="E575" s="12">
        <f>'AB Touchpoint System Workbook'!K586</f>
        <v>0</v>
      </c>
      <c r="F575" s="13">
        <f t="shared" si="8"/>
        <v>574</v>
      </c>
      <c r="G575" s="23" t="str">
        <f>IFERROR(VLOOKUP($F575,B:$E,4,0),"")</f>
        <v/>
      </c>
      <c r="H575" s="23" t="str">
        <f>IFERROR(VLOOKUP($F575,C:$E,3,0),"")</f>
        <v/>
      </c>
      <c r="I575" s="23" t="str">
        <f>IFERROR(VLOOKUP($F575,D:$E,2,0),"")</f>
        <v/>
      </c>
    </row>
    <row r="576" spans="1:9" x14ac:dyDescent="0.15">
      <c r="A576" s="12" t="str">
        <f>'AB Touchpoint System Workbook'!J587&amp;'AB Touchpoint System Workbook'!L587</f>
        <v/>
      </c>
      <c r="B576" s="12" t="b">
        <f>IF(ISNUMBER(SEARCH(G$1,$A576)),MAX(B$1:B575)+1)</f>
        <v>0</v>
      </c>
      <c r="C576" s="12" t="b">
        <f>IF(ISNUMBER(SEARCH(H$1,$A576)),MAX(C$1:C575)+1)</f>
        <v>0</v>
      </c>
      <c r="D576" s="12" t="b">
        <f>IF(ISNUMBER(SEARCH(I$1,$A576)),MAX(D$1:D575)+1)</f>
        <v>0</v>
      </c>
      <c r="E576" s="12">
        <f>'AB Touchpoint System Workbook'!K587</f>
        <v>0</v>
      </c>
      <c r="F576" s="13">
        <f t="shared" si="8"/>
        <v>575</v>
      </c>
      <c r="G576" s="23" t="str">
        <f>IFERROR(VLOOKUP($F576,B:$E,4,0),"")</f>
        <v/>
      </c>
      <c r="H576" s="23" t="str">
        <f>IFERROR(VLOOKUP($F576,C:$E,3,0),"")</f>
        <v/>
      </c>
      <c r="I576" s="23" t="str">
        <f>IFERROR(VLOOKUP($F576,D:$E,2,0),"")</f>
        <v/>
      </c>
    </row>
    <row r="577" spans="1:9" x14ac:dyDescent="0.15">
      <c r="A577" s="12" t="str">
        <f>'AB Touchpoint System Workbook'!J588&amp;'AB Touchpoint System Workbook'!L588</f>
        <v/>
      </c>
      <c r="B577" s="12" t="b">
        <f>IF(ISNUMBER(SEARCH(G$1,$A577)),MAX(B$1:B576)+1)</f>
        <v>0</v>
      </c>
      <c r="C577" s="12" t="b">
        <f>IF(ISNUMBER(SEARCH(H$1,$A577)),MAX(C$1:C576)+1)</f>
        <v>0</v>
      </c>
      <c r="D577" s="12" t="b">
        <f>IF(ISNUMBER(SEARCH(I$1,$A577)),MAX(D$1:D576)+1)</f>
        <v>0</v>
      </c>
      <c r="E577" s="12">
        <f>'AB Touchpoint System Workbook'!K588</f>
        <v>0</v>
      </c>
      <c r="F577" s="13">
        <f t="shared" si="8"/>
        <v>576</v>
      </c>
      <c r="G577" s="23" t="str">
        <f>IFERROR(VLOOKUP($F577,B:$E,4,0),"")</f>
        <v/>
      </c>
      <c r="H577" s="23" t="str">
        <f>IFERROR(VLOOKUP($F577,C:$E,3,0),"")</f>
        <v/>
      </c>
      <c r="I577" s="23" t="str">
        <f>IFERROR(VLOOKUP($F577,D:$E,2,0),"")</f>
        <v/>
      </c>
    </row>
    <row r="578" spans="1:9" x14ac:dyDescent="0.15">
      <c r="A578" s="12" t="str">
        <f>'AB Touchpoint System Workbook'!J589&amp;'AB Touchpoint System Workbook'!L589</f>
        <v/>
      </c>
      <c r="B578" s="12" t="b">
        <f>IF(ISNUMBER(SEARCH(G$1,$A578)),MAX(B$1:B577)+1)</f>
        <v>0</v>
      </c>
      <c r="C578" s="12" t="b">
        <f>IF(ISNUMBER(SEARCH(H$1,$A578)),MAX(C$1:C577)+1)</f>
        <v>0</v>
      </c>
      <c r="D578" s="12" t="b">
        <f>IF(ISNUMBER(SEARCH(I$1,$A578)),MAX(D$1:D577)+1)</f>
        <v>0</v>
      </c>
      <c r="E578" s="12">
        <f>'AB Touchpoint System Workbook'!K589</f>
        <v>0</v>
      </c>
      <c r="F578" s="13">
        <f t="shared" si="8"/>
        <v>577</v>
      </c>
      <c r="G578" s="23" t="str">
        <f>IFERROR(VLOOKUP($F578,B:$E,4,0),"")</f>
        <v/>
      </c>
      <c r="H578" s="23" t="str">
        <f>IFERROR(VLOOKUP($F578,C:$E,3,0),"")</f>
        <v/>
      </c>
      <c r="I578" s="23" t="str">
        <f>IFERROR(VLOOKUP($F578,D:$E,2,0),"")</f>
        <v/>
      </c>
    </row>
    <row r="579" spans="1:9" x14ac:dyDescent="0.15">
      <c r="A579" s="12" t="str">
        <f>'AB Touchpoint System Workbook'!J590&amp;'AB Touchpoint System Workbook'!L590</f>
        <v/>
      </c>
      <c r="B579" s="12" t="b">
        <f>IF(ISNUMBER(SEARCH(G$1,$A579)),MAX(B$1:B578)+1)</f>
        <v>0</v>
      </c>
      <c r="C579" s="12" t="b">
        <f>IF(ISNUMBER(SEARCH(H$1,$A579)),MAX(C$1:C578)+1)</f>
        <v>0</v>
      </c>
      <c r="D579" s="12" t="b">
        <f>IF(ISNUMBER(SEARCH(I$1,$A579)),MAX(D$1:D578)+1)</f>
        <v>0</v>
      </c>
      <c r="E579" s="12">
        <f>'AB Touchpoint System Workbook'!K590</f>
        <v>0</v>
      </c>
      <c r="F579" s="13">
        <f t="shared" si="8"/>
        <v>578</v>
      </c>
      <c r="G579" s="23" t="str">
        <f>IFERROR(VLOOKUP($F579,B:$E,4,0),"")</f>
        <v/>
      </c>
      <c r="H579" s="23" t="str">
        <f>IFERROR(VLOOKUP($F579,C:$E,3,0),"")</f>
        <v/>
      </c>
      <c r="I579" s="23" t="str">
        <f>IFERROR(VLOOKUP($F579,D:$E,2,0),"")</f>
        <v/>
      </c>
    </row>
    <row r="580" spans="1:9" x14ac:dyDescent="0.15">
      <c r="A580" s="12" t="str">
        <f>'AB Touchpoint System Workbook'!J591&amp;'AB Touchpoint System Workbook'!L591</f>
        <v/>
      </c>
      <c r="B580" s="12" t="b">
        <f>IF(ISNUMBER(SEARCH(G$1,$A580)),MAX(B$1:B579)+1)</f>
        <v>0</v>
      </c>
      <c r="C580" s="12" t="b">
        <f>IF(ISNUMBER(SEARCH(H$1,$A580)),MAX(C$1:C579)+1)</f>
        <v>0</v>
      </c>
      <c r="D580" s="12" t="b">
        <f>IF(ISNUMBER(SEARCH(I$1,$A580)),MAX(D$1:D579)+1)</f>
        <v>0</v>
      </c>
      <c r="E580" s="12">
        <f>'AB Touchpoint System Workbook'!K591</f>
        <v>0</v>
      </c>
      <c r="F580" s="13">
        <f t="shared" ref="F580:F643" si="9">F579+1</f>
        <v>579</v>
      </c>
      <c r="G580" s="23" t="str">
        <f>IFERROR(VLOOKUP($F580,B:$E,4,0),"")</f>
        <v/>
      </c>
      <c r="H580" s="23" t="str">
        <f>IFERROR(VLOOKUP($F580,C:$E,3,0),"")</f>
        <v/>
      </c>
      <c r="I580" s="23" t="str">
        <f>IFERROR(VLOOKUP($F580,D:$E,2,0),"")</f>
        <v/>
      </c>
    </row>
    <row r="581" spans="1:9" x14ac:dyDescent="0.15">
      <c r="A581" s="12" t="str">
        <f>'AB Touchpoint System Workbook'!J592&amp;'AB Touchpoint System Workbook'!L592</f>
        <v/>
      </c>
      <c r="B581" s="12" t="b">
        <f>IF(ISNUMBER(SEARCH(G$1,$A581)),MAX(B$1:B580)+1)</f>
        <v>0</v>
      </c>
      <c r="C581" s="12" t="b">
        <f>IF(ISNUMBER(SEARCH(H$1,$A581)),MAX(C$1:C580)+1)</f>
        <v>0</v>
      </c>
      <c r="D581" s="12" t="b">
        <f>IF(ISNUMBER(SEARCH(I$1,$A581)),MAX(D$1:D580)+1)</f>
        <v>0</v>
      </c>
      <c r="E581" s="12">
        <f>'AB Touchpoint System Workbook'!K592</f>
        <v>0</v>
      </c>
      <c r="F581" s="13">
        <f t="shared" si="9"/>
        <v>580</v>
      </c>
      <c r="G581" s="23" t="str">
        <f>IFERROR(VLOOKUP($F581,B:$E,4,0),"")</f>
        <v/>
      </c>
      <c r="H581" s="23" t="str">
        <f>IFERROR(VLOOKUP($F581,C:$E,3,0),"")</f>
        <v/>
      </c>
      <c r="I581" s="23" t="str">
        <f>IFERROR(VLOOKUP($F581,D:$E,2,0),"")</f>
        <v/>
      </c>
    </row>
    <row r="582" spans="1:9" x14ac:dyDescent="0.15">
      <c r="A582" s="12" t="str">
        <f>'AB Touchpoint System Workbook'!J593&amp;'AB Touchpoint System Workbook'!L593</f>
        <v/>
      </c>
      <c r="B582" s="12" t="b">
        <f>IF(ISNUMBER(SEARCH(G$1,$A582)),MAX(B$1:B581)+1)</f>
        <v>0</v>
      </c>
      <c r="C582" s="12" t="b">
        <f>IF(ISNUMBER(SEARCH(H$1,$A582)),MAX(C$1:C581)+1)</f>
        <v>0</v>
      </c>
      <c r="D582" s="12" t="b">
        <f>IF(ISNUMBER(SEARCH(I$1,$A582)),MAX(D$1:D581)+1)</f>
        <v>0</v>
      </c>
      <c r="E582" s="12">
        <f>'AB Touchpoint System Workbook'!K593</f>
        <v>0</v>
      </c>
      <c r="F582" s="13">
        <f t="shared" si="9"/>
        <v>581</v>
      </c>
      <c r="G582" s="23" t="str">
        <f>IFERROR(VLOOKUP($F582,B:$E,4,0),"")</f>
        <v/>
      </c>
      <c r="H582" s="23" t="str">
        <f>IFERROR(VLOOKUP($F582,C:$E,3,0),"")</f>
        <v/>
      </c>
      <c r="I582" s="23" t="str">
        <f>IFERROR(VLOOKUP($F582,D:$E,2,0),"")</f>
        <v/>
      </c>
    </row>
    <row r="583" spans="1:9" x14ac:dyDescent="0.15">
      <c r="A583" s="12" t="str">
        <f>'AB Touchpoint System Workbook'!J594&amp;'AB Touchpoint System Workbook'!L594</f>
        <v/>
      </c>
      <c r="B583" s="12" t="b">
        <f>IF(ISNUMBER(SEARCH(G$1,$A583)),MAX(B$1:B582)+1)</f>
        <v>0</v>
      </c>
      <c r="C583" s="12" t="b">
        <f>IF(ISNUMBER(SEARCH(H$1,$A583)),MAX(C$1:C582)+1)</f>
        <v>0</v>
      </c>
      <c r="D583" s="12" t="b">
        <f>IF(ISNUMBER(SEARCH(I$1,$A583)),MAX(D$1:D582)+1)</f>
        <v>0</v>
      </c>
      <c r="E583" s="12">
        <f>'AB Touchpoint System Workbook'!K594</f>
        <v>0</v>
      </c>
      <c r="F583" s="13">
        <f t="shared" si="9"/>
        <v>582</v>
      </c>
      <c r="G583" s="23" t="str">
        <f>IFERROR(VLOOKUP($F583,B:$E,4,0),"")</f>
        <v/>
      </c>
      <c r="H583" s="23" t="str">
        <f>IFERROR(VLOOKUP($F583,C:$E,3,0),"")</f>
        <v/>
      </c>
      <c r="I583" s="23" t="str">
        <f>IFERROR(VLOOKUP($F583,D:$E,2,0),"")</f>
        <v/>
      </c>
    </row>
    <row r="584" spans="1:9" x14ac:dyDescent="0.15">
      <c r="A584" s="12" t="str">
        <f>'AB Touchpoint System Workbook'!J595&amp;'AB Touchpoint System Workbook'!L595</f>
        <v/>
      </c>
      <c r="B584" s="12" t="b">
        <f>IF(ISNUMBER(SEARCH(G$1,$A584)),MAX(B$1:B583)+1)</f>
        <v>0</v>
      </c>
      <c r="C584" s="12" t="b">
        <f>IF(ISNUMBER(SEARCH(H$1,$A584)),MAX(C$1:C583)+1)</f>
        <v>0</v>
      </c>
      <c r="D584" s="12" t="b">
        <f>IF(ISNUMBER(SEARCH(I$1,$A584)),MAX(D$1:D583)+1)</f>
        <v>0</v>
      </c>
      <c r="E584" s="12">
        <f>'AB Touchpoint System Workbook'!K595</f>
        <v>0</v>
      </c>
      <c r="F584" s="13">
        <f t="shared" si="9"/>
        <v>583</v>
      </c>
      <c r="G584" s="23" t="str">
        <f>IFERROR(VLOOKUP($F584,B:$E,4,0),"")</f>
        <v/>
      </c>
      <c r="H584" s="23" t="str">
        <f>IFERROR(VLOOKUP($F584,C:$E,3,0),"")</f>
        <v/>
      </c>
      <c r="I584" s="23" t="str">
        <f>IFERROR(VLOOKUP($F584,D:$E,2,0),"")</f>
        <v/>
      </c>
    </row>
    <row r="585" spans="1:9" x14ac:dyDescent="0.15">
      <c r="A585" s="12" t="str">
        <f>'AB Touchpoint System Workbook'!J596&amp;'AB Touchpoint System Workbook'!L596</f>
        <v/>
      </c>
      <c r="B585" s="12" t="b">
        <f>IF(ISNUMBER(SEARCH(G$1,$A585)),MAX(B$1:B584)+1)</f>
        <v>0</v>
      </c>
      <c r="C585" s="12" t="b">
        <f>IF(ISNUMBER(SEARCH(H$1,$A585)),MAX(C$1:C584)+1)</f>
        <v>0</v>
      </c>
      <c r="D585" s="12" t="b">
        <f>IF(ISNUMBER(SEARCH(I$1,$A585)),MAX(D$1:D584)+1)</f>
        <v>0</v>
      </c>
      <c r="E585" s="12">
        <f>'AB Touchpoint System Workbook'!K596</f>
        <v>0</v>
      </c>
      <c r="F585" s="13">
        <f t="shared" si="9"/>
        <v>584</v>
      </c>
      <c r="G585" s="23" t="str">
        <f>IFERROR(VLOOKUP($F585,B:$E,4,0),"")</f>
        <v/>
      </c>
      <c r="H585" s="23" t="str">
        <f>IFERROR(VLOOKUP($F585,C:$E,3,0),"")</f>
        <v/>
      </c>
      <c r="I585" s="23" t="str">
        <f>IFERROR(VLOOKUP($F585,D:$E,2,0),"")</f>
        <v/>
      </c>
    </row>
    <row r="586" spans="1:9" x14ac:dyDescent="0.15">
      <c r="A586" s="12" t="str">
        <f>'AB Touchpoint System Workbook'!J597&amp;'AB Touchpoint System Workbook'!L597</f>
        <v/>
      </c>
      <c r="B586" s="12" t="b">
        <f>IF(ISNUMBER(SEARCH(G$1,$A586)),MAX(B$1:B585)+1)</f>
        <v>0</v>
      </c>
      <c r="C586" s="12" t="b">
        <f>IF(ISNUMBER(SEARCH(H$1,$A586)),MAX(C$1:C585)+1)</f>
        <v>0</v>
      </c>
      <c r="D586" s="12" t="b">
        <f>IF(ISNUMBER(SEARCH(I$1,$A586)),MAX(D$1:D585)+1)</f>
        <v>0</v>
      </c>
      <c r="E586" s="12">
        <f>'AB Touchpoint System Workbook'!K597</f>
        <v>0</v>
      </c>
      <c r="F586" s="13">
        <f t="shared" si="9"/>
        <v>585</v>
      </c>
      <c r="G586" s="23" t="str">
        <f>IFERROR(VLOOKUP($F586,B:$E,4,0),"")</f>
        <v/>
      </c>
      <c r="H586" s="23" t="str">
        <f>IFERROR(VLOOKUP($F586,C:$E,3,0),"")</f>
        <v/>
      </c>
      <c r="I586" s="23" t="str">
        <f>IFERROR(VLOOKUP($F586,D:$E,2,0),"")</f>
        <v/>
      </c>
    </row>
    <row r="587" spans="1:9" x14ac:dyDescent="0.15">
      <c r="A587" s="12" t="str">
        <f>'AB Touchpoint System Workbook'!J598&amp;'AB Touchpoint System Workbook'!L598</f>
        <v/>
      </c>
      <c r="B587" s="12" t="b">
        <f>IF(ISNUMBER(SEARCH(G$1,$A587)),MAX(B$1:B586)+1)</f>
        <v>0</v>
      </c>
      <c r="C587" s="12" t="b">
        <f>IF(ISNUMBER(SEARCH(H$1,$A587)),MAX(C$1:C586)+1)</f>
        <v>0</v>
      </c>
      <c r="D587" s="12" t="b">
        <f>IF(ISNUMBER(SEARCH(I$1,$A587)),MAX(D$1:D586)+1)</f>
        <v>0</v>
      </c>
      <c r="E587" s="12">
        <f>'AB Touchpoint System Workbook'!K598</f>
        <v>0</v>
      </c>
      <c r="F587" s="13">
        <f t="shared" si="9"/>
        <v>586</v>
      </c>
      <c r="G587" s="23" t="str">
        <f>IFERROR(VLOOKUP($F587,B:$E,4,0),"")</f>
        <v/>
      </c>
      <c r="H587" s="23" t="str">
        <f>IFERROR(VLOOKUP($F587,C:$E,3,0),"")</f>
        <v/>
      </c>
      <c r="I587" s="23" t="str">
        <f>IFERROR(VLOOKUP($F587,D:$E,2,0),"")</f>
        <v/>
      </c>
    </row>
    <row r="588" spans="1:9" x14ac:dyDescent="0.15">
      <c r="A588" s="12" t="str">
        <f>'AB Touchpoint System Workbook'!J599&amp;'AB Touchpoint System Workbook'!L599</f>
        <v/>
      </c>
      <c r="B588" s="12" t="b">
        <f>IF(ISNUMBER(SEARCH(G$1,$A588)),MAX(B$1:B587)+1)</f>
        <v>0</v>
      </c>
      <c r="C588" s="12" t="b">
        <f>IF(ISNUMBER(SEARCH(H$1,$A588)),MAX(C$1:C587)+1)</f>
        <v>0</v>
      </c>
      <c r="D588" s="12" t="b">
        <f>IF(ISNUMBER(SEARCH(I$1,$A588)),MAX(D$1:D587)+1)</f>
        <v>0</v>
      </c>
      <c r="E588" s="12">
        <f>'AB Touchpoint System Workbook'!K599</f>
        <v>0</v>
      </c>
      <c r="F588" s="13">
        <f t="shared" si="9"/>
        <v>587</v>
      </c>
      <c r="G588" s="23" t="str">
        <f>IFERROR(VLOOKUP($F588,B:$E,4,0),"")</f>
        <v/>
      </c>
      <c r="H588" s="23" t="str">
        <f>IFERROR(VLOOKUP($F588,C:$E,3,0),"")</f>
        <v/>
      </c>
      <c r="I588" s="23" t="str">
        <f>IFERROR(VLOOKUP($F588,D:$E,2,0),"")</f>
        <v/>
      </c>
    </row>
    <row r="589" spans="1:9" x14ac:dyDescent="0.15">
      <c r="A589" s="12" t="str">
        <f>'AB Touchpoint System Workbook'!J600&amp;'AB Touchpoint System Workbook'!L600</f>
        <v/>
      </c>
      <c r="B589" s="12" t="b">
        <f>IF(ISNUMBER(SEARCH(G$1,$A589)),MAX(B$1:B588)+1)</f>
        <v>0</v>
      </c>
      <c r="C589" s="12" t="b">
        <f>IF(ISNUMBER(SEARCH(H$1,$A589)),MAX(C$1:C588)+1)</f>
        <v>0</v>
      </c>
      <c r="D589" s="12" t="b">
        <f>IF(ISNUMBER(SEARCH(I$1,$A589)),MAX(D$1:D588)+1)</f>
        <v>0</v>
      </c>
      <c r="E589" s="12">
        <f>'AB Touchpoint System Workbook'!K600</f>
        <v>0</v>
      </c>
      <c r="F589" s="13">
        <f t="shared" si="9"/>
        <v>588</v>
      </c>
      <c r="G589" s="23" t="str">
        <f>IFERROR(VLOOKUP($F589,B:$E,4,0),"")</f>
        <v/>
      </c>
      <c r="H589" s="23" t="str">
        <f>IFERROR(VLOOKUP($F589,C:$E,3,0),"")</f>
        <v/>
      </c>
      <c r="I589" s="23" t="str">
        <f>IFERROR(VLOOKUP($F589,D:$E,2,0),"")</f>
        <v/>
      </c>
    </row>
    <row r="590" spans="1:9" x14ac:dyDescent="0.15">
      <c r="A590" s="12" t="str">
        <f>'AB Touchpoint System Workbook'!J601&amp;'AB Touchpoint System Workbook'!L601</f>
        <v/>
      </c>
      <c r="B590" s="12" t="b">
        <f>IF(ISNUMBER(SEARCH(G$1,$A590)),MAX(B$1:B589)+1)</f>
        <v>0</v>
      </c>
      <c r="C590" s="12" t="b">
        <f>IF(ISNUMBER(SEARCH(H$1,$A590)),MAX(C$1:C589)+1)</f>
        <v>0</v>
      </c>
      <c r="D590" s="12" t="b">
        <f>IF(ISNUMBER(SEARCH(I$1,$A590)),MAX(D$1:D589)+1)</f>
        <v>0</v>
      </c>
      <c r="E590" s="12">
        <f>'AB Touchpoint System Workbook'!K601</f>
        <v>0</v>
      </c>
      <c r="F590" s="13">
        <f t="shared" si="9"/>
        <v>589</v>
      </c>
      <c r="G590" s="23" t="str">
        <f>IFERROR(VLOOKUP($F590,B:$E,4,0),"")</f>
        <v/>
      </c>
      <c r="H590" s="23" t="str">
        <f>IFERROR(VLOOKUP($F590,C:$E,3,0),"")</f>
        <v/>
      </c>
      <c r="I590" s="23" t="str">
        <f>IFERROR(VLOOKUP($F590,D:$E,2,0),"")</f>
        <v/>
      </c>
    </row>
    <row r="591" spans="1:9" x14ac:dyDescent="0.15">
      <c r="A591" s="12" t="str">
        <f>'AB Touchpoint System Workbook'!J602&amp;'AB Touchpoint System Workbook'!L602</f>
        <v/>
      </c>
      <c r="B591" s="12" t="b">
        <f>IF(ISNUMBER(SEARCH(G$1,$A591)),MAX(B$1:B590)+1)</f>
        <v>0</v>
      </c>
      <c r="C591" s="12" t="b">
        <f>IF(ISNUMBER(SEARCH(H$1,$A591)),MAX(C$1:C590)+1)</f>
        <v>0</v>
      </c>
      <c r="D591" s="12" t="b">
        <f>IF(ISNUMBER(SEARCH(I$1,$A591)),MAX(D$1:D590)+1)</f>
        <v>0</v>
      </c>
      <c r="E591" s="12">
        <f>'AB Touchpoint System Workbook'!K602</f>
        <v>0</v>
      </c>
      <c r="F591" s="13">
        <f t="shared" si="9"/>
        <v>590</v>
      </c>
      <c r="G591" s="23" t="str">
        <f>IFERROR(VLOOKUP($F591,B:$E,4,0),"")</f>
        <v/>
      </c>
      <c r="H591" s="23" t="str">
        <f>IFERROR(VLOOKUP($F591,C:$E,3,0),"")</f>
        <v/>
      </c>
      <c r="I591" s="23" t="str">
        <f>IFERROR(VLOOKUP($F591,D:$E,2,0),"")</f>
        <v/>
      </c>
    </row>
    <row r="592" spans="1:9" x14ac:dyDescent="0.15">
      <c r="A592" s="12" t="str">
        <f>'AB Touchpoint System Workbook'!J603&amp;'AB Touchpoint System Workbook'!L603</f>
        <v/>
      </c>
      <c r="B592" s="12" t="b">
        <f>IF(ISNUMBER(SEARCH(G$1,$A592)),MAX(B$1:B591)+1)</f>
        <v>0</v>
      </c>
      <c r="C592" s="12" t="b">
        <f>IF(ISNUMBER(SEARCH(H$1,$A592)),MAX(C$1:C591)+1)</f>
        <v>0</v>
      </c>
      <c r="D592" s="12" t="b">
        <f>IF(ISNUMBER(SEARCH(I$1,$A592)),MAX(D$1:D591)+1)</f>
        <v>0</v>
      </c>
      <c r="E592" s="12">
        <f>'AB Touchpoint System Workbook'!K603</f>
        <v>0</v>
      </c>
      <c r="F592" s="13">
        <f t="shared" si="9"/>
        <v>591</v>
      </c>
      <c r="G592" s="23" t="str">
        <f>IFERROR(VLOOKUP($F592,B:$E,4,0),"")</f>
        <v/>
      </c>
      <c r="H592" s="23" t="str">
        <f>IFERROR(VLOOKUP($F592,C:$E,3,0),"")</f>
        <v/>
      </c>
      <c r="I592" s="23" t="str">
        <f>IFERROR(VLOOKUP($F592,D:$E,2,0),"")</f>
        <v/>
      </c>
    </row>
    <row r="593" spans="1:9" x14ac:dyDescent="0.15">
      <c r="A593" s="12" t="str">
        <f>'AB Touchpoint System Workbook'!J604&amp;'AB Touchpoint System Workbook'!L604</f>
        <v/>
      </c>
      <c r="B593" s="12" t="b">
        <f>IF(ISNUMBER(SEARCH(G$1,$A593)),MAX(B$1:B592)+1)</f>
        <v>0</v>
      </c>
      <c r="C593" s="12" t="b">
        <f>IF(ISNUMBER(SEARCH(H$1,$A593)),MAX(C$1:C592)+1)</f>
        <v>0</v>
      </c>
      <c r="D593" s="12" t="b">
        <f>IF(ISNUMBER(SEARCH(I$1,$A593)),MAX(D$1:D592)+1)</f>
        <v>0</v>
      </c>
      <c r="E593" s="12">
        <f>'AB Touchpoint System Workbook'!K604</f>
        <v>0</v>
      </c>
      <c r="F593" s="13">
        <f t="shared" si="9"/>
        <v>592</v>
      </c>
      <c r="G593" s="23" t="str">
        <f>IFERROR(VLOOKUP($F593,B:$E,4,0),"")</f>
        <v/>
      </c>
      <c r="H593" s="23" t="str">
        <f>IFERROR(VLOOKUP($F593,C:$E,3,0),"")</f>
        <v/>
      </c>
      <c r="I593" s="23" t="str">
        <f>IFERROR(VLOOKUP($F593,D:$E,2,0),"")</f>
        <v/>
      </c>
    </row>
    <row r="594" spans="1:9" x14ac:dyDescent="0.15">
      <c r="A594" s="12" t="str">
        <f>'AB Touchpoint System Workbook'!J605&amp;'AB Touchpoint System Workbook'!L605</f>
        <v/>
      </c>
      <c r="B594" s="12" t="b">
        <f>IF(ISNUMBER(SEARCH(G$1,$A594)),MAX(B$1:B593)+1)</f>
        <v>0</v>
      </c>
      <c r="C594" s="12" t="b">
        <f>IF(ISNUMBER(SEARCH(H$1,$A594)),MAX(C$1:C593)+1)</f>
        <v>0</v>
      </c>
      <c r="D594" s="12" t="b">
        <f>IF(ISNUMBER(SEARCH(I$1,$A594)),MAX(D$1:D593)+1)</f>
        <v>0</v>
      </c>
      <c r="E594" s="12">
        <f>'AB Touchpoint System Workbook'!K605</f>
        <v>0</v>
      </c>
      <c r="F594" s="13">
        <f t="shared" si="9"/>
        <v>593</v>
      </c>
      <c r="G594" s="23" t="str">
        <f>IFERROR(VLOOKUP($F594,B:$E,4,0),"")</f>
        <v/>
      </c>
      <c r="H594" s="23" t="str">
        <f>IFERROR(VLOOKUP($F594,C:$E,3,0),"")</f>
        <v/>
      </c>
      <c r="I594" s="23" t="str">
        <f>IFERROR(VLOOKUP($F594,D:$E,2,0),"")</f>
        <v/>
      </c>
    </row>
    <row r="595" spans="1:9" x14ac:dyDescent="0.15">
      <c r="A595" s="12" t="str">
        <f>'AB Touchpoint System Workbook'!J606&amp;'AB Touchpoint System Workbook'!L606</f>
        <v/>
      </c>
      <c r="B595" s="12" t="b">
        <f>IF(ISNUMBER(SEARCH(G$1,$A595)),MAX(B$1:B594)+1)</f>
        <v>0</v>
      </c>
      <c r="C595" s="12" t="b">
        <f>IF(ISNUMBER(SEARCH(H$1,$A595)),MAX(C$1:C594)+1)</f>
        <v>0</v>
      </c>
      <c r="D595" s="12" t="b">
        <f>IF(ISNUMBER(SEARCH(I$1,$A595)),MAX(D$1:D594)+1)</f>
        <v>0</v>
      </c>
      <c r="E595" s="12">
        <f>'AB Touchpoint System Workbook'!K606</f>
        <v>0</v>
      </c>
      <c r="F595" s="13">
        <f t="shared" si="9"/>
        <v>594</v>
      </c>
      <c r="G595" s="23" t="str">
        <f>IFERROR(VLOOKUP($F595,B:$E,4,0),"")</f>
        <v/>
      </c>
      <c r="H595" s="23" t="str">
        <f>IFERROR(VLOOKUP($F595,C:$E,3,0),"")</f>
        <v/>
      </c>
      <c r="I595" s="23" t="str">
        <f>IFERROR(VLOOKUP($F595,D:$E,2,0),"")</f>
        <v/>
      </c>
    </row>
    <row r="596" spans="1:9" x14ac:dyDescent="0.15">
      <c r="A596" s="12" t="str">
        <f>'AB Touchpoint System Workbook'!J607&amp;'AB Touchpoint System Workbook'!L607</f>
        <v/>
      </c>
      <c r="B596" s="12" t="b">
        <f>IF(ISNUMBER(SEARCH(G$1,$A596)),MAX(B$1:B595)+1)</f>
        <v>0</v>
      </c>
      <c r="C596" s="12" t="b">
        <f>IF(ISNUMBER(SEARCH(H$1,$A596)),MAX(C$1:C595)+1)</f>
        <v>0</v>
      </c>
      <c r="D596" s="12" t="b">
        <f>IF(ISNUMBER(SEARCH(I$1,$A596)),MAX(D$1:D595)+1)</f>
        <v>0</v>
      </c>
      <c r="E596" s="12">
        <f>'AB Touchpoint System Workbook'!K607</f>
        <v>0</v>
      </c>
      <c r="F596" s="13">
        <f t="shared" si="9"/>
        <v>595</v>
      </c>
      <c r="G596" s="23" t="str">
        <f>IFERROR(VLOOKUP($F596,B:$E,4,0),"")</f>
        <v/>
      </c>
      <c r="H596" s="23" t="str">
        <f>IFERROR(VLOOKUP($F596,C:$E,3,0),"")</f>
        <v/>
      </c>
      <c r="I596" s="23" t="str">
        <f>IFERROR(VLOOKUP($F596,D:$E,2,0),"")</f>
        <v/>
      </c>
    </row>
    <row r="597" spans="1:9" x14ac:dyDescent="0.15">
      <c r="A597" s="12" t="str">
        <f>'AB Touchpoint System Workbook'!J608&amp;'AB Touchpoint System Workbook'!L608</f>
        <v/>
      </c>
      <c r="B597" s="12" t="b">
        <f>IF(ISNUMBER(SEARCH(G$1,$A597)),MAX(B$1:B596)+1)</f>
        <v>0</v>
      </c>
      <c r="C597" s="12" t="b">
        <f>IF(ISNUMBER(SEARCH(H$1,$A597)),MAX(C$1:C596)+1)</f>
        <v>0</v>
      </c>
      <c r="D597" s="12" t="b">
        <f>IF(ISNUMBER(SEARCH(I$1,$A597)),MAX(D$1:D596)+1)</f>
        <v>0</v>
      </c>
      <c r="E597" s="12">
        <f>'AB Touchpoint System Workbook'!K608</f>
        <v>0</v>
      </c>
      <c r="F597" s="13">
        <f t="shared" si="9"/>
        <v>596</v>
      </c>
      <c r="G597" s="23" t="str">
        <f>IFERROR(VLOOKUP($F597,B:$E,4,0),"")</f>
        <v/>
      </c>
      <c r="H597" s="23" t="str">
        <f>IFERROR(VLOOKUP($F597,C:$E,3,0),"")</f>
        <v/>
      </c>
      <c r="I597" s="23" t="str">
        <f>IFERROR(VLOOKUP($F597,D:$E,2,0),"")</f>
        <v/>
      </c>
    </row>
    <row r="598" spans="1:9" x14ac:dyDescent="0.15">
      <c r="A598" s="12" t="str">
        <f>'AB Touchpoint System Workbook'!J609&amp;'AB Touchpoint System Workbook'!L609</f>
        <v/>
      </c>
      <c r="B598" s="12" t="b">
        <f>IF(ISNUMBER(SEARCH(G$1,$A598)),MAX(B$1:B597)+1)</f>
        <v>0</v>
      </c>
      <c r="C598" s="12" t="b">
        <f>IF(ISNUMBER(SEARCH(H$1,$A598)),MAX(C$1:C597)+1)</f>
        <v>0</v>
      </c>
      <c r="D598" s="12" t="b">
        <f>IF(ISNUMBER(SEARCH(I$1,$A598)),MAX(D$1:D597)+1)</f>
        <v>0</v>
      </c>
      <c r="E598" s="12">
        <f>'AB Touchpoint System Workbook'!K609</f>
        <v>0</v>
      </c>
      <c r="F598" s="13">
        <f t="shared" si="9"/>
        <v>597</v>
      </c>
      <c r="G598" s="23" t="str">
        <f>IFERROR(VLOOKUP($F598,B:$E,4,0),"")</f>
        <v/>
      </c>
      <c r="H598" s="23" t="str">
        <f>IFERROR(VLOOKUP($F598,C:$E,3,0),"")</f>
        <v/>
      </c>
      <c r="I598" s="23" t="str">
        <f>IFERROR(VLOOKUP($F598,D:$E,2,0),"")</f>
        <v/>
      </c>
    </row>
    <row r="599" spans="1:9" x14ac:dyDescent="0.15">
      <c r="A599" s="12" t="str">
        <f>'AB Touchpoint System Workbook'!J610&amp;'AB Touchpoint System Workbook'!L610</f>
        <v/>
      </c>
      <c r="B599" s="12" t="b">
        <f>IF(ISNUMBER(SEARCH(G$1,$A599)),MAX(B$1:B598)+1)</f>
        <v>0</v>
      </c>
      <c r="C599" s="12" t="b">
        <f>IF(ISNUMBER(SEARCH(H$1,$A599)),MAX(C$1:C598)+1)</f>
        <v>0</v>
      </c>
      <c r="D599" s="12" t="b">
        <f>IF(ISNUMBER(SEARCH(I$1,$A599)),MAX(D$1:D598)+1)</f>
        <v>0</v>
      </c>
      <c r="E599" s="12">
        <f>'AB Touchpoint System Workbook'!K610</f>
        <v>0</v>
      </c>
      <c r="F599" s="13">
        <f t="shared" si="9"/>
        <v>598</v>
      </c>
      <c r="G599" s="23" t="str">
        <f>IFERROR(VLOOKUP($F599,B:$E,4,0),"")</f>
        <v/>
      </c>
      <c r="H599" s="23" t="str">
        <f>IFERROR(VLOOKUP($F599,C:$E,3,0),"")</f>
        <v/>
      </c>
      <c r="I599" s="23" t="str">
        <f>IFERROR(VLOOKUP($F599,D:$E,2,0),"")</f>
        <v/>
      </c>
    </row>
    <row r="600" spans="1:9" x14ac:dyDescent="0.15">
      <c r="A600" s="12" t="str">
        <f>'AB Touchpoint System Workbook'!J611&amp;'AB Touchpoint System Workbook'!L611</f>
        <v/>
      </c>
      <c r="B600" s="12" t="b">
        <f>IF(ISNUMBER(SEARCH(G$1,$A600)),MAX(B$1:B599)+1)</f>
        <v>0</v>
      </c>
      <c r="C600" s="12" t="b">
        <f>IF(ISNUMBER(SEARCH(H$1,$A600)),MAX(C$1:C599)+1)</f>
        <v>0</v>
      </c>
      <c r="D600" s="12" t="b">
        <f>IF(ISNUMBER(SEARCH(I$1,$A600)),MAX(D$1:D599)+1)</f>
        <v>0</v>
      </c>
      <c r="E600" s="12">
        <f>'AB Touchpoint System Workbook'!K611</f>
        <v>0</v>
      </c>
      <c r="F600" s="13">
        <f t="shared" si="9"/>
        <v>599</v>
      </c>
      <c r="G600" s="23" t="str">
        <f>IFERROR(VLOOKUP($F600,B:$E,4,0),"")</f>
        <v/>
      </c>
      <c r="H600" s="23" t="str">
        <f>IFERROR(VLOOKUP($F600,C:$E,3,0),"")</f>
        <v/>
      </c>
      <c r="I600" s="23" t="str">
        <f>IFERROR(VLOOKUP($F600,D:$E,2,0),"")</f>
        <v/>
      </c>
    </row>
    <row r="601" spans="1:9" x14ac:dyDescent="0.15">
      <c r="A601" s="12" t="str">
        <f>'AB Touchpoint System Workbook'!J612&amp;'AB Touchpoint System Workbook'!L612</f>
        <v/>
      </c>
      <c r="B601" s="12" t="b">
        <f>IF(ISNUMBER(SEARCH(G$1,$A601)),MAX(B$1:B600)+1)</f>
        <v>0</v>
      </c>
      <c r="C601" s="12" t="b">
        <f>IF(ISNUMBER(SEARCH(H$1,$A601)),MAX(C$1:C600)+1)</f>
        <v>0</v>
      </c>
      <c r="D601" s="12" t="b">
        <f>IF(ISNUMBER(SEARCH(I$1,$A601)),MAX(D$1:D600)+1)</f>
        <v>0</v>
      </c>
      <c r="E601" s="12">
        <f>'AB Touchpoint System Workbook'!K612</f>
        <v>0</v>
      </c>
      <c r="F601" s="13">
        <f t="shared" si="9"/>
        <v>600</v>
      </c>
      <c r="G601" s="23" t="str">
        <f>IFERROR(VLOOKUP($F601,B:$E,4,0),"")</f>
        <v/>
      </c>
      <c r="H601" s="23" t="str">
        <f>IFERROR(VLOOKUP($F601,C:$E,3,0),"")</f>
        <v/>
      </c>
      <c r="I601" s="23" t="str">
        <f>IFERROR(VLOOKUP($F601,D:$E,2,0),"")</f>
        <v/>
      </c>
    </row>
    <row r="602" spans="1:9" x14ac:dyDescent="0.15">
      <c r="A602" s="12" t="str">
        <f>'AB Touchpoint System Workbook'!J613&amp;'AB Touchpoint System Workbook'!L613</f>
        <v/>
      </c>
      <c r="B602" s="12" t="b">
        <f>IF(ISNUMBER(SEARCH(G$1,$A602)),MAX(B$1:B601)+1)</f>
        <v>0</v>
      </c>
      <c r="C602" s="12" t="b">
        <f>IF(ISNUMBER(SEARCH(H$1,$A602)),MAX(C$1:C601)+1)</f>
        <v>0</v>
      </c>
      <c r="D602" s="12" t="b">
        <f>IF(ISNUMBER(SEARCH(I$1,$A602)),MAX(D$1:D601)+1)</f>
        <v>0</v>
      </c>
      <c r="E602" s="12">
        <f>'AB Touchpoint System Workbook'!K613</f>
        <v>0</v>
      </c>
      <c r="F602" s="13">
        <f t="shared" si="9"/>
        <v>601</v>
      </c>
      <c r="G602" s="23" t="str">
        <f>IFERROR(VLOOKUP($F602,B:$E,4,0),"")</f>
        <v/>
      </c>
      <c r="H602" s="23" t="str">
        <f>IFERROR(VLOOKUP($F602,C:$E,3,0),"")</f>
        <v/>
      </c>
      <c r="I602" s="23" t="str">
        <f>IFERROR(VLOOKUP($F602,D:$E,2,0),"")</f>
        <v/>
      </c>
    </row>
    <row r="603" spans="1:9" x14ac:dyDescent="0.15">
      <c r="A603" s="12" t="str">
        <f>'AB Touchpoint System Workbook'!J614&amp;'AB Touchpoint System Workbook'!L614</f>
        <v/>
      </c>
      <c r="B603" s="12" t="b">
        <f>IF(ISNUMBER(SEARCH(G$1,$A603)),MAX(B$1:B602)+1)</f>
        <v>0</v>
      </c>
      <c r="C603" s="12" t="b">
        <f>IF(ISNUMBER(SEARCH(H$1,$A603)),MAX(C$1:C602)+1)</f>
        <v>0</v>
      </c>
      <c r="D603" s="12" t="b">
        <f>IF(ISNUMBER(SEARCH(I$1,$A603)),MAX(D$1:D602)+1)</f>
        <v>0</v>
      </c>
      <c r="E603" s="12">
        <f>'AB Touchpoint System Workbook'!K614</f>
        <v>0</v>
      </c>
      <c r="F603" s="13">
        <f t="shared" si="9"/>
        <v>602</v>
      </c>
      <c r="G603" s="23" t="str">
        <f>IFERROR(VLOOKUP($F603,B:$E,4,0),"")</f>
        <v/>
      </c>
      <c r="H603" s="23" t="str">
        <f>IFERROR(VLOOKUP($F603,C:$E,3,0),"")</f>
        <v/>
      </c>
      <c r="I603" s="23" t="str">
        <f>IFERROR(VLOOKUP($F603,D:$E,2,0),"")</f>
        <v/>
      </c>
    </row>
    <row r="604" spans="1:9" x14ac:dyDescent="0.15">
      <c r="A604" s="12" t="str">
        <f>'AB Touchpoint System Workbook'!J615&amp;'AB Touchpoint System Workbook'!L615</f>
        <v/>
      </c>
      <c r="B604" s="12" t="b">
        <f>IF(ISNUMBER(SEARCH(G$1,$A604)),MAX(B$1:B603)+1)</f>
        <v>0</v>
      </c>
      <c r="C604" s="12" t="b">
        <f>IF(ISNUMBER(SEARCH(H$1,$A604)),MAX(C$1:C603)+1)</f>
        <v>0</v>
      </c>
      <c r="D604" s="12" t="b">
        <f>IF(ISNUMBER(SEARCH(I$1,$A604)),MAX(D$1:D603)+1)</f>
        <v>0</v>
      </c>
      <c r="E604" s="12">
        <f>'AB Touchpoint System Workbook'!K615</f>
        <v>0</v>
      </c>
      <c r="F604" s="13">
        <f t="shared" si="9"/>
        <v>603</v>
      </c>
      <c r="G604" s="23" t="str">
        <f>IFERROR(VLOOKUP($F604,B:$E,4,0),"")</f>
        <v/>
      </c>
      <c r="H604" s="23" t="str">
        <f>IFERROR(VLOOKUP($F604,C:$E,3,0),"")</f>
        <v/>
      </c>
      <c r="I604" s="23" t="str">
        <f>IFERROR(VLOOKUP($F604,D:$E,2,0),"")</f>
        <v/>
      </c>
    </row>
    <row r="605" spans="1:9" x14ac:dyDescent="0.15">
      <c r="A605" s="12" t="str">
        <f>'AB Touchpoint System Workbook'!J616&amp;'AB Touchpoint System Workbook'!L616</f>
        <v/>
      </c>
      <c r="B605" s="12" t="b">
        <f>IF(ISNUMBER(SEARCH(G$1,$A605)),MAX(B$1:B604)+1)</f>
        <v>0</v>
      </c>
      <c r="C605" s="12" t="b">
        <f>IF(ISNUMBER(SEARCH(H$1,$A605)),MAX(C$1:C604)+1)</f>
        <v>0</v>
      </c>
      <c r="D605" s="12" t="b">
        <f>IF(ISNUMBER(SEARCH(I$1,$A605)),MAX(D$1:D604)+1)</f>
        <v>0</v>
      </c>
      <c r="E605" s="12">
        <f>'AB Touchpoint System Workbook'!K616</f>
        <v>0</v>
      </c>
      <c r="F605" s="13">
        <f t="shared" si="9"/>
        <v>604</v>
      </c>
      <c r="G605" s="23" t="str">
        <f>IFERROR(VLOOKUP($F605,B:$E,4,0),"")</f>
        <v/>
      </c>
      <c r="H605" s="23" t="str">
        <f>IFERROR(VLOOKUP($F605,C:$E,3,0),"")</f>
        <v/>
      </c>
      <c r="I605" s="23" t="str">
        <f>IFERROR(VLOOKUP($F605,D:$E,2,0),"")</f>
        <v/>
      </c>
    </row>
    <row r="606" spans="1:9" x14ac:dyDescent="0.15">
      <c r="A606" s="12" t="str">
        <f>'AB Touchpoint System Workbook'!J617&amp;'AB Touchpoint System Workbook'!L617</f>
        <v/>
      </c>
      <c r="B606" s="12" t="b">
        <f>IF(ISNUMBER(SEARCH(G$1,$A606)),MAX(B$1:B605)+1)</f>
        <v>0</v>
      </c>
      <c r="C606" s="12" t="b">
        <f>IF(ISNUMBER(SEARCH(H$1,$A606)),MAX(C$1:C605)+1)</f>
        <v>0</v>
      </c>
      <c r="D606" s="12" t="b">
        <f>IF(ISNUMBER(SEARCH(I$1,$A606)),MAX(D$1:D605)+1)</f>
        <v>0</v>
      </c>
      <c r="E606" s="12">
        <f>'AB Touchpoint System Workbook'!K617</f>
        <v>0</v>
      </c>
      <c r="F606" s="13">
        <f t="shared" si="9"/>
        <v>605</v>
      </c>
      <c r="G606" s="23" t="str">
        <f>IFERROR(VLOOKUP($F606,B:$E,4,0),"")</f>
        <v/>
      </c>
      <c r="H606" s="23" t="str">
        <f>IFERROR(VLOOKUP($F606,C:$E,3,0),"")</f>
        <v/>
      </c>
      <c r="I606" s="23" t="str">
        <f>IFERROR(VLOOKUP($F606,D:$E,2,0),"")</f>
        <v/>
      </c>
    </row>
    <row r="607" spans="1:9" x14ac:dyDescent="0.15">
      <c r="A607" s="12" t="str">
        <f>'AB Touchpoint System Workbook'!J618&amp;'AB Touchpoint System Workbook'!L618</f>
        <v/>
      </c>
      <c r="B607" s="12" t="b">
        <f>IF(ISNUMBER(SEARCH(G$1,$A607)),MAX(B$1:B606)+1)</f>
        <v>0</v>
      </c>
      <c r="C607" s="12" t="b">
        <f>IF(ISNUMBER(SEARCH(H$1,$A607)),MAX(C$1:C606)+1)</f>
        <v>0</v>
      </c>
      <c r="D607" s="12" t="b">
        <f>IF(ISNUMBER(SEARCH(I$1,$A607)),MAX(D$1:D606)+1)</f>
        <v>0</v>
      </c>
      <c r="E607" s="12">
        <f>'AB Touchpoint System Workbook'!K618</f>
        <v>0</v>
      </c>
      <c r="F607" s="13">
        <f t="shared" si="9"/>
        <v>606</v>
      </c>
      <c r="G607" s="23" t="str">
        <f>IFERROR(VLOOKUP($F607,B:$E,4,0),"")</f>
        <v/>
      </c>
      <c r="H607" s="23" t="str">
        <f>IFERROR(VLOOKUP($F607,C:$E,3,0),"")</f>
        <v/>
      </c>
      <c r="I607" s="23" t="str">
        <f>IFERROR(VLOOKUP($F607,D:$E,2,0),"")</f>
        <v/>
      </c>
    </row>
    <row r="608" spans="1:9" x14ac:dyDescent="0.15">
      <c r="A608" s="12" t="str">
        <f>'AB Touchpoint System Workbook'!J619&amp;'AB Touchpoint System Workbook'!L619</f>
        <v/>
      </c>
      <c r="B608" s="12" t="b">
        <f>IF(ISNUMBER(SEARCH(G$1,$A608)),MAX(B$1:B607)+1)</f>
        <v>0</v>
      </c>
      <c r="C608" s="12" t="b">
        <f>IF(ISNUMBER(SEARCH(H$1,$A608)),MAX(C$1:C607)+1)</f>
        <v>0</v>
      </c>
      <c r="D608" s="12" t="b">
        <f>IF(ISNUMBER(SEARCH(I$1,$A608)),MAX(D$1:D607)+1)</f>
        <v>0</v>
      </c>
      <c r="E608" s="12">
        <f>'AB Touchpoint System Workbook'!K619</f>
        <v>0</v>
      </c>
      <c r="F608" s="13">
        <f t="shared" si="9"/>
        <v>607</v>
      </c>
      <c r="G608" s="23" t="str">
        <f>IFERROR(VLOOKUP($F608,B:$E,4,0),"")</f>
        <v/>
      </c>
      <c r="H608" s="23" t="str">
        <f>IFERROR(VLOOKUP($F608,C:$E,3,0),"")</f>
        <v/>
      </c>
      <c r="I608" s="23" t="str">
        <f>IFERROR(VLOOKUP($F608,D:$E,2,0),"")</f>
        <v/>
      </c>
    </row>
    <row r="609" spans="1:9" x14ac:dyDescent="0.15">
      <c r="A609" s="12" t="str">
        <f>'AB Touchpoint System Workbook'!J620&amp;'AB Touchpoint System Workbook'!L620</f>
        <v/>
      </c>
      <c r="B609" s="12" t="b">
        <f>IF(ISNUMBER(SEARCH(G$1,$A609)),MAX(B$1:B608)+1)</f>
        <v>0</v>
      </c>
      <c r="C609" s="12" t="b">
        <f>IF(ISNUMBER(SEARCH(H$1,$A609)),MAX(C$1:C608)+1)</f>
        <v>0</v>
      </c>
      <c r="D609" s="12" t="b">
        <f>IF(ISNUMBER(SEARCH(I$1,$A609)),MAX(D$1:D608)+1)</f>
        <v>0</v>
      </c>
      <c r="E609" s="12">
        <f>'AB Touchpoint System Workbook'!K620</f>
        <v>0</v>
      </c>
      <c r="F609" s="13">
        <f t="shared" si="9"/>
        <v>608</v>
      </c>
      <c r="G609" s="23" t="str">
        <f>IFERROR(VLOOKUP($F609,B:$E,4,0),"")</f>
        <v/>
      </c>
      <c r="H609" s="23" t="str">
        <f>IFERROR(VLOOKUP($F609,C:$E,3,0),"")</f>
        <v/>
      </c>
      <c r="I609" s="23" t="str">
        <f>IFERROR(VLOOKUP($F609,D:$E,2,0),"")</f>
        <v/>
      </c>
    </row>
    <row r="610" spans="1:9" x14ac:dyDescent="0.15">
      <c r="A610" s="12" t="str">
        <f>'AB Touchpoint System Workbook'!J621&amp;'AB Touchpoint System Workbook'!L621</f>
        <v/>
      </c>
      <c r="B610" s="12" t="b">
        <f>IF(ISNUMBER(SEARCH(G$1,$A610)),MAX(B$1:B609)+1)</f>
        <v>0</v>
      </c>
      <c r="C610" s="12" t="b">
        <f>IF(ISNUMBER(SEARCH(H$1,$A610)),MAX(C$1:C609)+1)</f>
        <v>0</v>
      </c>
      <c r="D610" s="12" t="b">
        <f>IF(ISNUMBER(SEARCH(I$1,$A610)),MAX(D$1:D609)+1)</f>
        <v>0</v>
      </c>
      <c r="E610" s="12">
        <f>'AB Touchpoint System Workbook'!K621</f>
        <v>0</v>
      </c>
      <c r="F610" s="13">
        <f t="shared" si="9"/>
        <v>609</v>
      </c>
      <c r="G610" s="23" t="str">
        <f>IFERROR(VLOOKUP($F610,B:$E,4,0),"")</f>
        <v/>
      </c>
      <c r="H610" s="23" t="str">
        <f>IFERROR(VLOOKUP($F610,C:$E,3,0),"")</f>
        <v/>
      </c>
      <c r="I610" s="23" t="str">
        <f>IFERROR(VLOOKUP($F610,D:$E,2,0),"")</f>
        <v/>
      </c>
    </row>
    <row r="611" spans="1:9" x14ac:dyDescent="0.15">
      <c r="A611" s="12" t="str">
        <f>'AB Touchpoint System Workbook'!J622&amp;'AB Touchpoint System Workbook'!L622</f>
        <v/>
      </c>
      <c r="B611" s="12" t="b">
        <f>IF(ISNUMBER(SEARCH(G$1,$A611)),MAX(B$1:B610)+1)</f>
        <v>0</v>
      </c>
      <c r="C611" s="12" t="b">
        <f>IF(ISNUMBER(SEARCH(H$1,$A611)),MAX(C$1:C610)+1)</f>
        <v>0</v>
      </c>
      <c r="D611" s="12" t="b">
        <f>IF(ISNUMBER(SEARCH(I$1,$A611)),MAX(D$1:D610)+1)</f>
        <v>0</v>
      </c>
      <c r="E611" s="12">
        <f>'AB Touchpoint System Workbook'!K622</f>
        <v>0</v>
      </c>
      <c r="F611" s="13">
        <f t="shared" si="9"/>
        <v>610</v>
      </c>
      <c r="G611" s="23" t="str">
        <f>IFERROR(VLOOKUP($F611,B:$E,4,0),"")</f>
        <v/>
      </c>
      <c r="H611" s="23" t="str">
        <f>IFERROR(VLOOKUP($F611,C:$E,3,0),"")</f>
        <v/>
      </c>
      <c r="I611" s="23" t="str">
        <f>IFERROR(VLOOKUP($F611,D:$E,2,0),"")</f>
        <v/>
      </c>
    </row>
    <row r="612" spans="1:9" x14ac:dyDescent="0.15">
      <c r="A612" s="12" t="str">
        <f>'AB Touchpoint System Workbook'!J623&amp;'AB Touchpoint System Workbook'!L623</f>
        <v/>
      </c>
      <c r="B612" s="12" t="b">
        <f>IF(ISNUMBER(SEARCH(G$1,$A612)),MAX(B$1:B611)+1)</f>
        <v>0</v>
      </c>
      <c r="C612" s="12" t="b">
        <f>IF(ISNUMBER(SEARCH(H$1,$A612)),MAX(C$1:C611)+1)</f>
        <v>0</v>
      </c>
      <c r="D612" s="12" t="b">
        <f>IF(ISNUMBER(SEARCH(I$1,$A612)),MAX(D$1:D611)+1)</f>
        <v>0</v>
      </c>
      <c r="E612" s="12">
        <f>'AB Touchpoint System Workbook'!K623</f>
        <v>0</v>
      </c>
      <c r="F612" s="13">
        <f t="shared" si="9"/>
        <v>611</v>
      </c>
      <c r="G612" s="23" t="str">
        <f>IFERROR(VLOOKUP($F612,B:$E,4,0),"")</f>
        <v/>
      </c>
      <c r="H612" s="23" t="str">
        <f>IFERROR(VLOOKUP($F612,C:$E,3,0),"")</f>
        <v/>
      </c>
      <c r="I612" s="23" t="str">
        <f>IFERROR(VLOOKUP($F612,D:$E,2,0),"")</f>
        <v/>
      </c>
    </row>
    <row r="613" spans="1:9" x14ac:dyDescent="0.15">
      <c r="A613" s="12" t="str">
        <f>'AB Touchpoint System Workbook'!J624&amp;'AB Touchpoint System Workbook'!L624</f>
        <v/>
      </c>
      <c r="B613" s="12" t="b">
        <f>IF(ISNUMBER(SEARCH(G$1,$A613)),MAX(B$1:B612)+1)</f>
        <v>0</v>
      </c>
      <c r="C613" s="12" t="b">
        <f>IF(ISNUMBER(SEARCH(H$1,$A613)),MAX(C$1:C612)+1)</f>
        <v>0</v>
      </c>
      <c r="D613" s="12" t="b">
        <f>IF(ISNUMBER(SEARCH(I$1,$A613)),MAX(D$1:D612)+1)</f>
        <v>0</v>
      </c>
      <c r="E613" s="12">
        <f>'AB Touchpoint System Workbook'!K624</f>
        <v>0</v>
      </c>
      <c r="F613" s="13">
        <f t="shared" si="9"/>
        <v>612</v>
      </c>
      <c r="G613" s="23" t="str">
        <f>IFERROR(VLOOKUP($F613,B:$E,4,0),"")</f>
        <v/>
      </c>
      <c r="H613" s="23" t="str">
        <f>IFERROR(VLOOKUP($F613,C:$E,3,0),"")</f>
        <v/>
      </c>
      <c r="I613" s="23" t="str">
        <f>IFERROR(VLOOKUP($F613,D:$E,2,0),"")</f>
        <v/>
      </c>
    </row>
    <row r="614" spans="1:9" x14ac:dyDescent="0.15">
      <c r="A614" s="12" t="str">
        <f>'AB Touchpoint System Workbook'!J625&amp;'AB Touchpoint System Workbook'!L625</f>
        <v/>
      </c>
      <c r="B614" s="12" t="b">
        <f>IF(ISNUMBER(SEARCH(G$1,$A614)),MAX(B$1:B613)+1)</f>
        <v>0</v>
      </c>
      <c r="C614" s="12" t="b">
        <f>IF(ISNUMBER(SEARCH(H$1,$A614)),MAX(C$1:C613)+1)</f>
        <v>0</v>
      </c>
      <c r="D614" s="12" t="b">
        <f>IF(ISNUMBER(SEARCH(I$1,$A614)),MAX(D$1:D613)+1)</f>
        <v>0</v>
      </c>
      <c r="E614" s="12">
        <f>'AB Touchpoint System Workbook'!K625</f>
        <v>0</v>
      </c>
      <c r="F614" s="13">
        <f t="shared" si="9"/>
        <v>613</v>
      </c>
      <c r="G614" s="23" t="str">
        <f>IFERROR(VLOOKUP($F614,B:$E,4,0),"")</f>
        <v/>
      </c>
      <c r="H614" s="23" t="str">
        <f>IFERROR(VLOOKUP($F614,C:$E,3,0),"")</f>
        <v/>
      </c>
      <c r="I614" s="23" t="str">
        <f>IFERROR(VLOOKUP($F614,D:$E,2,0),"")</f>
        <v/>
      </c>
    </row>
    <row r="615" spans="1:9" x14ac:dyDescent="0.15">
      <c r="A615" s="12" t="str">
        <f>'AB Touchpoint System Workbook'!J626&amp;'AB Touchpoint System Workbook'!L626</f>
        <v/>
      </c>
      <c r="B615" s="12" t="b">
        <f>IF(ISNUMBER(SEARCH(G$1,$A615)),MAX(B$1:B614)+1)</f>
        <v>0</v>
      </c>
      <c r="C615" s="12" t="b">
        <f>IF(ISNUMBER(SEARCH(H$1,$A615)),MAX(C$1:C614)+1)</f>
        <v>0</v>
      </c>
      <c r="D615" s="12" t="b">
        <f>IF(ISNUMBER(SEARCH(I$1,$A615)),MAX(D$1:D614)+1)</f>
        <v>0</v>
      </c>
      <c r="E615" s="12">
        <f>'AB Touchpoint System Workbook'!K626</f>
        <v>0</v>
      </c>
      <c r="F615" s="13">
        <f t="shared" si="9"/>
        <v>614</v>
      </c>
      <c r="G615" s="23" t="str">
        <f>IFERROR(VLOOKUP($F615,B:$E,4,0),"")</f>
        <v/>
      </c>
      <c r="H615" s="23" t="str">
        <f>IFERROR(VLOOKUP($F615,C:$E,3,0),"")</f>
        <v/>
      </c>
      <c r="I615" s="23" t="str">
        <f>IFERROR(VLOOKUP($F615,D:$E,2,0),"")</f>
        <v/>
      </c>
    </row>
    <row r="616" spans="1:9" x14ac:dyDescent="0.15">
      <c r="A616" s="12" t="str">
        <f>'AB Touchpoint System Workbook'!J627&amp;'AB Touchpoint System Workbook'!L627</f>
        <v/>
      </c>
      <c r="B616" s="12" t="b">
        <f>IF(ISNUMBER(SEARCH(G$1,$A616)),MAX(B$1:B615)+1)</f>
        <v>0</v>
      </c>
      <c r="C616" s="12" t="b">
        <f>IF(ISNUMBER(SEARCH(H$1,$A616)),MAX(C$1:C615)+1)</f>
        <v>0</v>
      </c>
      <c r="D616" s="12" t="b">
        <f>IF(ISNUMBER(SEARCH(I$1,$A616)),MAX(D$1:D615)+1)</f>
        <v>0</v>
      </c>
      <c r="E616" s="12">
        <f>'AB Touchpoint System Workbook'!K627</f>
        <v>0</v>
      </c>
      <c r="F616" s="13">
        <f t="shared" si="9"/>
        <v>615</v>
      </c>
      <c r="G616" s="23" t="str">
        <f>IFERROR(VLOOKUP($F616,B:$E,4,0),"")</f>
        <v/>
      </c>
      <c r="H616" s="23" t="str">
        <f>IFERROR(VLOOKUP($F616,C:$E,3,0),"")</f>
        <v/>
      </c>
      <c r="I616" s="23" t="str">
        <f>IFERROR(VLOOKUP($F616,D:$E,2,0),"")</f>
        <v/>
      </c>
    </row>
    <row r="617" spans="1:9" x14ac:dyDescent="0.15">
      <c r="A617" s="12" t="str">
        <f>'AB Touchpoint System Workbook'!J628&amp;'AB Touchpoint System Workbook'!L628</f>
        <v/>
      </c>
      <c r="B617" s="12" t="b">
        <f>IF(ISNUMBER(SEARCH(G$1,$A617)),MAX(B$1:B616)+1)</f>
        <v>0</v>
      </c>
      <c r="C617" s="12" t="b">
        <f>IF(ISNUMBER(SEARCH(H$1,$A617)),MAX(C$1:C616)+1)</f>
        <v>0</v>
      </c>
      <c r="D617" s="12" t="b">
        <f>IF(ISNUMBER(SEARCH(I$1,$A617)),MAX(D$1:D616)+1)</f>
        <v>0</v>
      </c>
      <c r="E617" s="12">
        <f>'AB Touchpoint System Workbook'!K628</f>
        <v>0</v>
      </c>
      <c r="F617" s="13">
        <f t="shared" si="9"/>
        <v>616</v>
      </c>
      <c r="G617" s="23" t="str">
        <f>IFERROR(VLOOKUP($F617,B:$E,4,0),"")</f>
        <v/>
      </c>
      <c r="H617" s="23" t="str">
        <f>IFERROR(VLOOKUP($F617,C:$E,3,0),"")</f>
        <v/>
      </c>
      <c r="I617" s="23" t="str">
        <f>IFERROR(VLOOKUP($F617,D:$E,2,0),"")</f>
        <v/>
      </c>
    </row>
    <row r="618" spans="1:9" x14ac:dyDescent="0.15">
      <c r="A618" s="12" t="str">
        <f>'AB Touchpoint System Workbook'!J629&amp;'AB Touchpoint System Workbook'!L629</f>
        <v/>
      </c>
      <c r="B618" s="12" t="b">
        <f>IF(ISNUMBER(SEARCH(G$1,$A618)),MAX(B$1:B617)+1)</f>
        <v>0</v>
      </c>
      <c r="C618" s="12" t="b">
        <f>IF(ISNUMBER(SEARCH(H$1,$A618)),MAX(C$1:C617)+1)</f>
        <v>0</v>
      </c>
      <c r="D618" s="12" t="b">
        <f>IF(ISNUMBER(SEARCH(I$1,$A618)),MAX(D$1:D617)+1)</f>
        <v>0</v>
      </c>
      <c r="E618" s="12">
        <f>'AB Touchpoint System Workbook'!K629</f>
        <v>0</v>
      </c>
      <c r="F618" s="13">
        <f t="shared" si="9"/>
        <v>617</v>
      </c>
      <c r="G618" s="23" t="str">
        <f>IFERROR(VLOOKUP($F618,B:$E,4,0),"")</f>
        <v/>
      </c>
      <c r="H618" s="23" t="str">
        <f>IFERROR(VLOOKUP($F618,C:$E,3,0),"")</f>
        <v/>
      </c>
      <c r="I618" s="23" t="str">
        <f>IFERROR(VLOOKUP($F618,D:$E,2,0),"")</f>
        <v/>
      </c>
    </row>
    <row r="619" spans="1:9" x14ac:dyDescent="0.15">
      <c r="A619" s="12" t="str">
        <f>'AB Touchpoint System Workbook'!J630&amp;'AB Touchpoint System Workbook'!L630</f>
        <v/>
      </c>
      <c r="B619" s="12" t="b">
        <f>IF(ISNUMBER(SEARCH(G$1,$A619)),MAX(B$1:B618)+1)</f>
        <v>0</v>
      </c>
      <c r="C619" s="12" t="b">
        <f>IF(ISNUMBER(SEARCH(H$1,$A619)),MAX(C$1:C618)+1)</f>
        <v>0</v>
      </c>
      <c r="D619" s="12" t="b">
        <f>IF(ISNUMBER(SEARCH(I$1,$A619)),MAX(D$1:D618)+1)</f>
        <v>0</v>
      </c>
      <c r="E619" s="12">
        <f>'AB Touchpoint System Workbook'!K630</f>
        <v>0</v>
      </c>
      <c r="F619" s="13">
        <f t="shared" si="9"/>
        <v>618</v>
      </c>
      <c r="G619" s="23" t="str">
        <f>IFERROR(VLOOKUP($F619,B:$E,4,0),"")</f>
        <v/>
      </c>
      <c r="H619" s="23" t="str">
        <f>IFERROR(VLOOKUP($F619,C:$E,3,0),"")</f>
        <v/>
      </c>
      <c r="I619" s="23" t="str">
        <f>IFERROR(VLOOKUP($F619,D:$E,2,0),"")</f>
        <v/>
      </c>
    </row>
    <row r="620" spans="1:9" x14ac:dyDescent="0.15">
      <c r="A620" s="12" t="str">
        <f>'AB Touchpoint System Workbook'!J631&amp;'AB Touchpoint System Workbook'!L631</f>
        <v/>
      </c>
      <c r="B620" s="12" t="b">
        <f>IF(ISNUMBER(SEARCH(G$1,$A620)),MAX(B$1:B619)+1)</f>
        <v>0</v>
      </c>
      <c r="C620" s="12" t="b">
        <f>IF(ISNUMBER(SEARCH(H$1,$A620)),MAX(C$1:C619)+1)</f>
        <v>0</v>
      </c>
      <c r="D620" s="12" t="b">
        <f>IF(ISNUMBER(SEARCH(I$1,$A620)),MAX(D$1:D619)+1)</f>
        <v>0</v>
      </c>
      <c r="E620" s="12">
        <f>'AB Touchpoint System Workbook'!K631</f>
        <v>0</v>
      </c>
      <c r="F620" s="13">
        <f t="shared" si="9"/>
        <v>619</v>
      </c>
      <c r="G620" s="23" t="str">
        <f>IFERROR(VLOOKUP($F620,B:$E,4,0),"")</f>
        <v/>
      </c>
      <c r="H620" s="23" t="str">
        <f>IFERROR(VLOOKUP($F620,C:$E,3,0),"")</f>
        <v/>
      </c>
      <c r="I620" s="23" t="str">
        <f>IFERROR(VLOOKUP($F620,D:$E,2,0),"")</f>
        <v/>
      </c>
    </row>
    <row r="621" spans="1:9" x14ac:dyDescent="0.15">
      <c r="A621" s="12" t="str">
        <f>'AB Touchpoint System Workbook'!J632&amp;'AB Touchpoint System Workbook'!L632</f>
        <v/>
      </c>
      <c r="B621" s="12" t="b">
        <f>IF(ISNUMBER(SEARCH(G$1,$A621)),MAX(B$1:B620)+1)</f>
        <v>0</v>
      </c>
      <c r="C621" s="12" t="b">
        <f>IF(ISNUMBER(SEARCH(H$1,$A621)),MAX(C$1:C620)+1)</f>
        <v>0</v>
      </c>
      <c r="D621" s="12" t="b">
        <f>IF(ISNUMBER(SEARCH(I$1,$A621)),MAX(D$1:D620)+1)</f>
        <v>0</v>
      </c>
      <c r="E621" s="12">
        <f>'AB Touchpoint System Workbook'!K632</f>
        <v>0</v>
      </c>
      <c r="F621" s="13">
        <f t="shared" si="9"/>
        <v>620</v>
      </c>
      <c r="G621" s="23" t="str">
        <f>IFERROR(VLOOKUP($F621,B:$E,4,0),"")</f>
        <v/>
      </c>
      <c r="H621" s="23" t="str">
        <f>IFERROR(VLOOKUP($F621,C:$E,3,0),"")</f>
        <v/>
      </c>
      <c r="I621" s="23" t="str">
        <f>IFERROR(VLOOKUP($F621,D:$E,2,0),"")</f>
        <v/>
      </c>
    </row>
    <row r="622" spans="1:9" x14ac:dyDescent="0.15">
      <c r="A622" s="12" t="str">
        <f>'AB Touchpoint System Workbook'!J633&amp;'AB Touchpoint System Workbook'!L633</f>
        <v/>
      </c>
      <c r="B622" s="12" t="b">
        <f>IF(ISNUMBER(SEARCH(G$1,$A622)),MAX(B$1:B621)+1)</f>
        <v>0</v>
      </c>
      <c r="C622" s="12" t="b">
        <f>IF(ISNUMBER(SEARCH(H$1,$A622)),MAX(C$1:C621)+1)</f>
        <v>0</v>
      </c>
      <c r="D622" s="12" t="b">
        <f>IF(ISNUMBER(SEARCH(I$1,$A622)),MAX(D$1:D621)+1)</f>
        <v>0</v>
      </c>
      <c r="E622" s="12">
        <f>'AB Touchpoint System Workbook'!K633</f>
        <v>0</v>
      </c>
      <c r="F622" s="13">
        <f t="shared" si="9"/>
        <v>621</v>
      </c>
      <c r="G622" s="23" t="str">
        <f>IFERROR(VLOOKUP($F622,B:$E,4,0),"")</f>
        <v/>
      </c>
      <c r="H622" s="23" t="str">
        <f>IFERROR(VLOOKUP($F622,C:$E,3,0),"")</f>
        <v/>
      </c>
      <c r="I622" s="23" t="str">
        <f>IFERROR(VLOOKUP($F622,D:$E,2,0),"")</f>
        <v/>
      </c>
    </row>
    <row r="623" spans="1:9" x14ac:dyDescent="0.15">
      <c r="A623" s="12" t="str">
        <f>'AB Touchpoint System Workbook'!J634&amp;'AB Touchpoint System Workbook'!L634</f>
        <v/>
      </c>
      <c r="B623" s="12" t="b">
        <f>IF(ISNUMBER(SEARCH(G$1,$A623)),MAX(B$1:B622)+1)</f>
        <v>0</v>
      </c>
      <c r="C623" s="12" t="b">
        <f>IF(ISNUMBER(SEARCH(H$1,$A623)),MAX(C$1:C622)+1)</f>
        <v>0</v>
      </c>
      <c r="D623" s="12" t="b">
        <f>IF(ISNUMBER(SEARCH(I$1,$A623)),MAX(D$1:D622)+1)</f>
        <v>0</v>
      </c>
      <c r="E623" s="12">
        <f>'AB Touchpoint System Workbook'!K634</f>
        <v>0</v>
      </c>
      <c r="F623" s="13">
        <f t="shared" si="9"/>
        <v>622</v>
      </c>
      <c r="G623" s="23" t="str">
        <f>IFERROR(VLOOKUP($F623,B:$E,4,0),"")</f>
        <v/>
      </c>
      <c r="H623" s="23" t="str">
        <f>IFERROR(VLOOKUP($F623,C:$E,3,0),"")</f>
        <v/>
      </c>
      <c r="I623" s="23" t="str">
        <f>IFERROR(VLOOKUP($F623,D:$E,2,0),"")</f>
        <v/>
      </c>
    </row>
    <row r="624" spans="1:9" x14ac:dyDescent="0.15">
      <c r="A624" s="12" t="str">
        <f>'AB Touchpoint System Workbook'!J635&amp;'AB Touchpoint System Workbook'!L635</f>
        <v/>
      </c>
      <c r="B624" s="12" t="b">
        <f>IF(ISNUMBER(SEARCH(G$1,$A624)),MAX(B$1:B623)+1)</f>
        <v>0</v>
      </c>
      <c r="C624" s="12" t="b">
        <f>IF(ISNUMBER(SEARCH(H$1,$A624)),MAX(C$1:C623)+1)</f>
        <v>0</v>
      </c>
      <c r="D624" s="12" t="b">
        <f>IF(ISNUMBER(SEARCH(I$1,$A624)),MAX(D$1:D623)+1)</f>
        <v>0</v>
      </c>
      <c r="E624" s="12">
        <f>'AB Touchpoint System Workbook'!K635</f>
        <v>0</v>
      </c>
      <c r="F624" s="13">
        <f t="shared" si="9"/>
        <v>623</v>
      </c>
      <c r="G624" s="23" t="str">
        <f>IFERROR(VLOOKUP($F624,B:$E,4,0),"")</f>
        <v/>
      </c>
      <c r="H624" s="23" t="str">
        <f>IFERROR(VLOOKUP($F624,C:$E,3,0),"")</f>
        <v/>
      </c>
      <c r="I624" s="23" t="str">
        <f>IFERROR(VLOOKUP($F624,D:$E,2,0),"")</f>
        <v/>
      </c>
    </row>
    <row r="625" spans="1:9" x14ac:dyDescent="0.15">
      <c r="A625" s="12" t="str">
        <f>'AB Touchpoint System Workbook'!J636&amp;'AB Touchpoint System Workbook'!L636</f>
        <v/>
      </c>
      <c r="B625" s="12" t="b">
        <f>IF(ISNUMBER(SEARCH(G$1,$A625)),MAX(B$1:B624)+1)</f>
        <v>0</v>
      </c>
      <c r="C625" s="12" t="b">
        <f>IF(ISNUMBER(SEARCH(H$1,$A625)),MAX(C$1:C624)+1)</f>
        <v>0</v>
      </c>
      <c r="D625" s="12" t="b">
        <f>IF(ISNUMBER(SEARCH(I$1,$A625)),MAX(D$1:D624)+1)</f>
        <v>0</v>
      </c>
      <c r="E625" s="12">
        <f>'AB Touchpoint System Workbook'!K636</f>
        <v>0</v>
      </c>
      <c r="F625" s="13">
        <f t="shared" si="9"/>
        <v>624</v>
      </c>
      <c r="G625" s="23" t="str">
        <f>IFERROR(VLOOKUP($F625,B:$E,4,0),"")</f>
        <v/>
      </c>
      <c r="H625" s="23" t="str">
        <f>IFERROR(VLOOKUP($F625,C:$E,3,0),"")</f>
        <v/>
      </c>
      <c r="I625" s="23" t="str">
        <f>IFERROR(VLOOKUP($F625,D:$E,2,0),"")</f>
        <v/>
      </c>
    </row>
    <row r="626" spans="1:9" x14ac:dyDescent="0.15">
      <c r="A626" s="12" t="str">
        <f>'AB Touchpoint System Workbook'!J637&amp;'AB Touchpoint System Workbook'!L637</f>
        <v/>
      </c>
      <c r="B626" s="12" t="b">
        <f>IF(ISNUMBER(SEARCH(G$1,$A626)),MAX(B$1:B625)+1)</f>
        <v>0</v>
      </c>
      <c r="C626" s="12" t="b">
        <f>IF(ISNUMBER(SEARCH(H$1,$A626)),MAX(C$1:C625)+1)</f>
        <v>0</v>
      </c>
      <c r="D626" s="12" t="b">
        <f>IF(ISNUMBER(SEARCH(I$1,$A626)),MAX(D$1:D625)+1)</f>
        <v>0</v>
      </c>
      <c r="E626" s="12">
        <f>'AB Touchpoint System Workbook'!K637</f>
        <v>0</v>
      </c>
      <c r="F626" s="13">
        <f t="shared" si="9"/>
        <v>625</v>
      </c>
      <c r="G626" s="23" t="str">
        <f>IFERROR(VLOOKUP($F626,B:$E,4,0),"")</f>
        <v/>
      </c>
      <c r="H626" s="23" t="str">
        <f>IFERROR(VLOOKUP($F626,C:$E,3,0),"")</f>
        <v/>
      </c>
      <c r="I626" s="23" t="str">
        <f>IFERROR(VLOOKUP($F626,D:$E,2,0),"")</f>
        <v/>
      </c>
    </row>
    <row r="627" spans="1:9" x14ac:dyDescent="0.15">
      <c r="A627" s="12" t="str">
        <f>'AB Touchpoint System Workbook'!J638&amp;'AB Touchpoint System Workbook'!L638</f>
        <v/>
      </c>
      <c r="B627" s="12" t="b">
        <f>IF(ISNUMBER(SEARCH(G$1,$A627)),MAX(B$1:B626)+1)</f>
        <v>0</v>
      </c>
      <c r="C627" s="12" t="b">
        <f>IF(ISNUMBER(SEARCH(H$1,$A627)),MAX(C$1:C626)+1)</f>
        <v>0</v>
      </c>
      <c r="D627" s="12" t="b">
        <f>IF(ISNUMBER(SEARCH(I$1,$A627)),MAX(D$1:D626)+1)</f>
        <v>0</v>
      </c>
      <c r="E627" s="12">
        <f>'AB Touchpoint System Workbook'!K638</f>
        <v>0</v>
      </c>
      <c r="F627" s="13">
        <f t="shared" si="9"/>
        <v>626</v>
      </c>
      <c r="G627" s="23" t="str">
        <f>IFERROR(VLOOKUP($F627,B:$E,4,0),"")</f>
        <v/>
      </c>
      <c r="H627" s="23" t="str">
        <f>IFERROR(VLOOKUP($F627,C:$E,3,0),"")</f>
        <v/>
      </c>
      <c r="I627" s="23" t="str">
        <f>IFERROR(VLOOKUP($F627,D:$E,2,0),"")</f>
        <v/>
      </c>
    </row>
    <row r="628" spans="1:9" x14ac:dyDescent="0.15">
      <c r="A628" s="12" t="str">
        <f>'AB Touchpoint System Workbook'!J639&amp;'AB Touchpoint System Workbook'!L639</f>
        <v/>
      </c>
      <c r="B628" s="12" t="b">
        <f>IF(ISNUMBER(SEARCH(G$1,$A628)),MAX(B$1:B627)+1)</f>
        <v>0</v>
      </c>
      <c r="C628" s="12" t="b">
        <f>IF(ISNUMBER(SEARCH(H$1,$A628)),MAX(C$1:C627)+1)</f>
        <v>0</v>
      </c>
      <c r="D628" s="12" t="b">
        <f>IF(ISNUMBER(SEARCH(I$1,$A628)),MAX(D$1:D627)+1)</f>
        <v>0</v>
      </c>
      <c r="E628" s="12">
        <f>'AB Touchpoint System Workbook'!K639</f>
        <v>0</v>
      </c>
      <c r="F628" s="13">
        <f t="shared" si="9"/>
        <v>627</v>
      </c>
      <c r="G628" s="23" t="str">
        <f>IFERROR(VLOOKUP($F628,B:$E,4,0),"")</f>
        <v/>
      </c>
      <c r="H628" s="23" t="str">
        <f>IFERROR(VLOOKUP($F628,C:$E,3,0),"")</f>
        <v/>
      </c>
      <c r="I628" s="23" t="str">
        <f>IFERROR(VLOOKUP($F628,D:$E,2,0),"")</f>
        <v/>
      </c>
    </row>
    <row r="629" spans="1:9" x14ac:dyDescent="0.15">
      <c r="A629" s="12" t="str">
        <f>'AB Touchpoint System Workbook'!J640&amp;'AB Touchpoint System Workbook'!L640</f>
        <v/>
      </c>
      <c r="B629" s="12" t="b">
        <f>IF(ISNUMBER(SEARCH(G$1,$A629)),MAX(B$1:B628)+1)</f>
        <v>0</v>
      </c>
      <c r="C629" s="12" t="b">
        <f>IF(ISNUMBER(SEARCH(H$1,$A629)),MAX(C$1:C628)+1)</f>
        <v>0</v>
      </c>
      <c r="D629" s="12" t="b">
        <f>IF(ISNUMBER(SEARCH(I$1,$A629)),MAX(D$1:D628)+1)</f>
        <v>0</v>
      </c>
      <c r="E629" s="12">
        <f>'AB Touchpoint System Workbook'!K640</f>
        <v>0</v>
      </c>
      <c r="F629" s="13">
        <f t="shared" si="9"/>
        <v>628</v>
      </c>
      <c r="G629" s="23" t="str">
        <f>IFERROR(VLOOKUP($F629,B:$E,4,0),"")</f>
        <v/>
      </c>
      <c r="H629" s="23" t="str">
        <f>IFERROR(VLOOKUP($F629,C:$E,3,0),"")</f>
        <v/>
      </c>
      <c r="I629" s="23" t="str">
        <f>IFERROR(VLOOKUP($F629,D:$E,2,0),"")</f>
        <v/>
      </c>
    </row>
    <row r="630" spans="1:9" x14ac:dyDescent="0.15">
      <c r="A630" s="12" t="str">
        <f>'AB Touchpoint System Workbook'!J641&amp;'AB Touchpoint System Workbook'!L641</f>
        <v/>
      </c>
      <c r="B630" s="12" t="b">
        <f>IF(ISNUMBER(SEARCH(G$1,$A630)),MAX(B$1:B629)+1)</f>
        <v>0</v>
      </c>
      <c r="C630" s="12" t="b">
        <f>IF(ISNUMBER(SEARCH(H$1,$A630)),MAX(C$1:C629)+1)</f>
        <v>0</v>
      </c>
      <c r="D630" s="12" t="b">
        <f>IF(ISNUMBER(SEARCH(I$1,$A630)),MAX(D$1:D629)+1)</f>
        <v>0</v>
      </c>
      <c r="E630" s="12">
        <f>'AB Touchpoint System Workbook'!K641</f>
        <v>0</v>
      </c>
      <c r="F630" s="13">
        <f t="shared" si="9"/>
        <v>629</v>
      </c>
      <c r="G630" s="23" t="str">
        <f>IFERROR(VLOOKUP($F630,B:$E,4,0),"")</f>
        <v/>
      </c>
      <c r="H630" s="23" t="str">
        <f>IFERROR(VLOOKUP($F630,C:$E,3,0),"")</f>
        <v/>
      </c>
      <c r="I630" s="23" t="str">
        <f>IFERROR(VLOOKUP($F630,D:$E,2,0),"")</f>
        <v/>
      </c>
    </row>
    <row r="631" spans="1:9" x14ac:dyDescent="0.15">
      <c r="A631" s="12" t="str">
        <f>'AB Touchpoint System Workbook'!J642&amp;'AB Touchpoint System Workbook'!L642</f>
        <v/>
      </c>
      <c r="B631" s="12" t="b">
        <f>IF(ISNUMBER(SEARCH(G$1,$A631)),MAX(B$1:B630)+1)</f>
        <v>0</v>
      </c>
      <c r="C631" s="12" t="b">
        <f>IF(ISNUMBER(SEARCH(H$1,$A631)),MAX(C$1:C630)+1)</f>
        <v>0</v>
      </c>
      <c r="D631" s="12" t="b">
        <f>IF(ISNUMBER(SEARCH(I$1,$A631)),MAX(D$1:D630)+1)</f>
        <v>0</v>
      </c>
      <c r="E631" s="12">
        <f>'AB Touchpoint System Workbook'!K642</f>
        <v>0</v>
      </c>
      <c r="F631" s="13">
        <f t="shared" si="9"/>
        <v>630</v>
      </c>
      <c r="G631" s="23" t="str">
        <f>IFERROR(VLOOKUP($F631,B:$E,4,0),"")</f>
        <v/>
      </c>
      <c r="H631" s="23" t="str">
        <f>IFERROR(VLOOKUP($F631,C:$E,3,0),"")</f>
        <v/>
      </c>
      <c r="I631" s="23" t="str">
        <f>IFERROR(VLOOKUP($F631,D:$E,2,0),"")</f>
        <v/>
      </c>
    </row>
    <row r="632" spans="1:9" x14ac:dyDescent="0.15">
      <c r="A632" s="12" t="str">
        <f>'AB Touchpoint System Workbook'!J643&amp;'AB Touchpoint System Workbook'!L643</f>
        <v/>
      </c>
      <c r="B632" s="12" t="b">
        <f>IF(ISNUMBER(SEARCH(G$1,$A632)),MAX(B$1:B631)+1)</f>
        <v>0</v>
      </c>
      <c r="C632" s="12" t="b">
        <f>IF(ISNUMBER(SEARCH(H$1,$A632)),MAX(C$1:C631)+1)</f>
        <v>0</v>
      </c>
      <c r="D632" s="12" t="b">
        <f>IF(ISNUMBER(SEARCH(I$1,$A632)),MAX(D$1:D631)+1)</f>
        <v>0</v>
      </c>
      <c r="E632" s="12">
        <f>'AB Touchpoint System Workbook'!K643</f>
        <v>0</v>
      </c>
      <c r="F632" s="13">
        <f t="shared" si="9"/>
        <v>631</v>
      </c>
      <c r="G632" s="23" t="str">
        <f>IFERROR(VLOOKUP($F632,B:$E,4,0),"")</f>
        <v/>
      </c>
      <c r="H632" s="23" t="str">
        <f>IFERROR(VLOOKUP($F632,C:$E,3,0),"")</f>
        <v/>
      </c>
      <c r="I632" s="23" t="str">
        <f>IFERROR(VLOOKUP($F632,D:$E,2,0),"")</f>
        <v/>
      </c>
    </row>
    <row r="633" spans="1:9" x14ac:dyDescent="0.15">
      <c r="A633" s="12" t="str">
        <f>'AB Touchpoint System Workbook'!J644&amp;'AB Touchpoint System Workbook'!L644</f>
        <v/>
      </c>
      <c r="B633" s="12" t="b">
        <f>IF(ISNUMBER(SEARCH(G$1,$A633)),MAX(B$1:B632)+1)</f>
        <v>0</v>
      </c>
      <c r="C633" s="12" t="b">
        <f>IF(ISNUMBER(SEARCH(H$1,$A633)),MAX(C$1:C632)+1)</f>
        <v>0</v>
      </c>
      <c r="D633" s="12" t="b">
        <f>IF(ISNUMBER(SEARCH(I$1,$A633)),MAX(D$1:D632)+1)</f>
        <v>0</v>
      </c>
      <c r="E633" s="12">
        <f>'AB Touchpoint System Workbook'!K644</f>
        <v>0</v>
      </c>
      <c r="F633" s="13">
        <f t="shared" si="9"/>
        <v>632</v>
      </c>
      <c r="G633" s="23" t="str">
        <f>IFERROR(VLOOKUP($F633,B:$E,4,0),"")</f>
        <v/>
      </c>
      <c r="H633" s="23" t="str">
        <f>IFERROR(VLOOKUP($F633,C:$E,3,0),"")</f>
        <v/>
      </c>
      <c r="I633" s="23" t="str">
        <f>IFERROR(VLOOKUP($F633,D:$E,2,0),"")</f>
        <v/>
      </c>
    </row>
    <row r="634" spans="1:9" x14ac:dyDescent="0.15">
      <c r="A634" s="12" t="str">
        <f>'AB Touchpoint System Workbook'!J645&amp;'AB Touchpoint System Workbook'!L645</f>
        <v/>
      </c>
      <c r="B634" s="12" t="b">
        <f>IF(ISNUMBER(SEARCH(G$1,$A634)),MAX(B$1:B633)+1)</f>
        <v>0</v>
      </c>
      <c r="C634" s="12" t="b">
        <f>IF(ISNUMBER(SEARCH(H$1,$A634)),MAX(C$1:C633)+1)</f>
        <v>0</v>
      </c>
      <c r="D634" s="12" t="b">
        <f>IF(ISNUMBER(SEARCH(I$1,$A634)),MAX(D$1:D633)+1)</f>
        <v>0</v>
      </c>
      <c r="E634" s="12">
        <f>'AB Touchpoint System Workbook'!K645</f>
        <v>0</v>
      </c>
      <c r="F634" s="13">
        <f t="shared" si="9"/>
        <v>633</v>
      </c>
      <c r="G634" s="23" t="str">
        <f>IFERROR(VLOOKUP($F634,B:$E,4,0),"")</f>
        <v/>
      </c>
      <c r="H634" s="23" t="str">
        <f>IFERROR(VLOOKUP($F634,C:$E,3,0),"")</f>
        <v/>
      </c>
      <c r="I634" s="23" t="str">
        <f>IFERROR(VLOOKUP($F634,D:$E,2,0),"")</f>
        <v/>
      </c>
    </row>
    <row r="635" spans="1:9" x14ac:dyDescent="0.15">
      <c r="A635" s="12" t="str">
        <f>'AB Touchpoint System Workbook'!J646&amp;'AB Touchpoint System Workbook'!L646</f>
        <v/>
      </c>
      <c r="B635" s="12" t="b">
        <f>IF(ISNUMBER(SEARCH(G$1,$A635)),MAX(B$1:B634)+1)</f>
        <v>0</v>
      </c>
      <c r="C635" s="12" t="b">
        <f>IF(ISNUMBER(SEARCH(H$1,$A635)),MAX(C$1:C634)+1)</f>
        <v>0</v>
      </c>
      <c r="D635" s="12" t="b">
        <f>IF(ISNUMBER(SEARCH(I$1,$A635)),MAX(D$1:D634)+1)</f>
        <v>0</v>
      </c>
      <c r="E635" s="12">
        <f>'AB Touchpoint System Workbook'!K646</f>
        <v>0</v>
      </c>
      <c r="F635" s="13">
        <f t="shared" si="9"/>
        <v>634</v>
      </c>
      <c r="G635" s="23" t="str">
        <f>IFERROR(VLOOKUP($F635,B:$E,4,0),"")</f>
        <v/>
      </c>
      <c r="H635" s="23" t="str">
        <f>IFERROR(VLOOKUP($F635,C:$E,3,0),"")</f>
        <v/>
      </c>
      <c r="I635" s="23" t="str">
        <f>IFERROR(VLOOKUP($F635,D:$E,2,0),"")</f>
        <v/>
      </c>
    </row>
    <row r="636" spans="1:9" x14ac:dyDescent="0.15">
      <c r="A636" s="12" t="str">
        <f>'AB Touchpoint System Workbook'!J647&amp;'AB Touchpoint System Workbook'!L647</f>
        <v/>
      </c>
      <c r="B636" s="12" t="b">
        <f>IF(ISNUMBER(SEARCH(G$1,$A636)),MAX(B$1:B635)+1)</f>
        <v>0</v>
      </c>
      <c r="C636" s="12" t="b">
        <f>IF(ISNUMBER(SEARCH(H$1,$A636)),MAX(C$1:C635)+1)</f>
        <v>0</v>
      </c>
      <c r="D636" s="12" t="b">
        <f>IF(ISNUMBER(SEARCH(I$1,$A636)),MAX(D$1:D635)+1)</f>
        <v>0</v>
      </c>
      <c r="E636" s="12">
        <f>'AB Touchpoint System Workbook'!K647</f>
        <v>0</v>
      </c>
      <c r="F636" s="13">
        <f t="shared" si="9"/>
        <v>635</v>
      </c>
      <c r="G636" s="23" t="str">
        <f>IFERROR(VLOOKUP($F636,B:$E,4,0),"")</f>
        <v/>
      </c>
      <c r="H636" s="23" t="str">
        <f>IFERROR(VLOOKUP($F636,C:$E,3,0),"")</f>
        <v/>
      </c>
      <c r="I636" s="23" t="str">
        <f>IFERROR(VLOOKUP($F636,D:$E,2,0),"")</f>
        <v/>
      </c>
    </row>
    <row r="637" spans="1:9" x14ac:dyDescent="0.15">
      <c r="A637" s="12" t="str">
        <f>'AB Touchpoint System Workbook'!J648&amp;'AB Touchpoint System Workbook'!L648</f>
        <v/>
      </c>
      <c r="B637" s="12" t="b">
        <f>IF(ISNUMBER(SEARCH(G$1,$A637)),MAX(B$1:B636)+1)</f>
        <v>0</v>
      </c>
      <c r="C637" s="12" t="b">
        <f>IF(ISNUMBER(SEARCH(H$1,$A637)),MAX(C$1:C636)+1)</f>
        <v>0</v>
      </c>
      <c r="D637" s="12" t="b">
        <f>IF(ISNUMBER(SEARCH(I$1,$A637)),MAX(D$1:D636)+1)</f>
        <v>0</v>
      </c>
      <c r="E637" s="12">
        <f>'AB Touchpoint System Workbook'!K648</f>
        <v>0</v>
      </c>
      <c r="F637" s="13">
        <f t="shared" si="9"/>
        <v>636</v>
      </c>
      <c r="G637" s="23" t="str">
        <f>IFERROR(VLOOKUP($F637,B:$E,4,0),"")</f>
        <v/>
      </c>
      <c r="H637" s="23" t="str">
        <f>IFERROR(VLOOKUP($F637,C:$E,3,0),"")</f>
        <v/>
      </c>
      <c r="I637" s="23" t="str">
        <f>IFERROR(VLOOKUP($F637,D:$E,2,0),"")</f>
        <v/>
      </c>
    </row>
    <row r="638" spans="1:9" x14ac:dyDescent="0.15">
      <c r="A638" s="12" t="str">
        <f>'AB Touchpoint System Workbook'!J649&amp;'AB Touchpoint System Workbook'!L649</f>
        <v/>
      </c>
      <c r="B638" s="12" t="b">
        <f>IF(ISNUMBER(SEARCH(G$1,$A638)),MAX(B$1:B637)+1)</f>
        <v>0</v>
      </c>
      <c r="C638" s="12" t="b">
        <f>IF(ISNUMBER(SEARCH(H$1,$A638)),MAX(C$1:C637)+1)</f>
        <v>0</v>
      </c>
      <c r="D638" s="12" t="b">
        <f>IF(ISNUMBER(SEARCH(I$1,$A638)),MAX(D$1:D637)+1)</f>
        <v>0</v>
      </c>
      <c r="E638" s="12">
        <f>'AB Touchpoint System Workbook'!K649</f>
        <v>0</v>
      </c>
      <c r="F638" s="13">
        <f t="shared" si="9"/>
        <v>637</v>
      </c>
      <c r="G638" s="23" t="str">
        <f>IFERROR(VLOOKUP($F638,B:$E,4,0),"")</f>
        <v/>
      </c>
      <c r="H638" s="23" t="str">
        <f>IFERROR(VLOOKUP($F638,C:$E,3,0),"")</f>
        <v/>
      </c>
      <c r="I638" s="23" t="str">
        <f>IFERROR(VLOOKUP($F638,D:$E,2,0),"")</f>
        <v/>
      </c>
    </row>
    <row r="639" spans="1:9" x14ac:dyDescent="0.15">
      <c r="A639" s="12" t="str">
        <f>'AB Touchpoint System Workbook'!J650&amp;'AB Touchpoint System Workbook'!L650</f>
        <v/>
      </c>
      <c r="B639" s="12" t="b">
        <f>IF(ISNUMBER(SEARCH(G$1,$A639)),MAX(B$1:B638)+1)</f>
        <v>0</v>
      </c>
      <c r="C639" s="12" t="b">
        <f>IF(ISNUMBER(SEARCH(H$1,$A639)),MAX(C$1:C638)+1)</f>
        <v>0</v>
      </c>
      <c r="D639" s="12" t="b">
        <f>IF(ISNUMBER(SEARCH(I$1,$A639)),MAX(D$1:D638)+1)</f>
        <v>0</v>
      </c>
      <c r="E639" s="12">
        <f>'AB Touchpoint System Workbook'!K650</f>
        <v>0</v>
      </c>
      <c r="F639" s="13">
        <f t="shared" si="9"/>
        <v>638</v>
      </c>
      <c r="G639" s="23" t="str">
        <f>IFERROR(VLOOKUP($F639,B:$E,4,0),"")</f>
        <v/>
      </c>
      <c r="H639" s="23" t="str">
        <f>IFERROR(VLOOKUP($F639,C:$E,3,0),"")</f>
        <v/>
      </c>
      <c r="I639" s="23" t="str">
        <f>IFERROR(VLOOKUP($F639,D:$E,2,0),"")</f>
        <v/>
      </c>
    </row>
    <row r="640" spans="1:9" x14ac:dyDescent="0.15">
      <c r="A640" s="12" t="str">
        <f>'AB Touchpoint System Workbook'!J651&amp;'AB Touchpoint System Workbook'!L651</f>
        <v/>
      </c>
      <c r="B640" s="12" t="b">
        <f>IF(ISNUMBER(SEARCH(G$1,$A640)),MAX(B$1:B639)+1)</f>
        <v>0</v>
      </c>
      <c r="C640" s="12" t="b">
        <f>IF(ISNUMBER(SEARCH(H$1,$A640)),MAX(C$1:C639)+1)</f>
        <v>0</v>
      </c>
      <c r="D640" s="12" t="b">
        <f>IF(ISNUMBER(SEARCH(I$1,$A640)),MAX(D$1:D639)+1)</f>
        <v>0</v>
      </c>
      <c r="E640" s="12">
        <f>'AB Touchpoint System Workbook'!K651</f>
        <v>0</v>
      </c>
      <c r="F640" s="13">
        <f t="shared" si="9"/>
        <v>639</v>
      </c>
      <c r="G640" s="23" t="str">
        <f>IFERROR(VLOOKUP($F640,B:$E,4,0),"")</f>
        <v/>
      </c>
      <c r="H640" s="23" t="str">
        <f>IFERROR(VLOOKUP($F640,C:$E,3,0),"")</f>
        <v/>
      </c>
      <c r="I640" s="23" t="str">
        <f>IFERROR(VLOOKUP($F640,D:$E,2,0),"")</f>
        <v/>
      </c>
    </row>
    <row r="641" spans="1:9" x14ac:dyDescent="0.15">
      <c r="A641" s="12" t="str">
        <f>'AB Touchpoint System Workbook'!J652&amp;'AB Touchpoint System Workbook'!L652</f>
        <v/>
      </c>
      <c r="B641" s="12" t="b">
        <f>IF(ISNUMBER(SEARCH(G$1,$A641)),MAX(B$1:B640)+1)</f>
        <v>0</v>
      </c>
      <c r="C641" s="12" t="b">
        <f>IF(ISNUMBER(SEARCH(H$1,$A641)),MAX(C$1:C640)+1)</f>
        <v>0</v>
      </c>
      <c r="D641" s="12" t="b">
        <f>IF(ISNUMBER(SEARCH(I$1,$A641)),MAX(D$1:D640)+1)</f>
        <v>0</v>
      </c>
      <c r="E641" s="12">
        <f>'AB Touchpoint System Workbook'!K652</f>
        <v>0</v>
      </c>
      <c r="F641" s="13">
        <f t="shared" si="9"/>
        <v>640</v>
      </c>
      <c r="G641" s="23" t="str">
        <f>IFERROR(VLOOKUP($F641,B:$E,4,0),"")</f>
        <v/>
      </c>
      <c r="H641" s="23" t="str">
        <f>IFERROR(VLOOKUP($F641,C:$E,3,0),"")</f>
        <v/>
      </c>
      <c r="I641" s="23" t="str">
        <f>IFERROR(VLOOKUP($F641,D:$E,2,0),"")</f>
        <v/>
      </c>
    </row>
    <row r="642" spans="1:9" x14ac:dyDescent="0.15">
      <c r="A642" s="12" t="str">
        <f>'AB Touchpoint System Workbook'!J653&amp;'AB Touchpoint System Workbook'!L653</f>
        <v/>
      </c>
      <c r="B642" s="12" t="b">
        <f>IF(ISNUMBER(SEARCH(G$1,$A642)),MAX(B$1:B641)+1)</f>
        <v>0</v>
      </c>
      <c r="C642" s="12" t="b">
        <f>IF(ISNUMBER(SEARCH(H$1,$A642)),MAX(C$1:C641)+1)</f>
        <v>0</v>
      </c>
      <c r="D642" s="12" t="b">
        <f>IF(ISNUMBER(SEARCH(I$1,$A642)),MAX(D$1:D641)+1)</f>
        <v>0</v>
      </c>
      <c r="E642" s="12">
        <f>'AB Touchpoint System Workbook'!K653</f>
        <v>0</v>
      </c>
      <c r="F642" s="13">
        <f t="shared" si="9"/>
        <v>641</v>
      </c>
      <c r="G642" s="23" t="str">
        <f>IFERROR(VLOOKUP($F642,B:$E,4,0),"")</f>
        <v/>
      </c>
      <c r="H642" s="23" t="str">
        <f>IFERROR(VLOOKUP($F642,C:$E,3,0),"")</f>
        <v/>
      </c>
      <c r="I642" s="23" t="str">
        <f>IFERROR(VLOOKUP($F642,D:$E,2,0),"")</f>
        <v/>
      </c>
    </row>
    <row r="643" spans="1:9" x14ac:dyDescent="0.15">
      <c r="A643" s="12" t="str">
        <f>'AB Touchpoint System Workbook'!J654&amp;'AB Touchpoint System Workbook'!L654</f>
        <v/>
      </c>
      <c r="B643" s="12" t="b">
        <f>IF(ISNUMBER(SEARCH(G$1,$A643)),MAX(B$1:B642)+1)</f>
        <v>0</v>
      </c>
      <c r="C643" s="12" t="b">
        <f>IF(ISNUMBER(SEARCH(H$1,$A643)),MAX(C$1:C642)+1)</f>
        <v>0</v>
      </c>
      <c r="D643" s="12" t="b">
        <f>IF(ISNUMBER(SEARCH(I$1,$A643)),MAX(D$1:D642)+1)</f>
        <v>0</v>
      </c>
      <c r="E643" s="12">
        <f>'AB Touchpoint System Workbook'!K654</f>
        <v>0</v>
      </c>
      <c r="F643" s="13">
        <f t="shared" si="9"/>
        <v>642</v>
      </c>
      <c r="G643" s="23" t="str">
        <f>IFERROR(VLOOKUP($F643,B:$E,4,0),"")</f>
        <v/>
      </c>
      <c r="H643" s="23" t="str">
        <f>IFERROR(VLOOKUP($F643,C:$E,3,0),"")</f>
        <v/>
      </c>
      <c r="I643" s="23" t="str">
        <f>IFERROR(VLOOKUP($F643,D:$E,2,0),"")</f>
        <v/>
      </c>
    </row>
    <row r="644" spans="1:9" x14ac:dyDescent="0.15">
      <c r="A644" s="12" t="str">
        <f>'AB Touchpoint System Workbook'!J655&amp;'AB Touchpoint System Workbook'!L655</f>
        <v/>
      </c>
      <c r="B644" s="12" t="b">
        <f>IF(ISNUMBER(SEARCH(G$1,$A644)),MAX(B$1:B643)+1)</f>
        <v>0</v>
      </c>
      <c r="C644" s="12" t="b">
        <f>IF(ISNUMBER(SEARCH(H$1,$A644)),MAX(C$1:C643)+1)</f>
        <v>0</v>
      </c>
      <c r="D644" s="12" t="b">
        <f>IF(ISNUMBER(SEARCH(I$1,$A644)),MAX(D$1:D643)+1)</f>
        <v>0</v>
      </c>
      <c r="E644" s="12">
        <f>'AB Touchpoint System Workbook'!K655</f>
        <v>0</v>
      </c>
      <c r="F644" s="13">
        <f t="shared" ref="F644:F707" si="10">F643+1</f>
        <v>643</v>
      </c>
      <c r="G644" s="23" t="str">
        <f>IFERROR(VLOOKUP($F644,B:$E,4,0),"")</f>
        <v/>
      </c>
      <c r="H644" s="23" t="str">
        <f>IFERROR(VLOOKUP($F644,C:$E,3,0),"")</f>
        <v/>
      </c>
      <c r="I644" s="23" t="str">
        <f>IFERROR(VLOOKUP($F644,D:$E,2,0),"")</f>
        <v/>
      </c>
    </row>
    <row r="645" spans="1:9" x14ac:dyDescent="0.15">
      <c r="A645" s="12" t="str">
        <f>'AB Touchpoint System Workbook'!J656&amp;'AB Touchpoint System Workbook'!L656</f>
        <v/>
      </c>
      <c r="B645" s="12" t="b">
        <f>IF(ISNUMBER(SEARCH(G$1,$A645)),MAX(B$1:B644)+1)</f>
        <v>0</v>
      </c>
      <c r="C645" s="12" t="b">
        <f>IF(ISNUMBER(SEARCH(H$1,$A645)),MAX(C$1:C644)+1)</f>
        <v>0</v>
      </c>
      <c r="D645" s="12" t="b">
        <f>IF(ISNUMBER(SEARCH(I$1,$A645)),MAX(D$1:D644)+1)</f>
        <v>0</v>
      </c>
      <c r="E645" s="12">
        <f>'AB Touchpoint System Workbook'!K656</f>
        <v>0</v>
      </c>
      <c r="F645" s="13">
        <f t="shared" si="10"/>
        <v>644</v>
      </c>
      <c r="G645" s="23" t="str">
        <f>IFERROR(VLOOKUP($F645,B:$E,4,0),"")</f>
        <v/>
      </c>
      <c r="H645" s="23" t="str">
        <f>IFERROR(VLOOKUP($F645,C:$E,3,0),"")</f>
        <v/>
      </c>
      <c r="I645" s="23" t="str">
        <f>IFERROR(VLOOKUP($F645,D:$E,2,0),"")</f>
        <v/>
      </c>
    </row>
    <row r="646" spans="1:9" x14ac:dyDescent="0.15">
      <c r="A646" s="12" t="str">
        <f>'AB Touchpoint System Workbook'!J657&amp;'AB Touchpoint System Workbook'!L657</f>
        <v/>
      </c>
      <c r="B646" s="12" t="b">
        <f>IF(ISNUMBER(SEARCH(G$1,$A646)),MAX(B$1:B645)+1)</f>
        <v>0</v>
      </c>
      <c r="C646" s="12" t="b">
        <f>IF(ISNUMBER(SEARCH(H$1,$A646)),MAX(C$1:C645)+1)</f>
        <v>0</v>
      </c>
      <c r="D646" s="12" t="b">
        <f>IF(ISNUMBER(SEARCH(I$1,$A646)),MAX(D$1:D645)+1)</f>
        <v>0</v>
      </c>
      <c r="E646" s="12">
        <f>'AB Touchpoint System Workbook'!K657</f>
        <v>0</v>
      </c>
      <c r="F646" s="13">
        <f t="shared" si="10"/>
        <v>645</v>
      </c>
      <c r="G646" s="23" t="str">
        <f>IFERROR(VLOOKUP($F646,B:$E,4,0),"")</f>
        <v/>
      </c>
      <c r="H646" s="23" t="str">
        <f>IFERROR(VLOOKUP($F646,C:$E,3,0),"")</f>
        <v/>
      </c>
      <c r="I646" s="23" t="str">
        <f>IFERROR(VLOOKUP($F646,D:$E,2,0),"")</f>
        <v/>
      </c>
    </row>
    <row r="647" spans="1:9" x14ac:dyDescent="0.15">
      <c r="A647" s="12" t="str">
        <f>'AB Touchpoint System Workbook'!J658&amp;'AB Touchpoint System Workbook'!L658</f>
        <v/>
      </c>
      <c r="B647" s="12" t="b">
        <f>IF(ISNUMBER(SEARCH(G$1,$A647)),MAX(B$1:B646)+1)</f>
        <v>0</v>
      </c>
      <c r="C647" s="12" t="b">
        <f>IF(ISNUMBER(SEARCH(H$1,$A647)),MAX(C$1:C646)+1)</f>
        <v>0</v>
      </c>
      <c r="D647" s="12" t="b">
        <f>IF(ISNUMBER(SEARCH(I$1,$A647)),MAX(D$1:D646)+1)</f>
        <v>0</v>
      </c>
      <c r="E647" s="12">
        <f>'AB Touchpoint System Workbook'!K658</f>
        <v>0</v>
      </c>
      <c r="F647" s="13">
        <f t="shared" si="10"/>
        <v>646</v>
      </c>
      <c r="G647" s="23" t="str">
        <f>IFERROR(VLOOKUP($F647,B:$E,4,0),"")</f>
        <v/>
      </c>
      <c r="H647" s="23" t="str">
        <f>IFERROR(VLOOKUP($F647,C:$E,3,0),"")</f>
        <v/>
      </c>
      <c r="I647" s="23" t="str">
        <f>IFERROR(VLOOKUP($F647,D:$E,2,0),"")</f>
        <v/>
      </c>
    </row>
    <row r="648" spans="1:9" x14ac:dyDescent="0.15">
      <c r="A648" s="12" t="str">
        <f>'AB Touchpoint System Workbook'!J659&amp;'AB Touchpoint System Workbook'!L659</f>
        <v/>
      </c>
      <c r="B648" s="12" t="b">
        <f>IF(ISNUMBER(SEARCH(G$1,$A648)),MAX(B$1:B647)+1)</f>
        <v>0</v>
      </c>
      <c r="C648" s="12" t="b">
        <f>IF(ISNUMBER(SEARCH(H$1,$A648)),MAX(C$1:C647)+1)</f>
        <v>0</v>
      </c>
      <c r="D648" s="12" t="b">
        <f>IF(ISNUMBER(SEARCH(I$1,$A648)),MAX(D$1:D647)+1)</f>
        <v>0</v>
      </c>
      <c r="E648" s="12">
        <f>'AB Touchpoint System Workbook'!K659</f>
        <v>0</v>
      </c>
      <c r="F648" s="13">
        <f t="shared" si="10"/>
        <v>647</v>
      </c>
      <c r="G648" s="23" t="str">
        <f>IFERROR(VLOOKUP($F648,B:$E,4,0),"")</f>
        <v/>
      </c>
      <c r="H648" s="23" t="str">
        <f>IFERROR(VLOOKUP($F648,C:$E,3,0),"")</f>
        <v/>
      </c>
      <c r="I648" s="23" t="str">
        <f>IFERROR(VLOOKUP($F648,D:$E,2,0),"")</f>
        <v/>
      </c>
    </row>
    <row r="649" spans="1:9" x14ac:dyDescent="0.15">
      <c r="A649" s="12" t="str">
        <f>'AB Touchpoint System Workbook'!J660&amp;'AB Touchpoint System Workbook'!L660</f>
        <v/>
      </c>
      <c r="B649" s="12" t="b">
        <f>IF(ISNUMBER(SEARCH(G$1,$A649)),MAX(B$1:B648)+1)</f>
        <v>0</v>
      </c>
      <c r="C649" s="12" t="b">
        <f>IF(ISNUMBER(SEARCH(H$1,$A649)),MAX(C$1:C648)+1)</f>
        <v>0</v>
      </c>
      <c r="D649" s="12" t="b">
        <f>IF(ISNUMBER(SEARCH(I$1,$A649)),MAX(D$1:D648)+1)</f>
        <v>0</v>
      </c>
      <c r="E649" s="12">
        <f>'AB Touchpoint System Workbook'!K660</f>
        <v>0</v>
      </c>
      <c r="F649" s="13">
        <f t="shared" si="10"/>
        <v>648</v>
      </c>
      <c r="G649" s="23" t="str">
        <f>IFERROR(VLOOKUP($F649,B:$E,4,0),"")</f>
        <v/>
      </c>
      <c r="H649" s="23" t="str">
        <f>IFERROR(VLOOKUP($F649,C:$E,3,0),"")</f>
        <v/>
      </c>
      <c r="I649" s="23" t="str">
        <f>IFERROR(VLOOKUP($F649,D:$E,2,0),"")</f>
        <v/>
      </c>
    </row>
    <row r="650" spans="1:9" x14ac:dyDescent="0.15">
      <c r="A650" s="12" t="str">
        <f>'AB Touchpoint System Workbook'!J661&amp;'AB Touchpoint System Workbook'!L661</f>
        <v/>
      </c>
      <c r="B650" s="12" t="b">
        <f>IF(ISNUMBER(SEARCH(G$1,$A650)),MAX(B$1:B649)+1)</f>
        <v>0</v>
      </c>
      <c r="C650" s="12" t="b">
        <f>IF(ISNUMBER(SEARCH(H$1,$A650)),MAX(C$1:C649)+1)</f>
        <v>0</v>
      </c>
      <c r="D650" s="12" t="b">
        <f>IF(ISNUMBER(SEARCH(I$1,$A650)),MAX(D$1:D649)+1)</f>
        <v>0</v>
      </c>
      <c r="E650" s="12">
        <f>'AB Touchpoint System Workbook'!K661</f>
        <v>0</v>
      </c>
      <c r="F650" s="13">
        <f t="shared" si="10"/>
        <v>649</v>
      </c>
      <c r="G650" s="23" t="str">
        <f>IFERROR(VLOOKUP($F650,B:$E,4,0),"")</f>
        <v/>
      </c>
      <c r="H650" s="23" t="str">
        <f>IFERROR(VLOOKUP($F650,C:$E,3,0),"")</f>
        <v/>
      </c>
      <c r="I650" s="23" t="str">
        <f>IFERROR(VLOOKUP($F650,D:$E,2,0),"")</f>
        <v/>
      </c>
    </row>
    <row r="651" spans="1:9" x14ac:dyDescent="0.15">
      <c r="A651" s="12" t="str">
        <f>'AB Touchpoint System Workbook'!J662&amp;'AB Touchpoint System Workbook'!L662</f>
        <v/>
      </c>
      <c r="B651" s="12" t="b">
        <f>IF(ISNUMBER(SEARCH(G$1,$A651)),MAX(B$1:B650)+1)</f>
        <v>0</v>
      </c>
      <c r="C651" s="12" t="b">
        <f>IF(ISNUMBER(SEARCH(H$1,$A651)),MAX(C$1:C650)+1)</f>
        <v>0</v>
      </c>
      <c r="D651" s="12" t="b">
        <f>IF(ISNUMBER(SEARCH(I$1,$A651)),MAX(D$1:D650)+1)</f>
        <v>0</v>
      </c>
      <c r="E651" s="12">
        <f>'AB Touchpoint System Workbook'!K662</f>
        <v>0</v>
      </c>
      <c r="F651" s="13">
        <f t="shared" si="10"/>
        <v>650</v>
      </c>
      <c r="G651" s="23" t="str">
        <f>IFERROR(VLOOKUP($F651,B:$E,4,0),"")</f>
        <v/>
      </c>
      <c r="H651" s="23" t="str">
        <f>IFERROR(VLOOKUP($F651,C:$E,3,0),"")</f>
        <v/>
      </c>
      <c r="I651" s="23" t="str">
        <f>IFERROR(VLOOKUP($F651,D:$E,2,0),"")</f>
        <v/>
      </c>
    </row>
    <row r="652" spans="1:9" x14ac:dyDescent="0.15">
      <c r="A652" s="12" t="str">
        <f>'AB Touchpoint System Workbook'!J663&amp;'AB Touchpoint System Workbook'!L663</f>
        <v/>
      </c>
      <c r="B652" s="12" t="b">
        <f>IF(ISNUMBER(SEARCH(G$1,$A652)),MAX(B$1:B651)+1)</f>
        <v>0</v>
      </c>
      <c r="C652" s="12" t="b">
        <f>IF(ISNUMBER(SEARCH(H$1,$A652)),MAX(C$1:C651)+1)</f>
        <v>0</v>
      </c>
      <c r="D652" s="12" t="b">
        <f>IF(ISNUMBER(SEARCH(I$1,$A652)),MAX(D$1:D651)+1)</f>
        <v>0</v>
      </c>
      <c r="E652" s="12">
        <f>'AB Touchpoint System Workbook'!K663</f>
        <v>0</v>
      </c>
      <c r="F652" s="13">
        <f t="shared" si="10"/>
        <v>651</v>
      </c>
      <c r="G652" s="23" t="str">
        <f>IFERROR(VLOOKUP($F652,B:$E,4,0),"")</f>
        <v/>
      </c>
      <c r="H652" s="23" t="str">
        <f>IFERROR(VLOOKUP($F652,C:$E,3,0),"")</f>
        <v/>
      </c>
      <c r="I652" s="23" t="str">
        <f>IFERROR(VLOOKUP($F652,D:$E,2,0),"")</f>
        <v/>
      </c>
    </row>
    <row r="653" spans="1:9" x14ac:dyDescent="0.15">
      <c r="A653" s="12" t="str">
        <f>'AB Touchpoint System Workbook'!J664&amp;'AB Touchpoint System Workbook'!L664</f>
        <v/>
      </c>
      <c r="B653" s="12" t="b">
        <f>IF(ISNUMBER(SEARCH(G$1,$A653)),MAX(B$1:B652)+1)</f>
        <v>0</v>
      </c>
      <c r="C653" s="12" t="b">
        <f>IF(ISNUMBER(SEARCH(H$1,$A653)),MAX(C$1:C652)+1)</f>
        <v>0</v>
      </c>
      <c r="D653" s="12" t="b">
        <f>IF(ISNUMBER(SEARCH(I$1,$A653)),MAX(D$1:D652)+1)</f>
        <v>0</v>
      </c>
      <c r="E653" s="12">
        <f>'AB Touchpoint System Workbook'!K664</f>
        <v>0</v>
      </c>
      <c r="F653" s="13">
        <f t="shared" si="10"/>
        <v>652</v>
      </c>
      <c r="G653" s="23" t="str">
        <f>IFERROR(VLOOKUP($F653,B:$E,4,0),"")</f>
        <v/>
      </c>
      <c r="H653" s="23" t="str">
        <f>IFERROR(VLOOKUP($F653,C:$E,3,0),"")</f>
        <v/>
      </c>
      <c r="I653" s="23" t="str">
        <f>IFERROR(VLOOKUP($F653,D:$E,2,0),"")</f>
        <v/>
      </c>
    </row>
    <row r="654" spans="1:9" x14ac:dyDescent="0.15">
      <c r="A654" s="12" t="str">
        <f>'AB Touchpoint System Workbook'!J665&amp;'AB Touchpoint System Workbook'!L665</f>
        <v/>
      </c>
      <c r="B654" s="12" t="b">
        <f>IF(ISNUMBER(SEARCH(G$1,$A654)),MAX(B$1:B653)+1)</f>
        <v>0</v>
      </c>
      <c r="C654" s="12" t="b">
        <f>IF(ISNUMBER(SEARCH(H$1,$A654)),MAX(C$1:C653)+1)</f>
        <v>0</v>
      </c>
      <c r="D654" s="12" t="b">
        <f>IF(ISNUMBER(SEARCH(I$1,$A654)),MAX(D$1:D653)+1)</f>
        <v>0</v>
      </c>
      <c r="E654" s="12">
        <f>'AB Touchpoint System Workbook'!K665</f>
        <v>0</v>
      </c>
      <c r="F654" s="13">
        <f t="shared" si="10"/>
        <v>653</v>
      </c>
      <c r="G654" s="23" t="str">
        <f>IFERROR(VLOOKUP($F654,B:$E,4,0),"")</f>
        <v/>
      </c>
      <c r="H654" s="23" t="str">
        <f>IFERROR(VLOOKUP($F654,C:$E,3,0),"")</f>
        <v/>
      </c>
      <c r="I654" s="23" t="str">
        <f>IFERROR(VLOOKUP($F654,D:$E,2,0),"")</f>
        <v/>
      </c>
    </row>
    <row r="655" spans="1:9" x14ac:dyDescent="0.15">
      <c r="A655" s="12" t="str">
        <f>'AB Touchpoint System Workbook'!J666&amp;'AB Touchpoint System Workbook'!L666</f>
        <v/>
      </c>
      <c r="B655" s="12" t="b">
        <f>IF(ISNUMBER(SEARCH(G$1,$A655)),MAX(B$1:B654)+1)</f>
        <v>0</v>
      </c>
      <c r="C655" s="12" t="b">
        <f>IF(ISNUMBER(SEARCH(H$1,$A655)),MAX(C$1:C654)+1)</f>
        <v>0</v>
      </c>
      <c r="D655" s="12" t="b">
        <f>IF(ISNUMBER(SEARCH(I$1,$A655)),MAX(D$1:D654)+1)</f>
        <v>0</v>
      </c>
      <c r="E655" s="12">
        <f>'AB Touchpoint System Workbook'!K666</f>
        <v>0</v>
      </c>
      <c r="F655" s="13">
        <f t="shared" si="10"/>
        <v>654</v>
      </c>
      <c r="G655" s="23" t="str">
        <f>IFERROR(VLOOKUP($F655,B:$E,4,0),"")</f>
        <v/>
      </c>
      <c r="H655" s="23" t="str">
        <f>IFERROR(VLOOKUP($F655,C:$E,3,0),"")</f>
        <v/>
      </c>
      <c r="I655" s="23" t="str">
        <f>IFERROR(VLOOKUP($F655,D:$E,2,0),"")</f>
        <v/>
      </c>
    </row>
    <row r="656" spans="1:9" x14ac:dyDescent="0.15">
      <c r="A656" s="12" t="str">
        <f>'AB Touchpoint System Workbook'!J667&amp;'AB Touchpoint System Workbook'!L667</f>
        <v/>
      </c>
      <c r="B656" s="12" t="b">
        <f>IF(ISNUMBER(SEARCH(G$1,$A656)),MAX(B$1:B655)+1)</f>
        <v>0</v>
      </c>
      <c r="C656" s="12" t="b">
        <f>IF(ISNUMBER(SEARCH(H$1,$A656)),MAX(C$1:C655)+1)</f>
        <v>0</v>
      </c>
      <c r="D656" s="12" t="b">
        <f>IF(ISNUMBER(SEARCH(I$1,$A656)),MAX(D$1:D655)+1)</f>
        <v>0</v>
      </c>
      <c r="E656" s="12">
        <f>'AB Touchpoint System Workbook'!K667</f>
        <v>0</v>
      </c>
      <c r="F656" s="13">
        <f t="shared" si="10"/>
        <v>655</v>
      </c>
      <c r="G656" s="23" t="str">
        <f>IFERROR(VLOOKUP($F656,B:$E,4,0),"")</f>
        <v/>
      </c>
      <c r="H656" s="23" t="str">
        <f>IFERROR(VLOOKUP($F656,C:$E,3,0),"")</f>
        <v/>
      </c>
      <c r="I656" s="23" t="str">
        <f>IFERROR(VLOOKUP($F656,D:$E,2,0),"")</f>
        <v/>
      </c>
    </row>
    <row r="657" spans="1:9" x14ac:dyDescent="0.15">
      <c r="A657" s="12" t="str">
        <f>'AB Touchpoint System Workbook'!J668&amp;'AB Touchpoint System Workbook'!L668</f>
        <v/>
      </c>
      <c r="B657" s="12" t="b">
        <f>IF(ISNUMBER(SEARCH(G$1,$A657)),MAX(B$1:B656)+1)</f>
        <v>0</v>
      </c>
      <c r="C657" s="12" t="b">
        <f>IF(ISNUMBER(SEARCH(H$1,$A657)),MAX(C$1:C656)+1)</f>
        <v>0</v>
      </c>
      <c r="D657" s="12" t="b">
        <f>IF(ISNUMBER(SEARCH(I$1,$A657)),MAX(D$1:D656)+1)</f>
        <v>0</v>
      </c>
      <c r="E657" s="12">
        <f>'AB Touchpoint System Workbook'!K668</f>
        <v>0</v>
      </c>
      <c r="F657" s="13">
        <f t="shared" si="10"/>
        <v>656</v>
      </c>
      <c r="G657" s="23" t="str">
        <f>IFERROR(VLOOKUP($F657,B:$E,4,0),"")</f>
        <v/>
      </c>
      <c r="H657" s="23" t="str">
        <f>IFERROR(VLOOKUP($F657,C:$E,3,0),"")</f>
        <v/>
      </c>
      <c r="I657" s="23" t="str">
        <f>IFERROR(VLOOKUP($F657,D:$E,2,0),"")</f>
        <v/>
      </c>
    </row>
    <row r="658" spans="1:9" x14ac:dyDescent="0.15">
      <c r="A658" s="12" t="str">
        <f>'AB Touchpoint System Workbook'!J669&amp;'AB Touchpoint System Workbook'!L669</f>
        <v/>
      </c>
      <c r="B658" s="12" t="b">
        <f>IF(ISNUMBER(SEARCH(G$1,$A658)),MAX(B$1:B657)+1)</f>
        <v>0</v>
      </c>
      <c r="C658" s="12" t="b">
        <f>IF(ISNUMBER(SEARCH(H$1,$A658)),MAX(C$1:C657)+1)</f>
        <v>0</v>
      </c>
      <c r="D658" s="12" t="b">
        <f>IF(ISNUMBER(SEARCH(I$1,$A658)),MAX(D$1:D657)+1)</f>
        <v>0</v>
      </c>
      <c r="E658" s="12">
        <f>'AB Touchpoint System Workbook'!K669</f>
        <v>0</v>
      </c>
      <c r="F658" s="13">
        <f t="shared" si="10"/>
        <v>657</v>
      </c>
      <c r="G658" s="23" t="str">
        <f>IFERROR(VLOOKUP($F658,B:$E,4,0),"")</f>
        <v/>
      </c>
      <c r="H658" s="23" t="str">
        <f>IFERROR(VLOOKUP($F658,C:$E,3,0),"")</f>
        <v/>
      </c>
      <c r="I658" s="23" t="str">
        <f>IFERROR(VLOOKUP($F658,D:$E,2,0),"")</f>
        <v/>
      </c>
    </row>
    <row r="659" spans="1:9" x14ac:dyDescent="0.15">
      <c r="A659" s="12" t="str">
        <f>'AB Touchpoint System Workbook'!J670&amp;'AB Touchpoint System Workbook'!L670</f>
        <v/>
      </c>
      <c r="B659" s="12" t="b">
        <f>IF(ISNUMBER(SEARCH(G$1,$A659)),MAX(B$1:B658)+1)</f>
        <v>0</v>
      </c>
      <c r="C659" s="12" t="b">
        <f>IF(ISNUMBER(SEARCH(H$1,$A659)),MAX(C$1:C658)+1)</f>
        <v>0</v>
      </c>
      <c r="D659" s="12" t="b">
        <f>IF(ISNUMBER(SEARCH(I$1,$A659)),MAX(D$1:D658)+1)</f>
        <v>0</v>
      </c>
      <c r="E659" s="12">
        <f>'AB Touchpoint System Workbook'!K670</f>
        <v>0</v>
      </c>
      <c r="F659" s="13">
        <f t="shared" si="10"/>
        <v>658</v>
      </c>
      <c r="G659" s="23" t="str">
        <f>IFERROR(VLOOKUP($F659,B:$E,4,0),"")</f>
        <v/>
      </c>
      <c r="H659" s="23" t="str">
        <f>IFERROR(VLOOKUP($F659,C:$E,3,0),"")</f>
        <v/>
      </c>
      <c r="I659" s="23" t="str">
        <f>IFERROR(VLOOKUP($F659,D:$E,2,0),"")</f>
        <v/>
      </c>
    </row>
    <row r="660" spans="1:9" x14ac:dyDescent="0.15">
      <c r="A660" s="12" t="str">
        <f>'AB Touchpoint System Workbook'!J671&amp;'AB Touchpoint System Workbook'!L671</f>
        <v/>
      </c>
      <c r="B660" s="12" t="b">
        <f>IF(ISNUMBER(SEARCH(G$1,$A660)),MAX(B$1:B659)+1)</f>
        <v>0</v>
      </c>
      <c r="C660" s="12" t="b">
        <f>IF(ISNUMBER(SEARCH(H$1,$A660)),MAX(C$1:C659)+1)</f>
        <v>0</v>
      </c>
      <c r="D660" s="12" t="b">
        <f>IF(ISNUMBER(SEARCH(I$1,$A660)),MAX(D$1:D659)+1)</f>
        <v>0</v>
      </c>
      <c r="E660" s="12">
        <f>'AB Touchpoint System Workbook'!K671</f>
        <v>0</v>
      </c>
      <c r="F660" s="13">
        <f t="shared" si="10"/>
        <v>659</v>
      </c>
      <c r="G660" s="23" t="str">
        <f>IFERROR(VLOOKUP($F660,B:$E,4,0),"")</f>
        <v/>
      </c>
      <c r="H660" s="23" t="str">
        <f>IFERROR(VLOOKUP($F660,C:$E,3,0),"")</f>
        <v/>
      </c>
      <c r="I660" s="23" t="str">
        <f>IFERROR(VLOOKUP($F660,D:$E,2,0),"")</f>
        <v/>
      </c>
    </row>
    <row r="661" spans="1:9" x14ac:dyDescent="0.15">
      <c r="A661" s="12" t="str">
        <f>'AB Touchpoint System Workbook'!J672&amp;'AB Touchpoint System Workbook'!L672</f>
        <v/>
      </c>
      <c r="B661" s="12" t="b">
        <f>IF(ISNUMBER(SEARCH(G$1,$A661)),MAX(B$1:B660)+1)</f>
        <v>0</v>
      </c>
      <c r="C661" s="12" t="b">
        <f>IF(ISNUMBER(SEARCH(H$1,$A661)),MAX(C$1:C660)+1)</f>
        <v>0</v>
      </c>
      <c r="D661" s="12" t="b">
        <f>IF(ISNUMBER(SEARCH(I$1,$A661)),MAX(D$1:D660)+1)</f>
        <v>0</v>
      </c>
      <c r="E661" s="12">
        <f>'AB Touchpoint System Workbook'!K672</f>
        <v>0</v>
      </c>
      <c r="F661" s="13">
        <f t="shared" si="10"/>
        <v>660</v>
      </c>
      <c r="G661" s="23" t="str">
        <f>IFERROR(VLOOKUP($F661,B:$E,4,0),"")</f>
        <v/>
      </c>
      <c r="H661" s="23" t="str">
        <f>IFERROR(VLOOKUP($F661,C:$E,3,0),"")</f>
        <v/>
      </c>
      <c r="I661" s="23" t="str">
        <f>IFERROR(VLOOKUP($F661,D:$E,2,0),"")</f>
        <v/>
      </c>
    </row>
    <row r="662" spans="1:9" x14ac:dyDescent="0.15">
      <c r="A662" s="12" t="str">
        <f>'AB Touchpoint System Workbook'!J673&amp;'AB Touchpoint System Workbook'!L673</f>
        <v/>
      </c>
      <c r="B662" s="12" t="b">
        <f>IF(ISNUMBER(SEARCH(G$1,$A662)),MAX(B$1:B661)+1)</f>
        <v>0</v>
      </c>
      <c r="C662" s="12" t="b">
        <f>IF(ISNUMBER(SEARCH(H$1,$A662)),MAX(C$1:C661)+1)</f>
        <v>0</v>
      </c>
      <c r="D662" s="12" t="b">
        <f>IF(ISNUMBER(SEARCH(I$1,$A662)),MAX(D$1:D661)+1)</f>
        <v>0</v>
      </c>
      <c r="E662" s="12">
        <f>'AB Touchpoint System Workbook'!K673</f>
        <v>0</v>
      </c>
      <c r="F662" s="13">
        <f t="shared" si="10"/>
        <v>661</v>
      </c>
      <c r="G662" s="23" t="str">
        <f>IFERROR(VLOOKUP($F662,B:$E,4,0),"")</f>
        <v/>
      </c>
      <c r="H662" s="23" t="str">
        <f>IFERROR(VLOOKUP($F662,C:$E,3,0),"")</f>
        <v/>
      </c>
      <c r="I662" s="23" t="str">
        <f>IFERROR(VLOOKUP($F662,D:$E,2,0),"")</f>
        <v/>
      </c>
    </row>
    <row r="663" spans="1:9" x14ac:dyDescent="0.15">
      <c r="A663" s="12" t="str">
        <f>'AB Touchpoint System Workbook'!J674&amp;'AB Touchpoint System Workbook'!L674</f>
        <v/>
      </c>
      <c r="B663" s="12" t="b">
        <f>IF(ISNUMBER(SEARCH(G$1,$A663)),MAX(B$1:B662)+1)</f>
        <v>0</v>
      </c>
      <c r="C663" s="12" t="b">
        <f>IF(ISNUMBER(SEARCH(H$1,$A663)),MAX(C$1:C662)+1)</f>
        <v>0</v>
      </c>
      <c r="D663" s="12" t="b">
        <f>IF(ISNUMBER(SEARCH(I$1,$A663)),MAX(D$1:D662)+1)</f>
        <v>0</v>
      </c>
      <c r="E663" s="12">
        <f>'AB Touchpoint System Workbook'!K674</f>
        <v>0</v>
      </c>
      <c r="F663" s="13">
        <f t="shared" si="10"/>
        <v>662</v>
      </c>
      <c r="G663" s="23" t="str">
        <f>IFERROR(VLOOKUP($F663,B:$E,4,0),"")</f>
        <v/>
      </c>
      <c r="H663" s="23" t="str">
        <f>IFERROR(VLOOKUP($F663,C:$E,3,0),"")</f>
        <v/>
      </c>
      <c r="I663" s="23" t="str">
        <f>IFERROR(VLOOKUP($F663,D:$E,2,0),"")</f>
        <v/>
      </c>
    </row>
    <row r="664" spans="1:9" x14ac:dyDescent="0.15">
      <c r="A664" s="12" t="str">
        <f>'AB Touchpoint System Workbook'!J675&amp;'AB Touchpoint System Workbook'!L675</f>
        <v/>
      </c>
      <c r="B664" s="12" t="b">
        <f>IF(ISNUMBER(SEARCH(G$1,$A664)),MAX(B$1:B663)+1)</f>
        <v>0</v>
      </c>
      <c r="C664" s="12" t="b">
        <f>IF(ISNUMBER(SEARCH(H$1,$A664)),MAX(C$1:C663)+1)</f>
        <v>0</v>
      </c>
      <c r="D664" s="12" t="b">
        <f>IF(ISNUMBER(SEARCH(I$1,$A664)),MAX(D$1:D663)+1)</f>
        <v>0</v>
      </c>
      <c r="E664" s="12">
        <f>'AB Touchpoint System Workbook'!K675</f>
        <v>0</v>
      </c>
      <c r="F664" s="13">
        <f t="shared" si="10"/>
        <v>663</v>
      </c>
      <c r="G664" s="23" t="str">
        <f>IFERROR(VLOOKUP($F664,B:$E,4,0),"")</f>
        <v/>
      </c>
      <c r="H664" s="23" t="str">
        <f>IFERROR(VLOOKUP($F664,C:$E,3,0),"")</f>
        <v/>
      </c>
      <c r="I664" s="23" t="str">
        <f>IFERROR(VLOOKUP($F664,D:$E,2,0),"")</f>
        <v/>
      </c>
    </row>
    <row r="665" spans="1:9" x14ac:dyDescent="0.15">
      <c r="A665" s="12" t="str">
        <f>'AB Touchpoint System Workbook'!J676&amp;'AB Touchpoint System Workbook'!L676</f>
        <v/>
      </c>
      <c r="B665" s="12" t="b">
        <f>IF(ISNUMBER(SEARCH(G$1,$A665)),MAX(B$1:B664)+1)</f>
        <v>0</v>
      </c>
      <c r="C665" s="12" t="b">
        <f>IF(ISNUMBER(SEARCH(H$1,$A665)),MAX(C$1:C664)+1)</f>
        <v>0</v>
      </c>
      <c r="D665" s="12" t="b">
        <f>IF(ISNUMBER(SEARCH(I$1,$A665)),MAX(D$1:D664)+1)</f>
        <v>0</v>
      </c>
      <c r="E665" s="12">
        <f>'AB Touchpoint System Workbook'!K676</f>
        <v>0</v>
      </c>
      <c r="F665" s="13">
        <f t="shared" si="10"/>
        <v>664</v>
      </c>
      <c r="G665" s="23" t="str">
        <f>IFERROR(VLOOKUP($F665,B:$E,4,0),"")</f>
        <v/>
      </c>
      <c r="H665" s="23" t="str">
        <f>IFERROR(VLOOKUP($F665,C:$E,3,0),"")</f>
        <v/>
      </c>
      <c r="I665" s="23" t="str">
        <f>IFERROR(VLOOKUP($F665,D:$E,2,0),"")</f>
        <v/>
      </c>
    </row>
    <row r="666" spans="1:9" x14ac:dyDescent="0.15">
      <c r="A666" s="12" t="str">
        <f>'AB Touchpoint System Workbook'!J677&amp;'AB Touchpoint System Workbook'!L677</f>
        <v/>
      </c>
      <c r="B666" s="12" t="b">
        <f>IF(ISNUMBER(SEARCH(G$1,$A666)),MAX(B$1:B665)+1)</f>
        <v>0</v>
      </c>
      <c r="C666" s="12" t="b">
        <f>IF(ISNUMBER(SEARCH(H$1,$A666)),MAX(C$1:C665)+1)</f>
        <v>0</v>
      </c>
      <c r="D666" s="12" t="b">
        <f>IF(ISNUMBER(SEARCH(I$1,$A666)),MAX(D$1:D665)+1)</f>
        <v>0</v>
      </c>
      <c r="E666" s="12">
        <f>'AB Touchpoint System Workbook'!K677</f>
        <v>0</v>
      </c>
      <c r="F666" s="13">
        <f t="shared" si="10"/>
        <v>665</v>
      </c>
      <c r="G666" s="23" t="str">
        <f>IFERROR(VLOOKUP($F666,B:$E,4,0),"")</f>
        <v/>
      </c>
      <c r="H666" s="23" t="str">
        <f>IFERROR(VLOOKUP($F666,C:$E,3,0),"")</f>
        <v/>
      </c>
      <c r="I666" s="23" t="str">
        <f>IFERROR(VLOOKUP($F666,D:$E,2,0),"")</f>
        <v/>
      </c>
    </row>
    <row r="667" spans="1:9" x14ac:dyDescent="0.15">
      <c r="A667" s="12" t="str">
        <f>'AB Touchpoint System Workbook'!J678&amp;'AB Touchpoint System Workbook'!L678</f>
        <v/>
      </c>
      <c r="B667" s="12" t="b">
        <f>IF(ISNUMBER(SEARCH(G$1,$A667)),MAX(B$1:B666)+1)</f>
        <v>0</v>
      </c>
      <c r="C667" s="12" t="b">
        <f>IF(ISNUMBER(SEARCH(H$1,$A667)),MAX(C$1:C666)+1)</f>
        <v>0</v>
      </c>
      <c r="D667" s="12" t="b">
        <f>IF(ISNUMBER(SEARCH(I$1,$A667)),MAX(D$1:D666)+1)</f>
        <v>0</v>
      </c>
      <c r="E667" s="12">
        <f>'AB Touchpoint System Workbook'!K678</f>
        <v>0</v>
      </c>
      <c r="F667" s="13">
        <f t="shared" si="10"/>
        <v>666</v>
      </c>
      <c r="G667" s="23" t="str">
        <f>IFERROR(VLOOKUP($F667,B:$E,4,0),"")</f>
        <v/>
      </c>
      <c r="H667" s="23" t="str">
        <f>IFERROR(VLOOKUP($F667,C:$E,3,0),"")</f>
        <v/>
      </c>
      <c r="I667" s="23" t="str">
        <f>IFERROR(VLOOKUP($F667,D:$E,2,0),"")</f>
        <v/>
      </c>
    </row>
    <row r="668" spans="1:9" x14ac:dyDescent="0.15">
      <c r="A668" s="12" t="str">
        <f>'AB Touchpoint System Workbook'!J679&amp;'AB Touchpoint System Workbook'!L679</f>
        <v/>
      </c>
      <c r="B668" s="12" t="b">
        <f>IF(ISNUMBER(SEARCH(G$1,$A668)),MAX(B$1:B667)+1)</f>
        <v>0</v>
      </c>
      <c r="C668" s="12" t="b">
        <f>IF(ISNUMBER(SEARCH(H$1,$A668)),MAX(C$1:C667)+1)</f>
        <v>0</v>
      </c>
      <c r="D668" s="12" t="b">
        <f>IF(ISNUMBER(SEARCH(I$1,$A668)),MAX(D$1:D667)+1)</f>
        <v>0</v>
      </c>
      <c r="E668" s="12">
        <f>'AB Touchpoint System Workbook'!K679</f>
        <v>0</v>
      </c>
      <c r="F668" s="13">
        <f t="shared" si="10"/>
        <v>667</v>
      </c>
      <c r="G668" s="23" t="str">
        <f>IFERROR(VLOOKUP($F668,B:$E,4,0),"")</f>
        <v/>
      </c>
      <c r="H668" s="23" t="str">
        <f>IFERROR(VLOOKUP($F668,C:$E,3,0),"")</f>
        <v/>
      </c>
      <c r="I668" s="23" t="str">
        <f>IFERROR(VLOOKUP($F668,D:$E,2,0),"")</f>
        <v/>
      </c>
    </row>
    <row r="669" spans="1:9" x14ac:dyDescent="0.15">
      <c r="A669" s="12" t="str">
        <f>'AB Touchpoint System Workbook'!J680&amp;'AB Touchpoint System Workbook'!L680</f>
        <v/>
      </c>
      <c r="B669" s="12" t="b">
        <f>IF(ISNUMBER(SEARCH(G$1,$A669)),MAX(B$1:B668)+1)</f>
        <v>0</v>
      </c>
      <c r="C669" s="12" t="b">
        <f>IF(ISNUMBER(SEARCH(H$1,$A669)),MAX(C$1:C668)+1)</f>
        <v>0</v>
      </c>
      <c r="D669" s="12" t="b">
        <f>IF(ISNUMBER(SEARCH(I$1,$A669)),MAX(D$1:D668)+1)</f>
        <v>0</v>
      </c>
      <c r="E669" s="12">
        <f>'AB Touchpoint System Workbook'!K680</f>
        <v>0</v>
      </c>
      <c r="F669" s="13">
        <f t="shared" si="10"/>
        <v>668</v>
      </c>
      <c r="G669" s="23" t="str">
        <f>IFERROR(VLOOKUP($F669,B:$E,4,0),"")</f>
        <v/>
      </c>
      <c r="H669" s="23" t="str">
        <f>IFERROR(VLOOKUP($F669,C:$E,3,0),"")</f>
        <v/>
      </c>
      <c r="I669" s="23" t="str">
        <f>IFERROR(VLOOKUP($F669,D:$E,2,0),"")</f>
        <v/>
      </c>
    </row>
    <row r="670" spans="1:9" x14ac:dyDescent="0.15">
      <c r="A670" s="12" t="str">
        <f>'AB Touchpoint System Workbook'!J681&amp;'AB Touchpoint System Workbook'!L681</f>
        <v/>
      </c>
      <c r="B670" s="12" t="b">
        <f>IF(ISNUMBER(SEARCH(G$1,$A670)),MAX(B$1:B669)+1)</f>
        <v>0</v>
      </c>
      <c r="C670" s="12" t="b">
        <f>IF(ISNUMBER(SEARCH(H$1,$A670)),MAX(C$1:C669)+1)</f>
        <v>0</v>
      </c>
      <c r="D670" s="12" t="b">
        <f>IF(ISNUMBER(SEARCH(I$1,$A670)),MAX(D$1:D669)+1)</f>
        <v>0</v>
      </c>
      <c r="E670" s="12">
        <f>'AB Touchpoint System Workbook'!K681</f>
        <v>0</v>
      </c>
      <c r="F670" s="13">
        <f t="shared" si="10"/>
        <v>669</v>
      </c>
      <c r="G670" s="23" t="str">
        <f>IFERROR(VLOOKUP($F670,B:$E,4,0),"")</f>
        <v/>
      </c>
      <c r="H670" s="23" t="str">
        <f>IFERROR(VLOOKUP($F670,C:$E,3,0),"")</f>
        <v/>
      </c>
      <c r="I670" s="23" t="str">
        <f>IFERROR(VLOOKUP($F670,D:$E,2,0),"")</f>
        <v/>
      </c>
    </row>
    <row r="671" spans="1:9" x14ac:dyDescent="0.15">
      <c r="A671" s="12" t="str">
        <f>'AB Touchpoint System Workbook'!J682&amp;'AB Touchpoint System Workbook'!L682</f>
        <v/>
      </c>
      <c r="B671" s="12" t="b">
        <f>IF(ISNUMBER(SEARCH(G$1,$A671)),MAX(B$1:B670)+1)</f>
        <v>0</v>
      </c>
      <c r="C671" s="12" t="b">
        <f>IF(ISNUMBER(SEARCH(H$1,$A671)),MAX(C$1:C670)+1)</f>
        <v>0</v>
      </c>
      <c r="D671" s="12" t="b">
        <f>IF(ISNUMBER(SEARCH(I$1,$A671)),MAX(D$1:D670)+1)</f>
        <v>0</v>
      </c>
      <c r="E671" s="12">
        <f>'AB Touchpoint System Workbook'!K682</f>
        <v>0</v>
      </c>
      <c r="F671" s="13">
        <f t="shared" si="10"/>
        <v>670</v>
      </c>
      <c r="G671" s="23" t="str">
        <f>IFERROR(VLOOKUP($F671,B:$E,4,0),"")</f>
        <v/>
      </c>
      <c r="H671" s="23" t="str">
        <f>IFERROR(VLOOKUP($F671,C:$E,3,0),"")</f>
        <v/>
      </c>
      <c r="I671" s="23" t="str">
        <f>IFERROR(VLOOKUP($F671,D:$E,2,0),"")</f>
        <v/>
      </c>
    </row>
    <row r="672" spans="1:9" x14ac:dyDescent="0.15">
      <c r="A672" s="12" t="str">
        <f>'AB Touchpoint System Workbook'!J683&amp;'AB Touchpoint System Workbook'!L683</f>
        <v/>
      </c>
      <c r="B672" s="12" t="b">
        <f>IF(ISNUMBER(SEARCH(G$1,$A672)),MAX(B$1:B671)+1)</f>
        <v>0</v>
      </c>
      <c r="C672" s="12" t="b">
        <f>IF(ISNUMBER(SEARCH(H$1,$A672)),MAX(C$1:C671)+1)</f>
        <v>0</v>
      </c>
      <c r="D672" s="12" t="b">
        <f>IF(ISNUMBER(SEARCH(I$1,$A672)),MAX(D$1:D671)+1)</f>
        <v>0</v>
      </c>
      <c r="E672" s="12">
        <f>'AB Touchpoint System Workbook'!K683</f>
        <v>0</v>
      </c>
      <c r="F672" s="13">
        <f t="shared" si="10"/>
        <v>671</v>
      </c>
      <c r="G672" s="23" t="str">
        <f>IFERROR(VLOOKUP($F672,B:$E,4,0),"")</f>
        <v/>
      </c>
      <c r="H672" s="23" t="str">
        <f>IFERROR(VLOOKUP($F672,C:$E,3,0),"")</f>
        <v/>
      </c>
      <c r="I672" s="23" t="str">
        <f>IFERROR(VLOOKUP($F672,D:$E,2,0),"")</f>
        <v/>
      </c>
    </row>
    <row r="673" spans="1:9" x14ac:dyDescent="0.15">
      <c r="A673" s="12" t="str">
        <f>'AB Touchpoint System Workbook'!J684&amp;'AB Touchpoint System Workbook'!L684</f>
        <v/>
      </c>
      <c r="B673" s="12" t="b">
        <f>IF(ISNUMBER(SEARCH(G$1,$A673)),MAX(B$1:B672)+1)</f>
        <v>0</v>
      </c>
      <c r="C673" s="12" t="b">
        <f>IF(ISNUMBER(SEARCH(H$1,$A673)),MAX(C$1:C672)+1)</f>
        <v>0</v>
      </c>
      <c r="D673" s="12" t="b">
        <f>IF(ISNUMBER(SEARCH(I$1,$A673)),MAX(D$1:D672)+1)</f>
        <v>0</v>
      </c>
      <c r="E673" s="12">
        <f>'AB Touchpoint System Workbook'!K684</f>
        <v>0</v>
      </c>
      <c r="F673" s="13">
        <f t="shared" si="10"/>
        <v>672</v>
      </c>
      <c r="G673" s="23" t="str">
        <f>IFERROR(VLOOKUP($F673,B:$E,4,0),"")</f>
        <v/>
      </c>
      <c r="H673" s="23" t="str">
        <f>IFERROR(VLOOKUP($F673,C:$E,3,0),"")</f>
        <v/>
      </c>
      <c r="I673" s="23" t="str">
        <f>IFERROR(VLOOKUP($F673,D:$E,2,0),"")</f>
        <v/>
      </c>
    </row>
    <row r="674" spans="1:9" x14ac:dyDescent="0.15">
      <c r="A674" s="12" t="str">
        <f>'AB Touchpoint System Workbook'!J685&amp;'AB Touchpoint System Workbook'!L685</f>
        <v/>
      </c>
      <c r="B674" s="12" t="b">
        <f>IF(ISNUMBER(SEARCH(G$1,$A674)),MAX(B$1:B673)+1)</f>
        <v>0</v>
      </c>
      <c r="C674" s="12" t="b">
        <f>IF(ISNUMBER(SEARCH(H$1,$A674)),MAX(C$1:C673)+1)</f>
        <v>0</v>
      </c>
      <c r="D674" s="12" t="b">
        <f>IF(ISNUMBER(SEARCH(I$1,$A674)),MAX(D$1:D673)+1)</f>
        <v>0</v>
      </c>
      <c r="E674" s="12">
        <f>'AB Touchpoint System Workbook'!K685</f>
        <v>0</v>
      </c>
      <c r="F674" s="13">
        <f t="shared" si="10"/>
        <v>673</v>
      </c>
      <c r="G674" s="23" t="str">
        <f>IFERROR(VLOOKUP($F674,B:$E,4,0),"")</f>
        <v/>
      </c>
      <c r="H674" s="23" t="str">
        <f>IFERROR(VLOOKUP($F674,C:$E,3,0),"")</f>
        <v/>
      </c>
      <c r="I674" s="23" t="str">
        <f>IFERROR(VLOOKUP($F674,D:$E,2,0),"")</f>
        <v/>
      </c>
    </row>
    <row r="675" spans="1:9" x14ac:dyDescent="0.15">
      <c r="A675" s="12" t="str">
        <f>'AB Touchpoint System Workbook'!J686&amp;'AB Touchpoint System Workbook'!L686</f>
        <v/>
      </c>
      <c r="B675" s="12" t="b">
        <f>IF(ISNUMBER(SEARCH(G$1,$A675)),MAX(B$1:B674)+1)</f>
        <v>0</v>
      </c>
      <c r="C675" s="12" t="b">
        <f>IF(ISNUMBER(SEARCH(H$1,$A675)),MAX(C$1:C674)+1)</f>
        <v>0</v>
      </c>
      <c r="D675" s="12" t="b">
        <f>IF(ISNUMBER(SEARCH(I$1,$A675)),MAX(D$1:D674)+1)</f>
        <v>0</v>
      </c>
      <c r="E675" s="12">
        <f>'AB Touchpoint System Workbook'!K686</f>
        <v>0</v>
      </c>
      <c r="F675" s="13">
        <f t="shared" si="10"/>
        <v>674</v>
      </c>
      <c r="G675" s="23" t="str">
        <f>IFERROR(VLOOKUP($F675,B:$E,4,0),"")</f>
        <v/>
      </c>
      <c r="H675" s="23" t="str">
        <f>IFERROR(VLOOKUP($F675,C:$E,3,0),"")</f>
        <v/>
      </c>
      <c r="I675" s="23" t="str">
        <f>IFERROR(VLOOKUP($F675,D:$E,2,0),"")</f>
        <v/>
      </c>
    </row>
    <row r="676" spans="1:9" x14ac:dyDescent="0.15">
      <c r="A676" s="12" t="str">
        <f>'AB Touchpoint System Workbook'!J687&amp;'AB Touchpoint System Workbook'!L687</f>
        <v/>
      </c>
      <c r="B676" s="12" t="b">
        <f>IF(ISNUMBER(SEARCH(G$1,$A676)),MAX(B$1:B675)+1)</f>
        <v>0</v>
      </c>
      <c r="C676" s="12" t="b">
        <f>IF(ISNUMBER(SEARCH(H$1,$A676)),MAX(C$1:C675)+1)</f>
        <v>0</v>
      </c>
      <c r="D676" s="12" t="b">
        <f>IF(ISNUMBER(SEARCH(I$1,$A676)),MAX(D$1:D675)+1)</f>
        <v>0</v>
      </c>
      <c r="E676" s="12">
        <f>'AB Touchpoint System Workbook'!K687</f>
        <v>0</v>
      </c>
      <c r="F676" s="13">
        <f t="shared" si="10"/>
        <v>675</v>
      </c>
      <c r="G676" s="23" t="str">
        <f>IFERROR(VLOOKUP($F676,B:$E,4,0),"")</f>
        <v/>
      </c>
      <c r="H676" s="23" t="str">
        <f>IFERROR(VLOOKUP($F676,C:$E,3,0),"")</f>
        <v/>
      </c>
      <c r="I676" s="23" t="str">
        <f>IFERROR(VLOOKUP($F676,D:$E,2,0),"")</f>
        <v/>
      </c>
    </row>
    <row r="677" spans="1:9" x14ac:dyDescent="0.15">
      <c r="A677" s="12" t="str">
        <f>'AB Touchpoint System Workbook'!J688&amp;'AB Touchpoint System Workbook'!L688</f>
        <v/>
      </c>
      <c r="B677" s="12" t="b">
        <f>IF(ISNUMBER(SEARCH(G$1,$A677)),MAX(B$1:B676)+1)</f>
        <v>0</v>
      </c>
      <c r="C677" s="12" t="b">
        <f>IF(ISNUMBER(SEARCH(H$1,$A677)),MAX(C$1:C676)+1)</f>
        <v>0</v>
      </c>
      <c r="D677" s="12" t="b">
        <f>IF(ISNUMBER(SEARCH(I$1,$A677)),MAX(D$1:D676)+1)</f>
        <v>0</v>
      </c>
      <c r="E677" s="12">
        <f>'AB Touchpoint System Workbook'!K688</f>
        <v>0</v>
      </c>
      <c r="F677" s="13">
        <f t="shared" si="10"/>
        <v>676</v>
      </c>
      <c r="G677" s="23" t="str">
        <f>IFERROR(VLOOKUP($F677,B:$E,4,0),"")</f>
        <v/>
      </c>
      <c r="H677" s="23" t="str">
        <f>IFERROR(VLOOKUP($F677,C:$E,3,0),"")</f>
        <v/>
      </c>
      <c r="I677" s="23" t="str">
        <f>IFERROR(VLOOKUP($F677,D:$E,2,0),"")</f>
        <v/>
      </c>
    </row>
    <row r="678" spans="1:9" x14ac:dyDescent="0.15">
      <c r="A678" s="12" t="str">
        <f>'AB Touchpoint System Workbook'!J689&amp;'AB Touchpoint System Workbook'!L689</f>
        <v/>
      </c>
      <c r="B678" s="12" t="b">
        <f>IF(ISNUMBER(SEARCH(G$1,$A678)),MAX(B$1:B677)+1)</f>
        <v>0</v>
      </c>
      <c r="C678" s="12" t="b">
        <f>IF(ISNUMBER(SEARCH(H$1,$A678)),MAX(C$1:C677)+1)</f>
        <v>0</v>
      </c>
      <c r="D678" s="12" t="b">
        <f>IF(ISNUMBER(SEARCH(I$1,$A678)),MAX(D$1:D677)+1)</f>
        <v>0</v>
      </c>
      <c r="E678" s="12">
        <f>'AB Touchpoint System Workbook'!K689</f>
        <v>0</v>
      </c>
      <c r="F678" s="13">
        <f t="shared" si="10"/>
        <v>677</v>
      </c>
      <c r="G678" s="23" t="str">
        <f>IFERROR(VLOOKUP($F678,B:$E,4,0),"")</f>
        <v/>
      </c>
      <c r="H678" s="23" t="str">
        <f>IFERROR(VLOOKUP($F678,C:$E,3,0),"")</f>
        <v/>
      </c>
      <c r="I678" s="23" t="str">
        <f>IFERROR(VLOOKUP($F678,D:$E,2,0),"")</f>
        <v/>
      </c>
    </row>
    <row r="679" spans="1:9" x14ac:dyDescent="0.15">
      <c r="A679" s="12" t="str">
        <f>'AB Touchpoint System Workbook'!J690&amp;'AB Touchpoint System Workbook'!L690</f>
        <v/>
      </c>
      <c r="B679" s="12" t="b">
        <f>IF(ISNUMBER(SEARCH(G$1,$A679)),MAX(B$1:B678)+1)</f>
        <v>0</v>
      </c>
      <c r="C679" s="12" t="b">
        <f>IF(ISNUMBER(SEARCH(H$1,$A679)),MAX(C$1:C678)+1)</f>
        <v>0</v>
      </c>
      <c r="D679" s="12" t="b">
        <f>IF(ISNUMBER(SEARCH(I$1,$A679)),MAX(D$1:D678)+1)</f>
        <v>0</v>
      </c>
      <c r="E679" s="12">
        <f>'AB Touchpoint System Workbook'!K690</f>
        <v>0</v>
      </c>
      <c r="F679" s="13">
        <f t="shared" si="10"/>
        <v>678</v>
      </c>
      <c r="G679" s="23" t="str">
        <f>IFERROR(VLOOKUP($F679,B:$E,4,0),"")</f>
        <v/>
      </c>
      <c r="H679" s="23" t="str">
        <f>IFERROR(VLOOKUP($F679,C:$E,3,0),"")</f>
        <v/>
      </c>
      <c r="I679" s="23" t="str">
        <f>IFERROR(VLOOKUP($F679,D:$E,2,0),"")</f>
        <v/>
      </c>
    </row>
    <row r="680" spans="1:9" x14ac:dyDescent="0.15">
      <c r="A680" s="12" t="str">
        <f>'AB Touchpoint System Workbook'!J691&amp;'AB Touchpoint System Workbook'!L691</f>
        <v/>
      </c>
      <c r="B680" s="12" t="b">
        <f>IF(ISNUMBER(SEARCH(G$1,$A680)),MAX(B$1:B679)+1)</f>
        <v>0</v>
      </c>
      <c r="C680" s="12" t="b">
        <f>IF(ISNUMBER(SEARCH(H$1,$A680)),MAX(C$1:C679)+1)</f>
        <v>0</v>
      </c>
      <c r="D680" s="12" t="b">
        <f>IF(ISNUMBER(SEARCH(I$1,$A680)),MAX(D$1:D679)+1)</f>
        <v>0</v>
      </c>
      <c r="E680" s="12">
        <f>'AB Touchpoint System Workbook'!K691</f>
        <v>0</v>
      </c>
      <c r="F680" s="13">
        <f t="shared" si="10"/>
        <v>679</v>
      </c>
      <c r="G680" s="23" t="str">
        <f>IFERROR(VLOOKUP($F680,B:$E,4,0),"")</f>
        <v/>
      </c>
      <c r="H680" s="23" t="str">
        <f>IFERROR(VLOOKUP($F680,C:$E,3,0),"")</f>
        <v/>
      </c>
      <c r="I680" s="23" t="str">
        <f>IFERROR(VLOOKUP($F680,D:$E,2,0),"")</f>
        <v/>
      </c>
    </row>
    <row r="681" spans="1:9" x14ac:dyDescent="0.15">
      <c r="A681" s="12" t="str">
        <f>'AB Touchpoint System Workbook'!J692&amp;'AB Touchpoint System Workbook'!L692</f>
        <v/>
      </c>
      <c r="B681" s="12" t="b">
        <f>IF(ISNUMBER(SEARCH(G$1,$A681)),MAX(B$1:B680)+1)</f>
        <v>0</v>
      </c>
      <c r="C681" s="12" t="b">
        <f>IF(ISNUMBER(SEARCH(H$1,$A681)),MAX(C$1:C680)+1)</f>
        <v>0</v>
      </c>
      <c r="D681" s="12" t="b">
        <f>IF(ISNUMBER(SEARCH(I$1,$A681)),MAX(D$1:D680)+1)</f>
        <v>0</v>
      </c>
      <c r="E681" s="12">
        <f>'AB Touchpoint System Workbook'!K692</f>
        <v>0</v>
      </c>
      <c r="F681" s="13">
        <f t="shared" si="10"/>
        <v>680</v>
      </c>
      <c r="G681" s="23" t="str">
        <f>IFERROR(VLOOKUP($F681,B:$E,4,0),"")</f>
        <v/>
      </c>
      <c r="H681" s="23" t="str">
        <f>IFERROR(VLOOKUP($F681,C:$E,3,0),"")</f>
        <v/>
      </c>
      <c r="I681" s="23" t="str">
        <f>IFERROR(VLOOKUP($F681,D:$E,2,0),"")</f>
        <v/>
      </c>
    </row>
    <row r="682" spans="1:9" x14ac:dyDescent="0.15">
      <c r="A682" s="12" t="str">
        <f>'AB Touchpoint System Workbook'!J693&amp;'AB Touchpoint System Workbook'!L693</f>
        <v/>
      </c>
      <c r="B682" s="12" t="b">
        <f>IF(ISNUMBER(SEARCH(G$1,$A682)),MAX(B$1:B681)+1)</f>
        <v>0</v>
      </c>
      <c r="C682" s="12" t="b">
        <f>IF(ISNUMBER(SEARCH(H$1,$A682)),MAX(C$1:C681)+1)</f>
        <v>0</v>
      </c>
      <c r="D682" s="12" t="b">
        <f>IF(ISNUMBER(SEARCH(I$1,$A682)),MAX(D$1:D681)+1)</f>
        <v>0</v>
      </c>
      <c r="E682" s="12">
        <f>'AB Touchpoint System Workbook'!K693</f>
        <v>0</v>
      </c>
      <c r="F682" s="13">
        <f t="shared" si="10"/>
        <v>681</v>
      </c>
      <c r="G682" s="23" t="str">
        <f>IFERROR(VLOOKUP($F682,B:$E,4,0),"")</f>
        <v/>
      </c>
      <c r="H682" s="23" t="str">
        <f>IFERROR(VLOOKUP($F682,C:$E,3,0),"")</f>
        <v/>
      </c>
      <c r="I682" s="23" t="str">
        <f>IFERROR(VLOOKUP($F682,D:$E,2,0),"")</f>
        <v/>
      </c>
    </row>
    <row r="683" spans="1:9" x14ac:dyDescent="0.15">
      <c r="A683" s="12" t="str">
        <f>'AB Touchpoint System Workbook'!J694&amp;'AB Touchpoint System Workbook'!L694</f>
        <v/>
      </c>
      <c r="B683" s="12" t="b">
        <f>IF(ISNUMBER(SEARCH(G$1,$A683)),MAX(B$1:B682)+1)</f>
        <v>0</v>
      </c>
      <c r="C683" s="12" t="b">
        <f>IF(ISNUMBER(SEARCH(H$1,$A683)),MAX(C$1:C682)+1)</f>
        <v>0</v>
      </c>
      <c r="D683" s="12" t="b">
        <f>IF(ISNUMBER(SEARCH(I$1,$A683)),MAX(D$1:D682)+1)</f>
        <v>0</v>
      </c>
      <c r="E683" s="12">
        <f>'AB Touchpoint System Workbook'!K694</f>
        <v>0</v>
      </c>
      <c r="F683" s="13">
        <f t="shared" si="10"/>
        <v>682</v>
      </c>
      <c r="G683" s="23" t="str">
        <f>IFERROR(VLOOKUP($F683,B:$E,4,0),"")</f>
        <v/>
      </c>
      <c r="H683" s="23" t="str">
        <f>IFERROR(VLOOKUP($F683,C:$E,3,0),"")</f>
        <v/>
      </c>
      <c r="I683" s="23" t="str">
        <f>IFERROR(VLOOKUP($F683,D:$E,2,0),"")</f>
        <v/>
      </c>
    </row>
    <row r="684" spans="1:9" x14ac:dyDescent="0.15">
      <c r="A684" s="12" t="str">
        <f>'AB Touchpoint System Workbook'!J695&amp;'AB Touchpoint System Workbook'!L695</f>
        <v/>
      </c>
      <c r="B684" s="12" t="b">
        <f>IF(ISNUMBER(SEARCH(G$1,$A684)),MAX(B$1:B683)+1)</f>
        <v>0</v>
      </c>
      <c r="C684" s="12" t="b">
        <f>IF(ISNUMBER(SEARCH(H$1,$A684)),MAX(C$1:C683)+1)</f>
        <v>0</v>
      </c>
      <c r="D684" s="12" t="b">
        <f>IF(ISNUMBER(SEARCH(I$1,$A684)),MAX(D$1:D683)+1)</f>
        <v>0</v>
      </c>
      <c r="E684" s="12">
        <f>'AB Touchpoint System Workbook'!K695</f>
        <v>0</v>
      </c>
      <c r="F684" s="13">
        <f t="shared" si="10"/>
        <v>683</v>
      </c>
      <c r="G684" s="23" t="str">
        <f>IFERROR(VLOOKUP($F684,B:$E,4,0),"")</f>
        <v/>
      </c>
      <c r="H684" s="23" t="str">
        <f>IFERROR(VLOOKUP($F684,C:$E,3,0),"")</f>
        <v/>
      </c>
      <c r="I684" s="23" t="str">
        <f>IFERROR(VLOOKUP($F684,D:$E,2,0),"")</f>
        <v/>
      </c>
    </row>
    <row r="685" spans="1:9" x14ac:dyDescent="0.15">
      <c r="A685" s="12" t="str">
        <f>'AB Touchpoint System Workbook'!J696&amp;'AB Touchpoint System Workbook'!L696</f>
        <v/>
      </c>
      <c r="B685" s="12" t="b">
        <f>IF(ISNUMBER(SEARCH(G$1,$A685)),MAX(B$1:B684)+1)</f>
        <v>0</v>
      </c>
      <c r="C685" s="12" t="b">
        <f>IF(ISNUMBER(SEARCH(H$1,$A685)),MAX(C$1:C684)+1)</f>
        <v>0</v>
      </c>
      <c r="D685" s="12" t="b">
        <f>IF(ISNUMBER(SEARCH(I$1,$A685)),MAX(D$1:D684)+1)</f>
        <v>0</v>
      </c>
      <c r="E685" s="12">
        <f>'AB Touchpoint System Workbook'!K696</f>
        <v>0</v>
      </c>
      <c r="F685" s="13">
        <f t="shared" si="10"/>
        <v>684</v>
      </c>
      <c r="G685" s="23" t="str">
        <f>IFERROR(VLOOKUP($F685,B:$E,4,0),"")</f>
        <v/>
      </c>
      <c r="H685" s="23" t="str">
        <f>IFERROR(VLOOKUP($F685,C:$E,3,0),"")</f>
        <v/>
      </c>
      <c r="I685" s="23" t="str">
        <f>IFERROR(VLOOKUP($F685,D:$E,2,0),"")</f>
        <v/>
      </c>
    </row>
    <row r="686" spans="1:9" x14ac:dyDescent="0.15">
      <c r="A686" s="12" t="str">
        <f>'AB Touchpoint System Workbook'!J697&amp;'AB Touchpoint System Workbook'!L697</f>
        <v/>
      </c>
      <c r="B686" s="12" t="b">
        <f>IF(ISNUMBER(SEARCH(G$1,$A686)),MAX(B$1:B685)+1)</f>
        <v>0</v>
      </c>
      <c r="C686" s="12" t="b">
        <f>IF(ISNUMBER(SEARCH(H$1,$A686)),MAX(C$1:C685)+1)</f>
        <v>0</v>
      </c>
      <c r="D686" s="12" t="b">
        <f>IF(ISNUMBER(SEARCH(I$1,$A686)),MAX(D$1:D685)+1)</f>
        <v>0</v>
      </c>
      <c r="E686" s="12">
        <f>'AB Touchpoint System Workbook'!K697</f>
        <v>0</v>
      </c>
      <c r="F686" s="13">
        <f t="shared" si="10"/>
        <v>685</v>
      </c>
      <c r="G686" s="23" t="str">
        <f>IFERROR(VLOOKUP($F686,B:$E,4,0),"")</f>
        <v/>
      </c>
      <c r="H686" s="23" t="str">
        <f>IFERROR(VLOOKUP($F686,C:$E,3,0),"")</f>
        <v/>
      </c>
      <c r="I686" s="23" t="str">
        <f>IFERROR(VLOOKUP($F686,D:$E,2,0),"")</f>
        <v/>
      </c>
    </row>
    <row r="687" spans="1:9" x14ac:dyDescent="0.15">
      <c r="A687" s="12" t="str">
        <f>'AB Touchpoint System Workbook'!J698&amp;'AB Touchpoint System Workbook'!L698</f>
        <v/>
      </c>
      <c r="B687" s="12" t="b">
        <f>IF(ISNUMBER(SEARCH(G$1,$A687)),MAX(B$1:B686)+1)</f>
        <v>0</v>
      </c>
      <c r="C687" s="12" t="b">
        <f>IF(ISNUMBER(SEARCH(H$1,$A687)),MAX(C$1:C686)+1)</f>
        <v>0</v>
      </c>
      <c r="D687" s="12" t="b">
        <f>IF(ISNUMBER(SEARCH(I$1,$A687)),MAX(D$1:D686)+1)</f>
        <v>0</v>
      </c>
      <c r="E687" s="12">
        <f>'AB Touchpoint System Workbook'!K698</f>
        <v>0</v>
      </c>
      <c r="F687" s="13">
        <f t="shared" si="10"/>
        <v>686</v>
      </c>
      <c r="G687" s="23" t="str">
        <f>IFERROR(VLOOKUP($F687,B:$E,4,0),"")</f>
        <v/>
      </c>
      <c r="H687" s="23" t="str">
        <f>IFERROR(VLOOKUP($F687,C:$E,3,0),"")</f>
        <v/>
      </c>
      <c r="I687" s="23" t="str">
        <f>IFERROR(VLOOKUP($F687,D:$E,2,0),"")</f>
        <v/>
      </c>
    </row>
    <row r="688" spans="1:9" x14ac:dyDescent="0.15">
      <c r="A688" s="12" t="str">
        <f>'AB Touchpoint System Workbook'!J699&amp;'AB Touchpoint System Workbook'!L699</f>
        <v/>
      </c>
      <c r="B688" s="12" t="b">
        <f>IF(ISNUMBER(SEARCH(G$1,$A688)),MAX(B$1:B687)+1)</f>
        <v>0</v>
      </c>
      <c r="C688" s="12" t="b">
        <f>IF(ISNUMBER(SEARCH(H$1,$A688)),MAX(C$1:C687)+1)</f>
        <v>0</v>
      </c>
      <c r="D688" s="12" t="b">
        <f>IF(ISNUMBER(SEARCH(I$1,$A688)),MAX(D$1:D687)+1)</f>
        <v>0</v>
      </c>
      <c r="E688" s="12">
        <f>'AB Touchpoint System Workbook'!K699</f>
        <v>0</v>
      </c>
      <c r="F688" s="13">
        <f t="shared" si="10"/>
        <v>687</v>
      </c>
      <c r="G688" s="23" t="str">
        <f>IFERROR(VLOOKUP($F688,B:$E,4,0),"")</f>
        <v/>
      </c>
      <c r="H688" s="23" t="str">
        <f>IFERROR(VLOOKUP($F688,C:$E,3,0),"")</f>
        <v/>
      </c>
      <c r="I688" s="23" t="str">
        <f>IFERROR(VLOOKUP($F688,D:$E,2,0),"")</f>
        <v/>
      </c>
    </row>
    <row r="689" spans="1:9" x14ac:dyDescent="0.15">
      <c r="A689" s="12" t="str">
        <f>'AB Touchpoint System Workbook'!J700&amp;'AB Touchpoint System Workbook'!L700</f>
        <v/>
      </c>
      <c r="B689" s="12" t="b">
        <f>IF(ISNUMBER(SEARCH(G$1,$A689)),MAX(B$1:B688)+1)</f>
        <v>0</v>
      </c>
      <c r="C689" s="12" t="b">
        <f>IF(ISNUMBER(SEARCH(H$1,$A689)),MAX(C$1:C688)+1)</f>
        <v>0</v>
      </c>
      <c r="D689" s="12" t="b">
        <f>IF(ISNUMBER(SEARCH(I$1,$A689)),MAX(D$1:D688)+1)</f>
        <v>0</v>
      </c>
      <c r="E689" s="12">
        <f>'AB Touchpoint System Workbook'!K700</f>
        <v>0</v>
      </c>
      <c r="F689" s="13">
        <f t="shared" si="10"/>
        <v>688</v>
      </c>
      <c r="G689" s="23" t="str">
        <f>IFERROR(VLOOKUP($F689,B:$E,4,0),"")</f>
        <v/>
      </c>
      <c r="H689" s="23" t="str">
        <f>IFERROR(VLOOKUP($F689,C:$E,3,0),"")</f>
        <v/>
      </c>
      <c r="I689" s="23" t="str">
        <f>IFERROR(VLOOKUP($F689,D:$E,2,0),"")</f>
        <v/>
      </c>
    </row>
    <row r="690" spans="1:9" x14ac:dyDescent="0.15">
      <c r="A690" s="12" t="str">
        <f>'AB Touchpoint System Workbook'!J701&amp;'AB Touchpoint System Workbook'!L701</f>
        <v/>
      </c>
      <c r="B690" s="12" t="b">
        <f>IF(ISNUMBER(SEARCH(G$1,$A690)),MAX(B$1:B689)+1)</f>
        <v>0</v>
      </c>
      <c r="C690" s="12" t="b">
        <f>IF(ISNUMBER(SEARCH(H$1,$A690)),MAX(C$1:C689)+1)</f>
        <v>0</v>
      </c>
      <c r="D690" s="12" t="b">
        <f>IF(ISNUMBER(SEARCH(I$1,$A690)),MAX(D$1:D689)+1)</f>
        <v>0</v>
      </c>
      <c r="E690" s="12">
        <f>'AB Touchpoint System Workbook'!K701</f>
        <v>0</v>
      </c>
      <c r="F690" s="13">
        <f t="shared" si="10"/>
        <v>689</v>
      </c>
      <c r="G690" s="23" t="str">
        <f>IFERROR(VLOOKUP($F690,B:$E,4,0),"")</f>
        <v/>
      </c>
      <c r="H690" s="23" t="str">
        <f>IFERROR(VLOOKUP($F690,C:$E,3,0),"")</f>
        <v/>
      </c>
      <c r="I690" s="23" t="str">
        <f>IFERROR(VLOOKUP($F690,D:$E,2,0),"")</f>
        <v/>
      </c>
    </row>
    <row r="691" spans="1:9" x14ac:dyDescent="0.15">
      <c r="A691" s="12" t="str">
        <f>'AB Touchpoint System Workbook'!J702&amp;'AB Touchpoint System Workbook'!L702</f>
        <v/>
      </c>
      <c r="B691" s="12" t="b">
        <f>IF(ISNUMBER(SEARCH(G$1,$A691)),MAX(B$1:B690)+1)</f>
        <v>0</v>
      </c>
      <c r="C691" s="12" t="b">
        <f>IF(ISNUMBER(SEARCH(H$1,$A691)),MAX(C$1:C690)+1)</f>
        <v>0</v>
      </c>
      <c r="D691" s="12" t="b">
        <f>IF(ISNUMBER(SEARCH(I$1,$A691)),MAX(D$1:D690)+1)</f>
        <v>0</v>
      </c>
      <c r="E691" s="12">
        <f>'AB Touchpoint System Workbook'!K702</f>
        <v>0</v>
      </c>
      <c r="F691" s="13">
        <f t="shared" si="10"/>
        <v>690</v>
      </c>
      <c r="G691" s="23" t="str">
        <f>IFERROR(VLOOKUP($F691,B:$E,4,0),"")</f>
        <v/>
      </c>
      <c r="H691" s="23" t="str">
        <f>IFERROR(VLOOKUP($F691,C:$E,3,0),"")</f>
        <v/>
      </c>
      <c r="I691" s="23" t="str">
        <f>IFERROR(VLOOKUP($F691,D:$E,2,0),"")</f>
        <v/>
      </c>
    </row>
    <row r="692" spans="1:9" x14ac:dyDescent="0.15">
      <c r="A692" s="12" t="str">
        <f>'AB Touchpoint System Workbook'!J703&amp;'AB Touchpoint System Workbook'!L703</f>
        <v/>
      </c>
      <c r="B692" s="12" t="b">
        <f>IF(ISNUMBER(SEARCH(G$1,$A692)),MAX(B$1:B691)+1)</f>
        <v>0</v>
      </c>
      <c r="C692" s="12" t="b">
        <f>IF(ISNUMBER(SEARCH(H$1,$A692)),MAX(C$1:C691)+1)</f>
        <v>0</v>
      </c>
      <c r="D692" s="12" t="b">
        <f>IF(ISNUMBER(SEARCH(I$1,$A692)),MAX(D$1:D691)+1)</f>
        <v>0</v>
      </c>
      <c r="E692" s="12">
        <f>'AB Touchpoint System Workbook'!K703</f>
        <v>0</v>
      </c>
      <c r="F692" s="13">
        <f t="shared" si="10"/>
        <v>691</v>
      </c>
      <c r="G692" s="23" t="str">
        <f>IFERROR(VLOOKUP($F692,B:$E,4,0),"")</f>
        <v/>
      </c>
      <c r="H692" s="23" t="str">
        <f>IFERROR(VLOOKUP($F692,C:$E,3,0),"")</f>
        <v/>
      </c>
      <c r="I692" s="23" t="str">
        <f>IFERROR(VLOOKUP($F692,D:$E,2,0),"")</f>
        <v/>
      </c>
    </row>
    <row r="693" spans="1:9" x14ac:dyDescent="0.15">
      <c r="A693" s="12" t="str">
        <f>'AB Touchpoint System Workbook'!J704&amp;'AB Touchpoint System Workbook'!L704</f>
        <v/>
      </c>
      <c r="B693" s="12" t="b">
        <f>IF(ISNUMBER(SEARCH(G$1,$A693)),MAX(B$1:B692)+1)</f>
        <v>0</v>
      </c>
      <c r="C693" s="12" t="b">
        <f>IF(ISNUMBER(SEARCH(H$1,$A693)),MAX(C$1:C692)+1)</f>
        <v>0</v>
      </c>
      <c r="D693" s="12" t="b">
        <f>IF(ISNUMBER(SEARCH(I$1,$A693)),MAX(D$1:D692)+1)</f>
        <v>0</v>
      </c>
      <c r="E693" s="12">
        <f>'AB Touchpoint System Workbook'!K704</f>
        <v>0</v>
      </c>
      <c r="F693" s="13">
        <f t="shared" si="10"/>
        <v>692</v>
      </c>
      <c r="G693" s="23" t="str">
        <f>IFERROR(VLOOKUP($F693,B:$E,4,0),"")</f>
        <v/>
      </c>
      <c r="H693" s="23" t="str">
        <f>IFERROR(VLOOKUP($F693,C:$E,3,0),"")</f>
        <v/>
      </c>
      <c r="I693" s="23" t="str">
        <f>IFERROR(VLOOKUP($F693,D:$E,2,0),"")</f>
        <v/>
      </c>
    </row>
    <row r="694" spans="1:9" x14ac:dyDescent="0.15">
      <c r="A694" s="12" t="str">
        <f>'AB Touchpoint System Workbook'!J705&amp;'AB Touchpoint System Workbook'!L705</f>
        <v/>
      </c>
      <c r="B694" s="12" t="b">
        <f>IF(ISNUMBER(SEARCH(G$1,$A694)),MAX(B$1:B693)+1)</f>
        <v>0</v>
      </c>
      <c r="C694" s="12" t="b">
        <f>IF(ISNUMBER(SEARCH(H$1,$A694)),MAX(C$1:C693)+1)</f>
        <v>0</v>
      </c>
      <c r="D694" s="12" t="b">
        <f>IF(ISNUMBER(SEARCH(I$1,$A694)),MAX(D$1:D693)+1)</f>
        <v>0</v>
      </c>
      <c r="E694" s="12">
        <f>'AB Touchpoint System Workbook'!K705</f>
        <v>0</v>
      </c>
      <c r="F694" s="13">
        <f t="shared" si="10"/>
        <v>693</v>
      </c>
      <c r="G694" s="23" t="str">
        <f>IFERROR(VLOOKUP($F694,B:$E,4,0),"")</f>
        <v/>
      </c>
      <c r="H694" s="23" t="str">
        <f>IFERROR(VLOOKUP($F694,C:$E,3,0),"")</f>
        <v/>
      </c>
      <c r="I694" s="23" t="str">
        <f>IFERROR(VLOOKUP($F694,D:$E,2,0),"")</f>
        <v/>
      </c>
    </row>
    <row r="695" spans="1:9" x14ac:dyDescent="0.15">
      <c r="A695" s="12" t="str">
        <f>'AB Touchpoint System Workbook'!J706&amp;'AB Touchpoint System Workbook'!L706</f>
        <v/>
      </c>
      <c r="B695" s="12" t="b">
        <f>IF(ISNUMBER(SEARCH(G$1,$A695)),MAX(B$1:B694)+1)</f>
        <v>0</v>
      </c>
      <c r="C695" s="12" t="b">
        <f>IF(ISNUMBER(SEARCH(H$1,$A695)),MAX(C$1:C694)+1)</f>
        <v>0</v>
      </c>
      <c r="D695" s="12" t="b">
        <f>IF(ISNUMBER(SEARCH(I$1,$A695)),MAX(D$1:D694)+1)</f>
        <v>0</v>
      </c>
      <c r="E695" s="12">
        <f>'AB Touchpoint System Workbook'!K706</f>
        <v>0</v>
      </c>
      <c r="F695" s="13">
        <f t="shared" si="10"/>
        <v>694</v>
      </c>
      <c r="G695" s="23" t="str">
        <f>IFERROR(VLOOKUP($F695,B:$E,4,0),"")</f>
        <v/>
      </c>
      <c r="H695" s="23" t="str">
        <f>IFERROR(VLOOKUP($F695,C:$E,3,0),"")</f>
        <v/>
      </c>
      <c r="I695" s="23" t="str">
        <f>IFERROR(VLOOKUP($F695,D:$E,2,0),"")</f>
        <v/>
      </c>
    </row>
    <row r="696" spans="1:9" x14ac:dyDescent="0.15">
      <c r="A696" s="12" t="str">
        <f>'AB Touchpoint System Workbook'!J707&amp;'AB Touchpoint System Workbook'!L707</f>
        <v/>
      </c>
      <c r="B696" s="12" t="b">
        <f>IF(ISNUMBER(SEARCH(G$1,$A696)),MAX(B$1:B695)+1)</f>
        <v>0</v>
      </c>
      <c r="C696" s="12" t="b">
        <f>IF(ISNUMBER(SEARCH(H$1,$A696)),MAX(C$1:C695)+1)</f>
        <v>0</v>
      </c>
      <c r="D696" s="12" t="b">
        <f>IF(ISNUMBER(SEARCH(I$1,$A696)),MAX(D$1:D695)+1)</f>
        <v>0</v>
      </c>
      <c r="E696" s="12">
        <f>'AB Touchpoint System Workbook'!K707</f>
        <v>0</v>
      </c>
      <c r="F696" s="13">
        <f t="shared" si="10"/>
        <v>695</v>
      </c>
      <c r="G696" s="23" t="str">
        <f>IFERROR(VLOOKUP($F696,B:$E,4,0),"")</f>
        <v/>
      </c>
      <c r="H696" s="23" t="str">
        <f>IFERROR(VLOOKUP($F696,C:$E,3,0),"")</f>
        <v/>
      </c>
      <c r="I696" s="23" t="str">
        <f>IFERROR(VLOOKUP($F696,D:$E,2,0),"")</f>
        <v/>
      </c>
    </row>
    <row r="697" spans="1:9" x14ac:dyDescent="0.15">
      <c r="A697" s="12" t="str">
        <f>'AB Touchpoint System Workbook'!J708&amp;'AB Touchpoint System Workbook'!L708</f>
        <v/>
      </c>
      <c r="B697" s="12" t="b">
        <f>IF(ISNUMBER(SEARCH(G$1,$A697)),MAX(B$1:B696)+1)</f>
        <v>0</v>
      </c>
      <c r="C697" s="12" t="b">
        <f>IF(ISNUMBER(SEARCH(H$1,$A697)),MAX(C$1:C696)+1)</f>
        <v>0</v>
      </c>
      <c r="D697" s="12" t="b">
        <f>IF(ISNUMBER(SEARCH(I$1,$A697)),MAX(D$1:D696)+1)</f>
        <v>0</v>
      </c>
      <c r="E697" s="12">
        <f>'AB Touchpoint System Workbook'!K708</f>
        <v>0</v>
      </c>
      <c r="F697" s="13">
        <f t="shared" si="10"/>
        <v>696</v>
      </c>
      <c r="G697" s="23" t="str">
        <f>IFERROR(VLOOKUP($F697,B:$E,4,0),"")</f>
        <v/>
      </c>
      <c r="H697" s="23" t="str">
        <f>IFERROR(VLOOKUP($F697,C:$E,3,0),"")</f>
        <v/>
      </c>
      <c r="I697" s="23" t="str">
        <f>IFERROR(VLOOKUP($F697,D:$E,2,0),"")</f>
        <v/>
      </c>
    </row>
    <row r="698" spans="1:9" x14ac:dyDescent="0.15">
      <c r="A698" s="12" t="str">
        <f>'AB Touchpoint System Workbook'!J709&amp;'AB Touchpoint System Workbook'!L709</f>
        <v/>
      </c>
      <c r="B698" s="12" t="b">
        <f>IF(ISNUMBER(SEARCH(G$1,$A698)),MAX(B$1:B697)+1)</f>
        <v>0</v>
      </c>
      <c r="C698" s="12" t="b">
        <f>IF(ISNUMBER(SEARCH(H$1,$A698)),MAX(C$1:C697)+1)</f>
        <v>0</v>
      </c>
      <c r="D698" s="12" t="b">
        <f>IF(ISNUMBER(SEARCH(I$1,$A698)),MAX(D$1:D697)+1)</f>
        <v>0</v>
      </c>
      <c r="E698" s="12">
        <f>'AB Touchpoint System Workbook'!K709</f>
        <v>0</v>
      </c>
      <c r="F698" s="13">
        <f t="shared" si="10"/>
        <v>697</v>
      </c>
      <c r="G698" s="23" t="str">
        <f>IFERROR(VLOOKUP($F698,B:$E,4,0),"")</f>
        <v/>
      </c>
      <c r="H698" s="23" t="str">
        <f>IFERROR(VLOOKUP($F698,C:$E,3,0),"")</f>
        <v/>
      </c>
      <c r="I698" s="23" t="str">
        <f>IFERROR(VLOOKUP($F698,D:$E,2,0),"")</f>
        <v/>
      </c>
    </row>
    <row r="699" spans="1:9" x14ac:dyDescent="0.15">
      <c r="A699" s="12" t="str">
        <f>'AB Touchpoint System Workbook'!J710&amp;'AB Touchpoint System Workbook'!L710</f>
        <v/>
      </c>
      <c r="B699" s="12" t="b">
        <f>IF(ISNUMBER(SEARCH(G$1,$A699)),MAX(B$1:B698)+1)</f>
        <v>0</v>
      </c>
      <c r="C699" s="12" t="b">
        <f>IF(ISNUMBER(SEARCH(H$1,$A699)),MAX(C$1:C698)+1)</f>
        <v>0</v>
      </c>
      <c r="D699" s="12" t="b">
        <f>IF(ISNUMBER(SEARCH(I$1,$A699)),MAX(D$1:D698)+1)</f>
        <v>0</v>
      </c>
      <c r="E699" s="12">
        <f>'AB Touchpoint System Workbook'!K710</f>
        <v>0</v>
      </c>
      <c r="F699" s="13">
        <f t="shared" si="10"/>
        <v>698</v>
      </c>
      <c r="G699" s="23" t="str">
        <f>IFERROR(VLOOKUP($F699,B:$E,4,0),"")</f>
        <v/>
      </c>
      <c r="H699" s="23" t="str">
        <f>IFERROR(VLOOKUP($F699,C:$E,3,0),"")</f>
        <v/>
      </c>
      <c r="I699" s="23" t="str">
        <f>IFERROR(VLOOKUP($F699,D:$E,2,0),"")</f>
        <v/>
      </c>
    </row>
    <row r="700" spans="1:9" x14ac:dyDescent="0.15">
      <c r="A700" s="12" t="str">
        <f>'AB Touchpoint System Workbook'!J711&amp;'AB Touchpoint System Workbook'!L711</f>
        <v/>
      </c>
      <c r="B700" s="12" t="b">
        <f>IF(ISNUMBER(SEARCH(G$1,$A700)),MAX(B$1:B699)+1)</f>
        <v>0</v>
      </c>
      <c r="C700" s="12" t="b">
        <f>IF(ISNUMBER(SEARCH(H$1,$A700)),MAX(C$1:C699)+1)</f>
        <v>0</v>
      </c>
      <c r="D700" s="12" t="b">
        <f>IF(ISNUMBER(SEARCH(I$1,$A700)),MAX(D$1:D699)+1)</f>
        <v>0</v>
      </c>
      <c r="E700" s="12">
        <f>'AB Touchpoint System Workbook'!K711</f>
        <v>0</v>
      </c>
      <c r="F700" s="13">
        <f t="shared" si="10"/>
        <v>699</v>
      </c>
      <c r="G700" s="23" t="str">
        <f>IFERROR(VLOOKUP($F700,B:$E,4,0),"")</f>
        <v/>
      </c>
      <c r="H700" s="23" t="str">
        <f>IFERROR(VLOOKUP($F700,C:$E,3,0),"")</f>
        <v/>
      </c>
      <c r="I700" s="23" t="str">
        <f>IFERROR(VLOOKUP($F700,D:$E,2,0),"")</f>
        <v/>
      </c>
    </row>
    <row r="701" spans="1:9" x14ac:dyDescent="0.15">
      <c r="A701" s="12" t="str">
        <f>'AB Touchpoint System Workbook'!J712&amp;'AB Touchpoint System Workbook'!L712</f>
        <v/>
      </c>
      <c r="B701" s="12" t="b">
        <f>IF(ISNUMBER(SEARCH(G$1,$A701)),MAX(B$1:B700)+1)</f>
        <v>0</v>
      </c>
      <c r="C701" s="12" t="b">
        <f>IF(ISNUMBER(SEARCH(H$1,$A701)),MAX(C$1:C700)+1)</f>
        <v>0</v>
      </c>
      <c r="D701" s="12" t="b">
        <f>IF(ISNUMBER(SEARCH(I$1,$A701)),MAX(D$1:D700)+1)</f>
        <v>0</v>
      </c>
      <c r="E701" s="12">
        <f>'AB Touchpoint System Workbook'!K712</f>
        <v>0</v>
      </c>
      <c r="F701" s="13">
        <f t="shared" si="10"/>
        <v>700</v>
      </c>
      <c r="G701" s="23" t="str">
        <f>IFERROR(VLOOKUP($F701,B:$E,4,0),"")</f>
        <v/>
      </c>
      <c r="H701" s="23" t="str">
        <f>IFERROR(VLOOKUP($F701,C:$E,3,0),"")</f>
        <v/>
      </c>
      <c r="I701" s="23" t="str">
        <f>IFERROR(VLOOKUP($F701,D:$E,2,0),"")</f>
        <v/>
      </c>
    </row>
    <row r="702" spans="1:9" x14ac:dyDescent="0.15">
      <c r="A702" s="12" t="str">
        <f>'AB Touchpoint System Workbook'!J713&amp;'AB Touchpoint System Workbook'!L713</f>
        <v/>
      </c>
      <c r="B702" s="12" t="b">
        <f>IF(ISNUMBER(SEARCH(G$1,$A702)),MAX(B$1:B701)+1)</f>
        <v>0</v>
      </c>
      <c r="C702" s="12" t="b">
        <f>IF(ISNUMBER(SEARCH(H$1,$A702)),MAX(C$1:C701)+1)</f>
        <v>0</v>
      </c>
      <c r="D702" s="12" t="b">
        <f>IF(ISNUMBER(SEARCH(I$1,$A702)),MAX(D$1:D701)+1)</f>
        <v>0</v>
      </c>
      <c r="E702" s="12">
        <f>'AB Touchpoint System Workbook'!K713</f>
        <v>0</v>
      </c>
      <c r="F702" s="13">
        <f t="shared" si="10"/>
        <v>701</v>
      </c>
      <c r="G702" s="23" t="str">
        <f>IFERROR(VLOOKUP($F702,B:$E,4,0),"")</f>
        <v/>
      </c>
      <c r="H702" s="23" t="str">
        <f>IFERROR(VLOOKUP($F702,C:$E,3,0),"")</f>
        <v/>
      </c>
      <c r="I702" s="23" t="str">
        <f>IFERROR(VLOOKUP($F702,D:$E,2,0),"")</f>
        <v/>
      </c>
    </row>
    <row r="703" spans="1:9" x14ac:dyDescent="0.15">
      <c r="A703" s="12" t="str">
        <f>'AB Touchpoint System Workbook'!J714&amp;'AB Touchpoint System Workbook'!L714</f>
        <v/>
      </c>
      <c r="B703" s="12" t="b">
        <f>IF(ISNUMBER(SEARCH(G$1,$A703)),MAX(B$1:B702)+1)</f>
        <v>0</v>
      </c>
      <c r="C703" s="12" t="b">
        <f>IF(ISNUMBER(SEARCH(H$1,$A703)),MAX(C$1:C702)+1)</f>
        <v>0</v>
      </c>
      <c r="D703" s="12" t="b">
        <f>IF(ISNUMBER(SEARCH(I$1,$A703)),MAX(D$1:D702)+1)</f>
        <v>0</v>
      </c>
      <c r="E703" s="12">
        <f>'AB Touchpoint System Workbook'!K714</f>
        <v>0</v>
      </c>
      <c r="F703" s="13">
        <f t="shared" si="10"/>
        <v>702</v>
      </c>
      <c r="G703" s="23" t="str">
        <f>IFERROR(VLOOKUP($F703,B:$E,4,0),"")</f>
        <v/>
      </c>
      <c r="H703" s="23" t="str">
        <f>IFERROR(VLOOKUP($F703,C:$E,3,0),"")</f>
        <v/>
      </c>
      <c r="I703" s="23" t="str">
        <f>IFERROR(VLOOKUP($F703,D:$E,2,0),"")</f>
        <v/>
      </c>
    </row>
    <row r="704" spans="1:9" x14ac:dyDescent="0.15">
      <c r="A704" s="12" t="str">
        <f>'AB Touchpoint System Workbook'!J715&amp;'AB Touchpoint System Workbook'!L715</f>
        <v/>
      </c>
      <c r="B704" s="12" t="b">
        <f>IF(ISNUMBER(SEARCH(G$1,$A704)),MAX(B$1:B703)+1)</f>
        <v>0</v>
      </c>
      <c r="C704" s="12" t="b">
        <f>IF(ISNUMBER(SEARCH(H$1,$A704)),MAX(C$1:C703)+1)</f>
        <v>0</v>
      </c>
      <c r="D704" s="12" t="b">
        <f>IF(ISNUMBER(SEARCH(I$1,$A704)),MAX(D$1:D703)+1)</f>
        <v>0</v>
      </c>
      <c r="E704" s="12">
        <f>'AB Touchpoint System Workbook'!K715</f>
        <v>0</v>
      </c>
      <c r="F704" s="13">
        <f t="shared" si="10"/>
        <v>703</v>
      </c>
      <c r="G704" s="23" t="str">
        <f>IFERROR(VLOOKUP($F704,B:$E,4,0),"")</f>
        <v/>
      </c>
      <c r="H704" s="23" t="str">
        <f>IFERROR(VLOOKUP($F704,C:$E,3,0),"")</f>
        <v/>
      </c>
      <c r="I704" s="23" t="str">
        <f>IFERROR(VLOOKUP($F704,D:$E,2,0),"")</f>
        <v/>
      </c>
    </row>
    <row r="705" spans="1:9" x14ac:dyDescent="0.15">
      <c r="A705" s="12" t="str">
        <f>'AB Touchpoint System Workbook'!J716&amp;'AB Touchpoint System Workbook'!L716</f>
        <v/>
      </c>
      <c r="B705" s="12" t="b">
        <f>IF(ISNUMBER(SEARCH(G$1,$A705)),MAX(B$1:B704)+1)</f>
        <v>0</v>
      </c>
      <c r="C705" s="12" t="b">
        <f>IF(ISNUMBER(SEARCH(H$1,$A705)),MAX(C$1:C704)+1)</f>
        <v>0</v>
      </c>
      <c r="D705" s="12" t="b">
        <f>IF(ISNUMBER(SEARCH(I$1,$A705)),MAX(D$1:D704)+1)</f>
        <v>0</v>
      </c>
      <c r="E705" s="12">
        <f>'AB Touchpoint System Workbook'!K716</f>
        <v>0</v>
      </c>
      <c r="F705" s="13">
        <f t="shared" si="10"/>
        <v>704</v>
      </c>
      <c r="G705" s="23" t="str">
        <f>IFERROR(VLOOKUP($F705,B:$E,4,0),"")</f>
        <v/>
      </c>
      <c r="H705" s="23" t="str">
        <f>IFERROR(VLOOKUP($F705,C:$E,3,0),"")</f>
        <v/>
      </c>
      <c r="I705" s="23" t="str">
        <f>IFERROR(VLOOKUP($F705,D:$E,2,0),"")</f>
        <v/>
      </c>
    </row>
    <row r="706" spans="1:9" x14ac:dyDescent="0.15">
      <c r="A706" s="12" t="str">
        <f>'AB Touchpoint System Workbook'!J717&amp;'AB Touchpoint System Workbook'!L717</f>
        <v/>
      </c>
      <c r="B706" s="12" t="b">
        <f>IF(ISNUMBER(SEARCH(G$1,$A706)),MAX(B$1:B705)+1)</f>
        <v>0</v>
      </c>
      <c r="C706" s="12" t="b">
        <f>IF(ISNUMBER(SEARCH(H$1,$A706)),MAX(C$1:C705)+1)</f>
        <v>0</v>
      </c>
      <c r="D706" s="12" t="b">
        <f>IF(ISNUMBER(SEARCH(I$1,$A706)),MAX(D$1:D705)+1)</f>
        <v>0</v>
      </c>
      <c r="E706" s="12">
        <f>'AB Touchpoint System Workbook'!K717</f>
        <v>0</v>
      </c>
      <c r="F706" s="13">
        <f t="shared" si="10"/>
        <v>705</v>
      </c>
      <c r="G706" s="23" t="str">
        <f>IFERROR(VLOOKUP($F706,B:$E,4,0),"")</f>
        <v/>
      </c>
      <c r="H706" s="23" t="str">
        <f>IFERROR(VLOOKUP($F706,C:$E,3,0),"")</f>
        <v/>
      </c>
      <c r="I706" s="23" t="str">
        <f>IFERROR(VLOOKUP($F706,D:$E,2,0),"")</f>
        <v/>
      </c>
    </row>
    <row r="707" spans="1:9" x14ac:dyDescent="0.15">
      <c r="A707" s="12" t="str">
        <f>'AB Touchpoint System Workbook'!J718&amp;'AB Touchpoint System Workbook'!L718</f>
        <v/>
      </c>
      <c r="B707" s="12" t="b">
        <f>IF(ISNUMBER(SEARCH(G$1,$A707)),MAX(B$1:B706)+1)</f>
        <v>0</v>
      </c>
      <c r="C707" s="12" t="b">
        <f>IF(ISNUMBER(SEARCH(H$1,$A707)),MAX(C$1:C706)+1)</f>
        <v>0</v>
      </c>
      <c r="D707" s="12" t="b">
        <f>IF(ISNUMBER(SEARCH(I$1,$A707)),MAX(D$1:D706)+1)</f>
        <v>0</v>
      </c>
      <c r="E707" s="12">
        <f>'AB Touchpoint System Workbook'!K718</f>
        <v>0</v>
      </c>
      <c r="F707" s="13">
        <f t="shared" si="10"/>
        <v>706</v>
      </c>
      <c r="G707" s="23" t="str">
        <f>IFERROR(VLOOKUP($F707,B:$E,4,0),"")</f>
        <v/>
      </c>
      <c r="H707" s="23" t="str">
        <f>IFERROR(VLOOKUP($F707,C:$E,3,0),"")</f>
        <v/>
      </c>
      <c r="I707" s="23" t="str">
        <f>IFERROR(VLOOKUP($F707,D:$E,2,0),"")</f>
        <v/>
      </c>
    </row>
    <row r="708" spans="1:9" x14ac:dyDescent="0.15">
      <c r="A708" s="12" t="str">
        <f>'AB Touchpoint System Workbook'!J719&amp;'AB Touchpoint System Workbook'!L719</f>
        <v/>
      </c>
      <c r="B708" s="12" t="b">
        <f>IF(ISNUMBER(SEARCH(G$1,$A708)),MAX(B$1:B707)+1)</f>
        <v>0</v>
      </c>
      <c r="C708" s="12" t="b">
        <f>IF(ISNUMBER(SEARCH(H$1,$A708)),MAX(C$1:C707)+1)</f>
        <v>0</v>
      </c>
      <c r="D708" s="12" t="b">
        <f>IF(ISNUMBER(SEARCH(I$1,$A708)),MAX(D$1:D707)+1)</f>
        <v>0</v>
      </c>
      <c r="E708" s="12">
        <f>'AB Touchpoint System Workbook'!K719</f>
        <v>0</v>
      </c>
      <c r="F708" s="13">
        <f t="shared" ref="F708:F771" si="11">F707+1</f>
        <v>707</v>
      </c>
      <c r="G708" s="23" t="str">
        <f>IFERROR(VLOOKUP($F708,B:$E,4,0),"")</f>
        <v/>
      </c>
      <c r="H708" s="23" t="str">
        <f>IFERROR(VLOOKUP($F708,C:$E,3,0),"")</f>
        <v/>
      </c>
      <c r="I708" s="23" t="str">
        <f>IFERROR(VLOOKUP($F708,D:$E,2,0),"")</f>
        <v/>
      </c>
    </row>
    <row r="709" spans="1:9" x14ac:dyDescent="0.15">
      <c r="A709" s="12" t="str">
        <f>'AB Touchpoint System Workbook'!J720&amp;'AB Touchpoint System Workbook'!L720</f>
        <v/>
      </c>
      <c r="B709" s="12" t="b">
        <f>IF(ISNUMBER(SEARCH(G$1,$A709)),MAX(B$1:B708)+1)</f>
        <v>0</v>
      </c>
      <c r="C709" s="12" t="b">
        <f>IF(ISNUMBER(SEARCH(H$1,$A709)),MAX(C$1:C708)+1)</f>
        <v>0</v>
      </c>
      <c r="D709" s="12" t="b">
        <f>IF(ISNUMBER(SEARCH(I$1,$A709)),MAX(D$1:D708)+1)</f>
        <v>0</v>
      </c>
      <c r="E709" s="12">
        <f>'AB Touchpoint System Workbook'!K720</f>
        <v>0</v>
      </c>
      <c r="F709" s="13">
        <f t="shared" si="11"/>
        <v>708</v>
      </c>
      <c r="G709" s="23" t="str">
        <f>IFERROR(VLOOKUP($F709,B:$E,4,0),"")</f>
        <v/>
      </c>
      <c r="H709" s="23" t="str">
        <f>IFERROR(VLOOKUP($F709,C:$E,3,0),"")</f>
        <v/>
      </c>
      <c r="I709" s="23" t="str">
        <f>IFERROR(VLOOKUP($F709,D:$E,2,0),"")</f>
        <v/>
      </c>
    </row>
    <row r="710" spans="1:9" x14ac:dyDescent="0.15">
      <c r="A710" s="12" t="str">
        <f>'AB Touchpoint System Workbook'!J721&amp;'AB Touchpoint System Workbook'!L721</f>
        <v/>
      </c>
      <c r="B710" s="12" t="b">
        <f>IF(ISNUMBER(SEARCH(G$1,$A710)),MAX(B$1:B709)+1)</f>
        <v>0</v>
      </c>
      <c r="C710" s="12" t="b">
        <f>IF(ISNUMBER(SEARCH(H$1,$A710)),MAX(C$1:C709)+1)</f>
        <v>0</v>
      </c>
      <c r="D710" s="12" t="b">
        <f>IF(ISNUMBER(SEARCH(I$1,$A710)),MAX(D$1:D709)+1)</f>
        <v>0</v>
      </c>
      <c r="E710" s="12">
        <f>'AB Touchpoint System Workbook'!K721</f>
        <v>0</v>
      </c>
      <c r="F710" s="13">
        <f t="shared" si="11"/>
        <v>709</v>
      </c>
      <c r="G710" s="23" t="str">
        <f>IFERROR(VLOOKUP($F710,B:$E,4,0),"")</f>
        <v/>
      </c>
      <c r="H710" s="23" t="str">
        <f>IFERROR(VLOOKUP($F710,C:$E,3,0),"")</f>
        <v/>
      </c>
      <c r="I710" s="23" t="str">
        <f>IFERROR(VLOOKUP($F710,D:$E,2,0),"")</f>
        <v/>
      </c>
    </row>
    <row r="711" spans="1:9" x14ac:dyDescent="0.15">
      <c r="A711" s="12" t="str">
        <f>'AB Touchpoint System Workbook'!J722&amp;'AB Touchpoint System Workbook'!L722</f>
        <v/>
      </c>
      <c r="B711" s="12" t="b">
        <f>IF(ISNUMBER(SEARCH(G$1,$A711)),MAX(B$1:B710)+1)</f>
        <v>0</v>
      </c>
      <c r="C711" s="12" t="b">
        <f>IF(ISNUMBER(SEARCH(H$1,$A711)),MAX(C$1:C710)+1)</f>
        <v>0</v>
      </c>
      <c r="D711" s="12" t="b">
        <f>IF(ISNUMBER(SEARCH(I$1,$A711)),MAX(D$1:D710)+1)</f>
        <v>0</v>
      </c>
      <c r="E711" s="12">
        <f>'AB Touchpoint System Workbook'!K722</f>
        <v>0</v>
      </c>
      <c r="F711" s="13">
        <f t="shared" si="11"/>
        <v>710</v>
      </c>
      <c r="G711" s="23" t="str">
        <f>IFERROR(VLOOKUP($F711,B:$E,4,0),"")</f>
        <v/>
      </c>
      <c r="H711" s="23" t="str">
        <f>IFERROR(VLOOKUP($F711,C:$E,3,0),"")</f>
        <v/>
      </c>
      <c r="I711" s="23" t="str">
        <f>IFERROR(VLOOKUP($F711,D:$E,2,0),"")</f>
        <v/>
      </c>
    </row>
    <row r="712" spans="1:9" x14ac:dyDescent="0.15">
      <c r="A712" s="12" t="str">
        <f>'AB Touchpoint System Workbook'!J723&amp;'AB Touchpoint System Workbook'!L723</f>
        <v/>
      </c>
      <c r="B712" s="12" t="b">
        <f>IF(ISNUMBER(SEARCH(G$1,$A712)),MAX(B$1:B711)+1)</f>
        <v>0</v>
      </c>
      <c r="C712" s="12" t="b">
        <f>IF(ISNUMBER(SEARCH(H$1,$A712)),MAX(C$1:C711)+1)</f>
        <v>0</v>
      </c>
      <c r="D712" s="12" t="b">
        <f>IF(ISNUMBER(SEARCH(I$1,$A712)),MAX(D$1:D711)+1)</f>
        <v>0</v>
      </c>
      <c r="E712" s="12">
        <f>'AB Touchpoint System Workbook'!K723</f>
        <v>0</v>
      </c>
      <c r="F712" s="13">
        <f t="shared" si="11"/>
        <v>711</v>
      </c>
      <c r="G712" s="23" t="str">
        <f>IFERROR(VLOOKUP($F712,B:$E,4,0),"")</f>
        <v/>
      </c>
      <c r="H712" s="23" t="str">
        <f>IFERROR(VLOOKUP($F712,C:$E,3,0),"")</f>
        <v/>
      </c>
      <c r="I712" s="23" t="str">
        <f>IFERROR(VLOOKUP($F712,D:$E,2,0),"")</f>
        <v/>
      </c>
    </row>
    <row r="713" spans="1:9" x14ac:dyDescent="0.15">
      <c r="A713" s="12" t="str">
        <f>'AB Touchpoint System Workbook'!J724&amp;'AB Touchpoint System Workbook'!L724</f>
        <v/>
      </c>
      <c r="B713" s="12" t="b">
        <f>IF(ISNUMBER(SEARCH(G$1,$A713)),MAX(B$1:B712)+1)</f>
        <v>0</v>
      </c>
      <c r="C713" s="12" t="b">
        <f>IF(ISNUMBER(SEARCH(H$1,$A713)),MAX(C$1:C712)+1)</f>
        <v>0</v>
      </c>
      <c r="D713" s="12" t="b">
        <f>IF(ISNUMBER(SEARCH(I$1,$A713)),MAX(D$1:D712)+1)</f>
        <v>0</v>
      </c>
      <c r="E713" s="12">
        <f>'AB Touchpoint System Workbook'!K724</f>
        <v>0</v>
      </c>
      <c r="F713" s="13">
        <f t="shared" si="11"/>
        <v>712</v>
      </c>
      <c r="G713" s="23" t="str">
        <f>IFERROR(VLOOKUP($F713,B:$E,4,0),"")</f>
        <v/>
      </c>
      <c r="H713" s="23" t="str">
        <f>IFERROR(VLOOKUP($F713,C:$E,3,0),"")</f>
        <v/>
      </c>
      <c r="I713" s="23" t="str">
        <f>IFERROR(VLOOKUP($F713,D:$E,2,0),"")</f>
        <v/>
      </c>
    </row>
    <row r="714" spans="1:9" x14ac:dyDescent="0.15">
      <c r="A714" s="12" t="str">
        <f>'AB Touchpoint System Workbook'!J725&amp;'AB Touchpoint System Workbook'!L725</f>
        <v/>
      </c>
      <c r="B714" s="12" t="b">
        <f>IF(ISNUMBER(SEARCH(G$1,$A714)),MAX(B$1:B713)+1)</f>
        <v>0</v>
      </c>
      <c r="C714" s="12" t="b">
        <f>IF(ISNUMBER(SEARCH(H$1,$A714)),MAX(C$1:C713)+1)</f>
        <v>0</v>
      </c>
      <c r="D714" s="12" t="b">
        <f>IF(ISNUMBER(SEARCH(I$1,$A714)),MAX(D$1:D713)+1)</f>
        <v>0</v>
      </c>
      <c r="E714" s="12">
        <f>'AB Touchpoint System Workbook'!K725</f>
        <v>0</v>
      </c>
      <c r="F714" s="13">
        <f t="shared" si="11"/>
        <v>713</v>
      </c>
      <c r="G714" s="23" t="str">
        <f>IFERROR(VLOOKUP($F714,B:$E,4,0),"")</f>
        <v/>
      </c>
      <c r="H714" s="23" t="str">
        <f>IFERROR(VLOOKUP($F714,C:$E,3,0),"")</f>
        <v/>
      </c>
      <c r="I714" s="23" t="str">
        <f>IFERROR(VLOOKUP($F714,D:$E,2,0),"")</f>
        <v/>
      </c>
    </row>
    <row r="715" spans="1:9" x14ac:dyDescent="0.15">
      <c r="A715" s="12" t="str">
        <f>'AB Touchpoint System Workbook'!J726&amp;'AB Touchpoint System Workbook'!L726</f>
        <v/>
      </c>
      <c r="B715" s="12" t="b">
        <f>IF(ISNUMBER(SEARCH(G$1,$A715)),MAX(B$1:B714)+1)</f>
        <v>0</v>
      </c>
      <c r="C715" s="12" t="b">
        <f>IF(ISNUMBER(SEARCH(H$1,$A715)),MAX(C$1:C714)+1)</f>
        <v>0</v>
      </c>
      <c r="D715" s="12" t="b">
        <f>IF(ISNUMBER(SEARCH(I$1,$A715)),MAX(D$1:D714)+1)</f>
        <v>0</v>
      </c>
      <c r="E715" s="12">
        <f>'AB Touchpoint System Workbook'!K726</f>
        <v>0</v>
      </c>
      <c r="F715" s="13">
        <f t="shared" si="11"/>
        <v>714</v>
      </c>
      <c r="G715" s="23" t="str">
        <f>IFERROR(VLOOKUP($F715,B:$E,4,0),"")</f>
        <v/>
      </c>
      <c r="H715" s="23" t="str">
        <f>IFERROR(VLOOKUP($F715,C:$E,3,0),"")</f>
        <v/>
      </c>
      <c r="I715" s="23" t="str">
        <f>IFERROR(VLOOKUP($F715,D:$E,2,0),"")</f>
        <v/>
      </c>
    </row>
    <row r="716" spans="1:9" x14ac:dyDescent="0.15">
      <c r="A716" s="12" t="str">
        <f>'AB Touchpoint System Workbook'!J727&amp;'AB Touchpoint System Workbook'!L727</f>
        <v/>
      </c>
      <c r="B716" s="12" t="b">
        <f>IF(ISNUMBER(SEARCH(G$1,$A716)),MAX(B$1:B715)+1)</f>
        <v>0</v>
      </c>
      <c r="C716" s="12" t="b">
        <f>IF(ISNUMBER(SEARCH(H$1,$A716)),MAX(C$1:C715)+1)</f>
        <v>0</v>
      </c>
      <c r="D716" s="12" t="b">
        <f>IF(ISNUMBER(SEARCH(I$1,$A716)),MAX(D$1:D715)+1)</f>
        <v>0</v>
      </c>
      <c r="E716" s="12">
        <f>'AB Touchpoint System Workbook'!K727</f>
        <v>0</v>
      </c>
      <c r="F716" s="13">
        <f t="shared" si="11"/>
        <v>715</v>
      </c>
      <c r="G716" s="23" t="str">
        <f>IFERROR(VLOOKUP($F716,B:$E,4,0),"")</f>
        <v/>
      </c>
      <c r="H716" s="23" t="str">
        <f>IFERROR(VLOOKUP($F716,C:$E,3,0),"")</f>
        <v/>
      </c>
      <c r="I716" s="23" t="str">
        <f>IFERROR(VLOOKUP($F716,D:$E,2,0),"")</f>
        <v/>
      </c>
    </row>
    <row r="717" spans="1:9" x14ac:dyDescent="0.15">
      <c r="A717" s="12" t="str">
        <f>'AB Touchpoint System Workbook'!J728&amp;'AB Touchpoint System Workbook'!L728</f>
        <v/>
      </c>
      <c r="B717" s="12" t="b">
        <f>IF(ISNUMBER(SEARCH(G$1,$A717)),MAX(B$1:B716)+1)</f>
        <v>0</v>
      </c>
      <c r="C717" s="12" t="b">
        <f>IF(ISNUMBER(SEARCH(H$1,$A717)),MAX(C$1:C716)+1)</f>
        <v>0</v>
      </c>
      <c r="D717" s="12" t="b">
        <f>IF(ISNUMBER(SEARCH(I$1,$A717)),MAX(D$1:D716)+1)</f>
        <v>0</v>
      </c>
      <c r="E717" s="12">
        <f>'AB Touchpoint System Workbook'!K728</f>
        <v>0</v>
      </c>
      <c r="F717" s="13">
        <f t="shared" si="11"/>
        <v>716</v>
      </c>
      <c r="G717" s="23" t="str">
        <f>IFERROR(VLOOKUP($F717,B:$E,4,0),"")</f>
        <v/>
      </c>
      <c r="H717" s="23" t="str">
        <f>IFERROR(VLOOKUP($F717,C:$E,3,0),"")</f>
        <v/>
      </c>
      <c r="I717" s="23" t="str">
        <f>IFERROR(VLOOKUP($F717,D:$E,2,0),"")</f>
        <v/>
      </c>
    </row>
    <row r="718" spans="1:9" x14ac:dyDescent="0.15">
      <c r="A718" s="12" t="str">
        <f>'AB Touchpoint System Workbook'!J729&amp;'AB Touchpoint System Workbook'!L729</f>
        <v/>
      </c>
      <c r="B718" s="12" t="b">
        <f>IF(ISNUMBER(SEARCH(G$1,$A718)),MAX(B$1:B717)+1)</f>
        <v>0</v>
      </c>
      <c r="C718" s="12" t="b">
        <f>IF(ISNUMBER(SEARCH(H$1,$A718)),MAX(C$1:C717)+1)</f>
        <v>0</v>
      </c>
      <c r="D718" s="12" t="b">
        <f>IF(ISNUMBER(SEARCH(I$1,$A718)),MAX(D$1:D717)+1)</f>
        <v>0</v>
      </c>
      <c r="E718" s="12">
        <f>'AB Touchpoint System Workbook'!K729</f>
        <v>0</v>
      </c>
      <c r="F718" s="13">
        <f t="shared" si="11"/>
        <v>717</v>
      </c>
      <c r="G718" s="23" t="str">
        <f>IFERROR(VLOOKUP($F718,B:$E,4,0),"")</f>
        <v/>
      </c>
      <c r="H718" s="23" t="str">
        <f>IFERROR(VLOOKUP($F718,C:$E,3,0),"")</f>
        <v/>
      </c>
      <c r="I718" s="23" t="str">
        <f>IFERROR(VLOOKUP($F718,D:$E,2,0),"")</f>
        <v/>
      </c>
    </row>
    <row r="719" spans="1:9" x14ac:dyDescent="0.15">
      <c r="A719" s="12" t="str">
        <f>'AB Touchpoint System Workbook'!J730&amp;'AB Touchpoint System Workbook'!L730</f>
        <v/>
      </c>
      <c r="B719" s="12" t="b">
        <f>IF(ISNUMBER(SEARCH(G$1,$A719)),MAX(B$1:B718)+1)</f>
        <v>0</v>
      </c>
      <c r="C719" s="12" t="b">
        <f>IF(ISNUMBER(SEARCH(H$1,$A719)),MAX(C$1:C718)+1)</f>
        <v>0</v>
      </c>
      <c r="D719" s="12" t="b">
        <f>IF(ISNUMBER(SEARCH(I$1,$A719)),MAX(D$1:D718)+1)</f>
        <v>0</v>
      </c>
      <c r="E719" s="12">
        <f>'AB Touchpoint System Workbook'!K730</f>
        <v>0</v>
      </c>
      <c r="F719" s="13">
        <f t="shared" si="11"/>
        <v>718</v>
      </c>
      <c r="G719" s="23" t="str">
        <f>IFERROR(VLOOKUP($F719,B:$E,4,0),"")</f>
        <v/>
      </c>
      <c r="H719" s="23" t="str">
        <f>IFERROR(VLOOKUP($F719,C:$E,3,0),"")</f>
        <v/>
      </c>
      <c r="I719" s="23" t="str">
        <f>IFERROR(VLOOKUP($F719,D:$E,2,0),"")</f>
        <v/>
      </c>
    </row>
    <row r="720" spans="1:9" x14ac:dyDescent="0.15">
      <c r="A720" s="12" t="str">
        <f>'AB Touchpoint System Workbook'!J731&amp;'AB Touchpoint System Workbook'!L731</f>
        <v/>
      </c>
      <c r="B720" s="12" t="b">
        <f>IF(ISNUMBER(SEARCH(G$1,$A720)),MAX(B$1:B719)+1)</f>
        <v>0</v>
      </c>
      <c r="C720" s="12" t="b">
        <f>IF(ISNUMBER(SEARCH(H$1,$A720)),MAX(C$1:C719)+1)</f>
        <v>0</v>
      </c>
      <c r="D720" s="12" t="b">
        <f>IF(ISNUMBER(SEARCH(I$1,$A720)),MAX(D$1:D719)+1)</f>
        <v>0</v>
      </c>
      <c r="E720" s="12">
        <f>'AB Touchpoint System Workbook'!K731</f>
        <v>0</v>
      </c>
      <c r="F720" s="13">
        <f t="shared" si="11"/>
        <v>719</v>
      </c>
      <c r="G720" s="23" t="str">
        <f>IFERROR(VLOOKUP($F720,B:$E,4,0),"")</f>
        <v/>
      </c>
      <c r="H720" s="23" t="str">
        <f>IFERROR(VLOOKUP($F720,C:$E,3,0),"")</f>
        <v/>
      </c>
      <c r="I720" s="23" t="str">
        <f>IFERROR(VLOOKUP($F720,D:$E,2,0),"")</f>
        <v/>
      </c>
    </row>
    <row r="721" spans="1:9" x14ac:dyDescent="0.15">
      <c r="A721" s="12" t="str">
        <f>'AB Touchpoint System Workbook'!J732&amp;'AB Touchpoint System Workbook'!L732</f>
        <v/>
      </c>
      <c r="B721" s="12" t="b">
        <f>IF(ISNUMBER(SEARCH(G$1,$A721)),MAX(B$1:B720)+1)</f>
        <v>0</v>
      </c>
      <c r="C721" s="12" t="b">
        <f>IF(ISNUMBER(SEARCH(H$1,$A721)),MAX(C$1:C720)+1)</f>
        <v>0</v>
      </c>
      <c r="D721" s="12" t="b">
        <f>IF(ISNUMBER(SEARCH(I$1,$A721)),MAX(D$1:D720)+1)</f>
        <v>0</v>
      </c>
      <c r="E721" s="12">
        <f>'AB Touchpoint System Workbook'!K732</f>
        <v>0</v>
      </c>
      <c r="F721" s="13">
        <f t="shared" si="11"/>
        <v>720</v>
      </c>
      <c r="G721" s="23" t="str">
        <f>IFERROR(VLOOKUP($F721,B:$E,4,0),"")</f>
        <v/>
      </c>
      <c r="H721" s="23" t="str">
        <f>IFERROR(VLOOKUP($F721,C:$E,3,0),"")</f>
        <v/>
      </c>
      <c r="I721" s="23" t="str">
        <f>IFERROR(VLOOKUP($F721,D:$E,2,0),"")</f>
        <v/>
      </c>
    </row>
    <row r="722" spans="1:9" x14ac:dyDescent="0.15">
      <c r="A722" s="12" t="str">
        <f>'AB Touchpoint System Workbook'!J733&amp;'AB Touchpoint System Workbook'!L733</f>
        <v/>
      </c>
      <c r="B722" s="12" t="b">
        <f>IF(ISNUMBER(SEARCH(G$1,$A722)),MAX(B$1:B721)+1)</f>
        <v>0</v>
      </c>
      <c r="C722" s="12" t="b">
        <f>IF(ISNUMBER(SEARCH(H$1,$A722)),MAX(C$1:C721)+1)</f>
        <v>0</v>
      </c>
      <c r="D722" s="12" t="b">
        <f>IF(ISNUMBER(SEARCH(I$1,$A722)),MAX(D$1:D721)+1)</f>
        <v>0</v>
      </c>
      <c r="E722" s="12">
        <f>'AB Touchpoint System Workbook'!K733</f>
        <v>0</v>
      </c>
      <c r="F722" s="13">
        <f t="shared" si="11"/>
        <v>721</v>
      </c>
      <c r="G722" s="23" t="str">
        <f>IFERROR(VLOOKUP($F722,B:$E,4,0),"")</f>
        <v/>
      </c>
      <c r="H722" s="23" t="str">
        <f>IFERROR(VLOOKUP($F722,C:$E,3,0),"")</f>
        <v/>
      </c>
      <c r="I722" s="23" t="str">
        <f>IFERROR(VLOOKUP($F722,D:$E,2,0),"")</f>
        <v/>
      </c>
    </row>
    <row r="723" spans="1:9" x14ac:dyDescent="0.15">
      <c r="A723" s="12" t="str">
        <f>'AB Touchpoint System Workbook'!J734&amp;'AB Touchpoint System Workbook'!L734</f>
        <v/>
      </c>
      <c r="B723" s="12" t="b">
        <f>IF(ISNUMBER(SEARCH(G$1,$A723)),MAX(B$1:B722)+1)</f>
        <v>0</v>
      </c>
      <c r="C723" s="12" t="b">
        <f>IF(ISNUMBER(SEARCH(H$1,$A723)),MAX(C$1:C722)+1)</f>
        <v>0</v>
      </c>
      <c r="D723" s="12" t="b">
        <f>IF(ISNUMBER(SEARCH(I$1,$A723)),MAX(D$1:D722)+1)</f>
        <v>0</v>
      </c>
      <c r="E723" s="12">
        <f>'AB Touchpoint System Workbook'!K734</f>
        <v>0</v>
      </c>
      <c r="F723" s="13">
        <f t="shared" si="11"/>
        <v>722</v>
      </c>
      <c r="G723" s="23" t="str">
        <f>IFERROR(VLOOKUP($F723,B:$E,4,0),"")</f>
        <v/>
      </c>
      <c r="H723" s="23" t="str">
        <f>IFERROR(VLOOKUP($F723,C:$E,3,0),"")</f>
        <v/>
      </c>
      <c r="I723" s="23" t="str">
        <f>IFERROR(VLOOKUP($F723,D:$E,2,0),"")</f>
        <v/>
      </c>
    </row>
    <row r="724" spans="1:9" x14ac:dyDescent="0.15">
      <c r="A724" s="12" t="str">
        <f>'AB Touchpoint System Workbook'!J735&amp;'AB Touchpoint System Workbook'!L735</f>
        <v/>
      </c>
      <c r="B724" s="12" t="b">
        <f>IF(ISNUMBER(SEARCH(G$1,$A724)),MAX(B$1:B723)+1)</f>
        <v>0</v>
      </c>
      <c r="C724" s="12" t="b">
        <f>IF(ISNUMBER(SEARCH(H$1,$A724)),MAX(C$1:C723)+1)</f>
        <v>0</v>
      </c>
      <c r="D724" s="12" t="b">
        <f>IF(ISNUMBER(SEARCH(I$1,$A724)),MAX(D$1:D723)+1)</f>
        <v>0</v>
      </c>
      <c r="E724" s="12">
        <f>'AB Touchpoint System Workbook'!K735</f>
        <v>0</v>
      </c>
      <c r="F724" s="13">
        <f t="shared" si="11"/>
        <v>723</v>
      </c>
      <c r="G724" s="23" t="str">
        <f>IFERROR(VLOOKUP($F724,B:$E,4,0),"")</f>
        <v/>
      </c>
      <c r="H724" s="23" t="str">
        <f>IFERROR(VLOOKUP($F724,C:$E,3,0),"")</f>
        <v/>
      </c>
      <c r="I724" s="23" t="str">
        <f>IFERROR(VLOOKUP($F724,D:$E,2,0),"")</f>
        <v/>
      </c>
    </row>
    <row r="725" spans="1:9" x14ac:dyDescent="0.15">
      <c r="A725" s="12" t="str">
        <f>'AB Touchpoint System Workbook'!J736&amp;'AB Touchpoint System Workbook'!L736</f>
        <v/>
      </c>
      <c r="B725" s="12" t="b">
        <f>IF(ISNUMBER(SEARCH(G$1,$A725)),MAX(B$1:B724)+1)</f>
        <v>0</v>
      </c>
      <c r="C725" s="12" t="b">
        <f>IF(ISNUMBER(SEARCH(H$1,$A725)),MAX(C$1:C724)+1)</f>
        <v>0</v>
      </c>
      <c r="D725" s="12" t="b">
        <f>IF(ISNUMBER(SEARCH(I$1,$A725)),MAX(D$1:D724)+1)</f>
        <v>0</v>
      </c>
      <c r="E725" s="12">
        <f>'AB Touchpoint System Workbook'!K736</f>
        <v>0</v>
      </c>
      <c r="F725" s="13">
        <f t="shared" si="11"/>
        <v>724</v>
      </c>
      <c r="G725" s="23" t="str">
        <f>IFERROR(VLOOKUP($F725,B:$E,4,0),"")</f>
        <v/>
      </c>
      <c r="H725" s="23" t="str">
        <f>IFERROR(VLOOKUP($F725,C:$E,3,0),"")</f>
        <v/>
      </c>
      <c r="I725" s="23" t="str">
        <f>IFERROR(VLOOKUP($F725,D:$E,2,0),"")</f>
        <v/>
      </c>
    </row>
    <row r="726" spans="1:9" x14ac:dyDescent="0.15">
      <c r="A726" s="12" t="str">
        <f>'AB Touchpoint System Workbook'!J737&amp;'AB Touchpoint System Workbook'!L737</f>
        <v/>
      </c>
      <c r="B726" s="12" t="b">
        <f>IF(ISNUMBER(SEARCH(G$1,$A726)),MAX(B$1:B725)+1)</f>
        <v>0</v>
      </c>
      <c r="C726" s="12" t="b">
        <f>IF(ISNUMBER(SEARCH(H$1,$A726)),MAX(C$1:C725)+1)</f>
        <v>0</v>
      </c>
      <c r="D726" s="12" t="b">
        <f>IF(ISNUMBER(SEARCH(I$1,$A726)),MAX(D$1:D725)+1)</f>
        <v>0</v>
      </c>
      <c r="E726" s="12">
        <f>'AB Touchpoint System Workbook'!K737</f>
        <v>0</v>
      </c>
      <c r="F726" s="13">
        <f t="shared" si="11"/>
        <v>725</v>
      </c>
      <c r="G726" s="23" t="str">
        <f>IFERROR(VLOOKUP($F726,B:$E,4,0),"")</f>
        <v/>
      </c>
      <c r="H726" s="23" t="str">
        <f>IFERROR(VLOOKUP($F726,C:$E,3,0),"")</f>
        <v/>
      </c>
      <c r="I726" s="23" t="str">
        <f>IFERROR(VLOOKUP($F726,D:$E,2,0),"")</f>
        <v/>
      </c>
    </row>
    <row r="727" spans="1:9" x14ac:dyDescent="0.15">
      <c r="A727" s="12" t="str">
        <f>'AB Touchpoint System Workbook'!J738&amp;'AB Touchpoint System Workbook'!L738</f>
        <v/>
      </c>
      <c r="B727" s="12" t="b">
        <f>IF(ISNUMBER(SEARCH(G$1,$A727)),MAX(B$1:B726)+1)</f>
        <v>0</v>
      </c>
      <c r="C727" s="12" t="b">
        <f>IF(ISNUMBER(SEARCH(H$1,$A727)),MAX(C$1:C726)+1)</f>
        <v>0</v>
      </c>
      <c r="D727" s="12" t="b">
        <f>IF(ISNUMBER(SEARCH(I$1,$A727)),MAX(D$1:D726)+1)</f>
        <v>0</v>
      </c>
      <c r="E727" s="12">
        <f>'AB Touchpoint System Workbook'!K738</f>
        <v>0</v>
      </c>
      <c r="F727" s="13">
        <f t="shared" si="11"/>
        <v>726</v>
      </c>
      <c r="G727" s="23" t="str">
        <f>IFERROR(VLOOKUP($F727,B:$E,4,0),"")</f>
        <v/>
      </c>
      <c r="H727" s="23" t="str">
        <f>IFERROR(VLOOKUP($F727,C:$E,3,0),"")</f>
        <v/>
      </c>
      <c r="I727" s="23" t="str">
        <f>IFERROR(VLOOKUP($F727,D:$E,2,0),"")</f>
        <v/>
      </c>
    </row>
    <row r="728" spans="1:9" x14ac:dyDescent="0.15">
      <c r="A728" s="12" t="str">
        <f>'AB Touchpoint System Workbook'!J739&amp;'AB Touchpoint System Workbook'!L739</f>
        <v/>
      </c>
      <c r="B728" s="12" t="b">
        <f>IF(ISNUMBER(SEARCH(G$1,$A728)),MAX(B$1:B727)+1)</f>
        <v>0</v>
      </c>
      <c r="C728" s="12" t="b">
        <f>IF(ISNUMBER(SEARCH(H$1,$A728)),MAX(C$1:C727)+1)</f>
        <v>0</v>
      </c>
      <c r="D728" s="12" t="b">
        <f>IF(ISNUMBER(SEARCH(I$1,$A728)),MAX(D$1:D727)+1)</f>
        <v>0</v>
      </c>
      <c r="E728" s="12">
        <f>'AB Touchpoint System Workbook'!K739</f>
        <v>0</v>
      </c>
      <c r="F728" s="13">
        <f t="shared" si="11"/>
        <v>727</v>
      </c>
      <c r="G728" s="23" t="str">
        <f>IFERROR(VLOOKUP($F728,B:$E,4,0),"")</f>
        <v/>
      </c>
      <c r="H728" s="23" t="str">
        <f>IFERROR(VLOOKUP($F728,C:$E,3,0),"")</f>
        <v/>
      </c>
      <c r="I728" s="23" t="str">
        <f>IFERROR(VLOOKUP($F728,D:$E,2,0),"")</f>
        <v/>
      </c>
    </row>
    <row r="729" spans="1:9" x14ac:dyDescent="0.15">
      <c r="A729" s="12" t="str">
        <f>'AB Touchpoint System Workbook'!J740&amp;'AB Touchpoint System Workbook'!L740</f>
        <v/>
      </c>
      <c r="B729" s="12" t="b">
        <f>IF(ISNUMBER(SEARCH(G$1,$A729)),MAX(B$1:B728)+1)</f>
        <v>0</v>
      </c>
      <c r="C729" s="12" t="b">
        <f>IF(ISNUMBER(SEARCH(H$1,$A729)),MAX(C$1:C728)+1)</f>
        <v>0</v>
      </c>
      <c r="D729" s="12" t="b">
        <f>IF(ISNUMBER(SEARCH(I$1,$A729)),MAX(D$1:D728)+1)</f>
        <v>0</v>
      </c>
      <c r="E729" s="12">
        <f>'AB Touchpoint System Workbook'!K740</f>
        <v>0</v>
      </c>
      <c r="F729" s="13">
        <f t="shared" si="11"/>
        <v>728</v>
      </c>
      <c r="G729" s="23" t="str">
        <f>IFERROR(VLOOKUP($F729,B:$E,4,0),"")</f>
        <v/>
      </c>
      <c r="H729" s="23" t="str">
        <f>IFERROR(VLOOKUP($F729,C:$E,3,0),"")</f>
        <v/>
      </c>
      <c r="I729" s="23" t="str">
        <f>IFERROR(VLOOKUP($F729,D:$E,2,0),"")</f>
        <v/>
      </c>
    </row>
    <row r="730" spans="1:9" x14ac:dyDescent="0.15">
      <c r="A730" s="12" t="str">
        <f>'AB Touchpoint System Workbook'!J741&amp;'AB Touchpoint System Workbook'!L741</f>
        <v/>
      </c>
      <c r="B730" s="12" t="b">
        <f>IF(ISNUMBER(SEARCH(G$1,$A730)),MAX(B$1:B729)+1)</f>
        <v>0</v>
      </c>
      <c r="C730" s="12" t="b">
        <f>IF(ISNUMBER(SEARCH(H$1,$A730)),MAX(C$1:C729)+1)</f>
        <v>0</v>
      </c>
      <c r="D730" s="12" t="b">
        <f>IF(ISNUMBER(SEARCH(I$1,$A730)),MAX(D$1:D729)+1)</f>
        <v>0</v>
      </c>
      <c r="E730" s="12">
        <f>'AB Touchpoint System Workbook'!K741</f>
        <v>0</v>
      </c>
      <c r="F730" s="13">
        <f t="shared" si="11"/>
        <v>729</v>
      </c>
      <c r="G730" s="23" t="str">
        <f>IFERROR(VLOOKUP($F730,B:$E,4,0),"")</f>
        <v/>
      </c>
      <c r="H730" s="23" t="str">
        <f>IFERROR(VLOOKUP($F730,C:$E,3,0),"")</f>
        <v/>
      </c>
      <c r="I730" s="23" t="str">
        <f>IFERROR(VLOOKUP($F730,D:$E,2,0),"")</f>
        <v/>
      </c>
    </row>
    <row r="731" spans="1:9" x14ac:dyDescent="0.15">
      <c r="A731" s="12" t="str">
        <f>'AB Touchpoint System Workbook'!J742&amp;'AB Touchpoint System Workbook'!L742</f>
        <v/>
      </c>
      <c r="B731" s="12" t="b">
        <f>IF(ISNUMBER(SEARCH(G$1,$A731)),MAX(B$1:B730)+1)</f>
        <v>0</v>
      </c>
      <c r="C731" s="12" t="b">
        <f>IF(ISNUMBER(SEARCH(H$1,$A731)),MAX(C$1:C730)+1)</f>
        <v>0</v>
      </c>
      <c r="D731" s="12" t="b">
        <f>IF(ISNUMBER(SEARCH(I$1,$A731)),MAX(D$1:D730)+1)</f>
        <v>0</v>
      </c>
      <c r="E731" s="12">
        <f>'AB Touchpoint System Workbook'!K742</f>
        <v>0</v>
      </c>
      <c r="F731" s="13">
        <f t="shared" si="11"/>
        <v>730</v>
      </c>
      <c r="G731" s="23" t="str">
        <f>IFERROR(VLOOKUP($F731,B:$E,4,0),"")</f>
        <v/>
      </c>
      <c r="H731" s="23" t="str">
        <f>IFERROR(VLOOKUP($F731,C:$E,3,0),"")</f>
        <v/>
      </c>
      <c r="I731" s="23" t="str">
        <f>IFERROR(VLOOKUP($F731,D:$E,2,0),"")</f>
        <v/>
      </c>
    </row>
    <row r="732" spans="1:9" x14ac:dyDescent="0.15">
      <c r="A732" s="12" t="str">
        <f>'AB Touchpoint System Workbook'!J743&amp;'AB Touchpoint System Workbook'!L743</f>
        <v/>
      </c>
      <c r="B732" s="12" t="b">
        <f>IF(ISNUMBER(SEARCH(G$1,$A732)),MAX(B$1:B731)+1)</f>
        <v>0</v>
      </c>
      <c r="C732" s="12" t="b">
        <f>IF(ISNUMBER(SEARCH(H$1,$A732)),MAX(C$1:C731)+1)</f>
        <v>0</v>
      </c>
      <c r="D732" s="12" t="b">
        <f>IF(ISNUMBER(SEARCH(I$1,$A732)),MAX(D$1:D731)+1)</f>
        <v>0</v>
      </c>
      <c r="E732" s="12">
        <f>'AB Touchpoint System Workbook'!K743</f>
        <v>0</v>
      </c>
      <c r="F732" s="13">
        <f t="shared" si="11"/>
        <v>731</v>
      </c>
      <c r="G732" s="23" t="str">
        <f>IFERROR(VLOOKUP($F732,B:$E,4,0),"")</f>
        <v/>
      </c>
      <c r="H732" s="23" t="str">
        <f>IFERROR(VLOOKUP($F732,C:$E,3,0),"")</f>
        <v/>
      </c>
      <c r="I732" s="23" t="str">
        <f>IFERROR(VLOOKUP($F732,D:$E,2,0),"")</f>
        <v/>
      </c>
    </row>
    <row r="733" spans="1:9" x14ac:dyDescent="0.15">
      <c r="A733" s="12" t="str">
        <f>'AB Touchpoint System Workbook'!J744&amp;'AB Touchpoint System Workbook'!L744</f>
        <v/>
      </c>
      <c r="B733" s="12" t="b">
        <f>IF(ISNUMBER(SEARCH(G$1,$A733)),MAX(B$1:B732)+1)</f>
        <v>0</v>
      </c>
      <c r="C733" s="12" t="b">
        <f>IF(ISNUMBER(SEARCH(H$1,$A733)),MAX(C$1:C732)+1)</f>
        <v>0</v>
      </c>
      <c r="D733" s="12" t="b">
        <f>IF(ISNUMBER(SEARCH(I$1,$A733)),MAX(D$1:D732)+1)</f>
        <v>0</v>
      </c>
      <c r="E733" s="12">
        <f>'AB Touchpoint System Workbook'!K744</f>
        <v>0</v>
      </c>
      <c r="F733" s="13">
        <f t="shared" si="11"/>
        <v>732</v>
      </c>
      <c r="G733" s="23" t="str">
        <f>IFERROR(VLOOKUP($F733,B:$E,4,0),"")</f>
        <v/>
      </c>
      <c r="H733" s="23" t="str">
        <f>IFERROR(VLOOKUP($F733,C:$E,3,0),"")</f>
        <v/>
      </c>
      <c r="I733" s="23" t="str">
        <f>IFERROR(VLOOKUP($F733,D:$E,2,0),"")</f>
        <v/>
      </c>
    </row>
    <row r="734" spans="1:9" x14ac:dyDescent="0.15">
      <c r="A734" s="12" t="str">
        <f>'AB Touchpoint System Workbook'!J745&amp;'AB Touchpoint System Workbook'!L745</f>
        <v/>
      </c>
      <c r="B734" s="12" t="b">
        <f>IF(ISNUMBER(SEARCH(G$1,$A734)),MAX(B$1:B733)+1)</f>
        <v>0</v>
      </c>
      <c r="C734" s="12" t="b">
        <f>IF(ISNUMBER(SEARCH(H$1,$A734)),MAX(C$1:C733)+1)</f>
        <v>0</v>
      </c>
      <c r="D734" s="12" t="b">
        <f>IF(ISNUMBER(SEARCH(I$1,$A734)),MAX(D$1:D733)+1)</f>
        <v>0</v>
      </c>
      <c r="E734" s="12">
        <f>'AB Touchpoint System Workbook'!K745</f>
        <v>0</v>
      </c>
      <c r="F734" s="13">
        <f t="shared" si="11"/>
        <v>733</v>
      </c>
      <c r="G734" s="23" t="str">
        <f>IFERROR(VLOOKUP($F734,B:$E,4,0),"")</f>
        <v/>
      </c>
      <c r="H734" s="23" t="str">
        <f>IFERROR(VLOOKUP($F734,C:$E,3,0),"")</f>
        <v/>
      </c>
      <c r="I734" s="23" t="str">
        <f>IFERROR(VLOOKUP($F734,D:$E,2,0),"")</f>
        <v/>
      </c>
    </row>
    <row r="735" spans="1:9" x14ac:dyDescent="0.15">
      <c r="A735" s="12" t="str">
        <f>'AB Touchpoint System Workbook'!J746&amp;'AB Touchpoint System Workbook'!L746</f>
        <v/>
      </c>
      <c r="B735" s="12" t="b">
        <f>IF(ISNUMBER(SEARCH(G$1,$A735)),MAX(B$1:B734)+1)</f>
        <v>0</v>
      </c>
      <c r="C735" s="12" t="b">
        <f>IF(ISNUMBER(SEARCH(H$1,$A735)),MAX(C$1:C734)+1)</f>
        <v>0</v>
      </c>
      <c r="D735" s="12" t="b">
        <f>IF(ISNUMBER(SEARCH(I$1,$A735)),MAX(D$1:D734)+1)</f>
        <v>0</v>
      </c>
      <c r="E735" s="12">
        <f>'AB Touchpoint System Workbook'!K746</f>
        <v>0</v>
      </c>
      <c r="F735" s="13">
        <f t="shared" si="11"/>
        <v>734</v>
      </c>
      <c r="G735" s="23" t="str">
        <f>IFERROR(VLOOKUP($F735,B:$E,4,0),"")</f>
        <v/>
      </c>
      <c r="H735" s="23" t="str">
        <f>IFERROR(VLOOKUP($F735,C:$E,3,0),"")</f>
        <v/>
      </c>
      <c r="I735" s="23" t="str">
        <f>IFERROR(VLOOKUP($F735,D:$E,2,0),"")</f>
        <v/>
      </c>
    </row>
    <row r="736" spans="1:9" x14ac:dyDescent="0.15">
      <c r="A736" s="12" t="str">
        <f>'AB Touchpoint System Workbook'!J747&amp;'AB Touchpoint System Workbook'!L747</f>
        <v/>
      </c>
      <c r="B736" s="12" t="b">
        <f>IF(ISNUMBER(SEARCH(G$1,$A736)),MAX(B$1:B735)+1)</f>
        <v>0</v>
      </c>
      <c r="C736" s="12" t="b">
        <f>IF(ISNUMBER(SEARCH(H$1,$A736)),MAX(C$1:C735)+1)</f>
        <v>0</v>
      </c>
      <c r="D736" s="12" t="b">
        <f>IF(ISNUMBER(SEARCH(I$1,$A736)),MAX(D$1:D735)+1)</f>
        <v>0</v>
      </c>
      <c r="E736" s="12">
        <f>'AB Touchpoint System Workbook'!K747</f>
        <v>0</v>
      </c>
      <c r="F736" s="13">
        <f t="shared" si="11"/>
        <v>735</v>
      </c>
      <c r="G736" s="23" t="str">
        <f>IFERROR(VLOOKUP($F736,B:$E,4,0),"")</f>
        <v/>
      </c>
      <c r="H736" s="23" t="str">
        <f>IFERROR(VLOOKUP($F736,C:$E,3,0),"")</f>
        <v/>
      </c>
      <c r="I736" s="23" t="str">
        <f>IFERROR(VLOOKUP($F736,D:$E,2,0),"")</f>
        <v/>
      </c>
    </row>
    <row r="737" spans="1:9" x14ac:dyDescent="0.15">
      <c r="A737" s="12" t="str">
        <f>'AB Touchpoint System Workbook'!J748&amp;'AB Touchpoint System Workbook'!L748</f>
        <v/>
      </c>
      <c r="B737" s="12" t="b">
        <f>IF(ISNUMBER(SEARCH(G$1,$A737)),MAX(B$1:B736)+1)</f>
        <v>0</v>
      </c>
      <c r="C737" s="12" t="b">
        <f>IF(ISNUMBER(SEARCH(H$1,$A737)),MAX(C$1:C736)+1)</f>
        <v>0</v>
      </c>
      <c r="D737" s="12" t="b">
        <f>IF(ISNUMBER(SEARCH(I$1,$A737)),MAX(D$1:D736)+1)</f>
        <v>0</v>
      </c>
      <c r="E737" s="12">
        <f>'AB Touchpoint System Workbook'!K748</f>
        <v>0</v>
      </c>
      <c r="F737" s="13">
        <f t="shared" si="11"/>
        <v>736</v>
      </c>
      <c r="G737" s="23" t="str">
        <f>IFERROR(VLOOKUP($F737,B:$E,4,0),"")</f>
        <v/>
      </c>
      <c r="H737" s="23" t="str">
        <f>IFERROR(VLOOKUP($F737,C:$E,3,0),"")</f>
        <v/>
      </c>
      <c r="I737" s="23" t="str">
        <f>IFERROR(VLOOKUP($F737,D:$E,2,0),"")</f>
        <v/>
      </c>
    </row>
    <row r="738" spans="1:9" x14ac:dyDescent="0.15">
      <c r="A738" s="12" t="str">
        <f>'AB Touchpoint System Workbook'!J749&amp;'AB Touchpoint System Workbook'!L749</f>
        <v/>
      </c>
      <c r="B738" s="12" t="b">
        <f>IF(ISNUMBER(SEARCH(G$1,$A738)),MAX(B$1:B737)+1)</f>
        <v>0</v>
      </c>
      <c r="C738" s="12" t="b">
        <f>IF(ISNUMBER(SEARCH(H$1,$A738)),MAX(C$1:C737)+1)</f>
        <v>0</v>
      </c>
      <c r="D738" s="12" t="b">
        <f>IF(ISNUMBER(SEARCH(I$1,$A738)),MAX(D$1:D737)+1)</f>
        <v>0</v>
      </c>
      <c r="E738" s="12">
        <f>'AB Touchpoint System Workbook'!K749</f>
        <v>0</v>
      </c>
      <c r="F738" s="13">
        <f t="shared" si="11"/>
        <v>737</v>
      </c>
      <c r="G738" s="23" t="str">
        <f>IFERROR(VLOOKUP($F738,B:$E,4,0),"")</f>
        <v/>
      </c>
      <c r="H738" s="23" t="str">
        <f>IFERROR(VLOOKUP($F738,C:$E,3,0),"")</f>
        <v/>
      </c>
      <c r="I738" s="23" t="str">
        <f>IFERROR(VLOOKUP($F738,D:$E,2,0),"")</f>
        <v/>
      </c>
    </row>
    <row r="739" spans="1:9" x14ac:dyDescent="0.15">
      <c r="A739" s="12" t="str">
        <f>'AB Touchpoint System Workbook'!J750&amp;'AB Touchpoint System Workbook'!L750</f>
        <v/>
      </c>
      <c r="B739" s="12" t="b">
        <f>IF(ISNUMBER(SEARCH(G$1,$A739)),MAX(B$1:B738)+1)</f>
        <v>0</v>
      </c>
      <c r="C739" s="12" t="b">
        <f>IF(ISNUMBER(SEARCH(H$1,$A739)),MAX(C$1:C738)+1)</f>
        <v>0</v>
      </c>
      <c r="D739" s="12" t="b">
        <f>IF(ISNUMBER(SEARCH(I$1,$A739)),MAX(D$1:D738)+1)</f>
        <v>0</v>
      </c>
      <c r="E739" s="12">
        <f>'AB Touchpoint System Workbook'!K750</f>
        <v>0</v>
      </c>
      <c r="F739" s="13">
        <f t="shared" si="11"/>
        <v>738</v>
      </c>
      <c r="G739" s="23" t="str">
        <f>IFERROR(VLOOKUP($F739,B:$E,4,0),"")</f>
        <v/>
      </c>
      <c r="H739" s="23" t="str">
        <f>IFERROR(VLOOKUP($F739,C:$E,3,0),"")</f>
        <v/>
      </c>
      <c r="I739" s="23" t="str">
        <f>IFERROR(VLOOKUP($F739,D:$E,2,0),"")</f>
        <v/>
      </c>
    </row>
    <row r="740" spans="1:9" x14ac:dyDescent="0.15">
      <c r="A740" s="12" t="str">
        <f>'AB Touchpoint System Workbook'!J751&amp;'AB Touchpoint System Workbook'!L751</f>
        <v/>
      </c>
      <c r="B740" s="12" t="b">
        <f>IF(ISNUMBER(SEARCH(G$1,$A740)),MAX(B$1:B739)+1)</f>
        <v>0</v>
      </c>
      <c r="C740" s="12" t="b">
        <f>IF(ISNUMBER(SEARCH(H$1,$A740)),MAX(C$1:C739)+1)</f>
        <v>0</v>
      </c>
      <c r="D740" s="12" t="b">
        <f>IF(ISNUMBER(SEARCH(I$1,$A740)),MAX(D$1:D739)+1)</f>
        <v>0</v>
      </c>
      <c r="E740" s="12">
        <f>'AB Touchpoint System Workbook'!K751</f>
        <v>0</v>
      </c>
      <c r="F740" s="13">
        <f t="shared" si="11"/>
        <v>739</v>
      </c>
      <c r="G740" s="23" t="str">
        <f>IFERROR(VLOOKUP($F740,B:$E,4,0),"")</f>
        <v/>
      </c>
      <c r="H740" s="23" t="str">
        <f>IFERROR(VLOOKUP($F740,C:$E,3,0),"")</f>
        <v/>
      </c>
      <c r="I740" s="23" t="str">
        <f>IFERROR(VLOOKUP($F740,D:$E,2,0),"")</f>
        <v/>
      </c>
    </row>
    <row r="741" spans="1:9" x14ac:dyDescent="0.15">
      <c r="A741" s="12" t="str">
        <f>'AB Touchpoint System Workbook'!J752&amp;'AB Touchpoint System Workbook'!L752</f>
        <v/>
      </c>
      <c r="B741" s="12" t="b">
        <f>IF(ISNUMBER(SEARCH(G$1,$A741)),MAX(B$1:B740)+1)</f>
        <v>0</v>
      </c>
      <c r="C741" s="12" t="b">
        <f>IF(ISNUMBER(SEARCH(H$1,$A741)),MAX(C$1:C740)+1)</f>
        <v>0</v>
      </c>
      <c r="D741" s="12" t="b">
        <f>IF(ISNUMBER(SEARCH(I$1,$A741)),MAX(D$1:D740)+1)</f>
        <v>0</v>
      </c>
      <c r="E741" s="12">
        <f>'AB Touchpoint System Workbook'!K752</f>
        <v>0</v>
      </c>
      <c r="F741" s="13">
        <f t="shared" si="11"/>
        <v>740</v>
      </c>
      <c r="G741" s="23" t="str">
        <f>IFERROR(VLOOKUP($F741,B:$E,4,0),"")</f>
        <v/>
      </c>
      <c r="H741" s="23" t="str">
        <f>IFERROR(VLOOKUP($F741,C:$E,3,0),"")</f>
        <v/>
      </c>
      <c r="I741" s="23" t="str">
        <f>IFERROR(VLOOKUP($F741,D:$E,2,0),"")</f>
        <v/>
      </c>
    </row>
    <row r="742" spans="1:9" x14ac:dyDescent="0.15">
      <c r="A742" s="12" t="str">
        <f>'AB Touchpoint System Workbook'!J753&amp;'AB Touchpoint System Workbook'!L753</f>
        <v/>
      </c>
      <c r="B742" s="12" t="b">
        <f>IF(ISNUMBER(SEARCH(G$1,$A742)),MAX(B$1:B741)+1)</f>
        <v>0</v>
      </c>
      <c r="C742" s="12" t="b">
        <f>IF(ISNUMBER(SEARCH(H$1,$A742)),MAX(C$1:C741)+1)</f>
        <v>0</v>
      </c>
      <c r="D742" s="12" t="b">
        <f>IF(ISNUMBER(SEARCH(I$1,$A742)),MAX(D$1:D741)+1)</f>
        <v>0</v>
      </c>
      <c r="E742" s="12">
        <f>'AB Touchpoint System Workbook'!K753</f>
        <v>0</v>
      </c>
      <c r="F742" s="13">
        <f t="shared" si="11"/>
        <v>741</v>
      </c>
      <c r="G742" s="23" t="str">
        <f>IFERROR(VLOOKUP($F742,B:$E,4,0),"")</f>
        <v/>
      </c>
      <c r="H742" s="23" t="str">
        <f>IFERROR(VLOOKUP($F742,C:$E,3,0),"")</f>
        <v/>
      </c>
      <c r="I742" s="23" t="str">
        <f>IFERROR(VLOOKUP($F742,D:$E,2,0),"")</f>
        <v/>
      </c>
    </row>
    <row r="743" spans="1:9" x14ac:dyDescent="0.15">
      <c r="A743" s="12" t="str">
        <f>'AB Touchpoint System Workbook'!J754&amp;'AB Touchpoint System Workbook'!L754</f>
        <v/>
      </c>
      <c r="B743" s="12" t="b">
        <f>IF(ISNUMBER(SEARCH(G$1,$A743)),MAX(B$1:B742)+1)</f>
        <v>0</v>
      </c>
      <c r="C743" s="12" t="b">
        <f>IF(ISNUMBER(SEARCH(H$1,$A743)),MAX(C$1:C742)+1)</f>
        <v>0</v>
      </c>
      <c r="D743" s="12" t="b">
        <f>IF(ISNUMBER(SEARCH(I$1,$A743)),MAX(D$1:D742)+1)</f>
        <v>0</v>
      </c>
      <c r="E743" s="12">
        <f>'AB Touchpoint System Workbook'!K754</f>
        <v>0</v>
      </c>
      <c r="F743" s="13">
        <f t="shared" si="11"/>
        <v>742</v>
      </c>
      <c r="G743" s="23" t="str">
        <f>IFERROR(VLOOKUP($F743,B:$E,4,0),"")</f>
        <v/>
      </c>
      <c r="H743" s="23" t="str">
        <f>IFERROR(VLOOKUP($F743,C:$E,3,0),"")</f>
        <v/>
      </c>
      <c r="I743" s="23" t="str">
        <f>IFERROR(VLOOKUP($F743,D:$E,2,0),"")</f>
        <v/>
      </c>
    </row>
    <row r="744" spans="1:9" x14ac:dyDescent="0.15">
      <c r="A744" s="12" t="str">
        <f>'AB Touchpoint System Workbook'!J755&amp;'AB Touchpoint System Workbook'!L755</f>
        <v/>
      </c>
      <c r="B744" s="12" t="b">
        <f>IF(ISNUMBER(SEARCH(G$1,$A744)),MAX(B$1:B743)+1)</f>
        <v>0</v>
      </c>
      <c r="C744" s="12" t="b">
        <f>IF(ISNUMBER(SEARCH(H$1,$A744)),MAX(C$1:C743)+1)</f>
        <v>0</v>
      </c>
      <c r="D744" s="12" t="b">
        <f>IF(ISNUMBER(SEARCH(I$1,$A744)),MAX(D$1:D743)+1)</f>
        <v>0</v>
      </c>
      <c r="E744" s="12">
        <f>'AB Touchpoint System Workbook'!K755</f>
        <v>0</v>
      </c>
      <c r="F744" s="13">
        <f t="shared" si="11"/>
        <v>743</v>
      </c>
      <c r="G744" s="23" t="str">
        <f>IFERROR(VLOOKUP($F744,B:$E,4,0),"")</f>
        <v/>
      </c>
      <c r="H744" s="23" t="str">
        <f>IFERROR(VLOOKUP($F744,C:$E,3,0),"")</f>
        <v/>
      </c>
      <c r="I744" s="23" t="str">
        <f>IFERROR(VLOOKUP($F744,D:$E,2,0),"")</f>
        <v/>
      </c>
    </row>
    <row r="745" spans="1:9" x14ac:dyDescent="0.15">
      <c r="A745" s="12" t="str">
        <f>'AB Touchpoint System Workbook'!J756&amp;'AB Touchpoint System Workbook'!L756</f>
        <v/>
      </c>
      <c r="B745" s="12" t="b">
        <f>IF(ISNUMBER(SEARCH(G$1,$A745)),MAX(B$1:B744)+1)</f>
        <v>0</v>
      </c>
      <c r="C745" s="12" t="b">
        <f>IF(ISNUMBER(SEARCH(H$1,$A745)),MAX(C$1:C744)+1)</f>
        <v>0</v>
      </c>
      <c r="D745" s="12" t="b">
        <f>IF(ISNUMBER(SEARCH(I$1,$A745)),MAX(D$1:D744)+1)</f>
        <v>0</v>
      </c>
      <c r="E745" s="12">
        <f>'AB Touchpoint System Workbook'!K756</f>
        <v>0</v>
      </c>
      <c r="F745" s="13">
        <f t="shared" si="11"/>
        <v>744</v>
      </c>
      <c r="G745" s="23" t="str">
        <f>IFERROR(VLOOKUP($F745,B:$E,4,0),"")</f>
        <v/>
      </c>
      <c r="H745" s="23" t="str">
        <f>IFERROR(VLOOKUP($F745,C:$E,3,0),"")</f>
        <v/>
      </c>
      <c r="I745" s="23" t="str">
        <f>IFERROR(VLOOKUP($F745,D:$E,2,0),"")</f>
        <v/>
      </c>
    </row>
    <row r="746" spans="1:9" x14ac:dyDescent="0.15">
      <c r="A746" s="12" t="str">
        <f>'AB Touchpoint System Workbook'!J757&amp;'AB Touchpoint System Workbook'!L757</f>
        <v/>
      </c>
      <c r="B746" s="12" t="b">
        <f>IF(ISNUMBER(SEARCH(G$1,$A746)),MAX(B$1:B745)+1)</f>
        <v>0</v>
      </c>
      <c r="C746" s="12" t="b">
        <f>IF(ISNUMBER(SEARCH(H$1,$A746)),MAX(C$1:C745)+1)</f>
        <v>0</v>
      </c>
      <c r="D746" s="12" t="b">
        <f>IF(ISNUMBER(SEARCH(I$1,$A746)),MAX(D$1:D745)+1)</f>
        <v>0</v>
      </c>
      <c r="E746" s="12">
        <f>'AB Touchpoint System Workbook'!K757</f>
        <v>0</v>
      </c>
      <c r="F746" s="13">
        <f t="shared" si="11"/>
        <v>745</v>
      </c>
      <c r="G746" s="23" t="str">
        <f>IFERROR(VLOOKUP($F746,B:$E,4,0),"")</f>
        <v/>
      </c>
      <c r="H746" s="23" t="str">
        <f>IFERROR(VLOOKUP($F746,C:$E,3,0),"")</f>
        <v/>
      </c>
      <c r="I746" s="23" t="str">
        <f>IFERROR(VLOOKUP($F746,D:$E,2,0),"")</f>
        <v/>
      </c>
    </row>
    <row r="747" spans="1:9" x14ac:dyDescent="0.15">
      <c r="A747" s="12" t="str">
        <f>'AB Touchpoint System Workbook'!J758&amp;'AB Touchpoint System Workbook'!L758</f>
        <v/>
      </c>
      <c r="B747" s="12" t="b">
        <f>IF(ISNUMBER(SEARCH(G$1,$A747)),MAX(B$1:B746)+1)</f>
        <v>0</v>
      </c>
      <c r="C747" s="12" t="b">
        <f>IF(ISNUMBER(SEARCH(H$1,$A747)),MAX(C$1:C746)+1)</f>
        <v>0</v>
      </c>
      <c r="D747" s="12" t="b">
        <f>IF(ISNUMBER(SEARCH(I$1,$A747)),MAX(D$1:D746)+1)</f>
        <v>0</v>
      </c>
      <c r="E747" s="12">
        <f>'AB Touchpoint System Workbook'!K758</f>
        <v>0</v>
      </c>
      <c r="F747" s="13">
        <f t="shared" si="11"/>
        <v>746</v>
      </c>
      <c r="G747" s="23" t="str">
        <f>IFERROR(VLOOKUP($F747,B:$E,4,0),"")</f>
        <v/>
      </c>
      <c r="H747" s="23" t="str">
        <f>IFERROR(VLOOKUP($F747,C:$E,3,0),"")</f>
        <v/>
      </c>
      <c r="I747" s="23" t="str">
        <f>IFERROR(VLOOKUP($F747,D:$E,2,0),"")</f>
        <v/>
      </c>
    </row>
    <row r="748" spans="1:9" x14ac:dyDescent="0.15">
      <c r="A748" s="12" t="str">
        <f>'AB Touchpoint System Workbook'!J759&amp;'AB Touchpoint System Workbook'!L759</f>
        <v/>
      </c>
      <c r="B748" s="12" t="b">
        <f>IF(ISNUMBER(SEARCH(G$1,$A748)),MAX(B$1:B747)+1)</f>
        <v>0</v>
      </c>
      <c r="C748" s="12" t="b">
        <f>IF(ISNUMBER(SEARCH(H$1,$A748)),MAX(C$1:C747)+1)</f>
        <v>0</v>
      </c>
      <c r="D748" s="12" t="b">
        <f>IF(ISNUMBER(SEARCH(I$1,$A748)),MAX(D$1:D747)+1)</f>
        <v>0</v>
      </c>
      <c r="E748" s="12">
        <f>'AB Touchpoint System Workbook'!K759</f>
        <v>0</v>
      </c>
      <c r="F748" s="13">
        <f t="shared" si="11"/>
        <v>747</v>
      </c>
      <c r="G748" s="23" t="str">
        <f>IFERROR(VLOOKUP($F748,B:$E,4,0),"")</f>
        <v/>
      </c>
      <c r="H748" s="23" t="str">
        <f>IFERROR(VLOOKUP($F748,C:$E,3,0),"")</f>
        <v/>
      </c>
      <c r="I748" s="23" t="str">
        <f>IFERROR(VLOOKUP($F748,D:$E,2,0),"")</f>
        <v/>
      </c>
    </row>
    <row r="749" spans="1:9" x14ac:dyDescent="0.15">
      <c r="A749" s="12" t="str">
        <f>'AB Touchpoint System Workbook'!J760&amp;'AB Touchpoint System Workbook'!L760</f>
        <v/>
      </c>
      <c r="B749" s="12" t="b">
        <f>IF(ISNUMBER(SEARCH(G$1,$A749)),MAX(B$1:B748)+1)</f>
        <v>0</v>
      </c>
      <c r="C749" s="12" t="b">
        <f>IF(ISNUMBER(SEARCH(H$1,$A749)),MAX(C$1:C748)+1)</f>
        <v>0</v>
      </c>
      <c r="D749" s="12" t="b">
        <f>IF(ISNUMBER(SEARCH(I$1,$A749)),MAX(D$1:D748)+1)</f>
        <v>0</v>
      </c>
      <c r="E749" s="12">
        <f>'AB Touchpoint System Workbook'!K760</f>
        <v>0</v>
      </c>
      <c r="F749" s="13">
        <f t="shared" si="11"/>
        <v>748</v>
      </c>
      <c r="G749" s="23" t="str">
        <f>IFERROR(VLOOKUP($F749,B:$E,4,0),"")</f>
        <v/>
      </c>
      <c r="H749" s="23" t="str">
        <f>IFERROR(VLOOKUP($F749,C:$E,3,0),"")</f>
        <v/>
      </c>
      <c r="I749" s="23" t="str">
        <f>IFERROR(VLOOKUP($F749,D:$E,2,0),"")</f>
        <v/>
      </c>
    </row>
    <row r="750" spans="1:9" x14ac:dyDescent="0.15">
      <c r="A750" s="12" t="str">
        <f>'AB Touchpoint System Workbook'!J761&amp;'AB Touchpoint System Workbook'!L761</f>
        <v/>
      </c>
      <c r="B750" s="12" t="b">
        <f>IF(ISNUMBER(SEARCH(G$1,$A750)),MAX(B$1:B749)+1)</f>
        <v>0</v>
      </c>
      <c r="C750" s="12" t="b">
        <f>IF(ISNUMBER(SEARCH(H$1,$A750)),MAX(C$1:C749)+1)</f>
        <v>0</v>
      </c>
      <c r="D750" s="12" t="b">
        <f>IF(ISNUMBER(SEARCH(I$1,$A750)),MAX(D$1:D749)+1)</f>
        <v>0</v>
      </c>
      <c r="E750" s="12">
        <f>'AB Touchpoint System Workbook'!K761</f>
        <v>0</v>
      </c>
      <c r="F750" s="13">
        <f t="shared" si="11"/>
        <v>749</v>
      </c>
      <c r="G750" s="23" t="str">
        <f>IFERROR(VLOOKUP($F750,B:$E,4,0),"")</f>
        <v/>
      </c>
      <c r="H750" s="23" t="str">
        <f>IFERROR(VLOOKUP($F750,C:$E,3,0),"")</f>
        <v/>
      </c>
      <c r="I750" s="23" t="str">
        <f>IFERROR(VLOOKUP($F750,D:$E,2,0),"")</f>
        <v/>
      </c>
    </row>
    <row r="751" spans="1:9" x14ac:dyDescent="0.15">
      <c r="A751" s="12" t="str">
        <f>'AB Touchpoint System Workbook'!J762&amp;'AB Touchpoint System Workbook'!L762</f>
        <v/>
      </c>
      <c r="B751" s="12" t="b">
        <f>IF(ISNUMBER(SEARCH(G$1,$A751)),MAX(B$1:B750)+1)</f>
        <v>0</v>
      </c>
      <c r="C751" s="12" t="b">
        <f>IF(ISNUMBER(SEARCH(H$1,$A751)),MAX(C$1:C750)+1)</f>
        <v>0</v>
      </c>
      <c r="D751" s="12" t="b">
        <f>IF(ISNUMBER(SEARCH(I$1,$A751)),MAX(D$1:D750)+1)</f>
        <v>0</v>
      </c>
      <c r="E751" s="12">
        <f>'AB Touchpoint System Workbook'!K762</f>
        <v>0</v>
      </c>
      <c r="F751" s="13">
        <f t="shared" si="11"/>
        <v>750</v>
      </c>
      <c r="G751" s="23" t="str">
        <f>IFERROR(VLOOKUP($F751,B:$E,4,0),"")</f>
        <v/>
      </c>
      <c r="H751" s="23" t="str">
        <f>IFERROR(VLOOKUP($F751,C:$E,3,0),"")</f>
        <v/>
      </c>
      <c r="I751" s="23" t="str">
        <f>IFERROR(VLOOKUP($F751,D:$E,2,0),"")</f>
        <v/>
      </c>
    </row>
    <row r="752" spans="1:9" x14ac:dyDescent="0.15">
      <c r="A752" s="12" t="str">
        <f>'AB Touchpoint System Workbook'!J763&amp;'AB Touchpoint System Workbook'!L763</f>
        <v/>
      </c>
      <c r="B752" s="12" t="b">
        <f>IF(ISNUMBER(SEARCH(G$1,$A752)),MAX(B$1:B751)+1)</f>
        <v>0</v>
      </c>
      <c r="C752" s="12" t="b">
        <f>IF(ISNUMBER(SEARCH(H$1,$A752)),MAX(C$1:C751)+1)</f>
        <v>0</v>
      </c>
      <c r="D752" s="12" t="b">
        <f>IF(ISNUMBER(SEARCH(I$1,$A752)),MAX(D$1:D751)+1)</f>
        <v>0</v>
      </c>
      <c r="E752" s="12">
        <f>'AB Touchpoint System Workbook'!K763</f>
        <v>0</v>
      </c>
      <c r="F752" s="13">
        <f t="shared" si="11"/>
        <v>751</v>
      </c>
      <c r="G752" s="23" t="str">
        <f>IFERROR(VLOOKUP($F752,B:$E,4,0),"")</f>
        <v/>
      </c>
      <c r="H752" s="23" t="str">
        <f>IFERROR(VLOOKUP($F752,C:$E,3,0),"")</f>
        <v/>
      </c>
      <c r="I752" s="23" t="str">
        <f>IFERROR(VLOOKUP($F752,D:$E,2,0),"")</f>
        <v/>
      </c>
    </row>
    <row r="753" spans="1:9" x14ac:dyDescent="0.15">
      <c r="A753" s="12" t="str">
        <f>'AB Touchpoint System Workbook'!J764&amp;'AB Touchpoint System Workbook'!L764</f>
        <v/>
      </c>
      <c r="B753" s="12" t="b">
        <f>IF(ISNUMBER(SEARCH(G$1,$A753)),MAX(B$1:B752)+1)</f>
        <v>0</v>
      </c>
      <c r="C753" s="12" t="b">
        <f>IF(ISNUMBER(SEARCH(H$1,$A753)),MAX(C$1:C752)+1)</f>
        <v>0</v>
      </c>
      <c r="D753" s="12" t="b">
        <f>IF(ISNUMBER(SEARCH(I$1,$A753)),MAX(D$1:D752)+1)</f>
        <v>0</v>
      </c>
      <c r="E753" s="12">
        <f>'AB Touchpoint System Workbook'!K764</f>
        <v>0</v>
      </c>
      <c r="F753" s="13">
        <f t="shared" si="11"/>
        <v>752</v>
      </c>
      <c r="G753" s="23" t="str">
        <f>IFERROR(VLOOKUP($F753,B:$E,4,0),"")</f>
        <v/>
      </c>
      <c r="H753" s="23" t="str">
        <f>IFERROR(VLOOKUP($F753,C:$E,3,0),"")</f>
        <v/>
      </c>
      <c r="I753" s="23" t="str">
        <f>IFERROR(VLOOKUP($F753,D:$E,2,0),"")</f>
        <v/>
      </c>
    </row>
    <row r="754" spans="1:9" x14ac:dyDescent="0.15">
      <c r="A754" s="12" t="str">
        <f>'AB Touchpoint System Workbook'!J765&amp;'AB Touchpoint System Workbook'!L765</f>
        <v/>
      </c>
      <c r="B754" s="12" t="b">
        <f>IF(ISNUMBER(SEARCH(G$1,$A754)),MAX(B$1:B753)+1)</f>
        <v>0</v>
      </c>
      <c r="C754" s="12" t="b">
        <f>IF(ISNUMBER(SEARCH(H$1,$A754)),MAX(C$1:C753)+1)</f>
        <v>0</v>
      </c>
      <c r="D754" s="12" t="b">
        <f>IF(ISNUMBER(SEARCH(I$1,$A754)),MAX(D$1:D753)+1)</f>
        <v>0</v>
      </c>
      <c r="E754" s="12">
        <f>'AB Touchpoint System Workbook'!K765</f>
        <v>0</v>
      </c>
      <c r="F754" s="13">
        <f t="shared" si="11"/>
        <v>753</v>
      </c>
      <c r="G754" s="23" t="str">
        <f>IFERROR(VLOOKUP($F754,B:$E,4,0),"")</f>
        <v/>
      </c>
      <c r="H754" s="23" t="str">
        <f>IFERROR(VLOOKUP($F754,C:$E,3,0),"")</f>
        <v/>
      </c>
      <c r="I754" s="23" t="str">
        <f>IFERROR(VLOOKUP($F754,D:$E,2,0),"")</f>
        <v/>
      </c>
    </row>
    <row r="755" spans="1:9" x14ac:dyDescent="0.15">
      <c r="A755" s="12" t="str">
        <f>'AB Touchpoint System Workbook'!J766&amp;'AB Touchpoint System Workbook'!L766</f>
        <v/>
      </c>
      <c r="B755" s="12" t="b">
        <f>IF(ISNUMBER(SEARCH(G$1,$A755)),MAX(B$1:B754)+1)</f>
        <v>0</v>
      </c>
      <c r="C755" s="12" t="b">
        <f>IF(ISNUMBER(SEARCH(H$1,$A755)),MAX(C$1:C754)+1)</f>
        <v>0</v>
      </c>
      <c r="D755" s="12" t="b">
        <f>IF(ISNUMBER(SEARCH(I$1,$A755)),MAX(D$1:D754)+1)</f>
        <v>0</v>
      </c>
      <c r="E755" s="12">
        <f>'AB Touchpoint System Workbook'!K766</f>
        <v>0</v>
      </c>
      <c r="F755" s="13">
        <f t="shared" si="11"/>
        <v>754</v>
      </c>
      <c r="G755" s="23" t="str">
        <f>IFERROR(VLOOKUP($F755,B:$E,4,0),"")</f>
        <v/>
      </c>
      <c r="H755" s="23" t="str">
        <f>IFERROR(VLOOKUP($F755,C:$E,3,0),"")</f>
        <v/>
      </c>
      <c r="I755" s="23" t="str">
        <f>IFERROR(VLOOKUP($F755,D:$E,2,0),"")</f>
        <v/>
      </c>
    </row>
    <row r="756" spans="1:9" x14ac:dyDescent="0.15">
      <c r="A756" s="12" t="str">
        <f>'AB Touchpoint System Workbook'!J767&amp;'AB Touchpoint System Workbook'!L767</f>
        <v/>
      </c>
      <c r="B756" s="12" t="b">
        <f>IF(ISNUMBER(SEARCH(G$1,$A756)),MAX(B$1:B755)+1)</f>
        <v>0</v>
      </c>
      <c r="C756" s="12" t="b">
        <f>IF(ISNUMBER(SEARCH(H$1,$A756)),MAX(C$1:C755)+1)</f>
        <v>0</v>
      </c>
      <c r="D756" s="12" t="b">
        <f>IF(ISNUMBER(SEARCH(I$1,$A756)),MAX(D$1:D755)+1)</f>
        <v>0</v>
      </c>
      <c r="E756" s="12">
        <f>'AB Touchpoint System Workbook'!K767</f>
        <v>0</v>
      </c>
      <c r="F756" s="13">
        <f t="shared" si="11"/>
        <v>755</v>
      </c>
      <c r="G756" s="23" t="str">
        <f>IFERROR(VLOOKUP($F756,B:$E,4,0),"")</f>
        <v/>
      </c>
      <c r="H756" s="23" t="str">
        <f>IFERROR(VLOOKUP($F756,C:$E,3,0),"")</f>
        <v/>
      </c>
      <c r="I756" s="23" t="str">
        <f>IFERROR(VLOOKUP($F756,D:$E,2,0),"")</f>
        <v/>
      </c>
    </row>
    <row r="757" spans="1:9" x14ac:dyDescent="0.15">
      <c r="A757" s="12" t="str">
        <f>'AB Touchpoint System Workbook'!J768&amp;'AB Touchpoint System Workbook'!L768</f>
        <v/>
      </c>
      <c r="B757" s="12" t="b">
        <f>IF(ISNUMBER(SEARCH(G$1,$A757)),MAX(B$1:B756)+1)</f>
        <v>0</v>
      </c>
      <c r="C757" s="12" t="b">
        <f>IF(ISNUMBER(SEARCH(H$1,$A757)),MAX(C$1:C756)+1)</f>
        <v>0</v>
      </c>
      <c r="D757" s="12" t="b">
        <f>IF(ISNUMBER(SEARCH(I$1,$A757)),MAX(D$1:D756)+1)</f>
        <v>0</v>
      </c>
      <c r="E757" s="12">
        <f>'AB Touchpoint System Workbook'!K768</f>
        <v>0</v>
      </c>
      <c r="F757" s="13">
        <f t="shared" si="11"/>
        <v>756</v>
      </c>
      <c r="G757" s="23" t="str">
        <f>IFERROR(VLOOKUP($F757,B:$E,4,0),"")</f>
        <v/>
      </c>
      <c r="H757" s="23" t="str">
        <f>IFERROR(VLOOKUP($F757,C:$E,3,0),"")</f>
        <v/>
      </c>
      <c r="I757" s="23" t="str">
        <f>IFERROR(VLOOKUP($F757,D:$E,2,0),"")</f>
        <v/>
      </c>
    </row>
    <row r="758" spans="1:9" x14ac:dyDescent="0.15">
      <c r="A758" s="12" t="str">
        <f>'AB Touchpoint System Workbook'!J769&amp;'AB Touchpoint System Workbook'!L769</f>
        <v/>
      </c>
      <c r="B758" s="12" t="b">
        <f>IF(ISNUMBER(SEARCH(G$1,$A758)),MAX(B$1:B757)+1)</f>
        <v>0</v>
      </c>
      <c r="C758" s="12" t="b">
        <f>IF(ISNUMBER(SEARCH(H$1,$A758)),MAX(C$1:C757)+1)</f>
        <v>0</v>
      </c>
      <c r="D758" s="12" t="b">
        <f>IF(ISNUMBER(SEARCH(I$1,$A758)),MAX(D$1:D757)+1)</f>
        <v>0</v>
      </c>
      <c r="E758" s="12">
        <f>'AB Touchpoint System Workbook'!K769</f>
        <v>0</v>
      </c>
      <c r="F758" s="13">
        <f t="shared" si="11"/>
        <v>757</v>
      </c>
      <c r="G758" s="23" t="str">
        <f>IFERROR(VLOOKUP($F758,B:$E,4,0),"")</f>
        <v/>
      </c>
      <c r="H758" s="23" t="str">
        <f>IFERROR(VLOOKUP($F758,C:$E,3,0),"")</f>
        <v/>
      </c>
      <c r="I758" s="23" t="str">
        <f>IFERROR(VLOOKUP($F758,D:$E,2,0),"")</f>
        <v/>
      </c>
    </row>
    <row r="759" spans="1:9" x14ac:dyDescent="0.15">
      <c r="A759" s="12" t="str">
        <f>'AB Touchpoint System Workbook'!J770&amp;'AB Touchpoint System Workbook'!L770</f>
        <v/>
      </c>
      <c r="B759" s="12" t="b">
        <f>IF(ISNUMBER(SEARCH(G$1,$A759)),MAX(B$1:B758)+1)</f>
        <v>0</v>
      </c>
      <c r="C759" s="12" t="b">
        <f>IF(ISNUMBER(SEARCH(H$1,$A759)),MAX(C$1:C758)+1)</f>
        <v>0</v>
      </c>
      <c r="D759" s="12" t="b">
        <f>IF(ISNUMBER(SEARCH(I$1,$A759)),MAX(D$1:D758)+1)</f>
        <v>0</v>
      </c>
      <c r="E759" s="12">
        <f>'AB Touchpoint System Workbook'!K770</f>
        <v>0</v>
      </c>
      <c r="F759" s="13">
        <f t="shared" si="11"/>
        <v>758</v>
      </c>
      <c r="G759" s="23" t="str">
        <f>IFERROR(VLOOKUP($F759,B:$E,4,0),"")</f>
        <v/>
      </c>
      <c r="H759" s="23" t="str">
        <f>IFERROR(VLOOKUP($F759,C:$E,3,0),"")</f>
        <v/>
      </c>
      <c r="I759" s="23" t="str">
        <f>IFERROR(VLOOKUP($F759,D:$E,2,0),"")</f>
        <v/>
      </c>
    </row>
    <row r="760" spans="1:9" x14ac:dyDescent="0.15">
      <c r="A760" s="12" t="str">
        <f>'AB Touchpoint System Workbook'!J771&amp;'AB Touchpoint System Workbook'!L771</f>
        <v/>
      </c>
      <c r="B760" s="12" t="b">
        <f>IF(ISNUMBER(SEARCH(G$1,$A760)),MAX(B$1:B759)+1)</f>
        <v>0</v>
      </c>
      <c r="C760" s="12" t="b">
        <f>IF(ISNUMBER(SEARCH(H$1,$A760)),MAX(C$1:C759)+1)</f>
        <v>0</v>
      </c>
      <c r="D760" s="12" t="b">
        <f>IF(ISNUMBER(SEARCH(I$1,$A760)),MAX(D$1:D759)+1)</f>
        <v>0</v>
      </c>
      <c r="E760" s="12">
        <f>'AB Touchpoint System Workbook'!K771</f>
        <v>0</v>
      </c>
      <c r="F760" s="13">
        <f t="shared" si="11"/>
        <v>759</v>
      </c>
      <c r="G760" s="23" t="str">
        <f>IFERROR(VLOOKUP($F760,B:$E,4,0),"")</f>
        <v/>
      </c>
      <c r="H760" s="23" t="str">
        <f>IFERROR(VLOOKUP($F760,C:$E,3,0),"")</f>
        <v/>
      </c>
      <c r="I760" s="23" t="str">
        <f>IFERROR(VLOOKUP($F760,D:$E,2,0),"")</f>
        <v/>
      </c>
    </row>
    <row r="761" spans="1:9" x14ac:dyDescent="0.15">
      <c r="A761" s="12" t="str">
        <f>'AB Touchpoint System Workbook'!J772&amp;'AB Touchpoint System Workbook'!L772</f>
        <v/>
      </c>
      <c r="B761" s="12" t="b">
        <f>IF(ISNUMBER(SEARCH(G$1,$A761)),MAX(B$1:B760)+1)</f>
        <v>0</v>
      </c>
      <c r="C761" s="12" t="b">
        <f>IF(ISNUMBER(SEARCH(H$1,$A761)),MAX(C$1:C760)+1)</f>
        <v>0</v>
      </c>
      <c r="D761" s="12" t="b">
        <f>IF(ISNUMBER(SEARCH(I$1,$A761)),MAX(D$1:D760)+1)</f>
        <v>0</v>
      </c>
      <c r="E761" s="12">
        <f>'AB Touchpoint System Workbook'!K772</f>
        <v>0</v>
      </c>
      <c r="F761" s="13">
        <f t="shared" si="11"/>
        <v>760</v>
      </c>
      <c r="G761" s="23" t="str">
        <f>IFERROR(VLOOKUP($F761,B:$E,4,0),"")</f>
        <v/>
      </c>
      <c r="H761" s="23" t="str">
        <f>IFERROR(VLOOKUP($F761,C:$E,3,0),"")</f>
        <v/>
      </c>
      <c r="I761" s="23" t="str">
        <f>IFERROR(VLOOKUP($F761,D:$E,2,0),"")</f>
        <v/>
      </c>
    </row>
    <row r="762" spans="1:9" x14ac:dyDescent="0.15">
      <c r="A762" s="12" t="str">
        <f>'AB Touchpoint System Workbook'!J773&amp;'AB Touchpoint System Workbook'!L773</f>
        <v/>
      </c>
      <c r="B762" s="12" t="b">
        <f>IF(ISNUMBER(SEARCH(G$1,$A762)),MAX(B$1:B761)+1)</f>
        <v>0</v>
      </c>
      <c r="C762" s="12" t="b">
        <f>IF(ISNUMBER(SEARCH(H$1,$A762)),MAX(C$1:C761)+1)</f>
        <v>0</v>
      </c>
      <c r="D762" s="12" t="b">
        <f>IF(ISNUMBER(SEARCH(I$1,$A762)),MAX(D$1:D761)+1)</f>
        <v>0</v>
      </c>
      <c r="E762" s="12">
        <f>'AB Touchpoint System Workbook'!K773</f>
        <v>0</v>
      </c>
      <c r="F762" s="13">
        <f t="shared" si="11"/>
        <v>761</v>
      </c>
      <c r="G762" s="23" t="str">
        <f>IFERROR(VLOOKUP($F762,B:$E,4,0),"")</f>
        <v/>
      </c>
      <c r="H762" s="23" t="str">
        <f>IFERROR(VLOOKUP($F762,C:$E,3,0),"")</f>
        <v/>
      </c>
      <c r="I762" s="23" t="str">
        <f>IFERROR(VLOOKUP($F762,D:$E,2,0),"")</f>
        <v/>
      </c>
    </row>
    <row r="763" spans="1:9" x14ac:dyDescent="0.15">
      <c r="A763" s="12" t="str">
        <f>'AB Touchpoint System Workbook'!J774&amp;'AB Touchpoint System Workbook'!L774</f>
        <v/>
      </c>
      <c r="B763" s="12" t="b">
        <f>IF(ISNUMBER(SEARCH(G$1,$A763)),MAX(B$1:B762)+1)</f>
        <v>0</v>
      </c>
      <c r="C763" s="12" t="b">
        <f>IF(ISNUMBER(SEARCH(H$1,$A763)),MAX(C$1:C762)+1)</f>
        <v>0</v>
      </c>
      <c r="D763" s="12" t="b">
        <f>IF(ISNUMBER(SEARCH(I$1,$A763)),MAX(D$1:D762)+1)</f>
        <v>0</v>
      </c>
      <c r="E763" s="12">
        <f>'AB Touchpoint System Workbook'!K774</f>
        <v>0</v>
      </c>
      <c r="F763" s="13">
        <f t="shared" si="11"/>
        <v>762</v>
      </c>
      <c r="G763" s="23" t="str">
        <f>IFERROR(VLOOKUP($F763,B:$E,4,0),"")</f>
        <v/>
      </c>
      <c r="H763" s="23" t="str">
        <f>IFERROR(VLOOKUP($F763,C:$E,3,0),"")</f>
        <v/>
      </c>
      <c r="I763" s="23" t="str">
        <f>IFERROR(VLOOKUP($F763,D:$E,2,0),"")</f>
        <v/>
      </c>
    </row>
    <row r="764" spans="1:9" x14ac:dyDescent="0.15">
      <c r="A764" s="12" t="str">
        <f>'AB Touchpoint System Workbook'!J775&amp;'AB Touchpoint System Workbook'!L775</f>
        <v/>
      </c>
      <c r="B764" s="12" t="b">
        <f>IF(ISNUMBER(SEARCH(G$1,$A764)),MAX(B$1:B763)+1)</f>
        <v>0</v>
      </c>
      <c r="C764" s="12" t="b">
        <f>IF(ISNUMBER(SEARCH(H$1,$A764)),MAX(C$1:C763)+1)</f>
        <v>0</v>
      </c>
      <c r="D764" s="12" t="b">
        <f>IF(ISNUMBER(SEARCH(I$1,$A764)),MAX(D$1:D763)+1)</f>
        <v>0</v>
      </c>
      <c r="E764" s="12">
        <f>'AB Touchpoint System Workbook'!K775</f>
        <v>0</v>
      </c>
      <c r="F764" s="13">
        <f t="shared" si="11"/>
        <v>763</v>
      </c>
      <c r="G764" s="23" t="str">
        <f>IFERROR(VLOOKUP($F764,B:$E,4,0),"")</f>
        <v/>
      </c>
      <c r="H764" s="23" t="str">
        <f>IFERROR(VLOOKUP($F764,C:$E,3,0),"")</f>
        <v/>
      </c>
      <c r="I764" s="23" t="str">
        <f>IFERROR(VLOOKUP($F764,D:$E,2,0),"")</f>
        <v/>
      </c>
    </row>
    <row r="765" spans="1:9" x14ac:dyDescent="0.15">
      <c r="A765" s="12" t="str">
        <f>'AB Touchpoint System Workbook'!J776&amp;'AB Touchpoint System Workbook'!L776</f>
        <v/>
      </c>
      <c r="B765" s="12" t="b">
        <f>IF(ISNUMBER(SEARCH(G$1,$A765)),MAX(B$1:B764)+1)</f>
        <v>0</v>
      </c>
      <c r="C765" s="12" t="b">
        <f>IF(ISNUMBER(SEARCH(H$1,$A765)),MAX(C$1:C764)+1)</f>
        <v>0</v>
      </c>
      <c r="D765" s="12" t="b">
        <f>IF(ISNUMBER(SEARCH(I$1,$A765)),MAX(D$1:D764)+1)</f>
        <v>0</v>
      </c>
      <c r="E765" s="12">
        <f>'AB Touchpoint System Workbook'!K776</f>
        <v>0</v>
      </c>
      <c r="F765" s="13">
        <f t="shared" si="11"/>
        <v>764</v>
      </c>
      <c r="G765" s="23" t="str">
        <f>IFERROR(VLOOKUP($F765,B:$E,4,0),"")</f>
        <v/>
      </c>
      <c r="H765" s="23" t="str">
        <f>IFERROR(VLOOKUP($F765,C:$E,3,0),"")</f>
        <v/>
      </c>
      <c r="I765" s="23" t="str">
        <f>IFERROR(VLOOKUP($F765,D:$E,2,0),"")</f>
        <v/>
      </c>
    </row>
    <row r="766" spans="1:9" x14ac:dyDescent="0.15">
      <c r="A766" s="12" t="str">
        <f>'AB Touchpoint System Workbook'!J777&amp;'AB Touchpoint System Workbook'!L777</f>
        <v/>
      </c>
      <c r="B766" s="12" t="b">
        <f>IF(ISNUMBER(SEARCH(G$1,$A766)),MAX(B$1:B765)+1)</f>
        <v>0</v>
      </c>
      <c r="C766" s="12" t="b">
        <f>IF(ISNUMBER(SEARCH(H$1,$A766)),MAX(C$1:C765)+1)</f>
        <v>0</v>
      </c>
      <c r="D766" s="12" t="b">
        <f>IF(ISNUMBER(SEARCH(I$1,$A766)),MAX(D$1:D765)+1)</f>
        <v>0</v>
      </c>
      <c r="E766" s="12">
        <f>'AB Touchpoint System Workbook'!K777</f>
        <v>0</v>
      </c>
      <c r="F766" s="13">
        <f t="shared" si="11"/>
        <v>765</v>
      </c>
      <c r="G766" s="23" t="str">
        <f>IFERROR(VLOOKUP($F766,B:$E,4,0),"")</f>
        <v/>
      </c>
      <c r="H766" s="23" t="str">
        <f>IFERROR(VLOOKUP($F766,C:$E,3,0),"")</f>
        <v/>
      </c>
      <c r="I766" s="23" t="str">
        <f>IFERROR(VLOOKUP($F766,D:$E,2,0),"")</f>
        <v/>
      </c>
    </row>
    <row r="767" spans="1:9" x14ac:dyDescent="0.15">
      <c r="A767" s="12" t="str">
        <f>'AB Touchpoint System Workbook'!J778&amp;'AB Touchpoint System Workbook'!L778</f>
        <v/>
      </c>
      <c r="B767" s="12" t="b">
        <f>IF(ISNUMBER(SEARCH(G$1,$A767)),MAX(B$1:B766)+1)</f>
        <v>0</v>
      </c>
      <c r="C767" s="12" t="b">
        <f>IF(ISNUMBER(SEARCH(H$1,$A767)),MAX(C$1:C766)+1)</f>
        <v>0</v>
      </c>
      <c r="D767" s="12" t="b">
        <f>IF(ISNUMBER(SEARCH(I$1,$A767)),MAX(D$1:D766)+1)</f>
        <v>0</v>
      </c>
      <c r="E767" s="12">
        <f>'AB Touchpoint System Workbook'!K778</f>
        <v>0</v>
      </c>
      <c r="F767" s="13">
        <f t="shared" si="11"/>
        <v>766</v>
      </c>
      <c r="G767" s="23" t="str">
        <f>IFERROR(VLOOKUP($F767,B:$E,4,0),"")</f>
        <v/>
      </c>
      <c r="H767" s="23" t="str">
        <f>IFERROR(VLOOKUP($F767,C:$E,3,0),"")</f>
        <v/>
      </c>
      <c r="I767" s="23" t="str">
        <f>IFERROR(VLOOKUP($F767,D:$E,2,0),"")</f>
        <v/>
      </c>
    </row>
    <row r="768" spans="1:9" x14ac:dyDescent="0.15">
      <c r="A768" s="12" t="str">
        <f>'AB Touchpoint System Workbook'!J779&amp;'AB Touchpoint System Workbook'!L779</f>
        <v/>
      </c>
      <c r="B768" s="12" t="b">
        <f>IF(ISNUMBER(SEARCH(G$1,$A768)),MAX(B$1:B767)+1)</f>
        <v>0</v>
      </c>
      <c r="C768" s="12" t="b">
        <f>IF(ISNUMBER(SEARCH(H$1,$A768)),MAX(C$1:C767)+1)</f>
        <v>0</v>
      </c>
      <c r="D768" s="12" t="b">
        <f>IF(ISNUMBER(SEARCH(I$1,$A768)),MAX(D$1:D767)+1)</f>
        <v>0</v>
      </c>
      <c r="E768" s="12">
        <f>'AB Touchpoint System Workbook'!K779</f>
        <v>0</v>
      </c>
      <c r="F768" s="13">
        <f t="shared" si="11"/>
        <v>767</v>
      </c>
      <c r="G768" s="23" t="str">
        <f>IFERROR(VLOOKUP($F768,B:$E,4,0),"")</f>
        <v/>
      </c>
      <c r="H768" s="23" t="str">
        <f>IFERROR(VLOOKUP($F768,C:$E,3,0),"")</f>
        <v/>
      </c>
      <c r="I768" s="23" t="str">
        <f>IFERROR(VLOOKUP($F768,D:$E,2,0),"")</f>
        <v/>
      </c>
    </row>
    <row r="769" spans="1:9" x14ac:dyDescent="0.15">
      <c r="A769" s="12" t="str">
        <f>'AB Touchpoint System Workbook'!J780&amp;'AB Touchpoint System Workbook'!L780</f>
        <v/>
      </c>
      <c r="B769" s="12" t="b">
        <f>IF(ISNUMBER(SEARCH(G$1,$A769)),MAX(B$1:B768)+1)</f>
        <v>0</v>
      </c>
      <c r="C769" s="12" t="b">
        <f>IF(ISNUMBER(SEARCH(H$1,$A769)),MAX(C$1:C768)+1)</f>
        <v>0</v>
      </c>
      <c r="D769" s="12" t="b">
        <f>IF(ISNUMBER(SEARCH(I$1,$A769)),MAX(D$1:D768)+1)</f>
        <v>0</v>
      </c>
      <c r="E769" s="12">
        <f>'AB Touchpoint System Workbook'!K780</f>
        <v>0</v>
      </c>
      <c r="F769" s="13">
        <f t="shared" si="11"/>
        <v>768</v>
      </c>
      <c r="G769" s="23" t="str">
        <f>IFERROR(VLOOKUP($F769,B:$E,4,0),"")</f>
        <v/>
      </c>
      <c r="H769" s="23" t="str">
        <f>IFERROR(VLOOKUP($F769,C:$E,3,0),"")</f>
        <v/>
      </c>
      <c r="I769" s="23" t="str">
        <f>IFERROR(VLOOKUP($F769,D:$E,2,0),"")</f>
        <v/>
      </c>
    </row>
    <row r="770" spans="1:9" x14ac:dyDescent="0.15">
      <c r="A770" s="12" t="str">
        <f>'AB Touchpoint System Workbook'!J781&amp;'AB Touchpoint System Workbook'!L781</f>
        <v/>
      </c>
      <c r="B770" s="12" t="b">
        <f>IF(ISNUMBER(SEARCH(G$1,$A770)),MAX(B$1:B769)+1)</f>
        <v>0</v>
      </c>
      <c r="C770" s="12" t="b">
        <f>IF(ISNUMBER(SEARCH(H$1,$A770)),MAX(C$1:C769)+1)</f>
        <v>0</v>
      </c>
      <c r="D770" s="12" t="b">
        <f>IF(ISNUMBER(SEARCH(I$1,$A770)),MAX(D$1:D769)+1)</f>
        <v>0</v>
      </c>
      <c r="E770" s="12">
        <f>'AB Touchpoint System Workbook'!K781</f>
        <v>0</v>
      </c>
      <c r="F770" s="13">
        <f t="shared" si="11"/>
        <v>769</v>
      </c>
      <c r="G770" s="23" t="str">
        <f>IFERROR(VLOOKUP($F770,B:$E,4,0),"")</f>
        <v/>
      </c>
      <c r="H770" s="23" t="str">
        <f>IFERROR(VLOOKUP($F770,C:$E,3,0),"")</f>
        <v/>
      </c>
      <c r="I770" s="23" t="str">
        <f>IFERROR(VLOOKUP($F770,D:$E,2,0),"")</f>
        <v/>
      </c>
    </row>
    <row r="771" spans="1:9" x14ac:dyDescent="0.15">
      <c r="A771" s="12" t="str">
        <f>'AB Touchpoint System Workbook'!J782&amp;'AB Touchpoint System Workbook'!L782</f>
        <v/>
      </c>
      <c r="B771" s="12" t="b">
        <f>IF(ISNUMBER(SEARCH(G$1,$A771)),MAX(B$1:B770)+1)</f>
        <v>0</v>
      </c>
      <c r="C771" s="12" t="b">
        <f>IF(ISNUMBER(SEARCH(H$1,$A771)),MAX(C$1:C770)+1)</f>
        <v>0</v>
      </c>
      <c r="D771" s="12" t="b">
        <f>IF(ISNUMBER(SEARCH(I$1,$A771)),MAX(D$1:D770)+1)</f>
        <v>0</v>
      </c>
      <c r="E771" s="12">
        <f>'AB Touchpoint System Workbook'!K782</f>
        <v>0</v>
      </c>
      <c r="F771" s="13">
        <f t="shared" si="11"/>
        <v>770</v>
      </c>
      <c r="G771" s="23" t="str">
        <f>IFERROR(VLOOKUP($F771,B:$E,4,0),"")</f>
        <v/>
      </c>
      <c r="H771" s="23" t="str">
        <f>IFERROR(VLOOKUP($F771,C:$E,3,0),"")</f>
        <v/>
      </c>
      <c r="I771" s="23" t="str">
        <f>IFERROR(VLOOKUP($F771,D:$E,2,0),"")</f>
        <v/>
      </c>
    </row>
    <row r="772" spans="1:9" x14ac:dyDescent="0.15">
      <c r="A772" s="12" t="str">
        <f>'AB Touchpoint System Workbook'!J783&amp;'AB Touchpoint System Workbook'!L783</f>
        <v/>
      </c>
      <c r="B772" s="12" t="b">
        <f>IF(ISNUMBER(SEARCH(G$1,$A772)),MAX(B$1:B771)+1)</f>
        <v>0</v>
      </c>
      <c r="C772" s="12" t="b">
        <f>IF(ISNUMBER(SEARCH(H$1,$A772)),MAX(C$1:C771)+1)</f>
        <v>0</v>
      </c>
      <c r="D772" s="12" t="b">
        <f>IF(ISNUMBER(SEARCH(I$1,$A772)),MAX(D$1:D771)+1)</f>
        <v>0</v>
      </c>
      <c r="E772" s="12">
        <f>'AB Touchpoint System Workbook'!K783</f>
        <v>0</v>
      </c>
      <c r="F772" s="13">
        <f t="shared" ref="F772:F835" si="12">F771+1</f>
        <v>771</v>
      </c>
      <c r="G772" s="23" t="str">
        <f>IFERROR(VLOOKUP($F772,B:$E,4,0),"")</f>
        <v/>
      </c>
      <c r="H772" s="23" t="str">
        <f>IFERROR(VLOOKUP($F772,C:$E,3,0),"")</f>
        <v/>
      </c>
      <c r="I772" s="23" t="str">
        <f>IFERROR(VLOOKUP($F772,D:$E,2,0),"")</f>
        <v/>
      </c>
    </row>
    <row r="773" spans="1:9" x14ac:dyDescent="0.15">
      <c r="A773" s="12" t="str">
        <f>'AB Touchpoint System Workbook'!J784&amp;'AB Touchpoint System Workbook'!L784</f>
        <v/>
      </c>
      <c r="B773" s="12" t="b">
        <f>IF(ISNUMBER(SEARCH(G$1,$A773)),MAX(B$1:B772)+1)</f>
        <v>0</v>
      </c>
      <c r="C773" s="12" t="b">
        <f>IF(ISNUMBER(SEARCH(H$1,$A773)),MAX(C$1:C772)+1)</f>
        <v>0</v>
      </c>
      <c r="D773" s="12" t="b">
        <f>IF(ISNUMBER(SEARCH(I$1,$A773)),MAX(D$1:D772)+1)</f>
        <v>0</v>
      </c>
      <c r="E773" s="12">
        <f>'AB Touchpoint System Workbook'!K784</f>
        <v>0</v>
      </c>
      <c r="F773" s="13">
        <f t="shared" si="12"/>
        <v>772</v>
      </c>
      <c r="G773" s="23" t="str">
        <f>IFERROR(VLOOKUP($F773,B:$E,4,0),"")</f>
        <v/>
      </c>
      <c r="H773" s="23" t="str">
        <f>IFERROR(VLOOKUP($F773,C:$E,3,0),"")</f>
        <v/>
      </c>
      <c r="I773" s="23" t="str">
        <f>IFERROR(VLOOKUP($F773,D:$E,2,0),"")</f>
        <v/>
      </c>
    </row>
    <row r="774" spans="1:9" x14ac:dyDescent="0.15">
      <c r="A774" s="12" t="str">
        <f>'AB Touchpoint System Workbook'!J785&amp;'AB Touchpoint System Workbook'!L785</f>
        <v/>
      </c>
      <c r="B774" s="12" t="b">
        <f>IF(ISNUMBER(SEARCH(G$1,$A774)),MAX(B$1:B773)+1)</f>
        <v>0</v>
      </c>
      <c r="C774" s="12" t="b">
        <f>IF(ISNUMBER(SEARCH(H$1,$A774)),MAX(C$1:C773)+1)</f>
        <v>0</v>
      </c>
      <c r="D774" s="12" t="b">
        <f>IF(ISNUMBER(SEARCH(I$1,$A774)),MAX(D$1:D773)+1)</f>
        <v>0</v>
      </c>
      <c r="E774" s="12">
        <f>'AB Touchpoint System Workbook'!K785</f>
        <v>0</v>
      </c>
      <c r="F774" s="13">
        <f t="shared" si="12"/>
        <v>773</v>
      </c>
      <c r="G774" s="23" t="str">
        <f>IFERROR(VLOOKUP($F774,B:$E,4,0),"")</f>
        <v/>
      </c>
      <c r="H774" s="23" t="str">
        <f>IFERROR(VLOOKUP($F774,C:$E,3,0),"")</f>
        <v/>
      </c>
      <c r="I774" s="23" t="str">
        <f>IFERROR(VLOOKUP($F774,D:$E,2,0),"")</f>
        <v/>
      </c>
    </row>
    <row r="775" spans="1:9" x14ac:dyDescent="0.15">
      <c r="A775" s="12" t="str">
        <f>'AB Touchpoint System Workbook'!J786&amp;'AB Touchpoint System Workbook'!L786</f>
        <v/>
      </c>
      <c r="B775" s="12" t="b">
        <f>IF(ISNUMBER(SEARCH(G$1,$A775)),MAX(B$1:B774)+1)</f>
        <v>0</v>
      </c>
      <c r="C775" s="12" t="b">
        <f>IF(ISNUMBER(SEARCH(H$1,$A775)),MAX(C$1:C774)+1)</f>
        <v>0</v>
      </c>
      <c r="D775" s="12" t="b">
        <f>IF(ISNUMBER(SEARCH(I$1,$A775)),MAX(D$1:D774)+1)</f>
        <v>0</v>
      </c>
      <c r="E775" s="12">
        <f>'AB Touchpoint System Workbook'!K786</f>
        <v>0</v>
      </c>
      <c r="F775" s="13">
        <f t="shared" si="12"/>
        <v>774</v>
      </c>
      <c r="G775" s="23" t="str">
        <f>IFERROR(VLOOKUP($F775,B:$E,4,0),"")</f>
        <v/>
      </c>
      <c r="H775" s="23" t="str">
        <f>IFERROR(VLOOKUP($F775,C:$E,3,0),"")</f>
        <v/>
      </c>
      <c r="I775" s="23" t="str">
        <f>IFERROR(VLOOKUP($F775,D:$E,2,0),"")</f>
        <v/>
      </c>
    </row>
    <row r="776" spans="1:9" x14ac:dyDescent="0.15">
      <c r="A776" s="12" t="str">
        <f>'AB Touchpoint System Workbook'!J787&amp;'AB Touchpoint System Workbook'!L787</f>
        <v/>
      </c>
      <c r="B776" s="12" t="b">
        <f>IF(ISNUMBER(SEARCH(G$1,$A776)),MAX(B$1:B775)+1)</f>
        <v>0</v>
      </c>
      <c r="C776" s="12" t="b">
        <f>IF(ISNUMBER(SEARCH(H$1,$A776)),MAX(C$1:C775)+1)</f>
        <v>0</v>
      </c>
      <c r="D776" s="12" t="b">
        <f>IF(ISNUMBER(SEARCH(I$1,$A776)),MAX(D$1:D775)+1)</f>
        <v>0</v>
      </c>
      <c r="E776" s="12">
        <f>'AB Touchpoint System Workbook'!K787</f>
        <v>0</v>
      </c>
      <c r="F776" s="13">
        <f t="shared" si="12"/>
        <v>775</v>
      </c>
      <c r="G776" s="23" t="str">
        <f>IFERROR(VLOOKUP($F776,B:$E,4,0),"")</f>
        <v/>
      </c>
      <c r="H776" s="23" t="str">
        <f>IFERROR(VLOOKUP($F776,C:$E,3,0),"")</f>
        <v/>
      </c>
      <c r="I776" s="23" t="str">
        <f>IFERROR(VLOOKUP($F776,D:$E,2,0),"")</f>
        <v/>
      </c>
    </row>
    <row r="777" spans="1:9" x14ac:dyDescent="0.15">
      <c r="A777" s="12" t="str">
        <f>'AB Touchpoint System Workbook'!J788&amp;'AB Touchpoint System Workbook'!L788</f>
        <v/>
      </c>
      <c r="B777" s="12" t="b">
        <f>IF(ISNUMBER(SEARCH(G$1,$A777)),MAX(B$1:B776)+1)</f>
        <v>0</v>
      </c>
      <c r="C777" s="12" t="b">
        <f>IF(ISNUMBER(SEARCH(H$1,$A777)),MAX(C$1:C776)+1)</f>
        <v>0</v>
      </c>
      <c r="D777" s="12" t="b">
        <f>IF(ISNUMBER(SEARCH(I$1,$A777)),MAX(D$1:D776)+1)</f>
        <v>0</v>
      </c>
      <c r="E777" s="12">
        <f>'AB Touchpoint System Workbook'!K788</f>
        <v>0</v>
      </c>
      <c r="F777" s="13">
        <f t="shared" si="12"/>
        <v>776</v>
      </c>
      <c r="G777" s="23" t="str">
        <f>IFERROR(VLOOKUP($F777,B:$E,4,0),"")</f>
        <v/>
      </c>
      <c r="H777" s="23" t="str">
        <f>IFERROR(VLOOKUP($F777,C:$E,3,0),"")</f>
        <v/>
      </c>
      <c r="I777" s="23" t="str">
        <f>IFERROR(VLOOKUP($F777,D:$E,2,0),"")</f>
        <v/>
      </c>
    </row>
    <row r="778" spans="1:9" x14ac:dyDescent="0.15">
      <c r="A778" s="12" t="str">
        <f>'AB Touchpoint System Workbook'!J789&amp;'AB Touchpoint System Workbook'!L789</f>
        <v/>
      </c>
      <c r="B778" s="12" t="b">
        <f>IF(ISNUMBER(SEARCH(G$1,$A778)),MAX(B$1:B777)+1)</f>
        <v>0</v>
      </c>
      <c r="C778" s="12" t="b">
        <f>IF(ISNUMBER(SEARCH(H$1,$A778)),MAX(C$1:C777)+1)</f>
        <v>0</v>
      </c>
      <c r="D778" s="12" t="b">
        <f>IF(ISNUMBER(SEARCH(I$1,$A778)),MAX(D$1:D777)+1)</f>
        <v>0</v>
      </c>
      <c r="E778" s="12">
        <f>'AB Touchpoint System Workbook'!K789</f>
        <v>0</v>
      </c>
      <c r="F778" s="13">
        <f t="shared" si="12"/>
        <v>777</v>
      </c>
      <c r="G778" s="23" t="str">
        <f>IFERROR(VLOOKUP($F778,B:$E,4,0),"")</f>
        <v/>
      </c>
      <c r="H778" s="23" t="str">
        <f>IFERROR(VLOOKUP($F778,C:$E,3,0),"")</f>
        <v/>
      </c>
      <c r="I778" s="23" t="str">
        <f>IFERROR(VLOOKUP($F778,D:$E,2,0),"")</f>
        <v/>
      </c>
    </row>
    <row r="779" spans="1:9" x14ac:dyDescent="0.15">
      <c r="A779" s="12" t="str">
        <f>'AB Touchpoint System Workbook'!J790&amp;'AB Touchpoint System Workbook'!L790</f>
        <v/>
      </c>
      <c r="B779" s="12" t="b">
        <f>IF(ISNUMBER(SEARCH(G$1,$A779)),MAX(B$1:B778)+1)</f>
        <v>0</v>
      </c>
      <c r="C779" s="12" t="b">
        <f>IF(ISNUMBER(SEARCH(H$1,$A779)),MAX(C$1:C778)+1)</f>
        <v>0</v>
      </c>
      <c r="D779" s="12" t="b">
        <f>IF(ISNUMBER(SEARCH(I$1,$A779)),MAX(D$1:D778)+1)</f>
        <v>0</v>
      </c>
      <c r="E779" s="12">
        <f>'AB Touchpoint System Workbook'!K790</f>
        <v>0</v>
      </c>
      <c r="F779" s="13">
        <f t="shared" si="12"/>
        <v>778</v>
      </c>
      <c r="G779" s="23" t="str">
        <f>IFERROR(VLOOKUP($F779,B:$E,4,0),"")</f>
        <v/>
      </c>
      <c r="H779" s="23" t="str">
        <f>IFERROR(VLOOKUP($F779,C:$E,3,0),"")</f>
        <v/>
      </c>
      <c r="I779" s="23" t="str">
        <f>IFERROR(VLOOKUP($F779,D:$E,2,0),"")</f>
        <v/>
      </c>
    </row>
    <row r="780" spans="1:9" x14ac:dyDescent="0.15">
      <c r="A780" s="12" t="str">
        <f>'AB Touchpoint System Workbook'!J791&amp;'AB Touchpoint System Workbook'!L791</f>
        <v/>
      </c>
      <c r="B780" s="12" t="b">
        <f>IF(ISNUMBER(SEARCH(G$1,$A780)),MAX(B$1:B779)+1)</f>
        <v>0</v>
      </c>
      <c r="C780" s="12" t="b">
        <f>IF(ISNUMBER(SEARCH(H$1,$A780)),MAX(C$1:C779)+1)</f>
        <v>0</v>
      </c>
      <c r="D780" s="12" t="b">
        <f>IF(ISNUMBER(SEARCH(I$1,$A780)),MAX(D$1:D779)+1)</f>
        <v>0</v>
      </c>
      <c r="E780" s="12">
        <f>'AB Touchpoint System Workbook'!K791</f>
        <v>0</v>
      </c>
      <c r="F780" s="13">
        <f t="shared" si="12"/>
        <v>779</v>
      </c>
      <c r="G780" s="23" t="str">
        <f>IFERROR(VLOOKUP($F780,B:$E,4,0),"")</f>
        <v/>
      </c>
      <c r="H780" s="23" t="str">
        <f>IFERROR(VLOOKUP($F780,C:$E,3,0),"")</f>
        <v/>
      </c>
      <c r="I780" s="23" t="str">
        <f>IFERROR(VLOOKUP($F780,D:$E,2,0),"")</f>
        <v/>
      </c>
    </row>
    <row r="781" spans="1:9" x14ac:dyDescent="0.15">
      <c r="A781" s="12" t="str">
        <f>'AB Touchpoint System Workbook'!J792&amp;'AB Touchpoint System Workbook'!L792</f>
        <v/>
      </c>
      <c r="B781" s="12" t="b">
        <f>IF(ISNUMBER(SEARCH(G$1,$A781)),MAX(B$1:B780)+1)</f>
        <v>0</v>
      </c>
      <c r="C781" s="12" t="b">
        <f>IF(ISNUMBER(SEARCH(H$1,$A781)),MAX(C$1:C780)+1)</f>
        <v>0</v>
      </c>
      <c r="D781" s="12" t="b">
        <f>IF(ISNUMBER(SEARCH(I$1,$A781)),MAX(D$1:D780)+1)</f>
        <v>0</v>
      </c>
      <c r="E781" s="12">
        <f>'AB Touchpoint System Workbook'!K792</f>
        <v>0</v>
      </c>
      <c r="F781" s="13">
        <f t="shared" si="12"/>
        <v>780</v>
      </c>
      <c r="G781" s="23" t="str">
        <f>IFERROR(VLOOKUP($F781,B:$E,4,0),"")</f>
        <v/>
      </c>
      <c r="H781" s="23" t="str">
        <f>IFERROR(VLOOKUP($F781,C:$E,3,0),"")</f>
        <v/>
      </c>
      <c r="I781" s="23" t="str">
        <f>IFERROR(VLOOKUP($F781,D:$E,2,0),"")</f>
        <v/>
      </c>
    </row>
    <row r="782" spans="1:9" x14ac:dyDescent="0.15">
      <c r="A782" s="12" t="str">
        <f>'AB Touchpoint System Workbook'!J793&amp;'AB Touchpoint System Workbook'!L793</f>
        <v/>
      </c>
      <c r="B782" s="12" t="b">
        <f>IF(ISNUMBER(SEARCH(G$1,$A782)),MAX(B$1:B781)+1)</f>
        <v>0</v>
      </c>
      <c r="C782" s="12" t="b">
        <f>IF(ISNUMBER(SEARCH(H$1,$A782)),MAX(C$1:C781)+1)</f>
        <v>0</v>
      </c>
      <c r="D782" s="12" t="b">
        <f>IF(ISNUMBER(SEARCH(I$1,$A782)),MAX(D$1:D781)+1)</f>
        <v>0</v>
      </c>
      <c r="E782" s="12">
        <f>'AB Touchpoint System Workbook'!K793</f>
        <v>0</v>
      </c>
      <c r="F782" s="13">
        <f t="shared" si="12"/>
        <v>781</v>
      </c>
      <c r="G782" s="23" t="str">
        <f>IFERROR(VLOOKUP($F782,B:$E,4,0),"")</f>
        <v/>
      </c>
      <c r="H782" s="23" t="str">
        <f>IFERROR(VLOOKUP($F782,C:$E,3,0),"")</f>
        <v/>
      </c>
      <c r="I782" s="23" t="str">
        <f>IFERROR(VLOOKUP($F782,D:$E,2,0),"")</f>
        <v/>
      </c>
    </row>
    <row r="783" spans="1:9" x14ac:dyDescent="0.15">
      <c r="A783" s="12" t="str">
        <f>'AB Touchpoint System Workbook'!J794&amp;'AB Touchpoint System Workbook'!L794</f>
        <v/>
      </c>
      <c r="B783" s="12" t="b">
        <f>IF(ISNUMBER(SEARCH(G$1,$A783)),MAX(B$1:B782)+1)</f>
        <v>0</v>
      </c>
      <c r="C783" s="12" t="b">
        <f>IF(ISNUMBER(SEARCH(H$1,$A783)),MAX(C$1:C782)+1)</f>
        <v>0</v>
      </c>
      <c r="D783" s="12" t="b">
        <f>IF(ISNUMBER(SEARCH(I$1,$A783)),MAX(D$1:D782)+1)</f>
        <v>0</v>
      </c>
      <c r="E783" s="12">
        <f>'AB Touchpoint System Workbook'!K794</f>
        <v>0</v>
      </c>
      <c r="F783" s="13">
        <f t="shared" si="12"/>
        <v>782</v>
      </c>
      <c r="G783" s="23" t="str">
        <f>IFERROR(VLOOKUP($F783,B:$E,4,0),"")</f>
        <v/>
      </c>
      <c r="H783" s="23" t="str">
        <f>IFERROR(VLOOKUP($F783,C:$E,3,0),"")</f>
        <v/>
      </c>
      <c r="I783" s="23" t="str">
        <f>IFERROR(VLOOKUP($F783,D:$E,2,0),"")</f>
        <v/>
      </c>
    </row>
    <row r="784" spans="1:9" x14ac:dyDescent="0.15">
      <c r="A784" s="12" t="str">
        <f>'AB Touchpoint System Workbook'!J795&amp;'AB Touchpoint System Workbook'!L795</f>
        <v/>
      </c>
      <c r="B784" s="12" t="b">
        <f>IF(ISNUMBER(SEARCH(G$1,$A784)),MAX(B$1:B783)+1)</f>
        <v>0</v>
      </c>
      <c r="C784" s="12" t="b">
        <f>IF(ISNUMBER(SEARCH(H$1,$A784)),MAX(C$1:C783)+1)</f>
        <v>0</v>
      </c>
      <c r="D784" s="12" t="b">
        <f>IF(ISNUMBER(SEARCH(I$1,$A784)),MAX(D$1:D783)+1)</f>
        <v>0</v>
      </c>
      <c r="E784" s="12">
        <f>'AB Touchpoint System Workbook'!K795</f>
        <v>0</v>
      </c>
      <c r="F784" s="13">
        <f t="shared" si="12"/>
        <v>783</v>
      </c>
      <c r="G784" s="23" t="str">
        <f>IFERROR(VLOOKUP($F784,B:$E,4,0),"")</f>
        <v/>
      </c>
      <c r="H784" s="23" t="str">
        <f>IFERROR(VLOOKUP($F784,C:$E,3,0),"")</f>
        <v/>
      </c>
      <c r="I784" s="23" t="str">
        <f>IFERROR(VLOOKUP($F784,D:$E,2,0),"")</f>
        <v/>
      </c>
    </row>
    <row r="785" spans="1:9" x14ac:dyDescent="0.15">
      <c r="A785" s="12" t="str">
        <f>'AB Touchpoint System Workbook'!J796&amp;'AB Touchpoint System Workbook'!L796</f>
        <v/>
      </c>
      <c r="B785" s="12" t="b">
        <f>IF(ISNUMBER(SEARCH(G$1,$A785)),MAX(B$1:B784)+1)</f>
        <v>0</v>
      </c>
      <c r="C785" s="12" t="b">
        <f>IF(ISNUMBER(SEARCH(H$1,$A785)),MAX(C$1:C784)+1)</f>
        <v>0</v>
      </c>
      <c r="D785" s="12" t="b">
        <f>IF(ISNUMBER(SEARCH(I$1,$A785)),MAX(D$1:D784)+1)</f>
        <v>0</v>
      </c>
      <c r="E785" s="12">
        <f>'AB Touchpoint System Workbook'!K796</f>
        <v>0</v>
      </c>
      <c r="F785" s="13">
        <f t="shared" si="12"/>
        <v>784</v>
      </c>
      <c r="G785" s="23" t="str">
        <f>IFERROR(VLOOKUP($F785,B:$E,4,0),"")</f>
        <v/>
      </c>
      <c r="H785" s="23" t="str">
        <f>IFERROR(VLOOKUP($F785,C:$E,3,0),"")</f>
        <v/>
      </c>
      <c r="I785" s="23" t="str">
        <f>IFERROR(VLOOKUP($F785,D:$E,2,0),"")</f>
        <v/>
      </c>
    </row>
    <row r="786" spans="1:9" x14ac:dyDescent="0.15">
      <c r="A786" s="12" t="str">
        <f>'AB Touchpoint System Workbook'!J797&amp;'AB Touchpoint System Workbook'!L797</f>
        <v/>
      </c>
      <c r="B786" s="12" t="b">
        <f>IF(ISNUMBER(SEARCH(G$1,$A786)),MAX(B$1:B785)+1)</f>
        <v>0</v>
      </c>
      <c r="C786" s="12" t="b">
        <f>IF(ISNUMBER(SEARCH(H$1,$A786)),MAX(C$1:C785)+1)</f>
        <v>0</v>
      </c>
      <c r="D786" s="12" t="b">
        <f>IF(ISNUMBER(SEARCH(I$1,$A786)),MAX(D$1:D785)+1)</f>
        <v>0</v>
      </c>
      <c r="E786" s="12">
        <f>'AB Touchpoint System Workbook'!K797</f>
        <v>0</v>
      </c>
      <c r="F786" s="13">
        <f t="shared" si="12"/>
        <v>785</v>
      </c>
      <c r="G786" s="23" t="str">
        <f>IFERROR(VLOOKUP($F786,B:$E,4,0),"")</f>
        <v/>
      </c>
      <c r="H786" s="23" t="str">
        <f>IFERROR(VLOOKUP($F786,C:$E,3,0),"")</f>
        <v/>
      </c>
      <c r="I786" s="23" t="str">
        <f>IFERROR(VLOOKUP($F786,D:$E,2,0),"")</f>
        <v/>
      </c>
    </row>
    <row r="787" spans="1:9" x14ac:dyDescent="0.15">
      <c r="A787" s="12" t="str">
        <f>'AB Touchpoint System Workbook'!J798&amp;'AB Touchpoint System Workbook'!L798</f>
        <v/>
      </c>
      <c r="B787" s="12" t="b">
        <f>IF(ISNUMBER(SEARCH(G$1,$A787)),MAX(B$1:B786)+1)</f>
        <v>0</v>
      </c>
      <c r="C787" s="12" t="b">
        <f>IF(ISNUMBER(SEARCH(H$1,$A787)),MAX(C$1:C786)+1)</f>
        <v>0</v>
      </c>
      <c r="D787" s="12" t="b">
        <f>IF(ISNUMBER(SEARCH(I$1,$A787)),MAX(D$1:D786)+1)</f>
        <v>0</v>
      </c>
      <c r="E787" s="12">
        <f>'AB Touchpoint System Workbook'!K798</f>
        <v>0</v>
      </c>
      <c r="F787" s="13">
        <f t="shared" si="12"/>
        <v>786</v>
      </c>
      <c r="G787" s="23" t="str">
        <f>IFERROR(VLOOKUP($F787,B:$E,4,0),"")</f>
        <v/>
      </c>
      <c r="H787" s="23" t="str">
        <f>IFERROR(VLOOKUP($F787,C:$E,3,0),"")</f>
        <v/>
      </c>
      <c r="I787" s="23" t="str">
        <f>IFERROR(VLOOKUP($F787,D:$E,2,0),"")</f>
        <v/>
      </c>
    </row>
    <row r="788" spans="1:9" x14ac:dyDescent="0.15">
      <c r="A788" s="12" t="str">
        <f>'AB Touchpoint System Workbook'!J799&amp;'AB Touchpoint System Workbook'!L799</f>
        <v/>
      </c>
      <c r="B788" s="12" t="b">
        <f>IF(ISNUMBER(SEARCH(G$1,$A788)),MAX(B$1:B787)+1)</f>
        <v>0</v>
      </c>
      <c r="C788" s="12" t="b">
        <f>IF(ISNUMBER(SEARCH(H$1,$A788)),MAX(C$1:C787)+1)</f>
        <v>0</v>
      </c>
      <c r="D788" s="12" t="b">
        <f>IF(ISNUMBER(SEARCH(I$1,$A788)),MAX(D$1:D787)+1)</f>
        <v>0</v>
      </c>
      <c r="E788" s="12">
        <f>'AB Touchpoint System Workbook'!K799</f>
        <v>0</v>
      </c>
      <c r="F788" s="13">
        <f t="shared" si="12"/>
        <v>787</v>
      </c>
      <c r="G788" s="23" t="str">
        <f>IFERROR(VLOOKUP($F788,B:$E,4,0),"")</f>
        <v/>
      </c>
      <c r="H788" s="23" t="str">
        <f>IFERROR(VLOOKUP($F788,C:$E,3,0),"")</f>
        <v/>
      </c>
      <c r="I788" s="23" t="str">
        <f>IFERROR(VLOOKUP($F788,D:$E,2,0),"")</f>
        <v/>
      </c>
    </row>
    <row r="789" spans="1:9" x14ac:dyDescent="0.15">
      <c r="A789" s="12" t="str">
        <f>'AB Touchpoint System Workbook'!J800&amp;'AB Touchpoint System Workbook'!L800</f>
        <v/>
      </c>
      <c r="B789" s="12" t="b">
        <f>IF(ISNUMBER(SEARCH(G$1,$A789)),MAX(B$1:B788)+1)</f>
        <v>0</v>
      </c>
      <c r="C789" s="12" t="b">
        <f>IF(ISNUMBER(SEARCH(H$1,$A789)),MAX(C$1:C788)+1)</f>
        <v>0</v>
      </c>
      <c r="D789" s="12" t="b">
        <f>IF(ISNUMBER(SEARCH(I$1,$A789)),MAX(D$1:D788)+1)</f>
        <v>0</v>
      </c>
      <c r="E789" s="12">
        <f>'AB Touchpoint System Workbook'!K800</f>
        <v>0</v>
      </c>
      <c r="F789" s="13">
        <f t="shared" si="12"/>
        <v>788</v>
      </c>
      <c r="G789" s="23" t="str">
        <f>IFERROR(VLOOKUP($F789,B:$E,4,0),"")</f>
        <v/>
      </c>
      <c r="H789" s="23" t="str">
        <f>IFERROR(VLOOKUP($F789,C:$E,3,0),"")</f>
        <v/>
      </c>
      <c r="I789" s="23" t="str">
        <f>IFERROR(VLOOKUP($F789,D:$E,2,0),"")</f>
        <v/>
      </c>
    </row>
    <row r="790" spans="1:9" x14ac:dyDescent="0.15">
      <c r="A790" s="12" t="str">
        <f>'AB Touchpoint System Workbook'!J801&amp;'AB Touchpoint System Workbook'!L801</f>
        <v/>
      </c>
      <c r="B790" s="12" t="b">
        <f>IF(ISNUMBER(SEARCH(G$1,$A790)),MAX(B$1:B789)+1)</f>
        <v>0</v>
      </c>
      <c r="C790" s="12" t="b">
        <f>IF(ISNUMBER(SEARCH(H$1,$A790)),MAX(C$1:C789)+1)</f>
        <v>0</v>
      </c>
      <c r="D790" s="12" t="b">
        <f>IF(ISNUMBER(SEARCH(I$1,$A790)),MAX(D$1:D789)+1)</f>
        <v>0</v>
      </c>
      <c r="E790" s="12">
        <f>'AB Touchpoint System Workbook'!K801</f>
        <v>0</v>
      </c>
      <c r="F790" s="13">
        <f t="shared" si="12"/>
        <v>789</v>
      </c>
      <c r="G790" s="23" t="str">
        <f>IFERROR(VLOOKUP($F790,B:$E,4,0),"")</f>
        <v/>
      </c>
      <c r="H790" s="23" t="str">
        <f>IFERROR(VLOOKUP($F790,C:$E,3,0),"")</f>
        <v/>
      </c>
      <c r="I790" s="23" t="str">
        <f>IFERROR(VLOOKUP($F790,D:$E,2,0),"")</f>
        <v/>
      </c>
    </row>
    <row r="791" spans="1:9" x14ac:dyDescent="0.15">
      <c r="A791" s="12" t="str">
        <f>'AB Touchpoint System Workbook'!J802&amp;'AB Touchpoint System Workbook'!L802</f>
        <v/>
      </c>
      <c r="B791" s="12" t="b">
        <f>IF(ISNUMBER(SEARCH(G$1,$A791)),MAX(B$1:B790)+1)</f>
        <v>0</v>
      </c>
      <c r="C791" s="12" t="b">
        <f>IF(ISNUMBER(SEARCH(H$1,$A791)),MAX(C$1:C790)+1)</f>
        <v>0</v>
      </c>
      <c r="D791" s="12" t="b">
        <f>IF(ISNUMBER(SEARCH(I$1,$A791)),MAX(D$1:D790)+1)</f>
        <v>0</v>
      </c>
      <c r="E791" s="12">
        <f>'AB Touchpoint System Workbook'!K802</f>
        <v>0</v>
      </c>
      <c r="F791" s="13">
        <f t="shared" si="12"/>
        <v>790</v>
      </c>
      <c r="G791" s="23" t="str">
        <f>IFERROR(VLOOKUP($F791,B:$E,4,0),"")</f>
        <v/>
      </c>
      <c r="H791" s="23" t="str">
        <f>IFERROR(VLOOKUP($F791,C:$E,3,0),"")</f>
        <v/>
      </c>
      <c r="I791" s="23" t="str">
        <f>IFERROR(VLOOKUP($F791,D:$E,2,0),"")</f>
        <v/>
      </c>
    </row>
    <row r="792" spans="1:9" x14ac:dyDescent="0.15">
      <c r="A792" s="12" t="str">
        <f>'AB Touchpoint System Workbook'!J803&amp;'AB Touchpoint System Workbook'!L803</f>
        <v/>
      </c>
      <c r="B792" s="12" t="b">
        <f>IF(ISNUMBER(SEARCH(G$1,$A792)),MAX(B$1:B791)+1)</f>
        <v>0</v>
      </c>
      <c r="C792" s="12" t="b">
        <f>IF(ISNUMBER(SEARCH(H$1,$A792)),MAX(C$1:C791)+1)</f>
        <v>0</v>
      </c>
      <c r="D792" s="12" t="b">
        <f>IF(ISNUMBER(SEARCH(I$1,$A792)),MAX(D$1:D791)+1)</f>
        <v>0</v>
      </c>
      <c r="E792" s="12">
        <f>'AB Touchpoint System Workbook'!K803</f>
        <v>0</v>
      </c>
      <c r="F792" s="13">
        <f t="shared" si="12"/>
        <v>791</v>
      </c>
      <c r="G792" s="23" t="str">
        <f>IFERROR(VLOOKUP($F792,B:$E,4,0),"")</f>
        <v/>
      </c>
      <c r="H792" s="23" t="str">
        <f>IFERROR(VLOOKUP($F792,C:$E,3,0),"")</f>
        <v/>
      </c>
      <c r="I792" s="23" t="str">
        <f>IFERROR(VLOOKUP($F792,D:$E,2,0),"")</f>
        <v/>
      </c>
    </row>
    <row r="793" spans="1:9" x14ac:dyDescent="0.15">
      <c r="A793" s="12" t="str">
        <f>'AB Touchpoint System Workbook'!J804&amp;'AB Touchpoint System Workbook'!L804</f>
        <v/>
      </c>
      <c r="B793" s="12" t="b">
        <f>IF(ISNUMBER(SEARCH(G$1,$A793)),MAX(B$1:B792)+1)</f>
        <v>0</v>
      </c>
      <c r="C793" s="12" t="b">
        <f>IF(ISNUMBER(SEARCH(H$1,$A793)),MAX(C$1:C792)+1)</f>
        <v>0</v>
      </c>
      <c r="D793" s="12" t="b">
        <f>IF(ISNUMBER(SEARCH(I$1,$A793)),MAX(D$1:D792)+1)</f>
        <v>0</v>
      </c>
      <c r="E793" s="12">
        <f>'AB Touchpoint System Workbook'!K804</f>
        <v>0</v>
      </c>
      <c r="F793" s="13">
        <f t="shared" si="12"/>
        <v>792</v>
      </c>
      <c r="G793" s="23" t="str">
        <f>IFERROR(VLOOKUP($F793,B:$E,4,0),"")</f>
        <v/>
      </c>
      <c r="H793" s="23" t="str">
        <f>IFERROR(VLOOKUP($F793,C:$E,3,0),"")</f>
        <v/>
      </c>
      <c r="I793" s="23" t="str">
        <f>IFERROR(VLOOKUP($F793,D:$E,2,0),"")</f>
        <v/>
      </c>
    </row>
    <row r="794" spans="1:9" x14ac:dyDescent="0.15">
      <c r="A794" s="12" t="str">
        <f>'AB Touchpoint System Workbook'!J805&amp;'AB Touchpoint System Workbook'!L805</f>
        <v/>
      </c>
      <c r="B794" s="12" t="b">
        <f>IF(ISNUMBER(SEARCH(G$1,$A794)),MAX(B$1:B793)+1)</f>
        <v>0</v>
      </c>
      <c r="C794" s="12" t="b">
        <f>IF(ISNUMBER(SEARCH(H$1,$A794)),MAX(C$1:C793)+1)</f>
        <v>0</v>
      </c>
      <c r="D794" s="12" t="b">
        <f>IF(ISNUMBER(SEARCH(I$1,$A794)),MAX(D$1:D793)+1)</f>
        <v>0</v>
      </c>
      <c r="E794" s="12">
        <f>'AB Touchpoint System Workbook'!K805</f>
        <v>0</v>
      </c>
      <c r="F794" s="13">
        <f t="shared" si="12"/>
        <v>793</v>
      </c>
      <c r="G794" s="23" t="str">
        <f>IFERROR(VLOOKUP($F794,B:$E,4,0),"")</f>
        <v/>
      </c>
      <c r="H794" s="23" t="str">
        <f>IFERROR(VLOOKUP($F794,C:$E,3,0),"")</f>
        <v/>
      </c>
      <c r="I794" s="23" t="str">
        <f>IFERROR(VLOOKUP($F794,D:$E,2,0),"")</f>
        <v/>
      </c>
    </row>
    <row r="795" spans="1:9" x14ac:dyDescent="0.15">
      <c r="A795" s="12" t="str">
        <f>'AB Touchpoint System Workbook'!J806&amp;'AB Touchpoint System Workbook'!L806</f>
        <v/>
      </c>
      <c r="B795" s="12" t="b">
        <f>IF(ISNUMBER(SEARCH(G$1,$A795)),MAX(B$1:B794)+1)</f>
        <v>0</v>
      </c>
      <c r="C795" s="12" t="b">
        <f>IF(ISNUMBER(SEARCH(H$1,$A795)),MAX(C$1:C794)+1)</f>
        <v>0</v>
      </c>
      <c r="D795" s="12" t="b">
        <f>IF(ISNUMBER(SEARCH(I$1,$A795)),MAX(D$1:D794)+1)</f>
        <v>0</v>
      </c>
      <c r="E795" s="12">
        <f>'AB Touchpoint System Workbook'!K806</f>
        <v>0</v>
      </c>
      <c r="F795" s="13">
        <f t="shared" si="12"/>
        <v>794</v>
      </c>
      <c r="G795" s="23" t="str">
        <f>IFERROR(VLOOKUP($F795,B:$E,4,0),"")</f>
        <v/>
      </c>
      <c r="H795" s="23" t="str">
        <f>IFERROR(VLOOKUP($F795,C:$E,3,0),"")</f>
        <v/>
      </c>
      <c r="I795" s="23" t="str">
        <f>IFERROR(VLOOKUP($F795,D:$E,2,0),"")</f>
        <v/>
      </c>
    </row>
    <row r="796" spans="1:9" x14ac:dyDescent="0.15">
      <c r="A796" s="12" t="str">
        <f>'AB Touchpoint System Workbook'!J807&amp;'AB Touchpoint System Workbook'!L807</f>
        <v/>
      </c>
      <c r="B796" s="12" t="b">
        <f>IF(ISNUMBER(SEARCH(G$1,$A796)),MAX(B$1:B795)+1)</f>
        <v>0</v>
      </c>
      <c r="C796" s="12" t="b">
        <f>IF(ISNUMBER(SEARCH(H$1,$A796)),MAX(C$1:C795)+1)</f>
        <v>0</v>
      </c>
      <c r="D796" s="12" t="b">
        <f>IF(ISNUMBER(SEARCH(I$1,$A796)),MAX(D$1:D795)+1)</f>
        <v>0</v>
      </c>
      <c r="E796" s="12">
        <f>'AB Touchpoint System Workbook'!K807</f>
        <v>0</v>
      </c>
      <c r="F796" s="13">
        <f t="shared" si="12"/>
        <v>795</v>
      </c>
      <c r="G796" s="23" t="str">
        <f>IFERROR(VLOOKUP($F796,B:$E,4,0),"")</f>
        <v/>
      </c>
      <c r="H796" s="23" t="str">
        <f>IFERROR(VLOOKUP($F796,C:$E,3,0),"")</f>
        <v/>
      </c>
      <c r="I796" s="23" t="str">
        <f>IFERROR(VLOOKUP($F796,D:$E,2,0),"")</f>
        <v/>
      </c>
    </row>
    <row r="797" spans="1:9" x14ac:dyDescent="0.15">
      <c r="A797" s="12" t="str">
        <f>'AB Touchpoint System Workbook'!J808&amp;'AB Touchpoint System Workbook'!L808</f>
        <v/>
      </c>
      <c r="B797" s="12" t="b">
        <f>IF(ISNUMBER(SEARCH(G$1,$A797)),MAX(B$1:B796)+1)</f>
        <v>0</v>
      </c>
      <c r="C797" s="12" t="b">
        <f>IF(ISNUMBER(SEARCH(H$1,$A797)),MAX(C$1:C796)+1)</f>
        <v>0</v>
      </c>
      <c r="D797" s="12" t="b">
        <f>IF(ISNUMBER(SEARCH(I$1,$A797)),MAX(D$1:D796)+1)</f>
        <v>0</v>
      </c>
      <c r="E797" s="12">
        <f>'AB Touchpoint System Workbook'!K808</f>
        <v>0</v>
      </c>
      <c r="F797" s="13">
        <f t="shared" si="12"/>
        <v>796</v>
      </c>
      <c r="G797" s="23" t="str">
        <f>IFERROR(VLOOKUP($F797,B:$E,4,0),"")</f>
        <v/>
      </c>
      <c r="H797" s="23" t="str">
        <f>IFERROR(VLOOKUP($F797,C:$E,3,0),"")</f>
        <v/>
      </c>
      <c r="I797" s="23" t="str">
        <f>IFERROR(VLOOKUP($F797,D:$E,2,0),"")</f>
        <v/>
      </c>
    </row>
    <row r="798" spans="1:9" x14ac:dyDescent="0.15">
      <c r="A798" s="12" t="str">
        <f>'AB Touchpoint System Workbook'!J809&amp;'AB Touchpoint System Workbook'!L809</f>
        <v/>
      </c>
      <c r="B798" s="12" t="b">
        <f>IF(ISNUMBER(SEARCH(G$1,$A798)),MAX(B$1:B797)+1)</f>
        <v>0</v>
      </c>
      <c r="C798" s="12" t="b">
        <f>IF(ISNUMBER(SEARCH(H$1,$A798)),MAX(C$1:C797)+1)</f>
        <v>0</v>
      </c>
      <c r="D798" s="12" t="b">
        <f>IF(ISNUMBER(SEARCH(I$1,$A798)),MAX(D$1:D797)+1)</f>
        <v>0</v>
      </c>
      <c r="E798" s="12">
        <f>'AB Touchpoint System Workbook'!K809</f>
        <v>0</v>
      </c>
      <c r="F798" s="13">
        <f t="shared" si="12"/>
        <v>797</v>
      </c>
      <c r="G798" s="23" t="str">
        <f>IFERROR(VLOOKUP($F798,B:$E,4,0),"")</f>
        <v/>
      </c>
      <c r="H798" s="23" t="str">
        <f>IFERROR(VLOOKUP($F798,C:$E,3,0),"")</f>
        <v/>
      </c>
      <c r="I798" s="23" t="str">
        <f>IFERROR(VLOOKUP($F798,D:$E,2,0),"")</f>
        <v/>
      </c>
    </row>
    <row r="799" spans="1:9" x14ac:dyDescent="0.15">
      <c r="A799" s="12" t="str">
        <f>'AB Touchpoint System Workbook'!J810&amp;'AB Touchpoint System Workbook'!L810</f>
        <v/>
      </c>
      <c r="B799" s="12" t="b">
        <f>IF(ISNUMBER(SEARCH(G$1,$A799)),MAX(B$1:B798)+1)</f>
        <v>0</v>
      </c>
      <c r="C799" s="12" t="b">
        <f>IF(ISNUMBER(SEARCH(H$1,$A799)),MAX(C$1:C798)+1)</f>
        <v>0</v>
      </c>
      <c r="D799" s="12" t="b">
        <f>IF(ISNUMBER(SEARCH(I$1,$A799)),MAX(D$1:D798)+1)</f>
        <v>0</v>
      </c>
      <c r="E799" s="12">
        <f>'AB Touchpoint System Workbook'!K810</f>
        <v>0</v>
      </c>
      <c r="F799" s="13">
        <f t="shared" si="12"/>
        <v>798</v>
      </c>
      <c r="G799" s="23" t="str">
        <f>IFERROR(VLOOKUP($F799,B:$E,4,0),"")</f>
        <v/>
      </c>
      <c r="H799" s="23" t="str">
        <f>IFERROR(VLOOKUP($F799,C:$E,3,0),"")</f>
        <v/>
      </c>
      <c r="I799" s="23" t="str">
        <f>IFERROR(VLOOKUP($F799,D:$E,2,0),"")</f>
        <v/>
      </c>
    </row>
    <row r="800" spans="1:9" x14ac:dyDescent="0.15">
      <c r="A800" s="12" t="str">
        <f>'AB Touchpoint System Workbook'!J811&amp;'AB Touchpoint System Workbook'!L811</f>
        <v/>
      </c>
      <c r="B800" s="12" t="b">
        <f>IF(ISNUMBER(SEARCH(G$1,$A800)),MAX(B$1:B799)+1)</f>
        <v>0</v>
      </c>
      <c r="C800" s="12" t="b">
        <f>IF(ISNUMBER(SEARCH(H$1,$A800)),MAX(C$1:C799)+1)</f>
        <v>0</v>
      </c>
      <c r="D800" s="12" t="b">
        <f>IF(ISNUMBER(SEARCH(I$1,$A800)),MAX(D$1:D799)+1)</f>
        <v>0</v>
      </c>
      <c r="E800" s="12">
        <f>'AB Touchpoint System Workbook'!K811</f>
        <v>0</v>
      </c>
      <c r="F800" s="13">
        <f t="shared" si="12"/>
        <v>799</v>
      </c>
      <c r="G800" s="23" t="str">
        <f>IFERROR(VLOOKUP($F800,B:$E,4,0),"")</f>
        <v/>
      </c>
      <c r="H800" s="23" t="str">
        <f>IFERROR(VLOOKUP($F800,C:$E,3,0),"")</f>
        <v/>
      </c>
      <c r="I800" s="23" t="str">
        <f>IFERROR(VLOOKUP($F800,D:$E,2,0),"")</f>
        <v/>
      </c>
    </row>
    <row r="801" spans="1:9" x14ac:dyDescent="0.15">
      <c r="A801" s="12" t="str">
        <f>'AB Touchpoint System Workbook'!J812&amp;'AB Touchpoint System Workbook'!L812</f>
        <v/>
      </c>
      <c r="B801" s="12" t="b">
        <f>IF(ISNUMBER(SEARCH(G$1,$A801)),MAX(B$1:B800)+1)</f>
        <v>0</v>
      </c>
      <c r="C801" s="12" t="b">
        <f>IF(ISNUMBER(SEARCH(H$1,$A801)),MAX(C$1:C800)+1)</f>
        <v>0</v>
      </c>
      <c r="D801" s="12" t="b">
        <f>IF(ISNUMBER(SEARCH(I$1,$A801)),MAX(D$1:D800)+1)</f>
        <v>0</v>
      </c>
      <c r="E801" s="12">
        <f>'AB Touchpoint System Workbook'!K812</f>
        <v>0</v>
      </c>
      <c r="F801" s="13">
        <f t="shared" si="12"/>
        <v>800</v>
      </c>
      <c r="G801" s="23" t="str">
        <f>IFERROR(VLOOKUP($F801,B:$E,4,0),"")</f>
        <v/>
      </c>
      <c r="H801" s="23" t="str">
        <f>IFERROR(VLOOKUP($F801,C:$E,3,0),"")</f>
        <v/>
      </c>
      <c r="I801" s="23" t="str">
        <f>IFERROR(VLOOKUP($F801,D:$E,2,0),"")</f>
        <v/>
      </c>
    </row>
    <row r="802" spans="1:9" x14ac:dyDescent="0.15">
      <c r="A802" s="12" t="str">
        <f>'AB Touchpoint System Workbook'!J813&amp;'AB Touchpoint System Workbook'!L813</f>
        <v/>
      </c>
      <c r="B802" s="12" t="b">
        <f>IF(ISNUMBER(SEARCH(G$1,$A802)),MAX(B$1:B801)+1)</f>
        <v>0</v>
      </c>
      <c r="C802" s="12" t="b">
        <f>IF(ISNUMBER(SEARCH(H$1,$A802)),MAX(C$1:C801)+1)</f>
        <v>0</v>
      </c>
      <c r="D802" s="12" t="b">
        <f>IF(ISNUMBER(SEARCH(I$1,$A802)),MAX(D$1:D801)+1)</f>
        <v>0</v>
      </c>
      <c r="E802" s="12">
        <f>'AB Touchpoint System Workbook'!K813</f>
        <v>0</v>
      </c>
      <c r="F802" s="13">
        <f t="shared" si="12"/>
        <v>801</v>
      </c>
      <c r="G802" s="23" t="str">
        <f>IFERROR(VLOOKUP($F802,B:$E,4,0),"")</f>
        <v/>
      </c>
      <c r="H802" s="23" t="str">
        <f>IFERROR(VLOOKUP($F802,C:$E,3,0),"")</f>
        <v/>
      </c>
      <c r="I802" s="23" t="str">
        <f>IFERROR(VLOOKUP($F802,D:$E,2,0),"")</f>
        <v/>
      </c>
    </row>
    <row r="803" spans="1:9" x14ac:dyDescent="0.15">
      <c r="A803" s="12" t="str">
        <f>'AB Touchpoint System Workbook'!J814&amp;'AB Touchpoint System Workbook'!L814</f>
        <v/>
      </c>
      <c r="B803" s="12" t="b">
        <f>IF(ISNUMBER(SEARCH(G$1,$A803)),MAX(B$1:B802)+1)</f>
        <v>0</v>
      </c>
      <c r="C803" s="12" t="b">
        <f>IF(ISNUMBER(SEARCH(H$1,$A803)),MAX(C$1:C802)+1)</f>
        <v>0</v>
      </c>
      <c r="D803" s="12" t="b">
        <f>IF(ISNUMBER(SEARCH(I$1,$A803)),MAX(D$1:D802)+1)</f>
        <v>0</v>
      </c>
      <c r="E803" s="12">
        <f>'AB Touchpoint System Workbook'!K814</f>
        <v>0</v>
      </c>
      <c r="F803" s="13">
        <f t="shared" si="12"/>
        <v>802</v>
      </c>
      <c r="G803" s="23" t="str">
        <f>IFERROR(VLOOKUP($F803,B:$E,4,0),"")</f>
        <v/>
      </c>
      <c r="H803" s="23" t="str">
        <f>IFERROR(VLOOKUP($F803,C:$E,3,0),"")</f>
        <v/>
      </c>
      <c r="I803" s="23" t="str">
        <f>IFERROR(VLOOKUP($F803,D:$E,2,0),"")</f>
        <v/>
      </c>
    </row>
    <row r="804" spans="1:9" x14ac:dyDescent="0.15">
      <c r="A804" s="12" t="str">
        <f>'AB Touchpoint System Workbook'!J815&amp;'AB Touchpoint System Workbook'!L815</f>
        <v/>
      </c>
      <c r="B804" s="12" t="b">
        <f>IF(ISNUMBER(SEARCH(G$1,$A804)),MAX(B$1:B803)+1)</f>
        <v>0</v>
      </c>
      <c r="C804" s="12" t="b">
        <f>IF(ISNUMBER(SEARCH(H$1,$A804)),MAX(C$1:C803)+1)</f>
        <v>0</v>
      </c>
      <c r="D804" s="12" t="b">
        <f>IF(ISNUMBER(SEARCH(I$1,$A804)),MAX(D$1:D803)+1)</f>
        <v>0</v>
      </c>
      <c r="E804" s="12">
        <f>'AB Touchpoint System Workbook'!K815</f>
        <v>0</v>
      </c>
      <c r="F804" s="13">
        <f t="shared" si="12"/>
        <v>803</v>
      </c>
      <c r="G804" s="23" t="str">
        <f>IFERROR(VLOOKUP($F804,B:$E,4,0),"")</f>
        <v/>
      </c>
      <c r="H804" s="23" t="str">
        <f>IFERROR(VLOOKUP($F804,C:$E,3,0),"")</f>
        <v/>
      </c>
      <c r="I804" s="23" t="str">
        <f>IFERROR(VLOOKUP($F804,D:$E,2,0),"")</f>
        <v/>
      </c>
    </row>
    <row r="805" spans="1:9" x14ac:dyDescent="0.15">
      <c r="A805" s="12" t="str">
        <f>'AB Touchpoint System Workbook'!J816&amp;'AB Touchpoint System Workbook'!L816</f>
        <v/>
      </c>
      <c r="B805" s="12" t="b">
        <f>IF(ISNUMBER(SEARCH(G$1,$A805)),MAX(B$1:B804)+1)</f>
        <v>0</v>
      </c>
      <c r="C805" s="12" t="b">
        <f>IF(ISNUMBER(SEARCH(H$1,$A805)),MAX(C$1:C804)+1)</f>
        <v>0</v>
      </c>
      <c r="D805" s="12" t="b">
        <f>IF(ISNUMBER(SEARCH(I$1,$A805)),MAX(D$1:D804)+1)</f>
        <v>0</v>
      </c>
      <c r="E805" s="12">
        <f>'AB Touchpoint System Workbook'!K816</f>
        <v>0</v>
      </c>
      <c r="F805" s="13">
        <f t="shared" si="12"/>
        <v>804</v>
      </c>
      <c r="G805" s="23" t="str">
        <f>IFERROR(VLOOKUP($F805,B:$E,4,0),"")</f>
        <v/>
      </c>
      <c r="H805" s="23" t="str">
        <f>IFERROR(VLOOKUP($F805,C:$E,3,0),"")</f>
        <v/>
      </c>
      <c r="I805" s="23" t="str">
        <f>IFERROR(VLOOKUP($F805,D:$E,2,0),"")</f>
        <v/>
      </c>
    </row>
    <row r="806" spans="1:9" x14ac:dyDescent="0.15">
      <c r="A806" s="12" t="str">
        <f>'AB Touchpoint System Workbook'!J817&amp;'AB Touchpoint System Workbook'!L817</f>
        <v/>
      </c>
      <c r="B806" s="12" t="b">
        <f>IF(ISNUMBER(SEARCH(G$1,$A806)),MAX(B$1:B805)+1)</f>
        <v>0</v>
      </c>
      <c r="C806" s="12" t="b">
        <f>IF(ISNUMBER(SEARCH(H$1,$A806)),MAX(C$1:C805)+1)</f>
        <v>0</v>
      </c>
      <c r="D806" s="12" t="b">
        <f>IF(ISNUMBER(SEARCH(I$1,$A806)),MAX(D$1:D805)+1)</f>
        <v>0</v>
      </c>
      <c r="E806" s="12">
        <f>'AB Touchpoint System Workbook'!K817</f>
        <v>0</v>
      </c>
      <c r="F806" s="13">
        <f t="shared" si="12"/>
        <v>805</v>
      </c>
      <c r="G806" s="23" t="str">
        <f>IFERROR(VLOOKUP($F806,B:$E,4,0),"")</f>
        <v/>
      </c>
      <c r="H806" s="23" t="str">
        <f>IFERROR(VLOOKUP($F806,C:$E,3,0),"")</f>
        <v/>
      </c>
      <c r="I806" s="23" t="str">
        <f>IFERROR(VLOOKUP($F806,D:$E,2,0),"")</f>
        <v/>
      </c>
    </row>
    <row r="807" spans="1:9" x14ac:dyDescent="0.15">
      <c r="A807" s="12" t="str">
        <f>'AB Touchpoint System Workbook'!J818&amp;'AB Touchpoint System Workbook'!L818</f>
        <v/>
      </c>
      <c r="B807" s="12" t="b">
        <f>IF(ISNUMBER(SEARCH(G$1,$A807)),MAX(B$1:B806)+1)</f>
        <v>0</v>
      </c>
      <c r="C807" s="12" t="b">
        <f>IF(ISNUMBER(SEARCH(H$1,$A807)),MAX(C$1:C806)+1)</f>
        <v>0</v>
      </c>
      <c r="D807" s="12" t="b">
        <f>IF(ISNUMBER(SEARCH(I$1,$A807)),MAX(D$1:D806)+1)</f>
        <v>0</v>
      </c>
      <c r="E807" s="12">
        <f>'AB Touchpoint System Workbook'!K818</f>
        <v>0</v>
      </c>
      <c r="F807" s="13">
        <f t="shared" si="12"/>
        <v>806</v>
      </c>
      <c r="G807" s="23" t="str">
        <f>IFERROR(VLOOKUP($F807,B:$E,4,0),"")</f>
        <v/>
      </c>
      <c r="H807" s="23" t="str">
        <f>IFERROR(VLOOKUP($F807,C:$E,3,0),"")</f>
        <v/>
      </c>
      <c r="I807" s="23" t="str">
        <f>IFERROR(VLOOKUP($F807,D:$E,2,0),"")</f>
        <v/>
      </c>
    </row>
    <row r="808" spans="1:9" x14ac:dyDescent="0.15">
      <c r="A808" s="12" t="str">
        <f>'AB Touchpoint System Workbook'!J819&amp;'AB Touchpoint System Workbook'!L819</f>
        <v/>
      </c>
      <c r="B808" s="12" t="b">
        <f>IF(ISNUMBER(SEARCH(G$1,$A808)),MAX(B$1:B807)+1)</f>
        <v>0</v>
      </c>
      <c r="C808" s="12" t="b">
        <f>IF(ISNUMBER(SEARCH(H$1,$A808)),MAX(C$1:C807)+1)</f>
        <v>0</v>
      </c>
      <c r="D808" s="12" t="b">
        <f>IF(ISNUMBER(SEARCH(I$1,$A808)),MAX(D$1:D807)+1)</f>
        <v>0</v>
      </c>
      <c r="E808" s="12">
        <f>'AB Touchpoint System Workbook'!K819</f>
        <v>0</v>
      </c>
      <c r="F808" s="13">
        <f t="shared" si="12"/>
        <v>807</v>
      </c>
      <c r="G808" s="23" t="str">
        <f>IFERROR(VLOOKUP($F808,B:$E,4,0),"")</f>
        <v/>
      </c>
      <c r="H808" s="23" t="str">
        <f>IFERROR(VLOOKUP($F808,C:$E,3,0),"")</f>
        <v/>
      </c>
      <c r="I808" s="23" t="str">
        <f>IFERROR(VLOOKUP($F808,D:$E,2,0),"")</f>
        <v/>
      </c>
    </row>
    <row r="809" spans="1:9" x14ac:dyDescent="0.15">
      <c r="A809" s="12" t="str">
        <f>'AB Touchpoint System Workbook'!J820&amp;'AB Touchpoint System Workbook'!L820</f>
        <v/>
      </c>
      <c r="B809" s="12" t="b">
        <f>IF(ISNUMBER(SEARCH(G$1,$A809)),MAX(B$1:B808)+1)</f>
        <v>0</v>
      </c>
      <c r="C809" s="12" t="b">
        <f>IF(ISNUMBER(SEARCH(H$1,$A809)),MAX(C$1:C808)+1)</f>
        <v>0</v>
      </c>
      <c r="D809" s="12" t="b">
        <f>IF(ISNUMBER(SEARCH(I$1,$A809)),MAX(D$1:D808)+1)</f>
        <v>0</v>
      </c>
      <c r="E809" s="12">
        <f>'AB Touchpoint System Workbook'!K820</f>
        <v>0</v>
      </c>
      <c r="F809" s="13">
        <f t="shared" si="12"/>
        <v>808</v>
      </c>
      <c r="G809" s="23" t="str">
        <f>IFERROR(VLOOKUP($F809,B:$E,4,0),"")</f>
        <v/>
      </c>
      <c r="H809" s="23" t="str">
        <f>IFERROR(VLOOKUP($F809,C:$E,3,0),"")</f>
        <v/>
      </c>
      <c r="I809" s="23" t="str">
        <f>IFERROR(VLOOKUP($F809,D:$E,2,0),"")</f>
        <v/>
      </c>
    </row>
    <row r="810" spans="1:9" x14ac:dyDescent="0.15">
      <c r="A810" s="12" t="str">
        <f>'AB Touchpoint System Workbook'!J821&amp;'AB Touchpoint System Workbook'!L821</f>
        <v/>
      </c>
      <c r="B810" s="12" t="b">
        <f>IF(ISNUMBER(SEARCH(G$1,$A810)),MAX(B$1:B809)+1)</f>
        <v>0</v>
      </c>
      <c r="C810" s="12" t="b">
        <f>IF(ISNUMBER(SEARCH(H$1,$A810)),MAX(C$1:C809)+1)</f>
        <v>0</v>
      </c>
      <c r="D810" s="12" t="b">
        <f>IF(ISNUMBER(SEARCH(I$1,$A810)),MAX(D$1:D809)+1)</f>
        <v>0</v>
      </c>
      <c r="E810" s="12">
        <f>'AB Touchpoint System Workbook'!K821</f>
        <v>0</v>
      </c>
      <c r="F810" s="13">
        <f t="shared" si="12"/>
        <v>809</v>
      </c>
      <c r="G810" s="23" t="str">
        <f>IFERROR(VLOOKUP($F810,B:$E,4,0),"")</f>
        <v/>
      </c>
      <c r="H810" s="23" t="str">
        <f>IFERROR(VLOOKUP($F810,C:$E,3,0),"")</f>
        <v/>
      </c>
      <c r="I810" s="23" t="str">
        <f>IFERROR(VLOOKUP($F810,D:$E,2,0),"")</f>
        <v/>
      </c>
    </row>
    <row r="811" spans="1:9" x14ac:dyDescent="0.15">
      <c r="A811" s="12" t="str">
        <f>'AB Touchpoint System Workbook'!J822&amp;'AB Touchpoint System Workbook'!L822</f>
        <v/>
      </c>
      <c r="B811" s="12" t="b">
        <f>IF(ISNUMBER(SEARCH(G$1,$A811)),MAX(B$1:B810)+1)</f>
        <v>0</v>
      </c>
      <c r="C811" s="12" t="b">
        <f>IF(ISNUMBER(SEARCH(H$1,$A811)),MAX(C$1:C810)+1)</f>
        <v>0</v>
      </c>
      <c r="D811" s="12" t="b">
        <f>IF(ISNUMBER(SEARCH(I$1,$A811)),MAX(D$1:D810)+1)</f>
        <v>0</v>
      </c>
      <c r="E811" s="12">
        <f>'AB Touchpoint System Workbook'!K822</f>
        <v>0</v>
      </c>
      <c r="F811" s="13">
        <f t="shared" si="12"/>
        <v>810</v>
      </c>
      <c r="G811" s="23" t="str">
        <f>IFERROR(VLOOKUP($F811,B:$E,4,0),"")</f>
        <v/>
      </c>
      <c r="H811" s="23" t="str">
        <f>IFERROR(VLOOKUP($F811,C:$E,3,0),"")</f>
        <v/>
      </c>
      <c r="I811" s="23" t="str">
        <f>IFERROR(VLOOKUP($F811,D:$E,2,0),"")</f>
        <v/>
      </c>
    </row>
    <row r="812" spans="1:9" x14ac:dyDescent="0.15">
      <c r="A812" s="12" t="str">
        <f>'AB Touchpoint System Workbook'!J823&amp;'AB Touchpoint System Workbook'!L823</f>
        <v/>
      </c>
      <c r="B812" s="12" t="b">
        <f>IF(ISNUMBER(SEARCH(G$1,$A812)),MAX(B$1:B811)+1)</f>
        <v>0</v>
      </c>
      <c r="C812" s="12" t="b">
        <f>IF(ISNUMBER(SEARCH(H$1,$A812)),MAX(C$1:C811)+1)</f>
        <v>0</v>
      </c>
      <c r="D812" s="12" t="b">
        <f>IF(ISNUMBER(SEARCH(I$1,$A812)),MAX(D$1:D811)+1)</f>
        <v>0</v>
      </c>
      <c r="E812" s="12">
        <f>'AB Touchpoint System Workbook'!K823</f>
        <v>0</v>
      </c>
      <c r="F812" s="13">
        <f t="shared" si="12"/>
        <v>811</v>
      </c>
      <c r="G812" s="23" t="str">
        <f>IFERROR(VLOOKUP($F812,B:$E,4,0),"")</f>
        <v/>
      </c>
      <c r="H812" s="23" t="str">
        <f>IFERROR(VLOOKUP($F812,C:$E,3,0),"")</f>
        <v/>
      </c>
      <c r="I812" s="23" t="str">
        <f>IFERROR(VLOOKUP($F812,D:$E,2,0),"")</f>
        <v/>
      </c>
    </row>
    <row r="813" spans="1:9" x14ac:dyDescent="0.15">
      <c r="A813" s="12" t="str">
        <f>'AB Touchpoint System Workbook'!J824&amp;'AB Touchpoint System Workbook'!L824</f>
        <v/>
      </c>
      <c r="B813" s="12" t="b">
        <f>IF(ISNUMBER(SEARCH(G$1,$A813)),MAX(B$1:B812)+1)</f>
        <v>0</v>
      </c>
      <c r="C813" s="12" t="b">
        <f>IF(ISNUMBER(SEARCH(H$1,$A813)),MAX(C$1:C812)+1)</f>
        <v>0</v>
      </c>
      <c r="D813" s="12" t="b">
        <f>IF(ISNUMBER(SEARCH(I$1,$A813)),MAX(D$1:D812)+1)</f>
        <v>0</v>
      </c>
      <c r="E813" s="12">
        <f>'AB Touchpoint System Workbook'!K824</f>
        <v>0</v>
      </c>
      <c r="F813" s="13">
        <f t="shared" si="12"/>
        <v>812</v>
      </c>
      <c r="G813" s="23" t="str">
        <f>IFERROR(VLOOKUP($F813,B:$E,4,0),"")</f>
        <v/>
      </c>
      <c r="H813" s="23" t="str">
        <f>IFERROR(VLOOKUP($F813,C:$E,3,0),"")</f>
        <v/>
      </c>
      <c r="I813" s="23" t="str">
        <f>IFERROR(VLOOKUP($F813,D:$E,2,0),"")</f>
        <v/>
      </c>
    </row>
    <row r="814" spans="1:9" x14ac:dyDescent="0.15">
      <c r="A814" s="12" t="str">
        <f>'AB Touchpoint System Workbook'!J825&amp;'AB Touchpoint System Workbook'!L825</f>
        <v/>
      </c>
      <c r="B814" s="12" t="b">
        <f>IF(ISNUMBER(SEARCH(G$1,$A814)),MAX(B$1:B813)+1)</f>
        <v>0</v>
      </c>
      <c r="C814" s="12" t="b">
        <f>IF(ISNUMBER(SEARCH(H$1,$A814)),MAX(C$1:C813)+1)</f>
        <v>0</v>
      </c>
      <c r="D814" s="12" t="b">
        <f>IF(ISNUMBER(SEARCH(I$1,$A814)),MAX(D$1:D813)+1)</f>
        <v>0</v>
      </c>
      <c r="E814" s="12">
        <f>'AB Touchpoint System Workbook'!K825</f>
        <v>0</v>
      </c>
      <c r="F814" s="13">
        <f t="shared" si="12"/>
        <v>813</v>
      </c>
      <c r="G814" s="23" t="str">
        <f>IFERROR(VLOOKUP($F814,B:$E,4,0),"")</f>
        <v/>
      </c>
      <c r="H814" s="23" t="str">
        <f>IFERROR(VLOOKUP($F814,C:$E,3,0),"")</f>
        <v/>
      </c>
      <c r="I814" s="23" t="str">
        <f>IFERROR(VLOOKUP($F814,D:$E,2,0),"")</f>
        <v/>
      </c>
    </row>
    <row r="815" spans="1:9" x14ac:dyDescent="0.15">
      <c r="A815" s="12" t="str">
        <f>'AB Touchpoint System Workbook'!J826&amp;'AB Touchpoint System Workbook'!L826</f>
        <v/>
      </c>
      <c r="B815" s="12" t="b">
        <f>IF(ISNUMBER(SEARCH(G$1,$A815)),MAX(B$1:B814)+1)</f>
        <v>0</v>
      </c>
      <c r="C815" s="12" t="b">
        <f>IF(ISNUMBER(SEARCH(H$1,$A815)),MAX(C$1:C814)+1)</f>
        <v>0</v>
      </c>
      <c r="D815" s="12" t="b">
        <f>IF(ISNUMBER(SEARCH(I$1,$A815)),MAX(D$1:D814)+1)</f>
        <v>0</v>
      </c>
      <c r="E815" s="12">
        <f>'AB Touchpoint System Workbook'!K826</f>
        <v>0</v>
      </c>
      <c r="F815" s="13">
        <f t="shared" si="12"/>
        <v>814</v>
      </c>
      <c r="G815" s="23" t="str">
        <f>IFERROR(VLOOKUP($F815,B:$E,4,0),"")</f>
        <v/>
      </c>
      <c r="H815" s="23" t="str">
        <f>IFERROR(VLOOKUP($F815,C:$E,3,0),"")</f>
        <v/>
      </c>
      <c r="I815" s="23" t="str">
        <f>IFERROR(VLOOKUP($F815,D:$E,2,0),"")</f>
        <v/>
      </c>
    </row>
    <row r="816" spans="1:9" x14ac:dyDescent="0.15">
      <c r="A816" s="12" t="str">
        <f>'AB Touchpoint System Workbook'!J827&amp;'AB Touchpoint System Workbook'!L827</f>
        <v/>
      </c>
      <c r="B816" s="12" t="b">
        <f>IF(ISNUMBER(SEARCH(G$1,$A816)),MAX(B$1:B815)+1)</f>
        <v>0</v>
      </c>
      <c r="C816" s="12" t="b">
        <f>IF(ISNUMBER(SEARCH(H$1,$A816)),MAX(C$1:C815)+1)</f>
        <v>0</v>
      </c>
      <c r="D816" s="12" t="b">
        <f>IF(ISNUMBER(SEARCH(I$1,$A816)),MAX(D$1:D815)+1)</f>
        <v>0</v>
      </c>
      <c r="E816" s="12">
        <f>'AB Touchpoint System Workbook'!K827</f>
        <v>0</v>
      </c>
      <c r="F816" s="13">
        <f t="shared" si="12"/>
        <v>815</v>
      </c>
      <c r="G816" s="23" t="str">
        <f>IFERROR(VLOOKUP($F816,B:$E,4,0),"")</f>
        <v/>
      </c>
      <c r="H816" s="23" t="str">
        <f>IFERROR(VLOOKUP($F816,C:$E,3,0),"")</f>
        <v/>
      </c>
      <c r="I816" s="23" t="str">
        <f>IFERROR(VLOOKUP($F816,D:$E,2,0),"")</f>
        <v/>
      </c>
    </row>
    <row r="817" spans="1:9" x14ac:dyDescent="0.15">
      <c r="A817" s="12" t="str">
        <f>'AB Touchpoint System Workbook'!J828&amp;'AB Touchpoint System Workbook'!L828</f>
        <v/>
      </c>
      <c r="B817" s="12" t="b">
        <f>IF(ISNUMBER(SEARCH(G$1,$A817)),MAX(B$1:B816)+1)</f>
        <v>0</v>
      </c>
      <c r="C817" s="12" t="b">
        <f>IF(ISNUMBER(SEARCH(H$1,$A817)),MAX(C$1:C816)+1)</f>
        <v>0</v>
      </c>
      <c r="D817" s="12" t="b">
        <f>IF(ISNUMBER(SEARCH(I$1,$A817)),MAX(D$1:D816)+1)</f>
        <v>0</v>
      </c>
      <c r="E817" s="12">
        <f>'AB Touchpoint System Workbook'!K828</f>
        <v>0</v>
      </c>
      <c r="F817" s="13">
        <f t="shared" si="12"/>
        <v>816</v>
      </c>
      <c r="G817" s="23" t="str">
        <f>IFERROR(VLOOKUP($F817,B:$E,4,0),"")</f>
        <v/>
      </c>
      <c r="H817" s="23" t="str">
        <f>IFERROR(VLOOKUP($F817,C:$E,3,0),"")</f>
        <v/>
      </c>
      <c r="I817" s="23" t="str">
        <f>IFERROR(VLOOKUP($F817,D:$E,2,0),"")</f>
        <v/>
      </c>
    </row>
    <row r="818" spans="1:9" x14ac:dyDescent="0.15">
      <c r="A818" s="12" t="str">
        <f>'AB Touchpoint System Workbook'!J829&amp;'AB Touchpoint System Workbook'!L829</f>
        <v/>
      </c>
      <c r="B818" s="12" t="b">
        <f>IF(ISNUMBER(SEARCH(G$1,$A818)),MAX(B$1:B817)+1)</f>
        <v>0</v>
      </c>
      <c r="C818" s="12" t="b">
        <f>IF(ISNUMBER(SEARCH(H$1,$A818)),MAX(C$1:C817)+1)</f>
        <v>0</v>
      </c>
      <c r="D818" s="12" t="b">
        <f>IF(ISNUMBER(SEARCH(I$1,$A818)),MAX(D$1:D817)+1)</f>
        <v>0</v>
      </c>
      <c r="E818" s="12">
        <f>'AB Touchpoint System Workbook'!K829</f>
        <v>0</v>
      </c>
      <c r="F818" s="13">
        <f t="shared" si="12"/>
        <v>817</v>
      </c>
      <c r="G818" s="23" t="str">
        <f>IFERROR(VLOOKUP($F818,B:$E,4,0),"")</f>
        <v/>
      </c>
      <c r="H818" s="23" t="str">
        <f>IFERROR(VLOOKUP($F818,C:$E,3,0),"")</f>
        <v/>
      </c>
      <c r="I818" s="23" t="str">
        <f>IFERROR(VLOOKUP($F818,D:$E,2,0),"")</f>
        <v/>
      </c>
    </row>
    <row r="819" spans="1:9" x14ac:dyDescent="0.15">
      <c r="A819" s="12" t="str">
        <f>'AB Touchpoint System Workbook'!J830&amp;'AB Touchpoint System Workbook'!L830</f>
        <v/>
      </c>
      <c r="B819" s="12" t="b">
        <f>IF(ISNUMBER(SEARCH(G$1,$A819)),MAX(B$1:B818)+1)</f>
        <v>0</v>
      </c>
      <c r="C819" s="12" t="b">
        <f>IF(ISNUMBER(SEARCH(H$1,$A819)),MAX(C$1:C818)+1)</f>
        <v>0</v>
      </c>
      <c r="D819" s="12" t="b">
        <f>IF(ISNUMBER(SEARCH(I$1,$A819)),MAX(D$1:D818)+1)</f>
        <v>0</v>
      </c>
      <c r="E819" s="12">
        <f>'AB Touchpoint System Workbook'!K830</f>
        <v>0</v>
      </c>
      <c r="F819" s="13">
        <f t="shared" si="12"/>
        <v>818</v>
      </c>
      <c r="G819" s="23" t="str">
        <f>IFERROR(VLOOKUP($F819,B:$E,4,0),"")</f>
        <v/>
      </c>
      <c r="H819" s="23" t="str">
        <f>IFERROR(VLOOKUP($F819,C:$E,3,0),"")</f>
        <v/>
      </c>
      <c r="I819" s="23" t="str">
        <f>IFERROR(VLOOKUP($F819,D:$E,2,0),"")</f>
        <v/>
      </c>
    </row>
    <row r="820" spans="1:9" x14ac:dyDescent="0.15">
      <c r="A820" s="12" t="str">
        <f>'AB Touchpoint System Workbook'!J831&amp;'AB Touchpoint System Workbook'!L831</f>
        <v/>
      </c>
      <c r="B820" s="12" t="b">
        <f>IF(ISNUMBER(SEARCH(G$1,$A820)),MAX(B$1:B819)+1)</f>
        <v>0</v>
      </c>
      <c r="C820" s="12" t="b">
        <f>IF(ISNUMBER(SEARCH(H$1,$A820)),MAX(C$1:C819)+1)</f>
        <v>0</v>
      </c>
      <c r="D820" s="12" t="b">
        <f>IF(ISNUMBER(SEARCH(I$1,$A820)),MAX(D$1:D819)+1)</f>
        <v>0</v>
      </c>
      <c r="E820" s="12">
        <f>'AB Touchpoint System Workbook'!K831</f>
        <v>0</v>
      </c>
      <c r="F820" s="13">
        <f t="shared" si="12"/>
        <v>819</v>
      </c>
      <c r="G820" s="23" t="str">
        <f>IFERROR(VLOOKUP($F820,B:$E,4,0),"")</f>
        <v/>
      </c>
      <c r="H820" s="23" t="str">
        <f>IFERROR(VLOOKUP($F820,C:$E,3,0),"")</f>
        <v/>
      </c>
      <c r="I820" s="23" t="str">
        <f>IFERROR(VLOOKUP($F820,D:$E,2,0),"")</f>
        <v/>
      </c>
    </row>
    <row r="821" spans="1:9" x14ac:dyDescent="0.15">
      <c r="A821" s="12" t="str">
        <f>'AB Touchpoint System Workbook'!J832&amp;'AB Touchpoint System Workbook'!L832</f>
        <v/>
      </c>
      <c r="B821" s="12" t="b">
        <f>IF(ISNUMBER(SEARCH(G$1,$A821)),MAX(B$1:B820)+1)</f>
        <v>0</v>
      </c>
      <c r="C821" s="12" t="b">
        <f>IF(ISNUMBER(SEARCH(H$1,$A821)),MAX(C$1:C820)+1)</f>
        <v>0</v>
      </c>
      <c r="D821" s="12" t="b">
        <f>IF(ISNUMBER(SEARCH(I$1,$A821)),MAX(D$1:D820)+1)</f>
        <v>0</v>
      </c>
      <c r="E821" s="12">
        <f>'AB Touchpoint System Workbook'!K832</f>
        <v>0</v>
      </c>
      <c r="F821" s="13">
        <f t="shared" si="12"/>
        <v>820</v>
      </c>
      <c r="G821" s="23" t="str">
        <f>IFERROR(VLOOKUP($F821,B:$E,4,0),"")</f>
        <v/>
      </c>
      <c r="H821" s="23" t="str">
        <f>IFERROR(VLOOKUP($F821,C:$E,3,0),"")</f>
        <v/>
      </c>
      <c r="I821" s="23" t="str">
        <f>IFERROR(VLOOKUP($F821,D:$E,2,0),"")</f>
        <v/>
      </c>
    </row>
    <row r="822" spans="1:9" x14ac:dyDescent="0.15">
      <c r="A822" s="12" t="str">
        <f>'AB Touchpoint System Workbook'!J833&amp;'AB Touchpoint System Workbook'!L833</f>
        <v/>
      </c>
      <c r="B822" s="12" t="b">
        <f>IF(ISNUMBER(SEARCH(G$1,$A822)),MAX(B$1:B821)+1)</f>
        <v>0</v>
      </c>
      <c r="C822" s="12" t="b">
        <f>IF(ISNUMBER(SEARCH(H$1,$A822)),MAX(C$1:C821)+1)</f>
        <v>0</v>
      </c>
      <c r="D822" s="12" t="b">
        <f>IF(ISNUMBER(SEARCH(I$1,$A822)),MAX(D$1:D821)+1)</f>
        <v>0</v>
      </c>
      <c r="E822" s="12">
        <f>'AB Touchpoint System Workbook'!K833</f>
        <v>0</v>
      </c>
      <c r="F822" s="13">
        <f t="shared" si="12"/>
        <v>821</v>
      </c>
      <c r="G822" s="23" t="str">
        <f>IFERROR(VLOOKUP($F822,B:$E,4,0),"")</f>
        <v/>
      </c>
      <c r="H822" s="23" t="str">
        <f>IFERROR(VLOOKUP($F822,C:$E,3,0),"")</f>
        <v/>
      </c>
      <c r="I822" s="23" t="str">
        <f>IFERROR(VLOOKUP($F822,D:$E,2,0),"")</f>
        <v/>
      </c>
    </row>
    <row r="823" spans="1:9" x14ac:dyDescent="0.15">
      <c r="A823" s="12" t="str">
        <f>'AB Touchpoint System Workbook'!J834&amp;'AB Touchpoint System Workbook'!L834</f>
        <v/>
      </c>
      <c r="B823" s="12" t="b">
        <f>IF(ISNUMBER(SEARCH(G$1,$A823)),MAX(B$1:B822)+1)</f>
        <v>0</v>
      </c>
      <c r="C823" s="12" t="b">
        <f>IF(ISNUMBER(SEARCH(H$1,$A823)),MAX(C$1:C822)+1)</f>
        <v>0</v>
      </c>
      <c r="D823" s="12" t="b">
        <f>IF(ISNUMBER(SEARCH(I$1,$A823)),MAX(D$1:D822)+1)</f>
        <v>0</v>
      </c>
      <c r="E823" s="12">
        <f>'AB Touchpoint System Workbook'!K834</f>
        <v>0</v>
      </c>
      <c r="F823" s="13">
        <f t="shared" si="12"/>
        <v>822</v>
      </c>
      <c r="G823" s="23" t="str">
        <f>IFERROR(VLOOKUP($F823,B:$E,4,0),"")</f>
        <v/>
      </c>
      <c r="H823" s="23" t="str">
        <f>IFERROR(VLOOKUP($F823,C:$E,3,0),"")</f>
        <v/>
      </c>
      <c r="I823" s="23" t="str">
        <f>IFERROR(VLOOKUP($F823,D:$E,2,0),"")</f>
        <v/>
      </c>
    </row>
    <row r="824" spans="1:9" x14ac:dyDescent="0.15">
      <c r="A824" s="12" t="str">
        <f>'AB Touchpoint System Workbook'!J835&amp;'AB Touchpoint System Workbook'!L835</f>
        <v/>
      </c>
      <c r="B824" s="12" t="b">
        <f>IF(ISNUMBER(SEARCH(G$1,$A824)),MAX(B$1:B823)+1)</f>
        <v>0</v>
      </c>
      <c r="C824" s="12" t="b">
        <f>IF(ISNUMBER(SEARCH(H$1,$A824)),MAX(C$1:C823)+1)</f>
        <v>0</v>
      </c>
      <c r="D824" s="12" t="b">
        <f>IF(ISNUMBER(SEARCH(I$1,$A824)),MAX(D$1:D823)+1)</f>
        <v>0</v>
      </c>
      <c r="E824" s="12">
        <f>'AB Touchpoint System Workbook'!K835</f>
        <v>0</v>
      </c>
      <c r="F824" s="13">
        <f t="shared" si="12"/>
        <v>823</v>
      </c>
      <c r="G824" s="23" t="str">
        <f>IFERROR(VLOOKUP($F824,B:$E,4,0),"")</f>
        <v/>
      </c>
      <c r="H824" s="23" t="str">
        <f>IFERROR(VLOOKUP($F824,C:$E,3,0),"")</f>
        <v/>
      </c>
      <c r="I824" s="23" t="str">
        <f>IFERROR(VLOOKUP($F824,D:$E,2,0),"")</f>
        <v/>
      </c>
    </row>
    <row r="825" spans="1:9" x14ac:dyDescent="0.15">
      <c r="A825" s="12" t="str">
        <f>'AB Touchpoint System Workbook'!J836&amp;'AB Touchpoint System Workbook'!L836</f>
        <v/>
      </c>
      <c r="B825" s="12" t="b">
        <f>IF(ISNUMBER(SEARCH(G$1,$A825)),MAX(B$1:B824)+1)</f>
        <v>0</v>
      </c>
      <c r="C825" s="12" t="b">
        <f>IF(ISNUMBER(SEARCH(H$1,$A825)),MAX(C$1:C824)+1)</f>
        <v>0</v>
      </c>
      <c r="D825" s="12" t="b">
        <f>IF(ISNUMBER(SEARCH(I$1,$A825)),MAX(D$1:D824)+1)</f>
        <v>0</v>
      </c>
      <c r="E825" s="12">
        <f>'AB Touchpoint System Workbook'!K836</f>
        <v>0</v>
      </c>
      <c r="F825" s="13">
        <f t="shared" si="12"/>
        <v>824</v>
      </c>
      <c r="G825" s="23" t="str">
        <f>IFERROR(VLOOKUP($F825,B:$E,4,0),"")</f>
        <v/>
      </c>
      <c r="H825" s="23" t="str">
        <f>IFERROR(VLOOKUP($F825,C:$E,3,0),"")</f>
        <v/>
      </c>
      <c r="I825" s="23" t="str">
        <f>IFERROR(VLOOKUP($F825,D:$E,2,0),"")</f>
        <v/>
      </c>
    </row>
    <row r="826" spans="1:9" x14ac:dyDescent="0.15">
      <c r="A826" s="12" t="str">
        <f>'AB Touchpoint System Workbook'!J837&amp;'AB Touchpoint System Workbook'!L837</f>
        <v/>
      </c>
      <c r="B826" s="12" t="b">
        <f>IF(ISNUMBER(SEARCH(G$1,$A826)),MAX(B$1:B825)+1)</f>
        <v>0</v>
      </c>
      <c r="C826" s="12" t="b">
        <f>IF(ISNUMBER(SEARCH(H$1,$A826)),MAX(C$1:C825)+1)</f>
        <v>0</v>
      </c>
      <c r="D826" s="12" t="b">
        <f>IF(ISNUMBER(SEARCH(I$1,$A826)),MAX(D$1:D825)+1)</f>
        <v>0</v>
      </c>
      <c r="E826" s="12">
        <f>'AB Touchpoint System Workbook'!K837</f>
        <v>0</v>
      </c>
      <c r="F826" s="13">
        <f t="shared" si="12"/>
        <v>825</v>
      </c>
      <c r="G826" s="23" t="str">
        <f>IFERROR(VLOOKUP($F826,B:$E,4,0),"")</f>
        <v/>
      </c>
      <c r="H826" s="23" t="str">
        <f>IFERROR(VLOOKUP($F826,C:$E,3,0),"")</f>
        <v/>
      </c>
      <c r="I826" s="23" t="str">
        <f>IFERROR(VLOOKUP($F826,D:$E,2,0),"")</f>
        <v/>
      </c>
    </row>
    <row r="827" spans="1:9" x14ac:dyDescent="0.15">
      <c r="A827" s="12" t="str">
        <f>'AB Touchpoint System Workbook'!J838&amp;'AB Touchpoint System Workbook'!L838</f>
        <v/>
      </c>
      <c r="B827" s="12" t="b">
        <f>IF(ISNUMBER(SEARCH(G$1,$A827)),MAX(B$1:B826)+1)</f>
        <v>0</v>
      </c>
      <c r="C827" s="12" t="b">
        <f>IF(ISNUMBER(SEARCH(H$1,$A827)),MAX(C$1:C826)+1)</f>
        <v>0</v>
      </c>
      <c r="D827" s="12" t="b">
        <f>IF(ISNUMBER(SEARCH(I$1,$A827)),MAX(D$1:D826)+1)</f>
        <v>0</v>
      </c>
      <c r="E827" s="12">
        <f>'AB Touchpoint System Workbook'!K838</f>
        <v>0</v>
      </c>
      <c r="F827" s="13">
        <f t="shared" si="12"/>
        <v>826</v>
      </c>
      <c r="G827" s="23" t="str">
        <f>IFERROR(VLOOKUP($F827,B:$E,4,0),"")</f>
        <v/>
      </c>
      <c r="H827" s="23" t="str">
        <f>IFERROR(VLOOKUP($F827,C:$E,3,0),"")</f>
        <v/>
      </c>
      <c r="I827" s="23" t="str">
        <f>IFERROR(VLOOKUP($F827,D:$E,2,0),"")</f>
        <v/>
      </c>
    </row>
    <row r="828" spans="1:9" x14ac:dyDescent="0.15">
      <c r="A828" s="12" t="str">
        <f>'AB Touchpoint System Workbook'!J839&amp;'AB Touchpoint System Workbook'!L839</f>
        <v/>
      </c>
      <c r="B828" s="12" t="b">
        <f>IF(ISNUMBER(SEARCH(G$1,$A828)),MAX(B$1:B827)+1)</f>
        <v>0</v>
      </c>
      <c r="C828" s="12" t="b">
        <f>IF(ISNUMBER(SEARCH(H$1,$A828)),MAX(C$1:C827)+1)</f>
        <v>0</v>
      </c>
      <c r="D828" s="12" t="b">
        <f>IF(ISNUMBER(SEARCH(I$1,$A828)),MAX(D$1:D827)+1)</f>
        <v>0</v>
      </c>
      <c r="E828" s="12">
        <f>'AB Touchpoint System Workbook'!K839</f>
        <v>0</v>
      </c>
      <c r="F828" s="13">
        <f t="shared" si="12"/>
        <v>827</v>
      </c>
      <c r="G828" s="23" t="str">
        <f>IFERROR(VLOOKUP($F828,B:$E,4,0),"")</f>
        <v/>
      </c>
      <c r="H828" s="23" t="str">
        <f>IFERROR(VLOOKUP($F828,C:$E,3,0),"")</f>
        <v/>
      </c>
      <c r="I828" s="23" t="str">
        <f>IFERROR(VLOOKUP($F828,D:$E,2,0),"")</f>
        <v/>
      </c>
    </row>
    <row r="829" spans="1:9" x14ac:dyDescent="0.15">
      <c r="A829" s="12" t="str">
        <f>'AB Touchpoint System Workbook'!J840&amp;'AB Touchpoint System Workbook'!L840</f>
        <v/>
      </c>
      <c r="B829" s="12" t="b">
        <f>IF(ISNUMBER(SEARCH(G$1,$A829)),MAX(B$1:B828)+1)</f>
        <v>0</v>
      </c>
      <c r="C829" s="12" t="b">
        <f>IF(ISNUMBER(SEARCH(H$1,$A829)),MAX(C$1:C828)+1)</f>
        <v>0</v>
      </c>
      <c r="D829" s="12" t="b">
        <f>IF(ISNUMBER(SEARCH(I$1,$A829)),MAX(D$1:D828)+1)</f>
        <v>0</v>
      </c>
      <c r="E829" s="12">
        <f>'AB Touchpoint System Workbook'!K840</f>
        <v>0</v>
      </c>
      <c r="F829" s="13">
        <f t="shared" si="12"/>
        <v>828</v>
      </c>
      <c r="G829" s="23" t="str">
        <f>IFERROR(VLOOKUP($F829,B:$E,4,0),"")</f>
        <v/>
      </c>
      <c r="H829" s="23" t="str">
        <f>IFERROR(VLOOKUP($F829,C:$E,3,0),"")</f>
        <v/>
      </c>
      <c r="I829" s="23" t="str">
        <f>IFERROR(VLOOKUP($F829,D:$E,2,0),"")</f>
        <v/>
      </c>
    </row>
    <row r="830" spans="1:9" x14ac:dyDescent="0.15">
      <c r="A830" s="12" t="str">
        <f>'AB Touchpoint System Workbook'!J841&amp;'AB Touchpoint System Workbook'!L841</f>
        <v/>
      </c>
      <c r="B830" s="12" t="b">
        <f>IF(ISNUMBER(SEARCH(G$1,$A830)),MAX(B$1:B829)+1)</f>
        <v>0</v>
      </c>
      <c r="C830" s="12" t="b">
        <f>IF(ISNUMBER(SEARCH(H$1,$A830)),MAX(C$1:C829)+1)</f>
        <v>0</v>
      </c>
      <c r="D830" s="12" t="b">
        <f>IF(ISNUMBER(SEARCH(I$1,$A830)),MAX(D$1:D829)+1)</f>
        <v>0</v>
      </c>
      <c r="E830" s="12">
        <f>'AB Touchpoint System Workbook'!K841</f>
        <v>0</v>
      </c>
      <c r="F830" s="13">
        <f t="shared" si="12"/>
        <v>829</v>
      </c>
      <c r="G830" s="23" t="str">
        <f>IFERROR(VLOOKUP($F830,B:$E,4,0),"")</f>
        <v/>
      </c>
      <c r="H830" s="23" t="str">
        <f>IFERROR(VLOOKUP($F830,C:$E,3,0),"")</f>
        <v/>
      </c>
      <c r="I830" s="23" t="str">
        <f>IFERROR(VLOOKUP($F830,D:$E,2,0),"")</f>
        <v/>
      </c>
    </row>
    <row r="831" spans="1:9" x14ac:dyDescent="0.15">
      <c r="A831" s="12" t="str">
        <f>'AB Touchpoint System Workbook'!J842&amp;'AB Touchpoint System Workbook'!L842</f>
        <v/>
      </c>
      <c r="B831" s="12" t="b">
        <f>IF(ISNUMBER(SEARCH(G$1,$A831)),MAX(B$1:B830)+1)</f>
        <v>0</v>
      </c>
      <c r="C831" s="12" t="b">
        <f>IF(ISNUMBER(SEARCH(H$1,$A831)),MAX(C$1:C830)+1)</f>
        <v>0</v>
      </c>
      <c r="D831" s="12" t="b">
        <f>IF(ISNUMBER(SEARCH(I$1,$A831)),MAX(D$1:D830)+1)</f>
        <v>0</v>
      </c>
      <c r="E831" s="12">
        <f>'AB Touchpoint System Workbook'!K842</f>
        <v>0</v>
      </c>
      <c r="F831" s="13">
        <f t="shared" si="12"/>
        <v>830</v>
      </c>
      <c r="G831" s="23" t="str">
        <f>IFERROR(VLOOKUP($F831,B:$E,4,0),"")</f>
        <v/>
      </c>
      <c r="H831" s="23" t="str">
        <f>IFERROR(VLOOKUP($F831,C:$E,3,0),"")</f>
        <v/>
      </c>
      <c r="I831" s="23" t="str">
        <f>IFERROR(VLOOKUP($F831,D:$E,2,0),"")</f>
        <v/>
      </c>
    </row>
    <row r="832" spans="1:9" x14ac:dyDescent="0.15">
      <c r="A832" s="12" t="str">
        <f>'AB Touchpoint System Workbook'!J843&amp;'AB Touchpoint System Workbook'!L843</f>
        <v/>
      </c>
      <c r="B832" s="12" t="b">
        <f>IF(ISNUMBER(SEARCH(G$1,$A832)),MAX(B$1:B831)+1)</f>
        <v>0</v>
      </c>
      <c r="C832" s="12" t="b">
        <f>IF(ISNUMBER(SEARCH(H$1,$A832)),MAX(C$1:C831)+1)</f>
        <v>0</v>
      </c>
      <c r="D832" s="12" t="b">
        <f>IF(ISNUMBER(SEARCH(I$1,$A832)),MAX(D$1:D831)+1)</f>
        <v>0</v>
      </c>
      <c r="E832" s="12">
        <f>'AB Touchpoint System Workbook'!K843</f>
        <v>0</v>
      </c>
      <c r="F832" s="13">
        <f t="shared" si="12"/>
        <v>831</v>
      </c>
      <c r="G832" s="23" t="str">
        <f>IFERROR(VLOOKUP($F832,B:$E,4,0),"")</f>
        <v/>
      </c>
      <c r="H832" s="23" t="str">
        <f>IFERROR(VLOOKUP($F832,C:$E,3,0),"")</f>
        <v/>
      </c>
      <c r="I832" s="23" t="str">
        <f>IFERROR(VLOOKUP($F832,D:$E,2,0),"")</f>
        <v/>
      </c>
    </row>
    <row r="833" spans="1:9" x14ac:dyDescent="0.15">
      <c r="A833" s="12" t="str">
        <f>'AB Touchpoint System Workbook'!J844&amp;'AB Touchpoint System Workbook'!L844</f>
        <v/>
      </c>
      <c r="B833" s="12" t="b">
        <f>IF(ISNUMBER(SEARCH(G$1,$A833)),MAX(B$1:B832)+1)</f>
        <v>0</v>
      </c>
      <c r="C833" s="12" t="b">
        <f>IF(ISNUMBER(SEARCH(H$1,$A833)),MAX(C$1:C832)+1)</f>
        <v>0</v>
      </c>
      <c r="D833" s="12" t="b">
        <f>IF(ISNUMBER(SEARCH(I$1,$A833)),MAX(D$1:D832)+1)</f>
        <v>0</v>
      </c>
      <c r="E833" s="12">
        <f>'AB Touchpoint System Workbook'!K844</f>
        <v>0</v>
      </c>
      <c r="F833" s="13">
        <f t="shared" si="12"/>
        <v>832</v>
      </c>
      <c r="G833" s="23" t="str">
        <f>IFERROR(VLOOKUP($F833,B:$E,4,0),"")</f>
        <v/>
      </c>
      <c r="H833" s="23" t="str">
        <f>IFERROR(VLOOKUP($F833,C:$E,3,0),"")</f>
        <v/>
      </c>
      <c r="I833" s="23" t="str">
        <f>IFERROR(VLOOKUP($F833,D:$E,2,0),"")</f>
        <v/>
      </c>
    </row>
    <row r="834" spans="1:9" x14ac:dyDescent="0.15">
      <c r="A834" s="12" t="str">
        <f>'AB Touchpoint System Workbook'!J845&amp;'AB Touchpoint System Workbook'!L845</f>
        <v/>
      </c>
      <c r="B834" s="12" t="b">
        <f>IF(ISNUMBER(SEARCH(G$1,$A834)),MAX(B$1:B833)+1)</f>
        <v>0</v>
      </c>
      <c r="C834" s="12" t="b">
        <f>IF(ISNUMBER(SEARCH(H$1,$A834)),MAX(C$1:C833)+1)</f>
        <v>0</v>
      </c>
      <c r="D834" s="12" t="b">
        <f>IF(ISNUMBER(SEARCH(I$1,$A834)),MAX(D$1:D833)+1)</f>
        <v>0</v>
      </c>
      <c r="E834" s="12">
        <f>'AB Touchpoint System Workbook'!K845</f>
        <v>0</v>
      </c>
      <c r="F834" s="13">
        <f t="shared" si="12"/>
        <v>833</v>
      </c>
      <c r="G834" s="23" t="str">
        <f>IFERROR(VLOOKUP($F834,B:$E,4,0),"")</f>
        <v/>
      </c>
      <c r="H834" s="23" t="str">
        <f>IFERROR(VLOOKUP($F834,C:$E,3,0),"")</f>
        <v/>
      </c>
      <c r="I834" s="23" t="str">
        <f>IFERROR(VLOOKUP($F834,D:$E,2,0),"")</f>
        <v/>
      </c>
    </row>
    <row r="835" spans="1:9" x14ac:dyDescent="0.15">
      <c r="A835" s="12" t="str">
        <f>'AB Touchpoint System Workbook'!J846&amp;'AB Touchpoint System Workbook'!L846</f>
        <v/>
      </c>
      <c r="B835" s="12" t="b">
        <f>IF(ISNUMBER(SEARCH(G$1,$A835)),MAX(B$1:B834)+1)</f>
        <v>0</v>
      </c>
      <c r="C835" s="12" t="b">
        <f>IF(ISNUMBER(SEARCH(H$1,$A835)),MAX(C$1:C834)+1)</f>
        <v>0</v>
      </c>
      <c r="D835" s="12" t="b">
        <f>IF(ISNUMBER(SEARCH(I$1,$A835)),MAX(D$1:D834)+1)</f>
        <v>0</v>
      </c>
      <c r="E835" s="12">
        <f>'AB Touchpoint System Workbook'!K846</f>
        <v>0</v>
      </c>
      <c r="F835" s="13">
        <f t="shared" si="12"/>
        <v>834</v>
      </c>
      <c r="G835" s="23" t="str">
        <f>IFERROR(VLOOKUP($F835,B:$E,4,0),"")</f>
        <v/>
      </c>
      <c r="H835" s="23" t="str">
        <f>IFERROR(VLOOKUP($F835,C:$E,3,0),"")</f>
        <v/>
      </c>
      <c r="I835" s="23" t="str">
        <f>IFERROR(VLOOKUP($F835,D:$E,2,0),"")</f>
        <v/>
      </c>
    </row>
    <row r="836" spans="1:9" x14ac:dyDescent="0.15">
      <c r="A836" s="12" t="str">
        <f>'AB Touchpoint System Workbook'!J847&amp;'AB Touchpoint System Workbook'!L847</f>
        <v/>
      </c>
      <c r="B836" s="12" t="b">
        <f>IF(ISNUMBER(SEARCH(G$1,$A836)),MAX(B$1:B835)+1)</f>
        <v>0</v>
      </c>
      <c r="C836" s="12" t="b">
        <f>IF(ISNUMBER(SEARCH(H$1,$A836)),MAX(C$1:C835)+1)</f>
        <v>0</v>
      </c>
      <c r="D836" s="12" t="b">
        <f>IF(ISNUMBER(SEARCH(I$1,$A836)),MAX(D$1:D835)+1)</f>
        <v>0</v>
      </c>
      <c r="E836" s="12">
        <f>'AB Touchpoint System Workbook'!K847</f>
        <v>0</v>
      </c>
      <c r="F836" s="13">
        <f t="shared" ref="F836:F899" si="13">F835+1</f>
        <v>835</v>
      </c>
      <c r="G836" s="23" t="str">
        <f>IFERROR(VLOOKUP($F836,B:$E,4,0),"")</f>
        <v/>
      </c>
      <c r="H836" s="23" t="str">
        <f>IFERROR(VLOOKUP($F836,C:$E,3,0),"")</f>
        <v/>
      </c>
      <c r="I836" s="23" t="str">
        <f>IFERROR(VLOOKUP($F836,D:$E,2,0),"")</f>
        <v/>
      </c>
    </row>
    <row r="837" spans="1:9" x14ac:dyDescent="0.15">
      <c r="A837" s="12" t="str">
        <f>'AB Touchpoint System Workbook'!J848&amp;'AB Touchpoint System Workbook'!L848</f>
        <v/>
      </c>
      <c r="B837" s="12" t="b">
        <f>IF(ISNUMBER(SEARCH(G$1,$A837)),MAX(B$1:B836)+1)</f>
        <v>0</v>
      </c>
      <c r="C837" s="12" t="b">
        <f>IF(ISNUMBER(SEARCH(H$1,$A837)),MAX(C$1:C836)+1)</f>
        <v>0</v>
      </c>
      <c r="D837" s="12" t="b">
        <f>IF(ISNUMBER(SEARCH(I$1,$A837)),MAX(D$1:D836)+1)</f>
        <v>0</v>
      </c>
      <c r="E837" s="12">
        <f>'AB Touchpoint System Workbook'!K848</f>
        <v>0</v>
      </c>
      <c r="F837" s="13">
        <f t="shared" si="13"/>
        <v>836</v>
      </c>
      <c r="G837" s="23" t="str">
        <f>IFERROR(VLOOKUP($F837,B:$E,4,0),"")</f>
        <v/>
      </c>
      <c r="H837" s="23" t="str">
        <f>IFERROR(VLOOKUP($F837,C:$E,3,0),"")</f>
        <v/>
      </c>
      <c r="I837" s="23" t="str">
        <f>IFERROR(VLOOKUP($F837,D:$E,2,0),"")</f>
        <v/>
      </c>
    </row>
    <row r="838" spans="1:9" x14ac:dyDescent="0.15">
      <c r="A838" s="12" t="str">
        <f>'AB Touchpoint System Workbook'!J849&amp;'AB Touchpoint System Workbook'!L849</f>
        <v/>
      </c>
      <c r="B838" s="12" t="b">
        <f>IF(ISNUMBER(SEARCH(G$1,$A838)),MAX(B$1:B837)+1)</f>
        <v>0</v>
      </c>
      <c r="C838" s="12" t="b">
        <f>IF(ISNUMBER(SEARCH(H$1,$A838)),MAX(C$1:C837)+1)</f>
        <v>0</v>
      </c>
      <c r="D838" s="12" t="b">
        <f>IF(ISNUMBER(SEARCH(I$1,$A838)),MAX(D$1:D837)+1)</f>
        <v>0</v>
      </c>
      <c r="E838" s="12">
        <f>'AB Touchpoint System Workbook'!K849</f>
        <v>0</v>
      </c>
      <c r="F838" s="13">
        <f t="shared" si="13"/>
        <v>837</v>
      </c>
      <c r="G838" s="23" t="str">
        <f>IFERROR(VLOOKUP($F838,B:$E,4,0),"")</f>
        <v/>
      </c>
      <c r="H838" s="23" t="str">
        <f>IFERROR(VLOOKUP($F838,C:$E,3,0),"")</f>
        <v/>
      </c>
      <c r="I838" s="23" t="str">
        <f>IFERROR(VLOOKUP($F838,D:$E,2,0),"")</f>
        <v/>
      </c>
    </row>
    <row r="839" spans="1:9" x14ac:dyDescent="0.15">
      <c r="A839" s="12" t="str">
        <f>'AB Touchpoint System Workbook'!J850&amp;'AB Touchpoint System Workbook'!L850</f>
        <v/>
      </c>
      <c r="B839" s="12" t="b">
        <f>IF(ISNUMBER(SEARCH(G$1,$A839)),MAX(B$1:B838)+1)</f>
        <v>0</v>
      </c>
      <c r="C839" s="12" t="b">
        <f>IF(ISNUMBER(SEARCH(H$1,$A839)),MAX(C$1:C838)+1)</f>
        <v>0</v>
      </c>
      <c r="D839" s="12" t="b">
        <f>IF(ISNUMBER(SEARCH(I$1,$A839)),MAX(D$1:D838)+1)</f>
        <v>0</v>
      </c>
      <c r="E839" s="12">
        <f>'AB Touchpoint System Workbook'!K850</f>
        <v>0</v>
      </c>
      <c r="F839" s="13">
        <f t="shared" si="13"/>
        <v>838</v>
      </c>
      <c r="G839" s="23" t="str">
        <f>IFERROR(VLOOKUP($F839,B:$E,4,0),"")</f>
        <v/>
      </c>
      <c r="H839" s="23" t="str">
        <f>IFERROR(VLOOKUP($F839,C:$E,3,0),"")</f>
        <v/>
      </c>
      <c r="I839" s="23" t="str">
        <f>IFERROR(VLOOKUP($F839,D:$E,2,0),"")</f>
        <v/>
      </c>
    </row>
    <row r="840" spans="1:9" x14ac:dyDescent="0.15">
      <c r="A840" s="12" t="str">
        <f>'AB Touchpoint System Workbook'!J851&amp;'AB Touchpoint System Workbook'!L851</f>
        <v/>
      </c>
      <c r="B840" s="12" t="b">
        <f>IF(ISNUMBER(SEARCH(G$1,$A840)),MAX(B$1:B839)+1)</f>
        <v>0</v>
      </c>
      <c r="C840" s="12" t="b">
        <f>IF(ISNUMBER(SEARCH(H$1,$A840)),MAX(C$1:C839)+1)</f>
        <v>0</v>
      </c>
      <c r="D840" s="12" t="b">
        <f>IF(ISNUMBER(SEARCH(I$1,$A840)),MAX(D$1:D839)+1)</f>
        <v>0</v>
      </c>
      <c r="E840" s="12">
        <f>'AB Touchpoint System Workbook'!K851</f>
        <v>0</v>
      </c>
      <c r="F840" s="13">
        <f t="shared" si="13"/>
        <v>839</v>
      </c>
      <c r="G840" s="23" t="str">
        <f>IFERROR(VLOOKUP($F840,B:$E,4,0),"")</f>
        <v/>
      </c>
      <c r="H840" s="23" t="str">
        <f>IFERROR(VLOOKUP($F840,C:$E,3,0),"")</f>
        <v/>
      </c>
      <c r="I840" s="23" t="str">
        <f>IFERROR(VLOOKUP($F840,D:$E,2,0),"")</f>
        <v/>
      </c>
    </row>
    <row r="841" spans="1:9" x14ac:dyDescent="0.15">
      <c r="A841" s="12" t="str">
        <f>'AB Touchpoint System Workbook'!J852&amp;'AB Touchpoint System Workbook'!L852</f>
        <v/>
      </c>
      <c r="B841" s="12" t="b">
        <f>IF(ISNUMBER(SEARCH(G$1,$A841)),MAX(B$1:B840)+1)</f>
        <v>0</v>
      </c>
      <c r="C841" s="12" t="b">
        <f>IF(ISNUMBER(SEARCH(H$1,$A841)),MAX(C$1:C840)+1)</f>
        <v>0</v>
      </c>
      <c r="D841" s="12" t="b">
        <f>IF(ISNUMBER(SEARCH(I$1,$A841)),MAX(D$1:D840)+1)</f>
        <v>0</v>
      </c>
      <c r="E841" s="12">
        <f>'AB Touchpoint System Workbook'!K852</f>
        <v>0</v>
      </c>
      <c r="F841" s="13">
        <f t="shared" si="13"/>
        <v>840</v>
      </c>
      <c r="G841" s="23" t="str">
        <f>IFERROR(VLOOKUP($F841,B:$E,4,0),"")</f>
        <v/>
      </c>
      <c r="H841" s="23" t="str">
        <f>IFERROR(VLOOKUP($F841,C:$E,3,0),"")</f>
        <v/>
      </c>
      <c r="I841" s="23" t="str">
        <f>IFERROR(VLOOKUP($F841,D:$E,2,0),"")</f>
        <v/>
      </c>
    </row>
    <row r="842" spans="1:9" x14ac:dyDescent="0.15">
      <c r="A842" s="12" t="str">
        <f>'AB Touchpoint System Workbook'!J853&amp;'AB Touchpoint System Workbook'!L853</f>
        <v/>
      </c>
      <c r="B842" s="12" t="b">
        <f>IF(ISNUMBER(SEARCH(G$1,$A842)),MAX(B$1:B841)+1)</f>
        <v>0</v>
      </c>
      <c r="C842" s="12" t="b">
        <f>IF(ISNUMBER(SEARCH(H$1,$A842)),MAX(C$1:C841)+1)</f>
        <v>0</v>
      </c>
      <c r="D842" s="12" t="b">
        <f>IF(ISNUMBER(SEARCH(I$1,$A842)),MAX(D$1:D841)+1)</f>
        <v>0</v>
      </c>
      <c r="E842" s="12">
        <f>'AB Touchpoint System Workbook'!K853</f>
        <v>0</v>
      </c>
      <c r="F842" s="13">
        <f t="shared" si="13"/>
        <v>841</v>
      </c>
      <c r="G842" s="23" t="str">
        <f>IFERROR(VLOOKUP($F842,B:$E,4,0),"")</f>
        <v/>
      </c>
      <c r="H842" s="23" t="str">
        <f>IFERROR(VLOOKUP($F842,C:$E,3,0),"")</f>
        <v/>
      </c>
      <c r="I842" s="23" t="str">
        <f>IFERROR(VLOOKUP($F842,D:$E,2,0),"")</f>
        <v/>
      </c>
    </row>
    <row r="843" spans="1:9" x14ac:dyDescent="0.15">
      <c r="A843" s="12" t="str">
        <f>'AB Touchpoint System Workbook'!J854&amp;'AB Touchpoint System Workbook'!L854</f>
        <v/>
      </c>
      <c r="B843" s="12" t="b">
        <f>IF(ISNUMBER(SEARCH(G$1,$A843)),MAX(B$1:B842)+1)</f>
        <v>0</v>
      </c>
      <c r="C843" s="12" t="b">
        <f>IF(ISNUMBER(SEARCH(H$1,$A843)),MAX(C$1:C842)+1)</f>
        <v>0</v>
      </c>
      <c r="D843" s="12" t="b">
        <f>IF(ISNUMBER(SEARCH(I$1,$A843)),MAX(D$1:D842)+1)</f>
        <v>0</v>
      </c>
      <c r="E843" s="12">
        <f>'AB Touchpoint System Workbook'!K854</f>
        <v>0</v>
      </c>
      <c r="F843" s="13">
        <f t="shared" si="13"/>
        <v>842</v>
      </c>
      <c r="G843" s="23" t="str">
        <f>IFERROR(VLOOKUP($F843,B:$E,4,0),"")</f>
        <v/>
      </c>
      <c r="H843" s="23" t="str">
        <f>IFERROR(VLOOKUP($F843,C:$E,3,0),"")</f>
        <v/>
      </c>
      <c r="I843" s="23" t="str">
        <f>IFERROR(VLOOKUP($F843,D:$E,2,0),"")</f>
        <v/>
      </c>
    </row>
    <row r="844" spans="1:9" x14ac:dyDescent="0.15">
      <c r="A844" s="12" t="str">
        <f>'AB Touchpoint System Workbook'!J855&amp;'AB Touchpoint System Workbook'!L855</f>
        <v/>
      </c>
      <c r="B844" s="12" t="b">
        <f>IF(ISNUMBER(SEARCH(G$1,$A844)),MAX(B$1:B843)+1)</f>
        <v>0</v>
      </c>
      <c r="C844" s="12" t="b">
        <f>IF(ISNUMBER(SEARCH(H$1,$A844)),MAX(C$1:C843)+1)</f>
        <v>0</v>
      </c>
      <c r="D844" s="12" t="b">
        <f>IF(ISNUMBER(SEARCH(I$1,$A844)),MAX(D$1:D843)+1)</f>
        <v>0</v>
      </c>
      <c r="E844" s="12">
        <f>'AB Touchpoint System Workbook'!K855</f>
        <v>0</v>
      </c>
      <c r="F844" s="13">
        <f t="shared" si="13"/>
        <v>843</v>
      </c>
      <c r="G844" s="23" t="str">
        <f>IFERROR(VLOOKUP($F844,B:$E,4,0),"")</f>
        <v/>
      </c>
      <c r="H844" s="23" t="str">
        <f>IFERROR(VLOOKUP($F844,C:$E,3,0),"")</f>
        <v/>
      </c>
      <c r="I844" s="23" t="str">
        <f>IFERROR(VLOOKUP($F844,D:$E,2,0),"")</f>
        <v/>
      </c>
    </row>
    <row r="845" spans="1:9" x14ac:dyDescent="0.15">
      <c r="A845" s="12" t="str">
        <f>'AB Touchpoint System Workbook'!J856&amp;'AB Touchpoint System Workbook'!L856</f>
        <v/>
      </c>
      <c r="B845" s="12" t="b">
        <f>IF(ISNUMBER(SEARCH(G$1,$A845)),MAX(B$1:B844)+1)</f>
        <v>0</v>
      </c>
      <c r="C845" s="12" t="b">
        <f>IF(ISNUMBER(SEARCH(H$1,$A845)),MAX(C$1:C844)+1)</f>
        <v>0</v>
      </c>
      <c r="D845" s="12" t="b">
        <f>IF(ISNUMBER(SEARCH(I$1,$A845)),MAX(D$1:D844)+1)</f>
        <v>0</v>
      </c>
      <c r="E845" s="12">
        <f>'AB Touchpoint System Workbook'!K856</f>
        <v>0</v>
      </c>
      <c r="F845" s="13">
        <f t="shared" si="13"/>
        <v>844</v>
      </c>
      <c r="G845" s="23" t="str">
        <f>IFERROR(VLOOKUP($F845,B:$E,4,0),"")</f>
        <v/>
      </c>
      <c r="H845" s="23" t="str">
        <f>IFERROR(VLOOKUP($F845,C:$E,3,0),"")</f>
        <v/>
      </c>
      <c r="I845" s="23" t="str">
        <f>IFERROR(VLOOKUP($F845,D:$E,2,0),"")</f>
        <v/>
      </c>
    </row>
    <row r="846" spans="1:9" x14ac:dyDescent="0.15">
      <c r="A846" s="12" t="str">
        <f>'AB Touchpoint System Workbook'!J857&amp;'AB Touchpoint System Workbook'!L857</f>
        <v/>
      </c>
      <c r="B846" s="12" t="b">
        <f>IF(ISNUMBER(SEARCH(G$1,$A846)),MAX(B$1:B845)+1)</f>
        <v>0</v>
      </c>
      <c r="C846" s="12" t="b">
        <f>IF(ISNUMBER(SEARCH(H$1,$A846)),MAX(C$1:C845)+1)</f>
        <v>0</v>
      </c>
      <c r="D846" s="12" t="b">
        <f>IF(ISNUMBER(SEARCH(I$1,$A846)),MAX(D$1:D845)+1)</f>
        <v>0</v>
      </c>
      <c r="E846" s="12">
        <f>'AB Touchpoint System Workbook'!K857</f>
        <v>0</v>
      </c>
      <c r="F846" s="13">
        <f t="shared" si="13"/>
        <v>845</v>
      </c>
      <c r="G846" s="23" t="str">
        <f>IFERROR(VLOOKUP($F846,B:$E,4,0),"")</f>
        <v/>
      </c>
      <c r="H846" s="23" t="str">
        <f>IFERROR(VLOOKUP($F846,C:$E,3,0),"")</f>
        <v/>
      </c>
      <c r="I846" s="23" t="str">
        <f>IFERROR(VLOOKUP($F846,D:$E,2,0),"")</f>
        <v/>
      </c>
    </row>
    <row r="847" spans="1:9" x14ac:dyDescent="0.15">
      <c r="A847" s="12" t="str">
        <f>'AB Touchpoint System Workbook'!J858&amp;'AB Touchpoint System Workbook'!L858</f>
        <v/>
      </c>
      <c r="B847" s="12" t="b">
        <f>IF(ISNUMBER(SEARCH(G$1,$A847)),MAX(B$1:B846)+1)</f>
        <v>0</v>
      </c>
      <c r="C847" s="12" t="b">
        <f>IF(ISNUMBER(SEARCH(H$1,$A847)),MAX(C$1:C846)+1)</f>
        <v>0</v>
      </c>
      <c r="D847" s="12" t="b">
        <f>IF(ISNUMBER(SEARCH(I$1,$A847)),MAX(D$1:D846)+1)</f>
        <v>0</v>
      </c>
      <c r="E847" s="12">
        <f>'AB Touchpoint System Workbook'!K858</f>
        <v>0</v>
      </c>
      <c r="F847" s="13">
        <f t="shared" si="13"/>
        <v>846</v>
      </c>
      <c r="G847" s="23" t="str">
        <f>IFERROR(VLOOKUP($F847,B:$E,4,0),"")</f>
        <v/>
      </c>
      <c r="H847" s="23" t="str">
        <f>IFERROR(VLOOKUP($F847,C:$E,3,0),"")</f>
        <v/>
      </c>
      <c r="I847" s="23" t="str">
        <f>IFERROR(VLOOKUP($F847,D:$E,2,0),"")</f>
        <v/>
      </c>
    </row>
    <row r="848" spans="1:9" x14ac:dyDescent="0.15">
      <c r="A848" s="12" t="str">
        <f>'AB Touchpoint System Workbook'!J859&amp;'AB Touchpoint System Workbook'!L859</f>
        <v/>
      </c>
      <c r="B848" s="12" t="b">
        <f>IF(ISNUMBER(SEARCH(G$1,$A848)),MAX(B$1:B847)+1)</f>
        <v>0</v>
      </c>
      <c r="C848" s="12" t="b">
        <f>IF(ISNUMBER(SEARCH(H$1,$A848)),MAX(C$1:C847)+1)</f>
        <v>0</v>
      </c>
      <c r="D848" s="12" t="b">
        <f>IF(ISNUMBER(SEARCH(I$1,$A848)),MAX(D$1:D847)+1)</f>
        <v>0</v>
      </c>
      <c r="E848" s="12">
        <f>'AB Touchpoint System Workbook'!K859</f>
        <v>0</v>
      </c>
      <c r="F848" s="13">
        <f t="shared" si="13"/>
        <v>847</v>
      </c>
      <c r="G848" s="23" t="str">
        <f>IFERROR(VLOOKUP($F848,B:$E,4,0),"")</f>
        <v/>
      </c>
      <c r="H848" s="23" t="str">
        <f>IFERROR(VLOOKUP($F848,C:$E,3,0),"")</f>
        <v/>
      </c>
      <c r="I848" s="23" t="str">
        <f>IFERROR(VLOOKUP($F848,D:$E,2,0),"")</f>
        <v/>
      </c>
    </row>
    <row r="849" spans="1:9" x14ac:dyDescent="0.15">
      <c r="A849" s="12" t="str">
        <f>'AB Touchpoint System Workbook'!J860&amp;'AB Touchpoint System Workbook'!L860</f>
        <v/>
      </c>
      <c r="B849" s="12" t="b">
        <f>IF(ISNUMBER(SEARCH(G$1,$A849)),MAX(B$1:B848)+1)</f>
        <v>0</v>
      </c>
      <c r="C849" s="12" t="b">
        <f>IF(ISNUMBER(SEARCH(H$1,$A849)),MAX(C$1:C848)+1)</f>
        <v>0</v>
      </c>
      <c r="D849" s="12" t="b">
        <f>IF(ISNUMBER(SEARCH(I$1,$A849)),MAX(D$1:D848)+1)</f>
        <v>0</v>
      </c>
      <c r="E849" s="12">
        <f>'AB Touchpoint System Workbook'!K860</f>
        <v>0</v>
      </c>
      <c r="F849" s="13">
        <f t="shared" si="13"/>
        <v>848</v>
      </c>
      <c r="G849" s="23" t="str">
        <f>IFERROR(VLOOKUP($F849,B:$E,4,0),"")</f>
        <v/>
      </c>
      <c r="H849" s="23" t="str">
        <f>IFERROR(VLOOKUP($F849,C:$E,3,0),"")</f>
        <v/>
      </c>
      <c r="I849" s="23" t="str">
        <f>IFERROR(VLOOKUP($F849,D:$E,2,0),"")</f>
        <v/>
      </c>
    </row>
    <row r="850" spans="1:9" x14ac:dyDescent="0.15">
      <c r="A850" s="12" t="str">
        <f>'AB Touchpoint System Workbook'!J861&amp;'AB Touchpoint System Workbook'!L861</f>
        <v/>
      </c>
      <c r="B850" s="12" t="b">
        <f>IF(ISNUMBER(SEARCH(G$1,$A850)),MAX(B$1:B849)+1)</f>
        <v>0</v>
      </c>
      <c r="C850" s="12" t="b">
        <f>IF(ISNUMBER(SEARCH(H$1,$A850)),MAX(C$1:C849)+1)</f>
        <v>0</v>
      </c>
      <c r="D850" s="12" t="b">
        <f>IF(ISNUMBER(SEARCH(I$1,$A850)),MAX(D$1:D849)+1)</f>
        <v>0</v>
      </c>
      <c r="E850" s="12">
        <f>'AB Touchpoint System Workbook'!K861</f>
        <v>0</v>
      </c>
      <c r="F850" s="13">
        <f t="shared" si="13"/>
        <v>849</v>
      </c>
      <c r="G850" s="23" t="str">
        <f>IFERROR(VLOOKUP($F850,B:$E,4,0),"")</f>
        <v/>
      </c>
      <c r="H850" s="23" t="str">
        <f>IFERROR(VLOOKUP($F850,C:$E,3,0),"")</f>
        <v/>
      </c>
      <c r="I850" s="23" t="str">
        <f>IFERROR(VLOOKUP($F850,D:$E,2,0),"")</f>
        <v/>
      </c>
    </row>
    <row r="851" spans="1:9" x14ac:dyDescent="0.15">
      <c r="A851" s="12" t="str">
        <f>'AB Touchpoint System Workbook'!J862&amp;'AB Touchpoint System Workbook'!L862</f>
        <v/>
      </c>
      <c r="B851" s="12" t="b">
        <f>IF(ISNUMBER(SEARCH(G$1,$A851)),MAX(B$1:B850)+1)</f>
        <v>0</v>
      </c>
      <c r="C851" s="12" t="b">
        <f>IF(ISNUMBER(SEARCH(H$1,$A851)),MAX(C$1:C850)+1)</f>
        <v>0</v>
      </c>
      <c r="D851" s="12" t="b">
        <f>IF(ISNUMBER(SEARCH(I$1,$A851)),MAX(D$1:D850)+1)</f>
        <v>0</v>
      </c>
      <c r="E851" s="12">
        <f>'AB Touchpoint System Workbook'!K862</f>
        <v>0</v>
      </c>
      <c r="F851" s="13">
        <f t="shared" si="13"/>
        <v>850</v>
      </c>
      <c r="G851" s="23" t="str">
        <f>IFERROR(VLOOKUP($F851,B:$E,4,0),"")</f>
        <v/>
      </c>
      <c r="H851" s="23" t="str">
        <f>IFERROR(VLOOKUP($F851,C:$E,3,0),"")</f>
        <v/>
      </c>
      <c r="I851" s="23" t="str">
        <f>IFERROR(VLOOKUP($F851,D:$E,2,0),"")</f>
        <v/>
      </c>
    </row>
    <row r="852" spans="1:9" x14ac:dyDescent="0.15">
      <c r="A852" s="12" t="str">
        <f>'AB Touchpoint System Workbook'!J863&amp;'AB Touchpoint System Workbook'!L863</f>
        <v/>
      </c>
      <c r="B852" s="12" t="b">
        <f>IF(ISNUMBER(SEARCH(G$1,$A852)),MAX(B$1:B851)+1)</f>
        <v>0</v>
      </c>
      <c r="C852" s="12" t="b">
        <f>IF(ISNUMBER(SEARCH(H$1,$A852)),MAX(C$1:C851)+1)</f>
        <v>0</v>
      </c>
      <c r="D852" s="12" t="b">
        <f>IF(ISNUMBER(SEARCH(I$1,$A852)),MAX(D$1:D851)+1)</f>
        <v>0</v>
      </c>
      <c r="E852" s="12">
        <f>'AB Touchpoint System Workbook'!K863</f>
        <v>0</v>
      </c>
      <c r="F852" s="13">
        <f t="shared" si="13"/>
        <v>851</v>
      </c>
      <c r="G852" s="23" t="str">
        <f>IFERROR(VLOOKUP($F852,B:$E,4,0),"")</f>
        <v/>
      </c>
      <c r="H852" s="23" t="str">
        <f>IFERROR(VLOOKUP($F852,C:$E,3,0),"")</f>
        <v/>
      </c>
      <c r="I852" s="23" t="str">
        <f>IFERROR(VLOOKUP($F852,D:$E,2,0),"")</f>
        <v/>
      </c>
    </row>
    <row r="853" spans="1:9" x14ac:dyDescent="0.15">
      <c r="A853" s="12" t="str">
        <f>'AB Touchpoint System Workbook'!J864&amp;'AB Touchpoint System Workbook'!L864</f>
        <v/>
      </c>
      <c r="B853" s="12" t="b">
        <f>IF(ISNUMBER(SEARCH(G$1,$A853)),MAX(B$1:B852)+1)</f>
        <v>0</v>
      </c>
      <c r="C853" s="12" t="b">
        <f>IF(ISNUMBER(SEARCH(H$1,$A853)),MAX(C$1:C852)+1)</f>
        <v>0</v>
      </c>
      <c r="D853" s="12" t="b">
        <f>IF(ISNUMBER(SEARCH(I$1,$A853)),MAX(D$1:D852)+1)</f>
        <v>0</v>
      </c>
      <c r="E853" s="12">
        <f>'AB Touchpoint System Workbook'!K864</f>
        <v>0</v>
      </c>
      <c r="F853" s="13">
        <f t="shared" si="13"/>
        <v>852</v>
      </c>
      <c r="G853" s="23" t="str">
        <f>IFERROR(VLOOKUP($F853,B:$E,4,0),"")</f>
        <v/>
      </c>
      <c r="H853" s="23" t="str">
        <f>IFERROR(VLOOKUP($F853,C:$E,3,0),"")</f>
        <v/>
      </c>
      <c r="I853" s="23" t="str">
        <f>IFERROR(VLOOKUP($F853,D:$E,2,0),"")</f>
        <v/>
      </c>
    </row>
    <row r="854" spans="1:9" x14ac:dyDescent="0.15">
      <c r="A854" s="12" t="str">
        <f>'AB Touchpoint System Workbook'!J865&amp;'AB Touchpoint System Workbook'!L865</f>
        <v/>
      </c>
      <c r="B854" s="12" t="b">
        <f>IF(ISNUMBER(SEARCH(G$1,$A854)),MAX(B$1:B853)+1)</f>
        <v>0</v>
      </c>
      <c r="C854" s="12" t="b">
        <f>IF(ISNUMBER(SEARCH(H$1,$A854)),MAX(C$1:C853)+1)</f>
        <v>0</v>
      </c>
      <c r="D854" s="12" t="b">
        <f>IF(ISNUMBER(SEARCH(I$1,$A854)),MAX(D$1:D853)+1)</f>
        <v>0</v>
      </c>
      <c r="E854" s="12">
        <f>'AB Touchpoint System Workbook'!K865</f>
        <v>0</v>
      </c>
      <c r="F854" s="13">
        <f t="shared" si="13"/>
        <v>853</v>
      </c>
      <c r="G854" s="23" t="str">
        <f>IFERROR(VLOOKUP($F854,B:$E,4,0),"")</f>
        <v/>
      </c>
      <c r="H854" s="23" t="str">
        <f>IFERROR(VLOOKUP($F854,C:$E,3,0),"")</f>
        <v/>
      </c>
      <c r="I854" s="23" t="str">
        <f>IFERROR(VLOOKUP($F854,D:$E,2,0),"")</f>
        <v/>
      </c>
    </row>
    <row r="855" spans="1:9" x14ac:dyDescent="0.15">
      <c r="A855" s="12" t="str">
        <f>'AB Touchpoint System Workbook'!J866&amp;'AB Touchpoint System Workbook'!L866</f>
        <v/>
      </c>
      <c r="B855" s="12" t="b">
        <f>IF(ISNUMBER(SEARCH(G$1,$A855)),MAX(B$1:B854)+1)</f>
        <v>0</v>
      </c>
      <c r="C855" s="12" t="b">
        <f>IF(ISNUMBER(SEARCH(H$1,$A855)),MAX(C$1:C854)+1)</f>
        <v>0</v>
      </c>
      <c r="D855" s="12" t="b">
        <f>IF(ISNUMBER(SEARCH(I$1,$A855)),MAX(D$1:D854)+1)</f>
        <v>0</v>
      </c>
      <c r="E855" s="12">
        <f>'AB Touchpoint System Workbook'!K866</f>
        <v>0</v>
      </c>
      <c r="F855" s="13">
        <f t="shared" si="13"/>
        <v>854</v>
      </c>
      <c r="G855" s="23" t="str">
        <f>IFERROR(VLOOKUP($F855,B:$E,4,0),"")</f>
        <v/>
      </c>
      <c r="H855" s="23" t="str">
        <f>IFERROR(VLOOKUP($F855,C:$E,3,0),"")</f>
        <v/>
      </c>
      <c r="I855" s="23" t="str">
        <f>IFERROR(VLOOKUP($F855,D:$E,2,0),"")</f>
        <v/>
      </c>
    </row>
    <row r="856" spans="1:9" x14ac:dyDescent="0.15">
      <c r="A856" s="12" t="str">
        <f>'AB Touchpoint System Workbook'!J867&amp;'AB Touchpoint System Workbook'!L867</f>
        <v/>
      </c>
      <c r="B856" s="12" t="b">
        <f>IF(ISNUMBER(SEARCH(G$1,$A856)),MAX(B$1:B855)+1)</f>
        <v>0</v>
      </c>
      <c r="C856" s="12" t="b">
        <f>IF(ISNUMBER(SEARCH(H$1,$A856)),MAX(C$1:C855)+1)</f>
        <v>0</v>
      </c>
      <c r="D856" s="12" t="b">
        <f>IF(ISNUMBER(SEARCH(I$1,$A856)),MAX(D$1:D855)+1)</f>
        <v>0</v>
      </c>
      <c r="E856" s="12">
        <f>'AB Touchpoint System Workbook'!K867</f>
        <v>0</v>
      </c>
      <c r="F856" s="13">
        <f t="shared" si="13"/>
        <v>855</v>
      </c>
      <c r="G856" s="23" t="str">
        <f>IFERROR(VLOOKUP($F856,B:$E,4,0),"")</f>
        <v/>
      </c>
      <c r="H856" s="23" t="str">
        <f>IFERROR(VLOOKUP($F856,C:$E,3,0),"")</f>
        <v/>
      </c>
      <c r="I856" s="23" t="str">
        <f>IFERROR(VLOOKUP($F856,D:$E,2,0),"")</f>
        <v/>
      </c>
    </row>
    <row r="857" spans="1:9" x14ac:dyDescent="0.15">
      <c r="A857" s="12" t="str">
        <f>'AB Touchpoint System Workbook'!J868&amp;'AB Touchpoint System Workbook'!L868</f>
        <v/>
      </c>
      <c r="B857" s="12" t="b">
        <f>IF(ISNUMBER(SEARCH(G$1,$A857)),MAX(B$1:B856)+1)</f>
        <v>0</v>
      </c>
      <c r="C857" s="12" t="b">
        <f>IF(ISNUMBER(SEARCH(H$1,$A857)),MAX(C$1:C856)+1)</f>
        <v>0</v>
      </c>
      <c r="D857" s="12" t="b">
        <f>IF(ISNUMBER(SEARCH(I$1,$A857)),MAX(D$1:D856)+1)</f>
        <v>0</v>
      </c>
      <c r="E857" s="12">
        <f>'AB Touchpoint System Workbook'!K868</f>
        <v>0</v>
      </c>
      <c r="F857" s="13">
        <f t="shared" si="13"/>
        <v>856</v>
      </c>
      <c r="G857" s="23" t="str">
        <f>IFERROR(VLOOKUP($F857,B:$E,4,0),"")</f>
        <v/>
      </c>
      <c r="H857" s="23" t="str">
        <f>IFERROR(VLOOKUP($F857,C:$E,3,0),"")</f>
        <v/>
      </c>
      <c r="I857" s="23" t="str">
        <f>IFERROR(VLOOKUP($F857,D:$E,2,0),"")</f>
        <v/>
      </c>
    </row>
    <row r="858" spans="1:9" x14ac:dyDescent="0.15">
      <c r="A858" s="12" t="str">
        <f>'AB Touchpoint System Workbook'!J869&amp;'AB Touchpoint System Workbook'!L869</f>
        <v/>
      </c>
      <c r="B858" s="12" t="b">
        <f>IF(ISNUMBER(SEARCH(G$1,$A858)),MAX(B$1:B857)+1)</f>
        <v>0</v>
      </c>
      <c r="C858" s="12" t="b">
        <f>IF(ISNUMBER(SEARCH(H$1,$A858)),MAX(C$1:C857)+1)</f>
        <v>0</v>
      </c>
      <c r="D858" s="12" t="b">
        <f>IF(ISNUMBER(SEARCH(I$1,$A858)),MAX(D$1:D857)+1)</f>
        <v>0</v>
      </c>
      <c r="E858" s="12">
        <f>'AB Touchpoint System Workbook'!K869</f>
        <v>0</v>
      </c>
      <c r="F858" s="13">
        <f t="shared" si="13"/>
        <v>857</v>
      </c>
      <c r="G858" s="23" t="str">
        <f>IFERROR(VLOOKUP($F858,B:$E,4,0),"")</f>
        <v/>
      </c>
      <c r="H858" s="23" t="str">
        <f>IFERROR(VLOOKUP($F858,C:$E,3,0),"")</f>
        <v/>
      </c>
      <c r="I858" s="23" t="str">
        <f>IFERROR(VLOOKUP($F858,D:$E,2,0),"")</f>
        <v/>
      </c>
    </row>
    <row r="859" spans="1:9" x14ac:dyDescent="0.15">
      <c r="A859" s="12" t="str">
        <f>'AB Touchpoint System Workbook'!J870&amp;'AB Touchpoint System Workbook'!L870</f>
        <v/>
      </c>
      <c r="B859" s="12" t="b">
        <f>IF(ISNUMBER(SEARCH(G$1,$A859)),MAX(B$1:B858)+1)</f>
        <v>0</v>
      </c>
      <c r="C859" s="12" t="b">
        <f>IF(ISNUMBER(SEARCH(H$1,$A859)),MAX(C$1:C858)+1)</f>
        <v>0</v>
      </c>
      <c r="D859" s="12" t="b">
        <f>IF(ISNUMBER(SEARCH(I$1,$A859)),MAX(D$1:D858)+1)</f>
        <v>0</v>
      </c>
      <c r="E859" s="12">
        <f>'AB Touchpoint System Workbook'!K870</f>
        <v>0</v>
      </c>
      <c r="F859" s="13">
        <f t="shared" si="13"/>
        <v>858</v>
      </c>
      <c r="G859" s="23" t="str">
        <f>IFERROR(VLOOKUP($F859,B:$E,4,0),"")</f>
        <v/>
      </c>
      <c r="H859" s="23" t="str">
        <f>IFERROR(VLOOKUP($F859,C:$E,3,0),"")</f>
        <v/>
      </c>
      <c r="I859" s="23" t="str">
        <f>IFERROR(VLOOKUP($F859,D:$E,2,0),"")</f>
        <v/>
      </c>
    </row>
    <row r="860" spans="1:9" x14ac:dyDescent="0.15">
      <c r="A860" s="12" t="str">
        <f>'AB Touchpoint System Workbook'!J871&amp;'AB Touchpoint System Workbook'!L871</f>
        <v/>
      </c>
      <c r="B860" s="12" t="b">
        <f>IF(ISNUMBER(SEARCH(G$1,$A860)),MAX(B$1:B859)+1)</f>
        <v>0</v>
      </c>
      <c r="C860" s="12" t="b">
        <f>IF(ISNUMBER(SEARCH(H$1,$A860)),MAX(C$1:C859)+1)</f>
        <v>0</v>
      </c>
      <c r="D860" s="12" t="b">
        <f>IF(ISNUMBER(SEARCH(I$1,$A860)),MAX(D$1:D859)+1)</f>
        <v>0</v>
      </c>
      <c r="E860" s="12">
        <f>'AB Touchpoint System Workbook'!K871</f>
        <v>0</v>
      </c>
      <c r="F860" s="13">
        <f t="shared" si="13"/>
        <v>859</v>
      </c>
      <c r="G860" s="23" t="str">
        <f>IFERROR(VLOOKUP($F860,B:$E,4,0),"")</f>
        <v/>
      </c>
      <c r="H860" s="23" t="str">
        <f>IFERROR(VLOOKUP($F860,C:$E,3,0),"")</f>
        <v/>
      </c>
      <c r="I860" s="23" t="str">
        <f>IFERROR(VLOOKUP($F860,D:$E,2,0),"")</f>
        <v/>
      </c>
    </row>
    <row r="861" spans="1:9" x14ac:dyDescent="0.15">
      <c r="A861" s="12" t="str">
        <f>'AB Touchpoint System Workbook'!J872&amp;'AB Touchpoint System Workbook'!L872</f>
        <v/>
      </c>
      <c r="B861" s="12" t="b">
        <f>IF(ISNUMBER(SEARCH(G$1,$A861)),MAX(B$1:B860)+1)</f>
        <v>0</v>
      </c>
      <c r="C861" s="12" t="b">
        <f>IF(ISNUMBER(SEARCH(H$1,$A861)),MAX(C$1:C860)+1)</f>
        <v>0</v>
      </c>
      <c r="D861" s="12" t="b">
        <f>IF(ISNUMBER(SEARCH(I$1,$A861)),MAX(D$1:D860)+1)</f>
        <v>0</v>
      </c>
      <c r="E861" s="12">
        <f>'AB Touchpoint System Workbook'!K872</f>
        <v>0</v>
      </c>
      <c r="F861" s="13">
        <f t="shared" si="13"/>
        <v>860</v>
      </c>
      <c r="G861" s="23" t="str">
        <f>IFERROR(VLOOKUP($F861,B:$E,4,0),"")</f>
        <v/>
      </c>
      <c r="H861" s="23" t="str">
        <f>IFERROR(VLOOKUP($F861,C:$E,3,0),"")</f>
        <v/>
      </c>
      <c r="I861" s="23" t="str">
        <f>IFERROR(VLOOKUP($F861,D:$E,2,0),"")</f>
        <v/>
      </c>
    </row>
    <row r="862" spans="1:9" x14ac:dyDescent="0.15">
      <c r="A862" s="12" t="str">
        <f>'AB Touchpoint System Workbook'!J873&amp;'AB Touchpoint System Workbook'!L873</f>
        <v/>
      </c>
      <c r="B862" s="12" t="b">
        <f>IF(ISNUMBER(SEARCH(G$1,$A862)),MAX(B$1:B861)+1)</f>
        <v>0</v>
      </c>
      <c r="C862" s="12" t="b">
        <f>IF(ISNUMBER(SEARCH(H$1,$A862)),MAX(C$1:C861)+1)</f>
        <v>0</v>
      </c>
      <c r="D862" s="12" t="b">
        <f>IF(ISNUMBER(SEARCH(I$1,$A862)),MAX(D$1:D861)+1)</f>
        <v>0</v>
      </c>
      <c r="E862" s="12">
        <f>'AB Touchpoint System Workbook'!K873</f>
        <v>0</v>
      </c>
      <c r="F862" s="13">
        <f t="shared" si="13"/>
        <v>861</v>
      </c>
      <c r="G862" s="23" t="str">
        <f>IFERROR(VLOOKUP($F862,B:$E,4,0),"")</f>
        <v/>
      </c>
      <c r="H862" s="23" t="str">
        <f>IFERROR(VLOOKUP($F862,C:$E,3,0),"")</f>
        <v/>
      </c>
      <c r="I862" s="23" t="str">
        <f>IFERROR(VLOOKUP($F862,D:$E,2,0),"")</f>
        <v/>
      </c>
    </row>
    <row r="863" spans="1:9" x14ac:dyDescent="0.15">
      <c r="A863" s="12" t="str">
        <f>'AB Touchpoint System Workbook'!J874&amp;'AB Touchpoint System Workbook'!L874</f>
        <v/>
      </c>
      <c r="B863" s="12" t="b">
        <f>IF(ISNUMBER(SEARCH(G$1,$A863)),MAX(B$1:B862)+1)</f>
        <v>0</v>
      </c>
      <c r="C863" s="12" t="b">
        <f>IF(ISNUMBER(SEARCH(H$1,$A863)),MAX(C$1:C862)+1)</f>
        <v>0</v>
      </c>
      <c r="D863" s="12" t="b">
        <f>IF(ISNUMBER(SEARCH(I$1,$A863)),MAX(D$1:D862)+1)</f>
        <v>0</v>
      </c>
      <c r="E863" s="12">
        <f>'AB Touchpoint System Workbook'!K874</f>
        <v>0</v>
      </c>
      <c r="F863" s="13">
        <f t="shared" si="13"/>
        <v>862</v>
      </c>
      <c r="G863" s="23" t="str">
        <f>IFERROR(VLOOKUP($F863,B:$E,4,0),"")</f>
        <v/>
      </c>
      <c r="H863" s="23" t="str">
        <f>IFERROR(VLOOKUP($F863,C:$E,3,0),"")</f>
        <v/>
      </c>
      <c r="I863" s="23" t="str">
        <f>IFERROR(VLOOKUP($F863,D:$E,2,0),"")</f>
        <v/>
      </c>
    </row>
    <row r="864" spans="1:9" x14ac:dyDescent="0.15">
      <c r="A864" s="12" t="str">
        <f>'AB Touchpoint System Workbook'!J875&amp;'AB Touchpoint System Workbook'!L875</f>
        <v/>
      </c>
      <c r="B864" s="12" t="b">
        <f>IF(ISNUMBER(SEARCH(G$1,$A864)),MAX(B$1:B863)+1)</f>
        <v>0</v>
      </c>
      <c r="C864" s="12" t="b">
        <f>IF(ISNUMBER(SEARCH(H$1,$A864)),MAX(C$1:C863)+1)</f>
        <v>0</v>
      </c>
      <c r="D864" s="12" t="b">
        <f>IF(ISNUMBER(SEARCH(I$1,$A864)),MAX(D$1:D863)+1)</f>
        <v>0</v>
      </c>
      <c r="E864" s="12">
        <f>'AB Touchpoint System Workbook'!K875</f>
        <v>0</v>
      </c>
      <c r="F864" s="13">
        <f t="shared" si="13"/>
        <v>863</v>
      </c>
      <c r="G864" s="23" t="str">
        <f>IFERROR(VLOOKUP($F864,B:$E,4,0),"")</f>
        <v/>
      </c>
      <c r="H864" s="23" t="str">
        <f>IFERROR(VLOOKUP($F864,C:$E,3,0),"")</f>
        <v/>
      </c>
      <c r="I864" s="23" t="str">
        <f>IFERROR(VLOOKUP($F864,D:$E,2,0),"")</f>
        <v/>
      </c>
    </row>
    <row r="865" spans="1:9" x14ac:dyDescent="0.15">
      <c r="A865" s="12" t="str">
        <f>'AB Touchpoint System Workbook'!J876&amp;'AB Touchpoint System Workbook'!L876</f>
        <v/>
      </c>
      <c r="B865" s="12" t="b">
        <f>IF(ISNUMBER(SEARCH(G$1,$A865)),MAX(B$1:B864)+1)</f>
        <v>0</v>
      </c>
      <c r="C865" s="12" t="b">
        <f>IF(ISNUMBER(SEARCH(H$1,$A865)),MAX(C$1:C864)+1)</f>
        <v>0</v>
      </c>
      <c r="D865" s="12" t="b">
        <f>IF(ISNUMBER(SEARCH(I$1,$A865)),MAX(D$1:D864)+1)</f>
        <v>0</v>
      </c>
      <c r="E865" s="12">
        <f>'AB Touchpoint System Workbook'!K876</f>
        <v>0</v>
      </c>
      <c r="F865" s="13">
        <f t="shared" si="13"/>
        <v>864</v>
      </c>
      <c r="G865" s="23" t="str">
        <f>IFERROR(VLOOKUP($F865,B:$E,4,0),"")</f>
        <v/>
      </c>
      <c r="H865" s="23" t="str">
        <f>IFERROR(VLOOKUP($F865,C:$E,3,0),"")</f>
        <v/>
      </c>
      <c r="I865" s="23" t="str">
        <f>IFERROR(VLOOKUP($F865,D:$E,2,0),"")</f>
        <v/>
      </c>
    </row>
    <row r="866" spans="1:9" x14ac:dyDescent="0.15">
      <c r="A866" s="12" t="str">
        <f>'AB Touchpoint System Workbook'!J877&amp;'AB Touchpoint System Workbook'!L877</f>
        <v/>
      </c>
      <c r="B866" s="12" t="b">
        <f>IF(ISNUMBER(SEARCH(G$1,$A866)),MAX(B$1:B865)+1)</f>
        <v>0</v>
      </c>
      <c r="C866" s="12" t="b">
        <f>IF(ISNUMBER(SEARCH(H$1,$A866)),MAX(C$1:C865)+1)</f>
        <v>0</v>
      </c>
      <c r="D866" s="12" t="b">
        <f>IF(ISNUMBER(SEARCH(I$1,$A866)),MAX(D$1:D865)+1)</f>
        <v>0</v>
      </c>
      <c r="E866" s="12">
        <f>'AB Touchpoint System Workbook'!K877</f>
        <v>0</v>
      </c>
      <c r="F866" s="13">
        <f t="shared" si="13"/>
        <v>865</v>
      </c>
      <c r="G866" s="23" t="str">
        <f>IFERROR(VLOOKUP($F866,B:$E,4,0),"")</f>
        <v/>
      </c>
      <c r="H866" s="23" t="str">
        <f>IFERROR(VLOOKUP($F866,C:$E,3,0),"")</f>
        <v/>
      </c>
      <c r="I866" s="23" t="str">
        <f>IFERROR(VLOOKUP($F866,D:$E,2,0),"")</f>
        <v/>
      </c>
    </row>
    <row r="867" spans="1:9" x14ac:dyDescent="0.15">
      <c r="A867" s="12" t="str">
        <f>'AB Touchpoint System Workbook'!J878&amp;'AB Touchpoint System Workbook'!L878</f>
        <v/>
      </c>
      <c r="B867" s="12" t="b">
        <f>IF(ISNUMBER(SEARCH(G$1,$A867)),MAX(B$1:B866)+1)</f>
        <v>0</v>
      </c>
      <c r="C867" s="12" t="b">
        <f>IF(ISNUMBER(SEARCH(H$1,$A867)),MAX(C$1:C866)+1)</f>
        <v>0</v>
      </c>
      <c r="D867" s="12" t="b">
        <f>IF(ISNUMBER(SEARCH(I$1,$A867)),MAX(D$1:D866)+1)</f>
        <v>0</v>
      </c>
      <c r="E867" s="12">
        <f>'AB Touchpoint System Workbook'!K878</f>
        <v>0</v>
      </c>
      <c r="F867" s="13">
        <f t="shared" si="13"/>
        <v>866</v>
      </c>
      <c r="G867" s="23" t="str">
        <f>IFERROR(VLOOKUP($F867,B:$E,4,0),"")</f>
        <v/>
      </c>
      <c r="H867" s="23" t="str">
        <f>IFERROR(VLOOKUP($F867,C:$E,3,0),"")</f>
        <v/>
      </c>
      <c r="I867" s="23" t="str">
        <f>IFERROR(VLOOKUP($F867,D:$E,2,0),"")</f>
        <v/>
      </c>
    </row>
    <row r="868" spans="1:9" x14ac:dyDescent="0.15">
      <c r="A868" s="12" t="str">
        <f>'AB Touchpoint System Workbook'!J879&amp;'AB Touchpoint System Workbook'!L879</f>
        <v/>
      </c>
      <c r="B868" s="12" t="b">
        <f>IF(ISNUMBER(SEARCH(G$1,$A868)),MAX(B$1:B867)+1)</f>
        <v>0</v>
      </c>
      <c r="C868" s="12" t="b">
        <f>IF(ISNUMBER(SEARCH(H$1,$A868)),MAX(C$1:C867)+1)</f>
        <v>0</v>
      </c>
      <c r="D868" s="12" t="b">
        <f>IF(ISNUMBER(SEARCH(I$1,$A868)),MAX(D$1:D867)+1)</f>
        <v>0</v>
      </c>
      <c r="E868" s="12">
        <f>'AB Touchpoint System Workbook'!K879</f>
        <v>0</v>
      </c>
      <c r="F868" s="13">
        <f t="shared" si="13"/>
        <v>867</v>
      </c>
      <c r="G868" s="23" t="str">
        <f>IFERROR(VLOOKUP($F868,B:$E,4,0),"")</f>
        <v/>
      </c>
      <c r="H868" s="23" t="str">
        <f>IFERROR(VLOOKUP($F868,C:$E,3,0),"")</f>
        <v/>
      </c>
      <c r="I868" s="23" t="str">
        <f>IFERROR(VLOOKUP($F868,D:$E,2,0),"")</f>
        <v/>
      </c>
    </row>
    <row r="869" spans="1:9" x14ac:dyDescent="0.15">
      <c r="A869" s="12" t="str">
        <f>'AB Touchpoint System Workbook'!J880&amp;'AB Touchpoint System Workbook'!L880</f>
        <v/>
      </c>
      <c r="B869" s="12" t="b">
        <f>IF(ISNUMBER(SEARCH(G$1,$A869)),MAX(B$1:B868)+1)</f>
        <v>0</v>
      </c>
      <c r="C869" s="12" t="b">
        <f>IF(ISNUMBER(SEARCH(H$1,$A869)),MAX(C$1:C868)+1)</f>
        <v>0</v>
      </c>
      <c r="D869" s="12" t="b">
        <f>IF(ISNUMBER(SEARCH(I$1,$A869)),MAX(D$1:D868)+1)</f>
        <v>0</v>
      </c>
      <c r="E869" s="12">
        <f>'AB Touchpoint System Workbook'!K880</f>
        <v>0</v>
      </c>
      <c r="F869" s="13">
        <f t="shared" si="13"/>
        <v>868</v>
      </c>
      <c r="G869" s="23" t="str">
        <f>IFERROR(VLOOKUP($F869,B:$E,4,0),"")</f>
        <v/>
      </c>
      <c r="H869" s="23" t="str">
        <f>IFERROR(VLOOKUP($F869,C:$E,3,0),"")</f>
        <v/>
      </c>
      <c r="I869" s="23" t="str">
        <f>IFERROR(VLOOKUP($F869,D:$E,2,0),"")</f>
        <v/>
      </c>
    </row>
    <row r="870" spans="1:9" x14ac:dyDescent="0.15">
      <c r="A870" s="12" t="str">
        <f>'AB Touchpoint System Workbook'!J881&amp;'AB Touchpoint System Workbook'!L881</f>
        <v/>
      </c>
      <c r="B870" s="12" t="b">
        <f>IF(ISNUMBER(SEARCH(G$1,$A870)),MAX(B$1:B869)+1)</f>
        <v>0</v>
      </c>
      <c r="C870" s="12" t="b">
        <f>IF(ISNUMBER(SEARCH(H$1,$A870)),MAX(C$1:C869)+1)</f>
        <v>0</v>
      </c>
      <c r="D870" s="12" t="b">
        <f>IF(ISNUMBER(SEARCH(I$1,$A870)),MAX(D$1:D869)+1)</f>
        <v>0</v>
      </c>
      <c r="E870" s="12">
        <f>'AB Touchpoint System Workbook'!K881</f>
        <v>0</v>
      </c>
      <c r="F870" s="13">
        <f t="shared" si="13"/>
        <v>869</v>
      </c>
      <c r="G870" s="23" t="str">
        <f>IFERROR(VLOOKUP($F870,B:$E,4,0),"")</f>
        <v/>
      </c>
      <c r="H870" s="23" t="str">
        <f>IFERROR(VLOOKUP($F870,C:$E,3,0),"")</f>
        <v/>
      </c>
      <c r="I870" s="23" t="str">
        <f>IFERROR(VLOOKUP($F870,D:$E,2,0),"")</f>
        <v/>
      </c>
    </row>
    <row r="871" spans="1:9" x14ac:dyDescent="0.15">
      <c r="A871" s="12" t="str">
        <f>'AB Touchpoint System Workbook'!J882&amp;'AB Touchpoint System Workbook'!L882</f>
        <v/>
      </c>
      <c r="B871" s="12" t="b">
        <f>IF(ISNUMBER(SEARCH(G$1,$A871)),MAX(B$1:B870)+1)</f>
        <v>0</v>
      </c>
      <c r="C871" s="12" t="b">
        <f>IF(ISNUMBER(SEARCH(H$1,$A871)),MAX(C$1:C870)+1)</f>
        <v>0</v>
      </c>
      <c r="D871" s="12" t="b">
        <f>IF(ISNUMBER(SEARCH(I$1,$A871)),MAX(D$1:D870)+1)</f>
        <v>0</v>
      </c>
      <c r="E871" s="12">
        <f>'AB Touchpoint System Workbook'!K882</f>
        <v>0</v>
      </c>
      <c r="F871" s="13">
        <f t="shared" si="13"/>
        <v>870</v>
      </c>
      <c r="G871" s="23" t="str">
        <f>IFERROR(VLOOKUP($F871,B:$E,4,0),"")</f>
        <v/>
      </c>
      <c r="H871" s="23" t="str">
        <f>IFERROR(VLOOKUP($F871,C:$E,3,0),"")</f>
        <v/>
      </c>
      <c r="I871" s="23" t="str">
        <f>IFERROR(VLOOKUP($F871,D:$E,2,0),"")</f>
        <v/>
      </c>
    </row>
    <row r="872" spans="1:9" x14ac:dyDescent="0.15">
      <c r="A872" s="12" t="str">
        <f>'AB Touchpoint System Workbook'!J883&amp;'AB Touchpoint System Workbook'!L883</f>
        <v/>
      </c>
      <c r="B872" s="12" t="b">
        <f>IF(ISNUMBER(SEARCH(G$1,$A872)),MAX(B$1:B871)+1)</f>
        <v>0</v>
      </c>
      <c r="C872" s="12" t="b">
        <f>IF(ISNUMBER(SEARCH(H$1,$A872)),MAX(C$1:C871)+1)</f>
        <v>0</v>
      </c>
      <c r="D872" s="12" t="b">
        <f>IF(ISNUMBER(SEARCH(I$1,$A872)),MAX(D$1:D871)+1)</f>
        <v>0</v>
      </c>
      <c r="E872" s="12">
        <f>'AB Touchpoint System Workbook'!K883</f>
        <v>0</v>
      </c>
      <c r="F872" s="13">
        <f t="shared" si="13"/>
        <v>871</v>
      </c>
      <c r="G872" s="23" t="str">
        <f>IFERROR(VLOOKUP($F872,B:$E,4,0),"")</f>
        <v/>
      </c>
      <c r="H872" s="23" t="str">
        <f>IFERROR(VLOOKUP($F872,C:$E,3,0),"")</f>
        <v/>
      </c>
      <c r="I872" s="23" t="str">
        <f>IFERROR(VLOOKUP($F872,D:$E,2,0),"")</f>
        <v/>
      </c>
    </row>
    <row r="873" spans="1:9" x14ac:dyDescent="0.15">
      <c r="A873" s="12" t="str">
        <f>'AB Touchpoint System Workbook'!J884&amp;'AB Touchpoint System Workbook'!L884</f>
        <v/>
      </c>
      <c r="B873" s="12" t="b">
        <f>IF(ISNUMBER(SEARCH(G$1,$A873)),MAX(B$1:B872)+1)</f>
        <v>0</v>
      </c>
      <c r="C873" s="12" t="b">
        <f>IF(ISNUMBER(SEARCH(H$1,$A873)),MAX(C$1:C872)+1)</f>
        <v>0</v>
      </c>
      <c r="D873" s="12" t="b">
        <f>IF(ISNUMBER(SEARCH(I$1,$A873)),MAX(D$1:D872)+1)</f>
        <v>0</v>
      </c>
      <c r="E873" s="12">
        <f>'AB Touchpoint System Workbook'!K884</f>
        <v>0</v>
      </c>
      <c r="F873" s="13">
        <f t="shared" si="13"/>
        <v>872</v>
      </c>
      <c r="G873" s="23" t="str">
        <f>IFERROR(VLOOKUP($F873,B:$E,4,0),"")</f>
        <v/>
      </c>
      <c r="H873" s="23" t="str">
        <f>IFERROR(VLOOKUP($F873,C:$E,3,0),"")</f>
        <v/>
      </c>
      <c r="I873" s="23" t="str">
        <f>IFERROR(VLOOKUP($F873,D:$E,2,0),"")</f>
        <v/>
      </c>
    </row>
    <row r="874" spans="1:9" x14ac:dyDescent="0.15">
      <c r="A874" s="12" t="str">
        <f>'AB Touchpoint System Workbook'!J885&amp;'AB Touchpoint System Workbook'!L885</f>
        <v/>
      </c>
      <c r="B874" s="12" t="b">
        <f>IF(ISNUMBER(SEARCH(G$1,$A874)),MAX(B$1:B873)+1)</f>
        <v>0</v>
      </c>
      <c r="C874" s="12" t="b">
        <f>IF(ISNUMBER(SEARCH(H$1,$A874)),MAX(C$1:C873)+1)</f>
        <v>0</v>
      </c>
      <c r="D874" s="12" t="b">
        <f>IF(ISNUMBER(SEARCH(I$1,$A874)),MAX(D$1:D873)+1)</f>
        <v>0</v>
      </c>
      <c r="E874" s="12">
        <f>'AB Touchpoint System Workbook'!K885</f>
        <v>0</v>
      </c>
      <c r="F874" s="13">
        <f t="shared" si="13"/>
        <v>873</v>
      </c>
      <c r="G874" s="23" t="str">
        <f>IFERROR(VLOOKUP($F874,B:$E,4,0),"")</f>
        <v/>
      </c>
      <c r="H874" s="23" t="str">
        <f>IFERROR(VLOOKUP($F874,C:$E,3,0),"")</f>
        <v/>
      </c>
      <c r="I874" s="23" t="str">
        <f>IFERROR(VLOOKUP($F874,D:$E,2,0),"")</f>
        <v/>
      </c>
    </row>
    <row r="875" spans="1:9" x14ac:dyDescent="0.15">
      <c r="A875" s="12" t="str">
        <f>'AB Touchpoint System Workbook'!J886&amp;'AB Touchpoint System Workbook'!L886</f>
        <v/>
      </c>
      <c r="B875" s="12" t="b">
        <f>IF(ISNUMBER(SEARCH(G$1,$A875)),MAX(B$1:B874)+1)</f>
        <v>0</v>
      </c>
      <c r="C875" s="12" t="b">
        <f>IF(ISNUMBER(SEARCH(H$1,$A875)),MAX(C$1:C874)+1)</f>
        <v>0</v>
      </c>
      <c r="D875" s="12" t="b">
        <f>IF(ISNUMBER(SEARCH(I$1,$A875)),MAX(D$1:D874)+1)</f>
        <v>0</v>
      </c>
      <c r="E875" s="12">
        <f>'AB Touchpoint System Workbook'!K886</f>
        <v>0</v>
      </c>
      <c r="F875" s="13">
        <f t="shared" si="13"/>
        <v>874</v>
      </c>
      <c r="G875" s="23" t="str">
        <f>IFERROR(VLOOKUP($F875,B:$E,4,0),"")</f>
        <v/>
      </c>
      <c r="H875" s="23" t="str">
        <f>IFERROR(VLOOKUP($F875,C:$E,3,0),"")</f>
        <v/>
      </c>
      <c r="I875" s="23" t="str">
        <f>IFERROR(VLOOKUP($F875,D:$E,2,0),"")</f>
        <v/>
      </c>
    </row>
    <row r="876" spans="1:9" x14ac:dyDescent="0.15">
      <c r="A876" s="12" t="str">
        <f>'AB Touchpoint System Workbook'!J887&amp;'AB Touchpoint System Workbook'!L887</f>
        <v/>
      </c>
      <c r="B876" s="12" t="b">
        <f>IF(ISNUMBER(SEARCH(G$1,$A876)),MAX(B$1:B875)+1)</f>
        <v>0</v>
      </c>
      <c r="C876" s="12" t="b">
        <f>IF(ISNUMBER(SEARCH(H$1,$A876)),MAX(C$1:C875)+1)</f>
        <v>0</v>
      </c>
      <c r="D876" s="12" t="b">
        <f>IF(ISNUMBER(SEARCH(I$1,$A876)),MAX(D$1:D875)+1)</f>
        <v>0</v>
      </c>
      <c r="E876" s="12">
        <f>'AB Touchpoint System Workbook'!K887</f>
        <v>0</v>
      </c>
      <c r="F876" s="13">
        <f t="shared" si="13"/>
        <v>875</v>
      </c>
      <c r="G876" s="23" t="str">
        <f>IFERROR(VLOOKUP($F876,B:$E,4,0),"")</f>
        <v/>
      </c>
      <c r="H876" s="23" t="str">
        <f>IFERROR(VLOOKUP($F876,C:$E,3,0),"")</f>
        <v/>
      </c>
      <c r="I876" s="23" t="str">
        <f>IFERROR(VLOOKUP($F876,D:$E,2,0),"")</f>
        <v/>
      </c>
    </row>
    <row r="877" spans="1:9" x14ac:dyDescent="0.15">
      <c r="A877" s="12" t="str">
        <f>'AB Touchpoint System Workbook'!J888&amp;'AB Touchpoint System Workbook'!L888</f>
        <v/>
      </c>
      <c r="B877" s="12" t="b">
        <f>IF(ISNUMBER(SEARCH(G$1,$A877)),MAX(B$1:B876)+1)</f>
        <v>0</v>
      </c>
      <c r="C877" s="12" t="b">
        <f>IF(ISNUMBER(SEARCH(H$1,$A877)),MAX(C$1:C876)+1)</f>
        <v>0</v>
      </c>
      <c r="D877" s="12" t="b">
        <f>IF(ISNUMBER(SEARCH(I$1,$A877)),MAX(D$1:D876)+1)</f>
        <v>0</v>
      </c>
      <c r="E877" s="12">
        <f>'AB Touchpoint System Workbook'!K888</f>
        <v>0</v>
      </c>
      <c r="F877" s="13">
        <f t="shared" si="13"/>
        <v>876</v>
      </c>
      <c r="G877" s="23" t="str">
        <f>IFERROR(VLOOKUP($F877,B:$E,4,0),"")</f>
        <v/>
      </c>
      <c r="H877" s="23" t="str">
        <f>IFERROR(VLOOKUP($F877,C:$E,3,0),"")</f>
        <v/>
      </c>
      <c r="I877" s="23" t="str">
        <f>IFERROR(VLOOKUP($F877,D:$E,2,0),"")</f>
        <v/>
      </c>
    </row>
    <row r="878" spans="1:9" x14ac:dyDescent="0.15">
      <c r="A878" s="12" t="str">
        <f>'AB Touchpoint System Workbook'!J889&amp;'AB Touchpoint System Workbook'!L889</f>
        <v/>
      </c>
      <c r="B878" s="12" t="b">
        <f>IF(ISNUMBER(SEARCH(G$1,$A878)),MAX(B$1:B877)+1)</f>
        <v>0</v>
      </c>
      <c r="C878" s="12" t="b">
        <f>IF(ISNUMBER(SEARCH(H$1,$A878)),MAX(C$1:C877)+1)</f>
        <v>0</v>
      </c>
      <c r="D878" s="12" t="b">
        <f>IF(ISNUMBER(SEARCH(I$1,$A878)),MAX(D$1:D877)+1)</f>
        <v>0</v>
      </c>
      <c r="E878" s="12">
        <f>'AB Touchpoint System Workbook'!K889</f>
        <v>0</v>
      </c>
      <c r="F878" s="13">
        <f t="shared" si="13"/>
        <v>877</v>
      </c>
      <c r="G878" s="23" t="str">
        <f>IFERROR(VLOOKUP($F878,B:$E,4,0),"")</f>
        <v/>
      </c>
      <c r="H878" s="23" t="str">
        <f>IFERROR(VLOOKUP($F878,C:$E,3,0),"")</f>
        <v/>
      </c>
      <c r="I878" s="23" t="str">
        <f>IFERROR(VLOOKUP($F878,D:$E,2,0),"")</f>
        <v/>
      </c>
    </row>
    <row r="879" spans="1:9" x14ac:dyDescent="0.15">
      <c r="A879" s="12" t="str">
        <f>'AB Touchpoint System Workbook'!J890&amp;'AB Touchpoint System Workbook'!L890</f>
        <v/>
      </c>
      <c r="B879" s="12" t="b">
        <f>IF(ISNUMBER(SEARCH(G$1,$A879)),MAX(B$1:B878)+1)</f>
        <v>0</v>
      </c>
      <c r="C879" s="12" t="b">
        <f>IF(ISNUMBER(SEARCH(H$1,$A879)),MAX(C$1:C878)+1)</f>
        <v>0</v>
      </c>
      <c r="D879" s="12" t="b">
        <f>IF(ISNUMBER(SEARCH(I$1,$A879)),MAX(D$1:D878)+1)</f>
        <v>0</v>
      </c>
      <c r="E879" s="12">
        <f>'AB Touchpoint System Workbook'!K890</f>
        <v>0</v>
      </c>
      <c r="F879" s="13">
        <f t="shared" si="13"/>
        <v>878</v>
      </c>
      <c r="G879" s="23" t="str">
        <f>IFERROR(VLOOKUP($F879,B:$E,4,0),"")</f>
        <v/>
      </c>
      <c r="H879" s="23" t="str">
        <f>IFERROR(VLOOKUP($F879,C:$E,3,0),"")</f>
        <v/>
      </c>
      <c r="I879" s="23" t="str">
        <f>IFERROR(VLOOKUP($F879,D:$E,2,0),"")</f>
        <v/>
      </c>
    </row>
    <row r="880" spans="1:9" x14ac:dyDescent="0.15">
      <c r="A880" s="12" t="str">
        <f>'AB Touchpoint System Workbook'!J891&amp;'AB Touchpoint System Workbook'!L891</f>
        <v/>
      </c>
      <c r="B880" s="12" t="b">
        <f>IF(ISNUMBER(SEARCH(G$1,$A880)),MAX(B$1:B879)+1)</f>
        <v>0</v>
      </c>
      <c r="C880" s="12" t="b">
        <f>IF(ISNUMBER(SEARCH(H$1,$A880)),MAX(C$1:C879)+1)</f>
        <v>0</v>
      </c>
      <c r="D880" s="12" t="b">
        <f>IF(ISNUMBER(SEARCH(I$1,$A880)),MAX(D$1:D879)+1)</f>
        <v>0</v>
      </c>
      <c r="E880" s="12">
        <f>'AB Touchpoint System Workbook'!K891</f>
        <v>0</v>
      </c>
      <c r="F880" s="13">
        <f t="shared" si="13"/>
        <v>879</v>
      </c>
      <c r="G880" s="23" t="str">
        <f>IFERROR(VLOOKUP($F880,B:$E,4,0),"")</f>
        <v/>
      </c>
      <c r="H880" s="23" t="str">
        <f>IFERROR(VLOOKUP($F880,C:$E,3,0),"")</f>
        <v/>
      </c>
      <c r="I880" s="23" t="str">
        <f>IFERROR(VLOOKUP($F880,D:$E,2,0),"")</f>
        <v/>
      </c>
    </row>
    <row r="881" spans="1:9" x14ac:dyDescent="0.15">
      <c r="A881" s="12" t="str">
        <f>'AB Touchpoint System Workbook'!J892&amp;'AB Touchpoint System Workbook'!L892</f>
        <v/>
      </c>
      <c r="B881" s="12" t="b">
        <f>IF(ISNUMBER(SEARCH(G$1,$A881)),MAX(B$1:B880)+1)</f>
        <v>0</v>
      </c>
      <c r="C881" s="12" t="b">
        <f>IF(ISNUMBER(SEARCH(H$1,$A881)),MAX(C$1:C880)+1)</f>
        <v>0</v>
      </c>
      <c r="D881" s="12" t="b">
        <f>IF(ISNUMBER(SEARCH(I$1,$A881)),MAX(D$1:D880)+1)</f>
        <v>0</v>
      </c>
      <c r="E881" s="12">
        <f>'AB Touchpoint System Workbook'!K892</f>
        <v>0</v>
      </c>
      <c r="F881" s="13">
        <f t="shared" si="13"/>
        <v>880</v>
      </c>
      <c r="G881" s="23" t="str">
        <f>IFERROR(VLOOKUP($F881,B:$E,4,0),"")</f>
        <v/>
      </c>
      <c r="H881" s="23" t="str">
        <f>IFERROR(VLOOKUP($F881,C:$E,3,0),"")</f>
        <v/>
      </c>
      <c r="I881" s="23" t="str">
        <f>IFERROR(VLOOKUP($F881,D:$E,2,0),"")</f>
        <v/>
      </c>
    </row>
    <row r="882" spans="1:9" x14ac:dyDescent="0.15">
      <c r="A882" s="12" t="str">
        <f>'AB Touchpoint System Workbook'!J893&amp;'AB Touchpoint System Workbook'!L893</f>
        <v/>
      </c>
      <c r="B882" s="12" t="b">
        <f>IF(ISNUMBER(SEARCH(G$1,$A882)),MAX(B$1:B881)+1)</f>
        <v>0</v>
      </c>
      <c r="C882" s="12" t="b">
        <f>IF(ISNUMBER(SEARCH(H$1,$A882)),MAX(C$1:C881)+1)</f>
        <v>0</v>
      </c>
      <c r="D882" s="12" t="b">
        <f>IF(ISNUMBER(SEARCH(I$1,$A882)),MAX(D$1:D881)+1)</f>
        <v>0</v>
      </c>
      <c r="E882" s="12">
        <f>'AB Touchpoint System Workbook'!K893</f>
        <v>0</v>
      </c>
      <c r="F882" s="13">
        <f t="shared" si="13"/>
        <v>881</v>
      </c>
      <c r="G882" s="23" t="str">
        <f>IFERROR(VLOOKUP($F882,B:$E,4,0),"")</f>
        <v/>
      </c>
      <c r="H882" s="23" t="str">
        <f>IFERROR(VLOOKUP($F882,C:$E,3,0),"")</f>
        <v/>
      </c>
      <c r="I882" s="23" t="str">
        <f>IFERROR(VLOOKUP($F882,D:$E,2,0),"")</f>
        <v/>
      </c>
    </row>
    <row r="883" spans="1:9" x14ac:dyDescent="0.15">
      <c r="A883" s="12" t="str">
        <f>'AB Touchpoint System Workbook'!J894&amp;'AB Touchpoint System Workbook'!L894</f>
        <v/>
      </c>
      <c r="B883" s="12" t="b">
        <f>IF(ISNUMBER(SEARCH(G$1,$A883)),MAX(B$1:B882)+1)</f>
        <v>0</v>
      </c>
      <c r="C883" s="12" t="b">
        <f>IF(ISNUMBER(SEARCH(H$1,$A883)),MAX(C$1:C882)+1)</f>
        <v>0</v>
      </c>
      <c r="D883" s="12" t="b">
        <f>IF(ISNUMBER(SEARCH(I$1,$A883)),MAX(D$1:D882)+1)</f>
        <v>0</v>
      </c>
      <c r="E883" s="12">
        <f>'AB Touchpoint System Workbook'!K894</f>
        <v>0</v>
      </c>
      <c r="F883" s="13">
        <f t="shared" si="13"/>
        <v>882</v>
      </c>
      <c r="G883" s="23" t="str">
        <f>IFERROR(VLOOKUP($F883,B:$E,4,0),"")</f>
        <v/>
      </c>
      <c r="H883" s="23" t="str">
        <f>IFERROR(VLOOKUP($F883,C:$E,3,0),"")</f>
        <v/>
      </c>
      <c r="I883" s="23" t="str">
        <f>IFERROR(VLOOKUP($F883,D:$E,2,0),"")</f>
        <v/>
      </c>
    </row>
    <row r="884" spans="1:9" x14ac:dyDescent="0.15">
      <c r="A884" s="12" t="str">
        <f>'AB Touchpoint System Workbook'!J895&amp;'AB Touchpoint System Workbook'!L895</f>
        <v/>
      </c>
      <c r="B884" s="12" t="b">
        <f>IF(ISNUMBER(SEARCH(G$1,$A884)),MAX(B$1:B883)+1)</f>
        <v>0</v>
      </c>
      <c r="C884" s="12" t="b">
        <f>IF(ISNUMBER(SEARCH(H$1,$A884)),MAX(C$1:C883)+1)</f>
        <v>0</v>
      </c>
      <c r="D884" s="12" t="b">
        <f>IF(ISNUMBER(SEARCH(I$1,$A884)),MAX(D$1:D883)+1)</f>
        <v>0</v>
      </c>
      <c r="E884" s="12">
        <f>'AB Touchpoint System Workbook'!K895</f>
        <v>0</v>
      </c>
      <c r="F884" s="13">
        <f t="shared" si="13"/>
        <v>883</v>
      </c>
      <c r="G884" s="23" t="str">
        <f>IFERROR(VLOOKUP($F884,B:$E,4,0),"")</f>
        <v/>
      </c>
      <c r="H884" s="23" t="str">
        <f>IFERROR(VLOOKUP($F884,C:$E,3,0),"")</f>
        <v/>
      </c>
      <c r="I884" s="23" t="str">
        <f>IFERROR(VLOOKUP($F884,D:$E,2,0),"")</f>
        <v/>
      </c>
    </row>
    <row r="885" spans="1:9" x14ac:dyDescent="0.15">
      <c r="A885" s="12" t="str">
        <f>'AB Touchpoint System Workbook'!J896&amp;'AB Touchpoint System Workbook'!L896</f>
        <v/>
      </c>
      <c r="B885" s="12" t="b">
        <f>IF(ISNUMBER(SEARCH(G$1,$A885)),MAX(B$1:B884)+1)</f>
        <v>0</v>
      </c>
      <c r="C885" s="12" t="b">
        <f>IF(ISNUMBER(SEARCH(H$1,$A885)),MAX(C$1:C884)+1)</f>
        <v>0</v>
      </c>
      <c r="D885" s="12" t="b">
        <f>IF(ISNUMBER(SEARCH(I$1,$A885)),MAX(D$1:D884)+1)</f>
        <v>0</v>
      </c>
      <c r="E885" s="12">
        <f>'AB Touchpoint System Workbook'!K896</f>
        <v>0</v>
      </c>
      <c r="F885" s="13">
        <f t="shared" si="13"/>
        <v>884</v>
      </c>
      <c r="G885" s="23" t="str">
        <f>IFERROR(VLOOKUP($F885,B:$E,4,0),"")</f>
        <v/>
      </c>
      <c r="H885" s="23" t="str">
        <f>IFERROR(VLOOKUP($F885,C:$E,3,0),"")</f>
        <v/>
      </c>
      <c r="I885" s="23" t="str">
        <f>IFERROR(VLOOKUP($F885,D:$E,2,0),"")</f>
        <v/>
      </c>
    </row>
    <row r="886" spans="1:9" x14ac:dyDescent="0.15">
      <c r="A886" s="12" t="str">
        <f>'AB Touchpoint System Workbook'!J897&amp;'AB Touchpoint System Workbook'!L897</f>
        <v/>
      </c>
      <c r="B886" s="12" t="b">
        <f>IF(ISNUMBER(SEARCH(G$1,$A886)),MAX(B$1:B885)+1)</f>
        <v>0</v>
      </c>
      <c r="C886" s="12" t="b">
        <f>IF(ISNUMBER(SEARCH(H$1,$A886)),MAX(C$1:C885)+1)</f>
        <v>0</v>
      </c>
      <c r="D886" s="12" t="b">
        <f>IF(ISNUMBER(SEARCH(I$1,$A886)),MAX(D$1:D885)+1)</f>
        <v>0</v>
      </c>
      <c r="E886" s="12">
        <f>'AB Touchpoint System Workbook'!K897</f>
        <v>0</v>
      </c>
      <c r="F886" s="13">
        <f t="shared" si="13"/>
        <v>885</v>
      </c>
      <c r="G886" s="23" t="str">
        <f>IFERROR(VLOOKUP($F886,B:$E,4,0),"")</f>
        <v/>
      </c>
      <c r="H886" s="23" t="str">
        <f>IFERROR(VLOOKUP($F886,C:$E,3,0),"")</f>
        <v/>
      </c>
      <c r="I886" s="23" t="str">
        <f>IFERROR(VLOOKUP($F886,D:$E,2,0),"")</f>
        <v/>
      </c>
    </row>
    <row r="887" spans="1:9" x14ac:dyDescent="0.15">
      <c r="A887" s="12" t="str">
        <f>'AB Touchpoint System Workbook'!J898&amp;'AB Touchpoint System Workbook'!L898</f>
        <v/>
      </c>
      <c r="B887" s="12" t="b">
        <f>IF(ISNUMBER(SEARCH(G$1,$A887)),MAX(B$1:B886)+1)</f>
        <v>0</v>
      </c>
      <c r="C887" s="12" t="b">
        <f>IF(ISNUMBER(SEARCH(H$1,$A887)),MAX(C$1:C886)+1)</f>
        <v>0</v>
      </c>
      <c r="D887" s="12" t="b">
        <f>IF(ISNUMBER(SEARCH(I$1,$A887)),MAX(D$1:D886)+1)</f>
        <v>0</v>
      </c>
      <c r="E887" s="12">
        <f>'AB Touchpoint System Workbook'!K898</f>
        <v>0</v>
      </c>
      <c r="F887" s="13">
        <f t="shared" si="13"/>
        <v>886</v>
      </c>
      <c r="G887" s="23" t="str">
        <f>IFERROR(VLOOKUP($F887,B:$E,4,0),"")</f>
        <v/>
      </c>
      <c r="H887" s="23" t="str">
        <f>IFERROR(VLOOKUP($F887,C:$E,3,0),"")</f>
        <v/>
      </c>
      <c r="I887" s="23" t="str">
        <f>IFERROR(VLOOKUP($F887,D:$E,2,0),"")</f>
        <v/>
      </c>
    </row>
    <row r="888" spans="1:9" x14ac:dyDescent="0.15">
      <c r="A888" s="12" t="str">
        <f>'AB Touchpoint System Workbook'!J899&amp;'AB Touchpoint System Workbook'!L899</f>
        <v/>
      </c>
      <c r="B888" s="12" t="b">
        <f>IF(ISNUMBER(SEARCH(G$1,$A888)),MAX(B$1:B887)+1)</f>
        <v>0</v>
      </c>
      <c r="C888" s="12" t="b">
        <f>IF(ISNUMBER(SEARCH(H$1,$A888)),MAX(C$1:C887)+1)</f>
        <v>0</v>
      </c>
      <c r="D888" s="12" t="b">
        <f>IF(ISNUMBER(SEARCH(I$1,$A888)),MAX(D$1:D887)+1)</f>
        <v>0</v>
      </c>
      <c r="E888" s="12">
        <f>'AB Touchpoint System Workbook'!K899</f>
        <v>0</v>
      </c>
      <c r="F888" s="13">
        <f t="shared" si="13"/>
        <v>887</v>
      </c>
      <c r="G888" s="23" t="str">
        <f>IFERROR(VLOOKUP($F888,B:$E,4,0),"")</f>
        <v/>
      </c>
      <c r="H888" s="23" t="str">
        <f>IFERROR(VLOOKUP($F888,C:$E,3,0),"")</f>
        <v/>
      </c>
      <c r="I888" s="23" t="str">
        <f>IFERROR(VLOOKUP($F888,D:$E,2,0),"")</f>
        <v/>
      </c>
    </row>
    <row r="889" spans="1:9" x14ac:dyDescent="0.15">
      <c r="A889" s="12" t="str">
        <f>'AB Touchpoint System Workbook'!J900&amp;'AB Touchpoint System Workbook'!L900</f>
        <v/>
      </c>
      <c r="B889" s="12" t="b">
        <f>IF(ISNUMBER(SEARCH(G$1,$A889)),MAX(B$1:B888)+1)</f>
        <v>0</v>
      </c>
      <c r="C889" s="12" t="b">
        <f>IF(ISNUMBER(SEARCH(H$1,$A889)),MAX(C$1:C888)+1)</f>
        <v>0</v>
      </c>
      <c r="D889" s="12" t="b">
        <f>IF(ISNUMBER(SEARCH(I$1,$A889)),MAX(D$1:D888)+1)</f>
        <v>0</v>
      </c>
      <c r="E889" s="12">
        <f>'AB Touchpoint System Workbook'!K900</f>
        <v>0</v>
      </c>
      <c r="F889" s="13">
        <f t="shared" si="13"/>
        <v>888</v>
      </c>
      <c r="G889" s="23" t="str">
        <f>IFERROR(VLOOKUP($F889,B:$E,4,0),"")</f>
        <v/>
      </c>
      <c r="H889" s="23" t="str">
        <f>IFERROR(VLOOKUP($F889,C:$E,3,0),"")</f>
        <v/>
      </c>
      <c r="I889" s="23" t="str">
        <f>IFERROR(VLOOKUP($F889,D:$E,2,0),"")</f>
        <v/>
      </c>
    </row>
    <row r="890" spans="1:9" x14ac:dyDescent="0.15">
      <c r="A890" s="12" t="str">
        <f>'AB Touchpoint System Workbook'!J901&amp;'AB Touchpoint System Workbook'!L901</f>
        <v/>
      </c>
      <c r="B890" s="12" t="b">
        <f>IF(ISNUMBER(SEARCH(G$1,$A890)),MAX(B$1:B889)+1)</f>
        <v>0</v>
      </c>
      <c r="C890" s="12" t="b">
        <f>IF(ISNUMBER(SEARCH(H$1,$A890)),MAX(C$1:C889)+1)</f>
        <v>0</v>
      </c>
      <c r="D890" s="12" t="b">
        <f>IF(ISNUMBER(SEARCH(I$1,$A890)),MAX(D$1:D889)+1)</f>
        <v>0</v>
      </c>
      <c r="E890" s="12">
        <f>'AB Touchpoint System Workbook'!K901</f>
        <v>0</v>
      </c>
      <c r="F890" s="13">
        <f t="shared" si="13"/>
        <v>889</v>
      </c>
      <c r="G890" s="23" t="str">
        <f>IFERROR(VLOOKUP($F890,B:$E,4,0),"")</f>
        <v/>
      </c>
      <c r="H890" s="23" t="str">
        <f>IFERROR(VLOOKUP($F890,C:$E,3,0),"")</f>
        <v/>
      </c>
      <c r="I890" s="23" t="str">
        <f>IFERROR(VLOOKUP($F890,D:$E,2,0),"")</f>
        <v/>
      </c>
    </row>
    <row r="891" spans="1:9" x14ac:dyDescent="0.15">
      <c r="A891" s="12" t="str">
        <f>'AB Touchpoint System Workbook'!J902&amp;'AB Touchpoint System Workbook'!L902</f>
        <v/>
      </c>
      <c r="B891" s="12" t="b">
        <f>IF(ISNUMBER(SEARCH(G$1,$A891)),MAX(B$1:B890)+1)</f>
        <v>0</v>
      </c>
      <c r="C891" s="12" t="b">
        <f>IF(ISNUMBER(SEARCH(H$1,$A891)),MAX(C$1:C890)+1)</f>
        <v>0</v>
      </c>
      <c r="D891" s="12" t="b">
        <f>IF(ISNUMBER(SEARCH(I$1,$A891)),MAX(D$1:D890)+1)</f>
        <v>0</v>
      </c>
      <c r="E891" s="12">
        <f>'AB Touchpoint System Workbook'!K902</f>
        <v>0</v>
      </c>
      <c r="F891" s="13">
        <f t="shared" si="13"/>
        <v>890</v>
      </c>
      <c r="G891" s="23" t="str">
        <f>IFERROR(VLOOKUP($F891,B:$E,4,0),"")</f>
        <v/>
      </c>
      <c r="H891" s="23" t="str">
        <f>IFERROR(VLOOKUP($F891,C:$E,3,0),"")</f>
        <v/>
      </c>
      <c r="I891" s="23" t="str">
        <f>IFERROR(VLOOKUP($F891,D:$E,2,0),"")</f>
        <v/>
      </c>
    </row>
    <row r="892" spans="1:9" x14ac:dyDescent="0.15">
      <c r="A892" s="12" t="str">
        <f>'AB Touchpoint System Workbook'!J903&amp;'AB Touchpoint System Workbook'!L903</f>
        <v/>
      </c>
      <c r="B892" s="12" t="b">
        <f>IF(ISNUMBER(SEARCH(G$1,$A892)),MAX(B$1:B891)+1)</f>
        <v>0</v>
      </c>
      <c r="C892" s="12" t="b">
        <f>IF(ISNUMBER(SEARCH(H$1,$A892)),MAX(C$1:C891)+1)</f>
        <v>0</v>
      </c>
      <c r="D892" s="12" t="b">
        <f>IF(ISNUMBER(SEARCH(I$1,$A892)),MAX(D$1:D891)+1)</f>
        <v>0</v>
      </c>
      <c r="E892" s="12">
        <f>'AB Touchpoint System Workbook'!K903</f>
        <v>0</v>
      </c>
      <c r="F892" s="13">
        <f t="shared" si="13"/>
        <v>891</v>
      </c>
      <c r="G892" s="23" t="str">
        <f>IFERROR(VLOOKUP($F892,B:$E,4,0),"")</f>
        <v/>
      </c>
      <c r="H892" s="23" t="str">
        <f>IFERROR(VLOOKUP($F892,C:$E,3,0),"")</f>
        <v/>
      </c>
      <c r="I892" s="23" t="str">
        <f>IFERROR(VLOOKUP($F892,D:$E,2,0),"")</f>
        <v/>
      </c>
    </row>
    <row r="893" spans="1:9" x14ac:dyDescent="0.15">
      <c r="A893" s="12" t="str">
        <f>'AB Touchpoint System Workbook'!J904&amp;'AB Touchpoint System Workbook'!L904</f>
        <v/>
      </c>
      <c r="B893" s="12" t="b">
        <f>IF(ISNUMBER(SEARCH(G$1,$A893)),MAX(B$1:B892)+1)</f>
        <v>0</v>
      </c>
      <c r="C893" s="12" t="b">
        <f>IF(ISNUMBER(SEARCH(H$1,$A893)),MAX(C$1:C892)+1)</f>
        <v>0</v>
      </c>
      <c r="D893" s="12" t="b">
        <f>IF(ISNUMBER(SEARCH(I$1,$A893)),MAX(D$1:D892)+1)</f>
        <v>0</v>
      </c>
      <c r="E893" s="12">
        <f>'AB Touchpoint System Workbook'!K904</f>
        <v>0</v>
      </c>
      <c r="F893" s="13">
        <f t="shared" si="13"/>
        <v>892</v>
      </c>
      <c r="G893" s="23" t="str">
        <f>IFERROR(VLOOKUP($F893,B:$E,4,0),"")</f>
        <v/>
      </c>
      <c r="H893" s="23" t="str">
        <f>IFERROR(VLOOKUP($F893,C:$E,3,0),"")</f>
        <v/>
      </c>
      <c r="I893" s="23" t="str">
        <f>IFERROR(VLOOKUP($F893,D:$E,2,0),"")</f>
        <v/>
      </c>
    </row>
    <row r="894" spans="1:9" x14ac:dyDescent="0.15">
      <c r="A894" s="12" t="str">
        <f>'AB Touchpoint System Workbook'!J905&amp;'AB Touchpoint System Workbook'!L905</f>
        <v/>
      </c>
      <c r="B894" s="12" t="b">
        <f>IF(ISNUMBER(SEARCH(G$1,$A894)),MAX(B$1:B893)+1)</f>
        <v>0</v>
      </c>
      <c r="C894" s="12" t="b">
        <f>IF(ISNUMBER(SEARCH(H$1,$A894)),MAX(C$1:C893)+1)</f>
        <v>0</v>
      </c>
      <c r="D894" s="12" t="b">
        <f>IF(ISNUMBER(SEARCH(I$1,$A894)),MAX(D$1:D893)+1)</f>
        <v>0</v>
      </c>
      <c r="E894" s="12">
        <f>'AB Touchpoint System Workbook'!K905</f>
        <v>0</v>
      </c>
      <c r="F894" s="13">
        <f t="shared" si="13"/>
        <v>893</v>
      </c>
      <c r="G894" s="23" t="str">
        <f>IFERROR(VLOOKUP($F894,B:$E,4,0),"")</f>
        <v/>
      </c>
      <c r="H894" s="23" t="str">
        <f>IFERROR(VLOOKUP($F894,C:$E,3,0),"")</f>
        <v/>
      </c>
      <c r="I894" s="23" t="str">
        <f>IFERROR(VLOOKUP($F894,D:$E,2,0),"")</f>
        <v/>
      </c>
    </row>
    <row r="895" spans="1:9" x14ac:dyDescent="0.15">
      <c r="A895" s="12" t="str">
        <f>'AB Touchpoint System Workbook'!J906&amp;'AB Touchpoint System Workbook'!L906</f>
        <v/>
      </c>
      <c r="B895" s="12" t="b">
        <f>IF(ISNUMBER(SEARCH(G$1,$A895)),MAX(B$1:B894)+1)</f>
        <v>0</v>
      </c>
      <c r="C895" s="12" t="b">
        <f>IF(ISNUMBER(SEARCH(H$1,$A895)),MAX(C$1:C894)+1)</f>
        <v>0</v>
      </c>
      <c r="D895" s="12" t="b">
        <f>IF(ISNUMBER(SEARCH(I$1,$A895)),MAX(D$1:D894)+1)</f>
        <v>0</v>
      </c>
      <c r="E895" s="12">
        <f>'AB Touchpoint System Workbook'!K906</f>
        <v>0</v>
      </c>
      <c r="F895" s="13">
        <f t="shared" si="13"/>
        <v>894</v>
      </c>
      <c r="G895" s="23" t="str">
        <f>IFERROR(VLOOKUP($F895,B:$E,4,0),"")</f>
        <v/>
      </c>
      <c r="H895" s="23" t="str">
        <f>IFERROR(VLOOKUP($F895,C:$E,3,0),"")</f>
        <v/>
      </c>
      <c r="I895" s="23" t="str">
        <f>IFERROR(VLOOKUP($F895,D:$E,2,0),"")</f>
        <v/>
      </c>
    </row>
    <row r="896" spans="1:9" x14ac:dyDescent="0.15">
      <c r="A896" s="12" t="str">
        <f>'AB Touchpoint System Workbook'!J907&amp;'AB Touchpoint System Workbook'!L907</f>
        <v/>
      </c>
      <c r="B896" s="12" t="b">
        <f>IF(ISNUMBER(SEARCH(G$1,$A896)),MAX(B$1:B895)+1)</f>
        <v>0</v>
      </c>
      <c r="C896" s="12" t="b">
        <f>IF(ISNUMBER(SEARCH(H$1,$A896)),MAX(C$1:C895)+1)</f>
        <v>0</v>
      </c>
      <c r="D896" s="12" t="b">
        <f>IF(ISNUMBER(SEARCH(I$1,$A896)),MAX(D$1:D895)+1)</f>
        <v>0</v>
      </c>
      <c r="E896" s="12">
        <f>'AB Touchpoint System Workbook'!K907</f>
        <v>0</v>
      </c>
      <c r="F896" s="13">
        <f t="shared" si="13"/>
        <v>895</v>
      </c>
      <c r="G896" s="23" t="str">
        <f>IFERROR(VLOOKUP($F896,B:$E,4,0),"")</f>
        <v/>
      </c>
      <c r="H896" s="23" t="str">
        <f>IFERROR(VLOOKUP($F896,C:$E,3,0),"")</f>
        <v/>
      </c>
      <c r="I896" s="23" t="str">
        <f>IFERROR(VLOOKUP($F896,D:$E,2,0),"")</f>
        <v/>
      </c>
    </row>
    <row r="897" spans="1:9" x14ac:dyDescent="0.15">
      <c r="A897" s="12" t="str">
        <f>'AB Touchpoint System Workbook'!J908&amp;'AB Touchpoint System Workbook'!L908</f>
        <v/>
      </c>
      <c r="B897" s="12" t="b">
        <f>IF(ISNUMBER(SEARCH(G$1,$A897)),MAX(B$1:B896)+1)</f>
        <v>0</v>
      </c>
      <c r="C897" s="12" t="b">
        <f>IF(ISNUMBER(SEARCH(H$1,$A897)),MAX(C$1:C896)+1)</f>
        <v>0</v>
      </c>
      <c r="D897" s="12" t="b">
        <f>IF(ISNUMBER(SEARCH(I$1,$A897)),MAX(D$1:D896)+1)</f>
        <v>0</v>
      </c>
      <c r="E897" s="12">
        <f>'AB Touchpoint System Workbook'!K908</f>
        <v>0</v>
      </c>
      <c r="F897" s="13">
        <f t="shared" si="13"/>
        <v>896</v>
      </c>
      <c r="G897" s="23" t="str">
        <f>IFERROR(VLOOKUP($F897,B:$E,4,0),"")</f>
        <v/>
      </c>
      <c r="H897" s="23" t="str">
        <f>IFERROR(VLOOKUP($F897,C:$E,3,0),"")</f>
        <v/>
      </c>
      <c r="I897" s="23" t="str">
        <f>IFERROR(VLOOKUP($F897,D:$E,2,0),"")</f>
        <v/>
      </c>
    </row>
    <row r="898" spans="1:9" x14ac:dyDescent="0.15">
      <c r="A898" s="12" t="str">
        <f>'AB Touchpoint System Workbook'!J909&amp;'AB Touchpoint System Workbook'!L909</f>
        <v/>
      </c>
      <c r="B898" s="12" t="b">
        <f>IF(ISNUMBER(SEARCH(G$1,$A898)),MAX(B$1:B897)+1)</f>
        <v>0</v>
      </c>
      <c r="C898" s="12" t="b">
        <f>IF(ISNUMBER(SEARCH(H$1,$A898)),MAX(C$1:C897)+1)</f>
        <v>0</v>
      </c>
      <c r="D898" s="12" t="b">
        <f>IF(ISNUMBER(SEARCH(I$1,$A898)),MAX(D$1:D897)+1)</f>
        <v>0</v>
      </c>
      <c r="E898" s="12">
        <f>'AB Touchpoint System Workbook'!K909</f>
        <v>0</v>
      </c>
      <c r="F898" s="13">
        <f t="shared" si="13"/>
        <v>897</v>
      </c>
      <c r="G898" s="23" t="str">
        <f>IFERROR(VLOOKUP($F898,B:$E,4,0),"")</f>
        <v/>
      </c>
      <c r="H898" s="23" t="str">
        <f>IFERROR(VLOOKUP($F898,C:$E,3,0),"")</f>
        <v/>
      </c>
      <c r="I898" s="23" t="str">
        <f>IFERROR(VLOOKUP($F898,D:$E,2,0),"")</f>
        <v/>
      </c>
    </row>
    <row r="899" spans="1:9" x14ac:dyDescent="0.15">
      <c r="A899" s="12" t="str">
        <f>'AB Touchpoint System Workbook'!J910&amp;'AB Touchpoint System Workbook'!L910</f>
        <v/>
      </c>
      <c r="B899" s="12" t="b">
        <f>IF(ISNUMBER(SEARCH(G$1,$A899)),MAX(B$1:B898)+1)</f>
        <v>0</v>
      </c>
      <c r="C899" s="12" t="b">
        <f>IF(ISNUMBER(SEARCH(H$1,$A899)),MAX(C$1:C898)+1)</f>
        <v>0</v>
      </c>
      <c r="D899" s="12" t="b">
        <f>IF(ISNUMBER(SEARCH(I$1,$A899)),MAX(D$1:D898)+1)</f>
        <v>0</v>
      </c>
      <c r="E899" s="12">
        <f>'AB Touchpoint System Workbook'!K910</f>
        <v>0</v>
      </c>
      <c r="F899" s="13">
        <f t="shared" si="13"/>
        <v>898</v>
      </c>
      <c r="G899" s="23" t="str">
        <f>IFERROR(VLOOKUP($F899,B:$E,4,0),"")</f>
        <v/>
      </c>
      <c r="H899" s="23" t="str">
        <f>IFERROR(VLOOKUP($F899,C:$E,3,0),"")</f>
        <v/>
      </c>
      <c r="I899" s="23" t="str">
        <f>IFERROR(VLOOKUP($F899,D:$E,2,0),"")</f>
        <v/>
      </c>
    </row>
    <row r="900" spans="1:9" x14ac:dyDescent="0.15">
      <c r="A900" s="12" t="str">
        <f>'AB Touchpoint System Workbook'!J911&amp;'AB Touchpoint System Workbook'!L911</f>
        <v/>
      </c>
      <c r="B900" s="12" t="b">
        <f>IF(ISNUMBER(SEARCH(G$1,$A900)),MAX(B$1:B899)+1)</f>
        <v>0</v>
      </c>
      <c r="C900" s="12" t="b">
        <f>IF(ISNUMBER(SEARCH(H$1,$A900)),MAX(C$1:C899)+1)</f>
        <v>0</v>
      </c>
      <c r="D900" s="12" t="b">
        <f>IF(ISNUMBER(SEARCH(I$1,$A900)),MAX(D$1:D899)+1)</f>
        <v>0</v>
      </c>
      <c r="E900" s="12">
        <f>'AB Touchpoint System Workbook'!K911</f>
        <v>0</v>
      </c>
      <c r="F900" s="13">
        <f t="shared" ref="F900:F963" si="14">F899+1</f>
        <v>899</v>
      </c>
      <c r="G900" s="23" t="str">
        <f>IFERROR(VLOOKUP($F900,B:$E,4,0),"")</f>
        <v/>
      </c>
      <c r="H900" s="23" t="str">
        <f>IFERROR(VLOOKUP($F900,C:$E,3,0),"")</f>
        <v/>
      </c>
      <c r="I900" s="23" t="str">
        <f>IFERROR(VLOOKUP($F900,D:$E,2,0),"")</f>
        <v/>
      </c>
    </row>
    <row r="901" spans="1:9" x14ac:dyDescent="0.15">
      <c r="A901" s="12" t="str">
        <f>'AB Touchpoint System Workbook'!J912&amp;'AB Touchpoint System Workbook'!L912</f>
        <v/>
      </c>
      <c r="B901" s="12" t="b">
        <f>IF(ISNUMBER(SEARCH(G$1,$A901)),MAX(B$1:B900)+1)</f>
        <v>0</v>
      </c>
      <c r="C901" s="12" t="b">
        <f>IF(ISNUMBER(SEARCH(H$1,$A901)),MAX(C$1:C900)+1)</f>
        <v>0</v>
      </c>
      <c r="D901" s="12" t="b">
        <f>IF(ISNUMBER(SEARCH(I$1,$A901)),MAX(D$1:D900)+1)</f>
        <v>0</v>
      </c>
      <c r="E901" s="12">
        <f>'AB Touchpoint System Workbook'!K912</f>
        <v>0</v>
      </c>
      <c r="F901" s="13">
        <f t="shared" si="14"/>
        <v>900</v>
      </c>
      <c r="G901" s="23" t="str">
        <f>IFERROR(VLOOKUP($F901,B:$E,4,0),"")</f>
        <v/>
      </c>
      <c r="H901" s="23" t="str">
        <f>IFERROR(VLOOKUP($F901,C:$E,3,0),"")</f>
        <v/>
      </c>
      <c r="I901" s="23" t="str">
        <f>IFERROR(VLOOKUP($F901,D:$E,2,0),"")</f>
        <v/>
      </c>
    </row>
    <row r="902" spans="1:9" x14ac:dyDescent="0.15">
      <c r="A902" s="12" t="str">
        <f>'AB Touchpoint System Workbook'!J913&amp;'AB Touchpoint System Workbook'!L913</f>
        <v/>
      </c>
      <c r="B902" s="12" t="b">
        <f>IF(ISNUMBER(SEARCH(G$1,$A902)),MAX(B$1:B901)+1)</f>
        <v>0</v>
      </c>
      <c r="C902" s="12" t="b">
        <f>IF(ISNUMBER(SEARCH(H$1,$A902)),MAX(C$1:C901)+1)</f>
        <v>0</v>
      </c>
      <c r="D902" s="12" t="b">
        <f>IF(ISNUMBER(SEARCH(I$1,$A902)),MAX(D$1:D901)+1)</f>
        <v>0</v>
      </c>
      <c r="E902" s="12">
        <f>'AB Touchpoint System Workbook'!K913</f>
        <v>0</v>
      </c>
      <c r="F902" s="13">
        <f t="shared" si="14"/>
        <v>901</v>
      </c>
      <c r="G902" s="23" t="str">
        <f>IFERROR(VLOOKUP($F902,B:$E,4,0),"")</f>
        <v/>
      </c>
      <c r="H902" s="23" t="str">
        <f>IFERROR(VLOOKUP($F902,C:$E,3,0),"")</f>
        <v/>
      </c>
      <c r="I902" s="23" t="str">
        <f>IFERROR(VLOOKUP($F902,D:$E,2,0),"")</f>
        <v/>
      </c>
    </row>
    <row r="903" spans="1:9" x14ac:dyDescent="0.15">
      <c r="A903" s="12" t="str">
        <f>'AB Touchpoint System Workbook'!J914&amp;'AB Touchpoint System Workbook'!L914</f>
        <v/>
      </c>
      <c r="B903" s="12" t="b">
        <f>IF(ISNUMBER(SEARCH(G$1,$A903)),MAX(B$1:B902)+1)</f>
        <v>0</v>
      </c>
      <c r="C903" s="12" t="b">
        <f>IF(ISNUMBER(SEARCH(H$1,$A903)),MAX(C$1:C902)+1)</f>
        <v>0</v>
      </c>
      <c r="D903" s="12" t="b">
        <f>IF(ISNUMBER(SEARCH(I$1,$A903)),MAX(D$1:D902)+1)</f>
        <v>0</v>
      </c>
      <c r="E903" s="12">
        <f>'AB Touchpoint System Workbook'!K914</f>
        <v>0</v>
      </c>
      <c r="F903" s="13">
        <f t="shared" si="14"/>
        <v>902</v>
      </c>
      <c r="G903" s="23" t="str">
        <f>IFERROR(VLOOKUP($F903,B:$E,4,0),"")</f>
        <v/>
      </c>
      <c r="H903" s="23" t="str">
        <f>IFERROR(VLOOKUP($F903,C:$E,3,0),"")</f>
        <v/>
      </c>
      <c r="I903" s="23" t="str">
        <f>IFERROR(VLOOKUP($F903,D:$E,2,0),"")</f>
        <v/>
      </c>
    </row>
    <row r="904" spans="1:9" x14ac:dyDescent="0.15">
      <c r="A904" s="12" t="str">
        <f>'AB Touchpoint System Workbook'!J915&amp;'AB Touchpoint System Workbook'!L915</f>
        <v/>
      </c>
      <c r="B904" s="12" t="b">
        <f>IF(ISNUMBER(SEARCH(G$1,$A904)),MAX(B$1:B903)+1)</f>
        <v>0</v>
      </c>
      <c r="C904" s="12" t="b">
        <f>IF(ISNUMBER(SEARCH(H$1,$A904)),MAX(C$1:C903)+1)</f>
        <v>0</v>
      </c>
      <c r="D904" s="12" t="b">
        <f>IF(ISNUMBER(SEARCH(I$1,$A904)),MAX(D$1:D903)+1)</f>
        <v>0</v>
      </c>
      <c r="E904" s="12">
        <f>'AB Touchpoint System Workbook'!K915</f>
        <v>0</v>
      </c>
      <c r="F904" s="13">
        <f t="shared" si="14"/>
        <v>903</v>
      </c>
      <c r="G904" s="23" t="str">
        <f>IFERROR(VLOOKUP($F904,B:$E,4,0),"")</f>
        <v/>
      </c>
      <c r="H904" s="23" t="str">
        <f>IFERROR(VLOOKUP($F904,C:$E,3,0),"")</f>
        <v/>
      </c>
      <c r="I904" s="23" t="str">
        <f>IFERROR(VLOOKUP($F904,D:$E,2,0),"")</f>
        <v/>
      </c>
    </row>
    <row r="905" spans="1:9" x14ac:dyDescent="0.15">
      <c r="A905" s="12" t="str">
        <f>'AB Touchpoint System Workbook'!J916&amp;'AB Touchpoint System Workbook'!L916</f>
        <v/>
      </c>
      <c r="B905" s="12" t="b">
        <f>IF(ISNUMBER(SEARCH(G$1,$A905)),MAX(B$1:B904)+1)</f>
        <v>0</v>
      </c>
      <c r="C905" s="12" t="b">
        <f>IF(ISNUMBER(SEARCH(H$1,$A905)),MAX(C$1:C904)+1)</f>
        <v>0</v>
      </c>
      <c r="D905" s="12" t="b">
        <f>IF(ISNUMBER(SEARCH(I$1,$A905)),MAX(D$1:D904)+1)</f>
        <v>0</v>
      </c>
      <c r="E905" s="12">
        <f>'AB Touchpoint System Workbook'!K916</f>
        <v>0</v>
      </c>
      <c r="F905" s="13">
        <f t="shared" si="14"/>
        <v>904</v>
      </c>
      <c r="G905" s="23" t="str">
        <f>IFERROR(VLOOKUP($F905,B:$E,4,0),"")</f>
        <v/>
      </c>
      <c r="H905" s="23" t="str">
        <f>IFERROR(VLOOKUP($F905,C:$E,3,0),"")</f>
        <v/>
      </c>
      <c r="I905" s="23" t="str">
        <f>IFERROR(VLOOKUP($F905,D:$E,2,0),"")</f>
        <v/>
      </c>
    </row>
    <row r="906" spans="1:9" x14ac:dyDescent="0.15">
      <c r="A906" s="12" t="str">
        <f>'AB Touchpoint System Workbook'!J917&amp;'AB Touchpoint System Workbook'!L917</f>
        <v/>
      </c>
      <c r="B906" s="12" t="b">
        <f>IF(ISNUMBER(SEARCH(G$1,$A906)),MAX(B$1:B905)+1)</f>
        <v>0</v>
      </c>
      <c r="C906" s="12" t="b">
        <f>IF(ISNUMBER(SEARCH(H$1,$A906)),MAX(C$1:C905)+1)</f>
        <v>0</v>
      </c>
      <c r="D906" s="12" t="b">
        <f>IF(ISNUMBER(SEARCH(I$1,$A906)),MAX(D$1:D905)+1)</f>
        <v>0</v>
      </c>
      <c r="E906" s="12">
        <f>'AB Touchpoint System Workbook'!K917</f>
        <v>0</v>
      </c>
      <c r="F906" s="13">
        <f t="shared" si="14"/>
        <v>905</v>
      </c>
      <c r="G906" s="23" t="str">
        <f>IFERROR(VLOOKUP($F906,B:$E,4,0),"")</f>
        <v/>
      </c>
      <c r="H906" s="23" t="str">
        <f>IFERROR(VLOOKUP($F906,C:$E,3,0),"")</f>
        <v/>
      </c>
      <c r="I906" s="23" t="str">
        <f>IFERROR(VLOOKUP($F906,D:$E,2,0),"")</f>
        <v/>
      </c>
    </row>
    <row r="907" spans="1:9" x14ac:dyDescent="0.15">
      <c r="A907" s="12" t="str">
        <f>'AB Touchpoint System Workbook'!J918&amp;'AB Touchpoint System Workbook'!L918</f>
        <v/>
      </c>
      <c r="B907" s="12" t="b">
        <f>IF(ISNUMBER(SEARCH(G$1,$A907)),MAX(B$1:B906)+1)</f>
        <v>0</v>
      </c>
      <c r="C907" s="12" t="b">
        <f>IF(ISNUMBER(SEARCH(H$1,$A907)),MAX(C$1:C906)+1)</f>
        <v>0</v>
      </c>
      <c r="D907" s="12" t="b">
        <f>IF(ISNUMBER(SEARCH(I$1,$A907)),MAX(D$1:D906)+1)</f>
        <v>0</v>
      </c>
      <c r="E907" s="12">
        <f>'AB Touchpoint System Workbook'!K918</f>
        <v>0</v>
      </c>
      <c r="F907" s="13">
        <f t="shared" si="14"/>
        <v>906</v>
      </c>
      <c r="G907" s="23" t="str">
        <f>IFERROR(VLOOKUP($F907,B:$E,4,0),"")</f>
        <v/>
      </c>
      <c r="H907" s="23" t="str">
        <f>IFERROR(VLOOKUP($F907,C:$E,3,0),"")</f>
        <v/>
      </c>
      <c r="I907" s="23" t="str">
        <f>IFERROR(VLOOKUP($F907,D:$E,2,0),"")</f>
        <v/>
      </c>
    </row>
    <row r="908" spans="1:9" x14ac:dyDescent="0.15">
      <c r="A908" s="12" t="str">
        <f>'AB Touchpoint System Workbook'!J919&amp;'AB Touchpoint System Workbook'!L919</f>
        <v/>
      </c>
      <c r="B908" s="12" t="b">
        <f>IF(ISNUMBER(SEARCH(G$1,$A908)),MAX(B$1:B907)+1)</f>
        <v>0</v>
      </c>
      <c r="C908" s="12" t="b">
        <f>IF(ISNUMBER(SEARCH(H$1,$A908)),MAX(C$1:C907)+1)</f>
        <v>0</v>
      </c>
      <c r="D908" s="12" t="b">
        <f>IF(ISNUMBER(SEARCH(I$1,$A908)),MAX(D$1:D907)+1)</f>
        <v>0</v>
      </c>
      <c r="E908" s="12">
        <f>'AB Touchpoint System Workbook'!K919</f>
        <v>0</v>
      </c>
      <c r="F908" s="13">
        <f t="shared" si="14"/>
        <v>907</v>
      </c>
      <c r="G908" s="23" t="str">
        <f>IFERROR(VLOOKUP($F908,B:$E,4,0),"")</f>
        <v/>
      </c>
      <c r="H908" s="23" t="str">
        <f>IFERROR(VLOOKUP($F908,C:$E,3,0),"")</f>
        <v/>
      </c>
      <c r="I908" s="23" t="str">
        <f>IFERROR(VLOOKUP($F908,D:$E,2,0),"")</f>
        <v/>
      </c>
    </row>
    <row r="909" spans="1:9" x14ac:dyDescent="0.15">
      <c r="A909" s="12" t="str">
        <f>'AB Touchpoint System Workbook'!J920&amp;'AB Touchpoint System Workbook'!L920</f>
        <v/>
      </c>
      <c r="B909" s="12" t="b">
        <f>IF(ISNUMBER(SEARCH(G$1,$A909)),MAX(B$1:B908)+1)</f>
        <v>0</v>
      </c>
      <c r="C909" s="12" t="b">
        <f>IF(ISNUMBER(SEARCH(H$1,$A909)),MAX(C$1:C908)+1)</f>
        <v>0</v>
      </c>
      <c r="D909" s="12" t="b">
        <f>IF(ISNUMBER(SEARCH(I$1,$A909)),MAX(D$1:D908)+1)</f>
        <v>0</v>
      </c>
      <c r="E909" s="12">
        <f>'AB Touchpoint System Workbook'!K920</f>
        <v>0</v>
      </c>
      <c r="F909" s="13">
        <f t="shared" si="14"/>
        <v>908</v>
      </c>
      <c r="G909" s="23" t="str">
        <f>IFERROR(VLOOKUP($F909,B:$E,4,0),"")</f>
        <v/>
      </c>
      <c r="H909" s="23" t="str">
        <f>IFERROR(VLOOKUP($F909,C:$E,3,0),"")</f>
        <v/>
      </c>
      <c r="I909" s="23" t="str">
        <f>IFERROR(VLOOKUP($F909,D:$E,2,0),"")</f>
        <v/>
      </c>
    </row>
    <row r="910" spans="1:9" x14ac:dyDescent="0.15">
      <c r="A910" s="12" t="str">
        <f>'AB Touchpoint System Workbook'!J921&amp;'AB Touchpoint System Workbook'!L921</f>
        <v/>
      </c>
      <c r="B910" s="12" t="b">
        <f>IF(ISNUMBER(SEARCH(G$1,$A910)),MAX(B$1:B909)+1)</f>
        <v>0</v>
      </c>
      <c r="C910" s="12" t="b">
        <f>IF(ISNUMBER(SEARCH(H$1,$A910)),MAX(C$1:C909)+1)</f>
        <v>0</v>
      </c>
      <c r="D910" s="12" t="b">
        <f>IF(ISNUMBER(SEARCH(I$1,$A910)),MAX(D$1:D909)+1)</f>
        <v>0</v>
      </c>
      <c r="E910" s="12">
        <f>'AB Touchpoint System Workbook'!K921</f>
        <v>0</v>
      </c>
      <c r="F910" s="13">
        <f t="shared" si="14"/>
        <v>909</v>
      </c>
      <c r="G910" s="23" t="str">
        <f>IFERROR(VLOOKUP($F910,B:$E,4,0),"")</f>
        <v/>
      </c>
      <c r="H910" s="23" t="str">
        <f>IFERROR(VLOOKUP($F910,C:$E,3,0),"")</f>
        <v/>
      </c>
      <c r="I910" s="23" t="str">
        <f>IFERROR(VLOOKUP($F910,D:$E,2,0),"")</f>
        <v/>
      </c>
    </row>
    <row r="911" spans="1:9" x14ac:dyDescent="0.15">
      <c r="A911" s="12" t="str">
        <f>'AB Touchpoint System Workbook'!J922&amp;'AB Touchpoint System Workbook'!L922</f>
        <v/>
      </c>
      <c r="B911" s="12" t="b">
        <f>IF(ISNUMBER(SEARCH(G$1,$A911)),MAX(B$1:B910)+1)</f>
        <v>0</v>
      </c>
      <c r="C911" s="12" t="b">
        <f>IF(ISNUMBER(SEARCH(H$1,$A911)),MAX(C$1:C910)+1)</f>
        <v>0</v>
      </c>
      <c r="D911" s="12" t="b">
        <f>IF(ISNUMBER(SEARCH(I$1,$A911)),MAX(D$1:D910)+1)</f>
        <v>0</v>
      </c>
      <c r="E911" s="12">
        <f>'AB Touchpoint System Workbook'!K922</f>
        <v>0</v>
      </c>
      <c r="F911" s="13">
        <f t="shared" si="14"/>
        <v>910</v>
      </c>
      <c r="G911" s="23" t="str">
        <f>IFERROR(VLOOKUP($F911,B:$E,4,0),"")</f>
        <v/>
      </c>
      <c r="H911" s="23" t="str">
        <f>IFERROR(VLOOKUP($F911,C:$E,3,0),"")</f>
        <v/>
      </c>
      <c r="I911" s="23" t="str">
        <f>IFERROR(VLOOKUP($F911,D:$E,2,0),"")</f>
        <v/>
      </c>
    </row>
    <row r="912" spans="1:9" x14ac:dyDescent="0.15">
      <c r="A912" s="12" t="str">
        <f>'AB Touchpoint System Workbook'!J923&amp;'AB Touchpoint System Workbook'!L923</f>
        <v/>
      </c>
      <c r="B912" s="12" t="b">
        <f>IF(ISNUMBER(SEARCH(G$1,$A912)),MAX(B$1:B911)+1)</f>
        <v>0</v>
      </c>
      <c r="C912" s="12" t="b">
        <f>IF(ISNUMBER(SEARCH(H$1,$A912)),MAX(C$1:C911)+1)</f>
        <v>0</v>
      </c>
      <c r="D912" s="12" t="b">
        <f>IF(ISNUMBER(SEARCH(I$1,$A912)),MAX(D$1:D911)+1)</f>
        <v>0</v>
      </c>
      <c r="E912" s="12">
        <f>'AB Touchpoint System Workbook'!K923</f>
        <v>0</v>
      </c>
      <c r="F912" s="13">
        <f t="shared" si="14"/>
        <v>911</v>
      </c>
      <c r="G912" s="23" t="str">
        <f>IFERROR(VLOOKUP($F912,B:$E,4,0),"")</f>
        <v/>
      </c>
      <c r="H912" s="23" t="str">
        <f>IFERROR(VLOOKUP($F912,C:$E,3,0),"")</f>
        <v/>
      </c>
      <c r="I912" s="23" t="str">
        <f>IFERROR(VLOOKUP($F912,D:$E,2,0),"")</f>
        <v/>
      </c>
    </row>
    <row r="913" spans="1:9" x14ac:dyDescent="0.15">
      <c r="A913" s="12" t="str">
        <f>'AB Touchpoint System Workbook'!J924&amp;'AB Touchpoint System Workbook'!L924</f>
        <v/>
      </c>
      <c r="B913" s="12" t="b">
        <f>IF(ISNUMBER(SEARCH(G$1,$A913)),MAX(B$1:B912)+1)</f>
        <v>0</v>
      </c>
      <c r="C913" s="12" t="b">
        <f>IF(ISNUMBER(SEARCH(H$1,$A913)),MAX(C$1:C912)+1)</f>
        <v>0</v>
      </c>
      <c r="D913" s="12" t="b">
        <f>IF(ISNUMBER(SEARCH(I$1,$A913)),MAX(D$1:D912)+1)</f>
        <v>0</v>
      </c>
      <c r="E913" s="12">
        <f>'AB Touchpoint System Workbook'!K924</f>
        <v>0</v>
      </c>
      <c r="F913" s="13">
        <f t="shared" si="14"/>
        <v>912</v>
      </c>
      <c r="G913" s="23" t="str">
        <f>IFERROR(VLOOKUP($F913,B:$E,4,0),"")</f>
        <v/>
      </c>
      <c r="H913" s="23" t="str">
        <f>IFERROR(VLOOKUP($F913,C:$E,3,0),"")</f>
        <v/>
      </c>
      <c r="I913" s="23" t="str">
        <f>IFERROR(VLOOKUP($F913,D:$E,2,0),"")</f>
        <v/>
      </c>
    </row>
    <row r="914" spans="1:9" x14ac:dyDescent="0.15">
      <c r="A914" s="12" t="str">
        <f>'AB Touchpoint System Workbook'!J925&amp;'AB Touchpoint System Workbook'!L925</f>
        <v/>
      </c>
      <c r="B914" s="12" t="b">
        <f>IF(ISNUMBER(SEARCH(G$1,$A914)),MAX(B$1:B913)+1)</f>
        <v>0</v>
      </c>
      <c r="C914" s="12" t="b">
        <f>IF(ISNUMBER(SEARCH(H$1,$A914)),MAX(C$1:C913)+1)</f>
        <v>0</v>
      </c>
      <c r="D914" s="12" t="b">
        <f>IF(ISNUMBER(SEARCH(I$1,$A914)),MAX(D$1:D913)+1)</f>
        <v>0</v>
      </c>
      <c r="E914" s="12">
        <f>'AB Touchpoint System Workbook'!K925</f>
        <v>0</v>
      </c>
      <c r="F914" s="13">
        <f t="shared" si="14"/>
        <v>913</v>
      </c>
      <c r="G914" s="23" t="str">
        <f>IFERROR(VLOOKUP($F914,B:$E,4,0),"")</f>
        <v/>
      </c>
      <c r="H914" s="23" t="str">
        <f>IFERROR(VLOOKUP($F914,C:$E,3,0),"")</f>
        <v/>
      </c>
      <c r="I914" s="23" t="str">
        <f>IFERROR(VLOOKUP($F914,D:$E,2,0),"")</f>
        <v/>
      </c>
    </row>
    <row r="915" spans="1:9" x14ac:dyDescent="0.15">
      <c r="A915" s="12" t="str">
        <f>'AB Touchpoint System Workbook'!J926&amp;'AB Touchpoint System Workbook'!L926</f>
        <v/>
      </c>
      <c r="B915" s="12" t="b">
        <f>IF(ISNUMBER(SEARCH(G$1,$A915)),MAX(B$1:B914)+1)</f>
        <v>0</v>
      </c>
      <c r="C915" s="12" t="b">
        <f>IF(ISNUMBER(SEARCH(H$1,$A915)),MAX(C$1:C914)+1)</f>
        <v>0</v>
      </c>
      <c r="D915" s="12" t="b">
        <f>IF(ISNUMBER(SEARCH(I$1,$A915)),MAX(D$1:D914)+1)</f>
        <v>0</v>
      </c>
      <c r="E915" s="12">
        <f>'AB Touchpoint System Workbook'!K926</f>
        <v>0</v>
      </c>
      <c r="F915" s="13">
        <f t="shared" si="14"/>
        <v>914</v>
      </c>
      <c r="G915" s="23" t="str">
        <f>IFERROR(VLOOKUP($F915,B:$E,4,0),"")</f>
        <v/>
      </c>
      <c r="H915" s="23" t="str">
        <f>IFERROR(VLOOKUP($F915,C:$E,3,0),"")</f>
        <v/>
      </c>
      <c r="I915" s="23" t="str">
        <f>IFERROR(VLOOKUP($F915,D:$E,2,0),"")</f>
        <v/>
      </c>
    </row>
    <row r="916" spans="1:9" x14ac:dyDescent="0.15">
      <c r="A916" s="12" t="str">
        <f>'AB Touchpoint System Workbook'!J927&amp;'AB Touchpoint System Workbook'!L927</f>
        <v/>
      </c>
      <c r="B916" s="12" t="b">
        <f>IF(ISNUMBER(SEARCH(G$1,$A916)),MAX(B$1:B915)+1)</f>
        <v>0</v>
      </c>
      <c r="C916" s="12" t="b">
        <f>IF(ISNUMBER(SEARCH(H$1,$A916)),MAX(C$1:C915)+1)</f>
        <v>0</v>
      </c>
      <c r="D916" s="12" t="b">
        <f>IF(ISNUMBER(SEARCH(I$1,$A916)),MAX(D$1:D915)+1)</f>
        <v>0</v>
      </c>
      <c r="E916" s="12">
        <f>'AB Touchpoint System Workbook'!K927</f>
        <v>0</v>
      </c>
      <c r="F916" s="13">
        <f t="shared" si="14"/>
        <v>915</v>
      </c>
      <c r="G916" s="23" t="str">
        <f>IFERROR(VLOOKUP($F916,B:$E,4,0),"")</f>
        <v/>
      </c>
      <c r="H916" s="23" t="str">
        <f>IFERROR(VLOOKUP($F916,C:$E,3,0),"")</f>
        <v/>
      </c>
      <c r="I916" s="23" t="str">
        <f>IFERROR(VLOOKUP($F916,D:$E,2,0),"")</f>
        <v/>
      </c>
    </row>
    <row r="917" spans="1:9" x14ac:dyDescent="0.15">
      <c r="A917" s="12" t="str">
        <f>'AB Touchpoint System Workbook'!J928&amp;'AB Touchpoint System Workbook'!L928</f>
        <v/>
      </c>
      <c r="B917" s="12" t="b">
        <f>IF(ISNUMBER(SEARCH(G$1,$A917)),MAX(B$1:B916)+1)</f>
        <v>0</v>
      </c>
      <c r="C917" s="12" t="b">
        <f>IF(ISNUMBER(SEARCH(H$1,$A917)),MAX(C$1:C916)+1)</f>
        <v>0</v>
      </c>
      <c r="D917" s="12" t="b">
        <f>IF(ISNUMBER(SEARCH(I$1,$A917)),MAX(D$1:D916)+1)</f>
        <v>0</v>
      </c>
      <c r="E917" s="12">
        <f>'AB Touchpoint System Workbook'!K928</f>
        <v>0</v>
      </c>
      <c r="F917" s="13">
        <f t="shared" si="14"/>
        <v>916</v>
      </c>
      <c r="G917" s="23" t="str">
        <f>IFERROR(VLOOKUP($F917,B:$E,4,0),"")</f>
        <v/>
      </c>
      <c r="H917" s="23" t="str">
        <f>IFERROR(VLOOKUP($F917,C:$E,3,0),"")</f>
        <v/>
      </c>
      <c r="I917" s="23" t="str">
        <f>IFERROR(VLOOKUP($F917,D:$E,2,0),"")</f>
        <v/>
      </c>
    </row>
    <row r="918" spans="1:9" x14ac:dyDescent="0.15">
      <c r="A918" s="12" t="str">
        <f>'AB Touchpoint System Workbook'!J929&amp;'AB Touchpoint System Workbook'!L929</f>
        <v/>
      </c>
      <c r="B918" s="12" t="b">
        <f>IF(ISNUMBER(SEARCH(G$1,$A918)),MAX(B$1:B917)+1)</f>
        <v>0</v>
      </c>
      <c r="C918" s="12" t="b">
        <f>IF(ISNUMBER(SEARCH(H$1,$A918)),MAX(C$1:C917)+1)</f>
        <v>0</v>
      </c>
      <c r="D918" s="12" t="b">
        <f>IF(ISNUMBER(SEARCH(I$1,$A918)),MAX(D$1:D917)+1)</f>
        <v>0</v>
      </c>
      <c r="E918" s="12">
        <f>'AB Touchpoint System Workbook'!K929</f>
        <v>0</v>
      </c>
      <c r="F918" s="13">
        <f t="shared" si="14"/>
        <v>917</v>
      </c>
      <c r="G918" s="23" t="str">
        <f>IFERROR(VLOOKUP($F918,B:$E,4,0),"")</f>
        <v/>
      </c>
      <c r="H918" s="23" t="str">
        <f>IFERROR(VLOOKUP($F918,C:$E,3,0),"")</f>
        <v/>
      </c>
      <c r="I918" s="23" t="str">
        <f>IFERROR(VLOOKUP($F918,D:$E,2,0),"")</f>
        <v/>
      </c>
    </row>
    <row r="919" spans="1:9" x14ac:dyDescent="0.15">
      <c r="A919" s="12" t="str">
        <f>'AB Touchpoint System Workbook'!J930&amp;'AB Touchpoint System Workbook'!L930</f>
        <v/>
      </c>
      <c r="B919" s="12" t="b">
        <f>IF(ISNUMBER(SEARCH(G$1,$A919)),MAX(B$1:B918)+1)</f>
        <v>0</v>
      </c>
      <c r="C919" s="12" t="b">
        <f>IF(ISNUMBER(SEARCH(H$1,$A919)),MAX(C$1:C918)+1)</f>
        <v>0</v>
      </c>
      <c r="D919" s="12" t="b">
        <f>IF(ISNUMBER(SEARCH(I$1,$A919)),MAX(D$1:D918)+1)</f>
        <v>0</v>
      </c>
      <c r="E919" s="12">
        <f>'AB Touchpoint System Workbook'!K930</f>
        <v>0</v>
      </c>
      <c r="F919" s="13">
        <f t="shared" si="14"/>
        <v>918</v>
      </c>
      <c r="G919" s="23" t="str">
        <f>IFERROR(VLOOKUP($F919,B:$E,4,0),"")</f>
        <v/>
      </c>
      <c r="H919" s="23" t="str">
        <f>IFERROR(VLOOKUP($F919,C:$E,3,0),"")</f>
        <v/>
      </c>
      <c r="I919" s="23" t="str">
        <f>IFERROR(VLOOKUP($F919,D:$E,2,0),"")</f>
        <v/>
      </c>
    </row>
    <row r="920" spans="1:9" x14ac:dyDescent="0.15">
      <c r="A920" s="12" t="str">
        <f>'AB Touchpoint System Workbook'!J931&amp;'AB Touchpoint System Workbook'!L931</f>
        <v/>
      </c>
      <c r="B920" s="12" t="b">
        <f>IF(ISNUMBER(SEARCH(G$1,$A920)),MAX(B$1:B919)+1)</f>
        <v>0</v>
      </c>
      <c r="C920" s="12" t="b">
        <f>IF(ISNUMBER(SEARCH(H$1,$A920)),MAX(C$1:C919)+1)</f>
        <v>0</v>
      </c>
      <c r="D920" s="12" t="b">
        <f>IF(ISNUMBER(SEARCH(I$1,$A920)),MAX(D$1:D919)+1)</f>
        <v>0</v>
      </c>
      <c r="E920" s="12">
        <f>'AB Touchpoint System Workbook'!K931</f>
        <v>0</v>
      </c>
      <c r="F920" s="13">
        <f t="shared" si="14"/>
        <v>919</v>
      </c>
      <c r="G920" s="23" t="str">
        <f>IFERROR(VLOOKUP($F920,B:$E,4,0),"")</f>
        <v/>
      </c>
      <c r="H920" s="23" t="str">
        <f>IFERROR(VLOOKUP($F920,C:$E,3,0),"")</f>
        <v/>
      </c>
      <c r="I920" s="23" t="str">
        <f>IFERROR(VLOOKUP($F920,D:$E,2,0),"")</f>
        <v/>
      </c>
    </row>
    <row r="921" spans="1:9" x14ac:dyDescent="0.15">
      <c r="A921" s="12" t="str">
        <f>'AB Touchpoint System Workbook'!J932&amp;'AB Touchpoint System Workbook'!L932</f>
        <v/>
      </c>
      <c r="B921" s="12" t="b">
        <f>IF(ISNUMBER(SEARCH(G$1,$A921)),MAX(B$1:B920)+1)</f>
        <v>0</v>
      </c>
      <c r="C921" s="12" t="b">
        <f>IF(ISNUMBER(SEARCH(H$1,$A921)),MAX(C$1:C920)+1)</f>
        <v>0</v>
      </c>
      <c r="D921" s="12" t="b">
        <f>IF(ISNUMBER(SEARCH(I$1,$A921)),MAX(D$1:D920)+1)</f>
        <v>0</v>
      </c>
      <c r="E921" s="12">
        <f>'AB Touchpoint System Workbook'!K932</f>
        <v>0</v>
      </c>
      <c r="F921" s="13">
        <f t="shared" si="14"/>
        <v>920</v>
      </c>
      <c r="G921" s="23" t="str">
        <f>IFERROR(VLOOKUP($F921,B:$E,4,0),"")</f>
        <v/>
      </c>
      <c r="H921" s="23" t="str">
        <f>IFERROR(VLOOKUP($F921,C:$E,3,0),"")</f>
        <v/>
      </c>
      <c r="I921" s="23" t="str">
        <f>IFERROR(VLOOKUP($F921,D:$E,2,0),"")</f>
        <v/>
      </c>
    </row>
    <row r="922" spans="1:9" x14ac:dyDescent="0.15">
      <c r="A922" s="12" t="str">
        <f>'AB Touchpoint System Workbook'!J933&amp;'AB Touchpoint System Workbook'!L933</f>
        <v/>
      </c>
      <c r="B922" s="12" t="b">
        <f>IF(ISNUMBER(SEARCH(G$1,$A922)),MAX(B$1:B921)+1)</f>
        <v>0</v>
      </c>
      <c r="C922" s="12" t="b">
        <f>IF(ISNUMBER(SEARCH(H$1,$A922)),MAX(C$1:C921)+1)</f>
        <v>0</v>
      </c>
      <c r="D922" s="12" t="b">
        <f>IF(ISNUMBER(SEARCH(I$1,$A922)),MAX(D$1:D921)+1)</f>
        <v>0</v>
      </c>
      <c r="E922" s="12">
        <f>'AB Touchpoint System Workbook'!K933</f>
        <v>0</v>
      </c>
      <c r="F922" s="13">
        <f t="shared" si="14"/>
        <v>921</v>
      </c>
      <c r="G922" s="23" t="str">
        <f>IFERROR(VLOOKUP($F922,B:$E,4,0),"")</f>
        <v/>
      </c>
      <c r="H922" s="23" t="str">
        <f>IFERROR(VLOOKUP($F922,C:$E,3,0),"")</f>
        <v/>
      </c>
      <c r="I922" s="23" t="str">
        <f>IFERROR(VLOOKUP($F922,D:$E,2,0),"")</f>
        <v/>
      </c>
    </row>
    <row r="923" spans="1:9" x14ac:dyDescent="0.15">
      <c r="A923" s="12" t="str">
        <f>'AB Touchpoint System Workbook'!J934&amp;'AB Touchpoint System Workbook'!L934</f>
        <v/>
      </c>
      <c r="B923" s="12" t="b">
        <f>IF(ISNUMBER(SEARCH(G$1,$A923)),MAX(B$1:B922)+1)</f>
        <v>0</v>
      </c>
      <c r="C923" s="12" t="b">
        <f>IF(ISNUMBER(SEARCH(H$1,$A923)),MAX(C$1:C922)+1)</f>
        <v>0</v>
      </c>
      <c r="D923" s="12" t="b">
        <f>IF(ISNUMBER(SEARCH(I$1,$A923)),MAX(D$1:D922)+1)</f>
        <v>0</v>
      </c>
      <c r="E923" s="12">
        <f>'AB Touchpoint System Workbook'!K934</f>
        <v>0</v>
      </c>
      <c r="F923" s="13">
        <f t="shared" si="14"/>
        <v>922</v>
      </c>
      <c r="G923" s="23" t="str">
        <f>IFERROR(VLOOKUP($F923,B:$E,4,0),"")</f>
        <v/>
      </c>
      <c r="H923" s="23" t="str">
        <f>IFERROR(VLOOKUP($F923,C:$E,3,0),"")</f>
        <v/>
      </c>
      <c r="I923" s="23" t="str">
        <f>IFERROR(VLOOKUP($F923,D:$E,2,0),"")</f>
        <v/>
      </c>
    </row>
    <row r="924" spans="1:9" x14ac:dyDescent="0.15">
      <c r="A924" s="12" t="str">
        <f>'AB Touchpoint System Workbook'!J935&amp;'AB Touchpoint System Workbook'!L935</f>
        <v/>
      </c>
      <c r="B924" s="12" t="b">
        <f>IF(ISNUMBER(SEARCH(G$1,$A924)),MAX(B$1:B923)+1)</f>
        <v>0</v>
      </c>
      <c r="C924" s="12" t="b">
        <f>IF(ISNUMBER(SEARCH(H$1,$A924)),MAX(C$1:C923)+1)</f>
        <v>0</v>
      </c>
      <c r="D924" s="12" t="b">
        <f>IF(ISNUMBER(SEARCH(I$1,$A924)),MAX(D$1:D923)+1)</f>
        <v>0</v>
      </c>
      <c r="E924" s="12">
        <f>'AB Touchpoint System Workbook'!K935</f>
        <v>0</v>
      </c>
      <c r="F924" s="13">
        <f t="shared" si="14"/>
        <v>923</v>
      </c>
      <c r="G924" s="23" t="str">
        <f>IFERROR(VLOOKUP($F924,B:$E,4,0),"")</f>
        <v/>
      </c>
      <c r="H924" s="23" t="str">
        <f>IFERROR(VLOOKUP($F924,C:$E,3,0),"")</f>
        <v/>
      </c>
      <c r="I924" s="23" t="str">
        <f>IFERROR(VLOOKUP($F924,D:$E,2,0),"")</f>
        <v/>
      </c>
    </row>
    <row r="925" spans="1:9" x14ac:dyDescent="0.15">
      <c r="A925" s="12" t="str">
        <f>'AB Touchpoint System Workbook'!J936&amp;'AB Touchpoint System Workbook'!L936</f>
        <v/>
      </c>
      <c r="B925" s="12" t="b">
        <f>IF(ISNUMBER(SEARCH(G$1,$A925)),MAX(B$1:B924)+1)</f>
        <v>0</v>
      </c>
      <c r="C925" s="12" t="b">
        <f>IF(ISNUMBER(SEARCH(H$1,$A925)),MAX(C$1:C924)+1)</f>
        <v>0</v>
      </c>
      <c r="D925" s="12" t="b">
        <f>IF(ISNUMBER(SEARCH(I$1,$A925)),MAX(D$1:D924)+1)</f>
        <v>0</v>
      </c>
      <c r="E925" s="12">
        <f>'AB Touchpoint System Workbook'!K936</f>
        <v>0</v>
      </c>
      <c r="F925" s="13">
        <f t="shared" si="14"/>
        <v>924</v>
      </c>
      <c r="G925" s="23" t="str">
        <f>IFERROR(VLOOKUP($F925,B:$E,4,0),"")</f>
        <v/>
      </c>
      <c r="H925" s="23" t="str">
        <f>IFERROR(VLOOKUP($F925,C:$E,3,0),"")</f>
        <v/>
      </c>
      <c r="I925" s="23" t="str">
        <f>IFERROR(VLOOKUP($F925,D:$E,2,0),"")</f>
        <v/>
      </c>
    </row>
    <row r="926" spans="1:9" x14ac:dyDescent="0.15">
      <c r="A926" s="12" t="str">
        <f>'AB Touchpoint System Workbook'!J937&amp;'AB Touchpoint System Workbook'!L937</f>
        <v/>
      </c>
      <c r="B926" s="12" t="b">
        <f>IF(ISNUMBER(SEARCH(G$1,$A926)),MAX(B$1:B925)+1)</f>
        <v>0</v>
      </c>
      <c r="C926" s="12" t="b">
        <f>IF(ISNUMBER(SEARCH(H$1,$A926)),MAX(C$1:C925)+1)</f>
        <v>0</v>
      </c>
      <c r="D926" s="12" t="b">
        <f>IF(ISNUMBER(SEARCH(I$1,$A926)),MAX(D$1:D925)+1)</f>
        <v>0</v>
      </c>
      <c r="E926" s="12">
        <f>'AB Touchpoint System Workbook'!K937</f>
        <v>0</v>
      </c>
      <c r="F926" s="13">
        <f t="shared" si="14"/>
        <v>925</v>
      </c>
      <c r="G926" s="23" t="str">
        <f>IFERROR(VLOOKUP($F926,B:$E,4,0),"")</f>
        <v/>
      </c>
      <c r="H926" s="23" t="str">
        <f>IFERROR(VLOOKUP($F926,C:$E,3,0),"")</f>
        <v/>
      </c>
      <c r="I926" s="23" t="str">
        <f>IFERROR(VLOOKUP($F926,D:$E,2,0),"")</f>
        <v/>
      </c>
    </row>
    <row r="927" spans="1:9" x14ac:dyDescent="0.15">
      <c r="A927" s="12" t="str">
        <f>'AB Touchpoint System Workbook'!J938&amp;'AB Touchpoint System Workbook'!L938</f>
        <v/>
      </c>
      <c r="B927" s="12" t="b">
        <f>IF(ISNUMBER(SEARCH(G$1,$A927)),MAX(B$1:B926)+1)</f>
        <v>0</v>
      </c>
      <c r="C927" s="12" t="b">
        <f>IF(ISNUMBER(SEARCH(H$1,$A927)),MAX(C$1:C926)+1)</f>
        <v>0</v>
      </c>
      <c r="D927" s="12" t="b">
        <f>IF(ISNUMBER(SEARCH(I$1,$A927)),MAX(D$1:D926)+1)</f>
        <v>0</v>
      </c>
      <c r="E927" s="12">
        <f>'AB Touchpoint System Workbook'!K938</f>
        <v>0</v>
      </c>
      <c r="F927" s="13">
        <f t="shared" si="14"/>
        <v>926</v>
      </c>
      <c r="G927" s="23" t="str">
        <f>IFERROR(VLOOKUP($F927,B:$E,4,0),"")</f>
        <v/>
      </c>
      <c r="H927" s="23" t="str">
        <f>IFERROR(VLOOKUP($F927,C:$E,3,0),"")</f>
        <v/>
      </c>
      <c r="I927" s="23" t="str">
        <f>IFERROR(VLOOKUP($F927,D:$E,2,0),"")</f>
        <v/>
      </c>
    </row>
    <row r="928" spans="1:9" x14ac:dyDescent="0.15">
      <c r="A928" s="12" t="str">
        <f>'AB Touchpoint System Workbook'!J939&amp;'AB Touchpoint System Workbook'!L939</f>
        <v/>
      </c>
      <c r="B928" s="12" t="b">
        <f>IF(ISNUMBER(SEARCH(G$1,$A928)),MAX(B$1:B927)+1)</f>
        <v>0</v>
      </c>
      <c r="C928" s="12" t="b">
        <f>IF(ISNUMBER(SEARCH(H$1,$A928)),MAX(C$1:C927)+1)</f>
        <v>0</v>
      </c>
      <c r="D928" s="12" t="b">
        <f>IF(ISNUMBER(SEARCH(I$1,$A928)),MAX(D$1:D927)+1)</f>
        <v>0</v>
      </c>
      <c r="E928" s="12">
        <f>'AB Touchpoint System Workbook'!K939</f>
        <v>0</v>
      </c>
      <c r="F928" s="13">
        <f t="shared" si="14"/>
        <v>927</v>
      </c>
      <c r="G928" s="23" t="str">
        <f>IFERROR(VLOOKUP($F928,B:$E,4,0),"")</f>
        <v/>
      </c>
      <c r="H928" s="23" t="str">
        <f>IFERROR(VLOOKUP($F928,C:$E,3,0),"")</f>
        <v/>
      </c>
      <c r="I928" s="23" t="str">
        <f>IFERROR(VLOOKUP($F928,D:$E,2,0),"")</f>
        <v/>
      </c>
    </row>
    <row r="929" spans="1:9" x14ac:dyDescent="0.15">
      <c r="A929" s="12" t="str">
        <f>'AB Touchpoint System Workbook'!J940&amp;'AB Touchpoint System Workbook'!L940</f>
        <v/>
      </c>
      <c r="B929" s="12" t="b">
        <f>IF(ISNUMBER(SEARCH(G$1,$A929)),MAX(B$1:B928)+1)</f>
        <v>0</v>
      </c>
      <c r="C929" s="12" t="b">
        <f>IF(ISNUMBER(SEARCH(H$1,$A929)),MAX(C$1:C928)+1)</f>
        <v>0</v>
      </c>
      <c r="D929" s="12" t="b">
        <f>IF(ISNUMBER(SEARCH(I$1,$A929)),MAX(D$1:D928)+1)</f>
        <v>0</v>
      </c>
      <c r="E929" s="12">
        <f>'AB Touchpoint System Workbook'!K940</f>
        <v>0</v>
      </c>
      <c r="F929" s="13">
        <f t="shared" si="14"/>
        <v>928</v>
      </c>
      <c r="G929" s="23" t="str">
        <f>IFERROR(VLOOKUP($F929,B:$E,4,0),"")</f>
        <v/>
      </c>
      <c r="H929" s="23" t="str">
        <f>IFERROR(VLOOKUP($F929,C:$E,3,0),"")</f>
        <v/>
      </c>
      <c r="I929" s="23" t="str">
        <f>IFERROR(VLOOKUP($F929,D:$E,2,0),"")</f>
        <v/>
      </c>
    </row>
    <row r="930" spans="1:9" x14ac:dyDescent="0.15">
      <c r="A930" s="12" t="str">
        <f>'AB Touchpoint System Workbook'!J941&amp;'AB Touchpoint System Workbook'!L941</f>
        <v/>
      </c>
      <c r="B930" s="12" t="b">
        <f>IF(ISNUMBER(SEARCH(G$1,$A930)),MAX(B$1:B929)+1)</f>
        <v>0</v>
      </c>
      <c r="C930" s="12" t="b">
        <f>IF(ISNUMBER(SEARCH(H$1,$A930)),MAX(C$1:C929)+1)</f>
        <v>0</v>
      </c>
      <c r="D930" s="12" t="b">
        <f>IF(ISNUMBER(SEARCH(I$1,$A930)),MAX(D$1:D929)+1)</f>
        <v>0</v>
      </c>
      <c r="E930" s="12">
        <f>'AB Touchpoint System Workbook'!K941</f>
        <v>0</v>
      </c>
      <c r="F930" s="13">
        <f t="shared" si="14"/>
        <v>929</v>
      </c>
      <c r="G930" s="23" t="str">
        <f>IFERROR(VLOOKUP($F930,B:$E,4,0),"")</f>
        <v/>
      </c>
      <c r="H930" s="23" t="str">
        <f>IFERROR(VLOOKUP($F930,C:$E,3,0),"")</f>
        <v/>
      </c>
      <c r="I930" s="23" t="str">
        <f>IFERROR(VLOOKUP($F930,D:$E,2,0),"")</f>
        <v/>
      </c>
    </row>
    <row r="931" spans="1:9" x14ac:dyDescent="0.15">
      <c r="A931" s="12" t="str">
        <f>'AB Touchpoint System Workbook'!J942&amp;'AB Touchpoint System Workbook'!L942</f>
        <v/>
      </c>
      <c r="B931" s="12" t="b">
        <f>IF(ISNUMBER(SEARCH(G$1,$A931)),MAX(B$1:B930)+1)</f>
        <v>0</v>
      </c>
      <c r="C931" s="12" t="b">
        <f>IF(ISNUMBER(SEARCH(H$1,$A931)),MAX(C$1:C930)+1)</f>
        <v>0</v>
      </c>
      <c r="D931" s="12" t="b">
        <f>IF(ISNUMBER(SEARCH(I$1,$A931)),MAX(D$1:D930)+1)</f>
        <v>0</v>
      </c>
      <c r="E931" s="12">
        <f>'AB Touchpoint System Workbook'!K942</f>
        <v>0</v>
      </c>
      <c r="F931" s="13">
        <f t="shared" si="14"/>
        <v>930</v>
      </c>
      <c r="G931" s="23" t="str">
        <f>IFERROR(VLOOKUP($F931,B:$E,4,0),"")</f>
        <v/>
      </c>
      <c r="H931" s="23" t="str">
        <f>IFERROR(VLOOKUP($F931,C:$E,3,0),"")</f>
        <v/>
      </c>
      <c r="I931" s="23" t="str">
        <f>IFERROR(VLOOKUP($F931,D:$E,2,0),"")</f>
        <v/>
      </c>
    </row>
    <row r="932" spans="1:9" x14ac:dyDescent="0.15">
      <c r="A932" s="12" t="str">
        <f>'AB Touchpoint System Workbook'!J943&amp;'AB Touchpoint System Workbook'!L943</f>
        <v/>
      </c>
      <c r="B932" s="12" t="b">
        <f>IF(ISNUMBER(SEARCH(G$1,$A932)),MAX(B$1:B931)+1)</f>
        <v>0</v>
      </c>
      <c r="C932" s="12" t="b">
        <f>IF(ISNUMBER(SEARCH(H$1,$A932)),MAX(C$1:C931)+1)</f>
        <v>0</v>
      </c>
      <c r="D932" s="12" t="b">
        <f>IF(ISNUMBER(SEARCH(I$1,$A932)),MAX(D$1:D931)+1)</f>
        <v>0</v>
      </c>
      <c r="E932" s="12">
        <f>'AB Touchpoint System Workbook'!K943</f>
        <v>0</v>
      </c>
      <c r="F932" s="13">
        <f t="shared" si="14"/>
        <v>931</v>
      </c>
      <c r="G932" s="23" t="str">
        <f>IFERROR(VLOOKUP($F932,B:$E,4,0),"")</f>
        <v/>
      </c>
      <c r="H932" s="23" t="str">
        <f>IFERROR(VLOOKUP($F932,C:$E,3,0),"")</f>
        <v/>
      </c>
      <c r="I932" s="23" t="str">
        <f>IFERROR(VLOOKUP($F932,D:$E,2,0),"")</f>
        <v/>
      </c>
    </row>
    <row r="933" spans="1:9" x14ac:dyDescent="0.15">
      <c r="A933" s="12" t="str">
        <f>'AB Touchpoint System Workbook'!J944&amp;'AB Touchpoint System Workbook'!L944</f>
        <v/>
      </c>
      <c r="B933" s="12" t="b">
        <f>IF(ISNUMBER(SEARCH(G$1,$A933)),MAX(B$1:B932)+1)</f>
        <v>0</v>
      </c>
      <c r="C933" s="12" t="b">
        <f>IF(ISNUMBER(SEARCH(H$1,$A933)),MAX(C$1:C932)+1)</f>
        <v>0</v>
      </c>
      <c r="D933" s="12" t="b">
        <f>IF(ISNUMBER(SEARCH(I$1,$A933)),MAX(D$1:D932)+1)</f>
        <v>0</v>
      </c>
      <c r="E933" s="12">
        <f>'AB Touchpoint System Workbook'!K944</f>
        <v>0</v>
      </c>
      <c r="F933" s="13">
        <f t="shared" si="14"/>
        <v>932</v>
      </c>
      <c r="G933" s="23" t="str">
        <f>IFERROR(VLOOKUP($F933,B:$E,4,0),"")</f>
        <v/>
      </c>
      <c r="H933" s="23" t="str">
        <f>IFERROR(VLOOKUP($F933,C:$E,3,0),"")</f>
        <v/>
      </c>
      <c r="I933" s="23" t="str">
        <f>IFERROR(VLOOKUP($F933,D:$E,2,0),"")</f>
        <v/>
      </c>
    </row>
    <row r="934" spans="1:9" x14ac:dyDescent="0.15">
      <c r="A934" s="12" t="str">
        <f>'AB Touchpoint System Workbook'!J945&amp;'AB Touchpoint System Workbook'!L945</f>
        <v/>
      </c>
      <c r="B934" s="12" t="b">
        <f>IF(ISNUMBER(SEARCH(G$1,$A934)),MAX(B$1:B933)+1)</f>
        <v>0</v>
      </c>
      <c r="C934" s="12" t="b">
        <f>IF(ISNUMBER(SEARCH(H$1,$A934)),MAX(C$1:C933)+1)</f>
        <v>0</v>
      </c>
      <c r="D934" s="12" t="b">
        <f>IF(ISNUMBER(SEARCH(I$1,$A934)),MAX(D$1:D933)+1)</f>
        <v>0</v>
      </c>
      <c r="E934" s="12">
        <f>'AB Touchpoint System Workbook'!K945</f>
        <v>0</v>
      </c>
      <c r="F934" s="13">
        <f t="shared" si="14"/>
        <v>933</v>
      </c>
      <c r="G934" s="23" t="str">
        <f>IFERROR(VLOOKUP($F934,B:$E,4,0),"")</f>
        <v/>
      </c>
      <c r="H934" s="23" t="str">
        <f>IFERROR(VLOOKUP($F934,C:$E,3,0),"")</f>
        <v/>
      </c>
      <c r="I934" s="23" t="str">
        <f>IFERROR(VLOOKUP($F934,D:$E,2,0),"")</f>
        <v/>
      </c>
    </row>
    <row r="935" spans="1:9" x14ac:dyDescent="0.15">
      <c r="A935" s="12" t="str">
        <f>'AB Touchpoint System Workbook'!J946&amp;'AB Touchpoint System Workbook'!L946</f>
        <v/>
      </c>
      <c r="B935" s="12" t="b">
        <f>IF(ISNUMBER(SEARCH(G$1,$A935)),MAX(B$1:B934)+1)</f>
        <v>0</v>
      </c>
      <c r="C935" s="12" t="b">
        <f>IF(ISNUMBER(SEARCH(H$1,$A935)),MAX(C$1:C934)+1)</f>
        <v>0</v>
      </c>
      <c r="D935" s="12" t="b">
        <f>IF(ISNUMBER(SEARCH(I$1,$A935)),MAX(D$1:D934)+1)</f>
        <v>0</v>
      </c>
      <c r="E935" s="12">
        <f>'AB Touchpoint System Workbook'!K946</f>
        <v>0</v>
      </c>
      <c r="F935" s="13">
        <f t="shared" si="14"/>
        <v>934</v>
      </c>
      <c r="G935" s="23" t="str">
        <f>IFERROR(VLOOKUP($F935,B:$E,4,0),"")</f>
        <v/>
      </c>
      <c r="H935" s="23" t="str">
        <f>IFERROR(VLOOKUP($F935,C:$E,3,0),"")</f>
        <v/>
      </c>
      <c r="I935" s="23" t="str">
        <f>IFERROR(VLOOKUP($F935,D:$E,2,0),"")</f>
        <v/>
      </c>
    </row>
    <row r="936" spans="1:9" x14ac:dyDescent="0.15">
      <c r="A936" s="12" t="str">
        <f>'AB Touchpoint System Workbook'!J947&amp;'AB Touchpoint System Workbook'!L947</f>
        <v/>
      </c>
      <c r="B936" s="12" t="b">
        <f>IF(ISNUMBER(SEARCH(G$1,$A936)),MAX(B$1:B935)+1)</f>
        <v>0</v>
      </c>
      <c r="C936" s="12" t="b">
        <f>IF(ISNUMBER(SEARCH(H$1,$A936)),MAX(C$1:C935)+1)</f>
        <v>0</v>
      </c>
      <c r="D936" s="12" t="b">
        <f>IF(ISNUMBER(SEARCH(I$1,$A936)),MAX(D$1:D935)+1)</f>
        <v>0</v>
      </c>
      <c r="E936" s="12">
        <f>'AB Touchpoint System Workbook'!K947</f>
        <v>0</v>
      </c>
      <c r="F936" s="13">
        <f t="shared" si="14"/>
        <v>935</v>
      </c>
      <c r="G936" s="23" t="str">
        <f>IFERROR(VLOOKUP($F936,B:$E,4,0),"")</f>
        <v/>
      </c>
      <c r="H936" s="23" t="str">
        <f>IFERROR(VLOOKUP($F936,C:$E,3,0),"")</f>
        <v/>
      </c>
      <c r="I936" s="23" t="str">
        <f>IFERROR(VLOOKUP($F936,D:$E,2,0),"")</f>
        <v/>
      </c>
    </row>
    <row r="937" spans="1:9" x14ac:dyDescent="0.15">
      <c r="A937" s="12" t="str">
        <f>'AB Touchpoint System Workbook'!J948&amp;'AB Touchpoint System Workbook'!L948</f>
        <v/>
      </c>
      <c r="B937" s="12" t="b">
        <f>IF(ISNUMBER(SEARCH(G$1,$A937)),MAX(B$1:B936)+1)</f>
        <v>0</v>
      </c>
      <c r="C937" s="12" t="b">
        <f>IF(ISNUMBER(SEARCH(H$1,$A937)),MAX(C$1:C936)+1)</f>
        <v>0</v>
      </c>
      <c r="D937" s="12" t="b">
        <f>IF(ISNUMBER(SEARCH(I$1,$A937)),MAX(D$1:D936)+1)</f>
        <v>0</v>
      </c>
      <c r="E937" s="12">
        <f>'AB Touchpoint System Workbook'!K948</f>
        <v>0</v>
      </c>
      <c r="F937" s="13">
        <f t="shared" si="14"/>
        <v>936</v>
      </c>
      <c r="G937" s="23" t="str">
        <f>IFERROR(VLOOKUP($F937,B:$E,4,0),"")</f>
        <v/>
      </c>
      <c r="H937" s="23" t="str">
        <f>IFERROR(VLOOKUP($F937,C:$E,3,0),"")</f>
        <v/>
      </c>
      <c r="I937" s="23" t="str">
        <f>IFERROR(VLOOKUP($F937,D:$E,2,0),"")</f>
        <v/>
      </c>
    </row>
    <row r="938" spans="1:9" x14ac:dyDescent="0.15">
      <c r="A938" s="12" t="str">
        <f>'AB Touchpoint System Workbook'!J949&amp;'AB Touchpoint System Workbook'!L949</f>
        <v/>
      </c>
      <c r="B938" s="12" t="b">
        <f>IF(ISNUMBER(SEARCH(G$1,$A938)),MAX(B$1:B937)+1)</f>
        <v>0</v>
      </c>
      <c r="C938" s="12" t="b">
        <f>IF(ISNUMBER(SEARCH(H$1,$A938)),MAX(C$1:C937)+1)</f>
        <v>0</v>
      </c>
      <c r="D938" s="12" t="b">
        <f>IF(ISNUMBER(SEARCH(I$1,$A938)),MAX(D$1:D937)+1)</f>
        <v>0</v>
      </c>
      <c r="E938" s="12">
        <f>'AB Touchpoint System Workbook'!K949</f>
        <v>0</v>
      </c>
      <c r="F938" s="13">
        <f t="shared" si="14"/>
        <v>937</v>
      </c>
      <c r="G938" s="23" t="str">
        <f>IFERROR(VLOOKUP($F938,B:$E,4,0),"")</f>
        <v/>
      </c>
      <c r="H938" s="23" t="str">
        <f>IFERROR(VLOOKUP($F938,C:$E,3,0),"")</f>
        <v/>
      </c>
      <c r="I938" s="23" t="str">
        <f>IFERROR(VLOOKUP($F938,D:$E,2,0),"")</f>
        <v/>
      </c>
    </row>
    <row r="939" spans="1:9" x14ac:dyDescent="0.15">
      <c r="A939" s="12" t="str">
        <f>'AB Touchpoint System Workbook'!J950&amp;'AB Touchpoint System Workbook'!L950</f>
        <v/>
      </c>
      <c r="B939" s="12" t="b">
        <f>IF(ISNUMBER(SEARCH(G$1,$A939)),MAX(B$1:B938)+1)</f>
        <v>0</v>
      </c>
      <c r="C939" s="12" t="b">
        <f>IF(ISNUMBER(SEARCH(H$1,$A939)),MAX(C$1:C938)+1)</f>
        <v>0</v>
      </c>
      <c r="D939" s="12" t="b">
        <f>IF(ISNUMBER(SEARCH(I$1,$A939)),MAX(D$1:D938)+1)</f>
        <v>0</v>
      </c>
      <c r="E939" s="12">
        <f>'AB Touchpoint System Workbook'!K950</f>
        <v>0</v>
      </c>
      <c r="F939" s="13">
        <f t="shared" si="14"/>
        <v>938</v>
      </c>
      <c r="G939" s="23" t="str">
        <f>IFERROR(VLOOKUP($F939,B:$E,4,0),"")</f>
        <v/>
      </c>
      <c r="H939" s="23" t="str">
        <f>IFERROR(VLOOKUP($F939,C:$E,3,0),"")</f>
        <v/>
      </c>
      <c r="I939" s="23" t="str">
        <f>IFERROR(VLOOKUP($F939,D:$E,2,0),"")</f>
        <v/>
      </c>
    </row>
    <row r="940" spans="1:9" x14ac:dyDescent="0.15">
      <c r="A940" s="12" t="str">
        <f>'AB Touchpoint System Workbook'!J951&amp;'AB Touchpoint System Workbook'!L951</f>
        <v/>
      </c>
      <c r="B940" s="12" t="b">
        <f>IF(ISNUMBER(SEARCH(G$1,$A940)),MAX(B$1:B939)+1)</f>
        <v>0</v>
      </c>
      <c r="C940" s="12" t="b">
        <f>IF(ISNUMBER(SEARCH(H$1,$A940)),MAX(C$1:C939)+1)</f>
        <v>0</v>
      </c>
      <c r="D940" s="12" t="b">
        <f>IF(ISNUMBER(SEARCH(I$1,$A940)),MAX(D$1:D939)+1)</f>
        <v>0</v>
      </c>
      <c r="E940" s="12">
        <f>'AB Touchpoint System Workbook'!K951</f>
        <v>0</v>
      </c>
      <c r="F940" s="13">
        <f t="shared" si="14"/>
        <v>939</v>
      </c>
      <c r="G940" s="23" t="str">
        <f>IFERROR(VLOOKUP($F940,B:$E,4,0),"")</f>
        <v/>
      </c>
      <c r="H940" s="23" t="str">
        <f>IFERROR(VLOOKUP($F940,C:$E,3,0),"")</f>
        <v/>
      </c>
      <c r="I940" s="23" t="str">
        <f>IFERROR(VLOOKUP($F940,D:$E,2,0),"")</f>
        <v/>
      </c>
    </row>
    <row r="941" spans="1:9" x14ac:dyDescent="0.15">
      <c r="A941" s="12" t="str">
        <f>'AB Touchpoint System Workbook'!J952&amp;'AB Touchpoint System Workbook'!L952</f>
        <v/>
      </c>
      <c r="B941" s="12" t="b">
        <f>IF(ISNUMBER(SEARCH(G$1,$A941)),MAX(B$1:B940)+1)</f>
        <v>0</v>
      </c>
      <c r="C941" s="12" t="b">
        <f>IF(ISNUMBER(SEARCH(H$1,$A941)),MAX(C$1:C940)+1)</f>
        <v>0</v>
      </c>
      <c r="D941" s="12" t="b">
        <f>IF(ISNUMBER(SEARCH(I$1,$A941)),MAX(D$1:D940)+1)</f>
        <v>0</v>
      </c>
      <c r="E941" s="12">
        <f>'AB Touchpoint System Workbook'!K952</f>
        <v>0</v>
      </c>
      <c r="F941" s="13">
        <f t="shared" si="14"/>
        <v>940</v>
      </c>
      <c r="G941" s="23" t="str">
        <f>IFERROR(VLOOKUP($F941,B:$E,4,0),"")</f>
        <v/>
      </c>
      <c r="H941" s="23" t="str">
        <f>IFERROR(VLOOKUP($F941,C:$E,3,0),"")</f>
        <v/>
      </c>
      <c r="I941" s="23" t="str">
        <f>IFERROR(VLOOKUP($F941,D:$E,2,0),"")</f>
        <v/>
      </c>
    </row>
    <row r="942" spans="1:9" x14ac:dyDescent="0.15">
      <c r="A942" s="12" t="str">
        <f>'AB Touchpoint System Workbook'!J953&amp;'AB Touchpoint System Workbook'!L953</f>
        <v/>
      </c>
      <c r="B942" s="12" t="b">
        <f>IF(ISNUMBER(SEARCH(G$1,$A942)),MAX(B$1:B941)+1)</f>
        <v>0</v>
      </c>
      <c r="C942" s="12" t="b">
        <f>IF(ISNUMBER(SEARCH(H$1,$A942)),MAX(C$1:C941)+1)</f>
        <v>0</v>
      </c>
      <c r="D942" s="12" t="b">
        <f>IF(ISNUMBER(SEARCH(I$1,$A942)),MAX(D$1:D941)+1)</f>
        <v>0</v>
      </c>
      <c r="E942" s="12">
        <f>'AB Touchpoint System Workbook'!K953</f>
        <v>0</v>
      </c>
      <c r="F942" s="13">
        <f t="shared" si="14"/>
        <v>941</v>
      </c>
      <c r="G942" s="23" t="str">
        <f>IFERROR(VLOOKUP($F942,B:$E,4,0),"")</f>
        <v/>
      </c>
      <c r="H942" s="23" t="str">
        <f>IFERROR(VLOOKUP($F942,C:$E,3,0),"")</f>
        <v/>
      </c>
      <c r="I942" s="23" t="str">
        <f>IFERROR(VLOOKUP($F942,D:$E,2,0),"")</f>
        <v/>
      </c>
    </row>
    <row r="943" spans="1:9" x14ac:dyDescent="0.15">
      <c r="A943" s="12" t="str">
        <f>'AB Touchpoint System Workbook'!J954&amp;'AB Touchpoint System Workbook'!L954</f>
        <v/>
      </c>
      <c r="B943" s="12" t="b">
        <f>IF(ISNUMBER(SEARCH(G$1,$A943)),MAX(B$1:B942)+1)</f>
        <v>0</v>
      </c>
      <c r="C943" s="12" t="b">
        <f>IF(ISNUMBER(SEARCH(H$1,$A943)),MAX(C$1:C942)+1)</f>
        <v>0</v>
      </c>
      <c r="D943" s="12" t="b">
        <f>IF(ISNUMBER(SEARCH(I$1,$A943)),MAX(D$1:D942)+1)</f>
        <v>0</v>
      </c>
      <c r="E943" s="12">
        <f>'AB Touchpoint System Workbook'!K954</f>
        <v>0</v>
      </c>
      <c r="F943" s="13">
        <f t="shared" si="14"/>
        <v>942</v>
      </c>
      <c r="G943" s="23" t="str">
        <f>IFERROR(VLOOKUP($F943,B:$E,4,0),"")</f>
        <v/>
      </c>
      <c r="H943" s="23" t="str">
        <f>IFERROR(VLOOKUP($F943,C:$E,3,0),"")</f>
        <v/>
      </c>
      <c r="I943" s="23" t="str">
        <f>IFERROR(VLOOKUP($F943,D:$E,2,0),"")</f>
        <v/>
      </c>
    </row>
    <row r="944" spans="1:9" x14ac:dyDescent="0.15">
      <c r="A944" s="12" t="str">
        <f>'AB Touchpoint System Workbook'!J955&amp;'AB Touchpoint System Workbook'!L955</f>
        <v/>
      </c>
      <c r="B944" s="12" t="b">
        <f>IF(ISNUMBER(SEARCH(G$1,$A944)),MAX(B$1:B943)+1)</f>
        <v>0</v>
      </c>
      <c r="C944" s="12" t="b">
        <f>IF(ISNUMBER(SEARCH(H$1,$A944)),MAX(C$1:C943)+1)</f>
        <v>0</v>
      </c>
      <c r="D944" s="12" t="b">
        <f>IF(ISNUMBER(SEARCH(I$1,$A944)),MAX(D$1:D943)+1)</f>
        <v>0</v>
      </c>
      <c r="E944" s="12">
        <f>'AB Touchpoint System Workbook'!K955</f>
        <v>0</v>
      </c>
      <c r="F944" s="13">
        <f t="shared" si="14"/>
        <v>943</v>
      </c>
      <c r="G944" s="23" t="str">
        <f>IFERROR(VLOOKUP($F944,B:$E,4,0),"")</f>
        <v/>
      </c>
      <c r="H944" s="23" t="str">
        <f>IFERROR(VLOOKUP($F944,C:$E,3,0),"")</f>
        <v/>
      </c>
      <c r="I944" s="23" t="str">
        <f>IFERROR(VLOOKUP($F944,D:$E,2,0),"")</f>
        <v/>
      </c>
    </row>
    <row r="945" spans="1:9" x14ac:dyDescent="0.15">
      <c r="A945" s="12" t="str">
        <f>'AB Touchpoint System Workbook'!J956&amp;'AB Touchpoint System Workbook'!L956</f>
        <v/>
      </c>
      <c r="B945" s="12" t="b">
        <f>IF(ISNUMBER(SEARCH(G$1,$A945)),MAX(B$1:B944)+1)</f>
        <v>0</v>
      </c>
      <c r="C945" s="12" t="b">
        <f>IF(ISNUMBER(SEARCH(H$1,$A945)),MAX(C$1:C944)+1)</f>
        <v>0</v>
      </c>
      <c r="D945" s="12" t="b">
        <f>IF(ISNUMBER(SEARCH(I$1,$A945)),MAX(D$1:D944)+1)</f>
        <v>0</v>
      </c>
      <c r="E945" s="12">
        <f>'AB Touchpoint System Workbook'!K956</f>
        <v>0</v>
      </c>
      <c r="F945" s="13">
        <f t="shared" si="14"/>
        <v>944</v>
      </c>
      <c r="G945" s="23" t="str">
        <f>IFERROR(VLOOKUP($F945,B:$E,4,0),"")</f>
        <v/>
      </c>
      <c r="H945" s="23" t="str">
        <f>IFERROR(VLOOKUP($F945,C:$E,3,0),"")</f>
        <v/>
      </c>
      <c r="I945" s="23" t="str">
        <f>IFERROR(VLOOKUP($F945,D:$E,2,0),"")</f>
        <v/>
      </c>
    </row>
    <row r="946" spans="1:9" x14ac:dyDescent="0.15">
      <c r="A946" s="12" t="str">
        <f>'AB Touchpoint System Workbook'!J957&amp;'AB Touchpoint System Workbook'!L957</f>
        <v/>
      </c>
      <c r="B946" s="12" t="b">
        <f>IF(ISNUMBER(SEARCH(G$1,$A946)),MAX(B$1:B945)+1)</f>
        <v>0</v>
      </c>
      <c r="C946" s="12" t="b">
        <f>IF(ISNUMBER(SEARCH(H$1,$A946)),MAX(C$1:C945)+1)</f>
        <v>0</v>
      </c>
      <c r="D946" s="12" t="b">
        <f>IF(ISNUMBER(SEARCH(I$1,$A946)),MAX(D$1:D945)+1)</f>
        <v>0</v>
      </c>
      <c r="E946" s="12">
        <f>'AB Touchpoint System Workbook'!K957</f>
        <v>0</v>
      </c>
      <c r="F946" s="13">
        <f t="shared" si="14"/>
        <v>945</v>
      </c>
      <c r="G946" s="23" t="str">
        <f>IFERROR(VLOOKUP($F946,B:$E,4,0),"")</f>
        <v/>
      </c>
      <c r="H946" s="23" t="str">
        <f>IFERROR(VLOOKUP($F946,C:$E,3,0),"")</f>
        <v/>
      </c>
      <c r="I946" s="23" t="str">
        <f>IFERROR(VLOOKUP($F946,D:$E,2,0),"")</f>
        <v/>
      </c>
    </row>
    <row r="947" spans="1:9" x14ac:dyDescent="0.15">
      <c r="A947" s="12" t="str">
        <f>'AB Touchpoint System Workbook'!J958&amp;'AB Touchpoint System Workbook'!L958</f>
        <v/>
      </c>
      <c r="B947" s="12" t="b">
        <f>IF(ISNUMBER(SEARCH(G$1,$A947)),MAX(B$1:B946)+1)</f>
        <v>0</v>
      </c>
      <c r="C947" s="12" t="b">
        <f>IF(ISNUMBER(SEARCH(H$1,$A947)),MAX(C$1:C946)+1)</f>
        <v>0</v>
      </c>
      <c r="D947" s="12" t="b">
        <f>IF(ISNUMBER(SEARCH(I$1,$A947)),MAX(D$1:D946)+1)</f>
        <v>0</v>
      </c>
      <c r="E947" s="12">
        <f>'AB Touchpoint System Workbook'!K958</f>
        <v>0</v>
      </c>
      <c r="F947" s="13">
        <f t="shared" si="14"/>
        <v>946</v>
      </c>
      <c r="G947" s="23" t="str">
        <f>IFERROR(VLOOKUP($F947,B:$E,4,0),"")</f>
        <v/>
      </c>
      <c r="H947" s="23" t="str">
        <f>IFERROR(VLOOKUP($F947,C:$E,3,0),"")</f>
        <v/>
      </c>
      <c r="I947" s="23" t="str">
        <f>IFERROR(VLOOKUP($F947,D:$E,2,0),"")</f>
        <v/>
      </c>
    </row>
    <row r="948" spans="1:9" x14ac:dyDescent="0.15">
      <c r="A948" s="12" t="str">
        <f>'AB Touchpoint System Workbook'!J959&amp;'AB Touchpoint System Workbook'!L959</f>
        <v/>
      </c>
      <c r="B948" s="12" t="b">
        <f>IF(ISNUMBER(SEARCH(G$1,$A948)),MAX(B$1:B947)+1)</f>
        <v>0</v>
      </c>
      <c r="C948" s="12" t="b">
        <f>IF(ISNUMBER(SEARCH(H$1,$A948)),MAX(C$1:C947)+1)</f>
        <v>0</v>
      </c>
      <c r="D948" s="12" t="b">
        <f>IF(ISNUMBER(SEARCH(I$1,$A948)),MAX(D$1:D947)+1)</f>
        <v>0</v>
      </c>
      <c r="E948" s="12">
        <f>'AB Touchpoint System Workbook'!K959</f>
        <v>0</v>
      </c>
      <c r="F948" s="13">
        <f t="shared" si="14"/>
        <v>947</v>
      </c>
      <c r="G948" s="23" t="str">
        <f>IFERROR(VLOOKUP($F948,B:$E,4,0),"")</f>
        <v/>
      </c>
      <c r="H948" s="23" t="str">
        <f>IFERROR(VLOOKUP($F948,C:$E,3,0),"")</f>
        <v/>
      </c>
      <c r="I948" s="23" t="str">
        <f>IFERROR(VLOOKUP($F948,D:$E,2,0),"")</f>
        <v/>
      </c>
    </row>
    <row r="949" spans="1:9" x14ac:dyDescent="0.15">
      <c r="A949" s="12" t="str">
        <f>'AB Touchpoint System Workbook'!J960&amp;'AB Touchpoint System Workbook'!L960</f>
        <v/>
      </c>
      <c r="B949" s="12" t="b">
        <f>IF(ISNUMBER(SEARCH(G$1,$A949)),MAX(B$1:B948)+1)</f>
        <v>0</v>
      </c>
      <c r="C949" s="12" t="b">
        <f>IF(ISNUMBER(SEARCH(H$1,$A949)),MAX(C$1:C948)+1)</f>
        <v>0</v>
      </c>
      <c r="D949" s="12" t="b">
        <f>IF(ISNUMBER(SEARCH(I$1,$A949)),MAX(D$1:D948)+1)</f>
        <v>0</v>
      </c>
      <c r="E949" s="12">
        <f>'AB Touchpoint System Workbook'!K960</f>
        <v>0</v>
      </c>
      <c r="F949" s="13">
        <f t="shared" si="14"/>
        <v>948</v>
      </c>
      <c r="G949" s="23" t="str">
        <f>IFERROR(VLOOKUP($F949,B:$E,4,0),"")</f>
        <v/>
      </c>
      <c r="H949" s="23" t="str">
        <f>IFERROR(VLOOKUP($F949,C:$E,3,0),"")</f>
        <v/>
      </c>
      <c r="I949" s="23" t="str">
        <f>IFERROR(VLOOKUP($F949,D:$E,2,0),"")</f>
        <v/>
      </c>
    </row>
    <row r="950" spans="1:9" x14ac:dyDescent="0.15">
      <c r="A950" s="12" t="str">
        <f>'AB Touchpoint System Workbook'!J961&amp;'AB Touchpoint System Workbook'!L961</f>
        <v/>
      </c>
      <c r="B950" s="12" t="b">
        <f>IF(ISNUMBER(SEARCH(G$1,$A950)),MAX(B$1:B949)+1)</f>
        <v>0</v>
      </c>
      <c r="C950" s="12" t="b">
        <f>IF(ISNUMBER(SEARCH(H$1,$A950)),MAX(C$1:C949)+1)</f>
        <v>0</v>
      </c>
      <c r="D950" s="12" t="b">
        <f>IF(ISNUMBER(SEARCH(I$1,$A950)),MAX(D$1:D949)+1)</f>
        <v>0</v>
      </c>
      <c r="E950" s="12">
        <f>'AB Touchpoint System Workbook'!K961</f>
        <v>0</v>
      </c>
      <c r="F950" s="13">
        <f t="shared" si="14"/>
        <v>949</v>
      </c>
      <c r="G950" s="23" t="str">
        <f>IFERROR(VLOOKUP($F950,B:$E,4,0),"")</f>
        <v/>
      </c>
      <c r="H950" s="23" t="str">
        <f>IFERROR(VLOOKUP($F950,C:$E,3,0),"")</f>
        <v/>
      </c>
      <c r="I950" s="23" t="str">
        <f>IFERROR(VLOOKUP($F950,D:$E,2,0),"")</f>
        <v/>
      </c>
    </row>
    <row r="951" spans="1:9" x14ac:dyDescent="0.15">
      <c r="A951" s="12" t="str">
        <f>'AB Touchpoint System Workbook'!J962&amp;'AB Touchpoint System Workbook'!L962</f>
        <v/>
      </c>
      <c r="B951" s="12" t="b">
        <f>IF(ISNUMBER(SEARCH(G$1,$A951)),MAX(B$1:B950)+1)</f>
        <v>0</v>
      </c>
      <c r="C951" s="12" t="b">
        <f>IF(ISNUMBER(SEARCH(H$1,$A951)),MAX(C$1:C950)+1)</f>
        <v>0</v>
      </c>
      <c r="D951" s="12" t="b">
        <f>IF(ISNUMBER(SEARCH(I$1,$A951)),MAX(D$1:D950)+1)</f>
        <v>0</v>
      </c>
      <c r="E951" s="12">
        <f>'AB Touchpoint System Workbook'!K962</f>
        <v>0</v>
      </c>
      <c r="F951" s="13">
        <f t="shared" si="14"/>
        <v>950</v>
      </c>
      <c r="G951" s="23" t="str">
        <f>IFERROR(VLOOKUP($F951,B:$E,4,0),"")</f>
        <v/>
      </c>
      <c r="H951" s="23" t="str">
        <f>IFERROR(VLOOKUP($F951,C:$E,3,0),"")</f>
        <v/>
      </c>
      <c r="I951" s="23" t="str">
        <f>IFERROR(VLOOKUP($F951,D:$E,2,0),"")</f>
        <v/>
      </c>
    </row>
    <row r="952" spans="1:9" x14ac:dyDescent="0.15">
      <c r="A952" s="12" t="str">
        <f>'AB Touchpoint System Workbook'!J963&amp;'AB Touchpoint System Workbook'!L963</f>
        <v/>
      </c>
      <c r="B952" s="12" t="b">
        <f>IF(ISNUMBER(SEARCH(G$1,$A952)),MAX(B$1:B951)+1)</f>
        <v>0</v>
      </c>
      <c r="C952" s="12" t="b">
        <f>IF(ISNUMBER(SEARCH(H$1,$A952)),MAX(C$1:C951)+1)</f>
        <v>0</v>
      </c>
      <c r="D952" s="12" t="b">
        <f>IF(ISNUMBER(SEARCH(I$1,$A952)),MAX(D$1:D951)+1)</f>
        <v>0</v>
      </c>
      <c r="E952" s="12">
        <f>'AB Touchpoint System Workbook'!K963</f>
        <v>0</v>
      </c>
      <c r="F952" s="13">
        <f t="shared" si="14"/>
        <v>951</v>
      </c>
      <c r="G952" s="23" t="str">
        <f>IFERROR(VLOOKUP($F952,B:$E,4,0),"")</f>
        <v/>
      </c>
      <c r="H952" s="23" t="str">
        <f>IFERROR(VLOOKUP($F952,C:$E,3,0),"")</f>
        <v/>
      </c>
      <c r="I952" s="23" t="str">
        <f>IFERROR(VLOOKUP($F952,D:$E,2,0),"")</f>
        <v/>
      </c>
    </row>
    <row r="953" spans="1:9" x14ac:dyDescent="0.15">
      <c r="A953" s="12" t="str">
        <f>'AB Touchpoint System Workbook'!J964&amp;'AB Touchpoint System Workbook'!L964</f>
        <v/>
      </c>
      <c r="B953" s="12" t="b">
        <f>IF(ISNUMBER(SEARCH(G$1,$A953)),MAX(B$1:B952)+1)</f>
        <v>0</v>
      </c>
      <c r="C953" s="12" t="b">
        <f>IF(ISNUMBER(SEARCH(H$1,$A953)),MAX(C$1:C952)+1)</f>
        <v>0</v>
      </c>
      <c r="D953" s="12" t="b">
        <f>IF(ISNUMBER(SEARCH(I$1,$A953)),MAX(D$1:D952)+1)</f>
        <v>0</v>
      </c>
      <c r="E953" s="12">
        <f>'AB Touchpoint System Workbook'!K964</f>
        <v>0</v>
      </c>
      <c r="F953" s="13">
        <f t="shared" si="14"/>
        <v>952</v>
      </c>
      <c r="G953" s="23" t="str">
        <f>IFERROR(VLOOKUP($F953,B:$E,4,0),"")</f>
        <v/>
      </c>
      <c r="H953" s="23" t="str">
        <f>IFERROR(VLOOKUP($F953,C:$E,3,0),"")</f>
        <v/>
      </c>
      <c r="I953" s="23" t="str">
        <f>IFERROR(VLOOKUP($F953,D:$E,2,0),"")</f>
        <v/>
      </c>
    </row>
    <row r="954" spans="1:9" x14ac:dyDescent="0.15">
      <c r="A954" s="12" t="str">
        <f>'AB Touchpoint System Workbook'!J965&amp;'AB Touchpoint System Workbook'!L965</f>
        <v/>
      </c>
      <c r="B954" s="12" t="b">
        <f>IF(ISNUMBER(SEARCH(G$1,$A954)),MAX(B$1:B953)+1)</f>
        <v>0</v>
      </c>
      <c r="C954" s="12" t="b">
        <f>IF(ISNUMBER(SEARCH(H$1,$A954)),MAX(C$1:C953)+1)</f>
        <v>0</v>
      </c>
      <c r="D954" s="12" t="b">
        <f>IF(ISNUMBER(SEARCH(I$1,$A954)),MAX(D$1:D953)+1)</f>
        <v>0</v>
      </c>
      <c r="E954" s="12">
        <f>'AB Touchpoint System Workbook'!K965</f>
        <v>0</v>
      </c>
      <c r="F954" s="13">
        <f t="shared" si="14"/>
        <v>953</v>
      </c>
      <c r="G954" s="23" t="str">
        <f>IFERROR(VLOOKUP($F954,B:$E,4,0),"")</f>
        <v/>
      </c>
      <c r="H954" s="23" t="str">
        <f>IFERROR(VLOOKUP($F954,C:$E,3,0),"")</f>
        <v/>
      </c>
      <c r="I954" s="23" t="str">
        <f>IFERROR(VLOOKUP($F954,D:$E,2,0),"")</f>
        <v/>
      </c>
    </row>
    <row r="955" spans="1:9" x14ac:dyDescent="0.15">
      <c r="A955" s="12" t="str">
        <f>'AB Touchpoint System Workbook'!J966&amp;'AB Touchpoint System Workbook'!L966</f>
        <v/>
      </c>
      <c r="B955" s="12" t="b">
        <f>IF(ISNUMBER(SEARCH(G$1,$A955)),MAX(B$1:B954)+1)</f>
        <v>0</v>
      </c>
      <c r="C955" s="12" t="b">
        <f>IF(ISNUMBER(SEARCH(H$1,$A955)),MAX(C$1:C954)+1)</f>
        <v>0</v>
      </c>
      <c r="D955" s="12" t="b">
        <f>IF(ISNUMBER(SEARCH(I$1,$A955)),MAX(D$1:D954)+1)</f>
        <v>0</v>
      </c>
      <c r="E955" s="12">
        <f>'AB Touchpoint System Workbook'!K966</f>
        <v>0</v>
      </c>
      <c r="F955" s="13">
        <f t="shared" si="14"/>
        <v>954</v>
      </c>
      <c r="G955" s="23" t="str">
        <f>IFERROR(VLOOKUP($F955,B:$E,4,0),"")</f>
        <v/>
      </c>
      <c r="H955" s="23" t="str">
        <f>IFERROR(VLOOKUP($F955,C:$E,3,0),"")</f>
        <v/>
      </c>
      <c r="I955" s="23" t="str">
        <f>IFERROR(VLOOKUP($F955,D:$E,2,0),"")</f>
        <v/>
      </c>
    </row>
    <row r="956" spans="1:9" x14ac:dyDescent="0.15">
      <c r="A956" s="12" t="str">
        <f>'AB Touchpoint System Workbook'!J967&amp;'AB Touchpoint System Workbook'!L967</f>
        <v/>
      </c>
      <c r="B956" s="12" t="b">
        <f>IF(ISNUMBER(SEARCH(G$1,$A956)),MAX(B$1:B955)+1)</f>
        <v>0</v>
      </c>
      <c r="C956" s="12" t="b">
        <f>IF(ISNUMBER(SEARCH(H$1,$A956)),MAX(C$1:C955)+1)</f>
        <v>0</v>
      </c>
      <c r="D956" s="12" t="b">
        <f>IF(ISNUMBER(SEARCH(I$1,$A956)),MAX(D$1:D955)+1)</f>
        <v>0</v>
      </c>
      <c r="E956" s="12">
        <f>'AB Touchpoint System Workbook'!K967</f>
        <v>0</v>
      </c>
      <c r="F956" s="13">
        <f t="shared" si="14"/>
        <v>955</v>
      </c>
      <c r="G956" s="23" t="str">
        <f>IFERROR(VLOOKUP($F956,B:$E,4,0),"")</f>
        <v/>
      </c>
      <c r="H956" s="23" t="str">
        <f>IFERROR(VLOOKUP($F956,C:$E,3,0),"")</f>
        <v/>
      </c>
      <c r="I956" s="23" t="str">
        <f>IFERROR(VLOOKUP($F956,D:$E,2,0),"")</f>
        <v/>
      </c>
    </row>
    <row r="957" spans="1:9" x14ac:dyDescent="0.15">
      <c r="A957" s="12" t="str">
        <f>'AB Touchpoint System Workbook'!J968&amp;'AB Touchpoint System Workbook'!L968</f>
        <v/>
      </c>
      <c r="B957" s="12" t="b">
        <f>IF(ISNUMBER(SEARCH(G$1,$A957)),MAX(B$1:B956)+1)</f>
        <v>0</v>
      </c>
      <c r="C957" s="12" t="b">
        <f>IF(ISNUMBER(SEARCH(H$1,$A957)),MAX(C$1:C956)+1)</f>
        <v>0</v>
      </c>
      <c r="D957" s="12" t="b">
        <f>IF(ISNUMBER(SEARCH(I$1,$A957)),MAX(D$1:D956)+1)</f>
        <v>0</v>
      </c>
      <c r="E957" s="12">
        <f>'AB Touchpoint System Workbook'!K968</f>
        <v>0</v>
      </c>
      <c r="F957" s="13">
        <f t="shared" si="14"/>
        <v>956</v>
      </c>
      <c r="G957" s="23" t="str">
        <f>IFERROR(VLOOKUP($F957,B:$E,4,0),"")</f>
        <v/>
      </c>
      <c r="H957" s="23" t="str">
        <f>IFERROR(VLOOKUP($F957,C:$E,3,0),"")</f>
        <v/>
      </c>
      <c r="I957" s="23" t="str">
        <f>IFERROR(VLOOKUP($F957,D:$E,2,0),"")</f>
        <v/>
      </c>
    </row>
    <row r="958" spans="1:9" x14ac:dyDescent="0.15">
      <c r="A958" s="12" t="str">
        <f>'AB Touchpoint System Workbook'!J969&amp;'AB Touchpoint System Workbook'!L969</f>
        <v/>
      </c>
      <c r="B958" s="12" t="b">
        <f>IF(ISNUMBER(SEARCH(G$1,$A958)),MAX(B$1:B957)+1)</f>
        <v>0</v>
      </c>
      <c r="C958" s="12" t="b">
        <f>IF(ISNUMBER(SEARCH(H$1,$A958)),MAX(C$1:C957)+1)</f>
        <v>0</v>
      </c>
      <c r="D958" s="12" t="b">
        <f>IF(ISNUMBER(SEARCH(I$1,$A958)),MAX(D$1:D957)+1)</f>
        <v>0</v>
      </c>
      <c r="E958" s="12">
        <f>'AB Touchpoint System Workbook'!K969</f>
        <v>0</v>
      </c>
      <c r="F958" s="13">
        <f t="shared" si="14"/>
        <v>957</v>
      </c>
      <c r="G958" s="23" t="str">
        <f>IFERROR(VLOOKUP($F958,B:$E,4,0),"")</f>
        <v/>
      </c>
      <c r="H958" s="23" t="str">
        <f>IFERROR(VLOOKUP($F958,C:$E,3,0),"")</f>
        <v/>
      </c>
      <c r="I958" s="23" t="str">
        <f>IFERROR(VLOOKUP($F958,D:$E,2,0),"")</f>
        <v/>
      </c>
    </row>
    <row r="959" spans="1:9" x14ac:dyDescent="0.15">
      <c r="A959" s="12" t="str">
        <f>'AB Touchpoint System Workbook'!J970&amp;'AB Touchpoint System Workbook'!L970</f>
        <v/>
      </c>
      <c r="B959" s="12" t="b">
        <f>IF(ISNUMBER(SEARCH(G$1,$A959)),MAX(B$1:B958)+1)</f>
        <v>0</v>
      </c>
      <c r="C959" s="12" t="b">
        <f>IF(ISNUMBER(SEARCH(H$1,$A959)),MAX(C$1:C958)+1)</f>
        <v>0</v>
      </c>
      <c r="D959" s="12" t="b">
        <f>IF(ISNUMBER(SEARCH(I$1,$A959)),MAX(D$1:D958)+1)</f>
        <v>0</v>
      </c>
      <c r="E959" s="12">
        <f>'AB Touchpoint System Workbook'!K970</f>
        <v>0</v>
      </c>
      <c r="F959" s="13">
        <f t="shared" si="14"/>
        <v>958</v>
      </c>
      <c r="G959" s="23" t="str">
        <f>IFERROR(VLOOKUP($F959,B:$E,4,0),"")</f>
        <v/>
      </c>
      <c r="H959" s="23" t="str">
        <f>IFERROR(VLOOKUP($F959,C:$E,3,0),"")</f>
        <v/>
      </c>
      <c r="I959" s="23" t="str">
        <f>IFERROR(VLOOKUP($F959,D:$E,2,0),"")</f>
        <v/>
      </c>
    </row>
    <row r="960" spans="1:9" x14ac:dyDescent="0.15">
      <c r="A960" s="12" t="str">
        <f>'AB Touchpoint System Workbook'!J971&amp;'AB Touchpoint System Workbook'!L971</f>
        <v/>
      </c>
      <c r="B960" s="12" t="b">
        <f>IF(ISNUMBER(SEARCH(G$1,$A960)),MAX(B$1:B959)+1)</f>
        <v>0</v>
      </c>
      <c r="C960" s="12" t="b">
        <f>IF(ISNUMBER(SEARCH(H$1,$A960)),MAX(C$1:C959)+1)</f>
        <v>0</v>
      </c>
      <c r="D960" s="12" t="b">
        <f>IF(ISNUMBER(SEARCH(I$1,$A960)),MAX(D$1:D959)+1)</f>
        <v>0</v>
      </c>
      <c r="E960" s="12">
        <f>'AB Touchpoint System Workbook'!K971</f>
        <v>0</v>
      </c>
      <c r="F960" s="13">
        <f t="shared" si="14"/>
        <v>959</v>
      </c>
      <c r="G960" s="23" t="str">
        <f>IFERROR(VLOOKUP($F960,B:$E,4,0),"")</f>
        <v/>
      </c>
      <c r="H960" s="23" t="str">
        <f>IFERROR(VLOOKUP($F960,C:$E,3,0),"")</f>
        <v/>
      </c>
      <c r="I960" s="23" t="str">
        <f>IFERROR(VLOOKUP($F960,D:$E,2,0),"")</f>
        <v/>
      </c>
    </row>
    <row r="961" spans="1:9" x14ac:dyDescent="0.15">
      <c r="A961" s="12" t="str">
        <f>'AB Touchpoint System Workbook'!J972&amp;'AB Touchpoint System Workbook'!L972</f>
        <v/>
      </c>
      <c r="B961" s="12" t="b">
        <f>IF(ISNUMBER(SEARCH(G$1,$A961)),MAX(B$1:B960)+1)</f>
        <v>0</v>
      </c>
      <c r="C961" s="12" t="b">
        <f>IF(ISNUMBER(SEARCH(H$1,$A961)),MAX(C$1:C960)+1)</f>
        <v>0</v>
      </c>
      <c r="D961" s="12" t="b">
        <f>IF(ISNUMBER(SEARCH(I$1,$A961)),MAX(D$1:D960)+1)</f>
        <v>0</v>
      </c>
      <c r="E961" s="12">
        <f>'AB Touchpoint System Workbook'!K972</f>
        <v>0</v>
      </c>
      <c r="F961" s="13">
        <f t="shared" si="14"/>
        <v>960</v>
      </c>
      <c r="G961" s="23" t="str">
        <f>IFERROR(VLOOKUP($F961,B:$E,4,0),"")</f>
        <v/>
      </c>
      <c r="H961" s="23" t="str">
        <f>IFERROR(VLOOKUP($F961,C:$E,3,0),"")</f>
        <v/>
      </c>
      <c r="I961" s="23" t="str">
        <f>IFERROR(VLOOKUP($F961,D:$E,2,0),"")</f>
        <v/>
      </c>
    </row>
    <row r="962" spans="1:9" x14ac:dyDescent="0.15">
      <c r="A962" s="12" t="str">
        <f>'AB Touchpoint System Workbook'!J973&amp;'AB Touchpoint System Workbook'!L973</f>
        <v/>
      </c>
      <c r="B962" s="12" t="b">
        <f>IF(ISNUMBER(SEARCH(G$1,$A962)),MAX(B$1:B961)+1)</f>
        <v>0</v>
      </c>
      <c r="C962" s="12" t="b">
        <f>IF(ISNUMBER(SEARCH(H$1,$A962)),MAX(C$1:C961)+1)</f>
        <v>0</v>
      </c>
      <c r="D962" s="12" t="b">
        <f>IF(ISNUMBER(SEARCH(I$1,$A962)),MAX(D$1:D961)+1)</f>
        <v>0</v>
      </c>
      <c r="E962" s="12">
        <f>'AB Touchpoint System Workbook'!K973</f>
        <v>0</v>
      </c>
      <c r="F962" s="13">
        <f t="shared" si="14"/>
        <v>961</v>
      </c>
      <c r="G962" s="23" t="str">
        <f>IFERROR(VLOOKUP($F962,B:$E,4,0),"")</f>
        <v/>
      </c>
      <c r="H962" s="23" t="str">
        <f>IFERROR(VLOOKUP($F962,C:$E,3,0),"")</f>
        <v/>
      </c>
      <c r="I962" s="23" t="str">
        <f>IFERROR(VLOOKUP($F962,D:$E,2,0),"")</f>
        <v/>
      </c>
    </row>
    <row r="963" spans="1:9" x14ac:dyDescent="0.15">
      <c r="A963" s="12" t="str">
        <f>'AB Touchpoint System Workbook'!J974&amp;'AB Touchpoint System Workbook'!L974</f>
        <v/>
      </c>
      <c r="B963" s="12" t="b">
        <f>IF(ISNUMBER(SEARCH(G$1,$A963)),MAX(B$1:B962)+1)</f>
        <v>0</v>
      </c>
      <c r="C963" s="12" t="b">
        <f>IF(ISNUMBER(SEARCH(H$1,$A963)),MAX(C$1:C962)+1)</f>
        <v>0</v>
      </c>
      <c r="D963" s="12" t="b">
        <f>IF(ISNUMBER(SEARCH(I$1,$A963)),MAX(D$1:D962)+1)</f>
        <v>0</v>
      </c>
      <c r="E963" s="12">
        <f>'AB Touchpoint System Workbook'!K974</f>
        <v>0</v>
      </c>
      <c r="F963" s="13">
        <f t="shared" si="14"/>
        <v>962</v>
      </c>
      <c r="G963" s="23" t="str">
        <f>IFERROR(VLOOKUP($F963,B:$E,4,0),"")</f>
        <v/>
      </c>
      <c r="H963" s="23" t="str">
        <f>IFERROR(VLOOKUP($F963,C:$E,3,0),"")</f>
        <v/>
      </c>
      <c r="I963" s="23" t="str">
        <f>IFERROR(VLOOKUP($F963,D:$E,2,0),"")</f>
        <v/>
      </c>
    </row>
    <row r="964" spans="1:9" x14ac:dyDescent="0.15">
      <c r="A964" s="12" t="str">
        <f>'AB Touchpoint System Workbook'!J975&amp;'AB Touchpoint System Workbook'!L975</f>
        <v/>
      </c>
      <c r="B964" s="12" t="b">
        <f>IF(ISNUMBER(SEARCH(G$1,$A964)),MAX(B$1:B963)+1)</f>
        <v>0</v>
      </c>
      <c r="C964" s="12" t="b">
        <f>IF(ISNUMBER(SEARCH(H$1,$A964)),MAX(C$1:C963)+1)</f>
        <v>0</v>
      </c>
      <c r="D964" s="12" t="b">
        <f>IF(ISNUMBER(SEARCH(I$1,$A964)),MAX(D$1:D963)+1)</f>
        <v>0</v>
      </c>
      <c r="E964" s="12">
        <f>'AB Touchpoint System Workbook'!K975</f>
        <v>0</v>
      </c>
      <c r="F964" s="13">
        <f t="shared" ref="F964:F1027" si="15">F963+1</f>
        <v>963</v>
      </c>
      <c r="G964" s="23" t="str">
        <f>IFERROR(VLOOKUP($F964,B:$E,4,0),"")</f>
        <v/>
      </c>
      <c r="H964" s="23" t="str">
        <f>IFERROR(VLOOKUP($F964,C:$E,3,0),"")</f>
        <v/>
      </c>
      <c r="I964" s="23" t="str">
        <f>IFERROR(VLOOKUP($F964,D:$E,2,0),"")</f>
        <v/>
      </c>
    </row>
    <row r="965" spans="1:9" x14ac:dyDescent="0.15">
      <c r="A965" s="12" t="str">
        <f>'AB Touchpoint System Workbook'!J976&amp;'AB Touchpoint System Workbook'!L976</f>
        <v/>
      </c>
      <c r="B965" s="12" t="b">
        <f>IF(ISNUMBER(SEARCH(G$1,$A965)),MAX(B$1:B964)+1)</f>
        <v>0</v>
      </c>
      <c r="C965" s="12" t="b">
        <f>IF(ISNUMBER(SEARCH(H$1,$A965)),MAX(C$1:C964)+1)</f>
        <v>0</v>
      </c>
      <c r="D965" s="12" t="b">
        <f>IF(ISNUMBER(SEARCH(I$1,$A965)),MAX(D$1:D964)+1)</f>
        <v>0</v>
      </c>
      <c r="E965" s="12">
        <f>'AB Touchpoint System Workbook'!K976</f>
        <v>0</v>
      </c>
      <c r="F965" s="13">
        <f t="shared" si="15"/>
        <v>964</v>
      </c>
      <c r="G965" s="23" t="str">
        <f>IFERROR(VLOOKUP($F965,B:$E,4,0),"")</f>
        <v/>
      </c>
      <c r="H965" s="23" t="str">
        <f>IFERROR(VLOOKUP($F965,C:$E,3,0),"")</f>
        <v/>
      </c>
      <c r="I965" s="23" t="str">
        <f>IFERROR(VLOOKUP($F965,D:$E,2,0),"")</f>
        <v/>
      </c>
    </row>
    <row r="966" spans="1:9" x14ac:dyDescent="0.15">
      <c r="A966" s="12" t="str">
        <f>'AB Touchpoint System Workbook'!J977&amp;'AB Touchpoint System Workbook'!L977</f>
        <v/>
      </c>
      <c r="B966" s="12" t="b">
        <f>IF(ISNUMBER(SEARCH(G$1,$A966)),MAX(B$1:B965)+1)</f>
        <v>0</v>
      </c>
      <c r="C966" s="12" t="b">
        <f>IF(ISNUMBER(SEARCH(H$1,$A966)),MAX(C$1:C965)+1)</f>
        <v>0</v>
      </c>
      <c r="D966" s="12" t="b">
        <f>IF(ISNUMBER(SEARCH(I$1,$A966)),MAX(D$1:D965)+1)</f>
        <v>0</v>
      </c>
      <c r="E966" s="12">
        <f>'AB Touchpoint System Workbook'!K977</f>
        <v>0</v>
      </c>
      <c r="F966" s="13">
        <f t="shared" si="15"/>
        <v>965</v>
      </c>
      <c r="G966" s="23" t="str">
        <f>IFERROR(VLOOKUP($F966,B:$E,4,0),"")</f>
        <v/>
      </c>
      <c r="H966" s="23" t="str">
        <f>IFERROR(VLOOKUP($F966,C:$E,3,0),"")</f>
        <v/>
      </c>
      <c r="I966" s="23" t="str">
        <f>IFERROR(VLOOKUP($F966,D:$E,2,0),"")</f>
        <v/>
      </c>
    </row>
    <row r="967" spans="1:9" x14ac:dyDescent="0.15">
      <c r="A967" s="12" t="str">
        <f>'AB Touchpoint System Workbook'!J978&amp;'AB Touchpoint System Workbook'!L978</f>
        <v/>
      </c>
      <c r="B967" s="12" t="b">
        <f>IF(ISNUMBER(SEARCH(G$1,$A967)),MAX(B$1:B966)+1)</f>
        <v>0</v>
      </c>
      <c r="C967" s="12" t="b">
        <f>IF(ISNUMBER(SEARCH(H$1,$A967)),MAX(C$1:C966)+1)</f>
        <v>0</v>
      </c>
      <c r="D967" s="12" t="b">
        <f>IF(ISNUMBER(SEARCH(I$1,$A967)),MAX(D$1:D966)+1)</f>
        <v>0</v>
      </c>
      <c r="E967" s="12">
        <f>'AB Touchpoint System Workbook'!K978</f>
        <v>0</v>
      </c>
      <c r="F967" s="13">
        <f t="shared" si="15"/>
        <v>966</v>
      </c>
      <c r="G967" s="23" t="str">
        <f>IFERROR(VLOOKUP($F967,B:$E,4,0),"")</f>
        <v/>
      </c>
      <c r="H967" s="23" t="str">
        <f>IFERROR(VLOOKUP($F967,C:$E,3,0),"")</f>
        <v/>
      </c>
      <c r="I967" s="23" t="str">
        <f>IFERROR(VLOOKUP($F967,D:$E,2,0),"")</f>
        <v/>
      </c>
    </row>
    <row r="968" spans="1:9" x14ac:dyDescent="0.15">
      <c r="A968" s="12" t="str">
        <f>'AB Touchpoint System Workbook'!J979&amp;'AB Touchpoint System Workbook'!L979</f>
        <v/>
      </c>
      <c r="B968" s="12" t="b">
        <f>IF(ISNUMBER(SEARCH(G$1,$A968)),MAX(B$1:B967)+1)</f>
        <v>0</v>
      </c>
      <c r="C968" s="12" t="b">
        <f>IF(ISNUMBER(SEARCH(H$1,$A968)),MAX(C$1:C967)+1)</f>
        <v>0</v>
      </c>
      <c r="D968" s="12" t="b">
        <f>IF(ISNUMBER(SEARCH(I$1,$A968)),MAX(D$1:D967)+1)</f>
        <v>0</v>
      </c>
      <c r="E968" s="12">
        <f>'AB Touchpoint System Workbook'!K979</f>
        <v>0</v>
      </c>
      <c r="F968" s="13">
        <f t="shared" si="15"/>
        <v>967</v>
      </c>
      <c r="G968" s="23" t="str">
        <f>IFERROR(VLOOKUP($F968,B:$E,4,0),"")</f>
        <v/>
      </c>
      <c r="H968" s="23" t="str">
        <f>IFERROR(VLOOKUP($F968,C:$E,3,0),"")</f>
        <v/>
      </c>
      <c r="I968" s="23" t="str">
        <f>IFERROR(VLOOKUP($F968,D:$E,2,0),"")</f>
        <v/>
      </c>
    </row>
    <row r="969" spans="1:9" x14ac:dyDescent="0.15">
      <c r="A969" s="12" t="str">
        <f>'AB Touchpoint System Workbook'!J980&amp;'AB Touchpoint System Workbook'!L980</f>
        <v/>
      </c>
      <c r="B969" s="12" t="b">
        <f>IF(ISNUMBER(SEARCH(G$1,$A969)),MAX(B$1:B968)+1)</f>
        <v>0</v>
      </c>
      <c r="C969" s="12" t="b">
        <f>IF(ISNUMBER(SEARCH(H$1,$A969)),MAX(C$1:C968)+1)</f>
        <v>0</v>
      </c>
      <c r="D969" s="12" t="b">
        <f>IF(ISNUMBER(SEARCH(I$1,$A969)),MAX(D$1:D968)+1)</f>
        <v>0</v>
      </c>
      <c r="E969" s="12">
        <f>'AB Touchpoint System Workbook'!K980</f>
        <v>0</v>
      </c>
      <c r="F969" s="13">
        <f t="shared" si="15"/>
        <v>968</v>
      </c>
      <c r="G969" s="23" t="str">
        <f>IFERROR(VLOOKUP($F969,B:$E,4,0),"")</f>
        <v/>
      </c>
      <c r="H969" s="23" t="str">
        <f>IFERROR(VLOOKUP($F969,C:$E,3,0),"")</f>
        <v/>
      </c>
      <c r="I969" s="23" t="str">
        <f>IFERROR(VLOOKUP($F969,D:$E,2,0),"")</f>
        <v/>
      </c>
    </row>
    <row r="970" spans="1:9" x14ac:dyDescent="0.15">
      <c r="A970" s="12" t="str">
        <f>'AB Touchpoint System Workbook'!J981&amp;'AB Touchpoint System Workbook'!L981</f>
        <v/>
      </c>
      <c r="B970" s="12" t="b">
        <f>IF(ISNUMBER(SEARCH(G$1,$A970)),MAX(B$1:B969)+1)</f>
        <v>0</v>
      </c>
      <c r="C970" s="12" t="b">
        <f>IF(ISNUMBER(SEARCH(H$1,$A970)),MAX(C$1:C969)+1)</f>
        <v>0</v>
      </c>
      <c r="D970" s="12" t="b">
        <f>IF(ISNUMBER(SEARCH(I$1,$A970)),MAX(D$1:D969)+1)</f>
        <v>0</v>
      </c>
      <c r="E970" s="12">
        <f>'AB Touchpoint System Workbook'!K981</f>
        <v>0</v>
      </c>
      <c r="F970" s="13">
        <f t="shared" si="15"/>
        <v>969</v>
      </c>
      <c r="G970" s="23" t="str">
        <f>IFERROR(VLOOKUP($F970,B:$E,4,0),"")</f>
        <v/>
      </c>
      <c r="H970" s="23" t="str">
        <f>IFERROR(VLOOKUP($F970,C:$E,3,0),"")</f>
        <v/>
      </c>
      <c r="I970" s="23" t="str">
        <f>IFERROR(VLOOKUP($F970,D:$E,2,0),"")</f>
        <v/>
      </c>
    </row>
    <row r="971" spans="1:9" x14ac:dyDescent="0.15">
      <c r="A971" s="12" t="str">
        <f>'AB Touchpoint System Workbook'!J982&amp;'AB Touchpoint System Workbook'!L982</f>
        <v/>
      </c>
      <c r="B971" s="12" t="b">
        <f>IF(ISNUMBER(SEARCH(G$1,$A971)),MAX(B$1:B970)+1)</f>
        <v>0</v>
      </c>
      <c r="C971" s="12" t="b">
        <f>IF(ISNUMBER(SEARCH(H$1,$A971)),MAX(C$1:C970)+1)</f>
        <v>0</v>
      </c>
      <c r="D971" s="12" t="b">
        <f>IF(ISNUMBER(SEARCH(I$1,$A971)),MAX(D$1:D970)+1)</f>
        <v>0</v>
      </c>
      <c r="E971" s="12">
        <f>'AB Touchpoint System Workbook'!K982</f>
        <v>0</v>
      </c>
      <c r="F971" s="13">
        <f t="shared" si="15"/>
        <v>970</v>
      </c>
      <c r="G971" s="23" t="str">
        <f>IFERROR(VLOOKUP($F971,B:$E,4,0),"")</f>
        <v/>
      </c>
      <c r="H971" s="23" t="str">
        <f>IFERROR(VLOOKUP($F971,C:$E,3,0),"")</f>
        <v/>
      </c>
      <c r="I971" s="23" t="str">
        <f>IFERROR(VLOOKUP($F971,D:$E,2,0),"")</f>
        <v/>
      </c>
    </row>
    <row r="972" spans="1:9" x14ac:dyDescent="0.15">
      <c r="A972" s="12" t="str">
        <f>'AB Touchpoint System Workbook'!J983&amp;'AB Touchpoint System Workbook'!L983</f>
        <v/>
      </c>
      <c r="B972" s="12" t="b">
        <f>IF(ISNUMBER(SEARCH(G$1,$A972)),MAX(B$1:B971)+1)</f>
        <v>0</v>
      </c>
      <c r="C972" s="12" t="b">
        <f>IF(ISNUMBER(SEARCH(H$1,$A972)),MAX(C$1:C971)+1)</f>
        <v>0</v>
      </c>
      <c r="D972" s="12" t="b">
        <f>IF(ISNUMBER(SEARCH(I$1,$A972)),MAX(D$1:D971)+1)</f>
        <v>0</v>
      </c>
      <c r="E972" s="12">
        <f>'AB Touchpoint System Workbook'!K983</f>
        <v>0</v>
      </c>
      <c r="F972" s="13">
        <f t="shared" si="15"/>
        <v>971</v>
      </c>
      <c r="G972" s="23" t="str">
        <f>IFERROR(VLOOKUP($F972,B:$E,4,0),"")</f>
        <v/>
      </c>
      <c r="H972" s="23" t="str">
        <f>IFERROR(VLOOKUP($F972,C:$E,3,0),"")</f>
        <v/>
      </c>
      <c r="I972" s="23" t="str">
        <f>IFERROR(VLOOKUP($F972,D:$E,2,0),"")</f>
        <v/>
      </c>
    </row>
    <row r="973" spans="1:9" x14ac:dyDescent="0.15">
      <c r="A973" s="12" t="str">
        <f>'AB Touchpoint System Workbook'!J984&amp;'AB Touchpoint System Workbook'!L984</f>
        <v/>
      </c>
      <c r="B973" s="12" t="b">
        <f>IF(ISNUMBER(SEARCH(G$1,$A973)),MAX(B$1:B972)+1)</f>
        <v>0</v>
      </c>
      <c r="C973" s="12" t="b">
        <f>IF(ISNUMBER(SEARCH(H$1,$A973)),MAX(C$1:C972)+1)</f>
        <v>0</v>
      </c>
      <c r="D973" s="12" t="b">
        <f>IF(ISNUMBER(SEARCH(I$1,$A973)),MAX(D$1:D972)+1)</f>
        <v>0</v>
      </c>
      <c r="E973" s="12">
        <f>'AB Touchpoint System Workbook'!K984</f>
        <v>0</v>
      </c>
      <c r="F973" s="13">
        <f t="shared" si="15"/>
        <v>972</v>
      </c>
      <c r="G973" s="23" t="str">
        <f>IFERROR(VLOOKUP($F973,B:$E,4,0),"")</f>
        <v/>
      </c>
      <c r="H973" s="23" t="str">
        <f>IFERROR(VLOOKUP($F973,C:$E,3,0),"")</f>
        <v/>
      </c>
      <c r="I973" s="23" t="str">
        <f>IFERROR(VLOOKUP($F973,D:$E,2,0),"")</f>
        <v/>
      </c>
    </row>
    <row r="974" spans="1:9" x14ac:dyDescent="0.15">
      <c r="A974" s="12" t="str">
        <f>'AB Touchpoint System Workbook'!J985&amp;'AB Touchpoint System Workbook'!L985</f>
        <v/>
      </c>
      <c r="B974" s="12" t="b">
        <f>IF(ISNUMBER(SEARCH(G$1,$A974)),MAX(B$1:B973)+1)</f>
        <v>0</v>
      </c>
      <c r="C974" s="12" t="b">
        <f>IF(ISNUMBER(SEARCH(H$1,$A974)),MAX(C$1:C973)+1)</f>
        <v>0</v>
      </c>
      <c r="D974" s="12" t="b">
        <f>IF(ISNUMBER(SEARCH(I$1,$A974)),MAX(D$1:D973)+1)</f>
        <v>0</v>
      </c>
      <c r="E974" s="12">
        <f>'AB Touchpoint System Workbook'!K985</f>
        <v>0</v>
      </c>
      <c r="F974" s="13">
        <f t="shared" si="15"/>
        <v>973</v>
      </c>
      <c r="G974" s="23" t="str">
        <f>IFERROR(VLOOKUP($F974,B:$E,4,0),"")</f>
        <v/>
      </c>
      <c r="H974" s="23" t="str">
        <f>IFERROR(VLOOKUP($F974,C:$E,3,0),"")</f>
        <v/>
      </c>
      <c r="I974" s="23" t="str">
        <f>IFERROR(VLOOKUP($F974,D:$E,2,0),"")</f>
        <v/>
      </c>
    </row>
    <row r="975" spans="1:9" x14ac:dyDescent="0.15">
      <c r="A975" s="12" t="str">
        <f>'AB Touchpoint System Workbook'!J986&amp;'AB Touchpoint System Workbook'!L986</f>
        <v/>
      </c>
      <c r="B975" s="12" t="b">
        <f>IF(ISNUMBER(SEARCH(G$1,$A975)),MAX(B$1:B974)+1)</f>
        <v>0</v>
      </c>
      <c r="C975" s="12" t="b">
        <f>IF(ISNUMBER(SEARCH(H$1,$A975)),MAX(C$1:C974)+1)</f>
        <v>0</v>
      </c>
      <c r="D975" s="12" t="b">
        <f>IF(ISNUMBER(SEARCH(I$1,$A975)),MAX(D$1:D974)+1)</f>
        <v>0</v>
      </c>
      <c r="E975" s="12">
        <f>'AB Touchpoint System Workbook'!K986</f>
        <v>0</v>
      </c>
      <c r="F975" s="13">
        <f t="shared" si="15"/>
        <v>974</v>
      </c>
      <c r="G975" s="23" t="str">
        <f>IFERROR(VLOOKUP($F975,B:$E,4,0),"")</f>
        <v/>
      </c>
      <c r="H975" s="23" t="str">
        <f>IFERROR(VLOOKUP($F975,C:$E,3,0),"")</f>
        <v/>
      </c>
      <c r="I975" s="23" t="str">
        <f>IFERROR(VLOOKUP($F975,D:$E,2,0),"")</f>
        <v/>
      </c>
    </row>
    <row r="976" spans="1:9" x14ac:dyDescent="0.15">
      <c r="A976" s="12" t="str">
        <f>'AB Touchpoint System Workbook'!J987&amp;'AB Touchpoint System Workbook'!L987</f>
        <v/>
      </c>
      <c r="B976" s="12" t="b">
        <f>IF(ISNUMBER(SEARCH(G$1,$A976)),MAX(B$1:B975)+1)</f>
        <v>0</v>
      </c>
      <c r="C976" s="12" t="b">
        <f>IF(ISNUMBER(SEARCH(H$1,$A976)),MAX(C$1:C975)+1)</f>
        <v>0</v>
      </c>
      <c r="D976" s="12" t="b">
        <f>IF(ISNUMBER(SEARCH(I$1,$A976)),MAX(D$1:D975)+1)</f>
        <v>0</v>
      </c>
      <c r="E976" s="12">
        <f>'AB Touchpoint System Workbook'!K987</f>
        <v>0</v>
      </c>
      <c r="F976" s="13">
        <f t="shared" si="15"/>
        <v>975</v>
      </c>
      <c r="G976" s="23" t="str">
        <f>IFERROR(VLOOKUP($F976,B:$E,4,0),"")</f>
        <v/>
      </c>
      <c r="H976" s="23" t="str">
        <f>IFERROR(VLOOKUP($F976,C:$E,3,0),"")</f>
        <v/>
      </c>
      <c r="I976" s="23" t="str">
        <f>IFERROR(VLOOKUP($F976,D:$E,2,0),"")</f>
        <v/>
      </c>
    </row>
    <row r="977" spans="1:9" x14ac:dyDescent="0.15">
      <c r="A977" s="12" t="str">
        <f>'AB Touchpoint System Workbook'!J988&amp;'AB Touchpoint System Workbook'!L988</f>
        <v/>
      </c>
      <c r="B977" s="12" t="b">
        <f>IF(ISNUMBER(SEARCH(G$1,$A977)),MAX(B$1:B976)+1)</f>
        <v>0</v>
      </c>
      <c r="C977" s="12" t="b">
        <f>IF(ISNUMBER(SEARCH(H$1,$A977)),MAX(C$1:C976)+1)</f>
        <v>0</v>
      </c>
      <c r="D977" s="12" t="b">
        <f>IF(ISNUMBER(SEARCH(I$1,$A977)),MAX(D$1:D976)+1)</f>
        <v>0</v>
      </c>
      <c r="E977" s="12">
        <f>'AB Touchpoint System Workbook'!K988</f>
        <v>0</v>
      </c>
      <c r="F977" s="13">
        <f t="shared" si="15"/>
        <v>976</v>
      </c>
      <c r="G977" s="23" t="str">
        <f>IFERROR(VLOOKUP($F977,B:$E,4,0),"")</f>
        <v/>
      </c>
      <c r="H977" s="23" t="str">
        <f>IFERROR(VLOOKUP($F977,C:$E,3,0),"")</f>
        <v/>
      </c>
      <c r="I977" s="23" t="str">
        <f>IFERROR(VLOOKUP($F977,D:$E,2,0),"")</f>
        <v/>
      </c>
    </row>
    <row r="978" spans="1:9" x14ac:dyDescent="0.15">
      <c r="A978" s="12" t="str">
        <f>'AB Touchpoint System Workbook'!J989&amp;'AB Touchpoint System Workbook'!L989</f>
        <v/>
      </c>
      <c r="B978" s="12" t="b">
        <f>IF(ISNUMBER(SEARCH(G$1,$A978)),MAX(B$1:B977)+1)</f>
        <v>0</v>
      </c>
      <c r="C978" s="12" t="b">
        <f>IF(ISNUMBER(SEARCH(H$1,$A978)),MAX(C$1:C977)+1)</f>
        <v>0</v>
      </c>
      <c r="D978" s="12" t="b">
        <f>IF(ISNUMBER(SEARCH(I$1,$A978)),MAX(D$1:D977)+1)</f>
        <v>0</v>
      </c>
      <c r="E978" s="12">
        <f>'AB Touchpoint System Workbook'!K989</f>
        <v>0</v>
      </c>
      <c r="F978" s="13">
        <f t="shared" si="15"/>
        <v>977</v>
      </c>
      <c r="G978" s="23" t="str">
        <f>IFERROR(VLOOKUP($F978,B:$E,4,0),"")</f>
        <v/>
      </c>
      <c r="H978" s="23" t="str">
        <f>IFERROR(VLOOKUP($F978,C:$E,3,0),"")</f>
        <v/>
      </c>
      <c r="I978" s="23" t="str">
        <f>IFERROR(VLOOKUP($F978,D:$E,2,0),"")</f>
        <v/>
      </c>
    </row>
    <row r="979" spans="1:9" x14ac:dyDescent="0.15">
      <c r="A979" s="12" t="str">
        <f>'AB Touchpoint System Workbook'!J990&amp;'AB Touchpoint System Workbook'!L990</f>
        <v/>
      </c>
      <c r="B979" s="12" t="b">
        <f>IF(ISNUMBER(SEARCH(G$1,$A979)),MAX(B$1:B978)+1)</f>
        <v>0</v>
      </c>
      <c r="C979" s="12" t="b">
        <f>IF(ISNUMBER(SEARCH(H$1,$A979)),MAX(C$1:C978)+1)</f>
        <v>0</v>
      </c>
      <c r="D979" s="12" t="b">
        <f>IF(ISNUMBER(SEARCH(I$1,$A979)),MAX(D$1:D978)+1)</f>
        <v>0</v>
      </c>
      <c r="E979" s="12">
        <f>'AB Touchpoint System Workbook'!K990</f>
        <v>0</v>
      </c>
      <c r="F979" s="13">
        <f t="shared" si="15"/>
        <v>978</v>
      </c>
      <c r="G979" s="23" t="str">
        <f>IFERROR(VLOOKUP($F979,B:$E,4,0),"")</f>
        <v/>
      </c>
      <c r="H979" s="23" t="str">
        <f>IFERROR(VLOOKUP($F979,C:$E,3,0),"")</f>
        <v/>
      </c>
      <c r="I979" s="23" t="str">
        <f>IFERROR(VLOOKUP($F979,D:$E,2,0),"")</f>
        <v/>
      </c>
    </row>
    <row r="980" spans="1:9" x14ac:dyDescent="0.15">
      <c r="A980" s="12" t="str">
        <f>'AB Touchpoint System Workbook'!J991&amp;'AB Touchpoint System Workbook'!L991</f>
        <v/>
      </c>
      <c r="B980" s="12" t="b">
        <f>IF(ISNUMBER(SEARCH(G$1,$A980)),MAX(B$1:B979)+1)</f>
        <v>0</v>
      </c>
      <c r="C980" s="12" t="b">
        <f>IF(ISNUMBER(SEARCH(H$1,$A980)),MAX(C$1:C979)+1)</f>
        <v>0</v>
      </c>
      <c r="D980" s="12" t="b">
        <f>IF(ISNUMBER(SEARCH(I$1,$A980)),MAX(D$1:D979)+1)</f>
        <v>0</v>
      </c>
      <c r="E980" s="12">
        <f>'AB Touchpoint System Workbook'!K991</f>
        <v>0</v>
      </c>
      <c r="F980" s="13">
        <f t="shared" si="15"/>
        <v>979</v>
      </c>
      <c r="G980" s="23" t="str">
        <f>IFERROR(VLOOKUP($F980,B:$E,4,0),"")</f>
        <v/>
      </c>
      <c r="H980" s="23" t="str">
        <f>IFERROR(VLOOKUP($F980,C:$E,3,0),"")</f>
        <v/>
      </c>
      <c r="I980" s="23" t="str">
        <f>IFERROR(VLOOKUP($F980,D:$E,2,0),"")</f>
        <v/>
      </c>
    </row>
    <row r="981" spans="1:9" x14ac:dyDescent="0.15">
      <c r="A981" s="12" t="str">
        <f>'AB Touchpoint System Workbook'!J992&amp;'AB Touchpoint System Workbook'!L992</f>
        <v/>
      </c>
      <c r="B981" s="12" t="b">
        <f>IF(ISNUMBER(SEARCH(G$1,$A981)),MAX(B$1:B980)+1)</f>
        <v>0</v>
      </c>
      <c r="C981" s="12" t="b">
        <f>IF(ISNUMBER(SEARCH(H$1,$A981)),MAX(C$1:C980)+1)</f>
        <v>0</v>
      </c>
      <c r="D981" s="12" t="b">
        <f>IF(ISNUMBER(SEARCH(I$1,$A981)),MAX(D$1:D980)+1)</f>
        <v>0</v>
      </c>
      <c r="E981" s="12">
        <f>'AB Touchpoint System Workbook'!K992</f>
        <v>0</v>
      </c>
      <c r="F981" s="13">
        <f t="shared" si="15"/>
        <v>980</v>
      </c>
      <c r="G981" s="23" t="str">
        <f>IFERROR(VLOOKUP($F981,B:$E,4,0),"")</f>
        <v/>
      </c>
      <c r="H981" s="23" t="str">
        <f>IFERROR(VLOOKUP($F981,C:$E,3,0),"")</f>
        <v/>
      </c>
      <c r="I981" s="23" t="str">
        <f>IFERROR(VLOOKUP($F981,D:$E,2,0),"")</f>
        <v/>
      </c>
    </row>
    <row r="982" spans="1:9" x14ac:dyDescent="0.15">
      <c r="A982" s="12" t="str">
        <f>'AB Touchpoint System Workbook'!J993&amp;'AB Touchpoint System Workbook'!L993</f>
        <v/>
      </c>
      <c r="B982" s="12" t="b">
        <f>IF(ISNUMBER(SEARCH(G$1,$A982)),MAX(B$1:B981)+1)</f>
        <v>0</v>
      </c>
      <c r="C982" s="12" t="b">
        <f>IF(ISNUMBER(SEARCH(H$1,$A982)),MAX(C$1:C981)+1)</f>
        <v>0</v>
      </c>
      <c r="D982" s="12" t="b">
        <f>IF(ISNUMBER(SEARCH(I$1,$A982)),MAX(D$1:D981)+1)</f>
        <v>0</v>
      </c>
      <c r="E982" s="12">
        <f>'AB Touchpoint System Workbook'!K993</f>
        <v>0</v>
      </c>
      <c r="F982" s="13">
        <f t="shared" si="15"/>
        <v>981</v>
      </c>
      <c r="G982" s="23" t="str">
        <f>IFERROR(VLOOKUP($F982,B:$E,4,0),"")</f>
        <v/>
      </c>
      <c r="H982" s="23" t="str">
        <f>IFERROR(VLOOKUP($F982,C:$E,3,0),"")</f>
        <v/>
      </c>
      <c r="I982" s="23" t="str">
        <f>IFERROR(VLOOKUP($F982,D:$E,2,0),"")</f>
        <v/>
      </c>
    </row>
    <row r="983" spans="1:9" x14ac:dyDescent="0.15">
      <c r="A983" s="12" t="str">
        <f>'AB Touchpoint System Workbook'!J994&amp;'AB Touchpoint System Workbook'!L994</f>
        <v/>
      </c>
      <c r="B983" s="12" t="b">
        <f>IF(ISNUMBER(SEARCH(G$1,$A983)),MAX(B$1:B982)+1)</f>
        <v>0</v>
      </c>
      <c r="C983" s="12" t="b">
        <f>IF(ISNUMBER(SEARCH(H$1,$A983)),MAX(C$1:C982)+1)</f>
        <v>0</v>
      </c>
      <c r="D983" s="12" t="b">
        <f>IF(ISNUMBER(SEARCH(I$1,$A983)),MAX(D$1:D982)+1)</f>
        <v>0</v>
      </c>
      <c r="E983" s="12">
        <f>'AB Touchpoint System Workbook'!K994</f>
        <v>0</v>
      </c>
      <c r="F983" s="13">
        <f t="shared" si="15"/>
        <v>982</v>
      </c>
      <c r="G983" s="23" t="str">
        <f>IFERROR(VLOOKUP($F983,B:$E,4,0),"")</f>
        <v/>
      </c>
      <c r="H983" s="23" t="str">
        <f>IFERROR(VLOOKUP($F983,C:$E,3,0),"")</f>
        <v/>
      </c>
      <c r="I983" s="23" t="str">
        <f>IFERROR(VLOOKUP($F983,D:$E,2,0),"")</f>
        <v/>
      </c>
    </row>
    <row r="984" spans="1:9" x14ac:dyDescent="0.15">
      <c r="A984" s="12" t="str">
        <f>'AB Touchpoint System Workbook'!J995&amp;'AB Touchpoint System Workbook'!L995</f>
        <v/>
      </c>
      <c r="B984" s="12" t="b">
        <f>IF(ISNUMBER(SEARCH(G$1,$A984)),MAX(B$1:B983)+1)</f>
        <v>0</v>
      </c>
      <c r="C984" s="12" t="b">
        <f>IF(ISNUMBER(SEARCH(H$1,$A984)),MAX(C$1:C983)+1)</f>
        <v>0</v>
      </c>
      <c r="D984" s="12" t="b">
        <f>IF(ISNUMBER(SEARCH(I$1,$A984)),MAX(D$1:D983)+1)</f>
        <v>0</v>
      </c>
      <c r="E984" s="12">
        <f>'AB Touchpoint System Workbook'!K995</f>
        <v>0</v>
      </c>
      <c r="F984" s="13">
        <f t="shared" si="15"/>
        <v>983</v>
      </c>
      <c r="G984" s="23" t="str">
        <f>IFERROR(VLOOKUP($F984,B:$E,4,0),"")</f>
        <v/>
      </c>
      <c r="H984" s="23" t="str">
        <f>IFERROR(VLOOKUP($F984,C:$E,3,0),"")</f>
        <v/>
      </c>
      <c r="I984" s="23" t="str">
        <f>IFERROR(VLOOKUP($F984,D:$E,2,0),"")</f>
        <v/>
      </c>
    </row>
    <row r="985" spans="1:9" x14ac:dyDescent="0.15">
      <c r="A985" s="12" t="str">
        <f>'AB Touchpoint System Workbook'!J996&amp;'AB Touchpoint System Workbook'!L996</f>
        <v/>
      </c>
      <c r="B985" s="12" t="b">
        <f>IF(ISNUMBER(SEARCH(G$1,$A985)),MAX(B$1:B984)+1)</f>
        <v>0</v>
      </c>
      <c r="C985" s="12" t="b">
        <f>IF(ISNUMBER(SEARCH(H$1,$A985)),MAX(C$1:C984)+1)</f>
        <v>0</v>
      </c>
      <c r="D985" s="12" t="b">
        <f>IF(ISNUMBER(SEARCH(I$1,$A985)),MAX(D$1:D984)+1)</f>
        <v>0</v>
      </c>
      <c r="E985" s="12">
        <f>'AB Touchpoint System Workbook'!K996</f>
        <v>0</v>
      </c>
      <c r="F985" s="13">
        <f t="shared" si="15"/>
        <v>984</v>
      </c>
      <c r="G985" s="23" t="str">
        <f>IFERROR(VLOOKUP($F985,B:$E,4,0),"")</f>
        <v/>
      </c>
      <c r="H985" s="23" t="str">
        <f>IFERROR(VLOOKUP($F985,C:$E,3,0),"")</f>
        <v/>
      </c>
      <c r="I985" s="23" t="str">
        <f>IFERROR(VLOOKUP($F985,D:$E,2,0),"")</f>
        <v/>
      </c>
    </row>
    <row r="986" spans="1:9" x14ac:dyDescent="0.15">
      <c r="A986" s="12" t="str">
        <f>'AB Touchpoint System Workbook'!J997&amp;'AB Touchpoint System Workbook'!L997</f>
        <v/>
      </c>
      <c r="B986" s="12" t="b">
        <f>IF(ISNUMBER(SEARCH(G$1,$A986)),MAX(B$1:B985)+1)</f>
        <v>0</v>
      </c>
      <c r="C986" s="12" t="b">
        <f>IF(ISNUMBER(SEARCH(H$1,$A986)),MAX(C$1:C985)+1)</f>
        <v>0</v>
      </c>
      <c r="D986" s="12" t="b">
        <f>IF(ISNUMBER(SEARCH(I$1,$A986)),MAX(D$1:D985)+1)</f>
        <v>0</v>
      </c>
      <c r="E986" s="12">
        <f>'AB Touchpoint System Workbook'!K997</f>
        <v>0</v>
      </c>
      <c r="F986" s="13">
        <f t="shared" si="15"/>
        <v>985</v>
      </c>
      <c r="G986" s="23" t="str">
        <f>IFERROR(VLOOKUP($F986,B:$E,4,0),"")</f>
        <v/>
      </c>
      <c r="H986" s="23" t="str">
        <f>IFERROR(VLOOKUP($F986,C:$E,3,0),"")</f>
        <v/>
      </c>
      <c r="I986" s="23" t="str">
        <f>IFERROR(VLOOKUP($F986,D:$E,2,0),"")</f>
        <v/>
      </c>
    </row>
    <row r="987" spans="1:9" x14ac:dyDescent="0.15">
      <c r="A987" s="12" t="str">
        <f>'AB Touchpoint System Workbook'!J998&amp;'AB Touchpoint System Workbook'!L998</f>
        <v/>
      </c>
      <c r="B987" s="12" t="b">
        <f>IF(ISNUMBER(SEARCH(G$1,$A987)),MAX(B$1:B986)+1)</f>
        <v>0</v>
      </c>
      <c r="C987" s="12" t="b">
        <f>IF(ISNUMBER(SEARCH(H$1,$A987)),MAX(C$1:C986)+1)</f>
        <v>0</v>
      </c>
      <c r="D987" s="12" t="b">
        <f>IF(ISNUMBER(SEARCH(I$1,$A987)),MAX(D$1:D986)+1)</f>
        <v>0</v>
      </c>
      <c r="E987" s="12">
        <f>'AB Touchpoint System Workbook'!K998</f>
        <v>0</v>
      </c>
      <c r="F987" s="13">
        <f t="shared" si="15"/>
        <v>986</v>
      </c>
      <c r="G987" s="23" t="str">
        <f>IFERROR(VLOOKUP($F987,B:$E,4,0),"")</f>
        <v/>
      </c>
      <c r="H987" s="23" t="str">
        <f>IFERROR(VLOOKUP($F987,C:$E,3,0),"")</f>
        <v/>
      </c>
      <c r="I987" s="23" t="str">
        <f>IFERROR(VLOOKUP($F987,D:$E,2,0),"")</f>
        <v/>
      </c>
    </row>
    <row r="988" spans="1:9" x14ac:dyDescent="0.15">
      <c r="A988" s="12" t="str">
        <f>'AB Touchpoint System Workbook'!J999&amp;'AB Touchpoint System Workbook'!L999</f>
        <v/>
      </c>
      <c r="B988" s="12" t="b">
        <f>IF(ISNUMBER(SEARCH(G$1,$A988)),MAX(B$1:B987)+1)</f>
        <v>0</v>
      </c>
      <c r="C988" s="12" t="b">
        <f>IF(ISNUMBER(SEARCH(H$1,$A988)),MAX(C$1:C987)+1)</f>
        <v>0</v>
      </c>
      <c r="D988" s="12" t="b">
        <f>IF(ISNUMBER(SEARCH(I$1,$A988)),MAX(D$1:D987)+1)</f>
        <v>0</v>
      </c>
      <c r="E988" s="12">
        <f>'AB Touchpoint System Workbook'!K999</f>
        <v>0</v>
      </c>
      <c r="F988" s="13">
        <f t="shared" si="15"/>
        <v>987</v>
      </c>
      <c r="G988" s="23" t="str">
        <f>IFERROR(VLOOKUP($F988,B:$E,4,0),"")</f>
        <v/>
      </c>
      <c r="H988" s="23" t="str">
        <f>IFERROR(VLOOKUP($F988,C:$E,3,0),"")</f>
        <v/>
      </c>
      <c r="I988" s="23" t="str">
        <f>IFERROR(VLOOKUP($F988,D:$E,2,0),"")</f>
        <v/>
      </c>
    </row>
    <row r="989" spans="1:9" x14ac:dyDescent="0.15">
      <c r="A989" s="12" t="str">
        <f>'AB Touchpoint System Workbook'!J1000&amp;'AB Touchpoint System Workbook'!L1000</f>
        <v/>
      </c>
      <c r="B989" s="12" t="b">
        <f>IF(ISNUMBER(SEARCH(G$1,$A989)),MAX(B$1:B988)+1)</f>
        <v>0</v>
      </c>
      <c r="C989" s="12" t="b">
        <f>IF(ISNUMBER(SEARCH(H$1,$A989)),MAX(C$1:C988)+1)</f>
        <v>0</v>
      </c>
      <c r="D989" s="12" t="b">
        <f>IF(ISNUMBER(SEARCH(I$1,$A989)),MAX(D$1:D988)+1)</f>
        <v>0</v>
      </c>
      <c r="E989" s="12">
        <f>'AB Touchpoint System Workbook'!K1000</f>
        <v>0</v>
      </c>
      <c r="F989" s="13">
        <f t="shared" si="15"/>
        <v>988</v>
      </c>
      <c r="G989" s="23" t="str">
        <f>IFERROR(VLOOKUP($F989,B:$E,4,0),"")</f>
        <v/>
      </c>
      <c r="H989" s="23" t="str">
        <f>IFERROR(VLOOKUP($F989,C:$E,3,0),"")</f>
        <v/>
      </c>
      <c r="I989" s="23" t="str">
        <f>IFERROR(VLOOKUP($F989,D:$E,2,0),"")</f>
        <v/>
      </c>
    </row>
    <row r="990" spans="1:9" x14ac:dyDescent="0.15">
      <c r="A990" s="12" t="str">
        <f>'AB Touchpoint System Workbook'!J1001&amp;'AB Touchpoint System Workbook'!L1001</f>
        <v/>
      </c>
      <c r="B990" s="12" t="b">
        <f>IF(ISNUMBER(SEARCH(G$1,$A990)),MAX(B$1:B989)+1)</f>
        <v>0</v>
      </c>
      <c r="C990" s="12" t="b">
        <f>IF(ISNUMBER(SEARCH(H$1,$A990)),MAX(C$1:C989)+1)</f>
        <v>0</v>
      </c>
      <c r="D990" s="12" t="b">
        <f>IF(ISNUMBER(SEARCH(I$1,$A990)),MAX(D$1:D989)+1)</f>
        <v>0</v>
      </c>
      <c r="E990" s="12">
        <f>'AB Touchpoint System Workbook'!K1001</f>
        <v>0</v>
      </c>
      <c r="F990" s="13">
        <f t="shared" si="15"/>
        <v>989</v>
      </c>
      <c r="G990" s="23" t="str">
        <f>IFERROR(VLOOKUP($F990,B:$E,4,0),"")</f>
        <v/>
      </c>
      <c r="H990" s="23" t="str">
        <f>IFERROR(VLOOKUP($F990,C:$E,3,0),"")</f>
        <v/>
      </c>
      <c r="I990" s="23" t="str">
        <f>IFERROR(VLOOKUP($F990,D:$E,2,0),"")</f>
        <v/>
      </c>
    </row>
    <row r="991" spans="1:9" x14ac:dyDescent="0.15">
      <c r="A991" s="12" t="str">
        <f>'AB Touchpoint System Workbook'!J1002&amp;'AB Touchpoint System Workbook'!L1002</f>
        <v/>
      </c>
      <c r="B991" s="12" t="b">
        <f>IF(ISNUMBER(SEARCH(G$1,$A991)),MAX(B$1:B990)+1)</f>
        <v>0</v>
      </c>
      <c r="C991" s="12" t="b">
        <f>IF(ISNUMBER(SEARCH(H$1,$A991)),MAX(C$1:C990)+1)</f>
        <v>0</v>
      </c>
      <c r="D991" s="12" t="b">
        <f>IF(ISNUMBER(SEARCH(I$1,$A991)),MAX(D$1:D990)+1)</f>
        <v>0</v>
      </c>
      <c r="E991" s="12">
        <f>'AB Touchpoint System Workbook'!K1002</f>
        <v>0</v>
      </c>
      <c r="F991" s="13">
        <f t="shared" si="15"/>
        <v>990</v>
      </c>
      <c r="G991" s="23" t="str">
        <f>IFERROR(VLOOKUP($F991,B:$E,4,0),"")</f>
        <v/>
      </c>
      <c r="H991" s="23" t="str">
        <f>IFERROR(VLOOKUP($F991,C:$E,3,0),"")</f>
        <v/>
      </c>
      <c r="I991" s="23" t="str">
        <f>IFERROR(VLOOKUP($F991,D:$E,2,0),"")</f>
        <v/>
      </c>
    </row>
    <row r="992" spans="1:9" x14ac:dyDescent="0.15">
      <c r="A992" s="12" t="str">
        <f>'AB Touchpoint System Workbook'!J1003&amp;'AB Touchpoint System Workbook'!L1003</f>
        <v/>
      </c>
      <c r="B992" s="12" t="b">
        <f>IF(ISNUMBER(SEARCH(G$1,$A992)),MAX(B$1:B991)+1)</f>
        <v>0</v>
      </c>
      <c r="C992" s="12" t="b">
        <f>IF(ISNUMBER(SEARCH(H$1,$A992)),MAX(C$1:C991)+1)</f>
        <v>0</v>
      </c>
      <c r="D992" s="12" t="b">
        <f>IF(ISNUMBER(SEARCH(I$1,$A992)),MAX(D$1:D991)+1)</f>
        <v>0</v>
      </c>
      <c r="E992" s="12">
        <f>'AB Touchpoint System Workbook'!K1003</f>
        <v>0</v>
      </c>
      <c r="F992" s="13">
        <f t="shared" si="15"/>
        <v>991</v>
      </c>
      <c r="G992" s="23" t="str">
        <f>IFERROR(VLOOKUP($F992,B:$E,4,0),"")</f>
        <v/>
      </c>
      <c r="H992" s="23" t="str">
        <f>IFERROR(VLOOKUP($F992,C:$E,3,0),"")</f>
        <v/>
      </c>
      <c r="I992" s="23" t="str">
        <f>IFERROR(VLOOKUP($F992,D:$E,2,0),"")</f>
        <v/>
      </c>
    </row>
    <row r="993" spans="1:9" x14ac:dyDescent="0.15">
      <c r="A993" s="12" t="str">
        <f>'AB Touchpoint System Workbook'!J1004&amp;'AB Touchpoint System Workbook'!L1004</f>
        <v/>
      </c>
      <c r="B993" s="12" t="b">
        <f>IF(ISNUMBER(SEARCH(G$1,$A993)),MAX(B$1:B992)+1)</f>
        <v>0</v>
      </c>
      <c r="C993" s="12" t="b">
        <f>IF(ISNUMBER(SEARCH(H$1,$A993)),MAX(C$1:C992)+1)</f>
        <v>0</v>
      </c>
      <c r="D993" s="12" t="b">
        <f>IF(ISNUMBER(SEARCH(I$1,$A993)),MAX(D$1:D992)+1)</f>
        <v>0</v>
      </c>
      <c r="E993" s="12">
        <f>'AB Touchpoint System Workbook'!K1004</f>
        <v>0</v>
      </c>
      <c r="F993" s="13">
        <f t="shared" si="15"/>
        <v>992</v>
      </c>
      <c r="G993" s="23" t="str">
        <f>IFERROR(VLOOKUP($F993,B:$E,4,0),"")</f>
        <v/>
      </c>
      <c r="H993" s="23" t="str">
        <f>IFERROR(VLOOKUP($F993,C:$E,3,0),"")</f>
        <v/>
      </c>
      <c r="I993" s="23" t="str">
        <f>IFERROR(VLOOKUP($F993,D:$E,2,0),"")</f>
        <v/>
      </c>
    </row>
    <row r="994" spans="1:9" x14ac:dyDescent="0.15">
      <c r="A994" s="12" t="str">
        <f>'AB Touchpoint System Workbook'!J1005&amp;'AB Touchpoint System Workbook'!L1005</f>
        <v/>
      </c>
      <c r="B994" s="12" t="b">
        <f>IF(ISNUMBER(SEARCH(G$1,$A994)),MAX(B$1:B993)+1)</f>
        <v>0</v>
      </c>
      <c r="C994" s="12" t="b">
        <f>IF(ISNUMBER(SEARCH(H$1,$A994)),MAX(C$1:C993)+1)</f>
        <v>0</v>
      </c>
      <c r="D994" s="12" t="b">
        <f>IF(ISNUMBER(SEARCH(I$1,$A994)),MAX(D$1:D993)+1)</f>
        <v>0</v>
      </c>
      <c r="E994" s="12">
        <f>'AB Touchpoint System Workbook'!K1005</f>
        <v>0</v>
      </c>
      <c r="F994" s="13">
        <f t="shared" si="15"/>
        <v>993</v>
      </c>
      <c r="G994" s="23" t="str">
        <f>IFERROR(VLOOKUP($F994,B:$E,4,0),"")</f>
        <v/>
      </c>
      <c r="H994" s="23" t="str">
        <f>IFERROR(VLOOKUP($F994,C:$E,3,0),"")</f>
        <v/>
      </c>
      <c r="I994" s="23" t="str">
        <f>IFERROR(VLOOKUP($F994,D:$E,2,0),"")</f>
        <v/>
      </c>
    </row>
    <row r="995" spans="1:9" x14ac:dyDescent="0.15">
      <c r="A995" s="12" t="str">
        <f>'AB Touchpoint System Workbook'!J1006&amp;'AB Touchpoint System Workbook'!L1006</f>
        <v/>
      </c>
      <c r="B995" s="12" t="b">
        <f>IF(ISNUMBER(SEARCH(G$1,$A995)),MAX(B$1:B994)+1)</f>
        <v>0</v>
      </c>
      <c r="C995" s="12" t="b">
        <f>IF(ISNUMBER(SEARCH(H$1,$A995)),MAX(C$1:C994)+1)</f>
        <v>0</v>
      </c>
      <c r="D995" s="12" t="b">
        <f>IF(ISNUMBER(SEARCH(I$1,$A995)),MAX(D$1:D994)+1)</f>
        <v>0</v>
      </c>
      <c r="E995" s="12">
        <f>'AB Touchpoint System Workbook'!K1006</f>
        <v>0</v>
      </c>
      <c r="F995" s="13">
        <f t="shared" si="15"/>
        <v>994</v>
      </c>
      <c r="G995" s="23" t="str">
        <f>IFERROR(VLOOKUP($F995,B:$E,4,0),"")</f>
        <v/>
      </c>
      <c r="H995" s="23" t="str">
        <f>IFERROR(VLOOKUP($F995,C:$E,3,0),"")</f>
        <v/>
      </c>
      <c r="I995" s="23" t="str">
        <f>IFERROR(VLOOKUP($F995,D:$E,2,0),"")</f>
        <v/>
      </c>
    </row>
    <row r="996" spans="1:9" x14ac:dyDescent="0.15">
      <c r="A996" s="12" t="str">
        <f>'AB Touchpoint System Workbook'!J1007&amp;'AB Touchpoint System Workbook'!L1007</f>
        <v/>
      </c>
      <c r="B996" s="12" t="b">
        <f>IF(ISNUMBER(SEARCH(G$1,$A996)),MAX(B$1:B995)+1)</f>
        <v>0</v>
      </c>
      <c r="C996" s="12" t="b">
        <f>IF(ISNUMBER(SEARCH(H$1,$A996)),MAX(C$1:C995)+1)</f>
        <v>0</v>
      </c>
      <c r="D996" s="12" t="b">
        <f>IF(ISNUMBER(SEARCH(I$1,$A996)),MAX(D$1:D995)+1)</f>
        <v>0</v>
      </c>
      <c r="E996" s="12">
        <f>'AB Touchpoint System Workbook'!K1007</f>
        <v>0</v>
      </c>
      <c r="F996" s="13">
        <f t="shared" si="15"/>
        <v>995</v>
      </c>
      <c r="G996" s="23" t="str">
        <f>IFERROR(VLOOKUP($F996,B:$E,4,0),"")</f>
        <v/>
      </c>
      <c r="H996" s="23" t="str">
        <f>IFERROR(VLOOKUP($F996,C:$E,3,0),"")</f>
        <v/>
      </c>
      <c r="I996" s="23" t="str">
        <f>IFERROR(VLOOKUP($F996,D:$E,2,0),"")</f>
        <v/>
      </c>
    </row>
    <row r="997" spans="1:9" x14ac:dyDescent="0.15">
      <c r="A997" s="12" t="str">
        <f>'AB Touchpoint System Workbook'!J1008&amp;'AB Touchpoint System Workbook'!L1008</f>
        <v/>
      </c>
      <c r="B997" s="12" t="b">
        <f>IF(ISNUMBER(SEARCH(G$1,$A997)),MAX(B$1:B996)+1)</f>
        <v>0</v>
      </c>
      <c r="C997" s="12" t="b">
        <f>IF(ISNUMBER(SEARCH(H$1,$A997)),MAX(C$1:C996)+1)</f>
        <v>0</v>
      </c>
      <c r="D997" s="12" t="b">
        <f>IF(ISNUMBER(SEARCH(I$1,$A997)),MAX(D$1:D996)+1)</f>
        <v>0</v>
      </c>
      <c r="E997" s="12">
        <f>'AB Touchpoint System Workbook'!K1008</f>
        <v>0</v>
      </c>
      <c r="F997" s="13">
        <f t="shared" si="15"/>
        <v>996</v>
      </c>
      <c r="G997" s="23" t="str">
        <f>IFERROR(VLOOKUP($F997,B:$E,4,0),"")</f>
        <v/>
      </c>
      <c r="H997" s="23" t="str">
        <f>IFERROR(VLOOKUP($F997,C:$E,3,0),"")</f>
        <v/>
      </c>
      <c r="I997" s="23" t="str">
        <f>IFERROR(VLOOKUP($F997,D:$E,2,0),"")</f>
        <v/>
      </c>
    </row>
    <row r="998" spans="1:9" x14ac:dyDescent="0.15">
      <c r="A998" s="12" t="str">
        <f>'AB Touchpoint System Workbook'!J1009&amp;'AB Touchpoint System Workbook'!L1009</f>
        <v/>
      </c>
      <c r="B998" s="12" t="b">
        <f>IF(ISNUMBER(SEARCH(G$1,$A998)),MAX(B$1:B997)+1)</f>
        <v>0</v>
      </c>
      <c r="C998" s="12" t="b">
        <f>IF(ISNUMBER(SEARCH(H$1,$A998)),MAX(C$1:C997)+1)</f>
        <v>0</v>
      </c>
      <c r="D998" s="12" t="b">
        <f>IF(ISNUMBER(SEARCH(I$1,$A998)),MAX(D$1:D997)+1)</f>
        <v>0</v>
      </c>
      <c r="E998" s="12">
        <f>'AB Touchpoint System Workbook'!K1009</f>
        <v>0</v>
      </c>
      <c r="F998" s="13">
        <f t="shared" si="15"/>
        <v>997</v>
      </c>
      <c r="G998" s="23" t="str">
        <f>IFERROR(VLOOKUP($F998,B:$E,4,0),"")</f>
        <v/>
      </c>
      <c r="H998" s="23" t="str">
        <f>IFERROR(VLOOKUP($F998,C:$E,3,0),"")</f>
        <v/>
      </c>
      <c r="I998" s="23" t="str">
        <f>IFERROR(VLOOKUP($F998,D:$E,2,0),"")</f>
        <v/>
      </c>
    </row>
    <row r="999" spans="1:9" x14ac:dyDescent="0.15">
      <c r="A999" s="12" t="str">
        <f>'AB Touchpoint System Workbook'!J1010&amp;'AB Touchpoint System Workbook'!L1010</f>
        <v/>
      </c>
      <c r="B999" s="12" t="b">
        <f>IF(ISNUMBER(SEARCH(G$1,$A999)),MAX(B$1:B998)+1)</f>
        <v>0</v>
      </c>
      <c r="C999" s="12" t="b">
        <f>IF(ISNUMBER(SEARCH(H$1,$A999)),MAX(C$1:C998)+1)</f>
        <v>0</v>
      </c>
      <c r="D999" s="12" t="b">
        <f>IF(ISNUMBER(SEARCH(I$1,$A999)),MAX(D$1:D998)+1)</f>
        <v>0</v>
      </c>
      <c r="E999" s="12">
        <f>'AB Touchpoint System Workbook'!K1010</f>
        <v>0</v>
      </c>
      <c r="F999" s="13">
        <f t="shared" si="15"/>
        <v>998</v>
      </c>
      <c r="G999" s="23" t="str">
        <f>IFERROR(VLOOKUP($F999,B:$E,4,0),"")</f>
        <v/>
      </c>
      <c r="H999" s="23" t="str">
        <f>IFERROR(VLOOKUP($F999,C:$E,3,0),"")</f>
        <v/>
      </c>
      <c r="I999" s="23" t="str">
        <f>IFERROR(VLOOKUP($F999,D:$E,2,0),"")</f>
        <v/>
      </c>
    </row>
    <row r="1000" spans="1:9" x14ac:dyDescent="0.15">
      <c r="A1000" s="12" t="str">
        <f>'AB Touchpoint System Workbook'!J1011&amp;'AB Touchpoint System Workbook'!L1011</f>
        <v/>
      </c>
      <c r="B1000" s="12" t="b">
        <f>IF(ISNUMBER(SEARCH(G$1,$A1000)),MAX(B$1:B999)+1)</f>
        <v>0</v>
      </c>
      <c r="C1000" s="12" t="b">
        <f>IF(ISNUMBER(SEARCH(H$1,$A1000)),MAX(C$1:C999)+1)</f>
        <v>0</v>
      </c>
      <c r="D1000" s="12" t="b">
        <f>IF(ISNUMBER(SEARCH(I$1,$A1000)),MAX(D$1:D999)+1)</f>
        <v>0</v>
      </c>
      <c r="E1000" s="12">
        <f>'AB Touchpoint System Workbook'!K1011</f>
        <v>0</v>
      </c>
      <c r="F1000" s="13">
        <f t="shared" si="15"/>
        <v>999</v>
      </c>
      <c r="G1000" s="23" t="str">
        <f>IFERROR(VLOOKUP($F1000,B:$E,4,0),"")</f>
        <v/>
      </c>
      <c r="H1000" s="23" t="str">
        <f>IFERROR(VLOOKUP($F1000,C:$E,3,0),"")</f>
        <v/>
      </c>
      <c r="I1000" s="23" t="str">
        <f>IFERROR(VLOOKUP($F1000,D:$E,2,0),"")</f>
        <v/>
      </c>
    </row>
    <row r="1001" spans="1:9" x14ac:dyDescent="0.15">
      <c r="A1001" s="12" t="str">
        <f>'AB Touchpoint System Workbook'!J1012&amp;'AB Touchpoint System Workbook'!L1012</f>
        <v/>
      </c>
      <c r="B1001" s="12" t="b">
        <f>IF(ISNUMBER(SEARCH(G$1,$A1001)),MAX(B$1:B1000)+1)</f>
        <v>0</v>
      </c>
      <c r="C1001" s="12" t="b">
        <f>IF(ISNUMBER(SEARCH(H$1,$A1001)),MAX(C$1:C1000)+1)</f>
        <v>0</v>
      </c>
      <c r="D1001" s="12" t="b">
        <f>IF(ISNUMBER(SEARCH(I$1,$A1001)),MAX(D$1:D1000)+1)</f>
        <v>0</v>
      </c>
      <c r="E1001" s="12">
        <f>'AB Touchpoint System Workbook'!K1012</f>
        <v>0</v>
      </c>
      <c r="F1001" s="13">
        <f t="shared" si="15"/>
        <v>1000</v>
      </c>
      <c r="G1001" s="23" t="str">
        <f>IFERROR(VLOOKUP($F1001,B:$E,4,0),"")</f>
        <v/>
      </c>
      <c r="H1001" s="23" t="str">
        <f>IFERROR(VLOOKUP($F1001,C:$E,3,0),"")</f>
        <v/>
      </c>
      <c r="I1001" s="23" t="str">
        <f>IFERROR(VLOOKUP($F1001,D:$E,2,0),"")</f>
        <v/>
      </c>
    </row>
    <row r="1002" spans="1:9" x14ac:dyDescent="0.15">
      <c r="A1002" s="12" t="str">
        <f>'AB Touchpoint System Workbook'!J1013&amp;'AB Touchpoint System Workbook'!L1013</f>
        <v/>
      </c>
      <c r="B1002" s="12" t="b">
        <f>IF(ISNUMBER(SEARCH(G$1,$A1002)),MAX(B$1:B1001)+1)</f>
        <v>0</v>
      </c>
      <c r="C1002" s="12" t="b">
        <f>IF(ISNUMBER(SEARCH(H$1,$A1002)),MAX(C$1:C1001)+1)</f>
        <v>0</v>
      </c>
      <c r="D1002" s="12" t="b">
        <f>IF(ISNUMBER(SEARCH(I$1,$A1002)),MAX(D$1:D1001)+1)</f>
        <v>0</v>
      </c>
      <c r="E1002" s="12">
        <f>'AB Touchpoint System Workbook'!K1013</f>
        <v>0</v>
      </c>
      <c r="F1002" s="13">
        <f t="shared" si="15"/>
        <v>1001</v>
      </c>
      <c r="G1002" s="23" t="str">
        <f>IFERROR(VLOOKUP($F1002,B:$E,4,0),"")</f>
        <v/>
      </c>
      <c r="H1002" s="23" t="str">
        <f>IFERROR(VLOOKUP($F1002,C:$E,3,0),"")</f>
        <v/>
      </c>
      <c r="I1002" s="23" t="str">
        <f>IFERROR(VLOOKUP($F1002,D:$E,2,0),"")</f>
        <v/>
      </c>
    </row>
    <row r="1003" spans="1:9" x14ac:dyDescent="0.15">
      <c r="A1003" s="12" t="str">
        <f>'AB Touchpoint System Workbook'!J1014&amp;'AB Touchpoint System Workbook'!L1014</f>
        <v/>
      </c>
      <c r="B1003" s="12" t="b">
        <f>IF(ISNUMBER(SEARCH(G$1,$A1003)),MAX(B$1:B1002)+1)</f>
        <v>0</v>
      </c>
      <c r="C1003" s="12" t="b">
        <f>IF(ISNUMBER(SEARCH(H$1,$A1003)),MAX(C$1:C1002)+1)</f>
        <v>0</v>
      </c>
      <c r="D1003" s="12" t="b">
        <f>IF(ISNUMBER(SEARCH(I$1,$A1003)),MAX(D$1:D1002)+1)</f>
        <v>0</v>
      </c>
      <c r="E1003" s="12">
        <f>'AB Touchpoint System Workbook'!K1014</f>
        <v>0</v>
      </c>
      <c r="F1003" s="13">
        <f t="shared" si="15"/>
        <v>1002</v>
      </c>
      <c r="G1003" s="23" t="str">
        <f>IFERROR(VLOOKUP($F1003,B:$E,4,0),"")</f>
        <v/>
      </c>
      <c r="H1003" s="23" t="str">
        <f>IFERROR(VLOOKUP($F1003,C:$E,3,0),"")</f>
        <v/>
      </c>
      <c r="I1003" s="23" t="str">
        <f>IFERROR(VLOOKUP($F1003,D:$E,2,0),"")</f>
        <v/>
      </c>
    </row>
    <row r="1004" spans="1:9" x14ac:dyDescent="0.15">
      <c r="A1004" s="12" t="str">
        <f>'AB Touchpoint System Workbook'!J1015&amp;'AB Touchpoint System Workbook'!L1015</f>
        <v/>
      </c>
      <c r="B1004" s="12" t="b">
        <f>IF(ISNUMBER(SEARCH(G$1,$A1004)),MAX(B$1:B1003)+1)</f>
        <v>0</v>
      </c>
      <c r="C1004" s="12" t="b">
        <f>IF(ISNUMBER(SEARCH(H$1,$A1004)),MAX(C$1:C1003)+1)</f>
        <v>0</v>
      </c>
      <c r="D1004" s="12" t="b">
        <f>IF(ISNUMBER(SEARCH(I$1,$A1004)),MAX(D$1:D1003)+1)</f>
        <v>0</v>
      </c>
      <c r="E1004" s="12">
        <f>'AB Touchpoint System Workbook'!K1015</f>
        <v>0</v>
      </c>
      <c r="F1004" s="13">
        <f t="shared" si="15"/>
        <v>1003</v>
      </c>
      <c r="G1004" s="23" t="str">
        <f>IFERROR(VLOOKUP($F1004,B:$E,4,0),"")</f>
        <v/>
      </c>
      <c r="H1004" s="23" t="str">
        <f>IFERROR(VLOOKUP($F1004,C:$E,3,0),"")</f>
        <v/>
      </c>
      <c r="I1004" s="23" t="str">
        <f>IFERROR(VLOOKUP($F1004,D:$E,2,0),"")</f>
        <v/>
      </c>
    </row>
    <row r="1005" spans="1:9" x14ac:dyDescent="0.15">
      <c r="A1005" s="12" t="str">
        <f>'AB Touchpoint System Workbook'!J1016&amp;'AB Touchpoint System Workbook'!L1016</f>
        <v/>
      </c>
      <c r="B1005" s="12" t="b">
        <f>IF(ISNUMBER(SEARCH(G$1,$A1005)),MAX(B$1:B1004)+1)</f>
        <v>0</v>
      </c>
      <c r="C1005" s="12" t="b">
        <f>IF(ISNUMBER(SEARCH(H$1,$A1005)),MAX(C$1:C1004)+1)</f>
        <v>0</v>
      </c>
      <c r="D1005" s="12" t="b">
        <f>IF(ISNUMBER(SEARCH(I$1,$A1005)),MAX(D$1:D1004)+1)</f>
        <v>0</v>
      </c>
      <c r="E1005" s="12">
        <f>'AB Touchpoint System Workbook'!K1016</f>
        <v>0</v>
      </c>
      <c r="F1005" s="13">
        <f t="shared" si="15"/>
        <v>1004</v>
      </c>
      <c r="G1005" s="23" t="str">
        <f>IFERROR(VLOOKUP($F1005,B:$E,4,0),"")</f>
        <v/>
      </c>
      <c r="H1005" s="23" t="str">
        <f>IFERROR(VLOOKUP($F1005,C:$E,3,0),"")</f>
        <v/>
      </c>
      <c r="I1005" s="23" t="str">
        <f>IFERROR(VLOOKUP($F1005,D:$E,2,0),"")</f>
        <v/>
      </c>
    </row>
    <row r="1006" spans="1:9" x14ac:dyDescent="0.15">
      <c r="A1006" s="12" t="str">
        <f>'AB Touchpoint System Workbook'!J1017&amp;'AB Touchpoint System Workbook'!L1017</f>
        <v/>
      </c>
      <c r="B1006" s="12" t="b">
        <f>IF(ISNUMBER(SEARCH(G$1,$A1006)),MAX(B$1:B1005)+1)</f>
        <v>0</v>
      </c>
      <c r="C1006" s="12" t="b">
        <f>IF(ISNUMBER(SEARCH(H$1,$A1006)),MAX(C$1:C1005)+1)</f>
        <v>0</v>
      </c>
      <c r="D1006" s="12" t="b">
        <f>IF(ISNUMBER(SEARCH(I$1,$A1006)),MAX(D$1:D1005)+1)</f>
        <v>0</v>
      </c>
      <c r="E1006" s="12">
        <f>'AB Touchpoint System Workbook'!K1017</f>
        <v>0</v>
      </c>
      <c r="F1006" s="13">
        <f t="shared" si="15"/>
        <v>1005</v>
      </c>
      <c r="G1006" s="23" t="str">
        <f>IFERROR(VLOOKUP($F1006,B:$E,4,0),"")</f>
        <v/>
      </c>
      <c r="H1006" s="23" t="str">
        <f>IFERROR(VLOOKUP($F1006,C:$E,3,0),"")</f>
        <v/>
      </c>
      <c r="I1006" s="23" t="str">
        <f>IFERROR(VLOOKUP($F1006,D:$E,2,0),"")</f>
        <v/>
      </c>
    </row>
    <row r="1007" spans="1:9" x14ac:dyDescent="0.15">
      <c r="A1007" s="12" t="str">
        <f>'AB Touchpoint System Workbook'!J1018&amp;'AB Touchpoint System Workbook'!L1018</f>
        <v/>
      </c>
      <c r="B1007" s="12" t="b">
        <f>IF(ISNUMBER(SEARCH(G$1,$A1007)),MAX(B$1:B1006)+1)</f>
        <v>0</v>
      </c>
      <c r="C1007" s="12" t="b">
        <f>IF(ISNUMBER(SEARCH(H$1,$A1007)),MAX(C$1:C1006)+1)</f>
        <v>0</v>
      </c>
      <c r="D1007" s="12" t="b">
        <f>IF(ISNUMBER(SEARCH(I$1,$A1007)),MAX(D$1:D1006)+1)</f>
        <v>0</v>
      </c>
      <c r="E1007" s="12">
        <f>'AB Touchpoint System Workbook'!K1018</f>
        <v>0</v>
      </c>
      <c r="F1007" s="13">
        <f t="shared" si="15"/>
        <v>1006</v>
      </c>
      <c r="G1007" s="23" t="str">
        <f>IFERROR(VLOOKUP($F1007,B:$E,4,0),"")</f>
        <v/>
      </c>
      <c r="H1007" s="23" t="str">
        <f>IFERROR(VLOOKUP($F1007,C:$E,3,0),"")</f>
        <v/>
      </c>
      <c r="I1007" s="23" t="str">
        <f>IFERROR(VLOOKUP($F1007,D:$E,2,0),"")</f>
        <v/>
      </c>
    </row>
    <row r="1008" spans="1:9" x14ac:dyDescent="0.15">
      <c r="A1008" s="12" t="str">
        <f>'AB Touchpoint System Workbook'!J1019&amp;'AB Touchpoint System Workbook'!L1019</f>
        <v/>
      </c>
      <c r="B1008" s="12" t="b">
        <f>IF(ISNUMBER(SEARCH(G$1,$A1008)),MAX(B$1:B1007)+1)</f>
        <v>0</v>
      </c>
      <c r="C1008" s="12" t="b">
        <f>IF(ISNUMBER(SEARCH(H$1,$A1008)),MAX(C$1:C1007)+1)</f>
        <v>0</v>
      </c>
      <c r="D1008" s="12" t="b">
        <f>IF(ISNUMBER(SEARCH(I$1,$A1008)),MAX(D$1:D1007)+1)</f>
        <v>0</v>
      </c>
      <c r="E1008" s="12">
        <f>'AB Touchpoint System Workbook'!K1019</f>
        <v>0</v>
      </c>
      <c r="F1008" s="13">
        <f t="shared" si="15"/>
        <v>1007</v>
      </c>
      <c r="G1008" s="23" t="str">
        <f>IFERROR(VLOOKUP($F1008,B:$E,4,0),"")</f>
        <v/>
      </c>
      <c r="H1008" s="23" t="str">
        <f>IFERROR(VLOOKUP($F1008,C:$E,3,0),"")</f>
        <v/>
      </c>
      <c r="I1008" s="23" t="str">
        <f>IFERROR(VLOOKUP($F1008,D:$E,2,0),"")</f>
        <v/>
      </c>
    </row>
    <row r="1009" spans="1:9" x14ac:dyDescent="0.15">
      <c r="A1009" s="12" t="str">
        <f>'AB Touchpoint System Workbook'!J1020&amp;'AB Touchpoint System Workbook'!L1020</f>
        <v/>
      </c>
      <c r="B1009" s="12" t="b">
        <f>IF(ISNUMBER(SEARCH(G$1,$A1009)),MAX(B$1:B1008)+1)</f>
        <v>0</v>
      </c>
      <c r="C1009" s="12" t="b">
        <f>IF(ISNUMBER(SEARCH(H$1,$A1009)),MAX(C$1:C1008)+1)</f>
        <v>0</v>
      </c>
      <c r="D1009" s="12" t="b">
        <f>IF(ISNUMBER(SEARCH(I$1,$A1009)),MAX(D$1:D1008)+1)</f>
        <v>0</v>
      </c>
      <c r="E1009" s="12">
        <f>'AB Touchpoint System Workbook'!K1020</f>
        <v>0</v>
      </c>
      <c r="F1009" s="13">
        <f t="shared" si="15"/>
        <v>1008</v>
      </c>
      <c r="G1009" s="23" t="str">
        <f>IFERROR(VLOOKUP($F1009,B:$E,4,0),"")</f>
        <v/>
      </c>
      <c r="H1009" s="23" t="str">
        <f>IFERROR(VLOOKUP($F1009,C:$E,3,0),"")</f>
        <v/>
      </c>
      <c r="I1009" s="23" t="str">
        <f>IFERROR(VLOOKUP($F1009,D:$E,2,0),"")</f>
        <v/>
      </c>
    </row>
    <row r="1010" spans="1:9" x14ac:dyDescent="0.15">
      <c r="A1010" s="12" t="str">
        <f>'AB Touchpoint System Workbook'!J1021&amp;'AB Touchpoint System Workbook'!L1021</f>
        <v/>
      </c>
      <c r="B1010" s="12" t="b">
        <f>IF(ISNUMBER(SEARCH(G$1,$A1010)),MAX(B$1:B1009)+1)</f>
        <v>0</v>
      </c>
      <c r="C1010" s="12" t="b">
        <f>IF(ISNUMBER(SEARCH(H$1,$A1010)),MAX(C$1:C1009)+1)</f>
        <v>0</v>
      </c>
      <c r="D1010" s="12" t="b">
        <f>IF(ISNUMBER(SEARCH(I$1,$A1010)),MAX(D$1:D1009)+1)</f>
        <v>0</v>
      </c>
      <c r="E1010" s="12">
        <f>'AB Touchpoint System Workbook'!K1021</f>
        <v>0</v>
      </c>
      <c r="F1010" s="13">
        <f t="shared" si="15"/>
        <v>1009</v>
      </c>
      <c r="G1010" s="23" t="str">
        <f>IFERROR(VLOOKUP($F1010,B:$E,4,0),"")</f>
        <v/>
      </c>
      <c r="H1010" s="23" t="str">
        <f>IFERROR(VLOOKUP($F1010,C:$E,3,0),"")</f>
        <v/>
      </c>
      <c r="I1010" s="23" t="str">
        <f>IFERROR(VLOOKUP($F1010,D:$E,2,0),"")</f>
        <v/>
      </c>
    </row>
    <row r="1011" spans="1:9" x14ac:dyDescent="0.15">
      <c r="A1011" s="12" t="str">
        <f>'AB Touchpoint System Workbook'!J1022&amp;'AB Touchpoint System Workbook'!L1022</f>
        <v/>
      </c>
      <c r="B1011" s="12" t="b">
        <f>IF(ISNUMBER(SEARCH(G$1,$A1011)),MAX(B$1:B1010)+1)</f>
        <v>0</v>
      </c>
      <c r="C1011" s="12" t="b">
        <f>IF(ISNUMBER(SEARCH(H$1,$A1011)),MAX(C$1:C1010)+1)</f>
        <v>0</v>
      </c>
      <c r="D1011" s="12" t="b">
        <f>IF(ISNUMBER(SEARCH(I$1,$A1011)),MAX(D$1:D1010)+1)</f>
        <v>0</v>
      </c>
      <c r="E1011" s="12">
        <f>'AB Touchpoint System Workbook'!K1022</f>
        <v>0</v>
      </c>
      <c r="F1011" s="13">
        <f t="shared" si="15"/>
        <v>1010</v>
      </c>
      <c r="G1011" s="23" t="str">
        <f>IFERROR(VLOOKUP($F1011,B:$E,4,0),"")</f>
        <v/>
      </c>
      <c r="H1011" s="23" t="str">
        <f>IFERROR(VLOOKUP($F1011,C:$E,3,0),"")</f>
        <v/>
      </c>
      <c r="I1011" s="23" t="str">
        <f>IFERROR(VLOOKUP($F1011,D:$E,2,0),"")</f>
        <v/>
      </c>
    </row>
    <row r="1012" spans="1:9" x14ac:dyDescent="0.15">
      <c r="A1012" s="12" t="str">
        <f>'AB Touchpoint System Workbook'!J1023&amp;'AB Touchpoint System Workbook'!L1023</f>
        <v/>
      </c>
      <c r="B1012" s="12" t="b">
        <f>IF(ISNUMBER(SEARCH(G$1,$A1012)),MAX(B$1:B1011)+1)</f>
        <v>0</v>
      </c>
      <c r="C1012" s="12" t="b">
        <f>IF(ISNUMBER(SEARCH(H$1,$A1012)),MAX(C$1:C1011)+1)</f>
        <v>0</v>
      </c>
      <c r="D1012" s="12" t="b">
        <f>IF(ISNUMBER(SEARCH(I$1,$A1012)),MAX(D$1:D1011)+1)</f>
        <v>0</v>
      </c>
      <c r="E1012" s="12">
        <f>'AB Touchpoint System Workbook'!K1023</f>
        <v>0</v>
      </c>
      <c r="F1012" s="13">
        <f t="shared" si="15"/>
        <v>1011</v>
      </c>
      <c r="G1012" s="23" t="str">
        <f>IFERROR(VLOOKUP($F1012,B:$E,4,0),"")</f>
        <v/>
      </c>
      <c r="H1012" s="23" t="str">
        <f>IFERROR(VLOOKUP($F1012,C:$E,3,0),"")</f>
        <v/>
      </c>
      <c r="I1012" s="23" t="str">
        <f>IFERROR(VLOOKUP($F1012,D:$E,2,0),"")</f>
        <v/>
      </c>
    </row>
    <row r="1013" spans="1:9" x14ac:dyDescent="0.15">
      <c r="A1013" s="12" t="str">
        <f>'AB Touchpoint System Workbook'!J1024&amp;'AB Touchpoint System Workbook'!L1024</f>
        <v/>
      </c>
      <c r="B1013" s="12" t="b">
        <f>IF(ISNUMBER(SEARCH(G$1,$A1013)),MAX(B$1:B1012)+1)</f>
        <v>0</v>
      </c>
      <c r="C1013" s="12" t="b">
        <f>IF(ISNUMBER(SEARCH(H$1,$A1013)),MAX(C$1:C1012)+1)</f>
        <v>0</v>
      </c>
      <c r="D1013" s="12" t="b">
        <f>IF(ISNUMBER(SEARCH(I$1,$A1013)),MAX(D$1:D1012)+1)</f>
        <v>0</v>
      </c>
      <c r="E1013" s="12">
        <f>'AB Touchpoint System Workbook'!K1024</f>
        <v>0</v>
      </c>
      <c r="F1013" s="13">
        <f t="shared" si="15"/>
        <v>1012</v>
      </c>
      <c r="G1013" s="23" t="str">
        <f>IFERROR(VLOOKUP($F1013,B:$E,4,0),"")</f>
        <v/>
      </c>
      <c r="H1013" s="23" t="str">
        <f>IFERROR(VLOOKUP($F1013,C:$E,3,0),"")</f>
        <v/>
      </c>
      <c r="I1013" s="23" t="str">
        <f>IFERROR(VLOOKUP($F1013,D:$E,2,0),"")</f>
        <v/>
      </c>
    </row>
    <row r="1014" spans="1:9" x14ac:dyDescent="0.15">
      <c r="A1014" s="12" t="str">
        <f>'AB Touchpoint System Workbook'!J1025&amp;'AB Touchpoint System Workbook'!L1025</f>
        <v/>
      </c>
      <c r="B1014" s="12" t="b">
        <f>IF(ISNUMBER(SEARCH(G$1,$A1014)),MAX(B$1:B1013)+1)</f>
        <v>0</v>
      </c>
      <c r="C1014" s="12" t="b">
        <f>IF(ISNUMBER(SEARCH(H$1,$A1014)),MAX(C$1:C1013)+1)</f>
        <v>0</v>
      </c>
      <c r="D1014" s="12" t="b">
        <f>IF(ISNUMBER(SEARCH(I$1,$A1014)),MAX(D$1:D1013)+1)</f>
        <v>0</v>
      </c>
      <c r="E1014" s="12">
        <f>'AB Touchpoint System Workbook'!K1025</f>
        <v>0</v>
      </c>
      <c r="F1014" s="13">
        <f t="shared" si="15"/>
        <v>1013</v>
      </c>
      <c r="G1014" s="23" t="str">
        <f>IFERROR(VLOOKUP($F1014,B:$E,4,0),"")</f>
        <v/>
      </c>
      <c r="H1014" s="23" t="str">
        <f>IFERROR(VLOOKUP($F1014,C:$E,3,0),"")</f>
        <v/>
      </c>
      <c r="I1014" s="23" t="str">
        <f>IFERROR(VLOOKUP($F1014,D:$E,2,0),"")</f>
        <v/>
      </c>
    </row>
    <row r="1015" spans="1:9" x14ac:dyDescent="0.15">
      <c r="A1015" s="12" t="str">
        <f>'AB Touchpoint System Workbook'!J1026&amp;'AB Touchpoint System Workbook'!L1026</f>
        <v/>
      </c>
      <c r="B1015" s="12" t="b">
        <f>IF(ISNUMBER(SEARCH(G$1,$A1015)),MAX(B$1:B1014)+1)</f>
        <v>0</v>
      </c>
      <c r="C1015" s="12" t="b">
        <f>IF(ISNUMBER(SEARCH(H$1,$A1015)),MAX(C$1:C1014)+1)</f>
        <v>0</v>
      </c>
      <c r="D1015" s="12" t="b">
        <f>IF(ISNUMBER(SEARCH(I$1,$A1015)),MAX(D$1:D1014)+1)</f>
        <v>0</v>
      </c>
      <c r="E1015" s="12">
        <f>'AB Touchpoint System Workbook'!K1026</f>
        <v>0</v>
      </c>
      <c r="F1015" s="13">
        <f t="shared" si="15"/>
        <v>1014</v>
      </c>
      <c r="G1015" s="23" t="str">
        <f>IFERROR(VLOOKUP($F1015,B:$E,4,0),"")</f>
        <v/>
      </c>
      <c r="H1015" s="23" t="str">
        <f>IFERROR(VLOOKUP($F1015,C:$E,3,0),"")</f>
        <v/>
      </c>
      <c r="I1015" s="23" t="str">
        <f>IFERROR(VLOOKUP($F1015,D:$E,2,0),"")</f>
        <v/>
      </c>
    </row>
    <row r="1016" spans="1:9" x14ac:dyDescent="0.15">
      <c r="A1016" s="12" t="str">
        <f>'AB Touchpoint System Workbook'!J1027&amp;'AB Touchpoint System Workbook'!L1027</f>
        <v/>
      </c>
      <c r="B1016" s="12" t="b">
        <f>IF(ISNUMBER(SEARCH(G$1,$A1016)),MAX(B$1:B1015)+1)</f>
        <v>0</v>
      </c>
      <c r="C1016" s="12" t="b">
        <f>IF(ISNUMBER(SEARCH(H$1,$A1016)),MAX(C$1:C1015)+1)</f>
        <v>0</v>
      </c>
      <c r="D1016" s="12" t="b">
        <f>IF(ISNUMBER(SEARCH(I$1,$A1016)),MAX(D$1:D1015)+1)</f>
        <v>0</v>
      </c>
      <c r="E1016" s="12">
        <f>'AB Touchpoint System Workbook'!K1027</f>
        <v>0</v>
      </c>
      <c r="F1016" s="13">
        <f t="shared" si="15"/>
        <v>1015</v>
      </c>
      <c r="G1016" s="23" t="str">
        <f>IFERROR(VLOOKUP($F1016,B:$E,4,0),"")</f>
        <v/>
      </c>
      <c r="H1016" s="23" t="str">
        <f>IFERROR(VLOOKUP($F1016,C:$E,3,0),"")</f>
        <v/>
      </c>
      <c r="I1016" s="23" t="str">
        <f>IFERROR(VLOOKUP($F1016,D:$E,2,0),"")</f>
        <v/>
      </c>
    </row>
    <row r="1017" spans="1:9" x14ac:dyDescent="0.15">
      <c r="A1017" s="12" t="str">
        <f>'AB Touchpoint System Workbook'!J1028&amp;'AB Touchpoint System Workbook'!L1028</f>
        <v/>
      </c>
      <c r="B1017" s="12" t="b">
        <f>IF(ISNUMBER(SEARCH(G$1,$A1017)),MAX(B$1:B1016)+1)</f>
        <v>0</v>
      </c>
      <c r="C1017" s="12" t="b">
        <f>IF(ISNUMBER(SEARCH(H$1,$A1017)),MAX(C$1:C1016)+1)</f>
        <v>0</v>
      </c>
      <c r="D1017" s="12" t="b">
        <f>IF(ISNUMBER(SEARCH(I$1,$A1017)),MAX(D$1:D1016)+1)</f>
        <v>0</v>
      </c>
      <c r="E1017" s="12">
        <f>'AB Touchpoint System Workbook'!K1028</f>
        <v>0</v>
      </c>
      <c r="F1017" s="13">
        <f t="shared" si="15"/>
        <v>1016</v>
      </c>
      <c r="G1017" s="23" t="str">
        <f>IFERROR(VLOOKUP($F1017,B:$E,4,0),"")</f>
        <v/>
      </c>
      <c r="H1017" s="23" t="str">
        <f>IFERROR(VLOOKUP($F1017,C:$E,3,0),"")</f>
        <v/>
      </c>
      <c r="I1017" s="23" t="str">
        <f>IFERROR(VLOOKUP($F1017,D:$E,2,0),"")</f>
        <v/>
      </c>
    </row>
    <row r="1018" spans="1:9" x14ac:dyDescent="0.15">
      <c r="A1018" s="12" t="str">
        <f>'AB Touchpoint System Workbook'!J1029&amp;'AB Touchpoint System Workbook'!L1029</f>
        <v/>
      </c>
      <c r="B1018" s="12" t="b">
        <f>IF(ISNUMBER(SEARCH(G$1,$A1018)),MAX(B$1:B1017)+1)</f>
        <v>0</v>
      </c>
      <c r="C1018" s="12" t="b">
        <f>IF(ISNUMBER(SEARCH(H$1,$A1018)),MAX(C$1:C1017)+1)</f>
        <v>0</v>
      </c>
      <c r="D1018" s="12" t="b">
        <f>IF(ISNUMBER(SEARCH(I$1,$A1018)),MAX(D$1:D1017)+1)</f>
        <v>0</v>
      </c>
      <c r="E1018" s="12">
        <f>'AB Touchpoint System Workbook'!K1029</f>
        <v>0</v>
      </c>
      <c r="F1018" s="13">
        <f t="shared" si="15"/>
        <v>1017</v>
      </c>
      <c r="G1018" s="23" t="str">
        <f>IFERROR(VLOOKUP($F1018,B:$E,4,0),"")</f>
        <v/>
      </c>
      <c r="H1018" s="23" t="str">
        <f>IFERROR(VLOOKUP($F1018,C:$E,3,0),"")</f>
        <v/>
      </c>
      <c r="I1018" s="23" t="str">
        <f>IFERROR(VLOOKUP($F1018,D:$E,2,0),"")</f>
        <v/>
      </c>
    </row>
    <row r="1019" spans="1:9" x14ac:dyDescent="0.15">
      <c r="A1019" s="12" t="str">
        <f>'AB Touchpoint System Workbook'!J1030&amp;'AB Touchpoint System Workbook'!L1030</f>
        <v/>
      </c>
      <c r="B1019" s="12" t="b">
        <f>IF(ISNUMBER(SEARCH(G$1,$A1019)),MAX(B$1:B1018)+1)</f>
        <v>0</v>
      </c>
      <c r="C1019" s="12" t="b">
        <f>IF(ISNUMBER(SEARCH(H$1,$A1019)),MAX(C$1:C1018)+1)</f>
        <v>0</v>
      </c>
      <c r="D1019" s="12" t="b">
        <f>IF(ISNUMBER(SEARCH(I$1,$A1019)),MAX(D$1:D1018)+1)</f>
        <v>0</v>
      </c>
      <c r="E1019" s="12">
        <f>'AB Touchpoint System Workbook'!K1030</f>
        <v>0</v>
      </c>
      <c r="F1019" s="13">
        <f t="shared" si="15"/>
        <v>1018</v>
      </c>
      <c r="G1019" s="23" t="str">
        <f>IFERROR(VLOOKUP($F1019,B:$E,4,0),"")</f>
        <v/>
      </c>
      <c r="H1019" s="23" t="str">
        <f>IFERROR(VLOOKUP($F1019,C:$E,3,0),"")</f>
        <v/>
      </c>
      <c r="I1019" s="23" t="str">
        <f>IFERROR(VLOOKUP($F1019,D:$E,2,0),"")</f>
        <v/>
      </c>
    </row>
    <row r="1020" spans="1:9" x14ac:dyDescent="0.15">
      <c r="A1020" s="12" t="str">
        <f>'AB Touchpoint System Workbook'!J1031&amp;'AB Touchpoint System Workbook'!L1031</f>
        <v/>
      </c>
      <c r="B1020" s="12" t="b">
        <f>IF(ISNUMBER(SEARCH(G$1,$A1020)),MAX(B$1:B1019)+1)</f>
        <v>0</v>
      </c>
      <c r="C1020" s="12" t="b">
        <f>IF(ISNUMBER(SEARCH(H$1,$A1020)),MAX(C$1:C1019)+1)</f>
        <v>0</v>
      </c>
      <c r="D1020" s="12" t="b">
        <f>IF(ISNUMBER(SEARCH(I$1,$A1020)),MAX(D$1:D1019)+1)</f>
        <v>0</v>
      </c>
      <c r="E1020" s="12">
        <f>'AB Touchpoint System Workbook'!K1031</f>
        <v>0</v>
      </c>
      <c r="F1020" s="13">
        <f t="shared" si="15"/>
        <v>1019</v>
      </c>
      <c r="G1020" s="23" t="str">
        <f>IFERROR(VLOOKUP($F1020,B:$E,4,0),"")</f>
        <v/>
      </c>
      <c r="H1020" s="23" t="str">
        <f>IFERROR(VLOOKUP($F1020,C:$E,3,0),"")</f>
        <v/>
      </c>
      <c r="I1020" s="23" t="str">
        <f>IFERROR(VLOOKUP($F1020,D:$E,2,0),"")</f>
        <v/>
      </c>
    </row>
    <row r="1021" spans="1:9" x14ac:dyDescent="0.15">
      <c r="A1021" s="12" t="str">
        <f>'AB Touchpoint System Workbook'!J1032&amp;'AB Touchpoint System Workbook'!L1032</f>
        <v/>
      </c>
      <c r="B1021" s="12" t="b">
        <f>IF(ISNUMBER(SEARCH(G$1,$A1021)),MAX(B$1:B1020)+1)</f>
        <v>0</v>
      </c>
      <c r="C1021" s="12" t="b">
        <f>IF(ISNUMBER(SEARCH(H$1,$A1021)),MAX(C$1:C1020)+1)</f>
        <v>0</v>
      </c>
      <c r="D1021" s="12" t="b">
        <f>IF(ISNUMBER(SEARCH(I$1,$A1021)),MAX(D$1:D1020)+1)</f>
        <v>0</v>
      </c>
      <c r="E1021" s="12">
        <f>'AB Touchpoint System Workbook'!K1032</f>
        <v>0</v>
      </c>
      <c r="F1021" s="13">
        <f t="shared" si="15"/>
        <v>1020</v>
      </c>
      <c r="G1021" s="23" t="str">
        <f>IFERROR(VLOOKUP($F1021,B:$E,4,0),"")</f>
        <v/>
      </c>
      <c r="H1021" s="23" t="str">
        <f>IFERROR(VLOOKUP($F1021,C:$E,3,0),"")</f>
        <v/>
      </c>
      <c r="I1021" s="23" t="str">
        <f>IFERROR(VLOOKUP($F1021,D:$E,2,0),"")</f>
        <v/>
      </c>
    </row>
    <row r="1022" spans="1:9" x14ac:dyDescent="0.15">
      <c r="A1022" s="12" t="str">
        <f>'AB Touchpoint System Workbook'!J1033&amp;'AB Touchpoint System Workbook'!L1033</f>
        <v/>
      </c>
      <c r="B1022" s="12" t="b">
        <f>IF(ISNUMBER(SEARCH(G$1,$A1022)),MAX(B$1:B1021)+1)</f>
        <v>0</v>
      </c>
      <c r="C1022" s="12" t="b">
        <f>IF(ISNUMBER(SEARCH(H$1,$A1022)),MAX(C$1:C1021)+1)</f>
        <v>0</v>
      </c>
      <c r="D1022" s="12" t="b">
        <f>IF(ISNUMBER(SEARCH(I$1,$A1022)),MAX(D$1:D1021)+1)</f>
        <v>0</v>
      </c>
      <c r="E1022" s="12">
        <f>'AB Touchpoint System Workbook'!K1033</f>
        <v>0</v>
      </c>
      <c r="F1022" s="13">
        <f t="shared" si="15"/>
        <v>1021</v>
      </c>
      <c r="G1022" s="23" t="str">
        <f>IFERROR(VLOOKUP($F1022,B:$E,4,0),"")</f>
        <v/>
      </c>
      <c r="H1022" s="23" t="str">
        <f>IFERROR(VLOOKUP($F1022,C:$E,3,0),"")</f>
        <v/>
      </c>
      <c r="I1022" s="23" t="str">
        <f>IFERROR(VLOOKUP($F1022,D:$E,2,0),"")</f>
        <v/>
      </c>
    </row>
    <row r="1023" spans="1:9" x14ac:dyDescent="0.15">
      <c r="A1023" s="12" t="str">
        <f>'AB Touchpoint System Workbook'!J1034&amp;'AB Touchpoint System Workbook'!L1034</f>
        <v/>
      </c>
      <c r="B1023" s="12" t="b">
        <f>IF(ISNUMBER(SEARCH(G$1,$A1023)),MAX(B$1:B1022)+1)</f>
        <v>0</v>
      </c>
      <c r="C1023" s="12" t="b">
        <f>IF(ISNUMBER(SEARCH(H$1,$A1023)),MAX(C$1:C1022)+1)</f>
        <v>0</v>
      </c>
      <c r="D1023" s="12" t="b">
        <f>IF(ISNUMBER(SEARCH(I$1,$A1023)),MAX(D$1:D1022)+1)</f>
        <v>0</v>
      </c>
      <c r="E1023" s="12">
        <f>'AB Touchpoint System Workbook'!K1034</f>
        <v>0</v>
      </c>
      <c r="F1023" s="13">
        <f t="shared" si="15"/>
        <v>1022</v>
      </c>
      <c r="G1023" s="23" t="str">
        <f>IFERROR(VLOOKUP($F1023,B:$E,4,0),"")</f>
        <v/>
      </c>
      <c r="H1023" s="23" t="str">
        <f>IFERROR(VLOOKUP($F1023,C:$E,3,0),"")</f>
        <v/>
      </c>
      <c r="I1023" s="23" t="str">
        <f>IFERROR(VLOOKUP($F1023,D:$E,2,0),"")</f>
        <v/>
      </c>
    </row>
    <row r="1024" spans="1:9" x14ac:dyDescent="0.15">
      <c r="A1024" s="12" t="str">
        <f>'AB Touchpoint System Workbook'!J1035&amp;'AB Touchpoint System Workbook'!L1035</f>
        <v/>
      </c>
      <c r="B1024" s="12" t="b">
        <f>IF(ISNUMBER(SEARCH(G$1,$A1024)),MAX(B$1:B1023)+1)</f>
        <v>0</v>
      </c>
      <c r="C1024" s="12" t="b">
        <f>IF(ISNUMBER(SEARCH(H$1,$A1024)),MAX(C$1:C1023)+1)</f>
        <v>0</v>
      </c>
      <c r="D1024" s="12" t="b">
        <f>IF(ISNUMBER(SEARCH(I$1,$A1024)),MAX(D$1:D1023)+1)</f>
        <v>0</v>
      </c>
      <c r="E1024" s="12">
        <f>'AB Touchpoint System Workbook'!K1035</f>
        <v>0</v>
      </c>
      <c r="F1024" s="13">
        <f t="shared" si="15"/>
        <v>1023</v>
      </c>
      <c r="G1024" s="23" t="str">
        <f>IFERROR(VLOOKUP($F1024,B:$E,4,0),"")</f>
        <v/>
      </c>
      <c r="H1024" s="23" t="str">
        <f>IFERROR(VLOOKUP($F1024,C:$E,3,0),"")</f>
        <v/>
      </c>
      <c r="I1024" s="23" t="str">
        <f>IFERROR(VLOOKUP($F1024,D:$E,2,0),"")</f>
        <v/>
      </c>
    </row>
    <row r="1025" spans="1:9" x14ac:dyDescent="0.15">
      <c r="A1025" s="12" t="str">
        <f>'AB Touchpoint System Workbook'!J1036&amp;'AB Touchpoint System Workbook'!L1036</f>
        <v/>
      </c>
      <c r="B1025" s="12" t="b">
        <f>IF(ISNUMBER(SEARCH(G$1,$A1025)),MAX(B$1:B1024)+1)</f>
        <v>0</v>
      </c>
      <c r="C1025" s="12" t="b">
        <f>IF(ISNUMBER(SEARCH(H$1,$A1025)),MAX(C$1:C1024)+1)</f>
        <v>0</v>
      </c>
      <c r="D1025" s="12" t="b">
        <f>IF(ISNUMBER(SEARCH(I$1,$A1025)),MAX(D$1:D1024)+1)</f>
        <v>0</v>
      </c>
      <c r="E1025" s="12">
        <f>'AB Touchpoint System Workbook'!K1036</f>
        <v>0</v>
      </c>
      <c r="F1025" s="13">
        <f t="shared" si="15"/>
        <v>1024</v>
      </c>
      <c r="G1025" s="23" t="str">
        <f>IFERROR(VLOOKUP($F1025,B:$E,4,0),"")</f>
        <v/>
      </c>
      <c r="H1025" s="23" t="str">
        <f>IFERROR(VLOOKUP($F1025,C:$E,3,0),"")</f>
        <v/>
      </c>
      <c r="I1025" s="23" t="str">
        <f>IFERROR(VLOOKUP($F1025,D:$E,2,0),"")</f>
        <v/>
      </c>
    </row>
    <row r="1026" spans="1:9" x14ac:dyDescent="0.15">
      <c r="A1026" s="12" t="str">
        <f>'AB Touchpoint System Workbook'!J1037&amp;'AB Touchpoint System Workbook'!L1037</f>
        <v/>
      </c>
      <c r="B1026" s="12" t="b">
        <f>IF(ISNUMBER(SEARCH(G$1,$A1026)),MAX(B$1:B1025)+1)</f>
        <v>0</v>
      </c>
      <c r="C1026" s="12" t="b">
        <f>IF(ISNUMBER(SEARCH(H$1,$A1026)),MAX(C$1:C1025)+1)</f>
        <v>0</v>
      </c>
      <c r="D1026" s="12" t="b">
        <f>IF(ISNUMBER(SEARCH(I$1,$A1026)),MAX(D$1:D1025)+1)</f>
        <v>0</v>
      </c>
      <c r="E1026" s="12">
        <f>'AB Touchpoint System Workbook'!K1037</f>
        <v>0</v>
      </c>
      <c r="F1026" s="13">
        <f t="shared" si="15"/>
        <v>1025</v>
      </c>
      <c r="G1026" s="23" t="str">
        <f>IFERROR(VLOOKUP($F1026,B:$E,4,0),"")</f>
        <v/>
      </c>
      <c r="H1026" s="23" t="str">
        <f>IFERROR(VLOOKUP($F1026,C:$E,3,0),"")</f>
        <v/>
      </c>
      <c r="I1026" s="23" t="str">
        <f>IFERROR(VLOOKUP($F1026,D:$E,2,0),"")</f>
        <v/>
      </c>
    </row>
    <row r="1027" spans="1:9" x14ac:dyDescent="0.15">
      <c r="A1027" s="12" t="str">
        <f>'AB Touchpoint System Workbook'!J1038&amp;'AB Touchpoint System Workbook'!L1038</f>
        <v/>
      </c>
      <c r="B1027" s="12" t="b">
        <f>IF(ISNUMBER(SEARCH(G$1,$A1027)),MAX(B$1:B1026)+1)</f>
        <v>0</v>
      </c>
      <c r="C1027" s="12" t="b">
        <f>IF(ISNUMBER(SEARCH(H$1,$A1027)),MAX(C$1:C1026)+1)</f>
        <v>0</v>
      </c>
      <c r="D1027" s="12" t="b">
        <f>IF(ISNUMBER(SEARCH(I$1,$A1027)),MAX(D$1:D1026)+1)</f>
        <v>0</v>
      </c>
      <c r="E1027" s="12">
        <f>'AB Touchpoint System Workbook'!K1038</f>
        <v>0</v>
      </c>
      <c r="F1027" s="13">
        <f t="shared" si="15"/>
        <v>1026</v>
      </c>
      <c r="G1027" s="23" t="str">
        <f>IFERROR(VLOOKUP($F1027,B:$E,4,0),"")</f>
        <v/>
      </c>
      <c r="H1027" s="23" t="str">
        <f>IFERROR(VLOOKUP($F1027,C:$E,3,0),"")</f>
        <v/>
      </c>
      <c r="I1027" s="23" t="str">
        <f>IFERROR(VLOOKUP($F1027,D:$E,2,0),"")</f>
        <v/>
      </c>
    </row>
    <row r="1028" spans="1:9" x14ac:dyDescent="0.15">
      <c r="A1028" s="12" t="str">
        <f>'AB Touchpoint System Workbook'!J1039&amp;'AB Touchpoint System Workbook'!L1039</f>
        <v/>
      </c>
      <c r="B1028" s="12" t="b">
        <f>IF(ISNUMBER(SEARCH(G$1,$A1028)),MAX(B$1:B1027)+1)</f>
        <v>0</v>
      </c>
      <c r="C1028" s="12" t="b">
        <f>IF(ISNUMBER(SEARCH(H$1,$A1028)),MAX(C$1:C1027)+1)</f>
        <v>0</v>
      </c>
      <c r="D1028" s="12" t="b">
        <f>IF(ISNUMBER(SEARCH(I$1,$A1028)),MAX(D$1:D1027)+1)</f>
        <v>0</v>
      </c>
      <c r="E1028" s="12">
        <f>'AB Touchpoint System Workbook'!K1039</f>
        <v>0</v>
      </c>
      <c r="F1028" s="13">
        <f t="shared" ref="F1028:F1091" si="16">F1027+1</f>
        <v>1027</v>
      </c>
      <c r="G1028" s="23" t="str">
        <f>IFERROR(VLOOKUP($F1028,B:$E,4,0),"")</f>
        <v/>
      </c>
      <c r="H1028" s="23" t="str">
        <f>IFERROR(VLOOKUP($F1028,C:$E,3,0),"")</f>
        <v/>
      </c>
      <c r="I1028" s="23" t="str">
        <f>IFERROR(VLOOKUP($F1028,D:$E,2,0),"")</f>
        <v/>
      </c>
    </row>
    <row r="1029" spans="1:9" x14ac:dyDescent="0.15">
      <c r="A1029" s="12" t="str">
        <f>'AB Touchpoint System Workbook'!J1040&amp;'AB Touchpoint System Workbook'!L1040</f>
        <v/>
      </c>
      <c r="B1029" s="12" t="b">
        <f>IF(ISNUMBER(SEARCH(G$1,$A1029)),MAX(B$1:B1028)+1)</f>
        <v>0</v>
      </c>
      <c r="C1029" s="12" t="b">
        <f>IF(ISNUMBER(SEARCH(H$1,$A1029)),MAX(C$1:C1028)+1)</f>
        <v>0</v>
      </c>
      <c r="D1029" s="12" t="b">
        <f>IF(ISNUMBER(SEARCH(I$1,$A1029)),MAX(D$1:D1028)+1)</f>
        <v>0</v>
      </c>
      <c r="E1029" s="12">
        <f>'AB Touchpoint System Workbook'!K1040</f>
        <v>0</v>
      </c>
      <c r="F1029" s="13">
        <f t="shared" si="16"/>
        <v>1028</v>
      </c>
      <c r="G1029" s="23" t="str">
        <f>IFERROR(VLOOKUP($F1029,B:$E,4,0),"")</f>
        <v/>
      </c>
      <c r="H1029" s="23" t="str">
        <f>IFERROR(VLOOKUP($F1029,C:$E,3,0),"")</f>
        <v/>
      </c>
      <c r="I1029" s="23" t="str">
        <f>IFERROR(VLOOKUP($F1029,D:$E,2,0),"")</f>
        <v/>
      </c>
    </row>
    <row r="1030" spans="1:9" x14ac:dyDescent="0.15">
      <c r="A1030" s="12" t="str">
        <f>'AB Touchpoint System Workbook'!J1041&amp;'AB Touchpoint System Workbook'!L1041</f>
        <v/>
      </c>
      <c r="B1030" s="12" t="b">
        <f>IF(ISNUMBER(SEARCH(G$1,$A1030)),MAX(B$1:B1029)+1)</f>
        <v>0</v>
      </c>
      <c r="C1030" s="12" t="b">
        <f>IF(ISNUMBER(SEARCH(H$1,$A1030)),MAX(C$1:C1029)+1)</f>
        <v>0</v>
      </c>
      <c r="D1030" s="12" t="b">
        <f>IF(ISNUMBER(SEARCH(I$1,$A1030)),MAX(D$1:D1029)+1)</f>
        <v>0</v>
      </c>
      <c r="E1030" s="12">
        <f>'AB Touchpoint System Workbook'!K1041</f>
        <v>0</v>
      </c>
      <c r="F1030" s="13">
        <f t="shared" si="16"/>
        <v>1029</v>
      </c>
      <c r="G1030" s="23" t="str">
        <f>IFERROR(VLOOKUP($F1030,B:$E,4,0),"")</f>
        <v/>
      </c>
      <c r="H1030" s="23" t="str">
        <f>IFERROR(VLOOKUP($F1030,C:$E,3,0),"")</f>
        <v/>
      </c>
      <c r="I1030" s="23" t="str">
        <f>IFERROR(VLOOKUP($F1030,D:$E,2,0),"")</f>
        <v/>
      </c>
    </row>
    <row r="1031" spans="1:9" x14ac:dyDescent="0.15">
      <c r="A1031" s="12" t="str">
        <f>'AB Touchpoint System Workbook'!J1042&amp;'AB Touchpoint System Workbook'!L1042</f>
        <v/>
      </c>
      <c r="B1031" s="12" t="b">
        <f>IF(ISNUMBER(SEARCH(G$1,$A1031)),MAX(B$1:B1030)+1)</f>
        <v>0</v>
      </c>
      <c r="C1031" s="12" t="b">
        <f>IF(ISNUMBER(SEARCH(H$1,$A1031)),MAX(C$1:C1030)+1)</f>
        <v>0</v>
      </c>
      <c r="D1031" s="12" t="b">
        <f>IF(ISNUMBER(SEARCH(I$1,$A1031)),MAX(D$1:D1030)+1)</f>
        <v>0</v>
      </c>
      <c r="E1031" s="12">
        <f>'AB Touchpoint System Workbook'!K1042</f>
        <v>0</v>
      </c>
      <c r="F1031" s="13">
        <f t="shared" si="16"/>
        <v>1030</v>
      </c>
      <c r="G1031" s="23" t="str">
        <f>IFERROR(VLOOKUP($F1031,B:$E,4,0),"")</f>
        <v/>
      </c>
      <c r="H1031" s="23" t="str">
        <f>IFERROR(VLOOKUP($F1031,C:$E,3,0),"")</f>
        <v/>
      </c>
      <c r="I1031" s="23" t="str">
        <f>IFERROR(VLOOKUP($F1031,D:$E,2,0),"")</f>
        <v/>
      </c>
    </row>
    <row r="1032" spans="1:9" x14ac:dyDescent="0.15">
      <c r="A1032" s="12" t="str">
        <f>'AB Touchpoint System Workbook'!J1043&amp;'AB Touchpoint System Workbook'!L1043</f>
        <v/>
      </c>
      <c r="B1032" s="12" t="b">
        <f>IF(ISNUMBER(SEARCH(G$1,$A1032)),MAX(B$1:B1031)+1)</f>
        <v>0</v>
      </c>
      <c r="C1032" s="12" t="b">
        <f>IF(ISNUMBER(SEARCH(H$1,$A1032)),MAX(C$1:C1031)+1)</f>
        <v>0</v>
      </c>
      <c r="D1032" s="12" t="b">
        <f>IF(ISNUMBER(SEARCH(I$1,$A1032)),MAX(D$1:D1031)+1)</f>
        <v>0</v>
      </c>
      <c r="E1032" s="12">
        <f>'AB Touchpoint System Workbook'!K1043</f>
        <v>0</v>
      </c>
      <c r="F1032" s="13">
        <f t="shared" si="16"/>
        <v>1031</v>
      </c>
      <c r="G1032" s="23" t="str">
        <f>IFERROR(VLOOKUP($F1032,B:$E,4,0),"")</f>
        <v/>
      </c>
      <c r="H1032" s="23" t="str">
        <f>IFERROR(VLOOKUP($F1032,C:$E,3,0),"")</f>
        <v/>
      </c>
      <c r="I1032" s="23" t="str">
        <f>IFERROR(VLOOKUP($F1032,D:$E,2,0),"")</f>
        <v/>
      </c>
    </row>
    <row r="1033" spans="1:9" x14ac:dyDescent="0.15">
      <c r="A1033" s="12" t="str">
        <f>'AB Touchpoint System Workbook'!J1044&amp;'AB Touchpoint System Workbook'!L1044</f>
        <v/>
      </c>
      <c r="B1033" s="12" t="b">
        <f>IF(ISNUMBER(SEARCH(G$1,$A1033)),MAX(B$1:B1032)+1)</f>
        <v>0</v>
      </c>
      <c r="C1033" s="12" t="b">
        <f>IF(ISNUMBER(SEARCH(H$1,$A1033)),MAX(C$1:C1032)+1)</f>
        <v>0</v>
      </c>
      <c r="D1033" s="12" t="b">
        <f>IF(ISNUMBER(SEARCH(I$1,$A1033)),MAX(D$1:D1032)+1)</f>
        <v>0</v>
      </c>
      <c r="E1033" s="12">
        <f>'AB Touchpoint System Workbook'!K1044</f>
        <v>0</v>
      </c>
      <c r="F1033" s="13">
        <f t="shared" si="16"/>
        <v>1032</v>
      </c>
      <c r="G1033" s="23" t="str">
        <f>IFERROR(VLOOKUP($F1033,B:$E,4,0),"")</f>
        <v/>
      </c>
      <c r="H1033" s="23" t="str">
        <f>IFERROR(VLOOKUP($F1033,C:$E,3,0),"")</f>
        <v/>
      </c>
      <c r="I1033" s="23" t="str">
        <f>IFERROR(VLOOKUP($F1033,D:$E,2,0),"")</f>
        <v/>
      </c>
    </row>
    <row r="1034" spans="1:9" x14ac:dyDescent="0.15">
      <c r="A1034" s="12" t="str">
        <f>'AB Touchpoint System Workbook'!J1045&amp;'AB Touchpoint System Workbook'!L1045</f>
        <v/>
      </c>
      <c r="B1034" s="12" t="b">
        <f>IF(ISNUMBER(SEARCH(G$1,$A1034)),MAX(B$1:B1033)+1)</f>
        <v>0</v>
      </c>
      <c r="C1034" s="12" t="b">
        <f>IF(ISNUMBER(SEARCH(H$1,$A1034)),MAX(C$1:C1033)+1)</f>
        <v>0</v>
      </c>
      <c r="D1034" s="12" t="b">
        <f>IF(ISNUMBER(SEARCH(I$1,$A1034)),MAX(D$1:D1033)+1)</f>
        <v>0</v>
      </c>
      <c r="E1034" s="12">
        <f>'AB Touchpoint System Workbook'!K1045</f>
        <v>0</v>
      </c>
      <c r="F1034" s="13">
        <f t="shared" si="16"/>
        <v>1033</v>
      </c>
      <c r="G1034" s="23" t="str">
        <f>IFERROR(VLOOKUP($F1034,B:$E,4,0),"")</f>
        <v/>
      </c>
      <c r="H1034" s="23" t="str">
        <f>IFERROR(VLOOKUP($F1034,C:$E,3,0),"")</f>
        <v/>
      </c>
      <c r="I1034" s="23" t="str">
        <f>IFERROR(VLOOKUP($F1034,D:$E,2,0),"")</f>
        <v/>
      </c>
    </row>
    <row r="1035" spans="1:9" x14ac:dyDescent="0.15">
      <c r="A1035" s="12" t="str">
        <f>'AB Touchpoint System Workbook'!J1046&amp;'AB Touchpoint System Workbook'!L1046</f>
        <v/>
      </c>
      <c r="B1035" s="12" t="b">
        <f>IF(ISNUMBER(SEARCH(G$1,$A1035)),MAX(B$1:B1034)+1)</f>
        <v>0</v>
      </c>
      <c r="C1035" s="12" t="b">
        <f>IF(ISNUMBER(SEARCH(H$1,$A1035)),MAX(C$1:C1034)+1)</f>
        <v>0</v>
      </c>
      <c r="D1035" s="12" t="b">
        <f>IF(ISNUMBER(SEARCH(I$1,$A1035)),MAX(D$1:D1034)+1)</f>
        <v>0</v>
      </c>
      <c r="E1035" s="12">
        <f>'AB Touchpoint System Workbook'!K1046</f>
        <v>0</v>
      </c>
      <c r="F1035" s="13">
        <f t="shared" si="16"/>
        <v>1034</v>
      </c>
      <c r="G1035" s="23" t="str">
        <f>IFERROR(VLOOKUP($F1035,B:$E,4,0),"")</f>
        <v/>
      </c>
      <c r="H1035" s="23" t="str">
        <f>IFERROR(VLOOKUP($F1035,C:$E,3,0),"")</f>
        <v/>
      </c>
      <c r="I1035" s="23" t="str">
        <f>IFERROR(VLOOKUP($F1035,D:$E,2,0),"")</f>
        <v/>
      </c>
    </row>
    <row r="1036" spans="1:9" x14ac:dyDescent="0.15">
      <c r="A1036" s="12" t="str">
        <f>'AB Touchpoint System Workbook'!J1047&amp;'AB Touchpoint System Workbook'!L1047</f>
        <v/>
      </c>
      <c r="B1036" s="12" t="b">
        <f>IF(ISNUMBER(SEARCH(G$1,$A1036)),MAX(B$1:B1035)+1)</f>
        <v>0</v>
      </c>
      <c r="C1036" s="12" t="b">
        <f>IF(ISNUMBER(SEARCH(H$1,$A1036)),MAX(C$1:C1035)+1)</f>
        <v>0</v>
      </c>
      <c r="D1036" s="12" t="b">
        <f>IF(ISNUMBER(SEARCH(I$1,$A1036)),MAX(D$1:D1035)+1)</f>
        <v>0</v>
      </c>
      <c r="E1036" s="12">
        <f>'AB Touchpoint System Workbook'!K1047</f>
        <v>0</v>
      </c>
      <c r="F1036" s="13">
        <f t="shared" si="16"/>
        <v>1035</v>
      </c>
      <c r="G1036" s="23" t="str">
        <f>IFERROR(VLOOKUP($F1036,B:$E,4,0),"")</f>
        <v/>
      </c>
      <c r="H1036" s="23" t="str">
        <f>IFERROR(VLOOKUP($F1036,C:$E,3,0),"")</f>
        <v/>
      </c>
      <c r="I1036" s="23" t="str">
        <f>IFERROR(VLOOKUP($F1036,D:$E,2,0),"")</f>
        <v/>
      </c>
    </row>
    <row r="1037" spans="1:9" x14ac:dyDescent="0.15">
      <c r="A1037" s="12" t="str">
        <f>'AB Touchpoint System Workbook'!J1048&amp;'AB Touchpoint System Workbook'!L1048</f>
        <v/>
      </c>
      <c r="B1037" s="12" t="b">
        <f>IF(ISNUMBER(SEARCH(G$1,$A1037)),MAX(B$1:B1036)+1)</f>
        <v>0</v>
      </c>
      <c r="C1037" s="12" t="b">
        <f>IF(ISNUMBER(SEARCH(H$1,$A1037)),MAX(C$1:C1036)+1)</f>
        <v>0</v>
      </c>
      <c r="D1037" s="12" t="b">
        <f>IF(ISNUMBER(SEARCH(I$1,$A1037)),MAX(D$1:D1036)+1)</f>
        <v>0</v>
      </c>
      <c r="E1037" s="12">
        <f>'AB Touchpoint System Workbook'!K1048</f>
        <v>0</v>
      </c>
      <c r="F1037" s="13">
        <f t="shared" si="16"/>
        <v>1036</v>
      </c>
      <c r="G1037" s="23" t="str">
        <f>IFERROR(VLOOKUP($F1037,B:$E,4,0),"")</f>
        <v/>
      </c>
      <c r="H1037" s="23" t="str">
        <f>IFERROR(VLOOKUP($F1037,C:$E,3,0),"")</f>
        <v/>
      </c>
      <c r="I1037" s="23" t="str">
        <f>IFERROR(VLOOKUP($F1037,D:$E,2,0),"")</f>
        <v/>
      </c>
    </row>
    <row r="1038" spans="1:9" x14ac:dyDescent="0.15">
      <c r="A1038" s="12" t="str">
        <f>'AB Touchpoint System Workbook'!J1049&amp;'AB Touchpoint System Workbook'!L1049</f>
        <v/>
      </c>
      <c r="B1038" s="12" t="b">
        <f>IF(ISNUMBER(SEARCH(G$1,$A1038)),MAX(B$1:B1037)+1)</f>
        <v>0</v>
      </c>
      <c r="C1038" s="12" t="b">
        <f>IF(ISNUMBER(SEARCH(H$1,$A1038)),MAX(C$1:C1037)+1)</f>
        <v>0</v>
      </c>
      <c r="D1038" s="12" t="b">
        <f>IF(ISNUMBER(SEARCH(I$1,$A1038)),MAX(D$1:D1037)+1)</f>
        <v>0</v>
      </c>
      <c r="E1038" s="12">
        <f>'AB Touchpoint System Workbook'!K1049</f>
        <v>0</v>
      </c>
      <c r="F1038" s="13">
        <f t="shared" si="16"/>
        <v>1037</v>
      </c>
      <c r="G1038" s="23" t="str">
        <f>IFERROR(VLOOKUP($F1038,B:$E,4,0),"")</f>
        <v/>
      </c>
      <c r="H1038" s="23" t="str">
        <f>IFERROR(VLOOKUP($F1038,C:$E,3,0),"")</f>
        <v/>
      </c>
      <c r="I1038" s="23" t="str">
        <f>IFERROR(VLOOKUP($F1038,D:$E,2,0),"")</f>
        <v/>
      </c>
    </row>
    <row r="1039" spans="1:9" x14ac:dyDescent="0.15">
      <c r="A1039" s="12" t="str">
        <f>'AB Touchpoint System Workbook'!J1050&amp;'AB Touchpoint System Workbook'!L1050</f>
        <v/>
      </c>
      <c r="B1039" s="12" t="b">
        <f>IF(ISNUMBER(SEARCH(G$1,$A1039)),MAX(B$1:B1038)+1)</f>
        <v>0</v>
      </c>
      <c r="C1039" s="12" t="b">
        <f>IF(ISNUMBER(SEARCH(H$1,$A1039)),MAX(C$1:C1038)+1)</f>
        <v>0</v>
      </c>
      <c r="D1039" s="12" t="b">
        <f>IF(ISNUMBER(SEARCH(I$1,$A1039)),MAX(D$1:D1038)+1)</f>
        <v>0</v>
      </c>
      <c r="E1039" s="12">
        <f>'AB Touchpoint System Workbook'!K1050</f>
        <v>0</v>
      </c>
      <c r="F1039" s="13">
        <f t="shared" si="16"/>
        <v>1038</v>
      </c>
      <c r="G1039" s="23" t="str">
        <f>IFERROR(VLOOKUP($F1039,B:$E,4,0),"")</f>
        <v/>
      </c>
      <c r="H1039" s="23" t="str">
        <f>IFERROR(VLOOKUP($F1039,C:$E,3,0),"")</f>
        <v/>
      </c>
      <c r="I1039" s="23" t="str">
        <f>IFERROR(VLOOKUP($F1039,D:$E,2,0),"")</f>
        <v/>
      </c>
    </row>
    <row r="1040" spans="1:9" x14ac:dyDescent="0.15">
      <c r="A1040" s="12" t="str">
        <f>'AB Touchpoint System Workbook'!J1051&amp;'AB Touchpoint System Workbook'!L1051</f>
        <v/>
      </c>
      <c r="B1040" s="12" t="b">
        <f>IF(ISNUMBER(SEARCH(G$1,$A1040)),MAX(B$1:B1039)+1)</f>
        <v>0</v>
      </c>
      <c r="C1040" s="12" t="b">
        <f>IF(ISNUMBER(SEARCH(H$1,$A1040)),MAX(C$1:C1039)+1)</f>
        <v>0</v>
      </c>
      <c r="D1040" s="12" t="b">
        <f>IF(ISNUMBER(SEARCH(I$1,$A1040)),MAX(D$1:D1039)+1)</f>
        <v>0</v>
      </c>
      <c r="E1040" s="12">
        <f>'AB Touchpoint System Workbook'!K1051</f>
        <v>0</v>
      </c>
      <c r="F1040" s="13">
        <f t="shared" si="16"/>
        <v>1039</v>
      </c>
      <c r="G1040" s="23" t="str">
        <f>IFERROR(VLOOKUP($F1040,B:$E,4,0),"")</f>
        <v/>
      </c>
      <c r="H1040" s="23" t="str">
        <f>IFERROR(VLOOKUP($F1040,C:$E,3,0),"")</f>
        <v/>
      </c>
      <c r="I1040" s="23" t="str">
        <f>IFERROR(VLOOKUP($F1040,D:$E,2,0),"")</f>
        <v/>
      </c>
    </row>
    <row r="1041" spans="1:9" x14ac:dyDescent="0.15">
      <c r="A1041" s="12" t="str">
        <f>'AB Touchpoint System Workbook'!J1052&amp;'AB Touchpoint System Workbook'!L1052</f>
        <v/>
      </c>
      <c r="B1041" s="12" t="b">
        <f>IF(ISNUMBER(SEARCH(G$1,$A1041)),MAX(B$1:B1040)+1)</f>
        <v>0</v>
      </c>
      <c r="C1041" s="12" t="b">
        <f>IF(ISNUMBER(SEARCH(H$1,$A1041)),MAX(C$1:C1040)+1)</f>
        <v>0</v>
      </c>
      <c r="D1041" s="12" t="b">
        <f>IF(ISNUMBER(SEARCH(I$1,$A1041)),MAX(D$1:D1040)+1)</f>
        <v>0</v>
      </c>
      <c r="E1041" s="12">
        <f>'AB Touchpoint System Workbook'!K1052</f>
        <v>0</v>
      </c>
      <c r="F1041" s="13">
        <f t="shared" si="16"/>
        <v>1040</v>
      </c>
      <c r="G1041" s="23" t="str">
        <f>IFERROR(VLOOKUP($F1041,B:$E,4,0),"")</f>
        <v/>
      </c>
      <c r="H1041" s="23" t="str">
        <f>IFERROR(VLOOKUP($F1041,C:$E,3,0),"")</f>
        <v/>
      </c>
      <c r="I1041" s="23" t="str">
        <f>IFERROR(VLOOKUP($F1041,D:$E,2,0),"")</f>
        <v/>
      </c>
    </row>
    <row r="1042" spans="1:9" x14ac:dyDescent="0.15">
      <c r="A1042" s="12" t="str">
        <f>'AB Touchpoint System Workbook'!J1053&amp;'AB Touchpoint System Workbook'!L1053</f>
        <v/>
      </c>
      <c r="B1042" s="12" t="b">
        <f>IF(ISNUMBER(SEARCH(G$1,$A1042)),MAX(B$1:B1041)+1)</f>
        <v>0</v>
      </c>
      <c r="C1042" s="12" t="b">
        <f>IF(ISNUMBER(SEARCH(H$1,$A1042)),MAX(C$1:C1041)+1)</f>
        <v>0</v>
      </c>
      <c r="D1042" s="12" t="b">
        <f>IF(ISNUMBER(SEARCH(I$1,$A1042)),MAX(D$1:D1041)+1)</f>
        <v>0</v>
      </c>
      <c r="E1042" s="12">
        <f>'AB Touchpoint System Workbook'!K1053</f>
        <v>0</v>
      </c>
      <c r="F1042" s="13">
        <f t="shared" si="16"/>
        <v>1041</v>
      </c>
      <c r="G1042" s="23" t="str">
        <f>IFERROR(VLOOKUP($F1042,B:$E,4,0),"")</f>
        <v/>
      </c>
      <c r="H1042" s="23" t="str">
        <f>IFERROR(VLOOKUP($F1042,C:$E,3,0),"")</f>
        <v/>
      </c>
      <c r="I1042" s="23" t="str">
        <f>IFERROR(VLOOKUP($F1042,D:$E,2,0),"")</f>
        <v/>
      </c>
    </row>
    <row r="1043" spans="1:9" x14ac:dyDescent="0.15">
      <c r="A1043" s="12" t="str">
        <f>'AB Touchpoint System Workbook'!J1054&amp;'AB Touchpoint System Workbook'!L1054</f>
        <v/>
      </c>
      <c r="B1043" s="12" t="b">
        <f>IF(ISNUMBER(SEARCH(G$1,$A1043)),MAX(B$1:B1042)+1)</f>
        <v>0</v>
      </c>
      <c r="C1043" s="12" t="b">
        <f>IF(ISNUMBER(SEARCH(H$1,$A1043)),MAX(C$1:C1042)+1)</f>
        <v>0</v>
      </c>
      <c r="D1043" s="12" t="b">
        <f>IF(ISNUMBER(SEARCH(I$1,$A1043)),MAX(D$1:D1042)+1)</f>
        <v>0</v>
      </c>
      <c r="E1043" s="12">
        <f>'AB Touchpoint System Workbook'!K1054</f>
        <v>0</v>
      </c>
      <c r="F1043" s="13">
        <f t="shared" si="16"/>
        <v>1042</v>
      </c>
      <c r="G1043" s="23" t="str">
        <f>IFERROR(VLOOKUP($F1043,B:$E,4,0),"")</f>
        <v/>
      </c>
      <c r="H1043" s="23" t="str">
        <f>IFERROR(VLOOKUP($F1043,C:$E,3,0),"")</f>
        <v/>
      </c>
      <c r="I1043" s="23" t="str">
        <f>IFERROR(VLOOKUP($F1043,D:$E,2,0),"")</f>
        <v/>
      </c>
    </row>
    <row r="1044" spans="1:9" x14ac:dyDescent="0.15">
      <c r="A1044" s="12" t="str">
        <f>'AB Touchpoint System Workbook'!J1055&amp;'AB Touchpoint System Workbook'!L1055</f>
        <v/>
      </c>
      <c r="B1044" s="12" t="b">
        <f>IF(ISNUMBER(SEARCH(G$1,$A1044)),MAX(B$1:B1043)+1)</f>
        <v>0</v>
      </c>
      <c r="C1044" s="12" t="b">
        <f>IF(ISNUMBER(SEARCH(H$1,$A1044)),MAX(C$1:C1043)+1)</f>
        <v>0</v>
      </c>
      <c r="D1044" s="12" t="b">
        <f>IF(ISNUMBER(SEARCH(I$1,$A1044)),MAX(D$1:D1043)+1)</f>
        <v>0</v>
      </c>
      <c r="E1044" s="12">
        <f>'AB Touchpoint System Workbook'!K1055</f>
        <v>0</v>
      </c>
      <c r="F1044" s="13">
        <f t="shared" si="16"/>
        <v>1043</v>
      </c>
      <c r="G1044" s="23" t="str">
        <f>IFERROR(VLOOKUP($F1044,B:$E,4,0),"")</f>
        <v/>
      </c>
      <c r="H1044" s="23" t="str">
        <f>IFERROR(VLOOKUP($F1044,C:$E,3,0),"")</f>
        <v/>
      </c>
      <c r="I1044" s="23" t="str">
        <f>IFERROR(VLOOKUP($F1044,D:$E,2,0),"")</f>
        <v/>
      </c>
    </row>
    <row r="1045" spans="1:9" x14ac:dyDescent="0.15">
      <c r="A1045" s="12" t="str">
        <f>'AB Touchpoint System Workbook'!J1056&amp;'AB Touchpoint System Workbook'!L1056</f>
        <v/>
      </c>
      <c r="B1045" s="12" t="b">
        <f>IF(ISNUMBER(SEARCH(G$1,$A1045)),MAX(B$1:B1044)+1)</f>
        <v>0</v>
      </c>
      <c r="C1045" s="12" t="b">
        <f>IF(ISNUMBER(SEARCH(H$1,$A1045)),MAX(C$1:C1044)+1)</f>
        <v>0</v>
      </c>
      <c r="D1045" s="12" t="b">
        <f>IF(ISNUMBER(SEARCH(I$1,$A1045)),MAX(D$1:D1044)+1)</f>
        <v>0</v>
      </c>
      <c r="E1045" s="12">
        <f>'AB Touchpoint System Workbook'!K1056</f>
        <v>0</v>
      </c>
      <c r="F1045" s="13">
        <f t="shared" si="16"/>
        <v>1044</v>
      </c>
      <c r="G1045" s="23" t="str">
        <f>IFERROR(VLOOKUP($F1045,B:$E,4,0),"")</f>
        <v/>
      </c>
      <c r="H1045" s="23" t="str">
        <f>IFERROR(VLOOKUP($F1045,C:$E,3,0),"")</f>
        <v/>
      </c>
      <c r="I1045" s="23" t="str">
        <f>IFERROR(VLOOKUP($F1045,D:$E,2,0),"")</f>
        <v/>
      </c>
    </row>
    <row r="1046" spans="1:9" x14ac:dyDescent="0.15">
      <c r="A1046" s="12" t="str">
        <f>'AB Touchpoint System Workbook'!J1057&amp;'AB Touchpoint System Workbook'!L1057</f>
        <v/>
      </c>
      <c r="B1046" s="12" t="b">
        <f>IF(ISNUMBER(SEARCH(G$1,$A1046)),MAX(B$1:B1045)+1)</f>
        <v>0</v>
      </c>
      <c r="C1046" s="12" t="b">
        <f>IF(ISNUMBER(SEARCH(H$1,$A1046)),MAX(C$1:C1045)+1)</f>
        <v>0</v>
      </c>
      <c r="D1046" s="12" t="b">
        <f>IF(ISNUMBER(SEARCH(I$1,$A1046)),MAX(D$1:D1045)+1)</f>
        <v>0</v>
      </c>
      <c r="E1046" s="12">
        <f>'AB Touchpoint System Workbook'!K1057</f>
        <v>0</v>
      </c>
      <c r="F1046" s="13">
        <f t="shared" si="16"/>
        <v>1045</v>
      </c>
      <c r="G1046" s="23" t="str">
        <f>IFERROR(VLOOKUP($F1046,B:$E,4,0),"")</f>
        <v/>
      </c>
      <c r="H1046" s="23" t="str">
        <f>IFERROR(VLOOKUP($F1046,C:$E,3,0),"")</f>
        <v/>
      </c>
      <c r="I1046" s="23" t="str">
        <f>IFERROR(VLOOKUP($F1046,D:$E,2,0),"")</f>
        <v/>
      </c>
    </row>
    <row r="1047" spans="1:9" x14ac:dyDescent="0.15">
      <c r="A1047" s="12" t="str">
        <f>'AB Touchpoint System Workbook'!J1058&amp;'AB Touchpoint System Workbook'!L1058</f>
        <v/>
      </c>
      <c r="B1047" s="12" t="b">
        <f>IF(ISNUMBER(SEARCH(G$1,$A1047)),MAX(B$1:B1046)+1)</f>
        <v>0</v>
      </c>
      <c r="C1047" s="12" t="b">
        <f>IF(ISNUMBER(SEARCH(H$1,$A1047)),MAX(C$1:C1046)+1)</f>
        <v>0</v>
      </c>
      <c r="D1047" s="12" t="b">
        <f>IF(ISNUMBER(SEARCH(I$1,$A1047)),MAX(D$1:D1046)+1)</f>
        <v>0</v>
      </c>
      <c r="E1047" s="12">
        <f>'AB Touchpoint System Workbook'!K1058</f>
        <v>0</v>
      </c>
      <c r="F1047" s="13">
        <f t="shared" si="16"/>
        <v>1046</v>
      </c>
      <c r="G1047" s="23" t="str">
        <f>IFERROR(VLOOKUP($F1047,B:$E,4,0),"")</f>
        <v/>
      </c>
      <c r="H1047" s="23" t="str">
        <f>IFERROR(VLOOKUP($F1047,C:$E,3,0),"")</f>
        <v/>
      </c>
      <c r="I1047" s="23" t="str">
        <f>IFERROR(VLOOKUP($F1047,D:$E,2,0),"")</f>
        <v/>
      </c>
    </row>
    <row r="1048" spans="1:9" x14ac:dyDescent="0.15">
      <c r="A1048" s="12" t="str">
        <f>'AB Touchpoint System Workbook'!J1059&amp;'AB Touchpoint System Workbook'!L1059</f>
        <v/>
      </c>
      <c r="B1048" s="12" t="b">
        <f>IF(ISNUMBER(SEARCH(G$1,$A1048)),MAX(B$1:B1047)+1)</f>
        <v>0</v>
      </c>
      <c r="C1048" s="12" t="b">
        <f>IF(ISNUMBER(SEARCH(H$1,$A1048)),MAX(C$1:C1047)+1)</f>
        <v>0</v>
      </c>
      <c r="D1048" s="12" t="b">
        <f>IF(ISNUMBER(SEARCH(I$1,$A1048)),MAX(D$1:D1047)+1)</f>
        <v>0</v>
      </c>
      <c r="E1048" s="12">
        <f>'AB Touchpoint System Workbook'!K1059</f>
        <v>0</v>
      </c>
      <c r="F1048" s="13">
        <f t="shared" si="16"/>
        <v>1047</v>
      </c>
      <c r="G1048" s="23" t="str">
        <f>IFERROR(VLOOKUP($F1048,B:$E,4,0),"")</f>
        <v/>
      </c>
      <c r="H1048" s="23" t="str">
        <f>IFERROR(VLOOKUP($F1048,C:$E,3,0),"")</f>
        <v/>
      </c>
      <c r="I1048" s="23" t="str">
        <f>IFERROR(VLOOKUP($F1048,D:$E,2,0),"")</f>
        <v/>
      </c>
    </row>
    <row r="1049" spans="1:9" x14ac:dyDescent="0.15">
      <c r="A1049" s="12" t="str">
        <f>'AB Touchpoint System Workbook'!J1060&amp;'AB Touchpoint System Workbook'!L1060</f>
        <v/>
      </c>
      <c r="B1049" s="12" t="b">
        <f>IF(ISNUMBER(SEARCH(G$1,$A1049)),MAX(B$1:B1048)+1)</f>
        <v>0</v>
      </c>
      <c r="C1049" s="12" t="b">
        <f>IF(ISNUMBER(SEARCH(H$1,$A1049)),MAX(C$1:C1048)+1)</f>
        <v>0</v>
      </c>
      <c r="D1049" s="12" t="b">
        <f>IF(ISNUMBER(SEARCH(I$1,$A1049)),MAX(D$1:D1048)+1)</f>
        <v>0</v>
      </c>
      <c r="E1049" s="12">
        <f>'AB Touchpoint System Workbook'!K1060</f>
        <v>0</v>
      </c>
      <c r="F1049" s="13">
        <f t="shared" si="16"/>
        <v>1048</v>
      </c>
      <c r="G1049" s="23" t="str">
        <f>IFERROR(VLOOKUP($F1049,B:$E,4,0),"")</f>
        <v/>
      </c>
      <c r="H1049" s="23" t="str">
        <f>IFERROR(VLOOKUP($F1049,C:$E,3,0),"")</f>
        <v/>
      </c>
      <c r="I1049" s="23" t="str">
        <f>IFERROR(VLOOKUP($F1049,D:$E,2,0),"")</f>
        <v/>
      </c>
    </row>
    <row r="1050" spans="1:9" x14ac:dyDescent="0.15">
      <c r="A1050" s="12" t="str">
        <f>'AB Touchpoint System Workbook'!J1061&amp;'AB Touchpoint System Workbook'!L1061</f>
        <v/>
      </c>
      <c r="B1050" s="12" t="b">
        <f>IF(ISNUMBER(SEARCH(G$1,$A1050)),MAX(B$1:B1049)+1)</f>
        <v>0</v>
      </c>
      <c r="C1050" s="12" t="b">
        <f>IF(ISNUMBER(SEARCH(H$1,$A1050)),MAX(C$1:C1049)+1)</f>
        <v>0</v>
      </c>
      <c r="D1050" s="12" t="b">
        <f>IF(ISNUMBER(SEARCH(I$1,$A1050)),MAX(D$1:D1049)+1)</f>
        <v>0</v>
      </c>
      <c r="E1050" s="12">
        <f>'AB Touchpoint System Workbook'!K1061</f>
        <v>0</v>
      </c>
      <c r="F1050" s="13">
        <f t="shared" si="16"/>
        <v>1049</v>
      </c>
      <c r="G1050" s="23" t="str">
        <f>IFERROR(VLOOKUP($F1050,B:$E,4,0),"")</f>
        <v/>
      </c>
      <c r="H1050" s="23" t="str">
        <f>IFERROR(VLOOKUP($F1050,C:$E,3,0),"")</f>
        <v/>
      </c>
      <c r="I1050" s="23" t="str">
        <f>IFERROR(VLOOKUP($F1050,D:$E,2,0),"")</f>
        <v/>
      </c>
    </row>
    <row r="1051" spans="1:9" x14ac:dyDescent="0.15">
      <c r="A1051" s="12" t="str">
        <f>'AB Touchpoint System Workbook'!J1062&amp;'AB Touchpoint System Workbook'!L1062</f>
        <v/>
      </c>
      <c r="B1051" s="12" t="b">
        <f>IF(ISNUMBER(SEARCH(G$1,$A1051)),MAX(B$1:B1050)+1)</f>
        <v>0</v>
      </c>
      <c r="C1051" s="12" t="b">
        <f>IF(ISNUMBER(SEARCH(H$1,$A1051)),MAX(C$1:C1050)+1)</f>
        <v>0</v>
      </c>
      <c r="D1051" s="12" t="b">
        <f>IF(ISNUMBER(SEARCH(I$1,$A1051)),MAX(D$1:D1050)+1)</f>
        <v>0</v>
      </c>
      <c r="E1051" s="12">
        <f>'AB Touchpoint System Workbook'!K1062</f>
        <v>0</v>
      </c>
      <c r="F1051" s="13">
        <f t="shared" si="16"/>
        <v>1050</v>
      </c>
      <c r="G1051" s="23" t="str">
        <f>IFERROR(VLOOKUP($F1051,B:$E,4,0),"")</f>
        <v/>
      </c>
      <c r="H1051" s="23" t="str">
        <f>IFERROR(VLOOKUP($F1051,C:$E,3,0),"")</f>
        <v/>
      </c>
      <c r="I1051" s="23" t="str">
        <f>IFERROR(VLOOKUP($F1051,D:$E,2,0),"")</f>
        <v/>
      </c>
    </row>
    <row r="1052" spans="1:9" x14ac:dyDescent="0.15">
      <c r="A1052" s="12" t="str">
        <f>'AB Touchpoint System Workbook'!J1063&amp;'AB Touchpoint System Workbook'!L1063</f>
        <v/>
      </c>
      <c r="B1052" s="12" t="b">
        <f>IF(ISNUMBER(SEARCH(G$1,$A1052)),MAX(B$1:B1051)+1)</f>
        <v>0</v>
      </c>
      <c r="C1052" s="12" t="b">
        <f>IF(ISNUMBER(SEARCH(H$1,$A1052)),MAX(C$1:C1051)+1)</f>
        <v>0</v>
      </c>
      <c r="D1052" s="12" t="b">
        <f>IF(ISNUMBER(SEARCH(I$1,$A1052)),MAX(D$1:D1051)+1)</f>
        <v>0</v>
      </c>
      <c r="E1052" s="12">
        <f>'AB Touchpoint System Workbook'!K1063</f>
        <v>0</v>
      </c>
      <c r="F1052" s="13">
        <f t="shared" si="16"/>
        <v>1051</v>
      </c>
      <c r="G1052" s="23" t="str">
        <f>IFERROR(VLOOKUP($F1052,B:$E,4,0),"")</f>
        <v/>
      </c>
      <c r="H1052" s="23" t="str">
        <f>IFERROR(VLOOKUP($F1052,C:$E,3,0),"")</f>
        <v/>
      </c>
      <c r="I1052" s="23" t="str">
        <f>IFERROR(VLOOKUP($F1052,D:$E,2,0),"")</f>
        <v/>
      </c>
    </row>
    <row r="1053" spans="1:9" x14ac:dyDescent="0.15">
      <c r="A1053" s="12" t="str">
        <f>'AB Touchpoint System Workbook'!J1064&amp;'AB Touchpoint System Workbook'!L1064</f>
        <v/>
      </c>
      <c r="B1053" s="12" t="b">
        <f>IF(ISNUMBER(SEARCH(G$1,$A1053)),MAX(B$1:B1052)+1)</f>
        <v>0</v>
      </c>
      <c r="C1053" s="12" t="b">
        <f>IF(ISNUMBER(SEARCH(H$1,$A1053)),MAX(C$1:C1052)+1)</f>
        <v>0</v>
      </c>
      <c r="D1053" s="12" t="b">
        <f>IF(ISNUMBER(SEARCH(I$1,$A1053)),MAX(D$1:D1052)+1)</f>
        <v>0</v>
      </c>
      <c r="E1053" s="12">
        <f>'AB Touchpoint System Workbook'!K1064</f>
        <v>0</v>
      </c>
      <c r="F1053" s="13">
        <f t="shared" si="16"/>
        <v>1052</v>
      </c>
      <c r="G1053" s="23" t="str">
        <f>IFERROR(VLOOKUP($F1053,B:$E,4,0),"")</f>
        <v/>
      </c>
      <c r="H1053" s="23" t="str">
        <f>IFERROR(VLOOKUP($F1053,C:$E,3,0),"")</f>
        <v/>
      </c>
      <c r="I1053" s="23" t="str">
        <f>IFERROR(VLOOKUP($F1053,D:$E,2,0),"")</f>
        <v/>
      </c>
    </row>
    <row r="1054" spans="1:9" x14ac:dyDescent="0.15">
      <c r="A1054" s="12" t="str">
        <f>'AB Touchpoint System Workbook'!J1065&amp;'AB Touchpoint System Workbook'!L1065</f>
        <v/>
      </c>
      <c r="B1054" s="12" t="b">
        <f>IF(ISNUMBER(SEARCH(G$1,$A1054)),MAX(B$1:B1053)+1)</f>
        <v>0</v>
      </c>
      <c r="C1054" s="12" t="b">
        <f>IF(ISNUMBER(SEARCH(H$1,$A1054)),MAX(C$1:C1053)+1)</f>
        <v>0</v>
      </c>
      <c r="D1054" s="12" t="b">
        <f>IF(ISNUMBER(SEARCH(I$1,$A1054)),MAX(D$1:D1053)+1)</f>
        <v>0</v>
      </c>
      <c r="E1054" s="12">
        <f>'AB Touchpoint System Workbook'!K1065</f>
        <v>0</v>
      </c>
      <c r="F1054" s="13">
        <f t="shared" si="16"/>
        <v>1053</v>
      </c>
      <c r="G1054" s="23" t="str">
        <f>IFERROR(VLOOKUP($F1054,B:$E,4,0),"")</f>
        <v/>
      </c>
      <c r="H1054" s="23" t="str">
        <f>IFERROR(VLOOKUP($F1054,C:$E,3,0),"")</f>
        <v/>
      </c>
      <c r="I1054" s="23" t="str">
        <f>IFERROR(VLOOKUP($F1054,D:$E,2,0),"")</f>
        <v/>
      </c>
    </row>
    <row r="1055" spans="1:9" x14ac:dyDescent="0.15">
      <c r="A1055" s="12" t="str">
        <f>'AB Touchpoint System Workbook'!J1066&amp;'AB Touchpoint System Workbook'!L1066</f>
        <v/>
      </c>
      <c r="B1055" s="12" t="b">
        <f>IF(ISNUMBER(SEARCH(G$1,$A1055)),MAX(B$1:B1054)+1)</f>
        <v>0</v>
      </c>
      <c r="C1055" s="12" t="b">
        <f>IF(ISNUMBER(SEARCH(H$1,$A1055)),MAX(C$1:C1054)+1)</f>
        <v>0</v>
      </c>
      <c r="D1055" s="12" t="b">
        <f>IF(ISNUMBER(SEARCH(I$1,$A1055)),MAX(D$1:D1054)+1)</f>
        <v>0</v>
      </c>
      <c r="E1055" s="12">
        <f>'AB Touchpoint System Workbook'!K1066</f>
        <v>0</v>
      </c>
      <c r="F1055" s="13">
        <f t="shared" si="16"/>
        <v>1054</v>
      </c>
      <c r="G1055" s="23" t="str">
        <f>IFERROR(VLOOKUP($F1055,B:$E,4,0),"")</f>
        <v/>
      </c>
      <c r="H1055" s="23" t="str">
        <f>IFERROR(VLOOKUP($F1055,C:$E,3,0),"")</f>
        <v/>
      </c>
      <c r="I1055" s="23" t="str">
        <f>IFERROR(VLOOKUP($F1055,D:$E,2,0),"")</f>
        <v/>
      </c>
    </row>
    <row r="1056" spans="1:9" x14ac:dyDescent="0.15">
      <c r="A1056" s="12" t="str">
        <f>'AB Touchpoint System Workbook'!J1067&amp;'AB Touchpoint System Workbook'!L1067</f>
        <v/>
      </c>
      <c r="B1056" s="12" t="b">
        <f>IF(ISNUMBER(SEARCH(G$1,$A1056)),MAX(B$1:B1055)+1)</f>
        <v>0</v>
      </c>
      <c r="C1056" s="12" t="b">
        <f>IF(ISNUMBER(SEARCH(H$1,$A1056)),MAX(C$1:C1055)+1)</f>
        <v>0</v>
      </c>
      <c r="D1056" s="12" t="b">
        <f>IF(ISNUMBER(SEARCH(I$1,$A1056)),MAX(D$1:D1055)+1)</f>
        <v>0</v>
      </c>
      <c r="E1056" s="12">
        <f>'AB Touchpoint System Workbook'!K1067</f>
        <v>0</v>
      </c>
      <c r="F1056" s="13">
        <f t="shared" si="16"/>
        <v>1055</v>
      </c>
      <c r="G1056" s="23" t="str">
        <f>IFERROR(VLOOKUP($F1056,B:$E,4,0),"")</f>
        <v/>
      </c>
      <c r="H1056" s="23" t="str">
        <f>IFERROR(VLOOKUP($F1056,C:$E,3,0),"")</f>
        <v/>
      </c>
      <c r="I1056" s="23" t="str">
        <f>IFERROR(VLOOKUP($F1056,D:$E,2,0),"")</f>
        <v/>
      </c>
    </row>
    <row r="1057" spans="1:9" x14ac:dyDescent="0.15">
      <c r="A1057" s="12" t="str">
        <f>'AB Touchpoint System Workbook'!J1068&amp;'AB Touchpoint System Workbook'!L1068</f>
        <v/>
      </c>
      <c r="B1057" s="12" t="b">
        <f>IF(ISNUMBER(SEARCH(G$1,$A1057)),MAX(B$1:B1056)+1)</f>
        <v>0</v>
      </c>
      <c r="C1057" s="12" t="b">
        <f>IF(ISNUMBER(SEARCH(H$1,$A1057)),MAX(C$1:C1056)+1)</f>
        <v>0</v>
      </c>
      <c r="D1057" s="12" t="b">
        <f>IF(ISNUMBER(SEARCH(I$1,$A1057)),MAX(D$1:D1056)+1)</f>
        <v>0</v>
      </c>
      <c r="E1057" s="12">
        <f>'AB Touchpoint System Workbook'!K1068</f>
        <v>0</v>
      </c>
      <c r="F1057" s="13">
        <f t="shared" si="16"/>
        <v>1056</v>
      </c>
      <c r="G1057" s="23" t="str">
        <f>IFERROR(VLOOKUP($F1057,B:$E,4,0),"")</f>
        <v/>
      </c>
      <c r="H1057" s="23" t="str">
        <f>IFERROR(VLOOKUP($F1057,C:$E,3,0),"")</f>
        <v/>
      </c>
      <c r="I1057" s="23" t="str">
        <f>IFERROR(VLOOKUP($F1057,D:$E,2,0),"")</f>
        <v/>
      </c>
    </row>
    <row r="1058" spans="1:9" x14ac:dyDescent="0.15">
      <c r="A1058" s="12" t="str">
        <f>'AB Touchpoint System Workbook'!J1069&amp;'AB Touchpoint System Workbook'!L1069</f>
        <v/>
      </c>
      <c r="B1058" s="12" t="b">
        <f>IF(ISNUMBER(SEARCH(G$1,$A1058)),MAX(B$1:B1057)+1)</f>
        <v>0</v>
      </c>
      <c r="C1058" s="12" t="b">
        <f>IF(ISNUMBER(SEARCH(H$1,$A1058)),MAX(C$1:C1057)+1)</f>
        <v>0</v>
      </c>
      <c r="D1058" s="12" t="b">
        <f>IF(ISNUMBER(SEARCH(I$1,$A1058)),MAX(D$1:D1057)+1)</f>
        <v>0</v>
      </c>
      <c r="E1058" s="12">
        <f>'AB Touchpoint System Workbook'!K1069</f>
        <v>0</v>
      </c>
      <c r="F1058" s="13">
        <f t="shared" si="16"/>
        <v>1057</v>
      </c>
      <c r="G1058" s="23" t="str">
        <f>IFERROR(VLOOKUP($F1058,B:$E,4,0),"")</f>
        <v/>
      </c>
      <c r="H1058" s="23" t="str">
        <f>IFERROR(VLOOKUP($F1058,C:$E,3,0),"")</f>
        <v/>
      </c>
      <c r="I1058" s="23" t="str">
        <f>IFERROR(VLOOKUP($F1058,D:$E,2,0),"")</f>
        <v/>
      </c>
    </row>
    <row r="1059" spans="1:9" x14ac:dyDescent="0.15">
      <c r="A1059" s="12" t="str">
        <f>'AB Touchpoint System Workbook'!J1070&amp;'AB Touchpoint System Workbook'!L1070</f>
        <v/>
      </c>
      <c r="B1059" s="12" t="b">
        <f>IF(ISNUMBER(SEARCH(G$1,$A1059)),MAX(B$1:B1058)+1)</f>
        <v>0</v>
      </c>
      <c r="C1059" s="12" t="b">
        <f>IF(ISNUMBER(SEARCH(H$1,$A1059)),MAX(C$1:C1058)+1)</f>
        <v>0</v>
      </c>
      <c r="D1059" s="12" t="b">
        <f>IF(ISNUMBER(SEARCH(I$1,$A1059)),MAX(D$1:D1058)+1)</f>
        <v>0</v>
      </c>
      <c r="E1059" s="12">
        <f>'AB Touchpoint System Workbook'!K1070</f>
        <v>0</v>
      </c>
      <c r="F1059" s="13">
        <f t="shared" si="16"/>
        <v>1058</v>
      </c>
      <c r="G1059" s="23" t="str">
        <f>IFERROR(VLOOKUP($F1059,B:$E,4,0),"")</f>
        <v/>
      </c>
      <c r="H1059" s="23" t="str">
        <f>IFERROR(VLOOKUP($F1059,C:$E,3,0),"")</f>
        <v/>
      </c>
      <c r="I1059" s="23" t="str">
        <f>IFERROR(VLOOKUP($F1059,D:$E,2,0),"")</f>
        <v/>
      </c>
    </row>
    <row r="1060" spans="1:9" x14ac:dyDescent="0.15">
      <c r="A1060" s="12" t="str">
        <f>'AB Touchpoint System Workbook'!J1071&amp;'AB Touchpoint System Workbook'!L1071</f>
        <v/>
      </c>
      <c r="B1060" s="12" t="b">
        <f>IF(ISNUMBER(SEARCH(G$1,$A1060)),MAX(B$1:B1059)+1)</f>
        <v>0</v>
      </c>
      <c r="C1060" s="12" t="b">
        <f>IF(ISNUMBER(SEARCH(H$1,$A1060)),MAX(C$1:C1059)+1)</f>
        <v>0</v>
      </c>
      <c r="D1060" s="12" t="b">
        <f>IF(ISNUMBER(SEARCH(I$1,$A1060)),MAX(D$1:D1059)+1)</f>
        <v>0</v>
      </c>
      <c r="E1060" s="12">
        <f>'AB Touchpoint System Workbook'!K1071</f>
        <v>0</v>
      </c>
      <c r="F1060" s="13">
        <f t="shared" si="16"/>
        <v>1059</v>
      </c>
      <c r="G1060" s="23" t="str">
        <f>IFERROR(VLOOKUP($F1060,B:$E,4,0),"")</f>
        <v/>
      </c>
      <c r="H1060" s="23" t="str">
        <f>IFERROR(VLOOKUP($F1060,C:$E,3,0),"")</f>
        <v/>
      </c>
      <c r="I1060" s="23" t="str">
        <f>IFERROR(VLOOKUP($F1060,D:$E,2,0),"")</f>
        <v/>
      </c>
    </row>
    <row r="1061" spans="1:9" x14ac:dyDescent="0.15">
      <c r="A1061" s="12" t="str">
        <f>'AB Touchpoint System Workbook'!J1072&amp;'AB Touchpoint System Workbook'!L1072</f>
        <v/>
      </c>
      <c r="B1061" s="12" t="b">
        <f>IF(ISNUMBER(SEARCH(G$1,$A1061)),MAX(B$1:B1060)+1)</f>
        <v>0</v>
      </c>
      <c r="C1061" s="12" t="b">
        <f>IF(ISNUMBER(SEARCH(H$1,$A1061)),MAX(C$1:C1060)+1)</f>
        <v>0</v>
      </c>
      <c r="D1061" s="12" t="b">
        <f>IF(ISNUMBER(SEARCH(I$1,$A1061)),MAX(D$1:D1060)+1)</f>
        <v>0</v>
      </c>
      <c r="E1061" s="12">
        <f>'AB Touchpoint System Workbook'!K1072</f>
        <v>0</v>
      </c>
      <c r="F1061" s="13">
        <f t="shared" si="16"/>
        <v>1060</v>
      </c>
      <c r="G1061" s="23" t="str">
        <f>IFERROR(VLOOKUP($F1061,B:$E,4,0),"")</f>
        <v/>
      </c>
      <c r="H1061" s="23" t="str">
        <f>IFERROR(VLOOKUP($F1061,C:$E,3,0),"")</f>
        <v/>
      </c>
      <c r="I1061" s="23" t="str">
        <f>IFERROR(VLOOKUP($F1061,D:$E,2,0),"")</f>
        <v/>
      </c>
    </row>
    <row r="1062" spans="1:9" x14ac:dyDescent="0.15">
      <c r="A1062" s="12" t="str">
        <f>'AB Touchpoint System Workbook'!J1073&amp;'AB Touchpoint System Workbook'!L1073</f>
        <v/>
      </c>
      <c r="B1062" s="12" t="b">
        <f>IF(ISNUMBER(SEARCH(G$1,$A1062)),MAX(B$1:B1061)+1)</f>
        <v>0</v>
      </c>
      <c r="C1062" s="12" t="b">
        <f>IF(ISNUMBER(SEARCH(H$1,$A1062)),MAX(C$1:C1061)+1)</f>
        <v>0</v>
      </c>
      <c r="D1062" s="12" t="b">
        <f>IF(ISNUMBER(SEARCH(I$1,$A1062)),MAX(D$1:D1061)+1)</f>
        <v>0</v>
      </c>
      <c r="E1062" s="12">
        <f>'AB Touchpoint System Workbook'!K1073</f>
        <v>0</v>
      </c>
      <c r="F1062" s="13">
        <f t="shared" si="16"/>
        <v>1061</v>
      </c>
      <c r="G1062" s="23" t="str">
        <f>IFERROR(VLOOKUP($F1062,B:$E,4,0),"")</f>
        <v/>
      </c>
      <c r="H1062" s="23" t="str">
        <f>IFERROR(VLOOKUP($F1062,C:$E,3,0),"")</f>
        <v/>
      </c>
      <c r="I1062" s="23" t="str">
        <f>IFERROR(VLOOKUP($F1062,D:$E,2,0),"")</f>
        <v/>
      </c>
    </row>
    <row r="1063" spans="1:9" x14ac:dyDescent="0.15">
      <c r="A1063" s="12" t="str">
        <f>'AB Touchpoint System Workbook'!J1074&amp;'AB Touchpoint System Workbook'!L1074</f>
        <v/>
      </c>
      <c r="B1063" s="12" t="b">
        <f>IF(ISNUMBER(SEARCH(G$1,$A1063)),MAX(B$1:B1062)+1)</f>
        <v>0</v>
      </c>
      <c r="C1063" s="12" t="b">
        <f>IF(ISNUMBER(SEARCH(H$1,$A1063)),MAX(C$1:C1062)+1)</f>
        <v>0</v>
      </c>
      <c r="D1063" s="12" t="b">
        <f>IF(ISNUMBER(SEARCH(I$1,$A1063)),MAX(D$1:D1062)+1)</f>
        <v>0</v>
      </c>
      <c r="E1063" s="12">
        <f>'AB Touchpoint System Workbook'!K1074</f>
        <v>0</v>
      </c>
      <c r="F1063" s="13">
        <f t="shared" si="16"/>
        <v>1062</v>
      </c>
      <c r="G1063" s="23" t="str">
        <f>IFERROR(VLOOKUP($F1063,B:$E,4,0),"")</f>
        <v/>
      </c>
      <c r="H1063" s="23" t="str">
        <f>IFERROR(VLOOKUP($F1063,C:$E,3,0),"")</f>
        <v/>
      </c>
      <c r="I1063" s="23" t="str">
        <f>IFERROR(VLOOKUP($F1063,D:$E,2,0),"")</f>
        <v/>
      </c>
    </row>
    <row r="1064" spans="1:9" x14ac:dyDescent="0.15">
      <c r="A1064" s="12" t="str">
        <f>'AB Touchpoint System Workbook'!J1075&amp;'AB Touchpoint System Workbook'!L1075</f>
        <v/>
      </c>
      <c r="B1064" s="12" t="b">
        <f>IF(ISNUMBER(SEARCH(G$1,$A1064)),MAX(B$1:B1063)+1)</f>
        <v>0</v>
      </c>
      <c r="C1064" s="12" t="b">
        <f>IF(ISNUMBER(SEARCH(H$1,$A1064)),MAX(C$1:C1063)+1)</f>
        <v>0</v>
      </c>
      <c r="D1064" s="12" t="b">
        <f>IF(ISNUMBER(SEARCH(I$1,$A1064)),MAX(D$1:D1063)+1)</f>
        <v>0</v>
      </c>
      <c r="E1064" s="12">
        <f>'AB Touchpoint System Workbook'!K1075</f>
        <v>0</v>
      </c>
      <c r="F1064" s="13">
        <f t="shared" si="16"/>
        <v>1063</v>
      </c>
      <c r="G1064" s="23" t="str">
        <f>IFERROR(VLOOKUP($F1064,B:$E,4,0),"")</f>
        <v/>
      </c>
      <c r="H1064" s="23" t="str">
        <f>IFERROR(VLOOKUP($F1064,C:$E,3,0),"")</f>
        <v/>
      </c>
      <c r="I1064" s="23" t="str">
        <f>IFERROR(VLOOKUP($F1064,D:$E,2,0),"")</f>
        <v/>
      </c>
    </row>
    <row r="1065" spans="1:9" x14ac:dyDescent="0.15">
      <c r="A1065" s="12" t="str">
        <f>'AB Touchpoint System Workbook'!J1076&amp;'AB Touchpoint System Workbook'!L1076</f>
        <v/>
      </c>
      <c r="B1065" s="12" t="b">
        <f>IF(ISNUMBER(SEARCH(G$1,$A1065)),MAX(B$1:B1064)+1)</f>
        <v>0</v>
      </c>
      <c r="C1065" s="12" t="b">
        <f>IF(ISNUMBER(SEARCH(H$1,$A1065)),MAX(C$1:C1064)+1)</f>
        <v>0</v>
      </c>
      <c r="D1065" s="12" t="b">
        <f>IF(ISNUMBER(SEARCH(I$1,$A1065)),MAX(D$1:D1064)+1)</f>
        <v>0</v>
      </c>
      <c r="E1065" s="12">
        <f>'AB Touchpoint System Workbook'!K1076</f>
        <v>0</v>
      </c>
      <c r="F1065" s="13">
        <f t="shared" si="16"/>
        <v>1064</v>
      </c>
      <c r="G1065" s="23" t="str">
        <f>IFERROR(VLOOKUP($F1065,B:$E,4,0),"")</f>
        <v/>
      </c>
      <c r="H1065" s="23" t="str">
        <f>IFERROR(VLOOKUP($F1065,C:$E,3,0),"")</f>
        <v/>
      </c>
      <c r="I1065" s="23" t="str">
        <f>IFERROR(VLOOKUP($F1065,D:$E,2,0),"")</f>
        <v/>
      </c>
    </row>
    <row r="1066" spans="1:9" x14ac:dyDescent="0.15">
      <c r="A1066" s="12" t="str">
        <f>'AB Touchpoint System Workbook'!J1077&amp;'AB Touchpoint System Workbook'!L1077</f>
        <v/>
      </c>
      <c r="B1066" s="12" t="b">
        <f>IF(ISNUMBER(SEARCH(G$1,$A1066)),MAX(B$1:B1065)+1)</f>
        <v>0</v>
      </c>
      <c r="C1066" s="12" t="b">
        <f>IF(ISNUMBER(SEARCH(H$1,$A1066)),MAX(C$1:C1065)+1)</f>
        <v>0</v>
      </c>
      <c r="D1066" s="12" t="b">
        <f>IF(ISNUMBER(SEARCH(I$1,$A1066)),MAX(D$1:D1065)+1)</f>
        <v>0</v>
      </c>
      <c r="E1066" s="12">
        <f>'AB Touchpoint System Workbook'!K1077</f>
        <v>0</v>
      </c>
      <c r="F1066" s="13">
        <f t="shared" si="16"/>
        <v>1065</v>
      </c>
      <c r="G1066" s="23" t="str">
        <f>IFERROR(VLOOKUP($F1066,B:$E,4,0),"")</f>
        <v/>
      </c>
      <c r="H1066" s="23" t="str">
        <f>IFERROR(VLOOKUP($F1066,C:$E,3,0),"")</f>
        <v/>
      </c>
      <c r="I1066" s="23" t="str">
        <f>IFERROR(VLOOKUP($F1066,D:$E,2,0),"")</f>
        <v/>
      </c>
    </row>
    <row r="1067" spans="1:9" x14ac:dyDescent="0.15">
      <c r="A1067" s="12" t="str">
        <f>'AB Touchpoint System Workbook'!J1078&amp;'AB Touchpoint System Workbook'!L1078</f>
        <v/>
      </c>
      <c r="B1067" s="12" t="b">
        <f>IF(ISNUMBER(SEARCH(G$1,$A1067)),MAX(B$1:B1066)+1)</f>
        <v>0</v>
      </c>
      <c r="C1067" s="12" t="b">
        <f>IF(ISNUMBER(SEARCH(H$1,$A1067)),MAX(C$1:C1066)+1)</f>
        <v>0</v>
      </c>
      <c r="D1067" s="12" t="b">
        <f>IF(ISNUMBER(SEARCH(I$1,$A1067)),MAX(D$1:D1066)+1)</f>
        <v>0</v>
      </c>
      <c r="E1067" s="12">
        <f>'AB Touchpoint System Workbook'!K1078</f>
        <v>0</v>
      </c>
      <c r="F1067" s="13">
        <f t="shared" si="16"/>
        <v>1066</v>
      </c>
      <c r="G1067" s="23" t="str">
        <f>IFERROR(VLOOKUP($F1067,B:$E,4,0),"")</f>
        <v/>
      </c>
      <c r="H1067" s="23" t="str">
        <f>IFERROR(VLOOKUP($F1067,C:$E,3,0),"")</f>
        <v/>
      </c>
      <c r="I1067" s="23" t="str">
        <f>IFERROR(VLOOKUP($F1067,D:$E,2,0),"")</f>
        <v/>
      </c>
    </row>
    <row r="1068" spans="1:9" x14ac:dyDescent="0.15">
      <c r="A1068" s="12" t="str">
        <f>'AB Touchpoint System Workbook'!J1079&amp;'AB Touchpoint System Workbook'!L1079</f>
        <v/>
      </c>
      <c r="B1068" s="12" t="b">
        <f>IF(ISNUMBER(SEARCH(G$1,$A1068)),MAX(B$1:B1067)+1)</f>
        <v>0</v>
      </c>
      <c r="C1068" s="12" t="b">
        <f>IF(ISNUMBER(SEARCH(H$1,$A1068)),MAX(C$1:C1067)+1)</f>
        <v>0</v>
      </c>
      <c r="D1068" s="12" t="b">
        <f>IF(ISNUMBER(SEARCH(I$1,$A1068)),MAX(D$1:D1067)+1)</f>
        <v>0</v>
      </c>
      <c r="E1068" s="12">
        <f>'AB Touchpoint System Workbook'!K1079</f>
        <v>0</v>
      </c>
      <c r="F1068" s="13">
        <f t="shared" si="16"/>
        <v>1067</v>
      </c>
      <c r="G1068" s="23" t="str">
        <f>IFERROR(VLOOKUP($F1068,B:$E,4,0),"")</f>
        <v/>
      </c>
      <c r="H1068" s="23" t="str">
        <f>IFERROR(VLOOKUP($F1068,C:$E,3,0),"")</f>
        <v/>
      </c>
      <c r="I1068" s="23" t="str">
        <f>IFERROR(VLOOKUP($F1068,D:$E,2,0),"")</f>
        <v/>
      </c>
    </row>
    <row r="1069" spans="1:9" x14ac:dyDescent="0.15">
      <c r="A1069" s="12" t="str">
        <f>'AB Touchpoint System Workbook'!J1080&amp;'AB Touchpoint System Workbook'!L1080</f>
        <v/>
      </c>
      <c r="B1069" s="12" t="b">
        <f>IF(ISNUMBER(SEARCH(G$1,$A1069)),MAX(B$1:B1068)+1)</f>
        <v>0</v>
      </c>
      <c r="C1069" s="12" t="b">
        <f>IF(ISNUMBER(SEARCH(H$1,$A1069)),MAX(C$1:C1068)+1)</f>
        <v>0</v>
      </c>
      <c r="D1069" s="12" t="b">
        <f>IF(ISNUMBER(SEARCH(I$1,$A1069)),MAX(D$1:D1068)+1)</f>
        <v>0</v>
      </c>
      <c r="E1069" s="12">
        <f>'AB Touchpoint System Workbook'!K1080</f>
        <v>0</v>
      </c>
      <c r="F1069" s="13">
        <f t="shared" si="16"/>
        <v>1068</v>
      </c>
      <c r="G1069" s="23" t="str">
        <f>IFERROR(VLOOKUP($F1069,B:$E,4,0),"")</f>
        <v/>
      </c>
      <c r="H1069" s="23" t="str">
        <f>IFERROR(VLOOKUP($F1069,C:$E,3,0),"")</f>
        <v/>
      </c>
      <c r="I1069" s="23" t="str">
        <f>IFERROR(VLOOKUP($F1069,D:$E,2,0),"")</f>
        <v/>
      </c>
    </row>
    <row r="1070" spans="1:9" x14ac:dyDescent="0.15">
      <c r="A1070" s="12" t="str">
        <f>'AB Touchpoint System Workbook'!J1081&amp;'AB Touchpoint System Workbook'!L1081</f>
        <v/>
      </c>
      <c r="B1070" s="12" t="b">
        <f>IF(ISNUMBER(SEARCH(G$1,$A1070)),MAX(B$1:B1069)+1)</f>
        <v>0</v>
      </c>
      <c r="C1070" s="12" t="b">
        <f>IF(ISNUMBER(SEARCH(H$1,$A1070)),MAX(C$1:C1069)+1)</f>
        <v>0</v>
      </c>
      <c r="D1070" s="12" t="b">
        <f>IF(ISNUMBER(SEARCH(I$1,$A1070)),MAX(D$1:D1069)+1)</f>
        <v>0</v>
      </c>
      <c r="E1070" s="12">
        <f>'AB Touchpoint System Workbook'!K1081</f>
        <v>0</v>
      </c>
      <c r="F1070" s="13">
        <f t="shared" si="16"/>
        <v>1069</v>
      </c>
      <c r="G1070" s="23" t="str">
        <f>IFERROR(VLOOKUP($F1070,B:$E,4,0),"")</f>
        <v/>
      </c>
      <c r="H1070" s="23" t="str">
        <f>IFERROR(VLOOKUP($F1070,C:$E,3,0),"")</f>
        <v/>
      </c>
      <c r="I1070" s="23" t="str">
        <f>IFERROR(VLOOKUP($F1070,D:$E,2,0),"")</f>
        <v/>
      </c>
    </row>
    <row r="1071" spans="1:9" x14ac:dyDescent="0.15">
      <c r="A1071" s="12" t="str">
        <f>'AB Touchpoint System Workbook'!J1082&amp;'AB Touchpoint System Workbook'!L1082</f>
        <v/>
      </c>
      <c r="B1071" s="12" t="b">
        <f>IF(ISNUMBER(SEARCH(G$1,$A1071)),MAX(B$1:B1070)+1)</f>
        <v>0</v>
      </c>
      <c r="C1071" s="12" t="b">
        <f>IF(ISNUMBER(SEARCH(H$1,$A1071)),MAX(C$1:C1070)+1)</f>
        <v>0</v>
      </c>
      <c r="D1071" s="12" t="b">
        <f>IF(ISNUMBER(SEARCH(I$1,$A1071)),MAX(D$1:D1070)+1)</f>
        <v>0</v>
      </c>
      <c r="E1071" s="12">
        <f>'AB Touchpoint System Workbook'!K1082</f>
        <v>0</v>
      </c>
      <c r="F1071" s="13">
        <f t="shared" si="16"/>
        <v>1070</v>
      </c>
      <c r="G1071" s="23" t="str">
        <f>IFERROR(VLOOKUP($F1071,B:$E,4,0),"")</f>
        <v/>
      </c>
      <c r="H1071" s="23" t="str">
        <f>IFERROR(VLOOKUP($F1071,C:$E,3,0),"")</f>
        <v/>
      </c>
      <c r="I1071" s="23" t="str">
        <f>IFERROR(VLOOKUP($F1071,D:$E,2,0),"")</f>
        <v/>
      </c>
    </row>
    <row r="1072" spans="1:9" x14ac:dyDescent="0.15">
      <c r="A1072" s="12" t="str">
        <f>'AB Touchpoint System Workbook'!J1083&amp;'AB Touchpoint System Workbook'!L1083</f>
        <v/>
      </c>
      <c r="B1072" s="12" t="b">
        <f>IF(ISNUMBER(SEARCH(G$1,$A1072)),MAX(B$1:B1071)+1)</f>
        <v>0</v>
      </c>
      <c r="C1072" s="12" t="b">
        <f>IF(ISNUMBER(SEARCH(H$1,$A1072)),MAX(C$1:C1071)+1)</f>
        <v>0</v>
      </c>
      <c r="D1072" s="12" t="b">
        <f>IF(ISNUMBER(SEARCH(I$1,$A1072)),MAX(D$1:D1071)+1)</f>
        <v>0</v>
      </c>
      <c r="E1072" s="12">
        <f>'AB Touchpoint System Workbook'!K1083</f>
        <v>0</v>
      </c>
      <c r="F1072" s="13">
        <f t="shared" si="16"/>
        <v>1071</v>
      </c>
      <c r="G1072" s="23" t="str">
        <f>IFERROR(VLOOKUP($F1072,B:$E,4,0),"")</f>
        <v/>
      </c>
      <c r="H1072" s="23" t="str">
        <f>IFERROR(VLOOKUP($F1072,C:$E,3,0),"")</f>
        <v/>
      </c>
      <c r="I1072" s="23" t="str">
        <f>IFERROR(VLOOKUP($F1072,D:$E,2,0),"")</f>
        <v/>
      </c>
    </row>
    <row r="1073" spans="1:9" x14ac:dyDescent="0.15">
      <c r="A1073" s="12" t="str">
        <f>'AB Touchpoint System Workbook'!J1084&amp;'AB Touchpoint System Workbook'!L1084</f>
        <v/>
      </c>
      <c r="B1073" s="12" t="b">
        <f>IF(ISNUMBER(SEARCH(G$1,$A1073)),MAX(B$1:B1072)+1)</f>
        <v>0</v>
      </c>
      <c r="C1073" s="12" t="b">
        <f>IF(ISNUMBER(SEARCH(H$1,$A1073)),MAX(C$1:C1072)+1)</f>
        <v>0</v>
      </c>
      <c r="D1073" s="12" t="b">
        <f>IF(ISNUMBER(SEARCH(I$1,$A1073)),MAX(D$1:D1072)+1)</f>
        <v>0</v>
      </c>
      <c r="E1073" s="12">
        <f>'AB Touchpoint System Workbook'!K1084</f>
        <v>0</v>
      </c>
      <c r="F1073" s="13">
        <f t="shared" si="16"/>
        <v>1072</v>
      </c>
      <c r="G1073" s="23" t="str">
        <f>IFERROR(VLOOKUP($F1073,B:$E,4,0),"")</f>
        <v/>
      </c>
      <c r="H1073" s="23" t="str">
        <f>IFERROR(VLOOKUP($F1073,C:$E,3,0),"")</f>
        <v/>
      </c>
      <c r="I1073" s="23" t="str">
        <f>IFERROR(VLOOKUP($F1073,D:$E,2,0),"")</f>
        <v/>
      </c>
    </row>
    <row r="1074" spans="1:9" x14ac:dyDescent="0.15">
      <c r="A1074" s="12" t="str">
        <f>'AB Touchpoint System Workbook'!J1085&amp;'AB Touchpoint System Workbook'!L1085</f>
        <v/>
      </c>
      <c r="B1074" s="12" t="b">
        <f>IF(ISNUMBER(SEARCH(G$1,$A1074)),MAX(B$1:B1073)+1)</f>
        <v>0</v>
      </c>
      <c r="C1074" s="12" t="b">
        <f>IF(ISNUMBER(SEARCH(H$1,$A1074)),MAX(C$1:C1073)+1)</f>
        <v>0</v>
      </c>
      <c r="D1074" s="12" t="b">
        <f>IF(ISNUMBER(SEARCH(I$1,$A1074)),MAX(D$1:D1073)+1)</f>
        <v>0</v>
      </c>
      <c r="E1074" s="12">
        <f>'AB Touchpoint System Workbook'!K1085</f>
        <v>0</v>
      </c>
      <c r="F1074" s="13">
        <f t="shared" si="16"/>
        <v>1073</v>
      </c>
      <c r="G1074" s="23" t="str">
        <f>IFERROR(VLOOKUP($F1074,B:$E,4,0),"")</f>
        <v/>
      </c>
      <c r="H1074" s="23" t="str">
        <f>IFERROR(VLOOKUP($F1074,C:$E,3,0),"")</f>
        <v/>
      </c>
      <c r="I1074" s="23" t="str">
        <f>IFERROR(VLOOKUP($F1074,D:$E,2,0),"")</f>
        <v/>
      </c>
    </row>
    <row r="1075" spans="1:9" x14ac:dyDescent="0.15">
      <c r="A1075" s="12" t="str">
        <f>'AB Touchpoint System Workbook'!J1086&amp;'AB Touchpoint System Workbook'!L1086</f>
        <v/>
      </c>
      <c r="B1075" s="12" t="b">
        <f>IF(ISNUMBER(SEARCH(G$1,$A1075)),MAX(B$1:B1074)+1)</f>
        <v>0</v>
      </c>
      <c r="C1075" s="12" t="b">
        <f>IF(ISNUMBER(SEARCH(H$1,$A1075)),MAX(C$1:C1074)+1)</f>
        <v>0</v>
      </c>
      <c r="D1075" s="12" t="b">
        <f>IF(ISNUMBER(SEARCH(I$1,$A1075)),MAX(D$1:D1074)+1)</f>
        <v>0</v>
      </c>
      <c r="E1075" s="12">
        <f>'AB Touchpoint System Workbook'!K1086</f>
        <v>0</v>
      </c>
      <c r="F1075" s="13">
        <f t="shared" si="16"/>
        <v>1074</v>
      </c>
      <c r="G1075" s="23" t="str">
        <f>IFERROR(VLOOKUP($F1075,B:$E,4,0),"")</f>
        <v/>
      </c>
      <c r="H1075" s="23" t="str">
        <f>IFERROR(VLOOKUP($F1075,C:$E,3,0),"")</f>
        <v/>
      </c>
      <c r="I1075" s="23" t="str">
        <f>IFERROR(VLOOKUP($F1075,D:$E,2,0),"")</f>
        <v/>
      </c>
    </row>
    <row r="1076" spans="1:9" x14ac:dyDescent="0.15">
      <c r="A1076" s="12" t="str">
        <f>'AB Touchpoint System Workbook'!J1087&amp;'AB Touchpoint System Workbook'!L1087</f>
        <v/>
      </c>
      <c r="B1076" s="12" t="b">
        <f>IF(ISNUMBER(SEARCH(G$1,$A1076)),MAX(B$1:B1075)+1)</f>
        <v>0</v>
      </c>
      <c r="C1076" s="12" t="b">
        <f>IF(ISNUMBER(SEARCH(H$1,$A1076)),MAX(C$1:C1075)+1)</f>
        <v>0</v>
      </c>
      <c r="D1076" s="12" t="b">
        <f>IF(ISNUMBER(SEARCH(I$1,$A1076)),MAX(D$1:D1075)+1)</f>
        <v>0</v>
      </c>
      <c r="E1076" s="12">
        <f>'AB Touchpoint System Workbook'!K1087</f>
        <v>0</v>
      </c>
      <c r="F1076" s="13">
        <f t="shared" si="16"/>
        <v>1075</v>
      </c>
      <c r="G1076" s="23" t="str">
        <f>IFERROR(VLOOKUP($F1076,B:$E,4,0),"")</f>
        <v/>
      </c>
      <c r="H1076" s="23" t="str">
        <f>IFERROR(VLOOKUP($F1076,C:$E,3,0),"")</f>
        <v/>
      </c>
      <c r="I1076" s="23" t="str">
        <f>IFERROR(VLOOKUP($F1076,D:$E,2,0),"")</f>
        <v/>
      </c>
    </row>
    <row r="1077" spans="1:9" x14ac:dyDescent="0.15">
      <c r="A1077" s="12" t="str">
        <f>'AB Touchpoint System Workbook'!J1088&amp;'AB Touchpoint System Workbook'!L1088</f>
        <v/>
      </c>
      <c r="B1077" s="12" t="b">
        <f>IF(ISNUMBER(SEARCH(G$1,$A1077)),MAX(B$1:B1076)+1)</f>
        <v>0</v>
      </c>
      <c r="C1077" s="12" t="b">
        <f>IF(ISNUMBER(SEARCH(H$1,$A1077)),MAX(C$1:C1076)+1)</f>
        <v>0</v>
      </c>
      <c r="D1077" s="12" t="b">
        <f>IF(ISNUMBER(SEARCH(I$1,$A1077)),MAX(D$1:D1076)+1)</f>
        <v>0</v>
      </c>
      <c r="E1077" s="12">
        <f>'AB Touchpoint System Workbook'!K1088</f>
        <v>0</v>
      </c>
      <c r="F1077" s="13">
        <f t="shared" si="16"/>
        <v>1076</v>
      </c>
      <c r="G1077" s="23" t="str">
        <f>IFERROR(VLOOKUP($F1077,B:$E,4,0),"")</f>
        <v/>
      </c>
      <c r="H1077" s="23" t="str">
        <f>IFERROR(VLOOKUP($F1077,C:$E,3,0),"")</f>
        <v/>
      </c>
      <c r="I1077" s="23" t="str">
        <f>IFERROR(VLOOKUP($F1077,D:$E,2,0),"")</f>
        <v/>
      </c>
    </row>
    <row r="1078" spans="1:9" x14ac:dyDescent="0.15">
      <c r="A1078" s="12" t="str">
        <f>'AB Touchpoint System Workbook'!J1089&amp;'AB Touchpoint System Workbook'!L1089</f>
        <v/>
      </c>
      <c r="B1078" s="12" t="b">
        <f>IF(ISNUMBER(SEARCH(G$1,$A1078)),MAX(B$1:B1077)+1)</f>
        <v>0</v>
      </c>
      <c r="C1078" s="12" t="b">
        <f>IF(ISNUMBER(SEARCH(H$1,$A1078)),MAX(C$1:C1077)+1)</f>
        <v>0</v>
      </c>
      <c r="D1078" s="12" t="b">
        <f>IF(ISNUMBER(SEARCH(I$1,$A1078)),MAX(D$1:D1077)+1)</f>
        <v>0</v>
      </c>
      <c r="E1078" s="12">
        <f>'AB Touchpoint System Workbook'!K1089</f>
        <v>0</v>
      </c>
      <c r="F1078" s="13">
        <f t="shared" si="16"/>
        <v>1077</v>
      </c>
      <c r="G1078" s="23" t="str">
        <f>IFERROR(VLOOKUP($F1078,B:$E,4,0),"")</f>
        <v/>
      </c>
      <c r="H1078" s="23" t="str">
        <f>IFERROR(VLOOKUP($F1078,C:$E,3,0),"")</f>
        <v/>
      </c>
      <c r="I1078" s="23" t="str">
        <f>IFERROR(VLOOKUP($F1078,D:$E,2,0),"")</f>
        <v/>
      </c>
    </row>
    <row r="1079" spans="1:9" x14ac:dyDescent="0.15">
      <c r="A1079" s="12" t="str">
        <f>'AB Touchpoint System Workbook'!J1090&amp;'AB Touchpoint System Workbook'!L1090</f>
        <v/>
      </c>
      <c r="B1079" s="12" t="b">
        <f>IF(ISNUMBER(SEARCH(G$1,$A1079)),MAX(B$1:B1078)+1)</f>
        <v>0</v>
      </c>
      <c r="C1079" s="12" t="b">
        <f>IF(ISNUMBER(SEARCH(H$1,$A1079)),MAX(C$1:C1078)+1)</f>
        <v>0</v>
      </c>
      <c r="D1079" s="12" t="b">
        <f>IF(ISNUMBER(SEARCH(I$1,$A1079)),MAX(D$1:D1078)+1)</f>
        <v>0</v>
      </c>
      <c r="E1079" s="12">
        <f>'AB Touchpoint System Workbook'!K1090</f>
        <v>0</v>
      </c>
      <c r="F1079" s="13">
        <f t="shared" si="16"/>
        <v>1078</v>
      </c>
      <c r="G1079" s="23" t="str">
        <f>IFERROR(VLOOKUP($F1079,B:$E,4,0),"")</f>
        <v/>
      </c>
      <c r="H1079" s="23" t="str">
        <f>IFERROR(VLOOKUP($F1079,C:$E,3,0),"")</f>
        <v/>
      </c>
      <c r="I1079" s="23" t="str">
        <f>IFERROR(VLOOKUP($F1079,D:$E,2,0),"")</f>
        <v/>
      </c>
    </row>
    <row r="1080" spans="1:9" x14ac:dyDescent="0.15">
      <c r="A1080" s="12" t="str">
        <f>'AB Touchpoint System Workbook'!J1091&amp;'AB Touchpoint System Workbook'!L1091</f>
        <v/>
      </c>
      <c r="B1080" s="12" t="b">
        <f>IF(ISNUMBER(SEARCH(G$1,$A1080)),MAX(B$1:B1079)+1)</f>
        <v>0</v>
      </c>
      <c r="C1080" s="12" t="b">
        <f>IF(ISNUMBER(SEARCH(H$1,$A1080)),MAX(C$1:C1079)+1)</f>
        <v>0</v>
      </c>
      <c r="D1080" s="12" t="b">
        <f>IF(ISNUMBER(SEARCH(I$1,$A1080)),MAX(D$1:D1079)+1)</f>
        <v>0</v>
      </c>
      <c r="E1080" s="12">
        <f>'AB Touchpoint System Workbook'!K1091</f>
        <v>0</v>
      </c>
      <c r="F1080" s="13">
        <f t="shared" si="16"/>
        <v>1079</v>
      </c>
      <c r="G1080" s="23" t="str">
        <f>IFERROR(VLOOKUP($F1080,B:$E,4,0),"")</f>
        <v/>
      </c>
      <c r="H1080" s="23" t="str">
        <f>IFERROR(VLOOKUP($F1080,C:$E,3,0),"")</f>
        <v/>
      </c>
      <c r="I1080" s="23" t="str">
        <f>IFERROR(VLOOKUP($F1080,D:$E,2,0),"")</f>
        <v/>
      </c>
    </row>
    <row r="1081" spans="1:9" x14ac:dyDescent="0.15">
      <c r="A1081" s="12" t="str">
        <f>'AB Touchpoint System Workbook'!J1092&amp;'AB Touchpoint System Workbook'!L1092</f>
        <v/>
      </c>
      <c r="B1081" s="12" t="b">
        <f>IF(ISNUMBER(SEARCH(G$1,$A1081)),MAX(B$1:B1080)+1)</f>
        <v>0</v>
      </c>
      <c r="C1081" s="12" t="b">
        <f>IF(ISNUMBER(SEARCH(H$1,$A1081)),MAX(C$1:C1080)+1)</f>
        <v>0</v>
      </c>
      <c r="D1081" s="12" t="b">
        <f>IF(ISNUMBER(SEARCH(I$1,$A1081)),MAX(D$1:D1080)+1)</f>
        <v>0</v>
      </c>
      <c r="E1081" s="12">
        <f>'AB Touchpoint System Workbook'!K1092</f>
        <v>0</v>
      </c>
      <c r="F1081" s="13">
        <f t="shared" si="16"/>
        <v>1080</v>
      </c>
      <c r="G1081" s="23" t="str">
        <f>IFERROR(VLOOKUP($F1081,B:$E,4,0),"")</f>
        <v/>
      </c>
      <c r="H1081" s="23" t="str">
        <f>IFERROR(VLOOKUP($F1081,C:$E,3,0),"")</f>
        <v/>
      </c>
      <c r="I1081" s="23" t="str">
        <f>IFERROR(VLOOKUP($F1081,D:$E,2,0),"")</f>
        <v/>
      </c>
    </row>
    <row r="1082" spans="1:9" x14ac:dyDescent="0.15">
      <c r="A1082" s="12" t="str">
        <f>'AB Touchpoint System Workbook'!J1093&amp;'AB Touchpoint System Workbook'!L1093</f>
        <v/>
      </c>
      <c r="B1082" s="12" t="b">
        <f>IF(ISNUMBER(SEARCH(G$1,$A1082)),MAX(B$1:B1081)+1)</f>
        <v>0</v>
      </c>
      <c r="C1082" s="12" t="b">
        <f>IF(ISNUMBER(SEARCH(H$1,$A1082)),MAX(C$1:C1081)+1)</f>
        <v>0</v>
      </c>
      <c r="D1082" s="12" t="b">
        <f>IF(ISNUMBER(SEARCH(I$1,$A1082)),MAX(D$1:D1081)+1)</f>
        <v>0</v>
      </c>
      <c r="E1082" s="12">
        <f>'AB Touchpoint System Workbook'!K1093</f>
        <v>0</v>
      </c>
      <c r="F1082" s="13">
        <f t="shared" si="16"/>
        <v>1081</v>
      </c>
      <c r="G1082" s="23" t="str">
        <f>IFERROR(VLOOKUP($F1082,B:$E,4,0),"")</f>
        <v/>
      </c>
      <c r="H1082" s="23" t="str">
        <f>IFERROR(VLOOKUP($F1082,C:$E,3,0),"")</f>
        <v/>
      </c>
      <c r="I1082" s="23" t="str">
        <f>IFERROR(VLOOKUP($F1082,D:$E,2,0),"")</f>
        <v/>
      </c>
    </row>
    <row r="1083" spans="1:9" x14ac:dyDescent="0.15">
      <c r="A1083" s="12" t="str">
        <f>'AB Touchpoint System Workbook'!J1094&amp;'AB Touchpoint System Workbook'!L1094</f>
        <v/>
      </c>
      <c r="B1083" s="12" t="b">
        <f>IF(ISNUMBER(SEARCH(G$1,$A1083)),MAX(B$1:B1082)+1)</f>
        <v>0</v>
      </c>
      <c r="C1083" s="12" t="b">
        <f>IF(ISNUMBER(SEARCH(H$1,$A1083)),MAX(C$1:C1082)+1)</f>
        <v>0</v>
      </c>
      <c r="D1083" s="12" t="b">
        <f>IF(ISNUMBER(SEARCH(I$1,$A1083)),MAX(D$1:D1082)+1)</f>
        <v>0</v>
      </c>
      <c r="E1083" s="12">
        <f>'AB Touchpoint System Workbook'!K1094</f>
        <v>0</v>
      </c>
      <c r="F1083" s="13">
        <f t="shared" si="16"/>
        <v>1082</v>
      </c>
      <c r="G1083" s="23" t="str">
        <f>IFERROR(VLOOKUP($F1083,B:$E,4,0),"")</f>
        <v/>
      </c>
      <c r="H1083" s="23" t="str">
        <f>IFERROR(VLOOKUP($F1083,C:$E,3,0),"")</f>
        <v/>
      </c>
      <c r="I1083" s="23" t="str">
        <f>IFERROR(VLOOKUP($F1083,D:$E,2,0),"")</f>
        <v/>
      </c>
    </row>
    <row r="1084" spans="1:9" x14ac:dyDescent="0.15">
      <c r="A1084" s="12" t="str">
        <f>'AB Touchpoint System Workbook'!J1095&amp;'AB Touchpoint System Workbook'!L1095</f>
        <v/>
      </c>
      <c r="B1084" s="12" t="b">
        <f>IF(ISNUMBER(SEARCH(G$1,$A1084)),MAX(B$1:B1083)+1)</f>
        <v>0</v>
      </c>
      <c r="C1084" s="12" t="b">
        <f>IF(ISNUMBER(SEARCH(H$1,$A1084)),MAX(C$1:C1083)+1)</f>
        <v>0</v>
      </c>
      <c r="D1084" s="12" t="b">
        <f>IF(ISNUMBER(SEARCH(I$1,$A1084)),MAX(D$1:D1083)+1)</f>
        <v>0</v>
      </c>
      <c r="E1084" s="12">
        <f>'AB Touchpoint System Workbook'!K1095</f>
        <v>0</v>
      </c>
      <c r="F1084" s="13">
        <f t="shared" si="16"/>
        <v>1083</v>
      </c>
      <c r="G1084" s="23" t="str">
        <f>IFERROR(VLOOKUP($F1084,B:$E,4,0),"")</f>
        <v/>
      </c>
      <c r="H1084" s="23" t="str">
        <f>IFERROR(VLOOKUP($F1084,C:$E,3,0),"")</f>
        <v/>
      </c>
      <c r="I1084" s="23" t="str">
        <f>IFERROR(VLOOKUP($F1084,D:$E,2,0),"")</f>
        <v/>
      </c>
    </row>
    <row r="1085" spans="1:9" x14ac:dyDescent="0.15">
      <c r="A1085" s="12" t="str">
        <f>'AB Touchpoint System Workbook'!J1096&amp;'AB Touchpoint System Workbook'!L1096</f>
        <v/>
      </c>
      <c r="B1085" s="12" t="b">
        <f>IF(ISNUMBER(SEARCH(G$1,$A1085)),MAX(B$1:B1084)+1)</f>
        <v>0</v>
      </c>
      <c r="C1085" s="12" t="b">
        <f>IF(ISNUMBER(SEARCH(H$1,$A1085)),MAX(C$1:C1084)+1)</f>
        <v>0</v>
      </c>
      <c r="D1085" s="12" t="b">
        <f>IF(ISNUMBER(SEARCH(I$1,$A1085)),MAX(D$1:D1084)+1)</f>
        <v>0</v>
      </c>
      <c r="E1085" s="12">
        <f>'AB Touchpoint System Workbook'!K1096</f>
        <v>0</v>
      </c>
      <c r="F1085" s="13">
        <f t="shared" si="16"/>
        <v>1084</v>
      </c>
      <c r="G1085" s="23" t="str">
        <f>IFERROR(VLOOKUP($F1085,B:$E,4,0),"")</f>
        <v/>
      </c>
      <c r="H1085" s="23" t="str">
        <f>IFERROR(VLOOKUP($F1085,C:$E,3,0),"")</f>
        <v/>
      </c>
      <c r="I1085" s="23" t="str">
        <f>IFERROR(VLOOKUP($F1085,D:$E,2,0),"")</f>
        <v/>
      </c>
    </row>
    <row r="1086" spans="1:9" x14ac:dyDescent="0.15">
      <c r="A1086" s="12" t="str">
        <f>'AB Touchpoint System Workbook'!J1097&amp;'AB Touchpoint System Workbook'!L1097</f>
        <v/>
      </c>
      <c r="B1086" s="12" t="b">
        <f>IF(ISNUMBER(SEARCH(G$1,$A1086)),MAX(B$1:B1085)+1)</f>
        <v>0</v>
      </c>
      <c r="C1086" s="12" t="b">
        <f>IF(ISNUMBER(SEARCH(H$1,$A1086)),MAX(C$1:C1085)+1)</f>
        <v>0</v>
      </c>
      <c r="D1086" s="12" t="b">
        <f>IF(ISNUMBER(SEARCH(I$1,$A1086)),MAX(D$1:D1085)+1)</f>
        <v>0</v>
      </c>
      <c r="E1086" s="12">
        <f>'AB Touchpoint System Workbook'!K1097</f>
        <v>0</v>
      </c>
      <c r="F1086" s="13">
        <f t="shared" si="16"/>
        <v>1085</v>
      </c>
      <c r="G1086" s="23" t="str">
        <f>IFERROR(VLOOKUP($F1086,B:$E,4,0),"")</f>
        <v/>
      </c>
      <c r="H1086" s="23" t="str">
        <f>IFERROR(VLOOKUP($F1086,C:$E,3,0),"")</f>
        <v/>
      </c>
      <c r="I1086" s="23" t="str">
        <f>IFERROR(VLOOKUP($F1086,D:$E,2,0),"")</f>
        <v/>
      </c>
    </row>
    <row r="1087" spans="1:9" x14ac:dyDescent="0.15">
      <c r="A1087" s="12" t="str">
        <f>'AB Touchpoint System Workbook'!J1098&amp;'AB Touchpoint System Workbook'!L1098</f>
        <v/>
      </c>
      <c r="B1087" s="12" t="b">
        <f>IF(ISNUMBER(SEARCH(G$1,$A1087)),MAX(B$1:B1086)+1)</f>
        <v>0</v>
      </c>
      <c r="C1087" s="12" t="b">
        <f>IF(ISNUMBER(SEARCH(H$1,$A1087)),MAX(C$1:C1086)+1)</f>
        <v>0</v>
      </c>
      <c r="D1087" s="12" t="b">
        <f>IF(ISNUMBER(SEARCH(I$1,$A1087)),MAX(D$1:D1086)+1)</f>
        <v>0</v>
      </c>
      <c r="E1087" s="12">
        <f>'AB Touchpoint System Workbook'!K1098</f>
        <v>0</v>
      </c>
      <c r="F1087" s="13">
        <f t="shared" si="16"/>
        <v>1086</v>
      </c>
      <c r="G1087" s="23" t="str">
        <f>IFERROR(VLOOKUP($F1087,B:$E,4,0),"")</f>
        <v/>
      </c>
      <c r="H1087" s="23" t="str">
        <f>IFERROR(VLOOKUP($F1087,C:$E,3,0),"")</f>
        <v/>
      </c>
      <c r="I1087" s="23" t="str">
        <f>IFERROR(VLOOKUP($F1087,D:$E,2,0),"")</f>
        <v/>
      </c>
    </row>
    <row r="1088" spans="1:9" x14ac:dyDescent="0.15">
      <c r="A1088" s="12" t="str">
        <f>'AB Touchpoint System Workbook'!J1099&amp;'AB Touchpoint System Workbook'!L1099</f>
        <v/>
      </c>
      <c r="B1088" s="12" t="b">
        <f>IF(ISNUMBER(SEARCH(G$1,$A1088)),MAX(B$1:B1087)+1)</f>
        <v>0</v>
      </c>
      <c r="C1088" s="12" t="b">
        <f>IF(ISNUMBER(SEARCH(H$1,$A1088)),MAX(C$1:C1087)+1)</f>
        <v>0</v>
      </c>
      <c r="D1088" s="12" t="b">
        <f>IF(ISNUMBER(SEARCH(I$1,$A1088)),MAX(D$1:D1087)+1)</f>
        <v>0</v>
      </c>
      <c r="E1088" s="12">
        <f>'AB Touchpoint System Workbook'!K1099</f>
        <v>0</v>
      </c>
      <c r="F1088" s="13">
        <f t="shared" si="16"/>
        <v>1087</v>
      </c>
      <c r="G1088" s="23" t="str">
        <f>IFERROR(VLOOKUP($F1088,B:$E,4,0),"")</f>
        <v/>
      </c>
      <c r="H1088" s="23" t="str">
        <f>IFERROR(VLOOKUP($F1088,C:$E,3,0),"")</f>
        <v/>
      </c>
      <c r="I1088" s="23" t="str">
        <f>IFERROR(VLOOKUP($F1088,D:$E,2,0),"")</f>
        <v/>
      </c>
    </row>
    <row r="1089" spans="1:9" x14ac:dyDescent="0.15">
      <c r="A1089" s="12" t="str">
        <f>'AB Touchpoint System Workbook'!J1100&amp;'AB Touchpoint System Workbook'!L1100</f>
        <v/>
      </c>
      <c r="B1089" s="12" t="b">
        <f>IF(ISNUMBER(SEARCH(G$1,$A1089)),MAX(B$1:B1088)+1)</f>
        <v>0</v>
      </c>
      <c r="C1089" s="12" t="b">
        <f>IF(ISNUMBER(SEARCH(H$1,$A1089)),MAX(C$1:C1088)+1)</f>
        <v>0</v>
      </c>
      <c r="D1089" s="12" t="b">
        <f>IF(ISNUMBER(SEARCH(I$1,$A1089)),MAX(D$1:D1088)+1)</f>
        <v>0</v>
      </c>
      <c r="E1089" s="12">
        <f>'AB Touchpoint System Workbook'!K1100</f>
        <v>0</v>
      </c>
      <c r="F1089" s="13">
        <f t="shared" si="16"/>
        <v>1088</v>
      </c>
      <c r="G1089" s="23" t="str">
        <f>IFERROR(VLOOKUP($F1089,B:$E,4,0),"")</f>
        <v/>
      </c>
      <c r="H1089" s="23" t="str">
        <f>IFERROR(VLOOKUP($F1089,C:$E,3,0),"")</f>
        <v/>
      </c>
      <c r="I1089" s="23" t="str">
        <f>IFERROR(VLOOKUP($F1089,D:$E,2,0),"")</f>
        <v/>
      </c>
    </row>
    <row r="1090" spans="1:9" x14ac:dyDescent="0.15">
      <c r="A1090" s="12" t="str">
        <f>'AB Touchpoint System Workbook'!J1101&amp;'AB Touchpoint System Workbook'!L1101</f>
        <v/>
      </c>
      <c r="B1090" s="12" t="b">
        <f>IF(ISNUMBER(SEARCH(G$1,$A1090)),MAX(B$1:B1089)+1)</f>
        <v>0</v>
      </c>
      <c r="C1090" s="12" t="b">
        <f>IF(ISNUMBER(SEARCH(H$1,$A1090)),MAX(C$1:C1089)+1)</f>
        <v>0</v>
      </c>
      <c r="D1090" s="12" t="b">
        <f>IF(ISNUMBER(SEARCH(I$1,$A1090)),MAX(D$1:D1089)+1)</f>
        <v>0</v>
      </c>
      <c r="E1090" s="12">
        <f>'AB Touchpoint System Workbook'!K1101</f>
        <v>0</v>
      </c>
      <c r="F1090" s="13">
        <f t="shared" si="16"/>
        <v>1089</v>
      </c>
      <c r="G1090" s="23" t="str">
        <f>IFERROR(VLOOKUP($F1090,B:$E,4,0),"")</f>
        <v/>
      </c>
      <c r="H1090" s="23" t="str">
        <f>IFERROR(VLOOKUP($F1090,C:$E,3,0),"")</f>
        <v/>
      </c>
      <c r="I1090" s="23" t="str">
        <f>IFERROR(VLOOKUP($F1090,D:$E,2,0),"")</f>
        <v/>
      </c>
    </row>
    <row r="1091" spans="1:9" x14ac:dyDescent="0.15">
      <c r="A1091" s="12" t="str">
        <f>'AB Touchpoint System Workbook'!J1102&amp;'AB Touchpoint System Workbook'!L1102</f>
        <v/>
      </c>
      <c r="B1091" s="12" t="b">
        <f>IF(ISNUMBER(SEARCH(G$1,$A1091)),MAX(B$1:B1090)+1)</f>
        <v>0</v>
      </c>
      <c r="C1091" s="12" t="b">
        <f>IF(ISNUMBER(SEARCH(H$1,$A1091)),MAX(C$1:C1090)+1)</f>
        <v>0</v>
      </c>
      <c r="D1091" s="12" t="b">
        <f>IF(ISNUMBER(SEARCH(I$1,$A1091)),MAX(D$1:D1090)+1)</f>
        <v>0</v>
      </c>
      <c r="E1091" s="12">
        <f>'AB Touchpoint System Workbook'!K1102</f>
        <v>0</v>
      </c>
      <c r="F1091" s="13">
        <f t="shared" si="16"/>
        <v>1090</v>
      </c>
      <c r="G1091" s="23" t="str">
        <f>IFERROR(VLOOKUP($F1091,B:$E,4,0),"")</f>
        <v/>
      </c>
      <c r="H1091" s="23" t="str">
        <f>IFERROR(VLOOKUP($F1091,C:$E,3,0),"")</f>
        <v/>
      </c>
      <c r="I1091" s="23" t="str">
        <f>IFERROR(VLOOKUP($F1091,D:$E,2,0),"")</f>
        <v/>
      </c>
    </row>
    <row r="1092" spans="1:9" x14ac:dyDescent="0.15">
      <c r="A1092" s="12" t="str">
        <f>'AB Touchpoint System Workbook'!J1103&amp;'AB Touchpoint System Workbook'!L1103</f>
        <v/>
      </c>
      <c r="B1092" s="12" t="b">
        <f>IF(ISNUMBER(SEARCH(G$1,$A1092)),MAX(B$1:B1091)+1)</f>
        <v>0</v>
      </c>
      <c r="C1092" s="12" t="b">
        <f>IF(ISNUMBER(SEARCH(H$1,$A1092)),MAX(C$1:C1091)+1)</f>
        <v>0</v>
      </c>
      <c r="D1092" s="12" t="b">
        <f>IF(ISNUMBER(SEARCH(I$1,$A1092)),MAX(D$1:D1091)+1)</f>
        <v>0</v>
      </c>
      <c r="E1092" s="12">
        <f>'AB Touchpoint System Workbook'!K1103</f>
        <v>0</v>
      </c>
      <c r="F1092" s="13">
        <f t="shared" ref="F1092:F1101" si="17">F1091+1</f>
        <v>1091</v>
      </c>
      <c r="G1092" s="23" t="str">
        <f>IFERROR(VLOOKUP($F1092,B:$E,4,0),"")</f>
        <v/>
      </c>
      <c r="H1092" s="23" t="str">
        <f>IFERROR(VLOOKUP($F1092,C:$E,3,0),"")</f>
        <v/>
      </c>
      <c r="I1092" s="23" t="str">
        <f>IFERROR(VLOOKUP($F1092,D:$E,2,0),"")</f>
        <v/>
      </c>
    </row>
    <row r="1093" spans="1:9" x14ac:dyDescent="0.15">
      <c r="A1093" s="12" t="str">
        <f>'AB Touchpoint System Workbook'!J1104&amp;'AB Touchpoint System Workbook'!L1104</f>
        <v/>
      </c>
      <c r="B1093" s="12" t="b">
        <f>IF(ISNUMBER(SEARCH(G$1,$A1093)),MAX(B$1:B1092)+1)</f>
        <v>0</v>
      </c>
      <c r="C1093" s="12" t="b">
        <f>IF(ISNUMBER(SEARCH(H$1,$A1093)),MAX(C$1:C1092)+1)</f>
        <v>0</v>
      </c>
      <c r="D1093" s="12" t="b">
        <f>IF(ISNUMBER(SEARCH(I$1,$A1093)),MAX(D$1:D1092)+1)</f>
        <v>0</v>
      </c>
      <c r="E1093" s="12">
        <f>'AB Touchpoint System Workbook'!K1104</f>
        <v>0</v>
      </c>
      <c r="F1093" s="13">
        <f t="shared" si="17"/>
        <v>1092</v>
      </c>
      <c r="G1093" s="23" t="str">
        <f>IFERROR(VLOOKUP($F1093,B:$E,4,0),"")</f>
        <v/>
      </c>
      <c r="H1093" s="23" t="str">
        <f>IFERROR(VLOOKUP($F1093,C:$E,3,0),"")</f>
        <v/>
      </c>
      <c r="I1093" s="23" t="str">
        <f>IFERROR(VLOOKUP($F1093,D:$E,2,0),"")</f>
        <v/>
      </c>
    </row>
    <row r="1094" spans="1:9" x14ac:dyDescent="0.15">
      <c r="A1094" s="12" t="str">
        <f>'AB Touchpoint System Workbook'!J1105&amp;'AB Touchpoint System Workbook'!L1105</f>
        <v/>
      </c>
      <c r="B1094" s="12" t="b">
        <f>IF(ISNUMBER(SEARCH(G$1,$A1094)),MAX(B$1:B1093)+1)</f>
        <v>0</v>
      </c>
      <c r="C1094" s="12" t="b">
        <f>IF(ISNUMBER(SEARCH(H$1,$A1094)),MAX(C$1:C1093)+1)</f>
        <v>0</v>
      </c>
      <c r="D1094" s="12" t="b">
        <f>IF(ISNUMBER(SEARCH(I$1,$A1094)),MAX(D$1:D1093)+1)</f>
        <v>0</v>
      </c>
      <c r="E1094" s="12">
        <f>'AB Touchpoint System Workbook'!K1105</f>
        <v>0</v>
      </c>
      <c r="F1094" s="13">
        <f t="shared" si="17"/>
        <v>1093</v>
      </c>
      <c r="G1094" s="23" t="str">
        <f>IFERROR(VLOOKUP($F1094,B:$E,4,0),"")</f>
        <v/>
      </c>
      <c r="H1094" s="23" t="str">
        <f>IFERROR(VLOOKUP($F1094,C:$E,3,0),"")</f>
        <v/>
      </c>
      <c r="I1094" s="23" t="str">
        <f>IFERROR(VLOOKUP($F1094,D:$E,2,0),"")</f>
        <v/>
      </c>
    </row>
    <row r="1095" spans="1:9" x14ac:dyDescent="0.15">
      <c r="A1095" s="12" t="str">
        <f>'AB Touchpoint System Workbook'!J1106&amp;'AB Touchpoint System Workbook'!L1106</f>
        <v/>
      </c>
      <c r="B1095" s="12" t="b">
        <f>IF(ISNUMBER(SEARCH(G$1,$A1095)),MAX(B$1:B1094)+1)</f>
        <v>0</v>
      </c>
      <c r="C1095" s="12" t="b">
        <f>IF(ISNUMBER(SEARCH(H$1,$A1095)),MAX(C$1:C1094)+1)</f>
        <v>0</v>
      </c>
      <c r="D1095" s="12" t="b">
        <f>IF(ISNUMBER(SEARCH(I$1,$A1095)),MAX(D$1:D1094)+1)</f>
        <v>0</v>
      </c>
      <c r="E1095" s="12">
        <f>'AB Touchpoint System Workbook'!K1106</f>
        <v>0</v>
      </c>
      <c r="F1095" s="13">
        <f t="shared" si="17"/>
        <v>1094</v>
      </c>
      <c r="G1095" s="23" t="str">
        <f>IFERROR(VLOOKUP($F1095,B:$E,4,0),"")</f>
        <v/>
      </c>
      <c r="H1095" s="23" t="str">
        <f>IFERROR(VLOOKUP($F1095,C:$E,3,0),"")</f>
        <v/>
      </c>
      <c r="I1095" s="23" t="str">
        <f>IFERROR(VLOOKUP($F1095,D:$E,2,0),"")</f>
        <v/>
      </c>
    </row>
    <row r="1096" spans="1:9" x14ac:dyDescent="0.15">
      <c r="A1096" s="12" t="str">
        <f>'AB Touchpoint System Workbook'!J1107&amp;'AB Touchpoint System Workbook'!L1107</f>
        <v/>
      </c>
      <c r="B1096" s="12" t="b">
        <f>IF(ISNUMBER(SEARCH(G$1,$A1096)),MAX(B$1:B1095)+1)</f>
        <v>0</v>
      </c>
      <c r="C1096" s="12" t="b">
        <f>IF(ISNUMBER(SEARCH(H$1,$A1096)),MAX(C$1:C1095)+1)</f>
        <v>0</v>
      </c>
      <c r="D1096" s="12" t="b">
        <f>IF(ISNUMBER(SEARCH(I$1,$A1096)),MAX(D$1:D1095)+1)</f>
        <v>0</v>
      </c>
      <c r="E1096" s="12">
        <f>'AB Touchpoint System Workbook'!K1107</f>
        <v>0</v>
      </c>
      <c r="F1096" s="13">
        <f t="shared" si="17"/>
        <v>1095</v>
      </c>
      <c r="G1096" s="23" t="str">
        <f>IFERROR(VLOOKUP($F1096,B:$E,4,0),"")</f>
        <v/>
      </c>
      <c r="H1096" s="23" t="str">
        <f>IFERROR(VLOOKUP($F1096,C:$E,3,0),"")</f>
        <v/>
      </c>
      <c r="I1096" s="23" t="str">
        <f>IFERROR(VLOOKUP($F1096,D:$E,2,0),"")</f>
        <v/>
      </c>
    </row>
    <row r="1097" spans="1:9" x14ac:dyDescent="0.15">
      <c r="A1097" s="12" t="str">
        <f>'AB Touchpoint System Workbook'!J1108&amp;'AB Touchpoint System Workbook'!L1108</f>
        <v/>
      </c>
      <c r="B1097" s="12" t="b">
        <f>IF(ISNUMBER(SEARCH(G$1,$A1097)),MAX(B$1:B1096)+1)</f>
        <v>0</v>
      </c>
      <c r="C1097" s="12" t="b">
        <f>IF(ISNUMBER(SEARCH(H$1,$A1097)),MAX(C$1:C1096)+1)</f>
        <v>0</v>
      </c>
      <c r="D1097" s="12" t="b">
        <f>IF(ISNUMBER(SEARCH(I$1,$A1097)),MAX(D$1:D1096)+1)</f>
        <v>0</v>
      </c>
      <c r="E1097" s="12">
        <f>'AB Touchpoint System Workbook'!K1108</f>
        <v>0</v>
      </c>
      <c r="F1097" s="13">
        <f t="shared" si="17"/>
        <v>1096</v>
      </c>
      <c r="G1097" s="23" t="str">
        <f>IFERROR(VLOOKUP($F1097,B:$E,4,0),"")</f>
        <v/>
      </c>
      <c r="H1097" s="23" t="str">
        <f>IFERROR(VLOOKUP($F1097,C:$E,3,0),"")</f>
        <v/>
      </c>
      <c r="I1097" s="23" t="str">
        <f>IFERROR(VLOOKUP($F1097,D:$E,2,0),"")</f>
        <v/>
      </c>
    </row>
    <row r="1098" spans="1:9" x14ac:dyDescent="0.15">
      <c r="A1098" s="12" t="str">
        <f>'AB Touchpoint System Workbook'!J1109&amp;'AB Touchpoint System Workbook'!L1109</f>
        <v/>
      </c>
      <c r="B1098" s="12" t="b">
        <f>IF(ISNUMBER(SEARCH(G$1,$A1098)),MAX(B$1:B1097)+1)</f>
        <v>0</v>
      </c>
      <c r="C1098" s="12" t="b">
        <f>IF(ISNUMBER(SEARCH(H$1,$A1098)),MAX(C$1:C1097)+1)</f>
        <v>0</v>
      </c>
      <c r="D1098" s="12" t="b">
        <f>IF(ISNUMBER(SEARCH(I$1,$A1098)),MAX(D$1:D1097)+1)</f>
        <v>0</v>
      </c>
      <c r="E1098" s="12">
        <f>'AB Touchpoint System Workbook'!K1109</f>
        <v>0</v>
      </c>
      <c r="F1098" s="13">
        <f t="shared" si="17"/>
        <v>1097</v>
      </c>
      <c r="G1098" s="23" t="str">
        <f>IFERROR(VLOOKUP($F1098,B:$E,4,0),"")</f>
        <v/>
      </c>
      <c r="H1098" s="23" t="str">
        <f>IFERROR(VLOOKUP($F1098,C:$E,3,0),"")</f>
        <v/>
      </c>
      <c r="I1098" s="23" t="str">
        <f>IFERROR(VLOOKUP($F1098,D:$E,2,0),"")</f>
        <v/>
      </c>
    </row>
    <row r="1099" spans="1:9" x14ac:dyDescent="0.15">
      <c r="A1099" s="12" t="str">
        <f>'AB Touchpoint System Workbook'!J1110&amp;'AB Touchpoint System Workbook'!L1110</f>
        <v/>
      </c>
      <c r="B1099" s="12" t="b">
        <f>IF(ISNUMBER(SEARCH(G$1,$A1099)),MAX(B$1:B1098)+1)</f>
        <v>0</v>
      </c>
      <c r="C1099" s="12" t="b">
        <f>IF(ISNUMBER(SEARCH(H$1,$A1099)),MAX(C$1:C1098)+1)</f>
        <v>0</v>
      </c>
      <c r="D1099" s="12" t="b">
        <f>IF(ISNUMBER(SEARCH(I$1,$A1099)),MAX(D$1:D1098)+1)</f>
        <v>0</v>
      </c>
      <c r="E1099" s="12">
        <f>'AB Touchpoint System Workbook'!K1110</f>
        <v>0</v>
      </c>
      <c r="F1099" s="13">
        <f t="shared" si="17"/>
        <v>1098</v>
      </c>
      <c r="G1099" s="23" t="str">
        <f>IFERROR(VLOOKUP($F1099,B:$E,4,0),"")</f>
        <v/>
      </c>
      <c r="H1099" s="23" t="str">
        <f>IFERROR(VLOOKUP($F1099,C:$E,3,0),"")</f>
        <v/>
      </c>
      <c r="I1099" s="23" t="str">
        <f>IFERROR(VLOOKUP($F1099,D:$E,2,0),"")</f>
        <v/>
      </c>
    </row>
    <row r="1100" spans="1:9" x14ac:dyDescent="0.15">
      <c r="A1100" s="12" t="str">
        <f>'AB Touchpoint System Workbook'!J1111&amp;'AB Touchpoint System Workbook'!L1111</f>
        <v/>
      </c>
      <c r="B1100" s="12" t="b">
        <f>IF(ISNUMBER(SEARCH(G$1,$A1100)),MAX(B$1:B1099)+1)</f>
        <v>0</v>
      </c>
      <c r="C1100" s="12" t="b">
        <f>IF(ISNUMBER(SEARCH(H$1,$A1100)),MAX(C$1:C1099)+1)</f>
        <v>0</v>
      </c>
      <c r="D1100" s="12" t="b">
        <f>IF(ISNUMBER(SEARCH(I$1,$A1100)),MAX(D$1:D1099)+1)</f>
        <v>0</v>
      </c>
      <c r="E1100" s="12">
        <f>'AB Touchpoint System Workbook'!K1111</f>
        <v>0</v>
      </c>
      <c r="F1100" s="13">
        <f t="shared" si="17"/>
        <v>1099</v>
      </c>
      <c r="G1100" s="23" t="str">
        <f>IFERROR(VLOOKUP($F1100,B:$E,4,0),"")</f>
        <v/>
      </c>
      <c r="H1100" s="23" t="str">
        <f>IFERROR(VLOOKUP($F1100,C:$E,3,0),"")</f>
        <v/>
      </c>
      <c r="I1100" s="23" t="str">
        <f>IFERROR(VLOOKUP($F1100,D:$E,2,0),"")</f>
        <v/>
      </c>
    </row>
    <row r="1101" spans="1:9" x14ac:dyDescent="0.15">
      <c r="A1101" s="12" t="str">
        <f>'AB Touchpoint System Workbook'!J1112&amp;'AB Touchpoint System Workbook'!L1112</f>
        <v/>
      </c>
      <c r="B1101" s="12" t="b">
        <f>IF(ISNUMBER(SEARCH(G$1,$A1101)),MAX(B$1:B1100)+1)</f>
        <v>0</v>
      </c>
      <c r="C1101" s="12" t="b">
        <f>IF(ISNUMBER(SEARCH(H$1,$A1101)),MAX(C$1:C1100)+1)</f>
        <v>0</v>
      </c>
      <c r="D1101" s="12" t="b">
        <f>IF(ISNUMBER(SEARCH(I$1,$A1101)),MAX(D$1:D1100)+1)</f>
        <v>0</v>
      </c>
      <c r="E1101" s="12">
        <f>'AB Touchpoint System Workbook'!K1112</f>
        <v>0</v>
      </c>
      <c r="F1101" s="13">
        <f t="shared" si="17"/>
        <v>1100</v>
      </c>
      <c r="G1101" s="23" t="str">
        <f>IFERROR(VLOOKUP($F1101,B:$E,4,0),"")</f>
        <v/>
      </c>
      <c r="H1101" s="23" t="str">
        <f>IFERROR(VLOOKUP($F1101,C:$E,3,0),"")</f>
        <v/>
      </c>
      <c r="I1101" s="23" t="str">
        <f>IFERROR(VLOOKUP($F1101,D:$E,2,0),"")</f>
        <v/>
      </c>
    </row>
  </sheetData>
  <conditionalFormatting sqref="G1:I1">
    <cfRule type="containsText" dxfId="30" priority="1" operator="containsText" text="Social Touchpoint">
      <formula>NOT(ISERROR(SEARCH(("Social Touchpoint"),(G1))))</formula>
    </cfRule>
  </conditionalFormatting>
  <conditionalFormatting sqref="G1:I1">
    <cfRule type="containsText" dxfId="29" priority="2" operator="containsText" text="Business Touchpoint">
      <formula>NOT(ISERROR(SEARCH(("Business Touchpoint"),(G1))))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D2004"/>
  <sheetViews>
    <sheetView zoomScale="130" zoomScaleNormal="130" workbookViewId="0">
      <pane ySplit="12" topLeftCell="A13" activePane="bottomLeft" state="frozen"/>
      <selection pane="bottomLeft" activeCell="M35" sqref="M35"/>
    </sheetView>
  </sheetViews>
  <sheetFormatPr baseColWidth="10" defaultColWidth="14.5" defaultRowHeight="15.75" customHeight="1" x14ac:dyDescent="0.15"/>
  <cols>
    <col min="1" max="1" width="9.6640625" style="29" customWidth="1"/>
    <col min="2" max="2" width="16.83203125" style="29" customWidth="1"/>
    <col min="3" max="3" width="13.5" style="29" customWidth="1"/>
    <col min="4" max="4" width="17.1640625" style="29" customWidth="1"/>
    <col min="5" max="5" width="16.33203125" style="29" customWidth="1"/>
    <col min="6" max="6" width="17.5" style="29" customWidth="1"/>
    <col min="7" max="7" width="19.1640625" style="29" customWidth="1"/>
    <col min="8" max="8" width="18.33203125" style="29" customWidth="1"/>
    <col min="9" max="9" width="12" style="29" customWidth="1"/>
    <col min="10" max="10" width="10.1640625" style="29" customWidth="1"/>
    <col min="11" max="11" width="14.5" style="29"/>
    <col min="12" max="12" width="12" style="29" customWidth="1"/>
    <col min="13" max="13" width="18.1640625" style="30" customWidth="1"/>
    <col min="14" max="25" width="19.5" style="29" customWidth="1"/>
    <col min="26" max="26" width="13.83203125" style="72" bestFit="1" customWidth="1"/>
    <col min="27" max="27" width="9" style="29" customWidth="1"/>
    <col min="28" max="30" width="19.5" style="29" customWidth="1"/>
    <col min="31" max="16384" width="14.5" style="29"/>
  </cols>
  <sheetData>
    <row r="1" spans="1:30" ht="15" x14ac:dyDescent="0.15">
      <c r="A1" s="127"/>
      <c r="B1" s="127"/>
      <c r="C1" s="127"/>
      <c r="D1" s="127"/>
      <c r="E1" s="127"/>
      <c r="F1" s="127"/>
      <c r="G1" s="127"/>
      <c r="H1" s="127"/>
      <c r="I1" s="127"/>
      <c r="J1" s="127"/>
      <c r="K1" s="25"/>
      <c r="L1" s="26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7"/>
      <c r="Z1" s="92"/>
      <c r="AA1" s="28"/>
      <c r="AB1" s="28"/>
      <c r="AC1" s="69"/>
      <c r="AD1" s="77"/>
    </row>
    <row r="2" spans="1:30" ht="15.75" customHeight="1" x14ac:dyDescent="0.15">
      <c r="A2" s="180"/>
      <c r="B2" s="181"/>
      <c r="C2" s="181"/>
      <c r="D2" s="181"/>
      <c r="E2" s="181"/>
      <c r="F2" s="181"/>
      <c r="G2" s="181"/>
      <c r="H2" s="181"/>
      <c r="I2" s="181"/>
      <c r="J2" s="181"/>
      <c r="K2" s="25"/>
      <c r="L2" s="26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68"/>
      <c r="Z2" s="92"/>
      <c r="AA2" s="69"/>
      <c r="AB2" s="69"/>
      <c r="AC2" s="69"/>
      <c r="AD2" s="77"/>
    </row>
    <row r="3" spans="1:30" ht="16" thickBot="1" x14ac:dyDescent="0.2">
      <c r="A3" s="127"/>
      <c r="B3" s="127"/>
      <c r="C3" s="127"/>
      <c r="D3" s="127"/>
      <c r="E3" s="127"/>
      <c r="F3" s="127"/>
      <c r="G3" s="127"/>
      <c r="H3" s="127"/>
      <c r="I3" s="127"/>
      <c r="J3" s="127"/>
      <c r="K3" s="25"/>
      <c r="L3" s="26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68"/>
      <c r="Z3" s="92"/>
      <c r="AA3" s="69"/>
      <c r="AB3" s="69"/>
      <c r="AC3" s="69"/>
      <c r="AD3" s="77"/>
    </row>
    <row r="4" spans="1:30" s="32" customFormat="1" ht="33" thickBot="1" x14ac:dyDescent="0.2">
      <c r="A4" s="128" t="s">
        <v>4</v>
      </c>
      <c r="B4" s="128" t="s">
        <v>5</v>
      </c>
      <c r="C4" s="128" t="s">
        <v>6</v>
      </c>
      <c r="D4" s="128" t="s">
        <v>7</v>
      </c>
      <c r="E4" s="128" t="s">
        <v>8</v>
      </c>
      <c r="F4" s="128" t="s">
        <v>9</v>
      </c>
      <c r="G4" s="128" t="s">
        <v>10</v>
      </c>
      <c r="H4" s="128" t="s">
        <v>11</v>
      </c>
      <c r="I4" s="128" t="s">
        <v>12</v>
      </c>
      <c r="J4" s="129" t="s">
        <v>13</v>
      </c>
      <c r="K4" s="184"/>
      <c r="L4" s="185"/>
      <c r="M4" s="70"/>
      <c r="N4" s="158"/>
      <c r="O4" s="159" t="s">
        <v>2</v>
      </c>
      <c r="P4" s="159" t="s">
        <v>15</v>
      </c>
      <c r="Q4" s="160" t="s">
        <v>16</v>
      </c>
      <c r="R4" s="31"/>
      <c r="S4" s="31"/>
      <c r="T4" s="31"/>
      <c r="U4" s="31"/>
      <c r="V4" s="31"/>
      <c r="W4" s="31"/>
      <c r="X4" s="70"/>
      <c r="Y4" s="71"/>
      <c r="Z4" s="93"/>
      <c r="AA4" s="71"/>
      <c r="AB4" s="71"/>
      <c r="AC4" s="70"/>
      <c r="AD4" s="70"/>
    </row>
    <row r="5" spans="1:30" ht="16" x14ac:dyDescent="0.15">
      <c r="A5" s="130" t="s">
        <v>17</v>
      </c>
      <c r="B5" s="131">
        <f t="shared" ref="B5:I5" si="0">B31</f>
        <v>6.985294117647059E-2</v>
      </c>
      <c r="C5" s="132">
        <f t="shared" si="0"/>
        <v>19</v>
      </c>
      <c r="D5" s="133">
        <f t="shared" si="0"/>
        <v>688961.48</v>
      </c>
      <c r="E5" s="133">
        <f t="shared" si="0"/>
        <v>51328143.609999992</v>
      </c>
      <c r="F5" s="131">
        <f t="shared" si="0"/>
        <v>0.35536658973554514</v>
      </c>
      <c r="G5" s="134">
        <f t="shared" si="0"/>
        <v>5034.82</v>
      </c>
      <c r="H5" s="134">
        <f t="shared" si="0"/>
        <v>237930.13999999998</v>
      </c>
      <c r="I5" s="131">
        <f t="shared" si="0"/>
        <v>0.50418337608813435</v>
      </c>
      <c r="J5" s="135">
        <f>H5/E5</f>
        <v>4.6354713665047748E-3</v>
      </c>
      <c r="K5" s="186"/>
      <c r="L5" s="187"/>
      <c r="M5" s="77"/>
      <c r="N5" s="165" t="s">
        <v>29</v>
      </c>
      <c r="O5" s="161">
        <f>COUNTIF(J:J,"A")</f>
        <v>19</v>
      </c>
      <c r="P5" s="148">
        <f>COUNTIF(J:J,"B")</f>
        <v>52</v>
      </c>
      <c r="Q5" s="157">
        <f>COUNTIF(J:J,"Z")</f>
        <v>207</v>
      </c>
      <c r="R5" s="28"/>
      <c r="S5" s="28"/>
      <c r="T5" s="28"/>
      <c r="U5" s="28"/>
      <c r="V5" s="28"/>
      <c r="W5" s="28"/>
      <c r="X5" s="72"/>
      <c r="Y5" s="69"/>
      <c r="Z5" s="92"/>
      <c r="AA5" s="69"/>
      <c r="AB5" s="69"/>
      <c r="AC5" s="77"/>
      <c r="AD5" s="77"/>
    </row>
    <row r="6" spans="1:30" ht="19" x14ac:dyDescent="0.15">
      <c r="A6" s="130" t="s">
        <v>31</v>
      </c>
      <c r="B6" s="131">
        <f t="shared" ref="B6:I6" si="1">B83</f>
        <v>0.2610294117647059</v>
      </c>
      <c r="C6" s="132">
        <f t="shared" si="1"/>
        <v>71</v>
      </c>
      <c r="D6" s="133">
        <f t="shared" si="1"/>
        <v>454351.23</v>
      </c>
      <c r="E6" s="133">
        <f t="shared" si="1"/>
        <v>111268207.73</v>
      </c>
      <c r="F6" s="131">
        <f t="shared" si="1"/>
        <v>0.77035717144644122</v>
      </c>
      <c r="G6" s="134">
        <f t="shared" si="1"/>
        <v>1466.42</v>
      </c>
      <c r="H6" s="134">
        <f t="shared" si="1"/>
        <v>377606.57000000007</v>
      </c>
      <c r="I6" s="131">
        <f t="shared" si="1"/>
        <v>0.80016325504478103</v>
      </c>
      <c r="J6" s="131">
        <f>H6/E6</f>
        <v>3.3936609360715911E-3</v>
      </c>
      <c r="K6" s="188"/>
      <c r="L6" s="189"/>
      <c r="M6" s="77"/>
      <c r="N6" s="165" t="s">
        <v>34</v>
      </c>
      <c r="O6" s="162">
        <f>SUMIF(J13:J1000,"A",G13:G1000)</f>
        <v>237930.13999999998</v>
      </c>
      <c r="P6" s="150">
        <f>SUMIF(J13:J1000,"B", G13:G1000)</f>
        <v>139676.43</v>
      </c>
      <c r="Q6" s="151">
        <f>SUMIF(J13:J1000,"Z",G13:G1000)</f>
        <v>94305.340000000069</v>
      </c>
      <c r="R6" s="28"/>
      <c r="S6" s="28"/>
      <c r="T6" s="28"/>
      <c r="U6" s="28"/>
      <c r="V6" s="28"/>
      <c r="W6" s="28"/>
      <c r="X6" s="72"/>
      <c r="Y6" s="69"/>
      <c r="Z6" s="92"/>
      <c r="AA6" s="69"/>
      <c r="AB6" s="69"/>
      <c r="AC6" s="77"/>
      <c r="AD6" s="77"/>
    </row>
    <row r="7" spans="1:30" ht="16" x14ac:dyDescent="0.15">
      <c r="A7" s="136" t="s">
        <v>35</v>
      </c>
      <c r="B7" s="135">
        <f>1-B155</f>
        <v>0.47426470588235292</v>
      </c>
      <c r="C7" s="127">
        <f>B9-C155</f>
        <v>129</v>
      </c>
      <c r="D7" s="137">
        <f>G110</f>
        <v>1135.28</v>
      </c>
      <c r="E7" s="137">
        <f>E9-E155</f>
        <v>14966124.699999899</v>
      </c>
      <c r="F7" s="135">
        <f>1-F155</f>
        <v>9.5688820189365531E-2</v>
      </c>
      <c r="G7" s="127"/>
      <c r="H7" s="137">
        <f>H9-H155</f>
        <v>29836.290000000212</v>
      </c>
      <c r="I7" s="138">
        <f>1-I155</f>
        <v>4.9447893781702223E-2</v>
      </c>
      <c r="J7" s="167">
        <f>H7/E7</f>
        <v>1.993588226616902E-3</v>
      </c>
      <c r="K7" s="186"/>
      <c r="L7" s="190"/>
      <c r="M7" s="77"/>
      <c r="N7" s="165" t="s">
        <v>36</v>
      </c>
      <c r="O7" s="163">
        <f>O6/$H$9</f>
        <v>0.49733193997698388</v>
      </c>
      <c r="P7" s="152">
        <f t="shared" ref="P7:Q7" si="2">P6/$H$9</f>
        <v>0.29195775659594619</v>
      </c>
      <c r="Q7" s="153">
        <f t="shared" si="2"/>
        <v>0.19712112846396465</v>
      </c>
      <c r="R7" s="28"/>
      <c r="S7" s="28"/>
      <c r="T7" s="28"/>
      <c r="U7" s="28"/>
      <c r="V7" s="28"/>
      <c r="W7" s="28"/>
      <c r="X7" s="72"/>
      <c r="Y7" s="69"/>
      <c r="Z7" s="92"/>
      <c r="AA7" s="69"/>
      <c r="AB7" s="69"/>
      <c r="AC7" s="77"/>
      <c r="AD7" s="77"/>
    </row>
    <row r="8" spans="1:30" ht="16" customHeight="1" x14ac:dyDescent="0.15">
      <c r="A8" s="139" t="s">
        <v>37</v>
      </c>
      <c r="B8" s="140">
        <f>1-B211</f>
        <v>0.26838235294117652</v>
      </c>
      <c r="C8" s="141">
        <f>B9-C211</f>
        <v>73</v>
      </c>
      <c r="D8" s="142">
        <f>G144</f>
        <v>654.57000000000005</v>
      </c>
      <c r="E8" s="142">
        <f>E9-E211</f>
        <v>7149885.5899999738</v>
      </c>
      <c r="F8" s="140">
        <f>1-F211</f>
        <v>4.1573669285347337E-2</v>
      </c>
      <c r="G8" s="141"/>
      <c r="H8" s="142">
        <f>H9-H211</f>
        <v>11275.420000000042</v>
      </c>
      <c r="I8" s="143">
        <f>1-I211</f>
        <v>1.0116676224594667E-2</v>
      </c>
      <c r="J8" s="144">
        <f>H8/E8</f>
        <v>1.5770070525002742E-3</v>
      </c>
      <c r="K8" s="166"/>
      <c r="L8" s="149"/>
      <c r="M8" s="77"/>
      <c r="N8" s="165" t="s">
        <v>38</v>
      </c>
      <c r="O8" s="164">
        <f>SUMIF(J13:J1000,"A",D13:D1000)</f>
        <v>51328143.609999992</v>
      </c>
      <c r="P8" s="154">
        <f>SUMIF(J13:J1000,"B",D13:D1000)</f>
        <v>59940064.11999999</v>
      </c>
      <c r="Q8" s="151">
        <f>SUMIF(J13:J1000,"Z",D13:D1000)</f>
        <v>33168959.67000002</v>
      </c>
      <c r="R8" s="182" t="s">
        <v>401</v>
      </c>
      <c r="S8" s="183"/>
      <c r="T8" s="183"/>
      <c r="U8" s="183"/>
      <c r="V8" s="183"/>
      <c r="W8" s="183"/>
      <c r="X8" s="183"/>
      <c r="Y8" s="183"/>
      <c r="Z8" s="92"/>
      <c r="AA8" s="69"/>
      <c r="AB8" s="69"/>
      <c r="AC8" s="77"/>
      <c r="AD8" s="77"/>
    </row>
    <row r="9" spans="1:30" ht="16" customHeight="1" x14ac:dyDescent="0.15">
      <c r="A9" s="145" t="s">
        <v>39</v>
      </c>
      <c r="B9" s="126">
        <f>COUNTA('Raw Data'!A:A)-1</f>
        <v>272</v>
      </c>
      <c r="C9" s="127"/>
      <c r="D9" s="127"/>
      <c r="E9" s="137">
        <f>SUM(D1:D999)</f>
        <v>145582269.95999986</v>
      </c>
      <c r="F9" s="127"/>
      <c r="G9" s="127"/>
      <c r="H9" s="137">
        <f>SUM(G1:G999)</f>
        <v>478413.15000000037</v>
      </c>
      <c r="I9" s="146"/>
      <c r="J9" s="147"/>
      <c r="K9" s="166"/>
      <c r="L9" s="149"/>
      <c r="M9" s="77"/>
      <c r="N9" s="165" t="s">
        <v>13</v>
      </c>
      <c r="O9" s="163">
        <f>O6/O8</f>
        <v>4.6354713665047748E-3</v>
      </c>
      <c r="P9" s="155">
        <f>P6/P8</f>
        <v>2.3302682779979653E-3</v>
      </c>
      <c r="Q9" s="156">
        <f>Q6/Q8</f>
        <v>2.8431805199273532E-3</v>
      </c>
      <c r="R9" s="182"/>
      <c r="S9" s="183"/>
      <c r="T9" s="183"/>
      <c r="U9" s="183"/>
      <c r="V9" s="183"/>
      <c r="W9" s="183"/>
      <c r="X9" s="183"/>
      <c r="Y9" s="183"/>
      <c r="Z9" s="76"/>
      <c r="AA9" s="73"/>
      <c r="AB9" s="73"/>
      <c r="AC9" s="77"/>
      <c r="AD9" s="77"/>
    </row>
    <row r="10" spans="1:30" ht="15" x14ac:dyDescent="0.15">
      <c r="A10" s="146"/>
      <c r="B10" s="146"/>
      <c r="C10" s="146"/>
      <c r="D10" s="146"/>
      <c r="E10" s="146"/>
      <c r="F10" s="146"/>
      <c r="G10" s="146"/>
      <c r="H10" s="146"/>
      <c r="I10" s="146"/>
      <c r="J10" s="147"/>
      <c r="K10" s="26"/>
      <c r="L10" s="26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74"/>
      <c r="Z10" s="76"/>
      <c r="AA10" s="73"/>
      <c r="AB10" s="73"/>
      <c r="AC10" s="73"/>
      <c r="AD10" s="77"/>
    </row>
    <row r="11" spans="1:30" ht="15" x14ac:dyDescent="0.15">
      <c r="A11" s="34"/>
      <c r="B11" s="24"/>
      <c r="C11" s="24"/>
      <c r="D11" s="24"/>
      <c r="E11" s="24"/>
      <c r="F11" s="24"/>
      <c r="G11" s="24"/>
      <c r="H11" s="24"/>
      <c r="I11" s="24"/>
      <c r="J11" s="28"/>
      <c r="K11" s="28"/>
      <c r="L11" s="33"/>
      <c r="M11" s="33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75"/>
      <c r="Z11" s="92"/>
      <c r="AA11" s="69"/>
      <c r="AB11" s="69"/>
      <c r="AC11" s="69"/>
      <c r="AD11" s="77"/>
    </row>
    <row r="12" spans="1:30" s="124" customFormat="1" ht="34" x14ac:dyDescent="0.15">
      <c r="A12" s="116"/>
      <c r="B12" s="117" t="s">
        <v>40</v>
      </c>
      <c r="C12" s="117" t="s">
        <v>41</v>
      </c>
      <c r="D12" s="117" t="s">
        <v>7</v>
      </c>
      <c r="E12" s="117" t="s">
        <v>8</v>
      </c>
      <c r="F12" s="117" t="s">
        <v>9</v>
      </c>
      <c r="G12" s="117" t="s">
        <v>10</v>
      </c>
      <c r="H12" s="117" t="s">
        <v>11</v>
      </c>
      <c r="I12" s="117" t="s">
        <v>12</v>
      </c>
      <c r="J12" s="118" t="s">
        <v>42</v>
      </c>
      <c r="K12" s="119" t="s">
        <v>43</v>
      </c>
      <c r="L12" s="119" t="s">
        <v>44</v>
      </c>
      <c r="M12" s="120" t="s">
        <v>45</v>
      </c>
      <c r="N12" s="121" t="s">
        <v>1</v>
      </c>
      <c r="O12" s="121" t="s">
        <v>18</v>
      </c>
      <c r="P12" s="121" t="s">
        <v>19</v>
      </c>
      <c r="Q12" s="121" t="s">
        <v>20</v>
      </c>
      <c r="R12" s="121" t="s">
        <v>21</v>
      </c>
      <c r="S12" s="121" t="s">
        <v>22</v>
      </c>
      <c r="T12" s="121" t="s">
        <v>23</v>
      </c>
      <c r="U12" s="121" t="s">
        <v>24</v>
      </c>
      <c r="V12" s="121" t="s">
        <v>25</v>
      </c>
      <c r="W12" s="121" t="s">
        <v>26</v>
      </c>
      <c r="X12" s="121" t="s">
        <v>27</v>
      </c>
      <c r="Y12" s="121" t="s">
        <v>28</v>
      </c>
      <c r="Z12" s="122"/>
      <c r="AA12" s="123"/>
      <c r="AB12" s="123" t="s">
        <v>46</v>
      </c>
      <c r="AC12" s="123" t="s">
        <v>47</v>
      </c>
      <c r="AD12" s="123" t="s">
        <v>261</v>
      </c>
    </row>
    <row r="13" spans="1:30" ht="15" x14ac:dyDescent="0.15">
      <c r="A13" s="34"/>
      <c r="B13" s="36">
        <f>IF(C13&lt;=B9,C13/$B$9,"")</f>
        <v>3.6764705882352941E-3</v>
      </c>
      <c r="C13" s="37">
        <v>1</v>
      </c>
      <c r="D13" s="38">
        <f>'Raw Data'!B2</f>
        <v>6978972.1399999997</v>
      </c>
      <c r="E13" s="38">
        <f>D13</f>
        <v>6978972.1399999997</v>
      </c>
      <c r="F13" s="36">
        <f t="shared" ref="F13:F76" si="3">E13/$E$286</f>
        <v>4.8318395227681596E-2</v>
      </c>
      <c r="G13" s="39">
        <f>'Raw Data'!C2</f>
        <v>34894.61</v>
      </c>
      <c r="H13" s="39">
        <f>G13</f>
        <v>34894.61</v>
      </c>
      <c r="I13" s="36">
        <f t="shared" ref="I13:I76" si="4">H13/$H$286</f>
        <v>7.3943058567858502E-2</v>
      </c>
      <c r="J13" s="40" t="s">
        <v>2</v>
      </c>
      <c r="K13" s="41" t="str">
        <f>'Raw Data'!A2</f>
        <v>Client 1</v>
      </c>
      <c r="L13" s="41" t="s">
        <v>48</v>
      </c>
      <c r="M13" s="42" t="s">
        <v>26</v>
      </c>
      <c r="N13" s="43" t="str">
        <f>IF($J13="a",VLOOKUP($M13,Reference!$A$2:B$13,2,0),IF($J13="b",VLOOKUP($M13,Reference!$A$16:B$27,2,0),VLOOKUP($M13,Reference!$A$30:B$41,2,0)))</f>
        <v>Business Touchpoint</v>
      </c>
      <c r="O13" s="43" t="str">
        <f>IF($J13="a",VLOOKUP($M13,Reference!$A$2:C$13,3,0),IF($J13="b",VLOOKUP($M13,Reference!$A$16:C$27,3,0),VLOOKUP($M13,Reference!$A$30:C$41,3,0)))</f>
        <v>Social Touchpoint</v>
      </c>
      <c r="P13" s="43" t="str">
        <f>IF($J13="a",VLOOKUP($M13,Reference!$A$2:D$13,4,0),IF($J13="b",VLOOKUP($M13,Reference!$A$16:D$27,4,0),VLOOKUP($M13,Reference!$A$30:D$41,4,0)))</f>
        <v>Social Touchpoint</v>
      </c>
      <c r="Q13" s="43" t="str">
        <f>IF($J13="a",VLOOKUP($M13,Reference!$A$2:E$13,5,0),IF($J13="b",VLOOKUP($M13,Reference!$A$16:E$27,5,0),VLOOKUP($M13,Reference!$A$30:E$41,5,0)))</f>
        <v>Business Touchpoint</v>
      </c>
      <c r="R13" s="43" t="str">
        <f>IF($J13="a",VLOOKUP($M13,Reference!$A$2:F$13,6,0),IF($J13="b",VLOOKUP($M13,Reference!$A$16:F$27,6,0),VLOOKUP($M13,Reference!$A$30:F$41,6,0)))</f>
        <v>Social Touchpoint</v>
      </c>
      <c r="S13" s="43" t="str">
        <f>IF($J13="a",VLOOKUP($M13,Reference!$A$2:G$13,7,0),IF($J13="b",VLOOKUP($M13,Reference!$A$16:G$27,7,0),VLOOKUP($M13,Reference!$A$30:G$41,7,0)))</f>
        <v>Social Touchpoint</v>
      </c>
      <c r="T13" s="43" t="str">
        <f>IF($J13="a",VLOOKUP($M13,Reference!$A$2:H$13,8,0),IF($J13="b",VLOOKUP($M13,Reference!$A$16:H$27,8,0),VLOOKUP($M13,Reference!$A$30:H$41,8,0)))</f>
        <v>Business Touchpoint</v>
      </c>
      <c r="U13" s="43" t="str">
        <f>IF($J13="a",VLOOKUP($M13,Reference!$A$2:I$13,9,0),IF($J13="b",VLOOKUP($M13,Reference!$A$16:I$27,9,0),VLOOKUP($M13,Reference!$A$30:I$41,9,0)))</f>
        <v>Social Touchpoint</v>
      </c>
      <c r="V13" s="43" t="str">
        <f>IF($J13="a",VLOOKUP($M13,Reference!$A$2:J$13,10,0),IF($J13="b",VLOOKUP($M13,Reference!$A$16:J$27,10,0),VLOOKUP($M13,Reference!$A$30:J$41,10,0)))</f>
        <v>Social Touchpoint</v>
      </c>
      <c r="W13" s="43" t="str">
        <f>IF($J13="a",VLOOKUP($M13,Reference!$A$2:K$13,11,0),IF($J13="b",VLOOKUP($M13,Reference!$A$16:K$27,11,0),VLOOKUP($M13,Reference!$A$30:K$41,11,0)))</f>
        <v>Business Touchpoint</v>
      </c>
      <c r="X13" s="43" t="str">
        <f>IF($J13="a",VLOOKUP($M13,Reference!$A$2:L$13,12,0),IF($J13="b",VLOOKUP($M13,Reference!$A$16:L$27,12,0),VLOOKUP($M13,Reference!$A$30:L$41,12,0)))</f>
        <v>Social Touchpoint</v>
      </c>
      <c r="Y13" s="43" t="str">
        <f>IF($J13="a",VLOOKUP($M13,Reference!$A$2:M$13,13,0),IF($J13="b",VLOOKUP($M13,Reference!$A$16:M$27,13,0),VLOOKUP($M13,Reference!$A$30:M$41,13,0)))</f>
        <v>Social Touchpoint</v>
      </c>
      <c r="Z13" s="72">
        <f>VLOOKUP(M13,Reference!$A$63:$B$74,2,0)</f>
        <v>43374</v>
      </c>
      <c r="AA13" s="76">
        <f>VLOOKUP($M13,Reference!$A$45:$B$56,2,0)</f>
        <v>10</v>
      </c>
      <c r="AB13" s="76" t="str">
        <f>VLOOKUP($AA13,Reference!$B$45:$E$56,4,0)</f>
        <v>January</v>
      </c>
      <c r="AC13" s="76" t="str">
        <f>VLOOKUP($AA13,Reference!$B$45:$G$56,6,0)</f>
        <v>April</v>
      </c>
      <c r="AD13" s="76" t="str">
        <f>VLOOKUP($AA13,Reference!$B$45:$J$56,8,0)</f>
        <v>July</v>
      </c>
    </row>
    <row r="14" spans="1:30" ht="15" x14ac:dyDescent="0.15">
      <c r="A14" s="34"/>
      <c r="B14" s="36">
        <f t="shared" ref="B14:B76" si="5">C14/$B$9</f>
        <v>7.3529411764705881E-3</v>
      </c>
      <c r="C14" s="37">
        <v>2</v>
      </c>
      <c r="D14" s="38">
        <f>'Raw Data'!B3</f>
        <v>5921182</v>
      </c>
      <c r="E14" s="38">
        <f t="shared" ref="E14:E77" si="6">E13+D14</f>
        <v>12900154.140000001</v>
      </c>
      <c r="F14" s="36">
        <f t="shared" si="3"/>
        <v>8.9313258991535832E-2</v>
      </c>
      <c r="G14" s="39">
        <f>'Raw Data'!C3</f>
        <v>27572.65</v>
      </c>
      <c r="H14" s="39">
        <f t="shared" ref="H14:H77" si="7">H13+G14</f>
        <v>62467.26</v>
      </c>
      <c r="I14" s="36">
        <f t="shared" si="4"/>
        <v>0.13237059433401449</v>
      </c>
      <c r="J14" s="40" t="s">
        <v>2</v>
      </c>
      <c r="K14" s="41" t="str">
        <f>'Raw Data'!A3</f>
        <v>Client 2</v>
      </c>
      <c r="L14" s="41" t="s">
        <v>49</v>
      </c>
      <c r="M14" s="42" t="s">
        <v>18</v>
      </c>
      <c r="N14" s="43" t="str">
        <f>IF($J14="a",VLOOKUP($M14,Reference!$A$2:B$13,2,0),IF($J14="b",VLOOKUP($M14,Reference!$A$16:B$27,2,0),VLOOKUP($M14,Reference!$A$30:B$41,2,0)))</f>
        <v>Social Touchpoint</v>
      </c>
      <c r="O14" s="43" t="str">
        <f>IF($J14="a",VLOOKUP($M14,Reference!$A$2:C$13,3,0),IF($J14="b",VLOOKUP($M14,Reference!$A$16:C$27,3,0),VLOOKUP($M14,Reference!$A$30:C$41,3,0)))</f>
        <v>Business Touchpoint</v>
      </c>
      <c r="P14" s="43" t="str">
        <f>IF($J14="a",VLOOKUP($M14,Reference!$A$2:D$13,4,0),IF($J14="b",VLOOKUP($M14,Reference!$A$16:D$27,4,0),VLOOKUP($M14,Reference!$A$30:D$41,4,0)))</f>
        <v>Social Touchpoint</v>
      </c>
      <c r="Q14" s="43" t="str">
        <f>IF($J14="a",VLOOKUP($M14,Reference!$A$2:E$13,5,0),IF($J14="b",VLOOKUP($M14,Reference!$A$16:E$27,5,0),VLOOKUP($M14,Reference!$A$30:E$41,5,0)))</f>
        <v>Social Touchpoint</v>
      </c>
      <c r="R14" s="43" t="str">
        <f>IF($J14="a",VLOOKUP($M14,Reference!$A$2:F$13,6,0),IF($J14="b",VLOOKUP($M14,Reference!$A$16:F$27,6,0),VLOOKUP($M14,Reference!$A$30:F$41,6,0)))</f>
        <v>Business Touchpoint</v>
      </c>
      <c r="S14" s="43" t="str">
        <f>IF($J14="a",VLOOKUP($M14,Reference!$A$2:G$13,7,0),IF($J14="b",VLOOKUP($M14,Reference!$A$16:G$27,7,0),VLOOKUP($M14,Reference!$A$30:G$41,7,0)))</f>
        <v>Social Touchpoint</v>
      </c>
      <c r="T14" s="43" t="str">
        <f>IF($J14="a",VLOOKUP($M14,Reference!$A$2:H$13,8,0),IF($J14="b",VLOOKUP($M14,Reference!$A$16:H$27,8,0),VLOOKUP($M14,Reference!$A$30:H$41,8,0)))</f>
        <v>Social Touchpoint</v>
      </c>
      <c r="U14" s="43" t="str">
        <f>IF($J14="a",VLOOKUP($M14,Reference!$A$2:I$13,9,0),IF($J14="b",VLOOKUP($M14,Reference!$A$16:I$27,9,0),VLOOKUP($M14,Reference!$A$30:I$41,9,0)))</f>
        <v>Business Touchpoint</v>
      </c>
      <c r="V14" s="43" t="str">
        <f>IF($J14="a",VLOOKUP($M14,Reference!$A$2:J$13,10,0),IF($J14="b",VLOOKUP($M14,Reference!$A$16:J$27,10,0),VLOOKUP($M14,Reference!$A$30:J$41,10,0)))</f>
        <v>Social Touchpoint</v>
      </c>
      <c r="W14" s="43" t="str">
        <f>IF($J14="a",VLOOKUP($M14,Reference!$A$2:K$13,11,0),IF($J14="b",VLOOKUP($M14,Reference!$A$16:K$27,11,0),VLOOKUP($M14,Reference!$A$30:K$41,11,0)))</f>
        <v>Social Touchpoint</v>
      </c>
      <c r="X14" s="43" t="str">
        <f>IF($J14="a",VLOOKUP($M14,Reference!$A$2:L$13,12,0),IF($J14="b",VLOOKUP($M14,Reference!$A$16:L$27,12,0),VLOOKUP($M14,Reference!$A$30:L$41,12,0)))</f>
        <v>Business Touchpoint</v>
      </c>
      <c r="Y14" s="43" t="str">
        <f>IF($J14="a",VLOOKUP($M14,Reference!$A$2:M$13,13,0),IF($J14="b",VLOOKUP($M14,Reference!$A$16:M$27,13,0),VLOOKUP($M14,Reference!$A$30:M$41,13,0)))</f>
        <v>Social Touchpoint</v>
      </c>
      <c r="Z14" s="72">
        <f>VLOOKUP(M14,Reference!$A$63:$B$74,2,0)</f>
        <v>43132</v>
      </c>
      <c r="AA14" s="76">
        <f>VLOOKUP($M14,Reference!$A$45:$B$56,2,0)</f>
        <v>2</v>
      </c>
      <c r="AB14" s="76" t="str">
        <f>VLOOKUP($AA14,Reference!$B$45:$E$56,4,0)</f>
        <v>May</v>
      </c>
      <c r="AC14" s="76" t="str">
        <f>VLOOKUP($AA14,Reference!$B$45:$G$56,6,0)</f>
        <v>August</v>
      </c>
      <c r="AD14" s="76" t="str">
        <f>VLOOKUP($AA14,Reference!$B$45:$J$56,8,0)</f>
        <v>November</v>
      </c>
    </row>
    <row r="15" spans="1:30" ht="15" x14ac:dyDescent="0.15">
      <c r="A15" s="34"/>
      <c r="B15" s="36">
        <f t="shared" si="5"/>
        <v>1.1029411764705883E-2</v>
      </c>
      <c r="C15" s="37">
        <v>3</v>
      </c>
      <c r="D15" s="38">
        <f>'Raw Data'!B4</f>
        <v>3493563.77</v>
      </c>
      <c r="E15" s="38">
        <f t="shared" si="6"/>
        <v>16393717.91</v>
      </c>
      <c r="F15" s="36">
        <f t="shared" si="3"/>
        <v>0.11350068825844351</v>
      </c>
      <c r="G15" s="39">
        <f>'Raw Data'!C4</f>
        <v>26353.919999999998</v>
      </c>
      <c r="H15" s="39">
        <f t="shared" si="7"/>
        <v>88821.18</v>
      </c>
      <c r="I15" s="36">
        <f t="shared" si="4"/>
        <v>0.18821559303303009</v>
      </c>
      <c r="J15" s="40" t="s">
        <v>2</v>
      </c>
      <c r="K15" s="41" t="str">
        <f>'Raw Data'!A4</f>
        <v>Client 3</v>
      </c>
      <c r="L15" s="41" t="s">
        <v>50</v>
      </c>
      <c r="M15" s="42" t="s">
        <v>19</v>
      </c>
      <c r="N15" s="43" t="str">
        <f>IF($J15="a",VLOOKUP($M15,Reference!$A$2:B$13,2,0),IF($J15="b",VLOOKUP($M15,Reference!$A$16:B$27,2,0),VLOOKUP($M15,Reference!$A$30:B$41,2,0)))</f>
        <v>Social Touchpoint</v>
      </c>
      <c r="O15" s="43" t="str">
        <f>IF($J15="a",VLOOKUP($M15,Reference!$A$2:C$13,3,0),IF($J15="b",VLOOKUP($M15,Reference!$A$16:C$27,3,0),VLOOKUP($M15,Reference!$A$30:C$41,3,0)))</f>
        <v>Social Touchpoint</v>
      </c>
      <c r="P15" s="43" t="str">
        <f>IF($J15="a",VLOOKUP($M15,Reference!$A$2:D$13,4,0),IF($J15="b",VLOOKUP($M15,Reference!$A$16:D$27,4,0),VLOOKUP($M15,Reference!$A$30:D$41,4,0)))</f>
        <v>Business Touchpoint</v>
      </c>
      <c r="Q15" s="43" t="str">
        <f>IF($J15="a",VLOOKUP($M15,Reference!$A$2:E$13,5,0),IF($J15="b",VLOOKUP($M15,Reference!$A$16:E$27,5,0),VLOOKUP($M15,Reference!$A$30:E$41,5,0)))</f>
        <v>Social Touchpoint</v>
      </c>
      <c r="R15" s="43" t="str">
        <f>IF($J15="a",VLOOKUP($M15,Reference!$A$2:F$13,6,0),IF($J15="b",VLOOKUP($M15,Reference!$A$16:F$27,6,0),VLOOKUP($M15,Reference!$A$30:F$41,6,0)))</f>
        <v>Social Touchpoint</v>
      </c>
      <c r="S15" s="43" t="str">
        <f>IF($J15="a",VLOOKUP($M15,Reference!$A$2:G$13,7,0),IF($J15="b",VLOOKUP($M15,Reference!$A$16:G$27,7,0),VLOOKUP($M15,Reference!$A$30:G$41,7,0)))</f>
        <v>Business Touchpoint</v>
      </c>
      <c r="T15" s="43" t="str">
        <f>IF($J15="a",VLOOKUP($M15,Reference!$A$2:H$13,8,0),IF($J15="b",VLOOKUP($M15,Reference!$A$16:H$27,8,0),VLOOKUP($M15,Reference!$A$30:H$41,8,0)))</f>
        <v>Social Touchpoint</v>
      </c>
      <c r="U15" s="43" t="str">
        <f>IF($J15="a",VLOOKUP($M15,Reference!$A$2:I$13,9,0),IF($J15="b",VLOOKUP($M15,Reference!$A$16:I$27,9,0),VLOOKUP($M15,Reference!$A$30:I$41,9,0)))</f>
        <v>Social Touchpoint</v>
      </c>
      <c r="V15" s="43" t="str">
        <f>IF($J15="a",VLOOKUP($M15,Reference!$A$2:J$13,10,0),IF($J15="b",VLOOKUP($M15,Reference!$A$16:J$27,10,0),VLOOKUP($M15,Reference!$A$30:J$41,10,0)))</f>
        <v>Business Touchpoint</v>
      </c>
      <c r="W15" s="43" t="str">
        <f>IF($J15="a",VLOOKUP($M15,Reference!$A$2:K$13,11,0),IF($J15="b",VLOOKUP($M15,Reference!$A$16:K$27,11,0),VLOOKUP($M15,Reference!$A$30:K$41,11,0)))</f>
        <v>Social Touchpoint</v>
      </c>
      <c r="X15" s="43" t="str">
        <f>IF($J15="a",VLOOKUP($M15,Reference!$A$2:L$13,12,0),IF($J15="b",VLOOKUP($M15,Reference!$A$16:L$27,12,0),VLOOKUP($M15,Reference!$A$30:L$41,12,0)))</f>
        <v>Social Touchpoint</v>
      </c>
      <c r="Y15" s="43" t="str">
        <f>IF($J15="a",VLOOKUP($M15,Reference!$A$2:M$13,13,0),IF($J15="b",VLOOKUP($M15,Reference!$A$16:M$27,13,0),VLOOKUP($M15,Reference!$A$30:M$41,13,0)))</f>
        <v>Business Touchpoint</v>
      </c>
      <c r="Z15" s="72">
        <f>VLOOKUP(M15,Reference!$A$63:$B$74,2,0)</f>
        <v>43160</v>
      </c>
      <c r="AA15" s="76">
        <f>VLOOKUP($M15,Reference!$A$45:$B$56,2,0)</f>
        <v>3</v>
      </c>
      <c r="AB15" s="76" t="str">
        <f>VLOOKUP($AA15,Reference!$B$45:$E$56,4,0)</f>
        <v>June</v>
      </c>
      <c r="AC15" s="76" t="str">
        <f>VLOOKUP($AA15,Reference!$B$45:$G$56,6,0)</f>
        <v>September</v>
      </c>
      <c r="AD15" s="76" t="str">
        <f>VLOOKUP($AA15,Reference!$B$45:$J$56,8,0)</f>
        <v>December</v>
      </c>
    </row>
    <row r="16" spans="1:30" ht="15" x14ac:dyDescent="0.15">
      <c r="A16" s="34"/>
      <c r="B16" s="36">
        <f t="shared" si="5"/>
        <v>1.4705882352941176E-2</v>
      </c>
      <c r="C16" s="37">
        <v>4</v>
      </c>
      <c r="D16" s="38">
        <f>'Raw Data'!B5</f>
        <v>5342840.97</v>
      </c>
      <c r="E16" s="38">
        <f t="shared" si="6"/>
        <v>21736558.879999999</v>
      </c>
      <c r="F16" s="36">
        <f t="shared" si="3"/>
        <v>0.15049145085906762</v>
      </c>
      <c r="G16" s="39">
        <f>'Raw Data'!C5</f>
        <v>19228.87</v>
      </c>
      <c r="H16" s="39">
        <f t="shared" si="7"/>
        <v>108050.04999999999</v>
      </c>
      <c r="I16" s="36">
        <f t="shared" si="4"/>
        <v>0.22896232900754698</v>
      </c>
      <c r="J16" s="40" t="s">
        <v>2</v>
      </c>
      <c r="K16" s="41" t="str">
        <f>'Raw Data'!A5</f>
        <v>Client 4</v>
      </c>
      <c r="L16" s="41" t="s">
        <v>49</v>
      </c>
      <c r="M16" s="42" t="s">
        <v>20</v>
      </c>
      <c r="N16" s="43" t="str">
        <f>IF($J16="a",VLOOKUP($M16,Reference!$A$2:B$13,2,0),IF($J16="b",VLOOKUP($M16,Reference!$A$16:B$27,2,0),VLOOKUP($M16,Reference!$A$30:B$41,2,0)))</f>
        <v>Business Touchpoint</v>
      </c>
      <c r="O16" s="43" t="str">
        <f>IF($J16="a",VLOOKUP($M16,Reference!$A$2:C$13,3,0),IF($J16="b",VLOOKUP($M16,Reference!$A$16:C$27,3,0),VLOOKUP($M16,Reference!$A$30:C$41,3,0)))</f>
        <v>Social Touchpoint</v>
      </c>
      <c r="P16" s="43" t="str">
        <f>IF($J16="a",VLOOKUP($M16,Reference!$A$2:D$13,4,0),IF($J16="b",VLOOKUP($M16,Reference!$A$16:D$27,4,0),VLOOKUP($M16,Reference!$A$30:D$41,4,0)))</f>
        <v>Social Touchpoint</v>
      </c>
      <c r="Q16" s="43" t="str">
        <f>IF($J16="a",VLOOKUP($M16,Reference!$A$2:E$13,5,0),IF($J16="b",VLOOKUP($M16,Reference!$A$16:E$27,5,0),VLOOKUP($M16,Reference!$A$30:E$41,5,0)))</f>
        <v>Business Touchpoint</v>
      </c>
      <c r="R16" s="43" t="str">
        <f>IF($J16="a",VLOOKUP($M16,Reference!$A$2:F$13,6,0),IF($J16="b",VLOOKUP($M16,Reference!$A$16:F$27,6,0),VLOOKUP($M16,Reference!$A$30:F$41,6,0)))</f>
        <v>Social Touchpoint</v>
      </c>
      <c r="S16" s="43" t="str">
        <f>IF($J16="a",VLOOKUP($M16,Reference!$A$2:G$13,7,0),IF($J16="b",VLOOKUP($M16,Reference!$A$16:G$27,7,0),VLOOKUP($M16,Reference!$A$30:G$41,7,0)))</f>
        <v>Social Touchpoint</v>
      </c>
      <c r="T16" s="43" t="str">
        <f>IF($J16="a",VLOOKUP($M16,Reference!$A$2:H$13,8,0),IF($J16="b",VLOOKUP($M16,Reference!$A$16:H$27,8,0),VLOOKUP($M16,Reference!$A$30:H$41,8,0)))</f>
        <v>Business Touchpoint</v>
      </c>
      <c r="U16" s="43" t="str">
        <f>IF($J16="a",VLOOKUP($M16,Reference!$A$2:I$13,9,0),IF($J16="b",VLOOKUP($M16,Reference!$A$16:I$27,9,0),VLOOKUP($M16,Reference!$A$30:I$41,9,0)))</f>
        <v>Social Touchpoint</v>
      </c>
      <c r="V16" s="43" t="str">
        <f>IF($J16="a",VLOOKUP($M16,Reference!$A$2:J$13,10,0),IF($J16="b",VLOOKUP($M16,Reference!$A$16:J$27,10,0),VLOOKUP($M16,Reference!$A$30:J$41,10,0)))</f>
        <v>Social Touchpoint</v>
      </c>
      <c r="W16" s="43" t="str">
        <f>IF($J16="a",VLOOKUP($M16,Reference!$A$2:K$13,11,0),IF($J16="b",VLOOKUP($M16,Reference!$A$16:K$27,11,0),VLOOKUP($M16,Reference!$A$30:K$41,11,0)))</f>
        <v>Business Touchpoint</v>
      </c>
      <c r="X16" s="43" t="str">
        <f>IF($J16="a",VLOOKUP($M16,Reference!$A$2:L$13,12,0),IF($J16="b",VLOOKUP($M16,Reference!$A$16:L$27,12,0),VLOOKUP($M16,Reference!$A$30:L$41,12,0)))</f>
        <v>Social Touchpoint</v>
      </c>
      <c r="Y16" s="43" t="str">
        <f>IF($J16="a",VLOOKUP($M16,Reference!$A$2:M$13,13,0),IF($J16="b",VLOOKUP($M16,Reference!$A$16:M$27,13,0),VLOOKUP($M16,Reference!$A$30:M$41,13,0)))</f>
        <v>Social Touchpoint</v>
      </c>
      <c r="Z16" s="72">
        <f>VLOOKUP(M16,Reference!$A$63:$B$74,2,0)</f>
        <v>43191</v>
      </c>
      <c r="AA16" s="76">
        <f>VLOOKUP($M16,Reference!$A$45:$B$56,2,0)</f>
        <v>4</v>
      </c>
      <c r="AB16" s="76" t="str">
        <f>VLOOKUP($AA16,Reference!$B$45:$E$56,4,0)</f>
        <v>July</v>
      </c>
      <c r="AC16" s="76" t="str">
        <f>VLOOKUP($AA16,Reference!$B$45:$G$56,6,0)</f>
        <v>October</v>
      </c>
      <c r="AD16" s="76" t="str">
        <f>VLOOKUP($AA16,Reference!$B$45:$J$56,8,0)</f>
        <v>January</v>
      </c>
    </row>
    <row r="17" spans="1:30" ht="15" x14ac:dyDescent="0.15">
      <c r="A17" s="34"/>
      <c r="B17" s="36">
        <f t="shared" si="5"/>
        <v>1.8382352941176471E-2</v>
      </c>
      <c r="C17" s="37">
        <v>5</v>
      </c>
      <c r="D17" s="38">
        <f>'Raw Data'!B6</f>
        <v>4135111.5</v>
      </c>
      <c r="E17" s="38">
        <f t="shared" si="6"/>
        <v>25871670.379999999</v>
      </c>
      <c r="F17" s="36">
        <f t="shared" si="3"/>
        <v>0.17912058818179252</v>
      </c>
      <c r="G17" s="39">
        <f>'Raw Data'!C6</f>
        <v>18690.11</v>
      </c>
      <c r="H17" s="39">
        <f t="shared" si="7"/>
        <v>126740.15999999999</v>
      </c>
      <c r="I17" s="36">
        <f t="shared" si="4"/>
        <v>0.2685674112357111</v>
      </c>
      <c r="J17" s="40" t="s">
        <v>2</v>
      </c>
      <c r="K17" s="41" t="str">
        <f>'Raw Data'!A6</f>
        <v>Client 5</v>
      </c>
      <c r="L17" s="41" t="s">
        <v>50</v>
      </c>
      <c r="M17" s="42" t="s">
        <v>22</v>
      </c>
      <c r="N17" s="43" t="str">
        <f>IF($J17="a",VLOOKUP($M17,Reference!$A$2:B$13,2,0),IF($J17="b",VLOOKUP($M17,Reference!$A$16:B$27,2,0),VLOOKUP($M17,Reference!$A$30:B$41,2,0)))</f>
        <v>Social Touchpoint</v>
      </c>
      <c r="O17" s="43" t="str">
        <f>IF($J17="a",VLOOKUP($M17,Reference!$A$2:C$13,3,0),IF($J17="b",VLOOKUP($M17,Reference!$A$16:C$27,3,0),VLOOKUP($M17,Reference!$A$30:C$41,3,0)))</f>
        <v>Social Touchpoint</v>
      </c>
      <c r="P17" s="43" t="str">
        <f>IF($J17="a",VLOOKUP($M17,Reference!$A$2:D$13,4,0),IF($J17="b",VLOOKUP($M17,Reference!$A$16:D$27,4,0),VLOOKUP($M17,Reference!$A$30:D$41,4,0)))</f>
        <v>Business Touchpoint</v>
      </c>
      <c r="Q17" s="43" t="str">
        <f>IF($J17="a",VLOOKUP($M17,Reference!$A$2:E$13,5,0),IF($J17="b",VLOOKUP($M17,Reference!$A$16:E$27,5,0),VLOOKUP($M17,Reference!$A$30:E$41,5,0)))</f>
        <v>Social Touchpoint</v>
      </c>
      <c r="R17" s="43" t="str">
        <f>IF($J17="a",VLOOKUP($M17,Reference!$A$2:F$13,6,0),IF($J17="b",VLOOKUP($M17,Reference!$A$16:F$27,6,0),VLOOKUP($M17,Reference!$A$30:F$41,6,0)))</f>
        <v>Social Touchpoint</v>
      </c>
      <c r="S17" s="43" t="str">
        <f>IF($J17="a",VLOOKUP($M17,Reference!$A$2:G$13,7,0),IF($J17="b",VLOOKUP($M17,Reference!$A$16:G$27,7,0),VLOOKUP($M17,Reference!$A$30:G$41,7,0)))</f>
        <v>Business Touchpoint</v>
      </c>
      <c r="T17" s="43" t="str">
        <f>IF($J17="a",VLOOKUP($M17,Reference!$A$2:H$13,8,0),IF($J17="b",VLOOKUP($M17,Reference!$A$16:H$27,8,0),VLOOKUP($M17,Reference!$A$30:H$41,8,0)))</f>
        <v>Social Touchpoint</v>
      </c>
      <c r="U17" s="43" t="str">
        <f>IF($J17="a",VLOOKUP($M17,Reference!$A$2:I$13,9,0),IF($J17="b",VLOOKUP($M17,Reference!$A$16:I$27,9,0),VLOOKUP($M17,Reference!$A$30:I$41,9,0)))</f>
        <v>Social Touchpoint</v>
      </c>
      <c r="V17" s="43" t="str">
        <f>IF($J17="a",VLOOKUP($M17,Reference!$A$2:J$13,10,0),IF($J17="b",VLOOKUP($M17,Reference!$A$16:J$27,10,0),VLOOKUP($M17,Reference!$A$30:J$41,10,0)))</f>
        <v>Business Touchpoint</v>
      </c>
      <c r="W17" s="43" t="str">
        <f>IF($J17="a",VLOOKUP($M17,Reference!$A$2:K$13,11,0),IF($J17="b",VLOOKUP($M17,Reference!$A$16:K$27,11,0),VLOOKUP($M17,Reference!$A$30:K$41,11,0)))</f>
        <v>Social Touchpoint</v>
      </c>
      <c r="X17" s="43" t="str">
        <f>IF($J17="a",VLOOKUP($M17,Reference!$A$2:L$13,12,0),IF($J17="b",VLOOKUP($M17,Reference!$A$16:L$27,12,0),VLOOKUP($M17,Reference!$A$30:L$41,12,0)))</f>
        <v>Social Touchpoint</v>
      </c>
      <c r="Y17" s="43" t="str">
        <f>IF($J17="a",VLOOKUP($M17,Reference!$A$2:M$13,13,0),IF($J17="b",VLOOKUP($M17,Reference!$A$16:M$27,13,0),VLOOKUP($M17,Reference!$A$30:M$41,13,0)))</f>
        <v>Business Touchpoint</v>
      </c>
      <c r="Z17" s="72">
        <f>VLOOKUP(M17,Reference!$A$63:$B$74,2,0)</f>
        <v>43252</v>
      </c>
      <c r="AA17" s="76">
        <f>VLOOKUP($M17,Reference!$A$45:$B$56,2,0)</f>
        <v>6</v>
      </c>
      <c r="AB17" s="76" t="str">
        <f>VLOOKUP($AA17,Reference!$B$45:$E$56,4,0)</f>
        <v>September</v>
      </c>
      <c r="AC17" s="76" t="str">
        <f>VLOOKUP($AA17,Reference!$B$45:$G$56,6,0)</f>
        <v>December</v>
      </c>
      <c r="AD17" s="76" t="str">
        <f>VLOOKUP($AA17,Reference!$B$45:$J$56,8,0)</f>
        <v>March</v>
      </c>
    </row>
    <row r="18" spans="1:30" ht="15" x14ac:dyDescent="0.15">
      <c r="A18" s="34"/>
      <c r="B18" s="36">
        <f t="shared" si="5"/>
        <v>2.2058823529411766E-2</v>
      </c>
      <c r="C18" s="37">
        <v>6</v>
      </c>
      <c r="D18" s="38">
        <f>'Raw Data'!B7</f>
        <v>4684815.33</v>
      </c>
      <c r="E18" s="38">
        <f t="shared" si="6"/>
        <v>30556485.710000001</v>
      </c>
      <c r="F18" s="36">
        <f t="shared" si="3"/>
        <v>0.21155555914065952</v>
      </c>
      <c r="G18" s="39">
        <f>'Raw Data'!C7</f>
        <v>17154.22</v>
      </c>
      <c r="H18" s="39">
        <f t="shared" si="7"/>
        <v>143894.38</v>
      </c>
      <c r="I18" s="36">
        <f t="shared" si="4"/>
        <v>0.30491788181400187</v>
      </c>
      <c r="J18" s="40" t="s">
        <v>2</v>
      </c>
      <c r="K18" s="41" t="str">
        <f>'Raw Data'!A7</f>
        <v>Client 6</v>
      </c>
      <c r="L18" s="41" t="s">
        <v>49</v>
      </c>
      <c r="M18" s="42" t="s">
        <v>21</v>
      </c>
      <c r="N18" s="43" t="str">
        <f>IF($J18="a",VLOOKUP($M18,Reference!$A$2:B$13,2,0),IF($J18="b",VLOOKUP($M18,Reference!$A$16:B$27,2,0),VLOOKUP($M18,Reference!$A$30:B$41,2,0)))</f>
        <v>Social Touchpoint</v>
      </c>
      <c r="O18" s="43" t="str">
        <f>IF($J18="a",VLOOKUP($M18,Reference!$A$2:C$13,3,0),IF($J18="b",VLOOKUP($M18,Reference!$A$16:C$27,3,0),VLOOKUP($M18,Reference!$A$30:C$41,3,0)))</f>
        <v>Business Touchpoint</v>
      </c>
      <c r="P18" s="43" t="str">
        <f>IF($J18="a",VLOOKUP($M18,Reference!$A$2:D$13,4,0),IF($J18="b",VLOOKUP($M18,Reference!$A$16:D$27,4,0),VLOOKUP($M18,Reference!$A$30:D$41,4,0)))</f>
        <v>Social Touchpoint</v>
      </c>
      <c r="Q18" s="43" t="str">
        <f>IF($J18="a",VLOOKUP($M18,Reference!$A$2:E$13,5,0),IF($J18="b",VLOOKUP($M18,Reference!$A$16:E$27,5,0),VLOOKUP($M18,Reference!$A$30:E$41,5,0)))</f>
        <v>Social Touchpoint</v>
      </c>
      <c r="R18" s="43" t="str">
        <f>IF($J18="a",VLOOKUP($M18,Reference!$A$2:F$13,6,0),IF($J18="b",VLOOKUP($M18,Reference!$A$16:F$27,6,0),VLOOKUP($M18,Reference!$A$30:F$41,6,0)))</f>
        <v>Business Touchpoint</v>
      </c>
      <c r="S18" s="43" t="str">
        <f>IF($J18="a",VLOOKUP($M18,Reference!$A$2:G$13,7,0),IF($J18="b",VLOOKUP($M18,Reference!$A$16:G$27,7,0),VLOOKUP($M18,Reference!$A$30:G$41,7,0)))</f>
        <v>Social Touchpoint</v>
      </c>
      <c r="T18" s="43" t="str">
        <f>IF($J18="a",VLOOKUP($M18,Reference!$A$2:H$13,8,0),IF($J18="b",VLOOKUP($M18,Reference!$A$16:H$27,8,0),VLOOKUP($M18,Reference!$A$30:H$41,8,0)))</f>
        <v>Social Touchpoint</v>
      </c>
      <c r="U18" s="43" t="str">
        <f>IF($J18="a",VLOOKUP($M18,Reference!$A$2:I$13,9,0),IF($J18="b",VLOOKUP($M18,Reference!$A$16:I$27,9,0),VLOOKUP($M18,Reference!$A$30:I$41,9,0)))</f>
        <v>Business Touchpoint</v>
      </c>
      <c r="V18" s="43" t="str">
        <f>IF($J18="a",VLOOKUP($M18,Reference!$A$2:J$13,10,0),IF($J18="b",VLOOKUP($M18,Reference!$A$16:J$27,10,0),VLOOKUP($M18,Reference!$A$30:J$41,10,0)))</f>
        <v>Social Touchpoint</v>
      </c>
      <c r="W18" s="43" t="str">
        <f>IF($J18="a",VLOOKUP($M18,Reference!$A$2:K$13,11,0),IF($J18="b",VLOOKUP($M18,Reference!$A$16:K$27,11,0),VLOOKUP($M18,Reference!$A$30:K$41,11,0)))</f>
        <v>Social Touchpoint</v>
      </c>
      <c r="X18" s="43" t="str">
        <f>IF($J18="a",VLOOKUP($M18,Reference!$A$2:L$13,12,0),IF($J18="b",VLOOKUP($M18,Reference!$A$16:L$27,12,0),VLOOKUP($M18,Reference!$A$30:L$41,12,0)))</f>
        <v>Business Touchpoint</v>
      </c>
      <c r="Y18" s="43" t="str">
        <f>IF($J18="a",VLOOKUP($M18,Reference!$A$2:M$13,13,0),IF($J18="b",VLOOKUP($M18,Reference!$A$16:M$27,13,0),VLOOKUP($M18,Reference!$A$30:M$41,13,0)))</f>
        <v>Social Touchpoint</v>
      </c>
      <c r="Z18" s="72">
        <f>VLOOKUP(M18,Reference!$A$63:$B$74,2,0)</f>
        <v>43221</v>
      </c>
      <c r="AA18" s="76">
        <f>VLOOKUP($M18,Reference!$A$45:$B$56,2,0)</f>
        <v>5</v>
      </c>
      <c r="AB18" s="76" t="str">
        <f>VLOOKUP($AA18,Reference!$B$45:$E$56,4,0)</f>
        <v>August</v>
      </c>
      <c r="AC18" s="76" t="str">
        <f>VLOOKUP($AA18,Reference!$B$45:$G$56,6,0)</f>
        <v>November</v>
      </c>
      <c r="AD18" s="76" t="str">
        <f>VLOOKUP($AA18,Reference!$B$45:$J$56,8,0)</f>
        <v>February</v>
      </c>
    </row>
    <row r="19" spans="1:30" ht="15" x14ac:dyDescent="0.15">
      <c r="A19" s="34"/>
      <c r="B19" s="36">
        <f t="shared" si="5"/>
        <v>2.5735294117647058E-2</v>
      </c>
      <c r="C19" s="37">
        <v>7</v>
      </c>
      <c r="D19" s="38">
        <f>'Raw Data'!B8</f>
        <v>1664753.24</v>
      </c>
      <c r="E19" s="38">
        <f t="shared" si="6"/>
        <v>32221238.949999999</v>
      </c>
      <c r="F19" s="36">
        <f t="shared" si="3"/>
        <v>0.22308135454337383</v>
      </c>
      <c r="G19" s="39">
        <f>'Raw Data'!C8</f>
        <v>11469.26</v>
      </c>
      <c r="H19" s="39">
        <f t="shared" si="7"/>
        <v>155363.64000000001</v>
      </c>
      <c r="I19" s="36">
        <f t="shared" si="4"/>
        <v>0.3292216973290627</v>
      </c>
      <c r="J19" s="40" t="s">
        <v>2</v>
      </c>
      <c r="K19" s="41" t="str">
        <f>'Raw Data'!A8</f>
        <v>Client 7</v>
      </c>
      <c r="L19" s="41" t="s">
        <v>48</v>
      </c>
      <c r="M19" s="42" t="s">
        <v>23</v>
      </c>
      <c r="N19" s="43" t="str">
        <f>IF($J19="a",VLOOKUP($M19,Reference!$A$2:B$13,2,0),IF($J19="b",VLOOKUP($M19,Reference!$A$16:B$27,2,0),VLOOKUP($M19,Reference!$A$30:B$41,2,0)))</f>
        <v>Business Touchpoint</v>
      </c>
      <c r="O19" s="43" t="str">
        <f>IF($J19="a",VLOOKUP($M19,Reference!$A$2:C$13,3,0),IF($J19="b",VLOOKUP($M19,Reference!$A$16:C$27,3,0),VLOOKUP($M19,Reference!$A$30:C$41,3,0)))</f>
        <v>Social Touchpoint</v>
      </c>
      <c r="P19" s="43" t="str">
        <f>IF($J19="a",VLOOKUP($M19,Reference!$A$2:D$13,4,0),IF($J19="b",VLOOKUP($M19,Reference!$A$16:D$27,4,0),VLOOKUP($M19,Reference!$A$30:D$41,4,0)))</f>
        <v>Social Touchpoint</v>
      </c>
      <c r="Q19" s="43" t="str">
        <f>IF($J19="a",VLOOKUP($M19,Reference!$A$2:E$13,5,0),IF($J19="b",VLOOKUP($M19,Reference!$A$16:E$27,5,0),VLOOKUP($M19,Reference!$A$30:E$41,5,0)))</f>
        <v>Business Touchpoint</v>
      </c>
      <c r="R19" s="43" t="str">
        <f>IF($J19="a",VLOOKUP($M19,Reference!$A$2:F$13,6,0),IF($J19="b",VLOOKUP($M19,Reference!$A$16:F$27,6,0),VLOOKUP($M19,Reference!$A$30:F$41,6,0)))</f>
        <v>Social Touchpoint</v>
      </c>
      <c r="S19" s="43" t="str">
        <f>IF($J19="a",VLOOKUP($M19,Reference!$A$2:G$13,7,0),IF($J19="b",VLOOKUP($M19,Reference!$A$16:G$27,7,0),VLOOKUP($M19,Reference!$A$30:G$41,7,0)))</f>
        <v>Social Touchpoint</v>
      </c>
      <c r="T19" s="43" t="str">
        <f>IF($J19="a",VLOOKUP($M19,Reference!$A$2:H$13,8,0),IF($J19="b",VLOOKUP($M19,Reference!$A$16:H$27,8,0),VLOOKUP($M19,Reference!$A$30:H$41,8,0)))</f>
        <v>Business Touchpoint</v>
      </c>
      <c r="U19" s="43" t="str">
        <f>IF($J19="a",VLOOKUP($M19,Reference!$A$2:I$13,9,0),IF($J19="b",VLOOKUP($M19,Reference!$A$16:I$27,9,0),VLOOKUP($M19,Reference!$A$30:I$41,9,0)))</f>
        <v>Social Touchpoint</v>
      </c>
      <c r="V19" s="43" t="str">
        <f>IF($J19="a",VLOOKUP($M19,Reference!$A$2:J$13,10,0),IF($J19="b",VLOOKUP($M19,Reference!$A$16:J$27,10,0),VLOOKUP($M19,Reference!$A$30:J$41,10,0)))</f>
        <v>Social Touchpoint</v>
      </c>
      <c r="W19" s="43" t="str">
        <f>IF($J19="a",VLOOKUP($M19,Reference!$A$2:K$13,11,0),IF($J19="b",VLOOKUP($M19,Reference!$A$16:K$27,11,0),VLOOKUP($M19,Reference!$A$30:K$41,11,0)))</f>
        <v>Business Touchpoint</v>
      </c>
      <c r="X19" s="43" t="str">
        <f>IF($J19="a",VLOOKUP($M19,Reference!$A$2:L$13,12,0),IF($J19="b",VLOOKUP($M19,Reference!$A$16:L$27,12,0),VLOOKUP($M19,Reference!$A$30:L$41,12,0)))</f>
        <v>Social Touchpoint</v>
      </c>
      <c r="Y19" s="43" t="str">
        <f>IF($J19="a",VLOOKUP($M19,Reference!$A$2:M$13,13,0),IF($J19="b",VLOOKUP($M19,Reference!$A$16:M$27,13,0),VLOOKUP($M19,Reference!$A$30:M$41,13,0)))</f>
        <v>Social Touchpoint</v>
      </c>
      <c r="Z19" s="72">
        <f>VLOOKUP(M19,Reference!$A$63:$B$74,2,0)</f>
        <v>43282</v>
      </c>
      <c r="AA19" s="76">
        <f>VLOOKUP($M19,Reference!$A$45:$B$56,2,0)</f>
        <v>7</v>
      </c>
      <c r="AB19" s="76" t="str">
        <f>VLOOKUP($AA19,Reference!$B$45:$E$56,4,0)</f>
        <v>October</v>
      </c>
      <c r="AC19" s="76" t="str">
        <f>VLOOKUP($AA19,Reference!$B$45:$G$56,6,0)</f>
        <v>January</v>
      </c>
      <c r="AD19" s="76" t="str">
        <f>VLOOKUP($AA19,Reference!$B$45:$J$56,8,0)</f>
        <v>April</v>
      </c>
    </row>
    <row r="20" spans="1:30" ht="15" x14ac:dyDescent="0.15">
      <c r="A20" s="34"/>
      <c r="B20" s="36">
        <f t="shared" si="5"/>
        <v>2.9411764705882353E-2</v>
      </c>
      <c r="C20" s="37">
        <v>8</v>
      </c>
      <c r="D20" s="38">
        <f>'Raw Data'!B9</f>
        <v>2065024.21</v>
      </c>
      <c r="E20" s="38">
        <f t="shared" si="6"/>
        <v>34286263.159999996</v>
      </c>
      <c r="F20" s="36">
        <f t="shared" si="3"/>
        <v>0.23737839627558383</v>
      </c>
      <c r="G20" s="39">
        <f>'Raw Data'!C9</f>
        <v>11295.98</v>
      </c>
      <c r="H20" s="39">
        <f t="shared" si="7"/>
        <v>166659.62000000002</v>
      </c>
      <c r="I20" s="36">
        <f t="shared" si="4"/>
        <v>0.35315832567141586</v>
      </c>
      <c r="J20" s="40" t="s">
        <v>2</v>
      </c>
      <c r="K20" s="41" t="str">
        <f>'Raw Data'!A9</f>
        <v>Client 8</v>
      </c>
      <c r="L20" s="41" t="s">
        <v>49</v>
      </c>
      <c r="M20" s="42" t="s">
        <v>24</v>
      </c>
      <c r="N20" s="43" t="str">
        <f>IF($J20="a",VLOOKUP($M20,Reference!$A$2:B$13,2,0),IF($J20="b",VLOOKUP($M20,Reference!$A$16:B$27,2,0),VLOOKUP($M20,Reference!$A$30:B$41,2,0)))</f>
        <v>Social Touchpoint</v>
      </c>
      <c r="O20" s="43" t="str">
        <f>IF($J20="a",VLOOKUP($M20,Reference!$A$2:C$13,3,0),IF($J20="b",VLOOKUP($M20,Reference!$A$16:C$27,3,0),VLOOKUP($M20,Reference!$A$30:C$41,3,0)))</f>
        <v>Business Touchpoint</v>
      </c>
      <c r="P20" s="43" t="str">
        <f>IF($J20="a",VLOOKUP($M20,Reference!$A$2:D$13,4,0),IF($J20="b",VLOOKUP($M20,Reference!$A$16:D$27,4,0),VLOOKUP($M20,Reference!$A$30:D$41,4,0)))</f>
        <v>Social Touchpoint</v>
      </c>
      <c r="Q20" s="43" t="str">
        <f>IF($J20="a",VLOOKUP($M20,Reference!$A$2:E$13,5,0),IF($J20="b",VLOOKUP($M20,Reference!$A$16:E$27,5,0),VLOOKUP($M20,Reference!$A$30:E$41,5,0)))</f>
        <v>Social Touchpoint</v>
      </c>
      <c r="R20" s="43" t="str">
        <f>IF($J20="a",VLOOKUP($M20,Reference!$A$2:F$13,6,0),IF($J20="b",VLOOKUP($M20,Reference!$A$16:F$27,6,0),VLOOKUP($M20,Reference!$A$30:F$41,6,0)))</f>
        <v>Business Touchpoint</v>
      </c>
      <c r="S20" s="43" t="str">
        <f>IF($J20="a",VLOOKUP($M20,Reference!$A$2:G$13,7,0),IF($J20="b",VLOOKUP($M20,Reference!$A$16:G$27,7,0),VLOOKUP($M20,Reference!$A$30:G$41,7,0)))</f>
        <v>Social Touchpoint</v>
      </c>
      <c r="T20" s="43" t="str">
        <f>IF($J20="a",VLOOKUP($M20,Reference!$A$2:H$13,8,0),IF($J20="b",VLOOKUP($M20,Reference!$A$16:H$27,8,0),VLOOKUP($M20,Reference!$A$30:H$41,8,0)))</f>
        <v>Social Touchpoint</v>
      </c>
      <c r="U20" s="43" t="str">
        <f>IF($J20="a",VLOOKUP($M20,Reference!$A$2:I$13,9,0),IF($J20="b",VLOOKUP($M20,Reference!$A$16:I$27,9,0),VLOOKUP($M20,Reference!$A$30:I$41,9,0)))</f>
        <v>Business Touchpoint</v>
      </c>
      <c r="V20" s="43" t="str">
        <f>IF($J20="a",VLOOKUP($M20,Reference!$A$2:J$13,10,0),IF($J20="b",VLOOKUP($M20,Reference!$A$16:J$27,10,0),VLOOKUP($M20,Reference!$A$30:J$41,10,0)))</f>
        <v>Social Touchpoint</v>
      </c>
      <c r="W20" s="43" t="str">
        <f>IF($J20="a",VLOOKUP($M20,Reference!$A$2:K$13,11,0),IF($J20="b",VLOOKUP($M20,Reference!$A$16:K$27,11,0),VLOOKUP($M20,Reference!$A$30:K$41,11,0)))</f>
        <v>Social Touchpoint</v>
      </c>
      <c r="X20" s="43" t="str">
        <f>IF($J20="a",VLOOKUP($M20,Reference!$A$2:L$13,12,0),IF($J20="b",VLOOKUP($M20,Reference!$A$16:L$27,12,0),VLOOKUP($M20,Reference!$A$30:L$41,12,0)))</f>
        <v>Business Touchpoint</v>
      </c>
      <c r="Y20" s="43" t="str">
        <f>IF($J20="a",VLOOKUP($M20,Reference!$A$2:M$13,13,0),IF($J20="b",VLOOKUP($M20,Reference!$A$16:M$27,13,0),VLOOKUP($M20,Reference!$A$30:M$41,13,0)))</f>
        <v>Social Touchpoint</v>
      </c>
      <c r="Z20" s="72">
        <f>VLOOKUP(M20,Reference!$A$63:$B$74,2,0)</f>
        <v>43313</v>
      </c>
      <c r="AA20" s="76">
        <f>VLOOKUP($M20,Reference!$A$45:$B$56,2,0)</f>
        <v>8</v>
      </c>
      <c r="AB20" s="76" t="str">
        <f>VLOOKUP($AA20,Reference!$B$45:$E$56,4,0)</f>
        <v>November</v>
      </c>
      <c r="AC20" s="76" t="str">
        <f>VLOOKUP($AA20,Reference!$B$45:$G$56,6,0)</f>
        <v>February</v>
      </c>
      <c r="AD20" s="76" t="str">
        <f>VLOOKUP($AA20,Reference!$B$45:$J$56,8,0)</f>
        <v>May</v>
      </c>
    </row>
    <row r="21" spans="1:30" ht="15" x14ac:dyDescent="0.15">
      <c r="A21" s="34"/>
      <c r="B21" s="36">
        <f t="shared" si="5"/>
        <v>3.3088235294117647E-2</v>
      </c>
      <c r="C21" s="37">
        <v>9</v>
      </c>
      <c r="D21" s="38">
        <f>'Raw Data'!B10</f>
        <v>1851292.5</v>
      </c>
      <c r="E21" s="38">
        <f t="shared" si="6"/>
        <v>36137555.659999996</v>
      </c>
      <c r="F21" s="36">
        <f t="shared" si="3"/>
        <v>0.25019568238915796</v>
      </c>
      <c r="G21" s="39">
        <f>'Raw Data'!C10</f>
        <v>10153.120000000001</v>
      </c>
      <c r="H21" s="39">
        <f t="shared" si="7"/>
        <v>176812.74000000002</v>
      </c>
      <c r="I21" s="36">
        <f t="shared" si="4"/>
        <v>0.37467318847706105</v>
      </c>
      <c r="J21" s="40" t="s">
        <v>2</v>
      </c>
      <c r="K21" s="41" t="str">
        <f>'Raw Data'!A10</f>
        <v>Client 9</v>
      </c>
      <c r="L21" s="41" t="s">
        <v>50</v>
      </c>
      <c r="M21" s="42" t="s">
        <v>25</v>
      </c>
      <c r="N21" s="43" t="str">
        <f>IF($J21="a",VLOOKUP($M21,Reference!$A$2:B$13,2,0),IF($J21="b",VLOOKUP($M21,Reference!$A$16:B$27,2,0),VLOOKUP($M21,Reference!$A$30:B$41,2,0)))</f>
        <v>Social Touchpoint</v>
      </c>
      <c r="O21" s="43" t="str">
        <f>IF($J21="a",VLOOKUP($M21,Reference!$A$2:C$13,3,0),IF($J21="b",VLOOKUP($M21,Reference!$A$16:C$27,3,0),VLOOKUP($M21,Reference!$A$30:C$41,3,0)))</f>
        <v>Social Touchpoint</v>
      </c>
      <c r="P21" s="43" t="str">
        <f>IF($J21="a",VLOOKUP($M21,Reference!$A$2:D$13,4,0),IF($J21="b",VLOOKUP($M21,Reference!$A$16:D$27,4,0),VLOOKUP($M21,Reference!$A$30:D$41,4,0)))</f>
        <v>Business Touchpoint</v>
      </c>
      <c r="Q21" s="43" t="str">
        <f>IF($J21="a",VLOOKUP($M21,Reference!$A$2:E$13,5,0),IF($J21="b",VLOOKUP($M21,Reference!$A$16:E$27,5,0),VLOOKUP($M21,Reference!$A$30:E$41,5,0)))</f>
        <v>Social Touchpoint</v>
      </c>
      <c r="R21" s="43" t="str">
        <f>IF($J21="a",VLOOKUP($M21,Reference!$A$2:F$13,6,0),IF($J21="b",VLOOKUP($M21,Reference!$A$16:F$27,6,0),VLOOKUP($M21,Reference!$A$30:F$41,6,0)))</f>
        <v>Social Touchpoint</v>
      </c>
      <c r="S21" s="43" t="str">
        <f>IF($J21="a",VLOOKUP($M21,Reference!$A$2:G$13,7,0),IF($J21="b",VLOOKUP($M21,Reference!$A$16:G$27,7,0),VLOOKUP($M21,Reference!$A$30:G$41,7,0)))</f>
        <v>Business Touchpoint</v>
      </c>
      <c r="T21" s="43" t="str">
        <f>IF($J21="a",VLOOKUP($M21,Reference!$A$2:H$13,8,0),IF($J21="b",VLOOKUP($M21,Reference!$A$16:H$27,8,0),VLOOKUP($M21,Reference!$A$30:H$41,8,0)))</f>
        <v>Social Touchpoint</v>
      </c>
      <c r="U21" s="43" t="str">
        <f>IF($J21="a",VLOOKUP($M21,Reference!$A$2:I$13,9,0),IF($J21="b",VLOOKUP($M21,Reference!$A$16:I$27,9,0),VLOOKUP($M21,Reference!$A$30:I$41,9,0)))</f>
        <v>Social Touchpoint</v>
      </c>
      <c r="V21" s="43" t="str">
        <f>IF($J21="a",VLOOKUP($M21,Reference!$A$2:J$13,10,0),IF($J21="b",VLOOKUP($M21,Reference!$A$16:J$27,10,0),VLOOKUP($M21,Reference!$A$30:J$41,10,0)))</f>
        <v>Business Touchpoint</v>
      </c>
      <c r="W21" s="43" t="str">
        <f>IF($J21="a",VLOOKUP($M21,Reference!$A$2:K$13,11,0),IF($J21="b",VLOOKUP($M21,Reference!$A$16:K$27,11,0),VLOOKUP($M21,Reference!$A$30:K$41,11,0)))</f>
        <v>Social Touchpoint</v>
      </c>
      <c r="X21" s="43" t="str">
        <f>IF($J21="a",VLOOKUP($M21,Reference!$A$2:L$13,12,0),IF($J21="b",VLOOKUP($M21,Reference!$A$16:L$27,12,0),VLOOKUP($M21,Reference!$A$30:L$41,12,0)))</f>
        <v>Social Touchpoint</v>
      </c>
      <c r="Y21" s="43" t="str">
        <f>IF($J21="a",VLOOKUP($M21,Reference!$A$2:M$13,13,0),IF($J21="b",VLOOKUP($M21,Reference!$A$16:M$27,13,0),VLOOKUP($M21,Reference!$A$30:M$41,13,0)))</f>
        <v>Business Touchpoint</v>
      </c>
      <c r="Z21" s="72">
        <f>VLOOKUP(M21,Reference!$A$63:$B$74,2,0)</f>
        <v>43344</v>
      </c>
      <c r="AA21" s="76">
        <f>VLOOKUP($M21,Reference!$A$45:$B$56,2,0)</f>
        <v>9</v>
      </c>
      <c r="AB21" s="76" t="str">
        <f>VLOOKUP($AA21,Reference!$B$45:$E$56,4,0)</f>
        <v>December</v>
      </c>
      <c r="AC21" s="76" t="str">
        <f>VLOOKUP($AA21,Reference!$B$45:$G$56,6,0)</f>
        <v>March</v>
      </c>
      <c r="AD21" s="76" t="str">
        <f>VLOOKUP($AA21,Reference!$B$45:$J$56,8,0)</f>
        <v>June</v>
      </c>
    </row>
    <row r="22" spans="1:30" ht="15" x14ac:dyDescent="0.15">
      <c r="A22" s="34"/>
      <c r="B22" s="36">
        <f t="shared" si="5"/>
        <v>3.6764705882352942E-2</v>
      </c>
      <c r="C22" s="37">
        <v>10</v>
      </c>
      <c r="D22" s="38">
        <f>'Raw Data'!B11</f>
        <v>831062.37</v>
      </c>
      <c r="E22" s="38">
        <f t="shared" si="6"/>
        <v>36968618.029999994</v>
      </c>
      <c r="F22" s="36">
        <f t="shared" si="3"/>
        <v>0.25594948097825987</v>
      </c>
      <c r="G22" s="39">
        <f>'Raw Data'!C11</f>
        <v>7966.73</v>
      </c>
      <c r="H22" s="39">
        <f t="shared" si="7"/>
        <v>184779.47000000003</v>
      </c>
      <c r="I22" s="36">
        <f t="shared" si="4"/>
        <v>0.39155500440749608</v>
      </c>
      <c r="J22" s="40" t="s">
        <v>2</v>
      </c>
      <c r="K22" s="41" t="str">
        <f>'Raw Data'!A11</f>
        <v>Client 10</v>
      </c>
      <c r="L22" s="41" t="s">
        <v>49</v>
      </c>
      <c r="M22" s="42" t="s">
        <v>26</v>
      </c>
      <c r="N22" s="43" t="str">
        <f>IF($J22="a",VLOOKUP($M22,Reference!$A$2:B$13,2,0),IF($J22="b",VLOOKUP($M22,Reference!$A$16:B$27,2,0),VLOOKUP($M22,Reference!$A$30:B$41,2,0)))</f>
        <v>Business Touchpoint</v>
      </c>
      <c r="O22" s="43" t="str">
        <f>IF($J22="a",VLOOKUP($M22,Reference!$A$2:C$13,3,0),IF($J22="b",VLOOKUP($M22,Reference!$A$16:C$27,3,0),VLOOKUP($M22,Reference!$A$30:C$41,3,0)))</f>
        <v>Social Touchpoint</v>
      </c>
      <c r="P22" s="43" t="str">
        <f>IF($J22="a",VLOOKUP($M22,Reference!$A$2:D$13,4,0),IF($J22="b",VLOOKUP($M22,Reference!$A$16:D$27,4,0),VLOOKUP($M22,Reference!$A$30:D$41,4,0)))</f>
        <v>Social Touchpoint</v>
      </c>
      <c r="Q22" s="43" t="str">
        <f>IF($J22="a",VLOOKUP($M22,Reference!$A$2:E$13,5,0),IF($J22="b",VLOOKUP($M22,Reference!$A$16:E$27,5,0),VLOOKUP($M22,Reference!$A$30:E$41,5,0)))</f>
        <v>Business Touchpoint</v>
      </c>
      <c r="R22" s="43" t="str">
        <f>IF($J22="a",VLOOKUP($M22,Reference!$A$2:F$13,6,0),IF($J22="b",VLOOKUP($M22,Reference!$A$16:F$27,6,0),VLOOKUP($M22,Reference!$A$30:F$41,6,0)))</f>
        <v>Social Touchpoint</v>
      </c>
      <c r="S22" s="43" t="str">
        <f>IF($J22="a",VLOOKUP($M22,Reference!$A$2:G$13,7,0),IF($J22="b",VLOOKUP($M22,Reference!$A$16:G$27,7,0),VLOOKUP($M22,Reference!$A$30:G$41,7,0)))</f>
        <v>Social Touchpoint</v>
      </c>
      <c r="T22" s="43" t="str">
        <f>IF($J22="a",VLOOKUP($M22,Reference!$A$2:H$13,8,0),IF($J22="b",VLOOKUP($M22,Reference!$A$16:H$27,8,0),VLOOKUP($M22,Reference!$A$30:H$41,8,0)))</f>
        <v>Business Touchpoint</v>
      </c>
      <c r="U22" s="43" t="str">
        <f>IF($J22="a",VLOOKUP($M22,Reference!$A$2:I$13,9,0),IF($J22="b",VLOOKUP($M22,Reference!$A$16:I$27,9,0),VLOOKUP($M22,Reference!$A$30:I$41,9,0)))</f>
        <v>Social Touchpoint</v>
      </c>
      <c r="V22" s="43" t="str">
        <f>IF($J22="a",VLOOKUP($M22,Reference!$A$2:J$13,10,0),IF($J22="b",VLOOKUP($M22,Reference!$A$16:J$27,10,0),VLOOKUP($M22,Reference!$A$30:J$41,10,0)))</f>
        <v>Social Touchpoint</v>
      </c>
      <c r="W22" s="43" t="str">
        <f>IF($J22="a",VLOOKUP($M22,Reference!$A$2:K$13,11,0),IF($J22="b",VLOOKUP($M22,Reference!$A$16:K$27,11,0),VLOOKUP($M22,Reference!$A$30:K$41,11,0)))</f>
        <v>Business Touchpoint</v>
      </c>
      <c r="X22" s="43" t="str">
        <f>IF($J22="a",VLOOKUP($M22,Reference!$A$2:L$13,12,0),IF($J22="b",VLOOKUP($M22,Reference!$A$16:L$27,12,0),VLOOKUP($M22,Reference!$A$30:L$41,12,0)))</f>
        <v>Social Touchpoint</v>
      </c>
      <c r="Y22" s="43" t="str">
        <f>IF($J22="a",VLOOKUP($M22,Reference!$A$2:M$13,13,0),IF($J22="b",VLOOKUP($M22,Reference!$A$16:M$27,13,0),VLOOKUP($M22,Reference!$A$30:M$41,13,0)))</f>
        <v>Social Touchpoint</v>
      </c>
      <c r="Z22" s="72">
        <f>VLOOKUP(M22,Reference!$A$63:$B$74,2,0)</f>
        <v>43374</v>
      </c>
      <c r="AA22" s="76">
        <f>VLOOKUP($M22,Reference!$A$45:$B$56,2,0)</f>
        <v>10</v>
      </c>
      <c r="AB22" s="76" t="str">
        <f>VLOOKUP($AA22,Reference!$B$45:$E$56,4,0)</f>
        <v>January</v>
      </c>
      <c r="AC22" s="76" t="str">
        <f>VLOOKUP($AA22,Reference!$B$45:$G$56,6,0)</f>
        <v>April</v>
      </c>
      <c r="AD22" s="76" t="str">
        <f>VLOOKUP($AA22,Reference!$B$45:$J$56,8,0)</f>
        <v>July</v>
      </c>
    </row>
    <row r="23" spans="1:30" ht="15" x14ac:dyDescent="0.15">
      <c r="A23" s="34"/>
      <c r="B23" s="36">
        <f t="shared" si="5"/>
        <v>4.0441176470588237E-2</v>
      </c>
      <c r="C23" s="37">
        <v>11</v>
      </c>
      <c r="D23" s="38">
        <f>'Raw Data'!B12</f>
        <v>1505429.7</v>
      </c>
      <c r="E23" s="38">
        <f t="shared" si="6"/>
        <v>38474047.729999997</v>
      </c>
      <c r="F23" s="36">
        <f t="shared" si="3"/>
        <v>0.26637221168600711</v>
      </c>
      <c r="G23" s="39">
        <f>'Raw Data'!C12</f>
        <v>7062.36</v>
      </c>
      <c r="H23" s="39">
        <f t="shared" si="7"/>
        <v>191841.83000000002</v>
      </c>
      <c r="I23" s="36">
        <f t="shared" si="4"/>
        <v>0.40652042454279202</v>
      </c>
      <c r="J23" s="40" t="s">
        <v>2</v>
      </c>
      <c r="K23" s="41" t="str">
        <f>'Raw Data'!A12</f>
        <v>Client 11</v>
      </c>
      <c r="L23" s="41" t="s">
        <v>48</v>
      </c>
      <c r="M23" s="42" t="s">
        <v>27</v>
      </c>
      <c r="N23" s="43" t="str">
        <f>IF($J23="a",VLOOKUP($M23,Reference!$A$2:B$13,2,0),IF($J23="b",VLOOKUP($M23,Reference!$A$16:B$27,2,0),VLOOKUP($M23,Reference!$A$30:B$41,2,0)))</f>
        <v>Social Touchpoint</v>
      </c>
      <c r="O23" s="43" t="str">
        <f>IF($J23="a",VLOOKUP($M23,Reference!$A$2:C$13,3,0),IF($J23="b",VLOOKUP($M23,Reference!$A$16:C$27,3,0),VLOOKUP($M23,Reference!$A$30:C$41,3,0)))</f>
        <v>Business Touchpoint</v>
      </c>
      <c r="P23" s="43" t="str">
        <f>IF($J23="a",VLOOKUP($M23,Reference!$A$2:D$13,4,0),IF($J23="b",VLOOKUP($M23,Reference!$A$16:D$27,4,0),VLOOKUP($M23,Reference!$A$30:D$41,4,0)))</f>
        <v>Social Touchpoint</v>
      </c>
      <c r="Q23" s="43" t="str">
        <f>IF($J23="a",VLOOKUP($M23,Reference!$A$2:E$13,5,0),IF($J23="b",VLOOKUP($M23,Reference!$A$16:E$27,5,0),VLOOKUP($M23,Reference!$A$30:E$41,5,0)))</f>
        <v>Social Touchpoint</v>
      </c>
      <c r="R23" s="43" t="str">
        <f>IF($J23="a",VLOOKUP($M23,Reference!$A$2:F$13,6,0),IF($J23="b",VLOOKUP($M23,Reference!$A$16:F$27,6,0),VLOOKUP($M23,Reference!$A$30:F$41,6,0)))</f>
        <v>Business Touchpoint</v>
      </c>
      <c r="S23" s="43" t="str">
        <f>IF($J23="a",VLOOKUP($M23,Reference!$A$2:G$13,7,0),IF($J23="b",VLOOKUP($M23,Reference!$A$16:G$27,7,0),VLOOKUP($M23,Reference!$A$30:G$41,7,0)))</f>
        <v>Social Touchpoint</v>
      </c>
      <c r="T23" s="43" t="str">
        <f>IF($J23="a",VLOOKUP($M23,Reference!$A$2:H$13,8,0),IF($J23="b",VLOOKUP($M23,Reference!$A$16:H$27,8,0),VLOOKUP($M23,Reference!$A$30:H$41,8,0)))</f>
        <v>Social Touchpoint</v>
      </c>
      <c r="U23" s="43" t="str">
        <f>IF($J23="a",VLOOKUP($M23,Reference!$A$2:I$13,9,0),IF($J23="b",VLOOKUP($M23,Reference!$A$16:I$27,9,0),VLOOKUP($M23,Reference!$A$30:I$41,9,0)))</f>
        <v>Business Touchpoint</v>
      </c>
      <c r="V23" s="43" t="str">
        <f>IF($J23="a",VLOOKUP($M23,Reference!$A$2:J$13,10,0),IF($J23="b",VLOOKUP($M23,Reference!$A$16:J$27,10,0),VLOOKUP($M23,Reference!$A$30:J$41,10,0)))</f>
        <v>Social Touchpoint</v>
      </c>
      <c r="W23" s="43" t="str">
        <f>IF($J23="a",VLOOKUP($M23,Reference!$A$2:K$13,11,0),IF($J23="b",VLOOKUP($M23,Reference!$A$16:K$27,11,0),VLOOKUP($M23,Reference!$A$30:K$41,11,0)))</f>
        <v>Social Touchpoint</v>
      </c>
      <c r="X23" s="43" t="str">
        <f>IF($J23="a",VLOOKUP($M23,Reference!$A$2:L$13,12,0),IF($J23="b",VLOOKUP($M23,Reference!$A$16:L$27,12,0),VLOOKUP($M23,Reference!$A$30:L$41,12,0)))</f>
        <v>Business Touchpoint</v>
      </c>
      <c r="Y23" s="43" t="str">
        <f>IF($J23="a",VLOOKUP($M23,Reference!$A$2:M$13,13,0),IF($J23="b",VLOOKUP($M23,Reference!$A$16:M$27,13,0),VLOOKUP($M23,Reference!$A$30:M$41,13,0)))</f>
        <v>Social Touchpoint</v>
      </c>
      <c r="Z23" s="72">
        <f>VLOOKUP(M23,Reference!$A$63:$B$74,2,0)</f>
        <v>43405</v>
      </c>
      <c r="AA23" s="76">
        <f>VLOOKUP($M23,Reference!$A$45:$B$56,2,0)</f>
        <v>11</v>
      </c>
      <c r="AB23" s="76" t="str">
        <f>VLOOKUP($AA23,Reference!$B$45:$E$56,4,0)</f>
        <v>February</v>
      </c>
      <c r="AC23" s="76" t="str">
        <f>VLOOKUP($AA23,Reference!$B$45:$G$56,6,0)</f>
        <v>May</v>
      </c>
      <c r="AD23" s="76" t="str">
        <f>VLOOKUP($AA23,Reference!$B$45:$J$56,8,0)</f>
        <v>August</v>
      </c>
    </row>
    <row r="24" spans="1:30" ht="15" x14ac:dyDescent="0.15">
      <c r="A24" s="34"/>
      <c r="B24" s="36">
        <f t="shared" si="5"/>
        <v>4.4117647058823532E-2</v>
      </c>
      <c r="C24" s="37">
        <v>12</v>
      </c>
      <c r="D24" s="38">
        <f>'Raw Data'!B13</f>
        <v>3844483.42</v>
      </c>
      <c r="E24" s="38">
        <f t="shared" si="6"/>
        <v>42318531.149999999</v>
      </c>
      <c r="F24" s="36">
        <f t="shared" si="3"/>
        <v>0.29298920708410436</v>
      </c>
      <c r="G24" s="39">
        <f>'Raw Data'!C13</f>
        <v>7044.12</v>
      </c>
      <c r="H24" s="39">
        <f t="shared" si="7"/>
        <v>198885.95</v>
      </c>
      <c r="I24" s="36">
        <f t="shared" si="4"/>
        <v>0.42144719339675035</v>
      </c>
      <c r="J24" s="40" t="s">
        <v>2</v>
      </c>
      <c r="K24" s="41" t="str">
        <f>'Raw Data'!A13</f>
        <v>Client 12</v>
      </c>
      <c r="L24" s="41" t="s">
        <v>49</v>
      </c>
      <c r="M24" s="42" t="s">
        <v>28</v>
      </c>
      <c r="N24" s="43" t="str">
        <f>IF($J24="a",VLOOKUP($M24,Reference!$A$2:B$13,2,0),IF($J24="b",VLOOKUP($M24,Reference!$A$16:B$27,2,0),VLOOKUP($M24,Reference!$A$30:B$41,2,0)))</f>
        <v>Social Touchpoint</v>
      </c>
      <c r="O24" s="43" t="str">
        <f>IF($J24="a",VLOOKUP($M24,Reference!$A$2:C$13,3,0),IF($J24="b",VLOOKUP($M24,Reference!$A$16:C$27,3,0),VLOOKUP($M24,Reference!$A$30:C$41,3,0)))</f>
        <v>Social Touchpoint</v>
      </c>
      <c r="P24" s="43" t="str">
        <f>IF($J24="a",VLOOKUP($M24,Reference!$A$2:D$13,4,0),IF($J24="b",VLOOKUP($M24,Reference!$A$16:D$27,4,0),VLOOKUP($M24,Reference!$A$30:D$41,4,0)))</f>
        <v>Business Touchpoint</v>
      </c>
      <c r="Q24" s="43" t="str">
        <f>IF($J24="a",VLOOKUP($M24,Reference!$A$2:E$13,5,0),IF($J24="b",VLOOKUP($M24,Reference!$A$16:E$27,5,0),VLOOKUP($M24,Reference!$A$30:E$41,5,0)))</f>
        <v>Social Touchpoint</v>
      </c>
      <c r="R24" s="43" t="str">
        <f>IF($J24="a",VLOOKUP($M24,Reference!$A$2:F$13,6,0),IF($J24="b",VLOOKUP($M24,Reference!$A$16:F$27,6,0),VLOOKUP($M24,Reference!$A$30:F$41,6,0)))</f>
        <v>Social Touchpoint</v>
      </c>
      <c r="S24" s="43" t="str">
        <f>IF($J24="a",VLOOKUP($M24,Reference!$A$2:G$13,7,0),IF($J24="b",VLOOKUP($M24,Reference!$A$16:G$27,7,0),VLOOKUP($M24,Reference!$A$30:G$41,7,0)))</f>
        <v>Business Touchpoint</v>
      </c>
      <c r="T24" s="43" t="str">
        <f>IF($J24="a",VLOOKUP($M24,Reference!$A$2:H$13,8,0),IF($J24="b",VLOOKUP($M24,Reference!$A$16:H$27,8,0),VLOOKUP($M24,Reference!$A$30:H$41,8,0)))</f>
        <v>Social Touchpoint</v>
      </c>
      <c r="U24" s="43" t="str">
        <f>IF($J24="a",VLOOKUP($M24,Reference!$A$2:I$13,9,0),IF($J24="b",VLOOKUP($M24,Reference!$A$16:I$27,9,0),VLOOKUP($M24,Reference!$A$30:I$41,9,0)))</f>
        <v>Social Touchpoint</v>
      </c>
      <c r="V24" s="43" t="str">
        <f>IF($J24="a",VLOOKUP($M24,Reference!$A$2:J$13,10,0),IF($J24="b",VLOOKUP($M24,Reference!$A$16:J$27,10,0),VLOOKUP($M24,Reference!$A$30:J$41,10,0)))</f>
        <v>Business Touchpoint</v>
      </c>
      <c r="W24" s="43" t="str">
        <f>IF($J24="a",VLOOKUP($M24,Reference!$A$2:K$13,11,0),IF($J24="b",VLOOKUP($M24,Reference!$A$16:K$27,11,0),VLOOKUP($M24,Reference!$A$30:K$41,11,0)))</f>
        <v>Social Touchpoint</v>
      </c>
      <c r="X24" s="43" t="str">
        <f>IF($J24="a",VLOOKUP($M24,Reference!$A$2:L$13,12,0),IF($J24="b",VLOOKUP($M24,Reference!$A$16:L$27,12,0),VLOOKUP($M24,Reference!$A$30:L$41,12,0)))</f>
        <v>Social Touchpoint</v>
      </c>
      <c r="Y24" s="43" t="str">
        <f>IF($J24="a",VLOOKUP($M24,Reference!$A$2:M$13,13,0),IF($J24="b",VLOOKUP($M24,Reference!$A$16:M$27,13,0),VLOOKUP($M24,Reference!$A$30:M$41,13,0)))</f>
        <v>Business Touchpoint</v>
      </c>
      <c r="Z24" s="72">
        <f>VLOOKUP(M24,Reference!$A$63:$B$74,2,0)</f>
        <v>43435</v>
      </c>
      <c r="AA24" s="76">
        <f>VLOOKUP($M24,Reference!$A$45:$B$56,2,0)</f>
        <v>12</v>
      </c>
      <c r="AB24" s="76" t="str">
        <f>VLOOKUP($AA24,Reference!$B$45:$E$56,4,0)</f>
        <v>March</v>
      </c>
      <c r="AC24" s="76" t="str">
        <f>VLOOKUP($AA24,Reference!$B$45:$G$56,6,0)</f>
        <v>June</v>
      </c>
      <c r="AD24" s="76" t="str">
        <f>VLOOKUP($AA24,Reference!$B$45:$J$56,8,0)</f>
        <v>September</v>
      </c>
    </row>
    <row r="25" spans="1:30" ht="15" x14ac:dyDescent="0.15">
      <c r="A25" s="34"/>
      <c r="B25" s="36">
        <f t="shared" si="5"/>
        <v>4.779411764705882E-2</v>
      </c>
      <c r="C25" s="37">
        <v>13</v>
      </c>
      <c r="D25" s="38">
        <f>'Raw Data'!B14</f>
        <v>683371.5</v>
      </c>
      <c r="E25" s="38">
        <f t="shared" si="6"/>
        <v>43001902.649999999</v>
      </c>
      <c r="F25" s="36">
        <f t="shared" si="3"/>
        <v>0.29772047890493353</v>
      </c>
      <c r="G25" s="39">
        <f>'Raw Data'!C14</f>
        <v>6755.33</v>
      </c>
      <c r="H25" s="39">
        <f t="shared" si="7"/>
        <v>205641.28</v>
      </c>
      <c r="I25" s="36">
        <f t="shared" si="4"/>
        <v>0.43576200481992461</v>
      </c>
      <c r="J25" s="40" t="s">
        <v>2</v>
      </c>
      <c r="K25" s="41" t="str">
        <f>'Raw Data'!A14</f>
        <v>Client 13</v>
      </c>
      <c r="L25" s="41" t="s">
        <v>49</v>
      </c>
      <c r="M25" s="42" t="s">
        <v>1</v>
      </c>
      <c r="N25" s="43" t="str">
        <f>IF($J25="a",VLOOKUP($M25,Reference!$A$2:B$13,2,0),IF($J25="b",VLOOKUP($M25,Reference!$A$16:B$27,2,0),VLOOKUP($M25,Reference!$A$30:B$41,2,0)))</f>
        <v>Business Touchpoint</v>
      </c>
      <c r="O25" s="43" t="str">
        <f>IF($J25="a",VLOOKUP($M25,Reference!$A$2:C$13,3,0),IF($J25="b",VLOOKUP($M25,Reference!$A$16:C$27,3,0),VLOOKUP($M25,Reference!$A$30:C$41,3,0)))</f>
        <v>Social Touchpoint</v>
      </c>
      <c r="P25" s="43" t="str">
        <f>IF($J25="a",VLOOKUP($M25,Reference!$A$2:D$13,4,0),IF($J25="b",VLOOKUP($M25,Reference!$A$16:D$27,4,0),VLOOKUP($M25,Reference!$A$30:D$41,4,0)))</f>
        <v>Social Touchpoint</v>
      </c>
      <c r="Q25" s="43" t="str">
        <f>IF($J25="a",VLOOKUP($M25,Reference!$A$2:E$13,5,0),IF($J25="b",VLOOKUP($M25,Reference!$A$16:E$27,5,0),VLOOKUP($M25,Reference!$A$30:E$41,5,0)))</f>
        <v>Business Touchpoint</v>
      </c>
      <c r="R25" s="43" t="str">
        <f>IF($J25="a",VLOOKUP($M25,Reference!$A$2:F$13,6,0),IF($J25="b",VLOOKUP($M25,Reference!$A$16:F$27,6,0),VLOOKUP($M25,Reference!$A$30:F$41,6,0)))</f>
        <v>Social Touchpoint</v>
      </c>
      <c r="S25" s="43" t="str">
        <f>IF($J25="a",VLOOKUP($M25,Reference!$A$2:G$13,7,0),IF($J25="b",VLOOKUP($M25,Reference!$A$16:G$27,7,0),VLOOKUP($M25,Reference!$A$30:G$41,7,0)))</f>
        <v>Social Touchpoint</v>
      </c>
      <c r="T25" s="43" t="str">
        <f>IF($J25="a",VLOOKUP($M25,Reference!$A$2:H$13,8,0),IF($J25="b",VLOOKUP($M25,Reference!$A$16:H$27,8,0),VLOOKUP($M25,Reference!$A$30:H$41,8,0)))</f>
        <v>Business Touchpoint</v>
      </c>
      <c r="U25" s="43" t="str">
        <f>IF($J25="a",VLOOKUP($M25,Reference!$A$2:I$13,9,0),IF($J25="b",VLOOKUP($M25,Reference!$A$16:I$27,9,0),VLOOKUP($M25,Reference!$A$30:I$41,9,0)))</f>
        <v>Social Touchpoint</v>
      </c>
      <c r="V25" s="43" t="str">
        <f>IF($J25="a",VLOOKUP($M25,Reference!$A$2:J$13,10,0),IF($J25="b",VLOOKUP($M25,Reference!$A$16:J$27,10,0),VLOOKUP($M25,Reference!$A$30:J$41,10,0)))</f>
        <v>Social Touchpoint</v>
      </c>
      <c r="W25" s="43" t="str">
        <f>IF($J25="a",VLOOKUP($M25,Reference!$A$2:K$13,11,0),IF($J25="b",VLOOKUP($M25,Reference!$A$16:K$27,11,0),VLOOKUP($M25,Reference!$A$30:K$41,11,0)))</f>
        <v>Business Touchpoint</v>
      </c>
      <c r="X25" s="43" t="str">
        <f>IF($J25="a",VLOOKUP($M25,Reference!$A$2:L$13,12,0),IF($J25="b",VLOOKUP($M25,Reference!$A$16:L$27,12,0),VLOOKUP($M25,Reference!$A$30:L$41,12,0)))</f>
        <v>Social Touchpoint</v>
      </c>
      <c r="Y25" s="43" t="str">
        <f>IF($J25="a",VLOOKUP($M25,Reference!$A$2:M$13,13,0),IF($J25="b",VLOOKUP($M25,Reference!$A$16:M$27,13,0),VLOOKUP($M25,Reference!$A$30:M$41,13,0)))</f>
        <v>Social Touchpoint</v>
      </c>
      <c r="Z25" s="72">
        <f>VLOOKUP(M25,Reference!$A$63:$B$74,2,0)</f>
        <v>43101</v>
      </c>
      <c r="AA25" s="76">
        <f>VLOOKUP($M25,Reference!$A$45:$B$56,2,0)</f>
        <v>1</v>
      </c>
      <c r="AB25" s="76" t="str">
        <f>VLOOKUP($AA25,Reference!$B$45:$E$56,4,0)</f>
        <v>April</v>
      </c>
      <c r="AC25" s="76" t="str">
        <f>VLOOKUP($AA25,Reference!$B$45:$G$56,6,0)</f>
        <v>July</v>
      </c>
      <c r="AD25" s="76" t="str">
        <f>VLOOKUP($AA25,Reference!$B$45:$J$56,8,0)</f>
        <v>October</v>
      </c>
    </row>
    <row r="26" spans="1:30" ht="15" x14ac:dyDescent="0.15">
      <c r="A26" s="34"/>
      <c r="B26" s="36">
        <f t="shared" si="5"/>
        <v>5.1470588235294115E-2</v>
      </c>
      <c r="C26" s="37">
        <v>14</v>
      </c>
      <c r="D26" s="38">
        <f>'Raw Data'!B15</f>
        <v>419921.51</v>
      </c>
      <c r="E26" s="38">
        <f t="shared" si="6"/>
        <v>43421824.159999996</v>
      </c>
      <c r="F26" s="36">
        <f t="shared" si="3"/>
        <v>0.30062777428851772</v>
      </c>
      <c r="G26" s="39">
        <f>'Raw Data'!C15</f>
        <v>6162.65</v>
      </c>
      <c r="H26" s="39">
        <f t="shared" si="7"/>
        <v>211803.93</v>
      </c>
      <c r="I26" s="36">
        <f t="shared" si="4"/>
        <v>0.44882090388437074</v>
      </c>
      <c r="J26" s="40" t="s">
        <v>2</v>
      </c>
      <c r="K26" s="41" t="str">
        <f>'Raw Data'!A15</f>
        <v>Client 14</v>
      </c>
      <c r="L26" s="41" t="s">
        <v>50</v>
      </c>
      <c r="M26" s="42" t="s">
        <v>18</v>
      </c>
      <c r="N26" s="43" t="str">
        <f>IF($J26="a",VLOOKUP($M26,Reference!$A$2:B$13,2,0),IF($J26="b",VLOOKUP($M26,Reference!$A$16:B$27,2,0),VLOOKUP($M26,Reference!$A$30:B$41,2,0)))</f>
        <v>Social Touchpoint</v>
      </c>
      <c r="O26" s="43" t="str">
        <f>IF($J26="a",VLOOKUP($M26,Reference!$A$2:C$13,3,0),IF($J26="b",VLOOKUP($M26,Reference!$A$16:C$27,3,0),VLOOKUP($M26,Reference!$A$30:C$41,3,0)))</f>
        <v>Business Touchpoint</v>
      </c>
      <c r="P26" s="43" t="str">
        <f>IF($J26="a",VLOOKUP($M26,Reference!$A$2:D$13,4,0),IF($J26="b",VLOOKUP($M26,Reference!$A$16:D$27,4,0),VLOOKUP($M26,Reference!$A$30:D$41,4,0)))</f>
        <v>Social Touchpoint</v>
      </c>
      <c r="Q26" s="43" t="str">
        <f>IF($J26="a",VLOOKUP($M26,Reference!$A$2:E$13,5,0),IF($J26="b",VLOOKUP($M26,Reference!$A$16:E$27,5,0),VLOOKUP($M26,Reference!$A$30:E$41,5,0)))</f>
        <v>Social Touchpoint</v>
      </c>
      <c r="R26" s="43" t="str">
        <f>IF($J26="a",VLOOKUP($M26,Reference!$A$2:F$13,6,0),IF($J26="b",VLOOKUP($M26,Reference!$A$16:F$27,6,0),VLOOKUP($M26,Reference!$A$30:F$41,6,0)))</f>
        <v>Business Touchpoint</v>
      </c>
      <c r="S26" s="43" t="str">
        <f>IF($J26="a",VLOOKUP($M26,Reference!$A$2:G$13,7,0),IF($J26="b",VLOOKUP($M26,Reference!$A$16:G$27,7,0),VLOOKUP($M26,Reference!$A$30:G$41,7,0)))</f>
        <v>Social Touchpoint</v>
      </c>
      <c r="T26" s="43" t="str">
        <f>IF($J26="a",VLOOKUP($M26,Reference!$A$2:H$13,8,0),IF($J26="b",VLOOKUP($M26,Reference!$A$16:H$27,8,0),VLOOKUP($M26,Reference!$A$30:H$41,8,0)))</f>
        <v>Social Touchpoint</v>
      </c>
      <c r="U26" s="43" t="str">
        <f>IF($J26="a",VLOOKUP($M26,Reference!$A$2:I$13,9,0),IF($J26="b",VLOOKUP($M26,Reference!$A$16:I$27,9,0),VLOOKUP($M26,Reference!$A$30:I$41,9,0)))</f>
        <v>Business Touchpoint</v>
      </c>
      <c r="V26" s="43" t="str">
        <f>IF($J26="a",VLOOKUP($M26,Reference!$A$2:J$13,10,0),IF($J26="b",VLOOKUP($M26,Reference!$A$16:J$27,10,0),VLOOKUP($M26,Reference!$A$30:J$41,10,0)))</f>
        <v>Social Touchpoint</v>
      </c>
      <c r="W26" s="43" t="str">
        <f>IF($J26="a",VLOOKUP($M26,Reference!$A$2:K$13,11,0),IF($J26="b",VLOOKUP($M26,Reference!$A$16:K$27,11,0),VLOOKUP($M26,Reference!$A$30:K$41,11,0)))</f>
        <v>Social Touchpoint</v>
      </c>
      <c r="X26" s="43" t="str">
        <f>IF($J26="a",VLOOKUP($M26,Reference!$A$2:L$13,12,0),IF($J26="b",VLOOKUP($M26,Reference!$A$16:L$27,12,0),VLOOKUP($M26,Reference!$A$30:L$41,12,0)))</f>
        <v>Business Touchpoint</v>
      </c>
      <c r="Y26" s="43" t="str">
        <f>IF($J26="a",VLOOKUP($M26,Reference!$A$2:M$13,13,0),IF($J26="b",VLOOKUP($M26,Reference!$A$16:M$27,13,0),VLOOKUP($M26,Reference!$A$30:M$41,13,0)))</f>
        <v>Social Touchpoint</v>
      </c>
      <c r="Z26" s="72">
        <f>VLOOKUP(M26,Reference!$A$63:$B$74,2,0)</f>
        <v>43132</v>
      </c>
      <c r="AA26" s="76">
        <f>VLOOKUP($M26,Reference!$A$45:$B$56,2,0)</f>
        <v>2</v>
      </c>
      <c r="AB26" s="76" t="str">
        <f>VLOOKUP($AA26,Reference!$B$45:$E$56,4,0)</f>
        <v>May</v>
      </c>
      <c r="AC26" s="76" t="str">
        <f>VLOOKUP($AA26,Reference!$B$45:$G$56,6,0)</f>
        <v>August</v>
      </c>
      <c r="AD26" s="76" t="str">
        <f>VLOOKUP($AA26,Reference!$B$45:$J$56,8,0)</f>
        <v>November</v>
      </c>
    </row>
    <row r="27" spans="1:30" ht="15" x14ac:dyDescent="0.15">
      <c r="A27" s="34"/>
      <c r="B27" s="36">
        <f t="shared" si="5"/>
        <v>5.514705882352941E-2</v>
      </c>
      <c r="C27" s="37">
        <v>15</v>
      </c>
      <c r="D27" s="38">
        <f>'Raw Data'!B16</f>
        <v>1043836.47</v>
      </c>
      <c r="E27" s="38">
        <f t="shared" si="6"/>
        <v>44465660.629999995</v>
      </c>
      <c r="F27" s="36">
        <f t="shared" si="3"/>
        <v>0.30785469855454983</v>
      </c>
      <c r="G27" s="39">
        <f>'Raw Data'!C16</f>
        <v>5661.46</v>
      </c>
      <c r="H27" s="39">
        <f t="shared" si="7"/>
        <v>217465.38999999998</v>
      </c>
      <c r="I27" s="36">
        <f t="shared" si="4"/>
        <v>0.46081776151824566</v>
      </c>
      <c r="J27" s="40" t="s">
        <v>2</v>
      </c>
      <c r="K27" s="41" t="str">
        <f>'Raw Data'!A16</f>
        <v>Client 15</v>
      </c>
      <c r="L27" s="41" t="s">
        <v>49</v>
      </c>
      <c r="M27" s="42" t="s">
        <v>19</v>
      </c>
      <c r="N27" s="43" t="str">
        <f>IF($J27="a",VLOOKUP($M27,Reference!$A$2:B$13,2,0),IF($J27="b",VLOOKUP($M27,Reference!$A$16:B$27,2,0),VLOOKUP($M27,Reference!$A$30:B$41,2,0)))</f>
        <v>Social Touchpoint</v>
      </c>
      <c r="O27" s="43" t="str">
        <f>IF($J27="a",VLOOKUP($M27,Reference!$A$2:C$13,3,0),IF($J27="b",VLOOKUP($M27,Reference!$A$16:C$27,3,0),VLOOKUP($M27,Reference!$A$30:C$41,3,0)))</f>
        <v>Social Touchpoint</v>
      </c>
      <c r="P27" s="43" t="str">
        <f>IF($J27="a",VLOOKUP($M27,Reference!$A$2:D$13,4,0),IF($J27="b",VLOOKUP($M27,Reference!$A$16:D$27,4,0),VLOOKUP($M27,Reference!$A$30:D$41,4,0)))</f>
        <v>Business Touchpoint</v>
      </c>
      <c r="Q27" s="43" t="str">
        <f>IF($J27="a",VLOOKUP($M27,Reference!$A$2:E$13,5,0),IF($J27="b",VLOOKUP($M27,Reference!$A$16:E$27,5,0),VLOOKUP($M27,Reference!$A$30:E$41,5,0)))</f>
        <v>Social Touchpoint</v>
      </c>
      <c r="R27" s="43" t="str">
        <f>IF($J27="a",VLOOKUP($M27,Reference!$A$2:F$13,6,0),IF($J27="b",VLOOKUP($M27,Reference!$A$16:F$27,6,0),VLOOKUP($M27,Reference!$A$30:F$41,6,0)))</f>
        <v>Social Touchpoint</v>
      </c>
      <c r="S27" s="43" t="str">
        <f>IF($J27="a",VLOOKUP($M27,Reference!$A$2:G$13,7,0),IF($J27="b",VLOOKUP($M27,Reference!$A$16:G$27,7,0),VLOOKUP($M27,Reference!$A$30:G$41,7,0)))</f>
        <v>Business Touchpoint</v>
      </c>
      <c r="T27" s="43" t="str">
        <f>IF($J27="a",VLOOKUP($M27,Reference!$A$2:H$13,8,0),IF($J27="b",VLOOKUP($M27,Reference!$A$16:H$27,8,0),VLOOKUP($M27,Reference!$A$30:H$41,8,0)))</f>
        <v>Social Touchpoint</v>
      </c>
      <c r="U27" s="43" t="str">
        <f>IF($J27="a",VLOOKUP($M27,Reference!$A$2:I$13,9,0),IF($J27="b",VLOOKUP($M27,Reference!$A$16:I$27,9,0),VLOOKUP($M27,Reference!$A$30:I$41,9,0)))</f>
        <v>Social Touchpoint</v>
      </c>
      <c r="V27" s="43" t="str">
        <f>IF($J27="a",VLOOKUP($M27,Reference!$A$2:J$13,10,0),IF($J27="b",VLOOKUP($M27,Reference!$A$16:J$27,10,0),VLOOKUP($M27,Reference!$A$30:J$41,10,0)))</f>
        <v>Business Touchpoint</v>
      </c>
      <c r="W27" s="43" t="str">
        <f>IF($J27="a",VLOOKUP($M27,Reference!$A$2:K$13,11,0),IF($J27="b",VLOOKUP($M27,Reference!$A$16:K$27,11,0),VLOOKUP($M27,Reference!$A$30:K$41,11,0)))</f>
        <v>Social Touchpoint</v>
      </c>
      <c r="X27" s="43" t="str">
        <f>IF($J27="a",VLOOKUP($M27,Reference!$A$2:L$13,12,0),IF($J27="b",VLOOKUP($M27,Reference!$A$16:L$27,12,0),VLOOKUP($M27,Reference!$A$30:L$41,12,0)))</f>
        <v>Social Touchpoint</v>
      </c>
      <c r="Y27" s="43" t="str">
        <f>IF($J27="a",VLOOKUP($M27,Reference!$A$2:M$13,13,0),IF($J27="b",VLOOKUP($M27,Reference!$A$16:M$27,13,0),VLOOKUP($M27,Reference!$A$30:M$41,13,0)))</f>
        <v>Business Touchpoint</v>
      </c>
      <c r="Z27" s="72">
        <f>VLOOKUP(M27,Reference!$A$63:$B$74,2,0)</f>
        <v>43160</v>
      </c>
      <c r="AA27" s="76">
        <f>VLOOKUP($M27,Reference!$A$45:$B$56,2,0)</f>
        <v>3</v>
      </c>
      <c r="AB27" s="76" t="str">
        <f>VLOOKUP($AA27,Reference!$B$45:$E$56,4,0)</f>
        <v>June</v>
      </c>
      <c r="AC27" s="76" t="str">
        <f>VLOOKUP($AA27,Reference!$B$45:$G$56,6,0)</f>
        <v>September</v>
      </c>
      <c r="AD27" s="76" t="str">
        <f>VLOOKUP($AA27,Reference!$B$45:$J$56,8,0)</f>
        <v>December</v>
      </c>
    </row>
    <row r="28" spans="1:30" ht="15" x14ac:dyDescent="0.15">
      <c r="A28" s="34"/>
      <c r="B28" s="36">
        <f t="shared" si="5"/>
        <v>5.8823529411764705E-2</v>
      </c>
      <c r="C28" s="37">
        <v>16</v>
      </c>
      <c r="D28" s="38">
        <f>'Raw Data'!B17</f>
        <v>2202755.09</v>
      </c>
      <c r="E28" s="38">
        <f t="shared" si="6"/>
        <v>46668415.719999999</v>
      </c>
      <c r="F28" s="36">
        <f t="shared" si="3"/>
        <v>0.32310530980407509</v>
      </c>
      <c r="G28" s="39">
        <f>'Raw Data'!C17</f>
        <v>5225.6899999999996</v>
      </c>
      <c r="H28" s="39">
        <f t="shared" si="7"/>
        <v>222691.08</v>
      </c>
      <c r="I28" s="36">
        <f t="shared" si="4"/>
        <v>0.47189120528871542</v>
      </c>
      <c r="J28" s="40" t="s">
        <v>2</v>
      </c>
      <c r="K28" s="41" t="str">
        <f>'Raw Data'!A17</f>
        <v>Client 16</v>
      </c>
      <c r="L28" s="41" t="s">
        <v>49</v>
      </c>
      <c r="M28" s="42" t="s">
        <v>20</v>
      </c>
      <c r="N28" s="43" t="str">
        <f>IF($J28="a",VLOOKUP($M28,Reference!$A$2:B$13,2,0),IF($J28="b",VLOOKUP($M28,Reference!$A$16:B$27,2,0),VLOOKUP($M28,Reference!$A$30:B$41,2,0)))</f>
        <v>Business Touchpoint</v>
      </c>
      <c r="O28" s="43" t="str">
        <f>IF($J28="a",VLOOKUP($M28,Reference!$A$2:C$13,3,0),IF($J28="b",VLOOKUP($M28,Reference!$A$16:C$27,3,0),VLOOKUP($M28,Reference!$A$30:C$41,3,0)))</f>
        <v>Social Touchpoint</v>
      </c>
      <c r="P28" s="43" t="str">
        <f>IF($J28="a",VLOOKUP($M28,Reference!$A$2:D$13,4,0),IF($J28="b",VLOOKUP($M28,Reference!$A$16:D$27,4,0),VLOOKUP($M28,Reference!$A$30:D$41,4,0)))</f>
        <v>Social Touchpoint</v>
      </c>
      <c r="Q28" s="43" t="str">
        <f>IF($J28="a",VLOOKUP($M28,Reference!$A$2:E$13,5,0),IF($J28="b",VLOOKUP($M28,Reference!$A$16:E$27,5,0),VLOOKUP($M28,Reference!$A$30:E$41,5,0)))</f>
        <v>Business Touchpoint</v>
      </c>
      <c r="R28" s="43" t="str">
        <f>IF($J28="a",VLOOKUP($M28,Reference!$A$2:F$13,6,0),IF($J28="b",VLOOKUP($M28,Reference!$A$16:F$27,6,0),VLOOKUP($M28,Reference!$A$30:F$41,6,0)))</f>
        <v>Social Touchpoint</v>
      </c>
      <c r="S28" s="43" t="str">
        <f>IF($J28="a",VLOOKUP($M28,Reference!$A$2:G$13,7,0),IF($J28="b",VLOOKUP($M28,Reference!$A$16:G$27,7,0),VLOOKUP($M28,Reference!$A$30:G$41,7,0)))</f>
        <v>Social Touchpoint</v>
      </c>
      <c r="T28" s="43" t="str">
        <f>IF($J28="a",VLOOKUP($M28,Reference!$A$2:H$13,8,0),IF($J28="b",VLOOKUP($M28,Reference!$A$16:H$27,8,0),VLOOKUP($M28,Reference!$A$30:H$41,8,0)))</f>
        <v>Business Touchpoint</v>
      </c>
      <c r="U28" s="43" t="str">
        <f>IF($J28="a",VLOOKUP($M28,Reference!$A$2:I$13,9,0),IF($J28="b",VLOOKUP($M28,Reference!$A$16:I$27,9,0),VLOOKUP($M28,Reference!$A$30:I$41,9,0)))</f>
        <v>Social Touchpoint</v>
      </c>
      <c r="V28" s="43" t="str">
        <f>IF($J28="a",VLOOKUP($M28,Reference!$A$2:J$13,10,0),IF($J28="b",VLOOKUP($M28,Reference!$A$16:J$27,10,0),VLOOKUP($M28,Reference!$A$30:J$41,10,0)))</f>
        <v>Social Touchpoint</v>
      </c>
      <c r="W28" s="43" t="str">
        <f>IF($J28="a",VLOOKUP($M28,Reference!$A$2:K$13,11,0),IF($J28="b",VLOOKUP($M28,Reference!$A$16:K$27,11,0),VLOOKUP($M28,Reference!$A$30:K$41,11,0)))</f>
        <v>Business Touchpoint</v>
      </c>
      <c r="X28" s="43" t="str">
        <f>IF($J28="a",VLOOKUP($M28,Reference!$A$2:L$13,12,0),IF($J28="b",VLOOKUP($M28,Reference!$A$16:L$27,12,0),VLOOKUP($M28,Reference!$A$30:L$41,12,0)))</f>
        <v>Social Touchpoint</v>
      </c>
      <c r="Y28" s="43" t="str">
        <f>IF($J28="a",VLOOKUP($M28,Reference!$A$2:M$13,13,0),IF($J28="b",VLOOKUP($M28,Reference!$A$16:M$27,13,0),VLOOKUP($M28,Reference!$A$30:M$41,13,0)))</f>
        <v>Social Touchpoint</v>
      </c>
      <c r="Z28" s="72">
        <f>VLOOKUP(M28,Reference!$A$63:$B$74,2,0)</f>
        <v>43191</v>
      </c>
      <c r="AA28" s="76">
        <f>VLOOKUP($M28,Reference!$A$45:$B$56,2,0)</f>
        <v>4</v>
      </c>
      <c r="AB28" s="76" t="str">
        <f>VLOOKUP($AA28,Reference!$B$45:$E$56,4,0)</f>
        <v>July</v>
      </c>
      <c r="AC28" s="76" t="str">
        <f>VLOOKUP($AA28,Reference!$B$45:$G$56,6,0)</f>
        <v>October</v>
      </c>
      <c r="AD28" s="76" t="str">
        <f>VLOOKUP($AA28,Reference!$B$45:$J$56,8,0)</f>
        <v>January</v>
      </c>
    </row>
    <row r="29" spans="1:30" ht="15" x14ac:dyDescent="0.15">
      <c r="A29" s="34"/>
      <c r="B29" s="36">
        <f t="shared" si="5"/>
        <v>6.25E-2</v>
      </c>
      <c r="C29" s="37">
        <v>17</v>
      </c>
      <c r="D29" s="38">
        <f>'Raw Data'!B18</f>
        <v>351152.08</v>
      </c>
      <c r="E29" s="38">
        <f t="shared" si="6"/>
        <v>47019567.799999997</v>
      </c>
      <c r="F29" s="36">
        <f t="shared" si="3"/>
        <v>0.32553648514710526</v>
      </c>
      <c r="G29" s="39">
        <f>'Raw Data'!C18</f>
        <v>5131.05</v>
      </c>
      <c r="H29" s="39">
        <f t="shared" si="7"/>
        <v>227822.12999999998</v>
      </c>
      <c r="I29" s="36">
        <f t="shared" si="4"/>
        <v>0.48276410315645518</v>
      </c>
      <c r="J29" s="40" t="s">
        <v>2</v>
      </c>
      <c r="K29" s="41" t="str">
        <f>'Raw Data'!A18</f>
        <v>Client 17</v>
      </c>
      <c r="L29" s="41" t="s">
        <v>50</v>
      </c>
      <c r="M29" s="42" t="s">
        <v>21</v>
      </c>
      <c r="N29" s="43" t="str">
        <f>IF($J29="a",VLOOKUP($M29,Reference!$A$2:B$13,2,0),IF($J29="b",VLOOKUP($M29,Reference!$A$16:B$27,2,0),VLOOKUP($M29,Reference!$A$30:B$41,2,0)))</f>
        <v>Social Touchpoint</v>
      </c>
      <c r="O29" s="43" t="str">
        <f>IF($J29="a",VLOOKUP($M29,Reference!$A$2:C$13,3,0),IF($J29="b",VLOOKUP($M29,Reference!$A$16:C$27,3,0),VLOOKUP($M29,Reference!$A$30:C$41,3,0)))</f>
        <v>Business Touchpoint</v>
      </c>
      <c r="P29" s="43" t="str">
        <f>IF($J29="a",VLOOKUP($M29,Reference!$A$2:D$13,4,0),IF($J29="b",VLOOKUP($M29,Reference!$A$16:D$27,4,0),VLOOKUP($M29,Reference!$A$30:D$41,4,0)))</f>
        <v>Social Touchpoint</v>
      </c>
      <c r="Q29" s="43" t="str">
        <f>IF($J29="a",VLOOKUP($M29,Reference!$A$2:E$13,5,0),IF($J29="b",VLOOKUP($M29,Reference!$A$16:E$27,5,0),VLOOKUP($M29,Reference!$A$30:E$41,5,0)))</f>
        <v>Social Touchpoint</v>
      </c>
      <c r="R29" s="43" t="str">
        <f>IF($J29="a",VLOOKUP($M29,Reference!$A$2:F$13,6,0),IF($J29="b",VLOOKUP($M29,Reference!$A$16:F$27,6,0),VLOOKUP($M29,Reference!$A$30:F$41,6,0)))</f>
        <v>Business Touchpoint</v>
      </c>
      <c r="S29" s="43" t="str">
        <f>IF($J29="a",VLOOKUP($M29,Reference!$A$2:G$13,7,0),IF($J29="b",VLOOKUP($M29,Reference!$A$16:G$27,7,0),VLOOKUP($M29,Reference!$A$30:G$41,7,0)))</f>
        <v>Social Touchpoint</v>
      </c>
      <c r="T29" s="43" t="str">
        <f>IF($J29="a",VLOOKUP($M29,Reference!$A$2:H$13,8,0),IF($J29="b",VLOOKUP($M29,Reference!$A$16:H$27,8,0),VLOOKUP($M29,Reference!$A$30:H$41,8,0)))</f>
        <v>Social Touchpoint</v>
      </c>
      <c r="U29" s="43" t="str">
        <f>IF($J29="a",VLOOKUP($M29,Reference!$A$2:I$13,9,0),IF($J29="b",VLOOKUP($M29,Reference!$A$16:I$27,9,0),VLOOKUP($M29,Reference!$A$30:I$41,9,0)))</f>
        <v>Business Touchpoint</v>
      </c>
      <c r="V29" s="43" t="str">
        <f>IF($J29="a",VLOOKUP($M29,Reference!$A$2:J$13,10,0),IF($J29="b",VLOOKUP($M29,Reference!$A$16:J$27,10,0),VLOOKUP($M29,Reference!$A$30:J$41,10,0)))</f>
        <v>Social Touchpoint</v>
      </c>
      <c r="W29" s="43" t="str">
        <f>IF($J29="a",VLOOKUP($M29,Reference!$A$2:K$13,11,0),IF($J29="b",VLOOKUP($M29,Reference!$A$16:K$27,11,0),VLOOKUP($M29,Reference!$A$30:K$41,11,0)))</f>
        <v>Social Touchpoint</v>
      </c>
      <c r="X29" s="43" t="str">
        <f>IF($J29="a",VLOOKUP($M29,Reference!$A$2:L$13,12,0),IF($J29="b",VLOOKUP($M29,Reference!$A$16:L$27,12,0),VLOOKUP($M29,Reference!$A$30:L$41,12,0)))</f>
        <v>Business Touchpoint</v>
      </c>
      <c r="Y29" s="43" t="str">
        <f>IF($J29="a",VLOOKUP($M29,Reference!$A$2:M$13,13,0),IF($J29="b",VLOOKUP($M29,Reference!$A$16:M$27,13,0),VLOOKUP($M29,Reference!$A$30:M$41,13,0)))</f>
        <v>Social Touchpoint</v>
      </c>
      <c r="Z29" s="72">
        <f>VLOOKUP(M29,Reference!$A$63:$B$74,2,0)</f>
        <v>43221</v>
      </c>
      <c r="AA29" s="76">
        <f>VLOOKUP($M29,Reference!$A$45:$B$56,2,0)</f>
        <v>5</v>
      </c>
      <c r="AB29" s="76" t="str">
        <f>VLOOKUP($AA29,Reference!$B$45:$E$56,4,0)</f>
        <v>August</v>
      </c>
      <c r="AC29" s="76" t="str">
        <f>VLOOKUP($AA29,Reference!$B$45:$G$56,6,0)</f>
        <v>November</v>
      </c>
      <c r="AD29" s="76" t="str">
        <f>VLOOKUP($AA29,Reference!$B$45:$J$56,8,0)</f>
        <v>February</v>
      </c>
    </row>
    <row r="30" spans="1:30" ht="15" x14ac:dyDescent="0.15">
      <c r="A30" s="34"/>
      <c r="B30" s="36">
        <f t="shared" si="5"/>
        <v>6.6176470588235295E-2</v>
      </c>
      <c r="C30" s="37">
        <v>18</v>
      </c>
      <c r="D30" s="38">
        <f>'Raw Data'!B19</f>
        <v>3619614.33</v>
      </c>
      <c r="E30" s="38">
        <f t="shared" si="6"/>
        <v>50639182.129999995</v>
      </c>
      <c r="F30" s="36">
        <f t="shared" si="3"/>
        <v>0.35059661610339815</v>
      </c>
      <c r="G30" s="39">
        <f>'Raw Data'!C19</f>
        <v>5073.1899999999996</v>
      </c>
      <c r="H30" s="39">
        <f t="shared" si="7"/>
        <v>232895.31999999998</v>
      </c>
      <c r="I30" s="36">
        <f t="shared" si="4"/>
        <v>0.49351439339600434</v>
      </c>
      <c r="J30" s="40" t="s">
        <v>2</v>
      </c>
      <c r="K30" s="41" t="str">
        <f>'Raw Data'!A19</f>
        <v>Client 18</v>
      </c>
      <c r="L30" s="41" t="s">
        <v>49</v>
      </c>
      <c r="M30" s="42" t="s">
        <v>22</v>
      </c>
      <c r="N30" s="43" t="str">
        <f>IF($J30="a",VLOOKUP($M30,Reference!$A$2:B$13,2,0),IF($J30="b",VLOOKUP($M30,Reference!$A$16:B$27,2,0),VLOOKUP($M30,Reference!$A$30:B$41,2,0)))</f>
        <v>Social Touchpoint</v>
      </c>
      <c r="O30" s="43" t="str">
        <f>IF($J30="a",VLOOKUP($M30,Reference!$A$2:C$13,3,0),IF($J30="b",VLOOKUP($M30,Reference!$A$16:C$27,3,0),VLOOKUP($M30,Reference!$A$30:C$41,3,0)))</f>
        <v>Social Touchpoint</v>
      </c>
      <c r="P30" s="43" t="str">
        <f>IF($J30="a",VLOOKUP($M30,Reference!$A$2:D$13,4,0),IF($J30="b",VLOOKUP($M30,Reference!$A$16:D$27,4,0),VLOOKUP($M30,Reference!$A$30:D$41,4,0)))</f>
        <v>Business Touchpoint</v>
      </c>
      <c r="Q30" s="43" t="str">
        <f>IF($J30="a",VLOOKUP($M30,Reference!$A$2:E$13,5,0),IF($J30="b",VLOOKUP($M30,Reference!$A$16:E$27,5,0),VLOOKUP($M30,Reference!$A$30:E$41,5,0)))</f>
        <v>Social Touchpoint</v>
      </c>
      <c r="R30" s="43" t="str">
        <f>IF($J30="a",VLOOKUP($M30,Reference!$A$2:F$13,6,0),IF($J30="b",VLOOKUP($M30,Reference!$A$16:F$27,6,0),VLOOKUP($M30,Reference!$A$30:F$41,6,0)))</f>
        <v>Social Touchpoint</v>
      </c>
      <c r="S30" s="43" t="str">
        <f>IF($J30="a",VLOOKUP($M30,Reference!$A$2:G$13,7,0),IF($J30="b",VLOOKUP($M30,Reference!$A$16:G$27,7,0),VLOOKUP($M30,Reference!$A$30:G$41,7,0)))</f>
        <v>Business Touchpoint</v>
      </c>
      <c r="T30" s="43" t="str">
        <f>IF($J30="a",VLOOKUP($M30,Reference!$A$2:H$13,8,0),IF($J30="b",VLOOKUP($M30,Reference!$A$16:H$27,8,0),VLOOKUP($M30,Reference!$A$30:H$41,8,0)))</f>
        <v>Social Touchpoint</v>
      </c>
      <c r="U30" s="43" t="str">
        <f>IF($J30="a",VLOOKUP($M30,Reference!$A$2:I$13,9,0),IF($J30="b",VLOOKUP($M30,Reference!$A$16:I$27,9,0),VLOOKUP($M30,Reference!$A$30:I$41,9,0)))</f>
        <v>Social Touchpoint</v>
      </c>
      <c r="V30" s="43" t="str">
        <f>IF($J30="a",VLOOKUP($M30,Reference!$A$2:J$13,10,0),IF($J30="b",VLOOKUP($M30,Reference!$A$16:J$27,10,0),VLOOKUP($M30,Reference!$A$30:J$41,10,0)))</f>
        <v>Business Touchpoint</v>
      </c>
      <c r="W30" s="43" t="str">
        <f>IF($J30="a",VLOOKUP($M30,Reference!$A$2:K$13,11,0),IF($J30="b",VLOOKUP($M30,Reference!$A$16:K$27,11,0),VLOOKUP($M30,Reference!$A$30:K$41,11,0)))</f>
        <v>Social Touchpoint</v>
      </c>
      <c r="X30" s="43" t="str">
        <f>IF($J30="a",VLOOKUP($M30,Reference!$A$2:L$13,12,0),IF($J30="b",VLOOKUP($M30,Reference!$A$16:L$27,12,0),VLOOKUP($M30,Reference!$A$30:L$41,12,0)))</f>
        <v>Social Touchpoint</v>
      </c>
      <c r="Y30" s="43" t="str">
        <f>IF($J30="a",VLOOKUP($M30,Reference!$A$2:M$13,13,0),IF($J30="b",VLOOKUP($M30,Reference!$A$16:M$27,13,0),VLOOKUP($M30,Reference!$A$30:M$41,13,0)))</f>
        <v>Business Touchpoint</v>
      </c>
      <c r="Z30" s="72">
        <f>VLOOKUP(M30,Reference!$A$63:$B$74,2,0)</f>
        <v>43252</v>
      </c>
      <c r="AA30" s="76">
        <f>VLOOKUP($M30,Reference!$A$45:$B$56,2,0)</f>
        <v>6</v>
      </c>
      <c r="AB30" s="76" t="str">
        <f>VLOOKUP($AA30,Reference!$B$45:$E$56,4,0)</f>
        <v>September</v>
      </c>
      <c r="AC30" s="76" t="str">
        <f>VLOOKUP($AA30,Reference!$B$45:$G$56,6,0)</f>
        <v>December</v>
      </c>
      <c r="AD30" s="76" t="str">
        <f>VLOOKUP($AA30,Reference!$B$45:$J$56,8,0)</f>
        <v>March</v>
      </c>
    </row>
    <row r="31" spans="1:30" ht="15" x14ac:dyDescent="0.15">
      <c r="A31" s="34"/>
      <c r="B31" s="88">
        <f t="shared" si="5"/>
        <v>6.985294117647059E-2</v>
      </c>
      <c r="C31" s="89">
        <v>19</v>
      </c>
      <c r="D31" s="90">
        <f>'Raw Data'!B20</f>
        <v>688961.48</v>
      </c>
      <c r="E31" s="90">
        <f t="shared" si="6"/>
        <v>51328143.609999992</v>
      </c>
      <c r="F31" s="88">
        <f t="shared" si="3"/>
        <v>0.35536658973554514</v>
      </c>
      <c r="G31" s="91">
        <f>'Raw Data'!C20</f>
        <v>5034.82</v>
      </c>
      <c r="H31" s="91">
        <f t="shared" si="7"/>
        <v>237930.13999999998</v>
      </c>
      <c r="I31" s="88">
        <f t="shared" si="4"/>
        <v>0.50418337608813435</v>
      </c>
      <c r="J31" s="40" t="s">
        <v>2</v>
      </c>
      <c r="K31" s="41" t="str">
        <f>'Raw Data'!A20</f>
        <v>Client 19</v>
      </c>
      <c r="L31" s="41" t="s">
        <v>49</v>
      </c>
      <c r="M31" s="42" t="s">
        <v>23</v>
      </c>
      <c r="N31" s="43" t="str">
        <f>IF($J31="a",VLOOKUP($M31,Reference!$A$2:B$13,2,0),IF($J31="b",VLOOKUP($M31,Reference!$A$16:B$27,2,0),VLOOKUP($M31,Reference!$A$30:B$41,2,0)))</f>
        <v>Business Touchpoint</v>
      </c>
      <c r="O31" s="43" t="str">
        <f>IF($J31="a",VLOOKUP($M31,Reference!$A$2:C$13,3,0),IF($J31="b",VLOOKUP($M31,Reference!$A$16:C$27,3,0),VLOOKUP($M31,Reference!$A$30:C$41,3,0)))</f>
        <v>Social Touchpoint</v>
      </c>
      <c r="P31" s="43" t="str">
        <f>IF($J31="a",VLOOKUP($M31,Reference!$A$2:D$13,4,0),IF($J31="b",VLOOKUP($M31,Reference!$A$16:D$27,4,0),VLOOKUP($M31,Reference!$A$30:D$41,4,0)))</f>
        <v>Social Touchpoint</v>
      </c>
      <c r="Q31" s="43" t="str">
        <f>IF($J31="a",VLOOKUP($M31,Reference!$A$2:E$13,5,0),IF($J31="b",VLOOKUP($M31,Reference!$A$16:E$27,5,0),VLOOKUP($M31,Reference!$A$30:E$41,5,0)))</f>
        <v>Business Touchpoint</v>
      </c>
      <c r="R31" s="43" t="str">
        <f>IF($J31="a",VLOOKUP($M31,Reference!$A$2:F$13,6,0),IF($J31="b",VLOOKUP($M31,Reference!$A$16:F$27,6,0),VLOOKUP($M31,Reference!$A$30:F$41,6,0)))</f>
        <v>Social Touchpoint</v>
      </c>
      <c r="S31" s="43" t="str">
        <f>IF($J31="a",VLOOKUP($M31,Reference!$A$2:G$13,7,0),IF($J31="b",VLOOKUP($M31,Reference!$A$16:G$27,7,0),VLOOKUP($M31,Reference!$A$30:G$41,7,0)))</f>
        <v>Social Touchpoint</v>
      </c>
      <c r="T31" s="43" t="str">
        <f>IF($J31="a",VLOOKUP($M31,Reference!$A$2:H$13,8,0),IF($J31="b",VLOOKUP($M31,Reference!$A$16:H$27,8,0),VLOOKUP($M31,Reference!$A$30:H$41,8,0)))</f>
        <v>Business Touchpoint</v>
      </c>
      <c r="U31" s="43" t="str">
        <f>IF($J31="a",VLOOKUP($M31,Reference!$A$2:I$13,9,0),IF($J31="b",VLOOKUP($M31,Reference!$A$16:I$27,9,0),VLOOKUP($M31,Reference!$A$30:I$41,9,0)))</f>
        <v>Social Touchpoint</v>
      </c>
      <c r="V31" s="43" t="str">
        <f>IF($J31="a",VLOOKUP($M31,Reference!$A$2:J$13,10,0),IF($J31="b",VLOOKUP($M31,Reference!$A$16:J$27,10,0),VLOOKUP($M31,Reference!$A$30:J$41,10,0)))</f>
        <v>Social Touchpoint</v>
      </c>
      <c r="W31" s="43" t="str">
        <f>IF($J31="a",VLOOKUP($M31,Reference!$A$2:K$13,11,0),IF($J31="b",VLOOKUP($M31,Reference!$A$16:K$27,11,0),VLOOKUP($M31,Reference!$A$30:K$41,11,0)))</f>
        <v>Business Touchpoint</v>
      </c>
      <c r="X31" s="43" t="str">
        <f>IF($J31="a",VLOOKUP($M31,Reference!$A$2:L$13,12,0),IF($J31="b",VLOOKUP($M31,Reference!$A$16:L$27,12,0),VLOOKUP($M31,Reference!$A$30:L$41,12,0)))</f>
        <v>Social Touchpoint</v>
      </c>
      <c r="Y31" s="43" t="str">
        <f>IF($J31="a",VLOOKUP($M31,Reference!$A$2:M$13,13,0),IF($J31="b",VLOOKUP($M31,Reference!$A$16:M$27,13,0),VLOOKUP($M31,Reference!$A$30:M$41,13,0)))</f>
        <v>Social Touchpoint</v>
      </c>
      <c r="Z31" s="72">
        <f>VLOOKUP(M31,Reference!$A$63:$B$74,2,0)</f>
        <v>43282</v>
      </c>
      <c r="AA31" s="76">
        <f>VLOOKUP($M31,Reference!$A$45:$B$56,2,0)</f>
        <v>7</v>
      </c>
      <c r="AB31" s="76" t="str">
        <f>VLOOKUP($AA31,Reference!$B$45:$E$56,4,0)</f>
        <v>October</v>
      </c>
      <c r="AC31" s="76" t="str">
        <f>VLOOKUP($AA31,Reference!$B$45:$G$56,6,0)</f>
        <v>January</v>
      </c>
      <c r="AD31" s="76" t="str">
        <f>VLOOKUP($AA31,Reference!$B$45:$J$56,8,0)</f>
        <v>April</v>
      </c>
    </row>
    <row r="32" spans="1:30" ht="15" x14ac:dyDescent="0.15">
      <c r="A32" s="34"/>
      <c r="B32" s="36">
        <f t="shared" si="5"/>
        <v>7.3529411764705885E-2</v>
      </c>
      <c r="C32" s="37">
        <v>20</v>
      </c>
      <c r="D32" s="38">
        <f>'Raw Data'!B21</f>
        <v>3358.59</v>
      </c>
      <c r="E32" s="38">
        <f t="shared" si="6"/>
        <v>51331502.199999996</v>
      </c>
      <c r="F32" s="36">
        <f t="shared" si="3"/>
        <v>0.35538984268394103</v>
      </c>
      <c r="G32" s="39">
        <f>'Raw Data'!C21</f>
        <v>4683.08</v>
      </c>
      <c r="H32" s="39">
        <f t="shared" si="7"/>
        <v>242613.21999999997</v>
      </c>
      <c r="I32" s="36">
        <f t="shared" si="4"/>
        <v>0.5141070078099953</v>
      </c>
      <c r="J32" s="40" t="s">
        <v>15</v>
      </c>
      <c r="K32" s="41" t="str">
        <f>'Raw Data'!A21</f>
        <v>Client 20</v>
      </c>
      <c r="L32" s="41" t="s">
        <v>50</v>
      </c>
      <c r="M32" s="42" t="s">
        <v>24</v>
      </c>
      <c r="N32" s="43">
        <f>IF($J32="a",VLOOKUP($M32,Reference!$A$2:B$13,2,0),IF($J32="b",VLOOKUP($M32,Reference!$A$16:B$27,2,0),VLOOKUP($M32,Reference!$A$30:B$41,2,0)))</f>
        <v>0</v>
      </c>
      <c r="O32" s="43" t="str">
        <f>IF($J32="a",VLOOKUP($M32,Reference!$A$2:C$13,3,0),IF($J32="b",VLOOKUP($M32,Reference!$A$16:C$27,3,0),VLOOKUP($M32,Reference!$A$30:C$41,3,0)))</f>
        <v>Business Touchpoint</v>
      </c>
      <c r="P32" s="43">
        <f>IF($J32="a",VLOOKUP($M32,Reference!$A$2:D$13,4,0),IF($J32="b",VLOOKUP($M32,Reference!$A$16:D$27,4,0),VLOOKUP($M32,Reference!$A$30:D$41,4,0)))</f>
        <v>0</v>
      </c>
      <c r="Q32" s="43" t="str">
        <f>IF($J32="a",VLOOKUP($M32,Reference!$A$2:E$13,5,0),IF($J32="b",VLOOKUP($M32,Reference!$A$16:E$27,5,0),VLOOKUP($M32,Reference!$A$30:E$41,5,0)))</f>
        <v>Social Touchpoint</v>
      </c>
      <c r="R32" s="43">
        <f>IF($J32="a",VLOOKUP($M32,Reference!$A$2:F$13,6,0),IF($J32="b",VLOOKUP($M32,Reference!$A$16:F$27,6,0),VLOOKUP($M32,Reference!$A$30:F$41,6,0)))</f>
        <v>0</v>
      </c>
      <c r="S32" s="43" t="str">
        <f>IF($J32="a",VLOOKUP($M32,Reference!$A$2:G$13,7,0),IF($J32="b",VLOOKUP($M32,Reference!$A$16:G$27,7,0),VLOOKUP($M32,Reference!$A$30:G$41,7,0)))</f>
        <v>Social Touchpoint</v>
      </c>
      <c r="T32" s="43">
        <f>IF($J32="a",VLOOKUP($M32,Reference!$A$2:H$13,8,0),IF($J32="b",VLOOKUP($M32,Reference!$A$16:H$27,8,0),VLOOKUP($M32,Reference!$A$30:H$41,8,0)))</f>
        <v>0</v>
      </c>
      <c r="U32" s="43" t="str">
        <f>IF($J32="a",VLOOKUP($M32,Reference!$A$2:I$13,9,0),IF($J32="b",VLOOKUP($M32,Reference!$A$16:I$27,9,0),VLOOKUP($M32,Reference!$A$30:I$41,9,0)))</f>
        <v>Business Touchpoint</v>
      </c>
      <c r="V32" s="43">
        <f>IF($J32="a",VLOOKUP($M32,Reference!$A$2:J$13,10,0),IF($J32="b",VLOOKUP($M32,Reference!$A$16:J$27,10,0),VLOOKUP($M32,Reference!$A$30:J$41,10,0)))</f>
        <v>0</v>
      </c>
      <c r="W32" s="43" t="str">
        <f>IF($J32="a",VLOOKUP($M32,Reference!$A$2:K$13,11,0),IF($J32="b",VLOOKUP($M32,Reference!$A$16:K$27,11,0),VLOOKUP($M32,Reference!$A$30:K$41,11,0)))</f>
        <v>Social Touchpoint</v>
      </c>
      <c r="X32" s="43">
        <f>IF($J32="a",VLOOKUP($M32,Reference!$A$2:L$13,12,0),IF($J32="b",VLOOKUP($M32,Reference!$A$16:L$27,12,0),VLOOKUP($M32,Reference!$A$30:L$41,12,0)))</f>
        <v>0</v>
      </c>
      <c r="Y32" s="43" t="str">
        <f>IF($J32="a",VLOOKUP($M32,Reference!$A$2:M$13,13,0),IF($J32="b",VLOOKUP($M32,Reference!$A$16:M$27,13,0),VLOOKUP($M32,Reference!$A$30:M$41,13,0)))</f>
        <v>Social Touchpoint</v>
      </c>
      <c r="Z32" s="72">
        <f>VLOOKUP(M32,Reference!$A$63:$B$74,2,0)</f>
        <v>43313</v>
      </c>
      <c r="AA32" s="76">
        <f>VLOOKUP($M32,Reference!$A$45:$B$56,2,0)</f>
        <v>8</v>
      </c>
      <c r="AB32" s="76" t="str">
        <f>VLOOKUP($AA32,Reference!$B$45:$E$56,4,0)</f>
        <v>November</v>
      </c>
      <c r="AC32" s="76" t="str">
        <f>VLOOKUP($AA32,Reference!$B$45:$G$56,6,0)</f>
        <v>February</v>
      </c>
      <c r="AD32" s="76" t="str">
        <f>VLOOKUP($AA32,Reference!$B$45:$J$56,8,0)</f>
        <v>May</v>
      </c>
    </row>
    <row r="33" spans="1:30" ht="15" x14ac:dyDescent="0.15">
      <c r="A33" s="34"/>
      <c r="B33" s="36">
        <f t="shared" si="5"/>
        <v>7.720588235294118E-2</v>
      </c>
      <c r="C33" s="37">
        <v>21</v>
      </c>
      <c r="D33" s="38">
        <f>'Raw Data'!B22</f>
        <v>1043156.48</v>
      </c>
      <c r="E33" s="38">
        <f t="shared" si="6"/>
        <v>52374658.679999992</v>
      </c>
      <c r="F33" s="36">
        <f t="shared" si="3"/>
        <v>0.36261205908971639</v>
      </c>
      <c r="G33" s="39">
        <f>'Raw Data'!C22</f>
        <v>4462.88</v>
      </c>
      <c r="H33" s="39">
        <f t="shared" si="7"/>
        <v>247076.09999999998</v>
      </c>
      <c r="I33" s="36">
        <f t="shared" si="4"/>
        <v>0.52356402702360227</v>
      </c>
      <c r="J33" s="40" t="s">
        <v>15</v>
      </c>
      <c r="K33" s="41" t="str">
        <f>'Raw Data'!A22</f>
        <v>Client 21</v>
      </c>
      <c r="L33" s="41" t="s">
        <v>49</v>
      </c>
      <c r="M33" s="42" t="s">
        <v>25</v>
      </c>
      <c r="N33" s="43" t="str">
        <f>IF($J33="a",VLOOKUP($M33,Reference!$A$2:B$13,2,0),IF($J33="b",VLOOKUP($M33,Reference!$A$16:B$27,2,0),VLOOKUP($M33,Reference!$A$30:B$41,2,0)))</f>
        <v>Social Touchpoint</v>
      </c>
      <c r="O33" s="43">
        <f>IF($J33="a",VLOOKUP($M33,Reference!$A$2:C$13,3,0),IF($J33="b",VLOOKUP($M33,Reference!$A$16:C$27,3,0),VLOOKUP($M33,Reference!$A$30:C$41,3,0)))</f>
        <v>0</v>
      </c>
      <c r="P33" s="43" t="str">
        <f>IF($J33="a",VLOOKUP($M33,Reference!$A$2:D$13,4,0),IF($J33="b",VLOOKUP($M33,Reference!$A$16:D$27,4,0),VLOOKUP($M33,Reference!$A$30:D$41,4,0)))</f>
        <v>Business Touchpoint</v>
      </c>
      <c r="Q33" s="43">
        <f>IF($J33="a",VLOOKUP($M33,Reference!$A$2:E$13,5,0),IF($J33="b",VLOOKUP($M33,Reference!$A$16:E$27,5,0),VLOOKUP($M33,Reference!$A$30:E$41,5,0)))</f>
        <v>0</v>
      </c>
      <c r="R33" s="43" t="str">
        <f>IF($J33="a",VLOOKUP($M33,Reference!$A$2:F$13,6,0),IF($J33="b",VLOOKUP($M33,Reference!$A$16:F$27,6,0),VLOOKUP($M33,Reference!$A$30:F$41,6,0)))</f>
        <v>Social Touchpoint</v>
      </c>
      <c r="S33" s="43">
        <f>IF($J33="a",VLOOKUP($M33,Reference!$A$2:G$13,7,0),IF($J33="b",VLOOKUP($M33,Reference!$A$16:G$27,7,0),VLOOKUP($M33,Reference!$A$30:G$41,7,0)))</f>
        <v>0</v>
      </c>
      <c r="T33" s="43" t="str">
        <f>IF($J33="a",VLOOKUP($M33,Reference!$A$2:H$13,8,0),IF($J33="b",VLOOKUP($M33,Reference!$A$16:H$27,8,0),VLOOKUP($M33,Reference!$A$30:H$41,8,0)))</f>
        <v>Social Touchpoint</v>
      </c>
      <c r="U33" s="43">
        <f>IF($J33="a",VLOOKUP($M33,Reference!$A$2:I$13,9,0),IF($J33="b",VLOOKUP($M33,Reference!$A$16:I$27,9,0),VLOOKUP($M33,Reference!$A$30:I$41,9,0)))</f>
        <v>0</v>
      </c>
      <c r="V33" s="43" t="str">
        <f>IF($J33="a",VLOOKUP($M33,Reference!$A$2:J$13,10,0),IF($J33="b",VLOOKUP($M33,Reference!$A$16:J$27,10,0),VLOOKUP($M33,Reference!$A$30:J$41,10,0)))</f>
        <v>Business Touchpoint</v>
      </c>
      <c r="W33" s="43">
        <f>IF($J33="a",VLOOKUP($M33,Reference!$A$2:K$13,11,0),IF($J33="b",VLOOKUP($M33,Reference!$A$16:K$27,11,0),VLOOKUP($M33,Reference!$A$30:K$41,11,0)))</f>
        <v>0</v>
      </c>
      <c r="X33" s="43" t="str">
        <f>IF($J33="a",VLOOKUP($M33,Reference!$A$2:L$13,12,0),IF($J33="b",VLOOKUP($M33,Reference!$A$16:L$27,12,0),VLOOKUP($M33,Reference!$A$30:L$41,12,0)))</f>
        <v>Social Touchpoint</v>
      </c>
      <c r="Y33" s="43">
        <f>IF($J33="a",VLOOKUP($M33,Reference!$A$2:M$13,13,0),IF($J33="b",VLOOKUP($M33,Reference!$A$16:M$27,13,0),VLOOKUP($M33,Reference!$A$30:M$41,13,0)))</f>
        <v>0</v>
      </c>
      <c r="Z33" s="72">
        <f>VLOOKUP(M33,Reference!$A$63:$B$74,2,0)</f>
        <v>43344</v>
      </c>
      <c r="AA33" s="76">
        <f>VLOOKUP($M33,Reference!$A$45:$B$56,2,0)</f>
        <v>9</v>
      </c>
      <c r="AB33" s="76" t="str">
        <f>VLOOKUP($AA33,Reference!$B$45:$E$56,4,0)</f>
        <v>December</v>
      </c>
      <c r="AC33" s="76" t="str">
        <f>VLOOKUP($AA33,Reference!$B$45:$G$56,6,0)</f>
        <v>March</v>
      </c>
      <c r="AD33" s="76" t="str">
        <f>VLOOKUP($AA33,Reference!$B$45:$J$56,8,0)</f>
        <v>June</v>
      </c>
    </row>
    <row r="34" spans="1:30" ht="15" x14ac:dyDescent="0.15">
      <c r="A34" s="34"/>
      <c r="B34" s="36">
        <f t="shared" si="5"/>
        <v>8.0882352941176475E-2</v>
      </c>
      <c r="C34" s="37">
        <v>22</v>
      </c>
      <c r="D34" s="38">
        <f>'Raw Data'!B23</f>
        <v>907170.95</v>
      </c>
      <c r="E34" s="38">
        <f t="shared" si="6"/>
        <v>53281829.629999995</v>
      </c>
      <c r="F34" s="36">
        <f t="shared" si="3"/>
        <v>0.36889278977926049</v>
      </c>
      <c r="G34" s="39">
        <f>'Raw Data'!C23</f>
        <v>4376.78</v>
      </c>
      <c r="H34" s="39">
        <f t="shared" si="7"/>
        <v>251452.87999999998</v>
      </c>
      <c r="I34" s="36">
        <f t="shared" si="4"/>
        <v>0.53283859693221092</v>
      </c>
      <c r="J34" s="40" t="s">
        <v>15</v>
      </c>
      <c r="K34" s="41" t="str">
        <f>'Raw Data'!A23</f>
        <v>Client 22</v>
      </c>
      <c r="L34" s="41" t="s">
        <v>49</v>
      </c>
      <c r="M34" s="42" t="s">
        <v>26</v>
      </c>
      <c r="N34" s="43">
        <f>IF($J34="a",VLOOKUP($M34,Reference!$A$2:B$13,2,0),IF($J34="b",VLOOKUP($M34,Reference!$A$16:B$27,2,0),VLOOKUP($M34,Reference!$A$30:B$41,2,0)))</f>
        <v>0</v>
      </c>
      <c r="O34" s="43" t="str">
        <f>IF($J34="a",VLOOKUP($M34,Reference!$A$2:C$13,3,0),IF($J34="b",VLOOKUP($M34,Reference!$A$16:C$27,3,0),VLOOKUP($M34,Reference!$A$30:C$41,3,0)))</f>
        <v>Social Touchpoint</v>
      </c>
      <c r="P34" s="43">
        <f>IF($J34="a",VLOOKUP($M34,Reference!$A$2:D$13,4,0),IF($J34="b",VLOOKUP($M34,Reference!$A$16:D$27,4,0),VLOOKUP($M34,Reference!$A$30:D$41,4,0)))</f>
        <v>0</v>
      </c>
      <c r="Q34" s="43" t="str">
        <f>IF($J34="a",VLOOKUP($M34,Reference!$A$2:E$13,5,0),IF($J34="b",VLOOKUP($M34,Reference!$A$16:E$27,5,0),VLOOKUP($M34,Reference!$A$30:E$41,5,0)))</f>
        <v>Business Touchpoint</v>
      </c>
      <c r="R34" s="43">
        <f>IF($J34="a",VLOOKUP($M34,Reference!$A$2:F$13,6,0),IF($J34="b",VLOOKUP($M34,Reference!$A$16:F$27,6,0),VLOOKUP($M34,Reference!$A$30:F$41,6,0)))</f>
        <v>0</v>
      </c>
      <c r="S34" s="43" t="str">
        <f>IF($J34="a",VLOOKUP($M34,Reference!$A$2:G$13,7,0),IF($J34="b",VLOOKUP($M34,Reference!$A$16:G$27,7,0),VLOOKUP($M34,Reference!$A$30:G$41,7,0)))</f>
        <v>Social Touchpoint</v>
      </c>
      <c r="T34" s="43">
        <f>IF($J34="a",VLOOKUP($M34,Reference!$A$2:H$13,8,0),IF($J34="b",VLOOKUP($M34,Reference!$A$16:H$27,8,0),VLOOKUP($M34,Reference!$A$30:H$41,8,0)))</f>
        <v>0</v>
      </c>
      <c r="U34" s="43" t="str">
        <f>IF($J34="a",VLOOKUP($M34,Reference!$A$2:I$13,9,0),IF($J34="b",VLOOKUP($M34,Reference!$A$16:I$27,9,0),VLOOKUP($M34,Reference!$A$30:I$41,9,0)))</f>
        <v>Social Touchpoint</v>
      </c>
      <c r="V34" s="43">
        <f>IF($J34="a",VLOOKUP($M34,Reference!$A$2:J$13,10,0),IF($J34="b",VLOOKUP($M34,Reference!$A$16:J$27,10,0),VLOOKUP($M34,Reference!$A$30:J$41,10,0)))</f>
        <v>0</v>
      </c>
      <c r="W34" s="43" t="str">
        <f>IF($J34="a",VLOOKUP($M34,Reference!$A$2:K$13,11,0),IF($J34="b",VLOOKUP($M34,Reference!$A$16:K$27,11,0),VLOOKUP($M34,Reference!$A$30:K$41,11,0)))</f>
        <v>Business Touchpoint</v>
      </c>
      <c r="X34" s="43">
        <f>IF($J34="a",VLOOKUP($M34,Reference!$A$2:L$13,12,0),IF($J34="b",VLOOKUP($M34,Reference!$A$16:L$27,12,0),VLOOKUP($M34,Reference!$A$30:L$41,12,0)))</f>
        <v>0</v>
      </c>
      <c r="Y34" s="43" t="str">
        <f>IF($J34="a",VLOOKUP($M34,Reference!$A$2:M$13,13,0),IF($J34="b",VLOOKUP($M34,Reference!$A$16:M$27,13,0),VLOOKUP($M34,Reference!$A$30:M$41,13,0)))</f>
        <v>Social Touchpoint</v>
      </c>
      <c r="Z34" s="72">
        <f>VLOOKUP(M34,Reference!$A$63:$B$74,2,0)</f>
        <v>43374</v>
      </c>
      <c r="AA34" s="76">
        <f>VLOOKUP($M34,Reference!$A$45:$B$56,2,0)</f>
        <v>10</v>
      </c>
      <c r="AB34" s="76" t="str">
        <f>VLOOKUP($AA34,Reference!$B$45:$E$56,4,0)</f>
        <v>January</v>
      </c>
      <c r="AC34" s="76" t="str">
        <f>VLOOKUP($AA34,Reference!$B$45:$G$56,6,0)</f>
        <v>April</v>
      </c>
      <c r="AD34" s="76" t="str">
        <f>VLOOKUP($AA34,Reference!$B$45:$J$56,8,0)</f>
        <v>July</v>
      </c>
    </row>
    <row r="35" spans="1:30" ht="15" x14ac:dyDescent="0.15">
      <c r="A35" s="34"/>
      <c r="B35" s="36">
        <f t="shared" si="5"/>
        <v>8.455882352941177E-2</v>
      </c>
      <c r="C35" s="37">
        <v>23</v>
      </c>
      <c r="D35" s="38">
        <f>'Raw Data'!B24</f>
        <v>274208.77</v>
      </c>
      <c r="E35" s="38">
        <f t="shared" si="6"/>
        <v>53556038.399999999</v>
      </c>
      <c r="F35" s="36">
        <f t="shared" si="3"/>
        <v>0.37079125383069556</v>
      </c>
      <c r="G35" s="39">
        <f>'Raw Data'!C24</f>
        <v>4259.41</v>
      </c>
      <c r="H35" s="39">
        <f t="shared" si="7"/>
        <v>255712.28999999998</v>
      </c>
      <c r="I35" s="36">
        <f t="shared" si="4"/>
        <v>0.54186445516918569</v>
      </c>
      <c r="J35" s="40" t="s">
        <v>15</v>
      </c>
      <c r="K35" s="41" t="str">
        <f>'Raw Data'!A24</f>
        <v>Client 23</v>
      </c>
      <c r="L35" s="41" t="s">
        <v>49</v>
      </c>
      <c r="M35" s="42" t="s">
        <v>27</v>
      </c>
      <c r="N35" s="43" t="str">
        <f>IF($J35="a",VLOOKUP($M35,Reference!$A$2:B$13,2,0),IF($J35="b",VLOOKUP($M35,Reference!$A$16:B$27,2,0),VLOOKUP($M35,Reference!$A$30:B$41,2,0)))</f>
        <v>Social Touchpoint</v>
      </c>
      <c r="O35" s="43">
        <f>IF($J35="a",VLOOKUP($M35,Reference!$A$2:C$13,3,0),IF($J35="b",VLOOKUP($M35,Reference!$A$16:C$27,3,0),VLOOKUP($M35,Reference!$A$30:C$41,3,0)))</f>
        <v>0</v>
      </c>
      <c r="P35" s="43" t="str">
        <f>IF($J35="a",VLOOKUP($M35,Reference!$A$2:D$13,4,0),IF($J35="b",VLOOKUP($M35,Reference!$A$16:D$27,4,0),VLOOKUP($M35,Reference!$A$30:D$41,4,0)))</f>
        <v>Social Touchpoint</v>
      </c>
      <c r="Q35" s="43">
        <f>IF($J35="a",VLOOKUP($M35,Reference!$A$2:E$13,5,0),IF($J35="b",VLOOKUP($M35,Reference!$A$16:E$27,5,0),VLOOKUP($M35,Reference!$A$30:E$41,5,0)))</f>
        <v>0</v>
      </c>
      <c r="R35" s="43" t="str">
        <f>IF($J35="a",VLOOKUP($M35,Reference!$A$2:F$13,6,0),IF($J35="b",VLOOKUP($M35,Reference!$A$16:F$27,6,0),VLOOKUP($M35,Reference!$A$30:F$41,6,0)))</f>
        <v>Business Touchpoint</v>
      </c>
      <c r="S35" s="43">
        <f>IF($J35="a",VLOOKUP($M35,Reference!$A$2:G$13,7,0),IF($J35="b",VLOOKUP($M35,Reference!$A$16:G$27,7,0),VLOOKUP($M35,Reference!$A$30:G$41,7,0)))</f>
        <v>0</v>
      </c>
      <c r="T35" s="43" t="str">
        <f>IF($J35="a",VLOOKUP($M35,Reference!$A$2:H$13,8,0),IF($J35="b",VLOOKUP($M35,Reference!$A$16:H$27,8,0),VLOOKUP($M35,Reference!$A$30:H$41,8,0)))</f>
        <v>Social Touchpoint</v>
      </c>
      <c r="U35" s="43">
        <f>IF($J35="a",VLOOKUP($M35,Reference!$A$2:I$13,9,0),IF($J35="b",VLOOKUP($M35,Reference!$A$16:I$27,9,0),VLOOKUP($M35,Reference!$A$30:I$41,9,0)))</f>
        <v>0</v>
      </c>
      <c r="V35" s="43" t="str">
        <f>IF($J35="a",VLOOKUP($M35,Reference!$A$2:J$13,10,0),IF($J35="b",VLOOKUP($M35,Reference!$A$16:J$27,10,0),VLOOKUP($M35,Reference!$A$30:J$41,10,0)))</f>
        <v>Social Touchpoint</v>
      </c>
      <c r="W35" s="43">
        <f>IF($J35="a",VLOOKUP($M35,Reference!$A$2:K$13,11,0),IF($J35="b",VLOOKUP($M35,Reference!$A$16:K$27,11,0),VLOOKUP($M35,Reference!$A$30:K$41,11,0)))</f>
        <v>0</v>
      </c>
      <c r="X35" s="43" t="str">
        <f>IF($J35="a",VLOOKUP($M35,Reference!$A$2:L$13,12,0),IF($J35="b",VLOOKUP($M35,Reference!$A$16:L$27,12,0),VLOOKUP($M35,Reference!$A$30:L$41,12,0)))</f>
        <v>Business Touchpoint</v>
      </c>
      <c r="Y35" s="43">
        <f>IF($J35="a",VLOOKUP($M35,Reference!$A$2:M$13,13,0),IF($J35="b",VLOOKUP($M35,Reference!$A$16:M$27,13,0),VLOOKUP($M35,Reference!$A$30:M$41,13,0)))</f>
        <v>0</v>
      </c>
      <c r="Z35" s="72">
        <f>VLOOKUP(M35,Reference!$A$63:$B$74,2,0)</f>
        <v>43405</v>
      </c>
      <c r="AA35" s="76">
        <f>VLOOKUP($M35,Reference!$A$45:$B$56,2,0)</f>
        <v>11</v>
      </c>
      <c r="AB35" s="76" t="str">
        <f>VLOOKUP($AA35,Reference!$B$45:$E$56,4,0)</f>
        <v>February</v>
      </c>
      <c r="AC35" s="76" t="str">
        <f>VLOOKUP($AA35,Reference!$B$45:$G$56,6,0)</f>
        <v>May</v>
      </c>
      <c r="AD35" s="76" t="str">
        <f>VLOOKUP($AA35,Reference!$B$45:$J$56,8,0)</f>
        <v>August</v>
      </c>
    </row>
    <row r="36" spans="1:30" ht="15" x14ac:dyDescent="0.15">
      <c r="A36" s="34"/>
      <c r="B36" s="36">
        <f t="shared" si="5"/>
        <v>8.8235294117647065E-2</v>
      </c>
      <c r="C36" s="37">
        <v>24</v>
      </c>
      <c r="D36" s="38">
        <f>'Raw Data'!B25</f>
        <v>5608555.3700000001</v>
      </c>
      <c r="E36" s="38">
        <f t="shared" si="6"/>
        <v>59164593.769999996</v>
      </c>
      <c r="F36" s="36">
        <f t="shared" si="3"/>
        <v>0.4096216703430039</v>
      </c>
      <c r="G36" s="39">
        <f>'Raw Data'!C25</f>
        <v>4068.57</v>
      </c>
      <c r="H36" s="39">
        <f t="shared" si="7"/>
        <v>259780.86</v>
      </c>
      <c r="I36" s="36">
        <f t="shared" si="4"/>
        <v>0.55048591589900708</v>
      </c>
      <c r="J36" s="40" t="s">
        <v>15</v>
      </c>
      <c r="K36" s="41" t="str">
        <f>'Raw Data'!A25</f>
        <v>Client 24</v>
      </c>
      <c r="L36" s="41" t="s">
        <v>50</v>
      </c>
      <c r="M36" s="42" t="s">
        <v>28</v>
      </c>
      <c r="N36" s="43">
        <f>IF($J36="a",VLOOKUP($M36,Reference!$A$2:B$13,2,0),IF($J36="b",VLOOKUP($M36,Reference!$A$16:B$27,2,0),VLOOKUP($M36,Reference!$A$30:B$41,2,0)))</f>
        <v>0</v>
      </c>
      <c r="O36" s="43" t="str">
        <f>IF($J36="a",VLOOKUP($M36,Reference!$A$2:C$13,3,0),IF($J36="b",VLOOKUP($M36,Reference!$A$16:C$27,3,0),VLOOKUP($M36,Reference!$A$30:C$41,3,0)))</f>
        <v>Social Touchpoint</v>
      </c>
      <c r="P36" s="43">
        <f>IF($J36="a",VLOOKUP($M36,Reference!$A$2:D$13,4,0),IF($J36="b",VLOOKUP($M36,Reference!$A$16:D$27,4,0),VLOOKUP($M36,Reference!$A$30:D$41,4,0)))</f>
        <v>0</v>
      </c>
      <c r="Q36" s="43" t="str">
        <f>IF($J36="a",VLOOKUP($M36,Reference!$A$2:E$13,5,0),IF($J36="b",VLOOKUP($M36,Reference!$A$16:E$27,5,0),VLOOKUP($M36,Reference!$A$30:E$41,5,0)))</f>
        <v>Social Touchpoint</v>
      </c>
      <c r="R36" s="43">
        <f>IF($J36="a",VLOOKUP($M36,Reference!$A$2:F$13,6,0),IF($J36="b",VLOOKUP($M36,Reference!$A$16:F$27,6,0),VLOOKUP($M36,Reference!$A$30:F$41,6,0)))</f>
        <v>0</v>
      </c>
      <c r="S36" s="43" t="str">
        <f>IF($J36="a",VLOOKUP($M36,Reference!$A$2:G$13,7,0),IF($J36="b",VLOOKUP($M36,Reference!$A$16:G$27,7,0),VLOOKUP($M36,Reference!$A$30:G$41,7,0)))</f>
        <v>Business Touchpoint</v>
      </c>
      <c r="T36" s="43">
        <f>IF($J36="a",VLOOKUP($M36,Reference!$A$2:H$13,8,0),IF($J36="b",VLOOKUP($M36,Reference!$A$16:H$27,8,0),VLOOKUP($M36,Reference!$A$30:H$41,8,0)))</f>
        <v>0</v>
      </c>
      <c r="U36" s="43" t="str">
        <f>IF($J36="a",VLOOKUP($M36,Reference!$A$2:I$13,9,0),IF($J36="b",VLOOKUP($M36,Reference!$A$16:I$27,9,0),VLOOKUP($M36,Reference!$A$30:I$41,9,0)))</f>
        <v>Social Touchpoint</v>
      </c>
      <c r="V36" s="43">
        <f>IF($J36="a",VLOOKUP($M36,Reference!$A$2:J$13,10,0),IF($J36="b",VLOOKUP($M36,Reference!$A$16:J$27,10,0),VLOOKUP($M36,Reference!$A$30:J$41,10,0)))</f>
        <v>0</v>
      </c>
      <c r="W36" s="43" t="str">
        <f>IF($J36="a",VLOOKUP($M36,Reference!$A$2:K$13,11,0),IF($J36="b",VLOOKUP($M36,Reference!$A$16:K$27,11,0),VLOOKUP($M36,Reference!$A$30:K$41,11,0)))</f>
        <v>Social Touchpoint</v>
      </c>
      <c r="X36" s="43">
        <f>IF($J36="a",VLOOKUP($M36,Reference!$A$2:L$13,12,0),IF($J36="b",VLOOKUP($M36,Reference!$A$16:L$27,12,0),VLOOKUP($M36,Reference!$A$30:L$41,12,0)))</f>
        <v>0</v>
      </c>
      <c r="Y36" s="43" t="str">
        <f>IF($J36="a",VLOOKUP($M36,Reference!$A$2:M$13,13,0),IF($J36="b",VLOOKUP($M36,Reference!$A$16:M$27,13,0),VLOOKUP($M36,Reference!$A$30:M$41,13,0)))</f>
        <v>Business Touchpoint</v>
      </c>
      <c r="Z36" s="72">
        <f>VLOOKUP(M36,Reference!$A$63:$B$74,2,0)</f>
        <v>43435</v>
      </c>
      <c r="AA36" s="76">
        <f>VLOOKUP($M36,Reference!$A$45:$B$56,2,0)</f>
        <v>12</v>
      </c>
      <c r="AB36" s="76" t="str">
        <f>VLOOKUP($AA36,Reference!$B$45:$E$56,4,0)</f>
        <v>March</v>
      </c>
      <c r="AC36" s="76" t="str">
        <f>VLOOKUP($AA36,Reference!$B$45:$G$56,6,0)</f>
        <v>June</v>
      </c>
      <c r="AD36" s="76" t="str">
        <f>VLOOKUP($AA36,Reference!$B$45:$J$56,8,0)</f>
        <v>September</v>
      </c>
    </row>
    <row r="37" spans="1:30" ht="15" x14ac:dyDescent="0.15">
      <c r="A37" s="34"/>
      <c r="B37" s="36">
        <f t="shared" si="5"/>
        <v>9.1911764705882359E-2</v>
      </c>
      <c r="C37" s="37">
        <v>25</v>
      </c>
      <c r="D37" s="38">
        <f>'Raw Data'!B26</f>
        <v>410548.56</v>
      </c>
      <c r="E37" s="38">
        <f t="shared" si="6"/>
        <v>59575142.329999998</v>
      </c>
      <c r="F37" s="36">
        <f t="shared" si="3"/>
        <v>0.41246407280346642</v>
      </c>
      <c r="G37" s="39">
        <f>'Raw Data'!C26</f>
        <v>4014.67</v>
      </c>
      <c r="H37" s="39">
        <f t="shared" si="7"/>
        <v>263795.52999999997</v>
      </c>
      <c r="I37" s="36">
        <f t="shared" si="4"/>
        <v>0.558993160397244</v>
      </c>
      <c r="J37" s="40" t="s">
        <v>15</v>
      </c>
      <c r="K37" s="41" t="str">
        <f>'Raw Data'!A26</f>
        <v>Client 25</v>
      </c>
      <c r="L37" s="41" t="s">
        <v>49</v>
      </c>
      <c r="M37" s="42" t="s">
        <v>19</v>
      </c>
      <c r="N37" s="43" t="str">
        <f>IF($J37="a",VLOOKUP($M37,Reference!$A$2:B$13,2,0),IF($J37="b",VLOOKUP($M37,Reference!$A$16:B$27,2,0),VLOOKUP($M37,Reference!$A$30:B$41,2,0)))</f>
        <v>Social Touchpoint</v>
      </c>
      <c r="O37" s="43">
        <f>IF($J37="a",VLOOKUP($M37,Reference!$A$2:C$13,3,0),IF($J37="b",VLOOKUP($M37,Reference!$A$16:C$27,3,0),VLOOKUP($M37,Reference!$A$30:C$41,3,0)))</f>
        <v>0</v>
      </c>
      <c r="P37" s="43" t="str">
        <f>IF($J37="a",VLOOKUP($M37,Reference!$A$2:D$13,4,0),IF($J37="b",VLOOKUP($M37,Reference!$A$16:D$27,4,0),VLOOKUP($M37,Reference!$A$30:D$41,4,0)))</f>
        <v>Business Touchpoint</v>
      </c>
      <c r="Q37" s="43">
        <f>IF($J37="a",VLOOKUP($M37,Reference!$A$2:E$13,5,0),IF($J37="b",VLOOKUP($M37,Reference!$A$16:E$27,5,0),VLOOKUP($M37,Reference!$A$30:E$41,5,0)))</f>
        <v>0</v>
      </c>
      <c r="R37" s="43" t="str">
        <f>IF($J37="a",VLOOKUP($M37,Reference!$A$2:F$13,6,0),IF($J37="b",VLOOKUP($M37,Reference!$A$16:F$27,6,0),VLOOKUP($M37,Reference!$A$30:F$41,6,0)))</f>
        <v>Social Touchpoint</v>
      </c>
      <c r="S37" s="43">
        <f>IF($J37="a",VLOOKUP($M37,Reference!$A$2:G$13,7,0),IF($J37="b",VLOOKUP($M37,Reference!$A$16:G$27,7,0),VLOOKUP($M37,Reference!$A$30:G$41,7,0)))</f>
        <v>0</v>
      </c>
      <c r="T37" s="43" t="str">
        <f>IF($J37="a",VLOOKUP($M37,Reference!$A$2:H$13,8,0),IF($J37="b",VLOOKUP($M37,Reference!$A$16:H$27,8,0),VLOOKUP($M37,Reference!$A$30:H$41,8,0)))</f>
        <v>Social Touchpoint</v>
      </c>
      <c r="U37" s="43">
        <f>IF($J37="a",VLOOKUP($M37,Reference!$A$2:I$13,9,0),IF($J37="b",VLOOKUP($M37,Reference!$A$16:I$27,9,0),VLOOKUP($M37,Reference!$A$30:I$41,9,0)))</f>
        <v>0</v>
      </c>
      <c r="V37" s="43" t="str">
        <f>IF($J37="a",VLOOKUP($M37,Reference!$A$2:J$13,10,0),IF($J37="b",VLOOKUP($M37,Reference!$A$16:J$27,10,0),VLOOKUP($M37,Reference!$A$30:J$41,10,0)))</f>
        <v>Business Touchpoint</v>
      </c>
      <c r="W37" s="43">
        <f>IF($J37="a",VLOOKUP($M37,Reference!$A$2:K$13,11,0),IF($J37="b",VLOOKUP($M37,Reference!$A$16:K$27,11,0),VLOOKUP($M37,Reference!$A$30:K$41,11,0)))</f>
        <v>0</v>
      </c>
      <c r="X37" s="43" t="str">
        <f>IF($J37="a",VLOOKUP($M37,Reference!$A$2:L$13,12,0),IF($J37="b",VLOOKUP($M37,Reference!$A$16:L$27,12,0),VLOOKUP($M37,Reference!$A$30:L$41,12,0)))</f>
        <v>Social Touchpoint</v>
      </c>
      <c r="Y37" s="43">
        <f>IF($J37="a",VLOOKUP($M37,Reference!$A$2:M$13,13,0),IF($J37="b",VLOOKUP($M37,Reference!$A$16:M$27,13,0),VLOOKUP($M37,Reference!$A$30:M$41,13,0)))</f>
        <v>0</v>
      </c>
      <c r="Z37" s="72">
        <f>VLOOKUP(M37,Reference!$A$63:$B$74,2,0)</f>
        <v>43160</v>
      </c>
      <c r="AA37" s="76">
        <f>VLOOKUP($M37,Reference!$A$45:$B$56,2,0)</f>
        <v>3</v>
      </c>
      <c r="AB37" s="76" t="str">
        <f>VLOOKUP($AA37,Reference!$B$45:$E$56,4,0)</f>
        <v>June</v>
      </c>
      <c r="AC37" s="76" t="str">
        <f>VLOOKUP($AA37,Reference!$B$45:$G$56,6,0)</f>
        <v>September</v>
      </c>
      <c r="AD37" s="76" t="str">
        <f>VLOOKUP($AA37,Reference!$B$45:$J$56,8,0)</f>
        <v>December</v>
      </c>
    </row>
    <row r="38" spans="1:30" ht="15" x14ac:dyDescent="0.15">
      <c r="A38" s="34"/>
      <c r="B38" s="36">
        <f t="shared" si="5"/>
        <v>9.5588235294117641E-2</v>
      </c>
      <c r="C38" s="37">
        <v>26</v>
      </c>
      <c r="D38" s="38">
        <f>'Raw Data'!B27</f>
        <v>1312047.52</v>
      </c>
      <c r="E38" s="38">
        <f t="shared" si="6"/>
        <v>60887189.850000001</v>
      </c>
      <c r="F38" s="36">
        <f t="shared" si="3"/>
        <v>0.42154793635201182</v>
      </c>
      <c r="G38" s="39">
        <f>'Raw Data'!C27</f>
        <v>3963.47</v>
      </c>
      <c r="H38" s="39">
        <f t="shared" si="7"/>
        <v>267758.99999999994</v>
      </c>
      <c r="I38" s="36">
        <f t="shared" si="4"/>
        <v>0.56739191007067347</v>
      </c>
      <c r="J38" s="40" t="s">
        <v>15</v>
      </c>
      <c r="K38" s="41" t="str">
        <f>'Raw Data'!A27</f>
        <v>Client 26</v>
      </c>
      <c r="L38" s="41" t="s">
        <v>50</v>
      </c>
      <c r="M38" s="42" t="s">
        <v>18</v>
      </c>
      <c r="N38" s="43">
        <f>IF($J38="a",VLOOKUP($M38,Reference!$A$2:B$13,2,0),IF($J38="b",VLOOKUP($M38,Reference!$A$16:B$27,2,0),VLOOKUP($M38,Reference!$A$30:B$41,2,0)))</f>
        <v>0</v>
      </c>
      <c r="O38" s="43" t="str">
        <f>IF($J38="a",VLOOKUP($M38,Reference!$A$2:C$13,3,0),IF($J38="b",VLOOKUP($M38,Reference!$A$16:C$27,3,0),VLOOKUP($M38,Reference!$A$30:C$41,3,0)))</f>
        <v>Business Touchpoint</v>
      </c>
      <c r="P38" s="43">
        <f>IF($J38="a",VLOOKUP($M38,Reference!$A$2:D$13,4,0),IF($J38="b",VLOOKUP($M38,Reference!$A$16:D$27,4,0),VLOOKUP($M38,Reference!$A$30:D$41,4,0)))</f>
        <v>0</v>
      </c>
      <c r="Q38" s="43" t="str">
        <f>IF($J38="a",VLOOKUP($M38,Reference!$A$2:E$13,5,0),IF($J38="b",VLOOKUP($M38,Reference!$A$16:E$27,5,0),VLOOKUP($M38,Reference!$A$30:E$41,5,0)))</f>
        <v>Social Touchpoint</v>
      </c>
      <c r="R38" s="43">
        <f>IF($J38="a",VLOOKUP($M38,Reference!$A$2:F$13,6,0),IF($J38="b",VLOOKUP($M38,Reference!$A$16:F$27,6,0),VLOOKUP($M38,Reference!$A$30:F$41,6,0)))</f>
        <v>0</v>
      </c>
      <c r="S38" s="43" t="str">
        <f>IF($J38="a",VLOOKUP($M38,Reference!$A$2:G$13,7,0),IF($J38="b",VLOOKUP($M38,Reference!$A$16:G$27,7,0),VLOOKUP($M38,Reference!$A$30:G$41,7,0)))</f>
        <v>Social Touchpoint</v>
      </c>
      <c r="T38" s="43">
        <f>IF($J38="a",VLOOKUP($M38,Reference!$A$2:H$13,8,0),IF($J38="b",VLOOKUP($M38,Reference!$A$16:H$27,8,0),VLOOKUP($M38,Reference!$A$30:H$41,8,0)))</f>
        <v>0</v>
      </c>
      <c r="U38" s="43" t="str">
        <f>IF($J38="a",VLOOKUP($M38,Reference!$A$2:I$13,9,0),IF($J38="b",VLOOKUP($M38,Reference!$A$16:I$27,9,0),VLOOKUP($M38,Reference!$A$30:I$41,9,0)))</f>
        <v>Business Touchpoint</v>
      </c>
      <c r="V38" s="43">
        <f>IF($J38="a",VLOOKUP($M38,Reference!$A$2:J$13,10,0),IF($J38="b",VLOOKUP($M38,Reference!$A$16:J$27,10,0),VLOOKUP($M38,Reference!$A$30:J$41,10,0)))</f>
        <v>0</v>
      </c>
      <c r="W38" s="43" t="str">
        <f>IF($J38="a",VLOOKUP($M38,Reference!$A$2:K$13,11,0),IF($J38="b",VLOOKUP($M38,Reference!$A$16:K$27,11,0),VLOOKUP($M38,Reference!$A$30:K$41,11,0)))</f>
        <v>Social Touchpoint</v>
      </c>
      <c r="X38" s="43">
        <f>IF($J38="a",VLOOKUP($M38,Reference!$A$2:L$13,12,0),IF($J38="b",VLOOKUP($M38,Reference!$A$16:L$27,12,0),VLOOKUP($M38,Reference!$A$30:L$41,12,0)))</f>
        <v>0</v>
      </c>
      <c r="Y38" s="43" t="str">
        <f>IF($J38="a",VLOOKUP($M38,Reference!$A$2:M$13,13,0),IF($J38="b",VLOOKUP($M38,Reference!$A$16:M$27,13,0),VLOOKUP($M38,Reference!$A$30:M$41,13,0)))</f>
        <v>Social Touchpoint</v>
      </c>
      <c r="Z38" s="72">
        <f>VLOOKUP(M38,Reference!$A$63:$B$74,2,0)</f>
        <v>43132</v>
      </c>
      <c r="AA38" s="76">
        <f>VLOOKUP($M38,Reference!$A$45:$B$56,2,0)</f>
        <v>2</v>
      </c>
      <c r="AB38" s="76" t="str">
        <f>VLOOKUP($AA38,Reference!$B$45:$E$56,4,0)</f>
        <v>May</v>
      </c>
      <c r="AC38" s="76" t="str">
        <f>VLOOKUP($AA38,Reference!$B$45:$G$56,6,0)</f>
        <v>August</v>
      </c>
      <c r="AD38" s="76" t="str">
        <f>VLOOKUP($AA38,Reference!$B$45:$J$56,8,0)</f>
        <v>November</v>
      </c>
    </row>
    <row r="39" spans="1:30" ht="15" x14ac:dyDescent="0.15">
      <c r="A39" s="34"/>
      <c r="B39" s="36">
        <f t="shared" si="5"/>
        <v>9.9264705882352935E-2</v>
      </c>
      <c r="C39" s="37">
        <v>27</v>
      </c>
      <c r="D39" s="38">
        <f>'Raw Data'!B28</f>
        <v>1445601.28</v>
      </c>
      <c r="E39" s="38">
        <f t="shared" si="6"/>
        <v>62332791.130000003</v>
      </c>
      <c r="F39" s="36">
        <f t="shared" si="3"/>
        <v>0.43155644943782023</v>
      </c>
      <c r="G39" s="39">
        <f>'Raw Data'!C28</f>
        <v>3894.07</v>
      </c>
      <c r="H39" s="39">
        <f t="shared" si="7"/>
        <v>271653.06999999995</v>
      </c>
      <c r="I39" s="36">
        <f t="shared" si="4"/>
        <v>0.57564359839953971</v>
      </c>
      <c r="J39" s="40" t="s">
        <v>15</v>
      </c>
      <c r="K39" s="41" t="str">
        <f>'Raw Data'!A28</f>
        <v>Client 27</v>
      </c>
      <c r="L39" s="41" t="s">
        <v>49</v>
      </c>
      <c r="M39" s="42" t="s">
        <v>24</v>
      </c>
      <c r="N39" s="43">
        <f>IF($J39="a",VLOOKUP($M39,Reference!$A$2:B$13,2,0),IF($J39="b",VLOOKUP($M39,Reference!$A$16:B$27,2,0),VLOOKUP($M39,Reference!$A$30:B$41,2,0)))</f>
        <v>0</v>
      </c>
      <c r="O39" s="43" t="str">
        <f>IF($J39="a",VLOOKUP($M39,Reference!$A$2:C$13,3,0),IF($J39="b",VLOOKUP($M39,Reference!$A$16:C$27,3,0),VLOOKUP($M39,Reference!$A$30:C$41,3,0)))</f>
        <v>Business Touchpoint</v>
      </c>
      <c r="P39" s="43">
        <f>IF($J39="a",VLOOKUP($M39,Reference!$A$2:D$13,4,0),IF($J39="b",VLOOKUP($M39,Reference!$A$16:D$27,4,0),VLOOKUP($M39,Reference!$A$30:D$41,4,0)))</f>
        <v>0</v>
      </c>
      <c r="Q39" s="43" t="str">
        <f>IF($J39="a",VLOOKUP($M39,Reference!$A$2:E$13,5,0),IF($J39="b",VLOOKUP($M39,Reference!$A$16:E$27,5,0),VLOOKUP($M39,Reference!$A$30:E$41,5,0)))</f>
        <v>Social Touchpoint</v>
      </c>
      <c r="R39" s="43">
        <f>IF($J39="a",VLOOKUP($M39,Reference!$A$2:F$13,6,0),IF($J39="b",VLOOKUP($M39,Reference!$A$16:F$27,6,0),VLOOKUP($M39,Reference!$A$30:F$41,6,0)))</f>
        <v>0</v>
      </c>
      <c r="S39" s="43" t="str">
        <f>IF($J39="a",VLOOKUP($M39,Reference!$A$2:G$13,7,0),IF($J39="b",VLOOKUP($M39,Reference!$A$16:G$27,7,0),VLOOKUP($M39,Reference!$A$30:G$41,7,0)))</f>
        <v>Social Touchpoint</v>
      </c>
      <c r="T39" s="43">
        <f>IF($J39="a",VLOOKUP($M39,Reference!$A$2:H$13,8,0),IF($J39="b",VLOOKUP($M39,Reference!$A$16:H$27,8,0),VLOOKUP($M39,Reference!$A$30:H$41,8,0)))</f>
        <v>0</v>
      </c>
      <c r="U39" s="43" t="str">
        <f>IF($J39="a",VLOOKUP($M39,Reference!$A$2:I$13,9,0),IF($J39="b",VLOOKUP($M39,Reference!$A$16:I$27,9,0),VLOOKUP($M39,Reference!$A$30:I$41,9,0)))</f>
        <v>Business Touchpoint</v>
      </c>
      <c r="V39" s="43">
        <f>IF($J39="a",VLOOKUP($M39,Reference!$A$2:J$13,10,0),IF($J39="b",VLOOKUP($M39,Reference!$A$16:J$27,10,0),VLOOKUP($M39,Reference!$A$30:J$41,10,0)))</f>
        <v>0</v>
      </c>
      <c r="W39" s="43" t="str">
        <f>IF($J39="a",VLOOKUP($M39,Reference!$A$2:K$13,11,0),IF($J39="b",VLOOKUP($M39,Reference!$A$16:K$27,11,0),VLOOKUP($M39,Reference!$A$30:K$41,11,0)))</f>
        <v>Social Touchpoint</v>
      </c>
      <c r="X39" s="43">
        <f>IF($J39="a",VLOOKUP($M39,Reference!$A$2:L$13,12,0),IF($J39="b",VLOOKUP($M39,Reference!$A$16:L$27,12,0),VLOOKUP($M39,Reference!$A$30:L$41,12,0)))</f>
        <v>0</v>
      </c>
      <c r="Y39" s="43" t="str">
        <f>IF($J39="a",VLOOKUP($M39,Reference!$A$2:M$13,13,0),IF($J39="b",VLOOKUP($M39,Reference!$A$16:M$27,13,0),VLOOKUP($M39,Reference!$A$30:M$41,13,0)))</f>
        <v>Social Touchpoint</v>
      </c>
      <c r="Z39" s="72">
        <f>VLOOKUP(M39,Reference!$A$63:$B$74,2,0)</f>
        <v>43313</v>
      </c>
      <c r="AA39" s="76">
        <f>VLOOKUP($M39,Reference!$A$45:$B$56,2,0)</f>
        <v>8</v>
      </c>
      <c r="AB39" s="76" t="str">
        <f>VLOOKUP($AA39,Reference!$B$45:$E$56,4,0)</f>
        <v>November</v>
      </c>
      <c r="AC39" s="76" t="str">
        <f>VLOOKUP($AA39,Reference!$B$45:$G$56,6,0)</f>
        <v>February</v>
      </c>
      <c r="AD39" s="76" t="str">
        <f>VLOOKUP($AA39,Reference!$B$45:$J$56,8,0)</f>
        <v>May</v>
      </c>
    </row>
    <row r="40" spans="1:30" ht="15" x14ac:dyDescent="0.15">
      <c r="A40" s="34"/>
      <c r="B40" s="36">
        <f t="shared" si="5"/>
        <v>0.10294117647058823</v>
      </c>
      <c r="C40" s="37">
        <v>28</v>
      </c>
      <c r="D40" s="38">
        <f>'Raw Data'!B29</f>
        <v>376412.49</v>
      </c>
      <c r="E40" s="38">
        <f t="shared" si="6"/>
        <v>62709203.620000005</v>
      </c>
      <c r="F40" s="36">
        <f t="shared" si="3"/>
        <v>0.43416251335319445</v>
      </c>
      <c r="G40" s="39">
        <f>'Raw Data'!C29</f>
        <v>3773.64</v>
      </c>
      <c r="H40" s="39">
        <f t="shared" si="7"/>
        <v>275426.70999999996</v>
      </c>
      <c r="I40" s="36">
        <f t="shared" si="4"/>
        <v>0.58364009079575829</v>
      </c>
      <c r="J40" s="40" t="s">
        <v>15</v>
      </c>
      <c r="K40" s="41" t="str">
        <f>'Raw Data'!A29</f>
        <v>Client 28</v>
      </c>
      <c r="L40" s="41" t="s">
        <v>49</v>
      </c>
      <c r="M40" s="42" t="s">
        <v>20</v>
      </c>
      <c r="N40" s="43">
        <f>IF($J40="a",VLOOKUP($M40,Reference!$A$2:B$13,2,0),IF($J40="b",VLOOKUP($M40,Reference!$A$16:B$27,2,0),VLOOKUP($M40,Reference!$A$30:B$41,2,0)))</f>
        <v>0</v>
      </c>
      <c r="O40" s="43" t="str">
        <f>IF($J40="a",VLOOKUP($M40,Reference!$A$2:C$13,3,0),IF($J40="b",VLOOKUP($M40,Reference!$A$16:C$27,3,0),VLOOKUP($M40,Reference!$A$30:C$41,3,0)))</f>
        <v>Social Touchpoint</v>
      </c>
      <c r="P40" s="43">
        <f>IF($J40="a",VLOOKUP($M40,Reference!$A$2:D$13,4,0),IF($J40="b",VLOOKUP($M40,Reference!$A$16:D$27,4,0),VLOOKUP($M40,Reference!$A$30:D$41,4,0)))</f>
        <v>0</v>
      </c>
      <c r="Q40" s="43" t="str">
        <f>IF($J40="a",VLOOKUP($M40,Reference!$A$2:E$13,5,0),IF($J40="b",VLOOKUP($M40,Reference!$A$16:E$27,5,0),VLOOKUP($M40,Reference!$A$30:E$41,5,0)))</f>
        <v>Business Touchpoint</v>
      </c>
      <c r="R40" s="43">
        <f>IF($J40="a",VLOOKUP($M40,Reference!$A$2:F$13,6,0),IF($J40="b",VLOOKUP($M40,Reference!$A$16:F$27,6,0),VLOOKUP($M40,Reference!$A$30:F$41,6,0)))</f>
        <v>0</v>
      </c>
      <c r="S40" s="43" t="str">
        <f>IF($J40="a",VLOOKUP($M40,Reference!$A$2:G$13,7,0),IF($J40="b",VLOOKUP($M40,Reference!$A$16:G$27,7,0),VLOOKUP($M40,Reference!$A$30:G$41,7,0)))</f>
        <v>Social Touchpoint</v>
      </c>
      <c r="T40" s="43">
        <f>IF($J40="a",VLOOKUP($M40,Reference!$A$2:H$13,8,0),IF($J40="b",VLOOKUP($M40,Reference!$A$16:H$27,8,0),VLOOKUP($M40,Reference!$A$30:H$41,8,0)))</f>
        <v>0</v>
      </c>
      <c r="U40" s="43" t="str">
        <f>IF($J40="a",VLOOKUP($M40,Reference!$A$2:I$13,9,0),IF($J40="b",VLOOKUP($M40,Reference!$A$16:I$27,9,0),VLOOKUP($M40,Reference!$A$30:I$41,9,0)))</f>
        <v>Social Touchpoint</v>
      </c>
      <c r="V40" s="43">
        <f>IF($J40="a",VLOOKUP($M40,Reference!$A$2:J$13,10,0),IF($J40="b",VLOOKUP($M40,Reference!$A$16:J$27,10,0),VLOOKUP($M40,Reference!$A$30:J$41,10,0)))</f>
        <v>0</v>
      </c>
      <c r="W40" s="43" t="str">
        <f>IF($J40="a",VLOOKUP($M40,Reference!$A$2:K$13,11,0),IF($J40="b",VLOOKUP($M40,Reference!$A$16:K$27,11,0),VLOOKUP($M40,Reference!$A$30:K$41,11,0)))</f>
        <v>Business Touchpoint</v>
      </c>
      <c r="X40" s="43">
        <f>IF($J40="a",VLOOKUP($M40,Reference!$A$2:L$13,12,0),IF($J40="b",VLOOKUP($M40,Reference!$A$16:L$27,12,0),VLOOKUP($M40,Reference!$A$30:L$41,12,0)))</f>
        <v>0</v>
      </c>
      <c r="Y40" s="43" t="str">
        <f>IF($J40="a",VLOOKUP($M40,Reference!$A$2:M$13,13,0),IF($J40="b",VLOOKUP($M40,Reference!$A$16:M$27,13,0),VLOOKUP($M40,Reference!$A$30:M$41,13,0)))</f>
        <v>Social Touchpoint</v>
      </c>
      <c r="Z40" s="72">
        <f>VLOOKUP(M40,Reference!$A$63:$B$74,2,0)</f>
        <v>43191</v>
      </c>
      <c r="AA40" s="76">
        <f>VLOOKUP($M40,Reference!$A$45:$B$56,2,0)</f>
        <v>4</v>
      </c>
      <c r="AB40" s="76" t="str">
        <f>VLOOKUP($AA40,Reference!$B$45:$E$56,4,0)</f>
        <v>July</v>
      </c>
      <c r="AC40" s="76" t="str">
        <f>VLOOKUP($AA40,Reference!$B$45:$G$56,6,0)</f>
        <v>October</v>
      </c>
      <c r="AD40" s="76" t="str">
        <f>VLOOKUP($AA40,Reference!$B$45:$J$56,8,0)</f>
        <v>January</v>
      </c>
    </row>
    <row r="41" spans="1:30" ht="15" x14ac:dyDescent="0.15">
      <c r="A41" s="34"/>
      <c r="B41" s="36">
        <f t="shared" si="5"/>
        <v>0.10661764705882353</v>
      </c>
      <c r="C41" s="37">
        <v>29</v>
      </c>
      <c r="D41" s="38">
        <f>'Raw Data'!B30</f>
        <v>369671.08</v>
      </c>
      <c r="E41" s="38">
        <f t="shared" si="6"/>
        <v>63078874.700000003</v>
      </c>
      <c r="F41" s="36">
        <f t="shared" si="3"/>
        <v>0.43672190361717161</v>
      </c>
      <c r="G41" s="39">
        <f>'Raw Data'!C30</f>
        <v>3507.49</v>
      </c>
      <c r="H41" s="39">
        <f t="shared" si="7"/>
        <v>278934.19999999995</v>
      </c>
      <c r="I41" s="36">
        <f t="shared" si="4"/>
        <v>0.59107260081653745</v>
      </c>
      <c r="J41" s="40" t="s">
        <v>15</v>
      </c>
      <c r="K41" s="41" t="str">
        <f>'Raw Data'!A30</f>
        <v>Client 29</v>
      </c>
      <c r="L41" s="41" t="s">
        <v>49</v>
      </c>
      <c r="M41" s="42" t="s">
        <v>21</v>
      </c>
      <c r="N41" s="43" t="str">
        <f>IF($J41="a",VLOOKUP($M41,Reference!$A$2:B$13,2,0),IF($J41="b",VLOOKUP($M41,Reference!$A$16:B$27,2,0),VLOOKUP($M41,Reference!$A$30:B$41,2,0)))</f>
        <v>Social Touchpoint</v>
      </c>
      <c r="O41" s="43">
        <f>IF($J41="a",VLOOKUP($M41,Reference!$A$2:C$13,3,0),IF($J41="b",VLOOKUP($M41,Reference!$A$16:C$27,3,0),VLOOKUP($M41,Reference!$A$30:C$41,3,0)))</f>
        <v>0</v>
      </c>
      <c r="P41" s="43" t="str">
        <f>IF($J41="a",VLOOKUP($M41,Reference!$A$2:D$13,4,0),IF($J41="b",VLOOKUP($M41,Reference!$A$16:D$27,4,0),VLOOKUP($M41,Reference!$A$30:D$41,4,0)))</f>
        <v>Social Touchpoint</v>
      </c>
      <c r="Q41" s="43">
        <f>IF($J41="a",VLOOKUP($M41,Reference!$A$2:E$13,5,0),IF($J41="b",VLOOKUP($M41,Reference!$A$16:E$27,5,0),VLOOKUP($M41,Reference!$A$30:E$41,5,0)))</f>
        <v>0</v>
      </c>
      <c r="R41" s="43" t="str">
        <f>IF($J41="a",VLOOKUP($M41,Reference!$A$2:F$13,6,0),IF($J41="b",VLOOKUP($M41,Reference!$A$16:F$27,6,0),VLOOKUP($M41,Reference!$A$30:F$41,6,0)))</f>
        <v>Business Touchpoint</v>
      </c>
      <c r="S41" s="43">
        <f>IF($J41="a",VLOOKUP($M41,Reference!$A$2:G$13,7,0),IF($J41="b",VLOOKUP($M41,Reference!$A$16:G$27,7,0),VLOOKUP($M41,Reference!$A$30:G$41,7,0)))</f>
        <v>0</v>
      </c>
      <c r="T41" s="43" t="str">
        <f>IF($J41="a",VLOOKUP($M41,Reference!$A$2:H$13,8,0),IF($J41="b",VLOOKUP($M41,Reference!$A$16:H$27,8,0),VLOOKUP($M41,Reference!$A$30:H$41,8,0)))</f>
        <v>Social Touchpoint</v>
      </c>
      <c r="U41" s="43">
        <f>IF($J41="a",VLOOKUP($M41,Reference!$A$2:I$13,9,0),IF($J41="b",VLOOKUP($M41,Reference!$A$16:I$27,9,0),VLOOKUP($M41,Reference!$A$30:I$41,9,0)))</f>
        <v>0</v>
      </c>
      <c r="V41" s="43" t="str">
        <f>IF($J41="a",VLOOKUP($M41,Reference!$A$2:J$13,10,0),IF($J41="b",VLOOKUP($M41,Reference!$A$16:J$27,10,0),VLOOKUP($M41,Reference!$A$30:J$41,10,0)))</f>
        <v>Social Touchpoint</v>
      </c>
      <c r="W41" s="43">
        <f>IF($J41="a",VLOOKUP($M41,Reference!$A$2:K$13,11,0),IF($J41="b",VLOOKUP($M41,Reference!$A$16:K$27,11,0),VLOOKUP($M41,Reference!$A$30:K$41,11,0)))</f>
        <v>0</v>
      </c>
      <c r="X41" s="43" t="str">
        <f>IF($J41="a",VLOOKUP($M41,Reference!$A$2:L$13,12,0),IF($J41="b",VLOOKUP($M41,Reference!$A$16:L$27,12,0),VLOOKUP($M41,Reference!$A$30:L$41,12,0)))</f>
        <v>Business Touchpoint</v>
      </c>
      <c r="Y41" s="43">
        <f>IF($J41="a",VLOOKUP($M41,Reference!$A$2:M$13,13,0),IF($J41="b",VLOOKUP($M41,Reference!$A$16:M$27,13,0),VLOOKUP($M41,Reference!$A$30:M$41,13,0)))</f>
        <v>0</v>
      </c>
      <c r="Z41" s="72">
        <f>VLOOKUP(M41,Reference!$A$63:$B$74,2,0)</f>
        <v>43221</v>
      </c>
      <c r="AA41" s="76">
        <f>VLOOKUP($M41,Reference!$A$45:$B$56,2,0)</f>
        <v>5</v>
      </c>
      <c r="AB41" s="76" t="str">
        <f>VLOOKUP($AA41,Reference!$B$45:$E$56,4,0)</f>
        <v>August</v>
      </c>
      <c r="AC41" s="76" t="str">
        <f>VLOOKUP($AA41,Reference!$B$45:$G$56,6,0)</f>
        <v>November</v>
      </c>
      <c r="AD41" s="76" t="str">
        <f>VLOOKUP($AA41,Reference!$B$45:$J$56,8,0)</f>
        <v>February</v>
      </c>
    </row>
    <row r="42" spans="1:30" ht="15" x14ac:dyDescent="0.15">
      <c r="A42" s="34"/>
      <c r="B42" s="36">
        <f t="shared" si="5"/>
        <v>0.11029411764705882</v>
      </c>
      <c r="C42" s="37">
        <v>30</v>
      </c>
      <c r="D42" s="38">
        <f>'Raw Data'!B31</f>
        <v>1081627.18</v>
      </c>
      <c r="E42" s="38">
        <f t="shared" si="6"/>
        <v>64160501.880000003</v>
      </c>
      <c r="F42" s="36">
        <f t="shared" si="3"/>
        <v>0.44421046905687295</v>
      </c>
      <c r="G42" s="39">
        <f>'Raw Data'!C31</f>
        <v>3466.34</v>
      </c>
      <c r="H42" s="39">
        <f t="shared" si="7"/>
        <v>282400.53999999998</v>
      </c>
      <c r="I42" s="36">
        <f t="shared" si="4"/>
        <v>0.59841791235995667</v>
      </c>
      <c r="J42" s="40" t="s">
        <v>15</v>
      </c>
      <c r="K42" s="41" t="str">
        <f>'Raw Data'!A31</f>
        <v>Client 30</v>
      </c>
      <c r="L42" s="41" t="s">
        <v>50</v>
      </c>
      <c r="M42" s="42" t="s">
        <v>22</v>
      </c>
      <c r="N42" s="43">
        <f>IF($J42="a",VLOOKUP($M42,Reference!$A$2:B$13,2,0),IF($J42="b",VLOOKUP($M42,Reference!$A$16:B$27,2,0),VLOOKUP($M42,Reference!$A$30:B$41,2,0)))</f>
        <v>0</v>
      </c>
      <c r="O42" s="43" t="str">
        <f>IF($J42="a",VLOOKUP($M42,Reference!$A$2:C$13,3,0),IF($J42="b",VLOOKUP($M42,Reference!$A$16:C$27,3,0),VLOOKUP($M42,Reference!$A$30:C$41,3,0)))</f>
        <v>Social Touchpoint</v>
      </c>
      <c r="P42" s="43">
        <f>IF($J42="a",VLOOKUP($M42,Reference!$A$2:D$13,4,0),IF($J42="b",VLOOKUP($M42,Reference!$A$16:D$27,4,0),VLOOKUP($M42,Reference!$A$30:D$41,4,0)))</f>
        <v>0</v>
      </c>
      <c r="Q42" s="43" t="str">
        <f>IF($J42="a",VLOOKUP($M42,Reference!$A$2:E$13,5,0),IF($J42="b",VLOOKUP($M42,Reference!$A$16:E$27,5,0),VLOOKUP($M42,Reference!$A$30:E$41,5,0)))</f>
        <v>Social Touchpoint</v>
      </c>
      <c r="R42" s="43">
        <f>IF($J42="a",VLOOKUP($M42,Reference!$A$2:F$13,6,0),IF($J42="b",VLOOKUP($M42,Reference!$A$16:F$27,6,0),VLOOKUP($M42,Reference!$A$30:F$41,6,0)))</f>
        <v>0</v>
      </c>
      <c r="S42" s="43" t="str">
        <f>IF($J42="a",VLOOKUP($M42,Reference!$A$2:G$13,7,0),IF($J42="b",VLOOKUP($M42,Reference!$A$16:G$27,7,0),VLOOKUP($M42,Reference!$A$30:G$41,7,0)))</f>
        <v>Business Touchpoint</v>
      </c>
      <c r="T42" s="43">
        <f>IF($J42="a",VLOOKUP($M42,Reference!$A$2:H$13,8,0),IF($J42="b",VLOOKUP($M42,Reference!$A$16:H$27,8,0),VLOOKUP($M42,Reference!$A$30:H$41,8,0)))</f>
        <v>0</v>
      </c>
      <c r="U42" s="43" t="str">
        <f>IF($J42="a",VLOOKUP($M42,Reference!$A$2:I$13,9,0),IF($J42="b",VLOOKUP($M42,Reference!$A$16:I$27,9,0),VLOOKUP($M42,Reference!$A$30:I$41,9,0)))</f>
        <v>Social Touchpoint</v>
      </c>
      <c r="V42" s="43">
        <f>IF($J42="a",VLOOKUP($M42,Reference!$A$2:J$13,10,0),IF($J42="b",VLOOKUP($M42,Reference!$A$16:J$27,10,0),VLOOKUP($M42,Reference!$A$30:J$41,10,0)))</f>
        <v>0</v>
      </c>
      <c r="W42" s="43" t="str">
        <f>IF($J42="a",VLOOKUP($M42,Reference!$A$2:K$13,11,0),IF($J42="b",VLOOKUP($M42,Reference!$A$16:K$27,11,0),VLOOKUP($M42,Reference!$A$30:K$41,11,0)))</f>
        <v>Social Touchpoint</v>
      </c>
      <c r="X42" s="43">
        <f>IF($J42="a",VLOOKUP($M42,Reference!$A$2:L$13,12,0),IF($J42="b",VLOOKUP($M42,Reference!$A$16:L$27,12,0),VLOOKUP($M42,Reference!$A$30:L$41,12,0)))</f>
        <v>0</v>
      </c>
      <c r="Y42" s="43" t="str">
        <f>IF($J42="a",VLOOKUP($M42,Reference!$A$2:M$13,13,0),IF($J42="b",VLOOKUP($M42,Reference!$A$16:M$27,13,0),VLOOKUP($M42,Reference!$A$30:M$41,13,0)))</f>
        <v>Business Touchpoint</v>
      </c>
      <c r="Z42" s="72">
        <f>VLOOKUP(M42,Reference!$A$63:$B$74,2,0)</f>
        <v>43252</v>
      </c>
      <c r="AA42" s="76">
        <f>VLOOKUP($M42,Reference!$A$45:$B$56,2,0)</f>
        <v>6</v>
      </c>
      <c r="AB42" s="76" t="str">
        <f>VLOOKUP($AA42,Reference!$B$45:$E$56,4,0)</f>
        <v>September</v>
      </c>
      <c r="AC42" s="76" t="str">
        <f>VLOOKUP($AA42,Reference!$B$45:$G$56,6,0)</f>
        <v>December</v>
      </c>
      <c r="AD42" s="76" t="str">
        <f>VLOOKUP($AA42,Reference!$B$45:$J$56,8,0)</f>
        <v>March</v>
      </c>
    </row>
    <row r="43" spans="1:30" ht="15" x14ac:dyDescent="0.15">
      <c r="A43" s="34"/>
      <c r="B43" s="36">
        <f t="shared" si="5"/>
        <v>0.11397058823529412</v>
      </c>
      <c r="C43" s="37">
        <v>31</v>
      </c>
      <c r="D43" s="38">
        <f>'Raw Data'!B32</f>
        <v>3663361.17</v>
      </c>
      <c r="E43" s="38">
        <f t="shared" si="6"/>
        <v>67823863.049999997</v>
      </c>
      <c r="F43" s="36">
        <f t="shared" si="3"/>
        <v>0.4695734780104811</v>
      </c>
      <c r="G43" s="39">
        <f>'Raw Data'!C32</f>
        <v>3411.22</v>
      </c>
      <c r="H43" s="39">
        <f t="shared" si="7"/>
        <v>285811.75999999995</v>
      </c>
      <c r="I43" s="36">
        <f t="shared" si="4"/>
        <v>0.60564642244354405</v>
      </c>
      <c r="J43" s="40" t="s">
        <v>15</v>
      </c>
      <c r="K43" s="41" t="str">
        <f>'Raw Data'!A32</f>
        <v>Client 31</v>
      </c>
      <c r="L43" s="41" t="s">
        <v>49</v>
      </c>
      <c r="M43" s="42" t="s">
        <v>23</v>
      </c>
      <c r="N43" s="43" t="str">
        <f>IF($J43="a",VLOOKUP($M43,Reference!$A$2:B$13,2,0),IF($J43="b",VLOOKUP($M43,Reference!$A$16:B$27,2,0),VLOOKUP($M43,Reference!$A$30:B$41,2,0)))</f>
        <v>Business Touchpoint</v>
      </c>
      <c r="O43" s="43">
        <f>IF($J43="a",VLOOKUP($M43,Reference!$A$2:C$13,3,0),IF($J43="b",VLOOKUP($M43,Reference!$A$16:C$27,3,0),VLOOKUP($M43,Reference!$A$30:C$41,3,0)))</f>
        <v>0</v>
      </c>
      <c r="P43" s="43" t="str">
        <f>IF($J43="a",VLOOKUP($M43,Reference!$A$2:D$13,4,0),IF($J43="b",VLOOKUP($M43,Reference!$A$16:D$27,4,0),VLOOKUP($M43,Reference!$A$30:D$41,4,0)))</f>
        <v>Social Touchpoint</v>
      </c>
      <c r="Q43" s="43">
        <f>IF($J43="a",VLOOKUP($M43,Reference!$A$2:E$13,5,0),IF($J43="b",VLOOKUP($M43,Reference!$A$16:E$27,5,0),VLOOKUP($M43,Reference!$A$30:E$41,5,0)))</f>
        <v>0</v>
      </c>
      <c r="R43" s="43" t="str">
        <f>IF($J43="a",VLOOKUP($M43,Reference!$A$2:F$13,6,0),IF($J43="b",VLOOKUP($M43,Reference!$A$16:F$27,6,0),VLOOKUP($M43,Reference!$A$30:F$41,6,0)))</f>
        <v>Social Touchpoint</v>
      </c>
      <c r="S43" s="43">
        <f>IF($J43="a",VLOOKUP($M43,Reference!$A$2:G$13,7,0),IF($J43="b",VLOOKUP($M43,Reference!$A$16:G$27,7,0),VLOOKUP($M43,Reference!$A$30:G$41,7,0)))</f>
        <v>0</v>
      </c>
      <c r="T43" s="43" t="str">
        <f>IF($J43="a",VLOOKUP($M43,Reference!$A$2:H$13,8,0),IF($J43="b",VLOOKUP($M43,Reference!$A$16:H$27,8,0),VLOOKUP($M43,Reference!$A$30:H$41,8,0)))</f>
        <v>Business Touchpoint</v>
      </c>
      <c r="U43" s="43">
        <f>IF($J43="a",VLOOKUP($M43,Reference!$A$2:I$13,9,0),IF($J43="b",VLOOKUP($M43,Reference!$A$16:I$27,9,0),VLOOKUP($M43,Reference!$A$30:I$41,9,0)))</f>
        <v>0</v>
      </c>
      <c r="V43" s="43" t="str">
        <f>IF($J43="a",VLOOKUP($M43,Reference!$A$2:J$13,10,0),IF($J43="b",VLOOKUP($M43,Reference!$A$16:J$27,10,0),VLOOKUP($M43,Reference!$A$30:J$41,10,0)))</f>
        <v>Social Touchpoint</v>
      </c>
      <c r="W43" s="43">
        <f>IF($J43="a",VLOOKUP($M43,Reference!$A$2:K$13,11,0),IF($J43="b",VLOOKUP($M43,Reference!$A$16:K$27,11,0),VLOOKUP($M43,Reference!$A$30:K$41,11,0)))</f>
        <v>0</v>
      </c>
      <c r="X43" s="43" t="str">
        <f>IF($J43="a",VLOOKUP($M43,Reference!$A$2:L$13,12,0),IF($J43="b",VLOOKUP($M43,Reference!$A$16:L$27,12,0),VLOOKUP($M43,Reference!$A$30:L$41,12,0)))</f>
        <v>Social Touchpoint</v>
      </c>
      <c r="Y43" s="43">
        <f>IF($J43="a",VLOOKUP($M43,Reference!$A$2:M$13,13,0),IF($J43="b",VLOOKUP($M43,Reference!$A$16:M$27,13,0),VLOOKUP($M43,Reference!$A$30:M$41,13,0)))</f>
        <v>0</v>
      </c>
      <c r="Z43" s="72">
        <f>VLOOKUP(M43,Reference!$A$63:$B$74,2,0)</f>
        <v>43282</v>
      </c>
      <c r="AA43" s="76">
        <f>VLOOKUP($M43,Reference!$A$45:$B$56,2,0)</f>
        <v>7</v>
      </c>
      <c r="AB43" s="76" t="str">
        <f>VLOOKUP($AA43,Reference!$B$45:$E$56,4,0)</f>
        <v>October</v>
      </c>
      <c r="AC43" s="76" t="str">
        <f>VLOOKUP($AA43,Reference!$B$45:$G$56,6,0)</f>
        <v>January</v>
      </c>
      <c r="AD43" s="76" t="str">
        <f>VLOOKUP($AA43,Reference!$B$45:$J$56,8,0)</f>
        <v>April</v>
      </c>
    </row>
    <row r="44" spans="1:30" ht="15" x14ac:dyDescent="0.15">
      <c r="A44" s="34"/>
      <c r="B44" s="36">
        <f t="shared" si="5"/>
        <v>0.11764705882352941</v>
      </c>
      <c r="C44" s="37">
        <v>32</v>
      </c>
      <c r="D44" s="38">
        <f>'Raw Data'!B33</f>
        <v>4341685.33</v>
      </c>
      <c r="E44" s="38">
        <f t="shared" si="6"/>
        <v>72165548.379999995</v>
      </c>
      <c r="F44" s="36">
        <f t="shared" si="3"/>
        <v>0.4996328139013344</v>
      </c>
      <c r="G44" s="39">
        <f>'Raw Data'!C33</f>
        <v>3351.66</v>
      </c>
      <c r="H44" s="39">
        <f t="shared" si="7"/>
        <v>289163.41999999993</v>
      </c>
      <c r="I44" s="36">
        <f t="shared" si="4"/>
        <v>0.61274872253171087</v>
      </c>
      <c r="J44" s="40" t="s">
        <v>15</v>
      </c>
      <c r="K44" s="41" t="str">
        <f>'Raw Data'!A33</f>
        <v>Client 32</v>
      </c>
      <c r="L44" s="41" t="s">
        <v>49</v>
      </c>
      <c r="M44" s="42" t="s">
        <v>24</v>
      </c>
      <c r="N44" s="43">
        <f>IF($J44="a",VLOOKUP($M44,Reference!$A$2:B$13,2,0),IF($J44="b",VLOOKUP($M44,Reference!$A$16:B$27,2,0),VLOOKUP($M44,Reference!$A$30:B$41,2,0)))</f>
        <v>0</v>
      </c>
      <c r="O44" s="43" t="str">
        <f>IF($J44="a",VLOOKUP($M44,Reference!$A$2:C$13,3,0),IF($J44="b",VLOOKUP($M44,Reference!$A$16:C$27,3,0),VLOOKUP($M44,Reference!$A$30:C$41,3,0)))</f>
        <v>Business Touchpoint</v>
      </c>
      <c r="P44" s="43">
        <f>IF($J44="a",VLOOKUP($M44,Reference!$A$2:D$13,4,0),IF($J44="b",VLOOKUP($M44,Reference!$A$16:D$27,4,0),VLOOKUP($M44,Reference!$A$30:D$41,4,0)))</f>
        <v>0</v>
      </c>
      <c r="Q44" s="43" t="str">
        <f>IF($J44="a",VLOOKUP($M44,Reference!$A$2:E$13,5,0),IF($J44="b",VLOOKUP($M44,Reference!$A$16:E$27,5,0),VLOOKUP($M44,Reference!$A$30:E$41,5,0)))</f>
        <v>Social Touchpoint</v>
      </c>
      <c r="R44" s="43">
        <f>IF($J44="a",VLOOKUP($M44,Reference!$A$2:F$13,6,0),IF($J44="b",VLOOKUP($M44,Reference!$A$16:F$27,6,0),VLOOKUP($M44,Reference!$A$30:F$41,6,0)))</f>
        <v>0</v>
      </c>
      <c r="S44" s="43" t="str">
        <f>IF($J44="a",VLOOKUP($M44,Reference!$A$2:G$13,7,0),IF($J44="b",VLOOKUP($M44,Reference!$A$16:G$27,7,0),VLOOKUP($M44,Reference!$A$30:G$41,7,0)))</f>
        <v>Social Touchpoint</v>
      </c>
      <c r="T44" s="43">
        <f>IF($J44="a",VLOOKUP($M44,Reference!$A$2:H$13,8,0),IF($J44="b",VLOOKUP($M44,Reference!$A$16:H$27,8,0),VLOOKUP($M44,Reference!$A$30:H$41,8,0)))</f>
        <v>0</v>
      </c>
      <c r="U44" s="43" t="str">
        <f>IF($J44="a",VLOOKUP($M44,Reference!$A$2:I$13,9,0),IF($J44="b",VLOOKUP($M44,Reference!$A$16:I$27,9,0),VLOOKUP($M44,Reference!$A$30:I$41,9,0)))</f>
        <v>Business Touchpoint</v>
      </c>
      <c r="V44" s="43">
        <f>IF($J44="a",VLOOKUP($M44,Reference!$A$2:J$13,10,0),IF($J44="b",VLOOKUP($M44,Reference!$A$16:J$27,10,0),VLOOKUP($M44,Reference!$A$30:J$41,10,0)))</f>
        <v>0</v>
      </c>
      <c r="W44" s="43" t="str">
        <f>IF($J44="a",VLOOKUP($M44,Reference!$A$2:K$13,11,0),IF($J44="b",VLOOKUP($M44,Reference!$A$16:K$27,11,0),VLOOKUP($M44,Reference!$A$30:K$41,11,0)))</f>
        <v>Social Touchpoint</v>
      </c>
      <c r="X44" s="43">
        <f>IF($J44="a",VLOOKUP($M44,Reference!$A$2:L$13,12,0),IF($J44="b",VLOOKUP($M44,Reference!$A$16:L$27,12,0),VLOOKUP($M44,Reference!$A$30:L$41,12,0)))</f>
        <v>0</v>
      </c>
      <c r="Y44" s="43" t="str">
        <f>IF($J44="a",VLOOKUP($M44,Reference!$A$2:M$13,13,0),IF($J44="b",VLOOKUP($M44,Reference!$A$16:M$27,13,0),VLOOKUP($M44,Reference!$A$30:M$41,13,0)))</f>
        <v>Social Touchpoint</v>
      </c>
      <c r="Z44" s="72">
        <f>VLOOKUP(M44,Reference!$A$63:$B$74,2,0)</f>
        <v>43313</v>
      </c>
      <c r="AA44" s="76">
        <f>VLOOKUP($M44,Reference!$A$45:$B$56,2,0)</f>
        <v>8</v>
      </c>
      <c r="AB44" s="76" t="str">
        <f>VLOOKUP($AA44,Reference!$B$45:$E$56,4,0)</f>
        <v>November</v>
      </c>
      <c r="AC44" s="76" t="str">
        <f>VLOOKUP($AA44,Reference!$B$45:$G$56,6,0)</f>
        <v>February</v>
      </c>
      <c r="AD44" s="76" t="str">
        <f>VLOOKUP($AA44,Reference!$B$45:$J$56,8,0)</f>
        <v>May</v>
      </c>
    </row>
    <row r="45" spans="1:30" ht="15" x14ac:dyDescent="0.15">
      <c r="A45" s="34"/>
      <c r="B45" s="36">
        <f t="shared" si="5"/>
        <v>0.12132352941176471</v>
      </c>
      <c r="C45" s="37">
        <v>33</v>
      </c>
      <c r="D45" s="38">
        <f>'Raw Data'!B34</f>
        <v>900684.02</v>
      </c>
      <c r="E45" s="38">
        <f t="shared" si="6"/>
        <v>73066232.399999991</v>
      </c>
      <c r="F45" s="36">
        <f t="shared" si="3"/>
        <v>0.50586863281285921</v>
      </c>
      <c r="G45" s="39">
        <f>'Raw Data'!C34</f>
        <v>3272.31</v>
      </c>
      <c r="H45" s="39">
        <f t="shared" si="7"/>
        <v>292435.72999999992</v>
      </c>
      <c r="I45" s="36">
        <f t="shared" si="4"/>
        <v>0.61968287683182166</v>
      </c>
      <c r="J45" s="40" t="s">
        <v>15</v>
      </c>
      <c r="K45" s="41" t="str">
        <f>'Raw Data'!A34</f>
        <v>Client 33</v>
      </c>
      <c r="L45" s="41" t="s">
        <v>48</v>
      </c>
      <c r="M45" s="42" t="s">
        <v>25</v>
      </c>
      <c r="N45" s="43" t="str">
        <f>IF($J45="a",VLOOKUP($M45,Reference!$A$2:B$13,2,0),IF($J45="b",VLOOKUP($M45,Reference!$A$16:B$27,2,0),VLOOKUP($M45,Reference!$A$30:B$41,2,0)))</f>
        <v>Social Touchpoint</v>
      </c>
      <c r="O45" s="43">
        <f>IF($J45="a",VLOOKUP($M45,Reference!$A$2:C$13,3,0),IF($J45="b",VLOOKUP($M45,Reference!$A$16:C$27,3,0),VLOOKUP($M45,Reference!$A$30:C$41,3,0)))</f>
        <v>0</v>
      </c>
      <c r="P45" s="43" t="str">
        <f>IF($J45="a",VLOOKUP($M45,Reference!$A$2:D$13,4,0),IF($J45="b",VLOOKUP($M45,Reference!$A$16:D$27,4,0),VLOOKUP($M45,Reference!$A$30:D$41,4,0)))</f>
        <v>Business Touchpoint</v>
      </c>
      <c r="Q45" s="43">
        <f>IF($J45="a",VLOOKUP($M45,Reference!$A$2:E$13,5,0),IF($J45="b",VLOOKUP($M45,Reference!$A$16:E$27,5,0),VLOOKUP($M45,Reference!$A$30:E$41,5,0)))</f>
        <v>0</v>
      </c>
      <c r="R45" s="43" t="str">
        <f>IF($J45="a",VLOOKUP($M45,Reference!$A$2:F$13,6,0),IF($J45="b",VLOOKUP($M45,Reference!$A$16:F$27,6,0),VLOOKUP($M45,Reference!$A$30:F$41,6,0)))</f>
        <v>Social Touchpoint</v>
      </c>
      <c r="S45" s="43">
        <f>IF($J45="a",VLOOKUP($M45,Reference!$A$2:G$13,7,0),IF($J45="b",VLOOKUP($M45,Reference!$A$16:G$27,7,0),VLOOKUP($M45,Reference!$A$30:G$41,7,0)))</f>
        <v>0</v>
      </c>
      <c r="T45" s="43" t="str">
        <f>IF($J45="a",VLOOKUP($M45,Reference!$A$2:H$13,8,0),IF($J45="b",VLOOKUP($M45,Reference!$A$16:H$27,8,0),VLOOKUP($M45,Reference!$A$30:H$41,8,0)))</f>
        <v>Social Touchpoint</v>
      </c>
      <c r="U45" s="43">
        <f>IF($J45="a",VLOOKUP($M45,Reference!$A$2:I$13,9,0),IF($J45="b",VLOOKUP($M45,Reference!$A$16:I$27,9,0),VLOOKUP($M45,Reference!$A$30:I$41,9,0)))</f>
        <v>0</v>
      </c>
      <c r="V45" s="43" t="str">
        <f>IF($J45="a",VLOOKUP($M45,Reference!$A$2:J$13,10,0),IF($J45="b",VLOOKUP($M45,Reference!$A$16:J$27,10,0),VLOOKUP($M45,Reference!$A$30:J$41,10,0)))</f>
        <v>Business Touchpoint</v>
      </c>
      <c r="W45" s="43">
        <f>IF($J45="a",VLOOKUP($M45,Reference!$A$2:K$13,11,0),IF($J45="b",VLOOKUP($M45,Reference!$A$16:K$27,11,0),VLOOKUP($M45,Reference!$A$30:K$41,11,0)))</f>
        <v>0</v>
      </c>
      <c r="X45" s="43" t="str">
        <f>IF($J45="a",VLOOKUP($M45,Reference!$A$2:L$13,12,0),IF($J45="b",VLOOKUP($M45,Reference!$A$16:L$27,12,0),VLOOKUP($M45,Reference!$A$30:L$41,12,0)))</f>
        <v>Social Touchpoint</v>
      </c>
      <c r="Y45" s="43">
        <f>IF($J45="a",VLOOKUP($M45,Reference!$A$2:M$13,13,0),IF($J45="b",VLOOKUP($M45,Reference!$A$16:M$27,13,0),VLOOKUP($M45,Reference!$A$30:M$41,13,0)))</f>
        <v>0</v>
      </c>
      <c r="Z45" s="72">
        <f>VLOOKUP(M45,Reference!$A$63:$B$74,2,0)</f>
        <v>43344</v>
      </c>
      <c r="AA45" s="76">
        <f>VLOOKUP($M45,Reference!$A$45:$B$56,2,0)</f>
        <v>9</v>
      </c>
      <c r="AB45" s="76" t="str">
        <f>VLOOKUP($AA45,Reference!$B$45:$E$56,4,0)</f>
        <v>December</v>
      </c>
      <c r="AC45" s="76" t="str">
        <f>VLOOKUP($AA45,Reference!$B$45:$G$56,6,0)</f>
        <v>March</v>
      </c>
      <c r="AD45" s="76" t="str">
        <f>VLOOKUP($AA45,Reference!$B$45:$J$56,8,0)</f>
        <v>June</v>
      </c>
    </row>
    <row r="46" spans="1:30" ht="15" x14ac:dyDescent="0.15">
      <c r="A46" s="34"/>
      <c r="B46" s="36">
        <f t="shared" si="5"/>
        <v>0.125</v>
      </c>
      <c r="C46" s="37">
        <v>34</v>
      </c>
      <c r="D46" s="38">
        <f>'Raw Data'!B35</f>
        <v>427051.94</v>
      </c>
      <c r="E46" s="38">
        <f t="shared" si="6"/>
        <v>73493284.339999989</v>
      </c>
      <c r="F46" s="36">
        <f t="shared" si="3"/>
        <v>0.50882529519891484</v>
      </c>
      <c r="G46" s="39">
        <f>'Raw Data'!C35</f>
        <v>3132.34</v>
      </c>
      <c r="H46" s="39">
        <f t="shared" si="7"/>
        <v>295568.06999999995</v>
      </c>
      <c r="I46" s="36">
        <f t="shared" si="4"/>
        <v>0.62632042916653596</v>
      </c>
      <c r="J46" s="40" t="s">
        <v>15</v>
      </c>
      <c r="K46" s="41" t="str">
        <f>'Raw Data'!A35</f>
        <v>Client 34</v>
      </c>
      <c r="L46" s="41" t="s">
        <v>49</v>
      </c>
      <c r="M46" s="42" t="s">
        <v>26</v>
      </c>
      <c r="N46" s="43">
        <f>IF($J46="a",VLOOKUP($M46,Reference!$A$2:B$13,2,0),IF($J46="b",VLOOKUP($M46,Reference!$A$16:B$27,2,0),VLOOKUP($M46,Reference!$A$30:B$41,2,0)))</f>
        <v>0</v>
      </c>
      <c r="O46" s="43" t="str">
        <f>IF($J46="a",VLOOKUP($M46,Reference!$A$2:C$13,3,0),IF($J46="b",VLOOKUP($M46,Reference!$A$16:C$27,3,0),VLOOKUP($M46,Reference!$A$30:C$41,3,0)))</f>
        <v>Social Touchpoint</v>
      </c>
      <c r="P46" s="43">
        <f>IF($J46="a",VLOOKUP($M46,Reference!$A$2:D$13,4,0),IF($J46="b",VLOOKUP($M46,Reference!$A$16:D$27,4,0),VLOOKUP($M46,Reference!$A$30:D$41,4,0)))</f>
        <v>0</v>
      </c>
      <c r="Q46" s="43" t="str">
        <f>IF($J46="a",VLOOKUP($M46,Reference!$A$2:E$13,5,0),IF($J46="b",VLOOKUP($M46,Reference!$A$16:E$27,5,0),VLOOKUP($M46,Reference!$A$30:E$41,5,0)))</f>
        <v>Business Touchpoint</v>
      </c>
      <c r="R46" s="43">
        <f>IF($J46="a",VLOOKUP($M46,Reference!$A$2:F$13,6,0),IF($J46="b",VLOOKUP($M46,Reference!$A$16:F$27,6,0),VLOOKUP($M46,Reference!$A$30:F$41,6,0)))</f>
        <v>0</v>
      </c>
      <c r="S46" s="43" t="str">
        <f>IF($J46="a",VLOOKUP($M46,Reference!$A$2:G$13,7,0),IF($J46="b",VLOOKUP($M46,Reference!$A$16:G$27,7,0),VLOOKUP($M46,Reference!$A$30:G$41,7,0)))</f>
        <v>Social Touchpoint</v>
      </c>
      <c r="T46" s="43">
        <f>IF($J46="a",VLOOKUP($M46,Reference!$A$2:H$13,8,0),IF($J46="b",VLOOKUP($M46,Reference!$A$16:H$27,8,0),VLOOKUP($M46,Reference!$A$30:H$41,8,0)))</f>
        <v>0</v>
      </c>
      <c r="U46" s="43" t="str">
        <f>IF($J46="a",VLOOKUP($M46,Reference!$A$2:I$13,9,0),IF($J46="b",VLOOKUP($M46,Reference!$A$16:I$27,9,0),VLOOKUP($M46,Reference!$A$30:I$41,9,0)))</f>
        <v>Social Touchpoint</v>
      </c>
      <c r="V46" s="43">
        <f>IF($J46="a",VLOOKUP($M46,Reference!$A$2:J$13,10,0),IF($J46="b",VLOOKUP($M46,Reference!$A$16:J$27,10,0),VLOOKUP($M46,Reference!$A$30:J$41,10,0)))</f>
        <v>0</v>
      </c>
      <c r="W46" s="43" t="str">
        <f>IF($J46="a",VLOOKUP($M46,Reference!$A$2:K$13,11,0),IF($J46="b",VLOOKUP($M46,Reference!$A$16:K$27,11,0),VLOOKUP($M46,Reference!$A$30:K$41,11,0)))</f>
        <v>Business Touchpoint</v>
      </c>
      <c r="X46" s="43">
        <f>IF($J46="a",VLOOKUP($M46,Reference!$A$2:L$13,12,0),IF($J46="b",VLOOKUP($M46,Reference!$A$16:L$27,12,0),VLOOKUP($M46,Reference!$A$30:L$41,12,0)))</f>
        <v>0</v>
      </c>
      <c r="Y46" s="43" t="str">
        <f>IF($J46="a",VLOOKUP($M46,Reference!$A$2:M$13,13,0),IF($J46="b",VLOOKUP($M46,Reference!$A$16:M$27,13,0),VLOOKUP($M46,Reference!$A$30:M$41,13,0)))</f>
        <v>Social Touchpoint</v>
      </c>
      <c r="Z46" s="72">
        <f>VLOOKUP(M46,Reference!$A$63:$B$74,2,0)</f>
        <v>43374</v>
      </c>
      <c r="AA46" s="76">
        <f>VLOOKUP($M46,Reference!$A$45:$B$56,2,0)</f>
        <v>10</v>
      </c>
      <c r="AB46" s="76" t="str">
        <f>VLOOKUP($AA46,Reference!$B$45:$E$56,4,0)</f>
        <v>January</v>
      </c>
      <c r="AC46" s="76" t="str">
        <f>VLOOKUP($AA46,Reference!$B$45:$G$56,6,0)</f>
        <v>April</v>
      </c>
      <c r="AD46" s="76" t="str">
        <f>VLOOKUP($AA46,Reference!$B$45:$J$56,8,0)</f>
        <v>July</v>
      </c>
    </row>
    <row r="47" spans="1:30" ht="15" x14ac:dyDescent="0.15">
      <c r="A47" s="34"/>
      <c r="B47" s="36">
        <f t="shared" si="5"/>
        <v>0.12867647058823528</v>
      </c>
      <c r="C47" s="37">
        <v>35</v>
      </c>
      <c r="D47" s="38">
        <f>'Raw Data'!B36</f>
        <v>293175.36</v>
      </c>
      <c r="E47" s="38">
        <f t="shared" si="6"/>
        <v>73786459.699999988</v>
      </c>
      <c r="F47" s="36">
        <f t="shared" si="3"/>
        <v>0.51085507302741573</v>
      </c>
      <c r="G47" s="39">
        <f>'Raw Data'!C36</f>
        <v>3113.47</v>
      </c>
      <c r="H47" s="39">
        <f t="shared" si="7"/>
        <v>298681.53999999992</v>
      </c>
      <c r="I47" s="36">
        <f t="shared" si="4"/>
        <v>0.63291799522499803</v>
      </c>
      <c r="J47" s="40" t="s">
        <v>15</v>
      </c>
      <c r="K47" s="41" t="str">
        <f>'Raw Data'!A36</f>
        <v>Client 35</v>
      </c>
      <c r="L47" s="42" t="s">
        <v>50</v>
      </c>
      <c r="M47" s="42" t="s">
        <v>27</v>
      </c>
      <c r="N47" s="43" t="str">
        <f>IF($J47="a",VLOOKUP($M47,Reference!$A$2:B$13,2,0),IF($J47="b",VLOOKUP($M47,Reference!$A$16:B$27,2,0),VLOOKUP($M47,Reference!$A$30:B$41,2,0)))</f>
        <v>Social Touchpoint</v>
      </c>
      <c r="O47" s="43">
        <f>IF($J47="a",VLOOKUP($M47,Reference!$A$2:C$13,3,0),IF($J47="b",VLOOKUP($M47,Reference!$A$16:C$27,3,0),VLOOKUP($M47,Reference!$A$30:C$41,3,0)))</f>
        <v>0</v>
      </c>
      <c r="P47" s="43" t="str">
        <f>IF($J47="a",VLOOKUP($M47,Reference!$A$2:D$13,4,0),IF($J47="b",VLOOKUP($M47,Reference!$A$16:D$27,4,0),VLOOKUP($M47,Reference!$A$30:D$41,4,0)))</f>
        <v>Social Touchpoint</v>
      </c>
      <c r="Q47" s="43">
        <f>IF($J47="a",VLOOKUP($M47,Reference!$A$2:E$13,5,0),IF($J47="b",VLOOKUP($M47,Reference!$A$16:E$27,5,0),VLOOKUP($M47,Reference!$A$30:E$41,5,0)))</f>
        <v>0</v>
      </c>
      <c r="R47" s="43" t="str">
        <f>IF($J47="a",VLOOKUP($M47,Reference!$A$2:F$13,6,0),IF($J47="b",VLOOKUP($M47,Reference!$A$16:F$27,6,0),VLOOKUP($M47,Reference!$A$30:F$41,6,0)))</f>
        <v>Business Touchpoint</v>
      </c>
      <c r="S47" s="43">
        <f>IF($J47="a",VLOOKUP($M47,Reference!$A$2:G$13,7,0),IF($J47="b",VLOOKUP($M47,Reference!$A$16:G$27,7,0),VLOOKUP($M47,Reference!$A$30:G$41,7,0)))</f>
        <v>0</v>
      </c>
      <c r="T47" s="43" t="str">
        <f>IF($J47="a",VLOOKUP($M47,Reference!$A$2:H$13,8,0),IF($J47="b",VLOOKUP($M47,Reference!$A$16:H$27,8,0),VLOOKUP($M47,Reference!$A$30:H$41,8,0)))</f>
        <v>Social Touchpoint</v>
      </c>
      <c r="U47" s="43">
        <f>IF($J47="a",VLOOKUP($M47,Reference!$A$2:I$13,9,0),IF($J47="b",VLOOKUP($M47,Reference!$A$16:I$27,9,0),VLOOKUP($M47,Reference!$A$30:I$41,9,0)))</f>
        <v>0</v>
      </c>
      <c r="V47" s="43" t="str">
        <f>IF($J47="a",VLOOKUP($M47,Reference!$A$2:J$13,10,0),IF($J47="b",VLOOKUP($M47,Reference!$A$16:J$27,10,0),VLOOKUP($M47,Reference!$A$30:J$41,10,0)))</f>
        <v>Social Touchpoint</v>
      </c>
      <c r="W47" s="43">
        <f>IF($J47="a",VLOOKUP($M47,Reference!$A$2:K$13,11,0),IF($J47="b",VLOOKUP($M47,Reference!$A$16:K$27,11,0),VLOOKUP($M47,Reference!$A$30:K$41,11,0)))</f>
        <v>0</v>
      </c>
      <c r="X47" s="43" t="str">
        <f>IF($J47="a",VLOOKUP($M47,Reference!$A$2:L$13,12,0),IF($J47="b",VLOOKUP($M47,Reference!$A$16:L$27,12,0),VLOOKUP($M47,Reference!$A$30:L$41,12,0)))</f>
        <v>Business Touchpoint</v>
      </c>
      <c r="Y47" s="43">
        <f>IF($J47="a",VLOOKUP($M47,Reference!$A$2:M$13,13,0),IF($J47="b",VLOOKUP($M47,Reference!$A$16:M$27,13,0),VLOOKUP($M47,Reference!$A$30:M$41,13,0)))</f>
        <v>0</v>
      </c>
      <c r="Z47" s="72">
        <f>VLOOKUP(M47,Reference!$A$63:$B$74,2,0)</f>
        <v>43405</v>
      </c>
      <c r="AA47" s="76">
        <f>VLOOKUP($M47,Reference!$A$45:$B$56,2,0)</f>
        <v>11</v>
      </c>
      <c r="AB47" s="76" t="str">
        <f>VLOOKUP($AA47,Reference!$B$45:$E$56,4,0)</f>
        <v>February</v>
      </c>
      <c r="AC47" s="76" t="str">
        <f>VLOOKUP($AA47,Reference!$B$45:$G$56,6,0)</f>
        <v>May</v>
      </c>
      <c r="AD47" s="76" t="str">
        <f>VLOOKUP($AA47,Reference!$B$45:$J$56,8,0)</f>
        <v>August</v>
      </c>
    </row>
    <row r="48" spans="1:30" ht="15" x14ac:dyDescent="0.15">
      <c r="A48" s="34"/>
      <c r="B48" s="36">
        <f t="shared" si="5"/>
        <v>0.13235294117647059</v>
      </c>
      <c r="C48" s="37">
        <v>36</v>
      </c>
      <c r="D48" s="38">
        <f>'Raw Data'!B37</f>
        <v>693949.15</v>
      </c>
      <c r="E48" s="38">
        <f t="shared" si="6"/>
        <v>74480408.849999994</v>
      </c>
      <c r="F48" s="36">
        <f t="shared" si="3"/>
        <v>0.51565957842233401</v>
      </c>
      <c r="G48" s="39">
        <f>'Raw Data'!C37</f>
        <v>3073.71</v>
      </c>
      <c r="H48" s="39">
        <f t="shared" si="7"/>
        <v>301755.24999999994</v>
      </c>
      <c r="I48" s="36">
        <f t="shared" si="4"/>
        <v>0.63943130827107053</v>
      </c>
      <c r="J48" s="40" t="s">
        <v>15</v>
      </c>
      <c r="K48" s="41" t="str">
        <f>'Raw Data'!A37</f>
        <v>Client 36</v>
      </c>
      <c r="L48" s="42" t="s">
        <v>49</v>
      </c>
      <c r="M48" s="42" t="s">
        <v>28</v>
      </c>
      <c r="N48" s="43">
        <f>IF($J48="a",VLOOKUP($M48,Reference!$A$2:B$13,2,0),IF($J48="b",VLOOKUP($M48,Reference!$A$16:B$27,2,0),VLOOKUP($M48,Reference!$A$30:B$41,2,0)))</f>
        <v>0</v>
      </c>
      <c r="O48" s="43" t="str">
        <f>IF($J48="a",VLOOKUP($M48,Reference!$A$2:C$13,3,0),IF($J48="b",VLOOKUP($M48,Reference!$A$16:C$27,3,0),VLOOKUP($M48,Reference!$A$30:C$41,3,0)))</f>
        <v>Social Touchpoint</v>
      </c>
      <c r="P48" s="43">
        <f>IF($J48="a",VLOOKUP($M48,Reference!$A$2:D$13,4,0),IF($J48="b",VLOOKUP($M48,Reference!$A$16:D$27,4,0),VLOOKUP($M48,Reference!$A$30:D$41,4,0)))</f>
        <v>0</v>
      </c>
      <c r="Q48" s="43" t="str">
        <f>IF($J48="a",VLOOKUP($M48,Reference!$A$2:E$13,5,0),IF($J48="b",VLOOKUP($M48,Reference!$A$16:E$27,5,0),VLOOKUP($M48,Reference!$A$30:E$41,5,0)))</f>
        <v>Social Touchpoint</v>
      </c>
      <c r="R48" s="43">
        <f>IF($J48="a",VLOOKUP($M48,Reference!$A$2:F$13,6,0),IF($J48="b",VLOOKUP($M48,Reference!$A$16:F$27,6,0),VLOOKUP($M48,Reference!$A$30:F$41,6,0)))</f>
        <v>0</v>
      </c>
      <c r="S48" s="43" t="str">
        <f>IF($J48="a",VLOOKUP($M48,Reference!$A$2:G$13,7,0),IF($J48="b",VLOOKUP($M48,Reference!$A$16:G$27,7,0),VLOOKUP($M48,Reference!$A$30:G$41,7,0)))</f>
        <v>Business Touchpoint</v>
      </c>
      <c r="T48" s="43">
        <f>IF($J48="a",VLOOKUP($M48,Reference!$A$2:H$13,8,0),IF($J48="b",VLOOKUP($M48,Reference!$A$16:H$27,8,0),VLOOKUP($M48,Reference!$A$30:H$41,8,0)))</f>
        <v>0</v>
      </c>
      <c r="U48" s="43" t="str">
        <f>IF($J48="a",VLOOKUP($M48,Reference!$A$2:I$13,9,0),IF($J48="b",VLOOKUP($M48,Reference!$A$16:I$27,9,0),VLOOKUP($M48,Reference!$A$30:I$41,9,0)))</f>
        <v>Social Touchpoint</v>
      </c>
      <c r="V48" s="43">
        <f>IF($J48="a",VLOOKUP($M48,Reference!$A$2:J$13,10,0),IF($J48="b",VLOOKUP($M48,Reference!$A$16:J$27,10,0),VLOOKUP($M48,Reference!$A$30:J$41,10,0)))</f>
        <v>0</v>
      </c>
      <c r="W48" s="43" t="str">
        <f>IF($J48="a",VLOOKUP($M48,Reference!$A$2:K$13,11,0),IF($J48="b",VLOOKUP($M48,Reference!$A$16:K$27,11,0),VLOOKUP($M48,Reference!$A$30:K$41,11,0)))</f>
        <v>Social Touchpoint</v>
      </c>
      <c r="X48" s="43">
        <f>IF($J48="a",VLOOKUP($M48,Reference!$A$2:L$13,12,0),IF($J48="b",VLOOKUP($M48,Reference!$A$16:L$27,12,0),VLOOKUP($M48,Reference!$A$30:L$41,12,0)))</f>
        <v>0</v>
      </c>
      <c r="Y48" s="43" t="str">
        <f>IF($J48="a",VLOOKUP($M48,Reference!$A$2:M$13,13,0),IF($J48="b",VLOOKUP($M48,Reference!$A$16:M$27,13,0),VLOOKUP($M48,Reference!$A$30:M$41,13,0)))</f>
        <v>Business Touchpoint</v>
      </c>
      <c r="Z48" s="72">
        <f>VLOOKUP(M48,Reference!$A$63:$B$74,2,0)</f>
        <v>43435</v>
      </c>
      <c r="AA48" s="76">
        <f>VLOOKUP($M48,Reference!$A$45:$B$56,2,0)</f>
        <v>12</v>
      </c>
      <c r="AB48" s="76" t="str">
        <f>VLOOKUP($AA48,Reference!$B$45:$E$56,4,0)</f>
        <v>March</v>
      </c>
      <c r="AC48" s="76" t="str">
        <f>VLOOKUP($AA48,Reference!$B$45:$G$56,6,0)</f>
        <v>June</v>
      </c>
      <c r="AD48" s="76" t="str">
        <f>VLOOKUP($AA48,Reference!$B$45:$J$56,8,0)</f>
        <v>September</v>
      </c>
    </row>
    <row r="49" spans="1:30" ht="15" x14ac:dyDescent="0.15">
      <c r="A49" s="34"/>
      <c r="B49" s="36">
        <f t="shared" si="5"/>
        <v>0.13602941176470587</v>
      </c>
      <c r="C49" s="37">
        <v>37</v>
      </c>
      <c r="D49" s="38">
        <f>'Raw Data'!B38</f>
        <v>314168.43</v>
      </c>
      <c r="E49" s="38">
        <f t="shared" si="6"/>
        <v>74794577.280000001</v>
      </c>
      <c r="F49" s="36">
        <f t="shared" si="3"/>
        <v>0.51783470021165823</v>
      </c>
      <c r="G49" s="39">
        <f>'Raw Data'!C38</f>
        <v>3060.4</v>
      </c>
      <c r="H49" s="39">
        <f t="shared" si="7"/>
        <v>304815.64999999997</v>
      </c>
      <c r="I49" s="36">
        <f t="shared" si="4"/>
        <v>0.64591641690077228</v>
      </c>
      <c r="J49" s="40" t="s">
        <v>15</v>
      </c>
      <c r="K49" s="41" t="str">
        <f>'Raw Data'!A38</f>
        <v>Client 37</v>
      </c>
      <c r="L49" s="42" t="s">
        <v>50</v>
      </c>
      <c r="M49" s="42" t="s">
        <v>1</v>
      </c>
      <c r="N49" s="43" t="str">
        <f>IF($J49="a",VLOOKUP($M49,Reference!$A$2:B$13,2,0),IF($J49="b",VLOOKUP($M49,Reference!$A$16:B$27,2,0),VLOOKUP($M49,Reference!$A$30:B$41,2,0)))</f>
        <v>Business Touchpoint</v>
      </c>
      <c r="O49" s="43">
        <f>IF($J49="a",VLOOKUP($M49,Reference!$A$2:C$13,3,0),IF($J49="b",VLOOKUP($M49,Reference!$A$16:C$27,3,0),VLOOKUP($M49,Reference!$A$30:C$41,3,0)))</f>
        <v>0</v>
      </c>
      <c r="P49" s="43" t="str">
        <f>IF($J49="a",VLOOKUP($M49,Reference!$A$2:D$13,4,0),IF($J49="b",VLOOKUP($M49,Reference!$A$16:D$27,4,0),VLOOKUP($M49,Reference!$A$30:D$41,4,0)))</f>
        <v>Social Touchpoint</v>
      </c>
      <c r="Q49" s="43">
        <f>IF($J49="a",VLOOKUP($M49,Reference!$A$2:E$13,5,0),IF($J49="b",VLOOKUP($M49,Reference!$A$16:E$27,5,0),VLOOKUP($M49,Reference!$A$30:E$41,5,0)))</f>
        <v>0</v>
      </c>
      <c r="R49" s="43" t="str">
        <f>IF($J49="a",VLOOKUP($M49,Reference!$A$2:F$13,6,0),IF($J49="b",VLOOKUP($M49,Reference!$A$16:F$27,6,0),VLOOKUP($M49,Reference!$A$30:F$41,6,0)))</f>
        <v>Social Touchpoint</v>
      </c>
      <c r="S49" s="43">
        <f>IF($J49="a",VLOOKUP($M49,Reference!$A$2:G$13,7,0),IF($J49="b",VLOOKUP($M49,Reference!$A$16:G$27,7,0),VLOOKUP($M49,Reference!$A$30:G$41,7,0)))</f>
        <v>0</v>
      </c>
      <c r="T49" s="43" t="str">
        <f>IF($J49="a",VLOOKUP($M49,Reference!$A$2:H$13,8,0),IF($J49="b",VLOOKUP($M49,Reference!$A$16:H$27,8,0),VLOOKUP($M49,Reference!$A$30:H$41,8,0)))</f>
        <v>Business Touchpoint</v>
      </c>
      <c r="U49" s="43">
        <f>IF($J49="a",VLOOKUP($M49,Reference!$A$2:I$13,9,0),IF($J49="b",VLOOKUP($M49,Reference!$A$16:I$27,9,0),VLOOKUP($M49,Reference!$A$30:I$41,9,0)))</f>
        <v>0</v>
      </c>
      <c r="V49" s="43" t="str">
        <f>IF($J49="a",VLOOKUP($M49,Reference!$A$2:J$13,10,0),IF($J49="b",VLOOKUP($M49,Reference!$A$16:J$27,10,0),VLOOKUP($M49,Reference!$A$30:J$41,10,0)))</f>
        <v>Social Touchpoint</v>
      </c>
      <c r="W49" s="43">
        <f>IF($J49="a",VLOOKUP($M49,Reference!$A$2:K$13,11,0),IF($J49="b",VLOOKUP($M49,Reference!$A$16:K$27,11,0),VLOOKUP($M49,Reference!$A$30:K$41,11,0)))</f>
        <v>0</v>
      </c>
      <c r="X49" s="43" t="str">
        <f>IF($J49="a",VLOOKUP($M49,Reference!$A$2:L$13,12,0),IF($J49="b",VLOOKUP($M49,Reference!$A$16:L$27,12,0),VLOOKUP($M49,Reference!$A$30:L$41,12,0)))</f>
        <v>Social Touchpoint</v>
      </c>
      <c r="Y49" s="43">
        <f>IF($J49="a",VLOOKUP($M49,Reference!$A$2:M$13,13,0),IF($J49="b",VLOOKUP($M49,Reference!$A$16:M$27,13,0),VLOOKUP($M49,Reference!$A$30:M$41,13,0)))</f>
        <v>0</v>
      </c>
      <c r="Z49" s="72">
        <f>VLOOKUP(M49,Reference!$A$63:$B$74,2,0)</f>
        <v>43101</v>
      </c>
      <c r="AA49" s="76">
        <f>VLOOKUP($M49,Reference!$A$45:$B$56,2,0)</f>
        <v>1</v>
      </c>
      <c r="AB49" s="76" t="str">
        <f>VLOOKUP($AA49,Reference!$B$45:$E$56,4,0)</f>
        <v>April</v>
      </c>
      <c r="AC49" s="76" t="str">
        <f>VLOOKUP($AA49,Reference!$B$45:$G$56,6,0)</f>
        <v>July</v>
      </c>
      <c r="AD49" s="76" t="str">
        <f>VLOOKUP($AA49,Reference!$B$45:$J$56,8,0)</f>
        <v>October</v>
      </c>
    </row>
    <row r="50" spans="1:30" ht="15" x14ac:dyDescent="0.15">
      <c r="A50" s="34"/>
      <c r="B50" s="36">
        <f t="shared" si="5"/>
        <v>0.13970588235294118</v>
      </c>
      <c r="C50" s="37">
        <v>38</v>
      </c>
      <c r="D50" s="38">
        <f>'Raw Data'!B39</f>
        <v>372912.46</v>
      </c>
      <c r="E50" s="38">
        <f t="shared" si="6"/>
        <v>75167489.739999995</v>
      </c>
      <c r="F50" s="36">
        <f t="shared" si="3"/>
        <v>0.52041653192930237</v>
      </c>
      <c r="G50" s="39">
        <f>'Raw Data'!C39</f>
        <v>3016.77</v>
      </c>
      <c r="H50" s="39">
        <f t="shared" si="7"/>
        <v>307832.42</v>
      </c>
      <c r="I50" s="36">
        <f t="shared" si="4"/>
        <v>0.6523090718350375</v>
      </c>
      <c r="J50" s="40" t="s">
        <v>15</v>
      </c>
      <c r="K50" s="41" t="str">
        <f>'Raw Data'!A39</f>
        <v>Client 38</v>
      </c>
      <c r="L50" s="42" t="s">
        <v>49</v>
      </c>
      <c r="M50" s="42" t="s">
        <v>18</v>
      </c>
      <c r="N50" s="43">
        <f>IF($J50="a",VLOOKUP($M50,Reference!$A$2:B$13,2,0),IF($J50="b",VLOOKUP($M50,Reference!$A$16:B$27,2,0),VLOOKUP($M50,Reference!$A$30:B$41,2,0)))</f>
        <v>0</v>
      </c>
      <c r="O50" s="43" t="str">
        <f>IF($J50="a",VLOOKUP($M50,Reference!$A$2:C$13,3,0),IF($J50="b",VLOOKUP($M50,Reference!$A$16:C$27,3,0),VLOOKUP($M50,Reference!$A$30:C$41,3,0)))</f>
        <v>Business Touchpoint</v>
      </c>
      <c r="P50" s="43">
        <f>IF($J50="a",VLOOKUP($M50,Reference!$A$2:D$13,4,0),IF($J50="b",VLOOKUP($M50,Reference!$A$16:D$27,4,0),VLOOKUP($M50,Reference!$A$30:D$41,4,0)))</f>
        <v>0</v>
      </c>
      <c r="Q50" s="43" t="str">
        <f>IF($J50="a",VLOOKUP($M50,Reference!$A$2:E$13,5,0),IF($J50="b",VLOOKUP($M50,Reference!$A$16:E$27,5,0),VLOOKUP($M50,Reference!$A$30:E$41,5,0)))</f>
        <v>Social Touchpoint</v>
      </c>
      <c r="R50" s="43">
        <f>IF($J50="a",VLOOKUP($M50,Reference!$A$2:F$13,6,0),IF($J50="b",VLOOKUP($M50,Reference!$A$16:F$27,6,0),VLOOKUP($M50,Reference!$A$30:F$41,6,0)))</f>
        <v>0</v>
      </c>
      <c r="S50" s="43" t="str">
        <f>IF($J50="a",VLOOKUP($M50,Reference!$A$2:G$13,7,0),IF($J50="b",VLOOKUP($M50,Reference!$A$16:G$27,7,0),VLOOKUP($M50,Reference!$A$30:G$41,7,0)))</f>
        <v>Social Touchpoint</v>
      </c>
      <c r="T50" s="43">
        <f>IF($J50="a",VLOOKUP($M50,Reference!$A$2:H$13,8,0),IF($J50="b",VLOOKUP($M50,Reference!$A$16:H$27,8,0),VLOOKUP($M50,Reference!$A$30:H$41,8,0)))</f>
        <v>0</v>
      </c>
      <c r="U50" s="43" t="str">
        <f>IF($J50="a",VLOOKUP($M50,Reference!$A$2:I$13,9,0),IF($J50="b",VLOOKUP($M50,Reference!$A$16:I$27,9,0),VLOOKUP($M50,Reference!$A$30:I$41,9,0)))</f>
        <v>Business Touchpoint</v>
      </c>
      <c r="V50" s="43">
        <f>IF($J50="a",VLOOKUP($M50,Reference!$A$2:J$13,10,0),IF($J50="b",VLOOKUP($M50,Reference!$A$16:J$27,10,0),VLOOKUP($M50,Reference!$A$30:J$41,10,0)))</f>
        <v>0</v>
      </c>
      <c r="W50" s="43" t="str">
        <f>IF($J50="a",VLOOKUP($M50,Reference!$A$2:K$13,11,0),IF($J50="b",VLOOKUP($M50,Reference!$A$16:K$27,11,0),VLOOKUP($M50,Reference!$A$30:K$41,11,0)))</f>
        <v>Social Touchpoint</v>
      </c>
      <c r="X50" s="43">
        <f>IF($J50="a",VLOOKUP($M50,Reference!$A$2:L$13,12,0),IF($J50="b",VLOOKUP($M50,Reference!$A$16:L$27,12,0),VLOOKUP($M50,Reference!$A$30:L$41,12,0)))</f>
        <v>0</v>
      </c>
      <c r="Y50" s="43" t="str">
        <f>IF($J50="a",VLOOKUP($M50,Reference!$A$2:M$13,13,0),IF($J50="b",VLOOKUP($M50,Reference!$A$16:M$27,13,0),VLOOKUP($M50,Reference!$A$30:M$41,13,0)))</f>
        <v>Social Touchpoint</v>
      </c>
      <c r="Z50" s="72">
        <f>VLOOKUP(M50,Reference!$A$63:$B$74,2,0)</f>
        <v>43132</v>
      </c>
      <c r="AA50" s="76">
        <f>VLOOKUP($M50,Reference!$A$45:$B$56,2,0)</f>
        <v>2</v>
      </c>
      <c r="AB50" s="76" t="str">
        <f>VLOOKUP($AA50,Reference!$B$45:$E$56,4,0)</f>
        <v>May</v>
      </c>
      <c r="AC50" s="76" t="str">
        <f>VLOOKUP($AA50,Reference!$B$45:$G$56,6,0)</f>
        <v>August</v>
      </c>
      <c r="AD50" s="76" t="str">
        <f>VLOOKUP($AA50,Reference!$B$45:$J$56,8,0)</f>
        <v>November</v>
      </c>
    </row>
    <row r="51" spans="1:30" ht="15" x14ac:dyDescent="0.15">
      <c r="A51" s="34"/>
      <c r="B51" s="36">
        <f t="shared" si="5"/>
        <v>0.14338235294117646</v>
      </c>
      <c r="C51" s="37">
        <v>39</v>
      </c>
      <c r="D51" s="38">
        <f>'Raw Data'!B40</f>
        <v>783180.58</v>
      </c>
      <c r="E51" s="38">
        <f t="shared" si="6"/>
        <v>75950670.319999993</v>
      </c>
      <c r="F51" s="36">
        <f t="shared" si="3"/>
        <v>0.52583882450189956</v>
      </c>
      <c r="G51" s="39">
        <f>'Raw Data'!C40</f>
        <v>2883.73</v>
      </c>
      <c r="H51" s="39">
        <f t="shared" si="7"/>
        <v>310716.14999999997</v>
      </c>
      <c r="I51" s="36">
        <f t="shared" si="4"/>
        <v>0.65841980974796699</v>
      </c>
      <c r="J51" s="40" t="s">
        <v>15</v>
      </c>
      <c r="K51" s="41" t="str">
        <f>'Raw Data'!A40</f>
        <v>Client 39</v>
      </c>
      <c r="L51" s="42" t="s">
        <v>49</v>
      </c>
      <c r="M51" s="42" t="s">
        <v>19</v>
      </c>
      <c r="N51" s="43" t="str">
        <f>IF($J51="a",VLOOKUP($M51,Reference!$A$2:B$13,2,0),IF($J51="b",VLOOKUP($M51,Reference!$A$16:B$27,2,0),VLOOKUP($M51,Reference!$A$30:B$41,2,0)))</f>
        <v>Social Touchpoint</v>
      </c>
      <c r="O51" s="43">
        <f>IF($J51="a",VLOOKUP($M51,Reference!$A$2:C$13,3,0),IF($J51="b",VLOOKUP($M51,Reference!$A$16:C$27,3,0),VLOOKUP($M51,Reference!$A$30:C$41,3,0)))</f>
        <v>0</v>
      </c>
      <c r="P51" s="43" t="str">
        <f>IF($J51="a",VLOOKUP($M51,Reference!$A$2:D$13,4,0),IF($J51="b",VLOOKUP($M51,Reference!$A$16:D$27,4,0),VLOOKUP($M51,Reference!$A$30:D$41,4,0)))</f>
        <v>Business Touchpoint</v>
      </c>
      <c r="Q51" s="43">
        <f>IF($J51="a",VLOOKUP($M51,Reference!$A$2:E$13,5,0),IF($J51="b",VLOOKUP($M51,Reference!$A$16:E$27,5,0),VLOOKUP($M51,Reference!$A$30:E$41,5,0)))</f>
        <v>0</v>
      </c>
      <c r="R51" s="43" t="str">
        <f>IF($J51="a",VLOOKUP($M51,Reference!$A$2:F$13,6,0),IF($J51="b",VLOOKUP($M51,Reference!$A$16:F$27,6,0),VLOOKUP($M51,Reference!$A$30:F$41,6,0)))</f>
        <v>Social Touchpoint</v>
      </c>
      <c r="S51" s="43">
        <f>IF($J51="a",VLOOKUP($M51,Reference!$A$2:G$13,7,0),IF($J51="b",VLOOKUP($M51,Reference!$A$16:G$27,7,0),VLOOKUP($M51,Reference!$A$30:G$41,7,0)))</f>
        <v>0</v>
      </c>
      <c r="T51" s="43" t="str">
        <f>IF($J51="a",VLOOKUP($M51,Reference!$A$2:H$13,8,0),IF($J51="b",VLOOKUP($M51,Reference!$A$16:H$27,8,0),VLOOKUP($M51,Reference!$A$30:H$41,8,0)))</f>
        <v>Social Touchpoint</v>
      </c>
      <c r="U51" s="43">
        <f>IF($J51="a",VLOOKUP($M51,Reference!$A$2:I$13,9,0),IF($J51="b",VLOOKUP($M51,Reference!$A$16:I$27,9,0),VLOOKUP($M51,Reference!$A$30:I$41,9,0)))</f>
        <v>0</v>
      </c>
      <c r="V51" s="43" t="str">
        <f>IF($J51="a",VLOOKUP($M51,Reference!$A$2:J$13,10,0),IF($J51="b",VLOOKUP($M51,Reference!$A$16:J$27,10,0),VLOOKUP($M51,Reference!$A$30:J$41,10,0)))</f>
        <v>Business Touchpoint</v>
      </c>
      <c r="W51" s="43">
        <f>IF($J51="a",VLOOKUP($M51,Reference!$A$2:K$13,11,0),IF($J51="b",VLOOKUP($M51,Reference!$A$16:K$27,11,0),VLOOKUP($M51,Reference!$A$30:K$41,11,0)))</f>
        <v>0</v>
      </c>
      <c r="X51" s="43" t="str">
        <f>IF($J51="a",VLOOKUP($M51,Reference!$A$2:L$13,12,0),IF($J51="b",VLOOKUP($M51,Reference!$A$16:L$27,12,0),VLOOKUP($M51,Reference!$A$30:L$41,12,0)))</f>
        <v>Social Touchpoint</v>
      </c>
      <c r="Y51" s="43">
        <f>IF($J51="a",VLOOKUP($M51,Reference!$A$2:M$13,13,0),IF($J51="b",VLOOKUP($M51,Reference!$A$16:M$27,13,0),VLOOKUP($M51,Reference!$A$30:M$41,13,0)))</f>
        <v>0</v>
      </c>
      <c r="Z51" s="72">
        <f>VLOOKUP(M51,Reference!$A$63:$B$74,2,0)</f>
        <v>43160</v>
      </c>
      <c r="AA51" s="76">
        <f>VLOOKUP($M51,Reference!$A$45:$B$56,2,0)</f>
        <v>3</v>
      </c>
      <c r="AB51" s="76" t="str">
        <f>VLOOKUP($AA51,Reference!$B$45:$E$56,4,0)</f>
        <v>June</v>
      </c>
      <c r="AC51" s="76" t="str">
        <f>VLOOKUP($AA51,Reference!$B$45:$G$56,6,0)</f>
        <v>September</v>
      </c>
      <c r="AD51" s="76" t="str">
        <f>VLOOKUP($AA51,Reference!$B$45:$J$56,8,0)</f>
        <v>December</v>
      </c>
    </row>
    <row r="52" spans="1:30" ht="15" x14ac:dyDescent="0.15">
      <c r="A52" s="34"/>
      <c r="B52" s="36">
        <f t="shared" si="5"/>
        <v>0.14705882352941177</v>
      </c>
      <c r="C52" s="37">
        <v>40</v>
      </c>
      <c r="D52" s="38">
        <f>'Raw Data'!B41</f>
        <v>4685799.5599999996</v>
      </c>
      <c r="E52" s="38">
        <f t="shared" si="6"/>
        <v>80636469.879999995</v>
      </c>
      <c r="F52" s="36">
        <f t="shared" si="3"/>
        <v>0.5582806097040649</v>
      </c>
      <c r="G52" s="39">
        <f>'Raw Data'!C41</f>
        <v>2875.69</v>
      </c>
      <c r="H52" s="39">
        <f t="shared" si="7"/>
        <v>313591.83999999997</v>
      </c>
      <c r="I52" s="36">
        <f t="shared" si="4"/>
        <v>0.6645135105829385</v>
      </c>
      <c r="J52" s="40" t="s">
        <v>15</v>
      </c>
      <c r="K52" s="41" t="str">
        <f>'Raw Data'!A41</f>
        <v>Client 40</v>
      </c>
      <c r="L52" s="42" t="s">
        <v>49</v>
      </c>
      <c r="M52" s="42" t="s">
        <v>20</v>
      </c>
      <c r="N52" s="43">
        <f>IF($J52="a",VLOOKUP($M52,Reference!$A$2:B$13,2,0),IF($J52="b",VLOOKUP($M52,Reference!$A$16:B$27,2,0),VLOOKUP($M52,Reference!$A$30:B$41,2,0)))</f>
        <v>0</v>
      </c>
      <c r="O52" s="43" t="str">
        <f>IF($J52="a",VLOOKUP($M52,Reference!$A$2:C$13,3,0),IF($J52="b",VLOOKUP($M52,Reference!$A$16:C$27,3,0),VLOOKUP($M52,Reference!$A$30:C$41,3,0)))</f>
        <v>Social Touchpoint</v>
      </c>
      <c r="P52" s="43">
        <f>IF($J52="a",VLOOKUP($M52,Reference!$A$2:D$13,4,0),IF($J52="b",VLOOKUP($M52,Reference!$A$16:D$27,4,0),VLOOKUP($M52,Reference!$A$30:D$41,4,0)))</f>
        <v>0</v>
      </c>
      <c r="Q52" s="43" t="str">
        <f>IF($J52="a",VLOOKUP($M52,Reference!$A$2:E$13,5,0),IF($J52="b",VLOOKUP($M52,Reference!$A$16:E$27,5,0),VLOOKUP($M52,Reference!$A$30:E$41,5,0)))</f>
        <v>Business Touchpoint</v>
      </c>
      <c r="R52" s="43">
        <f>IF($J52="a",VLOOKUP($M52,Reference!$A$2:F$13,6,0),IF($J52="b",VLOOKUP($M52,Reference!$A$16:F$27,6,0),VLOOKUP($M52,Reference!$A$30:F$41,6,0)))</f>
        <v>0</v>
      </c>
      <c r="S52" s="43" t="str">
        <f>IF($J52="a",VLOOKUP($M52,Reference!$A$2:G$13,7,0),IF($J52="b",VLOOKUP($M52,Reference!$A$16:G$27,7,0),VLOOKUP($M52,Reference!$A$30:G$41,7,0)))</f>
        <v>Social Touchpoint</v>
      </c>
      <c r="T52" s="43">
        <f>IF($J52="a",VLOOKUP($M52,Reference!$A$2:H$13,8,0),IF($J52="b",VLOOKUP($M52,Reference!$A$16:H$27,8,0),VLOOKUP($M52,Reference!$A$30:H$41,8,0)))</f>
        <v>0</v>
      </c>
      <c r="U52" s="43" t="str">
        <f>IF($J52="a",VLOOKUP($M52,Reference!$A$2:I$13,9,0),IF($J52="b",VLOOKUP($M52,Reference!$A$16:I$27,9,0),VLOOKUP($M52,Reference!$A$30:I$41,9,0)))</f>
        <v>Social Touchpoint</v>
      </c>
      <c r="V52" s="43">
        <f>IF($J52="a",VLOOKUP($M52,Reference!$A$2:J$13,10,0),IF($J52="b",VLOOKUP($M52,Reference!$A$16:J$27,10,0),VLOOKUP($M52,Reference!$A$30:J$41,10,0)))</f>
        <v>0</v>
      </c>
      <c r="W52" s="43" t="str">
        <f>IF($J52="a",VLOOKUP($M52,Reference!$A$2:K$13,11,0),IF($J52="b",VLOOKUP($M52,Reference!$A$16:K$27,11,0),VLOOKUP($M52,Reference!$A$30:K$41,11,0)))</f>
        <v>Business Touchpoint</v>
      </c>
      <c r="X52" s="43">
        <f>IF($J52="a",VLOOKUP($M52,Reference!$A$2:L$13,12,0),IF($J52="b",VLOOKUP($M52,Reference!$A$16:L$27,12,0),VLOOKUP($M52,Reference!$A$30:L$41,12,0)))</f>
        <v>0</v>
      </c>
      <c r="Y52" s="43" t="str">
        <f>IF($J52="a",VLOOKUP($M52,Reference!$A$2:M$13,13,0),IF($J52="b",VLOOKUP($M52,Reference!$A$16:M$27,13,0),VLOOKUP($M52,Reference!$A$30:M$41,13,0)))</f>
        <v>Social Touchpoint</v>
      </c>
      <c r="Z52" s="72">
        <f>VLOOKUP(M52,Reference!$A$63:$B$74,2,0)</f>
        <v>43191</v>
      </c>
      <c r="AA52" s="76">
        <f>VLOOKUP($M52,Reference!$A$45:$B$56,2,0)</f>
        <v>4</v>
      </c>
      <c r="AB52" s="76" t="str">
        <f>VLOOKUP($AA52,Reference!$B$45:$E$56,4,0)</f>
        <v>July</v>
      </c>
      <c r="AC52" s="76" t="str">
        <f>VLOOKUP($AA52,Reference!$B$45:$G$56,6,0)</f>
        <v>October</v>
      </c>
      <c r="AD52" s="76" t="str">
        <f>VLOOKUP($AA52,Reference!$B$45:$J$56,8,0)</f>
        <v>January</v>
      </c>
    </row>
    <row r="53" spans="1:30" ht="15" x14ac:dyDescent="0.15">
      <c r="A53" s="34"/>
      <c r="B53" s="36">
        <f t="shared" si="5"/>
        <v>0.15073529411764705</v>
      </c>
      <c r="C53" s="37">
        <v>41</v>
      </c>
      <c r="D53" s="38">
        <f>'Raw Data'!B42</f>
        <v>1649565.05</v>
      </c>
      <c r="E53" s="38">
        <f t="shared" si="6"/>
        <v>82286034.929999992</v>
      </c>
      <c r="F53" s="36">
        <f t="shared" si="3"/>
        <v>0.56970125080146161</v>
      </c>
      <c r="G53" s="39">
        <f>'Raw Data'!C42</f>
        <v>2873.34</v>
      </c>
      <c r="H53" s="39">
        <f t="shared" si="7"/>
        <v>316465.18</v>
      </c>
      <c r="I53" s="36">
        <f t="shared" si="4"/>
        <v>0.67060223167497457</v>
      </c>
      <c r="J53" s="40" t="s">
        <v>15</v>
      </c>
      <c r="K53" s="41" t="str">
        <f>'Raw Data'!A42</f>
        <v>Client 41</v>
      </c>
      <c r="L53" s="42" t="s">
        <v>50</v>
      </c>
      <c r="M53" s="42" t="s">
        <v>21</v>
      </c>
      <c r="N53" s="43" t="str">
        <f>IF($J53="a",VLOOKUP($M53,Reference!$A$2:B$13,2,0),IF($J53="b",VLOOKUP($M53,Reference!$A$16:B$27,2,0),VLOOKUP($M53,Reference!$A$30:B$41,2,0)))</f>
        <v>Social Touchpoint</v>
      </c>
      <c r="O53" s="43">
        <f>IF($J53="a",VLOOKUP($M53,Reference!$A$2:C$13,3,0),IF($J53="b",VLOOKUP($M53,Reference!$A$16:C$27,3,0),VLOOKUP($M53,Reference!$A$30:C$41,3,0)))</f>
        <v>0</v>
      </c>
      <c r="P53" s="43" t="str">
        <f>IF($J53="a",VLOOKUP($M53,Reference!$A$2:D$13,4,0),IF($J53="b",VLOOKUP($M53,Reference!$A$16:D$27,4,0),VLOOKUP($M53,Reference!$A$30:D$41,4,0)))</f>
        <v>Social Touchpoint</v>
      </c>
      <c r="Q53" s="43">
        <f>IF($J53="a",VLOOKUP($M53,Reference!$A$2:E$13,5,0),IF($J53="b",VLOOKUP($M53,Reference!$A$16:E$27,5,0),VLOOKUP($M53,Reference!$A$30:E$41,5,0)))</f>
        <v>0</v>
      </c>
      <c r="R53" s="43" t="str">
        <f>IF($J53="a",VLOOKUP($M53,Reference!$A$2:F$13,6,0),IF($J53="b",VLOOKUP($M53,Reference!$A$16:F$27,6,0),VLOOKUP($M53,Reference!$A$30:F$41,6,0)))</f>
        <v>Business Touchpoint</v>
      </c>
      <c r="S53" s="43">
        <f>IF($J53="a",VLOOKUP($M53,Reference!$A$2:G$13,7,0),IF($J53="b",VLOOKUP($M53,Reference!$A$16:G$27,7,0),VLOOKUP($M53,Reference!$A$30:G$41,7,0)))</f>
        <v>0</v>
      </c>
      <c r="T53" s="43" t="str">
        <f>IF($J53="a",VLOOKUP($M53,Reference!$A$2:H$13,8,0),IF($J53="b",VLOOKUP($M53,Reference!$A$16:H$27,8,0),VLOOKUP($M53,Reference!$A$30:H$41,8,0)))</f>
        <v>Social Touchpoint</v>
      </c>
      <c r="U53" s="43">
        <f>IF($J53="a",VLOOKUP($M53,Reference!$A$2:I$13,9,0),IF($J53="b",VLOOKUP($M53,Reference!$A$16:I$27,9,0),VLOOKUP($M53,Reference!$A$30:I$41,9,0)))</f>
        <v>0</v>
      </c>
      <c r="V53" s="43" t="str">
        <f>IF($J53="a",VLOOKUP($M53,Reference!$A$2:J$13,10,0),IF($J53="b",VLOOKUP($M53,Reference!$A$16:J$27,10,0),VLOOKUP($M53,Reference!$A$30:J$41,10,0)))</f>
        <v>Social Touchpoint</v>
      </c>
      <c r="W53" s="43">
        <f>IF($J53="a",VLOOKUP($M53,Reference!$A$2:K$13,11,0),IF($J53="b",VLOOKUP($M53,Reference!$A$16:K$27,11,0),VLOOKUP($M53,Reference!$A$30:K$41,11,0)))</f>
        <v>0</v>
      </c>
      <c r="X53" s="43" t="str">
        <f>IF($J53="a",VLOOKUP($M53,Reference!$A$2:L$13,12,0),IF($J53="b",VLOOKUP($M53,Reference!$A$16:L$27,12,0),VLOOKUP($M53,Reference!$A$30:L$41,12,0)))</f>
        <v>Business Touchpoint</v>
      </c>
      <c r="Y53" s="43">
        <f>IF($J53="a",VLOOKUP($M53,Reference!$A$2:M$13,13,0),IF($J53="b",VLOOKUP($M53,Reference!$A$16:M$27,13,0),VLOOKUP($M53,Reference!$A$30:M$41,13,0)))</f>
        <v>0</v>
      </c>
      <c r="Z53" s="72">
        <f>VLOOKUP(M53,Reference!$A$63:$B$74,2,0)</f>
        <v>43221</v>
      </c>
      <c r="AA53" s="76">
        <f>VLOOKUP($M53,Reference!$A$45:$B$56,2,0)</f>
        <v>5</v>
      </c>
      <c r="AB53" s="76" t="str">
        <f>VLOOKUP($AA53,Reference!$B$45:$E$56,4,0)</f>
        <v>August</v>
      </c>
      <c r="AC53" s="76" t="str">
        <f>VLOOKUP($AA53,Reference!$B$45:$G$56,6,0)</f>
        <v>November</v>
      </c>
      <c r="AD53" s="76" t="str">
        <f>VLOOKUP($AA53,Reference!$B$45:$J$56,8,0)</f>
        <v>February</v>
      </c>
    </row>
    <row r="54" spans="1:30" ht="15" x14ac:dyDescent="0.15">
      <c r="A54" s="34"/>
      <c r="B54" s="36">
        <f t="shared" si="5"/>
        <v>0.15441176470588236</v>
      </c>
      <c r="C54" s="37">
        <v>42</v>
      </c>
      <c r="D54" s="38">
        <f>'Raw Data'!B43</f>
        <v>1231228.8500000001</v>
      </c>
      <c r="E54" s="38">
        <f t="shared" si="6"/>
        <v>83517263.779999986</v>
      </c>
      <c r="F54" s="36">
        <f t="shared" si="3"/>
        <v>0.57822557229130545</v>
      </c>
      <c r="G54" s="39">
        <f>'Raw Data'!C43</f>
        <v>2844.97</v>
      </c>
      <c r="H54" s="39">
        <f t="shared" si="7"/>
        <v>319310.14999999997</v>
      </c>
      <c r="I54" s="36">
        <f t="shared" si="4"/>
        <v>0.67663083561506154</v>
      </c>
      <c r="J54" s="40" t="s">
        <v>15</v>
      </c>
      <c r="K54" s="41" t="str">
        <f>'Raw Data'!A43</f>
        <v>Client 42</v>
      </c>
      <c r="L54" s="41" t="s">
        <v>49</v>
      </c>
      <c r="M54" s="42" t="s">
        <v>22</v>
      </c>
      <c r="N54" s="43">
        <f>IF($J54="a",VLOOKUP($M54,Reference!$A$2:B$13,2,0),IF($J54="b",VLOOKUP($M54,Reference!$A$16:B$27,2,0),VLOOKUP($M54,Reference!$A$30:B$41,2,0)))</f>
        <v>0</v>
      </c>
      <c r="O54" s="43" t="str">
        <f>IF($J54="a",VLOOKUP($M54,Reference!$A$2:C$13,3,0),IF($J54="b",VLOOKUP($M54,Reference!$A$16:C$27,3,0),VLOOKUP($M54,Reference!$A$30:C$41,3,0)))</f>
        <v>Social Touchpoint</v>
      </c>
      <c r="P54" s="43">
        <f>IF($J54="a",VLOOKUP($M54,Reference!$A$2:D$13,4,0),IF($J54="b",VLOOKUP($M54,Reference!$A$16:D$27,4,0),VLOOKUP($M54,Reference!$A$30:D$41,4,0)))</f>
        <v>0</v>
      </c>
      <c r="Q54" s="43" t="str">
        <f>IF($J54="a",VLOOKUP($M54,Reference!$A$2:E$13,5,0),IF($J54="b",VLOOKUP($M54,Reference!$A$16:E$27,5,0),VLOOKUP($M54,Reference!$A$30:E$41,5,0)))</f>
        <v>Social Touchpoint</v>
      </c>
      <c r="R54" s="43">
        <f>IF($J54="a",VLOOKUP($M54,Reference!$A$2:F$13,6,0),IF($J54="b",VLOOKUP($M54,Reference!$A$16:F$27,6,0),VLOOKUP($M54,Reference!$A$30:F$41,6,0)))</f>
        <v>0</v>
      </c>
      <c r="S54" s="43" t="str">
        <f>IF($J54="a",VLOOKUP($M54,Reference!$A$2:G$13,7,0),IF($J54="b",VLOOKUP($M54,Reference!$A$16:G$27,7,0),VLOOKUP($M54,Reference!$A$30:G$41,7,0)))</f>
        <v>Business Touchpoint</v>
      </c>
      <c r="T54" s="43">
        <f>IF($J54="a",VLOOKUP($M54,Reference!$A$2:H$13,8,0),IF($J54="b",VLOOKUP($M54,Reference!$A$16:H$27,8,0),VLOOKUP($M54,Reference!$A$30:H$41,8,0)))</f>
        <v>0</v>
      </c>
      <c r="U54" s="43" t="str">
        <f>IF($J54="a",VLOOKUP($M54,Reference!$A$2:I$13,9,0),IF($J54="b",VLOOKUP($M54,Reference!$A$16:I$27,9,0),VLOOKUP($M54,Reference!$A$30:I$41,9,0)))</f>
        <v>Social Touchpoint</v>
      </c>
      <c r="V54" s="43">
        <f>IF($J54="a",VLOOKUP($M54,Reference!$A$2:J$13,10,0),IF($J54="b",VLOOKUP($M54,Reference!$A$16:J$27,10,0),VLOOKUP($M54,Reference!$A$30:J$41,10,0)))</f>
        <v>0</v>
      </c>
      <c r="W54" s="43" t="str">
        <f>IF($J54="a",VLOOKUP($M54,Reference!$A$2:K$13,11,0),IF($J54="b",VLOOKUP($M54,Reference!$A$16:K$27,11,0),VLOOKUP($M54,Reference!$A$30:K$41,11,0)))</f>
        <v>Social Touchpoint</v>
      </c>
      <c r="X54" s="43">
        <f>IF($J54="a",VLOOKUP($M54,Reference!$A$2:L$13,12,0),IF($J54="b",VLOOKUP($M54,Reference!$A$16:L$27,12,0),VLOOKUP($M54,Reference!$A$30:L$41,12,0)))</f>
        <v>0</v>
      </c>
      <c r="Y54" s="43" t="str">
        <f>IF($J54="a",VLOOKUP($M54,Reference!$A$2:M$13,13,0),IF($J54="b",VLOOKUP($M54,Reference!$A$16:M$27,13,0),VLOOKUP($M54,Reference!$A$30:M$41,13,0)))</f>
        <v>Business Touchpoint</v>
      </c>
      <c r="Z54" s="72">
        <f>VLOOKUP(M54,Reference!$A$63:$B$74,2,0)</f>
        <v>43252</v>
      </c>
      <c r="AA54" s="76">
        <f>VLOOKUP($M54,Reference!$A$45:$B$56,2,0)</f>
        <v>6</v>
      </c>
      <c r="AB54" s="76" t="str">
        <f>VLOOKUP($AA54,Reference!$B$45:$E$56,4,0)</f>
        <v>September</v>
      </c>
      <c r="AC54" s="76" t="str">
        <f>VLOOKUP($AA54,Reference!$B$45:$G$56,6,0)</f>
        <v>December</v>
      </c>
      <c r="AD54" s="76" t="str">
        <f>VLOOKUP($AA54,Reference!$B$45:$J$56,8,0)</f>
        <v>March</v>
      </c>
    </row>
    <row r="55" spans="1:30" ht="15" x14ac:dyDescent="0.15">
      <c r="A55" s="34"/>
      <c r="B55" s="36">
        <f t="shared" si="5"/>
        <v>0.15808823529411764</v>
      </c>
      <c r="C55" s="37">
        <v>43</v>
      </c>
      <c r="D55" s="38">
        <f>'Raw Data'!B44</f>
        <v>2421549.15</v>
      </c>
      <c r="E55" s="38">
        <f t="shared" si="6"/>
        <v>85938812.929999992</v>
      </c>
      <c r="F55" s="36">
        <f t="shared" si="3"/>
        <v>0.59499098796367078</v>
      </c>
      <c r="G55" s="39">
        <f>'Raw Data'!C44</f>
        <v>2777.28</v>
      </c>
      <c r="H55" s="39">
        <f t="shared" si="7"/>
        <v>322087.43</v>
      </c>
      <c r="I55" s="36">
        <f t="shared" si="4"/>
        <v>0.68251600176821081</v>
      </c>
      <c r="J55" s="40" t="s">
        <v>15</v>
      </c>
      <c r="K55" s="41" t="str">
        <f>'Raw Data'!A44</f>
        <v>Client 43</v>
      </c>
      <c r="L55" s="41" t="s">
        <v>49</v>
      </c>
      <c r="M55" s="42" t="s">
        <v>23</v>
      </c>
      <c r="N55" s="43" t="str">
        <f>IF($J55="a",VLOOKUP($M55,Reference!$A$2:B$13,2,0),IF($J55="b",VLOOKUP($M55,Reference!$A$16:B$27,2,0),VLOOKUP($M55,Reference!$A$30:B$41,2,0)))</f>
        <v>Business Touchpoint</v>
      </c>
      <c r="O55" s="43">
        <f>IF($J55="a",VLOOKUP($M55,Reference!$A$2:C$13,3,0),IF($J55="b",VLOOKUP($M55,Reference!$A$16:C$27,3,0),VLOOKUP($M55,Reference!$A$30:C$41,3,0)))</f>
        <v>0</v>
      </c>
      <c r="P55" s="43" t="str">
        <f>IF($J55="a",VLOOKUP($M55,Reference!$A$2:D$13,4,0),IF($J55="b",VLOOKUP($M55,Reference!$A$16:D$27,4,0),VLOOKUP($M55,Reference!$A$30:D$41,4,0)))</f>
        <v>Social Touchpoint</v>
      </c>
      <c r="Q55" s="43">
        <f>IF($J55="a",VLOOKUP($M55,Reference!$A$2:E$13,5,0),IF($J55="b",VLOOKUP($M55,Reference!$A$16:E$27,5,0),VLOOKUP($M55,Reference!$A$30:E$41,5,0)))</f>
        <v>0</v>
      </c>
      <c r="R55" s="43" t="str">
        <f>IF($J55="a",VLOOKUP($M55,Reference!$A$2:F$13,6,0),IF($J55="b",VLOOKUP($M55,Reference!$A$16:F$27,6,0),VLOOKUP($M55,Reference!$A$30:F$41,6,0)))</f>
        <v>Social Touchpoint</v>
      </c>
      <c r="S55" s="43">
        <f>IF($J55="a",VLOOKUP($M55,Reference!$A$2:G$13,7,0),IF($J55="b",VLOOKUP($M55,Reference!$A$16:G$27,7,0),VLOOKUP($M55,Reference!$A$30:G$41,7,0)))</f>
        <v>0</v>
      </c>
      <c r="T55" s="43" t="str">
        <f>IF($J55="a",VLOOKUP($M55,Reference!$A$2:H$13,8,0),IF($J55="b",VLOOKUP($M55,Reference!$A$16:H$27,8,0),VLOOKUP($M55,Reference!$A$30:H$41,8,0)))</f>
        <v>Business Touchpoint</v>
      </c>
      <c r="U55" s="43">
        <f>IF($J55="a",VLOOKUP($M55,Reference!$A$2:I$13,9,0),IF($J55="b",VLOOKUP($M55,Reference!$A$16:I$27,9,0),VLOOKUP($M55,Reference!$A$30:I$41,9,0)))</f>
        <v>0</v>
      </c>
      <c r="V55" s="43" t="str">
        <f>IF($J55="a",VLOOKUP($M55,Reference!$A$2:J$13,10,0),IF($J55="b",VLOOKUP($M55,Reference!$A$16:J$27,10,0),VLOOKUP($M55,Reference!$A$30:J$41,10,0)))</f>
        <v>Social Touchpoint</v>
      </c>
      <c r="W55" s="43">
        <f>IF($J55="a",VLOOKUP($M55,Reference!$A$2:K$13,11,0),IF($J55="b",VLOOKUP($M55,Reference!$A$16:K$27,11,0),VLOOKUP($M55,Reference!$A$30:K$41,11,0)))</f>
        <v>0</v>
      </c>
      <c r="X55" s="43" t="str">
        <f>IF($J55="a",VLOOKUP($M55,Reference!$A$2:L$13,12,0),IF($J55="b",VLOOKUP($M55,Reference!$A$16:L$27,12,0),VLOOKUP($M55,Reference!$A$30:L$41,12,0)))</f>
        <v>Social Touchpoint</v>
      </c>
      <c r="Y55" s="43">
        <f>IF($J55="a",VLOOKUP($M55,Reference!$A$2:M$13,13,0),IF($J55="b",VLOOKUP($M55,Reference!$A$16:M$27,13,0),VLOOKUP($M55,Reference!$A$30:M$41,13,0)))</f>
        <v>0</v>
      </c>
      <c r="Z55" s="72">
        <f>VLOOKUP(M55,Reference!$A$63:$B$74,2,0)</f>
        <v>43282</v>
      </c>
      <c r="AA55" s="76">
        <f>VLOOKUP($M55,Reference!$A$45:$B$56,2,0)</f>
        <v>7</v>
      </c>
      <c r="AB55" s="76" t="str">
        <f>VLOOKUP($AA55,Reference!$B$45:$E$56,4,0)</f>
        <v>October</v>
      </c>
      <c r="AC55" s="76" t="str">
        <f>VLOOKUP($AA55,Reference!$B$45:$G$56,6,0)</f>
        <v>January</v>
      </c>
      <c r="AD55" s="76" t="str">
        <f>VLOOKUP($AA55,Reference!$B$45:$J$56,8,0)</f>
        <v>April</v>
      </c>
    </row>
    <row r="56" spans="1:30" ht="15" x14ac:dyDescent="0.15">
      <c r="A56" s="34"/>
      <c r="B56" s="36">
        <f t="shared" si="5"/>
        <v>0.16176470588235295</v>
      </c>
      <c r="C56" s="37">
        <v>44</v>
      </c>
      <c r="D56" s="38">
        <f>'Raw Data'!B45</f>
        <v>719432.44</v>
      </c>
      <c r="E56" s="38">
        <f t="shared" si="6"/>
        <v>86658245.36999999</v>
      </c>
      <c r="F56" s="36">
        <f t="shared" si="3"/>
        <v>0.59997192502405783</v>
      </c>
      <c r="G56" s="39">
        <f>'Raw Data'!C45</f>
        <v>2660.28</v>
      </c>
      <c r="H56" s="39">
        <f t="shared" si="7"/>
        <v>324747.71000000002</v>
      </c>
      <c r="I56" s="36">
        <f t="shared" si="4"/>
        <v>0.68815324029435865</v>
      </c>
      <c r="J56" s="40" t="s">
        <v>15</v>
      </c>
      <c r="K56" s="41" t="str">
        <f>'Raw Data'!A45</f>
        <v>Client 44</v>
      </c>
      <c r="L56" s="41" t="s">
        <v>49</v>
      </c>
      <c r="M56" s="42" t="s">
        <v>24</v>
      </c>
      <c r="N56" s="43">
        <f>IF($J56="a",VLOOKUP($M56,Reference!$A$2:B$13,2,0),IF($J56="b",VLOOKUP($M56,Reference!$A$16:B$27,2,0),VLOOKUP($M56,Reference!$A$30:B$41,2,0)))</f>
        <v>0</v>
      </c>
      <c r="O56" s="43" t="str">
        <f>IF($J56="a",VLOOKUP($M56,Reference!$A$2:C$13,3,0),IF($J56="b",VLOOKUP($M56,Reference!$A$16:C$27,3,0),VLOOKUP($M56,Reference!$A$30:C$41,3,0)))</f>
        <v>Business Touchpoint</v>
      </c>
      <c r="P56" s="43">
        <f>IF($J56="a",VLOOKUP($M56,Reference!$A$2:D$13,4,0),IF($J56="b",VLOOKUP($M56,Reference!$A$16:D$27,4,0),VLOOKUP($M56,Reference!$A$30:D$41,4,0)))</f>
        <v>0</v>
      </c>
      <c r="Q56" s="43" t="str">
        <f>IF($J56="a",VLOOKUP($M56,Reference!$A$2:E$13,5,0),IF($J56="b",VLOOKUP($M56,Reference!$A$16:E$27,5,0),VLOOKUP($M56,Reference!$A$30:E$41,5,0)))</f>
        <v>Social Touchpoint</v>
      </c>
      <c r="R56" s="43">
        <f>IF($J56="a",VLOOKUP($M56,Reference!$A$2:F$13,6,0),IF($J56="b",VLOOKUP($M56,Reference!$A$16:F$27,6,0),VLOOKUP($M56,Reference!$A$30:F$41,6,0)))</f>
        <v>0</v>
      </c>
      <c r="S56" s="43" t="str">
        <f>IF($J56="a",VLOOKUP($M56,Reference!$A$2:G$13,7,0),IF($J56="b",VLOOKUP($M56,Reference!$A$16:G$27,7,0),VLOOKUP($M56,Reference!$A$30:G$41,7,0)))</f>
        <v>Social Touchpoint</v>
      </c>
      <c r="T56" s="43">
        <f>IF($J56="a",VLOOKUP($M56,Reference!$A$2:H$13,8,0),IF($J56="b",VLOOKUP($M56,Reference!$A$16:H$27,8,0),VLOOKUP($M56,Reference!$A$30:H$41,8,0)))</f>
        <v>0</v>
      </c>
      <c r="U56" s="43" t="str">
        <f>IF($J56="a",VLOOKUP($M56,Reference!$A$2:I$13,9,0),IF($J56="b",VLOOKUP($M56,Reference!$A$16:I$27,9,0),VLOOKUP($M56,Reference!$A$30:I$41,9,0)))</f>
        <v>Business Touchpoint</v>
      </c>
      <c r="V56" s="43">
        <f>IF($J56="a",VLOOKUP($M56,Reference!$A$2:J$13,10,0),IF($J56="b",VLOOKUP($M56,Reference!$A$16:J$27,10,0),VLOOKUP($M56,Reference!$A$30:J$41,10,0)))</f>
        <v>0</v>
      </c>
      <c r="W56" s="43" t="str">
        <f>IF($J56="a",VLOOKUP($M56,Reference!$A$2:K$13,11,0),IF($J56="b",VLOOKUP($M56,Reference!$A$16:K$27,11,0),VLOOKUP($M56,Reference!$A$30:K$41,11,0)))</f>
        <v>Social Touchpoint</v>
      </c>
      <c r="X56" s="43">
        <f>IF($J56="a",VLOOKUP($M56,Reference!$A$2:L$13,12,0),IF($J56="b",VLOOKUP($M56,Reference!$A$16:L$27,12,0),VLOOKUP($M56,Reference!$A$30:L$41,12,0)))</f>
        <v>0</v>
      </c>
      <c r="Y56" s="43" t="str">
        <f>IF($J56="a",VLOOKUP($M56,Reference!$A$2:M$13,13,0),IF($J56="b",VLOOKUP($M56,Reference!$A$16:M$27,13,0),VLOOKUP($M56,Reference!$A$30:M$41,13,0)))</f>
        <v>Social Touchpoint</v>
      </c>
      <c r="Z56" s="72">
        <f>VLOOKUP(M56,Reference!$A$63:$B$74,2,0)</f>
        <v>43313</v>
      </c>
      <c r="AA56" s="76">
        <f>VLOOKUP($M56,Reference!$A$45:$B$56,2,0)</f>
        <v>8</v>
      </c>
      <c r="AB56" s="76" t="str">
        <f>VLOOKUP($AA56,Reference!$B$45:$E$56,4,0)</f>
        <v>November</v>
      </c>
      <c r="AC56" s="76" t="str">
        <f>VLOOKUP($AA56,Reference!$B$45:$G$56,6,0)</f>
        <v>February</v>
      </c>
      <c r="AD56" s="76" t="str">
        <f>VLOOKUP($AA56,Reference!$B$45:$J$56,8,0)</f>
        <v>May</v>
      </c>
    </row>
    <row r="57" spans="1:30" ht="15" x14ac:dyDescent="0.15">
      <c r="A57" s="34"/>
      <c r="B57" s="36">
        <f t="shared" si="5"/>
        <v>0.16544117647058823</v>
      </c>
      <c r="C57" s="37">
        <v>45</v>
      </c>
      <c r="D57" s="38">
        <f>'Raw Data'!B46</f>
        <v>152030.82999999999</v>
      </c>
      <c r="E57" s="38">
        <f t="shared" si="6"/>
        <v>86810276.199999988</v>
      </c>
      <c r="F57" s="36">
        <f t="shared" si="3"/>
        <v>0.60102449918302736</v>
      </c>
      <c r="G57" s="39">
        <f>'Raw Data'!C46</f>
        <v>2658.02</v>
      </c>
      <c r="H57" s="39">
        <f t="shared" si="7"/>
        <v>327405.73000000004</v>
      </c>
      <c r="I57" s="36">
        <f t="shared" si="4"/>
        <v>0.6937856897911302</v>
      </c>
      <c r="J57" s="40" t="s">
        <v>15</v>
      </c>
      <c r="K57" s="41" t="str">
        <f>'Raw Data'!A46</f>
        <v>Client 45</v>
      </c>
      <c r="L57" s="41" t="s">
        <v>49</v>
      </c>
      <c r="M57" s="42" t="s">
        <v>25</v>
      </c>
      <c r="N57" s="43" t="str">
        <f>IF($J57="a",VLOOKUP($M57,Reference!$A$2:B$13,2,0),IF($J57="b",VLOOKUP($M57,Reference!$A$16:B$27,2,0),VLOOKUP($M57,Reference!$A$30:B$41,2,0)))</f>
        <v>Social Touchpoint</v>
      </c>
      <c r="O57" s="43">
        <f>IF($J57="a",VLOOKUP($M57,Reference!$A$2:C$13,3,0),IF($J57="b",VLOOKUP($M57,Reference!$A$16:C$27,3,0),VLOOKUP($M57,Reference!$A$30:C$41,3,0)))</f>
        <v>0</v>
      </c>
      <c r="P57" s="43" t="str">
        <f>IF($J57="a",VLOOKUP($M57,Reference!$A$2:D$13,4,0),IF($J57="b",VLOOKUP($M57,Reference!$A$16:D$27,4,0),VLOOKUP($M57,Reference!$A$30:D$41,4,0)))</f>
        <v>Business Touchpoint</v>
      </c>
      <c r="Q57" s="43">
        <f>IF($J57="a",VLOOKUP($M57,Reference!$A$2:E$13,5,0),IF($J57="b",VLOOKUP($M57,Reference!$A$16:E$27,5,0),VLOOKUP($M57,Reference!$A$30:E$41,5,0)))</f>
        <v>0</v>
      </c>
      <c r="R57" s="43" t="str">
        <f>IF($J57="a",VLOOKUP($M57,Reference!$A$2:F$13,6,0),IF($J57="b",VLOOKUP($M57,Reference!$A$16:F$27,6,0),VLOOKUP($M57,Reference!$A$30:F$41,6,0)))</f>
        <v>Social Touchpoint</v>
      </c>
      <c r="S57" s="43">
        <f>IF($J57="a",VLOOKUP($M57,Reference!$A$2:G$13,7,0),IF($J57="b",VLOOKUP($M57,Reference!$A$16:G$27,7,0),VLOOKUP($M57,Reference!$A$30:G$41,7,0)))</f>
        <v>0</v>
      </c>
      <c r="T57" s="43" t="str">
        <f>IF($J57="a",VLOOKUP($M57,Reference!$A$2:H$13,8,0),IF($J57="b",VLOOKUP($M57,Reference!$A$16:H$27,8,0),VLOOKUP($M57,Reference!$A$30:H$41,8,0)))</f>
        <v>Social Touchpoint</v>
      </c>
      <c r="U57" s="43">
        <f>IF($J57="a",VLOOKUP($M57,Reference!$A$2:I$13,9,0),IF($J57="b",VLOOKUP($M57,Reference!$A$16:I$27,9,0),VLOOKUP($M57,Reference!$A$30:I$41,9,0)))</f>
        <v>0</v>
      </c>
      <c r="V57" s="43" t="str">
        <f>IF($J57="a",VLOOKUP($M57,Reference!$A$2:J$13,10,0),IF($J57="b",VLOOKUP($M57,Reference!$A$16:J$27,10,0),VLOOKUP($M57,Reference!$A$30:J$41,10,0)))</f>
        <v>Business Touchpoint</v>
      </c>
      <c r="W57" s="43">
        <f>IF($J57="a",VLOOKUP($M57,Reference!$A$2:K$13,11,0),IF($J57="b",VLOOKUP($M57,Reference!$A$16:K$27,11,0),VLOOKUP($M57,Reference!$A$30:K$41,11,0)))</f>
        <v>0</v>
      </c>
      <c r="X57" s="43" t="str">
        <f>IF($J57="a",VLOOKUP($M57,Reference!$A$2:L$13,12,0),IF($J57="b",VLOOKUP($M57,Reference!$A$16:L$27,12,0),VLOOKUP($M57,Reference!$A$30:L$41,12,0)))</f>
        <v>Social Touchpoint</v>
      </c>
      <c r="Y57" s="43">
        <f>IF($J57="a",VLOOKUP($M57,Reference!$A$2:M$13,13,0),IF($J57="b",VLOOKUP($M57,Reference!$A$16:M$27,13,0),VLOOKUP($M57,Reference!$A$30:M$41,13,0)))</f>
        <v>0</v>
      </c>
      <c r="Z57" s="72">
        <f>VLOOKUP(M57,Reference!$A$63:$B$74,2,0)</f>
        <v>43344</v>
      </c>
      <c r="AA57" s="76">
        <f>VLOOKUP($M57,Reference!$A$45:$B$56,2,0)</f>
        <v>9</v>
      </c>
      <c r="AB57" s="76" t="str">
        <f>VLOOKUP($AA57,Reference!$B$45:$E$56,4,0)</f>
        <v>December</v>
      </c>
      <c r="AC57" s="76" t="str">
        <f>VLOOKUP($AA57,Reference!$B$45:$G$56,6,0)</f>
        <v>March</v>
      </c>
      <c r="AD57" s="76" t="str">
        <f>VLOOKUP($AA57,Reference!$B$45:$J$56,8,0)</f>
        <v>June</v>
      </c>
    </row>
    <row r="58" spans="1:30" ht="15" x14ac:dyDescent="0.15">
      <c r="A58" s="34"/>
      <c r="B58" s="36">
        <f t="shared" si="5"/>
        <v>0.16911764705882354</v>
      </c>
      <c r="C58" s="37">
        <v>46</v>
      </c>
      <c r="D58" s="38">
        <f>'Raw Data'!B47</f>
        <v>455343.85</v>
      </c>
      <c r="E58" s="38">
        <f t="shared" si="6"/>
        <v>87265620.049999982</v>
      </c>
      <c r="F58" s="36">
        <f t="shared" si="3"/>
        <v>0.60417703850650351</v>
      </c>
      <c r="G58" s="39">
        <f>'Raw Data'!C47</f>
        <v>2499.04</v>
      </c>
      <c r="H58" s="39">
        <f t="shared" si="7"/>
        <v>329904.77</v>
      </c>
      <c r="I58" s="36">
        <f t="shared" si="4"/>
        <v>0.69908125438071644</v>
      </c>
      <c r="J58" s="40" t="s">
        <v>15</v>
      </c>
      <c r="K58" s="41" t="str">
        <f>'Raw Data'!A47</f>
        <v>Client 46</v>
      </c>
      <c r="L58" s="41" t="s">
        <v>49</v>
      </c>
      <c r="M58" s="42" t="s">
        <v>26</v>
      </c>
      <c r="N58" s="43">
        <f>IF($J58="a",VLOOKUP($M58,Reference!$A$2:B$13,2,0),IF($J58="b",VLOOKUP($M58,Reference!$A$16:B$27,2,0),VLOOKUP($M58,Reference!$A$30:B$41,2,0)))</f>
        <v>0</v>
      </c>
      <c r="O58" s="43" t="str">
        <f>IF($J58="a",VLOOKUP($M58,Reference!$A$2:C$13,3,0),IF($J58="b",VLOOKUP($M58,Reference!$A$16:C$27,3,0),VLOOKUP($M58,Reference!$A$30:C$41,3,0)))</f>
        <v>Social Touchpoint</v>
      </c>
      <c r="P58" s="43">
        <f>IF($J58="a",VLOOKUP($M58,Reference!$A$2:D$13,4,0),IF($J58="b",VLOOKUP($M58,Reference!$A$16:D$27,4,0),VLOOKUP($M58,Reference!$A$30:D$41,4,0)))</f>
        <v>0</v>
      </c>
      <c r="Q58" s="43" t="str">
        <f>IF($J58="a",VLOOKUP($M58,Reference!$A$2:E$13,5,0),IF($J58="b",VLOOKUP($M58,Reference!$A$16:E$27,5,0),VLOOKUP($M58,Reference!$A$30:E$41,5,0)))</f>
        <v>Business Touchpoint</v>
      </c>
      <c r="R58" s="43">
        <f>IF($J58="a",VLOOKUP($M58,Reference!$A$2:F$13,6,0),IF($J58="b",VLOOKUP($M58,Reference!$A$16:F$27,6,0),VLOOKUP($M58,Reference!$A$30:F$41,6,0)))</f>
        <v>0</v>
      </c>
      <c r="S58" s="43" t="str">
        <f>IF($J58="a",VLOOKUP($M58,Reference!$A$2:G$13,7,0),IF($J58="b",VLOOKUP($M58,Reference!$A$16:G$27,7,0),VLOOKUP($M58,Reference!$A$30:G$41,7,0)))</f>
        <v>Social Touchpoint</v>
      </c>
      <c r="T58" s="43">
        <f>IF($J58="a",VLOOKUP($M58,Reference!$A$2:H$13,8,0),IF($J58="b",VLOOKUP($M58,Reference!$A$16:H$27,8,0),VLOOKUP($M58,Reference!$A$30:H$41,8,0)))</f>
        <v>0</v>
      </c>
      <c r="U58" s="43" t="str">
        <f>IF($J58="a",VLOOKUP($M58,Reference!$A$2:I$13,9,0),IF($J58="b",VLOOKUP($M58,Reference!$A$16:I$27,9,0),VLOOKUP($M58,Reference!$A$30:I$41,9,0)))</f>
        <v>Social Touchpoint</v>
      </c>
      <c r="V58" s="43">
        <f>IF($J58="a",VLOOKUP($M58,Reference!$A$2:J$13,10,0),IF($J58="b",VLOOKUP($M58,Reference!$A$16:J$27,10,0),VLOOKUP($M58,Reference!$A$30:J$41,10,0)))</f>
        <v>0</v>
      </c>
      <c r="W58" s="43" t="str">
        <f>IF($J58="a",VLOOKUP($M58,Reference!$A$2:K$13,11,0),IF($J58="b",VLOOKUP($M58,Reference!$A$16:K$27,11,0),VLOOKUP($M58,Reference!$A$30:K$41,11,0)))</f>
        <v>Business Touchpoint</v>
      </c>
      <c r="X58" s="43">
        <f>IF($J58="a",VLOOKUP($M58,Reference!$A$2:L$13,12,0),IF($J58="b",VLOOKUP($M58,Reference!$A$16:L$27,12,0),VLOOKUP($M58,Reference!$A$30:L$41,12,0)))</f>
        <v>0</v>
      </c>
      <c r="Y58" s="43" t="str">
        <f>IF($J58="a",VLOOKUP($M58,Reference!$A$2:M$13,13,0),IF($J58="b",VLOOKUP($M58,Reference!$A$16:M$27,13,0),VLOOKUP($M58,Reference!$A$30:M$41,13,0)))</f>
        <v>Social Touchpoint</v>
      </c>
      <c r="Z58" s="72">
        <f>VLOOKUP(M58,Reference!$A$63:$B$74,2,0)</f>
        <v>43374</v>
      </c>
      <c r="AA58" s="76">
        <f>VLOOKUP($M58,Reference!$A$45:$B$56,2,0)</f>
        <v>10</v>
      </c>
      <c r="AB58" s="76" t="str">
        <f>VLOOKUP($AA58,Reference!$B$45:$E$56,4,0)</f>
        <v>January</v>
      </c>
      <c r="AC58" s="76" t="str">
        <f>VLOOKUP($AA58,Reference!$B$45:$G$56,6,0)</f>
        <v>April</v>
      </c>
      <c r="AD58" s="76" t="str">
        <f>VLOOKUP($AA58,Reference!$B$45:$J$56,8,0)</f>
        <v>July</v>
      </c>
    </row>
    <row r="59" spans="1:30" ht="15" x14ac:dyDescent="0.15">
      <c r="A59" s="34"/>
      <c r="B59" s="36">
        <f t="shared" si="5"/>
        <v>0.17279411764705882</v>
      </c>
      <c r="C59" s="37">
        <v>47</v>
      </c>
      <c r="D59" s="38">
        <f>'Raw Data'!B48</f>
        <v>3313569.89</v>
      </c>
      <c r="E59" s="38">
        <f t="shared" si="6"/>
        <v>90579189.939999983</v>
      </c>
      <c r="F59" s="36">
        <f t="shared" si="3"/>
        <v>0.62711829351480408</v>
      </c>
      <c r="G59" s="39">
        <f>'Raw Data'!C48</f>
        <v>2486.83</v>
      </c>
      <c r="H59" s="39">
        <f t="shared" si="7"/>
        <v>332391.60000000003</v>
      </c>
      <c r="I59" s="36">
        <f t="shared" si="4"/>
        <v>0.7043509454974336</v>
      </c>
      <c r="J59" s="40" t="s">
        <v>15</v>
      </c>
      <c r="K59" s="41" t="str">
        <f>'Raw Data'!A48</f>
        <v>Client 47</v>
      </c>
      <c r="L59" s="42" t="s">
        <v>50</v>
      </c>
      <c r="M59" s="42" t="s">
        <v>27</v>
      </c>
      <c r="N59" s="43" t="str">
        <f>IF($J59="a",VLOOKUP($M59,Reference!$A$2:B$13,2,0),IF($J59="b",VLOOKUP($M59,Reference!$A$16:B$27,2,0),VLOOKUP($M59,Reference!$A$30:B$41,2,0)))</f>
        <v>Social Touchpoint</v>
      </c>
      <c r="O59" s="43">
        <f>IF($J59="a",VLOOKUP($M59,Reference!$A$2:C$13,3,0),IF($J59="b",VLOOKUP($M59,Reference!$A$16:C$27,3,0),VLOOKUP($M59,Reference!$A$30:C$41,3,0)))</f>
        <v>0</v>
      </c>
      <c r="P59" s="43" t="str">
        <f>IF($J59="a",VLOOKUP($M59,Reference!$A$2:D$13,4,0),IF($J59="b",VLOOKUP($M59,Reference!$A$16:D$27,4,0),VLOOKUP($M59,Reference!$A$30:D$41,4,0)))</f>
        <v>Social Touchpoint</v>
      </c>
      <c r="Q59" s="43">
        <f>IF($J59="a",VLOOKUP($M59,Reference!$A$2:E$13,5,0),IF($J59="b",VLOOKUP($M59,Reference!$A$16:E$27,5,0),VLOOKUP($M59,Reference!$A$30:E$41,5,0)))</f>
        <v>0</v>
      </c>
      <c r="R59" s="43" t="str">
        <f>IF($J59="a",VLOOKUP($M59,Reference!$A$2:F$13,6,0),IF($J59="b",VLOOKUP($M59,Reference!$A$16:F$27,6,0),VLOOKUP($M59,Reference!$A$30:F$41,6,0)))</f>
        <v>Business Touchpoint</v>
      </c>
      <c r="S59" s="43">
        <f>IF($J59="a",VLOOKUP($M59,Reference!$A$2:G$13,7,0),IF($J59="b",VLOOKUP($M59,Reference!$A$16:G$27,7,0),VLOOKUP($M59,Reference!$A$30:G$41,7,0)))</f>
        <v>0</v>
      </c>
      <c r="T59" s="43" t="str">
        <f>IF($J59="a",VLOOKUP($M59,Reference!$A$2:H$13,8,0),IF($J59="b",VLOOKUP($M59,Reference!$A$16:H$27,8,0),VLOOKUP($M59,Reference!$A$30:H$41,8,0)))</f>
        <v>Social Touchpoint</v>
      </c>
      <c r="U59" s="43">
        <f>IF($J59="a",VLOOKUP($M59,Reference!$A$2:I$13,9,0),IF($J59="b",VLOOKUP($M59,Reference!$A$16:I$27,9,0),VLOOKUP($M59,Reference!$A$30:I$41,9,0)))</f>
        <v>0</v>
      </c>
      <c r="V59" s="43" t="str">
        <f>IF($J59="a",VLOOKUP($M59,Reference!$A$2:J$13,10,0),IF($J59="b",VLOOKUP($M59,Reference!$A$16:J$27,10,0),VLOOKUP($M59,Reference!$A$30:J$41,10,0)))</f>
        <v>Social Touchpoint</v>
      </c>
      <c r="W59" s="43">
        <f>IF($J59="a",VLOOKUP($M59,Reference!$A$2:K$13,11,0),IF($J59="b",VLOOKUP($M59,Reference!$A$16:K$27,11,0),VLOOKUP($M59,Reference!$A$30:K$41,11,0)))</f>
        <v>0</v>
      </c>
      <c r="X59" s="43" t="str">
        <f>IF($J59="a",VLOOKUP($M59,Reference!$A$2:L$13,12,0),IF($J59="b",VLOOKUP($M59,Reference!$A$16:L$27,12,0),VLOOKUP($M59,Reference!$A$30:L$41,12,0)))</f>
        <v>Business Touchpoint</v>
      </c>
      <c r="Y59" s="43">
        <f>IF($J59="a",VLOOKUP($M59,Reference!$A$2:M$13,13,0),IF($J59="b",VLOOKUP($M59,Reference!$A$16:M$27,13,0),VLOOKUP($M59,Reference!$A$30:M$41,13,0)))</f>
        <v>0</v>
      </c>
      <c r="Z59" s="72">
        <f>VLOOKUP(M59,Reference!$A$63:$B$74,2,0)</f>
        <v>43405</v>
      </c>
      <c r="AA59" s="76">
        <f>VLOOKUP($M59,Reference!$A$45:$B$56,2,0)</f>
        <v>11</v>
      </c>
      <c r="AB59" s="76" t="str">
        <f>VLOOKUP($AA59,Reference!$B$45:$E$56,4,0)</f>
        <v>February</v>
      </c>
      <c r="AC59" s="76" t="str">
        <f>VLOOKUP($AA59,Reference!$B$45:$G$56,6,0)</f>
        <v>May</v>
      </c>
      <c r="AD59" s="76" t="str">
        <f>VLOOKUP($AA59,Reference!$B$45:$J$56,8,0)</f>
        <v>August</v>
      </c>
    </row>
    <row r="60" spans="1:30" ht="15" x14ac:dyDescent="0.15">
      <c r="A60" s="34"/>
      <c r="B60" s="36">
        <f t="shared" si="5"/>
        <v>0.17647058823529413</v>
      </c>
      <c r="C60" s="37">
        <v>48</v>
      </c>
      <c r="D60" s="38">
        <f>'Raw Data'!B49</f>
        <v>4642348.6100000003</v>
      </c>
      <c r="E60" s="38">
        <f t="shared" si="6"/>
        <v>95221538.549999982</v>
      </c>
      <c r="F60" s="36">
        <f t="shared" si="3"/>
        <v>0.65925924929209112</v>
      </c>
      <c r="G60" s="39">
        <f>'Raw Data'!C49</f>
        <v>2470.6799999999998</v>
      </c>
      <c r="H60" s="39">
        <f t="shared" si="7"/>
        <v>334862.28000000003</v>
      </c>
      <c r="I60" s="36">
        <f t="shared" si="4"/>
        <v>0.7095864141254663</v>
      </c>
      <c r="J60" s="40" t="s">
        <v>15</v>
      </c>
      <c r="K60" s="41" t="str">
        <f>'Raw Data'!A49</f>
        <v>Client 48</v>
      </c>
      <c r="L60" s="42" t="s">
        <v>49</v>
      </c>
      <c r="M60" s="42" t="s">
        <v>28</v>
      </c>
      <c r="N60" s="43">
        <f>IF($J60="a",VLOOKUP($M60,Reference!$A$2:B$13,2,0),IF($J60="b",VLOOKUP($M60,Reference!$A$16:B$27,2,0),VLOOKUP($M60,Reference!$A$30:B$41,2,0)))</f>
        <v>0</v>
      </c>
      <c r="O60" s="43" t="str">
        <f>IF($J60="a",VLOOKUP($M60,Reference!$A$2:C$13,3,0),IF($J60="b",VLOOKUP($M60,Reference!$A$16:C$27,3,0),VLOOKUP($M60,Reference!$A$30:C$41,3,0)))</f>
        <v>Social Touchpoint</v>
      </c>
      <c r="P60" s="43">
        <f>IF($J60="a",VLOOKUP($M60,Reference!$A$2:D$13,4,0),IF($J60="b",VLOOKUP($M60,Reference!$A$16:D$27,4,0),VLOOKUP($M60,Reference!$A$30:D$41,4,0)))</f>
        <v>0</v>
      </c>
      <c r="Q60" s="43" t="str">
        <f>IF($J60="a",VLOOKUP($M60,Reference!$A$2:E$13,5,0),IF($J60="b",VLOOKUP($M60,Reference!$A$16:E$27,5,0),VLOOKUP($M60,Reference!$A$30:E$41,5,0)))</f>
        <v>Social Touchpoint</v>
      </c>
      <c r="R60" s="43">
        <f>IF($J60="a",VLOOKUP($M60,Reference!$A$2:F$13,6,0),IF($J60="b",VLOOKUP($M60,Reference!$A$16:F$27,6,0),VLOOKUP($M60,Reference!$A$30:F$41,6,0)))</f>
        <v>0</v>
      </c>
      <c r="S60" s="43" t="str">
        <f>IF($J60="a",VLOOKUP($M60,Reference!$A$2:G$13,7,0),IF($J60="b",VLOOKUP($M60,Reference!$A$16:G$27,7,0),VLOOKUP($M60,Reference!$A$30:G$41,7,0)))</f>
        <v>Business Touchpoint</v>
      </c>
      <c r="T60" s="43">
        <f>IF($J60="a",VLOOKUP($M60,Reference!$A$2:H$13,8,0),IF($J60="b",VLOOKUP($M60,Reference!$A$16:H$27,8,0),VLOOKUP($M60,Reference!$A$30:H$41,8,0)))</f>
        <v>0</v>
      </c>
      <c r="U60" s="43" t="str">
        <f>IF($J60="a",VLOOKUP($M60,Reference!$A$2:I$13,9,0),IF($J60="b",VLOOKUP($M60,Reference!$A$16:I$27,9,0),VLOOKUP($M60,Reference!$A$30:I$41,9,0)))</f>
        <v>Social Touchpoint</v>
      </c>
      <c r="V60" s="43">
        <f>IF($J60="a",VLOOKUP($M60,Reference!$A$2:J$13,10,0),IF($J60="b",VLOOKUP($M60,Reference!$A$16:J$27,10,0),VLOOKUP($M60,Reference!$A$30:J$41,10,0)))</f>
        <v>0</v>
      </c>
      <c r="W60" s="43" t="str">
        <f>IF($J60="a",VLOOKUP($M60,Reference!$A$2:K$13,11,0),IF($J60="b",VLOOKUP($M60,Reference!$A$16:K$27,11,0),VLOOKUP($M60,Reference!$A$30:K$41,11,0)))</f>
        <v>Social Touchpoint</v>
      </c>
      <c r="X60" s="43">
        <f>IF($J60="a",VLOOKUP($M60,Reference!$A$2:L$13,12,0),IF($J60="b",VLOOKUP($M60,Reference!$A$16:L$27,12,0),VLOOKUP($M60,Reference!$A$30:L$41,12,0)))</f>
        <v>0</v>
      </c>
      <c r="Y60" s="43" t="str">
        <f>IF($J60="a",VLOOKUP($M60,Reference!$A$2:M$13,13,0),IF($J60="b",VLOOKUP($M60,Reference!$A$16:M$27,13,0),VLOOKUP($M60,Reference!$A$30:M$41,13,0)))</f>
        <v>Business Touchpoint</v>
      </c>
      <c r="Z60" s="72">
        <f>VLOOKUP(M60,Reference!$A$63:$B$74,2,0)</f>
        <v>43435</v>
      </c>
      <c r="AA60" s="76">
        <f>VLOOKUP($M60,Reference!$A$45:$B$56,2,0)</f>
        <v>12</v>
      </c>
      <c r="AB60" s="76" t="str">
        <f>VLOOKUP($AA60,Reference!$B$45:$E$56,4,0)</f>
        <v>March</v>
      </c>
      <c r="AC60" s="76" t="str">
        <f>VLOOKUP($AA60,Reference!$B$45:$G$56,6,0)</f>
        <v>June</v>
      </c>
      <c r="AD60" s="76" t="str">
        <f>VLOOKUP($AA60,Reference!$B$45:$J$56,8,0)</f>
        <v>September</v>
      </c>
    </row>
    <row r="61" spans="1:30" ht="15" x14ac:dyDescent="0.15">
      <c r="A61" s="34"/>
      <c r="B61" s="36">
        <f t="shared" si="5"/>
        <v>0.18014705882352941</v>
      </c>
      <c r="C61" s="37">
        <v>49</v>
      </c>
      <c r="D61" s="38">
        <f>'Raw Data'!B50</f>
        <v>1315114.48</v>
      </c>
      <c r="E61" s="38">
        <f t="shared" si="6"/>
        <v>96536653.029999986</v>
      </c>
      <c r="F61" s="36">
        <f t="shared" si="3"/>
        <v>0.66836434671038902</v>
      </c>
      <c r="G61" s="39">
        <f>'Raw Data'!C50</f>
        <v>2374.6999999999998</v>
      </c>
      <c r="H61" s="39">
        <f t="shared" si="7"/>
        <v>337236.98000000004</v>
      </c>
      <c r="I61" s="36">
        <f t="shared" si="4"/>
        <v>0.71461849733777594</v>
      </c>
      <c r="J61" s="40" t="s">
        <v>15</v>
      </c>
      <c r="K61" s="41" t="str">
        <f>'Raw Data'!A50</f>
        <v>Client 49</v>
      </c>
      <c r="L61" s="42" t="s">
        <v>50</v>
      </c>
      <c r="M61" s="42" t="s">
        <v>1</v>
      </c>
      <c r="N61" s="43" t="str">
        <f>IF($J61="a",VLOOKUP($M61,Reference!$A$2:B$13,2,0),IF($J61="b",VLOOKUP($M61,Reference!$A$16:B$27,2,0),VLOOKUP($M61,Reference!$A$30:B$41,2,0)))</f>
        <v>Business Touchpoint</v>
      </c>
      <c r="O61" s="43">
        <f>IF($J61="a",VLOOKUP($M61,Reference!$A$2:C$13,3,0),IF($J61="b",VLOOKUP($M61,Reference!$A$16:C$27,3,0),VLOOKUP($M61,Reference!$A$30:C$41,3,0)))</f>
        <v>0</v>
      </c>
      <c r="P61" s="43" t="str">
        <f>IF($J61="a",VLOOKUP($M61,Reference!$A$2:D$13,4,0),IF($J61="b",VLOOKUP($M61,Reference!$A$16:D$27,4,0),VLOOKUP($M61,Reference!$A$30:D$41,4,0)))</f>
        <v>Social Touchpoint</v>
      </c>
      <c r="Q61" s="43">
        <f>IF($J61="a",VLOOKUP($M61,Reference!$A$2:E$13,5,0),IF($J61="b",VLOOKUP($M61,Reference!$A$16:E$27,5,0),VLOOKUP($M61,Reference!$A$30:E$41,5,0)))</f>
        <v>0</v>
      </c>
      <c r="R61" s="43" t="str">
        <f>IF($J61="a",VLOOKUP($M61,Reference!$A$2:F$13,6,0),IF($J61="b",VLOOKUP($M61,Reference!$A$16:F$27,6,0),VLOOKUP($M61,Reference!$A$30:F$41,6,0)))</f>
        <v>Social Touchpoint</v>
      </c>
      <c r="S61" s="43">
        <f>IF($J61="a",VLOOKUP($M61,Reference!$A$2:G$13,7,0),IF($J61="b",VLOOKUP($M61,Reference!$A$16:G$27,7,0),VLOOKUP($M61,Reference!$A$30:G$41,7,0)))</f>
        <v>0</v>
      </c>
      <c r="T61" s="43" t="str">
        <f>IF($J61="a",VLOOKUP($M61,Reference!$A$2:H$13,8,0),IF($J61="b",VLOOKUP($M61,Reference!$A$16:H$27,8,0),VLOOKUP($M61,Reference!$A$30:H$41,8,0)))</f>
        <v>Business Touchpoint</v>
      </c>
      <c r="U61" s="43">
        <f>IF($J61="a",VLOOKUP($M61,Reference!$A$2:I$13,9,0),IF($J61="b",VLOOKUP($M61,Reference!$A$16:I$27,9,0),VLOOKUP($M61,Reference!$A$30:I$41,9,0)))</f>
        <v>0</v>
      </c>
      <c r="V61" s="43" t="str">
        <f>IF($J61="a",VLOOKUP($M61,Reference!$A$2:J$13,10,0),IF($J61="b",VLOOKUP($M61,Reference!$A$16:J$27,10,0),VLOOKUP($M61,Reference!$A$30:J$41,10,0)))</f>
        <v>Social Touchpoint</v>
      </c>
      <c r="W61" s="43">
        <f>IF($J61="a",VLOOKUP($M61,Reference!$A$2:K$13,11,0),IF($J61="b",VLOOKUP($M61,Reference!$A$16:K$27,11,0),VLOOKUP($M61,Reference!$A$30:K$41,11,0)))</f>
        <v>0</v>
      </c>
      <c r="X61" s="43" t="str">
        <f>IF($J61="a",VLOOKUP($M61,Reference!$A$2:L$13,12,0),IF($J61="b",VLOOKUP($M61,Reference!$A$16:L$27,12,0),VLOOKUP($M61,Reference!$A$30:L$41,12,0)))</f>
        <v>Social Touchpoint</v>
      </c>
      <c r="Y61" s="43">
        <f>IF($J61="a",VLOOKUP($M61,Reference!$A$2:M$13,13,0),IF($J61="b",VLOOKUP($M61,Reference!$A$16:M$27,13,0),VLOOKUP($M61,Reference!$A$30:M$41,13,0)))</f>
        <v>0</v>
      </c>
      <c r="Z61" s="72">
        <f>VLOOKUP(M61,Reference!$A$63:$B$74,2,0)</f>
        <v>43101</v>
      </c>
      <c r="AA61" s="76">
        <f>VLOOKUP($M61,Reference!$A$45:$B$56,2,0)</f>
        <v>1</v>
      </c>
      <c r="AB61" s="76" t="str">
        <f>VLOOKUP($AA61,Reference!$B$45:$E$56,4,0)</f>
        <v>April</v>
      </c>
      <c r="AC61" s="76" t="str">
        <f>VLOOKUP($AA61,Reference!$B$45:$G$56,6,0)</f>
        <v>July</v>
      </c>
      <c r="AD61" s="76" t="str">
        <f>VLOOKUP($AA61,Reference!$B$45:$J$56,8,0)</f>
        <v>October</v>
      </c>
    </row>
    <row r="62" spans="1:30" ht="15" x14ac:dyDescent="0.15">
      <c r="A62" s="34"/>
      <c r="B62" s="36">
        <f t="shared" si="5"/>
        <v>0.18382352941176472</v>
      </c>
      <c r="C62" s="37">
        <v>50</v>
      </c>
      <c r="D62" s="38">
        <f>'Raw Data'!B51</f>
        <v>934938.02</v>
      </c>
      <c r="E62" s="38">
        <f t="shared" si="6"/>
        <v>97471591.049999982</v>
      </c>
      <c r="F62" s="36">
        <f t="shared" si="3"/>
        <v>0.67483732064659763</v>
      </c>
      <c r="G62" s="39">
        <f>'Raw Data'!C51</f>
        <v>2335.88</v>
      </c>
      <c r="H62" s="39">
        <f t="shared" si="7"/>
        <v>339572.86000000004</v>
      </c>
      <c r="I62" s="36">
        <f t="shared" si="4"/>
        <v>0.71956831943487032</v>
      </c>
      <c r="J62" s="40" t="s">
        <v>15</v>
      </c>
      <c r="K62" s="41" t="str">
        <f>'Raw Data'!A51</f>
        <v>Client 50</v>
      </c>
      <c r="L62" s="42" t="s">
        <v>49</v>
      </c>
      <c r="M62" s="42" t="s">
        <v>18</v>
      </c>
      <c r="N62" s="43">
        <f>IF($J62="a",VLOOKUP($M62,Reference!$A$2:B$13,2,0),IF($J62="b",VLOOKUP($M62,Reference!$A$16:B$27,2,0),VLOOKUP($M62,Reference!$A$30:B$41,2,0)))</f>
        <v>0</v>
      </c>
      <c r="O62" s="43" t="str">
        <f>IF($J62="a",VLOOKUP($M62,Reference!$A$2:C$13,3,0),IF($J62="b",VLOOKUP($M62,Reference!$A$16:C$27,3,0),VLOOKUP($M62,Reference!$A$30:C$41,3,0)))</f>
        <v>Business Touchpoint</v>
      </c>
      <c r="P62" s="43">
        <f>IF($J62="a",VLOOKUP($M62,Reference!$A$2:D$13,4,0),IF($J62="b",VLOOKUP($M62,Reference!$A$16:D$27,4,0),VLOOKUP($M62,Reference!$A$30:D$41,4,0)))</f>
        <v>0</v>
      </c>
      <c r="Q62" s="43" t="str">
        <f>IF($J62="a",VLOOKUP($M62,Reference!$A$2:E$13,5,0),IF($J62="b",VLOOKUP($M62,Reference!$A$16:E$27,5,0),VLOOKUP($M62,Reference!$A$30:E$41,5,0)))</f>
        <v>Social Touchpoint</v>
      </c>
      <c r="R62" s="43">
        <f>IF($J62="a",VLOOKUP($M62,Reference!$A$2:F$13,6,0),IF($J62="b",VLOOKUP($M62,Reference!$A$16:F$27,6,0),VLOOKUP($M62,Reference!$A$30:F$41,6,0)))</f>
        <v>0</v>
      </c>
      <c r="S62" s="43" t="str">
        <f>IF($J62="a",VLOOKUP($M62,Reference!$A$2:G$13,7,0),IF($J62="b",VLOOKUP($M62,Reference!$A$16:G$27,7,0),VLOOKUP($M62,Reference!$A$30:G$41,7,0)))</f>
        <v>Social Touchpoint</v>
      </c>
      <c r="T62" s="43">
        <f>IF($J62="a",VLOOKUP($M62,Reference!$A$2:H$13,8,0),IF($J62="b",VLOOKUP($M62,Reference!$A$16:H$27,8,0),VLOOKUP($M62,Reference!$A$30:H$41,8,0)))</f>
        <v>0</v>
      </c>
      <c r="U62" s="43" t="str">
        <f>IF($J62="a",VLOOKUP($M62,Reference!$A$2:I$13,9,0),IF($J62="b",VLOOKUP($M62,Reference!$A$16:I$27,9,0),VLOOKUP($M62,Reference!$A$30:I$41,9,0)))</f>
        <v>Business Touchpoint</v>
      </c>
      <c r="V62" s="43">
        <f>IF($J62="a",VLOOKUP($M62,Reference!$A$2:J$13,10,0),IF($J62="b",VLOOKUP($M62,Reference!$A$16:J$27,10,0),VLOOKUP($M62,Reference!$A$30:J$41,10,0)))</f>
        <v>0</v>
      </c>
      <c r="W62" s="43" t="str">
        <f>IF($J62="a",VLOOKUP($M62,Reference!$A$2:K$13,11,0),IF($J62="b",VLOOKUP($M62,Reference!$A$16:K$27,11,0),VLOOKUP($M62,Reference!$A$30:K$41,11,0)))</f>
        <v>Social Touchpoint</v>
      </c>
      <c r="X62" s="43">
        <f>IF($J62="a",VLOOKUP($M62,Reference!$A$2:L$13,12,0),IF($J62="b",VLOOKUP($M62,Reference!$A$16:L$27,12,0),VLOOKUP($M62,Reference!$A$30:L$41,12,0)))</f>
        <v>0</v>
      </c>
      <c r="Y62" s="43" t="str">
        <f>IF($J62="a",VLOOKUP($M62,Reference!$A$2:M$13,13,0),IF($J62="b",VLOOKUP($M62,Reference!$A$16:M$27,13,0),VLOOKUP($M62,Reference!$A$30:M$41,13,0)))</f>
        <v>Social Touchpoint</v>
      </c>
      <c r="Z62" s="72">
        <f>VLOOKUP(M62,Reference!$A$63:$B$74,2,0)</f>
        <v>43132</v>
      </c>
      <c r="AA62" s="76">
        <f>VLOOKUP($M62,Reference!$A$45:$B$56,2,0)</f>
        <v>2</v>
      </c>
      <c r="AB62" s="76" t="str">
        <f>VLOOKUP($AA62,Reference!$B$45:$E$56,4,0)</f>
        <v>May</v>
      </c>
      <c r="AC62" s="76" t="str">
        <f>VLOOKUP($AA62,Reference!$B$45:$G$56,6,0)</f>
        <v>August</v>
      </c>
      <c r="AD62" s="76" t="str">
        <f>VLOOKUP($AA62,Reference!$B$45:$J$56,8,0)</f>
        <v>November</v>
      </c>
    </row>
    <row r="63" spans="1:30" ht="15" x14ac:dyDescent="0.15">
      <c r="A63" s="34"/>
      <c r="B63" s="36">
        <f t="shared" si="5"/>
        <v>0.1875</v>
      </c>
      <c r="C63" s="37">
        <v>51</v>
      </c>
      <c r="D63" s="38">
        <f>'Raw Data'!B52</f>
        <v>812889.03</v>
      </c>
      <c r="E63" s="38">
        <f t="shared" si="6"/>
        <v>98284480.079999983</v>
      </c>
      <c r="F63" s="36">
        <f t="shared" si="3"/>
        <v>0.68046529746608764</v>
      </c>
      <c r="G63" s="39">
        <f>'Raw Data'!C52</f>
        <v>2312.8200000000002</v>
      </c>
      <c r="H63" s="39">
        <f t="shared" si="7"/>
        <v>341885.68000000005</v>
      </c>
      <c r="I63" s="36">
        <f t="shared" si="4"/>
        <v>0.72446927648001036</v>
      </c>
      <c r="J63" s="40" t="s">
        <v>15</v>
      </c>
      <c r="K63" s="41" t="str">
        <f>'Raw Data'!A52</f>
        <v>Client 51</v>
      </c>
      <c r="L63" s="42" t="s">
        <v>49</v>
      </c>
      <c r="M63" s="42" t="s">
        <v>19</v>
      </c>
      <c r="N63" s="43" t="str">
        <f>IF($J63="a",VLOOKUP($M63,Reference!$A$2:B$13,2,0),IF($J63="b",VLOOKUP($M63,Reference!$A$16:B$27,2,0),VLOOKUP($M63,Reference!$A$30:B$41,2,0)))</f>
        <v>Social Touchpoint</v>
      </c>
      <c r="O63" s="43">
        <f>IF($J63="a",VLOOKUP($M63,Reference!$A$2:C$13,3,0),IF($J63="b",VLOOKUP($M63,Reference!$A$16:C$27,3,0),VLOOKUP($M63,Reference!$A$30:C$41,3,0)))</f>
        <v>0</v>
      </c>
      <c r="P63" s="43" t="str">
        <f>IF($J63="a",VLOOKUP($M63,Reference!$A$2:D$13,4,0),IF($J63="b",VLOOKUP($M63,Reference!$A$16:D$27,4,0),VLOOKUP($M63,Reference!$A$30:D$41,4,0)))</f>
        <v>Business Touchpoint</v>
      </c>
      <c r="Q63" s="43">
        <f>IF($J63="a",VLOOKUP($M63,Reference!$A$2:E$13,5,0),IF($J63="b",VLOOKUP($M63,Reference!$A$16:E$27,5,0),VLOOKUP($M63,Reference!$A$30:E$41,5,0)))</f>
        <v>0</v>
      </c>
      <c r="R63" s="43" t="str">
        <f>IF($J63="a",VLOOKUP($M63,Reference!$A$2:F$13,6,0),IF($J63="b",VLOOKUP($M63,Reference!$A$16:F$27,6,0),VLOOKUP($M63,Reference!$A$30:F$41,6,0)))</f>
        <v>Social Touchpoint</v>
      </c>
      <c r="S63" s="43">
        <f>IF($J63="a",VLOOKUP($M63,Reference!$A$2:G$13,7,0),IF($J63="b",VLOOKUP($M63,Reference!$A$16:G$27,7,0),VLOOKUP($M63,Reference!$A$30:G$41,7,0)))</f>
        <v>0</v>
      </c>
      <c r="T63" s="43" t="str">
        <f>IF($J63="a",VLOOKUP($M63,Reference!$A$2:H$13,8,0),IF($J63="b",VLOOKUP($M63,Reference!$A$16:H$27,8,0),VLOOKUP($M63,Reference!$A$30:H$41,8,0)))</f>
        <v>Social Touchpoint</v>
      </c>
      <c r="U63" s="43">
        <f>IF($J63="a",VLOOKUP($M63,Reference!$A$2:I$13,9,0),IF($J63="b",VLOOKUP($M63,Reference!$A$16:I$27,9,0),VLOOKUP($M63,Reference!$A$30:I$41,9,0)))</f>
        <v>0</v>
      </c>
      <c r="V63" s="43" t="str">
        <f>IF($J63="a",VLOOKUP($M63,Reference!$A$2:J$13,10,0),IF($J63="b",VLOOKUP($M63,Reference!$A$16:J$27,10,0),VLOOKUP($M63,Reference!$A$30:J$41,10,0)))</f>
        <v>Business Touchpoint</v>
      </c>
      <c r="W63" s="43">
        <f>IF($J63="a",VLOOKUP($M63,Reference!$A$2:K$13,11,0),IF($J63="b",VLOOKUP($M63,Reference!$A$16:K$27,11,0),VLOOKUP($M63,Reference!$A$30:K$41,11,0)))</f>
        <v>0</v>
      </c>
      <c r="X63" s="43" t="str">
        <f>IF($J63="a",VLOOKUP($M63,Reference!$A$2:L$13,12,0),IF($J63="b",VLOOKUP($M63,Reference!$A$16:L$27,12,0),VLOOKUP($M63,Reference!$A$30:L$41,12,0)))</f>
        <v>Social Touchpoint</v>
      </c>
      <c r="Y63" s="43">
        <f>IF($J63="a",VLOOKUP($M63,Reference!$A$2:M$13,13,0),IF($J63="b",VLOOKUP($M63,Reference!$A$16:M$27,13,0),VLOOKUP($M63,Reference!$A$30:M$41,13,0)))</f>
        <v>0</v>
      </c>
      <c r="Z63" s="72">
        <f>VLOOKUP(M63,Reference!$A$63:$B$74,2,0)</f>
        <v>43160</v>
      </c>
      <c r="AA63" s="76">
        <f>VLOOKUP($M63,Reference!$A$45:$B$56,2,0)</f>
        <v>3</v>
      </c>
      <c r="AB63" s="76" t="str">
        <f>VLOOKUP($AA63,Reference!$B$45:$E$56,4,0)</f>
        <v>June</v>
      </c>
      <c r="AC63" s="76" t="str">
        <f>VLOOKUP($AA63,Reference!$B$45:$G$56,6,0)</f>
        <v>September</v>
      </c>
      <c r="AD63" s="76" t="str">
        <f>VLOOKUP($AA63,Reference!$B$45:$J$56,8,0)</f>
        <v>December</v>
      </c>
    </row>
    <row r="64" spans="1:30" ht="15" x14ac:dyDescent="0.15">
      <c r="A64" s="34"/>
      <c r="B64" s="36">
        <f t="shared" si="5"/>
        <v>0.19117647058823528</v>
      </c>
      <c r="C64" s="37">
        <v>52</v>
      </c>
      <c r="D64" s="38">
        <f>'Raw Data'!B53</f>
        <v>448071.35</v>
      </c>
      <c r="E64" s="38">
        <f t="shared" si="6"/>
        <v>98732551.429999977</v>
      </c>
      <c r="F64" s="36">
        <f t="shared" si="3"/>
        <v>0.68356748617599994</v>
      </c>
      <c r="G64" s="39">
        <f>'Raw Data'!C53</f>
        <v>2180.19</v>
      </c>
      <c r="H64" s="39">
        <f t="shared" si="7"/>
        <v>344065.87000000005</v>
      </c>
      <c r="I64" s="36">
        <f t="shared" si="4"/>
        <v>0.72908918531002909</v>
      </c>
      <c r="J64" s="40" t="s">
        <v>15</v>
      </c>
      <c r="K64" s="41" t="str">
        <f>'Raw Data'!A53</f>
        <v>Client 52</v>
      </c>
      <c r="L64" s="42" t="s">
        <v>49</v>
      </c>
      <c r="M64" s="42" t="s">
        <v>20</v>
      </c>
      <c r="N64" s="43">
        <f>IF($J64="a",VLOOKUP($M64,Reference!$A$2:B$13,2,0),IF($J64="b",VLOOKUP($M64,Reference!$A$16:B$27,2,0),VLOOKUP($M64,Reference!$A$30:B$41,2,0)))</f>
        <v>0</v>
      </c>
      <c r="O64" s="43" t="str">
        <f>IF($J64="a",VLOOKUP($M64,Reference!$A$2:C$13,3,0),IF($J64="b",VLOOKUP($M64,Reference!$A$16:C$27,3,0),VLOOKUP($M64,Reference!$A$30:C$41,3,0)))</f>
        <v>Social Touchpoint</v>
      </c>
      <c r="P64" s="43">
        <f>IF($J64="a",VLOOKUP($M64,Reference!$A$2:D$13,4,0),IF($J64="b",VLOOKUP($M64,Reference!$A$16:D$27,4,0),VLOOKUP($M64,Reference!$A$30:D$41,4,0)))</f>
        <v>0</v>
      </c>
      <c r="Q64" s="43" t="str">
        <f>IF($J64="a",VLOOKUP($M64,Reference!$A$2:E$13,5,0),IF($J64="b",VLOOKUP($M64,Reference!$A$16:E$27,5,0),VLOOKUP($M64,Reference!$A$30:E$41,5,0)))</f>
        <v>Business Touchpoint</v>
      </c>
      <c r="R64" s="43">
        <f>IF($J64="a",VLOOKUP($M64,Reference!$A$2:F$13,6,0),IF($J64="b",VLOOKUP($M64,Reference!$A$16:F$27,6,0),VLOOKUP($M64,Reference!$A$30:F$41,6,0)))</f>
        <v>0</v>
      </c>
      <c r="S64" s="43" t="str">
        <f>IF($J64="a",VLOOKUP($M64,Reference!$A$2:G$13,7,0),IF($J64="b",VLOOKUP($M64,Reference!$A$16:G$27,7,0),VLOOKUP($M64,Reference!$A$30:G$41,7,0)))</f>
        <v>Social Touchpoint</v>
      </c>
      <c r="T64" s="43">
        <f>IF($J64="a",VLOOKUP($M64,Reference!$A$2:H$13,8,0),IF($J64="b",VLOOKUP($M64,Reference!$A$16:H$27,8,0),VLOOKUP($M64,Reference!$A$30:H$41,8,0)))</f>
        <v>0</v>
      </c>
      <c r="U64" s="43" t="str">
        <f>IF($J64="a",VLOOKUP($M64,Reference!$A$2:I$13,9,0),IF($J64="b",VLOOKUP($M64,Reference!$A$16:I$27,9,0),VLOOKUP($M64,Reference!$A$30:I$41,9,0)))</f>
        <v>Social Touchpoint</v>
      </c>
      <c r="V64" s="43">
        <f>IF($J64="a",VLOOKUP($M64,Reference!$A$2:J$13,10,0),IF($J64="b",VLOOKUP($M64,Reference!$A$16:J$27,10,0),VLOOKUP($M64,Reference!$A$30:J$41,10,0)))</f>
        <v>0</v>
      </c>
      <c r="W64" s="43" t="str">
        <f>IF($J64="a",VLOOKUP($M64,Reference!$A$2:K$13,11,0),IF($J64="b",VLOOKUP($M64,Reference!$A$16:K$27,11,0),VLOOKUP($M64,Reference!$A$30:K$41,11,0)))</f>
        <v>Business Touchpoint</v>
      </c>
      <c r="X64" s="43">
        <f>IF($J64="a",VLOOKUP($M64,Reference!$A$2:L$13,12,0),IF($J64="b",VLOOKUP($M64,Reference!$A$16:L$27,12,0),VLOOKUP($M64,Reference!$A$30:L$41,12,0)))</f>
        <v>0</v>
      </c>
      <c r="Y64" s="43" t="str">
        <f>IF($J64="a",VLOOKUP($M64,Reference!$A$2:M$13,13,0),IF($J64="b",VLOOKUP($M64,Reference!$A$16:M$27,13,0),VLOOKUP($M64,Reference!$A$30:M$41,13,0)))</f>
        <v>Social Touchpoint</v>
      </c>
      <c r="Z64" s="72">
        <f>VLOOKUP(M64,Reference!$A$63:$B$74,2,0)</f>
        <v>43191</v>
      </c>
      <c r="AA64" s="76">
        <f>VLOOKUP($M64,Reference!$A$45:$B$56,2,0)</f>
        <v>4</v>
      </c>
      <c r="AB64" s="76" t="str">
        <f>VLOOKUP($AA64,Reference!$B$45:$E$56,4,0)</f>
        <v>July</v>
      </c>
      <c r="AC64" s="76" t="str">
        <f>VLOOKUP($AA64,Reference!$B$45:$G$56,6,0)</f>
        <v>October</v>
      </c>
      <c r="AD64" s="76" t="str">
        <f>VLOOKUP($AA64,Reference!$B$45:$J$56,8,0)</f>
        <v>January</v>
      </c>
    </row>
    <row r="65" spans="1:30" ht="15" x14ac:dyDescent="0.15">
      <c r="A65" s="34"/>
      <c r="B65" s="36">
        <f t="shared" si="5"/>
        <v>0.19485294117647059</v>
      </c>
      <c r="C65" s="37">
        <v>53</v>
      </c>
      <c r="D65" s="38">
        <f>'Raw Data'!B54</f>
        <v>1005550.14</v>
      </c>
      <c r="E65" s="38">
        <f t="shared" si="6"/>
        <v>99738101.569999978</v>
      </c>
      <c r="F65" s="36">
        <f t="shared" si="3"/>
        <v>0.69052933788010651</v>
      </c>
      <c r="G65" s="39">
        <f>'Raw Data'!C54</f>
        <v>2152.58</v>
      </c>
      <c r="H65" s="39">
        <f t="shared" si="7"/>
        <v>346218.45000000007</v>
      </c>
      <c r="I65" s="36">
        <f t="shared" si="4"/>
        <v>0.73365058745815459</v>
      </c>
      <c r="J65" s="40" t="s">
        <v>15</v>
      </c>
      <c r="K65" s="41" t="str">
        <f>'Raw Data'!A54</f>
        <v>Client 53</v>
      </c>
      <c r="L65" s="42" t="s">
        <v>50</v>
      </c>
      <c r="M65" s="42" t="s">
        <v>21</v>
      </c>
      <c r="N65" s="43" t="str">
        <f>IF($J65="a",VLOOKUP($M65,Reference!$A$2:B$13,2,0),IF($J65="b",VLOOKUP($M65,Reference!$A$16:B$27,2,0),VLOOKUP($M65,Reference!$A$30:B$41,2,0)))</f>
        <v>Social Touchpoint</v>
      </c>
      <c r="O65" s="43">
        <f>IF($J65="a",VLOOKUP($M65,Reference!$A$2:C$13,3,0),IF($J65="b",VLOOKUP($M65,Reference!$A$16:C$27,3,0),VLOOKUP($M65,Reference!$A$30:C$41,3,0)))</f>
        <v>0</v>
      </c>
      <c r="P65" s="43" t="str">
        <f>IF($J65="a",VLOOKUP($M65,Reference!$A$2:D$13,4,0),IF($J65="b",VLOOKUP($M65,Reference!$A$16:D$27,4,0),VLOOKUP($M65,Reference!$A$30:D$41,4,0)))</f>
        <v>Social Touchpoint</v>
      </c>
      <c r="Q65" s="43">
        <f>IF($J65="a",VLOOKUP($M65,Reference!$A$2:E$13,5,0),IF($J65="b",VLOOKUP($M65,Reference!$A$16:E$27,5,0),VLOOKUP($M65,Reference!$A$30:E$41,5,0)))</f>
        <v>0</v>
      </c>
      <c r="R65" s="43" t="str">
        <f>IF($J65="a",VLOOKUP($M65,Reference!$A$2:F$13,6,0),IF($J65="b",VLOOKUP($M65,Reference!$A$16:F$27,6,0),VLOOKUP($M65,Reference!$A$30:F$41,6,0)))</f>
        <v>Business Touchpoint</v>
      </c>
      <c r="S65" s="43">
        <f>IF($J65="a",VLOOKUP($M65,Reference!$A$2:G$13,7,0),IF($J65="b",VLOOKUP($M65,Reference!$A$16:G$27,7,0),VLOOKUP($M65,Reference!$A$30:G$41,7,0)))</f>
        <v>0</v>
      </c>
      <c r="T65" s="43" t="str">
        <f>IF($J65="a",VLOOKUP($M65,Reference!$A$2:H$13,8,0),IF($J65="b",VLOOKUP($M65,Reference!$A$16:H$27,8,0),VLOOKUP($M65,Reference!$A$30:H$41,8,0)))</f>
        <v>Social Touchpoint</v>
      </c>
      <c r="U65" s="43">
        <f>IF($J65="a",VLOOKUP($M65,Reference!$A$2:I$13,9,0),IF($J65="b",VLOOKUP($M65,Reference!$A$16:I$27,9,0),VLOOKUP($M65,Reference!$A$30:I$41,9,0)))</f>
        <v>0</v>
      </c>
      <c r="V65" s="43" t="str">
        <f>IF($J65="a",VLOOKUP($M65,Reference!$A$2:J$13,10,0),IF($J65="b",VLOOKUP($M65,Reference!$A$16:J$27,10,0),VLOOKUP($M65,Reference!$A$30:J$41,10,0)))</f>
        <v>Social Touchpoint</v>
      </c>
      <c r="W65" s="43">
        <f>IF($J65="a",VLOOKUP($M65,Reference!$A$2:K$13,11,0),IF($J65="b",VLOOKUP($M65,Reference!$A$16:K$27,11,0),VLOOKUP($M65,Reference!$A$30:K$41,11,0)))</f>
        <v>0</v>
      </c>
      <c r="X65" s="43" t="str">
        <f>IF($J65="a",VLOOKUP($M65,Reference!$A$2:L$13,12,0),IF($J65="b",VLOOKUP($M65,Reference!$A$16:L$27,12,0),VLOOKUP($M65,Reference!$A$30:L$41,12,0)))</f>
        <v>Business Touchpoint</v>
      </c>
      <c r="Y65" s="43">
        <f>IF($J65="a",VLOOKUP($M65,Reference!$A$2:M$13,13,0),IF($J65="b",VLOOKUP($M65,Reference!$A$16:M$27,13,0),VLOOKUP($M65,Reference!$A$30:M$41,13,0)))</f>
        <v>0</v>
      </c>
      <c r="Z65" s="72">
        <f>VLOOKUP(M65,Reference!$A$63:$B$74,2,0)</f>
        <v>43221</v>
      </c>
      <c r="AA65" s="76">
        <f>VLOOKUP($M65,Reference!$A$45:$B$56,2,0)</f>
        <v>5</v>
      </c>
      <c r="AB65" s="76" t="str">
        <f>VLOOKUP($AA65,Reference!$B$45:$E$56,4,0)</f>
        <v>August</v>
      </c>
      <c r="AC65" s="76" t="str">
        <f>VLOOKUP($AA65,Reference!$B$45:$G$56,6,0)</f>
        <v>November</v>
      </c>
      <c r="AD65" s="76" t="str">
        <f>VLOOKUP($AA65,Reference!$B$45:$J$56,8,0)</f>
        <v>February</v>
      </c>
    </row>
    <row r="66" spans="1:30" ht="15" x14ac:dyDescent="0.15">
      <c r="A66" s="34"/>
      <c r="B66" s="36">
        <f t="shared" si="5"/>
        <v>0.19852941176470587</v>
      </c>
      <c r="C66" s="37">
        <v>54</v>
      </c>
      <c r="D66" s="38">
        <f>'Raw Data'!B55</f>
        <v>138091.91</v>
      </c>
      <c r="E66" s="38">
        <f t="shared" si="6"/>
        <v>99876193.479999974</v>
      </c>
      <c r="F66" s="36">
        <f t="shared" si="3"/>
        <v>0.69148540696181016</v>
      </c>
      <c r="G66" s="39">
        <f>'Raw Data'!C55</f>
        <v>2095.7399999999998</v>
      </c>
      <c r="H66" s="39">
        <f t="shared" si="7"/>
        <v>348314.19000000006</v>
      </c>
      <c r="I66" s="36">
        <f t="shared" si="4"/>
        <v>0.73809154339842742</v>
      </c>
      <c r="J66" s="40" t="s">
        <v>15</v>
      </c>
      <c r="K66" s="41" t="str">
        <f>'Raw Data'!A55</f>
        <v>Client 54</v>
      </c>
      <c r="L66" s="41" t="s">
        <v>49</v>
      </c>
      <c r="M66" s="42" t="s">
        <v>22</v>
      </c>
      <c r="N66" s="43">
        <f>IF($J66="a",VLOOKUP($M66,Reference!$A$2:B$13,2,0),IF($J66="b",VLOOKUP($M66,Reference!$A$16:B$27,2,0),VLOOKUP($M66,Reference!$A$30:B$41,2,0)))</f>
        <v>0</v>
      </c>
      <c r="O66" s="43" t="str">
        <f>IF($J66="a",VLOOKUP($M66,Reference!$A$2:C$13,3,0),IF($J66="b",VLOOKUP($M66,Reference!$A$16:C$27,3,0),VLOOKUP($M66,Reference!$A$30:C$41,3,0)))</f>
        <v>Social Touchpoint</v>
      </c>
      <c r="P66" s="43">
        <f>IF($J66="a",VLOOKUP($M66,Reference!$A$2:D$13,4,0),IF($J66="b",VLOOKUP($M66,Reference!$A$16:D$27,4,0),VLOOKUP($M66,Reference!$A$30:D$41,4,0)))</f>
        <v>0</v>
      </c>
      <c r="Q66" s="43" t="str">
        <f>IF($J66="a",VLOOKUP($M66,Reference!$A$2:E$13,5,0),IF($J66="b",VLOOKUP($M66,Reference!$A$16:E$27,5,0),VLOOKUP($M66,Reference!$A$30:E$41,5,0)))</f>
        <v>Social Touchpoint</v>
      </c>
      <c r="R66" s="43">
        <f>IF($J66="a",VLOOKUP($M66,Reference!$A$2:F$13,6,0),IF($J66="b",VLOOKUP($M66,Reference!$A$16:F$27,6,0),VLOOKUP($M66,Reference!$A$30:F$41,6,0)))</f>
        <v>0</v>
      </c>
      <c r="S66" s="43" t="str">
        <f>IF($J66="a",VLOOKUP($M66,Reference!$A$2:G$13,7,0),IF($J66="b",VLOOKUP($M66,Reference!$A$16:G$27,7,0),VLOOKUP($M66,Reference!$A$30:G$41,7,0)))</f>
        <v>Business Touchpoint</v>
      </c>
      <c r="T66" s="43">
        <f>IF($J66="a",VLOOKUP($M66,Reference!$A$2:H$13,8,0),IF($J66="b",VLOOKUP($M66,Reference!$A$16:H$27,8,0),VLOOKUP($M66,Reference!$A$30:H$41,8,0)))</f>
        <v>0</v>
      </c>
      <c r="U66" s="43" t="str">
        <f>IF($J66="a",VLOOKUP($M66,Reference!$A$2:I$13,9,0),IF($J66="b",VLOOKUP($M66,Reference!$A$16:I$27,9,0),VLOOKUP($M66,Reference!$A$30:I$41,9,0)))</f>
        <v>Social Touchpoint</v>
      </c>
      <c r="V66" s="43">
        <f>IF($J66="a",VLOOKUP($M66,Reference!$A$2:J$13,10,0),IF($J66="b",VLOOKUP($M66,Reference!$A$16:J$27,10,0),VLOOKUP($M66,Reference!$A$30:J$41,10,0)))</f>
        <v>0</v>
      </c>
      <c r="W66" s="43" t="str">
        <f>IF($J66="a",VLOOKUP($M66,Reference!$A$2:K$13,11,0),IF($J66="b",VLOOKUP($M66,Reference!$A$16:K$27,11,0),VLOOKUP($M66,Reference!$A$30:K$41,11,0)))</f>
        <v>Social Touchpoint</v>
      </c>
      <c r="X66" s="43">
        <f>IF($J66="a",VLOOKUP($M66,Reference!$A$2:L$13,12,0),IF($J66="b",VLOOKUP($M66,Reference!$A$16:L$27,12,0),VLOOKUP($M66,Reference!$A$30:L$41,12,0)))</f>
        <v>0</v>
      </c>
      <c r="Y66" s="43" t="str">
        <f>IF($J66="a",VLOOKUP($M66,Reference!$A$2:M$13,13,0),IF($J66="b",VLOOKUP($M66,Reference!$A$16:M$27,13,0),VLOOKUP($M66,Reference!$A$30:M$41,13,0)))</f>
        <v>Business Touchpoint</v>
      </c>
      <c r="Z66" s="72">
        <f>VLOOKUP(M66,Reference!$A$63:$B$74,2,0)</f>
        <v>43252</v>
      </c>
      <c r="AA66" s="76">
        <f>VLOOKUP($M66,Reference!$A$45:$B$56,2,0)</f>
        <v>6</v>
      </c>
      <c r="AB66" s="76" t="str">
        <f>VLOOKUP($AA66,Reference!$B$45:$E$56,4,0)</f>
        <v>September</v>
      </c>
      <c r="AC66" s="76" t="str">
        <f>VLOOKUP($AA66,Reference!$B$45:$G$56,6,0)</f>
        <v>December</v>
      </c>
      <c r="AD66" s="76" t="str">
        <f>VLOOKUP($AA66,Reference!$B$45:$J$56,8,0)</f>
        <v>March</v>
      </c>
    </row>
    <row r="67" spans="1:30" ht="15" x14ac:dyDescent="0.15">
      <c r="A67" s="34"/>
      <c r="B67" s="36">
        <f t="shared" si="5"/>
        <v>0.20220588235294118</v>
      </c>
      <c r="C67" s="37">
        <v>55</v>
      </c>
      <c r="D67" s="38">
        <f>'Raw Data'!B56</f>
        <v>840195.98</v>
      </c>
      <c r="E67" s="38">
        <f t="shared" si="6"/>
        <v>100716389.45999998</v>
      </c>
      <c r="F67" s="36">
        <f t="shared" si="3"/>
        <v>0.69730244142132147</v>
      </c>
      <c r="G67" s="39">
        <f>'Raw Data'!C56</f>
        <v>2079.61</v>
      </c>
      <c r="H67" s="39">
        <f t="shared" si="7"/>
        <v>350393.80000000005</v>
      </c>
      <c r="I67" s="36">
        <f t="shared" si="4"/>
        <v>0.74249831923080678</v>
      </c>
      <c r="J67" s="40" t="s">
        <v>15</v>
      </c>
      <c r="K67" s="41" t="str">
        <f>'Raw Data'!A56</f>
        <v>Client 55</v>
      </c>
      <c r="L67" s="41" t="s">
        <v>49</v>
      </c>
      <c r="M67" s="42" t="s">
        <v>23</v>
      </c>
      <c r="N67" s="43" t="str">
        <f>IF($J67="a",VLOOKUP($M67,Reference!$A$2:B$13,2,0),IF($J67="b",VLOOKUP($M67,Reference!$A$16:B$27,2,0),VLOOKUP($M67,Reference!$A$30:B$41,2,0)))</f>
        <v>Business Touchpoint</v>
      </c>
      <c r="O67" s="43">
        <f>IF($J67="a",VLOOKUP($M67,Reference!$A$2:C$13,3,0),IF($J67="b",VLOOKUP($M67,Reference!$A$16:C$27,3,0),VLOOKUP($M67,Reference!$A$30:C$41,3,0)))</f>
        <v>0</v>
      </c>
      <c r="P67" s="43" t="str">
        <f>IF($J67="a",VLOOKUP($M67,Reference!$A$2:D$13,4,0),IF($J67="b",VLOOKUP($M67,Reference!$A$16:D$27,4,0),VLOOKUP($M67,Reference!$A$30:D$41,4,0)))</f>
        <v>Social Touchpoint</v>
      </c>
      <c r="Q67" s="43">
        <f>IF($J67="a",VLOOKUP($M67,Reference!$A$2:E$13,5,0),IF($J67="b",VLOOKUP($M67,Reference!$A$16:E$27,5,0),VLOOKUP($M67,Reference!$A$30:E$41,5,0)))</f>
        <v>0</v>
      </c>
      <c r="R67" s="43" t="str">
        <f>IF($J67="a",VLOOKUP($M67,Reference!$A$2:F$13,6,0),IF($J67="b",VLOOKUP($M67,Reference!$A$16:F$27,6,0),VLOOKUP($M67,Reference!$A$30:F$41,6,0)))</f>
        <v>Social Touchpoint</v>
      </c>
      <c r="S67" s="43">
        <f>IF($J67="a",VLOOKUP($M67,Reference!$A$2:G$13,7,0),IF($J67="b",VLOOKUP($M67,Reference!$A$16:G$27,7,0),VLOOKUP($M67,Reference!$A$30:G$41,7,0)))</f>
        <v>0</v>
      </c>
      <c r="T67" s="43" t="str">
        <f>IF($J67="a",VLOOKUP($M67,Reference!$A$2:H$13,8,0),IF($J67="b",VLOOKUP($M67,Reference!$A$16:H$27,8,0),VLOOKUP($M67,Reference!$A$30:H$41,8,0)))</f>
        <v>Business Touchpoint</v>
      </c>
      <c r="U67" s="43">
        <f>IF($J67="a",VLOOKUP($M67,Reference!$A$2:I$13,9,0),IF($J67="b",VLOOKUP($M67,Reference!$A$16:I$27,9,0),VLOOKUP($M67,Reference!$A$30:I$41,9,0)))</f>
        <v>0</v>
      </c>
      <c r="V67" s="43" t="str">
        <f>IF($J67="a",VLOOKUP($M67,Reference!$A$2:J$13,10,0),IF($J67="b",VLOOKUP($M67,Reference!$A$16:J$27,10,0),VLOOKUP($M67,Reference!$A$30:J$41,10,0)))</f>
        <v>Social Touchpoint</v>
      </c>
      <c r="W67" s="43">
        <f>IF($J67="a",VLOOKUP($M67,Reference!$A$2:K$13,11,0),IF($J67="b",VLOOKUP($M67,Reference!$A$16:K$27,11,0),VLOOKUP($M67,Reference!$A$30:K$41,11,0)))</f>
        <v>0</v>
      </c>
      <c r="X67" s="43" t="str">
        <f>IF($J67="a",VLOOKUP($M67,Reference!$A$2:L$13,12,0),IF($J67="b",VLOOKUP($M67,Reference!$A$16:L$27,12,0),VLOOKUP($M67,Reference!$A$30:L$41,12,0)))</f>
        <v>Social Touchpoint</v>
      </c>
      <c r="Y67" s="43">
        <f>IF($J67="a",VLOOKUP($M67,Reference!$A$2:M$13,13,0),IF($J67="b",VLOOKUP($M67,Reference!$A$16:M$27,13,0),VLOOKUP($M67,Reference!$A$30:M$41,13,0)))</f>
        <v>0</v>
      </c>
      <c r="Z67" s="72">
        <f>VLOOKUP(M67,Reference!$A$63:$B$74,2,0)</f>
        <v>43282</v>
      </c>
      <c r="AA67" s="76">
        <f>VLOOKUP($M67,Reference!$A$45:$B$56,2,0)</f>
        <v>7</v>
      </c>
      <c r="AB67" s="76" t="str">
        <f>VLOOKUP($AA67,Reference!$B$45:$E$56,4,0)</f>
        <v>October</v>
      </c>
      <c r="AC67" s="76" t="str">
        <f>VLOOKUP($AA67,Reference!$B$45:$G$56,6,0)</f>
        <v>January</v>
      </c>
      <c r="AD67" s="76" t="str">
        <f>VLOOKUP($AA67,Reference!$B$45:$J$56,8,0)</f>
        <v>April</v>
      </c>
    </row>
    <row r="68" spans="1:30" ht="15" x14ac:dyDescent="0.15">
      <c r="A68" s="34"/>
      <c r="B68" s="36">
        <f t="shared" si="5"/>
        <v>0.20588235294117646</v>
      </c>
      <c r="C68" s="37">
        <v>56</v>
      </c>
      <c r="D68" s="38">
        <f>'Raw Data'!B57</f>
        <v>412784.19</v>
      </c>
      <c r="E68" s="38">
        <f t="shared" si="6"/>
        <v>101129173.64999998</v>
      </c>
      <c r="F68" s="36">
        <f t="shared" si="3"/>
        <v>0.70016032210003099</v>
      </c>
      <c r="G68" s="39">
        <f>'Raw Data'!C57</f>
        <v>2005.3</v>
      </c>
      <c r="H68" s="39">
        <f t="shared" si="7"/>
        <v>352399.10000000003</v>
      </c>
      <c r="I68" s="36">
        <f t="shared" si="4"/>
        <v>0.74674762923444704</v>
      </c>
      <c r="J68" s="40" t="s">
        <v>15</v>
      </c>
      <c r="K68" s="41" t="str">
        <f>'Raw Data'!A57</f>
        <v>Client 56</v>
      </c>
      <c r="L68" s="41" t="s">
        <v>49</v>
      </c>
      <c r="M68" s="42" t="s">
        <v>24</v>
      </c>
      <c r="N68" s="43">
        <f>IF($J68="a",VLOOKUP($M68,Reference!$A$2:B$13,2,0),IF($J68="b",VLOOKUP($M68,Reference!$A$16:B$27,2,0),VLOOKUP($M68,Reference!$A$30:B$41,2,0)))</f>
        <v>0</v>
      </c>
      <c r="O68" s="43" t="str">
        <f>IF($J68="a",VLOOKUP($M68,Reference!$A$2:C$13,3,0),IF($J68="b",VLOOKUP($M68,Reference!$A$16:C$27,3,0),VLOOKUP($M68,Reference!$A$30:C$41,3,0)))</f>
        <v>Business Touchpoint</v>
      </c>
      <c r="P68" s="43">
        <f>IF($J68="a",VLOOKUP($M68,Reference!$A$2:D$13,4,0),IF($J68="b",VLOOKUP($M68,Reference!$A$16:D$27,4,0),VLOOKUP($M68,Reference!$A$30:D$41,4,0)))</f>
        <v>0</v>
      </c>
      <c r="Q68" s="43" t="str">
        <f>IF($J68="a",VLOOKUP($M68,Reference!$A$2:E$13,5,0),IF($J68="b",VLOOKUP($M68,Reference!$A$16:E$27,5,0),VLOOKUP($M68,Reference!$A$30:E$41,5,0)))</f>
        <v>Social Touchpoint</v>
      </c>
      <c r="R68" s="43">
        <f>IF($J68="a",VLOOKUP($M68,Reference!$A$2:F$13,6,0),IF($J68="b",VLOOKUP($M68,Reference!$A$16:F$27,6,0),VLOOKUP($M68,Reference!$A$30:F$41,6,0)))</f>
        <v>0</v>
      </c>
      <c r="S68" s="43" t="str">
        <f>IF($J68="a",VLOOKUP($M68,Reference!$A$2:G$13,7,0),IF($J68="b",VLOOKUP($M68,Reference!$A$16:G$27,7,0),VLOOKUP($M68,Reference!$A$30:G$41,7,0)))</f>
        <v>Social Touchpoint</v>
      </c>
      <c r="T68" s="43">
        <f>IF($J68="a",VLOOKUP($M68,Reference!$A$2:H$13,8,0),IF($J68="b",VLOOKUP($M68,Reference!$A$16:H$27,8,0),VLOOKUP($M68,Reference!$A$30:H$41,8,0)))</f>
        <v>0</v>
      </c>
      <c r="U68" s="43" t="str">
        <f>IF($J68="a",VLOOKUP($M68,Reference!$A$2:I$13,9,0),IF($J68="b",VLOOKUP($M68,Reference!$A$16:I$27,9,0),VLOOKUP($M68,Reference!$A$30:I$41,9,0)))</f>
        <v>Business Touchpoint</v>
      </c>
      <c r="V68" s="43">
        <f>IF($J68="a",VLOOKUP($M68,Reference!$A$2:J$13,10,0),IF($J68="b",VLOOKUP($M68,Reference!$A$16:J$27,10,0),VLOOKUP($M68,Reference!$A$30:J$41,10,0)))</f>
        <v>0</v>
      </c>
      <c r="W68" s="43" t="str">
        <f>IF($J68="a",VLOOKUP($M68,Reference!$A$2:K$13,11,0),IF($J68="b",VLOOKUP($M68,Reference!$A$16:K$27,11,0),VLOOKUP($M68,Reference!$A$30:K$41,11,0)))</f>
        <v>Social Touchpoint</v>
      </c>
      <c r="X68" s="43">
        <f>IF($J68="a",VLOOKUP($M68,Reference!$A$2:L$13,12,0),IF($J68="b",VLOOKUP($M68,Reference!$A$16:L$27,12,0),VLOOKUP($M68,Reference!$A$30:L$41,12,0)))</f>
        <v>0</v>
      </c>
      <c r="Y68" s="43" t="str">
        <f>IF($J68="a",VLOOKUP($M68,Reference!$A$2:M$13,13,0),IF($J68="b",VLOOKUP($M68,Reference!$A$16:M$27,13,0),VLOOKUP($M68,Reference!$A$30:M$41,13,0)))</f>
        <v>Social Touchpoint</v>
      </c>
      <c r="Z68" s="72">
        <f>VLOOKUP(M68,Reference!$A$63:$B$74,2,0)</f>
        <v>43313</v>
      </c>
      <c r="AA68" s="76">
        <f>VLOOKUP($M68,Reference!$A$45:$B$56,2,0)</f>
        <v>8</v>
      </c>
      <c r="AB68" s="76" t="str">
        <f>VLOOKUP($AA68,Reference!$B$45:$E$56,4,0)</f>
        <v>November</v>
      </c>
      <c r="AC68" s="76" t="str">
        <f>VLOOKUP($AA68,Reference!$B$45:$G$56,6,0)</f>
        <v>February</v>
      </c>
      <c r="AD68" s="76" t="str">
        <f>VLOOKUP($AA68,Reference!$B$45:$J$56,8,0)</f>
        <v>May</v>
      </c>
    </row>
    <row r="69" spans="1:30" ht="15" x14ac:dyDescent="0.15">
      <c r="A69" s="34"/>
      <c r="B69" s="36">
        <f t="shared" si="5"/>
        <v>0.20955882352941177</v>
      </c>
      <c r="C69" s="37">
        <v>57</v>
      </c>
      <c r="D69" s="38">
        <f>'Raw Data'!B58</f>
        <v>2001574.11</v>
      </c>
      <c r="E69" s="38">
        <f t="shared" si="6"/>
        <v>103130747.75999998</v>
      </c>
      <c r="F69" s="36">
        <f t="shared" si="3"/>
        <v>0.71401807177783316</v>
      </c>
      <c r="G69" s="39">
        <f>'Raw Data'!C58</f>
        <v>1936.06</v>
      </c>
      <c r="H69" s="39">
        <f t="shared" si="7"/>
        <v>354335.16000000003</v>
      </c>
      <c r="I69" s="36">
        <f t="shared" si="4"/>
        <v>0.75085021693985166</v>
      </c>
      <c r="J69" s="40" t="s">
        <v>15</v>
      </c>
      <c r="K69" s="41" t="str">
        <f>'Raw Data'!A58</f>
        <v>Client 57</v>
      </c>
      <c r="L69" s="41" t="s">
        <v>49</v>
      </c>
      <c r="M69" s="42" t="s">
        <v>25</v>
      </c>
      <c r="N69" s="43" t="str">
        <f>IF($J69="a",VLOOKUP($M69,Reference!$A$2:B$13,2,0),IF($J69="b",VLOOKUP($M69,Reference!$A$16:B$27,2,0),VLOOKUP($M69,Reference!$A$30:B$41,2,0)))</f>
        <v>Social Touchpoint</v>
      </c>
      <c r="O69" s="43">
        <f>IF($J69="a",VLOOKUP($M69,Reference!$A$2:C$13,3,0),IF($J69="b",VLOOKUP($M69,Reference!$A$16:C$27,3,0),VLOOKUP($M69,Reference!$A$30:C$41,3,0)))</f>
        <v>0</v>
      </c>
      <c r="P69" s="43" t="str">
        <f>IF($J69="a",VLOOKUP($M69,Reference!$A$2:D$13,4,0),IF($J69="b",VLOOKUP($M69,Reference!$A$16:D$27,4,0),VLOOKUP($M69,Reference!$A$30:D$41,4,0)))</f>
        <v>Business Touchpoint</v>
      </c>
      <c r="Q69" s="43">
        <f>IF($J69="a",VLOOKUP($M69,Reference!$A$2:E$13,5,0),IF($J69="b",VLOOKUP($M69,Reference!$A$16:E$27,5,0),VLOOKUP($M69,Reference!$A$30:E$41,5,0)))</f>
        <v>0</v>
      </c>
      <c r="R69" s="43" t="str">
        <f>IF($J69="a",VLOOKUP($M69,Reference!$A$2:F$13,6,0),IF($J69="b",VLOOKUP($M69,Reference!$A$16:F$27,6,0),VLOOKUP($M69,Reference!$A$30:F$41,6,0)))</f>
        <v>Social Touchpoint</v>
      </c>
      <c r="S69" s="43">
        <f>IF($J69="a",VLOOKUP($M69,Reference!$A$2:G$13,7,0),IF($J69="b",VLOOKUP($M69,Reference!$A$16:G$27,7,0),VLOOKUP($M69,Reference!$A$30:G$41,7,0)))</f>
        <v>0</v>
      </c>
      <c r="T69" s="43" t="str">
        <f>IF($J69="a",VLOOKUP($M69,Reference!$A$2:H$13,8,0),IF($J69="b",VLOOKUP($M69,Reference!$A$16:H$27,8,0),VLOOKUP($M69,Reference!$A$30:H$41,8,0)))</f>
        <v>Social Touchpoint</v>
      </c>
      <c r="U69" s="43">
        <f>IF($J69="a",VLOOKUP($M69,Reference!$A$2:I$13,9,0),IF($J69="b",VLOOKUP($M69,Reference!$A$16:I$27,9,0),VLOOKUP($M69,Reference!$A$30:I$41,9,0)))</f>
        <v>0</v>
      </c>
      <c r="V69" s="43" t="str">
        <f>IF($J69="a",VLOOKUP($M69,Reference!$A$2:J$13,10,0),IF($J69="b",VLOOKUP($M69,Reference!$A$16:J$27,10,0),VLOOKUP($M69,Reference!$A$30:J$41,10,0)))</f>
        <v>Business Touchpoint</v>
      </c>
      <c r="W69" s="43">
        <f>IF($J69="a",VLOOKUP($M69,Reference!$A$2:K$13,11,0),IF($J69="b",VLOOKUP($M69,Reference!$A$16:K$27,11,0),VLOOKUP($M69,Reference!$A$30:K$41,11,0)))</f>
        <v>0</v>
      </c>
      <c r="X69" s="43" t="str">
        <f>IF($J69="a",VLOOKUP($M69,Reference!$A$2:L$13,12,0),IF($J69="b",VLOOKUP($M69,Reference!$A$16:L$27,12,0),VLOOKUP($M69,Reference!$A$30:L$41,12,0)))</f>
        <v>Social Touchpoint</v>
      </c>
      <c r="Y69" s="43">
        <f>IF($J69="a",VLOOKUP($M69,Reference!$A$2:M$13,13,0),IF($J69="b",VLOOKUP($M69,Reference!$A$16:M$27,13,0),VLOOKUP($M69,Reference!$A$30:M$41,13,0)))</f>
        <v>0</v>
      </c>
      <c r="Z69" s="72">
        <f>VLOOKUP(M69,Reference!$A$63:$B$74,2,0)</f>
        <v>43344</v>
      </c>
      <c r="AA69" s="76">
        <f>VLOOKUP($M69,Reference!$A$45:$B$56,2,0)</f>
        <v>9</v>
      </c>
      <c r="AB69" s="76" t="str">
        <f>VLOOKUP($AA69,Reference!$B$45:$E$56,4,0)</f>
        <v>December</v>
      </c>
      <c r="AC69" s="76" t="str">
        <f>VLOOKUP($AA69,Reference!$B$45:$G$56,6,0)</f>
        <v>March</v>
      </c>
      <c r="AD69" s="76" t="str">
        <f>VLOOKUP($AA69,Reference!$B$45:$J$56,8,0)</f>
        <v>June</v>
      </c>
    </row>
    <row r="70" spans="1:30" ht="15" x14ac:dyDescent="0.15">
      <c r="A70" s="34"/>
      <c r="B70" s="36">
        <f t="shared" si="5"/>
        <v>0.21323529411764705</v>
      </c>
      <c r="C70" s="37">
        <v>58</v>
      </c>
      <c r="D70" s="38">
        <f>'Raw Data'!B59</f>
        <v>715273.88</v>
      </c>
      <c r="E70" s="38">
        <f t="shared" si="6"/>
        <v>103846021.63999997</v>
      </c>
      <c r="F70" s="36">
        <f t="shared" si="3"/>
        <v>0.71897021735694944</v>
      </c>
      <c r="G70" s="39">
        <f>'Raw Data'!C59</f>
        <v>1903.56</v>
      </c>
      <c r="H70" s="39">
        <f t="shared" si="7"/>
        <v>356238.72000000003</v>
      </c>
      <c r="I70" s="36">
        <f t="shared" si="4"/>
        <v>0.75488393585997804</v>
      </c>
      <c r="J70" s="40" t="s">
        <v>15</v>
      </c>
      <c r="K70" s="41" t="str">
        <f>'Raw Data'!A59</f>
        <v>Client 58</v>
      </c>
      <c r="L70" s="41" t="s">
        <v>48</v>
      </c>
      <c r="M70" s="42" t="s">
        <v>26</v>
      </c>
      <c r="N70" s="43">
        <f>IF($J70="a",VLOOKUP($M70,Reference!$A$2:B$13,2,0),IF($J70="b",VLOOKUP($M70,Reference!$A$16:B$27,2,0),VLOOKUP($M70,Reference!$A$30:B$41,2,0)))</f>
        <v>0</v>
      </c>
      <c r="O70" s="43" t="str">
        <f>IF($J70="a",VLOOKUP($M70,Reference!$A$2:C$13,3,0),IF($J70="b",VLOOKUP($M70,Reference!$A$16:C$27,3,0),VLOOKUP($M70,Reference!$A$30:C$41,3,0)))</f>
        <v>Social Touchpoint</v>
      </c>
      <c r="P70" s="43">
        <f>IF($J70="a",VLOOKUP($M70,Reference!$A$2:D$13,4,0),IF($J70="b",VLOOKUP($M70,Reference!$A$16:D$27,4,0),VLOOKUP($M70,Reference!$A$30:D$41,4,0)))</f>
        <v>0</v>
      </c>
      <c r="Q70" s="43" t="str">
        <f>IF($J70="a",VLOOKUP($M70,Reference!$A$2:E$13,5,0),IF($J70="b",VLOOKUP($M70,Reference!$A$16:E$27,5,0),VLOOKUP($M70,Reference!$A$30:E$41,5,0)))</f>
        <v>Business Touchpoint</v>
      </c>
      <c r="R70" s="43">
        <f>IF($J70="a",VLOOKUP($M70,Reference!$A$2:F$13,6,0),IF($J70="b",VLOOKUP($M70,Reference!$A$16:F$27,6,0),VLOOKUP($M70,Reference!$A$30:F$41,6,0)))</f>
        <v>0</v>
      </c>
      <c r="S70" s="43" t="str">
        <f>IF($J70="a",VLOOKUP($M70,Reference!$A$2:G$13,7,0),IF($J70="b",VLOOKUP($M70,Reference!$A$16:G$27,7,0),VLOOKUP($M70,Reference!$A$30:G$41,7,0)))</f>
        <v>Social Touchpoint</v>
      </c>
      <c r="T70" s="43">
        <f>IF($J70="a",VLOOKUP($M70,Reference!$A$2:H$13,8,0),IF($J70="b",VLOOKUP($M70,Reference!$A$16:H$27,8,0),VLOOKUP($M70,Reference!$A$30:H$41,8,0)))</f>
        <v>0</v>
      </c>
      <c r="U70" s="43" t="str">
        <f>IF($J70="a",VLOOKUP($M70,Reference!$A$2:I$13,9,0),IF($J70="b",VLOOKUP($M70,Reference!$A$16:I$27,9,0),VLOOKUP($M70,Reference!$A$30:I$41,9,0)))</f>
        <v>Social Touchpoint</v>
      </c>
      <c r="V70" s="43">
        <f>IF($J70="a",VLOOKUP($M70,Reference!$A$2:J$13,10,0),IF($J70="b",VLOOKUP($M70,Reference!$A$16:J$27,10,0),VLOOKUP($M70,Reference!$A$30:J$41,10,0)))</f>
        <v>0</v>
      </c>
      <c r="W70" s="43" t="str">
        <f>IF($J70="a",VLOOKUP($M70,Reference!$A$2:K$13,11,0),IF($J70="b",VLOOKUP($M70,Reference!$A$16:K$27,11,0),VLOOKUP($M70,Reference!$A$30:K$41,11,0)))</f>
        <v>Business Touchpoint</v>
      </c>
      <c r="X70" s="43">
        <f>IF($J70="a",VLOOKUP($M70,Reference!$A$2:L$13,12,0),IF($J70="b",VLOOKUP($M70,Reference!$A$16:L$27,12,0),VLOOKUP($M70,Reference!$A$30:L$41,12,0)))</f>
        <v>0</v>
      </c>
      <c r="Y70" s="43" t="str">
        <f>IF($J70="a",VLOOKUP($M70,Reference!$A$2:M$13,13,0),IF($J70="b",VLOOKUP($M70,Reference!$A$16:M$27,13,0),VLOOKUP($M70,Reference!$A$30:M$41,13,0)))</f>
        <v>Social Touchpoint</v>
      </c>
      <c r="Z70" s="72">
        <f>VLOOKUP(M70,Reference!$A$63:$B$74,2,0)</f>
        <v>43374</v>
      </c>
      <c r="AA70" s="76">
        <f>VLOOKUP($M70,Reference!$A$45:$B$56,2,0)</f>
        <v>10</v>
      </c>
      <c r="AB70" s="76" t="str">
        <f>VLOOKUP($AA70,Reference!$B$45:$E$56,4,0)</f>
        <v>January</v>
      </c>
      <c r="AC70" s="76" t="str">
        <f>VLOOKUP($AA70,Reference!$B$45:$G$56,6,0)</f>
        <v>April</v>
      </c>
      <c r="AD70" s="76" t="str">
        <f>VLOOKUP($AA70,Reference!$B$45:$J$56,8,0)</f>
        <v>July</v>
      </c>
    </row>
    <row r="71" spans="1:30" ht="15" x14ac:dyDescent="0.15">
      <c r="A71" s="34"/>
      <c r="B71" s="36">
        <f t="shared" si="5"/>
        <v>0.21691176470588236</v>
      </c>
      <c r="C71" s="37">
        <v>59</v>
      </c>
      <c r="D71" s="38">
        <f>'Raw Data'!B60</f>
        <v>187647.43</v>
      </c>
      <c r="E71" s="38">
        <f t="shared" si="6"/>
        <v>104033669.06999998</v>
      </c>
      <c r="F71" s="36">
        <f t="shared" si="3"/>
        <v>0.72026938040049171</v>
      </c>
      <c r="G71" s="39">
        <f>'Raw Data'!C60</f>
        <v>1828.32</v>
      </c>
      <c r="H71" s="39">
        <f t="shared" si="7"/>
        <v>358067.04000000004</v>
      </c>
      <c r="I71" s="36">
        <f t="shared" si="4"/>
        <v>0.75875821824458667</v>
      </c>
      <c r="J71" s="40" t="s">
        <v>15</v>
      </c>
      <c r="K71" s="41" t="str">
        <f>'Raw Data'!A60</f>
        <v>Client 59</v>
      </c>
      <c r="L71" s="41" t="s">
        <v>49</v>
      </c>
      <c r="M71" s="42" t="s">
        <v>27</v>
      </c>
      <c r="N71" s="43" t="str">
        <f>IF($J71="a",VLOOKUP($M71,Reference!$A$2:B$13,2,0),IF($J71="b",VLOOKUP($M71,Reference!$A$16:B$27,2,0),VLOOKUP($M71,Reference!$A$30:B$41,2,0)))</f>
        <v>Social Touchpoint</v>
      </c>
      <c r="O71" s="43">
        <f>IF($J71="a",VLOOKUP($M71,Reference!$A$2:C$13,3,0),IF($J71="b",VLOOKUP($M71,Reference!$A$16:C$27,3,0),VLOOKUP($M71,Reference!$A$30:C$41,3,0)))</f>
        <v>0</v>
      </c>
      <c r="P71" s="43" t="str">
        <f>IF($J71="a",VLOOKUP($M71,Reference!$A$2:D$13,4,0),IF($J71="b",VLOOKUP($M71,Reference!$A$16:D$27,4,0),VLOOKUP($M71,Reference!$A$30:D$41,4,0)))</f>
        <v>Social Touchpoint</v>
      </c>
      <c r="Q71" s="43">
        <f>IF($J71="a",VLOOKUP($M71,Reference!$A$2:E$13,5,0),IF($J71="b",VLOOKUP($M71,Reference!$A$16:E$27,5,0),VLOOKUP($M71,Reference!$A$30:E$41,5,0)))</f>
        <v>0</v>
      </c>
      <c r="R71" s="43" t="str">
        <f>IF($J71="a",VLOOKUP($M71,Reference!$A$2:F$13,6,0),IF($J71="b",VLOOKUP($M71,Reference!$A$16:F$27,6,0),VLOOKUP($M71,Reference!$A$30:F$41,6,0)))</f>
        <v>Business Touchpoint</v>
      </c>
      <c r="S71" s="43">
        <f>IF($J71="a",VLOOKUP($M71,Reference!$A$2:G$13,7,0),IF($J71="b",VLOOKUP($M71,Reference!$A$16:G$27,7,0),VLOOKUP($M71,Reference!$A$30:G$41,7,0)))</f>
        <v>0</v>
      </c>
      <c r="T71" s="43" t="str">
        <f>IF($J71="a",VLOOKUP($M71,Reference!$A$2:H$13,8,0),IF($J71="b",VLOOKUP($M71,Reference!$A$16:H$27,8,0),VLOOKUP($M71,Reference!$A$30:H$41,8,0)))</f>
        <v>Social Touchpoint</v>
      </c>
      <c r="U71" s="43">
        <f>IF($J71="a",VLOOKUP($M71,Reference!$A$2:I$13,9,0),IF($J71="b",VLOOKUP($M71,Reference!$A$16:I$27,9,0),VLOOKUP($M71,Reference!$A$30:I$41,9,0)))</f>
        <v>0</v>
      </c>
      <c r="V71" s="43" t="str">
        <f>IF($J71="a",VLOOKUP($M71,Reference!$A$2:J$13,10,0),IF($J71="b",VLOOKUP($M71,Reference!$A$16:J$27,10,0),VLOOKUP($M71,Reference!$A$30:J$41,10,0)))</f>
        <v>Social Touchpoint</v>
      </c>
      <c r="W71" s="43">
        <f>IF($J71="a",VLOOKUP($M71,Reference!$A$2:K$13,11,0),IF($J71="b",VLOOKUP($M71,Reference!$A$16:K$27,11,0),VLOOKUP($M71,Reference!$A$30:K$41,11,0)))</f>
        <v>0</v>
      </c>
      <c r="X71" s="43" t="str">
        <f>IF($J71="a",VLOOKUP($M71,Reference!$A$2:L$13,12,0),IF($J71="b",VLOOKUP($M71,Reference!$A$16:L$27,12,0),VLOOKUP($M71,Reference!$A$30:L$41,12,0)))</f>
        <v>Business Touchpoint</v>
      </c>
      <c r="Y71" s="43">
        <f>IF($J71="a",VLOOKUP($M71,Reference!$A$2:M$13,13,0),IF($J71="b",VLOOKUP($M71,Reference!$A$16:M$27,13,0),VLOOKUP($M71,Reference!$A$30:M$41,13,0)))</f>
        <v>0</v>
      </c>
      <c r="Z71" s="72">
        <f>VLOOKUP(M71,Reference!$A$63:$B$74,2,0)</f>
        <v>43405</v>
      </c>
      <c r="AA71" s="76">
        <f>VLOOKUP($M71,Reference!$A$45:$B$56,2,0)</f>
        <v>11</v>
      </c>
      <c r="AB71" s="76" t="str">
        <f>VLOOKUP($AA71,Reference!$B$45:$E$56,4,0)</f>
        <v>February</v>
      </c>
      <c r="AC71" s="76" t="str">
        <f>VLOOKUP($AA71,Reference!$B$45:$G$56,6,0)</f>
        <v>May</v>
      </c>
      <c r="AD71" s="76" t="str">
        <f>VLOOKUP($AA71,Reference!$B$45:$J$56,8,0)</f>
        <v>August</v>
      </c>
    </row>
    <row r="72" spans="1:30" ht="15" x14ac:dyDescent="0.15">
      <c r="A72" s="34"/>
      <c r="B72" s="36">
        <f t="shared" si="5"/>
        <v>0.22058823529411764</v>
      </c>
      <c r="C72" s="37">
        <v>60</v>
      </c>
      <c r="D72" s="38">
        <f>'Raw Data'!B61</f>
        <v>1229084.81</v>
      </c>
      <c r="E72" s="38">
        <f t="shared" si="6"/>
        <v>105262753.87999998</v>
      </c>
      <c r="F72" s="36">
        <f t="shared" si="3"/>
        <v>0.72877885778865048</v>
      </c>
      <c r="G72" s="39">
        <f>'Raw Data'!C61</f>
        <v>1770.33</v>
      </c>
      <c r="H72" s="39">
        <f t="shared" si="7"/>
        <v>359837.37000000005</v>
      </c>
      <c r="I72" s="36">
        <f t="shared" si="4"/>
        <v>0.76250961752586355</v>
      </c>
      <c r="J72" s="40" t="s">
        <v>15</v>
      </c>
      <c r="K72" s="41" t="str">
        <f>'Raw Data'!A61</f>
        <v>Client 60</v>
      </c>
      <c r="L72" s="41" t="s">
        <v>49</v>
      </c>
      <c r="M72" s="42" t="s">
        <v>28</v>
      </c>
      <c r="N72" s="43">
        <f>IF($J72="a",VLOOKUP($M72,Reference!$A$2:B$13,2,0),IF($J72="b",VLOOKUP($M72,Reference!$A$16:B$27,2,0),VLOOKUP($M72,Reference!$A$30:B$41,2,0)))</f>
        <v>0</v>
      </c>
      <c r="O72" s="43" t="str">
        <f>IF($J72="a",VLOOKUP($M72,Reference!$A$2:C$13,3,0),IF($J72="b",VLOOKUP($M72,Reference!$A$16:C$27,3,0),VLOOKUP($M72,Reference!$A$30:C$41,3,0)))</f>
        <v>Social Touchpoint</v>
      </c>
      <c r="P72" s="43">
        <f>IF($J72="a",VLOOKUP($M72,Reference!$A$2:D$13,4,0),IF($J72="b",VLOOKUP($M72,Reference!$A$16:D$27,4,0),VLOOKUP($M72,Reference!$A$30:D$41,4,0)))</f>
        <v>0</v>
      </c>
      <c r="Q72" s="43" t="str">
        <f>IF($J72="a",VLOOKUP($M72,Reference!$A$2:E$13,5,0),IF($J72="b",VLOOKUP($M72,Reference!$A$16:E$27,5,0),VLOOKUP($M72,Reference!$A$30:E$41,5,0)))</f>
        <v>Social Touchpoint</v>
      </c>
      <c r="R72" s="43">
        <f>IF($J72="a",VLOOKUP($M72,Reference!$A$2:F$13,6,0),IF($J72="b",VLOOKUP($M72,Reference!$A$16:F$27,6,0),VLOOKUP($M72,Reference!$A$30:F$41,6,0)))</f>
        <v>0</v>
      </c>
      <c r="S72" s="43" t="str">
        <f>IF($J72="a",VLOOKUP($M72,Reference!$A$2:G$13,7,0),IF($J72="b",VLOOKUP($M72,Reference!$A$16:G$27,7,0),VLOOKUP($M72,Reference!$A$30:G$41,7,0)))</f>
        <v>Business Touchpoint</v>
      </c>
      <c r="T72" s="43">
        <f>IF($J72="a",VLOOKUP($M72,Reference!$A$2:H$13,8,0),IF($J72="b",VLOOKUP($M72,Reference!$A$16:H$27,8,0),VLOOKUP($M72,Reference!$A$30:H$41,8,0)))</f>
        <v>0</v>
      </c>
      <c r="U72" s="43" t="str">
        <f>IF($J72="a",VLOOKUP($M72,Reference!$A$2:I$13,9,0),IF($J72="b",VLOOKUP($M72,Reference!$A$16:I$27,9,0),VLOOKUP($M72,Reference!$A$30:I$41,9,0)))</f>
        <v>Social Touchpoint</v>
      </c>
      <c r="V72" s="43">
        <f>IF($J72="a",VLOOKUP($M72,Reference!$A$2:J$13,10,0),IF($J72="b",VLOOKUP($M72,Reference!$A$16:J$27,10,0),VLOOKUP($M72,Reference!$A$30:J$41,10,0)))</f>
        <v>0</v>
      </c>
      <c r="W72" s="43" t="str">
        <f>IF($J72="a",VLOOKUP($M72,Reference!$A$2:K$13,11,0),IF($J72="b",VLOOKUP($M72,Reference!$A$16:K$27,11,0),VLOOKUP($M72,Reference!$A$30:K$41,11,0)))</f>
        <v>Social Touchpoint</v>
      </c>
      <c r="X72" s="43">
        <f>IF($J72="a",VLOOKUP($M72,Reference!$A$2:L$13,12,0),IF($J72="b",VLOOKUP($M72,Reference!$A$16:L$27,12,0),VLOOKUP($M72,Reference!$A$30:L$41,12,0)))</f>
        <v>0</v>
      </c>
      <c r="Y72" s="43" t="str">
        <f>IF($J72="a",VLOOKUP($M72,Reference!$A$2:M$13,13,0),IF($J72="b",VLOOKUP($M72,Reference!$A$16:M$27,13,0),VLOOKUP($M72,Reference!$A$30:M$41,13,0)))</f>
        <v>Business Touchpoint</v>
      </c>
      <c r="Z72" s="72">
        <f>VLOOKUP(M72,Reference!$A$63:$B$74,2,0)</f>
        <v>43435</v>
      </c>
      <c r="AA72" s="76">
        <f>VLOOKUP($M72,Reference!$A$45:$B$56,2,0)</f>
        <v>12</v>
      </c>
      <c r="AB72" s="76" t="str">
        <f>VLOOKUP($AA72,Reference!$B$45:$E$56,4,0)</f>
        <v>March</v>
      </c>
      <c r="AC72" s="76" t="str">
        <f>VLOOKUP($AA72,Reference!$B$45:$G$56,6,0)</f>
        <v>June</v>
      </c>
      <c r="AD72" s="76" t="str">
        <f>VLOOKUP($AA72,Reference!$B$45:$J$56,8,0)</f>
        <v>September</v>
      </c>
    </row>
    <row r="73" spans="1:30" ht="15" x14ac:dyDescent="0.15">
      <c r="A73" s="34"/>
      <c r="B73" s="36">
        <f t="shared" si="5"/>
        <v>0.22426470588235295</v>
      </c>
      <c r="C73" s="37">
        <v>61</v>
      </c>
      <c r="D73" s="38">
        <f>'Raw Data'!B62</f>
        <v>0</v>
      </c>
      <c r="E73" s="38">
        <f t="shared" si="6"/>
        <v>105262753.87999998</v>
      </c>
      <c r="F73" s="36">
        <f t="shared" si="3"/>
        <v>0.72877885778865048</v>
      </c>
      <c r="G73" s="39">
        <f>'Raw Data'!C62</f>
        <v>1758.15</v>
      </c>
      <c r="H73" s="39">
        <f t="shared" si="7"/>
        <v>361595.52000000008</v>
      </c>
      <c r="I73" s="36">
        <f t="shared" si="4"/>
        <v>0.76623520690545777</v>
      </c>
      <c r="J73" s="40" t="s">
        <v>15</v>
      </c>
      <c r="K73" s="41" t="str">
        <f>'Raw Data'!A62</f>
        <v>Client 61</v>
      </c>
      <c r="L73" s="41" t="s">
        <v>49</v>
      </c>
      <c r="M73" s="42" t="s">
        <v>1</v>
      </c>
      <c r="N73" s="43" t="str">
        <f>IF($J73="a",VLOOKUP($M73,Reference!$A$2:B$13,2,0),IF($J73="b",VLOOKUP($M73,Reference!$A$16:B$27,2,0),VLOOKUP($M73,Reference!$A$30:B$41,2,0)))</f>
        <v>Business Touchpoint</v>
      </c>
      <c r="O73" s="43">
        <f>IF($J73="a",VLOOKUP($M73,Reference!$A$2:C$13,3,0),IF($J73="b",VLOOKUP($M73,Reference!$A$16:C$27,3,0),VLOOKUP($M73,Reference!$A$30:C$41,3,0)))</f>
        <v>0</v>
      </c>
      <c r="P73" s="43" t="str">
        <f>IF($J73="a",VLOOKUP($M73,Reference!$A$2:D$13,4,0),IF($J73="b",VLOOKUP($M73,Reference!$A$16:D$27,4,0),VLOOKUP($M73,Reference!$A$30:D$41,4,0)))</f>
        <v>Social Touchpoint</v>
      </c>
      <c r="Q73" s="43">
        <f>IF($J73="a",VLOOKUP($M73,Reference!$A$2:E$13,5,0),IF($J73="b",VLOOKUP($M73,Reference!$A$16:E$27,5,0),VLOOKUP($M73,Reference!$A$30:E$41,5,0)))</f>
        <v>0</v>
      </c>
      <c r="R73" s="43" t="str">
        <f>IF($J73="a",VLOOKUP($M73,Reference!$A$2:F$13,6,0),IF($J73="b",VLOOKUP($M73,Reference!$A$16:F$27,6,0),VLOOKUP($M73,Reference!$A$30:F$41,6,0)))</f>
        <v>Social Touchpoint</v>
      </c>
      <c r="S73" s="43">
        <f>IF($J73="a",VLOOKUP($M73,Reference!$A$2:G$13,7,0),IF($J73="b",VLOOKUP($M73,Reference!$A$16:G$27,7,0),VLOOKUP($M73,Reference!$A$30:G$41,7,0)))</f>
        <v>0</v>
      </c>
      <c r="T73" s="43" t="str">
        <f>IF($J73="a",VLOOKUP($M73,Reference!$A$2:H$13,8,0),IF($J73="b",VLOOKUP($M73,Reference!$A$16:H$27,8,0),VLOOKUP($M73,Reference!$A$30:H$41,8,0)))</f>
        <v>Business Touchpoint</v>
      </c>
      <c r="U73" s="43">
        <f>IF($J73="a",VLOOKUP($M73,Reference!$A$2:I$13,9,0),IF($J73="b",VLOOKUP($M73,Reference!$A$16:I$27,9,0),VLOOKUP($M73,Reference!$A$30:I$41,9,0)))</f>
        <v>0</v>
      </c>
      <c r="V73" s="43" t="str">
        <f>IF($J73="a",VLOOKUP($M73,Reference!$A$2:J$13,10,0),IF($J73="b",VLOOKUP($M73,Reference!$A$16:J$27,10,0),VLOOKUP($M73,Reference!$A$30:J$41,10,0)))</f>
        <v>Social Touchpoint</v>
      </c>
      <c r="W73" s="43">
        <f>IF($J73="a",VLOOKUP($M73,Reference!$A$2:K$13,11,0),IF($J73="b",VLOOKUP($M73,Reference!$A$16:K$27,11,0),VLOOKUP($M73,Reference!$A$30:K$41,11,0)))</f>
        <v>0</v>
      </c>
      <c r="X73" s="43" t="str">
        <f>IF($J73="a",VLOOKUP($M73,Reference!$A$2:L$13,12,0),IF($J73="b",VLOOKUP($M73,Reference!$A$16:L$27,12,0),VLOOKUP($M73,Reference!$A$30:L$41,12,0)))</f>
        <v>Social Touchpoint</v>
      </c>
      <c r="Y73" s="43">
        <f>IF($J73="a",VLOOKUP($M73,Reference!$A$2:M$13,13,0),IF($J73="b",VLOOKUP($M73,Reference!$A$16:M$27,13,0),VLOOKUP($M73,Reference!$A$30:M$41,13,0)))</f>
        <v>0</v>
      </c>
      <c r="Z73" s="72">
        <f>VLOOKUP(M73,Reference!$A$63:$B$74,2,0)</f>
        <v>43101</v>
      </c>
      <c r="AA73" s="76">
        <f>VLOOKUP($M73,Reference!$A$45:$B$56,2,0)</f>
        <v>1</v>
      </c>
      <c r="AB73" s="76" t="str">
        <f>VLOOKUP($AA73,Reference!$B$45:$E$56,4,0)</f>
        <v>April</v>
      </c>
      <c r="AC73" s="76" t="str">
        <f>VLOOKUP($AA73,Reference!$B$45:$G$56,6,0)</f>
        <v>July</v>
      </c>
      <c r="AD73" s="76" t="str">
        <f>VLOOKUP($AA73,Reference!$B$45:$J$56,8,0)</f>
        <v>October</v>
      </c>
    </row>
    <row r="74" spans="1:30" ht="15" x14ac:dyDescent="0.15">
      <c r="A74" s="34"/>
      <c r="B74" s="36">
        <f t="shared" si="5"/>
        <v>0.22794117647058823</v>
      </c>
      <c r="C74" s="37">
        <v>62</v>
      </c>
      <c r="D74" s="38">
        <f>'Raw Data'!B63</f>
        <v>170243.78</v>
      </c>
      <c r="E74" s="38">
        <f t="shared" si="6"/>
        <v>105432997.65999998</v>
      </c>
      <c r="F74" s="36">
        <f t="shared" si="3"/>
        <v>0.72995752795412483</v>
      </c>
      <c r="G74" s="39">
        <f>'Raw Data'!C63</f>
        <v>1723.72</v>
      </c>
      <c r="H74" s="39">
        <f t="shared" si="7"/>
        <v>363319.24000000005</v>
      </c>
      <c r="I74" s="36">
        <f t="shared" si="4"/>
        <v>0.76988783775344805</v>
      </c>
      <c r="J74" s="40" t="s">
        <v>15</v>
      </c>
      <c r="K74" s="41" t="str">
        <f>'Raw Data'!A63</f>
        <v>Client 62</v>
      </c>
      <c r="L74" s="41" t="s">
        <v>49</v>
      </c>
      <c r="M74" s="42" t="s">
        <v>18</v>
      </c>
      <c r="N74" s="43">
        <f>IF($J74="a",VLOOKUP($M74,Reference!$A$2:B$13,2,0),IF($J74="b",VLOOKUP($M74,Reference!$A$16:B$27,2,0),VLOOKUP($M74,Reference!$A$30:B$41,2,0)))</f>
        <v>0</v>
      </c>
      <c r="O74" s="43" t="str">
        <f>IF($J74="a",VLOOKUP($M74,Reference!$A$2:C$13,3,0),IF($J74="b",VLOOKUP($M74,Reference!$A$16:C$27,3,0),VLOOKUP($M74,Reference!$A$30:C$41,3,0)))</f>
        <v>Business Touchpoint</v>
      </c>
      <c r="P74" s="43">
        <f>IF($J74="a",VLOOKUP($M74,Reference!$A$2:D$13,4,0),IF($J74="b",VLOOKUP($M74,Reference!$A$16:D$27,4,0),VLOOKUP($M74,Reference!$A$30:D$41,4,0)))</f>
        <v>0</v>
      </c>
      <c r="Q74" s="43" t="str">
        <f>IF($J74="a",VLOOKUP($M74,Reference!$A$2:E$13,5,0),IF($J74="b",VLOOKUP($M74,Reference!$A$16:E$27,5,0),VLOOKUP($M74,Reference!$A$30:E$41,5,0)))</f>
        <v>Social Touchpoint</v>
      </c>
      <c r="R74" s="43">
        <f>IF($J74="a",VLOOKUP($M74,Reference!$A$2:F$13,6,0),IF($J74="b",VLOOKUP($M74,Reference!$A$16:F$27,6,0),VLOOKUP($M74,Reference!$A$30:F$41,6,0)))</f>
        <v>0</v>
      </c>
      <c r="S74" s="43" t="str">
        <f>IF($J74="a",VLOOKUP($M74,Reference!$A$2:G$13,7,0),IF($J74="b",VLOOKUP($M74,Reference!$A$16:G$27,7,0),VLOOKUP($M74,Reference!$A$30:G$41,7,0)))</f>
        <v>Social Touchpoint</v>
      </c>
      <c r="T74" s="43">
        <f>IF($J74="a",VLOOKUP($M74,Reference!$A$2:H$13,8,0),IF($J74="b",VLOOKUP($M74,Reference!$A$16:H$27,8,0),VLOOKUP($M74,Reference!$A$30:H$41,8,0)))</f>
        <v>0</v>
      </c>
      <c r="U74" s="43" t="str">
        <f>IF($J74="a",VLOOKUP($M74,Reference!$A$2:I$13,9,0),IF($J74="b",VLOOKUP($M74,Reference!$A$16:I$27,9,0),VLOOKUP($M74,Reference!$A$30:I$41,9,0)))</f>
        <v>Business Touchpoint</v>
      </c>
      <c r="V74" s="43">
        <f>IF($J74="a",VLOOKUP($M74,Reference!$A$2:J$13,10,0),IF($J74="b",VLOOKUP($M74,Reference!$A$16:J$27,10,0),VLOOKUP($M74,Reference!$A$30:J$41,10,0)))</f>
        <v>0</v>
      </c>
      <c r="W74" s="43" t="str">
        <f>IF($J74="a",VLOOKUP($M74,Reference!$A$2:K$13,11,0),IF($J74="b",VLOOKUP($M74,Reference!$A$16:K$27,11,0),VLOOKUP($M74,Reference!$A$30:K$41,11,0)))</f>
        <v>Social Touchpoint</v>
      </c>
      <c r="X74" s="43">
        <f>IF($J74="a",VLOOKUP($M74,Reference!$A$2:L$13,12,0),IF($J74="b",VLOOKUP($M74,Reference!$A$16:L$27,12,0),VLOOKUP($M74,Reference!$A$30:L$41,12,0)))</f>
        <v>0</v>
      </c>
      <c r="Y74" s="43" t="str">
        <f>IF($J74="a",VLOOKUP($M74,Reference!$A$2:M$13,13,0),IF($J74="b",VLOOKUP($M74,Reference!$A$16:M$27,13,0),VLOOKUP($M74,Reference!$A$30:M$41,13,0)))</f>
        <v>Social Touchpoint</v>
      </c>
      <c r="Z74" s="72">
        <f>VLOOKUP(M74,Reference!$A$63:$B$74,2,0)</f>
        <v>43132</v>
      </c>
      <c r="AA74" s="76">
        <f>VLOOKUP($M74,Reference!$A$45:$B$56,2,0)</f>
        <v>2</v>
      </c>
      <c r="AB74" s="76" t="str">
        <f>VLOOKUP($AA74,Reference!$B$45:$E$56,4,0)</f>
        <v>May</v>
      </c>
      <c r="AC74" s="76" t="str">
        <f>VLOOKUP($AA74,Reference!$B$45:$G$56,6,0)</f>
        <v>August</v>
      </c>
      <c r="AD74" s="76" t="str">
        <f>VLOOKUP($AA74,Reference!$B$45:$J$56,8,0)</f>
        <v>November</v>
      </c>
    </row>
    <row r="75" spans="1:30" ht="15" x14ac:dyDescent="0.15">
      <c r="A75" s="34"/>
      <c r="B75" s="36">
        <f t="shared" si="5"/>
        <v>0.23161764705882354</v>
      </c>
      <c r="C75" s="37">
        <v>63</v>
      </c>
      <c r="D75" s="38">
        <f>'Raw Data'!B64</f>
        <v>2117997.14</v>
      </c>
      <c r="E75" s="38">
        <f t="shared" si="6"/>
        <v>107550994.79999998</v>
      </c>
      <c r="F75" s="36">
        <f t="shared" si="3"/>
        <v>0.74462132383247026</v>
      </c>
      <c r="G75" s="39">
        <f>'Raw Data'!C64</f>
        <v>1713.07</v>
      </c>
      <c r="H75" s="39">
        <f t="shared" si="7"/>
        <v>365032.31000000006</v>
      </c>
      <c r="I75" s="36">
        <f t="shared" si="4"/>
        <v>0.77351790083026251</v>
      </c>
      <c r="J75" s="40" t="s">
        <v>15</v>
      </c>
      <c r="K75" s="41" t="str">
        <f>'Raw Data'!A64</f>
        <v>Client 63</v>
      </c>
      <c r="L75" s="41" t="s">
        <v>49</v>
      </c>
      <c r="M75" s="42" t="s">
        <v>19</v>
      </c>
      <c r="N75" s="43" t="str">
        <f>IF($J75="a",VLOOKUP($M75,Reference!$A$2:B$13,2,0),IF($J75="b",VLOOKUP($M75,Reference!$A$16:B$27,2,0),VLOOKUP($M75,Reference!$A$30:B$41,2,0)))</f>
        <v>Social Touchpoint</v>
      </c>
      <c r="O75" s="43">
        <f>IF($J75="a",VLOOKUP($M75,Reference!$A$2:C$13,3,0),IF($J75="b",VLOOKUP($M75,Reference!$A$16:C$27,3,0),VLOOKUP($M75,Reference!$A$30:C$41,3,0)))</f>
        <v>0</v>
      </c>
      <c r="P75" s="43" t="str">
        <f>IF($J75="a",VLOOKUP($M75,Reference!$A$2:D$13,4,0),IF($J75="b",VLOOKUP($M75,Reference!$A$16:D$27,4,0),VLOOKUP($M75,Reference!$A$30:D$41,4,0)))</f>
        <v>Business Touchpoint</v>
      </c>
      <c r="Q75" s="43">
        <f>IF($J75="a",VLOOKUP($M75,Reference!$A$2:E$13,5,0),IF($J75="b",VLOOKUP($M75,Reference!$A$16:E$27,5,0),VLOOKUP($M75,Reference!$A$30:E$41,5,0)))</f>
        <v>0</v>
      </c>
      <c r="R75" s="43" t="str">
        <f>IF($J75="a",VLOOKUP($M75,Reference!$A$2:F$13,6,0),IF($J75="b",VLOOKUP($M75,Reference!$A$16:F$27,6,0),VLOOKUP($M75,Reference!$A$30:F$41,6,0)))</f>
        <v>Social Touchpoint</v>
      </c>
      <c r="S75" s="43">
        <f>IF($J75="a",VLOOKUP($M75,Reference!$A$2:G$13,7,0),IF($J75="b",VLOOKUP($M75,Reference!$A$16:G$27,7,0),VLOOKUP($M75,Reference!$A$30:G$41,7,0)))</f>
        <v>0</v>
      </c>
      <c r="T75" s="43" t="str">
        <f>IF($J75="a",VLOOKUP($M75,Reference!$A$2:H$13,8,0),IF($J75="b",VLOOKUP($M75,Reference!$A$16:H$27,8,0),VLOOKUP($M75,Reference!$A$30:H$41,8,0)))</f>
        <v>Social Touchpoint</v>
      </c>
      <c r="U75" s="43">
        <f>IF($J75="a",VLOOKUP($M75,Reference!$A$2:I$13,9,0),IF($J75="b",VLOOKUP($M75,Reference!$A$16:I$27,9,0),VLOOKUP($M75,Reference!$A$30:I$41,9,0)))</f>
        <v>0</v>
      </c>
      <c r="V75" s="43" t="str">
        <f>IF($J75="a",VLOOKUP($M75,Reference!$A$2:J$13,10,0),IF($J75="b",VLOOKUP($M75,Reference!$A$16:J$27,10,0),VLOOKUP($M75,Reference!$A$30:J$41,10,0)))</f>
        <v>Business Touchpoint</v>
      </c>
      <c r="W75" s="43">
        <f>IF($J75="a",VLOOKUP($M75,Reference!$A$2:K$13,11,0),IF($J75="b",VLOOKUP($M75,Reference!$A$16:K$27,11,0),VLOOKUP($M75,Reference!$A$30:K$41,11,0)))</f>
        <v>0</v>
      </c>
      <c r="X75" s="43" t="str">
        <f>IF($J75="a",VLOOKUP($M75,Reference!$A$2:L$13,12,0),IF($J75="b",VLOOKUP($M75,Reference!$A$16:L$27,12,0),VLOOKUP($M75,Reference!$A$30:L$41,12,0)))</f>
        <v>Social Touchpoint</v>
      </c>
      <c r="Y75" s="43">
        <f>IF($J75="a",VLOOKUP($M75,Reference!$A$2:M$13,13,0),IF($J75="b",VLOOKUP($M75,Reference!$A$16:M$27,13,0),VLOOKUP($M75,Reference!$A$30:M$41,13,0)))</f>
        <v>0</v>
      </c>
      <c r="Z75" s="72">
        <f>VLOOKUP(M75,Reference!$A$63:$B$74,2,0)</f>
        <v>43160</v>
      </c>
      <c r="AA75" s="76">
        <f>VLOOKUP($M75,Reference!$A$45:$B$56,2,0)</f>
        <v>3</v>
      </c>
      <c r="AB75" s="76" t="str">
        <f>VLOOKUP($AA75,Reference!$B$45:$E$56,4,0)</f>
        <v>June</v>
      </c>
      <c r="AC75" s="76" t="str">
        <f>VLOOKUP($AA75,Reference!$B$45:$G$56,6,0)</f>
        <v>September</v>
      </c>
      <c r="AD75" s="76" t="str">
        <f>VLOOKUP($AA75,Reference!$B$45:$J$56,8,0)</f>
        <v>December</v>
      </c>
    </row>
    <row r="76" spans="1:30" ht="15" x14ac:dyDescent="0.15">
      <c r="A76" s="34"/>
      <c r="B76" s="36">
        <f t="shared" si="5"/>
        <v>0.23529411764705882</v>
      </c>
      <c r="C76" s="37">
        <v>64</v>
      </c>
      <c r="D76" s="38">
        <f>'Raw Data'!B65</f>
        <v>1244396.6200000001</v>
      </c>
      <c r="E76" s="38">
        <f t="shared" si="6"/>
        <v>108795391.41999999</v>
      </c>
      <c r="F76" s="36">
        <f t="shared" si="3"/>
        <v>0.75323681139983445</v>
      </c>
      <c r="G76" s="39">
        <f>'Raw Data'!C65</f>
        <v>1704.27</v>
      </c>
      <c r="H76" s="39">
        <f t="shared" si="7"/>
        <v>366736.58000000007</v>
      </c>
      <c r="I76" s="36">
        <f t="shared" si="4"/>
        <v>0.77712931635906324</v>
      </c>
      <c r="J76" s="40" t="s">
        <v>15</v>
      </c>
      <c r="K76" s="41" t="str">
        <f>'Raw Data'!A65</f>
        <v>Client 64</v>
      </c>
      <c r="L76" s="41" t="s">
        <v>49</v>
      </c>
      <c r="M76" s="42" t="s">
        <v>20</v>
      </c>
      <c r="N76" s="43">
        <f>IF($J76="a",VLOOKUP($M76,Reference!$A$2:B$13,2,0),IF($J76="b",VLOOKUP($M76,Reference!$A$16:B$27,2,0),VLOOKUP($M76,Reference!$A$30:B$41,2,0)))</f>
        <v>0</v>
      </c>
      <c r="O76" s="43" t="str">
        <f>IF($J76="a",VLOOKUP($M76,Reference!$A$2:C$13,3,0),IF($J76="b",VLOOKUP($M76,Reference!$A$16:C$27,3,0),VLOOKUP($M76,Reference!$A$30:C$41,3,0)))</f>
        <v>Social Touchpoint</v>
      </c>
      <c r="P76" s="43">
        <f>IF($J76="a",VLOOKUP($M76,Reference!$A$2:D$13,4,0),IF($J76="b",VLOOKUP($M76,Reference!$A$16:D$27,4,0),VLOOKUP($M76,Reference!$A$30:D$41,4,0)))</f>
        <v>0</v>
      </c>
      <c r="Q76" s="43" t="str">
        <f>IF($J76="a",VLOOKUP($M76,Reference!$A$2:E$13,5,0),IF($J76="b",VLOOKUP($M76,Reference!$A$16:E$27,5,0),VLOOKUP($M76,Reference!$A$30:E$41,5,0)))</f>
        <v>Business Touchpoint</v>
      </c>
      <c r="R76" s="43">
        <f>IF($J76="a",VLOOKUP($M76,Reference!$A$2:F$13,6,0),IF($J76="b",VLOOKUP($M76,Reference!$A$16:F$27,6,0),VLOOKUP($M76,Reference!$A$30:F$41,6,0)))</f>
        <v>0</v>
      </c>
      <c r="S76" s="43" t="str">
        <f>IF($J76="a",VLOOKUP($M76,Reference!$A$2:G$13,7,0),IF($J76="b",VLOOKUP($M76,Reference!$A$16:G$27,7,0),VLOOKUP($M76,Reference!$A$30:G$41,7,0)))</f>
        <v>Social Touchpoint</v>
      </c>
      <c r="T76" s="43">
        <f>IF($J76="a",VLOOKUP($M76,Reference!$A$2:H$13,8,0),IF($J76="b",VLOOKUP($M76,Reference!$A$16:H$27,8,0),VLOOKUP($M76,Reference!$A$30:H$41,8,0)))</f>
        <v>0</v>
      </c>
      <c r="U76" s="43" t="str">
        <f>IF($J76="a",VLOOKUP($M76,Reference!$A$2:I$13,9,0),IF($J76="b",VLOOKUP($M76,Reference!$A$16:I$27,9,0),VLOOKUP($M76,Reference!$A$30:I$41,9,0)))</f>
        <v>Social Touchpoint</v>
      </c>
      <c r="V76" s="43">
        <f>IF($J76="a",VLOOKUP($M76,Reference!$A$2:J$13,10,0),IF($J76="b",VLOOKUP($M76,Reference!$A$16:J$27,10,0),VLOOKUP($M76,Reference!$A$30:J$41,10,0)))</f>
        <v>0</v>
      </c>
      <c r="W76" s="43" t="str">
        <f>IF($J76="a",VLOOKUP($M76,Reference!$A$2:K$13,11,0),IF($J76="b",VLOOKUP($M76,Reference!$A$16:K$27,11,0),VLOOKUP($M76,Reference!$A$30:K$41,11,0)))</f>
        <v>Business Touchpoint</v>
      </c>
      <c r="X76" s="43">
        <f>IF($J76="a",VLOOKUP($M76,Reference!$A$2:L$13,12,0),IF($J76="b",VLOOKUP($M76,Reference!$A$16:L$27,12,0),VLOOKUP($M76,Reference!$A$30:L$41,12,0)))</f>
        <v>0</v>
      </c>
      <c r="Y76" s="43" t="str">
        <f>IF($J76="a",VLOOKUP($M76,Reference!$A$2:M$13,13,0),IF($J76="b",VLOOKUP($M76,Reference!$A$16:M$27,13,0),VLOOKUP($M76,Reference!$A$30:M$41,13,0)))</f>
        <v>Social Touchpoint</v>
      </c>
      <c r="Z76" s="72">
        <f>VLOOKUP(M76,Reference!$A$63:$B$74,2,0)</f>
        <v>43191</v>
      </c>
      <c r="AA76" s="76">
        <f>VLOOKUP($M76,Reference!$A$45:$B$56,2,0)</f>
        <v>4</v>
      </c>
      <c r="AB76" s="76" t="str">
        <f>VLOOKUP($AA76,Reference!$B$45:$E$56,4,0)</f>
        <v>July</v>
      </c>
      <c r="AC76" s="76" t="str">
        <f>VLOOKUP($AA76,Reference!$B$45:$G$56,6,0)</f>
        <v>October</v>
      </c>
      <c r="AD76" s="76" t="str">
        <f>VLOOKUP($AA76,Reference!$B$45:$J$56,8,0)</f>
        <v>January</v>
      </c>
    </row>
    <row r="77" spans="1:30" ht="15" x14ac:dyDescent="0.15">
      <c r="A77" s="34"/>
      <c r="B77" s="36">
        <f t="shared" ref="B77:B140" si="8">C77/$B$9</f>
        <v>0.23897058823529413</v>
      </c>
      <c r="C77" s="37">
        <v>65</v>
      </c>
      <c r="D77" s="38">
        <f>'Raw Data'!B66</f>
        <v>404217.01</v>
      </c>
      <c r="E77" s="38">
        <f t="shared" si="6"/>
        <v>109199608.42999999</v>
      </c>
      <c r="F77" s="36">
        <f t="shared" ref="F77:F140" si="9">E77/$E$286</f>
        <v>0.75603537784416641</v>
      </c>
      <c r="G77" s="39">
        <f>'Raw Data'!C66</f>
        <v>1697.12</v>
      </c>
      <c r="H77" s="39">
        <f t="shared" si="7"/>
        <v>368433.70000000007</v>
      </c>
      <c r="I77" s="36">
        <f t="shared" ref="I77:I140" si="10">H77/$H$286</f>
        <v>0.78072558075510268</v>
      </c>
      <c r="J77" s="40" t="s">
        <v>15</v>
      </c>
      <c r="K77" s="41" t="str">
        <f>'Raw Data'!A66</f>
        <v>Client 65</v>
      </c>
      <c r="L77" s="41" t="s">
        <v>50</v>
      </c>
      <c r="M77" s="42" t="s">
        <v>21</v>
      </c>
      <c r="N77" s="43" t="str">
        <f>IF($J77="a",VLOOKUP($M77,Reference!$A$2:B$13,2,0),IF($J77="b",VLOOKUP($M77,Reference!$A$16:B$27,2,0),VLOOKUP($M77,Reference!$A$30:B$41,2,0)))</f>
        <v>Social Touchpoint</v>
      </c>
      <c r="O77" s="43">
        <f>IF($J77="a",VLOOKUP($M77,Reference!$A$2:C$13,3,0),IF($J77="b",VLOOKUP($M77,Reference!$A$16:C$27,3,0),VLOOKUP($M77,Reference!$A$30:C$41,3,0)))</f>
        <v>0</v>
      </c>
      <c r="P77" s="43" t="str">
        <f>IF($J77="a",VLOOKUP($M77,Reference!$A$2:D$13,4,0),IF($J77="b",VLOOKUP($M77,Reference!$A$16:D$27,4,0),VLOOKUP($M77,Reference!$A$30:D$41,4,0)))</f>
        <v>Social Touchpoint</v>
      </c>
      <c r="Q77" s="43">
        <f>IF($J77="a",VLOOKUP($M77,Reference!$A$2:E$13,5,0),IF($J77="b",VLOOKUP($M77,Reference!$A$16:E$27,5,0),VLOOKUP($M77,Reference!$A$30:E$41,5,0)))</f>
        <v>0</v>
      </c>
      <c r="R77" s="43" t="str">
        <f>IF($J77="a",VLOOKUP($M77,Reference!$A$2:F$13,6,0),IF($J77="b",VLOOKUP($M77,Reference!$A$16:F$27,6,0),VLOOKUP($M77,Reference!$A$30:F$41,6,0)))</f>
        <v>Business Touchpoint</v>
      </c>
      <c r="S77" s="43">
        <f>IF($J77="a",VLOOKUP($M77,Reference!$A$2:G$13,7,0),IF($J77="b",VLOOKUP($M77,Reference!$A$16:G$27,7,0),VLOOKUP($M77,Reference!$A$30:G$41,7,0)))</f>
        <v>0</v>
      </c>
      <c r="T77" s="43" t="str">
        <f>IF($J77="a",VLOOKUP($M77,Reference!$A$2:H$13,8,0),IF($J77="b",VLOOKUP($M77,Reference!$A$16:H$27,8,0),VLOOKUP($M77,Reference!$A$30:H$41,8,0)))</f>
        <v>Social Touchpoint</v>
      </c>
      <c r="U77" s="43">
        <f>IF($J77="a",VLOOKUP($M77,Reference!$A$2:I$13,9,0),IF($J77="b",VLOOKUP($M77,Reference!$A$16:I$27,9,0),VLOOKUP($M77,Reference!$A$30:I$41,9,0)))</f>
        <v>0</v>
      </c>
      <c r="V77" s="43" t="str">
        <f>IF($J77="a",VLOOKUP($M77,Reference!$A$2:J$13,10,0),IF($J77="b",VLOOKUP($M77,Reference!$A$16:J$27,10,0),VLOOKUP($M77,Reference!$A$30:J$41,10,0)))</f>
        <v>Social Touchpoint</v>
      </c>
      <c r="W77" s="43">
        <f>IF($J77="a",VLOOKUP($M77,Reference!$A$2:K$13,11,0),IF($J77="b",VLOOKUP($M77,Reference!$A$16:K$27,11,0),VLOOKUP($M77,Reference!$A$30:K$41,11,0)))</f>
        <v>0</v>
      </c>
      <c r="X77" s="43" t="str">
        <f>IF($J77="a",VLOOKUP($M77,Reference!$A$2:L$13,12,0),IF($J77="b",VLOOKUP($M77,Reference!$A$16:L$27,12,0),VLOOKUP($M77,Reference!$A$30:L$41,12,0)))</f>
        <v>Business Touchpoint</v>
      </c>
      <c r="Y77" s="43">
        <f>IF($J77="a",VLOOKUP($M77,Reference!$A$2:M$13,13,0),IF($J77="b",VLOOKUP($M77,Reference!$A$16:M$27,13,0),VLOOKUP($M77,Reference!$A$30:M$41,13,0)))</f>
        <v>0</v>
      </c>
      <c r="Z77" s="72">
        <f>VLOOKUP(M77,Reference!$A$63:$B$74,2,0)</f>
        <v>43221</v>
      </c>
      <c r="AA77" s="76">
        <f>VLOOKUP($M77,Reference!$A$45:$B$56,2,0)</f>
        <v>5</v>
      </c>
      <c r="AB77" s="76" t="str">
        <f>VLOOKUP($AA77,Reference!$B$45:$E$56,4,0)</f>
        <v>August</v>
      </c>
      <c r="AC77" s="76" t="str">
        <f>VLOOKUP($AA77,Reference!$B$45:$G$56,6,0)</f>
        <v>November</v>
      </c>
      <c r="AD77" s="76" t="str">
        <f>VLOOKUP($AA77,Reference!$B$45:$J$56,8,0)</f>
        <v>February</v>
      </c>
    </row>
    <row r="78" spans="1:30" ht="15" x14ac:dyDescent="0.15">
      <c r="A78" s="34"/>
      <c r="B78" s="36">
        <f t="shared" si="8"/>
        <v>0.24264705882352941</v>
      </c>
      <c r="C78" s="37">
        <v>66</v>
      </c>
      <c r="D78" s="38">
        <f>'Raw Data'!B67</f>
        <v>817773.89</v>
      </c>
      <c r="E78" s="38">
        <f t="shared" ref="E78:E141" si="11">E77+D78</f>
        <v>110017382.31999999</v>
      </c>
      <c r="F78" s="36">
        <f t="shared" si="9"/>
        <v>0.76169717462902919</v>
      </c>
      <c r="G78" s="39">
        <f>'Raw Data'!C67</f>
        <v>1593.32</v>
      </c>
      <c r="H78" s="39">
        <f t="shared" ref="H78:H141" si="12">H77+G78</f>
        <v>370027.02000000008</v>
      </c>
      <c r="I78" s="36">
        <f t="shared" si="10"/>
        <v>0.7841018888461615</v>
      </c>
      <c r="J78" s="40" t="s">
        <v>15</v>
      </c>
      <c r="K78" s="41" t="str">
        <f>'Raw Data'!A67</f>
        <v>Client 66</v>
      </c>
      <c r="L78" s="41" t="s">
        <v>49</v>
      </c>
      <c r="M78" s="42" t="s">
        <v>22</v>
      </c>
      <c r="N78" s="43">
        <f>IF($J78="a",VLOOKUP($M78,Reference!$A$2:B$13,2,0),IF($J78="b",VLOOKUP($M78,Reference!$A$16:B$27,2,0),VLOOKUP($M78,Reference!$A$30:B$41,2,0)))</f>
        <v>0</v>
      </c>
      <c r="O78" s="43" t="str">
        <f>IF($J78="a",VLOOKUP($M78,Reference!$A$2:C$13,3,0),IF($J78="b",VLOOKUP($M78,Reference!$A$16:C$27,3,0),VLOOKUP($M78,Reference!$A$30:C$41,3,0)))</f>
        <v>Social Touchpoint</v>
      </c>
      <c r="P78" s="43">
        <f>IF($J78="a",VLOOKUP($M78,Reference!$A$2:D$13,4,0),IF($J78="b",VLOOKUP($M78,Reference!$A$16:D$27,4,0),VLOOKUP($M78,Reference!$A$30:D$41,4,0)))</f>
        <v>0</v>
      </c>
      <c r="Q78" s="43" t="str">
        <f>IF($J78="a",VLOOKUP($M78,Reference!$A$2:E$13,5,0),IF($J78="b",VLOOKUP($M78,Reference!$A$16:E$27,5,0),VLOOKUP($M78,Reference!$A$30:E$41,5,0)))</f>
        <v>Social Touchpoint</v>
      </c>
      <c r="R78" s="43">
        <f>IF($J78="a",VLOOKUP($M78,Reference!$A$2:F$13,6,0),IF($J78="b",VLOOKUP($M78,Reference!$A$16:F$27,6,0),VLOOKUP($M78,Reference!$A$30:F$41,6,0)))</f>
        <v>0</v>
      </c>
      <c r="S78" s="43" t="str">
        <f>IF($J78="a",VLOOKUP($M78,Reference!$A$2:G$13,7,0),IF($J78="b",VLOOKUP($M78,Reference!$A$16:G$27,7,0),VLOOKUP($M78,Reference!$A$30:G$41,7,0)))</f>
        <v>Business Touchpoint</v>
      </c>
      <c r="T78" s="43">
        <f>IF($J78="a",VLOOKUP($M78,Reference!$A$2:H$13,8,0),IF($J78="b",VLOOKUP($M78,Reference!$A$16:H$27,8,0),VLOOKUP($M78,Reference!$A$30:H$41,8,0)))</f>
        <v>0</v>
      </c>
      <c r="U78" s="43" t="str">
        <f>IF($J78="a",VLOOKUP($M78,Reference!$A$2:I$13,9,0),IF($J78="b",VLOOKUP($M78,Reference!$A$16:I$27,9,0),VLOOKUP($M78,Reference!$A$30:I$41,9,0)))</f>
        <v>Social Touchpoint</v>
      </c>
      <c r="V78" s="43">
        <f>IF($J78="a",VLOOKUP($M78,Reference!$A$2:J$13,10,0),IF($J78="b",VLOOKUP($M78,Reference!$A$16:J$27,10,0),VLOOKUP($M78,Reference!$A$30:J$41,10,0)))</f>
        <v>0</v>
      </c>
      <c r="W78" s="43" t="str">
        <f>IF($J78="a",VLOOKUP($M78,Reference!$A$2:K$13,11,0),IF($J78="b",VLOOKUP($M78,Reference!$A$16:K$27,11,0),VLOOKUP($M78,Reference!$A$30:K$41,11,0)))</f>
        <v>Social Touchpoint</v>
      </c>
      <c r="X78" s="43">
        <f>IF($J78="a",VLOOKUP($M78,Reference!$A$2:L$13,12,0),IF($J78="b",VLOOKUP($M78,Reference!$A$16:L$27,12,0),VLOOKUP($M78,Reference!$A$30:L$41,12,0)))</f>
        <v>0</v>
      </c>
      <c r="Y78" s="43" t="str">
        <f>IF($J78="a",VLOOKUP($M78,Reference!$A$2:M$13,13,0),IF($J78="b",VLOOKUP($M78,Reference!$A$16:M$27,13,0),VLOOKUP($M78,Reference!$A$30:M$41,13,0)))</f>
        <v>Business Touchpoint</v>
      </c>
      <c r="Z78" s="72">
        <f>VLOOKUP(M78,Reference!$A$63:$B$74,2,0)</f>
        <v>43252</v>
      </c>
      <c r="AA78" s="76">
        <f>VLOOKUP($M78,Reference!$A$45:$B$56,2,0)</f>
        <v>6</v>
      </c>
      <c r="AB78" s="76" t="str">
        <f>VLOOKUP($AA78,Reference!$B$45:$E$56,4,0)</f>
        <v>September</v>
      </c>
      <c r="AC78" s="76" t="str">
        <f>VLOOKUP($AA78,Reference!$B$45:$G$56,6,0)</f>
        <v>December</v>
      </c>
      <c r="AD78" s="76" t="str">
        <f>VLOOKUP($AA78,Reference!$B$45:$J$56,8,0)</f>
        <v>March</v>
      </c>
    </row>
    <row r="79" spans="1:30" ht="15" x14ac:dyDescent="0.15">
      <c r="A79" s="34"/>
      <c r="B79" s="36">
        <f t="shared" si="8"/>
        <v>0.24632352941176472</v>
      </c>
      <c r="C79" s="37">
        <v>67</v>
      </c>
      <c r="D79" s="38">
        <f>'Raw Data'!B68</f>
        <v>208709.18</v>
      </c>
      <c r="E79" s="38">
        <f t="shared" si="11"/>
        <v>110226091.5</v>
      </c>
      <c r="F79" s="36">
        <f t="shared" si="9"/>
        <v>0.76314215713427325</v>
      </c>
      <c r="G79" s="39">
        <f>'Raw Data'!C68</f>
        <v>1571.55</v>
      </c>
      <c r="H79" s="39">
        <f t="shared" si="12"/>
        <v>371598.57000000007</v>
      </c>
      <c r="I79" s="36">
        <f t="shared" si="10"/>
        <v>0.78743206544628164</v>
      </c>
      <c r="J79" s="40" t="s">
        <v>15</v>
      </c>
      <c r="K79" s="41" t="str">
        <f>'Raw Data'!A68</f>
        <v>Client 67</v>
      </c>
      <c r="L79" s="41" t="s">
        <v>49</v>
      </c>
      <c r="M79" s="42" t="s">
        <v>23</v>
      </c>
      <c r="N79" s="43" t="str">
        <f>IF($J79="a",VLOOKUP($M79,Reference!$A$2:B$13,2,0),IF($J79="b",VLOOKUP($M79,Reference!$A$16:B$27,2,0),VLOOKUP($M79,Reference!$A$30:B$41,2,0)))</f>
        <v>Business Touchpoint</v>
      </c>
      <c r="O79" s="43">
        <f>IF($J79="a",VLOOKUP($M79,Reference!$A$2:C$13,3,0),IF($J79="b",VLOOKUP($M79,Reference!$A$16:C$27,3,0),VLOOKUP($M79,Reference!$A$30:C$41,3,0)))</f>
        <v>0</v>
      </c>
      <c r="P79" s="43" t="str">
        <f>IF($J79="a",VLOOKUP($M79,Reference!$A$2:D$13,4,0),IF($J79="b",VLOOKUP($M79,Reference!$A$16:D$27,4,0),VLOOKUP($M79,Reference!$A$30:D$41,4,0)))</f>
        <v>Social Touchpoint</v>
      </c>
      <c r="Q79" s="43">
        <f>IF($J79="a",VLOOKUP($M79,Reference!$A$2:E$13,5,0),IF($J79="b",VLOOKUP($M79,Reference!$A$16:E$27,5,0),VLOOKUP($M79,Reference!$A$30:E$41,5,0)))</f>
        <v>0</v>
      </c>
      <c r="R79" s="43" t="str">
        <f>IF($J79="a",VLOOKUP($M79,Reference!$A$2:F$13,6,0),IF($J79="b",VLOOKUP($M79,Reference!$A$16:F$27,6,0),VLOOKUP($M79,Reference!$A$30:F$41,6,0)))</f>
        <v>Social Touchpoint</v>
      </c>
      <c r="S79" s="43">
        <f>IF($J79="a",VLOOKUP($M79,Reference!$A$2:G$13,7,0),IF($J79="b",VLOOKUP($M79,Reference!$A$16:G$27,7,0),VLOOKUP($M79,Reference!$A$30:G$41,7,0)))</f>
        <v>0</v>
      </c>
      <c r="T79" s="43" t="str">
        <f>IF($J79="a",VLOOKUP($M79,Reference!$A$2:H$13,8,0),IF($J79="b",VLOOKUP($M79,Reference!$A$16:H$27,8,0),VLOOKUP($M79,Reference!$A$30:H$41,8,0)))</f>
        <v>Business Touchpoint</v>
      </c>
      <c r="U79" s="43">
        <f>IF($J79="a",VLOOKUP($M79,Reference!$A$2:I$13,9,0),IF($J79="b",VLOOKUP($M79,Reference!$A$16:I$27,9,0),VLOOKUP($M79,Reference!$A$30:I$41,9,0)))</f>
        <v>0</v>
      </c>
      <c r="V79" s="43" t="str">
        <f>IF($J79="a",VLOOKUP($M79,Reference!$A$2:J$13,10,0),IF($J79="b",VLOOKUP($M79,Reference!$A$16:J$27,10,0),VLOOKUP($M79,Reference!$A$30:J$41,10,0)))</f>
        <v>Social Touchpoint</v>
      </c>
      <c r="W79" s="43">
        <f>IF($J79="a",VLOOKUP($M79,Reference!$A$2:K$13,11,0),IF($J79="b",VLOOKUP($M79,Reference!$A$16:K$27,11,0),VLOOKUP($M79,Reference!$A$30:K$41,11,0)))</f>
        <v>0</v>
      </c>
      <c r="X79" s="43" t="str">
        <f>IF($J79="a",VLOOKUP($M79,Reference!$A$2:L$13,12,0),IF($J79="b",VLOOKUP($M79,Reference!$A$16:L$27,12,0),VLOOKUP($M79,Reference!$A$30:L$41,12,0)))</f>
        <v>Social Touchpoint</v>
      </c>
      <c r="Y79" s="43">
        <f>IF($J79="a",VLOOKUP($M79,Reference!$A$2:M$13,13,0),IF($J79="b",VLOOKUP($M79,Reference!$A$16:M$27,13,0),VLOOKUP($M79,Reference!$A$30:M$41,13,0)))</f>
        <v>0</v>
      </c>
      <c r="Z79" s="72">
        <f>VLOOKUP(M79,Reference!$A$63:$B$74,2,0)</f>
        <v>43282</v>
      </c>
      <c r="AA79" s="76">
        <f>VLOOKUP($M79,Reference!$A$45:$B$56,2,0)</f>
        <v>7</v>
      </c>
      <c r="AB79" s="76" t="str">
        <f>VLOOKUP($AA79,Reference!$B$45:$E$56,4,0)</f>
        <v>October</v>
      </c>
      <c r="AC79" s="76" t="str">
        <f>VLOOKUP($AA79,Reference!$B$45:$G$56,6,0)</f>
        <v>January</v>
      </c>
      <c r="AD79" s="76" t="str">
        <f>VLOOKUP($AA79,Reference!$B$45:$J$56,8,0)</f>
        <v>April</v>
      </c>
    </row>
    <row r="80" spans="1:30" ht="15" x14ac:dyDescent="0.15">
      <c r="A80" s="34"/>
      <c r="B80" s="36">
        <f t="shared" si="8"/>
        <v>0.25</v>
      </c>
      <c r="C80" s="37">
        <v>68</v>
      </c>
      <c r="D80" s="38">
        <f>'Raw Data'!B69</f>
        <v>379322.12</v>
      </c>
      <c r="E80" s="38">
        <f t="shared" si="11"/>
        <v>110605413.62</v>
      </c>
      <c r="F80" s="36">
        <f t="shared" si="9"/>
        <v>0.76576836565683115</v>
      </c>
      <c r="G80" s="39">
        <f>'Raw Data'!C69</f>
        <v>1515.65</v>
      </c>
      <c r="H80" s="39">
        <f t="shared" si="12"/>
        <v>373114.22000000009</v>
      </c>
      <c r="I80" s="36">
        <f t="shared" si="10"/>
        <v>0.79064378773572341</v>
      </c>
      <c r="J80" s="40" t="s">
        <v>15</v>
      </c>
      <c r="K80" s="41" t="str">
        <f>'Raw Data'!A69</f>
        <v>Client 68</v>
      </c>
      <c r="L80" s="41" t="s">
        <v>49</v>
      </c>
      <c r="M80" s="42" t="s">
        <v>24</v>
      </c>
      <c r="N80" s="43">
        <f>IF($J80="a",VLOOKUP($M80,Reference!$A$2:B$13,2,0),IF($J80="b",VLOOKUP($M80,Reference!$A$16:B$27,2,0),VLOOKUP($M80,Reference!$A$30:B$41,2,0)))</f>
        <v>0</v>
      </c>
      <c r="O80" s="43" t="str">
        <f>IF($J80="a",VLOOKUP($M80,Reference!$A$2:C$13,3,0),IF($J80="b",VLOOKUP($M80,Reference!$A$16:C$27,3,0),VLOOKUP($M80,Reference!$A$30:C$41,3,0)))</f>
        <v>Business Touchpoint</v>
      </c>
      <c r="P80" s="43">
        <f>IF($J80="a",VLOOKUP($M80,Reference!$A$2:D$13,4,0),IF($J80="b",VLOOKUP($M80,Reference!$A$16:D$27,4,0),VLOOKUP($M80,Reference!$A$30:D$41,4,0)))</f>
        <v>0</v>
      </c>
      <c r="Q80" s="43" t="str">
        <f>IF($J80="a",VLOOKUP($M80,Reference!$A$2:E$13,5,0),IF($J80="b",VLOOKUP($M80,Reference!$A$16:E$27,5,0),VLOOKUP($M80,Reference!$A$30:E$41,5,0)))</f>
        <v>Social Touchpoint</v>
      </c>
      <c r="R80" s="43">
        <f>IF($J80="a",VLOOKUP($M80,Reference!$A$2:F$13,6,0),IF($J80="b",VLOOKUP($M80,Reference!$A$16:F$27,6,0),VLOOKUP($M80,Reference!$A$30:F$41,6,0)))</f>
        <v>0</v>
      </c>
      <c r="S80" s="43" t="str">
        <f>IF($J80="a",VLOOKUP($M80,Reference!$A$2:G$13,7,0),IF($J80="b",VLOOKUP($M80,Reference!$A$16:G$27,7,0),VLOOKUP($M80,Reference!$A$30:G$41,7,0)))</f>
        <v>Social Touchpoint</v>
      </c>
      <c r="T80" s="43">
        <f>IF($J80="a",VLOOKUP($M80,Reference!$A$2:H$13,8,0),IF($J80="b",VLOOKUP($M80,Reference!$A$16:H$27,8,0),VLOOKUP($M80,Reference!$A$30:H$41,8,0)))</f>
        <v>0</v>
      </c>
      <c r="U80" s="43" t="str">
        <f>IF($J80="a",VLOOKUP($M80,Reference!$A$2:I$13,9,0),IF($J80="b",VLOOKUP($M80,Reference!$A$16:I$27,9,0),VLOOKUP($M80,Reference!$A$30:I$41,9,0)))</f>
        <v>Business Touchpoint</v>
      </c>
      <c r="V80" s="43">
        <f>IF($J80="a",VLOOKUP($M80,Reference!$A$2:J$13,10,0),IF($J80="b",VLOOKUP($M80,Reference!$A$16:J$27,10,0),VLOOKUP($M80,Reference!$A$30:J$41,10,0)))</f>
        <v>0</v>
      </c>
      <c r="W80" s="43" t="str">
        <f>IF($J80="a",VLOOKUP($M80,Reference!$A$2:K$13,11,0),IF($J80="b",VLOOKUP($M80,Reference!$A$16:K$27,11,0),VLOOKUP($M80,Reference!$A$30:K$41,11,0)))</f>
        <v>Social Touchpoint</v>
      </c>
      <c r="X80" s="43">
        <f>IF($J80="a",VLOOKUP($M80,Reference!$A$2:L$13,12,0),IF($J80="b",VLOOKUP($M80,Reference!$A$16:L$27,12,0),VLOOKUP($M80,Reference!$A$30:L$41,12,0)))</f>
        <v>0</v>
      </c>
      <c r="Y80" s="43" t="str">
        <f>IF($J80="a",VLOOKUP($M80,Reference!$A$2:M$13,13,0),IF($J80="b",VLOOKUP($M80,Reference!$A$16:M$27,13,0),VLOOKUP($M80,Reference!$A$30:M$41,13,0)))</f>
        <v>Social Touchpoint</v>
      </c>
      <c r="Z80" s="72">
        <f>VLOOKUP(M80,Reference!$A$63:$B$74,2,0)</f>
        <v>43313</v>
      </c>
      <c r="AA80" s="76">
        <f>VLOOKUP($M80,Reference!$A$45:$B$56,2,0)</f>
        <v>8</v>
      </c>
      <c r="AB80" s="76" t="str">
        <f>VLOOKUP($AA80,Reference!$B$45:$E$56,4,0)</f>
        <v>November</v>
      </c>
      <c r="AC80" s="76" t="str">
        <f>VLOOKUP($AA80,Reference!$B$45:$G$56,6,0)</f>
        <v>February</v>
      </c>
      <c r="AD80" s="76" t="str">
        <f>VLOOKUP($AA80,Reference!$B$45:$J$56,8,0)</f>
        <v>May</v>
      </c>
    </row>
    <row r="81" spans="1:30" ht="15" x14ac:dyDescent="0.15">
      <c r="A81" s="34"/>
      <c r="B81" s="36">
        <f t="shared" si="8"/>
        <v>0.25367647058823528</v>
      </c>
      <c r="C81" s="37">
        <v>69</v>
      </c>
      <c r="D81" s="38">
        <f>'Raw Data'!B70</f>
        <v>0</v>
      </c>
      <c r="E81" s="38">
        <f t="shared" si="11"/>
        <v>110605413.62</v>
      </c>
      <c r="F81" s="36">
        <f t="shared" si="9"/>
        <v>0.76576836565683115</v>
      </c>
      <c r="G81" s="39">
        <f>'Raw Data'!C70</f>
        <v>1515.06</v>
      </c>
      <c r="H81" s="39">
        <f t="shared" si="12"/>
        <v>374629.28000000009</v>
      </c>
      <c r="I81" s="36">
        <f t="shared" si="10"/>
        <v>0.79385425979183233</v>
      </c>
      <c r="J81" s="40" t="s">
        <v>15</v>
      </c>
      <c r="K81" s="41" t="str">
        <f>'Raw Data'!A70</f>
        <v>Client 69</v>
      </c>
      <c r="L81" s="41" t="s">
        <v>49</v>
      </c>
      <c r="M81" s="42" t="s">
        <v>25</v>
      </c>
      <c r="N81" s="43" t="str">
        <f>IF($J81="a",VLOOKUP($M81,Reference!$A$2:B$13,2,0),IF($J81="b",VLOOKUP($M81,Reference!$A$16:B$27,2,0),VLOOKUP($M81,Reference!$A$30:B$41,2,0)))</f>
        <v>Social Touchpoint</v>
      </c>
      <c r="O81" s="43">
        <f>IF($J81="a",VLOOKUP($M81,Reference!$A$2:C$13,3,0),IF($J81="b",VLOOKUP($M81,Reference!$A$16:C$27,3,0),VLOOKUP($M81,Reference!$A$30:C$41,3,0)))</f>
        <v>0</v>
      </c>
      <c r="P81" s="43" t="str">
        <f>IF($J81="a",VLOOKUP($M81,Reference!$A$2:D$13,4,0),IF($J81="b",VLOOKUP($M81,Reference!$A$16:D$27,4,0),VLOOKUP($M81,Reference!$A$30:D$41,4,0)))</f>
        <v>Business Touchpoint</v>
      </c>
      <c r="Q81" s="43">
        <f>IF($J81="a",VLOOKUP($M81,Reference!$A$2:E$13,5,0),IF($J81="b",VLOOKUP($M81,Reference!$A$16:E$27,5,0),VLOOKUP($M81,Reference!$A$30:E$41,5,0)))</f>
        <v>0</v>
      </c>
      <c r="R81" s="43" t="str">
        <f>IF($J81="a",VLOOKUP($M81,Reference!$A$2:F$13,6,0),IF($J81="b",VLOOKUP($M81,Reference!$A$16:F$27,6,0),VLOOKUP($M81,Reference!$A$30:F$41,6,0)))</f>
        <v>Social Touchpoint</v>
      </c>
      <c r="S81" s="43">
        <f>IF($J81="a",VLOOKUP($M81,Reference!$A$2:G$13,7,0),IF($J81="b",VLOOKUP($M81,Reference!$A$16:G$27,7,0),VLOOKUP($M81,Reference!$A$30:G$41,7,0)))</f>
        <v>0</v>
      </c>
      <c r="T81" s="43" t="str">
        <f>IF($J81="a",VLOOKUP($M81,Reference!$A$2:H$13,8,0),IF($J81="b",VLOOKUP($M81,Reference!$A$16:H$27,8,0),VLOOKUP($M81,Reference!$A$30:H$41,8,0)))</f>
        <v>Social Touchpoint</v>
      </c>
      <c r="U81" s="43">
        <f>IF($J81="a",VLOOKUP($M81,Reference!$A$2:I$13,9,0),IF($J81="b",VLOOKUP($M81,Reference!$A$16:I$27,9,0),VLOOKUP($M81,Reference!$A$30:I$41,9,0)))</f>
        <v>0</v>
      </c>
      <c r="V81" s="43" t="str">
        <f>IF($J81="a",VLOOKUP($M81,Reference!$A$2:J$13,10,0),IF($J81="b",VLOOKUP($M81,Reference!$A$16:J$27,10,0),VLOOKUP($M81,Reference!$A$30:J$41,10,0)))</f>
        <v>Business Touchpoint</v>
      </c>
      <c r="W81" s="43">
        <f>IF($J81="a",VLOOKUP($M81,Reference!$A$2:K$13,11,0),IF($J81="b",VLOOKUP($M81,Reference!$A$16:K$27,11,0),VLOOKUP($M81,Reference!$A$30:K$41,11,0)))</f>
        <v>0</v>
      </c>
      <c r="X81" s="43" t="str">
        <f>IF($J81="a",VLOOKUP($M81,Reference!$A$2:L$13,12,0),IF($J81="b",VLOOKUP($M81,Reference!$A$16:L$27,12,0),VLOOKUP($M81,Reference!$A$30:L$41,12,0)))</f>
        <v>Social Touchpoint</v>
      </c>
      <c r="Y81" s="43">
        <f>IF($J81="a",VLOOKUP($M81,Reference!$A$2:M$13,13,0),IF($J81="b",VLOOKUP($M81,Reference!$A$16:M$27,13,0),VLOOKUP($M81,Reference!$A$30:M$41,13,0)))</f>
        <v>0</v>
      </c>
      <c r="Z81" s="72">
        <f>VLOOKUP(M81,Reference!$A$63:$B$74,2,0)</f>
        <v>43344</v>
      </c>
      <c r="AA81" s="76">
        <f>VLOOKUP($M81,Reference!$A$45:$B$56,2,0)</f>
        <v>9</v>
      </c>
      <c r="AB81" s="76" t="str">
        <f>VLOOKUP($AA81,Reference!$B$45:$E$56,4,0)</f>
        <v>December</v>
      </c>
      <c r="AC81" s="76" t="str">
        <f>VLOOKUP($AA81,Reference!$B$45:$G$56,6,0)</f>
        <v>March</v>
      </c>
      <c r="AD81" s="76" t="str">
        <f>VLOOKUP($AA81,Reference!$B$45:$J$56,8,0)</f>
        <v>June</v>
      </c>
    </row>
    <row r="82" spans="1:30" ht="15" x14ac:dyDescent="0.15">
      <c r="A82" s="34"/>
      <c r="B82" s="36">
        <f t="shared" si="8"/>
        <v>0.25735294117647056</v>
      </c>
      <c r="C82" s="37">
        <v>70</v>
      </c>
      <c r="D82" s="38">
        <f>'Raw Data'!B71</f>
        <v>208442.88</v>
      </c>
      <c r="E82" s="38">
        <f t="shared" si="11"/>
        <v>110813856.5</v>
      </c>
      <c r="F82" s="36">
        <f t="shared" si="9"/>
        <v>0.76721150445380537</v>
      </c>
      <c r="G82" s="39">
        <f>'Raw Data'!C71</f>
        <v>1510.87</v>
      </c>
      <c r="H82" s="39">
        <f t="shared" si="12"/>
        <v>376140.15000000008</v>
      </c>
      <c r="I82" s="36">
        <f t="shared" si="10"/>
        <v>0.79705585307223925</v>
      </c>
      <c r="J82" s="40" t="s">
        <v>15</v>
      </c>
      <c r="K82" s="41" t="str">
        <f>'Raw Data'!A71</f>
        <v>Client 70</v>
      </c>
      <c r="L82" s="41" t="s">
        <v>49</v>
      </c>
      <c r="M82" s="42" t="s">
        <v>26</v>
      </c>
      <c r="N82" s="43">
        <f>IF($J82="a",VLOOKUP($M82,Reference!$A$2:B$13,2,0),IF($J82="b",VLOOKUP($M82,Reference!$A$16:B$27,2,0),VLOOKUP($M82,Reference!$A$30:B$41,2,0)))</f>
        <v>0</v>
      </c>
      <c r="O82" s="43" t="str">
        <f>IF($J82="a",VLOOKUP($M82,Reference!$A$2:C$13,3,0),IF($J82="b",VLOOKUP($M82,Reference!$A$16:C$27,3,0),VLOOKUP($M82,Reference!$A$30:C$41,3,0)))</f>
        <v>Social Touchpoint</v>
      </c>
      <c r="P82" s="43">
        <f>IF($J82="a",VLOOKUP($M82,Reference!$A$2:D$13,4,0),IF($J82="b",VLOOKUP($M82,Reference!$A$16:D$27,4,0),VLOOKUP($M82,Reference!$A$30:D$41,4,0)))</f>
        <v>0</v>
      </c>
      <c r="Q82" s="43" t="str">
        <f>IF($J82="a",VLOOKUP($M82,Reference!$A$2:E$13,5,0),IF($J82="b",VLOOKUP($M82,Reference!$A$16:E$27,5,0),VLOOKUP($M82,Reference!$A$30:E$41,5,0)))</f>
        <v>Business Touchpoint</v>
      </c>
      <c r="R82" s="43">
        <f>IF($J82="a",VLOOKUP($M82,Reference!$A$2:F$13,6,0),IF($J82="b",VLOOKUP($M82,Reference!$A$16:F$27,6,0),VLOOKUP($M82,Reference!$A$30:F$41,6,0)))</f>
        <v>0</v>
      </c>
      <c r="S82" s="43" t="str">
        <f>IF($J82="a",VLOOKUP($M82,Reference!$A$2:G$13,7,0),IF($J82="b",VLOOKUP($M82,Reference!$A$16:G$27,7,0),VLOOKUP($M82,Reference!$A$30:G$41,7,0)))</f>
        <v>Social Touchpoint</v>
      </c>
      <c r="T82" s="43">
        <f>IF($J82="a",VLOOKUP($M82,Reference!$A$2:H$13,8,0),IF($J82="b",VLOOKUP($M82,Reference!$A$16:H$27,8,0),VLOOKUP($M82,Reference!$A$30:H$41,8,0)))</f>
        <v>0</v>
      </c>
      <c r="U82" s="43" t="str">
        <f>IF($J82="a",VLOOKUP($M82,Reference!$A$2:I$13,9,0),IF($J82="b",VLOOKUP($M82,Reference!$A$16:I$27,9,0),VLOOKUP($M82,Reference!$A$30:I$41,9,0)))</f>
        <v>Social Touchpoint</v>
      </c>
      <c r="V82" s="43">
        <f>IF($J82="a",VLOOKUP($M82,Reference!$A$2:J$13,10,0),IF($J82="b",VLOOKUP($M82,Reference!$A$16:J$27,10,0),VLOOKUP($M82,Reference!$A$30:J$41,10,0)))</f>
        <v>0</v>
      </c>
      <c r="W82" s="43" t="str">
        <f>IF($J82="a",VLOOKUP($M82,Reference!$A$2:K$13,11,0),IF($J82="b",VLOOKUP($M82,Reference!$A$16:K$27,11,0),VLOOKUP($M82,Reference!$A$30:K$41,11,0)))</f>
        <v>Business Touchpoint</v>
      </c>
      <c r="X82" s="43">
        <f>IF($J82="a",VLOOKUP($M82,Reference!$A$2:L$13,12,0),IF($J82="b",VLOOKUP($M82,Reference!$A$16:L$27,12,0),VLOOKUP($M82,Reference!$A$30:L$41,12,0)))</f>
        <v>0</v>
      </c>
      <c r="Y82" s="43" t="str">
        <f>IF($J82="a",VLOOKUP($M82,Reference!$A$2:M$13,13,0),IF($J82="b",VLOOKUP($M82,Reference!$A$16:M$27,13,0),VLOOKUP($M82,Reference!$A$30:M$41,13,0)))</f>
        <v>Social Touchpoint</v>
      </c>
      <c r="Z82" s="72">
        <f>VLOOKUP(M82,Reference!$A$63:$B$74,2,0)</f>
        <v>43374</v>
      </c>
      <c r="AA82" s="76">
        <f>VLOOKUP($M82,Reference!$A$45:$B$56,2,0)</f>
        <v>10</v>
      </c>
      <c r="AB82" s="76" t="str">
        <f>VLOOKUP($AA82,Reference!$B$45:$E$56,4,0)</f>
        <v>January</v>
      </c>
      <c r="AC82" s="76" t="str">
        <f>VLOOKUP($AA82,Reference!$B$45:$G$56,6,0)</f>
        <v>April</v>
      </c>
      <c r="AD82" s="76" t="str">
        <f>VLOOKUP($AA82,Reference!$B$45:$J$56,8,0)</f>
        <v>July</v>
      </c>
    </row>
    <row r="83" spans="1:30" ht="15" x14ac:dyDescent="0.15">
      <c r="A83" s="34"/>
      <c r="B83" s="85">
        <f t="shared" si="8"/>
        <v>0.2610294117647059</v>
      </c>
      <c r="C83" s="82">
        <v>71</v>
      </c>
      <c r="D83" s="86">
        <f>'Raw Data'!B72</f>
        <v>454351.23</v>
      </c>
      <c r="E83" s="86">
        <f t="shared" si="11"/>
        <v>111268207.73</v>
      </c>
      <c r="F83" s="85">
        <f t="shared" si="9"/>
        <v>0.77035717144644122</v>
      </c>
      <c r="G83" s="87">
        <f>'Raw Data'!C72</f>
        <v>1466.42</v>
      </c>
      <c r="H83" s="87">
        <f t="shared" si="12"/>
        <v>377606.57000000007</v>
      </c>
      <c r="I83" s="85">
        <f t="shared" si="10"/>
        <v>0.80016325504478103</v>
      </c>
      <c r="J83" s="40" t="s">
        <v>15</v>
      </c>
      <c r="K83" s="41" t="str">
        <f>'Raw Data'!A72</f>
        <v>Client 71</v>
      </c>
      <c r="L83" s="41" t="s">
        <v>49</v>
      </c>
      <c r="M83" s="42" t="s">
        <v>27</v>
      </c>
      <c r="N83" s="43" t="str">
        <f>IF($J83="a",VLOOKUP($M83,Reference!$A$2:B$13,2,0),IF($J83="b",VLOOKUP($M83,Reference!$A$16:B$27,2,0),VLOOKUP($M83,Reference!$A$30:B$41,2,0)))</f>
        <v>Social Touchpoint</v>
      </c>
      <c r="O83" s="43">
        <f>IF($J83="a",VLOOKUP($M83,Reference!$A$2:C$13,3,0),IF($J83="b",VLOOKUP($M83,Reference!$A$16:C$27,3,0),VLOOKUP($M83,Reference!$A$30:C$41,3,0)))</f>
        <v>0</v>
      </c>
      <c r="P83" s="43" t="str">
        <f>IF($J83="a",VLOOKUP($M83,Reference!$A$2:D$13,4,0),IF($J83="b",VLOOKUP($M83,Reference!$A$16:D$27,4,0),VLOOKUP($M83,Reference!$A$30:D$41,4,0)))</f>
        <v>Social Touchpoint</v>
      </c>
      <c r="Q83" s="43">
        <f>IF($J83="a",VLOOKUP($M83,Reference!$A$2:E$13,5,0),IF($J83="b",VLOOKUP($M83,Reference!$A$16:E$27,5,0),VLOOKUP($M83,Reference!$A$30:E$41,5,0)))</f>
        <v>0</v>
      </c>
      <c r="R83" s="43" t="str">
        <f>IF($J83="a",VLOOKUP($M83,Reference!$A$2:F$13,6,0),IF($J83="b",VLOOKUP($M83,Reference!$A$16:F$27,6,0),VLOOKUP($M83,Reference!$A$30:F$41,6,0)))</f>
        <v>Business Touchpoint</v>
      </c>
      <c r="S83" s="43">
        <f>IF($J83="a",VLOOKUP($M83,Reference!$A$2:G$13,7,0),IF($J83="b",VLOOKUP($M83,Reference!$A$16:G$27,7,0),VLOOKUP($M83,Reference!$A$30:G$41,7,0)))</f>
        <v>0</v>
      </c>
      <c r="T83" s="43" t="str">
        <f>IF($J83="a",VLOOKUP($M83,Reference!$A$2:H$13,8,0),IF($J83="b",VLOOKUP($M83,Reference!$A$16:H$27,8,0),VLOOKUP($M83,Reference!$A$30:H$41,8,0)))</f>
        <v>Social Touchpoint</v>
      </c>
      <c r="U83" s="43">
        <f>IF($J83="a",VLOOKUP($M83,Reference!$A$2:I$13,9,0),IF($J83="b",VLOOKUP($M83,Reference!$A$16:I$27,9,0),VLOOKUP($M83,Reference!$A$30:I$41,9,0)))</f>
        <v>0</v>
      </c>
      <c r="V83" s="43" t="str">
        <f>IF($J83="a",VLOOKUP($M83,Reference!$A$2:J$13,10,0),IF($J83="b",VLOOKUP($M83,Reference!$A$16:J$27,10,0),VLOOKUP($M83,Reference!$A$30:J$41,10,0)))</f>
        <v>Social Touchpoint</v>
      </c>
      <c r="W83" s="43">
        <f>IF($J83="a",VLOOKUP($M83,Reference!$A$2:K$13,11,0),IF($J83="b",VLOOKUP($M83,Reference!$A$16:K$27,11,0),VLOOKUP($M83,Reference!$A$30:K$41,11,0)))</f>
        <v>0</v>
      </c>
      <c r="X83" s="43" t="str">
        <f>IF($J83="a",VLOOKUP($M83,Reference!$A$2:L$13,12,0),IF($J83="b",VLOOKUP($M83,Reference!$A$16:L$27,12,0),VLOOKUP($M83,Reference!$A$30:L$41,12,0)))</f>
        <v>Business Touchpoint</v>
      </c>
      <c r="Y83" s="43">
        <f>IF($J83="a",VLOOKUP($M83,Reference!$A$2:M$13,13,0),IF($J83="b",VLOOKUP($M83,Reference!$A$16:M$27,13,0),VLOOKUP($M83,Reference!$A$30:M$41,13,0)))</f>
        <v>0</v>
      </c>
      <c r="Z83" s="72">
        <f>VLOOKUP(M83,Reference!$A$63:$B$74,2,0)</f>
        <v>43405</v>
      </c>
      <c r="AA83" s="76">
        <f>VLOOKUP($M83,Reference!$A$45:$B$56,2,0)</f>
        <v>11</v>
      </c>
      <c r="AB83" s="76" t="str">
        <f>VLOOKUP($AA83,Reference!$B$45:$E$56,4,0)</f>
        <v>February</v>
      </c>
      <c r="AC83" s="76" t="str">
        <f>VLOOKUP($AA83,Reference!$B$45:$G$56,6,0)</f>
        <v>May</v>
      </c>
      <c r="AD83" s="76" t="str">
        <f>VLOOKUP($AA83,Reference!$B$45:$J$56,8,0)</f>
        <v>August</v>
      </c>
    </row>
    <row r="84" spans="1:30" ht="15" x14ac:dyDescent="0.15">
      <c r="A84" s="34"/>
      <c r="B84" s="36">
        <f t="shared" si="8"/>
        <v>0.26470588235294118</v>
      </c>
      <c r="C84" s="37">
        <v>72</v>
      </c>
      <c r="D84" s="38">
        <f>'Raw Data'!B73</f>
        <v>207570.19</v>
      </c>
      <c r="E84" s="38">
        <f t="shared" si="11"/>
        <v>111475777.92</v>
      </c>
      <c r="F84" s="36">
        <f t="shared" si="9"/>
        <v>0.77179426823902209</v>
      </c>
      <c r="G84" s="39">
        <f>'Raw Data'!C73</f>
        <v>1461.58</v>
      </c>
      <c r="H84" s="39">
        <f t="shared" si="12"/>
        <v>379068.15000000008</v>
      </c>
      <c r="I84" s="36">
        <f t="shared" si="10"/>
        <v>0.80326040086591532</v>
      </c>
      <c r="J84" s="40" t="s">
        <v>16</v>
      </c>
      <c r="K84" s="41" t="str">
        <f>'Raw Data'!A73</f>
        <v>Client 72</v>
      </c>
      <c r="L84" s="41" t="s">
        <v>50</v>
      </c>
      <c r="M84" s="42" t="s">
        <v>1</v>
      </c>
      <c r="N84" s="43" t="str">
        <f>IF($J84="a",VLOOKUP($M84,Reference!$A$2:B$13,2,0),IF($J84="b",VLOOKUP($M84,Reference!$A$16:B$27,2,0),VLOOKUP($M84,Reference!$A$30:B$41,2,0)))</f>
        <v>Service Touchpoint</v>
      </c>
      <c r="O84" s="43">
        <f>IF($J84="a",VLOOKUP($M84,Reference!$A$2:C$13,3,0),IF($J84="b",VLOOKUP($M84,Reference!$A$16:C$27,3,0),VLOOKUP($M84,Reference!$A$30:C$41,3,0)))</f>
        <v>0</v>
      </c>
      <c r="P84" s="43">
        <f>IF($J84="a",VLOOKUP($M84,Reference!$A$2:D$13,4,0),IF($J84="b",VLOOKUP($M84,Reference!$A$16:D$27,4,0),VLOOKUP($M84,Reference!$A$30:D$41,4,0)))</f>
        <v>0</v>
      </c>
      <c r="Q84" s="43">
        <f>IF($J84="a",VLOOKUP($M84,Reference!$A$2:E$13,5,0),IF($J84="b",VLOOKUP($M84,Reference!$A$16:E$27,5,0),VLOOKUP($M84,Reference!$A$30:E$41,5,0)))</f>
        <v>0</v>
      </c>
      <c r="R84" s="43">
        <f>IF($J84="a",VLOOKUP($M84,Reference!$A$2:F$13,6,0),IF($J84="b",VLOOKUP($M84,Reference!$A$16:F$27,6,0),VLOOKUP($M84,Reference!$A$30:F$41,6,0)))</f>
        <v>0</v>
      </c>
      <c r="S84" s="43">
        <f>IF($J84="a",VLOOKUP($M84,Reference!$A$2:G$13,7,0),IF($J84="b",VLOOKUP($M84,Reference!$A$16:G$27,7,0),VLOOKUP($M84,Reference!$A$30:G$41,7,0)))</f>
        <v>0</v>
      </c>
      <c r="T84" s="43">
        <f>IF($J84="a",VLOOKUP($M84,Reference!$A$2:H$13,8,0),IF($J84="b",VLOOKUP($M84,Reference!$A$16:H$27,8,0),VLOOKUP($M84,Reference!$A$30:H$41,8,0)))</f>
        <v>0</v>
      </c>
      <c r="U84" s="43">
        <f>IF($J84="a",VLOOKUP($M84,Reference!$A$2:I$13,9,0),IF($J84="b",VLOOKUP($M84,Reference!$A$16:I$27,9,0),VLOOKUP($M84,Reference!$A$30:I$41,9,0)))</f>
        <v>0</v>
      </c>
      <c r="V84" s="43">
        <f>IF($J84="a",VLOOKUP($M84,Reference!$A$2:J$13,10,0),IF($J84="b",VLOOKUP($M84,Reference!$A$16:J$27,10,0),VLOOKUP($M84,Reference!$A$30:J$41,10,0)))</f>
        <v>0</v>
      </c>
      <c r="W84" s="43">
        <f>IF($J84="a",VLOOKUP($M84,Reference!$A$2:K$13,11,0),IF($J84="b",VLOOKUP($M84,Reference!$A$16:K$27,11,0),VLOOKUP($M84,Reference!$A$30:K$41,11,0)))</f>
        <v>0</v>
      </c>
      <c r="X84" s="43">
        <f>IF($J84="a",VLOOKUP($M84,Reference!$A$2:L$13,12,0),IF($J84="b",VLOOKUP($M84,Reference!$A$16:L$27,12,0),VLOOKUP($M84,Reference!$A$30:L$41,12,0)))</f>
        <v>0</v>
      </c>
      <c r="Y84" s="43">
        <f>IF($J84="a",VLOOKUP($M84,Reference!$A$2:M$13,13,0),IF($J84="b",VLOOKUP($M84,Reference!$A$16:M$27,13,0),VLOOKUP($M84,Reference!$A$30:M$41,13,0)))</f>
        <v>0</v>
      </c>
      <c r="Z84" s="72">
        <f>VLOOKUP(M84,Reference!$A$63:$B$74,2,0)</f>
        <v>43101</v>
      </c>
      <c r="AA84" s="76">
        <f>VLOOKUP($M84,Reference!$A$45:$B$56,2,0)</f>
        <v>1</v>
      </c>
      <c r="AB84" s="76" t="str">
        <f>VLOOKUP($AA84,Reference!$B$45:$E$56,4,0)</f>
        <v>April</v>
      </c>
      <c r="AC84" s="76" t="str">
        <f>VLOOKUP($AA84,Reference!$B$45:$G$56,6,0)</f>
        <v>July</v>
      </c>
      <c r="AD84" s="76" t="str">
        <f>VLOOKUP($AA84,Reference!$B$45:$J$56,8,0)</f>
        <v>October</v>
      </c>
    </row>
    <row r="85" spans="1:30" ht="15" x14ac:dyDescent="0.15">
      <c r="A85" s="34"/>
      <c r="B85" s="36">
        <f t="shared" si="8"/>
        <v>0.26838235294117646</v>
      </c>
      <c r="C85" s="37">
        <v>73</v>
      </c>
      <c r="D85" s="38">
        <f>'Raw Data'!B74</f>
        <v>143785.47</v>
      </c>
      <c r="E85" s="38">
        <f t="shared" si="11"/>
        <v>111619563.39</v>
      </c>
      <c r="F85" s="36">
        <f t="shared" si="9"/>
        <v>0.77278975626047985</v>
      </c>
      <c r="G85" s="39">
        <f>'Raw Data'!C74</f>
        <v>1458.19</v>
      </c>
      <c r="H85" s="39">
        <f t="shared" si="12"/>
        <v>380526.34000000008</v>
      </c>
      <c r="I85" s="36">
        <f t="shared" si="10"/>
        <v>0.80635036314298525</v>
      </c>
      <c r="J85" s="40" t="s">
        <v>16</v>
      </c>
      <c r="K85" s="41" t="str">
        <f>'Raw Data'!A74</f>
        <v>Client 73</v>
      </c>
      <c r="L85" s="41" t="s">
        <v>50</v>
      </c>
      <c r="M85" s="42" t="s">
        <v>1</v>
      </c>
      <c r="N85" s="43" t="str">
        <f>IF($J85="a",VLOOKUP($M85,Reference!$A$2:B$13,2,0),IF($J85="b",VLOOKUP($M85,Reference!$A$16:B$27,2,0),VLOOKUP($M85,Reference!$A$30:B$41,2,0)))</f>
        <v>Service Touchpoint</v>
      </c>
      <c r="O85" s="43">
        <f>IF($J85="a",VLOOKUP($M85,Reference!$A$2:C$13,3,0),IF($J85="b",VLOOKUP($M85,Reference!$A$16:C$27,3,0),VLOOKUP($M85,Reference!$A$30:C$41,3,0)))</f>
        <v>0</v>
      </c>
      <c r="P85" s="43">
        <f>IF($J85="a",VLOOKUP($M85,Reference!$A$2:D$13,4,0),IF($J85="b",VLOOKUP($M85,Reference!$A$16:D$27,4,0),VLOOKUP($M85,Reference!$A$30:D$41,4,0)))</f>
        <v>0</v>
      </c>
      <c r="Q85" s="43">
        <f>IF($J85="a",VLOOKUP($M85,Reference!$A$2:E$13,5,0),IF($J85="b",VLOOKUP($M85,Reference!$A$16:E$27,5,0),VLOOKUP($M85,Reference!$A$30:E$41,5,0)))</f>
        <v>0</v>
      </c>
      <c r="R85" s="43">
        <f>IF($J85="a",VLOOKUP($M85,Reference!$A$2:F$13,6,0),IF($J85="b",VLOOKUP($M85,Reference!$A$16:F$27,6,0),VLOOKUP($M85,Reference!$A$30:F$41,6,0)))</f>
        <v>0</v>
      </c>
      <c r="S85" s="43">
        <f>IF($J85="a",VLOOKUP($M85,Reference!$A$2:G$13,7,0),IF($J85="b",VLOOKUP($M85,Reference!$A$16:G$27,7,0),VLOOKUP($M85,Reference!$A$30:G$41,7,0)))</f>
        <v>0</v>
      </c>
      <c r="T85" s="43">
        <f>IF($J85="a",VLOOKUP($M85,Reference!$A$2:H$13,8,0),IF($J85="b",VLOOKUP($M85,Reference!$A$16:H$27,8,0),VLOOKUP($M85,Reference!$A$30:H$41,8,0)))</f>
        <v>0</v>
      </c>
      <c r="U85" s="43">
        <f>IF($J85="a",VLOOKUP($M85,Reference!$A$2:I$13,9,0),IF($J85="b",VLOOKUP($M85,Reference!$A$16:I$27,9,0),VLOOKUP($M85,Reference!$A$30:I$41,9,0)))</f>
        <v>0</v>
      </c>
      <c r="V85" s="43">
        <f>IF($J85="a",VLOOKUP($M85,Reference!$A$2:J$13,10,0),IF($J85="b",VLOOKUP($M85,Reference!$A$16:J$27,10,0),VLOOKUP($M85,Reference!$A$30:J$41,10,0)))</f>
        <v>0</v>
      </c>
      <c r="W85" s="43">
        <f>IF($J85="a",VLOOKUP($M85,Reference!$A$2:K$13,11,0),IF($J85="b",VLOOKUP($M85,Reference!$A$16:K$27,11,0),VLOOKUP($M85,Reference!$A$30:K$41,11,0)))</f>
        <v>0</v>
      </c>
      <c r="X85" s="43">
        <f>IF($J85="a",VLOOKUP($M85,Reference!$A$2:L$13,12,0),IF($J85="b",VLOOKUP($M85,Reference!$A$16:L$27,12,0),VLOOKUP($M85,Reference!$A$30:L$41,12,0)))</f>
        <v>0</v>
      </c>
      <c r="Y85" s="43">
        <f>IF($J85="a",VLOOKUP($M85,Reference!$A$2:M$13,13,0),IF($J85="b",VLOOKUP($M85,Reference!$A$16:M$27,13,0),VLOOKUP($M85,Reference!$A$30:M$41,13,0)))</f>
        <v>0</v>
      </c>
      <c r="Z85" s="72">
        <f>VLOOKUP(M85,Reference!$A$63:$B$74,2,0)</f>
        <v>43101</v>
      </c>
      <c r="AA85" s="76">
        <f>VLOOKUP($M85,Reference!$A$45:$B$56,2,0)</f>
        <v>1</v>
      </c>
      <c r="AB85" s="76" t="str">
        <f>VLOOKUP($AA85,Reference!$B$45:$E$56,4,0)</f>
        <v>April</v>
      </c>
      <c r="AC85" s="76" t="str">
        <f>VLOOKUP($AA85,Reference!$B$45:$G$56,6,0)</f>
        <v>July</v>
      </c>
      <c r="AD85" s="76" t="str">
        <f>VLOOKUP($AA85,Reference!$B$45:$J$56,8,0)</f>
        <v>October</v>
      </c>
    </row>
    <row r="86" spans="1:30" ht="15" x14ac:dyDescent="0.15">
      <c r="A86" s="34"/>
      <c r="B86" s="36">
        <f t="shared" si="8"/>
        <v>0.27205882352941174</v>
      </c>
      <c r="C86" s="37">
        <v>74</v>
      </c>
      <c r="D86" s="38">
        <f>'Raw Data'!B75</f>
        <v>150241.44</v>
      </c>
      <c r="E86" s="38">
        <f t="shared" si="11"/>
        <v>111769804.83</v>
      </c>
      <c r="F86" s="36">
        <f t="shared" si="9"/>
        <v>0.77382994171069663</v>
      </c>
      <c r="G86" s="39">
        <f>'Raw Data'!C75</f>
        <v>1445.65</v>
      </c>
      <c r="H86" s="39">
        <f t="shared" si="12"/>
        <v>381971.99000000011</v>
      </c>
      <c r="I86" s="36">
        <f t="shared" si="10"/>
        <v>0.80941375266413551</v>
      </c>
      <c r="J86" s="40" t="s">
        <v>16</v>
      </c>
      <c r="K86" s="41" t="str">
        <f>'Raw Data'!A75</f>
        <v>Client 74</v>
      </c>
      <c r="L86" s="41" t="s">
        <v>50</v>
      </c>
      <c r="M86" s="42" t="s">
        <v>18</v>
      </c>
      <c r="N86" s="43">
        <f>IF($J86="a",VLOOKUP($M86,Reference!$A$2:B$13,2,0),IF($J86="b",VLOOKUP($M86,Reference!$A$16:B$27,2,0),VLOOKUP($M86,Reference!$A$30:B$41,2,0)))</f>
        <v>0</v>
      </c>
      <c r="O86" s="43" t="str">
        <f>IF($J86="a",VLOOKUP($M86,Reference!$A$2:C$13,3,0),IF($J86="b",VLOOKUP($M86,Reference!$A$16:C$27,3,0),VLOOKUP($M86,Reference!$A$30:C$41,3,0)))</f>
        <v>Service Touchpoint</v>
      </c>
      <c r="P86" s="43">
        <f>IF($J86="a",VLOOKUP($M86,Reference!$A$2:D$13,4,0),IF($J86="b",VLOOKUP($M86,Reference!$A$16:D$27,4,0),VLOOKUP($M86,Reference!$A$30:D$41,4,0)))</f>
        <v>0</v>
      </c>
      <c r="Q86" s="43">
        <f>IF($J86="a",VLOOKUP($M86,Reference!$A$2:E$13,5,0),IF($J86="b",VLOOKUP($M86,Reference!$A$16:E$27,5,0),VLOOKUP($M86,Reference!$A$30:E$41,5,0)))</f>
        <v>0</v>
      </c>
      <c r="R86" s="43">
        <f>IF($J86="a",VLOOKUP($M86,Reference!$A$2:F$13,6,0),IF($J86="b",VLOOKUP($M86,Reference!$A$16:F$27,6,0),VLOOKUP($M86,Reference!$A$30:F$41,6,0)))</f>
        <v>0</v>
      </c>
      <c r="S86" s="43">
        <f>IF($J86="a",VLOOKUP($M86,Reference!$A$2:G$13,7,0),IF($J86="b",VLOOKUP($M86,Reference!$A$16:G$27,7,0),VLOOKUP($M86,Reference!$A$30:G$41,7,0)))</f>
        <v>0</v>
      </c>
      <c r="T86" s="43">
        <f>IF($J86="a",VLOOKUP($M86,Reference!$A$2:H$13,8,0),IF($J86="b",VLOOKUP($M86,Reference!$A$16:H$27,8,0),VLOOKUP($M86,Reference!$A$30:H$41,8,0)))</f>
        <v>0</v>
      </c>
      <c r="U86" s="43">
        <f>IF($J86="a",VLOOKUP($M86,Reference!$A$2:I$13,9,0),IF($J86="b",VLOOKUP($M86,Reference!$A$16:I$27,9,0),VLOOKUP($M86,Reference!$A$30:I$41,9,0)))</f>
        <v>0</v>
      </c>
      <c r="V86" s="43">
        <f>IF($J86="a",VLOOKUP($M86,Reference!$A$2:J$13,10,0),IF($J86="b",VLOOKUP($M86,Reference!$A$16:J$27,10,0),VLOOKUP($M86,Reference!$A$30:J$41,10,0)))</f>
        <v>0</v>
      </c>
      <c r="W86" s="43">
        <f>IF($J86="a",VLOOKUP($M86,Reference!$A$2:K$13,11,0),IF($J86="b",VLOOKUP($M86,Reference!$A$16:K$27,11,0),VLOOKUP($M86,Reference!$A$30:K$41,11,0)))</f>
        <v>0</v>
      </c>
      <c r="X86" s="43">
        <f>IF($J86="a",VLOOKUP($M86,Reference!$A$2:L$13,12,0),IF($J86="b",VLOOKUP($M86,Reference!$A$16:L$27,12,0),VLOOKUP($M86,Reference!$A$30:L$41,12,0)))</f>
        <v>0</v>
      </c>
      <c r="Y86" s="43">
        <f>IF($J86="a",VLOOKUP($M86,Reference!$A$2:M$13,13,0),IF($J86="b",VLOOKUP($M86,Reference!$A$16:M$27,13,0),VLOOKUP($M86,Reference!$A$30:M$41,13,0)))</f>
        <v>0</v>
      </c>
      <c r="Z86" s="72">
        <f>VLOOKUP(M86,Reference!$A$63:$B$74,2,0)</f>
        <v>43132</v>
      </c>
      <c r="AA86" s="76">
        <f>VLOOKUP($M86,Reference!$A$45:$B$56,2,0)</f>
        <v>2</v>
      </c>
      <c r="AB86" s="76" t="str">
        <f>VLOOKUP($AA86,Reference!$B$45:$E$56,4,0)</f>
        <v>May</v>
      </c>
      <c r="AC86" s="76" t="str">
        <f>VLOOKUP($AA86,Reference!$B$45:$G$56,6,0)</f>
        <v>August</v>
      </c>
      <c r="AD86" s="76" t="str">
        <f>VLOOKUP($AA86,Reference!$B$45:$J$56,8,0)</f>
        <v>November</v>
      </c>
    </row>
    <row r="87" spans="1:30" ht="15" x14ac:dyDescent="0.15">
      <c r="A87" s="34"/>
      <c r="B87" s="36">
        <f t="shared" si="8"/>
        <v>0.27573529411764708</v>
      </c>
      <c r="C87" s="37">
        <v>75</v>
      </c>
      <c r="D87" s="38">
        <f>'Raw Data'!B76</f>
        <v>286309.62</v>
      </c>
      <c r="E87" s="38">
        <f t="shared" si="11"/>
        <v>112056114.45</v>
      </c>
      <c r="F87" s="36">
        <f t="shared" si="9"/>
        <v>0.77581218509828054</v>
      </c>
      <c r="G87" s="39">
        <f>'Raw Data'!C76</f>
        <v>1361.43</v>
      </c>
      <c r="H87" s="39">
        <f t="shared" si="12"/>
        <v>383333.4200000001</v>
      </c>
      <c r="I87" s="36">
        <f t="shared" si="10"/>
        <v>0.81229867667463573</v>
      </c>
      <c r="J87" s="40" t="s">
        <v>16</v>
      </c>
      <c r="K87" s="41" t="str">
        <f>'Raw Data'!A76</f>
        <v>Client 75</v>
      </c>
      <c r="L87" s="41" t="s">
        <v>50</v>
      </c>
      <c r="M87" s="42" t="s">
        <v>19</v>
      </c>
      <c r="N87" s="43">
        <f>IF($J87="a",VLOOKUP($M87,Reference!$A$2:B$13,2,0),IF($J87="b",VLOOKUP($M87,Reference!$A$16:B$27,2,0),VLOOKUP($M87,Reference!$A$30:B$41,2,0)))</f>
        <v>0</v>
      </c>
      <c r="O87" s="43">
        <f>IF($J87="a",VLOOKUP($M87,Reference!$A$2:C$13,3,0),IF($J87="b",VLOOKUP($M87,Reference!$A$16:C$27,3,0),VLOOKUP($M87,Reference!$A$30:C$41,3,0)))</f>
        <v>0</v>
      </c>
      <c r="P87" s="43" t="str">
        <f>IF($J87="a",VLOOKUP($M87,Reference!$A$2:D$13,4,0),IF($J87="b",VLOOKUP($M87,Reference!$A$16:D$27,4,0),VLOOKUP($M87,Reference!$A$30:D$41,4,0)))</f>
        <v>Service Touchpoint</v>
      </c>
      <c r="Q87" s="43">
        <f>IF($J87="a",VLOOKUP($M87,Reference!$A$2:E$13,5,0),IF($J87="b",VLOOKUP($M87,Reference!$A$16:E$27,5,0),VLOOKUP($M87,Reference!$A$30:E$41,5,0)))</f>
        <v>0</v>
      </c>
      <c r="R87" s="43">
        <f>IF($J87="a",VLOOKUP($M87,Reference!$A$2:F$13,6,0),IF($J87="b",VLOOKUP($M87,Reference!$A$16:F$27,6,0),VLOOKUP($M87,Reference!$A$30:F$41,6,0)))</f>
        <v>0</v>
      </c>
      <c r="S87" s="43">
        <f>IF($J87="a",VLOOKUP($M87,Reference!$A$2:G$13,7,0),IF($J87="b",VLOOKUP($M87,Reference!$A$16:G$27,7,0),VLOOKUP($M87,Reference!$A$30:G$41,7,0)))</f>
        <v>0</v>
      </c>
      <c r="T87" s="43">
        <f>IF($J87="a",VLOOKUP($M87,Reference!$A$2:H$13,8,0),IF($J87="b",VLOOKUP($M87,Reference!$A$16:H$27,8,0),VLOOKUP($M87,Reference!$A$30:H$41,8,0)))</f>
        <v>0</v>
      </c>
      <c r="U87" s="43">
        <f>IF($J87="a",VLOOKUP($M87,Reference!$A$2:I$13,9,0),IF($J87="b",VLOOKUP($M87,Reference!$A$16:I$27,9,0),VLOOKUP($M87,Reference!$A$30:I$41,9,0)))</f>
        <v>0</v>
      </c>
      <c r="V87" s="43">
        <f>IF($J87="a",VLOOKUP($M87,Reference!$A$2:J$13,10,0),IF($J87="b",VLOOKUP($M87,Reference!$A$16:J$27,10,0),VLOOKUP($M87,Reference!$A$30:J$41,10,0)))</f>
        <v>0</v>
      </c>
      <c r="W87" s="43">
        <f>IF($J87="a",VLOOKUP($M87,Reference!$A$2:K$13,11,0),IF($J87="b",VLOOKUP($M87,Reference!$A$16:K$27,11,0),VLOOKUP($M87,Reference!$A$30:K$41,11,0)))</f>
        <v>0</v>
      </c>
      <c r="X87" s="43">
        <f>IF($J87="a",VLOOKUP($M87,Reference!$A$2:L$13,12,0),IF($J87="b",VLOOKUP($M87,Reference!$A$16:L$27,12,0),VLOOKUP($M87,Reference!$A$30:L$41,12,0)))</f>
        <v>0</v>
      </c>
      <c r="Y87" s="43">
        <f>IF($J87="a",VLOOKUP($M87,Reference!$A$2:M$13,13,0),IF($J87="b",VLOOKUP($M87,Reference!$A$16:M$27,13,0),VLOOKUP($M87,Reference!$A$30:M$41,13,0)))</f>
        <v>0</v>
      </c>
      <c r="Z87" s="72">
        <f>VLOOKUP(M87,Reference!$A$63:$B$74,2,0)</f>
        <v>43160</v>
      </c>
      <c r="AA87" s="76">
        <f>VLOOKUP($M87,Reference!$A$45:$B$56,2,0)</f>
        <v>3</v>
      </c>
      <c r="AB87" s="76" t="str">
        <f>VLOOKUP($AA87,Reference!$B$45:$E$56,4,0)</f>
        <v>June</v>
      </c>
      <c r="AC87" s="76" t="str">
        <f>VLOOKUP($AA87,Reference!$B$45:$G$56,6,0)</f>
        <v>September</v>
      </c>
      <c r="AD87" s="76" t="str">
        <f>VLOOKUP($AA87,Reference!$B$45:$J$56,8,0)</f>
        <v>December</v>
      </c>
    </row>
    <row r="88" spans="1:30" ht="15" x14ac:dyDescent="0.15">
      <c r="A88" s="34"/>
      <c r="B88" s="36">
        <f t="shared" si="8"/>
        <v>0.27941176470588236</v>
      </c>
      <c r="C88" s="37">
        <v>76</v>
      </c>
      <c r="D88" s="38">
        <f>'Raw Data'!B77</f>
        <v>151507.16</v>
      </c>
      <c r="E88" s="38">
        <f t="shared" si="11"/>
        <v>112207621.61</v>
      </c>
      <c r="F88" s="36">
        <f t="shared" si="9"/>
        <v>0.77686113366690224</v>
      </c>
      <c r="G88" s="39">
        <f>'Raw Data'!C77</f>
        <v>1358.95</v>
      </c>
      <c r="H88" s="39">
        <f t="shared" si="12"/>
        <v>384692.37000000011</v>
      </c>
      <c r="I88" s="36">
        <f t="shared" si="10"/>
        <v>0.81517834546705936</v>
      </c>
      <c r="J88" s="40" t="s">
        <v>16</v>
      </c>
      <c r="K88" s="41" t="str">
        <f>'Raw Data'!A77</f>
        <v>Client 76</v>
      </c>
      <c r="L88" s="41" t="s">
        <v>50</v>
      </c>
      <c r="M88" s="42" t="s">
        <v>20</v>
      </c>
      <c r="N88" s="43">
        <f>IF($J88="a",VLOOKUP($M88,Reference!$A$2:B$13,2,0),IF($J88="b",VLOOKUP($M88,Reference!$A$16:B$27,2,0),VLOOKUP($M88,Reference!$A$30:B$41,2,0)))</f>
        <v>0</v>
      </c>
      <c r="O88" s="43">
        <f>IF($J88="a",VLOOKUP($M88,Reference!$A$2:C$13,3,0),IF($J88="b",VLOOKUP($M88,Reference!$A$16:C$27,3,0),VLOOKUP($M88,Reference!$A$30:C$41,3,0)))</f>
        <v>0</v>
      </c>
      <c r="P88" s="43">
        <f>IF($J88="a",VLOOKUP($M88,Reference!$A$2:D$13,4,0),IF($J88="b",VLOOKUP($M88,Reference!$A$16:D$27,4,0),VLOOKUP($M88,Reference!$A$30:D$41,4,0)))</f>
        <v>0</v>
      </c>
      <c r="Q88" s="43" t="str">
        <f>IF($J88="a",VLOOKUP($M88,Reference!$A$2:E$13,5,0),IF($J88="b",VLOOKUP($M88,Reference!$A$16:E$27,5,0),VLOOKUP($M88,Reference!$A$30:E$41,5,0)))</f>
        <v>Service Touchpoint</v>
      </c>
      <c r="R88" s="43">
        <f>IF($J88="a",VLOOKUP($M88,Reference!$A$2:F$13,6,0),IF($J88="b",VLOOKUP($M88,Reference!$A$16:F$27,6,0),VLOOKUP($M88,Reference!$A$30:F$41,6,0)))</f>
        <v>0</v>
      </c>
      <c r="S88" s="43">
        <f>IF($J88="a",VLOOKUP($M88,Reference!$A$2:G$13,7,0),IF($J88="b",VLOOKUP($M88,Reference!$A$16:G$27,7,0),VLOOKUP($M88,Reference!$A$30:G$41,7,0)))</f>
        <v>0</v>
      </c>
      <c r="T88" s="43">
        <f>IF($J88="a",VLOOKUP($M88,Reference!$A$2:H$13,8,0),IF($J88="b",VLOOKUP($M88,Reference!$A$16:H$27,8,0),VLOOKUP($M88,Reference!$A$30:H$41,8,0)))</f>
        <v>0</v>
      </c>
      <c r="U88" s="43">
        <f>IF($J88="a",VLOOKUP($M88,Reference!$A$2:I$13,9,0),IF($J88="b",VLOOKUP($M88,Reference!$A$16:I$27,9,0),VLOOKUP($M88,Reference!$A$30:I$41,9,0)))</f>
        <v>0</v>
      </c>
      <c r="V88" s="43">
        <f>IF($J88="a",VLOOKUP($M88,Reference!$A$2:J$13,10,0),IF($J88="b",VLOOKUP($M88,Reference!$A$16:J$27,10,0),VLOOKUP($M88,Reference!$A$30:J$41,10,0)))</f>
        <v>0</v>
      </c>
      <c r="W88" s="43">
        <f>IF($J88="a",VLOOKUP($M88,Reference!$A$2:K$13,11,0),IF($J88="b",VLOOKUP($M88,Reference!$A$16:K$27,11,0),VLOOKUP($M88,Reference!$A$30:K$41,11,0)))</f>
        <v>0</v>
      </c>
      <c r="X88" s="43">
        <f>IF($J88="a",VLOOKUP($M88,Reference!$A$2:L$13,12,0),IF($J88="b",VLOOKUP($M88,Reference!$A$16:L$27,12,0),VLOOKUP($M88,Reference!$A$30:L$41,12,0)))</f>
        <v>0</v>
      </c>
      <c r="Y88" s="43">
        <f>IF($J88="a",VLOOKUP($M88,Reference!$A$2:M$13,13,0),IF($J88="b",VLOOKUP($M88,Reference!$A$16:M$27,13,0),VLOOKUP($M88,Reference!$A$30:M$41,13,0)))</f>
        <v>0</v>
      </c>
      <c r="Z88" s="72">
        <f>VLOOKUP(M88,Reference!$A$63:$B$74,2,0)</f>
        <v>43191</v>
      </c>
      <c r="AA88" s="76">
        <f>VLOOKUP($M88,Reference!$A$45:$B$56,2,0)</f>
        <v>4</v>
      </c>
      <c r="AB88" s="76" t="str">
        <f>VLOOKUP($AA88,Reference!$B$45:$E$56,4,0)</f>
        <v>July</v>
      </c>
      <c r="AC88" s="76" t="str">
        <f>VLOOKUP($AA88,Reference!$B$45:$G$56,6,0)</f>
        <v>October</v>
      </c>
      <c r="AD88" s="76" t="str">
        <f>VLOOKUP($AA88,Reference!$B$45:$J$56,8,0)</f>
        <v>January</v>
      </c>
    </row>
    <row r="89" spans="1:30" ht="15" x14ac:dyDescent="0.15">
      <c r="A89" s="34"/>
      <c r="B89" s="36">
        <f t="shared" si="8"/>
        <v>0.28308823529411764</v>
      </c>
      <c r="C89" s="37">
        <v>77</v>
      </c>
      <c r="D89" s="38">
        <f>'Raw Data'!B78</f>
        <v>91187.49</v>
      </c>
      <c r="E89" s="38">
        <f t="shared" si="11"/>
        <v>112298809.09999999</v>
      </c>
      <c r="F89" s="36">
        <f t="shared" si="9"/>
        <v>0.77749246348069911</v>
      </c>
      <c r="G89" s="39">
        <f>'Raw Data'!C78</f>
        <v>1343.18</v>
      </c>
      <c r="H89" s="39">
        <f t="shared" si="12"/>
        <v>386035.5500000001</v>
      </c>
      <c r="I89" s="36">
        <f t="shared" si="10"/>
        <v>0.8180245970058263</v>
      </c>
      <c r="J89" s="40" t="s">
        <v>16</v>
      </c>
      <c r="K89" s="41" t="str">
        <f>'Raw Data'!A78</f>
        <v>Client 77</v>
      </c>
      <c r="L89" s="41" t="s">
        <v>50</v>
      </c>
      <c r="M89" s="42" t="s">
        <v>21</v>
      </c>
      <c r="N89" s="43">
        <f>IF($J89="a",VLOOKUP($M89,Reference!$A$2:B$13,2,0),IF($J89="b",VLOOKUP($M89,Reference!$A$16:B$27,2,0),VLOOKUP($M89,Reference!$A$30:B$41,2,0)))</f>
        <v>0</v>
      </c>
      <c r="O89" s="43">
        <f>IF($J89="a",VLOOKUP($M89,Reference!$A$2:C$13,3,0),IF($J89="b",VLOOKUP($M89,Reference!$A$16:C$27,3,0),VLOOKUP($M89,Reference!$A$30:C$41,3,0)))</f>
        <v>0</v>
      </c>
      <c r="P89" s="43">
        <f>IF($J89="a",VLOOKUP($M89,Reference!$A$2:D$13,4,0),IF($J89="b",VLOOKUP($M89,Reference!$A$16:D$27,4,0),VLOOKUP($M89,Reference!$A$30:D$41,4,0)))</f>
        <v>0</v>
      </c>
      <c r="Q89" s="43">
        <f>IF($J89="a",VLOOKUP($M89,Reference!$A$2:E$13,5,0),IF($J89="b",VLOOKUP($M89,Reference!$A$16:E$27,5,0),VLOOKUP($M89,Reference!$A$30:E$41,5,0)))</f>
        <v>0</v>
      </c>
      <c r="R89" s="43" t="str">
        <f>IF($J89="a",VLOOKUP($M89,Reference!$A$2:F$13,6,0),IF($J89="b",VLOOKUP($M89,Reference!$A$16:F$27,6,0),VLOOKUP($M89,Reference!$A$30:F$41,6,0)))</f>
        <v>Service Touchpoint</v>
      </c>
      <c r="S89" s="43">
        <f>IF($J89="a",VLOOKUP($M89,Reference!$A$2:G$13,7,0),IF($J89="b",VLOOKUP($M89,Reference!$A$16:G$27,7,0),VLOOKUP($M89,Reference!$A$30:G$41,7,0)))</f>
        <v>0</v>
      </c>
      <c r="T89" s="43">
        <f>IF($J89="a",VLOOKUP($M89,Reference!$A$2:H$13,8,0),IF($J89="b",VLOOKUP($M89,Reference!$A$16:H$27,8,0),VLOOKUP($M89,Reference!$A$30:H$41,8,0)))</f>
        <v>0</v>
      </c>
      <c r="U89" s="43">
        <f>IF($J89="a",VLOOKUP($M89,Reference!$A$2:I$13,9,0),IF($J89="b",VLOOKUP($M89,Reference!$A$16:I$27,9,0),VLOOKUP($M89,Reference!$A$30:I$41,9,0)))</f>
        <v>0</v>
      </c>
      <c r="V89" s="43">
        <f>IF($J89="a",VLOOKUP($M89,Reference!$A$2:J$13,10,0),IF($J89="b",VLOOKUP($M89,Reference!$A$16:J$27,10,0),VLOOKUP($M89,Reference!$A$30:J$41,10,0)))</f>
        <v>0</v>
      </c>
      <c r="W89" s="43">
        <f>IF($J89="a",VLOOKUP($M89,Reference!$A$2:K$13,11,0),IF($J89="b",VLOOKUP($M89,Reference!$A$16:K$27,11,0),VLOOKUP($M89,Reference!$A$30:K$41,11,0)))</f>
        <v>0</v>
      </c>
      <c r="X89" s="43">
        <f>IF($J89="a",VLOOKUP($M89,Reference!$A$2:L$13,12,0),IF($J89="b",VLOOKUP($M89,Reference!$A$16:L$27,12,0),VLOOKUP($M89,Reference!$A$30:L$41,12,0)))</f>
        <v>0</v>
      </c>
      <c r="Y89" s="43">
        <f>IF($J89="a",VLOOKUP($M89,Reference!$A$2:M$13,13,0),IF($J89="b",VLOOKUP($M89,Reference!$A$16:M$27,13,0),VLOOKUP($M89,Reference!$A$30:M$41,13,0)))</f>
        <v>0</v>
      </c>
      <c r="Z89" s="72">
        <f>VLOOKUP(M89,Reference!$A$63:$B$74,2,0)</f>
        <v>43221</v>
      </c>
      <c r="AA89" s="76">
        <f>VLOOKUP($M89,Reference!$A$45:$B$56,2,0)</f>
        <v>5</v>
      </c>
      <c r="AB89" s="76" t="str">
        <f>VLOOKUP($AA89,Reference!$B$45:$E$56,4,0)</f>
        <v>August</v>
      </c>
      <c r="AC89" s="76" t="str">
        <f>VLOOKUP($AA89,Reference!$B$45:$G$56,6,0)</f>
        <v>November</v>
      </c>
      <c r="AD89" s="76" t="str">
        <f>VLOOKUP($AA89,Reference!$B$45:$J$56,8,0)</f>
        <v>February</v>
      </c>
    </row>
    <row r="90" spans="1:30" ht="15" x14ac:dyDescent="0.15">
      <c r="A90" s="34"/>
      <c r="B90" s="36">
        <f t="shared" si="8"/>
        <v>0.28676470588235292</v>
      </c>
      <c r="C90" s="37">
        <v>78</v>
      </c>
      <c r="D90" s="38">
        <f>'Raw Data'!B79</f>
        <v>304093.31</v>
      </c>
      <c r="E90" s="38">
        <f t="shared" si="11"/>
        <v>112602902.41</v>
      </c>
      <c r="F90" s="36">
        <f t="shared" si="9"/>
        <v>0.77959783092506241</v>
      </c>
      <c r="G90" s="39">
        <f>'Raw Data'!C79</f>
        <v>1329.69</v>
      </c>
      <c r="H90" s="39">
        <f t="shared" si="12"/>
        <v>387365.24000000011</v>
      </c>
      <c r="I90" s="36">
        <f t="shared" si="10"/>
        <v>0.82084226270110405</v>
      </c>
      <c r="J90" s="40" t="s">
        <v>16</v>
      </c>
      <c r="K90" s="41" t="str">
        <f>'Raw Data'!A79</f>
        <v>Client 78</v>
      </c>
      <c r="L90" s="41" t="s">
        <v>50</v>
      </c>
      <c r="M90" s="42" t="s">
        <v>22</v>
      </c>
      <c r="N90" s="43">
        <f>IF($J90="a",VLOOKUP($M90,Reference!$A$2:B$13,2,0),IF($J90="b",VLOOKUP($M90,Reference!$A$16:B$27,2,0),VLOOKUP($M90,Reference!$A$30:B$41,2,0)))</f>
        <v>0</v>
      </c>
      <c r="O90" s="43">
        <f>IF($J90="a",VLOOKUP($M90,Reference!$A$2:C$13,3,0),IF($J90="b",VLOOKUP($M90,Reference!$A$16:C$27,3,0),VLOOKUP($M90,Reference!$A$30:C$41,3,0)))</f>
        <v>0</v>
      </c>
      <c r="P90" s="43">
        <f>IF($J90="a",VLOOKUP($M90,Reference!$A$2:D$13,4,0),IF($J90="b",VLOOKUP($M90,Reference!$A$16:D$27,4,0),VLOOKUP($M90,Reference!$A$30:D$41,4,0)))</f>
        <v>0</v>
      </c>
      <c r="Q90" s="43">
        <f>IF($J90="a",VLOOKUP($M90,Reference!$A$2:E$13,5,0),IF($J90="b",VLOOKUP($M90,Reference!$A$16:E$27,5,0),VLOOKUP($M90,Reference!$A$30:E$41,5,0)))</f>
        <v>0</v>
      </c>
      <c r="R90" s="43">
        <f>IF($J90="a",VLOOKUP($M90,Reference!$A$2:F$13,6,0),IF($J90="b",VLOOKUP($M90,Reference!$A$16:F$27,6,0),VLOOKUP($M90,Reference!$A$30:F$41,6,0)))</f>
        <v>0</v>
      </c>
      <c r="S90" s="43" t="str">
        <f>IF($J90="a",VLOOKUP($M90,Reference!$A$2:G$13,7,0),IF($J90="b",VLOOKUP($M90,Reference!$A$16:G$27,7,0),VLOOKUP($M90,Reference!$A$30:G$41,7,0)))</f>
        <v>Service Touchpoint</v>
      </c>
      <c r="T90" s="43">
        <f>IF($J90="a",VLOOKUP($M90,Reference!$A$2:H$13,8,0),IF($J90="b",VLOOKUP($M90,Reference!$A$16:H$27,8,0),VLOOKUP($M90,Reference!$A$30:H$41,8,0)))</f>
        <v>0</v>
      </c>
      <c r="U90" s="43">
        <f>IF($J90="a",VLOOKUP($M90,Reference!$A$2:I$13,9,0),IF($J90="b",VLOOKUP($M90,Reference!$A$16:I$27,9,0),VLOOKUP($M90,Reference!$A$30:I$41,9,0)))</f>
        <v>0</v>
      </c>
      <c r="V90" s="43">
        <f>IF($J90="a",VLOOKUP($M90,Reference!$A$2:J$13,10,0),IF($J90="b",VLOOKUP($M90,Reference!$A$16:J$27,10,0),VLOOKUP($M90,Reference!$A$30:J$41,10,0)))</f>
        <v>0</v>
      </c>
      <c r="W90" s="43">
        <f>IF($J90="a",VLOOKUP($M90,Reference!$A$2:K$13,11,0),IF($J90="b",VLOOKUP($M90,Reference!$A$16:K$27,11,0),VLOOKUP($M90,Reference!$A$30:K$41,11,0)))</f>
        <v>0</v>
      </c>
      <c r="X90" s="43">
        <f>IF($J90="a",VLOOKUP($M90,Reference!$A$2:L$13,12,0),IF($J90="b",VLOOKUP($M90,Reference!$A$16:L$27,12,0),VLOOKUP($M90,Reference!$A$30:L$41,12,0)))</f>
        <v>0</v>
      </c>
      <c r="Y90" s="43">
        <f>IF($J90="a",VLOOKUP($M90,Reference!$A$2:M$13,13,0),IF($J90="b",VLOOKUP($M90,Reference!$A$16:M$27,13,0),VLOOKUP($M90,Reference!$A$30:M$41,13,0)))</f>
        <v>0</v>
      </c>
      <c r="Z90" s="72">
        <f>VLOOKUP(M90,Reference!$A$63:$B$74,2,0)</f>
        <v>43252</v>
      </c>
      <c r="AA90" s="76">
        <f>VLOOKUP($M90,Reference!$A$45:$B$56,2,0)</f>
        <v>6</v>
      </c>
      <c r="AB90" s="76" t="str">
        <f>VLOOKUP($AA90,Reference!$B$45:$E$56,4,0)</f>
        <v>September</v>
      </c>
      <c r="AC90" s="76" t="str">
        <f>VLOOKUP($AA90,Reference!$B$45:$G$56,6,0)</f>
        <v>December</v>
      </c>
      <c r="AD90" s="76" t="str">
        <f>VLOOKUP($AA90,Reference!$B$45:$J$56,8,0)</f>
        <v>March</v>
      </c>
    </row>
    <row r="91" spans="1:30" ht="15" x14ac:dyDescent="0.15">
      <c r="A91" s="34"/>
      <c r="B91" s="36">
        <f t="shared" si="8"/>
        <v>0.29044117647058826</v>
      </c>
      <c r="C91" s="37">
        <v>79</v>
      </c>
      <c r="D91" s="38">
        <f>'Raw Data'!B80</f>
        <v>91572.53</v>
      </c>
      <c r="E91" s="38">
        <f t="shared" si="11"/>
        <v>112694474.94</v>
      </c>
      <c r="F91" s="36">
        <f t="shared" si="9"/>
        <v>0.78023182653469936</v>
      </c>
      <c r="G91" s="39">
        <f>'Raw Data'!C80</f>
        <v>1326.83</v>
      </c>
      <c r="H91" s="39">
        <f t="shared" si="12"/>
        <v>388692.07000000012</v>
      </c>
      <c r="I91" s="36">
        <f t="shared" si="10"/>
        <v>0.82365386794327744</v>
      </c>
      <c r="J91" s="40" t="s">
        <v>16</v>
      </c>
      <c r="K91" s="41" t="str">
        <f>'Raw Data'!A80</f>
        <v>Client 79</v>
      </c>
      <c r="L91" s="41" t="s">
        <v>50</v>
      </c>
      <c r="M91" s="42" t="s">
        <v>23</v>
      </c>
      <c r="N91" s="43">
        <f>IF($J91="a",VLOOKUP($M91,Reference!$A$2:B$13,2,0),IF($J91="b",VLOOKUP($M91,Reference!$A$16:B$27,2,0),VLOOKUP($M91,Reference!$A$30:B$41,2,0)))</f>
        <v>0</v>
      </c>
      <c r="O91" s="43">
        <f>IF($J91="a",VLOOKUP($M91,Reference!$A$2:C$13,3,0),IF($J91="b",VLOOKUP($M91,Reference!$A$16:C$27,3,0),VLOOKUP($M91,Reference!$A$30:C$41,3,0)))</f>
        <v>0</v>
      </c>
      <c r="P91" s="43">
        <f>IF($J91="a",VLOOKUP($M91,Reference!$A$2:D$13,4,0),IF($J91="b",VLOOKUP($M91,Reference!$A$16:D$27,4,0),VLOOKUP($M91,Reference!$A$30:D$41,4,0)))</f>
        <v>0</v>
      </c>
      <c r="Q91" s="43">
        <f>IF($J91="a",VLOOKUP($M91,Reference!$A$2:E$13,5,0),IF($J91="b",VLOOKUP($M91,Reference!$A$16:E$27,5,0),VLOOKUP($M91,Reference!$A$30:E$41,5,0)))</f>
        <v>0</v>
      </c>
      <c r="R91" s="43">
        <f>IF($J91="a",VLOOKUP($M91,Reference!$A$2:F$13,6,0),IF($J91="b",VLOOKUP($M91,Reference!$A$16:F$27,6,0),VLOOKUP($M91,Reference!$A$30:F$41,6,0)))</f>
        <v>0</v>
      </c>
      <c r="S91" s="43">
        <f>IF($J91="a",VLOOKUP($M91,Reference!$A$2:G$13,7,0),IF($J91="b",VLOOKUP($M91,Reference!$A$16:G$27,7,0),VLOOKUP($M91,Reference!$A$30:G$41,7,0)))</f>
        <v>0</v>
      </c>
      <c r="T91" s="43" t="str">
        <f>IF($J91="a",VLOOKUP($M91,Reference!$A$2:H$13,8,0),IF($J91="b",VLOOKUP($M91,Reference!$A$16:H$27,8,0),VLOOKUP($M91,Reference!$A$30:H$41,8,0)))</f>
        <v>Service Touchpoint</v>
      </c>
      <c r="U91" s="43">
        <f>IF($J91="a",VLOOKUP($M91,Reference!$A$2:I$13,9,0),IF($J91="b",VLOOKUP($M91,Reference!$A$16:I$27,9,0),VLOOKUP($M91,Reference!$A$30:I$41,9,0)))</f>
        <v>0</v>
      </c>
      <c r="V91" s="43">
        <f>IF($J91="a",VLOOKUP($M91,Reference!$A$2:J$13,10,0),IF($J91="b",VLOOKUP($M91,Reference!$A$16:J$27,10,0),VLOOKUP($M91,Reference!$A$30:J$41,10,0)))</f>
        <v>0</v>
      </c>
      <c r="W91" s="43">
        <f>IF($J91="a",VLOOKUP($M91,Reference!$A$2:K$13,11,0),IF($J91="b",VLOOKUP($M91,Reference!$A$16:K$27,11,0),VLOOKUP($M91,Reference!$A$30:K$41,11,0)))</f>
        <v>0</v>
      </c>
      <c r="X91" s="43">
        <f>IF($J91="a",VLOOKUP($M91,Reference!$A$2:L$13,12,0),IF($J91="b",VLOOKUP($M91,Reference!$A$16:L$27,12,0),VLOOKUP($M91,Reference!$A$30:L$41,12,0)))</f>
        <v>0</v>
      </c>
      <c r="Y91" s="43">
        <f>IF($J91="a",VLOOKUP($M91,Reference!$A$2:M$13,13,0),IF($J91="b",VLOOKUP($M91,Reference!$A$16:M$27,13,0),VLOOKUP($M91,Reference!$A$30:M$41,13,0)))</f>
        <v>0</v>
      </c>
      <c r="Z91" s="72">
        <f>VLOOKUP(M91,Reference!$A$63:$B$74,2,0)</f>
        <v>43282</v>
      </c>
      <c r="AA91" s="76">
        <f>VLOOKUP($M91,Reference!$A$45:$B$56,2,0)</f>
        <v>7</v>
      </c>
      <c r="AB91" s="76" t="str">
        <f>VLOOKUP($AA91,Reference!$B$45:$E$56,4,0)</f>
        <v>October</v>
      </c>
      <c r="AC91" s="76" t="str">
        <f>VLOOKUP($AA91,Reference!$B$45:$G$56,6,0)</f>
        <v>January</v>
      </c>
      <c r="AD91" s="76" t="str">
        <f>VLOOKUP($AA91,Reference!$B$45:$J$56,8,0)</f>
        <v>April</v>
      </c>
    </row>
    <row r="92" spans="1:30" ht="15" x14ac:dyDescent="0.15">
      <c r="A92" s="34"/>
      <c r="B92" s="36">
        <f t="shared" si="8"/>
        <v>0.29411764705882354</v>
      </c>
      <c r="C92" s="37">
        <v>80</v>
      </c>
      <c r="D92" s="38">
        <f>'Raw Data'!B81</f>
        <v>361178.51</v>
      </c>
      <c r="E92" s="38">
        <f t="shared" si="11"/>
        <v>113055653.45</v>
      </c>
      <c r="F92" s="36">
        <f t="shared" si="9"/>
        <v>0.78273241912109204</v>
      </c>
      <c r="G92" s="39">
        <f>'Raw Data'!C81</f>
        <v>1319.75</v>
      </c>
      <c r="H92" s="39">
        <f t="shared" si="12"/>
        <v>390011.82000000012</v>
      </c>
      <c r="I92" s="36">
        <f t="shared" si="10"/>
        <v>0.82645047038545771</v>
      </c>
      <c r="J92" s="40" t="s">
        <v>16</v>
      </c>
      <c r="K92" s="41" t="str">
        <f>'Raw Data'!A81</f>
        <v>Client 80</v>
      </c>
      <c r="L92" s="41" t="s">
        <v>50</v>
      </c>
      <c r="M92" s="42" t="s">
        <v>24</v>
      </c>
      <c r="N92" s="43">
        <f>IF($J92="a",VLOOKUP($M92,Reference!$A$2:B$13,2,0),IF($J92="b",VLOOKUP($M92,Reference!$A$16:B$27,2,0),VLOOKUP($M92,Reference!$A$30:B$41,2,0)))</f>
        <v>0</v>
      </c>
      <c r="O92" s="43">
        <f>IF($J92="a",VLOOKUP($M92,Reference!$A$2:C$13,3,0),IF($J92="b",VLOOKUP($M92,Reference!$A$16:C$27,3,0),VLOOKUP($M92,Reference!$A$30:C$41,3,0)))</f>
        <v>0</v>
      </c>
      <c r="P92" s="43">
        <f>IF($J92="a",VLOOKUP($M92,Reference!$A$2:D$13,4,0),IF($J92="b",VLOOKUP($M92,Reference!$A$16:D$27,4,0),VLOOKUP($M92,Reference!$A$30:D$41,4,0)))</f>
        <v>0</v>
      </c>
      <c r="Q92" s="43">
        <f>IF($J92="a",VLOOKUP($M92,Reference!$A$2:E$13,5,0),IF($J92="b",VLOOKUP($M92,Reference!$A$16:E$27,5,0),VLOOKUP($M92,Reference!$A$30:E$41,5,0)))</f>
        <v>0</v>
      </c>
      <c r="R92" s="43">
        <f>IF($J92="a",VLOOKUP($M92,Reference!$A$2:F$13,6,0),IF($J92="b",VLOOKUP($M92,Reference!$A$16:F$27,6,0),VLOOKUP($M92,Reference!$A$30:F$41,6,0)))</f>
        <v>0</v>
      </c>
      <c r="S92" s="43">
        <f>IF($J92="a",VLOOKUP($M92,Reference!$A$2:G$13,7,0),IF($J92="b",VLOOKUP($M92,Reference!$A$16:G$27,7,0),VLOOKUP($M92,Reference!$A$30:G$41,7,0)))</f>
        <v>0</v>
      </c>
      <c r="T92" s="43">
        <f>IF($J92="a",VLOOKUP($M92,Reference!$A$2:H$13,8,0),IF($J92="b",VLOOKUP($M92,Reference!$A$16:H$27,8,0),VLOOKUP($M92,Reference!$A$30:H$41,8,0)))</f>
        <v>0</v>
      </c>
      <c r="U92" s="43" t="str">
        <f>IF($J92="a",VLOOKUP($M92,Reference!$A$2:I$13,9,0),IF($J92="b",VLOOKUP($M92,Reference!$A$16:I$27,9,0),VLOOKUP($M92,Reference!$A$30:I$41,9,0)))</f>
        <v>Service Touchpoint</v>
      </c>
      <c r="V92" s="43">
        <f>IF($J92="a",VLOOKUP($M92,Reference!$A$2:J$13,10,0),IF($J92="b",VLOOKUP($M92,Reference!$A$16:J$27,10,0),VLOOKUP($M92,Reference!$A$30:J$41,10,0)))</f>
        <v>0</v>
      </c>
      <c r="W92" s="43">
        <f>IF($J92="a",VLOOKUP($M92,Reference!$A$2:K$13,11,0),IF($J92="b",VLOOKUP($M92,Reference!$A$16:K$27,11,0),VLOOKUP($M92,Reference!$A$30:K$41,11,0)))</f>
        <v>0</v>
      </c>
      <c r="X92" s="43">
        <f>IF($J92="a",VLOOKUP($M92,Reference!$A$2:L$13,12,0),IF($J92="b",VLOOKUP($M92,Reference!$A$16:L$27,12,0),VLOOKUP($M92,Reference!$A$30:L$41,12,0)))</f>
        <v>0</v>
      </c>
      <c r="Y92" s="43">
        <f>IF($J92="a",VLOOKUP($M92,Reference!$A$2:M$13,13,0),IF($J92="b",VLOOKUP($M92,Reference!$A$16:M$27,13,0),VLOOKUP($M92,Reference!$A$30:M$41,13,0)))</f>
        <v>0</v>
      </c>
      <c r="Z92" s="72">
        <f>VLOOKUP(M92,Reference!$A$63:$B$74,2,0)</f>
        <v>43313</v>
      </c>
      <c r="AA92" s="76">
        <f>VLOOKUP($M92,Reference!$A$45:$B$56,2,0)</f>
        <v>8</v>
      </c>
      <c r="AB92" s="76" t="str">
        <f>VLOOKUP($AA92,Reference!$B$45:$E$56,4,0)</f>
        <v>November</v>
      </c>
      <c r="AC92" s="76" t="str">
        <f>VLOOKUP($AA92,Reference!$B$45:$G$56,6,0)</f>
        <v>February</v>
      </c>
      <c r="AD92" s="76" t="str">
        <f>VLOOKUP($AA92,Reference!$B$45:$J$56,8,0)</f>
        <v>May</v>
      </c>
    </row>
    <row r="93" spans="1:30" ht="15" x14ac:dyDescent="0.15">
      <c r="A93" s="34"/>
      <c r="B93" s="36">
        <f t="shared" si="8"/>
        <v>0.29779411764705882</v>
      </c>
      <c r="C93" s="37">
        <v>81</v>
      </c>
      <c r="D93" s="38">
        <f>'Raw Data'!B82</f>
        <v>972651.98</v>
      </c>
      <c r="E93" s="38">
        <f t="shared" si="11"/>
        <v>114028305.43000001</v>
      </c>
      <c r="F93" s="36">
        <f t="shared" si="9"/>
        <v>0.78946650285804587</v>
      </c>
      <c r="G93" s="39">
        <f>'Raw Data'!C82</f>
        <v>1308.3499999999999</v>
      </c>
      <c r="H93" s="39">
        <f t="shared" si="12"/>
        <v>391320.1700000001</v>
      </c>
      <c r="I93" s="36">
        <f t="shared" si="10"/>
        <v>0.82922291577680207</v>
      </c>
      <c r="J93" s="40" t="s">
        <v>16</v>
      </c>
      <c r="K93" s="41" t="str">
        <f>'Raw Data'!A82</f>
        <v>Client 81</v>
      </c>
      <c r="L93" s="41" t="s">
        <v>50</v>
      </c>
      <c r="M93" s="42" t="s">
        <v>25</v>
      </c>
      <c r="N93" s="43">
        <f>IF($J93="a",VLOOKUP($M93,Reference!$A$2:B$13,2,0),IF($J93="b",VLOOKUP($M93,Reference!$A$16:B$27,2,0),VLOOKUP($M93,Reference!$A$30:B$41,2,0)))</f>
        <v>0</v>
      </c>
      <c r="O93" s="43">
        <f>IF($J93="a",VLOOKUP($M93,Reference!$A$2:C$13,3,0),IF($J93="b",VLOOKUP($M93,Reference!$A$16:C$27,3,0),VLOOKUP($M93,Reference!$A$30:C$41,3,0)))</f>
        <v>0</v>
      </c>
      <c r="P93" s="43">
        <f>IF($J93="a",VLOOKUP($M93,Reference!$A$2:D$13,4,0),IF($J93="b",VLOOKUP($M93,Reference!$A$16:D$27,4,0),VLOOKUP($M93,Reference!$A$30:D$41,4,0)))</f>
        <v>0</v>
      </c>
      <c r="Q93" s="43">
        <f>IF($J93="a",VLOOKUP($M93,Reference!$A$2:E$13,5,0),IF($J93="b",VLOOKUP($M93,Reference!$A$16:E$27,5,0),VLOOKUP($M93,Reference!$A$30:E$41,5,0)))</f>
        <v>0</v>
      </c>
      <c r="R93" s="43">
        <f>IF($J93="a",VLOOKUP($M93,Reference!$A$2:F$13,6,0),IF($J93="b",VLOOKUP($M93,Reference!$A$16:F$27,6,0),VLOOKUP($M93,Reference!$A$30:F$41,6,0)))</f>
        <v>0</v>
      </c>
      <c r="S93" s="43">
        <f>IF($J93="a",VLOOKUP($M93,Reference!$A$2:G$13,7,0),IF($J93="b",VLOOKUP($M93,Reference!$A$16:G$27,7,0),VLOOKUP($M93,Reference!$A$30:G$41,7,0)))</f>
        <v>0</v>
      </c>
      <c r="T93" s="43">
        <f>IF($J93="a",VLOOKUP($M93,Reference!$A$2:H$13,8,0),IF($J93="b",VLOOKUP($M93,Reference!$A$16:H$27,8,0),VLOOKUP($M93,Reference!$A$30:H$41,8,0)))</f>
        <v>0</v>
      </c>
      <c r="U93" s="43">
        <f>IF($J93="a",VLOOKUP($M93,Reference!$A$2:I$13,9,0),IF($J93="b",VLOOKUP($M93,Reference!$A$16:I$27,9,0),VLOOKUP($M93,Reference!$A$30:I$41,9,0)))</f>
        <v>0</v>
      </c>
      <c r="V93" s="43" t="str">
        <f>IF($J93="a",VLOOKUP($M93,Reference!$A$2:J$13,10,0),IF($J93="b",VLOOKUP($M93,Reference!$A$16:J$27,10,0),VLOOKUP($M93,Reference!$A$30:J$41,10,0)))</f>
        <v>Service Touchpoint</v>
      </c>
      <c r="W93" s="43">
        <f>IF($J93="a",VLOOKUP($M93,Reference!$A$2:K$13,11,0),IF($J93="b",VLOOKUP($M93,Reference!$A$16:K$27,11,0),VLOOKUP($M93,Reference!$A$30:K$41,11,0)))</f>
        <v>0</v>
      </c>
      <c r="X93" s="43">
        <f>IF($J93="a",VLOOKUP($M93,Reference!$A$2:L$13,12,0),IF($J93="b",VLOOKUP($M93,Reference!$A$16:L$27,12,0),VLOOKUP($M93,Reference!$A$30:L$41,12,0)))</f>
        <v>0</v>
      </c>
      <c r="Y93" s="43">
        <f>IF($J93="a",VLOOKUP($M93,Reference!$A$2:M$13,13,0),IF($J93="b",VLOOKUP($M93,Reference!$A$16:M$27,13,0),VLOOKUP($M93,Reference!$A$30:M$41,13,0)))</f>
        <v>0</v>
      </c>
      <c r="Z93" s="72">
        <f>VLOOKUP(M93,Reference!$A$63:$B$74,2,0)</f>
        <v>43344</v>
      </c>
      <c r="AA93" s="76">
        <f>VLOOKUP($M93,Reference!$A$45:$B$56,2,0)</f>
        <v>9</v>
      </c>
      <c r="AB93" s="76" t="str">
        <f>VLOOKUP($AA93,Reference!$B$45:$E$56,4,0)</f>
        <v>December</v>
      </c>
      <c r="AC93" s="76" t="str">
        <f>VLOOKUP($AA93,Reference!$B$45:$G$56,6,0)</f>
        <v>March</v>
      </c>
      <c r="AD93" s="76" t="str">
        <f>VLOOKUP($AA93,Reference!$B$45:$J$56,8,0)</f>
        <v>June</v>
      </c>
    </row>
    <row r="94" spans="1:30" ht="15" x14ac:dyDescent="0.15">
      <c r="A94" s="34"/>
      <c r="B94" s="36">
        <f t="shared" si="8"/>
        <v>0.3014705882352941</v>
      </c>
      <c r="C94" s="37">
        <v>82</v>
      </c>
      <c r="D94" s="38">
        <f>'Raw Data'!B83</f>
        <v>314275.43</v>
      </c>
      <c r="E94" s="38">
        <f t="shared" si="11"/>
        <v>114342580.86000001</v>
      </c>
      <c r="F94" s="36">
        <f t="shared" si="9"/>
        <v>0.7916423654539223</v>
      </c>
      <c r="G94" s="39">
        <f>'Raw Data'!C83</f>
        <v>1299.82</v>
      </c>
      <c r="H94" s="39">
        <f t="shared" si="12"/>
        <v>392619.99000000011</v>
      </c>
      <c r="I94" s="36">
        <f t="shared" si="10"/>
        <v>0.83197728576081031</v>
      </c>
      <c r="J94" s="40" t="s">
        <v>16</v>
      </c>
      <c r="K94" s="41" t="str">
        <f>'Raw Data'!A83</f>
        <v>Client 82</v>
      </c>
      <c r="L94" s="41" t="s">
        <v>50</v>
      </c>
      <c r="M94" s="42" t="s">
        <v>26</v>
      </c>
      <c r="N94" s="43">
        <f>IF($J94="a",VLOOKUP($M94,Reference!$A$2:B$13,2,0),IF($J94="b",VLOOKUP($M94,Reference!$A$16:B$27,2,0),VLOOKUP($M94,Reference!$A$30:B$41,2,0)))</f>
        <v>0</v>
      </c>
      <c r="O94" s="43">
        <f>IF($J94="a",VLOOKUP($M94,Reference!$A$2:C$13,3,0),IF($J94="b",VLOOKUP($M94,Reference!$A$16:C$27,3,0),VLOOKUP($M94,Reference!$A$30:C$41,3,0)))</f>
        <v>0</v>
      </c>
      <c r="P94" s="43">
        <f>IF($J94="a",VLOOKUP($M94,Reference!$A$2:D$13,4,0),IF($J94="b",VLOOKUP($M94,Reference!$A$16:D$27,4,0),VLOOKUP($M94,Reference!$A$30:D$41,4,0)))</f>
        <v>0</v>
      </c>
      <c r="Q94" s="43">
        <f>IF($J94="a",VLOOKUP($M94,Reference!$A$2:E$13,5,0),IF($J94="b",VLOOKUP($M94,Reference!$A$16:E$27,5,0),VLOOKUP($M94,Reference!$A$30:E$41,5,0)))</f>
        <v>0</v>
      </c>
      <c r="R94" s="43">
        <f>IF($J94="a",VLOOKUP($M94,Reference!$A$2:F$13,6,0),IF($J94="b",VLOOKUP($M94,Reference!$A$16:F$27,6,0),VLOOKUP($M94,Reference!$A$30:F$41,6,0)))</f>
        <v>0</v>
      </c>
      <c r="S94" s="43">
        <f>IF($J94="a",VLOOKUP($M94,Reference!$A$2:G$13,7,0),IF($J94="b",VLOOKUP($M94,Reference!$A$16:G$27,7,0),VLOOKUP($M94,Reference!$A$30:G$41,7,0)))</f>
        <v>0</v>
      </c>
      <c r="T94" s="43">
        <f>IF($J94="a",VLOOKUP($M94,Reference!$A$2:H$13,8,0),IF($J94="b",VLOOKUP($M94,Reference!$A$16:H$27,8,0),VLOOKUP($M94,Reference!$A$30:H$41,8,0)))</f>
        <v>0</v>
      </c>
      <c r="U94" s="43">
        <f>IF($J94="a",VLOOKUP($M94,Reference!$A$2:I$13,9,0),IF($J94="b",VLOOKUP($M94,Reference!$A$16:I$27,9,0),VLOOKUP($M94,Reference!$A$30:I$41,9,0)))</f>
        <v>0</v>
      </c>
      <c r="V94" s="43">
        <f>IF($J94="a",VLOOKUP($M94,Reference!$A$2:J$13,10,0),IF($J94="b",VLOOKUP($M94,Reference!$A$16:J$27,10,0),VLOOKUP($M94,Reference!$A$30:J$41,10,0)))</f>
        <v>0</v>
      </c>
      <c r="W94" s="43" t="str">
        <f>IF($J94="a",VLOOKUP($M94,Reference!$A$2:K$13,11,0),IF($J94="b",VLOOKUP($M94,Reference!$A$16:K$27,11,0),VLOOKUP($M94,Reference!$A$30:K$41,11,0)))</f>
        <v>Service Touchpoint</v>
      </c>
      <c r="X94" s="43">
        <f>IF($J94="a",VLOOKUP($M94,Reference!$A$2:L$13,12,0),IF($J94="b",VLOOKUP($M94,Reference!$A$16:L$27,12,0),VLOOKUP($M94,Reference!$A$30:L$41,12,0)))</f>
        <v>0</v>
      </c>
      <c r="Y94" s="43">
        <f>IF($J94="a",VLOOKUP($M94,Reference!$A$2:M$13,13,0),IF($J94="b",VLOOKUP($M94,Reference!$A$16:M$27,13,0),VLOOKUP($M94,Reference!$A$30:M$41,13,0)))</f>
        <v>0</v>
      </c>
      <c r="Z94" s="72">
        <f>VLOOKUP(M94,Reference!$A$63:$B$74,2,0)</f>
        <v>43374</v>
      </c>
      <c r="AA94" s="76">
        <f>VLOOKUP($M94,Reference!$A$45:$B$56,2,0)</f>
        <v>10</v>
      </c>
      <c r="AB94" s="76" t="str">
        <f>VLOOKUP($AA94,Reference!$B$45:$E$56,4,0)</f>
        <v>January</v>
      </c>
      <c r="AC94" s="76" t="str">
        <f>VLOOKUP($AA94,Reference!$B$45:$G$56,6,0)</f>
        <v>April</v>
      </c>
      <c r="AD94" s="76" t="str">
        <f>VLOOKUP($AA94,Reference!$B$45:$J$56,8,0)</f>
        <v>July</v>
      </c>
    </row>
    <row r="95" spans="1:30" ht="15" x14ac:dyDescent="0.15">
      <c r="A95" s="34"/>
      <c r="B95" s="36">
        <f t="shared" si="8"/>
        <v>0.30514705882352944</v>
      </c>
      <c r="C95" s="37">
        <v>83</v>
      </c>
      <c r="D95" s="38">
        <f>'Raw Data'!B84</f>
        <v>0</v>
      </c>
      <c r="E95" s="38">
        <f t="shared" si="11"/>
        <v>114342580.86000001</v>
      </c>
      <c r="F95" s="36">
        <f t="shared" si="9"/>
        <v>0.7916423654539223</v>
      </c>
      <c r="G95" s="39">
        <f>'Raw Data'!C84</f>
        <v>1293.22</v>
      </c>
      <c r="H95" s="39">
        <f t="shared" si="12"/>
        <v>393913.21000000008</v>
      </c>
      <c r="I95" s="36">
        <f t="shared" si="10"/>
        <v>0.83471767008380815</v>
      </c>
      <c r="J95" s="40" t="s">
        <v>16</v>
      </c>
      <c r="K95" s="41" t="str">
        <f>'Raw Data'!A84</f>
        <v>Client 83</v>
      </c>
      <c r="L95" s="41" t="s">
        <v>50</v>
      </c>
      <c r="M95" s="42" t="s">
        <v>27</v>
      </c>
      <c r="N95" s="43">
        <f>IF($J95="a",VLOOKUP($M95,Reference!$A$2:B$13,2,0),IF($J95="b",VLOOKUP($M95,Reference!$A$16:B$27,2,0),VLOOKUP($M95,Reference!$A$30:B$41,2,0)))</f>
        <v>0</v>
      </c>
      <c r="O95" s="43">
        <f>IF($J95="a",VLOOKUP($M95,Reference!$A$2:C$13,3,0),IF($J95="b",VLOOKUP($M95,Reference!$A$16:C$27,3,0),VLOOKUP($M95,Reference!$A$30:C$41,3,0)))</f>
        <v>0</v>
      </c>
      <c r="P95" s="43">
        <f>IF($J95="a",VLOOKUP($M95,Reference!$A$2:D$13,4,0),IF($J95="b",VLOOKUP($M95,Reference!$A$16:D$27,4,0),VLOOKUP($M95,Reference!$A$30:D$41,4,0)))</f>
        <v>0</v>
      </c>
      <c r="Q95" s="43">
        <f>IF($J95="a",VLOOKUP($M95,Reference!$A$2:E$13,5,0),IF($J95="b",VLOOKUP($M95,Reference!$A$16:E$27,5,0),VLOOKUP($M95,Reference!$A$30:E$41,5,0)))</f>
        <v>0</v>
      </c>
      <c r="R95" s="43">
        <f>IF($J95="a",VLOOKUP($M95,Reference!$A$2:F$13,6,0),IF($J95="b",VLOOKUP($M95,Reference!$A$16:F$27,6,0),VLOOKUP($M95,Reference!$A$30:F$41,6,0)))</f>
        <v>0</v>
      </c>
      <c r="S95" s="43">
        <f>IF($J95="a",VLOOKUP($M95,Reference!$A$2:G$13,7,0),IF($J95="b",VLOOKUP($M95,Reference!$A$16:G$27,7,0),VLOOKUP($M95,Reference!$A$30:G$41,7,0)))</f>
        <v>0</v>
      </c>
      <c r="T95" s="43">
        <f>IF($J95="a",VLOOKUP($M95,Reference!$A$2:H$13,8,0),IF($J95="b",VLOOKUP($M95,Reference!$A$16:H$27,8,0),VLOOKUP($M95,Reference!$A$30:H$41,8,0)))</f>
        <v>0</v>
      </c>
      <c r="U95" s="43">
        <f>IF($J95="a",VLOOKUP($M95,Reference!$A$2:I$13,9,0),IF($J95="b",VLOOKUP($M95,Reference!$A$16:I$27,9,0),VLOOKUP($M95,Reference!$A$30:I$41,9,0)))</f>
        <v>0</v>
      </c>
      <c r="V95" s="43">
        <f>IF($J95="a",VLOOKUP($M95,Reference!$A$2:J$13,10,0),IF($J95="b",VLOOKUP($M95,Reference!$A$16:J$27,10,0),VLOOKUP($M95,Reference!$A$30:J$41,10,0)))</f>
        <v>0</v>
      </c>
      <c r="W95" s="43">
        <f>IF($J95="a",VLOOKUP($M95,Reference!$A$2:K$13,11,0),IF($J95="b",VLOOKUP($M95,Reference!$A$16:K$27,11,0),VLOOKUP($M95,Reference!$A$30:K$41,11,0)))</f>
        <v>0</v>
      </c>
      <c r="X95" s="43" t="str">
        <f>IF($J95="a",VLOOKUP($M95,Reference!$A$2:L$13,12,0),IF($J95="b",VLOOKUP($M95,Reference!$A$16:L$27,12,0),VLOOKUP($M95,Reference!$A$30:L$41,12,0)))</f>
        <v>Service Touchpoint</v>
      </c>
      <c r="Y95" s="43">
        <f>IF($J95="a",VLOOKUP($M95,Reference!$A$2:M$13,13,0),IF($J95="b",VLOOKUP($M95,Reference!$A$16:M$27,13,0),VLOOKUP($M95,Reference!$A$30:M$41,13,0)))</f>
        <v>0</v>
      </c>
      <c r="Z95" s="72">
        <f>VLOOKUP(M95,Reference!$A$63:$B$74,2,0)</f>
        <v>43405</v>
      </c>
      <c r="AA95" s="76">
        <f>VLOOKUP($M95,Reference!$A$45:$B$56,2,0)</f>
        <v>11</v>
      </c>
      <c r="AB95" s="76" t="str">
        <f>VLOOKUP($AA95,Reference!$B$45:$E$56,4,0)</f>
        <v>February</v>
      </c>
      <c r="AC95" s="76" t="str">
        <f>VLOOKUP($AA95,Reference!$B$45:$G$56,6,0)</f>
        <v>May</v>
      </c>
      <c r="AD95" s="76" t="str">
        <f>VLOOKUP($AA95,Reference!$B$45:$J$56,8,0)</f>
        <v>August</v>
      </c>
    </row>
    <row r="96" spans="1:30" ht="15" x14ac:dyDescent="0.15">
      <c r="A96" s="34"/>
      <c r="B96" s="36">
        <f t="shared" si="8"/>
        <v>0.30882352941176472</v>
      </c>
      <c r="C96" s="37">
        <v>84</v>
      </c>
      <c r="D96" s="38">
        <f>'Raw Data'!B85</f>
        <v>1206727.17</v>
      </c>
      <c r="E96" s="38">
        <f t="shared" si="11"/>
        <v>115549308.03000002</v>
      </c>
      <c r="F96" s="36">
        <f t="shared" si="9"/>
        <v>0.79999705138222033</v>
      </c>
      <c r="G96" s="39">
        <f>'Raw Data'!C85</f>
        <v>1275.9100000000001</v>
      </c>
      <c r="H96" s="39">
        <f t="shared" si="12"/>
        <v>395189.12000000005</v>
      </c>
      <c r="I96" s="36">
        <f t="shared" si="10"/>
        <v>0.83742137383224702</v>
      </c>
      <c r="J96" s="40" t="s">
        <v>16</v>
      </c>
      <c r="K96" s="41" t="str">
        <f>'Raw Data'!A85</f>
        <v>Client 84</v>
      </c>
      <c r="L96" s="41" t="s">
        <v>50</v>
      </c>
      <c r="M96" s="42" t="s">
        <v>28</v>
      </c>
      <c r="N96" s="43">
        <f>IF($J96="a",VLOOKUP($M96,Reference!$A$2:B$13,2,0),IF($J96="b",VLOOKUP($M96,Reference!$A$16:B$27,2,0),VLOOKUP($M96,Reference!$A$30:B$41,2,0)))</f>
        <v>0</v>
      </c>
      <c r="O96" s="43">
        <f>IF($J96="a",VLOOKUP($M96,Reference!$A$2:C$13,3,0),IF($J96="b",VLOOKUP($M96,Reference!$A$16:C$27,3,0),VLOOKUP($M96,Reference!$A$30:C$41,3,0)))</f>
        <v>0</v>
      </c>
      <c r="P96" s="43">
        <f>IF($J96="a",VLOOKUP($M96,Reference!$A$2:D$13,4,0),IF($J96="b",VLOOKUP($M96,Reference!$A$16:D$27,4,0),VLOOKUP($M96,Reference!$A$30:D$41,4,0)))</f>
        <v>0</v>
      </c>
      <c r="Q96" s="43">
        <f>IF($J96="a",VLOOKUP($M96,Reference!$A$2:E$13,5,0),IF($J96="b",VLOOKUP($M96,Reference!$A$16:E$27,5,0),VLOOKUP($M96,Reference!$A$30:E$41,5,0)))</f>
        <v>0</v>
      </c>
      <c r="R96" s="43">
        <f>IF($J96="a",VLOOKUP($M96,Reference!$A$2:F$13,6,0),IF($J96="b",VLOOKUP($M96,Reference!$A$16:F$27,6,0),VLOOKUP($M96,Reference!$A$30:F$41,6,0)))</f>
        <v>0</v>
      </c>
      <c r="S96" s="43">
        <f>IF($J96="a",VLOOKUP($M96,Reference!$A$2:G$13,7,0),IF($J96="b",VLOOKUP($M96,Reference!$A$16:G$27,7,0),VLOOKUP($M96,Reference!$A$30:G$41,7,0)))</f>
        <v>0</v>
      </c>
      <c r="T96" s="43">
        <f>IF($J96="a",VLOOKUP($M96,Reference!$A$2:H$13,8,0),IF($J96="b",VLOOKUP($M96,Reference!$A$16:H$27,8,0),VLOOKUP($M96,Reference!$A$30:H$41,8,0)))</f>
        <v>0</v>
      </c>
      <c r="U96" s="43">
        <f>IF($J96="a",VLOOKUP($M96,Reference!$A$2:I$13,9,0),IF($J96="b",VLOOKUP($M96,Reference!$A$16:I$27,9,0),VLOOKUP($M96,Reference!$A$30:I$41,9,0)))</f>
        <v>0</v>
      </c>
      <c r="V96" s="43">
        <f>IF($J96="a",VLOOKUP($M96,Reference!$A$2:J$13,10,0),IF($J96="b",VLOOKUP($M96,Reference!$A$16:J$27,10,0),VLOOKUP($M96,Reference!$A$30:J$41,10,0)))</f>
        <v>0</v>
      </c>
      <c r="W96" s="43">
        <f>IF($J96="a",VLOOKUP($M96,Reference!$A$2:K$13,11,0),IF($J96="b",VLOOKUP($M96,Reference!$A$16:K$27,11,0),VLOOKUP($M96,Reference!$A$30:K$41,11,0)))</f>
        <v>0</v>
      </c>
      <c r="X96" s="43">
        <f>IF($J96="a",VLOOKUP($M96,Reference!$A$2:L$13,12,0),IF($J96="b",VLOOKUP($M96,Reference!$A$16:L$27,12,0),VLOOKUP($M96,Reference!$A$30:L$41,12,0)))</f>
        <v>0</v>
      </c>
      <c r="Y96" s="43" t="str">
        <f>IF($J96="a",VLOOKUP($M96,Reference!$A$2:M$13,13,0),IF($J96="b",VLOOKUP($M96,Reference!$A$16:M$27,13,0),VLOOKUP($M96,Reference!$A$30:M$41,13,0)))</f>
        <v>Service Touchpoint</v>
      </c>
      <c r="Z96" s="72">
        <f>VLOOKUP(M96,Reference!$A$63:$B$74,2,0)</f>
        <v>43435</v>
      </c>
      <c r="AA96" s="76">
        <f>VLOOKUP($M96,Reference!$A$45:$B$56,2,0)</f>
        <v>12</v>
      </c>
      <c r="AB96" s="76" t="str">
        <f>VLOOKUP($AA96,Reference!$B$45:$E$56,4,0)</f>
        <v>March</v>
      </c>
      <c r="AC96" s="76" t="str">
        <f>VLOOKUP($AA96,Reference!$B$45:$G$56,6,0)</f>
        <v>June</v>
      </c>
      <c r="AD96" s="76" t="str">
        <f>VLOOKUP($AA96,Reference!$B$45:$J$56,8,0)</f>
        <v>September</v>
      </c>
    </row>
    <row r="97" spans="1:30" ht="15" x14ac:dyDescent="0.15">
      <c r="A97" s="34"/>
      <c r="B97" s="36">
        <f t="shared" si="8"/>
        <v>0.3125</v>
      </c>
      <c r="C97" s="37">
        <v>85</v>
      </c>
      <c r="D97" s="38">
        <f>'Raw Data'!B86</f>
        <v>268486.77</v>
      </c>
      <c r="E97" s="38">
        <f t="shared" si="11"/>
        <v>115817794.80000001</v>
      </c>
      <c r="F97" s="36">
        <f t="shared" si="9"/>
        <v>0.80185589959167358</v>
      </c>
      <c r="G97" s="39">
        <f>'Raw Data'!C86</f>
        <v>1256.79</v>
      </c>
      <c r="H97" s="39">
        <f t="shared" si="12"/>
        <v>396445.91000000003</v>
      </c>
      <c r="I97" s="36">
        <f t="shared" si="10"/>
        <v>0.84008456154454703</v>
      </c>
      <c r="J97" s="40" t="s">
        <v>16</v>
      </c>
      <c r="K97" s="41" t="str">
        <f>'Raw Data'!A86</f>
        <v>Client 85</v>
      </c>
      <c r="L97" s="41" t="s">
        <v>50</v>
      </c>
      <c r="M97" s="42" t="s">
        <v>1</v>
      </c>
      <c r="N97" s="43" t="str">
        <f>IF($J97="a",VLOOKUP($M97,Reference!$A$2:B$13,2,0),IF($J97="b",VLOOKUP($M97,Reference!$A$16:B$27,2,0),VLOOKUP($M97,Reference!$A$30:B$41,2,0)))</f>
        <v>Service Touchpoint</v>
      </c>
      <c r="O97" s="43">
        <f>IF($J97="a",VLOOKUP($M97,Reference!$A$2:C$13,3,0),IF($J97="b",VLOOKUP($M97,Reference!$A$16:C$27,3,0),VLOOKUP($M97,Reference!$A$30:C$41,3,0)))</f>
        <v>0</v>
      </c>
      <c r="P97" s="43">
        <f>IF($J97="a",VLOOKUP($M97,Reference!$A$2:D$13,4,0),IF($J97="b",VLOOKUP($M97,Reference!$A$16:D$27,4,0),VLOOKUP($M97,Reference!$A$30:D$41,4,0)))</f>
        <v>0</v>
      </c>
      <c r="Q97" s="43">
        <f>IF($J97="a",VLOOKUP($M97,Reference!$A$2:E$13,5,0),IF($J97="b",VLOOKUP($M97,Reference!$A$16:E$27,5,0),VLOOKUP($M97,Reference!$A$30:E$41,5,0)))</f>
        <v>0</v>
      </c>
      <c r="R97" s="43">
        <f>IF($J97="a",VLOOKUP($M97,Reference!$A$2:F$13,6,0),IF($J97="b",VLOOKUP($M97,Reference!$A$16:F$27,6,0),VLOOKUP($M97,Reference!$A$30:F$41,6,0)))</f>
        <v>0</v>
      </c>
      <c r="S97" s="43">
        <f>IF($J97="a",VLOOKUP($M97,Reference!$A$2:G$13,7,0),IF($J97="b",VLOOKUP($M97,Reference!$A$16:G$27,7,0),VLOOKUP($M97,Reference!$A$30:G$41,7,0)))</f>
        <v>0</v>
      </c>
      <c r="T97" s="43">
        <f>IF($J97="a",VLOOKUP($M97,Reference!$A$2:H$13,8,0),IF($J97="b",VLOOKUP($M97,Reference!$A$16:H$27,8,0),VLOOKUP($M97,Reference!$A$30:H$41,8,0)))</f>
        <v>0</v>
      </c>
      <c r="U97" s="43">
        <f>IF($J97="a",VLOOKUP($M97,Reference!$A$2:I$13,9,0),IF($J97="b",VLOOKUP($M97,Reference!$A$16:I$27,9,0),VLOOKUP($M97,Reference!$A$30:I$41,9,0)))</f>
        <v>0</v>
      </c>
      <c r="V97" s="43">
        <f>IF($J97="a",VLOOKUP($M97,Reference!$A$2:J$13,10,0),IF($J97="b",VLOOKUP($M97,Reference!$A$16:J$27,10,0),VLOOKUP($M97,Reference!$A$30:J$41,10,0)))</f>
        <v>0</v>
      </c>
      <c r="W97" s="43">
        <f>IF($J97="a",VLOOKUP($M97,Reference!$A$2:K$13,11,0),IF($J97="b",VLOOKUP($M97,Reference!$A$16:K$27,11,0),VLOOKUP($M97,Reference!$A$30:K$41,11,0)))</f>
        <v>0</v>
      </c>
      <c r="X97" s="43">
        <f>IF($J97="a",VLOOKUP($M97,Reference!$A$2:L$13,12,0),IF($J97="b",VLOOKUP($M97,Reference!$A$16:L$27,12,0),VLOOKUP($M97,Reference!$A$30:L$41,12,0)))</f>
        <v>0</v>
      </c>
      <c r="Y97" s="43">
        <f>IF($J97="a",VLOOKUP($M97,Reference!$A$2:M$13,13,0),IF($J97="b",VLOOKUP($M97,Reference!$A$16:M$27,13,0),VLOOKUP($M97,Reference!$A$30:M$41,13,0)))</f>
        <v>0</v>
      </c>
      <c r="Z97" s="72">
        <f>VLOOKUP(M97,Reference!$A$63:$B$74,2,0)</f>
        <v>43101</v>
      </c>
      <c r="AA97" s="76">
        <f>VLOOKUP($M97,Reference!$A$45:$B$56,2,0)</f>
        <v>1</v>
      </c>
      <c r="AB97" s="76" t="str">
        <f>VLOOKUP($AA97,Reference!$B$45:$E$56,4,0)</f>
        <v>April</v>
      </c>
      <c r="AC97" s="76" t="str">
        <f>VLOOKUP($AA97,Reference!$B$45:$G$56,6,0)</f>
        <v>July</v>
      </c>
      <c r="AD97" s="76" t="str">
        <f>VLOOKUP($AA97,Reference!$B$45:$J$56,8,0)</f>
        <v>October</v>
      </c>
    </row>
    <row r="98" spans="1:30" ht="15" x14ac:dyDescent="0.15">
      <c r="A98" s="34"/>
      <c r="B98" s="36">
        <f t="shared" si="8"/>
        <v>0.31617647058823528</v>
      </c>
      <c r="C98" s="37">
        <v>86</v>
      </c>
      <c r="D98" s="38">
        <f>'Raw Data'!B87</f>
        <v>124283.32</v>
      </c>
      <c r="E98" s="38">
        <f t="shared" si="11"/>
        <v>115942078.12</v>
      </c>
      <c r="F98" s="36">
        <f t="shared" si="9"/>
        <v>0.80271636592618567</v>
      </c>
      <c r="G98" s="39">
        <f>'Raw Data'!C87</f>
        <v>1253.75</v>
      </c>
      <c r="H98" s="39">
        <f t="shared" si="12"/>
        <v>397699.66000000003</v>
      </c>
      <c r="I98" s="36">
        <f t="shared" si="10"/>
        <v>0.842741307376624</v>
      </c>
      <c r="J98" s="40" t="s">
        <v>16</v>
      </c>
      <c r="K98" s="41" t="str">
        <f>'Raw Data'!A87</f>
        <v>Client 86</v>
      </c>
      <c r="L98" s="41" t="s">
        <v>49</v>
      </c>
      <c r="M98" s="42" t="s">
        <v>18</v>
      </c>
      <c r="N98" s="43">
        <f>IF($J98="a",VLOOKUP($M98,Reference!$A$2:B$13,2,0),IF($J98="b",VLOOKUP($M98,Reference!$A$16:B$27,2,0),VLOOKUP($M98,Reference!$A$30:B$41,2,0)))</f>
        <v>0</v>
      </c>
      <c r="O98" s="43" t="str">
        <f>IF($J98="a",VLOOKUP($M98,Reference!$A$2:C$13,3,0),IF($J98="b",VLOOKUP($M98,Reference!$A$16:C$27,3,0),VLOOKUP($M98,Reference!$A$30:C$41,3,0)))</f>
        <v>Service Touchpoint</v>
      </c>
      <c r="P98" s="43">
        <f>IF($J98="a",VLOOKUP($M98,Reference!$A$2:D$13,4,0),IF($J98="b",VLOOKUP($M98,Reference!$A$16:D$27,4,0),VLOOKUP($M98,Reference!$A$30:D$41,4,0)))</f>
        <v>0</v>
      </c>
      <c r="Q98" s="43">
        <f>IF($J98="a",VLOOKUP($M98,Reference!$A$2:E$13,5,0),IF($J98="b",VLOOKUP($M98,Reference!$A$16:E$27,5,0),VLOOKUP($M98,Reference!$A$30:E$41,5,0)))</f>
        <v>0</v>
      </c>
      <c r="R98" s="43">
        <f>IF($J98="a",VLOOKUP($M98,Reference!$A$2:F$13,6,0),IF($J98="b",VLOOKUP($M98,Reference!$A$16:F$27,6,0),VLOOKUP($M98,Reference!$A$30:F$41,6,0)))</f>
        <v>0</v>
      </c>
      <c r="S98" s="43">
        <f>IF($J98="a",VLOOKUP($M98,Reference!$A$2:G$13,7,0),IF($J98="b",VLOOKUP($M98,Reference!$A$16:G$27,7,0),VLOOKUP($M98,Reference!$A$30:G$41,7,0)))</f>
        <v>0</v>
      </c>
      <c r="T98" s="43">
        <f>IF($J98="a",VLOOKUP($M98,Reference!$A$2:H$13,8,0),IF($J98="b",VLOOKUP($M98,Reference!$A$16:H$27,8,0),VLOOKUP($M98,Reference!$A$30:H$41,8,0)))</f>
        <v>0</v>
      </c>
      <c r="U98" s="43">
        <f>IF($J98="a",VLOOKUP($M98,Reference!$A$2:I$13,9,0),IF($J98="b",VLOOKUP($M98,Reference!$A$16:I$27,9,0),VLOOKUP($M98,Reference!$A$30:I$41,9,0)))</f>
        <v>0</v>
      </c>
      <c r="V98" s="43">
        <f>IF($J98="a",VLOOKUP($M98,Reference!$A$2:J$13,10,0),IF($J98="b",VLOOKUP($M98,Reference!$A$16:J$27,10,0),VLOOKUP($M98,Reference!$A$30:J$41,10,0)))</f>
        <v>0</v>
      </c>
      <c r="W98" s="43">
        <f>IF($J98="a",VLOOKUP($M98,Reference!$A$2:K$13,11,0),IF($J98="b",VLOOKUP($M98,Reference!$A$16:K$27,11,0),VLOOKUP($M98,Reference!$A$30:K$41,11,0)))</f>
        <v>0</v>
      </c>
      <c r="X98" s="43">
        <f>IF($J98="a",VLOOKUP($M98,Reference!$A$2:L$13,12,0),IF($J98="b",VLOOKUP($M98,Reference!$A$16:L$27,12,0),VLOOKUP($M98,Reference!$A$30:L$41,12,0)))</f>
        <v>0</v>
      </c>
      <c r="Y98" s="43">
        <f>IF($J98="a",VLOOKUP($M98,Reference!$A$2:M$13,13,0),IF($J98="b",VLOOKUP($M98,Reference!$A$16:M$27,13,0),VLOOKUP($M98,Reference!$A$30:M$41,13,0)))</f>
        <v>0</v>
      </c>
      <c r="Z98" s="72">
        <f>VLOOKUP(M98,Reference!$A$63:$B$74,2,0)</f>
        <v>43132</v>
      </c>
      <c r="AA98" s="76">
        <f>VLOOKUP($M98,Reference!$A$45:$B$56,2,0)</f>
        <v>2</v>
      </c>
      <c r="AB98" s="76" t="str">
        <f>VLOOKUP($AA98,Reference!$B$45:$E$56,4,0)</f>
        <v>May</v>
      </c>
      <c r="AC98" s="76" t="str">
        <f>VLOOKUP($AA98,Reference!$B$45:$G$56,6,0)</f>
        <v>August</v>
      </c>
      <c r="AD98" s="76" t="str">
        <f>VLOOKUP($AA98,Reference!$B$45:$J$56,8,0)</f>
        <v>November</v>
      </c>
    </row>
    <row r="99" spans="1:30" ht="15" x14ac:dyDescent="0.15">
      <c r="A99" s="34"/>
      <c r="B99" s="36">
        <f t="shared" si="8"/>
        <v>0.31985294117647056</v>
      </c>
      <c r="C99" s="37">
        <v>87</v>
      </c>
      <c r="D99" s="38">
        <f>'Raw Data'!B88</f>
        <v>166785.42000000001</v>
      </c>
      <c r="E99" s="38">
        <f t="shared" si="11"/>
        <v>116108863.54000001</v>
      </c>
      <c r="F99" s="36">
        <f t="shared" si="9"/>
        <v>0.80387109239307986</v>
      </c>
      <c r="G99" s="39">
        <f>'Raw Data'!C88</f>
        <v>1246.01</v>
      </c>
      <c r="H99" s="39">
        <f t="shared" si="12"/>
        <v>398945.67000000004</v>
      </c>
      <c r="I99" s="36">
        <f t="shared" si="10"/>
        <v>0.84538165184260705</v>
      </c>
      <c r="J99" s="40" t="s">
        <v>16</v>
      </c>
      <c r="K99" s="41" t="str">
        <f>'Raw Data'!A88</f>
        <v>Client 87</v>
      </c>
      <c r="L99" s="41" t="s">
        <v>50</v>
      </c>
      <c r="M99" s="42" t="s">
        <v>19</v>
      </c>
      <c r="N99" s="43">
        <f>IF($J99="a",VLOOKUP($M99,Reference!$A$2:B$13,2,0),IF($J99="b",VLOOKUP($M99,Reference!$A$16:B$27,2,0),VLOOKUP($M99,Reference!$A$30:B$41,2,0)))</f>
        <v>0</v>
      </c>
      <c r="O99" s="43">
        <f>IF($J99="a",VLOOKUP($M99,Reference!$A$2:C$13,3,0),IF($J99="b",VLOOKUP($M99,Reference!$A$16:C$27,3,0),VLOOKUP($M99,Reference!$A$30:C$41,3,0)))</f>
        <v>0</v>
      </c>
      <c r="P99" s="43" t="str">
        <f>IF($J99="a",VLOOKUP($M99,Reference!$A$2:D$13,4,0),IF($J99="b",VLOOKUP($M99,Reference!$A$16:D$27,4,0),VLOOKUP($M99,Reference!$A$30:D$41,4,0)))</f>
        <v>Service Touchpoint</v>
      </c>
      <c r="Q99" s="43">
        <f>IF($J99="a",VLOOKUP($M99,Reference!$A$2:E$13,5,0),IF($J99="b",VLOOKUP($M99,Reference!$A$16:E$27,5,0),VLOOKUP($M99,Reference!$A$30:E$41,5,0)))</f>
        <v>0</v>
      </c>
      <c r="R99" s="43">
        <f>IF($J99="a",VLOOKUP($M99,Reference!$A$2:F$13,6,0),IF($J99="b",VLOOKUP($M99,Reference!$A$16:F$27,6,0),VLOOKUP($M99,Reference!$A$30:F$41,6,0)))</f>
        <v>0</v>
      </c>
      <c r="S99" s="43">
        <f>IF($J99="a",VLOOKUP($M99,Reference!$A$2:G$13,7,0),IF($J99="b",VLOOKUP($M99,Reference!$A$16:G$27,7,0),VLOOKUP($M99,Reference!$A$30:G$41,7,0)))</f>
        <v>0</v>
      </c>
      <c r="T99" s="43">
        <f>IF($J99="a",VLOOKUP($M99,Reference!$A$2:H$13,8,0),IF($J99="b",VLOOKUP($M99,Reference!$A$16:H$27,8,0),VLOOKUP($M99,Reference!$A$30:H$41,8,0)))</f>
        <v>0</v>
      </c>
      <c r="U99" s="43">
        <f>IF($J99="a",VLOOKUP($M99,Reference!$A$2:I$13,9,0),IF($J99="b",VLOOKUP($M99,Reference!$A$16:I$27,9,0),VLOOKUP($M99,Reference!$A$30:I$41,9,0)))</f>
        <v>0</v>
      </c>
      <c r="V99" s="43">
        <f>IF($J99="a",VLOOKUP($M99,Reference!$A$2:J$13,10,0),IF($J99="b",VLOOKUP($M99,Reference!$A$16:J$27,10,0),VLOOKUP($M99,Reference!$A$30:J$41,10,0)))</f>
        <v>0</v>
      </c>
      <c r="W99" s="43">
        <f>IF($J99="a",VLOOKUP($M99,Reference!$A$2:K$13,11,0),IF($J99="b",VLOOKUP($M99,Reference!$A$16:K$27,11,0),VLOOKUP($M99,Reference!$A$30:K$41,11,0)))</f>
        <v>0</v>
      </c>
      <c r="X99" s="43">
        <f>IF($J99="a",VLOOKUP($M99,Reference!$A$2:L$13,12,0),IF($J99="b",VLOOKUP($M99,Reference!$A$16:L$27,12,0),VLOOKUP($M99,Reference!$A$30:L$41,12,0)))</f>
        <v>0</v>
      </c>
      <c r="Y99" s="43">
        <f>IF($J99="a",VLOOKUP($M99,Reference!$A$2:M$13,13,0),IF($J99="b",VLOOKUP($M99,Reference!$A$16:M$27,13,0),VLOOKUP($M99,Reference!$A$30:M$41,13,0)))</f>
        <v>0</v>
      </c>
      <c r="Z99" s="72">
        <f>VLOOKUP(M99,Reference!$A$63:$B$74,2,0)</f>
        <v>43160</v>
      </c>
      <c r="AA99" s="76">
        <f>VLOOKUP($M99,Reference!$A$45:$B$56,2,0)</f>
        <v>3</v>
      </c>
      <c r="AB99" s="76" t="str">
        <f>VLOOKUP($AA99,Reference!$B$45:$E$56,4,0)</f>
        <v>June</v>
      </c>
      <c r="AC99" s="76" t="str">
        <f>VLOOKUP($AA99,Reference!$B$45:$G$56,6,0)</f>
        <v>September</v>
      </c>
      <c r="AD99" s="76" t="str">
        <f>VLOOKUP($AA99,Reference!$B$45:$J$56,8,0)</f>
        <v>December</v>
      </c>
    </row>
    <row r="100" spans="1:30" ht="15" x14ac:dyDescent="0.15">
      <c r="A100" s="34"/>
      <c r="B100" s="36">
        <f t="shared" si="8"/>
        <v>0.3235294117647059</v>
      </c>
      <c r="C100" s="37">
        <v>88</v>
      </c>
      <c r="D100" s="38">
        <f>'Raw Data'!B89</f>
        <v>211583.18</v>
      </c>
      <c r="E100" s="38">
        <f t="shared" si="11"/>
        <v>116320446.72000001</v>
      </c>
      <c r="F100" s="36">
        <f t="shared" si="9"/>
        <v>0.80533597282384917</v>
      </c>
      <c r="G100" s="39">
        <f>'Raw Data'!C89</f>
        <v>1231.05</v>
      </c>
      <c r="H100" s="39">
        <f t="shared" si="12"/>
        <v>400176.72000000003</v>
      </c>
      <c r="I100" s="36">
        <f t="shared" si="10"/>
        <v>0.84799029547696669</v>
      </c>
      <c r="J100" s="40" t="s">
        <v>16</v>
      </c>
      <c r="K100" s="41" t="str">
        <f>'Raw Data'!A89</f>
        <v>Client 88</v>
      </c>
      <c r="L100" s="41" t="s">
        <v>50</v>
      </c>
      <c r="M100" s="42" t="s">
        <v>20</v>
      </c>
      <c r="N100" s="43">
        <f>IF($J100="a",VLOOKUP($M100,Reference!$A$2:B$13,2,0),IF($J100="b",VLOOKUP($M100,Reference!$A$16:B$27,2,0),VLOOKUP($M100,Reference!$A$30:B$41,2,0)))</f>
        <v>0</v>
      </c>
      <c r="O100" s="43">
        <f>IF($J100="a",VLOOKUP($M100,Reference!$A$2:C$13,3,0),IF($J100="b",VLOOKUP($M100,Reference!$A$16:C$27,3,0),VLOOKUP($M100,Reference!$A$30:C$41,3,0)))</f>
        <v>0</v>
      </c>
      <c r="P100" s="43">
        <f>IF($J100="a",VLOOKUP($M100,Reference!$A$2:D$13,4,0),IF($J100="b",VLOOKUP($M100,Reference!$A$16:D$27,4,0),VLOOKUP($M100,Reference!$A$30:D$41,4,0)))</f>
        <v>0</v>
      </c>
      <c r="Q100" s="43" t="str">
        <f>IF($J100="a",VLOOKUP($M100,Reference!$A$2:E$13,5,0),IF($J100="b",VLOOKUP($M100,Reference!$A$16:E$27,5,0),VLOOKUP($M100,Reference!$A$30:E$41,5,0)))</f>
        <v>Service Touchpoint</v>
      </c>
      <c r="R100" s="43">
        <f>IF($J100="a",VLOOKUP($M100,Reference!$A$2:F$13,6,0),IF($J100="b",VLOOKUP($M100,Reference!$A$16:F$27,6,0),VLOOKUP($M100,Reference!$A$30:F$41,6,0)))</f>
        <v>0</v>
      </c>
      <c r="S100" s="43">
        <f>IF($J100="a",VLOOKUP($M100,Reference!$A$2:G$13,7,0),IF($J100="b",VLOOKUP($M100,Reference!$A$16:G$27,7,0),VLOOKUP($M100,Reference!$A$30:G$41,7,0)))</f>
        <v>0</v>
      </c>
      <c r="T100" s="43">
        <f>IF($J100="a",VLOOKUP($M100,Reference!$A$2:H$13,8,0),IF($J100="b",VLOOKUP($M100,Reference!$A$16:H$27,8,0),VLOOKUP($M100,Reference!$A$30:H$41,8,0)))</f>
        <v>0</v>
      </c>
      <c r="U100" s="43">
        <f>IF($J100="a",VLOOKUP($M100,Reference!$A$2:I$13,9,0),IF($J100="b",VLOOKUP($M100,Reference!$A$16:I$27,9,0),VLOOKUP($M100,Reference!$A$30:I$41,9,0)))</f>
        <v>0</v>
      </c>
      <c r="V100" s="43">
        <f>IF($J100="a",VLOOKUP($M100,Reference!$A$2:J$13,10,0),IF($J100="b",VLOOKUP($M100,Reference!$A$16:J$27,10,0),VLOOKUP($M100,Reference!$A$30:J$41,10,0)))</f>
        <v>0</v>
      </c>
      <c r="W100" s="43">
        <f>IF($J100="a",VLOOKUP($M100,Reference!$A$2:K$13,11,0),IF($J100="b",VLOOKUP($M100,Reference!$A$16:K$27,11,0),VLOOKUP($M100,Reference!$A$30:K$41,11,0)))</f>
        <v>0</v>
      </c>
      <c r="X100" s="43">
        <f>IF($J100="a",VLOOKUP($M100,Reference!$A$2:L$13,12,0),IF($J100="b",VLOOKUP($M100,Reference!$A$16:L$27,12,0),VLOOKUP($M100,Reference!$A$30:L$41,12,0)))</f>
        <v>0</v>
      </c>
      <c r="Y100" s="43">
        <f>IF($J100="a",VLOOKUP($M100,Reference!$A$2:M$13,13,0),IF($J100="b",VLOOKUP($M100,Reference!$A$16:M$27,13,0),VLOOKUP($M100,Reference!$A$30:M$41,13,0)))</f>
        <v>0</v>
      </c>
      <c r="Z100" s="72">
        <f>VLOOKUP(M100,Reference!$A$63:$B$74,2,0)</f>
        <v>43191</v>
      </c>
      <c r="AA100" s="76">
        <f>VLOOKUP($M100,Reference!$A$45:$B$56,2,0)</f>
        <v>4</v>
      </c>
      <c r="AB100" s="76" t="str">
        <f>VLOOKUP($AA100,Reference!$B$45:$E$56,4,0)</f>
        <v>July</v>
      </c>
      <c r="AC100" s="76" t="str">
        <f>VLOOKUP($AA100,Reference!$B$45:$G$56,6,0)</f>
        <v>October</v>
      </c>
      <c r="AD100" s="76" t="str">
        <f>VLOOKUP($AA100,Reference!$B$45:$J$56,8,0)</f>
        <v>January</v>
      </c>
    </row>
    <row r="101" spans="1:30" ht="15" x14ac:dyDescent="0.15">
      <c r="A101" s="34"/>
      <c r="B101" s="36">
        <f t="shared" si="8"/>
        <v>0.32720588235294118</v>
      </c>
      <c r="C101" s="37">
        <v>89</v>
      </c>
      <c r="D101" s="38">
        <f>'Raw Data'!B90</f>
        <v>178596.63</v>
      </c>
      <c r="E101" s="38">
        <f t="shared" si="11"/>
        <v>116499043.35000001</v>
      </c>
      <c r="F101" s="36">
        <f t="shared" si="9"/>
        <v>0.80657247332586601</v>
      </c>
      <c r="G101" s="39">
        <f>'Raw Data'!C90</f>
        <v>1227.28</v>
      </c>
      <c r="H101" s="39">
        <f t="shared" si="12"/>
        <v>401404.00000000006</v>
      </c>
      <c r="I101" s="36">
        <f t="shared" si="10"/>
        <v>0.85059095033223409</v>
      </c>
      <c r="J101" s="44" t="s">
        <v>16</v>
      </c>
      <c r="K101" s="41" t="str">
        <f>'Raw Data'!A90</f>
        <v>Client 89</v>
      </c>
      <c r="L101" s="41" t="s">
        <v>50</v>
      </c>
      <c r="M101" s="42" t="s">
        <v>21</v>
      </c>
      <c r="N101" s="43">
        <f>IF($J101="a",VLOOKUP($M101,Reference!$A$2:B$13,2,0),IF($J101="b",VLOOKUP($M101,Reference!$A$16:B$27,2,0),VLOOKUP($M101,Reference!$A$30:B$41,2,0)))</f>
        <v>0</v>
      </c>
      <c r="O101" s="43">
        <f>IF($J101="a",VLOOKUP($M101,Reference!$A$2:C$13,3,0),IF($J101="b",VLOOKUP($M101,Reference!$A$16:C$27,3,0),VLOOKUP($M101,Reference!$A$30:C$41,3,0)))</f>
        <v>0</v>
      </c>
      <c r="P101" s="43">
        <f>IF($J101="a",VLOOKUP($M101,Reference!$A$2:D$13,4,0),IF($J101="b",VLOOKUP($M101,Reference!$A$16:D$27,4,0),VLOOKUP($M101,Reference!$A$30:D$41,4,0)))</f>
        <v>0</v>
      </c>
      <c r="Q101" s="43">
        <f>IF($J101="a",VLOOKUP($M101,Reference!$A$2:E$13,5,0),IF($J101="b",VLOOKUP($M101,Reference!$A$16:E$27,5,0),VLOOKUP($M101,Reference!$A$30:E$41,5,0)))</f>
        <v>0</v>
      </c>
      <c r="R101" s="43" t="str">
        <f>IF($J101="a",VLOOKUP($M101,Reference!$A$2:F$13,6,0),IF($J101="b",VLOOKUP($M101,Reference!$A$16:F$27,6,0),VLOOKUP($M101,Reference!$A$30:F$41,6,0)))</f>
        <v>Service Touchpoint</v>
      </c>
      <c r="S101" s="43">
        <f>IF($J101="a",VLOOKUP($M101,Reference!$A$2:G$13,7,0),IF($J101="b",VLOOKUP($M101,Reference!$A$16:G$27,7,0),VLOOKUP($M101,Reference!$A$30:G$41,7,0)))</f>
        <v>0</v>
      </c>
      <c r="T101" s="43">
        <f>IF($J101="a",VLOOKUP($M101,Reference!$A$2:H$13,8,0),IF($J101="b",VLOOKUP($M101,Reference!$A$16:H$27,8,0),VLOOKUP($M101,Reference!$A$30:H$41,8,0)))</f>
        <v>0</v>
      </c>
      <c r="U101" s="43">
        <f>IF($J101="a",VLOOKUP($M101,Reference!$A$2:I$13,9,0),IF($J101="b",VLOOKUP($M101,Reference!$A$16:I$27,9,0),VLOOKUP($M101,Reference!$A$30:I$41,9,0)))</f>
        <v>0</v>
      </c>
      <c r="V101" s="43">
        <f>IF($J101="a",VLOOKUP($M101,Reference!$A$2:J$13,10,0),IF($J101="b",VLOOKUP($M101,Reference!$A$16:J$27,10,0),VLOOKUP($M101,Reference!$A$30:J$41,10,0)))</f>
        <v>0</v>
      </c>
      <c r="W101" s="43">
        <f>IF($J101="a",VLOOKUP($M101,Reference!$A$2:K$13,11,0),IF($J101="b",VLOOKUP($M101,Reference!$A$16:K$27,11,0),VLOOKUP($M101,Reference!$A$30:K$41,11,0)))</f>
        <v>0</v>
      </c>
      <c r="X101" s="43">
        <f>IF($J101="a",VLOOKUP($M101,Reference!$A$2:L$13,12,0),IF($J101="b",VLOOKUP($M101,Reference!$A$16:L$27,12,0),VLOOKUP($M101,Reference!$A$30:L$41,12,0)))</f>
        <v>0</v>
      </c>
      <c r="Y101" s="43">
        <f>IF($J101="a",VLOOKUP($M101,Reference!$A$2:M$13,13,0),IF($J101="b",VLOOKUP($M101,Reference!$A$16:M$27,13,0),VLOOKUP($M101,Reference!$A$30:M$41,13,0)))</f>
        <v>0</v>
      </c>
      <c r="Z101" s="72">
        <f>VLOOKUP(M101,Reference!$A$63:$B$74,2,0)</f>
        <v>43221</v>
      </c>
      <c r="AA101" s="76">
        <f>VLOOKUP($M101,Reference!$A$45:$B$56,2,0)</f>
        <v>5</v>
      </c>
      <c r="AB101" s="76" t="str">
        <f>VLOOKUP($AA101,Reference!$B$45:$E$56,4,0)</f>
        <v>August</v>
      </c>
      <c r="AC101" s="76" t="str">
        <f>VLOOKUP($AA101,Reference!$B$45:$G$56,6,0)</f>
        <v>November</v>
      </c>
      <c r="AD101" s="76" t="str">
        <f>VLOOKUP($AA101,Reference!$B$45:$J$56,8,0)</f>
        <v>February</v>
      </c>
    </row>
    <row r="102" spans="1:30" ht="15" x14ac:dyDescent="0.15">
      <c r="A102" s="34"/>
      <c r="B102" s="36">
        <f t="shared" si="8"/>
        <v>0.33088235294117646</v>
      </c>
      <c r="C102" s="37">
        <v>90</v>
      </c>
      <c r="D102" s="38">
        <f>'Raw Data'!B91</f>
        <v>163905.76999999999</v>
      </c>
      <c r="E102" s="38">
        <f t="shared" si="11"/>
        <v>116662949.12</v>
      </c>
      <c r="F102" s="36">
        <f t="shared" si="9"/>
        <v>0.80770726274987958</v>
      </c>
      <c r="G102" s="39">
        <f>'Raw Data'!C91</f>
        <v>1211.78</v>
      </c>
      <c r="H102" s="39">
        <f t="shared" si="12"/>
        <v>402615.78000000009</v>
      </c>
      <c r="I102" s="36">
        <f t="shared" si="10"/>
        <v>0.85315876007452274</v>
      </c>
      <c r="J102" s="44" t="s">
        <v>16</v>
      </c>
      <c r="K102" s="41" t="str">
        <f>'Raw Data'!A91</f>
        <v>Client 90</v>
      </c>
      <c r="L102" s="41" t="s">
        <v>50</v>
      </c>
      <c r="M102" s="42" t="s">
        <v>22</v>
      </c>
      <c r="N102" s="43">
        <f>IF($J102="a",VLOOKUP($M102,Reference!$A$2:B$13,2,0),IF($J102="b",VLOOKUP($M102,Reference!$A$16:B$27,2,0),VLOOKUP($M102,Reference!$A$30:B$41,2,0)))</f>
        <v>0</v>
      </c>
      <c r="O102" s="43">
        <f>IF($J102="a",VLOOKUP($M102,Reference!$A$2:C$13,3,0),IF($J102="b",VLOOKUP($M102,Reference!$A$16:C$27,3,0),VLOOKUP($M102,Reference!$A$30:C$41,3,0)))</f>
        <v>0</v>
      </c>
      <c r="P102" s="43">
        <f>IF($J102="a",VLOOKUP($M102,Reference!$A$2:D$13,4,0),IF($J102="b",VLOOKUP($M102,Reference!$A$16:D$27,4,0),VLOOKUP($M102,Reference!$A$30:D$41,4,0)))</f>
        <v>0</v>
      </c>
      <c r="Q102" s="43">
        <f>IF($J102="a",VLOOKUP($M102,Reference!$A$2:E$13,5,0),IF($J102="b",VLOOKUP($M102,Reference!$A$16:E$27,5,0),VLOOKUP($M102,Reference!$A$30:E$41,5,0)))</f>
        <v>0</v>
      </c>
      <c r="R102" s="43">
        <f>IF($J102="a",VLOOKUP($M102,Reference!$A$2:F$13,6,0),IF($J102="b",VLOOKUP($M102,Reference!$A$16:F$27,6,0),VLOOKUP($M102,Reference!$A$30:F$41,6,0)))</f>
        <v>0</v>
      </c>
      <c r="S102" s="43" t="str">
        <f>IF($J102="a",VLOOKUP($M102,Reference!$A$2:G$13,7,0),IF($J102="b",VLOOKUP($M102,Reference!$A$16:G$27,7,0),VLOOKUP($M102,Reference!$A$30:G$41,7,0)))</f>
        <v>Service Touchpoint</v>
      </c>
      <c r="T102" s="43">
        <f>IF($J102="a",VLOOKUP($M102,Reference!$A$2:H$13,8,0),IF($J102="b",VLOOKUP($M102,Reference!$A$16:H$27,8,0),VLOOKUP($M102,Reference!$A$30:H$41,8,0)))</f>
        <v>0</v>
      </c>
      <c r="U102" s="43">
        <f>IF($J102="a",VLOOKUP($M102,Reference!$A$2:I$13,9,0),IF($J102="b",VLOOKUP($M102,Reference!$A$16:I$27,9,0),VLOOKUP($M102,Reference!$A$30:I$41,9,0)))</f>
        <v>0</v>
      </c>
      <c r="V102" s="43">
        <f>IF($J102="a",VLOOKUP($M102,Reference!$A$2:J$13,10,0),IF($J102="b",VLOOKUP($M102,Reference!$A$16:J$27,10,0),VLOOKUP($M102,Reference!$A$30:J$41,10,0)))</f>
        <v>0</v>
      </c>
      <c r="W102" s="43">
        <f>IF($J102="a",VLOOKUP($M102,Reference!$A$2:K$13,11,0),IF($J102="b",VLOOKUP($M102,Reference!$A$16:K$27,11,0),VLOOKUP($M102,Reference!$A$30:K$41,11,0)))</f>
        <v>0</v>
      </c>
      <c r="X102" s="43">
        <f>IF($J102="a",VLOOKUP($M102,Reference!$A$2:L$13,12,0),IF($J102="b",VLOOKUP($M102,Reference!$A$16:L$27,12,0),VLOOKUP($M102,Reference!$A$30:L$41,12,0)))</f>
        <v>0</v>
      </c>
      <c r="Y102" s="43">
        <f>IF($J102="a",VLOOKUP($M102,Reference!$A$2:M$13,13,0),IF($J102="b",VLOOKUP($M102,Reference!$A$16:M$27,13,0),VLOOKUP($M102,Reference!$A$30:M$41,13,0)))</f>
        <v>0</v>
      </c>
      <c r="Z102" s="72">
        <f>VLOOKUP(M102,Reference!$A$63:$B$74,2,0)</f>
        <v>43252</v>
      </c>
      <c r="AA102" s="76">
        <f>VLOOKUP($M102,Reference!$A$45:$B$56,2,0)</f>
        <v>6</v>
      </c>
      <c r="AB102" s="76" t="str">
        <f>VLOOKUP($AA102,Reference!$B$45:$E$56,4,0)</f>
        <v>September</v>
      </c>
      <c r="AC102" s="76" t="str">
        <f>VLOOKUP($AA102,Reference!$B$45:$G$56,6,0)</f>
        <v>December</v>
      </c>
      <c r="AD102" s="76" t="str">
        <f>VLOOKUP($AA102,Reference!$B$45:$J$56,8,0)</f>
        <v>March</v>
      </c>
    </row>
    <row r="103" spans="1:30" ht="15" x14ac:dyDescent="0.15">
      <c r="A103" s="34"/>
      <c r="B103" s="36">
        <f t="shared" si="8"/>
        <v>0.33455882352941174</v>
      </c>
      <c r="C103" s="37">
        <v>91</v>
      </c>
      <c r="D103" s="38">
        <f>'Raw Data'!B92</f>
        <v>288524.64</v>
      </c>
      <c r="E103" s="38">
        <f t="shared" si="11"/>
        <v>116951473.76000001</v>
      </c>
      <c r="F103" s="36">
        <f t="shared" si="9"/>
        <v>0.80970484166390644</v>
      </c>
      <c r="G103" s="39">
        <f>'Raw Data'!C92</f>
        <v>1182.58</v>
      </c>
      <c r="H103" s="39">
        <f t="shared" si="12"/>
        <v>403798.3600000001</v>
      </c>
      <c r="I103" s="36">
        <f t="shared" si="10"/>
        <v>0.85566469386203836</v>
      </c>
      <c r="J103" s="44" t="s">
        <v>16</v>
      </c>
      <c r="K103" s="41" t="str">
        <f>'Raw Data'!A92</f>
        <v>Client 91</v>
      </c>
      <c r="L103" s="41" t="s">
        <v>49</v>
      </c>
      <c r="M103" s="42" t="s">
        <v>23</v>
      </c>
      <c r="N103" s="43">
        <f>IF($J103="a",VLOOKUP($M103,Reference!$A$2:B$13,2,0),IF($J103="b",VLOOKUP($M103,Reference!$A$16:B$27,2,0),VLOOKUP($M103,Reference!$A$30:B$41,2,0)))</f>
        <v>0</v>
      </c>
      <c r="O103" s="43">
        <f>IF($J103="a",VLOOKUP($M103,Reference!$A$2:C$13,3,0),IF($J103="b",VLOOKUP($M103,Reference!$A$16:C$27,3,0),VLOOKUP($M103,Reference!$A$30:C$41,3,0)))</f>
        <v>0</v>
      </c>
      <c r="P103" s="43">
        <f>IF($J103="a",VLOOKUP($M103,Reference!$A$2:D$13,4,0),IF($J103="b",VLOOKUP($M103,Reference!$A$16:D$27,4,0),VLOOKUP($M103,Reference!$A$30:D$41,4,0)))</f>
        <v>0</v>
      </c>
      <c r="Q103" s="43">
        <f>IF($J103="a",VLOOKUP($M103,Reference!$A$2:E$13,5,0),IF($J103="b",VLOOKUP($M103,Reference!$A$16:E$27,5,0),VLOOKUP($M103,Reference!$A$30:E$41,5,0)))</f>
        <v>0</v>
      </c>
      <c r="R103" s="43">
        <f>IF($J103="a",VLOOKUP($M103,Reference!$A$2:F$13,6,0),IF($J103="b",VLOOKUP($M103,Reference!$A$16:F$27,6,0),VLOOKUP($M103,Reference!$A$30:F$41,6,0)))</f>
        <v>0</v>
      </c>
      <c r="S103" s="43">
        <f>IF($J103="a",VLOOKUP($M103,Reference!$A$2:G$13,7,0),IF($J103="b",VLOOKUP($M103,Reference!$A$16:G$27,7,0),VLOOKUP($M103,Reference!$A$30:G$41,7,0)))</f>
        <v>0</v>
      </c>
      <c r="T103" s="43" t="str">
        <f>IF($J103="a",VLOOKUP($M103,Reference!$A$2:H$13,8,0),IF($J103="b",VLOOKUP($M103,Reference!$A$16:H$27,8,0),VLOOKUP($M103,Reference!$A$30:H$41,8,0)))</f>
        <v>Service Touchpoint</v>
      </c>
      <c r="U103" s="43">
        <f>IF($J103="a",VLOOKUP($M103,Reference!$A$2:I$13,9,0),IF($J103="b",VLOOKUP($M103,Reference!$A$16:I$27,9,0),VLOOKUP($M103,Reference!$A$30:I$41,9,0)))</f>
        <v>0</v>
      </c>
      <c r="V103" s="43">
        <f>IF($J103="a",VLOOKUP($M103,Reference!$A$2:J$13,10,0),IF($J103="b",VLOOKUP($M103,Reference!$A$16:J$27,10,0),VLOOKUP($M103,Reference!$A$30:J$41,10,0)))</f>
        <v>0</v>
      </c>
      <c r="W103" s="43">
        <f>IF($J103="a",VLOOKUP($M103,Reference!$A$2:K$13,11,0),IF($J103="b",VLOOKUP($M103,Reference!$A$16:K$27,11,0),VLOOKUP($M103,Reference!$A$30:K$41,11,0)))</f>
        <v>0</v>
      </c>
      <c r="X103" s="43">
        <f>IF($J103="a",VLOOKUP($M103,Reference!$A$2:L$13,12,0),IF($J103="b",VLOOKUP($M103,Reference!$A$16:L$27,12,0),VLOOKUP($M103,Reference!$A$30:L$41,12,0)))</f>
        <v>0</v>
      </c>
      <c r="Y103" s="43">
        <f>IF($J103="a",VLOOKUP($M103,Reference!$A$2:M$13,13,0),IF($J103="b",VLOOKUP($M103,Reference!$A$16:M$27,13,0),VLOOKUP($M103,Reference!$A$30:M$41,13,0)))</f>
        <v>0</v>
      </c>
      <c r="Z103" s="72">
        <f>VLOOKUP(M103,Reference!$A$63:$B$74,2,0)</f>
        <v>43282</v>
      </c>
      <c r="AA103" s="76">
        <f>VLOOKUP($M103,Reference!$A$45:$B$56,2,0)</f>
        <v>7</v>
      </c>
      <c r="AB103" s="76" t="str">
        <f>VLOOKUP($AA103,Reference!$B$45:$E$56,4,0)</f>
        <v>October</v>
      </c>
      <c r="AC103" s="76" t="str">
        <f>VLOOKUP($AA103,Reference!$B$45:$G$56,6,0)</f>
        <v>January</v>
      </c>
      <c r="AD103" s="76" t="str">
        <f>VLOOKUP($AA103,Reference!$B$45:$J$56,8,0)</f>
        <v>April</v>
      </c>
    </row>
    <row r="104" spans="1:30" ht="15" x14ac:dyDescent="0.15">
      <c r="A104" s="34"/>
      <c r="B104" s="36">
        <f t="shared" si="8"/>
        <v>0.33823529411764708</v>
      </c>
      <c r="C104" s="37">
        <v>92</v>
      </c>
      <c r="D104" s="38">
        <f>'Raw Data'!B93</f>
        <v>1290.3900000000001</v>
      </c>
      <c r="E104" s="38">
        <f t="shared" si="11"/>
        <v>116952764.15000001</v>
      </c>
      <c r="F104" s="36">
        <f t="shared" si="9"/>
        <v>0.80971377558322388</v>
      </c>
      <c r="G104" s="39">
        <f>'Raw Data'!C93</f>
        <v>1172.6400000000001</v>
      </c>
      <c r="H104" s="39">
        <f t="shared" si="12"/>
        <v>404971.00000000012</v>
      </c>
      <c r="I104" s="36">
        <f t="shared" si="10"/>
        <v>0.85814956439645651</v>
      </c>
      <c r="J104" s="44" t="s">
        <v>16</v>
      </c>
      <c r="K104" s="41" t="str">
        <f>'Raw Data'!A93</f>
        <v>Client 92</v>
      </c>
      <c r="L104" s="41" t="s">
        <v>50</v>
      </c>
      <c r="M104" s="42" t="s">
        <v>24</v>
      </c>
      <c r="N104" s="43">
        <f>IF($J104="a",VLOOKUP($M104,Reference!$A$2:B$13,2,0),IF($J104="b",VLOOKUP($M104,Reference!$A$16:B$27,2,0),VLOOKUP($M104,Reference!$A$30:B$41,2,0)))</f>
        <v>0</v>
      </c>
      <c r="O104" s="43">
        <f>IF($J104="a",VLOOKUP($M104,Reference!$A$2:C$13,3,0),IF($J104="b",VLOOKUP($M104,Reference!$A$16:C$27,3,0),VLOOKUP($M104,Reference!$A$30:C$41,3,0)))</f>
        <v>0</v>
      </c>
      <c r="P104" s="43">
        <f>IF($J104="a",VLOOKUP($M104,Reference!$A$2:D$13,4,0),IF($J104="b",VLOOKUP($M104,Reference!$A$16:D$27,4,0),VLOOKUP($M104,Reference!$A$30:D$41,4,0)))</f>
        <v>0</v>
      </c>
      <c r="Q104" s="43">
        <f>IF($J104="a",VLOOKUP($M104,Reference!$A$2:E$13,5,0),IF($J104="b",VLOOKUP($M104,Reference!$A$16:E$27,5,0),VLOOKUP($M104,Reference!$A$30:E$41,5,0)))</f>
        <v>0</v>
      </c>
      <c r="R104" s="43">
        <f>IF($J104="a",VLOOKUP($M104,Reference!$A$2:F$13,6,0),IF($J104="b",VLOOKUP($M104,Reference!$A$16:F$27,6,0),VLOOKUP($M104,Reference!$A$30:F$41,6,0)))</f>
        <v>0</v>
      </c>
      <c r="S104" s="43">
        <f>IF($J104="a",VLOOKUP($M104,Reference!$A$2:G$13,7,0),IF($J104="b",VLOOKUP($M104,Reference!$A$16:G$27,7,0),VLOOKUP($M104,Reference!$A$30:G$41,7,0)))</f>
        <v>0</v>
      </c>
      <c r="T104" s="43">
        <f>IF($J104="a",VLOOKUP($M104,Reference!$A$2:H$13,8,0),IF($J104="b",VLOOKUP($M104,Reference!$A$16:H$27,8,0),VLOOKUP($M104,Reference!$A$30:H$41,8,0)))</f>
        <v>0</v>
      </c>
      <c r="U104" s="43" t="str">
        <f>IF($J104="a",VLOOKUP($M104,Reference!$A$2:I$13,9,0),IF($J104="b",VLOOKUP($M104,Reference!$A$16:I$27,9,0),VLOOKUP($M104,Reference!$A$30:I$41,9,0)))</f>
        <v>Service Touchpoint</v>
      </c>
      <c r="V104" s="43">
        <f>IF($J104="a",VLOOKUP($M104,Reference!$A$2:J$13,10,0),IF($J104="b",VLOOKUP($M104,Reference!$A$16:J$27,10,0),VLOOKUP($M104,Reference!$A$30:J$41,10,0)))</f>
        <v>0</v>
      </c>
      <c r="W104" s="43">
        <f>IF($J104="a",VLOOKUP($M104,Reference!$A$2:K$13,11,0),IF($J104="b",VLOOKUP($M104,Reference!$A$16:K$27,11,0),VLOOKUP($M104,Reference!$A$30:K$41,11,0)))</f>
        <v>0</v>
      </c>
      <c r="X104" s="43">
        <f>IF($J104="a",VLOOKUP($M104,Reference!$A$2:L$13,12,0),IF($J104="b",VLOOKUP($M104,Reference!$A$16:L$27,12,0),VLOOKUP($M104,Reference!$A$30:L$41,12,0)))</f>
        <v>0</v>
      </c>
      <c r="Y104" s="43">
        <f>IF($J104="a",VLOOKUP($M104,Reference!$A$2:M$13,13,0),IF($J104="b",VLOOKUP($M104,Reference!$A$16:M$27,13,0),VLOOKUP($M104,Reference!$A$30:M$41,13,0)))</f>
        <v>0</v>
      </c>
      <c r="Z104" s="72">
        <f>VLOOKUP(M104,Reference!$A$63:$B$74,2,0)</f>
        <v>43313</v>
      </c>
      <c r="AA104" s="76">
        <f>VLOOKUP($M104,Reference!$A$45:$B$56,2,0)</f>
        <v>8</v>
      </c>
      <c r="AB104" s="76" t="str">
        <f>VLOOKUP($AA104,Reference!$B$45:$E$56,4,0)</f>
        <v>November</v>
      </c>
      <c r="AC104" s="76" t="str">
        <f>VLOOKUP($AA104,Reference!$B$45:$G$56,6,0)</f>
        <v>February</v>
      </c>
      <c r="AD104" s="76" t="str">
        <f>VLOOKUP($AA104,Reference!$B$45:$J$56,8,0)</f>
        <v>May</v>
      </c>
    </row>
    <row r="105" spans="1:30" ht="15" x14ac:dyDescent="0.15">
      <c r="A105" s="34"/>
      <c r="B105" s="36">
        <f t="shared" si="8"/>
        <v>0.34191176470588236</v>
      </c>
      <c r="C105" s="37">
        <v>93</v>
      </c>
      <c r="D105" s="38">
        <f>'Raw Data'!B94</f>
        <v>81708.27</v>
      </c>
      <c r="E105" s="38">
        <f t="shared" si="11"/>
        <v>117034472.42</v>
      </c>
      <c r="F105" s="36">
        <f t="shared" si="9"/>
        <v>0.81027947672144773</v>
      </c>
      <c r="G105" s="39">
        <f>'Raw Data'!C94</f>
        <v>1171.5999999999999</v>
      </c>
      <c r="H105" s="39">
        <f t="shared" si="12"/>
        <v>406142.60000000009</v>
      </c>
      <c r="I105" s="36">
        <f t="shared" si="10"/>
        <v>0.86063223112974574</v>
      </c>
      <c r="J105" s="44" t="s">
        <v>16</v>
      </c>
      <c r="K105" s="41" t="str">
        <f>'Raw Data'!A94</f>
        <v>Client 93</v>
      </c>
      <c r="L105" s="41" t="s">
        <v>50</v>
      </c>
      <c r="M105" s="42" t="s">
        <v>25</v>
      </c>
      <c r="N105" s="43">
        <f>IF($J105="a",VLOOKUP($M105,Reference!$A$2:B$13,2,0),IF($J105="b",VLOOKUP($M105,Reference!$A$16:B$27,2,0),VLOOKUP($M105,Reference!$A$30:B$41,2,0)))</f>
        <v>0</v>
      </c>
      <c r="O105" s="43">
        <f>IF($J105="a",VLOOKUP($M105,Reference!$A$2:C$13,3,0),IF($J105="b",VLOOKUP($M105,Reference!$A$16:C$27,3,0),VLOOKUP($M105,Reference!$A$30:C$41,3,0)))</f>
        <v>0</v>
      </c>
      <c r="P105" s="43">
        <f>IF($J105="a",VLOOKUP($M105,Reference!$A$2:D$13,4,0),IF($J105="b",VLOOKUP($M105,Reference!$A$16:D$27,4,0),VLOOKUP($M105,Reference!$A$30:D$41,4,0)))</f>
        <v>0</v>
      </c>
      <c r="Q105" s="43">
        <f>IF($J105="a",VLOOKUP($M105,Reference!$A$2:E$13,5,0),IF($J105="b",VLOOKUP($M105,Reference!$A$16:E$27,5,0),VLOOKUP($M105,Reference!$A$30:E$41,5,0)))</f>
        <v>0</v>
      </c>
      <c r="R105" s="43">
        <f>IF($J105="a",VLOOKUP($M105,Reference!$A$2:F$13,6,0),IF($J105="b",VLOOKUP($M105,Reference!$A$16:F$27,6,0),VLOOKUP($M105,Reference!$A$30:F$41,6,0)))</f>
        <v>0</v>
      </c>
      <c r="S105" s="43">
        <f>IF($J105="a",VLOOKUP($M105,Reference!$A$2:G$13,7,0),IF($J105="b",VLOOKUP($M105,Reference!$A$16:G$27,7,0),VLOOKUP($M105,Reference!$A$30:G$41,7,0)))</f>
        <v>0</v>
      </c>
      <c r="T105" s="43">
        <f>IF($J105="a",VLOOKUP($M105,Reference!$A$2:H$13,8,0),IF($J105="b",VLOOKUP($M105,Reference!$A$16:H$27,8,0),VLOOKUP($M105,Reference!$A$30:H$41,8,0)))</f>
        <v>0</v>
      </c>
      <c r="U105" s="43">
        <f>IF($J105="a",VLOOKUP($M105,Reference!$A$2:I$13,9,0),IF($J105="b",VLOOKUP($M105,Reference!$A$16:I$27,9,0),VLOOKUP($M105,Reference!$A$30:I$41,9,0)))</f>
        <v>0</v>
      </c>
      <c r="V105" s="43" t="str">
        <f>IF($J105="a",VLOOKUP($M105,Reference!$A$2:J$13,10,0),IF($J105="b",VLOOKUP($M105,Reference!$A$16:J$27,10,0),VLOOKUP($M105,Reference!$A$30:J$41,10,0)))</f>
        <v>Service Touchpoint</v>
      </c>
      <c r="W105" s="43">
        <f>IF($J105="a",VLOOKUP($M105,Reference!$A$2:K$13,11,0),IF($J105="b",VLOOKUP($M105,Reference!$A$16:K$27,11,0),VLOOKUP($M105,Reference!$A$30:K$41,11,0)))</f>
        <v>0</v>
      </c>
      <c r="X105" s="43">
        <f>IF($J105="a",VLOOKUP($M105,Reference!$A$2:L$13,12,0),IF($J105="b",VLOOKUP($M105,Reference!$A$16:L$27,12,0),VLOOKUP($M105,Reference!$A$30:L$41,12,0)))</f>
        <v>0</v>
      </c>
      <c r="Y105" s="43">
        <f>IF($J105="a",VLOOKUP($M105,Reference!$A$2:M$13,13,0),IF($J105="b",VLOOKUP($M105,Reference!$A$16:M$27,13,0),VLOOKUP($M105,Reference!$A$30:M$41,13,0)))</f>
        <v>0</v>
      </c>
      <c r="Z105" s="72">
        <f>VLOOKUP(M105,Reference!$A$63:$B$74,2,0)</f>
        <v>43344</v>
      </c>
      <c r="AA105" s="76">
        <f>VLOOKUP($M105,Reference!$A$45:$B$56,2,0)</f>
        <v>9</v>
      </c>
      <c r="AB105" s="76" t="str">
        <f>VLOOKUP($AA105,Reference!$B$45:$E$56,4,0)</f>
        <v>December</v>
      </c>
      <c r="AC105" s="76" t="str">
        <f>VLOOKUP($AA105,Reference!$B$45:$G$56,6,0)</f>
        <v>March</v>
      </c>
      <c r="AD105" s="76" t="str">
        <f>VLOOKUP($AA105,Reference!$B$45:$J$56,8,0)</f>
        <v>June</v>
      </c>
    </row>
    <row r="106" spans="1:30" ht="15" x14ac:dyDescent="0.15">
      <c r="A106" s="34"/>
      <c r="B106" s="36">
        <f t="shared" si="8"/>
        <v>0.34558823529411764</v>
      </c>
      <c r="C106" s="37">
        <v>94</v>
      </c>
      <c r="D106" s="38">
        <f>'Raw Data'!B95</f>
        <v>118423.57</v>
      </c>
      <c r="E106" s="38">
        <f t="shared" si="11"/>
        <v>117152895.98999999</v>
      </c>
      <c r="F106" s="36">
        <f t="shared" si="9"/>
        <v>0.81109937351208494</v>
      </c>
      <c r="G106" s="39">
        <f>'Raw Data'!C95</f>
        <v>1167.94</v>
      </c>
      <c r="H106" s="39">
        <f t="shared" si="12"/>
        <v>407310.5400000001</v>
      </c>
      <c r="I106" s="36">
        <f t="shared" si="10"/>
        <v>0.86310714217829287</v>
      </c>
      <c r="J106" s="44" t="s">
        <v>16</v>
      </c>
      <c r="K106" s="41" t="str">
        <f>'Raw Data'!A95</f>
        <v>Client 94</v>
      </c>
      <c r="L106" s="41" t="s">
        <v>50</v>
      </c>
      <c r="M106" s="42" t="s">
        <v>26</v>
      </c>
      <c r="N106" s="43">
        <f>IF($J106="a",VLOOKUP($M106,Reference!$A$2:B$13,2,0),IF($J106="b",VLOOKUP($M106,Reference!$A$16:B$27,2,0),VLOOKUP($M106,Reference!$A$30:B$41,2,0)))</f>
        <v>0</v>
      </c>
      <c r="O106" s="43">
        <f>IF($J106="a",VLOOKUP($M106,Reference!$A$2:C$13,3,0),IF($J106="b",VLOOKUP($M106,Reference!$A$16:C$27,3,0),VLOOKUP($M106,Reference!$A$30:C$41,3,0)))</f>
        <v>0</v>
      </c>
      <c r="P106" s="43">
        <f>IF($J106="a",VLOOKUP($M106,Reference!$A$2:D$13,4,0),IF($J106="b",VLOOKUP($M106,Reference!$A$16:D$27,4,0),VLOOKUP($M106,Reference!$A$30:D$41,4,0)))</f>
        <v>0</v>
      </c>
      <c r="Q106" s="43">
        <f>IF($J106="a",VLOOKUP($M106,Reference!$A$2:E$13,5,0),IF($J106="b",VLOOKUP($M106,Reference!$A$16:E$27,5,0),VLOOKUP($M106,Reference!$A$30:E$41,5,0)))</f>
        <v>0</v>
      </c>
      <c r="R106" s="43">
        <f>IF($J106="a",VLOOKUP($M106,Reference!$A$2:F$13,6,0),IF($J106="b",VLOOKUP($M106,Reference!$A$16:F$27,6,0),VLOOKUP($M106,Reference!$A$30:F$41,6,0)))</f>
        <v>0</v>
      </c>
      <c r="S106" s="43">
        <f>IF($J106="a",VLOOKUP($M106,Reference!$A$2:G$13,7,0),IF($J106="b",VLOOKUP($M106,Reference!$A$16:G$27,7,0),VLOOKUP($M106,Reference!$A$30:G$41,7,0)))</f>
        <v>0</v>
      </c>
      <c r="T106" s="43">
        <f>IF($J106="a",VLOOKUP($M106,Reference!$A$2:H$13,8,0),IF($J106="b",VLOOKUP($M106,Reference!$A$16:H$27,8,0),VLOOKUP($M106,Reference!$A$30:H$41,8,0)))</f>
        <v>0</v>
      </c>
      <c r="U106" s="43">
        <f>IF($J106="a",VLOOKUP($M106,Reference!$A$2:I$13,9,0),IF($J106="b",VLOOKUP($M106,Reference!$A$16:I$27,9,0),VLOOKUP($M106,Reference!$A$30:I$41,9,0)))</f>
        <v>0</v>
      </c>
      <c r="V106" s="43">
        <f>IF($J106="a",VLOOKUP($M106,Reference!$A$2:J$13,10,0),IF($J106="b",VLOOKUP($M106,Reference!$A$16:J$27,10,0),VLOOKUP($M106,Reference!$A$30:J$41,10,0)))</f>
        <v>0</v>
      </c>
      <c r="W106" s="43" t="str">
        <f>IF($J106="a",VLOOKUP($M106,Reference!$A$2:K$13,11,0),IF($J106="b",VLOOKUP($M106,Reference!$A$16:K$27,11,0),VLOOKUP($M106,Reference!$A$30:K$41,11,0)))</f>
        <v>Service Touchpoint</v>
      </c>
      <c r="X106" s="43">
        <f>IF($J106="a",VLOOKUP($M106,Reference!$A$2:L$13,12,0),IF($J106="b",VLOOKUP($M106,Reference!$A$16:L$27,12,0),VLOOKUP($M106,Reference!$A$30:L$41,12,0)))</f>
        <v>0</v>
      </c>
      <c r="Y106" s="43">
        <f>IF($J106="a",VLOOKUP($M106,Reference!$A$2:M$13,13,0),IF($J106="b",VLOOKUP($M106,Reference!$A$16:M$27,13,0),VLOOKUP($M106,Reference!$A$30:M$41,13,0)))</f>
        <v>0</v>
      </c>
      <c r="Z106" s="72">
        <f>VLOOKUP(M106,Reference!$A$63:$B$74,2,0)</f>
        <v>43374</v>
      </c>
      <c r="AA106" s="76">
        <f>VLOOKUP($M106,Reference!$A$45:$B$56,2,0)</f>
        <v>10</v>
      </c>
      <c r="AB106" s="76" t="str">
        <f>VLOOKUP($AA106,Reference!$B$45:$E$56,4,0)</f>
        <v>January</v>
      </c>
      <c r="AC106" s="76" t="str">
        <f>VLOOKUP($AA106,Reference!$B$45:$G$56,6,0)</f>
        <v>April</v>
      </c>
      <c r="AD106" s="76" t="str">
        <f>VLOOKUP($AA106,Reference!$B$45:$J$56,8,0)</f>
        <v>July</v>
      </c>
    </row>
    <row r="107" spans="1:30" ht="15" x14ac:dyDescent="0.15">
      <c r="A107" s="34"/>
      <c r="B107" s="36">
        <f t="shared" si="8"/>
        <v>0.34926470588235292</v>
      </c>
      <c r="C107" s="37">
        <v>95</v>
      </c>
      <c r="D107" s="38">
        <f>'Raw Data'!B96</f>
        <v>115342.75</v>
      </c>
      <c r="E107" s="38">
        <f t="shared" si="11"/>
        <v>117268238.73999999</v>
      </c>
      <c r="F107" s="36">
        <f t="shared" si="9"/>
        <v>0.81189794047428909</v>
      </c>
      <c r="G107" s="39">
        <f>'Raw Data'!C96</f>
        <v>1154.53</v>
      </c>
      <c r="H107" s="39">
        <f t="shared" si="12"/>
        <v>408465.07000000012</v>
      </c>
      <c r="I107" s="36">
        <f t="shared" si="10"/>
        <v>0.86555363690651455</v>
      </c>
      <c r="J107" s="44" t="s">
        <v>16</v>
      </c>
      <c r="K107" s="41" t="str">
        <f>'Raw Data'!A96</f>
        <v>Client 95</v>
      </c>
      <c r="L107" s="41" t="s">
        <v>50</v>
      </c>
      <c r="M107" s="42" t="s">
        <v>27</v>
      </c>
      <c r="N107" s="43">
        <f>IF($J107="a",VLOOKUP($M107,Reference!$A$2:B$13,2,0),IF($J107="b",VLOOKUP($M107,Reference!$A$16:B$27,2,0),VLOOKUP($M107,Reference!$A$30:B$41,2,0)))</f>
        <v>0</v>
      </c>
      <c r="O107" s="43">
        <f>IF($J107="a",VLOOKUP($M107,Reference!$A$2:C$13,3,0),IF($J107="b",VLOOKUP($M107,Reference!$A$16:C$27,3,0),VLOOKUP($M107,Reference!$A$30:C$41,3,0)))</f>
        <v>0</v>
      </c>
      <c r="P107" s="43">
        <f>IF($J107="a",VLOOKUP($M107,Reference!$A$2:D$13,4,0),IF($J107="b",VLOOKUP($M107,Reference!$A$16:D$27,4,0),VLOOKUP($M107,Reference!$A$30:D$41,4,0)))</f>
        <v>0</v>
      </c>
      <c r="Q107" s="43">
        <f>IF($J107="a",VLOOKUP($M107,Reference!$A$2:E$13,5,0),IF($J107="b",VLOOKUP($M107,Reference!$A$16:E$27,5,0),VLOOKUP($M107,Reference!$A$30:E$41,5,0)))</f>
        <v>0</v>
      </c>
      <c r="R107" s="43">
        <f>IF($J107="a",VLOOKUP($M107,Reference!$A$2:F$13,6,0),IF($J107="b",VLOOKUP($M107,Reference!$A$16:F$27,6,0),VLOOKUP($M107,Reference!$A$30:F$41,6,0)))</f>
        <v>0</v>
      </c>
      <c r="S107" s="43">
        <f>IF($J107="a",VLOOKUP($M107,Reference!$A$2:G$13,7,0),IF($J107="b",VLOOKUP($M107,Reference!$A$16:G$27,7,0),VLOOKUP($M107,Reference!$A$30:G$41,7,0)))</f>
        <v>0</v>
      </c>
      <c r="T107" s="43">
        <f>IF($J107="a",VLOOKUP($M107,Reference!$A$2:H$13,8,0),IF($J107="b",VLOOKUP($M107,Reference!$A$16:H$27,8,0),VLOOKUP($M107,Reference!$A$30:H$41,8,0)))</f>
        <v>0</v>
      </c>
      <c r="U107" s="43">
        <f>IF($J107="a",VLOOKUP($M107,Reference!$A$2:I$13,9,0),IF($J107="b",VLOOKUP($M107,Reference!$A$16:I$27,9,0),VLOOKUP($M107,Reference!$A$30:I$41,9,0)))</f>
        <v>0</v>
      </c>
      <c r="V107" s="43">
        <f>IF($J107="a",VLOOKUP($M107,Reference!$A$2:J$13,10,0),IF($J107="b",VLOOKUP($M107,Reference!$A$16:J$27,10,0),VLOOKUP($M107,Reference!$A$30:J$41,10,0)))</f>
        <v>0</v>
      </c>
      <c r="W107" s="43">
        <f>IF($J107="a",VLOOKUP($M107,Reference!$A$2:K$13,11,0),IF($J107="b",VLOOKUP($M107,Reference!$A$16:K$27,11,0),VLOOKUP($M107,Reference!$A$30:K$41,11,0)))</f>
        <v>0</v>
      </c>
      <c r="X107" s="43" t="str">
        <f>IF($J107="a",VLOOKUP($M107,Reference!$A$2:L$13,12,0),IF($J107="b",VLOOKUP($M107,Reference!$A$16:L$27,12,0),VLOOKUP($M107,Reference!$A$30:L$41,12,0)))</f>
        <v>Service Touchpoint</v>
      </c>
      <c r="Y107" s="43">
        <f>IF($J107="a",VLOOKUP($M107,Reference!$A$2:M$13,13,0),IF($J107="b",VLOOKUP($M107,Reference!$A$16:M$27,13,0),VLOOKUP($M107,Reference!$A$30:M$41,13,0)))</f>
        <v>0</v>
      </c>
      <c r="Z107" s="72">
        <f>VLOOKUP(M107,Reference!$A$63:$B$74,2,0)</f>
        <v>43405</v>
      </c>
      <c r="AA107" s="76">
        <f>VLOOKUP($M107,Reference!$A$45:$B$56,2,0)</f>
        <v>11</v>
      </c>
      <c r="AB107" s="76" t="str">
        <f>VLOOKUP($AA107,Reference!$B$45:$E$56,4,0)</f>
        <v>February</v>
      </c>
      <c r="AC107" s="76" t="str">
        <f>VLOOKUP($AA107,Reference!$B$45:$G$56,6,0)</f>
        <v>May</v>
      </c>
      <c r="AD107" s="76" t="str">
        <f>VLOOKUP($AA107,Reference!$B$45:$J$56,8,0)</f>
        <v>August</v>
      </c>
    </row>
    <row r="108" spans="1:30" ht="15" x14ac:dyDescent="0.15">
      <c r="A108" s="34"/>
      <c r="B108" s="36">
        <f t="shared" si="8"/>
        <v>0.35294117647058826</v>
      </c>
      <c r="C108" s="37">
        <v>96</v>
      </c>
      <c r="D108" s="38">
        <f>'Raw Data'!B97</f>
        <v>152256.94</v>
      </c>
      <c r="E108" s="38">
        <f t="shared" si="11"/>
        <v>117420495.67999999</v>
      </c>
      <c r="F108" s="36">
        <f t="shared" si="9"/>
        <v>0.81295208008904873</v>
      </c>
      <c r="G108" s="39">
        <f>'Raw Data'!C97</f>
        <v>1154.02</v>
      </c>
      <c r="H108" s="39">
        <f t="shared" si="12"/>
        <v>409619.09000000014</v>
      </c>
      <c r="I108" s="36">
        <f t="shared" si="10"/>
        <v>0.86799905092456731</v>
      </c>
      <c r="J108" s="44" t="s">
        <v>16</v>
      </c>
      <c r="K108" s="41" t="str">
        <f>'Raw Data'!A97</f>
        <v>Client 96</v>
      </c>
      <c r="L108" s="41" t="s">
        <v>50</v>
      </c>
      <c r="M108" s="42" t="s">
        <v>28</v>
      </c>
      <c r="N108" s="43">
        <f>IF($J108="a",VLOOKUP($M108,Reference!$A$2:B$13,2,0),IF($J108="b",VLOOKUP($M108,Reference!$A$16:B$27,2,0),VLOOKUP($M108,Reference!$A$30:B$41,2,0)))</f>
        <v>0</v>
      </c>
      <c r="O108" s="43">
        <f>IF($J108="a",VLOOKUP($M108,Reference!$A$2:C$13,3,0),IF($J108="b",VLOOKUP($M108,Reference!$A$16:C$27,3,0),VLOOKUP($M108,Reference!$A$30:C$41,3,0)))</f>
        <v>0</v>
      </c>
      <c r="P108" s="43">
        <f>IF($J108="a",VLOOKUP($M108,Reference!$A$2:D$13,4,0),IF($J108="b",VLOOKUP($M108,Reference!$A$16:D$27,4,0),VLOOKUP($M108,Reference!$A$30:D$41,4,0)))</f>
        <v>0</v>
      </c>
      <c r="Q108" s="43">
        <f>IF($J108="a",VLOOKUP($M108,Reference!$A$2:E$13,5,0),IF($J108="b",VLOOKUP($M108,Reference!$A$16:E$27,5,0),VLOOKUP($M108,Reference!$A$30:E$41,5,0)))</f>
        <v>0</v>
      </c>
      <c r="R108" s="43">
        <f>IF($J108="a",VLOOKUP($M108,Reference!$A$2:F$13,6,0),IF($J108="b",VLOOKUP($M108,Reference!$A$16:F$27,6,0),VLOOKUP($M108,Reference!$A$30:F$41,6,0)))</f>
        <v>0</v>
      </c>
      <c r="S108" s="43">
        <f>IF($J108="a",VLOOKUP($M108,Reference!$A$2:G$13,7,0),IF($J108="b",VLOOKUP($M108,Reference!$A$16:G$27,7,0),VLOOKUP($M108,Reference!$A$30:G$41,7,0)))</f>
        <v>0</v>
      </c>
      <c r="T108" s="43">
        <f>IF($J108="a",VLOOKUP($M108,Reference!$A$2:H$13,8,0),IF($J108="b",VLOOKUP($M108,Reference!$A$16:H$27,8,0),VLOOKUP($M108,Reference!$A$30:H$41,8,0)))</f>
        <v>0</v>
      </c>
      <c r="U108" s="43">
        <f>IF($J108="a",VLOOKUP($M108,Reference!$A$2:I$13,9,0),IF($J108="b",VLOOKUP($M108,Reference!$A$16:I$27,9,0),VLOOKUP($M108,Reference!$A$30:I$41,9,0)))</f>
        <v>0</v>
      </c>
      <c r="V108" s="43">
        <f>IF($J108="a",VLOOKUP($M108,Reference!$A$2:J$13,10,0),IF($J108="b",VLOOKUP($M108,Reference!$A$16:J$27,10,0),VLOOKUP($M108,Reference!$A$30:J$41,10,0)))</f>
        <v>0</v>
      </c>
      <c r="W108" s="43">
        <f>IF($J108="a",VLOOKUP($M108,Reference!$A$2:K$13,11,0),IF($J108="b",VLOOKUP($M108,Reference!$A$16:K$27,11,0),VLOOKUP($M108,Reference!$A$30:K$41,11,0)))</f>
        <v>0</v>
      </c>
      <c r="X108" s="43">
        <f>IF($J108="a",VLOOKUP($M108,Reference!$A$2:L$13,12,0),IF($J108="b",VLOOKUP($M108,Reference!$A$16:L$27,12,0),VLOOKUP($M108,Reference!$A$30:L$41,12,0)))</f>
        <v>0</v>
      </c>
      <c r="Y108" s="43" t="str">
        <f>IF($J108="a",VLOOKUP($M108,Reference!$A$2:M$13,13,0),IF($J108="b",VLOOKUP($M108,Reference!$A$16:M$27,13,0),VLOOKUP($M108,Reference!$A$30:M$41,13,0)))</f>
        <v>Service Touchpoint</v>
      </c>
      <c r="Z108" s="72">
        <f>VLOOKUP(M108,Reference!$A$63:$B$74,2,0)</f>
        <v>43435</v>
      </c>
      <c r="AA108" s="76">
        <f>VLOOKUP($M108,Reference!$A$45:$B$56,2,0)</f>
        <v>12</v>
      </c>
      <c r="AB108" s="76" t="str">
        <f>VLOOKUP($AA108,Reference!$B$45:$E$56,4,0)</f>
        <v>March</v>
      </c>
      <c r="AC108" s="76" t="str">
        <f>VLOOKUP($AA108,Reference!$B$45:$G$56,6,0)</f>
        <v>June</v>
      </c>
      <c r="AD108" s="76" t="str">
        <f>VLOOKUP($AA108,Reference!$B$45:$J$56,8,0)</f>
        <v>September</v>
      </c>
    </row>
    <row r="109" spans="1:30" ht="15" x14ac:dyDescent="0.15">
      <c r="A109" s="34"/>
      <c r="B109" s="36">
        <f t="shared" si="8"/>
        <v>0.35661764705882354</v>
      </c>
      <c r="C109" s="37">
        <v>97</v>
      </c>
      <c r="D109" s="38">
        <f>'Raw Data'!B98</f>
        <v>1841262.1</v>
      </c>
      <c r="E109" s="38">
        <f t="shared" si="11"/>
        <v>119261757.77999999</v>
      </c>
      <c r="F109" s="36">
        <f t="shared" si="9"/>
        <v>0.8256999214732601</v>
      </c>
      <c r="G109" s="39">
        <f>'Raw Data'!C98</f>
        <v>1151.4100000000001</v>
      </c>
      <c r="H109" s="39">
        <f t="shared" si="12"/>
        <v>410770.50000000012</v>
      </c>
      <c r="I109" s="36">
        <f t="shared" si="10"/>
        <v>0.87043893424940211</v>
      </c>
      <c r="J109" s="44" t="s">
        <v>16</v>
      </c>
      <c r="K109" s="41" t="str">
        <f>'Raw Data'!A98</f>
        <v>Client 97</v>
      </c>
      <c r="L109" s="41" t="s">
        <v>50</v>
      </c>
      <c r="M109" s="42" t="s">
        <v>1</v>
      </c>
      <c r="N109" s="43" t="str">
        <f>IF($J109="a",VLOOKUP($M109,Reference!$A$2:B$13,2,0),IF($J109="b",VLOOKUP($M109,Reference!$A$16:B$27,2,0),VLOOKUP($M109,Reference!$A$30:B$41,2,0)))</f>
        <v>Service Touchpoint</v>
      </c>
      <c r="O109" s="43">
        <f>IF($J109="a",VLOOKUP($M109,Reference!$A$2:C$13,3,0),IF($J109="b",VLOOKUP($M109,Reference!$A$16:C$27,3,0),VLOOKUP($M109,Reference!$A$30:C$41,3,0)))</f>
        <v>0</v>
      </c>
      <c r="P109" s="43">
        <f>IF($J109="a",VLOOKUP($M109,Reference!$A$2:D$13,4,0),IF($J109="b",VLOOKUP($M109,Reference!$A$16:D$27,4,0),VLOOKUP($M109,Reference!$A$30:D$41,4,0)))</f>
        <v>0</v>
      </c>
      <c r="Q109" s="43">
        <f>IF($J109="a",VLOOKUP($M109,Reference!$A$2:E$13,5,0),IF($J109="b",VLOOKUP($M109,Reference!$A$16:E$27,5,0),VLOOKUP($M109,Reference!$A$30:E$41,5,0)))</f>
        <v>0</v>
      </c>
      <c r="R109" s="43">
        <f>IF($J109="a",VLOOKUP($M109,Reference!$A$2:F$13,6,0),IF($J109="b",VLOOKUP($M109,Reference!$A$16:F$27,6,0),VLOOKUP($M109,Reference!$A$30:F$41,6,0)))</f>
        <v>0</v>
      </c>
      <c r="S109" s="43">
        <f>IF($J109="a",VLOOKUP($M109,Reference!$A$2:G$13,7,0),IF($J109="b",VLOOKUP($M109,Reference!$A$16:G$27,7,0),VLOOKUP($M109,Reference!$A$30:G$41,7,0)))</f>
        <v>0</v>
      </c>
      <c r="T109" s="43">
        <f>IF($J109="a",VLOOKUP($M109,Reference!$A$2:H$13,8,0),IF($J109="b",VLOOKUP($M109,Reference!$A$16:H$27,8,0),VLOOKUP($M109,Reference!$A$30:H$41,8,0)))</f>
        <v>0</v>
      </c>
      <c r="U109" s="43">
        <f>IF($J109="a",VLOOKUP($M109,Reference!$A$2:I$13,9,0),IF($J109="b",VLOOKUP($M109,Reference!$A$16:I$27,9,0),VLOOKUP($M109,Reference!$A$30:I$41,9,0)))</f>
        <v>0</v>
      </c>
      <c r="V109" s="43">
        <f>IF($J109="a",VLOOKUP($M109,Reference!$A$2:J$13,10,0),IF($J109="b",VLOOKUP($M109,Reference!$A$16:J$27,10,0),VLOOKUP($M109,Reference!$A$30:J$41,10,0)))</f>
        <v>0</v>
      </c>
      <c r="W109" s="43">
        <f>IF($J109="a",VLOOKUP($M109,Reference!$A$2:K$13,11,0),IF($J109="b",VLOOKUP($M109,Reference!$A$16:K$27,11,0),VLOOKUP($M109,Reference!$A$30:K$41,11,0)))</f>
        <v>0</v>
      </c>
      <c r="X109" s="43">
        <f>IF($J109="a",VLOOKUP($M109,Reference!$A$2:L$13,12,0),IF($J109="b",VLOOKUP($M109,Reference!$A$16:L$27,12,0),VLOOKUP($M109,Reference!$A$30:L$41,12,0)))</f>
        <v>0</v>
      </c>
      <c r="Y109" s="43">
        <f>IF($J109="a",VLOOKUP($M109,Reference!$A$2:M$13,13,0),IF($J109="b",VLOOKUP($M109,Reference!$A$16:M$27,13,0),VLOOKUP($M109,Reference!$A$30:M$41,13,0)))</f>
        <v>0</v>
      </c>
      <c r="Z109" s="72">
        <f>VLOOKUP(M109,Reference!$A$63:$B$74,2,0)</f>
        <v>43101</v>
      </c>
      <c r="AA109" s="76">
        <f>VLOOKUP($M109,Reference!$A$45:$B$56,2,0)</f>
        <v>1</v>
      </c>
      <c r="AB109" s="76" t="str">
        <f>VLOOKUP($AA109,Reference!$B$45:$E$56,4,0)</f>
        <v>April</v>
      </c>
      <c r="AC109" s="76" t="str">
        <f>VLOOKUP($AA109,Reference!$B$45:$G$56,6,0)</f>
        <v>July</v>
      </c>
      <c r="AD109" s="76" t="str">
        <f>VLOOKUP($AA109,Reference!$B$45:$J$56,8,0)</f>
        <v>October</v>
      </c>
    </row>
    <row r="110" spans="1:30" ht="15" x14ac:dyDescent="0.15">
      <c r="A110" s="34"/>
      <c r="B110" s="36">
        <f t="shared" si="8"/>
        <v>0.36029411764705882</v>
      </c>
      <c r="C110" s="37">
        <v>98</v>
      </c>
      <c r="D110" s="38">
        <f>'Raw Data'!B99</f>
        <v>964110.55</v>
      </c>
      <c r="E110" s="38">
        <f t="shared" si="11"/>
        <v>120225868.32999998</v>
      </c>
      <c r="F110" s="36">
        <f t="shared" si="9"/>
        <v>0.83237486925404858</v>
      </c>
      <c r="G110" s="39">
        <f>'Raw Data'!C99</f>
        <v>1135.28</v>
      </c>
      <c r="H110" s="39">
        <f t="shared" si="12"/>
        <v>411905.78000000014</v>
      </c>
      <c r="I110" s="36">
        <f t="shared" si="10"/>
        <v>0.87284463746634366</v>
      </c>
      <c r="J110" s="44" t="s">
        <v>16</v>
      </c>
      <c r="K110" s="41" t="str">
        <f>'Raw Data'!A99</f>
        <v>Client 98</v>
      </c>
      <c r="L110" s="41" t="s">
        <v>50</v>
      </c>
      <c r="M110" s="42" t="s">
        <v>18</v>
      </c>
      <c r="N110" s="43">
        <f>IF($J110="a",VLOOKUP($M110,Reference!$A$2:B$13,2,0),IF($J110="b",VLOOKUP($M110,Reference!$A$16:B$27,2,0),VLOOKUP($M110,Reference!$A$30:B$41,2,0)))</f>
        <v>0</v>
      </c>
      <c r="O110" s="43" t="str">
        <f>IF($J110="a",VLOOKUP($M110,Reference!$A$2:C$13,3,0),IF($J110="b",VLOOKUP($M110,Reference!$A$16:C$27,3,0),VLOOKUP($M110,Reference!$A$30:C$41,3,0)))</f>
        <v>Service Touchpoint</v>
      </c>
      <c r="P110" s="43">
        <f>IF($J110="a",VLOOKUP($M110,Reference!$A$2:D$13,4,0),IF($J110="b",VLOOKUP($M110,Reference!$A$16:D$27,4,0),VLOOKUP($M110,Reference!$A$30:D$41,4,0)))</f>
        <v>0</v>
      </c>
      <c r="Q110" s="43">
        <f>IF($J110="a",VLOOKUP($M110,Reference!$A$2:E$13,5,0),IF($J110="b",VLOOKUP($M110,Reference!$A$16:E$27,5,0),VLOOKUP($M110,Reference!$A$30:E$41,5,0)))</f>
        <v>0</v>
      </c>
      <c r="R110" s="43">
        <f>IF($J110="a",VLOOKUP($M110,Reference!$A$2:F$13,6,0),IF($J110="b",VLOOKUP($M110,Reference!$A$16:F$27,6,0),VLOOKUP($M110,Reference!$A$30:F$41,6,0)))</f>
        <v>0</v>
      </c>
      <c r="S110" s="43">
        <f>IF($J110="a",VLOOKUP($M110,Reference!$A$2:G$13,7,0),IF($J110="b",VLOOKUP($M110,Reference!$A$16:G$27,7,0),VLOOKUP($M110,Reference!$A$30:G$41,7,0)))</f>
        <v>0</v>
      </c>
      <c r="T110" s="43">
        <f>IF($J110="a",VLOOKUP($M110,Reference!$A$2:H$13,8,0),IF($J110="b",VLOOKUP($M110,Reference!$A$16:H$27,8,0),VLOOKUP($M110,Reference!$A$30:H$41,8,0)))</f>
        <v>0</v>
      </c>
      <c r="U110" s="43">
        <f>IF($J110="a",VLOOKUP($M110,Reference!$A$2:I$13,9,0),IF($J110="b",VLOOKUP($M110,Reference!$A$16:I$27,9,0),VLOOKUP($M110,Reference!$A$30:I$41,9,0)))</f>
        <v>0</v>
      </c>
      <c r="V110" s="43">
        <f>IF($J110="a",VLOOKUP($M110,Reference!$A$2:J$13,10,0),IF($J110="b",VLOOKUP($M110,Reference!$A$16:J$27,10,0),VLOOKUP($M110,Reference!$A$30:J$41,10,0)))</f>
        <v>0</v>
      </c>
      <c r="W110" s="43">
        <f>IF($J110="a",VLOOKUP($M110,Reference!$A$2:K$13,11,0),IF($J110="b",VLOOKUP($M110,Reference!$A$16:K$27,11,0),VLOOKUP($M110,Reference!$A$30:K$41,11,0)))</f>
        <v>0</v>
      </c>
      <c r="X110" s="43">
        <f>IF($J110="a",VLOOKUP($M110,Reference!$A$2:L$13,12,0),IF($J110="b",VLOOKUP($M110,Reference!$A$16:L$27,12,0),VLOOKUP($M110,Reference!$A$30:L$41,12,0)))</f>
        <v>0</v>
      </c>
      <c r="Y110" s="43">
        <f>IF($J110="a",VLOOKUP($M110,Reference!$A$2:M$13,13,0),IF($J110="b",VLOOKUP($M110,Reference!$A$16:M$27,13,0),VLOOKUP($M110,Reference!$A$30:M$41,13,0)))</f>
        <v>0</v>
      </c>
      <c r="Z110" s="72">
        <f>VLOOKUP(M110,Reference!$A$63:$B$74,2,0)</f>
        <v>43132</v>
      </c>
      <c r="AA110" s="76">
        <f>VLOOKUP($M110,Reference!$A$45:$B$56,2,0)</f>
        <v>2</v>
      </c>
      <c r="AB110" s="76" t="str">
        <f>VLOOKUP($AA110,Reference!$B$45:$E$56,4,0)</f>
        <v>May</v>
      </c>
      <c r="AC110" s="76" t="str">
        <f>VLOOKUP($AA110,Reference!$B$45:$G$56,6,0)</f>
        <v>August</v>
      </c>
      <c r="AD110" s="76" t="str">
        <f>VLOOKUP($AA110,Reference!$B$45:$J$56,8,0)</f>
        <v>November</v>
      </c>
    </row>
    <row r="111" spans="1:30" ht="15" x14ac:dyDescent="0.15">
      <c r="A111" s="34"/>
      <c r="B111" s="36">
        <f t="shared" si="8"/>
        <v>0.3639705882352941</v>
      </c>
      <c r="C111" s="37">
        <v>99</v>
      </c>
      <c r="D111" s="38">
        <f>'Raw Data'!B100</f>
        <v>138895.76</v>
      </c>
      <c r="E111" s="38">
        <f t="shared" si="11"/>
        <v>120364764.08999999</v>
      </c>
      <c r="F111" s="36">
        <f t="shared" si="9"/>
        <v>0.83333650373151902</v>
      </c>
      <c r="G111" s="39">
        <f>'Raw Data'!C100</f>
        <v>1133.07</v>
      </c>
      <c r="H111" s="39">
        <f t="shared" si="12"/>
        <v>413038.85000000015</v>
      </c>
      <c r="I111" s="36">
        <f t="shared" si="10"/>
        <v>0.87524565760588624</v>
      </c>
      <c r="J111" s="44" t="s">
        <v>16</v>
      </c>
      <c r="K111" s="41" t="str">
        <f>'Raw Data'!A100</f>
        <v>Client 99</v>
      </c>
      <c r="L111" s="41" t="s">
        <v>50</v>
      </c>
      <c r="M111" s="42" t="s">
        <v>19</v>
      </c>
      <c r="N111" s="43">
        <f>IF($J111="a",VLOOKUP($M111,Reference!$A$2:B$13,2,0),IF($J111="b",VLOOKUP($M111,Reference!$A$16:B$27,2,0),VLOOKUP($M111,Reference!$A$30:B$41,2,0)))</f>
        <v>0</v>
      </c>
      <c r="O111" s="43">
        <f>IF($J111="a",VLOOKUP($M111,Reference!$A$2:C$13,3,0),IF($J111="b",VLOOKUP($M111,Reference!$A$16:C$27,3,0),VLOOKUP($M111,Reference!$A$30:C$41,3,0)))</f>
        <v>0</v>
      </c>
      <c r="P111" s="43" t="str">
        <f>IF($J111="a",VLOOKUP($M111,Reference!$A$2:D$13,4,0),IF($J111="b",VLOOKUP($M111,Reference!$A$16:D$27,4,0),VLOOKUP($M111,Reference!$A$30:D$41,4,0)))</f>
        <v>Service Touchpoint</v>
      </c>
      <c r="Q111" s="43"/>
      <c r="R111" s="43">
        <f>IF($J111="a",VLOOKUP($M111,Reference!$A$2:F$13,6,0),IF($J111="b",VLOOKUP($M111,Reference!$A$16:F$27,6,0),VLOOKUP($M111,Reference!$A$30:F$41,6,0)))</f>
        <v>0</v>
      </c>
      <c r="S111" s="43">
        <f>IF($J111="a",VLOOKUP($M111,Reference!$A$2:G$13,7,0),IF($J111="b",VLOOKUP($M111,Reference!$A$16:G$27,7,0),VLOOKUP($M111,Reference!$A$30:G$41,7,0)))</f>
        <v>0</v>
      </c>
      <c r="T111" s="43">
        <f>IF($J111="a",VLOOKUP($M111,Reference!$A$2:H$13,8,0),IF($J111="b",VLOOKUP($M111,Reference!$A$16:H$27,8,0),VLOOKUP($M111,Reference!$A$30:H$41,8,0)))</f>
        <v>0</v>
      </c>
      <c r="U111" s="43">
        <f>IF($J111="a",VLOOKUP($M111,Reference!$A$2:I$13,9,0),IF($J111="b",VLOOKUP($M111,Reference!$A$16:I$27,9,0),VLOOKUP($M111,Reference!$A$30:I$41,9,0)))</f>
        <v>0</v>
      </c>
      <c r="V111" s="43">
        <f>IF($J111="a",VLOOKUP($M111,Reference!$A$2:J$13,10,0),IF($J111="b",VLOOKUP($M111,Reference!$A$16:J$27,10,0),VLOOKUP($M111,Reference!$A$30:J$41,10,0)))</f>
        <v>0</v>
      </c>
      <c r="W111" s="43">
        <f>IF($J111="a",VLOOKUP($M111,Reference!$A$2:K$13,11,0),IF($J111="b",VLOOKUP($M111,Reference!$A$16:K$27,11,0),VLOOKUP($M111,Reference!$A$30:K$41,11,0)))</f>
        <v>0</v>
      </c>
      <c r="X111" s="43">
        <f>IF($J111="a",VLOOKUP($M111,Reference!$A$2:L$13,12,0),IF($J111="b",VLOOKUP($M111,Reference!$A$16:L$27,12,0),VLOOKUP($M111,Reference!$A$30:L$41,12,0)))</f>
        <v>0</v>
      </c>
      <c r="Y111" s="43">
        <f>IF($J111="a",VLOOKUP($M111,Reference!$A$2:M$13,13,0),IF($J111="b",VLOOKUP($M111,Reference!$A$16:M$27,13,0),VLOOKUP($M111,Reference!$A$30:M$41,13,0)))</f>
        <v>0</v>
      </c>
      <c r="Z111" s="72">
        <f>VLOOKUP(M111,Reference!$A$63:$B$74,2,0)</f>
        <v>43160</v>
      </c>
      <c r="AA111" s="76">
        <f>VLOOKUP($M111,Reference!$A$45:$B$56,2,0)</f>
        <v>3</v>
      </c>
      <c r="AB111" s="76" t="str">
        <f>VLOOKUP($AA111,Reference!$B$45:$E$56,4,0)</f>
        <v>June</v>
      </c>
      <c r="AC111" s="76" t="str">
        <f>VLOOKUP($AA111,Reference!$B$45:$G$56,6,0)</f>
        <v>September</v>
      </c>
      <c r="AD111" s="76" t="str">
        <f>VLOOKUP($AA111,Reference!$B$45:$J$56,8,0)</f>
        <v>December</v>
      </c>
    </row>
    <row r="112" spans="1:30" ht="15" x14ac:dyDescent="0.15">
      <c r="A112" s="34"/>
      <c r="B112" s="36">
        <f t="shared" si="8"/>
        <v>0.36764705882352944</v>
      </c>
      <c r="C112" s="37">
        <v>100</v>
      </c>
      <c r="D112" s="38">
        <f>'Raw Data'!B101</f>
        <v>205996.7</v>
      </c>
      <c r="E112" s="38">
        <f t="shared" si="11"/>
        <v>120570760.78999999</v>
      </c>
      <c r="F112" s="36">
        <f t="shared" si="9"/>
        <v>0.83476270658296037</v>
      </c>
      <c r="G112" s="39">
        <f>'Raw Data'!C101</f>
        <v>1110.29</v>
      </c>
      <c r="H112" s="39">
        <f t="shared" si="12"/>
        <v>414149.14000000013</v>
      </c>
      <c r="I112" s="36">
        <f t="shared" si="10"/>
        <v>0.87759840602454764</v>
      </c>
      <c r="J112" s="44" t="s">
        <v>16</v>
      </c>
      <c r="K112" s="41" t="str">
        <f>'Raw Data'!A101</f>
        <v>Client 100</v>
      </c>
      <c r="L112" s="41" t="s">
        <v>50</v>
      </c>
      <c r="M112" s="42" t="s">
        <v>20</v>
      </c>
      <c r="N112" s="43">
        <f>IF($J112="a",VLOOKUP($M112,Reference!$A$2:B$13,2,0),IF($J112="b",VLOOKUP($M112,Reference!$A$16:B$27,2,0),VLOOKUP($M112,Reference!$A$30:B$41,2,0)))</f>
        <v>0</v>
      </c>
      <c r="O112" s="43">
        <f>IF($J112="a",VLOOKUP($M112,Reference!$A$2:C$13,3,0),IF($J112="b",VLOOKUP($M112,Reference!$A$16:C$27,3,0),VLOOKUP($M112,Reference!$A$30:C$41,3,0)))</f>
        <v>0</v>
      </c>
      <c r="P112" s="43">
        <f>IF($J112="a",VLOOKUP($M112,Reference!$A$2:D$13,4,0),IF($J112="b",VLOOKUP($M112,Reference!$A$16:D$27,4,0),VLOOKUP($M112,Reference!$A$30:D$41,4,0)))</f>
        <v>0</v>
      </c>
      <c r="Q112" s="43" t="str">
        <f>IF($J112="a",VLOOKUP($M112,Reference!$A$2:E$13,5,0),IF($J112="b",VLOOKUP($M112,Reference!$A$16:E$27,5,0),VLOOKUP($M112,Reference!$A$30:E$41,5,0)))</f>
        <v>Service Touchpoint</v>
      </c>
      <c r="R112" s="43">
        <f>IF($J112="a",VLOOKUP($M112,Reference!$A$2:F$13,6,0),IF($J112="b",VLOOKUP($M112,Reference!$A$16:F$27,6,0),VLOOKUP($M112,Reference!$A$30:F$41,6,0)))</f>
        <v>0</v>
      </c>
      <c r="S112" s="43">
        <f>IF($J112="a",VLOOKUP($M112,Reference!$A$2:G$13,7,0),IF($J112="b",VLOOKUP($M112,Reference!$A$16:G$27,7,0),VLOOKUP($M112,Reference!$A$30:G$41,7,0)))</f>
        <v>0</v>
      </c>
      <c r="T112" s="43">
        <f>IF($J112="a",VLOOKUP($M112,Reference!$A$2:H$13,8,0),IF($J112="b",VLOOKUP($M112,Reference!$A$16:H$27,8,0),VLOOKUP($M112,Reference!$A$30:H$41,8,0)))</f>
        <v>0</v>
      </c>
      <c r="U112" s="43">
        <f>IF($J112="a",VLOOKUP($M112,Reference!$A$2:I$13,9,0),IF($J112="b",VLOOKUP($M112,Reference!$A$16:I$27,9,0),VLOOKUP($M112,Reference!$A$30:I$41,9,0)))</f>
        <v>0</v>
      </c>
      <c r="V112" s="43">
        <f>IF($J112="a",VLOOKUP($M112,Reference!$A$2:J$13,10,0),IF($J112="b",VLOOKUP($M112,Reference!$A$16:J$27,10,0),VLOOKUP($M112,Reference!$A$30:J$41,10,0)))</f>
        <v>0</v>
      </c>
      <c r="W112" s="43">
        <f>IF($J112="a",VLOOKUP($M112,Reference!$A$2:K$13,11,0),IF($J112="b",VLOOKUP($M112,Reference!$A$16:K$27,11,0),VLOOKUP($M112,Reference!$A$30:K$41,11,0)))</f>
        <v>0</v>
      </c>
      <c r="X112" s="43">
        <f>IF($J112="a",VLOOKUP($M112,Reference!$A$2:L$13,12,0),IF($J112="b",VLOOKUP($M112,Reference!$A$16:L$27,12,0),VLOOKUP($M112,Reference!$A$30:L$41,12,0)))</f>
        <v>0</v>
      </c>
      <c r="Y112" s="43">
        <f>IF($J112="a",VLOOKUP($M112,Reference!$A$2:M$13,13,0),IF($J112="b",VLOOKUP($M112,Reference!$A$16:M$27,13,0),VLOOKUP($M112,Reference!$A$30:M$41,13,0)))</f>
        <v>0</v>
      </c>
      <c r="Z112" s="72">
        <f>VLOOKUP(M112,Reference!$A$63:$B$74,2,0)</f>
        <v>43191</v>
      </c>
      <c r="AA112" s="76">
        <f>VLOOKUP($M112,Reference!$A$45:$B$56,2,0)</f>
        <v>4</v>
      </c>
      <c r="AB112" s="76" t="str">
        <f>VLOOKUP($AA112,Reference!$B$45:$E$56,4,0)</f>
        <v>July</v>
      </c>
      <c r="AC112" s="76" t="str">
        <f>VLOOKUP($AA112,Reference!$B$45:$G$56,6,0)</f>
        <v>October</v>
      </c>
      <c r="AD112" s="76" t="str">
        <f>VLOOKUP($AA112,Reference!$B$45:$J$56,8,0)</f>
        <v>January</v>
      </c>
    </row>
    <row r="113" spans="1:30" ht="15" x14ac:dyDescent="0.15">
      <c r="A113" s="34"/>
      <c r="B113" s="36">
        <f t="shared" si="8"/>
        <v>0.37132352941176472</v>
      </c>
      <c r="C113" s="37">
        <v>101</v>
      </c>
      <c r="D113" s="38">
        <f>'Raw Data'!B102</f>
        <v>139105.01</v>
      </c>
      <c r="E113" s="38">
        <f t="shared" si="11"/>
        <v>120709865.8</v>
      </c>
      <c r="F113" s="36">
        <f t="shared" si="9"/>
        <v>0.8357257897872632</v>
      </c>
      <c r="G113" s="39">
        <f>'Raw Data'!C102</f>
        <v>1094.49</v>
      </c>
      <c r="H113" s="39">
        <f t="shared" si="12"/>
        <v>415243.63000000012</v>
      </c>
      <c r="I113" s="36">
        <f t="shared" si="10"/>
        <v>0.87991767361836615</v>
      </c>
      <c r="J113" s="44" t="s">
        <v>16</v>
      </c>
      <c r="K113" s="41" t="str">
        <f>'Raw Data'!A102</f>
        <v>Client 101</v>
      </c>
      <c r="L113" s="41" t="s">
        <v>50</v>
      </c>
      <c r="M113" s="42" t="s">
        <v>21</v>
      </c>
      <c r="N113" s="43">
        <f>IF($J113="a",VLOOKUP($M113,Reference!$A$2:B$13,2,0),IF($J113="b",VLOOKUP($M113,Reference!$A$16:B$27,2,0),VLOOKUP($M113,Reference!$A$30:B$41,2,0)))</f>
        <v>0</v>
      </c>
      <c r="O113" s="43">
        <f>IF($J113="a",VLOOKUP($M113,Reference!$A$2:C$13,3,0),IF($J113="b",VLOOKUP($M113,Reference!$A$16:C$27,3,0),VLOOKUP($M113,Reference!$A$30:C$41,3,0)))</f>
        <v>0</v>
      </c>
      <c r="P113" s="43">
        <f>IF($J113="a",VLOOKUP($M113,Reference!$A$2:D$13,4,0),IF($J113="b",VLOOKUP($M113,Reference!$A$16:D$27,4,0),VLOOKUP($M113,Reference!$A$30:D$41,4,0)))</f>
        <v>0</v>
      </c>
      <c r="Q113" s="43">
        <f>IF($J113="a",VLOOKUP($M113,Reference!$A$2:E$13,5,0),IF($J113="b",VLOOKUP($M113,Reference!$A$16:E$27,5,0),VLOOKUP($M113,Reference!$A$30:E$41,5,0)))</f>
        <v>0</v>
      </c>
      <c r="R113" s="43" t="str">
        <f>IF($J113="a",VLOOKUP($M113,Reference!$A$2:F$13,6,0),IF($J113="b",VLOOKUP($M113,Reference!$A$16:F$27,6,0),VLOOKUP($M113,Reference!$A$30:F$41,6,0)))</f>
        <v>Service Touchpoint</v>
      </c>
      <c r="S113" s="43">
        <f>IF($J113="a",VLOOKUP($M113,Reference!$A$2:G$13,7,0),IF($J113="b",VLOOKUP($M113,Reference!$A$16:G$27,7,0),VLOOKUP($M113,Reference!$A$30:G$41,7,0)))</f>
        <v>0</v>
      </c>
      <c r="T113" s="43">
        <f>IF($J113="a",VLOOKUP($M113,Reference!$A$2:H$13,8,0),IF($J113="b",VLOOKUP($M113,Reference!$A$16:H$27,8,0),VLOOKUP($M113,Reference!$A$30:H$41,8,0)))</f>
        <v>0</v>
      </c>
      <c r="U113" s="43">
        <f>IF($J113="a",VLOOKUP($M113,Reference!$A$2:I$13,9,0),IF($J113="b",VLOOKUP($M113,Reference!$A$16:I$27,9,0),VLOOKUP($M113,Reference!$A$30:I$41,9,0)))</f>
        <v>0</v>
      </c>
      <c r="V113" s="43">
        <f>IF($J113="a",VLOOKUP($M113,Reference!$A$2:J$13,10,0),IF($J113="b",VLOOKUP($M113,Reference!$A$16:J$27,10,0),VLOOKUP($M113,Reference!$A$30:J$41,10,0)))</f>
        <v>0</v>
      </c>
      <c r="W113" s="43">
        <f>IF($J113="a",VLOOKUP($M113,Reference!$A$2:K$13,11,0),IF($J113="b",VLOOKUP($M113,Reference!$A$16:K$27,11,0),VLOOKUP($M113,Reference!$A$30:K$41,11,0)))</f>
        <v>0</v>
      </c>
      <c r="X113" s="43">
        <f>IF($J113="a",VLOOKUP($M113,Reference!$A$2:L$13,12,0),IF($J113="b",VLOOKUP($M113,Reference!$A$16:L$27,12,0),VLOOKUP($M113,Reference!$A$30:L$41,12,0)))</f>
        <v>0</v>
      </c>
      <c r="Y113" s="43">
        <f>IF($J113="a",VLOOKUP($M113,Reference!$A$2:M$13,13,0),IF($J113="b",VLOOKUP($M113,Reference!$A$16:M$27,13,0),VLOOKUP($M113,Reference!$A$30:M$41,13,0)))</f>
        <v>0</v>
      </c>
      <c r="Z113" s="72">
        <f>VLOOKUP(M113,Reference!$A$63:$B$74,2,0)</f>
        <v>43221</v>
      </c>
      <c r="AA113" s="76">
        <f>VLOOKUP($M113,Reference!$A$45:$B$56,2,0)</f>
        <v>5</v>
      </c>
      <c r="AB113" s="76" t="str">
        <f>VLOOKUP($AA113,Reference!$B$45:$E$56,4,0)</f>
        <v>August</v>
      </c>
      <c r="AC113" s="76" t="str">
        <f>VLOOKUP($AA113,Reference!$B$45:$G$56,6,0)</f>
        <v>November</v>
      </c>
      <c r="AD113" s="76" t="str">
        <f>VLOOKUP($AA113,Reference!$B$45:$J$56,8,0)</f>
        <v>February</v>
      </c>
    </row>
    <row r="114" spans="1:30" ht="15" x14ac:dyDescent="0.15">
      <c r="A114" s="34"/>
      <c r="B114" s="36">
        <f t="shared" si="8"/>
        <v>0.375</v>
      </c>
      <c r="C114" s="37">
        <v>102</v>
      </c>
      <c r="D114" s="38">
        <f>'Raw Data'!B103</f>
        <v>127963.41</v>
      </c>
      <c r="E114" s="38">
        <f t="shared" si="11"/>
        <v>120837829.20999999</v>
      </c>
      <c r="F114" s="36">
        <f t="shared" si="9"/>
        <v>0.83661173495154084</v>
      </c>
      <c r="G114" s="39">
        <f>'Raw Data'!C103</f>
        <v>1062.68</v>
      </c>
      <c r="H114" s="39">
        <f t="shared" si="12"/>
        <v>416306.31000000011</v>
      </c>
      <c r="I114" s="36">
        <f t="shared" si="10"/>
        <v>0.88216953456419389</v>
      </c>
      <c r="J114" s="44" t="s">
        <v>16</v>
      </c>
      <c r="K114" s="41" t="str">
        <f>'Raw Data'!A103</f>
        <v>Client 102</v>
      </c>
      <c r="L114" s="41" t="s">
        <v>50</v>
      </c>
      <c r="M114" s="42" t="s">
        <v>22</v>
      </c>
      <c r="N114" s="43">
        <f>IF($J114="a",VLOOKUP($M114,Reference!$A$2:B$13,2,0),IF($J114="b",VLOOKUP($M114,Reference!$A$16:B$27,2,0),VLOOKUP($M114,Reference!$A$30:B$41,2,0)))</f>
        <v>0</v>
      </c>
      <c r="O114" s="43">
        <f>IF($J114="a",VLOOKUP($M114,Reference!$A$2:C$13,3,0),IF($J114="b",VLOOKUP($M114,Reference!$A$16:C$27,3,0),VLOOKUP($M114,Reference!$A$30:C$41,3,0)))</f>
        <v>0</v>
      </c>
      <c r="P114" s="43">
        <f>IF($J114="a",VLOOKUP($M114,Reference!$A$2:D$13,4,0),IF($J114="b",VLOOKUP($M114,Reference!$A$16:D$27,4,0),VLOOKUP($M114,Reference!$A$30:D$41,4,0)))</f>
        <v>0</v>
      </c>
      <c r="Q114" s="43">
        <f>IF($J114="a",VLOOKUP($M114,Reference!$A$2:E$13,5,0),IF($J114="b",VLOOKUP($M114,Reference!$A$16:E$27,5,0),VLOOKUP($M114,Reference!$A$30:E$41,5,0)))</f>
        <v>0</v>
      </c>
      <c r="R114" s="43">
        <f>IF($J114="a",VLOOKUP($M114,Reference!$A$2:F$13,6,0),IF($J114="b",VLOOKUP($M114,Reference!$A$16:F$27,6,0),VLOOKUP($M114,Reference!$A$30:F$41,6,0)))</f>
        <v>0</v>
      </c>
      <c r="S114" s="43" t="str">
        <f>IF($J114="a",VLOOKUP($M114,Reference!$A$2:G$13,7,0),IF($J114="b",VLOOKUP($M114,Reference!$A$16:G$27,7,0),VLOOKUP($M114,Reference!$A$30:G$41,7,0)))</f>
        <v>Service Touchpoint</v>
      </c>
      <c r="T114" s="43">
        <f>IF($J114="a",VLOOKUP($M114,Reference!$A$2:H$13,8,0),IF($J114="b",VLOOKUP($M114,Reference!$A$16:H$27,8,0),VLOOKUP($M114,Reference!$A$30:H$41,8,0)))</f>
        <v>0</v>
      </c>
      <c r="U114" s="43">
        <f>IF($J114="a",VLOOKUP($M114,Reference!$A$2:I$13,9,0),IF($J114="b",VLOOKUP($M114,Reference!$A$16:I$27,9,0),VLOOKUP($M114,Reference!$A$30:I$41,9,0)))</f>
        <v>0</v>
      </c>
      <c r="V114" s="43">
        <f>IF($J114="a",VLOOKUP($M114,Reference!$A$2:J$13,10,0),IF($J114="b",VLOOKUP($M114,Reference!$A$16:J$27,10,0),VLOOKUP($M114,Reference!$A$30:J$41,10,0)))</f>
        <v>0</v>
      </c>
      <c r="W114" s="43">
        <f>IF($J114="a",VLOOKUP($M114,Reference!$A$2:K$13,11,0),IF($J114="b",VLOOKUP($M114,Reference!$A$16:K$27,11,0),VLOOKUP($M114,Reference!$A$30:K$41,11,0)))</f>
        <v>0</v>
      </c>
      <c r="X114" s="43">
        <f>IF($J114="a",VLOOKUP($M114,Reference!$A$2:L$13,12,0),IF($J114="b",VLOOKUP($M114,Reference!$A$16:L$27,12,0),VLOOKUP($M114,Reference!$A$30:L$41,12,0)))</f>
        <v>0</v>
      </c>
      <c r="Y114" s="43">
        <f>IF($J114="a",VLOOKUP($M114,Reference!$A$2:M$13,13,0),IF($J114="b",VLOOKUP($M114,Reference!$A$16:M$27,13,0),VLOOKUP($M114,Reference!$A$30:M$41,13,0)))</f>
        <v>0</v>
      </c>
      <c r="Z114" s="72">
        <f>VLOOKUP(M114,Reference!$A$63:$B$74,2,0)</f>
        <v>43252</v>
      </c>
      <c r="AA114" s="76">
        <f>VLOOKUP($M114,Reference!$A$45:$B$56,2,0)</f>
        <v>6</v>
      </c>
      <c r="AB114" s="76" t="str">
        <f>VLOOKUP($AA114,Reference!$B$45:$E$56,4,0)</f>
        <v>September</v>
      </c>
      <c r="AC114" s="76" t="str">
        <f>VLOOKUP($AA114,Reference!$B$45:$G$56,6,0)</f>
        <v>December</v>
      </c>
      <c r="AD114" s="76" t="str">
        <f>VLOOKUP($AA114,Reference!$B$45:$J$56,8,0)</f>
        <v>March</v>
      </c>
    </row>
    <row r="115" spans="1:30" ht="15" x14ac:dyDescent="0.15">
      <c r="A115" s="34"/>
      <c r="B115" s="36">
        <f t="shared" si="8"/>
        <v>0.37867647058823528</v>
      </c>
      <c r="C115" s="37">
        <v>103</v>
      </c>
      <c r="D115" s="38">
        <f>'Raw Data'!B104</f>
        <v>171716.73</v>
      </c>
      <c r="E115" s="38">
        <f t="shared" si="11"/>
        <v>121009545.94</v>
      </c>
      <c r="F115" s="36">
        <f t="shared" si="9"/>
        <v>0.83780060297693248</v>
      </c>
      <c r="G115" s="39">
        <f>'Raw Data'!C104</f>
        <v>1057.3900000000001</v>
      </c>
      <c r="H115" s="39">
        <f t="shared" si="12"/>
        <v>417363.70000000013</v>
      </c>
      <c r="I115" s="36">
        <f t="shared" si="10"/>
        <v>0.88441018579081798</v>
      </c>
      <c r="J115" s="44" t="s">
        <v>16</v>
      </c>
      <c r="K115" s="41" t="str">
        <f>'Raw Data'!A104</f>
        <v>Client 103</v>
      </c>
      <c r="L115" s="41" t="s">
        <v>49</v>
      </c>
      <c r="M115" s="42" t="s">
        <v>23</v>
      </c>
      <c r="N115" s="43">
        <f>IF($J115="a",VLOOKUP($M115,Reference!$A$2:B$13,2,0),IF($J115="b",VLOOKUP($M115,Reference!$A$16:B$27,2,0),VLOOKUP($M115,Reference!$A$30:B$41,2,0)))</f>
        <v>0</v>
      </c>
      <c r="O115" s="43">
        <f>IF($J115="a",VLOOKUP($M115,Reference!$A$2:C$13,3,0),IF($J115="b",VLOOKUP($M115,Reference!$A$16:C$27,3,0),VLOOKUP($M115,Reference!$A$30:C$41,3,0)))</f>
        <v>0</v>
      </c>
      <c r="P115" s="43">
        <f>IF($J115="a",VLOOKUP($M115,Reference!$A$2:D$13,4,0),IF($J115="b",VLOOKUP($M115,Reference!$A$16:D$27,4,0),VLOOKUP($M115,Reference!$A$30:D$41,4,0)))</f>
        <v>0</v>
      </c>
      <c r="Q115" s="43">
        <f>IF($J115="a",VLOOKUP($M115,Reference!$A$2:E$13,5,0),IF($J115="b",VLOOKUP($M115,Reference!$A$16:E$27,5,0),VLOOKUP($M115,Reference!$A$30:E$41,5,0)))</f>
        <v>0</v>
      </c>
      <c r="R115" s="43">
        <f>IF($J115="a",VLOOKUP($M115,Reference!$A$2:F$13,6,0),IF($J115="b",VLOOKUP($M115,Reference!$A$16:F$27,6,0),VLOOKUP($M115,Reference!$A$30:F$41,6,0)))</f>
        <v>0</v>
      </c>
      <c r="S115" s="43">
        <f>IF($J115="a",VLOOKUP($M115,Reference!$A$2:G$13,7,0),IF($J115="b",VLOOKUP($M115,Reference!$A$16:G$27,7,0),VLOOKUP($M115,Reference!$A$30:G$41,7,0)))</f>
        <v>0</v>
      </c>
      <c r="T115" s="43" t="str">
        <f>IF($J115="a",VLOOKUP($M115,Reference!$A$2:H$13,8,0),IF($J115="b",VLOOKUP($M115,Reference!$A$16:H$27,8,0),VLOOKUP($M115,Reference!$A$30:H$41,8,0)))</f>
        <v>Service Touchpoint</v>
      </c>
      <c r="U115" s="43">
        <f>IF($J115="a",VLOOKUP($M115,Reference!$A$2:I$13,9,0),IF($J115="b",VLOOKUP($M115,Reference!$A$16:I$27,9,0),VLOOKUP($M115,Reference!$A$30:I$41,9,0)))</f>
        <v>0</v>
      </c>
      <c r="V115" s="43">
        <f>IF($J115="a",VLOOKUP($M115,Reference!$A$2:J$13,10,0),IF($J115="b",VLOOKUP($M115,Reference!$A$16:J$27,10,0),VLOOKUP($M115,Reference!$A$30:J$41,10,0)))</f>
        <v>0</v>
      </c>
      <c r="W115" s="43">
        <f>IF($J115="a",VLOOKUP($M115,Reference!$A$2:K$13,11,0),IF($J115="b",VLOOKUP($M115,Reference!$A$16:K$27,11,0),VLOOKUP($M115,Reference!$A$30:K$41,11,0)))</f>
        <v>0</v>
      </c>
      <c r="X115" s="43">
        <f>IF($J115="a",VLOOKUP($M115,Reference!$A$2:L$13,12,0),IF($J115="b",VLOOKUP($M115,Reference!$A$16:L$27,12,0),VLOOKUP($M115,Reference!$A$30:L$41,12,0)))</f>
        <v>0</v>
      </c>
      <c r="Y115" s="43">
        <f>IF($J115="a",VLOOKUP($M115,Reference!$A$2:M$13,13,0),IF($J115="b",VLOOKUP($M115,Reference!$A$16:M$27,13,0),VLOOKUP($M115,Reference!$A$30:M$41,13,0)))</f>
        <v>0</v>
      </c>
      <c r="Z115" s="72">
        <f>VLOOKUP(M115,Reference!$A$63:$B$74,2,0)</f>
        <v>43282</v>
      </c>
      <c r="AA115" s="76">
        <f>VLOOKUP($M115,Reference!$A$45:$B$56,2,0)</f>
        <v>7</v>
      </c>
      <c r="AB115" s="76" t="str">
        <f>VLOOKUP($AA115,Reference!$B$45:$E$56,4,0)</f>
        <v>October</v>
      </c>
      <c r="AC115" s="76" t="str">
        <f>VLOOKUP($AA115,Reference!$B$45:$G$56,6,0)</f>
        <v>January</v>
      </c>
      <c r="AD115" s="76" t="str">
        <f>VLOOKUP($AA115,Reference!$B$45:$J$56,8,0)</f>
        <v>April</v>
      </c>
    </row>
    <row r="116" spans="1:30" ht="15" x14ac:dyDescent="0.15">
      <c r="A116" s="34"/>
      <c r="B116" s="36">
        <f t="shared" si="8"/>
        <v>0.38235294117647056</v>
      </c>
      <c r="C116" s="37">
        <v>104</v>
      </c>
      <c r="D116" s="38">
        <f>'Raw Data'!B105</f>
        <v>934471.57</v>
      </c>
      <c r="E116" s="38">
        <f t="shared" si="11"/>
        <v>121944017.50999999</v>
      </c>
      <c r="F116" s="36">
        <f t="shared" si="9"/>
        <v>0.84427034748121299</v>
      </c>
      <c r="G116" s="39">
        <f>'Raw Data'!C105</f>
        <v>1050.22</v>
      </c>
      <c r="H116" s="39">
        <f t="shared" si="12"/>
        <v>418413.9200000001</v>
      </c>
      <c r="I116" s="36">
        <f t="shared" si="10"/>
        <v>0.8866356435038899</v>
      </c>
      <c r="J116" s="44" t="s">
        <v>16</v>
      </c>
      <c r="K116" s="41" t="str">
        <f>'Raw Data'!A105</f>
        <v>Client 104</v>
      </c>
      <c r="L116" s="41" t="s">
        <v>50</v>
      </c>
      <c r="M116" s="42" t="s">
        <v>24</v>
      </c>
      <c r="N116" s="43">
        <f>IF($J116="a",VLOOKUP($M116,Reference!$A$2:B$13,2,0),IF($J116="b",VLOOKUP($M116,Reference!$A$16:B$27,2,0),VLOOKUP($M116,Reference!$A$30:B$41,2,0)))</f>
        <v>0</v>
      </c>
      <c r="O116" s="43">
        <f>IF($J116="a",VLOOKUP($M116,Reference!$A$2:C$13,3,0),IF($J116="b",VLOOKUP($M116,Reference!$A$16:C$27,3,0),VLOOKUP($M116,Reference!$A$30:C$41,3,0)))</f>
        <v>0</v>
      </c>
      <c r="P116" s="43">
        <f>IF($J116="a",VLOOKUP($M116,Reference!$A$2:D$13,4,0),IF($J116="b",VLOOKUP($M116,Reference!$A$16:D$27,4,0),VLOOKUP($M116,Reference!$A$30:D$41,4,0)))</f>
        <v>0</v>
      </c>
      <c r="Q116" s="43">
        <f>IF($J116="a",VLOOKUP($M116,Reference!$A$2:E$13,5,0),IF($J116="b",VLOOKUP($M116,Reference!$A$16:E$27,5,0),VLOOKUP($M116,Reference!$A$30:E$41,5,0)))</f>
        <v>0</v>
      </c>
      <c r="R116" s="43">
        <f>IF($J116="a",VLOOKUP($M116,Reference!$A$2:F$13,6,0),IF($J116="b",VLOOKUP($M116,Reference!$A$16:F$27,6,0),VLOOKUP($M116,Reference!$A$30:F$41,6,0)))</f>
        <v>0</v>
      </c>
      <c r="S116" s="43">
        <f>IF($J116="a",VLOOKUP($M116,Reference!$A$2:G$13,7,0),IF($J116="b",VLOOKUP($M116,Reference!$A$16:G$27,7,0),VLOOKUP($M116,Reference!$A$30:G$41,7,0)))</f>
        <v>0</v>
      </c>
      <c r="T116" s="43">
        <f>IF($J116="a",VLOOKUP($M116,Reference!$A$2:H$13,8,0),IF($J116="b",VLOOKUP($M116,Reference!$A$16:H$27,8,0),VLOOKUP($M116,Reference!$A$30:H$41,8,0)))</f>
        <v>0</v>
      </c>
      <c r="U116" s="43" t="str">
        <f>IF($J116="a",VLOOKUP($M116,Reference!$A$2:I$13,9,0),IF($J116="b",VLOOKUP($M116,Reference!$A$16:I$27,9,0),VLOOKUP($M116,Reference!$A$30:I$41,9,0)))</f>
        <v>Service Touchpoint</v>
      </c>
      <c r="V116" s="43">
        <f>IF($J116="a",VLOOKUP($M116,Reference!$A$2:J$13,10,0),IF($J116="b",VLOOKUP($M116,Reference!$A$16:J$27,10,0),VLOOKUP($M116,Reference!$A$30:J$41,10,0)))</f>
        <v>0</v>
      </c>
      <c r="W116" s="43">
        <f>IF($J116="a",VLOOKUP($M116,Reference!$A$2:K$13,11,0),IF($J116="b",VLOOKUP($M116,Reference!$A$16:K$27,11,0),VLOOKUP($M116,Reference!$A$30:K$41,11,0)))</f>
        <v>0</v>
      </c>
      <c r="X116" s="43">
        <f>IF($J116="a",VLOOKUP($M116,Reference!$A$2:L$13,12,0),IF($J116="b",VLOOKUP($M116,Reference!$A$16:L$27,12,0),VLOOKUP($M116,Reference!$A$30:L$41,12,0)))</f>
        <v>0</v>
      </c>
      <c r="Y116" s="43">
        <f>IF($J116="a",VLOOKUP($M116,Reference!$A$2:M$13,13,0),IF($J116="b",VLOOKUP($M116,Reference!$A$16:M$27,13,0),VLOOKUP($M116,Reference!$A$30:M$41,13,0)))</f>
        <v>0</v>
      </c>
      <c r="Z116" s="72">
        <f>VLOOKUP(M116,Reference!$A$63:$B$74,2,0)</f>
        <v>43313</v>
      </c>
      <c r="AA116" s="76">
        <f>VLOOKUP($M116,Reference!$A$45:$B$56,2,0)</f>
        <v>8</v>
      </c>
      <c r="AB116" s="76" t="str">
        <f>VLOOKUP($AA116,Reference!$B$45:$E$56,4,0)</f>
        <v>November</v>
      </c>
      <c r="AC116" s="76" t="str">
        <f>VLOOKUP($AA116,Reference!$B$45:$G$56,6,0)</f>
        <v>February</v>
      </c>
      <c r="AD116" s="76" t="str">
        <f>VLOOKUP($AA116,Reference!$B$45:$J$56,8,0)</f>
        <v>May</v>
      </c>
    </row>
    <row r="117" spans="1:30" ht="15" x14ac:dyDescent="0.15">
      <c r="A117" s="34"/>
      <c r="B117" s="36">
        <f t="shared" si="8"/>
        <v>0.3860294117647059</v>
      </c>
      <c r="C117" s="37">
        <v>105</v>
      </c>
      <c r="D117" s="38">
        <f>'Raw Data'!B106</f>
        <v>135578.04999999999</v>
      </c>
      <c r="E117" s="38">
        <f t="shared" si="11"/>
        <v>122079595.55999999</v>
      </c>
      <c r="F117" s="36">
        <f t="shared" si="9"/>
        <v>0.84520901203993104</v>
      </c>
      <c r="G117" s="39">
        <f>'Raw Data'!C106</f>
        <v>1049.27</v>
      </c>
      <c r="H117" s="39">
        <f t="shared" si="12"/>
        <v>419463.19000000012</v>
      </c>
      <c r="I117" s="36">
        <f t="shared" si="10"/>
        <v>0.88885908812939218</v>
      </c>
      <c r="J117" s="44" t="s">
        <v>16</v>
      </c>
      <c r="K117" s="41" t="str">
        <f>'Raw Data'!A106</f>
        <v>Client 105</v>
      </c>
      <c r="L117" s="41" t="s">
        <v>50</v>
      </c>
      <c r="M117" s="42" t="s">
        <v>25</v>
      </c>
      <c r="N117" s="43">
        <f>IF($J117="a",VLOOKUP($M117,Reference!$A$2:B$13,2,0),IF($J117="b",VLOOKUP($M117,Reference!$A$16:B$27,2,0),VLOOKUP($M117,Reference!$A$30:B$41,2,0)))</f>
        <v>0</v>
      </c>
      <c r="O117" s="43">
        <f>IF($J117="a",VLOOKUP($M117,Reference!$A$2:C$13,3,0),IF($J117="b",VLOOKUP($M117,Reference!$A$16:C$27,3,0),VLOOKUP($M117,Reference!$A$30:C$41,3,0)))</f>
        <v>0</v>
      </c>
      <c r="P117" s="43">
        <f>IF($J117="a",VLOOKUP($M117,Reference!$A$2:D$13,4,0),IF($J117="b",VLOOKUP($M117,Reference!$A$16:D$27,4,0),VLOOKUP($M117,Reference!$A$30:D$41,4,0)))</f>
        <v>0</v>
      </c>
      <c r="Q117" s="43">
        <f>IF($J117="a",VLOOKUP($M117,Reference!$A$2:E$13,5,0),IF($J117="b",VLOOKUP($M117,Reference!$A$16:E$27,5,0),VLOOKUP($M117,Reference!$A$30:E$41,5,0)))</f>
        <v>0</v>
      </c>
      <c r="R117" s="43">
        <f>IF($J117="a",VLOOKUP($M117,Reference!$A$2:F$13,6,0),IF($J117="b",VLOOKUP($M117,Reference!$A$16:F$27,6,0),VLOOKUP($M117,Reference!$A$30:F$41,6,0)))</f>
        <v>0</v>
      </c>
      <c r="S117" s="43">
        <f>IF($J117="a",VLOOKUP($M117,Reference!$A$2:G$13,7,0),IF($J117="b",VLOOKUP($M117,Reference!$A$16:G$27,7,0),VLOOKUP($M117,Reference!$A$30:G$41,7,0)))</f>
        <v>0</v>
      </c>
      <c r="T117" s="43">
        <f>IF($J117="a",VLOOKUP($M117,Reference!$A$2:H$13,8,0),IF($J117="b",VLOOKUP($M117,Reference!$A$16:H$27,8,0),VLOOKUP($M117,Reference!$A$30:H$41,8,0)))</f>
        <v>0</v>
      </c>
      <c r="U117" s="43">
        <f>IF($J117="a",VLOOKUP($M117,Reference!$A$2:I$13,9,0),IF($J117="b",VLOOKUP($M117,Reference!$A$16:I$27,9,0),VLOOKUP($M117,Reference!$A$30:I$41,9,0)))</f>
        <v>0</v>
      </c>
      <c r="V117" s="43" t="str">
        <f>IF($J117="a",VLOOKUP($M117,Reference!$A$2:J$13,10,0),IF($J117="b",VLOOKUP($M117,Reference!$A$16:J$27,10,0),VLOOKUP($M117,Reference!$A$30:J$41,10,0)))</f>
        <v>Service Touchpoint</v>
      </c>
      <c r="W117" s="43">
        <f>IF($J117="a",VLOOKUP($M117,Reference!$A$2:K$13,11,0),IF($J117="b",VLOOKUP($M117,Reference!$A$16:K$27,11,0),VLOOKUP($M117,Reference!$A$30:K$41,11,0)))</f>
        <v>0</v>
      </c>
      <c r="X117" s="43">
        <f>IF($J117="a",VLOOKUP($M117,Reference!$A$2:L$13,12,0),IF($J117="b",VLOOKUP($M117,Reference!$A$16:L$27,12,0),VLOOKUP($M117,Reference!$A$30:L$41,12,0)))</f>
        <v>0</v>
      </c>
      <c r="Y117" s="43">
        <f>IF($J117="a",VLOOKUP($M117,Reference!$A$2:M$13,13,0),IF($J117="b",VLOOKUP($M117,Reference!$A$16:M$27,13,0),VLOOKUP($M117,Reference!$A$30:M$41,13,0)))</f>
        <v>0</v>
      </c>
      <c r="Z117" s="72">
        <f>VLOOKUP(M117,Reference!$A$63:$B$74,2,0)</f>
        <v>43344</v>
      </c>
      <c r="AA117" s="76">
        <f>VLOOKUP($M117,Reference!$A$45:$B$56,2,0)</f>
        <v>9</v>
      </c>
      <c r="AB117" s="76" t="str">
        <f>VLOOKUP($AA117,Reference!$B$45:$E$56,4,0)</f>
        <v>December</v>
      </c>
      <c r="AC117" s="76" t="str">
        <f>VLOOKUP($AA117,Reference!$B$45:$G$56,6,0)</f>
        <v>March</v>
      </c>
      <c r="AD117" s="76" t="str">
        <f>VLOOKUP($AA117,Reference!$B$45:$J$56,8,0)</f>
        <v>June</v>
      </c>
    </row>
    <row r="118" spans="1:30" ht="15" x14ac:dyDescent="0.15">
      <c r="A118" s="34"/>
      <c r="B118" s="36">
        <f t="shared" si="8"/>
        <v>0.38970588235294118</v>
      </c>
      <c r="C118" s="37">
        <v>106</v>
      </c>
      <c r="D118" s="38">
        <f>'Raw Data'!B107</f>
        <v>146927.57999999999</v>
      </c>
      <c r="E118" s="38">
        <f t="shared" si="11"/>
        <v>122226523.13999999</v>
      </c>
      <c r="F118" s="36">
        <f t="shared" si="9"/>
        <v>0.84622625422658437</v>
      </c>
      <c r="G118" s="39">
        <f>'Raw Data'!C107</f>
        <v>1041.8900000000001</v>
      </c>
      <c r="H118" s="39">
        <f t="shared" si="12"/>
        <v>420505.08000000013</v>
      </c>
      <c r="I118" s="36">
        <f t="shared" si="10"/>
        <v>0.89106689424303742</v>
      </c>
      <c r="J118" s="44" t="s">
        <v>16</v>
      </c>
      <c r="K118" s="41" t="str">
        <f>'Raw Data'!A107</f>
        <v>Client 106</v>
      </c>
      <c r="L118" s="41" t="s">
        <v>50</v>
      </c>
      <c r="M118" s="42" t="s">
        <v>26</v>
      </c>
      <c r="N118" s="43">
        <f>IF($J118="a",VLOOKUP($M118,Reference!$A$2:B$13,2,0),IF($J118="b",VLOOKUP($M118,Reference!$A$16:B$27,2,0),VLOOKUP($M118,Reference!$A$30:B$41,2,0)))</f>
        <v>0</v>
      </c>
      <c r="O118" s="43">
        <f>IF($J118="a",VLOOKUP($M118,Reference!$A$2:C$13,3,0),IF($J118="b",VLOOKUP($M118,Reference!$A$16:C$27,3,0),VLOOKUP($M118,Reference!$A$30:C$41,3,0)))</f>
        <v>0</v>
      </c>
      <c r="P118" s="43">
        <f>IF($J118="a",VLOOKUP($M118,Reference!$A$2:D$13,4,0),IF($J118="b",VLOOKUP($M118,Reference!$A$16:D$27,4,0),VLOOKUP($M118,Reference!$A$30:D$41,4,0)))</f>
        <v>0</v>
      </c>
      <c r="Q118" s="43">
        <f>IF($J118="a",VLOOKUP($M118,Reference!$A$2:E$13,5,0),IF($J118="b",VLOOKUP($M118,Reference!$A$16:E$27,5,0),VLOOKUP($M118,Reference!$A$30:E$41,5,0)))</f>
        <v>0</v>
      </c>
      <c r="R118" s="43">
        <f>IF($J118="a",VLOOKUP($M118,Reference!$A$2:F$13,6,0),IF($J118="b",VLOOKUP($M118,Reference!$A$16:F$27,6,0),VLOOKUP($M118,Reference!$A$30:F$41,6,0)))</f>
        <v>0</v>
      </c>
      <c r="S118" s="43">
        <f>IF($J118="a",VLOOKUP($M118,Reference!$A$2:G$13,7,0),IF($J118="b",VLOOKUP($M118,Reference!$A$16:G$27,7,0),VLOOKUP($M118,Reference!$A$30:G$41,7,0)))</f>
        <v>0</v>
      </c>
      <c r="T118" s="43">
        <f>IF($J118="a",VLOOKUP($M118,Reference!$A$2:H$13,8,0),IF($J118="b",VLOOKUP($M118,Reference!$A$16:H$27,8,0),VLOOKUP($M118,Reference!$A$30:H$41,8,0)))</f>
        <v>0</v>
      </c>
      <c r="U118" s="43">
        <f>IF($J118="a",VLOOKUP($M118,Reference!$A$2:I$13,9,0),IF($J118="b",VLOOKUP($M118,Reference!$A$16:I$27,9,0),VLOOKUP($M118,Reference!$A$30:I$41,9,0)))</f>
        <v>0</v>
      </c>
      <c r="V118" s="43">
        <f>IF($J118="a",VLOOKUP($M118,Reference!$A$2:J$13,10,0),IF($J118="b",VLOOKUP($M118,Reference!$A$16:J$27,10,0),VLOOKUP($M118,Reference!$A$30:J$41,10,0)))</f>
        <v>0</v>
      </c>
      <c r="W118" s="43" t="str">
        <f>IF($J118="a",VLOOKUP($M118,Reference!$A$2:K$13,11,0),IF($J118="b",VLOOKUP($M118,Reference!$A$16:K$27,11,0),VLOOKUP($M118,Reference!$A$30:K$41,11,0)))</f>
        <v>Service Touchpoint</v>
      </c>
      <c r="X118" s="43">
        <f>IF($J118="a",VLOOKUP($M118,Reference!$A$2:L$13,12,0),IF($J118="b",VLOOKUP($M118,Reference!$A$16:L$27,12,0),VLOOKUP($M118,Reference!$A$30:L$41,12,0)))</f>
        <v>0</v>
      </c>
      <c r="Y118" s="43">
        <f>IF($J118="a",VLOOKUP($M118,Reference!$A$2:M$13,13,0),IF($J118="b",VLOOKUP($M118,Reference!$A$16:M$27,13,0),VLOOKUP($M118,Reference!$A$30:M$41,13,0)))</f>
        <v>0</v>
      </c>
      <c r="Z118" s="72">
        <f>VLOOKUP(M118,Reference!$A$63:$B$74,2,0)</f>
        <v>43374</v>
      </c>
      <c r="AA118" s="76">
        <f>VLOOKUP($M118,Reference!$A$45:$B$56,2,0)</f>
        <v>10</v>
      </c>
      <c r="AB118" s="76" t="str">
        <f>VLOOKUP($AA118,Reference!$B$45:$E$56,4,0)</f>
        <v>January</v>
      </c>
      <c r="AC118" s="76" t="str">
        <f>VLOOKUP($AA118,Reference!$B$45:$G$56,6,0)</f>
        <v>April</v>
      </c>
      <c r="AD118" s="76" t="str">
        <f>VLOOKUP($AA118,Reference!$B$45:$J$56,8,0)</f>
        <v>July</v>
      </c>
    </row>
    <row r="119" spans="1:30" ht="15" x14ac:dyDescent="0.15">
      <c r="A119" s="34"/>
      <c r="B119" s="36">
        <f t="shared" si="8"/>
        <v>0.39338235294117646</v>
      </c>
      <c r="C119" s="37">
        <v>107</v>
      </c>
      <c r="D119" s="38">
        <f>'Raw Data'!B108</f>
        <v>161930.59</v>
      </c>
      <c r="E119" s="38">
        <f t="shared" si="11"/>
        <v>122388453.72999999</v>
      </c>
      <c r="F119" s="36">
        <f t="shared" si="9"/>
        <v>0.84734736863858029</v>
      </c>
      <c r="G119" s="39">
        <f>'Raw Data'!C108</f>
        <v>1022.67</v>
      </c>
      <c r="H119" s="39">
        <f t="shared" si="12"/>
        <v>421527.75000000012</v>
      </c>
      <c r="I119" s="36">
        <f t="shared" si="10"/>
        <v>0.89323397241658886</v>
      </c>
      <c r="J119" s="44" t="s">
        <v>16</v>
      </c>
      <c r="K119" s="41" t="str">
        <f>'Raw Data'!A108</f>
        <v>Client 107</v>
      </c>
      <c r="L119" s="41" t="s">
        <v>50</v>
      </c>
      <c r="M119" s="42" t="s">
        <v>27</v>
      </c>
      <c r="N119" s="43">
        <f>IF($J119="a",VLOOKUP($M119,Reference!$A$2:B$13,2,0),IF($J119="b",VLOOKUP($M119,Reference!$A$16:B$27,2,0),VLOOKUP($M119,Reference!$A$30:B$41,2,0)))</f>
        <v>0</v>
      </c>
      <c r="O119" s="43">
        <f>IF($J119="a",VLOOKUP($M119,Reference!$A$2:C$13,3,0),IF($J119="b",VLOOKUP($M119,Reference!$A$16:C$27,3,0),VLOOKUP($M119,Reference!$A$30:C$41,3,0)))</f>
        <v>0</v>
      </c>
      <c r="P119" s="43">
        <f>IF($J119="a",VLOOKUP($M119,Reference!$A$2:D$13,4,0),IF($J119="b",VLOOKUP($M119,Reference!$A$16:D$27,4,0),VLOOKUP($M119,Reference!$A$30:D$41,4,0)))</f>
        <v>0</v>
      </c>
      <c r="Q119" s="43">
        <f>IF($J119="a",VLOOKUP($M119,Reference!$A$2:E$13,5,0),IF($J119="b",VLOOKUP($M119,Reference!$A$16:E$27,5,0),VLOOKUP($M119,Reference!$A$30:E$41,5,0)))</f>
        <v>0</v>
      </c>
      <c r="R119" s="43">
        <f>IF($J119="a",VLOOKUP($M119,Reference!$A$2:F$13,6,0),IF($J119="b",VLOOKUP($M119,Reference!$A$16:F$27,6,0),VLOOKUP($M119,Reference!$A$30:F$41,6,0)))</f>
        <v>0</v>
      </c>
      <c r="S119" s="43">
        <f>IF($J119="a",VLOOKUP($M119,Reference!$A$2:G$13,7,0),IF($J119="b",VLOOKUP($M119,Reference!$A$16:G$27,7,0),VLOOKUP($M119,Reference!$A$30:G$41,7,0)))</f>
        <v>0</v>
      </c>
      <c r="T119" s="43">
        <f>IF($J119="a",VLOOKUP($M119,Reference!$A$2:H$13,8,0),IF($J119="b",VLOOKUP($M119,Reference!$A$16:H$27,8,0),VLOOKUP($M119,Reference!$A$30:H$41,8,0)))</f>
        <v>0</v>
      </c>
      <c r="U119" s="43">
        <f>IF($J119="a",VLOOKUP($M119,Reference!$A$2:I$13,9,0),IF($J119="b",VLOOKUP($M119,Reference!$A$16:I$27,9,0),VLOOKUP($M119,Reference!$A$30:I$41,9,0)))</f>
        <v>0</v>
      </c>
      <c r="V119" s="43">
        <f>IF($J119="a",VLOOKUP($M119,Reference!$A$2:J$13,10,0),IF($J119="b",VLOOKUP($M119,Reference!$A$16:J$27,10,0),VLOOKUP($M119,Reference!$A$30:J$41,10,0)))</f>
        <v>0</v>
      </c>
      <c r="W119" s="43">
        <f>IF($J119="a",VLOOKUP($M119,Reference!$A$2:K$13,11,0),IF($J119="b",VLOOKUP($M119,Reference!$A$16:K$27,11,0),VLOOKUP($M119,Reference!$A$30:K$41,11,0)))</f>
        <v>0</v>
      </c>
      <c r="X119" s="43" t="str">
        <f>IF($J119="a",VLOOKUP($M119,Reference!$A$2:L$13,12,0),IF($J119="b",VLOOKUP($M119,Reference!$A$16:L$27,12,0),VLOOKUP($M119,Reference!$A$30:L$41,12,0)))</f>
        <v>Service Touchpoint</v>
      </c>
      <c r="Y119" s="43">
        <f>IF($J119="a",VLOOKUP($M119,Reference!$A$2:M$13,13,0),IF($J119="b",VLOOKUP($M119,Reference!$A$16:M$27,13,0),VLOOKUP($M119,Reference!$A$30:M$41,13,0)))</f>
        <v>0</v>
      </c>
      <c r="Z119" s="72">
        <f>VLOOKUP(M119,Reference!$A$63:$B$74,2,0)</f>
        <v>43405</v>
      </c>
      <c r="AA119" s="76">
        <f>VLOOKUP($M119,Reference!$A$45:$B$56,2,0)</f>
        <v>11</v>
      </c>
      <c r="AB119" s="76" t="str">
        <f>VLOOKUP($AA119,Reference!$B$45:$E$56,4,0)</f>
        <v>February</v>
      </c>
      <c r="AC119" s="76" t="str">
        <f>VLOOKUP($AA119,Reference!$B$45:$G$56,6,0)</f>
        <v>May</v>
      </c>
      <c r="AD119" s="76" t="str">
        <f>VLOOKUP($AA119,Reference!$B$45:$J$56,8,0)</f>
        <v>August</v>
      </c>
    </row>
    <row r="120" spans="1:30" ht="15" x14ac:dyDescent="0.15">
      <c r="A120" s="34"/>
      <c r="B120" s="36">
        <f t="shared" si="8"/>
        <v>0.39705882352941174</v>
      </c>
      <c r="C120" s="37">
        <v>108</v>
      </c>
      <c r="D120" s="38">
        <f>'Raw Data'!B109</f>
        <v>196705.62</v>
      </c>
      <c r="E120" s="38">
        <f t="shared" si="11"/>
        <v>122585159.34999999</v>
      </c>
      <c r="F120" s="36">
        <f t="shared" si="9"/>
        <v>0.84870924538776393</v>
      </c>
      <c r="G120" s="39">
        <f>'Raw Data'!C109</f>
        <v>1016.28</v>
      </c>
      <c r="H120" s="39">
        <f t="shared" si="12"/>
        <v>422544.03000000014</v>
      </c>
      <c r="I120" s="36">
        <f t="shared" si="10"/>
        <v>0.89538750992743499</v>
      </c>
      <c r="J120" s="44" t="s">
        <v>16</v>
      </c>
      <c r="K120" s="41" t="str">
        <f>'Raw Data'!A109</f>
        <v>Client 108</v>
      </c>
      <c r="L120" s="41" t="s">
        <v>50</v>
      </c>
      <c r="M120" s="42" t="s">
        <v>28</v>
      </c>
      <c r="N120" s="43">
        <f>IF($J120="a",VLOOKUP($M120,Reference!$A$2:B$13,2,0),IF($J120="b",VLOOKUP($M120,Reference!$A$16:B$27,2,0),VLOOKUP($M120,Reference!$A$30:B$41,2,0)))</f>
        <v>0</v>
      </c>
      <c r="O120" s="43">
        <f>IF($J120="a",VLOOKUP($M120,Reference!$A$2:C$13,3,0),IF($J120="b",VLOOKUP($M120,Reference!$A$16:C$27,3,0),VLOOKUP($M120,Reference!$A$30:C$41,3,0)))</f>
        <v>0</v>
      </c>
      <c r="P120" s="43">
        <f>IF($J120="a",VLOOKUP($M120,Reference!$A$2:D$13,4,0),IF($J120="b",VLOOKUP($M120,Reference!$A$16:D$27,4,0),VLOOKUP($M120,Reference!$A$30:D$41,4,0)))</f>
        <v>0</v>
      </c>
      <c r="Q120" s="43">
        <f>IF($J120="a",VLOOKUP($M120,Reference!$A$2:E$13,5,0),IF($J120="b",VLOOKUP($M120,Reference!$A$16:E$27,5,0),VLOOKUP($M120,Reference!$A$30:E$41,5,0)))</f>
        <v>0</v>
      </c>
      <c r="R120" s="43">
        <f>IF($J120="a",VLOOKUP($M120,Reference!$A$2:F$13,6,0),IF($J120="b",VLOOKUP($M120,Reference!$A$16:F$27,6,0),VLOOKUP($M120,Reference!$A$30:F$41,6,0)))</f>
        <v>0</v>
      </c>
      <c r="S120" s="43">
        <f>IF($J120="a",VLOOKUP($M120,Reference!$A$2:G$13,7,0),IF($J120="b",VLOOKUP($M120,Reference!$A$16:G$27,7,0),VLOOKUP($M120,Reference!$A$30:G$41,7,0)))</f>
        <v>0</v>
      </c>
      <c r="T120" s="43">
        <f>IF($J120="a",VLOOKUP($M120,Reference!$A$2:H$13,8,0),IF($J120="b",VLOOKUP($M120,Reference!$A$16:H$27,8,0),VLOOKUP($M120,Reference!$A$30:H$41,8,0)))</f>
        <v>0</v>
      </c>
      <c r="U120" s="43">
        <f>IF($J120="a",VLOOKUP($M120,Reference!$A$2:I$13,9,0),IF($J120="b",VLOOKUP($M120,Reference!$A$16:I$27,9,0),VLOOKUP($M120,Reference!$A$30:I$41,9,0)))</f>
        <v>0</v>
      </c>
      <c r="V120" s="43">
        <f>IF($J120="a",VLOOKUP($M120,Reference!$A$2:J$13,10,0),IF($J120="b",VLOOKUP($M120,Reference!$A$16:J$27,10,0),VLOOKUP($M120,Reference!$A$30:J$41,10,0)))</f>
        <v>0</v>
      </c>
      <c r="W120" s="43">
        <f>IF($J120="a",VLOOKUP($M120,Reference!$A$2:K$13,11,0),IF($J120="b",VLOOKUP($M120,Reference!$A$16:K$27,11,0),VLOOKUP($M120,Reference!$A$30:K$41,11,0)))</f>
        <v>0</v>
      </c>
      <c r="X120" s="43">
        <f>IF($J120="a",VLOOKUP($M120,Reference!$A$2:L$13,12,0),IF($J120="b",VLOOKUP($M120,Reference!$A$16:L$27,12,0),VLOOKUP($M120,Reference!$A$30:L$41,12,0)))</f>
        <v>0</v>
      </c>
      <c r="Y120" s="43" t="str">
        <f>IF($J120="a",VLOOKUP($M120,Reference!$A$2:M$13,13,0),IF($J120="b",VLOOKUP($M120,Reference!$A$16:M$27,13,0),VLOOKUP($M120,Reference!$A$30:M$41,13,0)))</f>
        <v>Service Touchpoint</v>
      </c>
      <c r="Z120" s="72">
        <f>VLOOKUP(M120,Reference!$A$63:$B$74,2,0)</f>
        <v>43435</v>
      </c>
      <c r="AA120" s="76">
        <f>VLOOKUP($M120,Reference!$A$45:$B$56,2,0)</f>
        <v>12</v>
      </c>
      <c r="AB120" s="76" t="str">
        <f>VLOOKUP($AA120,Reference!$B$45:$E$56,4,0)</f>
        <v>March</v>
      </c>
      <c r="AC120" s="76" t="str">
        <f>VLOOKUP($AA120,Reference!$B$45:$G$56,6,0)</f>
        <v>June</v>
      </c>
      <c r="AD120" s="76" t="str">
        <f>VLOOKUP($AA120,Reference!$B$45:$J$56,8,0)</f>
        <v>September</v>
      </c>
    </row>
    <row r="121" spans="1:30" ht="15" x14ac:dyDescent="0.15">
      <c r="A121" s="34"/>
      <c r="B121" s="36">
        <f t="shared" si="8"/>
        <v>0.40073529411764708</v>
      </c>
      <c r="C121" s="37">
        <v>109</v>
      </c>
      <c r="D121" s="38">
        <f>'Raw Data'!B110</f>
        <v>141501.14000000001</v>
      </c>
      <c r="E121" s="38">
        <f t="shared" si="11"/>
        <v>122726660.48999999</v>
      </c>
      <c r="F121" s="36">
        <f t="shared" si="9"/>
        <v>0.84968891802014213</v>
      </c>
      <c r="G121" s="39">
        <f>'Raw Data'!C110</f>
        <v>1008.32</v>
      </c>
      <c r="H121" s="39">
        <f t="shared" si="12"/>
        <v>423552.35000000015</v>
      </c>
      <c r="I121" s="36">
        <f t="shared" si="10"/>
        <v>0.89752417988348676</v>
      </c>
      <c r="J121" s="44" t="s">
        <v>16</v>
      </c>
      <c r="K121" s="41" t="str">
        <f>'Raw Data'!A110</f>
        <v>Client 109</v>
      </c>
      <c r="L121" s="41" t="s">
        <v>50</v>
      </c>
      <c r="M121" s="42" t="s">
        <v>1</v>
      </c>
      <c r="N121" s="43" t="str">
        <f>IF($J121="a",VLOOKUP($M121,Reference!$A$2:B$13,2,0),IF($J121="b",VLOOKUP($M121,Reference!$A$16:B$27,2,0),VLOOKUP($M121,Reference!$A$30:B$41,2,0)))</f>
        <v>Service Touchpoint</v>
      </c>
      <c r="O121" s="43">
        <f>IF($J121="a",VLOOKUP($M121,Reference!$A$2:C$13,3,0),IF($J121="b",VLOOKUP($M121,Reference!$A$16:C$27,3,0),VLOOKUP($M121,Reference!$A$30:C$41,3,0)))</f>
        <v>0</v>
      </c>
      <c r="P121" s="43">
        <f>IF($J121="a",VLOOKUP($M121,Reference!$A$2:D$13,4,0),IF($J121="b",VLOOKUP($M121,Reference!$A$16:D$27,4,0),VLOOKUP($M121,Reference!$A$30:D$41,4,0)))</f>
        <v>0</v>
      </c>
      <c r="Q121" s="43">
        <f>IF($J121="a",VLOOKUP($M121,Reference!$A$2:E$13,5,0),IF($J121="b",VLOOKUP($M121,Reference!$A$16:E$27,5,0),VLOOKUP($M121,Reference!$A$30:E$41,5,0)))</f>
        <v>0</v>
      </c>
      <c r="R121" s="43">
        <f>IF($J121="a",VLOOKUP($M121,Reference!$A$2:F$13,6,0),IF($J121="b",VLOOKUP($M121,Reference!$A$16:F$27,6,0),VLOOKUP($M121,Reference!$A$30:F$41,6,0)))</f>
        <v>0</v>
      </c>
      <c r="S121" s="43">
        <f>IF($J121="a",VLOOKUP($M121,Reference!$A$2:G$13,7,0),IF($J121="b",VLOOKUP($M121,Reference!$A$16:G$27,7,0),VLOOKUP($M121,Reference!$A$30:G$41,7,0)))</f>
        <v>0</v>
      </c>
      <c r="T121" s="43">
        <f>IF($J121="a",VLOOKUP($M121,Reference!$A$2:H$13,8,0),IF($J121="b",VLOOKUP($M121,Reference!$A$16:H$27,8,0),VLOOKUP($M121,Reference!$A$30:H$41,8,0)))</f>
        <v>0</v>
      </c>
      <c r="U121" s="43">
        <f>IF($J121="a",VLOOKUP($M121,Reference!$A$2:I$13,9,0),IF($J121="b",VLOOKUP($M121,Reference!$A$16:I$27,9,0),VLOOKUP($M121,Reference!$A$30:I$41,9,0)))</f>
        <v>0</v>
      </c>
      <c r="V121" s="43">
        <f>IF($J121="a",VLOOKUP($M121,Reference!$A$2:J$13,10,0),IF($J121="b",VLOOKUP($M121,Reference!$A$16:J$27,10,0),VLOOKUP($M121,Reference!$A$30:J$41,10,0)))</f>
        <v>0</v>
      </c>
      <c r="W121" s="43">
        <f>IF($J121="a",VLOOKUP($M121,Reference!$A$2:K$13,11,0),IF($J121="b",VLOOKUP($M121,Reference!$A$16:K$27,11,0),VLOOKUP($M121,Reference!$A$30:K$41,11,0)))</f>
        <v>0</v>
      </c>
      <c r="X121" s="43">
        <f>IF($J121="a",VLOOKUP($M121,Reference!$A$2:L$13,12,0),IF($J121="b",VLOOKUP($M121,Reference!$A$16:L$27,12,0),VLOOKUP($M121,Reference!$A$30:L$41,12,0)))</f>
        <v>0</v>
      </c>
      <c r="Y121" s="43">
        <f>IF($J121="a",VLOOKUP($M121,Reference!$A$2:M$13,13,0),IF($J121="b",VLOOKUP($M121,Reference!$A$16:M$27,13,0),VLOOKUP($M121,Reference!$A$30:M$41,13,0)))</f>
        <v>0</v>
      </c>
      <c r="Z121" s="72">
        <f>VLOOKUP(M121,Reference!$A$63:$B$74,2,0)</f>
        <v>43101</v>
      </c>
      <c r="AA121" s="76">
        <f>VLOOKUP($M121,Reference!$A$45:$B$56,2,0)</f>
        <v>1</v>
      </c>
      <c r="AB121" s="76" t="str">
        <f>VLOOKUP($AA121,Reference!$B$45:$E$56,4,0)</f>
        <v>April</v>
      </c>
      <c r="AC121" s="76" t="str">
        <f>VLOOKUP($AA121,Reference!$B$45:$G$56,6,0)</f>
        <v>July</v>
      </c>
      <c r="AD121" s="76" t="str">
        <f>VLOOKUP($AA121,Reference!$B$45:$J$56,8,0)</f>
        <v>October</v>
      </c>
    </row>
    <row r="122" spans="1:30" ht="15" x14ac:dyDescent="0.15">
      <c r="A122" s="34"/>
      <c r="B122" s="36">
        <f t="shared" si="8"/>
        <v>0.40441176470588236</v>
      </c>
      <c r="C122" s="37">
        <v>110</v>
      </c>
      <c r="D122" s="38">
        <f>'Raw Data'!B111</f>
        <v>103481.46</v>
      </c>
      <c r="E122" s="38">
        <f t="shared" si="11"/>
        <v>122830141.94999999</v>
      </c>
      <c r="F122" s="36">
        <f t="shared" si="9"/>
        <v>0.85040536422206336</v>
      </c>
      <c r="G122" s="39">
        <f>'Raw Data'!C111</f>
        <v>956.1</v>
      </c>
      <c r="H122" s="39">
        <f t="shared" si="12"/>
        <v>424508.45000000013</v>
      </c>
      <c r="I122" s="36">
        <f t="shared" si="10"/>
        <v>0.89955019359439303</v>
      </c>
      <c r="J122" s="44" t="s">
        <v>16</v>
      </c>
      <c r="K122" s="41" t="str">
        <f>'Raw Data'!A111</f>
        <v>Client 110</v>
      </c>
      <c r="L122" s="41" t="s">
        <v>50</v>
      </c>
      <c r="M122" s="42" t="s">
        <v>18</v>
      </c>
      <c r="N122" s="43">
        <f>IF($J122="a",VLOOKUP($M122,Reference!$A$2:B$13,2,0),IF($J122="b",VLOOKUP($M122,Reference!$A$16:B$27,2,0),VLOOKUP($M122,Reference!$A$30:B$41,2,0)))</f>
        <v>0</v>
      </c>
      <c r="O122" s="43" t="str">
        <f>IF($J122="a",VLOOKUP($M122,Reference!$A$2:C$13,3,0),IF($J122="b",VLOOKUP($M122,Reference!$A$16:C$27,3,0),VLOOKUP($M122,Reference!$A$30:C$41,3,0)))</f>
        <v>Service Touchpoint</v>
      </c>
      <c r="P122" s="43">
        <f>IF($J122="a",VLOOKUP($M122,Reference!$A$2:D$13,4,0),IF($J122="b",VLOOKUP($M122,Reference!$A$16:D$27,4,0),VLOOKUP($M122,Reference!$A$30:D$41,4,0)))</f>
        <v>0</v>
      </c>
      <c r="Q122" s="43">
        <f>IF($J122="a",VLOOKUP($M122,Reference!$A$2:E$13,5,0),IF($J122="b",VLOOKUP($M122,Reference!$A$16:E$27,5,0),VLOOKUP($M122,Reference!$A$30:E$41,5,0)))</f>
        <v>0</v>
      </c>
      <c r="R122" s="43">
        <f>IF($J122="a",VLOOKUP($M122,Reference!$A$2:F$13,6,0),IF($J122="b",VLOOKUP($M122,Reference!$A$16:F$27,6,0),VLOOKUP($M122,Reference!$A$30:F$41,6,0)))</f>
        <v>0</v>
      </c>
      <c r="S122" s="43">
        <f>IF($J122="a",VLOOKUP($M122,Reference!$A$2:G$13,7,0),IF($J122="b",VLOOKUP($M122,Reference!$A$16:G$27,7,0),VLOOKUP($M122,Reference!$A$30:G$41,7,0)))</f>
        <v>0</v>
      </c>
      <c r="T122" s="43">
        <f>IF($J122="a",VLOOKUP($M122,Reference!$A$2:H$13,8,0),IF($J122="b",VLOOKUP($M122,Reference!$A$16:H$27,8,0),VLOOKUP($M122,Reference!$A$30:H$41,8,0)))</f>
        <v>0</v>
      </c>
      <c r="U122" s="43">
        <f>IF($J122="a",VLOOKUP($M122,Reference!$A$2:I$13,9,0),IF($J122="b",VLOOKUP($M122,Reference!$A$16:I$27,9,0),VLOOKUP($M122,Reference!$A$30:I$41,9,0)))</f>
        <v>0</v>
      </c>
      <c r="V122" s="43">
        <f>IF($J122="a",VLOOKUP($M122,Reference!$A$2:J$13,10,0),IF($J122="b",VLOOKUP($M122,Reference!$A$16:J$27,10,0),VLOOKUP($M122,Reference!$A$30:J$41,10,0)))</f>
        <v>0</v>
      </c>
      <c r="W122" s="43">
        <f>IF($J122="a",VLOOKUP($M122,Reference!$A$2:K$13,11,0),IF($J122="b",VLOOKUP($M122,Reference!$A$16:K$27,11,0),VLOOKUP($M122,Reference!$A$30:K$41,11,0)))</f>
        <v>0</v>
      </c>
      <c r="X122" s="43">
        <f>IF($J122="a",VLOOKUP($M122,Reference!$A$2:L$13,12,0),IF($J122="b",VLOOKUP($M122,Reference!$A$16:L$27,12,0),VLOOKUP($M122,Reference!$A$30:L$41,12,0)))</f>
        <v>0</v>
      </c>
      <c r="Y122" s="43">
        <f>IF($J122="a",VLOOKUP($M122,Reference!$A$2:M$13,13,0),IF($J122="b",VLOOKUP($M122,Reference!$A$16:M$27,13,0),VLOOKUP($M122,Reference!$A$30:M$41,13,0)))</f>
        <v>0</v>
      </c>
      <c r="Z122" s="72">
        <f>VLOOKUP(M122,Reference!$A$63:$B$74,2,0)</f>
        <v>43132</v>
      </c>
      <c r="AA122" s="76">
        <f>VLOOKUP($M122,Reference!$A$45:$B$56,2,0)</f>
        <v>2</v>
      </c>
      <c r="AB122" s="76" t="str">
        <f>VLOOKUP($AA122,Reference!$B$45:$E$56,4,0)</f>
        <v>May</v>
      </c>
      <c r="AC122" s="76" t="str">
        <f>VLOOKUP($AA122,Reference!$B$45:$G$56,6,0)</f>
        <v>August</v>
      </c>
      <c r="AD122" s="76" t="str">
        <f>VLOOKUP($AA122,Reference!$B$45:$J$56,8,0)</f>
        <v>November</v>
      </c>
    </row>
    <row r="123" spans="1:30" ht="15" x14ac:dyDescent="0.15">
      <c r="A123" s="34"/>
      <c r="B123" s="36">
        <f t="shared" si="8"/>
        <v>0.40808823529411764</v>
      </c>
      <c r="C123" s="37">
        <v>111</v>
      </c>
      <c r="D123" s="38">
        <f>'Raw Data'!B112</f>
        <v>253499.5</v>
      </c>
      <c r="E123" s="38">
        <f t="shared" si="11"/>
        <v>123083641.44999999</v>
      </c>
      <c r="F123" s="36">
        <f t="shared" si="9"/>
        <v>0.85216044918089506</v>
      </c>
      <c r="G123" s="39">
        <f>'Raw Data'!C112</f>
        <v>933.4</v>
      </c>
      <c r="H123" s="39">
        <f t="shared" si="12"/>
        <v>425441.85000000015</v>
      </c>
      <c r="I123" s="36">
        <f t="shared" si="10"/>
        <v>0.90152810510758208</v>
      </c>
      <c r="J123" s="44" t="s">
        <v>16</v>
      </c>
      <c r="K123" s="41" t="str">
        <f>'Raw Data'!A112</f>
        <v>Client 111</v>
      </c>
      <c r="L123" s="41" t="s">
        <v>50</v>
      </c>
      <c r="M123" s="42" t="s">
        <v>19</v>
      </c>
      <c r="N123" s="43">
        <f>IF($J123="a",VLOOKUP($M123,Reference!$A$2:B$13,2,0),IF($J123="b",VLOOKUP($M123,Reference!$A$16:B$27,2,0),VLOOKUP($M123,Reference!$A$30:B$41,2,0)))</f>
        <v>0</v>
      </c>
      <c r="O123" s="43">
        <f>IF($J123="a",VLOOKUP($M123,Reference!$A$2:C$13,3,0),IF($J123="b",VLOOKUP($M123,Reference!$A$16:C$27,3,0),VLOOKUP($M123,Reference!$A$30:C$41,3,0)))</f>
        <v>0</v>
      </c>
      <c r="P123" s="43" t="str">
        <f>IF($J123="a",VLOOKUP($M123,Reference!$A$2:D$13,4,0),IF($J123="b",VLOOKUP($M123,Reference!$A$16:D$27,4,0),VLOOKUP($M123,Reference!$A$30:D$41,4,0)))</f>
        <v>Service Touchpoint</v>
      </c>
      <c r="Q123" s="43">
        <f>IF($J123="a",VLOOKUP($M123,Reference!$A$2:E$13,5,0),IF($J123="b",VLOOKUP($M123,Reference!$A$16:E$27,5,0),VLOOKUP($M123,Reference!$A$30:E$41,5,0)))</f>
        <v>0</v>
      </c>
      <c r="R123" s="43">
        <f>IF($J123="a",VLOOKUP($M123,Reference!$A$2:F$13,6,0),IF($J123="b",VLOOKUP($M123,Reference!$A$16:F$27,6,0),VLOOKUP($M123,Reference!$A$30:F$41,6,0)))</f>
        <v>0</v>
      </c>
      <c r="S123" s="43">
        <f>IF($J123="a",VLOOKUP($M123,Reference!$A$2:G$13,7,0),IF($J123="b",VLOOKUP($M123,Reference!$A$16:G$27,7,0),VLOOKUP($M123,Reference!$A$30:G$41,7,0)))</f>
        <v>0</v>
      </c>
      <c r="T123" s="43">
        <f>IF($J123="a",VLOOKUP($M123,Reference!$A$2:H$13,8,0),IF($J123="b",VLOOKUP($M123,Reference!$A$16:H$27,8,0),VLOOKUP($M123,Reference!$A$30:H$41,8,0)))</f>
        <v>0</v>
      </c>
      <c r="U123" s="43">
        <f>IF($J123="a",VLOOKUP($M123,Reference!$A$2:I$13,9,0),IF($J123="b",VLOOKUP($M123,Reference!$A$16:I$27,9,0),VLOOKUP($M123,Reference!$A$30:I$41,9,0)))</f>
        <v>0</v>
      </c>
      <c r="V123" s="43">
        <f>IF($J123="a",VLOOKUP($M123,Reference!$A$2:J$13,10,0),IF($J123="b",VLOOKUP($M123,Reference!$A$16:J$27,10,0),VLOOKUP($M123,Reference!$A$30:J$41,10,0)))</f>
        <v>0</v>
      </c>
      <c r="W123" s="43">
        <f>IF($J123="a",VLOOKUP($M123,Reference!$A$2:K$13,11,0),IF($J123="b",VLOOKUP($M123,Reference!$A$16:K$27,11,0),VLOOKUP($M123,Reference!$A$30:K$41,11,0)))</f>
        <v>0</v>
      </c>
      <c r="X123" s="43">
        <f>IF($J123="a",VLOOKUP($M123,Reference!$A$2:L$13,12,0),IF($J123="b",VLOOKUP($M123,Reference!$A$16:L$27,12,0),VLOOKUP($M123,Reference!$A$30:L$41,12,0)))</f>
        <v>0</v>
      </c>
      <c r="Y123" s="43">
        <f>IF($J123="a",VLOOKUP($M123,Reference!$A$2:M$13,13,0),IF($J123="b",VLOOKUP($M123,Reference!$A$16:M$27,13,0),VLOOKUP($M123,Reference!$A$30:M$41,13,0)))</f>
        <v>0</v>
      </c>
      <c r="Z123" s="72">
        <f>VLOOKUP(M123,Reference!$A$63:$B$74,2,0)</f>
        <v>43160</v>
      </c>
      <c r="AA123" s="76">
        <f>VLOOKUP($M123,Reference!$A$45:$B$56,2,0)</f>
        <v>3</v>
      </c>
      <c r="AB123" s="76" t="str">
        <f>VLOOKUP($AA123,Reference!$B$45:$E$56,4,0)</f>
        <v>June</v>
      </c>
      <c r="AC123" s="76" t="str">
        <f>VLOOKUP($AA123,Reference!$B$45:$G$56,6,0)</f>
        <v>September</v>
      </c>
      <c r="AD123" s="76" t="str">
        <f>VLOOKUP($AA123,Reference!$B$45:$J$56,8,0)</f>
        <v>December</v>
      </c>
    </row>
    <row r="124" spans="1:30" ht="15" x14ac:dyDescent="0.15">
      <c r="A124" s="34"/>
      <c r="B124" s="36">
        <f t="shared" si="8"/>
        <v>0.41176470588235292</v>
      </c>
      <c r="C124" s="37">
        <v>112</v>
      </c>
      <c r="D124" s="38">
        <f>'Raw Data'!B113</f>
        <v>0</v>
      </c>
      <c r="E124" s="38">
        <f t="shared" si="11"/>
        <v>123083641.44999999</v>
      </c>
      <c r="F124" s="36">
        <f t="shared" si="9"/>
        <v>0.85216044918089506</v>
      </c>
      <c r="G124" s="39">
        <f>'Raw Data'!C113</f>
        <v>923.45</v>
      </c>
      <c r="H124" s="39">
        <f t="shared" si="12"/>
        <v>426365.30000000016</v>
      </c>
      <c r="I124" s="36">
        <f t="shared" si="10"/>
        <v>0.90348493217727821</v>
      </c>
      <c r="J124" s="44" t="s">
        <v>16</v>
      </c>
      <c r="K124" s="41" t="str">
        <f>'Raw Data'!A113</f>
        <v>Client 112</v>
      </c>
      <c r="L124" s="41" t="s">
        <v>50</v>
      </c>
      <c r="M124" s="42" t="s">
        <v>20</v>
      </c>
      <c r="N124" s="43">
        <f>IF($J124="a",VLOOKUP($M124,Reference!$A$2:B$13,2,0),IF($J124="b",VLOOKUP($M124,Reference!$A$16:B$27,2,0),VLOOKUP($M124,Reference!$A$30:B$41,2,0)))</f>
        <v>0</v>
      </c>
      <c r="O124" s="43">
        <f>IF($J124="a",VLOOKUP($M124,Reference!$A$2:C$13,3,0),IF($J124="b",VLOOKUP($M124,Reference!$A$16:C$27,3,0),VLOOKUP($M124,Reference!$A$30:C$41,3,0)))</f>
        <v>0</v>
      </c>
      <c r="P124" s="43">
        <f>IF($J124="a",VLOOKUP($M124,Reference!$A$2:D$13,4,0),IF($J124="b",VLOOKUP($M124,Reference!$A$16:D$27,4,0),VLOOKUP($M124,Reference!$A$30:D$41,4,0)))</f>
        <v>0</v>
      </c>
      <c r="Q124" s="43" t="str">
        <f>IF($J124="a",VLOOKUP($M124,Reference!$A$2:E$13,5,0),IF($J124="b",VLOOKUP($M124,Reference!$A$16:E$27,5,0),VLOOKUP($M124,Reference!$A$30:E$41,5,0)))</f>
        <v>Service Touchpoint</v>
      </c>
      <c r="R124" s="43">
        <f>IF($J124="a",VLOOKUP($M124,Reference!$A$2:F$13,6,0),IF($J124="b",VLOOKUP($M124,Reference!$A$16:F$27,6,0),VLOOKUP($M124,Reference!$A$30:F$41,6,0)))</f>
        <v>0</v>
      </c>
      <c r="S124" s="43">
        <f>IF($J124="a",VLOOKUP($M124,Reference!$A$2:G$13,7,0),IF($J124="b",VLOOKUP($M124,Reference!$A$16:G$27,7,0),VLOOKUP($M124,Reference!$A$30:G$41,7,0)))</f>
        <v>0</v>
      </c>
      <c r="T124" s="43">
        <f>IF($J124="a",VLOOKUP($M124,Reference!$A$2:H$13,8,0),IF($J124="b",VLOOKUP($M124,Reference!$A$16:H$27,8,0),VLOOKUP($M124,Reference!$A$30:H$41,8,0)))</f>
        <v>0</v>
      </c>
      <c r="U124" s="43">
        <f>IF($J124="a",VLOOKUP($M124,Reference!$A$2:I$13,9,0),IF($J124="b",VLOOKUP($M124,Reference!$A$16:I$27,9,0),VLOOKUP($M124,Reference!$A$30:I$41,9,0)))</f>
        <v>0</v>
      </c>
      <c r="V124" s="43">
        <f>IF($J124="a",VLOOKUP($M124,Reference!$A$2:J$13,10,0),IF($J124="b",VLOOKUP($M124,Reference!$A$16:J$27,10,0),VLOOKUP($M124,Reference!$A$30:J$41,10,0)))</f>
        <v>0</v>
      </c>
      <c r="W124" s="43">
        <f>IF($J124="a",VLOOKUP($M124,Reference!$A$2:K$13,11,0),IF($J124="b",VLOOKUP($M124,Reference!$A$16:K$27,11,0),VLOOKUP($M124,Reference!$A$30:K$41,11,0)))</f>
        <v>0</v>
      </c>
      <c r="X124" s="43">
        <f>IF($J124="a",VLOOKUP($M124,Reference!$A$2:L$13,12,0),IF($J124="b",VLOOKUP($M124,Reference!$A$16:L$27,12,0),VLOOKUP($M124,Reference!$A$30:L$41,12,0)))</f>
        <v>0</v>
      </c>
      <c r="Y124" s="43">
        <f>IF($J124="a",VLOOKUP($M124,Reference!$A$2:M$13,13,0),IF($J124="b",VLOOKUP($M124,Reference!$A$16:M$27,13,0),VLOOKUP($M124,Reference!$A$30:M$41,13,0)))</f>
        <v>0</v>
      </c>
      <c r="Z124" s="72">
        <f>VLOOKUP(M124,Reference!$A$63:$B$74,2,0)</f>
        <v>43191</v>
      </c>
      <c r="AA124" s="76">
        <f>VLOOKUP($M124,Reference!$A$45:$B$56,2,0)</f>
        <v>4</v>
      </c>
      <c r="AB124" s="76" t="str">
        <f>VLOOKUP($AA124,Reference!$B$45:$E$56,4,0)</f>
        <v>July</v>
      </c>
      <c r="AC124" s="76" t="str">
        <f>VLOOKUP($AA124,Reference!$B$45:$G$56,6,0)</f>
        <v>October</v>
      </c>
      <c r="AD124" s="76" t="str">
        <f>VLOOKUP($AA124,Reference!$B$45:$J$56,8,0)</f>
        <v>January</v>
      </c>
    </row>
    <row r="125" spans="1:30" ht="15" x14ac:dyDescent="0.15">
      <c r="A125" s="34"/>
      <c r="B125" s="36">
        <f t="shared" si="8"/>
        <v>0.41544117647058826</v>
      </c>
      <c r="C125" s="37">
        <v>113</v>
      </c>
      <c r="D125" s="38">
        <f>'Raw Data'!B114</f>
        <v>92215.32</v>
      </c>
      <c r="E125" s="38">
        <f t="shared" si="11"/>
        <v>123175856.76999998</v>
      </c>
      <c r="F125" s="36">
        <f t="shared" si="9"/>
        <v>0.85279889509935192</v>
      </c>
      <c r="G125" s="39">
        <f>'Raw Data'!C114</f>
        <v>907.51</v>
      </c>
      <c r="H125" s="39">
        <f t="shared" si="12"/>
        <v>427272.81000000017</v>
      </c>
      <c r="I125" s="36">
        <f t="shared" si="10"/>
        <v>0.90540798175659487</v>
      </c>
      <c r="J125" s="44" t="s">
        <v>16</v>
      </c>
      <c r="K125" s="41" t="str">
        <f>'Raw Data'!A114</f>
        <v>Client 113</v>
      </c>
      <c r="L125" s="41" t="s">
        <v>50</v>
      </c>
      <c r="M125" s="42" t="s">
        <v>21</v>
      </c>
      <c r="N125" s="43">
        <f>IF($J125="a",VLOOKUP($M125,Reference!$A$2:B$13,2,0),IF($J125="b",VLOOKUP($M125,Reference!$A$16:B$27,2,0),VLOOKUP($M125,Reference!$A$30:B$41,2,0)))</f>
        <v>0</v>
      </c>
      <c r="O125" s="43">
        <f>IF($J125="a",VLOOKUP($M125,Reference!$A$2:C$13,3,0),IF($J125="b",VLOOKUP($M125,Reference!$A$16:C$27,3,0),VLOOKUP($M125,Reference!$A$30:C$41,3,0)))</f>
        <v>0</v>
      </c>
      <c r="P125" s="43">
        <f>IF($J125="a",VLOOKUP($M125,Reference!$A$2:D$13,4,0),IF($J125="b",VLOOKUP($M125,Reference!$A$16:D$27,4,0),VLOOKUP($M125,Reference!$A$30:D$41,4,0)))</f>
        <v>0</v>
      </c>
      <c r="Q125" s="43">
        <f>IF($J125="a",VLOOKUP($M125,Reference!$A$2:E$13,5,0),IF($J125="b",VLOOKUP($M125,Reference!$A$16:E$27,5,0),VLOOKUP($M125,Reference!$A$30:E$41,5,0)))</f>
        <v>0</v>
      </c>
      <c r="R125" s="43" t="str">
        <f>IF($J125="a",VLOOKUP($M125,Reference!$A$2:F$13,6,0),IF($J125="b",VLOOKUP($M125,Reference!$A$16:F$27,6,0),VLOOKUP($M125,Reference!$A$30:F$41,6,0)))</f>
        <v>Service Touchpoint</v>
      </c>
      <c r="S125" s="43">
        <f>IF($J125="a",VLOOKUP($M125,Reference!$A$2:G$13,7,0),IF($J125="b",VLOOKUP($M125,Reference!$A$16:G$27,7,0),VLOOKUP($M125,Reference!$A$30:G$41,7,0)))</f>
        <v>0</v>
      </c>
      <c r="T125" s="43">
        <f>IF($J125="a",VLOOKUP($M125,Reference!$A$2:H$13,8,0),IF($J125="b",VLOOKUP($M125,Reference!$A$16:H$27,8,0),VLOOKUP($M125,Reference!$A$30:H$41,8,0)))</f>
        <v>0</v>
      </c>
      <c r="U125" s="43">
        <f>IF($J125="a",VLOOKUP($M125,Reference!$A$2:I$13,9,0),IF($J125="b",VLOOKUP($M125,Reference!$A$16:I$27,9,0),VLOOKUP($M125,Reference!$A$30:I$41,9,0)))</f>
        <v>0</v>
      </c>
      <c r="V125" s="43">
        <f>IF($J125="a",VLOOKUP($M125,Reference!$A$2:J$13,10,0),IF($J125="b",VLOOKUP($M125,Reference!$A$16:J$27,10,0),VLOOKUP($M125,Reference!$A$30:J$41,10,0)))</f>
        <v>0</v>
      </c>
      <c r="W125" s="43">
        <f>IF($J125="a",VLOOKUP($M125,Reference!$A$2:K$13,11,0),IF($J125="b",VLOOKUP($M125,Reference!$A$16:K$27,11,0),VLOOKUP($M125,Reference!$A$30:K$41,11,0)))</f>
        <v>0</v>
      </c>
      <c r="X125" s="43">
        <f>IF($J125="a",VLOOKUP($M125,Reference!$A$2:L$13,12,0),IF($J125="b",VLOOKUP($M125,Reference!$A$16:L$27,12,0),VLOOKUP($M125,Reference!$A$30:L$41,12,0)))</f>
        <v>0</v>
      </c>
      <c r="Y125" s="43">
        <f>IF($J125="a",VLOOKUP($M125,Reference!$A$2:M$13,13,0),IF($J125="b",VLOOKUP($M125,Reference!$A$16:M$27,13,0),VLOOKUP($M125,Reference!$A$30:M$41,13,0)))</f>
        <v>0</v>
      </c>
      <c r="Z125" s="72">
        <f>VLOOKUP(M125,Reference!$A$63:$B$74,2,0)</f>
        <v>43221</v>
      </c>
      <c r="AA125" s="76">
        <f>VLOOKUP($M125,Reference!$A$45:$B$56,2,0)</f>
        <v>5</v>
      </c>
      <c r="AB125" s="76" t="str">
        <f>VLOOKUP($AA125,Reference!$B$45:$E$56,4,0)</f>
        <v>August</v>
      </c>
      <c r="AC125" s="76" t="str">
        <f>VLOOKUP($AA125,Reference!$B$45:$G$56,6,0)</f>
        <v>November</v>
      </c>
      <c r="AD125" s="76" t="str">
        <f>VLOOKUP($AA125,Reference!$B$45:$J$56,8,0)</f>
        <v>February</v>
      </c>
    </row>
    <row r="126" spans="1:30" ht="15" x14ac:dyDescent="0.15">
      <c r="A126" s="34"/>
      <c r="B126" s="36">
        <f t="shared" si="8"/>
        <v>0.41911764705882354</v>
      </c>
      <c r="C126" s="37">
        <v>114</v>
      </c>
      <c r="D126" s="38">
        <f>'Raw Data'!B115</f>
        <v>144139.76</v>
      </c>
      <c r="E126" s="38">
        <f t="shared" si="11"/>
        <v>123319996.52999999</v>
      </c>
      <c r="F126" s="36">
        <f t="shared" si="9"/>
        <v>0.85379683602130885</v>
      </c>
      <c r="G126" s="39">
        <f>'Raw Data'!C115</f>
        <v>902.03</v>
      </c>
      <c r="H126" s="39">
        <f t="shared" si="12"/>
        <v>428174.8400000002</v>
      </c>
      <c r="I126" s="36">
        <f t="shared" si="10"/>
        <v>0.90731941899919388</v>
      </c>
      <c r="J126" s="44" t="s">
        <v>16</v>
      </c>
      <c r="K126" s="41" t="str">
        <f>'Raw Data'!A115</f>
        <v>Client 114</v>
      </c>
      <c r="L126" s="41" t="s">
        <v>50</v>
      </c>
      <c r="M126" s="42" t="s">
        <v>22</v>
      </c>
      <c r="N126" s="43">
        <f>IF($J126="a",VLOOKUP($M126,Reference!$A$2:B$13,2,0),IF($J126="b",VLOOKUP($M126,Reference!$A$16:B$27,2,0),VLOOKUP($M126,Reference!$A$30:B$41,2,0)))</f>
        <v>0</v>
      </c>
      <c r="O126" s="43">
        <f>IF($J126="a",VLOOKUP($M126,Reference!$A$2:C$13,3,0),IF($J126="b",VLOOKUP($M126,Reference!$A$16:C$27,3,0),VLOOKUP($M126,Reference!$A$30:C$41,3,0)))</f>
        <v>0</v>
      </c>
      <c r="P126" s="43">
        <f>IF($J126="a",VLOOKUP($M126,Reference!$A$2:D$13,4,0),IF($J126="b",VLOOKUP($M126,Reference!$A$16:D$27,4,0),VLOOKUP($M126,Reference!$A$30:D$41,4,0)))</f>
        <v>0</v>
      </c>
      <c r="Q126" s="43">
        <f>IF($J126="a",VLOOKUP($M126,Reference!$A$2:E$13,5,0),IF($J126="b",VLOOKUP($M126,Reference!$A$16:E$27,5,0),VLOOKUP($M126,Reference!$A$30:E$41,5,0)))</f>
        <v>0</v>
      </c>
      <c r="R126" s="43">
        <f>IF($J126="a",VLOOKUP($M126,Reference!$A$2:F$13,6,0),IF($J126="b",VLOOKUP($M126,Reference!$A$16:F$27,6,0),VLOOKUP($M126,Reference!$A$30:F$41,6,0)))</f>
        <v>0</v>
      </c>
      <c r="S126" s="43" t="str">
        <f>IF($J126="a",VLOOKUP($M126,Reference!$A$2:G$13,7,0),IF($J126="b",VLOOKUP($M126,Reference!$A$16:G$27,7,0),VLOOKUP($M126,Reference!$A$30:G$41,7,0)))</f>
        <v>Service Touchpoint</v>
      </c>
      <c r="T126" s="43">
        <f>IF($J126="a",VLOOKUP($M126,Reference!$A$2:H$13,8,0),IF($J126="b",VLOOKUP($M126,Reference!$A$16:H$27,8,0),VLOOKUP($M126,Reference!$A$30:H$41,8,0)))</f>
        <v>0</v>
      </c>
      <c r="U126" s="43">
        <f>IF($J126="a",VLOOKUP($M126,Reference!$A$2:I$13,9,0),IF($J126="b",VLOOKUP($M126,Reference!$A$16:I$27,9,0),VLOOKUP($M126,Reference!$A$30:I$41,9,0)))</f>
        <v>0</v>
      </c>
      <c r="V126" s="43">
        <f>IF($J126="a",VLOOKUP($M126,Reference!$A$2:J$13,10,0),IF($J126="b",VLOOKUP($M126,Reference!$A$16:J$27,10,0),VLOOKUP($M126,Reference!$A$30:J$41,10,0)))</f>
        <v>0</v>
      </c>
      <c r="W126" s="43">
        <f>IF($J126="a",VLOOKUP($M126,Reference!$A$2:K$13,11,0),IF($J126="b",VLOOKUP($M126,Reference!$A$16:K$27,11,0),VLOOKUP($M126,Reference!$A$30:K$41,11,0)))</f>
        <v>0</v>
      </c>
      <c r="X126" s="43">
        <f>IF($J126="a",VLOOKUP($M126,Reference!$A$2:L$13,12,0),IF($J126="b",VLOOKUP($M126,Reference!$A$16:L$27,12,0),VLOOKUP($M126,Reference!$A$30:L$41,12,0)))</f>
        <v>0</v>
      </c>
      <c r="Y126" s="43">
        <f>IF($J126="a",VLOOKUP($M126,Reference!$A$2:M$13,13,0),IF($J126="b",VLOOKUP($M126,Reference!$A$16:M$27,13,0),VLOOKUP($M126,Reference!$A$30:M$41,13,0)))</f>
        <v>0</v>
      </c>
      <c r="Z126" s="72">
        <f>VLOOKUP(M126,Reference!$A$63:$B$74,2,0)</f>
        <v>43252</v>
      </c>
      <c r="AA126" s="76">
        <f>VLOOKUP($M126,Reference!$A$45:$B$56,2,0)</f>
        <v>6</v>
      </c>
      <c r="AB126" s="76" t="str">
        <f>VLOOKUP($AA126,Reference!$B$45:$E$56,4,0)</f>
        <v>September</v>
      </c>
      <c r="AC126" s="76" t="str">
        <f>VLOOKUP($AA126,Reference!$B$45:$G$56,6,0)</f>
        <v>December</v>
      </c>
      <c r="AD126" s="76" t="str">
        <f>VLOOKUP($AA126,Reference!$B$45:$J$56,8,0)</f>
        <v>March</v>
      </c>
    </row>
    <row r="127" spans="1:30" ht="15" x14ac:dyDescent="0.15">
      <c r="A127" s="34"/>
      <c r="B127" s="36">
        <f t="shared" si="8"/>
        <v>0.42279411764705882</v>
      </c>
      <c r="C127" s="37">
        <v>115</v>
      </c>
      <c r="D127" s="38">
        <f>'Raw Data'!B116</f>
        <v>95447.92</v>
      </c>
      <c r="E127" s="38">
        <f t="shared" si="11"/>
        <v>123415444.44999999</v>
      </c>
      <c r="F127" s="36">
        <f t="shared" si="9"/>
        <v>0.85445766260575484</v>
      </c>
      <c r="G127" s="39">
        <f>'Raw Data'!C116</f>
        <v>876.96</v>
      </c>
      <c r="H127" s="39">
        <f t="shared" si="12"/>
        <v>429051.80000000022</v>
      </c>
      <c r="I127" s="36">
        <f t="shared" si="10"/>
        <v>0.90917773192034901</v>
      </c>
      <c r="J127" s="44" t="s">
        <v>16</v>
      </c>
      <c r="K127" s="41" t="str">
        <f>'Raw Data'!A116</f>
        <v>Client 115</v>
      </c>
      <c r="L127" s="41" t="s">
        <v>49</v>
      </c>
      <c r="M127" s="42" t="s">
        <v>23</v>
      </c>
      <c r="N127" s="43">
        <f>IF($J127="a",VLOOKUP($M127,Reference!$A$2:B$13,2,0),IF($J127="b",VLOOKUP($M127,Reference!$A$16:B$27,2,0),VLOOKUP($M127,Reference!$A$30:B$41,2,0)))</f>
        <v>0</v>
      </c>
      <c r="O127" s="43">
        <f>IF($J127="a",VLOOKUP($M127,Reference!$A$2:C$13,3,0),IF($J127="b",VLOOKUP($M127,Reference!$A$16:C$27,3,0),VLOOKUP($M127,Reference!$A$30:C$41,3,0)))</f>
        <v>0</v>
      </c>
      <c r="P127" s="43">
        <f>IF($J127="a",VLOOKUP($M127,Reference!$A$2:D$13,4,0),IF($J127="b",VLOOKUP($M127,Reference!$A$16:D$27,4,0),VLOOKUP($M127,Reference!$A$30:D$41,4,0)))</f>
        <v>0</v>
      </c>
      <c r="Q127" s="43">
        <f>IF($J127="a",VLOOKUP($M127,Reference!$A$2:E$13,5,0),IF($J127="b",VLOOKUP($M127,Reference!$A$16:E$27,5,0),VLOOKUP($M127,Reference!$A$30:E$41,5,0)))</f>
        <v>0</v>
      </c>
      <c r="R127" s="43">
        <f>IF($J127="a",VLOOKUP($M127,Reference!$A$2:F$13,6,0),IF($J127="b",VLOOKUP($M127,Reference!$A$16:F$27,6,0),VLOOKUP($M127,Reference!$A$30:F$41,6,0)))</f>
        <v>0</v>
      </c>
      <c r="S127" s="43">
        <f>IF($J127="a",VLOOKUP($M127,Reference!$A$2:G$13,7,0),IF($J127="b",VLOOKUP($M127,Reference!$A$16:G$27,7,0),VLOOKUP($M127,Reference!$A$30:G$41,7,0)))</f>
        <v>0</v>
      </c>
      <c r="T127" s="43" t="str">
        <f>IF($J127="a",VLOOKUP($M127,Reference!$A$2:H$13,8,0),IF($J127="b",VLOOKUP($M127,Reference!$A$16:H$27,8,0),VLOOKUP($M127,Reference!$A$30:H$41,8,0)))</f>
        <v>Service Touchpoint</v>
      </c>
      <c r="U127" s="43">
        <f>IF($J127="a",VLOOKUP($M127,Reference!$A$2:I$13,9,0),IF($J127="b",VLOOKUP($M127,Reference!$A$16:I$27,9,0),VLOOKUP($M127,Reference!$A$30:I$41,9,0)))</f>
        <v>0</v>
      </c>
      <c r="V127" s="43">
        <f>IF($J127="a",VLOOKUP($M127,Reference!$A$2:J$13,10,0),IF($J127="b",VLOOKUP($M127,Reference!$A$16:J$27,10,0),VLOOKUP($M127,Reference!$A$30:J$41,10,0)))</f>
        <v>0</v>
      </c>
      <c r="W127" s="43">
        <f>IF($J127="a",VLOOKUP($M127,Reference!$A$2:K$13,11,0),IF($J127="b",VLOOKUP($M127,Reference!$A$16:K$27,11,0),VLOOKUP($M127,Reference!$A$30:K$41,11,0)))</f>
        <v>0</v>
      </c>
      <c r="X127" s="43">
        <f>IF($J127="a",VLOOKUP($M127,Reference!$A$2:L$13,12,0),IF($J127="b",VLOOKUP($M127,Reference!$A$16:L$27,12,0),VLOOKUP($M127,Reference!$A$30:L$41,12,0)))</f>
        <v>0</v>
      </c>
      <c r="Y127" s="43">
        <f>IF($J127="a",VLOOKUP($M127,Reference!$A$2:M$13,13,0),IF($J127="b",VLOOKUP($M127,Reference!$A$16:M$27,13,0),VLOOKUP($M127,Reference!$A$30:M$41,13,0)))</f>
        <v>0</v>
      </c>
      <c r="Z127" s="72">
        <f>VLOOKUP(M127,Reference!$A$63:$B$74,2,0)</f>
        <v>43282</v>
      </c>
      <c r="AA127" s="76">
        <f>VLOOKUP($M127,Reference!$A$45:$B$56,2,0)</f>
        <v>7</v>
      </c>
      <c r="AB127" s="76" t="str">
        <f>VLOOKUP($AA127,Reference!$B$45:$E$56,4,0)</f>
        <v>October</v>
      </c>
      <c r="AC127" s="76" t="str">
        <f>VLOOKUP($AA127,Reference!$B$45:$G$56,6,0)</f>
        <v>January</v>
      </c>
      <c r="AD127" s="76" t="str">
        <f>VLOOKUP($AA127,Reference!$B$45:$J$56,8,0)</f>
        <v>April</v>
      </c>
    </row>
    <row r="128" spans="1:30" ht="15" x14ac:dyDescent="0.15">
      <c r="A128" s="34"/>
      <c r="B128" s="36">
        <f t="shared" si="8"/>
        <v>0.4264705882352941</v>
      </c>
      <c r="C128" s="37">
        <v>116</v>
      </c>
      <c r="D128" s="38">
        <f>'Raw Data'!B117</f>
        <v>61503.839999999997</v>
      </c>
      <c r="E128" s="38">
        <f t="shared" si="11"/>
        <v>123476948.28999999</v>
      </c>
      <c r="F128" s="36">
        <f t="shared" si="9"/>
        <v>0.8548834798736169</v>
      </c>
      <c r="G128" s="39">
        <f>'Raw Data'!C117</f>
        <v>869.56</v>
      </c>
      <c r="H128" s="39">
        <f t="shared" si="12"/>
        <v>429921.36000000022</v>
      </c>
      <c r="I128" s="36">
        <f t="shared" si="10"/>
        <v>0.91102036394885622</v>
      </c>
      <c r="J128" s="44" t="s">
        <v>16</v>
      </c>
      <c r="K128" s="41" t="str">
        <f>'Raw Data'!A117</f>
        <v>Client 116</v>
      </c>
      <c r="L128" s="41" t="s">
        <v>50</v>
      </c>
      <c r="M128" s="42" t="s">
        <v>24</v>
      </c>
      <c r="N128" s="43">
        <f>IF($J128="a",VLOOKUP($M128,Reference!$A$2:B$13,2,0),IF($J128="b",VLOOKUP($M128,Reference!$A$16:B$27,2,0),VLOOKUP($M128,Reference!$A$30:B$41,2,0)))</f>
        <v>0</v>
      </c>
      <c r="O128" s="43">
        <f>IF($J128="a",VLOOKUP($M128,Reference!$A$2:C$13,3,0),IF($J128="b",VLOOKUP($M128,Reference!$A$16:C$27,3,0),VLOOKUP($M128,Reference!$A$30:C$41,3,0)))</f>
        <v>0</v>
      </c>
      <c r="P128" s="43">
        <f>IF($J128="a",VLOOKUP($M128,Reference!$A$2:D$13,4,0),IF($J128="b",VLOOKUP($M128,Reference!$A$16:D$27,4,0),VLOOKUP($M128,Reference!$A$30:D$41,4,0)))</f>
        <v>0</v>
      </c>
      <c r="Q128" s="43">
        <f>IF($J128="a",VLOOKUP($M128,Reference!$A$2:E$13,5,0),IF($J128="b",VLOOKUP($M128,Reference!$A$16:E$27,5,0),VLOOKUP($M128,Reference!$A$30:E$41,5,0)))</f>
        <v>0</v>
      </c>
      <c r="R128" s="43">
        <f>IF($J128="a",VLOOKUP($M128,Reference!$A$2:F$13,6,0),IF($J128="b",VLOOKUP($M128,Reference!$A$16:F$27,6,0),VLOOKUP($M128,Reference!$A$30:F$41,6,0)))</f>
        <v>0</v>
      </c>
      <c r="S128" s="43">
        <f>IF($J128="a",VLOOKUP($M128,Reference!$A$2:G$13,7,0),IF($J128="b",VLOOKUP($M128,Reference!$A$16:G$27,7,0),VLOOKUP($M128,Reference!$A$30:G$41,7,0)))</f>
        <v>0</v>
      </c>
      <c r="T128" s="43">
        <f>IF($J128="a",VLOOKUP($M128,Reference!$A$2:H$13,8,0),IF($J128="b",VLOOKUP($M128,Reference!$A$16:H$27,8,0),VLOOKUP($M128,Reference!$A$30:H$41,8,0)))</f>
        <v>0</v>
      </c>
      <c r="U128" s="43" t="str">
        <f>IF($J128="a",VLOOKUP($M128,Reference!$A$2:I$13,9,0),IF($J128="b",VLOOKUP($M128,Reference!$A$16:I$27,9,0),VLOOKUP($M128,Reference!$A$30:I$41,9,0)))</f>
        <v>Service Touchpoint</v>
      </c>
      <c r="V128" s="43">
        <f>IF($J128="a",VLOOKUP($M128,Reference!$A$2:J$13,10,0),IF($J128="b",VLOOKUP($M128,Reference!$A$16:J$27,10,0),VLOOKUP($M128,Reference!$A$30:J$41,10,0)))</f>
        <v>0</v>
      </c>
      <c r="W128" s="43">
        <f>IF($J128="a",VLOOKUP($M128,Reference!$A$2:K$13,11,0),IF($J128="b",VLOOKUP($M128,Reference!$A$16:K$27,11,0),VLOOKUP($M128,Reference!$A$30:K$41,11,0)))</f>
        <v>0</v>
      </c>
      <c r="X128" s="43">
        <f>IF($J128="a",VLOOKUP($M128,Reference!$A$2:L$13,12,0),IF($J128="b",VLOOKUP($M128,Reference!$A$16:L$27,12,0),VLOOKUP($M128,Reference!$A$30:L$41,12,0)))</f>
        <v>0</v>
      </c>
      <c r="Y128" s="43">
        <f>IF($J128="a",VLOOKUP($M128,Reference!$A$2:M$13,13,0),IF($J128="b",VLOOKUP($M128,Reference!$A$16:M$27,13,0),VLOOKUP($M128,Reference!$A$30:M$41,13,0)))</f>
        <v>0</v>
      </c>
      <c r="Z128" s="72">
        <f>VLOOKUP(M128,Reference!$A$63:$B$74,2,0)</f>
        <v>43313</v>
      </c>
      <c r="AA128" s="76">
        <f>VLOOKUP($M128,Reference!$A$45:$B$56,2,0)</f>
        <v>8</v>
      </c>
      <c r="AB128" s="76" t="str">
        <f>VLOOKUP($AA128,Reference!$B$45:$E$56,4,0)</f>
        <v>November</v>
      </c>
      <c r="AC128" s="76" t="str">
        <f>VLOOKUP($AA128,Reference!$B$45:$G$56,6,0)</f>
        <v>February</v>
      </c>
      <c r="AD128" s="76" t="str">
        <f>VLOOKUP($AA128,Reference!$B$45:$J$56,8,0)</f>
        <v>May</v>
      </c>
    </row>
    <row r="129" spans="1:30" ht="15" x14ac:dyDescent="0.15">
      <c r="A129" s="34"/>
      <c r="B129" s="36">
        <f t="shared" si="8"/>
        <v>0.43014705882352944</v>
      </c>
      <c r="C129" s="37">
        <v>117</v>
      </c>
      <c r="D129" s="38">
        <f>'Raw Data'!B118</f>
        <v>47867.69</v>
      </c>
      <c r="E129" s="38">
        <f t="shared" si="11"/>
        <v>123524815.97999999</v>
      </c>
      <c r="F129" s="36">
        <f t="shared" si="9"/>
        <v>0.85521488826981895</v>
      </c>
      <c r="G129" s="39">
        <f>'Raw Data'!C118</f>
        <v>857.32</v>
      </c>
      <c r="H129" s="39">
        <f t="shared" si="12"/>
        <v>430778.68000000023</v>
      </c>
      <c r="I129" s="36">
        <f t="shared" si="10"/>
        <v>0.91283705893330791</v>
      </c>
      <c r="J129" s="44" t="s">
        <v>16</v>
      </c>
      <c r="K129" s="41" t="str">
        <f>'Raw Data'!A118</f>
        <v>Client 117</v>
      </c>
      <c r="L129" s="41" t="s">
        <v>50</v>
      </c>
      <c r="M129" s="42" t="s">
        <v>25</v>
      </c>
      <c r="N129" s="43">
        <f>IF($J129="a",VLOOKUP($M129,Reference!$A$2:B$13,2,0),IF($J129="b",VLOOKUP($M129,Reference!$A$16:B$27,2,0),VLOOKUP($M129,Reference!$A$30:B$41,2,0)))</f>
        <v>0</v>
      </c>
      <c r="O129" s="43">
        <f>IF($J129="a",VLOOKUP($M129,Reference!$A$2:C$13,3,0),IF($J129="b",VLOOKUP($M129,Reference!$A$16:C$27,3,0),VLOOKUP($M129,Reference!$A$30:C$41,3,0)))</f>
        <v>0</v>
      </c>
      <c r="P129" s="43">
        <f>IF($J129="a",VLOOKUP($M129,Reference!$A$2:D$13,4,0),IF($J129="b",VLOOKUP($M129,Reference!$A$16:D$27,4,0),VLOOKUP($M129,Reference!$A$30:D$41,4,0)))</f>
        <v>0</v>
      </c>
      <c r="Q129" s="43">
        <f>IF($J129="a",VLOOKUP($M129,Reference!$A$2:E$13,5,0),IF($J129="b",VLOOKUP($M129,Reference!$A$16:E$27,5,0),VLOOKUP($M129,Reference!$A$30:E$41,5,0)))</f>
        <v>0</v>
      </c>
      <c r="R129" s="43">
        <f>IF($J129="a",VLOOKUP($M129,Reference!$A$2:F$13,6,0),IF($J129="b",VLOOKUP($M129,Reference!$A$16:F$27,6,0),VLOOKUP($M129,Reference!$A$30:F$41,6,0)))</f>
        <v>0</v>
      </c>
      <c r="S129" s="43">
        <f>IF($J129="a",VLOOKUP($M129,Reference!$A$2:G$13,7,0),IF($J129="b",VLOOKUP($M129,Reference!$A$16:G$27,7,0),VLOOKUP($M129,Reference!$A$30:G$41,7,0)))</f>
        <v>0</v>
      </c>
      <c r="T129" s="43">
        <f>IF($J129="a",VLOOKUP($M129,Reference!$A$2:H$13,8,0),IF($J129="b",VLOOKUP($M129,Reference!$A$16:H$27,8,0),VLOOKUP($M129,Reference!$A$30:H$41,8,0)))</f>
        <v>0</v>
      </c>
      <c r="U129" s="43">
        <f>IF($J129="a",VLOOKUP($M129,Reference!$A$2:I$13,9,0),IF($J129="b",VLOOKUP($M129,Reference!$A$16:I$27,9,0),VLOOKUP($M129,Reference!$A$30:I$41,9,0)))</f>
        <v>0</v>
      </c>
      <c r="V129" s="43" t="str">
        <f>IF($J129="a",VLOOKUP($M129,Reference!$A$2:J$13,10,0),IF($J129="b",VLOOKUP($M129,Reference!$A$16:J$27,10,0),VLOOKUP($M129,Reference!$A$30:J$41,10,0)))</f>
        <v>Service Touchpoint</v>
      </c>
      <c r="W129" s="43">
        <f>IF($J129="a",VLOOKUP($M129,Reference!$A$2:K$13,11,0),IF($J129="b",VLOOKUP($M129,Reference!$A$16:K$27,11,0),VLOOKUP($M129,Reference!$A$30:K$41,11,0)))</f>
        <v>0</v>
      </c>
      <c r="X129" s="43">
        <f>IF($J129="a",VLOOKUP($M129,Reference!$A$2:L$13,12,0),IF($J129="b",VLOOKUP($M129,Reference!$A$16:L$27,12,0),VLOOKUP($M129,Reference!$A$30:L$41,12,0)))</f>
        <v>0</v>
      </c>
      <c r="Y129" s="43">
        <f>IF($J129="a",VLOOKUP($M129,Reference!$A$2:M$13,13,0),IF($J129="b",VLOOKUP($M129,Reference!$A$16:M$27,13,0),VLOOKUP($M129,Reference!$A$30:M$41,13,0)))</f>
        <v>0</v>
      </c>
      <c r="Z129" s="72">
        <f>VLOOKUP(M129,Reference!$A$63:$B$74,2,0)</f>
        <v>43344</v>
      </c>
      <c r="AA129" s="76">
        <f>VLOOKUP($M129,Reference!$A$45:$B$56,2,0)</f>
        <v>9</v>
      </c>
      <c r="AB129" s="76" t="str">
        <f>VLOOKUP($AA129,Reference!$B$45:$E$56,4,0)</f>
        <v>December</v>
      </c>
      <c r="AC129" s="76" t="str">
        <f>VLOOKUP($AA129,Reference!$B$45:$G$56,6,0)</f>
        <v>March</v>
      </c>
      <c r="AD129" s="76" t="str">
        <f>VLOOKUP($AA129,Reference!$B$45:$J$56,8,0)</f>
        <v>June</v>
      </c>
    </row>
    <row r="130" spans="1:30" ht="15" x14ac:dyDescent="0.15">
      <c r="A130" s="34"/>
      <c r="B130" s="36">
        <f t="shared" si="8"/>
        <v>0.43382352941176472</v>
      </c>
      <c r="C130" s="37">
        <v>118</v>
      </c>
      <c r="D130" s="38">
        <f>'Raw Data'!B119</f>
        <v>283896.88</v>
      </c>
      <c r="E130" s="38">
        <f t="shared" si="11"/>
        <v>123808712.85999998</v>
      </c>
      <c r="F130" s="36">
        <f t="shared" si="9"/>
        <v>0.85718042723122612</v>
      </c>
      <c r="G130" s="39">
        <f>'Raw Data'!C119</f>
        <v>815.38</v>
      </c>
      <c r="H130" s="39">
        <f t="shared" si="12"/>
        <v>431594.06000000023</v>
      </c>
      <c r="I130" s="36">
        <f t="shared" si="10"/>
        <v>0.91456488139915748</v>
      </c>
      <c r="J130" s="44" t="s">
        <v>16</v>
      </c>
      <c r="K130" s="41" t="str">
        <f>'Raw Data'!A119</f>
        <v>Client 118</v>
      </c>
      <c r="L130" s="41" t="s">
        <v>50</v>
      </c>
      <c r="M130" s="42" t="s">
        <v>26</v>
      </c>
      <c r="N130" s="43">
        <f>IF($J130="a",VLOOKUP($M130,Reference!$A$2:B$13,2,0),IF($J130="b",VLOOKUP($M130,Reference!$A$16:B$27,2,0),VLOOKUP($M130,Reference!$A$30:B$41,2,0)))</f>
        <v>0</v>
      </c>
      <c r="O130" s="43">
        <f>IF($J130="a",VLOOKUP($M130,Reference!$A$2:C$13,3,0),IF($J130="b",VLOOKUP($M130,Reference!$A$16:C$27,3,0),VLOOKUP($M130,Reference!$A$30:C$41,3,0)))</f>
        <v>0</v>
      </c>
      <c r="P130" s="43">
        <f>IF($J130="a",VLOOKUP($M130,Reference!$A$2:D$13,4,0),IF($J130="b",VLOOKUP($M130,Reference!$A$16:D$27,4,0),VLOOKUP($M130,Reference!$A$30:D$41,4,0)))</f>
        <v>0</v>
      </c>
      <c r="Q130" s="43">
        <f>IF($J130="a",VLOOKUP($M130,Reference!$A$2:E$13,5,0),IF($J130="b",VLOOKUP($M130,Reference!$A$16:E$27,5,0),VLOOKUP($M130,Reference!$A$30:E$41,5,0)))</f>
        <v>0</v>
      </c>
      <c r="R130" s="43">
        <f>IF($J130="a",VLOOKUP($M130,Reference!$A$2:F$13,6,0),IF($J130="b",VLOOKUP($M130,Reference!$A$16:F$27,6,0),VLOOKUP($M130,Reference!$A$30:F$41,6,0)))</f>
        <v>0</v>
      </c>
      <c r="S130" s="43">
        <f>IF($J130="a",VLOOKUP($M130,Reference!$A$2:G$13,7,0),IF($J130="b",VLOOKUP($M130,Reference!$A$16:G$27,7,0),VLOOKUP($M130,Reference!$A$30:G$41,7,0)))</f>
        <v>0</v>
      </c>
      <c r="T130" s="43">
        <f>IF($J130="a",VLOOKUP($M130,Reference!$A$2:H$13,8,0),IF($J130="b",VLOOKUP($M130,Reference!$A$16:H$27,8,0),VLOOKUP($M130,Reference!$A$30:H$41,8,0)))</f>
        <v>0</v>
      </c>
      <c r="U130" s="43">
        <f>IF($J130="a",VLOOKUP($M130,Reference!$A$2:I$13,9,0),IF($J130="b",VLOOKUP($M130,Reference!$A$16:I$27,9,0),VLOOKUP($M130,Reference!$A$30:I$41,9,0)))</f>
        <v>0</v>
      </c>
      <c r="V130" s="43">
        <f>IF($J130="a",VLOOKUP($M130,Reference!$A$2:J$13,10,0),IF($J130="b",VLOOKUP($M130,Reference!$A$16:J$27,10,0),VLOOKUP($M130,Reference!$A$30:J$41,10,0)))</f>
        <v>0</v>
      </c>
      <c r="W130" s="43" t="str">
        <f>IF($J130="a",VLOOKUP($M130,Reference!$A$2:K$13,11,0),IF($J130="b",VLOOKUP($M130,Reference!$A$16:K$27,11,0),VLOOKUP($M130,Reference!$A$30:K$41,11,0)))</f>
        <v>Service Touchpoint</v>
      </c>
      <c r="X130" s="43">
        <f>IF($J130="a",VLOOKUP($M130,Reference!$A$2:L$13,12,0),IF($J130="b",VLOOKUP($M130,Reference!$A$16:L$27,12,0),VLOOKUP($M130,Reference!$A$30:L$41,12,0)))</f>
        <v>0</v>
      </c>
      <c r="Y130" s="43">
        <f>IF($J130="a",VLOOKUP($M130,Reference!$A$2:M$13,13,0),IF($J130="b",VLOOKUP($M130,Reference!$A$16:M$27,13,0),VLOOKUP($M130,Reference!$A$30:M$41,13,0)))</f>
        <v>0</v>
      </c>
      <c r="Z130" s="72">
        <f>VLOOKUP(M130,Reference!$A$63:$B$74,2,0)</f>
        <v>43374</v>
      </c>
      <c r="AA130" s="76">
        <f>VLOOKUP($M130,Reference!$A$45:$B$56,2,0)</f>
        <v>10</v>
      </c>
      <c r="AB130" s="76" t="str">
        <f>VLOOKUP($AA130,Reference!$B$45:$E$56,4,0)</f>
        <v>January</v>
      </c>
      <c r="AC130" s="76" t="str">
        <f>VLOOKUP($AA130,Reference!$B$45:$G$56,6,0)</f>
        <v>April</v>
      </c>
      <c r="AD130" s="76" t="str">
        <f>VLOOKUP($AA130,Reference!$B$45:$J$56,8,0)</f>
        <v>July</v>
      </c>
    </row>
    <row r="131" spans="1:30" ht="15" x14ac:dyDescent="0.15">
      <c r="A131" s="34"/>
      <c r="B131" s="36">
        <f t="shared" si="8"/>
        <v>0.4375</v>
      </c>
      <c r="C131" s="37">
        <v>119</v>
      </c>
      <c r="D131" s="38">
        <f>'Raw Data'!B120</f>
        <v>695444.91</v>
      </c>
      <c r="E131" s="38">
        <f t="shared" si="11"/>
        <v>124504157.76999998</v>
      </c>
      <c r="F131" s="36">
        <f t="shared" si="9"/>
        <v>0.86199528840940232</v>
      </c>
      <c r="G131" s="39">
        <f>'Raw Data'!C120</f>
        <v>779.69</v>
      </c>
      <c r="H131" s="39">
        <f t="shared" si="12"/>
        <v>432373.75000000023</v>
      </c>
      <c r="I131" s="36">
        <f t="shared" si="10"/>
        <v>0.91621707534357388</v>
      </c>
      <c r="J131" s="44" t="s">
        <v>16</v>
      </c>
      <c r="K131" s="41" t="str">
        <f>'Raw Data'!A120</f>
        <v>Client 119</v>
      </c>
      <c r="L131" s="41" t="s">
        <v>50</v>
      </c>
      <c r="M131" s="42" t="s">
        <v>27</v>
      </c>
      <c r="N131" s="43">
        <f>IF($J131="a",VLOOKUP($M131,Reference!$A$2:B$13,2,0),IF($J131="b",VLOOKUP($M131,Reference!$A$16:B$27,2,0),VLOOKUP($M131,Reference!$A$30:B$41,2,0)))</f>
        <v>0</v>
      </c>
      <c r="O131" s="43">
        <f>IF($J131="a",VLOOKUP($M131,Reference!$A$2:C$13,3,0),IF($J131="b",VLOOKUP($M131,Reference!$A$16:C$27,3,0),VLOOKUP($M131,Reference!$A$30:C$41,3,0)))</f>
        <v>0</v>
      </c>
      <c r="P131" s="43">
        <f>IF($J131="a",VLOOKUP($M131,Reference!$A$2:D$13,4,0),IF($J131="b",VLOOKUP($M131,Reference!$A$16:D$27,4,0),VLOOKUP($M131,Reference!$A$30:D$41,4,0)))</f>
        <v>0</v>
      </c>
      <c r="Q131" s="43">
        <f>IF($J131="a",VLOOKUP($M131,Reference!$A$2:E$13,5,0),IF($J131="b",VLOOKUP($M131,Reference!$A$16:E$27,5,0),VLOOKUP($M131,Reference!$A$30:E$41,5,0)))</f>
        <v>0</v>
      </c>
      <c r="R131" s="43">
        <f>IF($J131="a",VLOOKUP($M131,Reference!$A$2:F$13,6,0),IF($J131="b",VLOOKUP($M131,Reference!$A$16:F$27,6,0),VLOOKUP($M131,Reference!$A$30:F$41,6,0)))</f>
        <v>0</v>
      </c>
      <c r="S131" s="43">
        <f>IF($J131="a",VLOOKUP($M131,Reference!$A$2:G$13,7,0),IF($J131="b",VLOOKUP($M131,Reference!$A$16:G$27,7,0),VLOOKUP($M131,Reference!$A$30:G$41,7,0)))</f>
        <v>0</v>
      </c>
      <c r="T131" s="43">
        <f>IF($J131="a",VLOOKUP($M131,Reference!$A$2:H$13,8,0),IF($J131="b",VLOOKUP($M131,Reference!$A$16:H$27,8,0),VLOOKUP($M131,Reference!$A$30:H$41,8,0)))</f>
        <v>0</v>
      </c>
      <c r="U131" s="43">
        <f>IF($J131="a",VLOOKUP($M131,Reference!$A$2:I$13,9,0),IF($J131="b",VLOOKUP($M131,Reference!$A$16:I$27,9,0),VLOOKUP($M131,Reference!$A$30:I$41,9,0)))</f>
        <v>0</v>
      </c>
      <c r="V131" s="43">
        <f>IF($J131="a",VLOOKUP($M131,Reference!$A$2:J$13,10,0),IF($J131="b",VLOOKUP($M131,Reference!$A$16:J$27,10,0),VLOOKUP($M131,Reference!$A$30:J$41,10,0)))</f>
        <v>0</v>
      </c>
      <c r="W131" s="43">
        <f>IF($J131="a",VLOOKUP($M131,Reference!$A$2:K$13,11,0),IF($J131="b",VLOOKUP($M131,Reference!$A$16:K$27,11,0),VLOOKUP($M131,Reference!$A$30:K$41,11,0)))</f>
        <v>0</v>
      </c>
      <c r="X131" s="43" t="str">
        <f>IF($J131="a",VLOOKUP($M131,Reference!$A$2:L$13,12,0),IF($J131="b",VLOOKUP($M131,Reference!$A$16:L$27,12,0),VLOOKUP($M131,Reference!$A$30:L$41,12,0)))</f>
        <v>Service Touchpoint</v>
      </c>
      <c r="Y131" s="43">
        <f>IF($J131="a",VLOOKUP($M131,Reference!$A$2:M$13,13,0),IF($J131="b",VLOOKUP($M131,Reference!$A$16:M$27,13,0),VLOOKUP($M131,Reference!$A$30:M$41,13,0)))</f>
        <v>0</v>
      </c>
      <c r="Z131" s="72">
        <f>VLOOKUP(M131,Reference!$A$63:$B$74,2,0)</f>
        <v>43405</v>
      </c>
      <c r="AA131" s="76">
        <f>VLOOKUP($M131,Reference!$A$45:$B$56,2,0)</f>
        <v>11</v>
      </c>
      <c r="AB131" s="76" t="str">
        <f>VLOOKUP($AA131,Reference!$B$45:$E$56,4,0)</f>
        <v>February</v>
      </c>
      <c r="AC131" s="76" t="str">
        <f>VLOOKUP($AA131,Reference!$B$45:$G$56,6,0)</f>
        <v>May</v>
      </c>
      <c r="AD131" s="76" t="str">
        <f>VLOOKUP($AA131,Reference!$B$45:$J$56,8,0)</f>
        <v>August</v>
      </c>
    </row>
    <row r="132" spans="1:30" ht="15" x14ac:dyDescent="0.15">
      <c r="A132" s="34"/>
      <c r="B132" s="36">
        <f t="shared" si="8"/>
        <v>0.44117647058823528</v>
      </c>
      <c r="C132" s="37">
        <v>120</v>
      </c>
      <c r="D132" s="38">
        <f>'Raw Data'!B121</f>
        <v>71800.11</v>
      </c>
      <c r="E132" s="38">
        <f t="shared" si="11"/>
        <v>124575957.87999998</v>
      </c>
      <c r="F132" s="36">
        <f t="shared" si="9"/>
        <v>0.86249239113782383</v>
      </c>
      <c r="G132" s="39">
        <f>'Raw Data'!C121</f>
        <v>766.5</v>
      </c>
      <c r="H132" s="39">
        <f t="shared" si="12"/>
        <v>433140.25000000023</v>
      </c>
      <c r="I132" s="36">
        <f t="shared" si="10"/>
        <v>0.91784131915636513</v>
      </c>
      <c r="J132" s="44" t="s">
        <v>16</v>
      </c>
      <c r="K132" s="41" t="str">
        <f>'Raw Data'!A121</f>
        <v>Client 120</v>
      </c>
      <c r="L132" s="41" t="s">
        <v>50</v>
      </c>
      <c r="M132" s="42" t="s">
        <v>28</v>
      </c>
      <c r="N132" s="43">
        <f>IF($J132="a",VLOOKUP($M132,Reference!$A$2:B$13,2,0),IF($J132="b",VLOOKUP($M132,Reference!$A$16:B$27,2,0),VLOOKUP($M132,Reference!$A$30:B$41,2,0)))</f>
        <v>0</v>
      </c>
      <c r="O132" s="43">
        <f>IF($J132="a",VLOOKUP($M132,Reference!$A$2:C$13,3,0),IF($J132="b",VLOOKUP($M132,Reference!$A$16:C$27,3,0),VLOOKUP($M132,Reference!$A$30:C$41,3,0)))</f>
        <v>0</v>
      </c>
      <c r="P132" s="43">
        <f>IF($J132="a",VLOOKUP($M132,Reference!$A$2:D$13,4,0),IF($J132="b",VLOOKUP($M132,Reference!$A$16:D$27,4,0),VLOOKUP($M132,Reference!$A$30:D$41,4,0)))</f>
        <v>0</v>
      </c>
      <c r="Q132" s="43">
        <f>IF($J132="a",VLOOKUP($M132,Reference!$A$2:E$13,5,0),IF($J132="b",VLOOKUP($M132,Reference!$A$16:E$27,5,0),VLOOKUP($M132,Reference!$A$30:E$41,5,0)))</f>
        <v>0</v>
      </c>
      <c r="R132" s="43">
        <f>IF($J132="a",VLOOKUP($M132,Reference!$A$2:F$13,6,0),IF($J132="b",VLOOKUP($M132,Reference!$A$16:F$27,6,0),VLOOKUP($M132,Reference!$A$30:F$41,6,0)))</f>
        <v>0</v>
      </c>
      <c r="S132" s="43">
        <f>IF($J132="a",VLOOKUP($M132,Reference!$A$2:G$13,7,0),IF($J132="b",VLOOKUP($M132,Reference!$A$16:G$27,7,0),VLOOKUP($M132,Reference!$A$30:G$41,7,0)))</f>
        <v>0</v>
      </c>
      <c r="T132" s="43">
        <f>IF($J132="a",VLOOKUP($M132,Reference!$A$2:H$13,8,0),IF($J132="b",VLOOKUP($M132,Reference!$A$16:H$27,8,0),VLOOKUP($M132,Reference!$A$30:H$41,8,0)))</f>
        <v>0</v>
      </c>
      <c r="U132" s="43">
        <f>IF($J132="a",VLOOKUP($M132,Reference!$A$2:I$13,9,0),IF($J132="b",VLOOKUP($M132,Reference!$A$16:I$27,9,0),VLOOKUP($M132,Reference!$A$30:I$41,9,0)))</f>
        <v>0</v>
      </c>
      <c r="V132" s="43">
        <f>IF($J132="a",VLOOKUP($M132,Reference!$A$2:J$13,10,0),IF($J132="b",VLOOKUP($M132,Reference!$A$16:J$27,10,0),VLOOKUP($M132,Reference!$A$30:J$41,10,0)))</f>
        <v>0</v>
      </c>
      <c r="W132" s="43">
        <f>IF($J132="a",VLOOKUP($M132,Reference!$A$2:K$13,11,0),IF($J132="b",VLOOKUP($M132,Reference!$A$16:K$27,11,0),VLOOKUP($M132,Reference!$A$30:K$41,11,0)))</f>
        <v>0</v>
      </c>
      <c r="X132" s="43">
        <f>IF($J132="a",VLOOKUP($M132,Reference!$A$2:L$13,12,0),IF($J132="b",VLOOKUP($M132,Reference!$A$16:L$27,12,0),VLOOKUP($M132,Reference!$A$30:L$41,12,0)))</f>
        <v>0</v>
      </c>
      <c r="Y132" s="43" t="str">
        <f>IF($J132="a",VLOOKUP($M132,Reference!$A$2:M$13,13,0),IF($J132="b",VLOOKUP($M132,Reference!$A$16:M$27,13,0),VLOOKUP($M132,Reference!$A$30:M$41,13,0)))</f>
        <v>Service Touchpoint</v>
      </c>
      <c r="Z132" s="72">
        <f>VLOOKUP(M132,Reference!$A$63:$B$74,2,0)</f>
        <v>43435</v>
      </c>
      <c r="AA132" s="76">
        <f>VLOOKUP($M132,Reference!$A$45:$B$56,2,0)</f>
        <v>12</v>
      </c>
      <c r="AB132" s="76" t="str">
        <f>VLOOKUP($AA132,Reference!$B$45:$E$56,4,0)</f>
        <v>March</v>
      </c>
      <c r="AC132" s="76" t="str">
        <f>VLOOKUP($AA132,Reference!$B$45:$G$56,6,0)</f>
        <v>June</v>
      </c>
      <c r="AD132" s="76" t="str">
        <f>VLOOKUP($AA132,Reference!$B$45:$J$56,8,0)</f>
        <v>September</v>
      </c>
    </row>
    <row r="133" spans="1:30" ht="15" x14ac:dyDescent="0.15">
      <c r="A133" s="34"/>
      <c r="B133" s="36">
        <f t="shared" si="8"/>
        <v>0.44485294117647056</v>
      </c>
      <c r="C133" s="37">
        <v>121</v>
      </c>
      <c r="D133" s="38">
        <f>'Raw Data'!B122</f>
        <v>1321910.96</v>
      </c>
      <c r="E133" s="38">
        <f t="shared" si="11"/>
        <v>125897868.83999997</v>
      </c>
      <c r="F133" s="36">
        <f t="shared" si="9"/>
        <v>0.87164454348057319</v>
      </c>
      <c r="G133" s="39">
        <f>'Raw Data'!C122</f>
        <v>759.31</v>
      </c>
      <c r="H133" s="39">
        <f t="shared" si="12"/>
        <v>433899.56000000023</v>
      </c>
      <c r="I133" s="36">
        <f t="shared" si="10"/>
        <v>0.91945032707481333</v>
      </c>
      <c r="J133" s="44" t="s">
        <v>16</v>
      </c>
      <c r="K133" s="41" t="str">
        <f>'Raw Data'!A122</f>
        <v>Client 121</v>
      </c>
      <c r="L133" s="41" t="s">
        <v>50</v>
      </c>
      <c r="M133" s="42" t="s">
        <v>1</v>
      </c>
      <c r="N133" s="43" t="str">
        <f>IF($J133="a",VLOOKUP($M133,Reference!$A$2:B$13,2,0),IF($J133="b",VLOOKUP($M133,Reference!$A$16:B$27,2,0),VLOOKUP($M133,Reference!$A$30:B$41,2,0)))</f>
        <v>Service Touchpoint</v>
      </c>
      <c r="O133" s="43">
        <f>IF($J133="a",VLOOKUP($M133,Reference!$A$2:C$13,3,0),IF($J133="b",VLOOKUP($M133,Reference!$A$16:C$27,3,0),VLOOKUP($M133,Reference!$A$30:C$41,3,0)))</f>
        <v>0</v>
      </c>
      <c r="P133" s="43">
        <f>IF($J133="a",VLOOKUP($M133,Reference!$A$2:D$13,4,0),IF($J133="b",VLOOKUP($M133,Reference!$A$16:D$27,4,0),VLOOKUP($M133,Reference!$A$30:D$41,4,0)))</f>
        <v>0</v>
      </c>
      <c r="Q133" s="43">
        <f>IF($J133="a",VLOOKUP($M133,Reference!$A$2:E$13,5,0),IF($J133="b",VLOOKUP($M133,Reference!$A$16:E$27,5,0),VLOOKUP($M133,Reference!$A$30:E$41,5,0)))</f>
        <v>0</v>
      </c>
      <c r="R133" s="43">
        <f>IF($J133="a",VLOOKUP($M133,Reference!$A$2:F$13,6,0),IF($J133="b",VLOOKUP($M133,Reference!$A$16:F$27,6,0),VLOOKUP($M133,Reference!$A$30:F$41,6,0)))</f>
        <v>0</v>
      </c>
      <c r="S133" s="43">
        <f>IF($J133="a",VLOOKUP($M133,Reference!$A$2:G$13,7,0),IF($J133="b",VLOOKUP($M133,Reference!$A$16:G$27,7,0),VLOOKUP($M133,Reference!$A$30:G$41,7,0)))</f>
        <v>0</v>
      </c>
      <c r="T133" s="43">
        <f>IF($J133="a",VLOOKUP($M133,Reference!$A$2:H$13,8,0),IF($J133="b",VLOOKUP($M133,Reference!$A$16:H$27,8,0),VLOOKUP($M133,Reference!$A$30:H$41,8,0)))</f>
        <v>0</v>
      </c>
      <c r="U133" s="43">
        <f>IF($J133="a",VLOOKUP($M133,Reference!$A$2:I$13,9,0),IF($J133="b",VLOOKUP($M133,Reference!$A$16:I$27,9,0),VLOOKUP($M133,Reference!$A$30:I$41,9,0)))</f>
        <v>0</v>
      </c>
      <c r="V133" s="43">
        <f>IF($J133="a",VLOOKUP($M133,Reference!$A$2:J$13,10,0),IF($J133="b",VLOOKUP($M133,Reference!$A$16:J$27,10,0),VLOOKUP($M133,Reference!$A$30:J$41,10,0)))</f>
        <v>0</v>
      </c>
      <c r="W133" s="43">
        <f>IF($J133="a",VLOOKUP($M133,Reference!$A$2:K$13,11,0),IF($J133="b",VLOOKUP($M133,Reference!$A$16:K$27,11,0),VLOOKUP($M133,Reference!$A$30:K$41,11,0)))</f>
        <v>0</v>
      </c>
      <c r="X133" s="43">
        <f>IF($J133="a",VLOOKUP($M133,Reference!$A$2:L$13,12,0),IF($J133="b",VLOOKUP($M133,Reference!$A$16:L$27,12,0),VLOOKUP($M133,Reference!$A$30:L$41,12,0)))</f>
        <v>0</v>
      </c>
      <c r="Y133" s="43">
        <f>IF($J133="a",VLOOKUP($M133,Reference!$A$2:M$13,13,0),IF($J133="b",VLOOKUP($M133,Reference!$A$16:M$27,13,0),VLOOKUP($M133,Reference!$A$30:M$41,13,0)))</f>
        <v>0</v>
      </c>
      <c r="Z133" s="72">
        <f>VLOOKUP(M133,Reference!$A$63:$B$74,2,0)</f>
        <v>43101</v>
      </c>
      <c r="AA133" s="76">
        <f>VLOOKUP($M133,Reference!$A$45:$B$56,2,0)</f>
        <v>1</v>
      </c>
      <c r="AB133" s="76" t="str">
        <f>VLOOKUP($AA133,Reference!$B$45:$E$56,4,0)</f>
        <v>April</v>
      </c>
      <c r="AC133" s="76" t="str">
        <f>VLOOKUP($AA133,Reference!$B$45:$G$56,6,0)</f>
        <v>July</v>
      </c>
      <c r="AD133" s="76" t="str">
        <f>VLOOKUP($AA133,Reference!$B$45:$J$56,8,0)</f>
        <v>October</v>
      </c>
    </row>
    <row r="134" spans="1:30" ht="15" x14ac:dyDescent="0.15">
      <c r="A134" s="34"/>
      <c r="B134" s="36">
        <f t="shared" si="8"/>
        <v>0.4485294117647059</v>
      </c>
      <c r="C134" s="37">
        <v>122</v>
      </c>
      <c r="D134" s="38">
        <f>'Raw Data'!B123</f>
        <v>1172247.01</v>
      </c>
      <c r="E134" s="38">
        <f t="shared" si="11"/>
        <v>127070115.84999998</v>
      </c>
      <c r="F134" s="36">
        <f t="shared" si="9"/>
        <v>0.8797605085822261</v>
      </c>
      <c r="G134" s="39">
        <f>'Raw Data'!C123</f>
        <v>758.61</v>
      </c>
      <c r="H134" s="39">
        <f t="shared" si="12"/>
        <v>434658.17000000022</v>
      </c>
      <c r="I134" s="36">
        <f t="shared" si="10"/>
        <v>0.92105785166557852</v>
      </c>
      <c r="J134" s="44" t="s">
        <v>16</v>
      </c>
      <c r="K134" s="41" t="str">
        <f>'Raw Data'!A123</f>
        <v>Client 122</v>
      </c>
      <c r="L134" s="41" t="s">
        <v>50</v>
      </c>
      <c r="M134" s="42" t="s">
        <v>18</v>
      </c>
      <c r="N134" s="43">
        <f>IF($J134="a",VLOOKUP($M134,Reference!$A$2:B$13,2,0),IF($J134="b",VLOOKUP($M134,Reference!$A$16:B$27,2,0),VLOOKUP($M134,Reference!$A$30:B$41,2,0)))</f>
        <v>0</v>
      </c>
      <c r="O134" s="43" t="str">
        <f>IF($J134="a",VLOOKUP($M134,Reference!$A$2:C$13,3,0),IF($J134="b",VLOOKUP($M134,Reference!$A$16:C$27,3,0),VLOOKUP($M134,Reference!$A$30:C$41,3,0)))</f>
        <v>Service Touchpoint</v>
      </c>
      <c r="P134" s="43">
        <f>IF($J134="a",VLOOKUP($M134,Reference!$A$2:D$13,4,0),IF($J134="b",VLOOKUP($M134,Reference!$A$16:D$27,4,0),VLOOKUP($M134,Reference!$A$30:D$41,4,0)))</f>
        <v>0</v>
      </c>
      <c r="Q134" s="43">
        <f>IF($J134="a",VLOOKUP($M134,Reference!$A$2:E$13,5,0),IF($J134="b",VLOOKUP($M134,Reference!$A$16:E$27,5,0),VLOOKUP($M134,Reference!$A$30:E$41,5,0)))</f>
        <v>0</v>
      </c>
      <c r="R134" s="43">
        <f>IF($J134="a",VLOOKUP($M134,Reference!$A$2:F$13,6,0),IF($J134="b",VLOOKUP($M134,Reference!$A$16:F$27,6,0),VLOOKUP($M134,Reference!$A$30:F$41,6,0)))</f>
        <v>0</v>
      </c>
      <c r="S134" s="43">
        <f>IF($J134="a",VLOOKUP($M134,Reference!$A$2:G$13,7,0),IF($J134="b",VLOOKUP($M134,Reference!$A$16:G$27,7,0),VLOOKUP($M134,Reference!$A$30:G$41,7,0)))</f>
        <v>0</v>
      </c>
      <c r="T134" s="43">
        <f>IF($J134="a",VLOOKUP($M134,Reference!$A$2:H$13,8,0),IF($J134="b",VLOOKUP($M134,Reference!$A$16:H$27,8,0),VLOOKUP($M134,Reference!$A$30:H$41,8,0)))</f>
        <v>0</v>
      </c>
      <c r="U134" s="43">
        <f>IF($J134="a",VLOOKUP($M134,Reference!$A$2:I$13,9,0),IF($J134="b",VLOOKUP($M134,Reference!$A$16:I$27,9,0),VLOOKUP($M134,Reference!$A$30:I$41,9,0)))</f>
        <v>0</v>
      </c>
      <c r="V134" s="43">
        <f>IF($J134="a",VLOOKUP($M134,Reference!$A$2:J$13,10,0),IF($J134="b",VLOOKUP($M134,Reference!$A$16:J$27,10,0),VLOOKUP($M134,Reference!$A$30:J$41,10,0)))</f>
        <v>0</v>
      </c>
      <c r="W134" s="43">
        <f>IF($J134="a",VLOOKUP($M134,Reference!$A$2:K$13,11,0),IF($J134="b",VLOOKUP($M134,Reference!$A$16:K$27,11,0),VLOOKUP($M134,Reference!$A$30:K$41,11,0)))</f>
        <v>0</v>
      </c>
      <c r="X134" s="43">
        <f>IF($J134="a",VLOOKUP($M134,Reference!$A$2:L$13,12,0),IF($J134="b",VLOOKUP($M134,Reference!$A$16:L$27,12,0),VLOOKUP($M134,Reference!$A$30:L$41,12,0)))</f>
        <v>0</v>
      </c>
      <c r="Y134" s="43">
        <f>IF($J134="a",VLOOKUP($M134,Reference!$A$2:M$13,13,0),IF($J134="b",VLOOKUP($M134,Reference!$A$16:M$27,13,0),VLOOKUP($M134,Reference!$A$30:M$41,13,0)))</f>
        <v>0</v>
      </c>
      <c r="Z134" s="72">
        <f>VLOOKUP(M134,Reference!$A$63:$B$74,2,0)</f>
        <v>43132</v>
      </c>
      <c r="AA134" s="76">
        <f>VLOOKUP($M134,Reference!$A$45:$B$56,2,0)</f>
        <v>2</v>
      </c>
      <c r="AB134" s="76" t="str">
        <f>VLOOKUP($AA134,Reference!$B$45:$E$56,4,0)</f>
        <v>May</v>
      </c>
      <c r="AC134" s="76" t="str">
        <f>VLOOKUP($AA134,Reference!$B$45:$G$56,6,0)</f>
        <v>August</v>
      </c>
      <c r="AD134" s="76" t="str">
        <f>VLOOKUP($AA134,Reference!$B$45:$J$56,8,0)</f>
        <v>November</v>
      </c>
    </row>
    <row r="135" spans="1:30" ht="15" x14ac:dyDescent="0.15">
      <c r="A135" s="34"/>
      <c r="B135" s="36">
        <f t="shared" si="8"/>
        <v>0.45220588235294118</v>
      </c>
      <c r="C135" s="37">
        <v>123</v>
      </c>
      <c r="D135" s="38">
        <f>'Raw Data'!B124</f>
        <v>0</v>
      </c>
      <c r="E135" s="38">
        <f t="shared" si="11"/>
        <v>127070115.84999998</v>
      </c>
      <c r="F135" s="36">
        <f t="shared" si="9"/>
        <v>0.8797605085822261</v>
      </c>
      <c r="G135" s="39">
        <f>'Raw Data'!C124</f>
        <v>757.86</v>
      </c>
      <c r="H135" s="39">
        <f t="shared" si="12"/>
        <v>435416.0300000002</v>
      </c>
      <c r="I135" s="36">
        <f t="shared" si="10"/>
        <v>0.9226637869766835</v>
      </c>
      <c r="J135" s="44" t="s">
        <v>16</v>
      </c>
      <c r="K135" s="41" t="str">
        <f>'Raw Data'!A124</f>
        <v>Client 123</v>
      </c>
      <c r="L135" s="41" t="s">
        <v>50</v>
      </c>
      <c r="M135" s="42" t="s">
        <v>19</v>
      </c>
      <c r="N135" s="43">
        <f>IF($J135="a",VLOOKUP($M135,Reference!$A$2:B$13,2,0),IF($J135="b",VLOOKUP($M135,Reference!$A$16:B$27,2,0),VLOOKUP($M135,Reference!$A$30:B$41,2,0)))</f>
        <v>0</v>
      </c>
      <c r="O135" s="43">
        <f>IF($J135="a",VLOOKUP($M135,Reference!$A$2:C$13,3,0),IF($J135="b",VLOOKUP($M135,Reference!$A$16:C$27,3,0),VLOOKUP($M135,Reference!$A$30:C$41,3,0)))</f>
        <v>0</v>
      </c>
      <c r="P135" s="43" t="str">
        <f>IF($J135="a",VLOOKUP($M135,Reference!$A$2:D$13,4,0),IF($J135="b",VLOOKUP($M135,Reference!$A$16:D$27,4,0),VLOOKUP($M135,Reference!$A$30:D$41,4,0)))</f>
        <v>Service Touchpoint</v>
      </c>
      <c r="Q135" s="43">
        <f>IF($J135="a",VLOOKUP($M135,Reference!$A$2:E$13,5,0),IF($J135="b",VLOOKUP($M135,Reference!$A$16:E$27,5,0),VLOOKUP($M135,Reference!$A$30:E$41,5,0)))</f>
        <v>0</v>
      </c>
      <c r="R135" s="43">
        <f>IF($J135="a",VLOOKUP($M135,Reference!$A$2:F$13,6,0),IF($J135="b",VLOOKUP($M135,Reference!$A$16:F$27,6,0),VLOOKUP($M135,Reference!$A$30:F$41,6,0)))</f>
        <v>0</v>
      </c>
      <c r="S135" s="43">
        <f>IF($J135="a",VLOOKUP($M135,Reference!$A$2:G$13,7,0),IF($J135="b",VLOOKUP($M135,Reference!$A$16:G$27,7,0),VLOOKUP($M135,Reference!$A$30:G$41,7,0)))</f>
        <v>0</v>
      </c>
      <c r="T135" s="43">
        <f>IF($J135="a",VLOOKUP($M135,Reference!$A$2:H$13,8,0),IF($J135="b",VLOOKUP($M135,Reference!$A$16:H$27,8,0),VLOOKUP($M135,Reference!$A$30:H$41,8,0)))</f>
        <v>0</v>
      </c>
      <c r="U135" s="43">
        <f>IF($J135="a",VLOOKUP($M135,Reference!$A$2:I$13,9,0),IF($J135="b",VLOOKUP($M135,Reference!$A$16:I$27,9,0),VLOOKUP($M135,Reference!$A$30:I$41,9,0)))</f>
        <v>0</v>
      </c>
      <c r="V135" s="43">
        <f>IF($J135="a",VLOOKUP($M135,Reference!$A$2:J$13,10,0),IF($J135="b",VLOOKUP($M135,Reference!$A$16:J$27,10,0),VLOOKUP($M135,Reference!$A$30:J$41,10,0)))</f>
        <v>0</v>
      </c>
      <c r="W135" s="43">
        <f>IF($J135="a",VLOOKUP($M135,Reference!$A$2:K$13,11,0),IF($J135="b",VLOOKUP($M135,Reference!$A$16:K$27,11,0),VLOOKUP($M135,Reference!$A$30:K$41,11,0)))</f>
        <v>0</v>
      </c>
      <c r="X135" s="43">
        <f>IF($J135="a",VLOOKUP($M135,Reference!$A$2:L$13,12,0),IF($J135="b",VLOOKUP($M135,Reference!$A$16:L$27,12,0),VLOOKUP($M135,Reference!$A$30:L$41,12,0)))</f>
        <v>0</v>
      </c>
      <c r="Y135" s="43">
        <f>IF($J135="a",VLOOKUP($M135,Reference!$A$2:M$13,13,0),IF($J135="b",VLOOKUP($M135,Reference!$A$16:M$27,13,0),VLOOKUP($M135,Reference!$A$30:M$41,13,0)))</f>
        <v>0</v>
      </c>
      <c r="Z135" s="72">
        <f>VLOOKUP(M135,Reference!$A$63:$B$74,2,0)</f>
        <v>43160</v>
      </c>
      <c r="AA135" s="76">
        <f>VLOOKUP($M135,Reference!$A$45:$B$56,2,0)</f>
        <v>3</v>
      </c>
      <c r="AB135" s="76" t="str">
        <f>VLOOKUP($AA135,Reference!$B$45:$E$56,4,0)</f>
        <v>June</v>
      </c>
      <c r="AC135" s="76" t="str">
        <f>VLOOKUP($AA135,Reference!$B$45:$G$56,6,0)</f>
        <v>September</v>
      </c>
      <c r="AD135" s="76" t="str">
        <f>VLOOKUP($AA135,Reference!$B$45:$J$56,8,0)</f>
        <v>December</v>
      </c>
    </row>
    <row r="136" spans="1:30" ht="15" x14ac:dyDescent="0.15">
      <c r="A136" s="34"/>
      <c r="B136" s="36">
        <f t="shared" si="8"/>
        <v>0.45588235294117646</v>
      </c>
      <c r="C136" s="37">
        <v>124</v>
      </c>
      <c r="D136" s="38">
        <f>'Raw Data'!B125</f>
        <v>117379.73</v>
      </c>
      <c r="E136" s="38">
        <f t="shared" si="11"/>
        <v>127187495.57999998</v>
      </c>
      <c r="F136" s="36">
        <f t="shared" si="9"/>
        <v>0.88057317842415772</v>
      </c>
      <c r="G136" s="39">
        <f>'Raw Data'!C125</f>
        <v>756.93</v>
      </c>
      <c r="H136" s="39">
        <f t="shared" si="12"/>
        <v>436172.9600000002</v>
      </c>
      <c r="I136" s="36">
        <f t="shared" si="10"/>
        <v>0.92426775158100982</v>
      </c>
      <c r="J136" s="44" t="s">
        <v>16</v>
      </c>
      <c r="K136" s="41" t="str">
        <f>'Raw Data'!A125</f>
        <v>Client 124</v>
      </c>
      <c r="L136" s="41" t="s">
        <v>50</v>
      </c>
      <c r="M136" s="42" t="s">
        <v>20</v>
      </c>
      <c r="N136" s="43">
        <f>IF($J136="a",VLOOKUP($M136,Reference!$A$2:B$13,2,0),IF($J136="b",VLOOKUP($M136,Reference!$A$16:B$27,2,0),VLOOKUP($M136,Reference!$A$30:B$41,2,0)))</f>
        <v>0</v>
      </c>
      <c r="O136" s="43">
        <f>IF($J136="a",VLOOKUP($M136,Reference!$A$2:C$13,3,0),IF($J136="b",VLOOKUP($M136,Reference!$A$16:C$27,3,0),VLOOKUP($M136,Reference!$A$30:C$41,3,0)))</f>
        <v>0</v>
      </c>
      <c r="P136" s="43">
        <f>IF($J136="a",VLOOKUP($M136,Reference!$A$2:D$13,4,0),IF($J136="b",VLOOKUP($M136,Reference!$A$16:D$27,4,0),VLOOKUP($M136,Reference!$A$30:D$41,4,0)))</f>
        <v>0</v>
      </c>
      <c r="Q136" s="43" t="str">
        <f>IF($J136="a",VLOOKUP($M136,Reference!$A$2:E$13,5,0),IF($J136="b",VLOOKUP($M136,Reference!$A$16:E$27,5,0),VLOOKUP($M136,Reference!$A$30:E$41,5,0)))</f>
        <v>Service Touchpoint</v>
      </c>
      <c r="R136" s="43">
        <f>IF($J136="a",VLOOKUP($M136,Reference!$A$2:F$13,6,0),IF($J136="b",VLOOKUP($M136,Reference!$A$16:F$27,6,0),VLOOKUP($M136,Reference!$A$30:F$41,6,0)))</f>
        <v>0</v>
      </c>
      <c r="S136" s="43">
        <f>IF($J136="a",VLOOKUP($M136,Reference!$A$2:G$13,7,0),IF($J136="b",VLOOKUP($M136,Reference!$A$16:G$27,7,0),VLOOKUP($M136,Reference!$A$30:G$41,7,0)))</f>
        <v>0</v>
      </c>
      <c r="T136" s="43">
        <f>IF($J136="a",VLOOKUP($M136,Reference!$A$2:H$13,8,0),IF($J136="b",VLOOKUP($M136,Reference!$A$16:H$27,8,0),VLOOKUP($M136,Reference!$A$30:H$41,8,0)))</f>
        <v>0</v>
      </c>
      <c r="U136" s="43">
        <f>IF($J136="a",VLOOKUP($M136,Reference!$A$2:I$13,9,0),IF($J136="b",VLOOKUP($M136,Reference!$A$16:I$27,9,0),VLOOKUP($M136,Reference!$A$30:I$41,9,0)))</f>
        <v>0</v>
      </c>
      <c r="V136" s="43">
        <f>IF($J136="a",VLOOKUP($M136,Reference!$A$2:J$13,10,0),IF($J136="b",VLOOKUP($M136,Reference!$A$16:J$27,10,0),VLOOKUP($M136,Reference!$A$30:J$41,10,0)))</f>
        <v>0</v>
      </c>
      <c r="W136" s="43">
        <f>IF($J136="a",VLOOKUP($M136,Reference!$A$2:K$13,11,0),IF($J136="b",VLOOKUP($M136,Reference!$A$16:K$27,11,0),VLOOKUP($M136,Reference!$A$30:K$41,11,0)))</f>
        <v>0</v>
      </c>
      <c r="X136" s="43">
        <f>IF($J136="a",VLOOKUP($M136,Reference!$A$2:L$13,12,0),IF($J136="b",VLOOKUP($M136,Reference!$A$16:L$27,12,0),VLOOKUP($M136,Reference!$A$30:L$41,12,0)))</f>
        <v>0</v>
      </c>
      <c r="Y136" s="43">
        <f>IF($J136="a",VLOOKUP($M136,Reference!$A$2:M$13,13,0),IF($J136="b",VLOOKUP($M136,Reference!$A$16:M$27,13,0),VLOOKUP($M136,Reference!$A$30:M$41,13,0)))</f>
        <v>0</v>
      </c>
      <c r="Z136" s="72">
        <f>VLOOKUP(M136,Reference!$A$63:$B$74,2,0)</f>
        <v>43191</v>
      </c>
      <c r="AA136" s="76">
        <f>VLOOKUP($M136,Reference!$A$45:$B$56,2,0)</f>
        <v>4</v>
      </c>
      <c r="AB136" s="76" t="str">
        <f>VLOOKUP($AA136,Reference!$B$45:$E$56,4,0)</f>
        <v>July</v>
      </c>
      <c r="AC136" s="76" t="str">
        <f>VLOOKUP($AA136,Reference!$B$45:$G$56,6,0)</f>
        <v>October</v>
      </c>
      <c r="AD136" s="76" t="str">
        <f>VLOOKUP($AA136,Reference!$B$45:$J$56,8,0)</f>
        <v>January</v>
      </c>
    </row>
    <row r="137" spans="1:30" ht="15" x14ac:dyDescent="0.15">
      <c r="A137" s="34"/>
      <c r="B137" s="36">
        <f t="shared" si="8"/>
        <v>0.45955882352941174</v>
      </c>
      <c r="C137" s="37">
        <v>125</v>
      </c>
      <c r="D137" s="38">
        <f>'Raw Data'!B126</f>
        <v>67429.97</v>
      </c>
      <c r="E137" s="38">
        <f t="shared" si="11"/>
        <v>127254925.54999998</v>
      </c>
      <c r="F137" s="36">
        <f t="shared" si="9"/>
        <v>0.88104002481289412</v>
      </c>
      <c r="G137" s="39">
        <f>'Raw Data'!C126</f>
        <v>738.17</v>
      </c>
      <c r="H137" s="39">
        <f t="shared" si="12"/>
        <v>436911.13000000018</v>
      </c>
      <c r="I137" s="36">
        <f t="shared" si="10"/>
        <v>0.92583196300343384</v>
      </c>
      <c r="J137" s="44" t="s">
        <v>16</v>
      </c>
      <c r="K137" s="41" t="str">
        <f>'Raw Data'!A126</f>
        <v>Client 125</v>
      </c>
      <c r="L137" s="41" t="s">
        <v>50</v>
      </c>
      <c r="M137" s="42" t="s">
        <v>21</v>
      </c>
      <c r="N137" s="43">
        <f>IF($J137="a",VLOOKUP($M137,Reference!$A$2:B$13,2,0),IF($J137="b",VLOOKUP($M137,Reference!$A$16:B$27,2,0),VLOOKUP($M137,Reference!$A$30:B$41,2,0)))</f>
        <v>0</v>
      </c>
      <c r="O137" s="43">
        <f>IF($J137="a",VLOOKUP($M137,Reference!$A$2:C$13,3,0),IF($J137="b",VLOOKUP($M137,Reference!$A$16:C$27,3,0),VLOOKUP($M137,Reference!$A$30:C$41,3,0)))</f>
        <v>0</v>
      </c>
      <c r="P137" s="43">
        <f>IF($J137="a",VLOOKUP($M137,Reference!$A$2:D$13,4,0),IF($J137="b",VLOOKUP($M137,Reference!$A$16:D$27,4,0),VLOOKUP($M137,Reference!$A$30:D$41,4,0)))</f>
        <v>0</v>
      </c>
      <c r="Q137" s="43">
        <f>IF($J137="a",VLOOKUP($M137,Reference!$A$2:E$13,5,0),IF($J137="b",VLOOKUP($M137,Reference!$A$16:E$27,5,0),VLOOKUP($M137,Reference!$A$30:E$41,5,0)))</f>
        <v>0</v>
      </c>
      <c r="R137" s="43" t="str">
        <f>IF($J137="a",VLOOKUP($M137,Reference!$A$2:F$13,6,0),IF($J137="b",VLOOKUP($M137,Reference!$A$16:F$27,6,0),VLOOKUP($M137,Reference!$A$30:F$41,6,0)))</f>
        <v>Service Touchpoint</v>
      </c>
      <c r="S137" s="43">
        <f>IF($J137="a",VLOOKUP($M137,Reference!$A$2:G$13,7,0),IF($J137="b",VLOOKUP($M137,Reference!$A$16:G$27,7,0),VLOOKUP($M137,Reference!$A$30:G$41,7,0)))</f>
        <v>0</v>
      </c>
      <c r="T137" s="43">
        <f>IF($J137="a",VLOOKUP($M137,Reference!$A$2:H$13,8,0),IF($J137="b",VLOOKUP($M137,Reference!$A$16:H$27,8,0),VLOOKUP($M137,Reference!$A$30:H$41,8,0)))</f>
        <v>0</v>
      </c>
      <c r="U137" s="43">
        <f>IF($J137="a",VLOOKUP($M137,Reference!$A$2:I$13,9,0),IF($J137="b",VLOOKUP($M137,Reference!$A$16:I$27,9,0),VLOOKUP($M137,Reference!$A$30:I$41,9,0)))</f>
        <v>0</v>
      </c>
      <c r="V137" s="43">
        <f>IF($J137="a",VLOOKUP($M137,Reference!$A$2:J$13,10,0),IF($J137="b",VLOOKUP($M137,Reference!$A$16:J$27,10,0),VLOOKUP($M137,Reference!$A$30:J$41,10,0)))</f>
        <v>0</v>
      </c>
      <c r="W137" s="43">
        <f>IF($J137="a",VLOOKUP($M137,Reference!$A$2:K$13,11,0),IF($J137="b",VLOOKUP($M137,Reference!$A$16:K$27,11,0),VLOOKUP($M137,Reference!$A$30:K$41,11,0)))</f>
        <v>0</v>
      </c>
      <c r="X137" s="43">
        <f>IF($J137="a",VLOOKUP($M137,Reference!$A$2:L$13,12,0),IF($J137="b",VLOOKUP($M137,Reference!$A$16:L$27,12,0),VLOOKUP($M137,Reference!$A$30:L$41,12,0)))</f>
        <v>0</v>
      </c>
      <c r="Y137" s="43">
        <f>IF($J137="a",VLOOKUP($M137,Reference!$A$2:M$13,13,0),IF($J137="b",VLOOKUP($M137,Reference!$A$16:M$27,13,0),VLOOKUP($M137,Reference!$A$30:M$41,13,0)))</f>
        <v>0</v>
      </c>
      <c r="Z137" s="72">
        <f>VLOOKUP(M137,Reference!$A$63:$B$74,2,0)</f>
        <v>43221</v>
      </c>
      <c r="AA137" s="76">
        <f>VLOOKUP($M137,Reference!$A$45:$B$56,2,0)</f>
        <v>5</v>
      </c>
      <c r="AB137" s="76" t="str">
        <f>VLOOKUP($AA137,Reference!$B$45:$E$56,4,0)</f>
        <v>August</v>
      </c>
      <c r="AC137" s="76" t="str">
        <f>VLOOKUP($AA137,Reference!$B$45:$G$56,6,0)</f>
        <v>November</v>
      </c>
      <c r="AD137" s="76" t="str">
        <f>VLOOKUP($AA137,Reference!$B$45:$J$56,8,0)</f>
        <v>February</v>
      </c>
    </row>
    <row r="138" spans="1:30" ht="15" x14ac:dyDescent="0.15">
      <c r="A138" s="34"/>
      <c r="B138" s="36">
        <f t="shared" si="8"/>
        <v>0.46323529411764708</v>
      </c>
      <c r="C138" s="37">
        <v>126</v>
      </c>
      <c r="D138" s="38">
        <f>'Raw Data'!B127</f>
        <v>75458.41</v>
      </c>
      <c r="E138" s="38">
        <f t="shared" si="11"/>
        <v>127330383.95999998</v>
      </c>
      <c r="F138" s="36">
        <f t="shared" si="9"/>
        <v>0.88156245550963452</v>
      </c>
      <c r="G138" s="39">
        <f>'Raw Data'!C127</f>
        <v>737.51</v>
      </c>
      <c r="H138" s="39">
        <f t="shared" si="12"/>
        <v>437648.64000000019</v>
      </c>
      <c r="I138" s="36">
        <f t="shared" si="10"/>
        <v>0.92739477585975705</v>
      </c>
      <c r="J138" s="44" t="s">
        <v>16</v>
      </c>
      <c r="K138" s="41" t="str">
        <f>'Raw Data'!A127</f>
        <v>Client 126</v>
      </c>
      <c r="L138" s="41" t="s">
        <v>50</v>
      </c>
      <c r="M138" s="42" t="s">
        <v>22</v>
      </c>
      <c r="N138" s="43">
        <f>IF($J138="a",VLOOKUP($M138,Reference!$A$2:B$13,2,0),IF($J138="b",VLOOKUP($M138,Reference!$A$16:B$27,2,0),VLOOKUP($M138,Reference!$A$30:B$41,2,0)))</f>
        <v>0</v>
      </c>
      <c r="O138" s="43">
        <f>IF($J138="a",VLOOKUP($M138,Reference!$A$2:C$13,3,0),IF($J138="b",VLOOKUP($M138,Reference!$A$16:C$27,3,0),VLOOKUP($M138,Reference!$A$30:C$41,3,0)))</f>
        <v>0</v>
      </c>
      <c r="P138" s="43">
        <f>IF($J138="a",VLOOKUP($M138,Reference!$A$2:D$13,4,0),IF($J138="b",VLOOKUP($M138,Reference!$A$16:D$27,4,0),VLOOKUP($M138,Reference!$A$30:D$41,4,0)))</f>
        <v>0</v>
      </c>
      <c r="Q138" s="43">
        <f>IF($J138="a",VLOOKUP($M138,Reference!$A$2:E$13,5,0),IF($J138="b",VLOOKUP($M138,Reference!$A$16:E$27,5,0),VLOOKUP($M138,Reference!$A$30:E$41,5,0)))</f>
        <v>0</v>
      </c>
      <c r="R138" s="43">
        <f>IF($J138="a",VLOOKUP($M138,Reference!$A$2:F$13,6,0),IF($J138="b",VLOOKUP($M138,Reference!$A$16:F$27,6,0),VLOOKUP($M138,Reference!$A$30:F$41,6,0)))</f>
        <v>0</v>
      </c>
      <c r="S138" s="43" t="str">
        <f>IF($J138="a",VLOOKUP($M138,Reference!$A$2:G$13,7,0),IF($J138="b",VLOOKUP($M138,Reference!$A$16:G$27,7,0),VLOOKUP($M138,Reference!$A$30:G$41,7,0)))</f>
        <v>Service Touchpoint</v>
      </c>
      <c r="T138" s="43">
        <f>IF($J138="a",VLOOKUP($M138,Reference!$A$2:H$13,8,0),IF($J138="b",VLOOKUP($M138,Reference!$A$16:H$27,8,0),VLOOKUP($M138,Reference!$A$30:H$41,8,0)))</f>
        <v>0</v>
      </c>
      <c r="U138" s="43">
        <f>IF($J138="a",VLOOKUP($M138,Reference!$A$2:I$13,9,0),IF($J138="b",VLOOKUP($M138,Reference!$A$16:I$27,9,0),VLOOKUP($M138,Reference!$A$30:I$41,9,0)))</f>
        <v>0</v>
      </c>
      <c r="V138" s="43">
        <f>IF($J138="a",VLOOKUP($M138,Reference!$A$2:J$13,10,0),IF($J138="b",VLOOKUP($M138,Reference!$A$16:J$27,10,0),VLOOKUP($M138,Reference!$A$30:J$41,10,0)))</f>
        <v>0</v>
      </c>
      <c r="W138" s="43">
        <f>IF($J138="a",VLOOKUP($M138,Reference!$A$2:K$13,11,0),IF($J138="b",VLOOKUP($M138,Reference!$A$16:K$27,11,0),VLOOKUP($M138,Reference!$A$30:K$41,11,0)))</f>
        <v>0</v>
      </c>
      <c r="X138" s="43">
        <f>IF($J138="a",VLOOKUP($M138,Reference!$A$2:L$13,12,0),IF($J138="b",VLOOKUP($M138,Reference!$A$16:L$27,12,0),VLOOKUP($M138,Reference!$A$30:L$41,12,0)))</f>
        <v>0</v>
      </c>
      <c r="Y138" s="43">
        <f>IF($J138="a",VLOOKUP($M138,Reference!$A$2:M$13,13,0),IF($J138="b",VLOOKUP($M138,Reference!$A$16:M$27,13,0),VLOOKUP($M138,Reference!$A$30:M$41,13,0)))</f>
        <v>0</v>
      </c>
      <c r="Z138" s="72">
        <f>VLOOKUP(M138,Reference!$A$63:$B$74,2,0)</f>
        <v>43252</v>
      </c>
      <c r="AA138" s="76">
        <f>VLOOKUP($M138,Reference!$A$45:$B$56,2,0)</f>
        <v>6</v>
      </c>
      <c r="AB138" s="76" t="str">
        <f>VLOOKUP($AA138,Reference!$B$45:$E$56,4,0)</f>
        <v>September</v>
      </c>
      <c r="AC138" s="76" t="str">
        <f>VLOOKUP($AA138,Reference!$B$45:$G$56,6,0)</f>
        <v>December</v>
      </c>
      <c r="AD138" s="76" t="str">
        <f>VLOOKUP($AA138,Reference!$B$45:$J$56,8,0)</f>
        <v>March</v>
      </c>
    </row>
    <row r="139" spans="1:30" ht="15" x14ac:dyDescent="0.15">
      <c r="A139" s="34"/>
      <c r="B139" s="36">
        <f t="shared" si="8"/>
        <v>0.46691176470588236</v>
      </c>
      <c r="C139" s="37">
        <v>127</v>
      </c>
      <c r="D139" s="38">
        <f>'Raw Data'!B128</f>
        <v>91469.95</v>
      </c>
      <c r="E139" s="38">
        <f t="shared" si="11"/>
        <v>127421853.90999998</v>
      </c>
      <c r="F139" s="36">
        <f t="shared" si="9"/>
        <v>0.8821957409142609</v>
      </c>
      <c r="G139" s="39">
        <f>'Raw Data'!C128</f>
        <v>718.88</v>
      </c>
      <c r="H139" s="39">
        <f t="shared" si="12"/>
        <v>438367.52000000019</v>
      </c>
      <c r="I139" s="36">
        <f t="shared" si="10"/>
        <v>0.9289181110093192</v>
      </c>
      <c r="J139" s="44" t="s">
        <v>16</v>
      </c>
      <c r="K139" s="41" t="str">
        <f>'Raw Data'!A128</f>
        <v>Client 127</v>
      </c>
      <c r="L139" s="41" t="s">
        <v>49</v>
      </c>
      <c r="M139" s="42" t="s">
        <v>23</v>
      </c>
      <c r="N139" s="43">
        <f>IF($J139="a",VLOOKUP($M139,Reference!$A$2:B$13,2,0),IF($J139="b",VLOOKUP($M139,Reference!$A$16:B$27,2,0),VLOOKUP($M139,Reference!$A$30:B$41,2,0)))</f>
        <v>0</v>
      </c>
      <c r="O139" s="43">
        <f>IF($J139="a",VLOOKUP($M139,Reference!$A$2:C$13,3,0),IF($J139="b",VLOOKUP($M139,Reference!$A$16:C$27,3,0),VLOOKUP($M139,Reference!$A$30:C$41,3,0)))</f>
        <v>0</v>
      </c>
      <c r="P139" s="43">
        <f>IF($J139="a",VLOOKUP($M139,Reference!$A$2:D$13,4,0),IF($J139="b",VLOOKUP($M139,Reference!$A$16:D$27,4,0),VLOOKUP($M139,Reference!$A$30:D$41,4,0)))</f>
        <v>0</v>
      </c>
      <c r="Q139" s="43">
        <f>IF($J139="a",VLOOKUP($M139,Reference!$A$2:E$13,5,0),IF($J139="b",VLOOKUP($M139,Reference!$A$16:E$27,5,0),VLOOKUP($M139,Reference!$A$30:E$41,5,0)))</f>
        <v>0</v>
      </c>
      <c r="R139" s="43">
        <f>IF($J139="a",VLOOKUP($M139,Reference!$A$2:F$13,6,0),IF($J139="b",VLOOKUP($M139,Reference!$A$16:F$27,6,0),VLOOKUP($M139,Reference!$A$30:F$41,6,0)))</f>
        <v>0</v>
      </c>
      <c r="S139" s="43">
        <f>IF($J139="a",VLOOKUP($M139,Reference!$A$2:G$13,7,0),IF($J139="b",VLOOKUP($M139,Reference!$A$16:G$27,7,0),VLOOKUP($M139,Reference!$A$30:G$41,7,0)))</f>
        <v>0</v>
      </c>
      <c r="T139" s="43" t="str">
        <f>IF($J139="a",VLOOKUP($M139,Reference!$A$2:H$13,8,0),IF($J139="b",VLOOKUP($M139,Reference!$A$16:H$27,8,0),VLOOKUP($M139,Reference!$A$30:H$41,8,0)))</f>
        <v>Service Touchpoint</v>
      </c>
      <c r="U139" s="43">
        <f>IF($J139="a",VLOOKUP($M139,Reference!$A$2:I$13,9,0),IF($J139="b",VLOOKUP($M139,Reference!$A$16:I$27,9,0),VLOOKUP($M139,Reference!$A$30:I$41,9,0)))</f>
        <v>0</v>
      </c>
      <c r="V139" s="43">
        <f>IF($J139="a",VLOOKUP($M139,Reference!$A$2:J$13,10,0),IF($J139="b",VLOOKUP($M139,Reference!$A$16:J$27,10,0),VLOOKUP($M139,Reference!$A$30:J$41,10,0)))</f>
        <v>0</v>
      </c>
      <c r="W139" s="43">
        <f>IF($J139="a",VLOOKUP($M139,Reference!$A$2:K$13,11,0),IF($J139="b",VLOOKUP($M139,Reference!$A$16:K$27,11,0),VLOOKUP($M139,Reference!$A$30:K$41,11,0)))</f>
        <v>0</v>
      </c>
      <c r="X139" s="43">
        <f>IF($J139="a",VLOOKUP($M139,Reference!$A$2:L$13,12,0),IF($J139="b",VLOOKUP($M139,Reference!$A$16:L$27,12,0),VLOOKUP($M139,Reference!$A$30:L$41,12,0)))</f>
        <v>0</v>
      </c>
      <c r="Y139" s="43">
        <f>IF($J139="a",VLOOKUP($M139,Reference!$A$2:M$13,13,0),IF($J139="b",VLOOKUP($M139,Reference!$A$16:M$27,13,0),VLOOKUP($M139,Reference!$A$30:M$41,13,0)))</f>
        <v>0</v>
      </c>
      <c r="Z139" s="72">
        <f>VLOOKUP(M139,Reference!$A$63:$B$74,2,0)</f>
        <v>43282</v>
      </c>
      <c r="AA139" s="76">
        <f>VLOOKUP($M139,Reference!$A$45:$B$56,2,0)</f>
        <v>7</v>
      </c>
      <c r="AB139" s="76" t="str">
        <f>VLOOKUP($AA139,Reference!$B$45:$E$56,4,0)</f>
        <v>October</v>
      </c>
      <c r="AC139" s="76" t="str">
        <f>VLOOKUP($AA139,Reference!$B$45:$G$56,6,0)</f>
        <v>January</v>
      </c>
      <c r="AD139" s="76" t="str">
        <f>VLOOKUP($AA139,Reference!$B$45:$J$56,8,0)</f>
        <v>April</v>
      </c>
    </row>
    <row r="140" spans="1:30" ht="15" x14ac:dyDescent="0.15">
      <c r="A140" s="34"/>
      <c r="B140" s="36">
        <f t="shared" si="8"/>
        <v>0.47058823529411764</v>
      </c>
      <c r="C140" s="37">
        <v>128</v>
      </c>
      <c r="D140" s="38">
        <f>'Raw Data'!B129</f>
        <v>258404.21</v>
      </c>
      <c r="E140" s="38">
        <f t="shared" si="11"/>
        <v>127680258.11999997</v>
      </c>
      <c r="F140" s="36">
        <f t="shared" si="9"/>
        <v>0.88398478326846586</v>
      </c>
      <c r="G140" s="39">
        <f>'Raw Data'!C129</f>
        <v>712.37</v>
      </c>
      <c r="H140" s="39">
        <f t="shared" si="12"/>
        <v>439079.89000000019</v>
      </c>
      <c r="I140" s="36">
        <f t="shared" si="10"/>
        <v>0.93042765121143023</v>
      </c>
      <c r="J140" s="44" t="s">
        <v>16</v>
      </c>
      <c r="K140" s="41" t="str">
        <f>'Raw Data'!A129</f>
        <v>Client 128</v>
      </c>
      <c r="L140" s="41" t="s">
        <v>50</v>
      </c>
      <c r="M140" s="42" t="s">
        <v>24</v>
      </c>
      <c r="N140" s="43">
        <f>IF($J140="a",VLOOKUP($M140,Reference!$A$2:B$13,2,0),IF($J140="b",VLOOKUP($M140,Reference!$A$16:B$27,2,0),VLOOKUP($M140,Reference!$A$30:B$41,2,0)))</f>
        <v>0</v>
      </c>
      <c r="O140" s="43">
        <f>IF($J140="a",VLOOKUP($M140,Reference!$A$2:C$13,3,0),IF($J140="b",VLOOKUP($M140,Reference!$A$16:C$27,3,0),VLOOKUP($M140,Reference!$A$30:C$41,3,0)))</f>
        <v>0</v>
      </c>
      <c r="P140" s="43">
        <f>IF($J140="a",VLOOKUP($M140,Reference!$A$2:D$13,4,0),IF($J140="b",VLOOKUP($M140,Reference!$A$16:D$27,4,0),VLOOKUP($M140,Reference!$A$30:D$41,4,0)))</f>
        <v>0</v>
      </c>
      <c r="Q140" s="43">
        <f>IF($J140="a",VLOOKUP($M140,Reference!$A$2:E$13,5,0),IF($J140="b",VLOOKUP($M140,Reference!$A$16:E$27,5,0),VLOOKUP($M140,Reference!$A$30:E$41,5,0)))</f>
        <v>0</v>
      </c>
      <c r="R140" s="43">
        <f>IF($J140="a",VLOOKUP($M140,Reference!$A$2:F$13,6,0),IF($J140="b",VLOOKUP($M140,Reference!$A$16:F$27,6,0),VLOOKUP($M140,Reference!$A$30:F$41,6,0)))</f>
        <v>0</v>
      </c>
      <c r="S140" s="43">
        <f>IF($J140="a",VLOOKUP($M140,Reference!$A$2:G$13,7,0),IF($J140="b",VLOOKUP($M140,Reference!$A$16:G$27,7,0),VLOOKUP($M140,Reference!$A$30:G$41,7,0)))</f>
        <v>0</v>
      </c>
      <c r="T140" s="43">
        <f>IF($J140="a",VLOOKUP($M140,Reference!$A$2:H$13,8,0),IF($J140="b",VLOOKUP($M140,Reference!$A$16:H$27,8,0),VLOOKUP($M140,Reference!$A$30:H$41,8,0)))</f>
        <v>0</v>
      </c>
      <c r="U140" s="43" t="str">
        <f>IF($J140="a",VLOOKUP($M140,Reference!$A$2:I$13,9,0),IF($J140="b",VLOOKUP($M140,Reference!$A$16:I$27,9,0),VLOOKUP($M140,Reference!$A$30:I$41,9,0)))</f>
        <v>Service Touchpoint</v>
      </c>
      <c r="V140" s="43">
        <f>IF($J140="a",VLOOKUP($M140,Reference!$A$2:J$13,10,0),IF($J140="b",VLOOKUP($M140,Reference!$A$16:J$27,10,0),VLOOKUP($M140,Reference!$A$30:J$41,10,0)))</f>
        <v>0</v>
      </c>
      <c r="W140" s="43">
        <f>IF($J140="a",VLOOKUP($M140,Reference!$A$2:K$13,11,0),IF($J140="b",VLOOKUP($M140,Reference!$A$16:K$27,11,0),VLOOKUP($M140,Reference!$A$30:K$41,11,0)))</f>
        <v>0</v>
      </c>
      <c r="X140" s="43">
        <f>IF($J140="a",VLOOKUP($M140,Reference!$A$2:L$13,12,0),IF($J140="b",VLOOKUP($M140,Reference!$A$16:L$27,12,0),VLOOKUP($M140,Reference!$A$30:L$41,12,0)))</f>
        <v>0</v>
      </c>
      <c r="Y140" s="43">
        <f>IF($J140="a",VLOOKUP($M140,Reference!$A$2:M$13,13,0),IF($J140="b",VLOOKUP($M140,Reference!$A$16:M$27,13,0),VLOOKUP($M140,Reference!$A$30:M$41,13,0)))</f>
        <v>0</v>
      </c>
      <c r="Z140" s="72">
        <f>VLOOKUP(M140,Reference!$A$63:$B$74,2,0)</f>
        <v>43313</v>
      </c>
      <c r="AA140" s="76">
        <f>VLOOKUP($M140,Reference!$A$45:$B$56,2,0)</f>
        <v>8</v>
      </c>
      <c r="AB140" s="76" t="str">
        <f>VLOOKUP($AA140,Reference!$B$45:$E$56,4,0)</f>
        <v>November</v>
      </c>
      <c r="AC140" s="76" t="str">
        <f>VLOOKUP($AA140,Reference!$B$45:$G$56,6,0)</f>
        <v>February</v>
      </c>
      <c r="AD140" s="76" t="str">
        <f>VLOOKUP($AA140,Reference!$B$45:$J$56,8,0)</f>
        <v>May</v>
      </c>
    </row>
    <row r="141" spans="1:30" ht="15" x14ac:dyDescent="0.15">
      <c r="A141" s="34"/>
      <c r="B141" s="36">
        <f t="shared" ref="B141:B204" si="13">C141/$B$9</f>
        <v>0.47426470588235292</v>
      </c>
      <c r="C141" s="37">
        <v>129</v>
      </c>
      <c r="D141" s="38">
        <f>'Raw Data'!B130</f>
        <v>116179.84</v>
      </c>
      <c r="E141" s="38">
        <f t="shared" si="11"/>
        <v>127796437.95999998</v>
      </c>
      <c r="F141" s="36">
        <f t="shared" ref="F141:F204" si="14">E141/$E$286</f>
        <v>0.88478914576110779</v>
      </c>
      <c r="G141" s="39">
        <f>'Raw Data'!C130</f>
        <v>696.56</v>
      </c>
      <c r="H141" s="39">
        <f t="shared" si="12"/>
        <v>439776.45000000019</v>
      </c>
      <c r="I141" s="36">
        <f t="shared" ref="I141:I204" si="15">H141/$H$286</f>
        <v>0.93190368939830281</v>
      </c>
      <c r="J141" s="44" t="s">
        <v>16</v>
      </c>
      <c r="K141" s="41" t="str">
        <f>'Raw Data'!A130</f>
        <v>Client 129</v>
      </c>
      <c r="L141" s="41" t="s">
        <v>50</v>
      </c>
      <c r="M141" s="42" t="s">
        <v>25</v>
      </c>
      <c r="N141" s="43">
        <f>IF($J141="a",VLOOKUP($M141,Reference!$A$2:B$13,2,0),IF($J141="b",VLOOKUP($M141,Reference!$A$16:B$27,2,0),VLOOKUP($M141,Reference!$A$30:B$41,2,0)))</f>
        <v>0</v>
      </c>
      <c r="O141" s="43">
        <f>IF($J141="a",VLOOKUP($M141,Reference!$A$2:C$13,3,0),IF($J141="b",VLOOKUP($M141,Reference!$A$16:C$27,3,0),VLOOKUP($M141,Reference!$A$30:C$41,3,0)))</f>
        <v>0</v>
      </c>
      <c r="P141" s="43">
        <f>IF($J141="a",VLOOKUP($M141,Reference!$A$2:D$13,4,0),IF($J141="b",VLOOKUP($M141,Reference!$A$16:D$27,4,0),VLOOKUP($M141,Reference!$A$30:D$41,4,0)))</f>
        <v>0</v>
      </c>
      <c r="Q141" s="43">
        <f>IF($J141="a",VLOOKUP($M141,Reference!$A$2:E$13,5,0),IF($J141="b",VLOOKUP($M141,Reference!$A$16:E$27,5,0),VLOOKUP($M141,Reference!$A$30:E$41,5,0)))</f>
        <v>0</v>
      </c>
      <c r="R141" s="43">
        <f>IF($J141="a",VLOOKUP($M141,Reference!$A$2:F$13,6,0),IF($J141="b",VLOOKUP($M141,Reference!$A$16:F$27,6,0),VLOOKUP($M141,Reference!$A$30:F$41,6,0)))</f>
        <v>0</v>
      </c>
      <c r="S141" s="43">
        <f>IF($J141="a",VLOOKUP($M141,Reference!$A$2:G$13,7,0),IF($J141="b",VLOOKUP($M141,Reference!$A$16:G$27,7,0),VLOOKUP($M141,Reference!$A$30:G$41,7,0)))</f>
        <v>0</v>
      </c>
      <c r="T141" s="43">
        <f>IF($J141="a",VLOOKUP($M141,Reference!$A$2:H$13,8,0),IF($J141="b",VLOOKUP($M141,Reference!$A$16:H$27,8,0),VLOOKUP($M141,Reference!$A$30:H$41,8,0)))</f>
        <v>0</v>
      </c>
      <c r="U141" s="43">
        <f>IF($J141="a",VLOOKUP($M141,Reference!$A$2:I$13,9,0),IF($J141="b",VLOOKUP($M141,Reference!$A$16:I$27,9,0),VLOOKUP($M141,Reference!$A$30:I$41,9,0)))</f>
        <v>0</v>
      </c>
      <c r="V141" s="43" t="str">
        <f>IF($J141="a",VLOOKUP($M141,Reference!$A$2:J$13,10,0),IF($J141="b",VLOOKUP($M141,Reference!$A$16:J$27,10,0),VLOOKUP($M141,Reference!$A$30:J$41,10,0)))</f>
        <v>Service Touchpoint</v>
      </c>
      <c r="W141" s="43">
        <f>IF($J141="a",VLOOKUP($M141,Reference!$A$2:K$13,11,0),IF($J141="b",VLOOKUP($M141,Reference!$A$16:K$27,11,0),VLOOKUP($M141,Reference!$A$30:K$41,11,0)))</f>
        <v>0</v>
      </c>
      <c r="X141" s="43">
        <f>IF($J141="a",VLOOKUP($M141,Reference!$A$2:L$13,12,0),IF($J141="b",VLOOKUP($M141,Reference!$A$16:L$27,12,0),VLOOKUP($M141,Reference!$A$30:L$41,12,0)))</f>
        <v>0</v>
      </c>
      <c r="Y141" s="43">
        <f>IF($J141="a",VLOOKUP($M141,Reference!$A$2:M$13,13,0),IF($J141="b",VLOOKUP($M141,Reference!$A$16:M$27,13,0),VLOOKUP($M141,Reference!$A$30:M$41,13,0)))</f>
        <v>0</v>
      </c>
      <c r="Z141" s="72">
        <f>VLOOKUP(M141,Reference!$A$63:$B$74,2,0)</f>
        <v>43344</v>
      </c>
      <c r="AA141" s="76">
        <f>VLOOKUP($M141,Reference!$A$45:$B$56,2,0)</f>
        <v>9</v>
      </c>
      <c r="AB141" s="76" t="str">
        <f>VLOOKUP($AA141,Reference!$B$45:$E$56,4,0)</f>
        <v>December</v>
      </c>
      <c r="AC141" s="76" t="str">
        <f>VLOOKUP($AA141,Reference!$B$45:$G$56,6,0)</f>
        <v>March</v>
      </c>
      <c r="AD141" s="76" t="str">
        <f>VLOOKUP($AA141,Reference!$B$45:$J$56,8,0)</f>
        <v>June</v>
      </c>
    </row>
    <row r="142" spans="1:30" ht="15" x14ac:dyDescent="0.15">
      <c r="A142" s="34"/>
      <c r="B142" s="36">
        <f t="shared" si="13"/>
        <v>0.47794117647058826</v>
      </c>
      <c r="C142" s="37">
        <v>130</v>
      </c>
      <c r="D142" s="38">
        <f>'Raw Data'!B131</f>
        <v>311590.73</v>
      </c>
      <c r="E142" s="38">
        <f t="shared" ref="E142:E205" si="16">E141+D142</f>
        <v>128108028.68999998</v>
      </c>
      <c r="F142" s="36">
        <f t="shared" si="14"/>
        <v>0.88694642103594823</v>
      </c>
      <c r="G142" s="39">
        <f>'Raw Data'!C131</f>
        <v>694.42</v>
      </c>
      <c r="H142" s="39">
        <f t="shared" ref="H142:H205" si="17">H141+G142</f>
        <v>440470.87000000017</v>
      </c>
      <c r="I142" s="36">
        <f t="shared" si="15"/>
        <v>0.93337519284054482</v>
      </c>
      <c r="J142" s="44" t="s">
        <v>16</v>
      </c>
      <c r="K142" s="41" t="str">
        <f>'Raw Data'!A131</f>
        <v>Client 130</v>
      </c>
      <c r="L142" s="41" t="s">
        <v>50</v>
      </c>
      <c r="M142" s="42" t="s">
        <v>26</v>
      </c>
      <c r="N142" s="43">
        <f>IF($J142="a",VLOOKUP($M142,Reference!$A$2:B$13,2,0),IF($J142="b",VLOOKUP($M142,Reference!$A$16:B$27,2,0),VLOOKUP($M142,Reference!$A$30:B$41,2,0)))</f>
        <v>0</v>
      </c>
      <c r="O142" s="43">
        <f>IF($J142="a",VLOOKUP($M142,Reference!$A$2:C$13,3,0),IF($J142="b",VLOOKUP($M142,Reference!$A$16:C$27,3,0),VLOOKUP($M142,Reference!$A$30:C$41,3,0)))</f>
        <v>0</v>
      </c>
      <c r="P142" s="43">
        <f>IF($J142="a",VLOOKUP($M142,Reference!$A$2:D$13,4,0),IF($J142="b",VLOOKUP($M142,Reference!$A$16:D$27,4,0),VLOOKUP($M142,Reference!$A$30:D$41,4,0)))</f>
        <v>0</v>
      </c>
      <c r="Q142" s="43">
        <f>IF($J142="a",VLOOKUP($M142,Reference!$A$2:E$13,5,0),IF($J142="b",VLOOKUP($M142,Reference!$A$16:E$27,5,0),VLOOKUP($M142,Reference!$A$30:E$41,5,0)))</f>
        <v>0</v>
      </c>
      <c r="R142" s="43">
        <f>IF($J142="a",VLOOKUP($M142,Reference!$A$2:F$13,6,0),IF($J142="b",VLOOKUP($M142,Reference!$A$16:F$27,6,0),VLOOKUP($M142,Reference!$A$30:F$41,6,0)))</f>
        <v>0</v>
      </c>
      <c r="S142" s="43">
        <f>IF($J142="a",VLOOKUP($M142,Reference!$A$2:G$13,7,0),IF($J142="b",VLOOKUP($M142,Reference!$A$16:G$27,7,0),VLOOKUP($M142,Reference!$A$30:G$41,7,0)))</f>
        <v>0</v>
      </c>
      <c r="T142" s="43">
        <f>IF($J142="a",VLOOKUP($M142,Reference!$A$2:H$13,8,0),IF($J142="b",VLOOKUP($M142,Reference!$A$16:H$27,8,0),VLOOKUP($M142,Reference!$A$30:H$41,8,0)))</f>
        <v>0</v>
      </c>
      <c r="U142" s="43">
        <f>IF($J142="a",VLOOKUP($M142,Reference!$A$2:I$13,9,0),IF($J142="b",VLOOKUP($M142,Reference!$A$16:I$27,9,0),VLOOKUP($M142,Reference!$A$30:I$41,9,0)))</f>
        <v>0</v>
      </c>
      <c r="V142" s="43">
        <f>IF($J142="a",VLOOKUP($M142,Reference!$A$2:J$13,10,0),IF($J142="b",VLOOKUP($M142,Reference!$A$16:J$27,10,0),VLOOKUP($M142,Reference!$A$30:J$41,10,0)))</f>
        <v>0</v>
      </c>
      <c r="W142" s="43" t="str">
        <f>IF($J142="a",VLOOKUP($M142,Reference!$A$2:K$13,11,0),IF($J142="b",VLOOKUP($M142,Reference!$A$16:K$27,11,0),VLOOKUP($M142,Reference!$A$30:K$41,11,0)))</f>
        <v>Service Touchpoint</v>
      </c>
      <c r="X142" s="43">
        <f>IF($J142="a",VLOOKUP($M142,Reference!$A$2:L$13,12,0),IF($J142="b",VLOOKUP($M142,Reference!$A$16:L$27,12,0),VLOOKUP($M142,Reference!$A$30:L$41,12,0)))</f>
        <v>0</v>
      </c>
      <c r="Y142" s="43">
        <f>IF($J142="a",VLOOKUP($M142,Reference!$A$2:M$13,13,0),IF($J142="b",VLOOKUP($M142,Reference!$A$16:M$27,13,0),VLOOKUP($M142,Reference!$A$30:M$41,13,0)))</f>
        <v>0</v>
      </c>
      <c r="Z142" s="72">
        <f>VLOOKUP(M142,Reference!$A$63:$B$74,2,0)</f>
        <v>43374</v>
      </c>
      <c r="AA142" s="76">
        <f>VLOOKUP($M142,Reference!$A$45:$B$56,2,0)</f>
        <v>10</v>
      </c>
      <c r="AB142" s="76" t="str">
        <f>VLOOKUP($AA142,Reference!$B$45:$E$56,4,0)</f>
        <v>January</v>
      </c>
      <c r="AC142" s="76" t="str">
        <f>VLOOKUP($AA142,Reference!$B$45:$G$56,6,0)</f>
        <v>April</v>
      </c>
      <c r="AD142" s="76" t="str">
        <f>VLOOKUP($AA142,Reference!$B$45:$J$56,8,0)</f>
        <v>July</v>
      </c>
    </row>
    <row r="143" spans="1:30" ht="15" x14ac:dyDescent="0.15">
      <c r="A143" s="34"/>
      <c r="B143" s="36">
        <f t="shared" si="13"/>
        <v>0.48161764705882354</v>
      </c>
      <c r="C143" s="37">
        <v>131</v>
      </c>
      <c r="D143" s="38">
        <f>'Raw Data'!B132</f>
        <v>259247.82</v>
      </c>
      <c r="E143" s="38">
        <f t="shared" si="16"/>
        <v>128367276.50999998</v>
      </c>
      <c r="F143" s="36">
        <f t="shared" si="14"/>
        <v>0.88874130406132656</v>
      </c>
      <c r="G143" s="39">
        <f>'Raw Data'!C132</f>
        <v>688.23</v>
      </c>
      <c r="H143" s="39">
        <f t="shared" si="17"/>
        <v>441159.10000000015</v>
      </c>
      <c r="I143" s="36">
        <f t="shared" si="15"/>
        <v>0.93483357942799072</v>
      </c>
      <c r="J143" s="44" t="s">
        <v>16</v>
      </c>
      <c r="K143" s="41" t="str">
        <f>'Raw Data'!A132</f>
        <v>Client 131</v>
      </c>
      <c r="L143" s="41" t="s">
        <v>50</v>
      </c>
      <c r="M143" s="42" t="s">
        <v>27</v>
      </c>
      <c r="N143" s="43">
        <f>IF($J143="a",VLOOKUP($M143,Reference!$A$2:B$13,2,0),IF($J143="b",VLOOKUP($M143,Reference!$A$16:B$27,2,0),VLOOKUP($M143,Reference!$A$30:B$41,2,0)))</f>
        <v>0</v>
      </c>
      <c r="O143" s="43">
        <f>IF($J143="a",VLOOKUP($M143,Reference!$A$2:C$13,3,0),IF($J143="b",VLOOKUP($M143,Reference!$A$16:C$27,3,0),VLOOKUP($M143,Reference!$A$30:C$41,3,0)))</f>
        <v>0</v>
      </c>
      <c r="P143" s="43">
        <f>IF($J143="a",VLOOKUP($M143,Reference!$A$2:D$13,4,0),IF($J143="b",VLOOKUP($M143,Reference!$A$16:D$27,4,0),VLOOKUP($M143,Reference!$A$30:D$41,4,0)))</f>
        <v>0</v>
      </c>
      <c r="Q143" s="43">
        <f>IF($J143="a",VLOOKUP($M143,Reference!$A$2:E$13,5,0),IF($J143="b",VLOOKUP($M143,Reference!$A$16:E$27,5,0),VLOOKUP($M143,Reference!$A$30:E$41,5,0)))</f>
        <v>0</v>
      </c>
      <c r="R143" s="43">
        <f>IF($J143="a",VLOOKUP($M143,Reference!$A$2:F$13,6,0),IF($J143="b",VLOOKUP($M143,Reference!$A$16:F$27,6,0),VLOOKUP($M143,Reference!$A$30:F$41,6,0)))</f>
        <v>0</v>
      </c>
      <c r="S143" s="43">
        <f>IF($J143="a",VLOOKUP($M143,Reference!$A$2:G$13,7,0),IF($J143="b",VLOOKUP($M143,Reference!$A$16:G$27,7,0),VLOOKUP($M143,Reference!$A$30:G$41,7,0)))</f>
        <v>0</v>
      </c>
      <c r="T143" s="43">
        <f>IF($J143="a",VLOOKUP($M143,Reference!$A$2:H$13,8,0),IF($J143="b",VLOOKUP($M143,Reference!$A$16:H$27,8,0),VLOOKUP($M143,Reference!$A$30:H$41,8,0)))</f>
        <v>0</v>
      </c>
      <c r="U143" s="43">
        <f>IF($J143="a",VLOOKUP($M143,Reference!$A$2:I$13,9,0),IF($J143="b",VLOOKUP($M143,Reference!$A$16:I$27,9,0),VLOOKUP($M143,Reference!$A$30:I$41,9,0)))</f>
        <v>0</v>
      </c>
      <c r="V143" s="43">
        <f>IF($J143="a",VLOOKUP($M143,Reference!$A$2:J$13,10,0),IF($J143="b",VLOOKUP($M143,Reference!$A$16:J$27,10,0),VLOOKUP($M143,Reference!$A$30:J$41,10,0)))</f>
        <v>0</v>
      </c>
      <c r="W143" s="43">
        <f>IF($J143="a",VLOOKUP($M143,Reference!$A$2:K$13,11,0),IF($J143="b",VLOOKUP($M143,Reference!$A$16:K$27,11,0),VLOOKUP($M143,Reference!$A$30:K$41,11,0)))</f>
        <v>0</v>
      </c>
      <c r="X143" s="43" t="str">
        <f>IF($J143="a",VLOOKUP($M143,Reference!$A$2:L$13,12,0),IF($J143="b",VLOOKUP($M143,Reference!$A$16:L$27,12,0),VLOOKUP($M143,Reference!$A$30:L$41,12,0)))</f>
        <v>Service Touchpoint</v>
      </c>
      <c r="Y143" s="43">
        <f>IF($J143="a",VLOOKUP($M143,Reference!$A$2:M$13,13,0),IF($J143="b",VLOOKUP($M143,Reference!$A$16:M$27,13,0),VLOOKUP($M143,Reference!$A$30:M$41,13,0)))</f>
        <v>0</v>
      </c>
      <c r="Z143" s="72">
        <f>VLOOKUP(M143,Reference!$A$63:$B$74,2,0)</f>
        <v>43405</v>
      </c>
      <c r="AA143" s="76">
        <f>VLOOKUP($M143,Reference!$A$45:$B$56,2,0)</f>
        <v>11</v>
      </c>
      <c r="AB143" s="76" t="str">
        <f>VLOOKUP($AA143,Reference!$B$45:$E$56,4,0)</f>
        <v>February</v>
      </c>
      <c r="AC143" s="76" t="str">
        <f>VLOOKUP($AA143,Reference!$B$45:$G$56,6,0)</f>
        <v>May</v>
      </c>
      <c r="AD143" s="76" t="str">
        <f>VLOOKUP($AA143,Reference!$B$45:$J$56,8,0)</f>
        <v>August</v>
      </c>
    </row>
    <row r="144" spans="1:30" ht="15" x14ac:dyDescent="0.15">
      <c r="A144" s="34"/>
      <c r="B144" s="36">
        <f t="shared" si="13"/>
        <v>0.48529411764705882</v>
      </c>
      <c r="C144" s="37">
        <v>132</v>
      </c>
      <c r="D144" s="38">
        <f>'Raw Data'!B133</f>
        <v>78586.13</v>
      </c>
      <c r="E144" s="38">
        <f t="shared" si="16"/>
        <v>128445862.63999997</v>
      </c>
      <c r="F144" s="36">
        <f t="shared" si="14"/>
        <v>0.88928538929516643</v>
      </c>
      <c r="G144" s="39">
        <f>'Raw Data'!C133</f>
        <v>654.57000000000005</v>
      </c>
      <c r="H144" s="39">
        <f t="shared" si="17"/>
        <v>441813.67000000016</v>
      </c>
      <c r="I144" s="36">
        <f t="shared" si="15"/>
        <v>0.93622063914428399</v>
      </c>
      <c r="J144" s="44" t="s">
        <v>16</v>
      </c>
      <c r="K144" s="41" t="str">
        <f>'Raw Data'!A133</f>
        <v>Client 132</v>
      </c>
      <c r="L144" s="41" t="s">
        <v>50</v>
      </c>
      <c r="M144" s="42" t="s">
        <v>28</v>
      </c>
      <c r="N144" s="43">
        <f>IF($J144="a",VLOOKUP($M144,Reference!$A$2:B$13,2,0),IF($J144="b",VLOOKUP($M144,Reference!$A$16:B$27,2,0),VLOOKUP($M144,Reference!$A$30:B$41,2,0)))</f>
        <v>0</v>
      </c>
      <c r="O144" s="43">
        <f>IF($J144="a",VLOOKUP($M144,Reference!$A$2:C$13,3,0),IF($J144="b",VLOOKUP($M144,Reference!$A$16:C$27,3,0),VLOOKUP($M144,Reference!$A$30:C$41,3,0)))</f>
        <v>0</v>
      </c>
      <c r="P144" s="43">
        <f>IF($J144="a",VLOOKUP($M144,Reference!$A$2:D$13,4,0),IF($J144="b",VLOOKUP($M144,Reference!$A$16:D$27,4,0),VLOOKUP($M144,Reference!$A$30:D$41,4,0)))</f>
        <v>0</v>
      </c>
      <c r="Q144" s="43">
        <f>IF($J144="a",VLOOKUP($M144,Reference!$A$2:E$13,5,0),IF($J144="b",VLOOKUP($M144,Reference!$A$16:E$27,5,0),VLOOKUP($M144,Reference!$A$30:E$41,5,0)))</f>
        <v>0</v>
      </c>
      <c r="R144" s="43">
        <f>IF($J144="a",VLOOKUP($M144,Reference!$A$2:F$13,6,0),IF($J144="b",VLOOKUP($M144,Reference!$A$16:F$27,6,0),VLOOKUP($M144,Reference!$A$30:F$41,6,0)))</f>
        <v>0</v>
      </c>
      <c r="S144" s="43">
        <f>IF($J144="a",VLOOKUP($M144,Reference!$A$2:G$13,7,0),IF($J144="b",VLOOKUP($M144,Reference!$A$16:G$27,7,0),VLOOKUP($M144,Reference!$A$30:G$41,7,0)))</f>
        <v>0</v>
      </c>
      <c r="T144" s="43">
        <f>IF($J144="a",VLOOKUP($M144,Reference!$A$2:H$13,8,0),IF($J144="b",VLOOKUP($M144,Reference!$A$16:H$27,8,0),VLOOKUP($M144,Reference!$A$30:H$41,8,0)))</f>
        <v>0</v>
      </c>
      <c r="U144" s="43">
        <f>IF($J144="a",VLOOKUP($M144,Reference!$A$2:I$13,9,0),IF($J144="b",VLOOKUP($M144,Reference!$A$16:I$27,9,0),VLOOKUP($M144,Reference!$A$30:I$41,9,0)))</f>
        <v>0</v>
      </c>
      <c r="V144" s="43">
        <f>IF($J144="a",VLOOKUP($M144,Reference!$A$2:J$13,10,0),IF($J144="b",VLOOKUP($M144,Reference!$A$16:J$27,10,0),VLOOKUP($M144,Reference!$A$30:J$41,10,0)))</f>
        <v>0</v>
      </c>
      <c r="W144" s="43">
        <f>IF($J144="a",VLOOKUP($M144,Reference!$A$2:K$13,11,0),IF($J144="b",VLOOKUP($M144,Reference!$A$16:K$27,11,0),VLOOKUP($M144,Reference!$A$30:K$41,11,0)))</f>
        <v>0</v>
      </c>
      <c r="X144" s="43">
        <f>IF($J144="a",VLOOKUP($M144,Reference!$A$2:L$13,12,0),IF($J144="b",VLOOKUP($M144,Reference!$A$16:L$27,12,0),VLOOKUP($M144,Reference!$A$30:L$41,12,0)))</f>
        <v>0</v>
      </c>
      <c r="Y144" s="43" t="str">
        <f>IF($J144="a",VLOOKUP($M144,Reference!$A$2:M$13,13,0),IF($J144="b",VLOOKUP($M144,Reference!$A$16:M$27,13,0),VLOOKUP($M144,Reference!$A$30:M$41,13,0)))</f>
        <v>Service Touchpoint</v>
      </c>
      <c r="Z144" s="72">
        <f>VLOOKUP(M144,Reference!$A$63:$B$74,2,0)</f>
        <v>43435</v>
      </c>
      <c r="AA144" s="76">
        <f>VLOOKUP($M144,Reference!$A$45:$B$56,2,0)</f>
        <v>12</v>
      </c>
      <c r="AB144" s="76" t="str">
        <f>VLOOKUP($AA144,Reference!$B$45:$E$56,4,0)</f>
        <v>March</v>
      </c>
      <c r="AC144" s="76" t="str">
        <f>VLOOKUP($AA144,Reference!$B$45:$G$56,6,0)</f>
        <v>June</v>
      </c>
      <c r="AD144" s="76" t="str">
        <f>VLOOKUP($AA144,Reference!$B$45:$J$56,8,0)</f>
        <v>September</v>
      </c>
    </row>
    <row r="145" spans="1:30" ht="15" x14ac:dyDescent="0.15">
      <c r="A145" s="34"/>
      <c r="B145" s="36">
        <f t="shared" si="13"/>
        <v>0.4889705882352941</v>
      </c>
      <c r="C145" s="37">
        <v>133</v>
      </c>
      <c r="D145" s="38">
        <f>'Raw Data'!B134</f>
        <v>316734.88</v>
      </c>
      <c r="E145" s="38">
        <f t="shared" si="16"/>
        <v>128762597.51999997</v>
      </c>
      <c r="F145" s="36">
        <f t="shared" si="14"/>
        <v>0.89147827971043503</v>
      </c>
      <c r="G145" s="39">
        <f>'Raw Data'!C134</f>
        <v>651.98</v>
      </c>
      <c r="H145" s="39">
        <f t="shared" si="17"/>
        <v>442465.65000000014</v>
      </c>
      <c r="I145" s="36">
        <f t="shared" si="15"/>
        <v>0.93760221054815041</v>
      </c>
      <c r="J145" s="44" t="s">
        <v>16</v>
      </c>
      <c r="K145" s="41" t="str">
        <f>'Raw Data'!A134</f>
        <v>Client 133</v>
      </c>
      <c r="L145" s="41" t="s">
        <v>50</v>
      </c>
      <c r="M145" s="42" t="s">
        <v>1</v>
      </c>
      <c r="N145" s="43" t="str">
        <f>IF($J145="a",VLOOKUP($M145,Reference!$A$2:B$13,2,0),IF($J145="b",VLOOKUP($M145,Reference!$A$16:B$27,2,0),VLOOKUP($M145,Reference!$A$30:B$41,2,0)))</f>
        <v>Service Touchpoint</v>
      </c>
      <c r="O145" s="43">
        <f>IF($J145="a",VLOOKUP($M145,Reference!$A$2:C$13,3,0),IF($J145="b",VLOOKUP($M145,Reference!$A$16:C$27,3,0),VLOOKUP($M145,Reference!$A$30:C$41,3,0)))</f>
        <v>0</v>
      </c>
      <c r="P145" s="43">
        <f>IF($J145="a",VLOOKUP($M145,Reference!$A$2:D$13,4,0),IF($J145="b",VLOOKUP($M145,Reference!$A$16:D$27,4,0),VLOOKUP($M145,Reference!$A$30:D$41,4,0)))</f>
        <v>0</v>
      </c>
      <c r="Q145" s="43">
        <f>IF($J145="a",VLOOKUP($M145,Reference!$A$2:E$13,5,0),IF($J145="b",VLOOKUP($M145,Reference!$A$16:E$27,5,0),VLOOKUP($M145,Reference!$A$30:E$41,5,0)))</f>
        <v>0</v>
      </c>
      <c r="R145" s="43">
        <f>IF($J145="a",VLOOKUP($M145,Reference!$A$2:F$13,6,0),IF($J145="b",VLOOKUP($M145,Reference!$A$16:F$27,6,0),VLOOKUP($M145,Reference!$A$30:F$41,6,0)))</f>
        <v>0</v>
      </c>
      <c r="S145" s="43">
        <f>IF($J145="a",VLOOKUP($M145,Reference!$A$2:G$13,7,0),IF($J145="b",VLOOKUP($M145,Reference!$A$16:G$27,7,0),VLOOKUP($M145,Reference!$A$30:G$41,7,0)))</f>
        <v>0</v>
      </c>
      <c r="T145" s="43">
        <f>IF($J145="a",VLOOKUP($M145,Reference!$A$2:H$13,8,0),IF($J145="b",VLOOKUP($M145,Reference!$A$16:H$27,8,0),VLOOKUP($M145,Reference!$A$30:H$41,8,0)))</f>
        <v>0</v>
      </c>
      <c r="U145" s="43">
        <f>IF($J145="a",VLOOKUP($M145,Reference!$A$2:I$13,9,0),IF($J145="b",VLOOKUP($M145,Reference!$A$16:I$27,9,0),VLOOKUP($M145,Reference!$A$30:I$41,9,0)))</f>
        <v>0</v>
      </c>
      <c r="V145" s="43">
        <f>IF($J145="a",VLOOKUP($M145,Reference!$A$2:J$13,10,0),IF($J145="b",VLOOKUP($M145,Reference!$A$16:J$27,10,0),VLOOKUP($M145,Reference!$A$30:J$41,10,0)))</f>
        <v>0</v>
      </c>
      <c r="W145" s="43">
        <f>IF($J145="a",VLOOKUP($M145,Reference!$A$2:K$13,11,0),IF($J145="b",VLOOKUP($M145,Reference!$A$16:K$27,11,0),VLOOKUP($M145,Reference!$A$30:K$41,11,0)))</f>
        <v>0</v>
      </c>
      <c r="X145" s="43">
        <f>IF($J145="a",VLOOKUP($M145,Reference!$A$2:L$13,12,0),IF($J145="b",VLOOKUP($M145,Reference!$A$16:L$27,12,0),VLOOKUP($M145,Reference!$A$30:L$41,12,0)))</f>
        <v>0</v>
      </c>
      <c r="Y145" s="43">
        <f>IF($J145="a",VLOOKUP($M145,Reference!$A$2:M$13,13,0),IF($J145="b",VLOOKUP($M145,Reference!$A$16:M$27,13,0),VLOOKUP($M145,Reference!$A$30:M$41,13,0)))</f>
        <v>0</v>
      </c>
      <c r="Z145" s="72">
        <f>VLOOKUP(M145,Reference!$A$63:$B$74,2,0)</f>
        <v>43101</v>
      </c>
      <c r="AA145" s="76">
        <f>VLOOKUP($M145,Reference!$A$45:$B$56,2,0)</f>
        <v>1</v>
      </c>
      <c r="AB145" s="76" t="str">
        <f>VLOOKUP($AA145,Reference!$B$45:$E$56,4,0)</f>
        <v>April</v>
      </c>
      <c r="AC145" s="76" t="str">
        <f>VLOOKUP($AA145,Reference!$B$45:$G$56,6,0)</f>
        <v>July</v>
      </c>
      <c r="AD145" s="76" t="str">
        <f>VLOOKUP($AA145,Reference!$B$45:$J$56,8,0)</f>
        <v>October</v>
      </c>
    </row>
    <row r="146" spans="1:30" ht="15" x14ac:dyDescent="0.15">
      <c r="A146" s="34"/>
      <c r="B146" s="36">
        <f t="shared" si="13"/>
        <v>0.49264705882352944</v>
      </c>
      <c r="C146" s="37">
        <v>134</v>
      </c>
      <c r="D146" s="38">
        <f>'Raw Data'!B135</f>
        <v>172679.97</v>
      </c>
      <c r="E146" s="38">
        <f t="shared" si="16"/>
        <v>128935277.48999996</v>
      </c>
      <c r="F146" s="36">
        <f t="shared" si="14"/>
        <v>0.89267381665641909</v>
      </c>
      <c r="G146" s="39">
        <f>'Raw Data'!C135</f>
        <v>643.76</v>
      </c>
      <c r="H146" s="39">
        <f t="shared" si="17"/>
        <v>443109.41000000015</v>
      </c>
      <c r="I146" s="36">
        <f t="shared" si="15"/>
        <v>0.93896636344694029</v>
      </c>
      <c r="J146" s="44" t="s">
        <v>16</v>
      </c>
      <c r="K146" s="41" t="str">
        <f>'Raw Data'!A135</f>
        <v>Client 134</v>
      </c>
      <c r="L146" s="41" t="s">
        <v>50</v>
      </c>
      <c r="M146" s="42" t="s">
        <v>18</v>
      </c>
      <c r="N146" s="43">
        <f>IF($J146="a",VLOOKUP($M146,Reference!$A$2:B$13,2,0),IF($J146="b",VLOOKUP($M146,Reference!$A$16:B$27,2,0),VLOOKUP($M146,Reference!$A$30:B$41,2,0)))</f>
        <v>0</v>
      </c>
      <c r="O146" s="43" t="str">
        <f>IF($J146="a",VLOOKUP($M146,Reference!$A$2:C$13,3,0),IF($J146="b",VLOOKUP($M146,Reference!$A$16:C$27,3,0),VLOOKUP($M146,Reference!$A$30:C$41,3,0)))</f>
        <v>Service Touchpoint</v>
      </c>
      <c r="P146" s="43">
        <f>IF($J146="a",VLOOKUP($M146,Reference!$A$2:D$13,4,0),IF($J146="b",VLOOKUP($M146,Reference!$A$16:D$27,4,0),VLOOKUP($M146,Reference!$A$30:D$41,4,0)))</f>
        <v>0</v>
      </c>
      <c r="Q146" s="43">
        <f>IF($J146="a",VLOOKUP($M146,Reference!$A$2:E$13,5,0),IF($J146="b",VLOOKUP($M146,Reference!$A$16:E$27,5,0),VLOOKUP($M146,Reference!$A$30:E$41,5,0)))</f>
        <v>0</v>
      </c>
      <c r="R146" s="43">
        <f>IF($J146="a",VLOOKUP($M146,Reference!$A$2:F$13,6,0),IF($J146="b",VLOOKUP($M146,Reference!$A$16:F$27,6,0),VLOOKUP($M146,Reference!$A$30:F$41,6,0)))</f>
        <v>0</v>
      </c>
      <c r="S146" s="43">
        <f>IF($J146="a",VLOOKUP($M146,Reference!$A$2:G$13,7,0),IF($J146="b",VLOOKUP($M146,Reference!$A$16:G$27,7,0),VLOOKUP($M146,Reference!$A$30:G$41,7,0)))</f>
        <v>0</v>
      </c>
      <c r="T146" s="43">
        <f>IF($J146="a",VLOOKUP($M146,Reference!$A$2:H$13,8,0),IF($J146="b",VLOOKUP($M146,Reference!$A$16:H$27,8,0),VLOOKUP($M146,Reference!$A$30:H$41,8,0)))</f>
        <v>0</v>
      </c>
      <c r="U146" s="43">
        <f>IF($J146="a",VLOOKUP($M146,Reference!$A$2:I$13,9,0),IF($J146="b",VLOOKUP($M146,Reference!$A$16:I$27,9,0),VLOOKUP($M146,Reference!$A$30:I$41,9,0)))</f>
        <v>0</v>
      </c>
      <c r="V146" s="43">
        <f>IF($J146="a",VLOOKUP($M146,Reference!$A$2:J$13,10,0),IF($J146="b",VLOOKUP($M146,Reference!$A$16:J$27,10,0),VLOOKUP($M146,Reference!$A$30:J$41,10,0)))</f>
        <v>0</v>
      </c>
      <c r="W146" s="43">
        <f>IF($J146="a",VLOOKUP($M146,Reference!$A$2:K$13,11,0),IF($J146="b",VLOOKUP($M146,Reference!$A$16:K$27,11,0),VLOOKUP($M146,Reference!$A$30:K$41,11,0)))</f>
        <v>0</v>
      </c>
      <c r="X146" s="43">
        <f>IF($J146="a",VLOOKUP($M146,Reference!$A$2:L$13,12,0),IF($J146="b",VLOOKUP($M146,Reference!$A$16:L$27,12,0),VLOOKUP($M146,Reference!$A$30:L$41,12,0)))</f>
        <v>0</v>
      </c>
      <c r="Y146" s="43">
        <f>IF($J146="a",VLOOKUP($M146,Reference!$A$2:M$13,13,0),IF($J146="b",VLOOKUP($M146,Reference!$A$16:M$27,13,0),VLOOKUP($M146,Reference!$A$30:M$41,13,0)))</f>
        <v>0</v>
      </c>
      <c r="Z146" s="72">
        <f>VLOOKUP(M146,Reference!$A$63:$B$74,2,0)</f>
        <v>43132</v>
      </c>
      <c r="AA146" s="76">
        <f>VLOOKUP($M146,Reference!$A$45:$B$56,2,0)</f>
        <v>2</v>
      </c>
      <c r="AB146" s="76" t="str">
        <f>VLOOKUP($AA146,Reference!$B$45:$E$56,4,0)</f>
        <v>May</v>
      </c>
      <c r="AC146" s="76" t="str">
        <f>VLOOKUP($AA146,Reference!$B$45:$G$56,6,0)</f>
        <v>August</v>
      </c>
      <c r="AD146" s="76" t="str">
        <f>VLOOKUP($AA146,Reference!$B$45:$J$56,8,0)</f>
        <v>November</v>
      </c>
    </row>
    <row r="147" spans="1:30" ht="15" x14ac:dyDescent="0.15">
      <c r="A147" s="34"/>
      <c r="B147" s="36">
        <f t="shared" si="13"/>
        <v>0.49632352941176472</v>
      </c>
      <c r="C147" s="37">
        <v>135</v>
      </c>
      <c r="D147" s="38">
        <f>'Raw Data'!B136</f>
        <v>73211.38</v>
      </c>
      <c r="E147" s="38">
        <f t="shared" si="16"/>
        <v>129008488.86999996</v>
      </c>
      <c r="F147" s="36">
        <f t="shared" si="14"/>
        <v>0.89318069020785928</v>
      </c>
      <c r="G147" s="39">
        <f>'Raw Data'!C136</f>
        <v>634.94000000000005</v>
      </c>
      <c r="H147" s="39">
        <f t="shared" si="17"/>
        <v>443744.35000000015</v>
      </c>
      <c r="I147" s="36">
        <f t="shared" si="15"/>
        <v>0.94031182641692557</v>
      </c>
      <c r="J147" s="44" t="s">
        <v>16</v>
      </c>
      <c r="K147" s="41" t="str">
        <f>'Raw Data'!A136</f>
        <v>Client 135</v>
      </c>
      <c r="L147" s="41" t="s">
        <v>50</v>
      </c>
      <c r="M147" s="42" t="s">
        <v>19</v>
      </c>
      <c r="N147" s="43">
        <f>IF($J147="a",VLOOKUP($M147,Reference!$A$2:B$13,2,0),IF($J147="b",VLOOKUP($M147,Reference!$A$16:B$27,2,0),VLOOKUP($M147,Reference!$A$30:B$41,2,0)))</f>
        <v>0</v>
      </c>
      <c r="O147" s="43">
        <f>IF($J147="a",VLOOKUP($M147,Reference!$A$2:C$13,3,0),IF($J147="b",VLOOKUP($M147,Reference!$A$16:C$27,3,0),VLOOKUP($M147,Reference!$A$30:C$41,3,0)))</f>
        <v>0</v>
      </c>
      <c r="P147" s="43" t="str">
        <f>IF($J147="a",VLOOKUP($M147,Reference!$A$2:D$13,4,0),IF($J147="b",VLOOKUP($M147,Reference!$A$16:D$27,4,0),VLOOKUP($M147,Reference!$A$30:D$41,4,0)))</f>
        <v>Service Touchpoint</v>
      </c>
      <c r="Q147" s="43">
        <f>IF($J147="a",VLOOKUP($M147,Reference!$A$2:E$13,5,0),IF($J147="b",VLOOKUP($M147,Reference!$A$16:E$27,5,0),VLOOKUP($M147,Reference!$A$30:E$41,5,0)))</f>
        <v>0</v>
      </c>
      <c r="R147" s="43">
        <f>IF($J147="a",VLOOKUP($M147,Reference!$A$2:F$13,6,0),IF($J147="b",VLOOKUP($M147,Reference!$A$16:F$27,6,0),VLOOKUP($M147,Reference!$A$30:F$41,6,0)))</f>
        <v>0</v>
      </c>
      <c r="S147" s="43">
        <f>IF($J147="a",VLOOKUP($M147,Reference!$A$2:G$13,7,0),IF($J147="b",VLOOKUP($M147,Reference!$A$16:G$27,7,0),VLOOKUP($M147,Reference!$A$30:G$41,7,0)))</f>
        <v>0</v>
      </c>
      <c r="T147" s="43">
        <f>IF($J147="a",VLOOKUP($M147,Reference!$A$2:H$13,8,0),IF($J147="b",VLOOKUP($M147,Reference!$A$16:H$27,8,0),VLOOKUP($M147,Reference!$A$30:H$41,8,0)))</f>
        <v>0</v>
      </c>
      <c r="U147" s="43">
        <f>IF($J147="a",VLOOKUP($M147,Reference!$A$2:I$13,9,0),IF($J147="b",VLOOKUP($M147,Reference!$A$16:I$27,9,0),VLOOKUP($M147,Reference!$A$30:I$41,9,0)))</f>
        <v>0</v>
      </c>
      <c r="V147" s="43">
        <f>IF($J147="a",VLOOKUP($M147,Reference!$A$2:J$13,10,0),IF($J147="b",VLOOKUP($M147,Reference!$A$16:J$27,10,0),VLOOKUP($M147,Reference!$A$30:J$41,10,0)))</f>
        <v>0</v>
      </c>
      <c r="W147" s="43">
        <f>IF($J147="a",VLOOKUP($M147,Reference!$A$2:K$13,11,0),IF($J147="b",VLOOKUP($M147,Reference!$A$16:K$27,11,0),VLOOKUP($M147,Reference!$A$30:K$41,11,0)))</f>
        <v>0</v>
      </c>
      <c r="X147" s="43">
        <f>IF($J147="a",VLOOKUP($M147,Reference!$A$2:L$13,12,0),IF($J147="b",VLOOKUP($M147,Reference!$A$16:L$27,12,0),VLOOKUP($M147,Reference!$A$30:L$41,12,0)))</f>
        <v>0</v>
      </c>
      <c r="Y147" s="43">
        <f>IF($J147="a",VLOOKUP($M147,Reference!$A$2:M$13,13,0),IF($J147="b",VLOOKUP($M147,Reference!$A$16:M$27,13,0),VLOOKUP($M147,Reference!$A$30:M$41,13,0)))</f>
        <v>0</v>
      </c>
      <c r="Z147" s="72">
        <f>VLOOKUP(M147,Reference!$A$63:$B$74,2,0)</f>
        <v>43160</v>
      </c>
      <c r="AA147" s="76">
        <f>VLOOKUP($M147,Reference!$A$45:$B$56,2,0)</f>
        <v>3</v>
      </c>
      <c r="AB147" s="76" t="str">
        <f>VLOOKUP($AA147,Reference!$B$45:$E$56,4,0)</f>
        <v>June</v>
      </c>
      <c r="AC147" s="76" t="str">
        <f>VLOOKUP($AA147,Reference!$B$45:$G$56,6,0)</f>
        <v>September</v>
      </c>
      <c r="AD147" s="76" t="str">
        <f>VLOOKUP($AA147,Reference!$B$45:$J$56,8,0)</f>
        <v>December</v>
      </c>
    </row>
    <row r="148" spans="1:30" ht="15" x14ac:dyDescent="0.15">
      <c r="A148" s="34"/>
      <c r="B148" s="36">
        <f t="shared" si="13"/>
        <v>0.5</v>
      </c>
      <c r="C148" s="37">
        <v>136</v>
      </c>
      <c r="D148" s="38">
        <f>'Raw Data'!B137</f>
        <v>325720.96000000002</v>
      </c>
      <c r="E148" s="38">
        <f t="shared" si="16"/>
        <v>129334209.82999995</v>
      </c>
      <c r="F148" s="36">
        <f t="shared" si="14"/>
        <v>0.89543579508054039</v>
      </c>
      <c r="G148" s="39">
        <f>'Raw Data'!C137</f>
        <v>626.79999999999995</v>
      </c>
      <c r="H148" s="39">
        <f t="shared" si="17"/>
        <v>444371.15000000014</v>
      </c>
      <c r="I148" s="36">
        <f t="shared" si="15"/>
        <v>0.94164004040499805</v>
      </c>
      <c r="J148" s="44" t="s">
        <v>16</v>
      </c>
      <c r="K148" s="41" t="str">
        <f>'Raw Data'!A137</f>
        <v>Client 136</v>
      </c>
      <c r="L148" s="41" t="s">
        <v>50</v>
      </c>
      <c r="M148" s="42" t="s">
        <v>20</v>
      </c>
      <c r="N148" s="43">
        <f>IF($J148="a",VLOOKUP($M148,Reference!$A$2:B$13,2,0),IF($J148="b",VLOOKUP($M148,Reference!$A$16:B$27,2,0),VLOOKUP($M148,Reference!$A$30:B$41,2,0)))</f>
        <v>0</v>
      </c>
      <c r="O148" s="43">
        <f>IF($J148="a",VLOOKUP($M148,Reference!$A$2:C$13,3,0),IF($J148="b",VLOOKUP($M148,Reference!$A$16:C$27,3,0),VLOOKUP($M148,Reference!$A$30:C$41,3,0)))</f>
        <v>0</v>
      </c>
      <c r="P148" s="43">
        <f>IF($J148="a",VLOOKUP($M148,Reference!$A$2:D$13,4,0),IF($J148="b",VLOOKUP($M148,Reference!$A$16:D$27,4,0),VLOOKUP($M148,Reference!$A$30:D$41,4,0)))</f>
        <v>0</v>
      </c>
      <c r="Q148" s="43" t="str">
        <f>IF($J148="a",VLOOKUP($M148,Reference!$A$2:E$13,5,0),IF($J148="b",VLOOKUP($M148,Reference!$A$16:E$27,5,0),VLOOKUP($M148,Reference!$A$30:E$41,5,0)))</f>
        <v>Service Touchpoint</v>
      </c>
      <c r="R148" s="43">
        <f>IF($J148="a",VLOOKUP($M148,Reference!$A$2:F$13,6,0),IF($J148="b",VLOOKUP($M148,Reference!$A$16:F$27,6,0),VLOOKUP($M148,Reference!$A$30:F$41,6,0)))</f>
        <v>0</v>
      </c>
      <c r="S148" s="43">
        <f>IF($J148="a",VLOOKUP($M148,Reference!$A$2:G$13,7,0),IF($J148="b",VLOOKUP($M148,Reference!$A$16:G$27,7,0),VLOOKUP($M148,Reference!$A$30:G$41,7,0)))</f>
        <v>0</v>
      </c>
      <c r="T148" s="43">
        <f>IF($J148="a",VLOOKUP($M148,Reference!$A$2:H$13,8,0),IF($J148="b",VLOOKUP($M148,Reference!$A$16:H$27,8,0),VLOOKUP($M148,Reference!$A$30:H$41,8,0)))</f>
        <v>0</v>
      </c>
      <c r="U148" s="43">
        <f>IF($J148="a",VLOOKUP($M148,Reference!$A$2:I$13,9,0),IF($J148="b",VLOOKUP($M148,Reference!$A$16:I$27,9,0),VLOOKUP($M148,Reference!$A$30:I$41,9,0)))</f>
        <v>0</v>
      </c>
      <c r="V148" s="43">
        <f>IF($J148="a",VLOOKUP($M148,Reference!$A$2:J$13,10,0),IF($J148="b",VLOOKUP($M148,Reference!$A$16:J$27,10,0),VLOOKUP($M148,Reference!$A$30:J$41,10,0)))</f>
        <v>0</v>
      </c>
      <c r="W148" s="43">
        <f>IF($J148="a",VLOOKUP($M148,Reference!$A$2:K$13,11,0),IF($J148="b",VLOOKUP($M148,Reference!$A$16:K$27,11,0),VLOOKUP($M148,Reference!$A$30:K$41,11,0)))</f>
        <v>0</v>
      </c>
      <c r="X148" s="43">
        <f>IF($J148="a",VLOOKUP($M148,Reference!$A$2:L$13,12,0),IF($J148="b",VLOOKUP($M148,Reference!$A$16:L$27,12,0),VLOOKUP($M148,Reference!$A$30:L$41,12,0)))</f>
        <v>0</v>
      </c>
      <c r="Y148" s="43">
        <f>IF($J148="a",VLOOKUP($M148,Reference!$A$2:M$13,13,0),IF($J148="b",VLOOKUP($M148,Reference!$A$16:M$27,13,0),VLOOKUP($M148,Reference!$A$30:M$41,13,0)))</f>
        <v>0</v>
      </c>
      <c r="Z148" s="72">
        <f>VLOOKUP(M148,Reference!$A$63:$B$74,2,0)</f>
        <v>43191</v>
      </c>
      <c r="AA148" s="76">
        <f>VLOOKUP($M148,Reference!$A$45:$B$56,2,0)</f>
        <v>4</v>
      </c>
      <c r="AB148" s="76" t="str">
        <f>VLOOKUP($AA148,Reference!$B$45:$E$56,4,0)</f>
        <v>July</v>
      </c>
      <c r="AC148" s="76" t="str">
        <f>VLOOKUP($AA148,Reference!$B$45:$G$56,6,0)</f>
        <v>October</v>
      </c>
      <c r="AD148" s="76" t="str">
        <f>VLOOKUP($AA148,Reference!$B$45:$J$56,8,0)</f>
        <v>January</v>
      </c>
    </row>
    <row r="149" spans="1:30" ht="15" x14ac:dyDescent="0.15">
      <c r="A149" s="34"/>
      <c r="B149" s="36">
        <f t="shared" si="13"/>
        <v>0.50367647058823528</v>
      </c>
      <c r="C149" s="37">
        <v>137</v>
      </c>
      <c r="D149" s="38">
        <f>'Raw Data'!B138</f>
        <v>70702.98</v>
      </c>
      <c r="E149" s="38">
        <f t="shared" si="16"/>
        <v>129404912.80999996</v>
      </c>
      <c r="F149" s="36">
        <f t="shared" si="14"/>
        <v>0.89592530191089936</v>
      </c>
      <c r="G149" s="39">
        <f>'Raw Data'!C138</f>
        <v>625.78</v>
      </c>
      <c r="H149" s="39">
        <f t="shared" si="17"/>
        <v>444996.93000000017</v>
      </c>
      <c r="I149" s="36">
        <f t="shared" si="15"/>
        <v>0.94296609297273259</v>
      </c>
      <c r="J149" s="44" t="s">
        <v>16</v>
      </c>
      <c r="K149" s="41" t="str">
        <f>'Raw Data'!A138</f>
        <v>Client 137</v>
      </c>
      <c r="L149" s="41" t="s">
        <v>50</v>
      </c>
      <c r="M149" s="42" t="s">
        <v>21</v>
      </c>
      <c r="N149" s="43">
        <f>IF($J149="a",VLOOKUP($M149,Reference!$A$2:B$13,2,0),IF($J149="b",VLOOKUP($M149,Reference!$A$16:B$27,2,0),VLOOKUP($M149,Reference!$A$30:B$41,2,0)))</f>
        <v>0</v>
      </c>
      <c r="O149" s="43">
        <f>IF($J149="a",VLOOKUP($M149,Reference!$A$2:C$13,3,0),IF($J149="b",VLOOKUP($M149,Reference!$A$16:C$27,3,0),VLOOKUP($M149,Reference!$A$30:C$41,3,0)))</f>
        <v>0</v>
      </c>
      <c r="P149" s="43">
        <f>IF($J149="a",VLOOKUP($M149,Reference!$A$2:D$13,4,0),IF($J149="b",VLOOKUP($M149,Reference!$A$16:D$27,4,0),VLOOKUP($M149,Reference!$A$30:D$41,4,0)))</f>
        <v>0</v>
      </c>
      <c r="Q149" s="43">
        <f>IF($J149="a",VLOOKUP($M149,Reference!$A$2:E$13,5,0),IF($J149="b",VLOOKUP($M149,Reference!$A$16:E$27,5,0),VLOOKUP($M149,Reference!$A$30:E$41,5,0)))</f>
        <v>0</v>
      </c>
      <c r="R149" s="43" t="str">
        <f>IF($J149="a",VLOOKUP($M149,Reference!$A$2:F$13,6,0),IF($J149="b",VLOOKUP($M149,Reference!$A$16:F$27,6,0),VLOOKUP($M149,Reference!$A$30:F$41,6,0)))</f>
        <v>Service Touchpoint</v>
      </c>
      <c r="S149" s="43">
        <f>IF($J149="a",VLOOKUP($M149,Reference!$A$2:G$13,7,0),IF($J149="b",VLOOKUP($M149,Reference!$A$16:G$27,7,0),VLOOKUP($M149,Reference!$A$30:G$41,7,0)))</f>
        <v>0</v>
      </c>
      <c r="T149" s="43">
        <f>IF($J149="a",VLOOKUP($M149,Reference!$A$2:H$13,8,0),IF($J149="b",VLOOKUP($M149,Reference!$A$16:H$27,8,0),VLOOKUP($M149,Reference!$A$30:H$41,8,0)))</f>
        <v>0</v>
      </c>
      <c r="U149" s="43">
        <f>IF($J149="a",VLOOKUP($M149,Reference!$A$2:I$13,9,0),IF($J149="b",VLOOKUP($M149,Reference!$A$16:I$27,9,0),VLOOKUP($M149,Reference!$A$30:I$41,9,0)))</f>
        <v>0</v>
      </c>
      <c r="V149" s="43">
        <f>IF($J149="a",VLOOKUP($M149,Reference!$A$2:J$13,10,0),IF($J149="b",VLOOKUP($M149,Reference!$A$16:J$27,10,0),VLOOKUP($M149,Reference!$A$30:J$41,10,0)))</f>
        <v>0</v>
      </c>
      <c r="W149" s="43">
        <f>IF($J149="a",VLOOKUP($M149,Reference!$A$2:K$13,11,0),IF($J149="b",VLOOKUP($M149,Reference!$A$16:K$27,11,0),VLOOKUP($M149,Reference!$A$30:K$41,11,0)))</f>
        <v>0</v>
      </c>
      <c r="X149" s="43">
        <f>IF($J149="a",VLOOKUP($M149,Reference!$A$2:L$13,12,0),IF($J149="b",VLOOKUP($M149,Reference!$A$16:L$27,12,0),VLOOKUP($M149,Reference!$A$30:L$41,12,0)))</f>
        <v>0</v>
      </c>
      <c r="Y149" s="43">
        <f>IF($J149="a",VLOOKUP($M149,Reference!$A$2:M$13,13,0),IF($J149="b",VLOOKUP($M149,Reference!$A$16:M$27,13,0),VLOOKUP($M149,Reference!$A$30:M$41,13,0)))</f>
        <v>0</v>
      </c>
      <c r="Z149" s="72">
        <f>VLOOKUP(M149,Reference!$A$63:$B$74,2,0)</f>
        <v>43221</v>
      </c>
      <c r="AA149" s="76">
        <f>VLOOKUP($M149,Reference!$A$45:$B$56,2,0)</f>
        <v>5</v>
      </c>
      <c r="AB149" s="76" t="str">
        <f>VLOOKUP($AA149,Reference!$B$45:$E$56,4,0)</f>
        <v>August</v>
      </c>
      <c r="AC149" s="76" t="str">
        <f>VLOOKUP($AA149,Reference!$B$45:$G$56,6,0)</f>
        <v>November</v>
      </c>
      <c r="AD149" s="76" t="str">
        <f>VLOOKUP($AA149,Reference!$B$45:$J$56,8,0)</f>
        <v>February</v>
      </c>
    </row>
    <row r="150" spans="1:30" ht="15" x14ac:dyDescent="0.15">
      <c r="A150" s="34"/>
      <c r="B150" s="36">
        <f t="shared" si="13"/>
        <v>0.50735294117647056</v>
      </c>
      <c r="C150" s="37">
        <v>138</v>
      </c>
      <c r="D150" s="38">
        <f>'Raw Data'!B139</f>
        <v>255696.57</v>
      </c>
      <c r="E150" s="38">
        <f t="shared" si="16"/>
        <v>129660609.37999995</v>
      </c>
      <c r="F150" s="36">
        <f t="shared" si="14"/>
        <v>0.89769559812068223</v>
      </c>
      <c r="G150" s="39">
        <f>'Raw Data'!C139</f>
        <v>616.95000000000005</v>
      </c>
      <c r="H150" s="39">
        <f t="shared" si="17"/>
        <v>445613.88000000018</v>
      </c>
      <c r="I150" s="36">
        <f t="shared" si="15"/>
        <v>0.94427343442126688</v>
      </c>
      <c r="J150" s="44" t="s">
        <v>16</v>
      </c>
      <c r="K150" s="41" t="str">
        <f>'Raw Data'!A139</f>
        <v>Client 138</v>
      </c>
      <c r="L150" s="41" t="s">
        <v>50</v>
      </c>
      <c r="M150" s="42" t="s">
        <v>22</v>
      </c>
      <c r="N150" s="43">
        <f>IF($J150="a",VLOOKUP($M150,Reference!$A$2:B$13,2,0),IF($J150="b",VLOOKUP($M150,Reference!$A$16:B$27,2,0),VLOOKUP($M150,Reference!$A$30:B$41,2,0)))</f>
        <v>0</v>
      </c>
      <c r="O150" s="43">
        <f>IF($J150="a",VLOOKUP($M150,Reference!$A$2:C$13,3,0),IF($J150="b",VLOOKUP($M150,Reference!$A$16:C$27,3,0),VLOOKUP($M150,Reference!$A$30:C$41,3,0)))</f>
        <v>0</v>
      </c>
      <c r="P150" s="43">
        <f>IF($J150="a",VLOOKUP($M150,Reference!$A$2:D$13,4,0),IF($J150="b",VLOOKUP($M150,Reference!$A$16:D$27,4,0),VLOOKUP($M150,Reference!$A$30:D$41,4,0)))</f>
        <v>0</v>
      </c>
      <c r="Q150" s="43">
        <f>IF($J150="a",VLOOKUP($M150,Reference!$A$2:E$13,5,0),IF($J150="b",VLOOKUP($M150,Reference!$A$16:E$27,5,0),VLOOKUP($M150,Reference!$A$30:E$41,5,0)))</f>
        <v>0</v>
      </c>
      <c r="R150" s="43">
        <f>IF($J150="a",VLOOKUP($M150,Reference!$A$2:F$13,6,0),IF($J150="b",VLOOKUP($M150,Reference!$A$16:F$27,6,0),VLOOKUP($M150,Reference!$A$30:F$41,6,0)))</f>
        <v>0</v>
      </c>
      <c r="S150" s="43" t="str">
        <f>IF($J150="a",VLOOKUP($M150,Reference!$A$2:G$13,7,0),IF($J150="b",VLOOKUP($M150,Reference!$A$16:G$27,7,0),VLOOKUP($M150,Reference!$A$30:G$41,7,0)))</f>
        <v>Service Touchpoint</v>
      </c>
      <c r="T150" s="43">
        <f>IF($J150="a",VLOOKUP($M150,Reference!$A$2:H$13,8,0),IF($J150="b",VLOOKUP($M150,Reference!$A$16:H$27,8,0),VLOOKUP($M150,Reference!$A$30:H$41,8,0)))</f>
        <v>0</v>
      </c>
      <c r="U150" s="43">
        <f>IF($J150="a",VLOOKUP($M150,Reference!$A$2:I$13,9,0),IF($J150="b",VLOOKUP($M150,Reference!$A$16:I$27,9,0),VLOOKUP($M150,Reference!$A$30:I$41,9,0)))</f>
        <v>0</v>
      </c>
      <c r="V150" s="43">
        <f>IF($J150="a",VLOOKUP($M150,Reference!$A$2:J$13,10,0),IF($J150="b",VLOOKUP($M150,Reference!$A$16:J$27,10,0),VLOOKUP($M150,Reference!$A$30:J$41,10,0)))</f>
        <v>0</v>
      </c>
      <c r="W150" s="43">
        <f>IF($J150="a",VLOOKUP($M150,Reference!$A$2:K$13,11,0),IF($J150="b",VLOOKUP($M150,Reference!$A$16:K$27,11,0),VLOOKUP($M150,Reference!$A$30:K$41,11,0)))</f>
        <v>0</v>
      </c>
      <c r="X150" s="43">
        <f>IF($J150="a",VLOOKUP($M150,Reference!$A$2:L$13,12,0),IF($J150="b",VLOOKUP($M150,Reference!$A$16:L$27,12,0),VLOOKUP($M150,Reference!$A$30:L$41,12,0)))</f>
        <v>0</v>
      </c>
      <c r="Y150" s="43">
        <f>IF($J150="a",VLOOKUP($M150,Reference!$A$2:M$13,13,0),IF($J150="b",VLOOKUP($M150,Reference!$A$16:M$27,13,0),VLOOKUP($M150,Reference!$A$30:M$41,13,0)))</f>
        <v>0</v>
      </c>
      <c r="Z150" s="72">
        <f>VLOOKUP(M150,Reference!$A$63:$B$74,2,0)</f>
        <v>43252</v>
      </c>
      <c r="AA150" s="76">
        <f>VLOOKUP($M150,Reference!$A$45:$B$56,2,0)</f>
        <v>6</v>
      </c>
      <c r="AB150" s="76" t="str">
        <f>VLOOKUP($AA150,Reference!$B$45:$E$56,4,0)</f>
        <v>September</v>
      </c>
      <c r="AC150" s="76" t="str">
        <f>VLOOKUP($AA150,Reference!$B$45:$G$56,6,0)</f>
        <v>December</v>
      </c>
      <c r="AD150" s="76" t="str">
        <f>VLOOKUP($AA150,Reference!$B$45:$J$56,8,0)</f>
        <v>March</v>
      </c>
    </row>
    <row r="151" spans="1:30" ht="15" x14ac:dyDescent="0.15">
      <c r="A151" s="34"/>
      <c r="B151" s="36">
        <f t="shared" si="13"/>
        <v>0.51102941176470584</v>
      </c>
      <c r="C151" s="37">
        <v>139</v>
      </c>
      <c r="D151" s="38">
        <f>'Raw Data'!B140</f>
        <v>819226.94</v>
      </c>
      <c r="E151" s="38">
        <f t="shared" si="16"/>
        <v>130479836.31999995</v>
      </c>
      <c r="F151" s="36">
        <f t="shared" si="14"/>
        <v>0.90336745498929039</v>
      </c>
      <c r="G151" s="39">
        <f>'Raw Data'!C140</f>
        <v>614.36</v>
      </c>
      <c r="H151" s="39">
        <f t="shared" si="17"/>
        <v>446228.24000000017</v>
      </c>
      <c r="I151" s="36">
        <f t="shared" si="15"/>
        <v>0.94557528755737441</v>
      </c>
      <c r="J151" s="44" t="s">
        <v>16</v>
      </c>
      <c r="K151" s="41" t="str">
        <f>'Raw Data'!A140</f>
        <v>Client 139</v>
      </c>
      <c r="L151" s="41" t="s">
        <v>50</v>
      </c>
      <c r="M151" s="42" t="s">
        <v>23</v>
      </c>
      <c r="N151" s="43">
        <f>IF($J151="a",VLOOKUP($M151,Reference!$A$2:B$13,2,0),IF($J151="b",VLOOKUP($M151,Reference!$A$16:B$27,2,0),VLOOKUP($M151,Reference!$A$30:B$41,2,0)))</f>
        <v>0</v>
      </c>
      <c r="O151" s="43">
        <f>IF($J151="a",VLOOKUP($M151,Reference!$A$2:C$13,3,0),IF($J151="b",VLOOKUP($M151,Reference!$A$16:C$27,3,0),VLOOKUP($M151,Reference!$A$30:C$41,3,0)))</f>
        <v>0</v>
      </c>
      <c r="P151" s="43">
        <f>IF($J151="a",VLOOKUP($M151,Reference!$A$2:D$13,4,0),IF($J151="b",VLOOKUP($M151,Reference!$A$16:D$27,4,0),VLOOKUP($M151,Reference!$A$30:D$41,4,0)))</f>
        <v>0</v>
      </c>
      <c r="Q151" s="43">
        <f>IF($J151="a",VLOOKUP($M151,Reference!$A$2:E$13,5,0),IF($J151="b",VLOOKUP($M151,Reference!$A$16:E$27,5,0),VLOOKUP($M151,Reference!$A$30:E$41,5,0)))</f>
        <v>0</v>
      </c>
      <c r="R151" s="43">
        <f>IF($J151="a",VLOOKUP($M151,Reference!$A$2:F$13,6,0),IF($J151="b",VLOOKUP($M151,Reference!$A$16:F$27,6,0),VLOOKUP($M151,Reference!$A$30:F$41,6,0)))</f>
        <v>0</v>
      </c>
      <c r="S151" s="43">
        <f>IF($J151="a",VLOOKUP($M151,Reference!$A$2:G$13,7,0),IF($J151="b",VLOOKUP($M151,Reference!$A$16:G$27,7,0),VLOOKUP($M151,Reference!$A$30:G$41,7,0)))</f>
        <v>0</v>
      </c>
      <c r="T151" s="43" t="str">
        <f>IF($J151="a",VLOOKUP($M151,Reference!$A$2:H$13,8,0),IF($J151="b",VLOOKUP($M151,Reference!$A$16:H$27,8,0),VLOOKUP($M151,Reference!$A$30:H$41,8,0)))</f>
        <v>Service Touchpoint</v>
      </c>
      <c r="U151" s="43">
        <f>IF($J151="a",VLOOKUP($M151,Reference!$A$2:I$13,9,0),IF($J151="b",VLOOKUP($M151,Reference!$A$16:I$27,9,0),VLOOKUP($M151,Reference!$A$30:I$41,9,0)))</f>
        <v>0</v>
      </c>
      <c r="V151" s="43">
        <f>IF($J151="a",VLOOKUP($M151,Reference!$A$2:J$13,10,0),IF($J151="b",VLOOKUP($M151,Reference!$A$16:J$27,10,0),VLOOKUP($M151,Reference!$A$30:J$41,10,0)))</f>
        <v>0</v>
      </c>
      <c r="W151" s="43">
        <f>IF($J151="a",VLOOKUP($M151,Reference!$A$2:K$13,11,0),IF($J151="b",VLOOKUP($M151,Reference!$A$16:K$27,11,0),VLOOKUP($M151,Reference!$A$30:K$41,11,0)))</f>
        <v>0</v>
      </c>
      <c r="X151" s="43">
        <f>IF($J151="a",VLOOKUP($M151,Reference!$A$2:L$13,12,0),IF($J151="b",VLOOKUP($M151,Reference!$A$16:L$27,12,0),VLOOKUP($M151,Reference!$A$30:L$41,12,0)))</f>
        <v>0</v>
      </c>
      <c r="Y151" s="43">
        <f>IF($J151="a",VLOOKUP($M151,Reference!$A$2:M$13,13,0),IF($J151="b",VLOOKUP($M151,Reference!$A$16:M$27,13,0),VLOOKUP($M151,Reference!$A$30:M$41,13,0)))</f>
        <v>0</v>
      </c>
      <c r="Z151" s="72">
        <f>VLOOKUP(M151,Reference!$A$63:$B$74,2,0)</f>
        <v>43282</v>
      </c>
      <c r="AA151" s="76">
        <f>VLOOKUP($M151,Reference!$A$45:$B$56,2,0)</f>
        <v>7</v>
      </c>
      <c r="AB151" s="76" t="str">
        <f>VLOOKUP($AA151,Reference!$B$45:$E$56,4,0)</f>
        <v>October</v>
      </c>
      <c r="AC151" s="76" t="str">
        <f>VLOOKUP($AA151,Reference!$B$45:$G$56,6,0)</f>
        <v>January</v>
      </c>
      <c r="AD151" s="76" t="str">
        <f>VLOOKUP($AA151,Reference!$B$45:$J$56,8,0)</f>
        <v>April</v>
      </c>
    </row>
    <row r="152" spans="1:30" ht="15" x14ac:dyDescent="0.15">
      <c r="A152" s="34"/>
      <c r="B152" s="36">
        <f t="shared" si="13"/>
        <v>0.51470588235294112</v>
      </c>
      <c r="C152" s="37">
        <v>140</v>
      </c>
      <c r="D152" s="38">
        <f>'Raw Data'!B141</f>
        <v>33545.699999999997</v>
      </c>
      <c r="E152" s="38">
        <f t="shared" si="16"/>
        <v>130513382.01999995</v>
      </c>
      <c r="F152" s="36">
        <f t="shared" si="14"/>
        <v>0.90359970615153529</v>
      </c>
      <c r="G152" s="39">
        <f>'Raw Data'!C141</f>
        <v>601.72</v>
      </c>
      <c r="H152" s="39">
        <f t="shared" si="17"/>
        <v>446829.96000000014</v>
      </c>
      <c r="I152" s="36">
        <f t="shared" si="15"/>
        <v>0.94685035603360757</v>
      </c>
      <c r="J152" s="44" t="s">
        <v>16</v>
      </c>
      <c r="K152" s="41" t="str">
        <f>'Raw Data'!A141</f>
        <v>Client 140</v>
      </c>
      <c r="L152" s="41" t="s">
        <v>50</v>
      </c>
      <c r="M152" s="42" t="s">
        <v>24</v>
      </c>
      <c r="N152" s="43">
        <f>IF($J152="a",VLOOKUP($M152,Reference!$A$2:B$13,2,0),IF($J152="b",VLOOKUP($M152,Reference!$A$16:B$27,2,0),VLOOKUP($M152,Reference!$A$30:B$41,2,0)))</f>
        <v>0</v>
      </c>
      <c r="O152" s="43">
        <f>IF($J152="a",VLOOKUP($M152,Reference!$A$2:C$13,3,0),IF($J152="b",VLOOKUP($M152,Reference!$A$16:C$27,3,0),VLOOKUP($M152,Reference!$A$30:C$41,3,0)))</f>
        <v>0</v>
      </c>
      <c r="P152" s="43">
        <f>IF($J152="a",VLOOKUP($M152,Reference!$A$2:D$13,4,0),IF($J152="b",VLOOKUP($M152,Reference!$A$16:D$27,4,0),VLOOKUP($M152,Reference!$A$30:D$41,4,0)))</f>
        <v>0</v>
      </c>
      <c r="Q152" s="43">
        <f>IF($J152="a",VLOOKUP($M152,Reference!$A$2:E$13,5,0),IF($J152="b",VLOOKUP($M152,Reference!$A$16:E$27,5,0),VLOOKUP($M152,Reference!$A$30:E$41,5,0)))</f>
        <v>0</v>
      </c>
      <c r="R152" s="43">
        <f>IF($J152="a",VLOOKUP($M152,Reference!$A$2:F$13,6,0),IF($J152="b",VLOOKUP($M152,Reference!$A$16:F$27,6,0),VLOOKUP($M152,Reference!$A$30:F$41,6,0)))</f>
        <v>0</v>
      </c>
      <c r="S152" s="43">
        <f>IF($J152="a",VLOOKUP($M152,Reference!$A$2:G$13,7,0),IF($J152="b",VLOOKUP($M152,Reference!$A$16:G$27,7,0),VLOOKUP($M152,Reference!$A$30:G$41,7,0)))</f>
        <v>0</v>
      </c>
      <c r="T152" s="43">
        <f>IF($J152="a",VLOOKUP($M152,Reference!$A$2:H$13,8,0),IF($J152="b",VLOOKUP($M152,Reference!$A$16:H$27,8,0),VLOOKUP($M152,Reference!$A$30:H$41,8,0)))</f>
        <v>0</v>
      </c>
      <c r="U152" s="43" t="str">
        <f>IF($J152="a",VLOOKUP($M152,Reference!$A$2:I$13,9,0),IF($J152="b",VLOOKUP($M152,Reference!$A$16:I$27,9,0),VLOOKUP($M152,Reference!$A$30:I$41,9,0)))</f>
        <v>Service Touchpoint</v>
      </c>
      <c r="V152" s="43">
        <f>IF($J152="a",VLOOKUP($M152,Reference!$A$2:J$13,10,0),IF($J152="b",VLOOKUP($M152,Reference!$A$16:J$27,10,0),VLOOKUP($M152,Reference!$A$30:J$41,10,0)))</f>
        <v>0</v>
      </c>
      <c r="W152" s="43">
        <f>IF($J152="a",VLOOKUP($M152,Reference!$A$2:K$13,11,0),IF($J152="b",VLOOKUP($M152,Reference!$A$16:K$27,11,0),VLOOKUP($M152,Reference!$A$30:K$41,11,0)))</f>
        <v>0</v>
      </c>
      <c r="X152" s="43">
        <f>IF($J152="a",VLOOKUP($M152,Reference!$A$2:L$13,12,0),IF($J152="b",VLOOKUP($M152,Reference!$A$16:L$27,12,0),VLOOKUP($M152,Reference!$A$30:L$41,12,0)))</f>
        <v>0</v>
      </c>
      <c r="Y152" s="43">
        <f>IF($J152="a",VLOOKUP($M152,Reference!$A$2:M$13,13,0),IF($J152="b",VLOOKUP($M152,Reference!$A$16:M$27,13,0),VLOOKUP($M152,Reference!$A$30:M$41,13,0)))</f>
        <v>0</v>
      </c>
      <c r="Z152" s="72">
        <f>VLOOKUP(M152,Reference!$A$63:$B$74,2,0)</f>
        <v>43313</v>
      </c>
      <c r="AA152" s="76">
        <f>VLOOKUP($M152,Reference!$A$45:$B$56,2,0)</f>
        <v>8</v>
      </c>
      <c r="AB152" s="76" t="str">
        <f>VLOOKUP($AA152,Reference!$B$45:$E$56,4,0)</f>
        <v>November</v>
      </c>
      <c r="AC152" s="76" t="str">
        <f>VLOOKUP($AA152,Reference!$B$45:$G$56,6,0)</f>
        <v>February</v>
      </c>
      <c r="AD152" s="76" t="str">
        <f>VLOOKUP($AA152,Reference!$B$45:$J$56,8,0)</f>
        <v>May</v>
      </c>
    </row>
    <row r="153" spans="1:30" ht="15" x14ac:dyDescent="0.15">
      <c r="A153" s="34"/>
      <c r="B153" s="36">
        <f t="shared" si="13"/>
        <v>0.51838235294117652</v>
      </c>
      <c r="C153" s="37">
        <v>141</v>
      </c>
      <c r="D153" s="38">
        <f>'Raw Data'!B142</f>
        <v>0</v>
      </c>
      <c r="E153" s="38">
        <f t="shared" si="16"/>
        <v>130513382.01999995</v>
      </c>
      <c r="F153" s="36">
        <f t="shared" si="14"/>
        <v>0.90359970615153529</v>
      </c>
      <c r="G153" s="39">
        <f>'Raw Data'!C142</f>
        <v>595.85</v>
      </c>
      <c r="H153" s="39">
        <f t="shared" si="17"/>
        <v>447425.81000000011</v>
      </c>
      <c r="I153" s="36">
        <f t="shared" si="15"/>
        <v>0.94811298574769975</v>
      </c>
      <c r="J153" s="44" t="s">
        <v>16</v>
      </c>
      <c r="K153" s="41" t="str">
        <f>'Raw Data'!A142</f>
        <v>Client 141</v>
      </c>
      <c r="L153" s="41" t="s">
        <v>50</v>
      </c>
      <c r="M153" s="42" t="s">
        <v>25</v>
      </c>
      <c r="N153" s="43">
        <f>IF($J153="a",VLOOKUP($M153,Reference!$A$2:B$13,2,0),IF($J153="b",VLOOKUP($M153,Reference!$A$16:B$27,2,0),VLOOKUP($M153,Reference!$A$30:B$41,2,0)))</f>
        <v>0</v>
      </c>
      <c r="O153" s="43">
        <f>IF($J153="a",VLOOKUP($M153,Reference!$A$2:C$13,3,0),IF($J153="b",VLOOKUP($M153,Reference!$A$16:C$27,3,0),VLOOKUP($M153,Reference!$A$30:C$41,3,0)))</f>
        <v>0</v>
      </c>
      <c r="P153" s="43">
        <f>IF($J153="a",VLOOKUP($M153,Reference!$A$2:D$13,4,0),IF($J153="b",VLOOKUP($M153,Reference!$A$16:D$27,4,0),VLOOKUP($M153,Reference!$A$30:D$41,4,0)))</f>
        <v>0</v>
      </c>
      <c r="Q153" s="43">
        <f>IF($J153="a",VLOOKUP($M153,Reference!$A$2:E$13,5,0),IF($J153="b",VLOOKUP($M153,Reference!$A$16:E$27,5,0),VLOOKUP($M153,Reference!$A$30:E$41,5,0)))</f>
        <v>0</v>
      </c>
      <c r="R153" s="43">
        <f>IF($J153="a",VLOOKUP($M153,Reference!$A$2:F$13,6,0),IF($J153="b",VLOOKUP($M153,Reference!$A$16:F$27,6,0),VLOOKUP($M153,Reference!$A$30:F$41,6,0)))</f>
        <v>0</v>
      </c>
      <c r="S153" s="43">
        <f>IF($J153="a",VLOOKUP($M153,Reference!$A$2:G$13,7,0),IF($J153="b",VLOOKUP($M153,Reference!$A$16:G$27,7,0),VLOOKUP($M153,Reference!$A$30:G$41,7,0)))</f>
        <v>0</v>
      </c>
      <c r="T153" s="43">
        <f>IF($J153="a",VLOOKUP($M153,Reference!$A$2:H$13,8,0),IF($J153="b",VLOOKUP($M153,Reference!$A$16:H$27,8,0),VLOOKUP($M153,Reference!$A$30:H$41,8,0)))</f>
        <v>0</v>
      </c>
      <c r="U153" s="43">
        <f>IF($J153="a",VLOOKUP($M153,Reference!$A$2:I$13,9,0),IF($J153="b",VLOOKUP($M153,Reference!$A$16:I$27,9,0),VLOOKUP($M153,Reference!$A$30:I$41,9,0)))</f>
        <v>0</v>
      </c>
      <c r="V153" s="43" t="str">
        <f>IF($J153="a",VLOOKUP($M153,Reference!$A$2:J$13,10,0),IF($J153="b",VLOOKUP($M153,Reference!$A$16:J$27,10,0),VLOOKUP($M153,Reference!$A$30:J$41,10,0)))</f>
        <v>Service Touchpoint</v>
      </c>
      <c r="W153" s="43">
        <f>IF($J153="a",VLOOKUP($M153,Reference!$A$2:K$13,11,0),IF($J153="b",VLOOKUP($M153,Reference!$A$16:K$27,11,0),VLOOKUP($M153,Reference!$A$30:K$41,11,0)))</f>
        <v>0</v>
      </c>
      <c r="X153" s="43">
        <f>IF($J153="a",VLOOKUP($M153,Reference!$A$2:L$13,12,0),IF($J153="b",VLOOKUP($M153,Reference!$A$16:L$27,12,0),VLOOKUP($M153,Reference!$A$30:L$41,12,0)))</f>
        <v>0</v>
      </c>
      <c r="Y153" s="43">
        <f>IF($J153="a",VLOOKUP($M153,Reference!$A$2:M$13,13,0),IF($J153="b",VLOOKUP($M153,Reference!$A$16:M$27,13,0),VLOOKUP($M153,Reference!$A$30:M$41,13,0)))</f>
        <v>0</v>
      </c>
      <c r="Z153" s="72">
        <f>VLOOKUP(M153,Reference!$A$63:$B$74,2,0)</f>
        <v>43344</v>
      </c>
      <c r="AA153" s="76">
        <f>VLOOKUP($M153,Reference!$A$45:$B$56,2,0)</f>
        <v>9</v>
      </c>
      <c r="AB153" s="76" t="str">
        <f>VLOOKUP($AA153,Reference!$B$45:$E$56,4,0)</f>
        <v>December</v>
      </c>
      <c r="AC153" s="76" t="str">
        <f>VLOOKUP($AA153,Reference!$B$45:$G$56,6,0)</f>
        <v>March</v>
      </c>
      <c r="AD153" s="76" t="str">
        <f>VLOOKUP($AA153,Reference!$B$45:$J$56,8,0)</f>
        <v>June</v>
      </c>
    </row>
    <row r="154" spans="1:30" ht="15" x14ac:dyDescent="0.15">
      <c r="A154" s="34"/>
      <c r="B154" s="36">
        <f t="shared" si="13"/>
        <v>0.5220588235294118</v>
      </c>
      <c r="C154" s="37">
        <v>142</v>
      </c>
      <c r="D154" s="38">
        <f>'Raw Data'!B143</f>
        <v>51391.98</v>
      </c>
      <c r="E154" s="38">
        <f t="shared" si="16"/>
        <v>130564773.99999996</v>
      </c>
      <c r="F154" s="36">
        <f t="shared" si="14"/>
        <v>0.90395551470777535</v>
      </c>
      <c r="G154" s="39">
        <f>'Raw Data'!C143</f>
        <v>578.03</v>
      </c>
      <c r="H154" s="39">
        <f t="shared" si="17"/>
        <v>448003.84000000014</v>
      </c>
      <c r="I154" s="36">
        <f t="shared" si="15"/>
        <v>0.94933785417706407</v>
      </c>
      <c r="J154" s="44" t="s">
        <v>16</v>
      </c>
      <c r="K154" s="41" t="str">
        <f>'Raw Data'!A143</f>
        <v>Client 142</v>
      </c>
      <c r="L154" s="41" t="s">
        <v>50</v>
      </c>
      <c r="M154" s="42" t="s">
        <v>26</v>
      </c>
      <c r="N154" s="43">
        <f>IF($J154="a",VLOOKUP($M154,Reference!$A$2:B$13,2,0),IF($J154="b",VLOOKUP($M154,Reference!$A$16:B$27,2,0),VLOOKUP($M154,Reference!$A$30:B$41,2,0)))</f>
        <v>0</v>
      </c>
      <c r="O154" s="43">
        <f>IF($J154="a",VLOOKUP($M154,Reference!$A$2:C$13,3,0),IF($J154="b",VLOOKUP($M154,Reference!$A$16:C$27,3,0),VLOOKUP($M154,Reference!$A$30:C$41,3,0)))</f>
        <v>0</v>
      </c>
      <c r="P154" s="43">
        <f>IF($J154="a",VLOOKUP($M154,Reference!$A$2:D$13,4,0),IF($J154="b",VLOOKUP($M154,Reference!$A$16:D$27,4,0),VLOOKUP($M154,Reference!$A$30:D$41,4,0)))</f>
        <v>0</v>
      </c>
      <c r="Q154" s="43">
        <f>IF($J154="a",VLOOKUP($M154,Reference!$A$2:E$13,5,0),IF($J154="b",VLOOKUP($M154,Reference!$A$16:E$27,5,0),VLOOKUP($M154,Reference!$A$30:E$41,5,0)))</f>
        <v>0</v>
      </c>
      <c r="R154" s="43">
        <f>IF($J154="a",VLOOKUP($M154,Reference!$A$2:F$13,6,0),IF($J154="b",VLOOKUP($M154,Reference!$A$16:F$27,6,0),VLOOKUP($M154,Reference!$A$30:F$41,6,0)))</f>
        <v>0</v>
      </c>
      <c r="S154" s="43">
        <f>IF($J154="a",VLOOKUP($M154,Reference!$A$2:G$13,7,0),IF($J154="b",VLOOKUP($M154,Reference!$A$16:G$27,7,0),VLOOKUP($M154,Reference!$A$30:G$41,7,0)))</f>
        <v>0</v>
      </c>
      <c r="T154" s="43">
        <f>IF($J154="a",VLOOKUP($M154,Reference!$A$2:H$13,8,0),IF($J154="b",VLOOKUP($M154,Reference!$A$16:H$27,8,0),VLOOKUP($M154,Reference!$A$30:H$41,8,0)))</f>
        <v>0</v>
      </c>
      <c r="U154" s="43">
        <f>IF($J154="a",VLOOKUP($M154,Reference!$A$2:I$13,9,0),IF($J154="b",VLOOKUP($M154,Reference!$A$16:I$27,9,0),VLOOKUP($M154,Reference!$A$30:I$41,9,0)))</f>
        <v>0</v>
      </c>
      <c r="V154" s="43">
        <f>IF($J154="a",VLOOKUP($M154,Reference!$A$2:J$13,10,0),IF($J154="b",VLOOKUP($M154,Reference!$A$16:J$27,10,0),VLOOKUP($M154,Reference!$A$30:J$41,10,0)))</f>
        <v>0</v>
      </c>
      <c r="W154" s="43" t="str">
        <f>IF($J154="a",VLOOKUP($M154,Reference!$A$2:K$13,11,0),IF($J154="b",VLOOKUP($M154,Reference!$A$16:K$27,11,0),VLOOKUP($M154,Reference!$A$30:K$41,11,0)))</f>
        <v>Service Touchpoint</v>
      </c>
      <c r="X154" s="43">
        <f>IF($J154="a",VLOOKUP($M154,Reference!$A$2:L$13,12,0),IF($J154="b",VLOOKUP($M154,Reference!$A$16:L$27,12,0),VLOOKUP($M154,Reference!$A$30:L$41,12,0)))</f>
        <v>0</v>
      </c>
      <c r="Y154" s="43">
        <f>IF($J154="a",VLOOKUP($M154,Reference!$A$2:M$13,13,0),IF($J154="b",VLOOKUP($M154,Reference!$A$16:M$27,13,0),VLOOKUP($M154,Reference!$A$30:M$41,13,0)))</f>
        <v>0</v>
      </c>
      <c r="Z154" s="72">
        <f>VLOOKUP(M154,Reference!$A$63:$B$74,2,0)</f>
        <v>43374</v>
      </c>
      <c r="AA154" s="76">
        <f>VLOOKUP($M154,Reference!$A$45:$B$56,2,0)</f>
        <v>10</v>
      </c>
      <c r="AB154" s="76" t="str">
        <f>VLOOKUP($AA154,Reference!$B$45:$E$56,4,0)</f>
        <v>January</v>
      </c>
      <c r="AC154" s="76" t="str">
        <f>VLOOKUP($AA154,Reference!$B$45:$G$56,6,0)</f>
        <v>April</v>
      </c>
      <c r="AD154" s="76" t="str">
        <f>VLOOKUP($AA154,Reference!$B$45:$J$56,8,0)</f>
        <v>July</v>
      </c>
    </row>
    <row r="155" spans="1:30" ht="15" x14ac:dyDescent="0.15">
      <c r="A155" s="34"/>
      <c r="B155" s="81">
        <f t="shared" si="13"/>
        <v>0.52573529411764708</v>
      </c>
      <c r="C155" s="82">
        <v>143</v>
      </c>
      <c r="D155" s="83">
        <f>'Raw Data'!B144</f>
        <v>51371.26</v>
      </c>
      <c r="E155" s="83">
        <f t="shared" si="16"/>
        <v>130616145.25999996</v>
      </c>
      <c r="F155" s="81">
        <f t="shared" si="14"/>
        <v>0.90431117981063447</v>
      </c>
      <c r="G155" s="84">
        <f>'Raw Data'!C144</f>
        <v>573.02</v>
      </c>
      <c r="H155" s="84">
        <f t="shared" si="17"/>
        <v>448576.86000000016</v>
      </c>
      <c r="I155" s="81">
        <f t="shared" si="15"/>
        <v>0.95055210621829778</v>
      </c>
      <c r="J155" s="44" t="s">
        <v>16</v>
      </c>
      <c r="K155" s="41" t="str">
        <f>'Raw Data'!A144</f>
        <v>Client 143</v>
      </c>
      <c r="L155" s="41" t="s">
        <v>50</v>
      </c>
      <c r="M155" s="42" t="s">
        <v>27</v>
      </c>
      <c r="N155" s="43">
        <f>IF($J155="a",VLOOKUP($M155,Reference!$A$2:B$13,2,0),IF($J155="b",VLOOKUP($M155,Reference!$A$16:B$27,2,0),VLOOKUP($M155,Reference!$A$30:B$41,2,0)))</f>
        <v>0</v>
      </c>
      <c r="O155" s="43">
        <f>IF($J155="a",VLOOKUP($M155,Reference!$A$2:C$13,3,0),IF($J155="b",VLOOKUP($M155,Reference!$A$16:C$27,3,0),VLOOKUP($M155,Reference!$A$30:C$41,3,0)))</f>
        <v>0</v>
      </c>
      <c r="P155" s="43">
        <f>IF($J155="a",VLOOKUP($M155,Reference!$A$2:D$13,4,0),IF($J155="b",VLOOKUP($M155,Reference!$A$16:D$27,4,0),VLOOKUP($M155,Reference!$A$30:D$41,4,0)))</f>
        <v>0</v>
      </c>
      <c r="Q155" s="43">
        <f>IF($J155="a",VLOOKUP($M155,Reference!$A$2:E$13,5,0),IF($J155="b",VLOOKUP($M155,Reference!$A$16:E$27,5,0),VLOOKUP($M155,Reference!$A$30:E$41,5,0)))</f>
        <v>0</v>
      </c>
      <c r="R155" s="43">
        <f>IF($J155="a",VLOOKUP($M155,Reference!$A$2:F$13,6,0),IF($J155="b",VLOOKUP($M155,Reference!$A$16:F$27,6,0),VLOOKUP($M155,Reference!$A$30:F$41,6,0)))</f>
        <v>0</v>
      </c>
      <c r="S155" s="43">
        <f>IF($J155="a",VLOOKUP($M155,Reference!$A$2:G$13,7,0),IF($J155="b",VLOOKUP($M155,Reference!$A$16:G$27,7,0),VLOOKUP($M155,Reference!$A$30:G$41,7,0)))</f>
        <v>0</v>
      </c>
      <c r="T155" s="43">
        <f>IF($J155="a",VLOOKUP($M155,Reference!$A$2:H$13,8,0),IF($J155="b",VLOOKUP($M155,Reference!$A$16:H$27,8,0),VLOOKUP($M155,Reference!$A$30:H$41,8,0)))</f>
        <v>0</v>
      </c>
      <c r="U155" s="43">
        <f>IF($J155="a",VLOOKUP($M155,Reference!$A$2:I$13,9,0),IF($J155="b",VLOOKUP($M155,Reference!$A$16:I$27,9,0),VLOOKUP($M155,Reference!$A$30:I$41,9,0)))</f>
        <v>0</v>
      </c>
      <c r="V155" s="43">
        <f>IF($J155="a",VLOOKUP($M155,Reference!$A$2:J$13,10,0),IF($J155="b",VLOOKUP($M155,Reference!$A$16:J$27,10,0),VLOOKUP($M155,Reference!$A$30:J$41,10,0)))</f>
        <v>0</v>
      </c>
      <c r="W155" s="43">
        <f>IF($J155="a",VLOOKUP($M155,Reference!$A$2:K$13,11,0),IF($J155="b",VLOOKUP($M155,Reference!$A$16:K$27,11,0),VLOOKUP($M155,Reference!$A$30:K$41,11,0)))</f>
        <v>0</v>
      </c>
      <c r="X155" s="43" t="str">
        <f>IF($J155="a",VLOOKUP($M155,Reference!$A$2:L$13,12,0),IF($J155="b",VLOOKUP($M155,Reference!$A$16:L$27,12,0),VLOOKUP($M155,Reference!$A$30:L$41,12,0)))</f>
        <v>Service Touchpoint</v>
      </c>
      <c r="Y155" s="43">
        <f>IF($J155="a",VLOOKUP($M155,Reference!$A$2:M$13,13,0),IF($J155="b",VLOOKUP($M155,Reference!$A$16:M$27,13,0),VLOOKUP($M155,Reference!$A$30:M$41,13,0)))</f>
        <v>0</v>
      </c>
      <c r="Z155" s="72">
        <f>VLOOKUP(M155,Reference!$A$63:$B$74,2,0)</f>
        <v>43405</v>
      </c>
      <c r="AA155" s="76">
        <f>VLOOKUP($M155,Reference!$A$45:$B$56,2,0)</f>
        <v>11</v>
      </c>
      <c r="AB155" s="76" t="str">
        <f>VLOOKUP($AA155,Reference!$B$45:$E$56,4,0)</f>
        <v>February</v>
      </c>
      <c r="AC155" s="76" t="str">
        <f>VLOOKUP($AA155,Reference!$B$45:$G$56,6,0)</f>
        <v>May</v>
      </c>
      <c r="AD155" s="76" t="str">
        <f>VLOOKUP($AA155,Reference!$B$45:$J$56,8,0)</f>
        <v>August</v>
      </c>
    </row>
    <row r="156" spans="1:30" ht="15" x14ac:dyDescent="0.15">
      <c r="A156" s="34"/>
      <c r="B156" s="36">
        <f t="shared" si="13"/>
        <v>0.52941176470588236</v>
      </c>
      <c r="C156" s="37">
        <v>144</v>
      </c>
      <c r="D156" s="38">
        <f>'Raw Data'!B145</f>
        <v>113519.46</v>
      </c>
      <c r="E156" s="38">
        <f t="shared" si="16"/>
        <v>130729664.71999995</v>
      </c>
      <c r="F156" s="36">
        <f t="shared" si="14"/>
        <v>0.90509712335995385</v>
      </c>
      <c r="G156" s="39">
        <f>'Raw Data'!C145</f>
        <v>563.66</v>
      </c>
      <c r="H156" s="39">
        <f t="shared" si="17"/>
        <v>449140.52000000014</v>
      </c>
      <c r="I156" s="36">
        <f t="shared" si="15"/>
        <v>0.95174652404937132</v>
      </c>
      <c r="J156" s="44" t="s">
        <v>16</v>
      </c>
      <c r="K156" s="41" t="str">
        <f>'Raw Data'!A145</f>
        <v>Client 144</v>
      </c>
      <c r="L156" s="41" t="s">
        <v>50</v>
      </c>
      <c r="M156" s="42" t="s">
        <v>28</v>
      </c>
      <c r="N156" s="43">
        <f>IF($J156="a",VLOOKUP($M156,Reference!$A$2:B$13,2,0),IF($J156="b",VLOOKUP($M156,Reference!$A$16:B$27,2,0),VLOOKUP($M156,Reference!$A$30:B$41,2,0)))</f>
        <v>0</v>
      </c>
      <c r="O156" s="43">
        <f>IF($J156="a",VLOOKUP($M156,Reference!$A$2:C$13,3,0),IF($J156="b",VLOOKUP($M156,Reference!$A$16:C$27,3,0),VLOOKUP($M156,Reference!$A$30:C$41,3,0)))</f>
        <v>0</v>
      </c>
      <c r="P156" s="43">
        <f>IF($J156="a",VLOOKUP($M156,Reference!$A$2:D$13,4,0),IF($J156="b",VLOOKUP($M156,Reference!$A$16:D$27,4,0),VLOOKUP($M156,Reference!$A$30:D$41,4,0)))</f>
        <v>0</v>
      </c>
      <c r="Q156" s="43">
        <f>IF($J156="a",VLOOKUP($M156,Reference!$A$2:E$13,5,0),IF($J156="b",VLOOKUP($M156,Reference!$A$16:E$27,5,0),VLOOKUP($M156,Reference!$A$30:E$41,5,0)))</f>
        <v>0</v>
      </c>
      <c r="R156" s="43">
        <f>IF($J156="a",VLOOKUP($M156,Reference!$A$2:F$13,6,0),IF($J156="b",VLOOKUP($M156,Reference!$A$16:F$27,6,0),VLOOKUP($M156,Reference!$A$30:F$41,6,0)))</f>
        <v>0</v>
      </c>
      <c r="S156" s="43">
        <f>IF($J156="a",VLOOKUP($M156,Reference!$A$2:G$13,7,0),IF($J156="b",VLOOKUP($M156,Reference!$A$16:G$27,7,0),VLOOKUP($M156,Reference!$A$30:G$41,7,0)))</f>
        <v>0</v>
      </c>
      <c r="T156" s="43">
        <f>IF($J156="a",VLOOKUP($M156,Reference!$A$2:H$13,8,0),IF($J156="b",VLOOKUP($M156,Reference!$A$16:H$27,8,0),VLOOKUP($M156,Reference!$A$30:H$41,8,0)))</f>
        <v>0</v>
      </c>
      <c r="U156" s="43">
        <f>IF($J156="a",VLOOKUP($M156,Reference!$A$2:I$13,9,0),IF($J156="b",VLOOKUP($M156,Reference!$A$16:I$27,9,0),VLOOKUP($M156,Reference!$A$30:I$41,9,0)))</f>
        <v>0</v>
      </c>
      <c r="V156" s="43">
        <f>IF($J156="a",VLOOKUP($M156,Reference!$A$2:J$13,10,0),IF($J156="b",VLOOKUP($M156,Reference!$A$16:J$27,10,0),VLOOKUP($M156,Reference!$A$30:J$41,10,0)))</f>
        <v>0</v>
      </c>
      <c r="W156" s="43">
        <f>IF($J156="a",VLOOKUP($M156,Reference!$A$2:K$13,11,0),IF($J156="b",VLOOKUP($M156,Reference!$A$16:K$27,11,0),VLOOKUP($M156,Reference!$A$30:K$41,11,0)))</f>
        <v>0</v>
      </c>
      <c r="X156" s="43">
        <f>IF($J156="a",VLOOKUP($M156,Reference!$A$2:L$13,12,0),IF($J156="b",VLOOKUP($M156,Reference!$A$16:L$27,12,0),VLOOKUP($M156,Reference!$A$30:L$41,12,0)))</f>
        <v>0</v>
      </c>
      <c r="Y156" s="43" t="str">
        <f>IF($J156="a",VLOOKUP($M156,Reference!$A$2:M$13,13,0),IF($J156="b",VLOOKUP($M156,Reference!$A$16:M$27,13,0),VLOOKUP($M156,Reference!$A$30:M$41,13,0)))</f>
        <v>Service Touchpoint</v>
      </c>
      <c r="Z156" s="72">
        <f>VLOOKUP(M156,Reference!$A$63:$B$74,2,0)</f>
        <v>43435</v>
      </c>
      <c r="AA156" s="76">
        <f>VLOOKUP($M156,Reference!$A$45:$B$56,2,0)</f>
        <v>12</v>
      </c>
      <c r="AB156" s="76" t="str">
        <f>VLOOKUP($AA156,Reference!$B$45:$E$56,4,0)</f>
        <v>March</v>
      </c>
      <c r="AC156" s="76" t="str">
        <f>VLOOKUP($AA156,Reference!$B$45:$G$56,6,0)</f>
        <v>June</v>
      </c>
      <c r="AD156" s="76" t="str">
        <f>VLOOKUP($AA156,Reference!$B$45:$J$56,8,0)</f>
        <v>September</v>
      </c>
    </row>
    <row r="157" spans="1:30" ht="15" x14ac:dyDescent="0.15">
      <c r="A157" s="34"/>
      <c r="B157" s="36">
        <f t="shared" si="13"/>
        <v>0.53308823529411764</v>
      </c>
      <c r="C157" s="37">
        <v>145</v>
      </c>
      <c r="D157" s="38">
        <f>'Raw Data'!B146</f>
        <v>48552.480000000003</v>
      </c>
      <c r="E157" s="38">
        <f t="shared" si="16"/>
        <v>130778217.19999996</v>
      </c>
      <c r="F157" s="36">
        <f t="shared" si="14"/>
        <v>0.90543327284885622</v>
      </c>
      <c r="G157" s="39">
        <f>'Raw Data'!C146</f>
        <v>556.24</v>
      </c>
      <c r="H157" s="39">
        <f t="shared" si="17"/>
        <v>449696.76000000013</v>
      </c>
      <c r="I157" s="36">
        <f t="shared" si="15"/>
        <v>0.95292521860700607</v>
      </c>
      <c r="J157" s="44" t="s">
        <v>16</v>
      </c>
      <c r="K157" s="41" t="str">
        <f>'Raw Data'!A146</f>
        <v>Client 145</v>
      </c>
      <c r="L157" s="41" t="s">
        <v>50</v>
      </c>
      <c r="M157" s="42" t="s">
        <v>1</v>
      </c>
      <c r="N157" s="43" t="str">
        <f>IF($J157="a",VLOOKUP($M157,Reference!$A$2:B$13,2,0),IF($J157="b",VLOOKUP($M157,Reference!$A$16:B$27,2,0),VLOOKUP($M157,Reference!$A$30:B$41,2,0)))</f>
        <v>Service Touchpoint</v>
      </c>
      <c r="O157" s="43">
        <f>IF($J157="a",VLOOKUP($M157,Reference!$A$2:C$13,3,0),IF($J157="b",VLOOKUP($M157,Reference!$A$16:C$27,3,0),VLOOKUP($M157,Reference!$A$30:C$41,3,0)))</f>
        <v>0</v>
      </c>
      <c r="P157" s="43">
        <f>IF($J157="a",VLOOKUP($M157,Reference!$A$2:D$13,4,0),IF($J157="b",VLOOKUP($M157,Reference!$A$16:D$27,4,0),VLOOKUP($M157,Reference!$A$30:D$41,4,0)))</f>
        <v>0</v>
      </c>
      <c r="Q157" s="43">
        <f>IF($J157="a",VLOOKUP($M157,Reference!$A$2:E$13,5,0),IF($J157="b",VLOOKUP($M157,Reference!$A$16:E$27,5,0),VLOOKUP($M157,Reference!$A$30:E$41,5,0)))</f>
        <v>0</v>
      </c>
      <c r="R157" s="43">
        <f>IF($J157="a",VLOOKUP($M157,Reference!$A$2:F$13,6,0),IF($J157="b",VLOOKUP($M157,Reference!$A$16:F$27,6,0),VLOOKUP($M157,Reference!$A$30:F$41,6,0)))</f>
        <v>0</v>
      </c>
      <c r="S157" s="43">
        <f>IF($J157="a",VLOOKUP($M157,Reference!$A$2:G$13,7,0),IF($J157="b",VLOOKUP($M157,Reference!$A$16:G$27,7,0),VLOOKUP($M157,Reference!$A$30:G$41,7,0)))</f>
        <v>0</v>
      </c>
      <c r="T157" s="43">
        <f>IF($J157="a",VLOOKUP($M157,Reference!$A$2:H$13,8,0),IF($J157="b",VLOOKUP($M157,Reference!$A$16:H$27,8,0),VLOOKUP($M157,Reference!$A$30:H$41,8,0)))</f>
        <v>0</v>
      </c>
      <c r="U157" s="43">
        <f>IF($J157="a",VLOOKUP($M157,Reference!$A$2:I$13,9,0),IF($J157="b",VLOOKUP($M157,Reference!$A$16:I$27,9,0),VLOOKUP($M157,Reference!$A$30:I$41,9,0)))</f>
        <v>0</v>
      </c>
      <c r="V157" s="43">
        <f>IF($J157="a",VLOOKUP($M157,Reference!$A$2:J$13,10,0),IF($J157="b",VLOOKUP($M157,Reference!$A$16:J$27,10,0),VLOOKUP($M157,Reference!$A$30:J$41,10,0)))</f>
        <v>0</v>
      </c>
      <c r="W157" s="43">
        <f>IF($J157="a",VLOOKUP($M157,Reference!$A$2:K$13,11,0),IF($J157="b",VLOOKUP($M157,Reference!$A$16:K$27,11,0),VLOOKUP($M157,Reference!$A$30:K$41,11,0)))</f>
        <v>0</v>
      </c>
      <c r="X157" s="43">
        <f>IF($J157="a",VLOOKUP($M157,Reference!$A$2:L$13,12,0),IF($J157="b",VLOOKUP($M157,Reference!$A$16:L$27,12,0),VLOOKUP($M157,Reference!$A$30:L$41,12,0)))</f>
        <v>0</v>
      </c>
      <c r="Y157" s="43">
        <f>IF($J157="a",VLOOKUP($M157,Reference!$A$2:M$13,13,0),IF($J157="b",VLOOKUP($M157,Reference!$A$16:M$27,13,0),VLOOKUP($M157,Reference!$A$30:M$41,13,0)))</f>
        <v>0</v>
      </c>
      <c r="Z157" s="72">
        <f>VLOOKUP(M157,Reference!$A$63:$B$74,2,0)</f>
        <v>43101</v>
      </c>
      <c r="AA157" s="76">
        <f>VLOOKUP($M157,Reference!$A$45:$B$56,2,0)</f>
        <v>1</v>
      </c>
      <c r="AB157" s="76" t="str">
        <f>VLOOKUP($AA157,Reference!$B$45:$E$56,4,0)</f>
        <v>April</v>
      </c>
      <c r="AC157" s="76" t="str">
        <f>VLOOKUP($AA157,Reference!$B$45:$G$56,6,0)</f>
        <v>July</v>
      </c>
      <c r="AD157" s="76" t="str">
        <f>VLOOKUP($AA157,Reference!$B$45:$J$56,8,0)</f>
        <v>October</v>
      </c>
    </row>
    <row r="158" spans="1:30" ht="15" x14ac:dyDescent="0.15">
      <c r="A158" s="34"/>
      <c r="B158" s="36">
        <f t="shared" si="13"/>
        <v>0.53676470588235292</v>
      </c>
      <c r="C158" s="37">
        <v>146</v>
      </c>
      <c r="D158" s="38">
        <f>'Raw Data'!B147</f>
        <v>273913.59999999998</v>
      </c>
      <c r="E158" s="38">
        <f t="shared" si="16"/>
        <v>131052130.79999995</v>
      </c>
      <c r="F158" s="36">
        <f t="shared" si="14"/>
        <v>0.90732969331272073</v>
      </c>
      <c r="G158" s="39">
        <f>'Raw Data'!C147</f>
        <v>544.1</v>
      </c>
      <c r="H158" s="39">
        <f t="shared" si="17"/>
        <v>450240.8600000001</v>
      </c>
      <c r="I158" s="36">
        <f t="shared" si="15"/>
        <v>0.95407818802453992</v>
      </c>
      <c r="J158" s="44" t="s">
        <v>16</v>
      </c>
      <c r="K158" s="41" t="str">
        <f>'Raw Data'!A147</f>
        <v>Client 146</v>
      </c>
      <c r="L158" s="41" t="s">
        <v>50</v>
      </c>
      <c r="M158" s="42" t="s">
        <v>18</v>
      </c>
      <c r="N158" s="43">
        <f>IF($J158="a",VLOOKUP($M158,Reference!$A$2:B$13,2,0),IF($J158="b",VLOOKUP($M158,Reference!$A$16:B$27,2,0),VLOOKUP($M158,Reference!$A$30:B$41,2,0)))</f>
        <v>0</v>
      </c>
      <c r="O158" s="43" t="str">
        <f>IF($J158="a",VLOOKUP($M158,Reference!$A$2:C$13,3,0),IF($J158="b",VLOOKUP($M158,Reference!$A$16:C$27,3,0),VLOOKUP($M158,Reference!$A$30:C$41,3,0)))</f>
        <v>Service Touchpoint</v>
      </c>
      <c r="P158" s="43">
        <f>IF($J158="a",VLOOKUP($M158,Reference!$A$2:D$13,4,0),IF($J158="b",VLOOKUP($M158,Reference!$A$16:D$27,4,0),VLOOKUP($M158,Reference!$A$30:D$41,4,0)))</f>
        <v>0</v>
      </c>
      <c r="Q158" s="43">
        <f>IF($J158="a",VLOOKUP($M158,Reference!$A$2:E$13,5,0),IF($J158="b",VLOOKUP($M158,Reference!$A$16:E$27,5,0),VLOOKUP($M158,Reference!$A$30:E$41,5,0)))</f>
        <v>0</v>
      </c>
      <c r="R158" s="43">
        <f>IF($J158="a",VLOOKUP($M158,Reference!$A$2:F$13,6,0),IF($J158="b",VLOOKUP($M158,Reference!$A$16:F$27,6,0),VLOOKUP($M158,Reference!$A$30:F$41,6,0)))</f>
        <v>0</v>
      </c>
      <c r="S158" s="43">
        <f>IF($J158="a",VLOOKUP($M158,Reference!$A$2:G$13,7,0),IF($J158="b",VLOOKUP($M158,Reference!$A$16:G$27,7,0),VLOOKUP($M158,Reference!$A$30:G$41,7,0)))</f>
        <v>0</v>
      </c>
      <c r="T158" s="43">
        <f>IF($J158="a",VLOOKUP($M158,Reference!$A$2:H$13,8,0),IF($J158="b",VLOOKUP($M158,Reference!$A$16:H$27,8,0),VLOOKUP($M158,Reference!$A$30:H$41,8,0)))</f>
        <v>0</v>
      </c>
      <c r="U158" s="43">
        <f>IF($J158="a",VLOOKUP($M158,Reference!$A$2:I$13,9,0),IF($J158="b",VLOOKUP($M158,Reference!$A$16:I$27,9,0),VLOOKUP($M158,Reference!$A$30:I$41,9,0)))</f>
        <v>0</v>
      </c>
      <c r="V158" s="43">
        <f>IF($J158="a",VLOOKUP($M158,Reference!$A$2:J$13,10,0),IF($J158="b",VLOOKUP($M158,Reference!$A$16:J$27,10,0),VLOOKUP($M158,Reference!$A$30:J$41,10,0)))</f>
        <v>0</v>
      </c>
      <c r="W158" s="43">
        <f>IF($J158="a",VLOOKUP($M158,Reference!$A$2:K$13,11,0),IF($J158="b",VLOOKUP($M158,Reference!$A$16:K$27,11,0),VLOOKUP($M158,Reference!$A$30:K$41,11,0)))</f>
        <v>0</v>
      </c>
      <c r="X158" s="43">
        <f>IF($J158="a",VLOOKUP($M158,Reference!$A$2:L$13,12,0),IF($J158="b",VLOOKUP($M158,Reference!$A$16:L$27,12,0),VLOOKUP($M158,Reference!$A$30:L$41,12,0)))</f>
        <v>0</v>
      </c>
      <c r="Y158" s="43">
        <f>IF($J158="a",VLOOKUP($M158,Reference!$A$2:M$13,13,0),IF($J158="b",VLOOKUP($M158,Reference!$A$16:M$27,13,0),VLOOKUP($M158,Reference!$A$30:M$41,13,0)))</f>
        <v>0</v>
      </c>
      <c r="Z158" s="72">
        <f>VLOOKUP(M158,Reference!$A$63:$B$74,2,0)</f>
        <v>43132</v>
      </c>
      <c r="AA158" s="76">
        <f>VLOOKUP($M158,Reference!$A$45:$B$56,2,0)</f>
        <v>2</v>
      </c>
      <c r="AB158" s="76" t="str">
        <f>VLOOKUP($AA158,Reference!$B$45:$E$56,4,0)</f>
        <v>May</v>
      </c>
      <c r="AC158" s="76" t="str">
        <f>VLOOKUP($AA158,Reference!$B$45:$G$56,6,0)</f>
        <v>August</v>
      </c>
      <c r="AD158" s="76" t="str">
        <f>VLOOKUP($AA158,Reference!$B$45:$J$56,8,0)</f>
        <v>November</v>
      </c>
    </row>
    <row r="159" spans="1:30" ht="15" x14ac:dyDescent="0.15">
      <c r="A159" s="34"/>
      <c r="B159" s="36">
        <f t="shared" si="13"/>
        <v>0.5404411764705882</v>
      </c>
      <c r="C159" s="37">
        <v>147</v>
      </c>
      <c r="D159" s="38">
        <f>'Raw Data'!B148</f>
        <v>99121.59</v>
      </c>
      <c r="E159" s="38">
        <f t="shared" si="16"/>
        <v>131151252.38999996</v>
      </c>
      <c r="F159" s="36">
        <f t="shared" si="14"/>
        <v>0.90801595427853921</v>
      </c>
      <c r="G159" s="39">
        <f>'Raw Data'!C148</f>
        <v>542.91999999999996</v>
      </c>
      <c r="H159" s="39">
        <f t="shared" si="17"/>
        <v>450783.78000000009</v>
      </c>
      <c r="I159" s="36">
        <f t="shared" si="15"/>
        <v>0.95522865697540826</v>
      </c>
      <c r="J159" s="44" t="s">
        <v>16</v>
      </c>
      <c r="K159" s="41" t="str">
        <f>'Raw Data'!A148</f>
        <v>Client 147</v>
      </c>
      <c r="L159" s="41" t="s">
        <v>50</v>
      </c>
      <c r="M159" s="42" t="s">
        <v>19</v>
      </c>
      <c r="N159" s="43">
        <f>IF($J159="a",VLOOKUP($M159,Reference!$A$2:B$13,2,0),IF($J159="b",VLOOKUP($M159,Reference!$A$16:B$27,2,0),VLOOKUP($M159,Reference!$A$30:B$41,2,0)))</f>
        <v>0</v>
      </c>
      <c r="O159" s="43">
        <f>IF($J159="a",VLOOKUP($M159,Reference!$A$2:C$13,3,0),IF($J159="b",VLOOKUP($M159,Reference!$A$16:C$27,3,0),VLOOKUP($M159,Reference!$A$30:C$41,3,0)))</f>
        <v>0</v>
      </c>
      <c r="P159" s="43" t="str">
        <f>IF($J159="a",VLOOKUP($M159,Reference!$A$2:D$13,4,0),IF($J159="b",VLOOKUP($M159,Reference!$A$16:D$27,4,0),VLOOKUP($M159,Reference!$A$30:D$41,4,0)))</f>
        <v>Service Touchpoint</v>
      </c>
      <c r="Q159" s="43">
        <f>IF($J159="a",VLOOKUP($M159,Reference!$A$2:E$13,5,0),IF($J159="b",VLOOKUP($M159,Reference!$A$16:E$27,5,0),VLOOKUP($M159,Reference!$A$30:E$41,5,0)))</f>
        <v>0</v>
      </c>
      <c r="R159" s="43">
        <f>IF($J159="a",VLOOKUP($M159,Reference!$A$2:F$13,6,0),IF($J159="b",VLOOKUP($M159,Reference!$A$16:F$27,6,0),VLOOKUP($M159,Reference!$A$30:F$41,6,0)))</f>
        <v>0</v>
      </c>
      <c r="S159" s="43">
        <f>IF($J159="a",VLOOKUP($M159,Reference!$A$2:G$13,7,0),IF($J159="b",VLOOKUP($M159,Reference!$A$16:G$27,7,0),VLOOKUP($M159,Reference!$A$30:G$41,7,0)))</f>
        <v>0</v>
      </c>
      <c r="T159" s="43">
        <f>IF($J159="a",VLOOKUP($M159,Reference!$A$2:H$13,8,0),IF($J159="b",VLOOKUP($M159,Reference!$A$16:H$27,8,0),VLOOKUP($M159,Reference!$A$30:H$41,8,0)))</f>
        <v>0</v>
      </c>
      <c r="U159" s="43">
        <f>IF($J159="a",VLOOKUP($M159,Reference!$A$2:I$13,9,0),IF($J159="b",VLOOKUP($M159,Reference!$A$16:I$27,9,0),VLOOKUP($M159,Reference!$A$30:I$41,9,0)))</f>
        <v>0</v>
      </c>
      <c r="V159" s="43">
        <f>IF($J159="a",VLOOKUP($M159,Reference!$A$2:J$13,10,0),IF($J159="b",VLOOKUP($M159,Reference!$A$16:J$27,10,0),VLOOKUP($M159,Reference!$A$30:J$41,10,0)))</f>
        <v>0</v>
      </c>
      <c r="W159" s="43">
        <f>IF($J159="a",VLOOKUP($M159,Reference!$A$2:K$13,11,0),IF($J159="b",VLOOKUP($M159,Reference!$A$16:K$27,11,0),VLOOKUP($M159,Reference!$A$30:K$41,11,0)))</f>
        <v>0</v>
      </c>
      <c r="X159" s="43">
        <f>IF($J159="a",VLOOKUP($M159,Reference!$A$2:L$13,12,0),IF($J159="b",VLOOKUP($M159,Reference!$A$16:L$27,12,0),VLOOKUP($M159,Reference!$A$30:L$41,12,0)))</f>
        <v>0</v>
      </c>
      <c r="Y159" s="43">
        <f>IF($J159="a",VLOOKUP($M159,Reference!$A$2:M$13,13,0),IF($J159="b",VLOOKUP($M159,Reference!$A$16:M$27,13,0),VLOOKUP($M159,Reference!$A$30:M$41,13,0)))</f>
        <v>0</v>
      </c>
      <c r="Z159" s="72">
        <f>VLOOKUP(M159,Reference!$A$63:$B$74,2,0)</f>
        <v>43160</v>
      </c>
      <c r="AA159" s="76">
        <f>VLOOKUP($M159,Reference!$A$45:$B$56,2,0)</f>
        <v>3</v>
      </c>
      <c r="AB159" s="76" t="str">
        <f>VLOOKUP($AA159,Reference!$B$45:$E$56,4,0)</f>
        <v>June</v>
      </c>
      <c r="AC159" s="76" t="str">
        <f>VLOOKUP($AA159,Reference!$B$45:$G$56,6,0)</f>
        <v>September</v>
      </c>
      <c r="AD159" s="76" t="str">
        <f>VLOOKUP($AA159,Reference!$B$45:$J$56,8,0)</f>
        <v>December</v>
      </c>
    </row>
    <row r="160" spans="1:30" ht="15" x14ac:dyDescent="0.15">
      <c r="A160" s="34"/>
      <c r="B160" s="36">
        <f t="shared" si="13"/>
        <v>0.54411764705882348</v>
      </c>
      <c r="C160" s="37">
        <v>148</v>
      </c>
      <c r="D160" s="38">
        <f>'Raw Data'!B149</f>
        <v>139533.57</v>
      </c>
      <c r="E160" s="38">
        <f t="shared" si="16"/>
        <v>131290785.95999995</v>
      </c>
      <c r="F160" s="36">
        <f t="shared" si="14"/>
        <v>0.90898200458616929</v>
      </c>
      <c r="G160" s="39">
        <f>'Raw Data'!C149</f>
        <v>526.58000000000004</v>
      </c>
      <c r="H160" s="39">
        <f t="shared" si="17"/>
        <v>451310.3600000001</v>
      </c>
      <c r="I160" s="36">
        <f t="shared" si="15"/>
        <v>0.95634450082007838</v>
      </c>
      <c r="J160" s="44" t="s">
        <v>16</v>
      </c>
      <c r="K160" s="41" t="str">
        <f>'Raw Data'!A149</f>
        <v>Client 148</v>
      </c>
      <c r="L160" s="41" t="s">
        <v>50</v>
      </c>
      <c r="M160" s="42" t="s">
        <v>20</v>
      </c>
      <c r="N160" s="43">
        <f>IF($J160="a",VLOOKUP($M160,Reference!$A$2:B$13,2,0),IF($J160="b",VLOOKUP($M160,Reference!$A$16:B$27,2,0),VLOOKUP($M160,Reference!$A$30:B$41,2,0)))</f>
        <v>0</v>
      </c>
      <c r="O160" s="43">
        <f>IF($J160="a",VLOOKUP($M160,Reference!$A$2:C$13,3,0),IF($J160="b",VLOOKUP($M160,Reference!$A$16:C$27,3,0),VLOOKUP($M160,Reference!$A$30:C$41,3,0)))</f>
        <v>0</v>
      </c>
      <c r="P160" s="43">
        <f>IF($J160="a",VLOOKUP($M160,Reference!$A$2:D$13,4,0),IF($J160="b",VLOOKUP($M160,Reference!$A$16:D$27,4,0),VLOOKUP($M160,Reference!$A$30:D$41,4,0)))</f>
        <v>0</v>
      </c>
      <c r="Q160" s="43" t="str">
        <f>IF($J160="a",VLOOKUP($M160,Reference!$A$2:E$13,5,0),IF($J160="b",VLOOKUP($M160,Reference!$A$16:E$27,5,0),VLOOKUP($M160,Reference!$A$30:E$41,5,0)))</f>
        <v>Service Touchpoint</v>
      </c>
      <c r="R160" s="43">
        <f>IF($J160="a",VLOOKUP($M160,Reference!$A$2:F$13,6,0),IF($J160="b",VLOOKUP($M160,Reference!$A$16:F$27,6,0),VLOOKUP($M160,Reference!$A$30:F$41,6,0)))</f>
        <v>0</v>
      </c>
      <c r="S160" s="43">
        <f>IF($J160="a",VLOOKUP($M160,Reference!$A$2:G$13,7,0),IF($J160="b",VLOOKUP($M160,Reference!$A$16:G$27,7,0),VLOOKUP($M160,Reference!$A$30:G$41,7,0)))</f>
        <v>0</v>
      </c>
      <c r="T160" s="43">
        <f>IF($J160="a",VLOOKUP($M160,Reference!$A$2:H$13,8,0),IF($J160="b",VLOOKUP($M160,Reference!$A$16:H$27,8,0),VLOOKUP($M160,Reference!$A$30:H$41,8,0)))</f>
        <v>0</v>
      </c>
      <c r="U160" s="43">
        <f>IF($J160="a",VLOOKUP($M160,Reference!$A$2:I$13,9,0),IF($J160="b",VLOOKUP($M160,Reference!$A$16:I$27,9,0),VLOOKUP($M160,Reference!$A$30:I$41,9,0)))</f>
        <v>0</v>
      </c>
      <c r="V160" s="43">
        <f>IF($J160="a",VLOOKUP($M160,Reference!$A$2:J$13,10,0),IF($J160="b",VLOOKUP($M160,Reference!$A$16:J$27,10,0),VLOOKUP($M160,Reference!$A$30:J$41,10,0)))</f>
        <v>0</v>
      </c>
      <c r="W160" s="43">
        <f>IF($J160="a",VLOOKUP($M160,Reference!$A$2:K$13,11,0),IF($J160="b",VLOOKUP($M160,Reference!$A$16:K$27,11,0),VLOOKUP($M160,Reference!$A$30:K$41,11,0)))</f>
        <v>0</v>
      </c>
      <c r="X160" s="43">
        <f>IF($J160="a",VLOOKUP($M160,Reference!$A$2:L$13,12,0),IF($J160="b",VLOOKUP($M160,Reference!$A$16:L$27,12,0),VLOOKUP($M160,Reference!$A$30:L$41,12,0)))</f>
        <v>0</v>
      </c>
      <c r="Y160" s="43">
        <f>IF($J160="a",VLOOKUP($M160,Reference!$A$2:M$13,13,0),IF($J160="b",VLOOKUP($M160,Reference!$A$16:M$27,13,0),VLOOKUP($M160,Reference!$A$30:M$41,13,0)))</f>
        <v>0</v>
      </c>
      <c r="Z160" s="72">
        <f>VLOOKUP(M160,Reference!$A$63:$B$74,2,0)</f>
        <v>43191</v>
      </c>
      <c r="AA160" s="76">
        <f>VLOOKUP($M160,Reference!$A$45:$B$56,2,0)</f>
        <v>4</v>
      </c>
      <c r="AB160" s="76" t="str">
        <f>VLOOKUP($AA160,Reference!$B$45:$E$56,4,0)</f>
        <v>July</v>
      </c>
      <c r="AC160" s="76" t="str">
        <f>VLOOKUP($AA160,Reference!$B$45:$G$56,6,0)</f>
        <v>October</v>
      </c>
      <c r="AD160" s="76" t="str">
        <f>VLOOKUP($AA160,Reference!$B$45:$J$56,8,0)</f>
        <v>January</v>
      </c>
    </row>
    <row r="161" spans="1:30" ht="15" x14ac:dyDescent="0.15">
      <c r="A161" s="34"/>
      <c r="B161" s="36">
        <f t="shared" si="13"/>
        <v>0.54779411764705888</v>
      </c>
      <c r="C161" s="37">
        <v>149</v>
      </c>
      <c r="D161" s="38">
        <f>'Raw Data'!B150</f>
        <v>103411.36</v>
      </c>
      <c r="E161" s="38">
        <f t="shared" si="16"/>
        <v>131394197.31999995</v>
      </c>
      <c r="F161" s="36">
        <f t="shared" si="14"/>
        <v>0.9096979654559475</v>
      </c>
      <c r="G161" s="39">
        <f>'Raw Data'!C150</f>
        <v>524.07000000000005</v>
      </c>
      <c r="H161" s="39">
        <f t="shared" si="17"/>
        <v>451834.43000000011</v>
      </c>
      <c r="I161" s="36">
        <f t="shared" si="15"/>
        <v>0.95745502587548537</v>
      </c>
      <c r="J161" s="44" t="s">
        <v>16</v>
      </c>
      <c r="K161" s="41" t="str">
        <f>'Raw Data'!A150</f>
        <v>Client 149</v>
      </c>
      <c r="L161" s="41" t="s">
        <v>50</v>
      </c>
      <c r="M161" s="42" t="s">
        <v>21</v>
      </c>
      <c r="N161" s="43">
        <f>IF($J161="a",VLOOKUP($M161,Reference!$A$2:B$13,2,0),IF($J161="b",VLOOKUP($M161,Reference!$A$16:B$27,2,0),VLOOKUP($M161,Reference!$A$30:B$41,2,0)))</f>
        <v>0</v>
      </c>
      <c r="O161" s="43">
        <f>IF($J161="a",VLOOKUP($M161,Reference!$A$2:C$13,3,0),IF($J161="b",VLOOKUP($M161,Reference!$A$16:C$27,3,0),VLOOKUP($M161,Reference!$A$30:C$41,3,0)))</f>
        <v>0</v>
      </c>
      <c r="P161" s="43">
        <f>IF($J161="a",VLOOKUP($M161,Reference!$A$2:D$13,4,0),IF($J161="b",VLOOKUP($M161,Reference!$A$16:D$27,4,0),VLOOKUP($M161,Reference!$A$30:D$41,4,0)))</f>
        <v>0</v>
      </c>
      <c r="Q161" s="43">
        <f>IF($J161="a",VLOOKUP($M161,Reference!$A$2:E$13,5,0),IF($J161="b",VLOOKUP($M161,Reference!$A$16:E$27,5,0),VLOOKUP($M161,Reference!$A$30:E$41,5,0)))</f>
        <v>0</v>
      </c>
      <c r="R161" s="43" t="str">
        <f>IF($J161="a",VLOOKUP($M161,Reference!$A$2:F$13,6,0),IF($J161="b",VLOOKUP($M161,Reference!$A$16:F$27,6,0),VLOOKUP($M161,Reference!$A$30:F$41,6,0)))</f>
        <v>Service Touchpoint</v>
      </c>
      <c r="S161" s="43">
        <f>IF($J161="a",VLOOKUP($M161,Reference!$A$2:G$13,7,0),IF($J161="b",VLOOKUP($M161,Reference!$A$16:G$27,7,0),VLOOKUP($M161,Reference!$A$30:G$41,7,0)))</f>
        <v>0</v>
      </c>
      <c r="T161" s="43">
        <f>IF($J161="a",VLOOKUP($M161,Reference!$A$2:H$13,8,0),IF($J161="b",VLOOKUP($M161,Reference!$A$16:H$27,8,0),VLOOKUP($M161,Reference!$A$30:H$41,8,0)))</f>
        <v>0</v>
      </c>
      <c r="U161" s="43">
        <f>IF($J161="a",VLOOKUP($M161,Reference!$A$2:I$13,9,0),IF($J161="b",VLOOKUP($M161,Reference!$A$16:I$27,9,0),VLOOKUP($M161,Reference!$A$30:I$41,9,0)))</f>
        <v>0</v>
      </c>
      <c r="V161" s="43">
        <f>IF($J161="a",VLOOKUP($M161,Reference!$A$2:J$13,10,0),IF($J161="b",VLOOKUP($M161,Reference!$A$16:J$27,10,0),VLOOKUP($M161,Reference!$A$30:J$41,10,0)))</f>
        <v>0</v>
      </c>
      <c r="W161" s="43">
        <f>IF($J161="a",VLOOKUP($M161,Reference!$A$2:K$13,11,0),IF($J161="b",VLOOKUP($M161,Reference!$A$16:K$27,11,0),VLOOKUP($M161,Reference!$A$30:K$41,11,0)))</f>
        <v>0</v>
      </c>
      <c r="X161" s="43">
        <f>IF($J161="a",VLOOKUP($M161,Reference!$A$2:L$13,12,0),IF($J161="b",VLOOKUP($M161,Reference!$A$16:L$27,12,0),VLOOKUP($M161,Reference!$A$30:L$41,12,0)))</f>
        <v>0</v>
      </c>
      <c r="Y161" s="43">
        <f>IF($J161="a",VLOOKUP($M161,Reference!$A$2:M$13,13,0),IF($J161="b",VLOOKUP($M161,Reference!$A$16:M$27,13,0),VLOOKUP($M161,Reference!$A$30:M$41,13,0)))</f>
        <v>0</v>
      </c>
      <c r="Z161" s="72">
        <f>VLOOKUP(M161,Reference!$A$63:$B$74,2,0)</f>
        <v>43221</v>
      </c>
      <c r="AA161" s="76">
        <f>VLOOKUP($M161,Reference!$A$45:$B$56,2,0)</f>
        <v>5</v>
      </c>
      <c r="AB161" s="76" t="str">
        <f>VLOOKUP($AA161,Reference!$B$45:$E$56,4,0)</f>
        <v>August</v>
      </c>
      <c r="AC161" s="76" t="str">
        <f>VLOOKUP($AA161,Reference!$B$45:$G$56,6,0)</f>
        <v>November</v>
      </c>
      <c r="AD161" s="76" t="str">
        <f>VLOOKUP($AA161,Reference!$B$45:$J$56,8,0)</f>
        <v>February</v>
      </c>
    </row>
    <row r="162" spans="1:30" ht="15" x14ac:dyDescent="0.15">
      <c r="A162" s="34"/>
      <c r="B162" s="36">
        <f t="shared" si="13"/>
        <v>0.55147058823529416</v>
      </c>
      <c r="C162" s="37">
        <v>150</v>
      </c>
      <c r="D162" s="38">
        <f>'Raw Data'!B151</f>
        <v>298811.24</v>
      </c>
      <c r="E162" s="38">
        <f t="shared" si="16"/>
        <v>131693008.55999994</v>
      </c>
      <c r="F162" s="36">
        <f t="shared" si="14"/>
        <v>0.91176676288100689</v>
      </c>
      <c r="G162" s="39">
        <f>'Raw Data'!C151</f>
        <v>505.12</v>
      </c>
      <c r="H162" s="39">
        <f t="shared" si="17"/>
        <v>452339.5500000001</v>
      </c>
      <c r="I162" s="36">
        <f t="shared" si="15"/>
        <v>0.95852539513147639</v>
      </c>
      <c r="J162" s="44" t="s">
        <v>16</v>
      </c>
      <c r="K162" s="41" t="str">
        <f>'Raw Data'!A151</f>
        <v>Client 150</v>
      </c>
      <c r="L162" s="41" t="s">
        <v>50</v>
      </c>
      <c r="M162" s="42" t="s">
        <v>22</v>
      </c>
      <c r="N162" s="43">
        <f>IF($J162="a",VLOOKUP($M162,Reference!$A$2:B$13,2,0),IF($J162="b",VLOOKUP($M162,Reference!$A$16:B$27,2,0),VLOOKUP($M162,Reference!$A$30:B$41,2,0)))</f>
        <v>0</v>
      </c>
      <c r="O162" s="43">
        <f>IF($J162="a",VLOOKUP($M162,Reference!$A$2:C$13,3,0),IF($J162="b",VLOOKUP($M162,Reference!$A$16:C$27,3,0),VLOOKUP($M162,Reference!$A$30:C$41,3,0)))</f>
        <v>0</v>
      </c>
      <c r="P162" s="43">
        <f>IF($J162="a",VLOOKUP($M162,Reference!$A$2:D$13,4,0),IF($J162="b",VLOOKUP($M162,Reference!$A$16:D$27,4,0),VLOOKUP($M162,Reference!$A$30:D$41,4,0)))</f>
        <v>0</v>
      </c>
      <c r="Q162" s="43">
        <f>IF($J162="a",VLOOKUP($M162,Reference!$A$2:E$13,5,0),IF($J162="b",VLOOKUP($M162,Reference!$A$16:E$27,5,0),VLOOKUP($M162,Reference!$A$30:E$41,5,0)))</f>
        <v>0</v>
      </c>
      <c r="R162" s="43">
        <f>IF($J162="a",VLOOKUP($M162,Reference!$A$2:F$13,6,0),IF($J162="b",VLOOKUP($M162,Reference!$A$16:F$27,6,0),VLOOKUP($M162,Reference!$A$30:F$41,6,0)))</f>
        <v>0</v>
      </c>
      <c r="S162" s="43" t="str">
        <f>IF($J162="a",VLOOKUP($M162,Reference!$A$2:G$13,7,0),IF($J162="b",VLOOKUP($M162,Reference!$A$16:G$27,7,0),VLOOKUP($M162,Reference!$A$30:G$41,7,0)))</f>
        <v>Service Touchpoint</v>
      </c>
      <c r="T162" s="43">
        <f>IF($J162="a",VLOOKUP($M162,Reference!$A$2:H$13,8,0),IF($J162="b",VLOOKUP($M162,Reference!$A$16:H$27,8,0),VLOOKUP($M162,Reference!$A$30:H$41,8,0)))</f>
        <v>0</v>
      </c>
      <c r="U162" s="43">
        <f>IF($J162="a",VLOOKUP($M162,Reference!$A$2:I$13,9,0),IF($J162="b",VLOOKUP($M162,Reference!$A$16:I$27,9,0),VLOOKUP($M162,Reference!$A$30:I$41,9,0)))</f>
        <v>0</v>
      </c>
      <c r="V162" s="43">
        <f>IF($J162="a",VLOOKUP($M162,Reference!$A$2:J$13,10,0),IF($J162="b",VLOOKUP($M162,Reference!$A$16:J$27,10,0),VLOOKUP($M162,Reference!$A$30:J$41,10,0)))</f>
        <v>0</v>
      </c>
      <c r="W162" s="43">
        <f>IF($J162="a",VLOOKUP($M162,Reference!$A$2:K$13,11,0),IF($J162="b",VLOOKUP($M162,Reference!$A$16:K$27,11,0),VLOOKUP($M162,Reference!$A$30:K$41,11,0)))</f>
        <v>0</v>
      </c>
      <c r="X162" s="43">
        <f>IF($J162="a",VLOOKUP($M162,Reference!$A$2:L$13,12,0),IF($J162="b",VLOOKUP($M162,Reference!$A$16:L$27,12,0),VLOOKUP($M162,Reference!$A$30:L$41,12,0)))</f>
        <v>0</v>
      </c>
      <c r="Y162" s="43">
        <f>IF($J162="a",VLOOKUP($M162,Reference!$A$2:M$13,13,0),IF($J162="b",VLOOKUP($M162,Reference!$A$16:M$27,13,0),VLOOKUP($M162,Reference!$A$30:M$41,13,0)))</f>
        <v>0</v>
      </c>
      <c r="Z162" s="72">
        <f>VLOOKUP(M162,Reference!$A$63:$B$74,2,0)</f>
        <v>43252</v>
      </c>
      <c r="AA162" s="76">
        <f>VLOOKUP($M162,Reference!$A$45:$B$56,2,0)</f>
        <v>6</v>
      </c>
      <c r="AB162" s="76" t="str">
        <f>VLOOKUP($AA162,Reference!$B$45:$E$56,4,0)</f>
        <v>September</v>
      </c>
      <c r="AC162" s="76" t="str">
        <f>VLOOKUP($AA162,Reference!$B$45:$G$56,6,0)</f>
        <v>December</v>
      </c>
      <c r="AD162" s="76" t="str">
        <f>VLOOKUP($AA162,Reference!$B$45:$J$56,8,0)</f>
        <v>March</v>
      </c>
    </row>
    <row r="163" spans="1:30" ht="15" x14ac:dyDescent="0.15">
      <c r="A163" s="34"/>
      <c r="B163" s="36">
        <f t="shared" si="13"/>
        <v>0.55514705882352944</v>
      </c>
      <c r="C163" s="37">
        <v>151</v>
      </c>
      <c r="D163" s="38">
        <f>'Raw Data'!B152</f>
        <v>97305.93</v>
      </c>
      <c r="E163" s="38">
        <f t="shared" si="16"/>
        <v>131790314.48999995</v>
      </c>
      <c r="F163" s="36">
        <f t="shared" si="14"/>
        <v>0.91244045325967882</v>
      </c>
      <c r="G163" s="39">
        <f>'Raw Data'!C152</f>
        <v>503.03</v>
      </c>
      <c r="H163" s="39">
        <f t="shared" si="17"/>
        <v>452842.58000000013</v>
      </c>
      <c r="I163" s="36">
        <f t="shared" si="15"/>
        <v>0.95959133559481424</v>
      </c>
      <c r="J163" s="44" t="s">
        <v>16</v>
      </c>
      <c r="K163" s="41" t="str">
        <f>'Raw Data'!A152</f>
        <v>Client 151</v>
      </c>
      <c r="L163" s="41" t="s">
        <v>50</v>
      </c>
      <c r="M163" s="42" t="s">
        <v>23</v>
      </c>
      <c r="N163" s="43">
        <f>IF($J163="a",VLOOKUP($M163,Reference!$A$2:B$13,2,0),IF($J163="b",VLOOKUP($M163,Reference!$A$16:B$27,2,0),VLOOKUP($M163,Reference!$A$30:B$41,2,0)))</f>
        <v>0</v>
      </c>
      <c r="O163" s="43">
        <f>IF($J163="a",VLOOKUP($M163,Reference!$A$2:C$13,3,0),IF($J163="b",VLOOKUP($M163,Reference!$A$16:C$27,3,0),VLOOKUP($M163,Reference!$A$30:C$41,3,0)))</f>
        <v>0</v>
      </c>
      <c r="P163" s="43">
        <f>IF($J163="a",VLOOKUP($M163,Reference!$A$2:D$13,4,0),IF($J163="b",VLOOKUP($M163,Reference!$A$16:D$27,4,0),VLOOKUP($M163,Reference!$A$30:D$41,4,0)))</f>
        <v>0</v>
      </c>
      <c r="Q163" s="43">
        <f>IF($J163="a",VLOOKUP($M163,Reference!$A$2:E$13,5,0),IF($J163="b",VLOOKUP($M163,Reference!$A$16:E$27,5,0),VLOOKUP($M163,Reference!$A$30:E$41,5,0)))</f>
        <v>0</v>
      </c>
      <c r="R163" s="43">
        <f>IF($J163="a",VLOOKUP($M163,Reference!$A$2:F$13,6,0),IF($J163="b",VLOOKUP($M163,Reference!$A$16:F$27,6,0),VLOOKUP($M163,Reference!$A$30:F$41,6,0)))</f>
        <v>0</v>
      </c>
      <c r="S163" s="43">
        <f>IF($J163="a",VLOOKUP($M163,Reference!$A$2:G$13,7,0),IF($J163="b",VLOOKUP($M163,Reference!$A$16:G$27,7,0),VLOOKUP($M163,Reference!$A$30:G$41,7,0)))</f>
        <v>0</v>
      </c>
      <c r="T163" s="43" t="str">
        <f>IF($J163="a",VLOOKUP($M163,Reference!$A$2:H$13,8,0),IF($J163="b",VLOOKUP($M163,Reference!$A$16:H$27,8,0),VLOOKUP($M163,Reference!$A$30:H$41,8,0)))</f>
        <v>Service Touchpoint</v>
      </c>
      <c r="U163" s="43">
        <f>IF($J163="a",VLOOKUP($M163,Reference!$A$2:I$13,9,0),IF($J163="b",VLOOKUP($M163,Reference!$A$16:I$27,9,0),VLOOKUP($M163,Reference!$A$30:I$41,9,0)))</f>
        <v>0</v>
      </c>
      <c r="V163" s="43">
        <f>IF($J163="a",VLOOKUP($M163,Reference!$A$2:J$13,10,0),IF($J163="b",VLOOKUP($M163,Reference!$A$16:J$27,10,0),VLOOKUP($M163,Reference!$A$30:J$41,10,0)))</f>
        <v>0</v>
      </c>
      <c r="W163" s="43">
        <f>IF($J163="a",VLOOKUP($M163,Reference!$A$2:K$13,11,0),IF($J163="b",VLOOKUP($M163,Reference!$A$16:K$27,11,0),VLOOKUP($M163,Reference!$A$30:K$41,11,0)))</f>
        <v>0</v>
      </c>
      <c r="X163" s="43">
        <f>IF($J163="a",VLOOKUP($M163,Reference!$A$2:L$13,12,0),IF($J163="b",VLOOKUP($M163,Reference!$A$16:L$27,12,0),VLOOKUP($M163,Reference!$A$30:L$41,12,0)))</f>
        <v>0</v>
      </c>
      <c r="Y163" s="43">
        <f>IF($J163="a",VLOOKUP($M163,Reference!$A$2:M$13,13,0),IF($J163="b",VLOOKUP($M163,Reference!$A$16:M$27,13,0),VLOOKUP($M163,Reference!$A$30:M$41,13,0)))</f>
        <v>0</v>
      </c>
      <c r="Z163" s="72">
        <f>VLOOKUP(M163,Reference!$A$63:$B$74,2,0)</f>
        <v>43282</v>
      </c>
      <c r="AA163" s="76">
        <f>VLOOKUP($M163,Reference!$A$45:$B$56,2,0)</f>
        <v>7</v>
      </c>
      <c r="AB163" s="76" t="str">
        <f>VLOOKUP($AA163,Reference!$B$45:$E$56,4,0)</f>
        <v>October</v>
      </c>
      <c r="AC163" s="76" t="str">
        <f>VLOOKUP($AA163,Reference!$B$45:$G$56,6,0)</f>
        <v>January</v>
      </c>
      <c r="AD163" s="76" t="str">
        <f>VLOOKUP($AA163,Reference!$B$45:$J$56,8,0)</f>
        <v>April</v>
      </c>
    </row>
    <row r="164" spans="1:30" ht="15" x14ac:dyDescent="0.15">
      <c r="A164" s="34"/>
      <c r="B164" s="36">
        <f t="shared" si="13"/>
        <v>0.55882352941176472</v>
      </c>
      <c r="C164" s="37">
        <v>152</v>
      </c>
      <c r="D164" s="38">
        <f>'Raw Data'!B153</f>
        <v>31467.34</v>
      </c>
      <c r="E164" s="38">
        <f t="shared" si="16"/>
        <v>131821781.82999995</v>
      </c>
      <c r="F164" s="36">
        <f t="shared" si="14"/>
        <v>0.91265831505083994</v>
      </c>
      <c r="G164" s="39">
        <f>'Raw Data'!C153</f>
        <v>456.68</v>
      </c>
      <c r="H164" s="39">
        <f t="shared" si="17"/>
        <v>453299.26000000013</v>
      </c>
      <c r="I164" s="36">
        <f t="shared" si="15"/>
        <v>0.96055905857514756</v>
      </c>
      <c r="J164" s="44" t="s">
        <v>16</v>
      </c>
      <c r="K164" s="41" t="str">
        <f>'Raw Data'!A153</f>
        <v>Client 152</v>
      </c>
      <c r="L164" s="41" t="s">
        <v>50</v>
      </c>
      <c r="M164" s="42" t="s">
        <v>24</v>
      </c>
      <c r="N164" s="43">
        <f>IF($J164="a",VLOOKUP($M164,Reference!$A$2:B$13,2,0),IF($J164="b",VLOOKUP($M164,Reference!$A$16:B$27,2,0),VLOOKUP($M164,Reference!$A$30:B$41,2,0)))</f>
        <v>0</v>
      </c>
      <c r="O164" s="43">
        <f>IF($J164="a",VLOOKUP($M164,Reference!$A$2:C$13,3,0),IF($J164="b",VLOOKUP($M164,Reference!$A$16:C$27,3,0),VLOOKUP($M164,Reference!$A$30:C$41,3,0)))</f>
        <v>0</v>
      </c>
      <c r="P164" s="43">
        <f>IF($J164="a",VLOOKUP($M164,Reference!$A$2:D$13,4,0),IF($J164="b",VLOOKUP($M164,Reference!$A$16:D$27,4,0),VLOOKUP($M164,Reference!$A$30:D$41,4,0)))</f>
        <v>0</v>
      </c>
      <c r="Q164" s="43">
        <f>IF($J164="a",VLOOKUP($M164,Reference!$A$2:E$13,5,0),IF($J164="b",VLOOKUP($M164,Reference!$A$16:E$27,5,0),VLOOKUP($M164,Reference!$A$30:E$41,5,0)))</f>
        <v>0</v>
      </c>
      <c r="R164" s="43">
        <f>IF($J164="a",VLOOKUP($M164,Reference!$A$2:F$13,6,0),IF($J164="b",VLOOKUP($M164,Reference!$A$16:F$27,6,0),VLOOKUP($M164,Reference!$A$30:F$41,6,0)))</f>
        <v>0</v>
      </c>
      <c r="S164" s="43">
        <f>IF($J164="a",VLOOKUP($M164,Reference!$A$2:G$13,7,0),IF($J164="b",VLOOKUP($M164,Reference!$A$16:G$27,7,0),VLOOKUP($M164,Reference!$A$30:G$41,7,0)))</f>
        <v>0</v>
      </c>
      <c r="T164" s="43">
        <f>IF($J164="a",VLOOKUP($M164,Reference!$A$2:H$13,8,0),IF($J164="b",VLOOKUP($M164,Reference!$A$16:H$27,8,0),VLOOKUP($M164,Reference!$A$30:H$41,8,0)))</f>
        <v>0</v>
      </c>
      <c r="U164" s="43" t="str">
        <f>IF($J164="a",VLOOKUP($M164,Reference!$A$2:I$13,9,0),IF($J164="b",VLOOKUP($M164,Reference!$A$16:I$27,9,0),VLOOKUP($M164,Reference!$A$30:I$41,9,0)))</f>
        <v>Service Touchpoint</v>
      </c>
      <c r="V164" s="43">
        <f>IF($J164="a",VLOOKUP($M164,Reference!$A$2:J$13,10,0),IF($J164="b",VLOOKUP($M164,Reference!$A$16:J$27,10,0),VLOOKUP($M164,Reference!$A$30:J$41,10,0)))</f>
        <v>0</v>
      </c>
      <c r="W164" s="43">
        <f>IF($J164="a",VLOOKUP($M164,Reference!$A$2:K$13,11,0),IF($J164="b",VLOOKUP($M164,Reference!$A$16:K$27,11,0),VLOOKUP($M164,Reference!$A$30:K$41,11,0)))</f>
        <v>0</v>
      </c>
      <c r="X164" s="43">
        <f>IF($J164="a",VLOOKUP($M164,Reference!$A$2:L$13,12,0),IF($J164="b",VLOOKUP($M164,Reference!$A$16:L$27,12,0),VLOOKUP($M164,Reference!$A$30:L$41,12,0)))</f>
        <v>0</v>
      </c>
      <c r="Y164" s="43">
        <f>IF($J164="a",VLOOKUP($M164,Reference!$A$2:M$13,13,0),IF($J164="b",VLOOKUP($M164,Reference!$A$16:M$27,13,0),VLOOKUP($M164,Reference!$A$30:M$41,13,0)))</f>
        <v>0</v>
      </c>
      <c r="Z164" s="72">
        <f>VLOOKUP(M164,Reference!$A$63:$B$74,2,0)</f>
        <v>43313</v>
      </c>
      <c r="AA164" s="76">
        <f>VLOOKUP($M164,Reference!$A$45:$B$56,2,0)</f>
        <v>8</v>
      </c>
      <c r="AB164" s="76" t="str">
        <f>VLOOKUP($AA164,Reference!$B$45:$E$56,4,0)</f>
        <v>November</v>
      </c>
      <c r="AC164" s="76" t="str">
        <f>VLOOKUP($AA164,Reference!$B$45:$G$56,6,0)</f>
        <v>February</v>
      </c>
      <c r="AD164" s="76" t="str">
        <f>VLOOKUP($AA164,Reference!$B$45:$J$56,8,0)</f>
        <v>May</v>
      </c>
    </row>
    <row r="165" spans="1:30" ht="15" x14ac:dyDescent="0.15">
      <c r="A165" s="34"/>
      <c r="B165" s="36">
        <f t="shared" si="13"/>
        <v>0.5625</v>
      </c>
      <c r="C165" s="37">
        <v>153</v>
      </c>
      <c r="D165" s="38">
        <f>'Raw Data'!B154</f>
        <v>4200.8100000000004</v>
      </c>
      <c r="E165" s="38">
        <f t="shared" si="16"/>
        <v>131825982.63999996</v>
      </c>
      <c r="F165" s="36">
        <f t="shared" si="14"/>
        <v>0.91268739904684748</v>
      </c>
      <c r="G165" s="39">
        <f>'Raw Data'!C154</f>
        <v>455.11</v>
      </c>
      <c r="H165" s="39">
        <f t="shared" si="17"/>
        <v>453754.37000000011</v>
      </c>
      <c r="I165" s="36">
        <f t="shared" si="15"/>
        <v>0.96152345466339206</v>
      </c>
      <c r="J165" s="44" t="s">
        <v>16</v>
      </c>
      <c r="K165" s="41" t="str">
        <f>'Raw Data'!A154</f>
        <v>Client 153</v>
      </c>
      <c r="L165" s="41" t="s">
        <v>50</v>
      </c>
      <c r="M165" s="42" t="s">
        <v>25</v>
      </c>
      <c r="N165" s="43">
        <f>IF($J165="a",VLOOKUP($M165,Reference!$A$2:B$13,2,0),IF($J165="b",VLOOKUP($M165,Reference!$A$16:B$27,2,0),VLOOKUP($M165,Reference!$A$30:B$41,2,0)))</f>
        <v>0</v>
      </c>
      <c r="O165" s="43">
        <f>IF($J165="a",VLOOKUP($M165,Reference!$A$2:C$13,3,0),IF($J165="b",VLOOKUP($M165,Reference!$A$16:C$27,3,0),VLOOKUP($M165,Reference!$A$30:C$41,3,0)))</f>
        <v>0</v>
      </c>
      <c r="P165" s="43">
        <f>IF($J165="a",VLOOKUP($M165,Reference!$A$2:D$13,4,0),IF($J165="b",VLOOKUP($M165,Reference!$A$16:D$27,4,0),VLOOKUP($M165,Reference!$A$30:D$41,4,0)))</f>
        <v>0</v>
      </c>
      <c r="Q165" s="43">
        <f>IF($J165="a",VLOOKUP($M165,Reference!$A$2:E$13,5,0),IF($J165="b",VLOOKUP($M165,Reference!$A$16:E$27,5,0),VLOOKUP($M165,Reference!$A$30:E$41,5,0)))</f>
        <v>0</v>
      </c>
      <c r="R165" s="43">
        <f>IF($J165="a",VLOOKUP($M165,Reference!$A$2:F$13,6,0),IF($J165="b",VLOOKUP($M165,Reference!$A$16:F$27,6,0),VLOOKUP($M165,Reference!$A$30:F$41,6,0)))</f>
        <v>0</v>
      </c>
      <c r="S165" s="43">
        <f>IF($J165="a",VLOOKUP($M165,Reference!$A$2:G$13,7,0),IF($J165="b",VLOOKUP($M165,Reference!$A$16:G$27,7,0),VLOOKUP($M165,Reference!$A$30:G$41,7,0)))</f>
        <v>0</v>
      </c>
      <c r="T165" s="43">
        <f>IF($J165="a",VLOOKUP($M165,Reference!$A$2:H$13,8,0),IF($J165="b",VLOOKUP($M165,Reference!$A$16:H$27,8,0),VLOOKUP($M165,Reference!$A$30:H$41,8,0)))</f>
        <v>0</v>
      </c>
      <c r="U165" s="43">
        <f>IF($J165="a",VLOOKUP($M165,Reference!$A$2:I$13,9,0),IF($J165="b",VLOOKUP($M165,Reference!$A$16:I$27,9,0),VLOOKUP($M165,Reference!$A$30:I$41,9,0)))</f>
        <v>0</v>
      </c>
      <c r="V165" s="43" t="str">
        <f>IF($J165="a",VLOOKUP($M165,Reference!$A$2:J$13,10,0),IF($J165="b",VLOOKUP($M165,Reference!$A$16:J$27,10,0),VLOOKUP($M165,Reference!$A$30:J$41,10,0)))</f>
        <v>Service Touchpoint</v>
      </c>
      <c r="W165" s="43">
        <f>IF($J165="a",VLOOKUP($M165,Reference!$A$2:K$13,11,0),IF($J165="b",VLOOKUP($M165,Reference!$A$16:K$27,11,0),VLOOKUP($M165,Reference!$A$30:K$41,11,0)))</f>
        <v>0</v>
      </c>
      <c r="X165" s="43">
        <f>IF($J165="a",VLOOKUP($M165,Reference!$A$2:L$13,12,0),IF($J165="b",VLOOKUP($M165,Reference!$A$16:L$27,12,0),VLOOKUP($M165,Reference!$A$30:L$41,12,0)))</f>
        <v>0</v>
      </c>
      <c r="Y165" s="43">
        <f>IF($J165="a",VLOOKUP($M165,Reference!$A$2:M$13,13,0),IF($J165="b",VLOOKUP($M165,Reference!$A$16:M$27,13,0),VLOOKUP($M165,Reference!$A$30:M$41,13,0)))</f>
        <v>0</v>
      </c>
      <c r="Z165" s="72">
        <f>VLOOKUP(M165,Reference!$A$63:$B$74,2,0)</f>
        <v>43344</v>
      </c>
      <c r="AA165" s="76">
        <f>VLOOKUP($M165,Reference!$A$45:$B$56,2,0)</f>
        <v>9</v>
      </c>
      <c r="AB165" s="76" t="str">
        <f>VLOOKUP($AA165,Reference!$B$45:$E$56,4,0)</f>
        <v>December</v>
      </c>
      <c r="AC165" s="76" t="str">
        <f>VLOOKUP($AA165,Reference!$B$45:$G$56,6,0)</f>
        <v>March</v>
      </c>
      <c r="AD165" s="76" t="str">
        <f>VLOOKUP($AA165,Reference!$B$45:$J$56,8,0)</f>
        <v>June</v>
      </c>
    </row>
    <row r="166" spans="1:30" ht="15" x14ac:dyDescent="0.15">
      <c r="A166" s="34"/>
      <c r="B166" s="36">
        <f t="shared" si="13"/>
        <v>0.56617647058823528</v>
      </c>
      <c r="C166" s="37">
        <v>154</v>
      </c>
      <c r="D166" s="38">
        <f>'Raw Data'!B155</f>
        <v>46281.62</v>
      </c>
      <c r="E166" s="38">
        <f t="shared" si="16"/>
        <v>131872264.25999996</v>
      </c>
      <c r="F166" s="36">
        <f t="shared" si="14"/>
        <v>0.91300782640521461</v>
      </c>
      <c r="G166" s="39">
        <f>'Raw Data'!C155</f>
        <v>455.04</v>
      </c>
      <c r="H166" s="39">
        <f t="shared" si="17"/>
        <v>454209.41000000009</v>
      </c>
      <c r="I166" s="36">
        <f t="shared" si="15"/>
        <v>0.96248770241886827</v>
      </c>
      <c r="J166" s="44" t="s">
        <v>16</v>
      </c>
      <c r="K166" s="41" t="str">
        <f>'Raw Data'!A155</f>
        <v>Client 154</v>
      </c>
      <c r="L166" s="41" t="s">
        <v>50</v>
      </c>
      <c r="M166" s="42" t="s">
        <v>26</v>
      </c>
      <c r="N166" s="43">
        <f>IF($J166="a",VLOOKUP($M166,Reference!$A$2:B$13,2,0),IF($J166="b",VLOOKUP($M166,Reference!$A$16:B$27,2,0),VLOOKUP($M166,Reference!$A$30:B$41,2,0)))</f>
        <v>0</v>
      </c>
      <c r="O166" s="43">
        <f>IF($J166="a",VLOOKUP($M166,Reference!$A$2:C$13,3,0),IF($J166="b",VLOOKUP($M166,Reference!$A$16:C$27,3,0),VLOOKUP($M166,Reference!$A$30:C$41,3,0)))</f>
        <v>0</v>
      </c>
      <c r="P166" s="43">
        <f>IF($J166="a",VLOOKUP($M166,Reference!$A$2:D$13,4,0),IF($J166="b",VLOOKUP($M166,Reference!$A$16:D$27,4,0),VLOOKUP($M166,Reference!$A$30:D$41,4,0)))</f>
        <v>0</v>
      </c>
      <c r="Q166" s="43">
        <f>IF($J166="a",VLOOKUP($M166,Reference!$A$2:E$13,5,0),IF($J166="b",VLOOKUP($M166,Reference!$A$16:E$27,5,0),VLOOKUP($M166,Reference!$A$30:E$41,5,0)))</f>
        <v>0</v>
      </c>
      <c r="R166" s="43">
        <f>IF($J166="a",VLOOKUP($M166,Reference!$A$2:F$13,6,0),IF($J166="b",VLOOKUP($M166,Reference!$A$16:F$27,6,0),VLOOKUP($M166,Reference!$A$30:F$41,6,0)))</f>
        <v>0</v>
      </c>
      <c r="S166" s="43">
        <f>IF($J166="a",VLOOKUP($M166,Reference!$A$2:G$13,7,0),IF($J166="b",VLOOKUP($M166,Reference!$A$16:G$27,7,0),VLOOKUP($M166,Reference!$A$30:G$41,7,0)))</f>
        <v>0</v>
      </c>
      <c r="T166" s="43">
        <f>IF($J166="a",VLOOKUP($M166,Reference!$A$2:H$13,8,0),IF($J166="b",VLOOKUP($M166,Reference!$A$16:H$27,8,0),VLOOKUP($M166,Reference!$A$30:H$41,8,0)))</f>
        <v>0</v>
      </c>
      <c r="U166" s="43">
        <f>IF($J166="a",VLOOKUP($M166,Reference!$A$2:I$13,9,0),IF($J166="b",VLOOKUP($M166,Reference!$A$16:I$27,9,0),VLOOKUP($M166,Reference!$A$30:I$41,9,0)))</f>
        <v>0</v>
      </c>
      <c r="V166" s="43">
        <f>IF($J166="a",VLOOKUP($M166,Reference!$A$2:J$13,10,0),IF($J166="b",VLOOKUP($M166,Reference!$A$16:J$27,10,0),VLOOKUP($M166,Reference!$A$30:J$41,10,0)))</f>
        <v>0</v>
      </c>
      <c r="W166" s="43" t="str">
        <f>IF($J166="a",VLOOKUP($M166,Reference!$A$2:K$13,11,0),IF($J166="b",VLOOKUP($M166,Reference!$A$16:K$27,11,0),VLOOKUP($M166,Reference!$A$30:K$41,11,0)))</f>
        <v>Service Touchpoint</v>
      </c>
      <c r="X166" s="43">
        <f>IF($J166="a",VLOOKUP($M166,Reference!$A$2:L$13,12,0),IF($J166="b",VLOOKUP($M166,Reference!$A$16:L$27,12,0),VLOOKUP($M166,Reference!$A$30:L$41,12,0)))</f>
        <v>0</v>
      </c>
      <c r="Y166" s="43">
        <f>IF($J166="a",VLOOKUP($M166,Reference!$A$2:M$13,13,0),IF($J166="b",VLOOKUP($M166,Reference!$A$16:M$27,13,0),VLOOKUP($M166,Reference!$A$30:M$41,13,0)))</f>
        <v>0</v>
      </c>
      <c r="Z166" s="72">
        <f>VLOOKUP(M166,Reference!$A$63:$B$74,2,0)</f>
        <v>43374</v>
      </c>
      <c r="AA166" s="76">
        <f>VLOOKUP($M166,Reference!$A$45:$B$56,2,0)</f>
        <v>10</v>
      </c>
      <c r="AB166" s="76" t="str">
        <f>VLOOKUP($AA166,Reference!$B$45:$E$56,4,0)</f>
        <v>January</v>
      </c>
      <c r="AC166" s="76" t="str">
        <f>VLOOKUP($AA166,Reference!$B$45:$G$56,6,0)</f>
        <v>April</v>
      </c>
      <c r="AD166" s="76" t="str">
        <f>VLOOKUP($AA166,Reference!$B$45:$J$56,8,0)</f>
        <v>July</v>
      </c>
    </row>
    <row r="167" spans="1:30" ht="15" x14ac:dyDescent="0.15">
      <c r="A167" s="34"/>
      <c r="B167" s="36">
        <f t="shared" si="13"/>
        <v>0.56985294117647056</v>
      </c>
      <c r="C167" s="37">
        <v>155</v>
      </c>
      <c r="D167" s="38">
        <f>'Raw Data'!B156</f>
        <v>1652199.13</v>
      </c>
      <c r="E167" s="38">
        <f t="shared" si="16"/>
        <v>133524463.38999996</v>
      </c>
      <c r="F167" s="36">
        <f t="shared" si="14"/>
        <v>0.92444670435983722</v>
      </c>
      <c r="G167" s="39">
        <f>'Raw Data'!C156</f>
        <v>447.36</v>
      </c>
      <c r="H167" s="39">
        <f t="shared" si="17"/>
        <v>454656.77000000008</v>
      </c>
      <c r="I167" s="36">
        <f t="shared" si="15"/>
        <v>0.96343567595062329</v>
      </c>
      <c r="J167" s="44" t="s">
        <v>16</v>
      </c>
      <c r="K167" s="41" t="str">
        <f>'Raw Data'!A156</f>
        <v>Client 155</v>
      </c>
      <c r="L167" s="41" t="s">
        <v>50</v>
      </c>
      <c r="M167" s="42" t="s">
        <v>27</v>
      </c>
      <c r="N167" s="43">
        <f>IF($J167="a",VLOOKUP($M167,Reference!$A$2:B$13,2,0),IF($J167="b",VLOOKUP($M167,Reference!$A$16:B$27,2,0),VLOOKUP($M167,Reference!$A$30:B$41,2,0)))</f>
        <v>0</v>
      </c>
      <c r="O167" s="43">
        <f>IF($J167="a",VLOOKUP($M167,Reference!$A$2:C$13,3,0),IF($J167="b",VLOOKUP($M167,Reference!$A$16:C$27,3,0),VLOOKUP($M167,Reference!$A$30:C$41,3,0)))</f>
        <v>0</v>
      </c>
      <c r="P167" s="43">
        <f>IF($J167="a",VLOOKUP($M167,Reference!$A$2:D$13,4,0),IF($J167="b",VLOOKUP($M167,Reference!$A$16:D$27,4,0),VLOOKUP($M167,Reference!$A$30:D$41,4,0)))</f>
        <v>0</v>
      </c>
      <c r="Q167" s="43">
        <f>IF($J167="a",VLOOKUP($M167,Reference!$A$2:E$13,5,0),IF($J167="b",VLOOKUP($M167,Reference!$A$16:E$27,5,0),VLOOKUP($M167,Reference!$A$30:E$41,5,0)))</f>
        <v>0</v>
      </c>
      <c r="R167" s="43">
        <f>IF($J167="a",VLOOKUP($M167,Reference!$A$2:F$13,6,0),IF($J167="b",VLOOKUP($M167,Reference!$A$16:F$27,6,0),VLOOKUP($M167,Reference!$A$30:F$41,6,0)))</f>
        <v>0</v>
      </c>
      <c r="S167" s="43">
        <f>IF($J167="a",VLOOKUP($M167,Reference!$A$2:G$13,7,0),IF($J167="b",VLOOKUP($M167,Reference!$A$16:G$27,7,0),VLOOKUP($M167,Reference!$A$30:G$41,7,0)))</f>
        <v>0</v>
      </c>
      <c r="T167" s="43">
        <f>IF($J167="a",VLOOKUP($M167,Reference!$A$2:H$13,8,0),IF($J167="b",VLOOKUP($M167,Reference!$A$16:H$27,8,0),VLOOKUP($M167,Reference!$A$30:H$41,8,0)))</f>
        <v>0</v>
      </c>
      <c r="U167" s="43">
        <f>IF($J167="a",VLOOKUP($M167,Reference!$A$2:I$13,9,0),IF($J167="b",VLOOKUP($M167,Reference!$A$16:I$27,9,0),VLOOKUP($M167,Reference!$A$30:I$41,9,0)))</f>
        <v>0</v>
      </c>
      <c r="V167" s="43">
        <f>IF($J167="a",VLOOKUP($M167,Reference!$A$2:J$13,10,0),IF($J167="b",VLOOKUP($M167,Reference!$A$16:J$27,10,0),VLOOKUP($M167,Reference!$A$30:J$41,10,0)))</f>
        <v>0</v>
      </c>
      <c r="W167" s="43">
        <f>IF($J167="a",VLOOKUP($M167,Reference!$A$2:K$13,11,0),IF($J167="b",VLOOKUP($M167,Reference!$A$16:K$27,11,0),VLOOKUP($M167,Reference!$A$30:K$41,11,0)))</f>
        <v>0</v>
      </c>
      <c r="X167" s="43" t="str">
        <f>IF($J167="a",VLOOKUP($M167,Reference!$A$2:L$13,12,0),IF($J167="b",VLOOKUP($M167,Reference!$A$16:L$27,12,0),VLOOKUP($M167,Reference!$A$30:L$41,12,0)))</f>
        <v>Service Touchpoint</v>
      </c>
      <c r="Y167" s="43">
        <f>IF($J167="a",VLOOKUP($M167,Reference!$A$2:M$13,13,0),IF($J167="b",VLOOKUP($M167,Reference!$A$16:M$27,13,0),VLOOKUP($M167,Reference!$A$30:M$41,13,0)))</f>
        <v>0</v>
      </c>
      <c r="Z167" s="72">
        <f>VLOOKUP(M167,Reference!$A$63:$B$74,2,0)</f>
        <v>43405</v>
      </c>
      <c r="AA167" s="76">
        <f>VLOOKUP($M167,Reference!$A$45:$B$56,2,0)</f>
        <v>11</v>
      </c>
      <c r="AB167" s="76" t="str">
        <f>VLOOKUP($AA167,Reference!$B$45:$E$56,4,0)</f>
        <v>February</v>
      </c>
      <c r="AC167" s="76" t="str">
        <f>VLOOKUP($AA167,Reference!$B$45:$G$56,6,0)</f>
        <v>May</v>
      </c>
      <c r="AD167" s="76" t="str">
        <f>VLOOKUP($AA167,Reference!$B$45:$J$56,8,0)</f>
        <v>August</v>
      </c>
    </row>
    <row r="168" spans="1:30" ht="15" x14ac:dyDescent="0.15">
      <c r="A168" s="34"/>
      <c r="B168" s="36">
        <f t="shared" si="13"/>
        <v>0.57352941176470584</v>
      </c>
      <c r="C168" s="37">
        <v>156</v>
      </c>
      <c r="D168" s="38">
        <f>'Raw Data'!B157</f>
        <v>0</v>
      </c>
      <c r="E168" s="38">
        <f t="shared" si="16"/>
        <v>133524463.38999996</v>
      </c>
      <c r="F168" s="36">
        <f t="shared" si="14"/>
        <v>0.92444670435983722</v>
      </c>
      <c r="G168" s="39">
        <f>'Raw Data'!C157</f>
        <v>437</v>
      </c>
      <c r="H168" s="39">
        <f t="shared" si="17"/>
        <v>455093.77000000008</v>
      </c>
      <c r="I168" s="36">
        <f t="shared" si="15"/>
        <v>0.96436169623267132</v>
      </c>
      <c r="J168" s="44" t="s">
        <v>16</v>
      </c>
      <c r="K168" s="41" t="str">
        <f>'Raw Data'!A157</f>
        <v>Client 156</v>
      </c>
      <c r="L168" s="41" t="s">
        <v>50</v>
      </c>
      <c r="M168" s="42" t="s">
        <v>28</v>
      </c>
      <c r="N168" s="43">
        <f>IF($J168="a",VLOOKUP($M168,Reference!$A$2:B$13,2,0),IF($J168="b",VLOOKUP($M168,Reference!$A$16:B$27,2,0),VLOOKUP($M168,Reference!$A$30:B$41,2,0)))</f>
        <v>0</v>
      </c>
      <c r="O168" s="43">
        <f>IF($J168="a",VLOOKUP($M168,Reference!$A$2:C$13,3,0),IF($J168="b",VLOOKUP($M168,Reference!$A$16:C$27,3,0),VLOOKUP($M168,Reference!$A$30:C$41,3,0)))</f>
        <v>0</v>
      </c>
      <c r="P168" s="43">
        <f>IF($J168="a",VLOOKUP($M168,Reference!$A$2:D$13,4,0),IF($J168="b",VLOOKUP($M168,Reference!$A$16:D$27,4,0),VLOOKUP($M168,Reference!$A$30:D$41,4,0)))</f>
        <v>0</v>
      </c>
      <c r="Q168" s="43">
        <f>IF($J168="a",VLOOKUP($M168,Reference!$A$2:E$13,5,0),IF($J168="b",VLOOKUP($M168,Reference!$A$16:E$27,5,0),VLOOKUP($M168,Reference!$A$30:E$41,5,0)))</f>
        <v>0</v>
      </c>
      <c r="R168" s="43">
        <f>IF($J168="a",VLOOKUP($M168,Reference!$A$2:F$13,6,0),IF($J168="b",VLOOKUP($M168,Reference!$A$16:F$27,6,0),VLOOKUP($M168,Reference!$A$30:F$41,6,0)))</f>
        <v>0</v>
      </c>
      <c r="S168" s="43">
        <f>IF($J168="a",VLOOKUP($M168,Reference!$A$2:G$13,7,0),IF($J168="b",VLOOKUP($M168,Reference!$A$16:G$27,7,0),VLOOKUP($M168,Reference!$A$30:G$41,7,0)))</f>
        <v>0</v>
      </c>
      <c r="T168" s="43">
        <f>IF($J168="a",VLOOKUP($M168,Reference!$A$2:H$13,8,0),IF($J168="b",VLOOKUP($M168,Reference!$A$16:H$27,8,0),VLOOKUP($M168,Reference!$A$30:H$41,8,0)))</f>
        <v>0</v>
      </c>
      <c r="U168" s="43">
        <f>IF($J168="a",VLOOKUP($M168,Reference!$A$2:I$13,9,0),IF($J168="b",VLOOKUP($M168,Reference!$A$16:I$27,9,0),VLOOKUP($M168,Reference!$A$30:I$41,9,0)))</f>
        <v>0</v>
      </c>
      <c r="V168" s="43">
        <f>IF($J168="a",VLOOKUP($M168,Reference!$A$2:J$13,10,0),IF($J168="b",VLOOKUP($M168,Reference!$A$16:J$27,10,0),VLOOKUP($M168,Reference!$A$30:J$41,10,0)))</f>
        <v>0</v>
      </c>
      <c r="W168" s="43">
        <f>IF($J168="a",VLOOKUP($M168,Reference!$A$2:K$13,11,0),IF($J168="b",VLOOKUP($M168,Reference!$A$16:K$27,11,0),VLOOKUP($M168,Reference!$A$30:K$41,11,0)))</f>
        <v>0</v>
      </c>
      <c r="X168" s="43">
        <f>IF($J168="a",VLOOKUP($M168,Reference!$A$2:L$13,12,0),IF($J168="b",VLOOKUP($M168,Reference!$A$16:L$27,12,0),VLOOKUP($M168,Reference!$A$30:L$41,12,0)))</f>
        <v>0</v>
      </c>
      <c r="Y168" s="43" t="str">
        <f>IF($J168="a",VLOOKUP($M168,Reference!$A$2:M$13,13,0),IF($J168="b",VLOOKUP($M168,Reference!$A$16:M$27,13,0),VLOOKUP($M168,Reference!$A$30:M$41,13,0)))</f>
        <v>Service Touchpoint</v>
      </c>
      <c r="Z168" s="72">
        <f>VLOOKUP(M168,Reference!$A$63:$B$74,2,0)</f>
        <v>43435</v>
      </c>
      <c r="AA168" s="76">
        <f>VLOOKUP($M168,Reference!$A$45:$B$56,2,0)</f>
        <v>12</v>
      </c>
      <c r="AB168" s="76" t="str">
        <f>VLOOKUP($AA168,Reference!$B$45:$E$56,4,0)</f>
        <v>March</v>
      </c>
      <c r="AC168" s="76" t="str">
        <f>VLOOKUP($AA168,Reference!$B$45:$G$56,6,0)</f>
        <v>June</v>
      </c>
      <c r="AD168" s="76" t="str">
        <f>VLOOKUP($AA168,Reference!$B$45:$J$56,8,0)</f>
        <v>September</v>
      </c>
    </row>
    <row r="169" spans="1:30" ht="15" x14ac:dyDescent="0.15">
      <c r="A169" s="34"/>
      <c r="B169" s="36">
        <f t="shared" si="13"/>
        <v>0.57720588235294112</v>
      </c>
      <c r="C169" s="37">
        <v>157</v>
      </c>
      <c r="D169" s="38">
        <f>'Raw Data'!B158</f>
        <v>145741.51999999999</v>
      </c>
      <c r="E169" s="38">
        <f t="shared" si="16"/>
        <v>133670204.90999995</v>
      </c>
      <c r="F169" s="36">
        <f t="shared" si="14"/>
        <v>0.92545573494817868</v>
      </c>
      <c r="G169" s="39">
        <f>'Raw Data'!C158</f>
        <v>431.77</v>
      </c>
      <c r="H169" s="39">
        <f t="shared" si="17"/>
        <v>455525.5400000001</v>
      </c>
      <c r="I169" s="36">
        <f t="shared" si="15"/>
        <v>0.96527663393788843</v>
      </c>
      <c r="J169" s="44" t="s">
        <v>16</v>
      </c>
      <c r="K169" s="41" t="str">
        <f>'Raw Data'!A158</f>
        <v>Client 157</v>
      </c>
      <c r="L169" s="41" t="s">
        <v>50</v>
      </c>
      <c r="M169" s="42" t="s">
        <v>1</v>
      </c>
      <c r="N169" s="43" t="str">
        <f>IF($J169="a",VLOOKUP($M169,Reference!$A$2:B$13,2,0),IF($J169="b",VLOOKUP($M169,Reference!$A$16:B$27,2,0),VLOOKUP($M169,Reference!$A$30:B$41,2,0)))</f>
        <v>Service Touchpoint</v>
      </c>
      <c r="O169" s="43">
        <f>IF($J169="a",VLOOKUP($M169,Reference!$A$2:C$13,3,0),IF($J169="b",VLOOKUP($M169,Reference!$A$16:C$27,3,0),VLOOKUP($M169,Reference!$A$30:C$41,3,0)))</f>
        <v>0</v>
      </c>
      <c r="P169" s="43">
        <f>IF($J169="a",VLOOKUP($M169,Reference!$A$2:D$13,4,0),IF($J169="b",VLOOKUP($M169,Reference!$A$16:D$27,4,0),VLOOKUP($M169,Reference!$A$30:D$41,4,0)))</f>
        <v>0</v>
      </c>
      <c r="Q169" s="43">
        <f>IF($J169="a",VLOOKUP($M169,Reference!$A$2:E$13,5,0),IF($J169="b",VLOOKUP($M169,Reference!$A$16:E$27,5,0),VLOOKUP($M169,Reference!$A$30:E$41,5,0)))</f>
        <v>0</v>
      </c>
      <c r="R169" s="43">
        <f>IF($J169="a",VLOOKUP($M169,Reference!$A$2:F$13,6,0),IF($J169="b",VLOOKUP($M169,Reference!$A$16:F$27,6,0),VLOOKUP($M169,Reference!$A$30:F$41,6,0)))</f>
        <v>0</v>
      </c>
      <c r="S169" s="43">
        <f>IF($J169="a",VLOOKUP($M169,Reference!$A$2:G$13,7,0),IF($J169="b",VLOOKUP($M169,Reference!$A$16:G$27,7,0),VLOOKUP($M169,Reference!$A$30:G$41,7,0)))</f>
        <v>0</v>
      </c>
      <c r="T169" s="43">
        <f>IF($J169="a",VLOOKUP($M169,Reference!$A$2:H$13,8,0),IF($J169="b",VLOOKUP($M169,Reference!$A$16:H$27,8,0),VLOOKUP($M169,Reference!$A$30:H$41,8,0)))</f>
        <v>0</v>
      </c>
      <c r="U169" s="43">
        <f>IF($J169="a",VLOOKUP($M169,Reference!$A$2:I$13,9,0),IF($J169="b",VLOOKUP($M169,Reference!$A$16:I$27,9,0),VLOOKUP($M169,Reference!$A$30:I$41,9,0)))</f>
        <v>0</v>
      </c>
      <c r="V169" s="43">
        <f>IF($J169="a",VLOOKUP($M169,Reference!$A$2:J$13,10,0),IF($J169="b",VLOOKUP($M169,Reference!$A$16:J$27,10,0),VLOOKUP($M169,Reference!$A$30:J$41,10,0)))</f>
        <v>0</v>
      </c>
      <c r="W169" s="43">
        <f>IF($J169="a",VLOOKUP($M169,Reference!$A$2:K$13,11,0),IF($J169="b",VLOOKUP($M169,Reference!$A$16:K$27,11,0),VLOOKUP($M169,Reference!$A$30:K$41,11,0)))</f>
        <v>0</v>
      </c>
      <c r="X169" s="43">
        <f>IF($J169="a",VLOOKUP($M169,Reference!$A$2:L$13,12,0),IF($J169="b",VLOOKUP($M169,Reference!$A$16:L$27,12,0),VLOOKUP($M169,Reference!$A$30:L$41,12,0)))</f>
        <v>0</v>
      </c>
      <c r="Y169" s="43">
        <f>IF($J169="a",VLOOKUP($M169,Reference!$A$2:M$13,13,0),IF($J169="b",VLOOKUP($M169,Reference!$A$16:M$27,13,0),VLOOKUP($M169,Reference!$A$30:M$41,13,0)))</f>
        <v>0</v>
      </c>
      <c r="Z169" s="72">
        <f>VLOOKUP(M169,Reference!$A$63:$B$74,2,0)</f>
        <v>43101</v>
      </c>
      <c r="AA169" s="76">
        <f>VLOOKUP($M169,Reference!$A$45:$B$56,2,0)</f>
        <v>1</v>
      </c>
      <c r="AB169" s="76" t="str">
        <f>VLOOKUP($AA169,Reference!$B$45:$E$56,4,0)</f>
        <v>April</v>
      </c>
      <c r="AC169" s="76" t="str">
        <f>VLOOKUP($AA169,Reference!$B$45:$G$56,6,0)</f>
        <v>July</v>
      </c>
      <c r="AD169" s="76" t="str">
        <f>VLOOKUP($AA169,Reference!$B$45:$J$56,8,0)</f>
        <v>October</v>
      </c>
    </row>
    <row r="170" spans="1:30" ht="15" x14ac:dyDescent="0.15">
      <c r="A170" s="34"/>
      <c r="B170" s="36">
        <f t="shared" si="13"/>
        <v>0.58088235294117652</v>
      </c>
      <c r="C170" s="37">
        <v>158</v>
      </c>
      <c r="D170" s="38">
        <f>'Raw Data'!B159</f>
        <v>52477.96</v>
      </c>
      <c r="E170" s="38">
        <f t="shared" si="16"/>
        <v>133722682.86999995</v>
      </c>
      <c r="F170" s="36">
        <f t="shared" si="14"/>
        <v>0.92581906220628429</v>
      </c>
      <c r="G170" s="39">
        <f>'Raw Data'!C159</f>
        <v>426.5</v>
      </c>
      <c r="H170" s="39">
        <f t="shared" si="17"/>
        <v>455952.0400000001</v>
      </c>
      <c r="I170" s="36">
        <f t="shared" si="15"/>
        <v>0.96618040430469265</v>
      </c>
      <c r="J170" s="44" t="s">
        <v>16</v>
      </c>
      <c r="K170" s="41" t="str">
        <f>'Raw Data'!A159</f>
        <v>Client 158</v>
      </c>
      <c r="L170" s="41" t="s">
        <v>50</v>
      </c>
      <c r="M170" s="42" t="s">
        <v>18</v>
      </c>
      <c r="N170" s="43">
        <f>IF($J170="a",VLOOKUP($M170,Reference!$A$2:B$13,2,0),IF($J170="b",VLOOKUP($M170,Reference!$A$16:B$27,2,0),VLOOKUP($M170,Reference!$A$30:B$41,2,0)))</f>
        <v>0</v>
      </c>
      <c r="O170" s="43" t="str">
        <f>IF($J170="a",VLOOKUP($M170,Reference!$A$2:C$13,3,0),IF($J170="b",VLOOKUP($M170,Reference!$A$16:C$27,3,0),VLOOKUP($M170,Reference!$A$30:C$41,3,0)))</f>
        <v>Service Touchpoint</v>
      </c>
      <c r="P170" s="43">
        <f>IF($J170="a",VLOOKUP($M170,Reference!$A$2:D$13,4,0),IF($J170="b",VLOOKUP($M170,Reference!$A$16:D$27,4,0),VLOOKUP($M170,Reference!$A$30:D$41,4,0)))</f>
        <v>0</v>
      </c>
      <c r="Q170" s="43">
        <f>IF($J170="a",VLOOKUP($M170,Reference!$A$2:E$13,5,0),IF($J170="b",VLOOKUP($M170,Reference!$A$16:E$27,5,0),VLOOKUP($M170,Reference!$A$30:E$41,5,0)))</f>
        <v>0</v>
      </c>
      <c r="R170" s="43">
        <f>IF($J170="a",VLOOKUP($M170,Reference!$A$2:F$13,6,0),IF($J170="b",VLOOKUP($M170,Reference!$A$16:F$27,6,0),VLOOKUP($M170,Reference!$A$30:F$41,6,0)))</f>
        <v>0</v>
      </c>
      <c r="S170" s="43">
        <f>IF($J170="a",VLOOKUP($M170,Reference!$A$2:G$13,7,0),IF($J170="b",VLOOKUP($M170,Reference!$A$16:G$27,7,0),VLOOKUP($M170,Reference!$A$30:G$41,7,0)))</f>
        <v>0</v>
      </c>
      <c r="T170" s="43">
        <f>IF($J170="a",VLOOKUP($M170,Reference!$A$2:H$13,8,0),IF($J170="b",VLOOKUP($M170,Reference!$A$16:H$27,8,0),VLOOKUP($M170,Reference!$A$30:H$41,8,0)))</f>
        <v>0</v>
      </c>
      <c r="U170" s="43">
        <f>IF($J170="a",VLOOKUP($M170,Reference!$A$2:I$13,9,0),IF($J170="b",VLOOKUP($M170,Reference!$A$16:I$27,9,0),VLOOKUP($M170,Reference!$A$30:I$41,9,0)))</f>
        <v>0</v>
      </c>
      <c r="V170" s="43">
        <f>IF($J170="a",VLOOKUP($M170,Reference!$A$2:J$13,10,0),IF($J170="b",VLOOKUP($M170,Reference!$A$16:J$27,10,0),VLOOKUP($M170,Reference!$A$30:J$41,10,0)))</f>
        <v>0</v>
      </c>
      <c r="W170" s="43">
        <f>IF($J170="a",VLOOKUP($M170,Reference!$A$2:K$13,11,0),IF($J170="b",VLOOKUP($M170,Reference!$A$16:K$27,11,0),VLOOKUP($M170,Reference!$A$30:K$41,11,0)))</f>
        <v>0</v>
      </c>
      <c r="X170" s="43">
        <f>IF($J170="a",VLOOKUP($M170,Reference!$A$2:L$13,12,0),IF($J170="b",VLOOKUP($M170,Reference!$A$16:L$27,12,0),VLOOKUP($M170,Reference!$A$30:L$41,12,0)))</f>
        <v>0</v>
      </c>
      <c r="Y170" s="43">
        <f>IF($J170="a",VLOOKUP($M170,Reference!$A$2:M$13,13,0),IF($J170="b",VLOOKUP($M170,Reference!$A$16:M$27,13,0),VLOOKUP($M170,Reference!$A$30:M$41,13,0)))</f>
        <v>0</v>
      </c>
      <c r="Z170" s="72">
        <f>VLOOKUP(M170,Reference!$A$63:$B$74,2,0)</f>
        <v>43132</v>
      </c>
      <c r="AA170" s="76">
        <f>VLOOKUP($M170,Reference!$A$45:$B$56,2,0)</f>
        <v>2</v>
      </c>
      <c r="AB170" s="76" t="str">
        <f>VLOOKUP($AA170,Reference!$B$45:$E$56,4,0)</f>
        <v>May</v>
      </c>
      <c r="AC170" s="76" t="str">
        <f>VLOOKUP($AA170,Reference!$B$45:$G$56,6,0)</f>
        <v>August</v>
      </c>
      <c r="AD170" s="76" t="str">
        <f>VLOOKUP($AA170,Reference!$B$45:$J$56,8,0)</f>
        <v>November</v>
      </c>
    </row>
    <row r="171" spans="1:30" ht="15" x14ac:dyDescent="0.15">
      <c r="A171" s="34"/>
      <c r="B171" s="36">
        <f t="shared" si="13"/>
        <v>0.5845588235294118</v>
      </c>
      <c r="C171" s="37">
        <v>159</v>
      </c>
      <c r="D171" s="38">
        <f>'Raw Data'!B160</f>
        <v>54464.6</v>
      </c>
      <c r="E171" s="38">
        <f t="shared" si="16"/>
        <v>133777147.46999994</v>
      </c>
      <c r="F171" s="36">
        <f t="shared" si="14"/>
        <v>0.9261961438188665</v>
      </c>
      <c r="G171" s="39">
        <f>'Raw Data'!C160</f>
        <v>420.78</v>
      </c>
      <c r="H171" s="39">
        <f t="shared" si="17"/>
        <v>456372.82000000012</v>
      </c>
      <c r="I171" s="36">
        <f t="shared" si="15"/>
        <v>0.96707205376528804</v>
      </c>
      <c r="J171" s="44" t="s">
        <v>16</v>
      </c>
      <c r="K171" s="41" t="str">
        <f>'Raw Data'!A160</f>
        <v>Client 159</v>
      </c>
      <c r="L171" s="41" t="s">
        <v>50</v>
      </c>
      <c r="M171" s="42" t="s">
        <v>19</v>
      </c>
      <c r="N171" s="43">
        <f>IF($J171="a",VLOOKUP($M171,Reference!$A$2:B$13,2,0),IF($J171="b",VLOOKUP($M171,Reference!$A$16:B$27,2,0),VLOOKUP($M171,Reference!$A$30:B$41,2,0)))</f>
        <v>0</v>
      </c>
      <c r="O171" s="43">
        <f>IF($J171="a",VLOOKUP($M171,Reference!$A$2:C$13,3,0),IF($J171="b",VLOOKUP($M171,Reference!$A$16:C$27,3,0),VLOOKUP($M171,Reference!$A$30:C$41,3,0)))</f>
        <v>0</v>
      </c>
      <c r="P171" s="43" t="str">
        <f>IF($J171="a",VLOOKUP($M171,Reference!$A$2:D$13,4,0),IF($J171="b",VLOOKUP($M171,Reference!$A$16:D$27,4,0),VLOOKUP($M171,Reference!$A$30:D$41,4,0)))</f>
        <v>Service Touchpoint</v>
      </c>
      <c r="Q171" s="43">
        <f>IF($J171="a",VLOOKUP($M171,Reference!$A$2:E$13,5,0),IF($J171="b",VLOOKUP($M171,Reference!$A$16:E$27,5,0),VLOOKUP($M171,Reference!$A$30:E$41,5,0)))</f>
        <v>0</v>
      </c>
      <c r="R171" s="43">
        <f>IF($J171="a",VLOOKUP($M171,Reference!$A$2:F$13,6,0),IF($J171="b",VLOOKUP($M171,Reference!$A$16:F$27,6,0),VLOOKUP($M171,Reference!$A$30:F$41,6,0)))</f>
        <v>0</v>
      </c>
      <c r="S171" s="43">
        <f>IF($J171="a",VLOOKUP($M171,Reference!$A$2:G$13,7,0),IF($J171="b",VLOOKUP($M171,Reference!$A$16:G$27,7,0),VLOOKUP($M171,Reference!$A$30:G$41,7,0)))</f>
        <v>0</v>
      </c>
      <c r="T171" s="43">
        <f>IF($J171="a",VLOOKUP($M171,Reference!$A$2:H$13,8,0),IF($J171="b",VLOOKUP($M171,Reference!$A$16:H$27,8,0),VLOOKUP($M171,Reference!$A$30:H$41,8,0)))</f>
        <v>0</v>
      </c>
      <c r="U171" s="43">
        <f>IF($J171="a",VLOOKUP($M171,Reference!$A$2:I$13,9,0),IF($J171="b",VLOOKUP($M171,Reference!$A$16:I$27,9,0),VLOOKUP($M171,Reference!$A$30:I$41,9,0)))</f>
        <v>0</v>
      </c>
      <c r="V171" s="43">
        <f>IF($J171="a",VLOOKUP($M171,Reference!$A$2:J$13,10,0),IF($J171="b",VLOOKUP($M171,Reference!$A$16:J$27,10,0),VLOOKUP($M171,Reference!$A$30:J$41,10,0)))</f>
        <v>0</v>
      </c>
      <c r="W171" s="43">
        <f>IF($J171="a",VLOOKUP($M171,Reference!$A$2:K$13,11,0),IF($J171="b",VLOOKUP($M171,Reference!$A$16:K$27,11,0),VLOOKUP($M171,Reference!$A$30:K$41,11,0)))</f>
        <v>0</v>
      </c>
      <c r="X171" s="43">
        <f>IF($J171="a",VLOOKUP($M171,Reference!$A$2:L$13,12,0),IF($J171="b",VLOOKUP($M171,Reference!$A$16:L$27,12,0),VLOOKUP($M171,Reference!$A$30:L$41,12,0)))</f>
        <v>0</v>
      </c>
      <c r="Y171" s="43">
        <f>IF($J171="a",VLOOKUP($M171,Reference!$A$2:M$13,13,0),IF($J171="b",VLOOKUP($M171,Reference!$A$16:M$27,13,0),VLOOKUP($M171,Reference!$A$30:M$41,13,0)))</f>
        <v>0</v>
      </c>
      <c r="Z171" s="72">
        <f>VLOOKUP(M171,Reference!$A$63:$B$74,2,0)</f>
        <v>43160</v>
      </c>
      <c r="AA171" s="76">
        <f>VLOOKUP($M171,Reference!$A$45:$B$56,2,0)</f>
        <v>3</v>
      </c>
      <c r="AB171" s="76" t="str">
        <f>VLOOKUP($AA171,Reference!$B$45:$E$56,4,0)</f>
        <v>June</v>
      </c>
      <c r="AC171" s="76" t="str">
        <f>VLOOKUP($AA171,Reference!$B$45:$G$56,6,0)</f>
        <v>September</v>
      </c>
      <c r="AD171" s="76" t="str">
        <f>VLOOKUP($AA171,Reference!$B$45:$J$56,8,0)</f>
        <v>December</v>
      </c>
    </row>
    <row r="172" spans="1:30" ht="15" x14ac:dyDescent="0.15">
      <c r="A172" s="34"/>
      <c r="B172" s="36">
        <f t="shared" si="13"/>
        <v>0.58823529411764708</v>
      </c>
      <c r="C172" s="37">
        <v>160</v>
      </c>
      <c r="D172" s="38">
        <f>'Raw Data'!B161</f>
        <v>46215.91</v>
      </c>
      <c r="E172" s="38">
        <f t="shared" si="16"/>
        <v>133823363.37999994</v>
      </c>
      <c r="F172" s="36">
        <f t="shared" si="14"/>
        <v>0.92651611623892938</v>
      </c>
      <c r="G172" s="39">
        <f>'Raw Data'!C161</f>
        <v>405.83</v>
      </c>
      <c r="H172" s="39">
        <f t="shared" si="17"/>
        <v>456778.65000000014</v>
      </c>
      <c r="I172" s="36">
        <f t="shared" si="15"/>
        <v>0.96793202358465535</v>
      </c>
      <c r="J172" s="44" t="s">
        <v>16</v>
      </c>
      <c r="K172" s="41" t="str">
        <f>'Raw Data'!A161</f>
        <v>Client 160</v>
      </c>
      <c r="L172" s="41" t="s">
        <v>50</v>
      </c>
      <c r="M172" s="42" t="s">
        <v>20</v>
      </c>
      <c r="N172" s="43">
        <f>IF($J172="a",VLOOKUP($M172,Reference!$A$2:B$13,2,0),IF($J172="b",VLOOKUP($M172,Reference!$A$16:B$27,2,0),VLOOKUP($M172,Reference!$A$30:B$41,2,0)))</f>
        <v>0</v>
      </c>
      <c r="O172" s="43">
        <f>IF($J172="a",VLOOKUP($M172,Reference!$A$2:C$13,3,0),IF($J172="b",VLOOKUP($M172,Reference!$A$16:C$27,3,0),VLOOKUP($M172,Reference!$A$30:C$41,3,0)))</f>
        <v>0</v>
      </c>
      <c r="P172" s="43">
        <f>IF($J172="a",VLOOKUP($M172,Reference!$A$2:D$13,4,0),IF($J172="b",VLOOKUP($M172,Reference!$A$16:D$27,4,0),VLOOKUP($M172,Reference!$A$30:D$41,4,0)))</f>
        <v>0</v>
      </c>
      <c r="Q172" s="43" t="str">
        <f>IF($J172="a",VLOOKUP($M172,Reference!$A$2:E$13,5,0),IF($J172="b",VLOOKUP($M172,Reference!$A$16:E$27,5,0),VLOOKUP($M172,Reference!$A$30:E$41,5,0)))</f>
        <v>Service Touchpoint</v>
      </c>
      <c r="R172" s="43">
        <f>IF($J172="a",VLOOKUP($M172,Reference!$A$2:F$13,6,0),IF($J172="b",VLOOKUP($M172,Reference!$A$16:F$27,6,0),VLOOKUP($M172,Reference!$A$30:F$41,6,0)))</f>
        <v>0</v>
      </c>
      <c r="S172" s="43">
        <f>IF($J172="a",VLOOKUP($M172,Reference!$A$2:G$13,7,0),IF($J172="b",VLOOKUP($M172,Reference!$A$16:G$27,7,0),VLOOKUP($M172,Reference!$A$30:G$41,7,0)))</f>
        <v>0</v>
      </c>
      <c r="T172" s="43">
        <f>IF($J172="a",VLOOKUP($M172,Reference!$A$2:H$13,8,0),IF($J172="b",VLOOKUP($M172,Reference!$A$16:H$27,8,0),VLOOKUP($M172,Reference!$A$30:H$41,8,0)))</f>
        <v>0</v>
      </c>
      <c r="U172" s="43">
        <f>IF($J172="a",VLOOKUP($M172,Reference!$A$2:I$13,9,0),IF($J172="b",VLOOKUP($M172,Reference!$A$16:I$27,9,0),VLOOKUP($M172,Reference!$A$30:I$41,9,0)))</f>
        <v>0</v>
      </c>
      <c r="V172" s="43">
        <f>IF($J172="a",VLOOKUP($M172,Reference!$A$2:J$13,10,0),IF($J172="b",VLOOKUP($M172,Reference!$A$16:J$27,10,0),VLOOKUP($M172,Reference!$A$30:J$41,10,0)))</f>
        <v>0</v>
      </c>
      <c r="W172" s="43">
        <f>IF($J172="a",VLOOKUP($M172,Reference!$A$2:K$13,11,0),IF($J172="b",VLOOKUP($M172,Reference!$A$16:K$27,11,0),VLOOKUP($M172,Reference!$A$30:K$41,11,0)))</f>
        <v>0</v>
      </c>
      <c r="X172" s="43">
        <f>IF($J172="a",VLOOKUP($M172,Reference!$A$2:L$13,12,0),IF($J172="b",VLOOKUP($M172,Reference!$A$16:L$27,12,0),VLOOKUP($M172,Reference!$A$30:L$41,12,0)))</f>
        <v>0</v>
      </c>
      <c r="Y172" s="43">
        <f>IF($J172="a",VLOOKUP($M172,Reference!$A$2:M$13,13,0),IF($J172="b",VLOOKUP($M172,Reference!$A$16:M$27,13,0),VLOOKUP($M172,Reference!$A$30:M$41,13,0)))</f>
        <v>0</v>
      </c>
      <c r="Z172" s="72">
        <f>VLOOKUP(M172,Reference!$A$63:$B$74,2,0)</f>
        <v>43191</v>
      </c>
      <c r="AA172" s="76">
        <f>VLOOKUP($M172,Reference!$A$45:$B$56,2,0)</f>
        <v>4</v>
      </c>
      <c r="AB172" s="76" t="str">
        <f>VLOOKUP($AA172,Reference!$B$45:$E$56,4,0)</f>
        <v>July</v>
      </c>
      <c r="AC172" s="76" t="str">
        <f>VLOOKUP($AA172,Reference!$B$45:$G$56,6,0)</f>
        <v>October</v>
      </c>
      <c r="AD172" s="76" t="str">
        <f>VLOOKUP($AA172,Reference!$B$45:$J$56,8,0)</f>
        <v>January</v>
      </c>
    </row>
    <row r="173" spans="1:30" ht="15" x14ac:dyDescent="0.15">
      <c r="A173" s="34"/>
      <c r="B173" s="36">
        <f t="shared" si="13"/>
        <v>0.59191176470588236</v>
      </c>
      <c r="C173" s="37">
        <v>161</v>
      </c>
      <c r="D173" s="38">
        <f>'Raw Data'!B162</f>
        <v>236286.57</v>
      </c>
      <c r="E173" s="38">
        <f t="shared" si="16"/>
        <v>134059649.94999993</v>
      </c>
      <c r="F173" s="36">
        <f t="shared" si="14"/>
        <v>0.92815202875544689</v>
      </c>
      <c r="G173" s="39">
        <f>'Raw Data'!C162</f>
        <v>404.07</v>
      </c>
      <c r="H173" s="39">
        <f t="shared" si="17"/>
        <v>457182.72000000015</v>
      </c>
      <c r="I173" s="36">
        <f t="shared" si="15"/>
        <v>0.96878826389441997</v>
      </c>
      <c r="J173" s="44" t="s">
        <v>16</v>
      </c>
      <c r="K173" s="41" t="str">
        <f>'Raw Data'!A162</f>
        <v>Client 161</v>
      </c>
      <c r="L173" s="41" t="s">
        <v>50</v>
      </c>
      <c r="M173" s="42" t="s">
        <v>21</v>
      </c>
      <c r="N173" s="43">
        <f>IF($J173="a",VLOOKUP($M173,Reference!$A$2:B$13,2,0),IF($J173="b",VLOOKUP($M173,Reference!$A$16:B$27,2,0),VLOOKUP($M173,Reference!$A$30:B$41,2,0)))</f>
        <v>0</v>
      </c>
      <c r="O173" s="43">
        <f>IF($J173="a",VLOOKUP($M173,Reference!$A$2:C$13,3,0),IF($J173="b",VLOOKUP($M173,Reference!$A$16:C$27,3,0),VLOOKUP($M173,Reference!$A$30:C$41,3,0)))</f>
        <v>0</v>
      </c>
      <c r="P173" s="43">
        <f>IF($J173="a",VLOOKUP($M173,Reference!$A$2:D$13,4,0),IF($J173="b",VLOOKUP($M173,Reference!$A$16:D$27,4,0),VLOOKUP($M173,Reference!$A$30:D$41,4,0)))</f>
        <v>0</v>
      </c>
      <c r="Q173" s="43">
        <f>IF($J173="a",VLOOKUP($M173,Reference!$A$2:E$13,5,0),IF($J173="b",VLOOKUP($M173,Reference!$A$16:E$27,5,0),VLOOKUP($M173,Reference!$A$30:E$41,5,0)))</f>
        <v>0</v>
      </c>
      <c r="R173" s="43" t="str">
        <f>IF($J173="a",VLOOKUP($M173,Reference!$A$2:F$13,6,0),IF($J173="b",VLOOKUP($M173,Reference!$A$16:F$27,6,0),VLOOKUP($M173,Reference!$A$30:F$41,6,0)))</f>
        <v>Service Touchpoint</v>
      </c>
      <c r="S173" s="43">
        <f>IF($J173="a",VLOOKUP($M173,Reference!$A$2:G$13,7,0),IF($J173="b",VLOOKUP($M173,Reference!$A$16:G$27,7,0),VLOOKUP($M173,Reference!$A$30:G$41,7,0)))</f>
        <v>0</v>
      </c>
      <c r="T173" s="43">
        <f>IF($J173="a",VLOOKUP($M173,Reference!$A$2:H$13,8,0),IF($J173="b",VLOOKUP($M173,Reference!$A$16:H$27,8,0),VLOOKUP($M173,Reference!$A$30:H$41,8,0)))</f>
        <v>0</v>
      </c>
      <c r="U173" s="43">
        <f>IF($J173="a",VLOOKUP($M173,Reference!$A$2:I$13,9,0),IF($J173="b",VLOOKUP($M173,Reference!$A$16:I$27,9,0),VLOOKUP($M173,Reference!$A$30:I$41,9,0)))</f>
        <v>0</v>
      </c>
      <c r="V173" s="43">
        <f>IF($J173="a",VLOOKUP($M173,Reference!$A$2:J$13,10,0),IF($J173="b",VLOOKUP($M173,Reference!$A$16:J$27,10,0),VLOOKUP($M173,Reference!$A$30:J$41,10,0)))</f>
        <v>0</v>
      </c>
      <c r="W173" s="43">
        <f>IF($J173="a",VLOOKUP($M173,Reference!$A$2:K$13,11,0),IF($J173="b",VLOOKUP($M173,Reference!$A$16:K$27,11,0),VLOOKUP($M173,Reference!$A$30:K$41,11,0)))</f>
        <v>0</v>
      </c>
      <c r="X173" s="43">
        <f>IF($J173="a",VLOOKUP($M173,Reference!$A$2:L$13,12,0),IF($J173="b",VLOOKUP($M173,Reference!$A$16:L$27,12,0),VLOOKUP($M173,Reference!$A$30:L$41,12,0)))</f>
        <v>0</v>
      </c>
      <c r="Y173" s="43">
        <f>IF($J173="a",VLOOKUP($M173,Reference!$A$2:M$13,13,0),IF($J173="b",VLOOKUP($M173,Reference!$A$16:M$27,13,0),VLOOKUP($M173,Reference!$A$30:M$41,13,0)))</f>
        <v>0</v>
      </c>
      <c r="Z173" s="72">
        <f>VLOOKUP(M173,Reference!$A$63:$B$74,2,0)</f>
        <v>43221</v>
      </c>
      <c r="AA173" s="76">
        <f>VLOOKUP($M173,Reference!$A$45:$B$56,2,0)</f>
        <v>5</v>
      </c>
      <c r="AB173" s="76" t="str">
        <f>VLOOKUP($AA173,Reference!$B$45:$E$56,4,0)</f>
        <v>August</v>
      </c>
      <c r="AC173" s="76" t="str">
        <f>VLOOKUP($AA173,Reference!$B$45:$G$56,6,0)</f>
        <v>November</v>
      </c>
      <c r="AD173" s="76" t="str">
        <f>VLOOKUP($AA173,Reference!$B$45:$J$56,8,0)</f>
        <v>February</v>
      </c>
    </row>
    <row r="174" spans="1:30" ht="15" x14ac:dyDescent="0.15">
      <c r="A174" s="34"/>
      <c r="B174" s="36">
        <f t="shared" si="13"/>
        <v>0.59558823529411764</v>
      </c>
      <c r="C174" s="37">
        <v>162</v>
      </c>
      <c r="D174" s="38">
        <f>'Raw Data'!B163</f>
        <v>236115.95</v>
      </c>
      <c r="E174" s="38">
        <f t="shared" si="16"/>
        <v>134295765.89999992</v>
      </c>
      <c r="F174" s="36">
        <f t="shared" si="14"/>
        <v>0.92978675999706761</v>
      </c>
      <c r="G174" s="39">
        <f>'Raw Data'!C163</f>
        <v>373.83</v>
      </c>
      <c r="H174" s="39">
        <f t="shared" si="17"/>
        <v>457556.55000000016</v>
      </c>
      <c r="I174" s="36">
        <f t="shared" si="15"/>
        <v>0.96958042444828274</v>
      </c>
      <c r="J174" s="44" t="s">
        <v>16</v>
      </c>
      <c r="K174" s="41" t="str">
        <f>'Raw Data'!A163</f>
        <v>Client 162</v>
      </c>
      <c r="L174" s="41" t="s">
        <v>50</v>
      </c>
      <c r="M174" s="42" t="s">
        <v>22</v>
      </c>
      <c r="N174" s="43">
        <f>IF($J174="a",VLOOKUP($M174,Reference!$A$2:B$13,2,0),IF($J174="b",VLOOKUP($M174,Reference!$A$16:B$27,2,0),VLOOKUP($M174,Reference!$A$30:B$41,2,0)))</f>
        <v>0</v>
      </c>
      <c r="O174" s="43">
        <f>IF($J174="a",VLOOKUP($M174,Reference!$A$2:C$13,3,0),IF($J174="b",VLOOKUP($M174,Reference!$A$16:C$27,3,0),VLOOKUP($M174,Reference!$A$30:C$41,3,0)))</f>
        <v>0</v>
      </c>
      <c r="P174" s="43">
        <f>IF($J174="a",VLOOKUP($M174,Reference!$A$2:D$13,4,0),IF($J174="b",VLOOKUP($M174,Reference!$A$16:D$27,4,0),VLOOKUP($M174,Reference!$A$30:D$41,4,0)))</f>
        <v>0</v>
      </c>
      <c r="Q174" s="43">
        <f>IF($J174="a",VLOOKUP($M174,Reference!$A$2:E$13,5,0),IF($J174="b",VLOOKUP($M174,Reference!$A$16:E$27,5,0),VLOOKUP($M174,Reference!$A$30:E$41,5,0)))</f>
        <v>0</v>
      </c>
      <c r="R174" s="43">
        <f>IF($J174="a",VLOOKUP($M174,Reference!$A$2:F$13,6,0),IF($J174="b",VLOOKUP($M174,Reference!$A$16:F$27,6,0),VLOOKUP($M174,Reference!$A$30:F$41,6,0)))</f>
        <v>0</v>
      </c>
      <c r="S174" s="43" t="str">
        <f>IF($J174="a",VLOOKUP($M174,Reference!$A$2:G$13,7,0),IF($J174="b",VLOOKUP($M174,Reference!$A$16:G$27,7,0),VLOOKUP($M174,Reference!$A$30:G$41,7,0)))</f>
        <v>Service Touchpoint</v>
      </c>
      <c r="T174" s="43">
        <f>IF($J174="a",VLOOKUP($M174,Reference!$A$2:H$13,8,0),IF($J174="b",VLOOKUP($M174,Reference!$A$16:H$27,8,0),VLOOKUP($M174,Reference!$A$30:H$41,8,0)))</f>
        <v>0</v>
      </c>
      <c r="U174" s="43">
        <f>IF($J174="a",VLOOKUP($M174,Reference!$A$2:I$13,9,0),IF($J174="b",VLOOKUP($M174,Reference!$A$16:I$27,9,0),VLOOKUP($M174,Reference!$A$30:I$41,9,0)))</f>
        <v>0</v>
      </c>
      <c r="V174" s="43">
        <f>IF($J174="a",VLOOKUP($M174,Reference!$A$2:J$13,10,0),IF($J174="b",VLOOKUP($M174,Reference!$A$16:J$27,10,0),VLOOKUP($M174,Reference!$A$30:J$41,10,0)))</f>
        <v>0</v>
      </c>
      <c r="W174" s="43">
        <f>IF($J174="a",VLOOKUP($M174,Reference!$A$2:K$13,11,0),IF($J174="b",VLOOKUP($M174,Reference!$A$16:K$27,11,0),VLOOKUP($M174,Reference!$A$30:K$41,11,0)))</f>
        <v>0</v>
      </c>
      <c r="X174" s="43">
        <f>IF($J174="a",VLOOKUP($M174,Reference!$A$2:L$13,12,0),IF($J174="b",VLOOKUP($M174,Reference!$A$16:L$27,12,0),VLOOKUP($M174,Reference!$A$30:L$41,12,0)))</f>
        <v>0</v>
      </c>
      <c r="Y174" s="43">
        <f>IF($J174="a",VLOOKUP($M174,Reference!$A$2:M$13,13,0),IF($J174="b",VLOOKUP($M174,Reference!$A$16:M$27,13,0),VLOOKUP($M174,Reference!$A$30:M$41,13,0)))</f>
        <v>0</v>
      </c>
      <c r="Z174" s="72">
        <f>VLOOKUP(M174,Reference!$A$63:$B$74,2,0)</f>
        <v>43252</v>
      </c>
      <c r="AA174" s="76">
        <f>VLOOKUP($M174,Reference!$A$45:$B$56,2,0)</f>
        <v>6</v>
      </c>
      <c r="AB174" s="76" t="str">
        <f>VLOOKUP($AA174,Reference!$B$45:$E$56,4,0)</f>
        <v>September</v>
      </c>
      <c r="AC174" s="76" t="str">
        <f>VLOOKUP($AA174,Reference!$B$45:$G$56,6,0)</f>
        <v>December</v>
      </c>
      <c r="AD174" s="76" t="str">
        <f>VLOOKUP($AA174,Reference!$B$45:$J$56,8,0)</f>
        <v>March</v>
      </c>
    </row>
    <row r="175" spans="1:30" ht="15" x14ac:dyDescent="0.15">
      <c r="A175" s="34"/>
      <c r="B175" s="36">
        <f t="shared" si="13"/>
        <v>0.59926470588235292</v>
      </c>
      <c r="C175" s="37">
        <v>163</v>
      </c>
      <c r="D175" s="38">
        <f>'Raw Data'!B164</f>
        <v>40013.620000000003</v>
      </c>
      <c r="E175" s="38">
        <f t="shared" si="16"/>
        <v>134335779.51999992</v>
      </c>
      <c r="F175" s="36">
        <f t="shared" si="14"/>
        <v>0.93006379132300876</v>
      </c>
      <c r="G175" s="39">
        <f>'Raw Data'!C164</f>
        <v>367.97</v>
      </c>
      <c r="H175" s="39">
        <f t="shared" si="17"/>
        <v>457924.52000000014</v>
      </c>
      <c r="I175" s="36">
        <f t="shared" si="15"/>
        <v>0.97036016743039977</v>
      </c>
      <c r="J175" s="44" t="s">
        <v>16</v>
      </c>
      <c r="K175" s="41" t="str">
        <f>'Raw Data'!A164</f>
        <v>Client 163</v>
      </c>
      <c r="L175" s="41" t="s">
        <v>50</v>
      </c>
      <c r="M175" s="42" t="s">
        <v>23</v>
      </c>
      <c r="N175" s="43">
        <f>IF($J175="a",VLOOKUP($M175,Reference!$A$2:B$13,2,0),IF($J175="b",VLOOKUP($M175,Reference!$A$16:B$27,2,0),VLOOKUP($M175,Reference!$A$30:B$41,2,0)))</f>
        <v>0</v>
      </c>
      <c r="O175" s="43">
        <f>IF($J175="a",VLOOKUP($M175,Reference!$A$2:C$13,3,0),IF($J175="b",VLOOKUP($M175,Reference!$A$16:C$27,3,0),VLOOKUP($M175,Reference!$A$30:C$41,3,0)))</f>
        <v>0</v>
      </c>
      <c r="P175" s="43">
        <f>IF($J175="a",VLOOKUP($M175,Reference!$A$2:D$13,4,0),IF($J175="b",VLOOKUP($M175,Reference!$A$16:D$27,4,0),VLOOKUP($M175,Reference!$A$30:D$41,4,0)))</f>
        <v>0</v>
      </c>
      <c r="Q175" s="43">
        <f>IF($J175="a",VLOOKUP($M175,Reference!$A$2:E$13,5,0),IF($J175="b",VLOOKUP($M175,Reference!$A$16:E$27,5,0),VLOOKUP($M175,Reference!$A$30:E$41,5,0)))</f>
        <v>0</v>
      </c>
      <c r="R175" s="43">
        <f>IF($J175="a",VLOOKUP($M175,Reference!$A$2:F$13,6,0),IF($J175="b",VLOOKUP($M175,Reference!$A$16:F$27,6,0),VLOOKUP($M175,Reference!$A$30:F$41,6,0)))</f>
        <v>0</v>
      </c>
      <c r="S175" s="43">
        <f>IF($J175="a",VLOOKUP($M175,Reference!$A$2:G$13,7,0),IF($J175="b",VLOOKUP($M175,Reference!$A$16:G$27,7,0),VLOOKUP($M175,Reference!$A$30:G$41,7,0)))</f>
        <v>0</v>
      </c>
      <c r="T175" s="43" t="str">
        <f>IF($J175="a",VLOOKUP($M175,Reference!$A$2:H$13,8,0),IF($J175="b",VLOOKUP($M175,Reference!$A$16:H$27,8,0),VLOOKUP($M175,Reference!$A$30:H$41,8,0)))</f>
        <v>Service Touchpoint</v>
      </c>
      <c r="U175" s="43">
        <f>IF($J175="a",VLOOKUP($M175,Reference!$A$2:I$13,9,0),IF($J175="b",VLOOKUP($M175,Reference!$A$16:I$27,9,0),VLOOKUP($M175,Reference!$A$30:I$41,9,0)))</f>
        <v>0</v>
      </c>
      <c r="V175" s="43">
        <f>IF($J175="a",VLOOKUP($M175,Reference!$A$2:J$13,10,0),IF($J175="b",VLOOKUP($M175,Reference!$A$16:J$27,10,0),VLOOKUP($M175,Reference!$A$30:J$41,10,0)))</f>
        <v>0</v>
      </c>
      <c r="W175" s="43">
        <f>IF($J175="a",VLOOKUP($M175,Reference!$A$2:K$13,11,0),IF($J175="b",VLOOKUP($M175,Reference!$A$16:K$27,11,0),VLOOKUP($M175,Reference!$A$30:K$41,11,0)))</f>
        <v>0</v>
      </c>
      <c r="X175" s="43">
        <f>IF($J175="a",VLOOKUP($M175,Reference!$A$2:L$13,12,0),IF($J175="b",VLOOKUP($M175,Reference!$A$16:L$27,12,0),VLOOKUP($M175,Reference!$A$30:L$41,12,0)))</f>
        <v>0</v>
      </c>
      <c r="Y175" s="43">
        <f>IF($J175="a",VLOOKUP($M175,Reference!$A$2:M$13,13,0),IF($J175="b",VLOOKUP($M175,Reference!$A$16:M$27,13,0),VLOOKUP($M175,Reference!$A$30:M$41,13,0)))</f>
        <v>0</v>
      </c>
      <c r="Z175" s="72">
        <f>VLOOKUP(M175,Reference!$A$63:$B$74,2,0)</f>
        <v>43282</v>
      </c>
      <c r="AA175" s="76">
        <f>VLOOKUP($M175,Reference!$A$45:$B$56,2,0)</f>
        <v>7</v>
      </c>
      <c r="AB175" s="76" t="str">
        <f>VLOOKUP($AA175,Reference!$B$45:$E$56,4,0)</f>
        <v>October</v>
      </c>
      <c r="AC175" s="76" t="str">
        <f>VLOOKUP($AA175,Reference!$B$45:$G$56,6,0)</f>
        <v>January</v>
      </c>
      <c r="AD175" s="76" t="str">
        <f>VLOOKUP($AA175,Reference!$B$45:$J$56,8,0)</f>
        <v>April</v>
      </c>
    </row>
    <row r="176" spans="1:30" ht="15" x14ac:dyDescent="0.15">
      <c r="A176" s="34"/>
      <c r="B176" s="36">
        <f t="shared" si="13"/>
        <v>0.6029411764705882</v>
      </c>
      <c r="C176" s="37">
        <v>164</v>
      </c>
      <c r="D176" s="38">
        <f>'Raw Data'!B165</f>
        <v>25865.38</v>
      </c>
      <c r="E176" s="38">
        <f t="shared" si="16"/>
        <v>134361644.89999992</v>
      </c>
      <c r="F176" s="36">
        <f t="shared" si="14"/>
        <v>0.93024286836021186</v>
      </c>
      <c r="G176" s="39">
        <f>'Raw Data'!C165</f>
        <v>337.2</v>
      </c>
      <c r="H176" s="39">
        <f t="shared" si="17"/>
        <v>458261.72000000015</v>
      </c>
      <c r="I176" s="36">
        <f t="shared" si="15"/>
        <v>0.97107470756565517</v>
      </c>
      <c r="J176" s="44" t="s">
        <v>16</v>
      </c>
      <c r="K176" s="41" t="str">
        <f>'Raw Data'!A165</f>
        <v>Client 164</v>
      </c>
      <c r="L176" s="41" t="s">
        <v>50</v>
      </c>
      <c r="M176" s="42" t="s">
        <v>24</v>
      </c>
      <c r="N176" s="43">
        <f>IF($J176="a",VLOOKUP($M176,Reference!$A$2:B$13,2,0),IF($J176="b",VLOOKUP($M176,Reference!$A$16:B$27,2,0),VLOOKUP($M176,Reference!$A$30:B$41,2,0)))</f>
        <v>0</v>
      </c>
      <c r="O176" s="43">
        <f>IF($J176="a",VLOOKUP($M176,Reference!$A$2:C$13,3,0),IF($J176="b",VLOOKUP($M176,Reference!$A$16:C$27,3,0),VLOOKUP($M176,Reference!$A$30:C$41,3,0)))</f>
        <v>0</v>
      </c>
      <c r="P176" s="43">
        <f>IF($J176="a",VLOOKUP($M176,Reference!$A$2:D$13,4,0),IF($J176="b",VLOOKUP($M176,Reference!$A$16:D$27,4,0),VLOOKUP($M176,Reference!$A$30:D$41,4,0)))</f>
        <v>0</v>
      </c>
      <c r="Q176" s="43">
        <f>IF($J176="a",VLOOKUP($M176,Reference!$A$2:E$13,5,0),IF($J176="b",VLOOKUP($M176,Reference!$A$16:E$27,5,0),VLOOKUP($M176,Reference!$A$30:E$41,5,0)))</f>
        <v>0</v>
      </c>
      <c r="R176" s="43">
        <f>IF($J176="a",VLOOKUP($M176,Reference!$A$2:F$13,6,0),IF($J176="b",VLOOKUP($M176,Reference!$A$16:F$27,6,0),VLOOKUP($M176,Reference!$A$30:F$41,6,0)))</f>
        <v>0</v>
      </c>
      <c r="S176" s="43">
        <f>IF($J176="a",VLOOKUP($M176,Reference!$A$2:G$13,7,0),IF($J176="b",VLOOKUP($M176,Reference!$A$16:G$27,7,0),VLOOKUP($M176,Reference!$A$30:G$41,7,0)))</f>
        <v>0</v>
      </c>
      <c r="T176" s="43">
        <f>IF($J176="a",VLOOKUP($M176,Reference!$A$2:H$13,8,0),IF($J176="b",VLOOKUP($M176,Reference!$A$16:H$27,8,0),VLOOKUP($M176,Reference!$A$30:H$41,8,0)))</f>
        <v>0</v>
      </c>
      <c r="U176" s="43" t="str">
        <f>IF($J176="a",VLOOKUP($M176,Reference!$A$2:I$13,9,0),IF($J176="b",VLOOKUP($M176,Reference!$A$16:I$27,9,0),VLOOKUP($M176,Reference!$A$30:I$41,9,0)))</f>
        <v>Service Touchpoint</v>
      </c>
      <c r="V176" s="43">
        <f>IF($J176="a",VLOOKUP($M176,Reference!$A$2:J$13,10,0),IF($J176="b",VLOOKUP($M176,Reference!$A$16:J$27,10,0),VLOOKUP($M176,Reference!$A$30:J$41,10,0)))</f>
        <v>0</v>
      </c>
      <c r="W176" s="43">
        <f>IF($J176="a",VLOOKUP($M176,Reference!$A$2:K$13,11,0),IF($J176="b",VLOOKUP($M176,Reference!$A$16:K$27,11,0),VLOOKUP($M176,Reference!$A$30:K$41,11,0)))</f>
        <v>0</v>
      </c>
      <c r="X176" s="43">
        <f>IF($J176="a",VLOOKUP($M176,Reference!$A$2:L$13,12,0),IF($J176="b",VLOOKUP($M176,Reference!$A$16:L$27,12,0),VLOOKUP($M176,Reference!$A$30:L$41,12,0)))</f>
        <v>0</v>
      </c>
      <c r="Y176" s="43">
        <f>IF($J176="a",VLOOKUP($M176,Reference!$A$2:M$13,13,0),IF($J176="b",VLOOKUP($M176,Reference!$A$16:M$27,13,0),VLOOKUP($M176,Reference!$A$30:M$41,13,0)))</f>
        <v>0</v>
      </c>
      <c r="Z176" s="72">
        <f>VLOOKUP(M176,Reference!$A$63:$B$74,2,0)</f>
        <v>43313</v>
      </c>
      <c r="AA176" s="76">
        <f>VLOOKUP($M176,Reference!$A$45:$B$56,2,0)</f>
        <v>8</v>
      </c>
      <c r="AB176" s="76" t="str">
        <f>VLOOKUP($AA176,Reference!$B$45:$E$56,4,0)</f>
        <v>November</v>
      </c>
      <c r="AC176" s="76" t="str">
        <f>VLOOKUP($AA176,Reference!$B$45:$G$56,6,0)</f>
        <v>February</v>
      </c>
      <c r="AD176" s="76" t="str">
        <f>VLOOKUP($AA176,Reference!$B$45:$J$56,8,0)</f>
        <v>May</v>
      </c>
    </row>
    <row r="177" spans="1:30" ht="15" x14ac:dyDescent="0.15">
      <c r="A177" s="34"/>
      <c r="B177" s="36">
        <f t="shared" si="13"/>
        <v>0.60661764705882348</v>
      </c>
      <c r="C177" s="37">
        <v>165</v>
      </c>
      <c r="D177" s="38">
        <f>'Raw Data'!B166</f>
        <v>34145.69</v>
      </c>
      <c r="E177" s="38">
        <f t="shared" si="16"/>
        <v>134395790.58999991</v>
      </c>
      <c r="F177" s="36">
        <f t="shared" si="14"/>
        <v>0.93047927350865556</v>
      </c>
      <c r="G177" s="39">
        <f>'Raw Data'!C166</f>
        <v>329.77</v>
      </c>
      <c r="H177" s="39">
        <f t="shared" si="17"/>
        <v>458591.49000000017</v>
      </c>
      <c r="I177" s="36">
        <f t="shared" si="15"/>
        <v>0.97177350323707612</v>
      </c>
      <c r="J177" s="44" t="s">
        <v>16</v>
      </c>
      <c r="K177" s="41" t="str">
        <f>'Raw Data'!A166</f>
        <v>Client 165</v>
      </c>
      <c r="L177" s="41" t="s">
        <v>50</v>
      </c>
      <c r="M177" s="42" t="s">
        <v>25</v>
      </c>
      <c r="N177" s="43">
        <f>IF($J177="a",VLOOKUP($M177,Reference!$A$2:B$13,2,0),IF($J177="b",VLOOKUP($M177,Reference!$A$16:B$27,2,0),VLOOKUP($M177,Reference!$A$30:B$41,2,0)))</f>
        <v>0</v>
      </c>
      <c r="O177" s="43">
        <f>IF($J177="a",VLOOKUP($M177,Reference!$A$2:C$13,3,0),IF($J177="b",VLOOKUP($M177,Reference!$A$16:C$27,3,0),VLOOKUP($M177,Reference!$A$30:C$41,3,0)))</f>
        <v>0</v>
      </c>
      <c r="P177" s="43">
        <f>IF($J177="a",VLOOKUP($M177,Reference!$A$2:D$13,4,0),IF($J177="b",VLOOKUP($M177,Reference!$A$16:D$27,4,0),VLOOKUP($M177,Reference!$A$30:D$41,4,0)))</f>
        <v>0</v>
      </c>
      <c r="Q177" s="43">
        <f>IF($J177="a",VLOOKUP($M177,Reference!$A$2:E$13,5,0),IF($J177="b",VLOOKUP($M177,Reference!$A$16:E$27,5,0),VLOOKUP($M177,Reference!$A$30:E$41,5,0)))</f>
        <v>0</v>
      </c>
      <c r="R177" s="43">
        <f>IF($J177="a",VLOOKUP($M177,Reference!$A$2:F$13,6,0),IF($J177="b",VLOOKUP($M177,Reference!$A$16:F$27,6,0),VLOOKUP($M177,Reference!$A$30:F$41,6,0)))</f>
        <v>0</v>
      </c>
      <c r="S177" s="43">
        <f>IF($J177="a",VLOOKUP($M177,Reference!$A$2:G$13,7,0),IF($J177="b",VLOOKUP($M177,Reference!$A$16:G$27,7,0),VLOOKUP($M177,Reference!$A$30:G$41,7,0)))</f>
        <v>0</v>
      </c>
      <c r="T177" s="43">
        <f>IF($J177="a",VLOOKUP($M177,Reference!$A$2:H$13,8,0),IF($J177="b",VLOOKUP($M177,Reference!$A$16:H$27,8,0),VLOOKUP($M177,Reference!$A$30:H$41,8,0)))</f>
        <v>0</v>
      </c>
      <c r="U177" s="43">
        <f>IF($J177="a",VLOOKUP($M177,Reference!$A$2:I$13,9,0),IF($J177="b",VLOOKUP($M177,Reference!$A$16:I$27,9,0),VLOOKUP($M177,Reference!$A$30:I$41,9,0)))</f>
        <v>0</v>
      </c>
      <c r="V177" s="43" t="str">
        <f>IF($J177="a",VLOOKUP($M177,Reference!$A$2:J$13,10,0),IF($J177="b",VLOOKUP($M177,Reference!$A$16:J$27,10,0),VLOOKUP($M177,Reference!$A$30:J$41,10,0)))</f>
        <v>Service Touchpoint</v>
      </c>
      <c r="W177" s="43">
        <f>IF($J177="a",VLOOKUP($M177,Reference!$A$2:K$13,11,0),IF($J177="b",VLOOKUP($M177,Reference!$A$16:K$27,11,0),VLOOKUP($M177,Reference!$A$30:K$41,11,0)))</f>
        <v>0</v>
      </c>
      <c r="X177" s="43">
        <f>IF($J177="a",VLOOKUP($M177,Reference!$A$2:L$13,12,0),IF($J177="b",VLOOKUP($M177,Reference!$A$16:L$27,12,0),VLOOKUP($M177,Reference!$A$30:L$41,12,0)))</f>
        <v>0</v>
      </c>
      <c r="Y177" s="43">
        <f>IF($J177="a",VLOOKUP($M177,Reference!$A$2:M$13,13,0),IF($J177="b",VLOOKUP($M177,Reference!$A$16:M$27,13,0),VLOOKUP($M177,Reference!$A$30:M$41,13,0)))</f>
        <v>0</v>
      </c>
      <c r="Z177" s="72">
        <f>VLOOKUP(M177,Reference!$A$63:$B$74,2,0)</f>
        <v>43344</v>
      </c>
      <c r="AA177" s="76">
        <f>VLOOKUP($M177,Reference!$A$45:$B$56,2,0)</f>
        <v>9</v>
      </c>
      <c r="AB177" s="76" t="str">
        <f>VLOOKUP($AA177,Reference!$B$45:$E$56,4,0)</f>
        <v>December</v>
      </c>
      <c r="AC177" s="76" t="str">
        <f>VLOOKUP($AA177,Reference!$B$45:$G$56,6,0)</f>
        <v>March</v>
      </c>
      <c r="AD177" s="76" t="str">
        <f>VLOOKUP($AA177,Reference!$B$45:$J$56,8,0)</f>
        <v>June</v>
      </c>
    </row>
    <row r="178" spans="1:30" ht="15" x14ac:dyDescent="0.15">
      <c r="A178" s="34"/>
      <c r="B178" s="36">
        <f t="shared" si="13"/>
        <v>0.61029411764705888</v>
      </c>
      <c r="C178" s="37">
        <v>166</v>
      </c>
      <c r="D178" s="38">
        <f>'Raw Data'!B167</f>
        <v>48172.13</v>
      </c>
      <c r="E178" s="38">
        <f t="shared" si="16"/>
        <v>134443962.71999991</v>
      </c>
      <c r="F178" s="36">
        <f t="shared" si="14"/>
        <v>0.93081278967258441</v>
      </c>
      <c r="G178" s="39">
        <f>'Raw Data'!C167</f>
        <v>321.75</v>
      </c>
      <c r="H178" s="39">
        <f t="shared" si="17"/>
        <v>458913.24000000017</v>
      </c>
      <c r="I178" s="36">
        <f t="shared" si="15"/>
        <v>0.97245530421132997</v>
      </c>
      <c r="J178" s="44" t="s">
        <v>16</v>
      </c>
      <c r="K178" s="41" t="str">
        <f>'Raw Data'!A167</f>
        <v>Client 166</v>
      </c>
      <c r="L178" s="41" t="s">
        <v>50</v>
      </c>
      <c r="M178" s="42" t="s">
        <v>26</v>
      </c>
      <c r="N178" s="43">
        <f>IF($J178="a",VLOOKUP($M178,Reference!$A$2:B$13,2,0),IF($J178="b",VLOOKUP($M178,Reference!$A$16:B$27,2,0),VLOOKUP($M178,Reference!$A$30:B$41,2,0)))</f>
        <v>0</v>
      </c>
      <c r="O178" s="43">
        <f>IF($J178="a",VLOOKUP($M178,Reference!$A$2:C$13,3,0),IF($J178="b",VLOOKUP($M178,Reference!$A$16:C$27,3,0),VLOOKUP($M178,Reference!$A$30:C$41,3,0)))</f>
        <v>0</v>
      </c>
      <c r="P178" s="43">
        <f>IF($J178="a",VLOOKUP($M178,Reference!$A$2:D$13,4,0),IF($J178="b",VLOOKUP($M178,Reference!$A$16:D$27,4,0),VLOOKUP($M178,Reference!$A$30:D$41,4,0)))</f>
        <v>0</v>
      </c>
      <c r="Q178" s="43">
        <f>IF($J178="a",VLOOKUP($M178,Reference!$A$2:E$13,5,0),IF($J178="b",VLOOKUP($M178,Reference!$A$16:E$27,5,0),VLOOKUP($M178,Reference!$A$30:E$41,5,0)))</f>
        <v>0</v>
      </c>
      <c r="R178" s="43">
        <f>IF($J178="a",VLOOKUP($M178,Reference!$A$2:F$13,6,0),IF($J178="b",VLOOKUP($M178,Reference!$A$16:F$27,6,0),VLOOKUP($M178,Reference!$A$30:F$41,6,0)))</f>
        <v>0</v>
      </c>
      <c r="S178" s="43">
        <f>IF($J178="a",VLOOKUP($M178,Reference!$A$2:G$13,7,0),IF($J178="b",VLOOKUP($M178,Reference!$A$16:G$27,7,0),VLOOKUP($M178,Reference!$A$30:G$41,7,0)))</f>
        <v>0</v>
      </c>
      <c r="T178" s="43">
        <f>IF($J178="a",VLOOKUP($M178,Reference!$A$2:H$13,8,0),IF($J178="b",VLOOKUP($M178,Reference!$A$16:H$27,8,0),VLOOKUP($M178,Reference!$A$30:H$41,8,0)))</f>
        <v>0</v>
      </c>
      <c r="U178" s="43">
        <f>IF($J178="a",VLOOKUP($M178,Reference!$A$2:I$13,9,0),IF($J178="b",VLOOKUP($M178,Reference!$A$16:I$27,9,0),VLOOKUP($M178,Reference!$A$30:I$41,9,0)))</f>
        <v>0</v>
      </c>
      <c r="V178" s="43">
        <f>IF($J178="a",VLOOKUP($M178,Reference!$A$2:J$13,10,0),IF($J178="b",VLOOKUP($M178,Reference!$A$16:J$27,10,0),VLOOKUP($M178,Reference!$A$30:J$41,10,0)))</f>
        <v>0</v>
      </c>
      <c r="W178" s="43" t="str">
        <f>IF($J178="a",VLOOKUP($M178,Reference!$A$2:K$13,11,0),IF($J178="b",VLOOKUP($M178,Reference!$A$16:K$27,11,0),VLOOKUP($M178,Reference!$A$30:K$41,11,0)))</f>
        <v>Service Touchpoint</v>
      </c>
      <c r="X178" s="43">
        <f>IF($J178="a",VLOOKUP($M178,Reference!$A$2:L$13,12,0),IF($J178="b",VLOOKUP($M178,Reference!$A$16:L$27,12,0),VLOOKUP($M178,Reference!$A$30:L$41,12,0)))</f>
        <v>0</v>
      </c>
      <c r="Y178" s="43">
        <f>IF($J178="a",VLOOKUP($M178,Reference!$A$2:M$13,13,0),IF($J178="b",VLOOKUP($M178,Reference!$A$16:M$27,13,0),VLOOKUP($M178,Reference!$A$30:M$41,13,0)))</f>
        <v>0</v>
      </c>
      <c r="Z178" s="72">
        <f>VLOOKUP(M178,Reference!$A$63:$B$74,2,0)</f>
        <v>43374</v>
      </c>
      <c r="AA178" s="76">
        <f>VLOOKUP($M178,Reference!$A$45:$B$56,2,0)</f>
        <v>10</v>
      </c>
      <c r="AB178" s="76" t="str">
        <f>VLOOKUP($AA178,Reference!$B$45:$E$56,4,0)</f>
        <v>January</v>
      </c>
      <c r="AC178" s="76" t="str">
        <f>VLOOKUP($AA178,Reference!$B$45:$G$56,6,0)</f>
        <v>April</v>
      </c>
      <c r="AD178" s="76" t="str">
        <f>VLOOKUP($AA178,Reference!$B$45:$J$56,8,0)</f>
        <v>July</v>
      </c>
    </row>
    <row r="179" spans="1:30" ht="15" x14ac:dyDescent="0.15">
      <c r="A179" s="34"/>
      <c r="B179" s="36">
        <f t="shared" si="13"/>
        <v>0.61397058823529416</v>
      </c>
      <c r="C179" s="37">
        <v>167</v>
      </c>
      <c r="D179" s="38">
        <f>'Raw Data'!B168</f>
        <v>23703.54</v>
      </c>
      <c r="E179" s="38">
        <f t="shared" si="16"/>
        <v>134467666.2599999</v>
      </c>
      <c r="F179" s="36">
        <f t="shared" si="14"/>
        <v>0.93097689937112449</v>
      </c>
      <c r="G179" s="39">
        <f>'Raw Data'!C168</f>
        <v>321.58999999999997</v>
      </c>
      <c r="H179" s="39">
        <f t="shared" si="17"/>
        <v>459234.83000000019</v>
      </c>
      <c r="I179" s="36">
        <f t="shared" si="15"/>
        <v>0.97313676613925637</v>
      </c>
      <c r="J179" s="44" t="s">
        <v>16</v>
      </c>
      <c r="K179" s="41" t="str">
        <f>'Raw Data'!A168</f>
        <v>Client 167</v>
      </c>
      <c r="L179" s="41" t="s">
        <v>50</v>
      </c>
      <c r="M179" s="42" t="s">
        <v>27</v>
      </c>
      <c r="N179" s="43">
        <f>IF($J179="a",VLOOKUP($M179,Reference!$A$2:B$13,2,0),IF($J179="b",VLOOKUP($M179,Reference!$A$16:B$27,2,0),VLOOKUP($M179,Reference!$A$30:B$41,2,0)))</f>
        <v>0</v>
      </c>
      <c r="O179" s="43">
        <f>IF($J179="a",VLOOKUP($M179,Reference!$A$2:C$13,3,0),IF($J179="b",VLOOKUP($M179,Reference!$A$16:C$27,3,0),VLOOKUP($M179,Reference!$A$30:C$41,3,0)))</f>
        <v>0</v>
      </c>
      <c r="P179" s="43">
        <f>IF($J179="a",VLOOKUP($M179,Reference!$A$2:D$13,4,0),IF($J179="b",VLOOKUP($M179,Reference!$A$16:D$27,4,0),VLOOKUP($M179,Reference!$A$30:D$41,4,0)))</f>
        <v>0</v>
      </c>
      <c r="Q179" s="43">
        <f>IF($J179="a",VLOOKUP($M179,Reference!$A$2:E$13,5,0),IF($J179="b",VLOOKUP($M179,Reference!$A$16:E$27,5,0),VLOOKUP($M179,Reference!$A$30:E$41,5,0)))</f>
        <v>0</v>
      </c>
      <c r="R179" s="43">
        <f>IF($J179="a",VLOOKUP($M179,Reference!$A$2:F$13,6,0),IF($J179="b",VLOOKUP($M179,Reference!$A$16:F$27,6,0),VLOOKUP($M179,Reference!$A$30:F$41,6,0)))</f>
        <v>0</v>
      </c>
      <c r="S179" s="43">
        <f>IF($J179="a",VLOOKUP($M179,Reference!$A$2:G$13,7,0),IF($J179="b",VLOOKUP($M179,Reference!$A$16:G$27,7,0),VLOOKUP($M179,Reference!$A$30:G$41,7,0)))</f>
        <v>0</v>
      </c>
      <c r="T179" s="43">
        <f>IF($J179="a",VLOOKUP($M179,Reference!$A$2:H$13,8,0),IF($J179="b",VLOOKUP($M179,Reference!$A$16:H$27,8,0),VLOOKUP($M179,Reference!$A$30:H$41,8,0)))</f>
        <v>0</v>
      </c>
      <c r="U179" s="43">
        <f>IF($J179="a",VLOOKUP($M179,Reference!$A$2:I$13,9,0),IF($J179="b",VLOOKUP($M179,Reference!$A$16:I$27,9,0),VLOOKUP($M179,Reference!$A$30:I$41,9,0)))</f>
        <v>0</v>
      </c>
      <c r="V179" s="43">
        <f>IF($J179="a",VLOOKUP($M179,Reference!$A$2:J$13,10,0),IF($J179="b",VLOOKUP($M179,Reference!$A$16:J$27,10,0),VLOOKUP($M179,Reference!$A$30:J$41,10,0)))</f>
        <v>0</v>
      </c>
      <c r="W179" s="43">
        <f>IF($J179="a",VLOOKUP($M179,Reference!$A$2:K$13,11,0),IF($J179="b",VLOOKUP($M179,Reference!$A$16:K$27,11,0),VLOOKUP($M179,Reference!$A$30:K$41,11,0)))</f>
        <v>0</v>
      </c>
      <c r="X179" s="43" t="str">
        <f>IF($J179="a",VLOOKUP($M179,Reference!$A$2:L$13,12,0),IF($J179="b",VLOOKUP($M179,Reference!$A$16:L$27,12,0),VLOOKUP($M179,Reference!$A$30:L$41,12,0)))</f>
        <v>Service Touchpoint</v>
      </c>
      <c r="Y179" s="43">
        <f>IF($J179="a",VLOOKUP($M179,Reference!$A$2:M$13,13,0),IF($J179="b",VLOOKUP($M179,Reference!$A$16:M$27,13,0),VLOOKUP($M179,Reference!$A$30:M$41,13,0)))</f>
        <v>0</v>
      </c>
      <c r="Z179" s="72">
        <f>VLOOKUP(M179,Reference!$A$63:$B$74,2,0)</f>
        <v>43405</v>
      </c>
      <c r="AA179" s="76">
        <f>VLOOKUP($M179,Reference!$A$45:$B$56,2,0)</f>
        <v>11</v>
      </c>
      <c r="AB179" s="76" t="str">
        <f>VLOOKUP($AA179,Reference!$B$45:$E$56,4,0)</f>
        <v>February</v>
      </c>
      <c r="AC179" s="76" t="str">
        <f>VLOOKUP($AA179,Reference!$B$45:$G$56,6,0)</f>
        <v>May</v>
      </c>
      <c r="AD179" s="76" t="str">
        <f>VLOOKUP($AA179,Reference!$B$45:$J$56,8,0)</f>
        <v>August</v>
      </c>
    </row>
    <row r="180" spans="1:30" ht="15" x14ac:dyDescent="0.15">
      <c r="A180" s="34"/>
      <c r="B180" s="36">
        <f t="shared" si="13"/>
        <v>0.61764705882352944</v>
      </c>
      <c r="C180" s="37">
        <v>168</v>
      </c>
      <c r="D180" s="38">
        <f>'Raw Data'!B169</f>
        <v>35602.550000000003</v>
      </c>
      <c r="E180" s="38">
        <f t="shared" si="16"/>
        <v>134503268.80999991</v>
      </c>
      <c r="F180" s="36">
        <f t="shared" si="14"/>
        <v>0.93122339098156581</v>
      </c>
      <c r="G180" s="39">
        <f>'Raw Data'!C169</f>
        <v>319.75</v>
      </c>
      <c r="H180" s="39">
        <f t="shared" si="17"/>
        <v>459554.58000000019</v>
      </c>
      <c r="I180" s="36">
        <f t="shared" si="15"/>
        <v>0.97381432903441623</v>
      </c>
      <c r="J180" s="44" t="s">
        <v>16</v>
      </c>
      <c r="K180" s="41" t="str">
        <f>'Raw Data'!A169</f>
        <v>Client 168</v>
      </c>
      <c r="L180" s="41" t="s">
        <v>50</v>
      </c>
      <c r="M180" s="42" t="s">
        <v>28</v>
      </c>
      <c r="N180" s="43">
        <f>IF($J180="a",VLOOKUP($M180,Reference!$A$2:B$13,2,0),IF($J180="b",VLOOKUP($M180,Reference!$A$16:B$27,2,0),VLOOKUP($M180,Reference!$A$30:B$41,2,0)))</f>
        <v>0</v>
      </c>
      <c r="O180" s="43">
        <f>IF($J180="a",VLOOKUP($M180,Reference!$A$2:C$13,3,0),IF($J180="b",VLOOKUP($M180,Reference!$A$16:C$27,3,0),VLOOKUP($M180,Reference!$A$30:C$41,3,0)))</f>
        <v>0</v>
      </c>
      <c r="P180" s="43">
        <f>IF($J180="a",VLOOKUP($M180,Reference!$A$2:D$13,4,0),IF($J180="b",VLOOKUP($M180,Reference!$A$16:D$27,4,0),VLOOKUP($M180,Reference!$A$30:D$41,4,0)))</f>
        <v>0</v>
      </c>
      <c r="Q180" s="43">
        <f>IF($J180="a",VLOOKUP($M180,Reference!$A$2:E$13,5,0),IF($J180="b",VLOOKUP($M180,Reference!$A$16:E$27,5,0),VLOOKUP($M180,Reference!$A$30:E$41,5,0)))</f>
        <v>0</v>
      </c>
      <c r="R180" s="43">
        <f>IF($J180="a",VLOOKUP($M180,Reference!$A$2:F$13,6,0),IF($J180="b",VLOOKUP($M180,Reference!$A$16:F$27,6,0),VLOOKUP($M180,Reference!$A$30:F$41,6,0)))</f>
        <v>0</v>
      </c>
      <c r="S180" s="43">
        <f>IF($J180="a",VLOOKUP($M180,Reference!$A$2:G$13,7,0),IF($J180="b",VLOOKUP($M180,Reference!$A$16:G$27,7,0),VLOOKUP($M180,Reference!$A$30:G$41,7,0)))</f>
        <v>0</v>
      </c>
      <c r="T180" s="43">
        <f>IF($J180="a",VLOOKUP($M180,Reference!$A$2:H$13,8,0),IF($J180="b",VLOOKUP($M180,Reference!$A$16:H$27,8,0),VLOOKUP($M180,Reference!$A$30:H$41,8,0)))</f>
        <v>0</v>
      </c>
      <c r="U180" s="43">
        <f>IF($J180="a",VLOOKUP($M180,Reference!$A$2:I$13,9,0),IF($J180="b",VLOOKUP($M180,Reference!$A$16:I$27,9,0),VLOOKUP($M180,Reference!$A$30:I$41,9,0)))</f>
        <v>0</v>
      </c>
      <c r="V180" s="43">
        <f>IF($J180="a",VLOOKUP($M180,Reference!$A$2:J$13,10,0),IF($J180="b",VLOOKUP($M180,Reference!$A$16:J$27,10,0),VLOOKUP($M180,Reference!$A$30:J$41,10,0)))</f>
        <v>0</v>
      </c>
      <c r="W180" s="43">
        <f>IF($J180="a",VLOOKUP($M180,Reference!$A$2:K$13,11,0),IF($J180="b",VLOOKUP($M180,Reference!$A$16:K$27,11,0),VLOOKUP($M180,Reference!$A$30:K$41,11,0)))</f>
        <v>0</v>
      </c>
      <c r="X180" s="43">
        <f>IF($J180="a",VLOOKUP($M180,Reference!$A$2:L$13,12,0),IF($J180="b",VLOOKUP($M180,Reference!$A$16:L$27,12,0),VLOOKUP($M180,Reference!$A$30:L$41,12,0)))</f>
        <v>0</v>
      </c>
      <c r="Y180" s="43" t="str">
        <f>IF($J180="a",VLOOKUP($M180,Reference!$A$2:M$13,13,0),IF($J180="b",VLOOKUP($M180,Reference!$A$16:M$27,13,0),VLOOKUP($M180,Reference!$A$30:M$41,13,0)))</f>
        <v>Service Touchpoint</v>
      </c>
      <c r="Z180" s="72">
        <f>VLOOKUP(M180,Reference!$A$63:$B$74,2,0)</f>
        <v>43435</v>
      </c>
      <c r="AA180" s="76">
        <f>VLOOKUP($M180,Reference!$A$45:$B$56,2,0)</f>
        <v>12</v>
      </c>
      <c r="AB180" s="76" t="str">
        <f>VLOOKUP($AA180,Reference!$B$45:$E$56,4,0)</f>
        <v>March</v>
      </c>
      <c r="AC180" s="76" t="str">
        <f>VLOOKUP($AA180,Reference!$B$45:$G$56,6,0)</f>
        <v>June</v>
      </c>
      <c r="AD180" s="76" t="str">
        <f>VLOOKUP($AA180,Reference!$B$45:$J$56,8,0)</f>
        <v>September</v>
      </c>
    </row>
    <row r="181" spans="1:30" ht="15" x14ac:dyDescent="0.15">
      <c r="A181" s="34"/>
      <c r="B181" s="36">
        <f t="shared" si="13"/>
        <v>0.62132352941176472</v>
      </c>
      <c r="C181" s="37">
        <v>169</v>
      </c>
      <c r="D181" s="38">
        <f>'Raw Data'!B170</f>
        <v>60557.05</v>
      </c>
      <c r="E181" s="38">
        <f t="shared" si="16"/>
        <v>134563825.85999992</v>
      </c>
      <c r="F181" s="36">
        <f t="shared" si="14"/>
        <v>0.9316426532191886</v>
      </c>
      <c r="G181" s="39">
        <f>'Raw Data'!C170</f>
        <v>315.14</v>
      </c>
      <c r="H181" s="39">
        <f t="shared" si="17"/>
        <v>459869.7200000002</v>
      </c>
      <c r="I181" s="36">
        <f t="shared" si="15"/>
        <v>0.97448212315726435</v>
      </c>
      <c r="J181" s="44" t="s">
        <v>16</v>
      </c>
      <c r="K181" s="41" t="str">
        <f>'Raw Data'!A170</f>
        <v>Client 169</v>
      </c>
      <c r="L181" s="41" t="s">
        <v>50</v>
      </c>
      <c r="M181" s="42" t="s">
        <v>1</v>
      </c>
      <c r="N181" s="43" t="str">
        <f>IF($J181="a",VLOOKUP($M181,Reference!$A$2:B$13,2,0),IF($J181="b",VLOOKUP($M181,Reference!$A$16:B$27,2,0),VLOOKUP($M181,Reference!$A$30:B$41,2,0)))</f>
        <v>Service Touchpoint</v>
      </c>
      <c r="O181" s="43">
        <f>IF($J181="a",VLOOKUP($M181,Reference!$A$2:C$13,3,0),IF($J181="b",VLOOKUP($M181,Reference!$A$16:C$27,3,0),VLOOKUP($M181,Reference!$A$30:C$41,3,0)))</f>
        <v>0</v>
      </c>
      <c r="P181" s="43">
        <f>IF($J181="a",VLOOKUP($M181,Reference!$A$2:D$13,4,0),IF($J181="b",VLOOKUP($M181,Reference!$A$16:D$27,4,0),VLOOKUP($M181,Reference!$A$30:D$41,4,0)))</f>
        <v>0</v>
      </c>
      <c r="Q181" s="43">
        <f>IF($J181="a",VLOOKUP($M181,Reference!$A$2:E$13,5,0),IF($J181="b",VLOOKUP($M181,Reference!$A$16:E$27,5,0),VLOOKUP($M181,Reference!$A$30:E$41,5,0)))</f>
        <v>0</v>
      </c>
      <c r="R181" s="43">
        <f>IF($J181="a",VLOOKUP($M181,Reference!$A$2:F$13,6,0),IF($J181="b",VLOOKUP($M181,Reference!$A$16:F$27,6,0),VLOOKUP($M181,Reference!$A$30:F$41,6,0)))</f>
        <v>0</v>
      </c>
      <c r="S181" s="43">
        <f>IF($J181="a",VLOOKUP($M181,Reference!$A$2:G$13,7,0),IF($J181="b",VLOOKUP($M181,Reference!$A$16:G$27,7,0),VLOOKUP($M181,Reference!$A$30:G$41,7,0)))</f>
        <v>0</v>
      </c>
      <c r="T181" s="43">
        <f>IF($J181="a",VLOOKUP($M181,Reference!$A$2:H$13,8,0),IF($J181="b",VLOOKUP($M181,Reference!$A$16:H$27,8,0),VLOOKUP($M181,Reference!$A$30:H$41,8,0)))</f>
        <v>0</v>
      </c>
      <c r="U181" s="43">
        <f>IF($J181="a",VLOOKUP($M181,Reference!$A$2:I$13,9,0),IF($J181="b",VLOOKUP($M181,Reference!$A$16:I$27,9,0),VLOOKUP($M181,Reference!$A$30:I$41,9,0)))</f>
        <v>0</v>
      </c>
      <c r="V181" s="43">
        <f>IF($J181="a",VLOOKUP($M181,Reference!$A$2:J$13,10,0),IF($J181="b",VLOOKUP($M181,Reference!$A$16:J$27,10,0),VLOOKUP($M181,Reference!$A$30:J$41,10,0)))</f>
        <v>0</v>
      </c>
      <c r="W181" s="43">
        <f>IF($J181="a",VLOOKUP($M181,Reference!$A$2:K$13,11,0),IF($J181="b",VLOOKUP($M181,Reference!$A$16:K$27,11,0),VLOOKUP($M181,Reference!$A$30:K$41,11,0)))</f>
        <v>0</v>
      </c>
      <c r="X181" s="43">
        <f>IF($J181="a",VLOOKUP($M181,Reference!$A$2:L$13,12,0),IF($J181="b",VLOOKUP($M181,Reference!$A$16:L$27,12,0),VLOOKUP($M181,Reference!$A$30:L$41,12,0)))</f>
        <v>0</v>
      </c>
      <c r="Y181" s="43">
        <f>IF($J181="a",VLOOKUP($M181,Reference!$A$2:M$13,13,0),IF($J181="b",VLOOKUP($M181,Reference!$A$16:M$27,13,0),VLOOKUP($M181,Reference!$A$30:M$41,13,0)))</f>
        <v>0</v>
      </c>
      <c r="Z181" s="72">
        <f>VLOOKUP(M181,Reference!$A$63:$B$74,2,0)</f>
        <v>43101</v>
      </c>
      <c r="AA181" s="76">
        <f>VLOOKUP($M181,Reference!$A$45:$B$56,2,0)</f>
        <v>1</v>
      </c>
      <c r="AB181" s="76" t="str">
        <f>VLOOKUP($AA181,Reference!$B$45:$E$56,4,0)</f>
        <v>April</v>
      </c>
      <c r="AC181" s="76" t="str">
        <f>VLOOKUP($AA181,Reference!$B$45:$G$56,6,0)</f>
        <v>July</v>
      </c>
      <c r="AD181" s="76" t="str">
        <f>VLOOKUP($AA181,Reference!$B$45:$J$56,8,0)</f>
        <v>October</v>
      </c>
    </row>
    <row r="182" spans="1:30" ht="15" x14ac:dyDescent="0.15">
      <c r="A182" s="34"/>
      <c r="B182" s="36">
        <f t="shared" si="13"/>
        <v>0.625</v>
      </c>
      <c r="C182" s="37">
        <v>170</v>
      </c>
      <c r="D182" s="38">
        <f>'Raw Data'!B171</f>
        <v>124993.63</v>
      </c>
      <c r="E182" s="38">
        <f t="shared" si="16"/>
        <v>134688819.48999992</v>
      </c>
      <c r="F182" s="36">
        <f t="shared" si="14"/>
        <v>0.93250803733222531</v>
      </c>
      <c r="G182" s="39">
        <f>'Raw Data'!C171</f>
        <v>309.81</v>
      </c>
      <c r="H182" s="39">
        <f t="shared" si="17"/>
        <v>460179.5300000002</v>
      </c>
      <c r="I182" s="36">
        <f t="shared" si="15"/>
        <v>0.97513862279932673</v>
      </c>
      <c r="J182" s="44" t="s">
        <v>16</v>
      </c>
      <c r="K182" s="41" t="str">
        <f>'Raw Data'!A171</f>
        <v>Client 170</v>
      </c>
      <c r="L182" s="41" t="s">
        <v>50</v>
      </c>
      <c r="M182" s="42" t="s">
        <v>18</v>
      </c>
      <c r="N182" s="43">
        <f>IF($J182="a",VLOOKUP($M182,Reference!$A$2:B$13,2,0),IF($J182="b",VLOOKUP($M182,Reference!$A$16:B$27,2,0),VLOOKUP($M182,Reference!$A$30:B$41,2,0)))</f>
        <v>0</v>
      </c>
      <c r="O182" s="43" t="str">
        <f>IF($J182="a",VLOOKUP($M182,Reference!$A$2:C$13,3,0),IF($J182="b",VLOOKUP($M182,Reference!$A$16:C$27,3,0),VLOOKUP($M182,Reference!$A$30:C$41,3,0)))</f>
        <v>Service Touchpoint</v>
      </c>
      <c r="P182" s="43">
        <f>IF($J182="a",VLOOKUP($M182,Reference!$A$2:D$13,4,0),IF($J182="b",VLOOKUP($M182,Reference!$A$16:D$27,4,0),VLOOKUP($M182,Reference!$A$30:D$41,4,0)))</f>
        <v>0</v>
      </c>
      <c r="Q182" s="43">
        <f>IF($J182="a",VLOOKUP($M182,Reference!$A$2:E$13,5,0),IF($J182="b",VLOOKUP($M182,Reference!$A$16:E$27,5,0),VLOOKUP($M182,Reference!$A$30:E$41,5,0)))</f>
        <v>0</v>
      </c>
      <c r="R182" s="43">
        <f>IF($J182="a",VLOOKUP($M182,Reference!$A$2:F$13,6,0),IF($J182="b",VLOOKUP($M182,Reference!$A$16:F$27,6,0),VLOOKUP($M182,Reference!$A$30:F$41,6,0)))</f>
        <v>0</v>
      </c>
      <c r="S182" s="43">
        <f>IF($J182="a",VLOOKUP($M182,Reference!$A$2:G$13,7,0),IF($J182="b",VLOOKUP($M182,Reference!$A$16:G$27,7,0),VLOOKUP($M182,Reference!$A$30:G$41,7,0)))</f>
        <v>0</v>
      </c>
      <c r="T182" s="43">
        <f>IF($J182="a",VLOOKUP($M182,Reference!$A$2:H$13,8,0),IF($J182="b",VLOOKUP($M182,Reference!$A$16:H$27,8,0),VLOOKUP($M182,Reference!$A$30:H$41,8,0)))</f>
        <v>0</v>
      </c>
      <c r="U182" s="43">
        <f>IF($J182="a",VLOOKUP($M182,Reference!$A$2:I$13,9,0),IF($J182="b",VLOOKUP($M182,Reference!$A$16:I$27,9,0),VLOOKUP($M182,Reference!$A$30:I$41,9,0)))</f>
        <v>0</v>
      </c>
      <c r="V182" s="43">
        <f>IF($J182="a",VLOOKUP($M182,Reference!$A$2:J$13,10,0),IF($J182="b",VLOOKUP($M182,Reference!$A$16:J$27,10,0),VLOOKUP($M182,Reference!$A$30:J$41,10,0)))</f>
        <v>0</v>
      </c>
      <c r="W182" s="43">
        <f>IF($J182="a",VLOOKUP($M182,Reference!$A$2:K$13,11,0),IF($J182="b",VLOOKUP($M182,Reference!$A$16:K$27,11,0),VLOOKUP($M182,Reference!$A$30:K$41,11,0)))</f>
        <v>0</v>
      </c>
      <c r="X182" s="43">
        <f>IF($J182="a",VLOOKUP($M182,Reference!$A$2:L$13,12,0),IF($J182="b",VLOOKUP($M182,Reference!$A$16:L$27,12,0),VLOOKUP($M182,Reference!$A$30:L$41,12,0)))</f>
        <v>0</v>
      </c>
      <c r="Y182" s="43">
        <f>IF($J182="a",VLOOKUP($M182,Reference!$A$2:M$13,13,0),IF($J182="b",VLOOKUP($M182,Reference!$A$16:M$27,13,0),VLOOKUP($M182,Reference!$A$30:M$41,13,0)))</f>
        <v>0</v>
      </c>
      <c r="Z182" s="72">
        <f>VLOOKUP(M182,Reference!$A$63:$B$74,2,0)</f>
        <v>43132</v>
      </c>
      <c r="AA182" s="76">
        <f>VLOOKUP($M182,Reference!$A$45:$B$56,2,0)</f>
        <v>2</v>
      </c>
      <c r="AB182" s="76" t="str">
        <f>VLOOKUP($AA182,Reference!$B$45:$E$56,4,0)</f>
        <v>May</v>
      </c>
      <c r="AC182" s="76" t="str">
        <f>VLOOKUP($AA182,Reference!$B$45:$G$56,6,0)</f>
        <v>August</v>
      </c>
      <c r="AD182" s="76" t="str">
        <f>VLOOKUP($AA182,Reference!$B$45:$J$56,8,0)</f>
        <v>November</v>
      </c>
    </row>
    <row r="183" spans="1:30" ht="15" x14ac:dyDescent="0.15">
      <c r="A183" s="34"/>
      <c r="B183" s="36">
        <f t="shared" si="13"/>
        <v>0.62867647058823528</v>
      </c>
      <c r="C183" s="37">
        <v>171</v>
      </c>
      <c r="D183" s="38">
        <f>'Raw Data'!B172</f>
        <v>19829.62</v>
      </c>
      <c r="E183" s="38">
        <f t="shared" si="16"/>
        <v>134708649.10999992</v>
      </c>
      <c r="F183" s="36">
        <f t="shared" si="14"/>
        <v>0.93264532623339225</v>
      </c>
      <c r="G183" s="39">
        <f>'Raw Data'!C172</f>
        <v>307.58</v>
      </c>
      <c r="H183" s="39">
        <f t="shared" si="17"/>
        <v>460487.11000000022</v>
      </c>
      <c r="I183" s="36">
        <f t="shared" si="15"/>
        <v>0.97579039698319936</v>
      </c>
      <c r="J183" s="44" t="s">
        <v>16</v>
      </c>
      <c r="K183" s="41" t="str">
        <f>'Raw Data'!A172</f>
        <v>Client 171</v>
      </c>
      <c r="L183" s="41" t="s">
        <v>50</v>
      </c>
      <c r="M183" s="42" t="s">
        <v>19</v>
      </c>
      <c r="N183" s="43">
        <f>IF($J183="a",VLOOKUP($M183,Reference!$A$2:B$13,2,0),IF($J183="b",VLOOKUP($M183,Reference!$A$16:B$27,2,0),VLOOKUP($M183,Reference!$A$30:B$41,2,0)))</f>
        <v>0</v>
      </c>
      <c r="O183" s="43">
        <f>IF($J183="a",VLOOKUP($M183,Reference!$A$2:C$13,3,0),IF($J183="b",VLOOKUP($M183,Reference!$A$16:C$27,3,0),VLOOKUP($M183,Reference!$A$30:C$41,3,0)))</f>
        <v>0</v>
      </c>
      <c r="P183" s="43" t="str">
        <f>IF($J183="a",VLOOKUP($M183,Reference!$A$2:D$13,4,0),IF($J183="b",VLOOKUP($M183,Reference!$A$16:D$27,4,0),VLOOKUP($M183,Reference!$A$30:D$41,4,0)))</f>
        <v>Service Touchpoint</v>
      </c>
      <c r="Q183" s="43">
        <f>IF($J183="a",VLOOKUP($M183,Reference!$A$2:E$13,5,0),IF($J183="b",VLOOKUP($M183,Reference!$A$16:E$27,5,0),VLOOKUP($M183,Reference!$A$30:E$41,5,0)))</f>
        <v>0</v>
      </c>
      <c r="R183" s="43">
        <f>IF($J183="a",VLOOKUP($M183,Reference!$A$2:F$13,6,0),IF($J183="b",VLOOKUP($M183,Reference!$A$16:F$27,6,0),VLOOKUP($M183,Reference!$A$30:F$41,6,0)))</f>
        <v>0</v>
      </c>
      <c r="S183" s="43">
        <f>IF($J183="a",VLOOKUP($M183,Reference!$A$2:G$13,7,0),IF($J183="b",VLOOKUP($M183,Reference!$A$16:G$27,7,0),VLOOKUP($M183,Reference!$A$30:G$41,7,0)))</f>
        <v>0</v>
      </c>
      <c r="T183" s="43">
        <f>IF($J183="a",VLOOKUP($M183,Reference!$A$2:H$13,8,0),IF($J183="b",VLOOKUP($M183,Reference!$A$16:H$27,8,0),VLOOKUP($M183,Reference!$A$30:H$41,8,0)))</f>
        <v>0</v>
      </c>
      <c r="U183" s="43">
        <f>IF($J183="a",VLOOKUP($M183,Reference!$A$2:I$13,9,0),IF($J183="b",VLOOKUP($M183,Reference!$A$16:I$27,9,0),VLOOKUP($M183,Reference!$A$30:I$41,9,0)))</f>
        <v>0</v>
      </c>
      <c r="V183" s="43">
        <f>IF($J183="a",VLOOKUP($M183,Reference!$A$2:J$13,10,0),IF($J183="b",VLOOKUP($M183,Reference!$A$16:J$27,10,0),VLOOKUP($M183,Reference!$A$30:J$41,10,0)))</f>
        <v>0</v>
      </c>
      <c r="W183" s="43">
        <f>IF($J183="a",VLOOKUP($M183,Reference!$A$2:K$13,11,0),IF($J183="b",VLOOKUP($M183,Reference!$A$16:K$27,11,0),VLOOKUP($M183,Reference!$A$30:K$41,11,0)))</f>
        <v>0</v>
      </c>
      <c r="X183" s="43">
        <f>IF($J183="a",VLOOKUP($M183,Reference!$A$2:L$13,12,0),IF($J183="b",VLOOKUP($M183,Reference!$A$16:L$27,12,0),VLOOKUP($M183,Reference!$A$30:L$41,12,0)))</f>
        <v>0</v>
      </c>
      <c r="Y183" s="43">
        <f>IF($J183="a",VLOOKUP($M183,Reference!$A$2:M$13,13,0),IF($J183="b",VLOOKUP($M183,Reference!$A$16:M$27,13,0),VLOOKUP($M183,Reference!$A$30:M$41,13,0)))</f>
        <v>0</v>
      </c>
      <c r="Z183" s="72">
        <f>VLOOKUP(M183,Reference!$A$63:$B$74,2,0)</f>
        <v>43160</v>
      </c>
      <c r="AA183" s="76">
        <f>VLOOKUP($M183,Reference!$A$45:$B$56,2,0)</f>
        <v>3</v>
      </c>
      <c r="AB183" s="76" t="str">
        <f>VLOOKUP($AA183,Reference!$B$45:$E$56,4,0)</f>
        <v>June</v>
      </c>
      <c r="AC183" s="76" t="str">
        <f>VLOOKUP($AA183,Reference!$B$45:$G$56,6,0)</f>
        <v>September</v>
      </c>
      <c r="AD183" s="76" t="str">
        <f>VLOOKUP($AA183,Reference!$B$45:$J$56,8,0)</f>
        <v>December</v>
      </c>
    </row>
    <row r="184" spans="1:30" ht="15" x14ac:dyDescent="0.15">
      <c r="A184" s="34"/>
      <c r="B184" s="36">
        <f t="shared" si="13"/>
        <v>0.63235294117647056</v>
      </c>
      <c r="C184" s="37">
        <v>172</v>
      </c>
      <c r="D184" s="38">
        <f>'Raw Data'!B173</f>
        <v>842949.76</v>
      </c>
      <c r="E184" s="38">
        <f t="shared" si="16"/>
        <v>135551598.86999992</v>
      </c>
      <c r="F184" s="36">
        <f t="shared" si="14"/>
        <v>0.9384814262841884</v>
      </c>
      <c r="G184" s="39">
        <f>'Raw Data'!C173</f>
        <v>301.95999999999998</v>
      </c>
      <c r="H184" s="39">
        <f t="shared" si="17"/>
        <v>460789.07000000024</v>
      </c>
      <c r="I184" s="36">
        <f t="shared" si="15"/>
        <v>0.97643026216481776</v>
      </c>
      <c r="J184" s="44" t="s">
        <v>16</v>
      </c>
      <c r="K184" s="41" t="str">
        <f>'Raw Data'!A173</f>
        <v>Client 172</v>
      </c>
      <c r="L184" s="41" t="s">
        <v>50</v>
      </c>
      <c r="M184" s="42" t="s">
        <v>20</v>
      </c>
      <c r="N184" s="43">
        <f>IF($J184="a",VLOOKUP($M184,Reference!$A$2:B$13,2,0),IF($J184="b",VLOOKUP($M184,Reference!$A$16:B$27,2,0),VLOOKUP($M184,Reference!$A$30:B$41,2,0)))</f>
        <v>0</v>
      </c>
      <c r="O184" s="43">
        <f>IF($J184="a",VLOOKUP($M184,Reference!$A$2:C$13,3,0),IF($J184="b",VLOOKUP($M184,Reference!$A$16:C$27,3,0),VLOOKUP($M184,Reference!$A$30:C$41,3,0)))</f>
        <v>0</v>
      </c>
      <c r="P184" s="43">
        <f>IF($J184="a",VLOOKUP($M184,Reference!$A$2:D$13,4,0),IF($J184="b",VLOOKUP($M184,Reference!$A$16:D$27,4,0),VLOOKUP($M184,Reference!$A$30:D$41,4,0)))</f>
        <v>0</v>
      </c>
      <c r="Q184" s="43" t="str">
        <f>IF($J184="a",VLOOKUP($M184,Reference!$A$2:E$13,5,0),IF($J184="b",VLOOKUP($M184,Reference!$A$16:E$27,5,0),VLOOKUP($M184,Reference!$A$30:E$41,5,0)))</f>
        <v>Service Touchpoint</v>
      </c>
      <c r="R184" s="43">
        <f>IF($J184="a",VLOOKUP($M184,Reference!$A$2:F$13,6,0),IF($J184="b",VLOOKUP($M184,Reference!$A$16:F$27,6,0),VLOOKUP($M184,Reference!$A$30:F$41,6,0)))</f>
        <v>0</v>
      </c>
      <c r="S184" s="43">
        <f>IF($J184="a",VLOOKUP($M184,Reference!$A$2:G$13,7,0),IF($J184="b",VLOOKUP($M184,Reference!$A$16:G$27,7,0),VLOOKUP($M184,Reference!$A$30:G$41,7,0)))</f>
        <v>0</v>
      </c>
      <c r="T184" s="43">
        <f>IF($J184="a",VLOOKUP($M184,Reference!$A$2:H$13,8,0),IF($J184="b",VLOOKUP($M184,Reference!$A$16:H$27,8,0),VLOOKUP($M184,Reference!$A$30:H$41,8,0)))</f>
        <v>0</v>
      </c>
      <c r="U184" s="43">
        <f>IF($J184="a",VLOOKUP($M184,Reference!$A$2:I$13,9,0),IF($J184="b",VLOOKUP($M184,Reference!$A$16:I$27,9,0),VLOOKUP($M184,Reference!$A$30:I$41,9,0)))</f>
        <v>0</v>
      </c>
      <c r="V184" s="43">
        <f>IF($J184="a",VLOOKUP($M184,Reference!$A$2:J$13,10,0),IF($J184="b",VLOOKUP($M184,Reference!$A$16:J$27,10,0),VLOOKUP($M184,Reference!$A$30:J$41,10,0)))</f>
        <v>0</v>
      </c>
      <c r="W184" s="43">
        <f>IF($J184="a",VLOOKUP($M184,Reference!$A$2:K$13,11,0),IF($J184="b",VLOOKUP($M184,Reference!$A$16:K$27,11,0),VLOOKUP($M184,Reference!$A$30:K$41,11,0)))</f>
        <v>0</v>
      </c>
      <c r="X184" s="43">
        <f>IF($J184="a",VLOOKUP($M184,Reference!$A$2:L$13,12,0),IF($J184="b",VLOOKUP($M184,Reference!$A$16:L$27,12,0),VLOOKUP($M184,Reference!$A$30:L$41,12,0)))</f>
        <v>0</v>
      </c>
      <c r="Y184" s="43">
        <f>IF($J184="a",VLOOKUP($M184,Reference!$A$2:M$13,13,0),IF($J184="b",VLOOKUP($M184,Reference!$A$16:M$27,13,0),VLOOKUP($M184,Reference!$A$30:M$41,13,0)))</f>
        <v>0</v>
      </c>
      <c r="Z184" s="72">
        <f>VLOOKUP(M184,Reference!$A$63:$B$74,2,0)</f>
        <v>43191</v>
      </c>
      <c r="AA184" s="76">
        <f>VLOOKUP($M184,Reference!$A$45:$B$56,2,0)</f>
        <v>4</v>
      </c>
      <c r="AB184" s="76" t="str">
        <f>VLOOKUP($AA184,Reference!$B$45:$E$56,4,0)</f>
        <v>July</v>
      </c>
      <c r="AC184" s="76" t="str">
        <f>VLOOKUP($AA184,Reference!$B$45:$G$56,6,0)</f>
        <v>October</v>
      </c>
      <c r="AD184" s="76" t="str">
        <f>VLOOKUP($AA184,Reference!$B$45:$J$56,8,0)</f>
        <v>January</v>
      </c>
    </row>
    <row r="185" spans="1:30" ht="15" x14ac:dyDescent="0.15">
      <c r="A185" s="34"/>
      <c r="B185" s="36">
        <f t="shared" si="13"/>
        <v>0.63602941176470584</v>
      </c>
      <c r="C185" s="37">
        <v>173</v>
      </c>
      <c r="D185" s="38">
        <f>'Raw Data'!B174</f>
        <v>30320.6</v>
      </c>
      <c r="E185" s="38">
        <f t="shared" si="16"/>
        <v>135581919.46999991</v>
      </c>
      <c r="F185" s="36">
        <f t="shared" si="14"/>
        <v>0.93869134870613691</v>
      </c>
      <c r="G185" s="39">
        <f>'Raw Data'!C174</f>
        <v>298.95999999999998</v>
      </c>
      <c r="H185" s="39">
        <f t="shared" si="17"/>
        <v>461088.03000000026</v>
      </c>
      <c r="I185" s="36">
        <f t="shared" si="15"/>
        <v>0.977063770227795</v>
      </c>
      <c r="J185" s="44" t="s">
        <v>16</v>
      </c>
      <c r="K185" s="41" t="str">
        <f>'Raw Data'!A174</f>
        <v>Client 173</v>
      </c>
      <c r="L185" s="41" t="s">
        <v>50</v>
      </c>
      <c r="M185" s="42" t="s">
        <v>21</v>
      </c>
      <c r="N185" s="43">
        <f>IF($J185="a",VLOOKUP($M185,Reference!$A$2:B$13,2,0),IF($J185="b",VLOOKUP($M185,Reference!$A$16:B$27,2,0),VLOOKUP($M185,Reference!$A$30:B$41,2,0)))</f>
        <v>0</v>
      </c>
      <c r="O185" s="43">
        <f>IF($J185="a",VLOOKUP($M185,Reference!$A$2:C$13,3,0),IF($J185="b",VLOOKUP($M185,Reference!$A$16:C$27,3,0),VLOOKUP($M185,Reference!$A$30:C$41,3,0)))</f>
        <v>0</v>
      </c>
      <c r="P185" s="43">
        <f>IF($J185="a",VLOOKUP($M185,Reference!$A$2:D$13,4,0),IF($J185="b",VLOOKUP($M185,Reference!$A$16:D$27,4,0),VLOOKUP($M185,Reference!$A$30:D$41,4,0)))</f>
        <v>0</v>
      </c>
      <c r="Q185" s="43">
        <f>IF($J185="a",VLOOKUP($M185,Reference!$A$2:E$13,5,0),IF($J185="b",VLOOKUP($M185,Reference!$A$16:E$27,5,0),VLOOKUP($M185,Reference!$A$30:E$41,5,0)))</f>
        <v>0</v>
      </c>
      <c r="R185" s="43" t="str">
        <f>IF($J185="a",VLOOKUP($M185,Reference!$A$2:F$13,6,0),IF($J185="b",VLOOKUP($M185,Reference!$A$16:F$27,6,0),VLOOKUP($M185,Reference!$A$30:F$41,6,0)))</f>
        <v>Service Touchpoint</v>
      </c>
      <c r="S185" s="43">
        <f>IF($J185="a",VLOOKUP($M185,Reference!$A$2:G$13,7,0),IF($J185="b",VLOOKUP($M185,Reference!$A$16:G$27,7,0),VLOOKUP($M185,Reference!$A$30:G$41,7,0)))</f>
        <v>0</v>
      </c>
      <c r="T185" s="43">
        <f>IF($J185="a",VLOOKUP($M185,Reference!$A$2:H$13,8,0),IF($J185="b",VLOOKUP($M185,Reference!$A$16:H$27,8,0),VLOOKUP($M185,Reference!$A$30:H$41,8,0)))</f>
        <v>0</v>
      </c>
      <c r="U185" s="43">
        <f>IF($J185="a",VLOOKUP($M185,Reference!$A$2:I$13,9,0),IF($J185="b",VLOOKUP($M185,Reference!$A$16:I$27,9,0),VLOOKUP($M185,Reference!$A$30:I$41,9,0)))</f>
        <v>0</v>
      </c>
      <c r="V185" s="43">
        <f>IF($J185="a",VLOOKUP($M185,Reference!$A$2:J$13,10,0),IF($J185="b",VLOOKUP($M185,Reference!$A$16:J$27,10,0),VLOOKUP($M185,Reference!$A$30:J$41,10,0)))</f>
        <v>0</v>
      </c>
      <c r="W185" s="43">
        <f>IF($J185="a",VLOOKUP($M185,Reference!$A$2:K$13,11,0),IF($J185="b",VLOOKUP($M185,Reference!$A$16:K$27,11,0),VLOOKUP($M185,Reference!$A$30:K$41,11,0)))</f>
        <v>0</v>
      </c>
      <c r="X185" s="43">
        <f>IF($J185="a",VLOOKUP($M185,Reference!$A$2:L$13,12,0),IF($J185="b",VLOOKUP($M185,Reference!$A$16:L$27,12,0),VLOOKUP($M185,Reference!$A$30:L$41,12,0)))</f>
        <v>0</v>
      </c>
      <c r="Y185" s="43">
        <f>IF($J185="a",VLOOKUP($M185,Reference!$A$2:M$13,13,0),IF($J185="b",VLOOKUP($M185,Reference!$A$16:M$27,13,0),VLOOKUP($M185,Reference!$A$30:M$41,13,0)))</f>
        <v>0</v>
      </c>
      <c r="Z185" s="72">
        <f>VLOOKUP(M185,Reference!$A$63:$B$74,2,0)</f>
        <v>43221</v>
      </c>
      <c r="AA185" s="76">
        <f>VLOOKUP($M185,Reference!$A$45:$B$56,2,0)</f>
        <v>5</v>
      </c>
      <c r="AB185" s="76" t="str">
        <f>VLOOKUP($AA185,Reference!$B$45:$E$56,4,0)</f>
        <v>August</v>
      </c>
      <c r="AC185" s="76" t="str">
        <f>VLOOKUP($AA185,Reference!$B$45:$G$56,6,0)</f>
        <v>November</v>
      </c>
      <c r="AD185" s="76" t="str">
        <f>VLOOKUP($AA185,Reference!$B$45:$J$56,8,0)</f>
        <v>February</v>
      </c>
    </row>
    <row r="186" spans="1:30" ht="15" x14ac:dyDescent="0.15">
      <c r="A186" s="34"/>
      <c r="B186" s="36">
        <f t="shared" si="13"/>
        <v>0.63970588235294112</v>
      </c>
      <c r="C186" s="37">
        <v>174</v>
      </c>
      <c r="D186" s="38">
        <f>'Raw Data'!B175</f>
        <v>88021.48</v>
      </c>
      <c r="E186" s="38">
        <f t="shared" si="16"/>
        <v>135669940.9499999</v>
      </c>
      <c r="F186" s="36">
        <f t="shared" si="14"/>
        <v>0.93930075888486342</v>
      </c>
      <c r="G186" s="39">
        <f>'Raw Data'!C175</f>
        <v>297.69</v>
      </c>
      <c r="H186" s="39">
        <f t="shared" si="17"/>
        <v>461385.72000000026</v>
      </c>
      <c r="I186" s="36">
        <f t="shared" si="15"/>
        <v>0.97769458711054757</v>
      </c>
      <c r="J186" s="44" t="s">
        <v>16</v>
      </c>
      <c r="K186" s="41" t="str">
        <f>'Raw Data'!A175</f>
        <v>Client 174</v>
      </c>
      <c r="L186" s="41" t="s">
        <v>50</v>
      </c>
      <c r="M186" s="42" t="s">
        <v>22</v>
      </c>
      <c r="N186" s="43">
        <f>IF($J186="a",VLOOKUP($M186,Reference!$A$2:B$13,2,0),IF($J186="b",VLOOKUP($M186,Reference!$A$16:B$27,2,0),VLOOKUP($M186,Reference!$A$30:B$41,2,0)))</f>
        <v>0</v>
      </c>
      <c r="O186" s="43">
        <f>IF($J186="a",VLOOKUP($M186,Reference!$A$2:C$13,3,0),IF($J186="b",VLOOKUP($M186,Reference!$A$16:C$27,3,0),VLOOKUP($M186,Reference!$A$30:C$41,3,0)))</f>
        <v>0</v>
      </c>
      <c r="P186" s="43">
        <f>IF($J186="a",VLOOKUP($M186,Reference!$A$2:D$13,4,0),IF($J186="b",VLOOKUP($M186,Reference!$A$16:D$27,4,0),VLOOKUP($M186,Reference!$A$30:D$41,4,0)))</f>
        <v>0</v>
      </c>
      <c r="Q186" s="43">
        <f>IF($J186="a",VLOOKUP($M186,Reference!$A$2:E$13,5,0),IF($J186="b",VLOOKUP($M186,Reference!$A$16:E$27,5,0),VLOOKUP($M186,Reference!$A$30:E$41,5,0)))</f>
        <v>0</v>
      </c>
      <c r="R186" s="43">
        <f>IF($J186="a",VLOOKUP($M186,Reference!$A$2:F$13,6,0),IF($J186="b",VLOOKUP($M186,Reference!$A$16:F$27,6,0),VLOOKUP($M186,Reference!$A$30:F$41,6,0)))</f>
        <v>0</v>
      </c>
      <c r="S186" s="43" t="str">
        <f>IF($J186="a",VLOOKUP($M186,Reference!$A$2:G$13,7,0),IF($J186="b",VLOOKUP($M186,Reference!$A$16:G$27,7,0),VLOOKUP($M186,Reference!$A$30:G$41,7,0)))</f>
        <v>Service Touchpoint</v>
      </c>
      <c r="T186" s="43">
        <f>IF($J186="a",VLOOKUP($M186,Reference!$A$2:H$13,8,0),IF($J186="b",VLOOKUP($M186,Reference!$A$16:H$27,8,0),VLOOKUP($M186,Reference!$A$30:H$41,8,0)))</f>
        <v>0</v>
      </c>
      <c r="U186" s="43">
        <f>IF($J186="a",VLOOKUP($M186,Reference!$A$2:I$13,9,0),IF($J186="b",VLOOKUP($M186,Reference!$A$16:I$27,9,0),VLOOKUP($M186,Reference!$A$30:I$41,9,0)))</f>
        <v>0</v>
      </c>
      <c r="V186" s="43">
        <f>IF($J186="a",VLOOKUP($M186,Reference!$A$2:J$13,10,0),IF($J186="b",VLOOKUP($M186,Reference!$A$16:J$27,10,0),VLOOKUP($M186,Reference!$A$30:J$41,10,0)))</f>
        <v>0</v>
      </c>
      <c r="W186" s="43">
        <f>IF($J186="a",VLOOKUP($M186,Reference!$A$2:K$13,11,0),IF($J186="b",VLOOKUP($M186,Reference!$A$16:K$27,11,0),VLOOKUP($M186,Reference!$A$30:K$41,11,0)))</f>
        <v>0</v>
      </c>
      <c r="X186" s="43">
        <f>IF($J186="a",VLOOKUP($M186,Reference!$A$2:L$13,12,0),IF($J186="b",VLOOKUP($M186,Reference!$A$16:L$27,12,0),VLOOKUP($M186,Reference!$A$30:L$41,12,0)))</f>
        <v>0</v>
      </c>
      <c r="Y186" s="43">
        <f>IF($J186="a",VLOOKUP($M186,Reference!$A$2:M$13,13,0),IF($J186="b",VLOOKUP($M186,Reference!$A$16:M$27,13,0),VLOOKUP($M186,Reference!$A$30:M$41,13,0)))</f>
        <v>0</v>
      </c>
      <c r="Z186" s="72">
        <f>VLOOKUP(M186,Reference!$A$63:$B$74,2,0)</f>
        <v>43252</v>
      </c>
      <c r="AA186" s="76">
        <f>VLOOKUP($M186,Reference!$A$45:$B$56,2,0)</f>
        <v>6</v>
      </c>
      <c r="AB186" s="76" t="str">
        <f>VLOOKUP($AA186,Reference!$B$45:$E$56,4,0)</f>
        <v>September</v>
      </c>
      <c r="AC186" s="76" t="str">
        <f>VLOOKUP($AA186,Reference!$B$45:$G$56,6,0)</f>
        <v>December</v>
      </c>
      <c r="AD186" s="76" t="str">
        <f>VLOOKUP($AA186,Reference!$B$45:$J$56,8,0)</f>
        <v>March</v>
      </c>
    </row>
    <row r="187" spans="1:30" ht="15" x14ac:dyDescent="0.15">
      <c r="A187" s="34"/>
      <c r="B187" s="36">
        <f t="shared" si="13"/>
        <v>0.64338235294117652</v>
      </c>
      <c r="C187" s="37">
        <v>175</v>
      </c>
      <c r="D187" s="38">
        <f>'Raw Data'!B176</f>
        <v>12867.94</v>
      </c>
      <c r="E187" s="38">
        <f t="shared" si="16"/>
        <v>135682808.8899999</v>
      </c>
      <c r="F187" s="36">
        <f t="shared" si="14"/>
        <v>0.93938984911164947</v>
      </c>
      <c r="G187" s="39">
        <f>'Raw Data'!C176</f>
        <v>295.60000000000002</v>
      </c>
      <c r="H187" s="39">
        <f t="shared" si="17"/>
        <v>461681.32000000024</v>
      </c>
      <c r="I187" s="36">
        <f t="shared" si="15"/>
        <v>0.97832097520064676</v>
      </c>
      <c r="J187" s="44" t="s">
        <v>16</v>
      </c>
      <c r="K187" s="41" t="str">
        <f>'Raw Data'!A176</f>
        <v>Client 175</v>
      </c>
      <c r="L187" s="41" t="s">
        <v>50</v>
      </c>
      <c r="M187" s="42" t="s">
        <v>23</v>
      </c>
      <c r="N187" s="43">
        <f>IF($J187="a",VLOOKUP($M187,Reference!$A$2:B$13,2,0),IF($J187="b",VLOOKUP($M187,Reference!$A$16:B$27,2,0),VLOOKUP($M187,Reference!$A$30:B$41,2,0)))</f>
        <v>0</v>
      </c>
      <c r="O187" s="43">
        <f>IF($J187="a",VLOOKUP($M187,Reference!$A$2:C$13,3,0),IF($J187="b",VLOOKUP($M187,Reference!$A$16:C$27,3,0),VLOOKUP($M187,Reference!$A$30:C$41,3,0)))</f>
        <v>0</v>
      </c>
      <c r="P187" s="43">
        <f>IF($J187="a",VLOOKUP($M187,Reference!$A$2:D$13,4,0),IF($J187="b",VLOOKUP($M187,Reference!$A$16:D$27,4,0),VLOOKUP($M187,Reference!$A$30:D$41,4,0)))</f>
        <v>0</v>
      </c>
      <c r="Q187" s="43">
        <f>IF($J187="a",VLOOKUP($M187,Reference!$A$2:E$13,5,0),IF($J187="b",VLOOKUP($M187,Reference!$A$16:E$27,5,0),VLOOKUP($M187,Reference!$A$30:E$41,5,0)))</f>
        <v>0</v>
      </c>
      <c r="R187" s="43">
        <f>IF($J187="a",VLOOKUP($M187,Reference!$A$2:F$13,6,0),IF($J187="b",VLOOKUP($M187,Reference!$A$16:F$27,6,0),VLOOKUP($M187,Reference!$A$30:F$41,6,0)))</f>
        <v>0</v>
      </c>
      <c r="S187" s="43">
        <f>IF($J187="a",VLOOKUP($M187,Reference!$A$2:G$13,7,0),IF($J187="b",VLOOKUP($M187,Reference!$A$16:G$27,7,0),VLOOKUP($M187,Reference!$A$30:G$41,7,0)))</f>
        <v>0</v>
      </c>
      <c r="T187" s="43" t="str">
        <f>IF($J187="a",VLOOKUP($M187,Reference!$A$2:H$13,8,0),IF($J187="b",VLOOKUP($M187,Reference!$A$16:H$27,8,0),VLOOKUP($M187,Reference!$A$30:H$41,8,0)))</f>
        <v>Service Touchpoint</v>
      </c>
      <c r="U187" s="43">
        <f>IF($J187="a",VLOOKUP($M187,Reference!$A$2:I$13,9,0),IF($J187="b",VLOOKUP($M187,Reference!$A$16:I$27,9,0),VLOOKUP($M187,Reference!$A$30:I$41,9,0)))</f>
        <v>0</v>
      </c>
      <c r="V187" s="43">
        <f>IF($J187="a",VLOOKUP($M187,Reference!$A$2:J$13,10,0),IF($J187="b",VLOOKUP($M187,Reference!$A$16:J$27,10,0),VLOOKUP($M187,Reference!$A$30:J$41,10,0)))</f>
        <v>0</v>
      </c>
      <c r="W187" s="43">
        <f>IF($J187="a",VLOOKUP($M187,Reference!$A$2:K$13,11,0),IF($J187="b",VLOOKUP($M187,Reference!$A$16:K$27,11,0),VLOOKUP($M187,Reference!$A$30:K$41,11,0)))</f>
        <v>0</v>
      </c>
      <c r="X187" s="43">
        <f>IF($J187="a",VLOOKUP($M187,Reference!$A$2:L$13,12,0),IF($J187="b",VLOOKUP($M187,Reference!$A$16:L$27,12,0),VLOOKUP($M187,Reference!$A$30:L$41,12,0)))</f>
        <v>0</v>
      </c>
      <c r="Y187" s="43">
        <f>IF($J187="a",VLOOKUP($M187,Reference!$A$2:M$13,13,0),IF($J187="b",VLOOKUP($M187,Reference!$A$16:M$27,13,0),VLOOKUP($M187,Reference!$A$30:M$41,13,0)))</f>
        <v>0</v>
      </c>
      <c r="Z187" s="72">
        <f>VLOOKUP(M187,Reference!$A$63:$B$74,2,0)</f>
        <v>43282</v>
      </c>
      <c r="AA187" s="76">
        <f>VLOOKUP($M187,Reference!$A$45:$B$56,2,0)</f>
        <v>7</v>
      </c>
      <c r="AB187" s="76" t="str">
        <f>VLOOKUP($AA187,Reference!$B$45:$E$56,4,0)</f>
        <v>October</v>
      </c>
      <c r="AC187" s="76" t="str">
        <f>VLOOKUP($AA187,Reference!$B$45:$G$56,6,0)</f>
        <v>January</v>
      </c>
      <c r="AD187" s="76" t="str">
        <f>VLOOKUP($AA187,Reference!$B$45:$J$56,8,0)</f>
        <v>April</v>
      </c>
    </row>
    <row r="188" spans="1:30" ht="15" x14ac:dyDescent="0.15">
      <c r="A188" s="34"/>
      <c r="B188" s="36">
        <f t="shared" si="13"/>
        <v>0.6470588235294118</v>
      </c>
      <c r="C188" s="37">
        <v>176</v>
      </c>
      <c r="D188" s="38">
        <f>'Raw Data'!B177</f>
        <v>113800.84</v>
      </c>
      <c r="E188" s="38">
        <f t="shared" si="16"/>
        <v>135796609.7299999</v>
      </c>
      <c r="F188" s="36">
        <f t="shared" si="14"/>
        <v>0.94017774077449867</v>
      </c>
      <c r="G188" s="39">
        <f>'Raw Data'!C177</f>
        <v>291.14</v>
      </c>
      <c r="H188" s="39">
        <f t="shared" si="17"/>
        <v>461972.46000000025</v>
      </c>
      <c r="I188" s="36">
        <f t="shared" si="15"/>
        <v>0.97893791237436645</v>
      </c>
      <c r="J188" s="44" t="s">
        <v>16</v>
      </c>
      <c r="K188" s="41" t="str">
        <f>'Raw Data'!A177</f>
        <v>Client 176</v>
      </c>
      <c r="L188" s="41" t="s">
        <v>50</v>
      </c>
      <c r="M188" s="42" t="s">
        <v>24</v>
      </c>
      <c r="N188" s="43">
        <f>IF($J188="a",VLOOKUP($M188,Reference!$A$2:B$13,2,0),IF($J188="b",VLOOKUP($M188,Reference!$A$16:B$27,2,0),VLOOKUP($M188,Reference!$A$30:B$41,2,0)))</f>
        <v>0</v>
      </c>
      <c r="O188" s="43">
        <f>IF($J188="a",VLOOKUP($M188,Reference!$A$2:C$13,3,0),IF($J188="b",VLOOKUP($M188,Reference!$A$16:C$27,3,0),VLOOKUP($M188,Reference!$A$30:C$41,3,0)))</f>
        <v>0</v>
      </c>
      <c r="P188" s="43">
        <f>IF($J188="a",VLOOKUP($M188,Reference!$A$2:D$13,4,0),IF($J188="b",VLOOKUP($M188,Reference!$A$16:D$27,4,0),VLOOKUP($M188,Reference!$A$30:D$41,4,0)))</f>
        <v>0</v>
      </c>
      <c r="Q188" s="43">
        <f>IF($J188="a",VLOOKUP($M188,Reference!$A$2:E$13,5,0),IF($J188="b",VLOOKUP($M188,Reference!$A$16:E$27,5,0),VLOOKUP($M188,Reference!$A$30:E$41,5,0)))</f>
        <v>0</v>
      </c>
      <c r="R188" s="43">
        <f>IF($J188="a",VLOOKUP($M188,Reference!$A$2:F$13,6,0),IF($J188="b",VLOOKUP($M188,Reference!$A$16:F$27,6,0),VLOOKUP($M188,Reference!$A$30:F$41,6,0)))</f>
        <v>0</v>
      </c>
      <c r="S188" s="43">
        <f>IF($J188="a",VLOOKUP($M188,Reference!$A$2:G$13,7,0),IF($J188="b",VLOOKUP($M188,Reference!$A$16:G$27,7,0),VLOOKUP($M188,Reference!$A$30:G$41,7,0)))</f>
        <v>0</v>
      </c>
      <c r="T188" s="43">
        <f>IF($J188="a",VLOOKUP($M188,Reference!$A$2:H$13,8,0),IF($J188="b",VLOOKUP($M188,Reference!$A$16:H$27,8,0),VLOOKUP($M188,Reference!$A$30:H$41,8,0)))</f>
        <v>0</v>
      </c>
      <c r="U188" s="43" t="str">
        <f>IF($J188="a",VLOOKUP($M188,Reference!$A$2:I$13,9,0),IF($J188="b",VLOOKUP($M188,Reference!$A$16:I$27,9,0),VLOOKUP($M188,Reference!$A$30:I$41,9,0)))</f>
        <v>Service Touchpoint</v>
      </c>
      <c r="V188" s="43">
        <f>IF($J188="a",VLOOKUP($M188,Reference!$A$2:J$13,10,0),IF($J188="b",VLOOKUP($M188,Reference!$A$16:J$27,10,0),VLOOKUP($M188,Reference!$A$30:J$41,10,0)))</f>
        <v>0</v>
      </c>
      <c r="W188" s="43">
        <f>IF($J188="a",VLOOKUP($M188,Reference!$A$2:K$13,11,0),IF($J188="b",VLOOKUP($M188,Reference!$A$16:K$27,11,0),VLOOKUP($M188,Reference!$A$30:K$41,11,0)))</f>
        <v>0</v>
      </c>
      <c r="X188" s="43">
        <f>IF($J188="a",VLOOKUP($M188,Reference!$A$2:L$13,12,0),IF($J188="b",VLOOKUP($M188,Reference!$A$16:L$27,12,0),VLOOKUP($M188,Reference!$A$30:L$41,12,0)))</f>
        <v>0</v>
      </c>
      <c r="Y188" s="43">
        <f>IF($J188="a",VLOOKUP($M188,Reference!$A$2:M$13,13,0),IF($J188="b",VLOOKUP($M188,Reference!$A$16:M$27,13,0),VLOOKUP($M188,Reference!$A$30:M$41,13,0)))</f>
        <v>0</v>
      </c>
      <c r="Z188" s="72">
        <f>VLOOKUP(M188,Reference!$A$63:$B$74,2,0)</f>
        <v>43313</v>
      </c>
      <c r="AA188" s="76">
        <f>VLOOKUP($M188,Reference!$A$45:$B$56,2,0)</f>
        <v>8</v>
      </c>
      <c r="AB188" s="76" t="str">
        <f>VLOOKUP($AA188,Reference!$B$45:$E$56,4,0)</f>
        <v>November</v>
      </c>
      <c r="AC188" s="76" t="str">
        <f>VLOOKUP($AA188,Reference!$B$45:$G$56,6,0)</f>
        <v>February</v>
      </c>
      <c r="AD188" s="76" t="str">
        <f>VLOOKUP($AA188,Reference!$B$45:$J$56,8,0)</f>
        <v>May</v>
      </c>
    </row>
    <row r="189" spans="1:30" ht="15" x14ac:dyDescent="0.15">
      <c r="A189" s="34"/>
      <c r="B189" s="36">
        <f t="shared" si="13"/>
        <v>0.65073529411764708</v>
      </c>
      <c r="C189" s="37">
        <v>177</v>
      </c>
      <c r="D189" s="38">
        <f>'Raw Data'!B178</f>
        <v>46755.81</v>
      </c>
      <c r="E189" s="38">
        <f t="shared" si="16"/>
        <v>135843365.5399999</v>
      </c>
      <c r="F189" s="36">
        <f t="shared" si="14"/>
        <v>0.94050145115210881</v>
      </c>
      <c r="G189" s="39">
        <f>'Raw Data'!C178</f>
        <v>280.56</v>
      </c>
      <c r="H189" s="39">
        <f t="shared" si="17"/>
        <v>462253.02000000025</v>
      </c>
      <c r="I189" s="36">
        <f t="shared" si="15"/>
        <v>0.9795324301096785</v>
      </c>
      <c r="J189" s="44" t="s">
        <v>16</v>
      </c>
      <c r="K189" s="41" t="str">
        <f>'Raw Data'!A178</f>
        <v>Client 177</v>
      </c>
      <c r="L189" s="41" t="s">
        <v>50</v>
      </c>
      <c r="M189" s="42" t="s">
        <v>25</v>
      </c>
      <c r="N189" s="43">
        <f>IF($J189="a",VLOOKUP($M189,Reference!$A$2:B$13,2,0),IF($J189="b",VLOOKUP($M189,Reference!$A$16:B$27,2,0),VLOOKUP($M189,Reference!$A$30:B$41,2,0)))</f>
        <v>0</v>
      </c>
      <c r="O189" s="43">
        <f>IF($J189="a",VLOOKUP($M189,Reference!$A$2:C$13,3,0),IF($J189="b",VLOOKUP($M189,Reference!$A$16:C$27,3,0),VLOOKUP($M189,Reference!$A$30:C$41,3,0)))</f>
        <v>0</v>
      </c>
      <c r="P189" s="43">
        <f>IF($J189="a",VLOOKUP($M189,Reference!$A$2:D$13,4,0),IF($J189="b",VLOOKUP($M189,Reference!$A$16:D$27,4,0),VLOOKUP($M189,Reference!$A$30:D$41,4,0)))</f>
        <v>0</v>
      </c>
      <c r="Q189" s="43">
        <f>IF($J189="a",VLOOKUP($M189,Reference!$A$2:E$13,5,0),IF($J189="b",VLOOKUP($M189,Reference!$A$16:E$27,5,0),VLOOKUP($M189,Reference!$A$30:E$41,5,0)))</f>
        <v>0</v>
      </c>
      <c r="R189" s="43">
        <f>IF($J189="a",VLOOKUP($M189,Reference!$A$2:F$13,6,0),IF($J189="b",VLOOKUP($M189,Reference!$A$16:F$27,6,0),VLOOKUP($M189,Reference!$A$30:F$41,6,0)))</f>
        <v>0</v>
      </c>
      <c r="S189" s="43">
        <f>IF($J189="a",VLOOKUP($M189,Reference!$A$2:G$13,7,0),IF($J189="b",VLOOKUP($M189,Reference!$A$16:G$27,7,0),VLOOKUP($M189,Reference!$A$30:G$41,7,0)))</f>
        <v>0</v>
      </c>
      <c r="T189" s="43">
        <f>IF($J189="a",VLOOKUP($M189,Reference!$A$2:H$13,8,0),IF($J189="b",VLOOKUP($M189,Reference!$A$16:H$27,8,0),VLOOKUP($M189,Reference!$A$30:H$41,8,0)))</f>
        <v>0</v>
      </c>
      <c r="U189" s="43">
        <f>IF($J189="a",VLOOKUP($M189,Reference!$A$2:I$13,9,0),IF($J189="b",VLOOKUP($M189,Reference!$A$16:I$27,9,0),VLOOKUP($M189,Reference!$A$30:I$41,9,0)))</f>
        <v>0</v>
      </c>
      <c r="V189" s="43" t="str">
        <f>IF($J189="a",VLOOKUP($M189,Reference!$A$2:J$13,10,0),IF($J189="b",VLOOKUP($M189,Reference!$A$16:J$27,10,0),VLOOKUP($M189,Reference!$A$30:J$41,10,0)))</f>
        <v>Service Touchpoint</v>
      </c>
      <c r="W189" s="43">
        <f>IF($J189="a",VLOOKUP($M189,Reference!$A$2:K$13,11,0),IF($J189="b",VLOOKUP($M189,Reference!$A$16:K$27,11,0),VLOOKUP($M189,Reference!$A$30:K$41,11,0)))</f>
        <v>0</v>
      </c>
      <c r="X189" s="43">
        <f>IF($J189="a",VLOOKUP($M189,Reference!$A$2:L$13,12,0),IF($J189="b",VLOOKUP($M189,Reference!$A$16:L$27,12,0),VLOOKUP($M189,Reference!$A$30:L$41,12,0)))</f>
        <v>0</v>
      </c>
      <c r="Y189" s="43">
        <f>IF($J189="a",VLOOKUP($M189,Reference!$A$2:M$13,13,0),IF($J189="b",VLOOKUP($M189,Reference!$A$16:M$27,13,0),VLOOKUP($M189,Reference!$A$30:M$41,13,0)))</f>
        <v>0</v>
      </c>
      <c r="Z189" s="72">
        <f>VLOOKUP(M189,Reference!$A$63:$B$74,2,0)</f>
        <v>43344</v>
      </c>
      <c r="AA189" s="76">
        <f>VLOOKUP($M189,Reference!$A$45:$B$56,2,0)</f>
        <v>9</v>
      </c>
      <c r="AB189" s="76" t="str">
        <f>VLOOKUP($AA189,Reference!$B$45:$E$56,4,0)</f>
        <v>December</v>
      </c>
      <c r="AC189" s="76" t="str">
        <f>VLOOKUP($AA189,Reference!$B$45:$G$56,6,0)</f>
        <v>March</v>
      </c>
      <c r="AD189" s="76" t="str">
        <f>VLOOKUP($AA189,Reference!$B$45:$J$56,8,0)</f>
        <v>June</v>
      </c>
    </row>
    <row r="190" spans="1:30" ht="15" x14ac:dyDescent="0.15">
      <c r="A190" s="34"/>
      <c r="B190" s="36">
        <f t="shared" si="13"/>
        <v>0.65441176470588236</v>
      </c>
      <c r="C190" s="37">
        <v>178</v>
      </c>
      <c r="D190" s="38">
        <f>'Raw Data'!B179</f>
        <v>162824.76</v>
      </c>
      <c r="E190" s="38">
        <f t="shared" si="16"/>
        <v>136006190.29999989</v>
      </c>
      <c r="F190" s="36">
        <f t="shared" si="14"/>
        <v>0.94162875628368248</v>
      </c>
      <c r="G190" s="39">
        <f>'Raw Data'!C179</f>
        <v>259.39</v>
      </c>
      <c r="H190" s="39">
        <f t="shared" si="17"/>
        <v>462512.41000000027</v>
      </c>
      <c r="I190" s="36">
        <f t="shared" si="15"/>
        <v>0.98008208777778016</v>
      </c>
      <c r="J190" s="44" t="s">
        <v>16</v>
      </c>
      <c r="K190" s="41" t="str">
        <f>'Raw Data'!A179</f>
        <v>Client 178</v>
      </c>
      <c r="L190" s="41" t="s">
        <v>50</v>
      </c>
      <c r="M190" s="42" t="s">
        <v>26</v>
      </c>
      <c r="N190" s="43">
        <f>IF($J190="a",VLOOKUP($M190,Reference!$A$2:B$13,2,0),IF($J190="b",VLOOKUP($M190,Reference!$A$16:B$27,2,0),VLOOKUP($M190,Reference!$A$30:B$41,2,0)))</f>
        <v>0</v>
      </c>
      <c r="O190" s="43">
        <f>IF($J190="a",VLOOKUP($M190,Reference!$A$2:C$13,3,0),IF($J190="b",VLOOKUP($M190,Reference!$A$16:C$27,3,0),VLOOKUP($M190,Reference!$A$30:C$41,3,0)))</f>
        <v>0</v>
      </c>
      <c r="P190" s="43">
        <f>IF($J190="a",VLOOKUP($M190,Reference!$A$2:D$13,4,0),IF($J190="b",VLOOKUP($M190,Reference!$A$16:D$27,4,0),VLOOKUP($M190,Reference!$A$30:D$41,4,0)))</f>
        <v>0</v>
      </c>
      <c r="Q190" s="43">
        <f>IF($J190="a",VLOOKUP($M190,Reference!$A$2:E$13,5,0),IF($J190="b",VLOOKUP($M190,Reference!$A$16:E$27,5,0),VLOOKUP($M190,Reference!$A$30:E$41,5,0)))</f>
        <v>0</v>
      </c>
      <c r="R190" s="43">
        <f>IF($J190="a",VLOOKUP($M190,Reference!$A$2:F$13,6,0),IF($J190="b",VLOOKUP($M190,Reference!$A$16:F$27,6,0),VLOOKUP($M190,Reference!$A$30:F$41,6,0)))</f>
        <v>0</v>
      </c>
      <c r="S190" s="43">
        <f>IF($J190="a",VLOOKUP($M190,Reference!$A$2:G$13,7,0),IF($J190="b",VLOOKUP($M190,Reference!$A$16:G$27,7,0),VLOOKUP($M190,Reference!$A$30:G$41,7,0)))</f>
        <v>0</v>
      </c>
      <c r="T190" s="43">
        <f>IF($J190="a",VLOOKUP($M190,Reference!$A$2:H$13,8,0),IF($J190="b",VLOOKUP($M190,Reference!$A$16:H$27,8,0),VLOOKUP($M190,Reference!$A$30:H$41,8,0)))</f>
        <v>0</v>
      </c>
      <c r="U190" s="43">
        <f>IF($J190="a",VLOOKUP($M190,Reference!$A$2:I$13,9,0),IF($J190="b",VLOOKUP($M190,Reference!$A$16:I$27,9,0),VLOOKUP($M190,Reference!$A$30:I$41,9,0)))</f>
        <v>0</v>
      </c>
      <c r="V190" s="43">
        <f>IF($J190="a",VLOOKUP($M190,Reference!$A$2:J$13,10,0),IF($J190="b",VLOOKUP($M190,Reference!$A$16:J$27,10,0),VLOOKUP($M190,Reference!$A$30:J$41,10,0)))</f>
        <v>0</v>
      </c>
      <c r="W190" s="43" t="str">
        <f>IF($J190="a",VLOOKUP($M190,Reference!$A$2:K$13,11,0),IF($J190="b",VLOOKUP($M190,Reference!$A$16:K$27,11,0),VLOOKUP($M190,Reference!$A$30:K$41,11,0)))</f>
        <v>Service Touchpoint</v>
      </c>
      <c r="X190" s="43">
        <f>IF($J190="a",VLOOKUP($M190,Reference!$A$2:L$13,12,0),IF($J190="b",VLOOKUP($M190,Reference!$A$16:L$27,12,0),VLOOKUP($M190,Reference!$A$30:L$41,12,0)))</f>
        <v>0</v>
      </c>
      <c r="Y190" s="43">
        <f>IF($J190="a",VLOOKUP($M190,Reference!$A$2:M$13,13,0),IF($J190="b",VLOOKUP($M190,Reference!$A$16:M$27,13,0),VLOOKUP($M190,Reference!$A$30:M$41,13,0)))</f>
        <v>0</v>
      </c>
      <c r="Z190" s="72">
        <f>VLOOKUP(M190,Reference!$A$63:$B$74,2,0)</f>
        <v>43374</v>
      </c>
      <c r="AA190" s="76">
        <f>VLOOKUP($M190,Reference!$A$45:$B$56,2,0)</f>
        <v>10</v>
      </c>
      <c r="AB190" s="76" t="str">
        <f>VLOOKUP($AA190,Reference!$B$45:$E$56,4,0)</f>
        <v>January</v>
      </c>
      <c r="AC190" s="76" t="str">
        <f>VLOOKUP($AA190,Reference!$B$45:$G$56,6,0)</f>
        <v>April</v>
      </c>
      <c r="AD190" s="76" t="str">
        <f>VLOOKUP($AA190,Reference!$B$45:$J$56,8,0)</f>
        <v>July</v>
      </c>
    </row>
    <row r="191" spans="1:30" ht="15" x14ac:dyDescent="0.15">
      <c r="A191" s="34"/>
      <c r="B191" s="36">
        <f t="shared" si="13"/>
        <v>0.65808823529411764</v>
      </c>
      <c r="C191" s="37">
        <v>179</v>
      </c>
      <c r="D191" s="38">
        <f>'Raw Data'!B180</f>
        <v>32369.02</v>
      </c>
      <c r="E191" s="38">
        <f t="shared" si="16"/>
        <v>136038559.3199999</v>
      </c>
      <c r="F191" s="36">
        <f t="shared" si="14"/>
        <v>0.94185286078934882</v>
      </c>
      <c r="G191" s="39">
        <f>'Raw Data'!C180</f>
        <v>259.3</v>
      </c>
      <c r="H191" s="39">
        <f t="shared" si="17"/>
        <v>462771.71000000025</v>
      </c>
      <c r="I191" s="36">
        <f t="shared" si="15"/>
        <v>0.98063155473232255</v>
      </c>
      <c r="J191" s="44" t="s">
        <v>16</v>
      </c>
      <c r="K191" s="41" t="str">
        <f>'Raw Data'!A180</f>
        <v>Client 179</v>
      </c>
      <c r="L191" s="41" t="s">
        <v>50</v>
      </c>
      <c r="M191" s="42" t="s">
        <v>27</v>
      </c>
      <c r="N191" s="43">
        <f>IF($J191="a",VLOOKUP($M191,Reference!$A$2:B$13,2,0),IF($J191="b",VLOOKUP($M191,Reference!$A$16:B$27,2,0),VLOOKUP($M191,Reference!$A$30:B$41,2,0)))</f>
        <v>0</v>
      </c>
      <c r="O191" s="43">
        <f>IF($J191="a",VLOOKUP($M191,Reference!$A$2:C$13,3,0),IF($J191="b",VLOOKUP($M191,Reference!$A$16:C$27,3,0),VLOOKUP($M191,Reference!$A$30:C$41,3,0)))</f>
        <v>0</v>
      </c>
      <c r="P191" s="43">
        <f>IF($J191="a",VLOOKUP($M191,Reference!$A$2:D$13,4,0),IF($J191="b",VLOOKUP($M191,Reference!$A$16:D$27,4,0),VLOOKUP($M191,Reference!$A$30:D$41,4,0)))</f>
        <v>0</v>
      </c>
      <c r="Q191" s="43">
        <f>IF($J191="a",VLOOKUP($M191,Reference!$A$2:E$13,5,0),IF($J191="b",VLOOKUP($M191,Reference!$A$16:E$27,5,0),VLOOKUP($M191,Reference!$A$30:E$41,5,0)))</f>
        <v>0</v>
      </c>
      <c r="R191" s="43">
        <f>IF($J191="a",VLOOKUP($M191,Reference!$A$2:F$13,6,0),IF($J191="b",VLOOKUP($M191,Reference!$A$16:F$27,6,0),VLOOKUP($M191,Reference!$A$30:F$41,6,0)))</f>
        <v>0</v>
      </c>
      <c r="S191" s="43">
        <f>IF($J191="a",VLOOKUP($M191,Reference!$A$2:G$13,7,0),IF($J191="b",VLOOKUP($M191,Reference!$A$16:G$27,7,0),VLOOKUP($M191,Reference!$A$30:G$41,7,0)))</f>
        <v>0</v>
      </c>
      <c r="T191" s="43">
        <f>IF($J191="a",VLOOKUP($M191,Reference!$A$2:H$13,8,0),IF($J191="b",VLOOKUP($M191,Reference!$A$16:H$27,8,0),VLOOKUP($M191,Reference!$A$30:H$41,8,0)))</f>
        <v>0</v>
      </c>
      <c r="U191" s="43">
        <f>IF($J191="a",VLOOKUP($M191,Reference!$A$2:I$13,9,0),IF($J191="b",VLOOKUP($M191,Reference!$A$16:I$27,9,0),VLOOKUP($M191,Reference!$A$30:I$41,9,0)))</f>
        <v>0</v>
      </c>
      <c r="V191" s="43">
        <f>IF($J191="a",VLOOKUP($M191,Reference!$A$2:J$13,10,0),IF($J191="b",VLOOKUP($M191,Reference!$A$16:J$27,10,0),VLOOKUP($M191,Reference!$A$30:J$41,10,0)))</f>
        <v>0</v>
      </c>
      <c r="W191" s="43">
        <f>IF($J191="a",VLOOKUP($M191,Reference!$A$2:K$13,11,0),IF($J191="b",VLOOKUP($M191,Reference!$A$16:K$27,11,0),VLOOKUP($M191,Reference!$A$30:K$41,11,0)))</f>
        <v>0</v>
      </c>
      <c r="X191" s="43" t="str">
        <f>IF($J191="a",VLOOKUP($M191,Reference!$A$2:L$13,12,0),IF($J191="b",VLOOKUP($M191,Reference!$A$16:L$27,12,0),VLOOKUP($M191,Reference!$A$30:L$41,12,0)))</f>
        <v>Service Touchpoint</v>
      </c>
      <c r="Y191" s="43">
        <f>IF($J191="a",VLOOKUP($M191,Reference!$A$2:M$13,13,0),IF($J191="b",VLOOKUP($M191,Reference!$A$16:M$27,13,0),VLOOKUP($M191,Reference!$A$30:M$41,13,0)))</f>
        <v>0</v>
      </c>
      <c r="Z191" s="72">
        <f>VLOOKUP(M191,Reference!$A$63:$B$74,2,0)</f>
        <v>43405</v>
      </c>
      <c r="AA191" s="76">
        <f>VLOOKUP($M191,Reference!$A$45:$B$56,2,0)</f>
        <v>11</v>
      </c>
      <c r="AB191" s="76" t="str">
        <f>VLOOKUP($AA191,Reference!$B$45:$E$56,4,0)</f>
        <v>February</v>
      </c>
      <c r="AC191" s="76" t="str">
        <f>VLOOKUP($AA191,Reference!$B$45:$G$56,6,0)</f>
        <v>May</v>
      </c>
      <c r="AD191" s="76" t="str">
        <f>VLOOKUP($AA191,Reference!$B$45:$J$56,8,0)</f>
        <v>August</v>
      </c>
    </row>
    <row r="192" spans="1:30" ht="15" x14ac:dyDescent="0.15">
      <c r="A192" s="34"/>
      <c r="B192" s="36">
        <f t="shared" si="13"/>
        <v>0.66176470588235292</v>
      </c>
      <c r="C192" s="37">
        <v>180</v>
      </c>
      <c r="D192" s="38">
        <f>'Raw Data'!B181</f>
        <v>30201.77</v>
      </c>
      <c r="E192" s="38">
        <f t="shared" si="16"/>
        <v>136068761.08999991</v>
      </c>
      <c r="F192" s="36">
        <f t="shared" si="14"/>
        <v>0.94206196050061886</v>
      </c>
      <c r="G192" s="39">
        <f>'Raw Data'!C181</f>
        <v>258.39</v>
      </c>
      <c r="H192" s="39">
        <f t="shared" si="17"/>
        <v>463030.10000000027</v>
      </c>
      <c r="I192" s="36">
        <f t="shared" si="15"/>
        <v>0.98117909336087727</v>
      </c>
      <c r="J192" s="44" t="s">
        <v>16</v>
      </c>
      <c r="K192" s="41" t="str">
        <f>'Raw Data'!A181</f>
        <v>Client 180</v>
      </c>
      <c r="L192" s="41" t="s">
        <v>50</v>
      </c>
      <c r="M192" s="42" t="s">
        <v>28</v>
      </c>
      <c r="N192" s="43">
        <f>IF($J192="a",VLOOKUP($M192,Reference!$A$2:B$13,2,0),IF($J192="b",VLOOKUP($M192,Reference!$A$16:B$27,2,0),VLOOKUP($M192,Reference!$A$30:B$41,2,0)))</f>
        <v>0</v>
      </c>
      <c r="O192" s="43">
        <f>IF($J192="a",VLOOKUP($M192,Reference!$A$2:C$13,3,0),IF($J192="b",VLOOKUP($M192,Reference!$A$16:C$27,3,0),VLOOKUP($M192,Reference!$A$30:C$41,3,0)))</f>
        <v>0</v>
      </c>
      <c r="P192" s="43">
        <f>IF($J192="a",VLOOKUP($M192,Reference!$A$2:D$13,4,0),IF($J192="b",VLOOKUP($M192,Reference!$A$16:D$27,4,0),VLOOKUP($M192,Reference!$A$30:D$41,4,0)))</f>
        <v>0</v>
      </c>
      <c r="Q192" s="43">
        <f>IF($J192="a",VLOOKUP($M192,Reference!$A$2:E$13,5,0),IF($J192="b",VLOOKUP($M192,Reference!$A$16:E$27,5,0),VLOOKUP($M192,Reference!$A$30:E$41,5,0)))</f>
        <v>0</v>
      </c>
      <c r="R192" s="43">
        <f>IF($J192="a",VLOOKUP($M192,Reference!$A$2:F$13,6,0),IF($J192="b",VLOOKUP($M192,Reference!$A$16:F$27,6,0),VLOOKUP($M192,Reference!$A$30:F$41,6,0)))</f>
        <v>0</v>
      </c>
      <c r="S192" s="43">
        <f>IF($J192="a",VLOOKUP($M192,Reference!$A$2:G$13,7,0),IF($J192="b",VLOOKUP($M192,Reference!$A$16:G$27,7,0),VLOOKUP($M192,Reference!$A$30:G$41,7,0)))</f>
        <v>0</v>
      </c>
      <c r="T192" s="43">
        <f>IF($J192="a",VLOOKUP($M192,Reference!$A$2:H$13,8,0),IF($J192="b",VLOOKUP($M192,Reference!$A$16:H$27,8,0),VLOOKUP($M192,Reference!$A$30:H$41,8,0)))</f>
        <v>0</v>
      </c>
      <c r="U192" s="43">
        <f>IF($J192="a",VLOOKUP($M192,Reference!$A$2:I$13,9,0),IF($J192="b",VLOOKUP($M192,Reference!$A$16:I$27,9,0),VLOOKUP($M192,Reference!$A$30:I$41,9,0)))</f>
        <v>0</v>
      </c>
      <c r="V192" s="43">
        <f>IF($J192="a",VLOOKUP($M192,Reference!$A$2:J$13,10,0),IF($J192="b",VLOOKUP($M192,Reference!$A$16:J$27,10,0),VLOOKUP($M192,Reference!$A$30:J$41,10,0)))</f>
        <v>0</v>
      </c>
      <c r="W192" s="43">
        <f>IF($J192="a",VLOOKUP($M192,Reference!$A$2:K$13,11,0),IF($J192="b",VLOOKUP($M192,Reference!$A$16:K$27,11,0),VLOOKUP($M192,Reference!$A$30:K$41,11,0)))</f>
        <v>0</v>
      </c>
      <c r="X192" s="43">
        <f>IF($J192="a",VLOOKUP($M192,Reference!$A$2:L$13,12,0),IF($J192="b",VLOOKUP($M192,Reference!$A$16:L$27,12,0),VLOOKUP($M192,Reference!$A$30:L$41,12,0)))</f>
        <v>0</v>
      </c>
      <c r="Y192" s="43" t="str">
        <f>IF($J192="a",VLOOKUP($M192,Reference!$A$2:M$13,13,0),IF($J192="b",VLOOKUP($M192,Reference!$A$16:M$27,13,0),VLOOKUP($M192,Reference!$A$30:M$41,13,0)))</f>
        <v>Service Touchpoint</v>
      </c>
      <c r="Z192" s="72">
        <f>VLOOKUP(M192,Reference!$A$63:$B$74,2,0)</f>
        <v>43435</v>
      </c>
      <c r="AA192" s="76">
        <f>VLOOKUP($M192,Reference!$A$45:$B$56,2,0)</f>
        <v>12</v>
      </c>
      <c r="AB192" s="76" t="str">
        <f>VLOOKUP($AA192,Reference!$B$45:$E$56,4,0)</f>
        <v>March</v>
      </c>
      <c r="AC192" s="76" t="str">
        <f>VLOOKUP($AA192,Reference!$B$45:$G$56,6,0)</f>
        <v>June</v>
      </c>
      <c r="AD192" s="76" t="str">
        <f>VLOOKUP($AA192,Reference!$B$45:$J$56,8,0)</f>
        <v>September</v>
      </c>
    </row>
    <row r="193" spans="1:30" ht="15" x14ac:dyDescent="0.15">
      <c r="A193" s="34"/>
      <c r="B193" s="36">
        <f t="shared" si="13"/>
        <v>0.6654411764705882</v>
      </c>
      <c r="C193" s="37">
        <v>181</v>
      </c>
      <c r="D193" s="38">
        <f>'Raw Data'!B182</f>
        <v>27428.32</v>
      </c>
      <c r="E193" s="38">
        <f t="shared" si="16"/>
        <v>136096189.40999991</v>
      </c>
      <c r="F193" s="36">
        <f t="shared" si="14"/>
        <v>0.94225185843682002</v>
      </c>
      <c r="G193" s="39">
        <f>'Raw Data'!C182</f>
        <v>247.59</v>
      </c>
      <c r="H193" s="39">
        <f t="shared" si="17"/>
        <v>463277.69000000029</v>
      </c>
      <c r="I193" s="36">
        <f t="shared" si="15"/>
        <v>0.98170374636232405</v>
      </c>
      <c r="J193" s="44" t="s">
        <v>16</v>
      </c>
      <c r="K193" s="41" t="str">
        <f>'Raw Data'!A182</f>
        <v>Client 181</v>
      </c>
      <c r="L193" s="41" t="s">
        <v>50</v>
      </c>
      <c r="M193" s="42" t="s">
        <v>1</v>
      </c>
      <c r="N193" s="43" t="str">
        <f>IF($J193="a",VLOOKUP($M193,Reference!$A$2:B$13,2,0),IF($J193="b",VLOOKUP($M193,Reference!$A$16:B$27,2,0),VLOOKUP($M193,Reference!$A$30:B$41,2,0)))</f>
        <v>Service Touchpoint</v>
      </c>
      <c r="O193" s="43">
        <f>IF($J193="a",VLOOKUP($M193,Reference!$A$2:C$13,3,0),IF($J193="b",VLOOKUP($M193,Reference!$A$16:C$27,3,0),VLOOKUP($M193,Reference!$A$30:C$41,3,0)))</f>
        <v>0</v>
      </c>
      <c r="P193" s="43">
        <f>IF($J193="a",VLOOKUP($M193,Reference!$A$2:D$13,4,0),IF($J193="b",VLOOKUP($M193,Reference!$A$16:D$27,4,0),VLOOKUP($M193,Reference!$A$30:D$41,4,0)))</f>
        <v>0</v>
      </c>
      <c r="Q193" s="43">
        <f>IF($J193="a",VLOOKUP($M193,Reference!$A$2:E$13,5,0),IF($J193="b",VLOOKUP($M193,Reference!$A$16:E$27,5,0),VLOOKUP($M193,Reference!$A$30:E$41,5,0)))</f>
        <v>0</v>
      </c>
      <c r="R193" s="43">
        <f>IF($J193="a",VLOOKUP($M193,Reference!$A$2:F$13,6,0),IF($J193="b",VLOOKUP($M193,Reference!$A$16:F$27,6,0),VLOOKUP($M193,Reference!$A$30:F$41,6,0)))</f>
        <v>0</v>
      </c>
      <c r="S193" s="43">
        <f>IF($J193="a",VLOOKUP($M193,Reference!$A$2:G$13,7,0),IF($J193="b",VLOOKUP($M193,Reference!$A$16:G$27,7,0),VLOOKUP($M193,Reference!$A$30:G$41,7,0)))</f>
        <v>0</v>
      </c>
      <c r="T193" s="43">
        <f>IF($J193="a",VLOOKUP($M193,Reference!$A$2:H$13,8,0),IF($J193="b",VLOOKUP($M193,Reference!$A$16:H$27,8,0),VLOOKUP($M193,Reference!$A$30:H$41,8,0)))</f>
        <v>0</v>
      </c>
      <c r="U193" s="43">
        <f>IF($J193="a",VLOOKUP($M193,Reference!$A$2:I$13,9,0),IF($J193="b",VLOOKUP($M193,Reference!$A$16:I$27,9,0),VLOOKUP($M193,Reference!$A$30:I$41,9,0)))</f>
        <v>0</v>
      </c>
      <c r="V193" s="43">
        <f>IF($J193="a",VLOOKUP($M193,Reference!$A$2:J$13,10,0),IF($J193="b",VLOOKUP($M193,Reference!$A$16:J$27,10,0),VLOOKUP($M193,Reference!$A$30:J$41,10,0)))</f>
        <v>0</v>
      </c>
      <c r="W193" s="43">
        <f>IF($J193="a",VLOOKUP($M193,Reference!$A$2:K$13,11,0),IF($J193="b",VLOOKUP($M193,Reference!$A$16:K$27,11,0),VLOOKUP($M193,Reference!$A$30:K$41,11,0)))</f>
        <v>0</v>
      </c>
      <c r="X193" s="43">
        <f>IF($J193="a",VLOOKUP($M193,Reference!$A$2:L$13,12,0),IF($J193="b",VLOOKUP($M193,Reference!$A$16:L$27,12,0),VLOOKUP($M193,Reference!$A$30:L$41,12,0)))</f>
        <v>0</v>
      </c>
      <c r="Y193" s="43">
        <f>IF($J193="a",VLOOKUP($M193,Reference!$A$2:M$13,13,0),IF($J193="b",VLOOKUP($M193,Reference!$A$16:M$27,13,0),VLOOKUP($M193,Reference!$A$30:M$41,13,0)))</f>
        <v>0</v>
      </c>
      <c r="Z193" s="72">
        <f>VLOOKUP(M193,Reference!$A$63:$B$74,2,0)</f>
        <v>43101</v>
      </c>
      <c r="AA193" s="76">
        <f>VLOOKUP($M193,Reference!$A$45:$B$56,2,0)</f>
        <v>1</v>
      </c>
      <c r="AB193" s="76" t="str">
        <f>VLOOKUP($AA193,Reference!$B$45:$E$56,4,0)</f>
        <v>April</v>
      </c>
      <c r="AC193" s="76" t="str">
        <f>VLOOKUP($AA193,Reference!$B$45:$G$56,6,0)</f>
        <v>July</v>
      </c>
      <c r="AD193" s="76" t="str">
        <f>VLOOKUP($AA193,Reference!$B$45:$J$56,8,0)</f>
        <v>October</v>
      </c>
    </row>
    <row r="194" spans="1:30" ht="15" x14ac:dyDescent="0.15">
      <c r="A194" s="34"/>
      <c r="B194" s="36">
        <f t="shared" si="13"/>
        <v>0.66911764705882348</v>
      </c>
      <c r="C194" s="37">
        <v>182</v>
      </c>
      <c r="D194" s="38">
        <f>'Raw Data'!B183</f>
        <v>25510.04</v>
      </c>
      <c r="E194" s="38">
        <f t="shared" si="16"/>
        <v>136121699.4499999</v>
      </c>
      <c r="F194" s="36">
        <f t="shared" si="14"/>
        <v>0.94242847530392693</v>
      </c>
      <c r="G194" s="39">
        <f>'Raw Data'!C183</f>
        <v>247.46</v>
      </c>
      <c r="H194" s="39">
        <f t="shared" si="17"/>
        <v>463525.15000000031</v>
      </c>
      <c r="I194" s="36">
        <f t="shared" si="15"/>
        <v>0.9822281238886299</v>
      </c>
      <c r="J194" s="44" t="s">
        <v>16</v>
      </c>
      <c r="K194" s="41" t="str">
        <f>'Raw Data'!A183</f>
        <v>Client 182</v>
      </c>
      <c r="L194" s="41" t="s">
        <v>50</v>
      </c>
      <c r="M194" s="42" t="s">
        <v>18</v>
      </c>
      <c r="N194" s="43">
        <f>IF($J194="a",VLOOKUP($M194,Reference!$A$2:B$13,2,0),IF($J194="b",VLOOKUP($M194,Reference!$A$16:B$27,2,0),VLOOKUP($M194,Reference!$A$30:B$41,2,0)))</f>
        <v>0</v>
      </c>
      <c r="O194" s="43" t="str">
        <f>IF($J194="a",VLOOKUP($M194,Reference!$A$2:C$13,3,0),IF($J194="b",VLOOKUP($M194,Reference!$A$16:C$27,3,0),VLOOKUP($M194,Reference!$A$30:C$41,3,0)))</f>
        <v>Service Touchpoint</v>
      </c>
      <c r="P194" s="43">
        <f>IF($J194="a",VLOOKUP($M194,Reference!$A$2:D$13,4,0),IF($J194="b",VLOOKUP($M194,Reference!$A$16:D$27,4,0),VLOOKUP($M194,Reference!$A$30:D$41,4,0)))</f>
        <v>0</v>
      </c>
      <c r="Q194" s="43">
        <f>IF($J194="a",VLOOKUP($M194,Reference!$A$2:E$13,5,0),IF($J194="b",VLOOKUP($M194,Reference!$A$16:E$27,5,0),VLOOKUP($M194,Reference!$A$30:E$41,5,0)))</f>
        <v>0</v>
      </c>
      <c r="R194" s="43">
        <f>IF($J194="a",VLOOKUP($M194,Reference!$A$2:F$13,6,0),IF($J194="b",VLOOKUP($M194,Reference!$A$16:F$27,6,0),VLOOKUP($M194,Reference!$A$30:F$41,6,0)))</f>
        <v>0</v>
      </c>
      <c r="S194" s="43">
        <f>IF($J194="a",VLOOKUP($M194,Reference!$A$2:G$13,7,0),IF($J194="b",VLOOKUP($M194,Reference!$A$16:G$27,7,0),VLOOKUP($M194,Reference!$A$30:G$41,7,0)))</f>
        <v>0</v>
      </c>
      <c r="T194" s="43">
        <f>IF($J194="a",VLOOKUP($M194,Reference!$A$2:H$13,8,0),IF($J194="b",VLOOKUP($M194,Reference!$A$16:H$27,8,0),VLOOKUP($M194,Reference!$A$30:H$41,8,0)))</f>
        <v>0</v>
      </c>
      <c r="U194" s="43">
        <f>IF($J194="a",VLOOKUP($M194,Reference!$A$2:I$13,9,0),IF($J194="b",VLOOKUP($M194,Reference!$A$16:I$27,9,0),VLOOKUP($M194,Reference!$A$30:I$41,9,0)))</f>
        <v>0</v>
      </c>
      <c r="V194" s="43">
        <f>IF($J194="a",VLOOKUP($M194,Reference!$A$2:J$13,10,0),IF($J194="b",VLOOKUP($M194,Reference!$A$16:J$27,10,0),VLOOKUP($M194,Reference!$A$30:J$41,10,0)))</f>
        <v>0</v>
      </c>
      <c r="W194" s="43">
        <f>IF($J194="a",VLOOKUP($M194,Reference!$A$2:K$13,11,0),IF($J194="b",VLOOKUP($M194,Reference!$A$16:K$27,11,0),VLOOKUP($M194,Reference!$A$30:K$41,11,0)))</f>
        <v>0</v>
      </c>
      <c r="X194" s="43">
        <f>IF($J194="a",VLOOKUP($M194,Reference!$A$2:L$13,12,0),IF($J194="b",VLOOKUP($M194,Reference!$A$16:L$27,12,0),VLOOKUP($M194,Reference!$A$30:L$41,12,0)))</f>
        <v>0</v>
      </c>
      <c r="Y194" s="43">
        <f>IF($J194="a",VLOOKUP($M194,Reference!$A$2:M$13,13,0),IF($J194="b",VLOOKUP($M194,Reference!$A$16:M$27,13,0),VLOOKUP($M194,Reference!$A$30:M$41,13,0)))</f>
        <v>0</v>
      </c>
      <c r="Z194" s="72">
        <f>VLOOKUP(M194,Reference!$A$63:$B$74,2,0)</f>
        <v>43132</v>
      </c>
      <c r="AA194" s="76">
        <f>VLOOKUP($M194,Reference!$A$45:$B$56,2,0)</f>
        <v>2</v>
      </c>
      <c r="AB194" s="76" t="str">
        <f>VLOOKUP($AA194,Reference!$B$45:$E$56,4,0)</f>
        <v>May</v>
      </c>
      <c r="AC194" s="76" t="str">
        <f>VLOOKUP($AA194,Reference!$B$45:$G$56,6,0)</f>
        <v>August</v>
      </c>
      <c r="AD194" s="76" t="str">
        <f>VLOOKUP($AA194,Reference!$B$45:$J$56,8,0)</f>
        <v>November</v>
      </c>
    </row>
    <row r="195" spans="1:30" ht="15" x14ac:dyDescent="0.15">
      <c r="A195" s="34"/>
      <c r="B195" s="36">
        <f t="shared" si="13"/>
        <v>0.67279411764705888</v>
      </c>
      <c r="C195" s="37">
        <v>183</v>
      </c>
      <c r="D195" s="38">
        <f>'Raw Data'!B184</f>
        <v>366535.39</v>
      </c>
      <c r="E195" s="38">
        <f t="shared" si="16"/>
        <v>136488234.83999988</v>
      </c>
      <c r="F195" s="36">
        <f t="shared" si="14"/>
        <v>0.94496615585110155</v>
      </c>
      <c r="G195" s="39">
        <f>'Raw Data'!C184</f>
        <v>246.15</v>
      </c>
      <c r="H195" s="39">
        <f t="shared" si="17"/>
        <v>463771.30000000034</v>
      </c>
      <c r="I195" s="36">
        <f t="shared" si="15"/>
        <v>0.982749725473129</v>
      </c>
      <c r="J195" s="44" t="s">
        <v>16</v>
      </c>
      <c r="K195" s="41" t="str">
        <f>'Raw Data'!A184</f>
        <v>Client 183</v>
      </c>
      <c r="L195" s="41" t="s">
        <v>50</v>
      </c>
      <c r="M195" s="42" t="s">
        <v>19</v>
      </c>
      <c r="N195" s="43">
        <f>IF($J195="a",VLOOKUP($M195,Reference!$A$2:B$13,2,0),IF($J195="b",VLOOKUP($M195,Reference!$A$16:B$27,2,0),VLOOKUP($M195,Reference!$A$30:B$41,2,0)))</f>
        <v>0</v>
      </c>
      <c r="O195" s="43">
        <f>IF($J195="a",VLOOKUP($M195,Reference!$A$2:C$13,3,0),IF($J195="b",VLOOKUP($M195,Reference!$A$16:C$27,3,0),VLOOKUP($M195,Reference!$A$30:C$41,3,0)))</f>
        <v>0</v>
      </c>
      <c r="P195" s="43" t="str">
        <f>IF($J195="a",VLOOKUP($M195,Reference!$A$2:D$13,4,0),IF($J195="b",VLOOKUP($M195,Reference!$A$16:D$27,4,0),VLOOKUP($M195,Reference!$A$30:D$41,4,0)))</f>
        <v>Service Touchpoint</v>
      </c>
      <c r="Q195" s="43">
        <f>IF($J195="a",VLOOKUP($M195,Reference!$A$2:E$13,5,0),IF($J195="b",VLOOKUP($M195,Reference!$A$16:E$27,5,0),VLOOKUP($M195,Reference!$A$30:E$41,5,0)))</f>
        <v>0</v>
      </c>
      <c r="R195" s="43">
        <f>IF($J195="a",VLOOKUP($M195,Reference!$A$2:F$13,6,0),IF($J195="b",VLOOKUP($M195,Reference!$A$16:F$27,6,0),VLOOKUP($M195,Reference!$A$30:F$41,6,0)))</f>
        <v>0</v>
      </c>
      <c r="S195" s="43">
        <f>IF($J195="a",VLOOKUP($M195,Reference!$A$2:G$13,7,0),IF($J195="b",VLOOKUP($M195,Reference!$A$16:G$27,7,0),VLOOKUP($M195,Reference!$A$30:G$41,7,0)))</f>
        <v>0</v>
      </c>
      <c r="T195" s="43">
        <f>IF($J195="a",VLOOKUP($M195,Reference!$A$2:H$13,8,0),IF($J195="b",VLOOKUP($M195,Reference!$A$16:H$27,8,0),VLOOKUP($M195,Reference!$A$30:H$41,8,0)))</f>
        <v>0</v>
      </c>
      <c r="U195" s="43">
        <f>IF($J195="a",VLOOKUP($M195,Reference!$A$2:I$13,9,0),IF($J195="b",VLOOKUP($M195,Reference!$A$16:I$27,9,0),VLOOKUP($M195,Reference!$A$30:I$41,9,0)))</f>
        <v>0</v>
      </c>
      <c r="V195" s="43">
        <f>IF($J195="a",VLOOKUP($M195,Reference!$A$2:J$13,10,0),IF($J195="b",VLOOKUP($M195,Reference!$A$16:J$27,10,0),VLOOKUP($M195,Reference!$A$30:J$41,10,0)))</f>
        <v>0</v>
      </c>
      <c r="W195" s="43">
        <f>IF($J195="a",VLOOKUP($M195,Reference!$A$2:K$13,11,0),IF($J195="b",VLOOKUP($M195,Reference!$A$16:K$27,11,0),VLOOKUP($M195,Reference!$A$30:K$41,11,0)))</f>
        <v>0</v>
      </c>
      <c r="X195" s="43">
        <f>IF($J195="a",VLOOKUP($M195,Reference!$A$2:L$13,12,0),IF($J195="b",VLOOKUP($M195,Reference!$A$16:L$27,12,0),VLOOKUP($M195,Reference!$A$30:L$41,12,0)))</f>
        <v>0</v>
      </c>
      <c r="Y195" s="43">
        <f>IF($J195="a",VLOOKUP($M195,Reference!$A$2:M$13,13,0),IF($J195="b",VLOOKUP($M195,Reference!$A$16:M$27,13,0),VLOOKUP($M195,Reference!$A$30:M$41,13,0)))</f>
        <v>0</v>
      </c>
      <c r="Z195" s="72">
        <f>VLOOKUP(M195,Reference!$A$63:$B$74,2,0)</f>
        <v>43160</v>
      </c>
      <c r="AA195" s="76">
        <f>VLOOKUP($M195,Reference!$A$45:$B$56,2,0)</f>
        <v>3</v>
      </c>
      <c r="AB195" s="76" t="str">
        <f>VLOOKUP($AA195,Reference!$B$45:$E$56,4,0)</f>
        <v>June</v>
      </c>
      <c r="AC195" s="76" t="str">
        <f>VLOOKUP($AA195,Reference!$B$45:$G$56,6,0)</f>
        <v>September</v>
      </c>
      <c r="AD195" s="76" t="str">
        <f>VLOOKUP($AA195,Reference!$B$45:$J$56,8,0)</f>
        <v>December</v>
      </c>
    </row>
    <row r="196" spans="1:30" ht="15" x14ac:dyDescent="0.15">
      <c r="A196" s="34"/>
      <c r="B196" s="36">
        <f t="shared" si="13"/>
        <v>0.67647058823529416</v>
      </c>
      <c r="C196" s="37">
        <v>184</v>
      </c>
      <c r="D196" s="38">
        <f>'Raw Data'!B185</f>
        <v>204266.23999999999</v>
      </c>
      <c r="E196" s="38">
        <f t="shared" si="16"/>
        <v>136692501.07999989</v>
      </c>
      <c r="F196" s="36">
        <f t="shared" si="14"/>
        <v>0.94638037799126806</v>
      </c>
      <c r="G196" s="39">
        <f>'Raw Data'!C185</f>
        <v>245.74</v>
      </c>
      <c r="H196" s="39">
        <f t="shared" si="17"/>
        <v>464017.04000000033</v>
      </c>
      <c r="I196" s="36">
        <f t="shared" si="15"/>
        <v>0.98327045825141379</v>
      </c>
      <c r="J196" s="44" t="s">
        <v>16</v>
      </c>
      <c r="K196" s="41" t="str">
        <f>'Raw Data'!A185</f>
        <v>Client 184</v>
      </c>
      <c r="L196" s="41" t="s">
        <v>50</v>
      </c>
      <c r="M196" s="42" t="s">
        <v>20</v>
      </c>
      <c r="N196" s="43">
        <f>IF($J196="a",VLOOKUP($M196,Reference!$A$2:B$13,2,0),IF($J196="b",VLOOKUP($M196,Reference!$A$16:B$27,2,0),VLOOKUP($M196,Reference!$A$30:B$41,2,0)))</f>
        <v>0</v>
      </c>
      <c r="O196" s="43">
        <f>IF($J196="a",VLOOKUP($M196,Reference!$A$2:C$13,3,0),IF($J196="b",VLOOKUP($M196,Reference!$A$16:C$27,3,0),VLOOKUP($M196,Reference!$A$30:C$41,3,0)))</f>
        <v>0</v>
      </c>
      <c r="P196" s="43">
        <f>IF($J196="a",VLOOKUP($M196,Reference!$A$2:D$13,4,0),IF($J196="b",VLOOKUP($M196,Reference!$A$16:D$27,4,0),VLOOKUP($M196,Reference!$A$30:D$41,4,0)))</f>
        <v>0</v>
      </c>
      <c r="Q196" s="43" t="str">
        <f>IF($J196="a",VLOOKUP($M196,Reference!$A$2:E$13,5,0),IF($J196="b",VLOOKUP($M196,Reference!$A$16:E$27,5,0),VLOOKUP($M196,Reference!$A$30:E$41,5,0)))</f>
        <v>Service Touchpoint</v>
      </c>
      <c r="R196" s="43">
        <f>IF($J196="a",VLOOKUP($M196,Reference!$A$2:F$13,6,0),IF($J196="b",VLOOKUP($M196,Reference!$A$16:F$27,6,0),VLOOKUP($M196,Reference!$A$30:F$41,6,0)))</f>
        <v>0</v>
      </c>
      <c r="S196" s="43">
        <f>IF($J196="a",VLOOKUP($M196,Reference!$A$2:G$13,7,0),IF($J196="b",VLOOKUP($M196,Reference!$A$16:G$27,7,0),VLOOKUP($M196,Reference!$A$30:G$41,7,0)))</f>
        <v>0</v>
      </c>
      <c r="T196" s="43">
        <f>IF($J196="a",VLOOKUP($M196,Reference!$A$2:H$13,8,0),IF($J196="b",VLOOKUP($M196,Reference!$A$16:H$27,8,0),VLOOKUP($M196,Reference!$A$30:H$41,8,0)))</f>
        <v>0</v>
      </c>
      <c r="U196" s="43">
        <f>IF($J196="a",VLOOKUP($M196,Reference!$A$2:I$13,9,0),IF($J196="b",VLOOKUP($M196,Reference!$A$16:I$27,9,0),VLOOKUP($M196,Reference!$A$30:I$41,9,0)))</f>
        <v>0</v>
      </c>
      <c r="V196" s="43">
        <f>IF($J196="a",VLOOKUP($M196,Reference!$A$2:J$13,10,0),IF($J196="b",VLOOKUP($M196,Reference!$A$16:J$27,10,0),VLOOKUP($M196,Reference!$A$30:J$41,10,0)))</f>
        <v>0</v>
      </c>
      <c r="W196" s="43">
        <f>IF($J196="a",VLOOKUP($M196,Reference!$A$2:K$13,11,0),IF($J196="b",VLOOKUP($M196,Reference!$A$16:K$27,11,0),VLOOKUP($M196,Reference!$A$30:K$41,11,0)))</f>
        <v>0</v>
      </c>
      <c r="X196" s="43">
        <f>IF($J196="a",VLOOKUP($M196,Reference!$A$2:L$13,12,0),IF($J196="b",VLOOKUP($M196,Reference!$A$16:L$27,12,0),VLOOKUP($M196,Reference!$A$30:L$41,12,0)))</f>
        <v>0</v>
      </c>
      <c r="Y196" s="43">
        <f>IF($J196="a",VLOOKUP($M196,Reference!$A$2:M$13,13,0),IF($J196="b",VLOOKUP($M196,Reference!$A$16:M$27,13,0),VLOOKUP($M196,Reference!$A$30:M$41,13,0)))</f>
        <v>0</v>
      </c>
      <c r="Z196" s="72">
        <f>VLOOKUP(M196,Reference!$A$63:$B$74,2,0)</f>
        <v>43191</v>
      </c>
      <c r="AA196" s="76">
        <f>VLOOKUP($M196,Reference!$A$45:$B$56,2,0)</f>
        <v>4</v>
      </c>
      <c r="AB196" s="76" t="str">
        <f>VLOOKUP($AA196,Reference!$B$45:$E$56,4,0)</f>
        <v>July</v>
      </c>
      <c r="AC196" s="76" t="str">
        <f>VLOOKUP($AA196,Reference!$B$45:$G$56,6,0)</f>
        <v>October</v>
      </c>
      <c r="AD196" s="76" t="str">
        <f>VLOOKUP($AA196,Reference!$B$45:$J$56,8,0)</f>
        <v>January</v>
      </c>
    </row>
    <row r="197" spans="1:30" ht="15" x14ac:dyDescent="0.15">
      <c r="A197" s="34"/>
      <c r="B197" s="36">
        <f t="shared" si="13"/>
        <v>0.68014705882352944</v>
      </c>
      <c r="C197" s="37">
        <v>185</v>
      </c>
      <c r="D197" s="38">
        <f>'Raw Data'!B186</f>
        <v>641258.73</v>
      </c>
      <c r="E197" s="38">
        <f t="shared" si="16"/>
        <v>137333759.80999988</v>
      </c>
      <c r="F197" s="36">
        <f t="shared" si="14"/>
        <v>0.95082008517705152</v>
      </c>
      <c r="G197" s="39">
        <f>'Raw Data'!C186</f>
        <v>245.35</v>
      </c>
      <c r="H197" s="39">
        <f t="shared" si="17"/>
        <v>464262.39000000031</v>
      </c>
      <c r="I197" s="36">
        <f t="shared" si="15"/>
        <v>0.98379036460427527</v>
      </c>
      <c r="J197" s="44" t="s">
        <v>16</v>
      </c>
      <c r="K197" s="41" t="str">
        <f>'Raw Data'!A186</f>
        <v>Client 185</v>
      </c>
      <c r="L197" s="41" t="s">
        <v>50</v>
      </c>
      <c r="M197" s="42" t="s">
        <v>21</v>
      </c>
      <c r="N197" s="43">
        <f>IF($J197="a",VLOOKUP($M197,Reference!$A$2:B$13,2,0),IF($J197="b",VLOOKUP($M197,Reference!$A$16:B$27,2,0),VLOOKUP($M197,Reference!$A$30:B$41,2,0)))</f>
        <v>0</v>
      </c>
      <c r="O197" s="43">
        <f>IF($J197="a",VLOOKUP($M197,Reference!$A$2:C$13,3,0),IF($J197="b",VLOOKUP($M197,Reference!$A$16:C$27,3,0),VLOOKUP($M197,Reference!$A$30:C$41,3,0)))</f>
        <v>0</v>
      </c>
      <c r="P197" s="43">
        <f>IF($J197="a",VLOOKUP($M197,Reference!$A$2:D$13,4,0),IF($J197="b",VLOOKUP($M197,Reference!$A$16:D$27,4,0),VLOOKUP($M197,Reference!$A$30:D$41,4,0)))</f>
        <v>0</v>
      </c>
      <c r="Q197" s="43">
        <f>IF($J197="a",VLOOKUP($M197,Reference!$A$2:E$13,5,0),IF($J197="b",VLOOKUP($M197,Reference!$A$16:E$27,5,0),VLOOKUP($M197,Reference!$A$30:E$41,5,0)))</f>
        <v>0</v>
      </c>
      <c r="R197" s="43" t="str">
        <f>IF($J197="a",VLOOKUP($M197,Reference!$A$2:F$13,6,0),IF($J197="b",VLOOKUP($M197,Reference!$A$16:F$27,6,0),VLOOKUP($M197,Reference!$A$30:F$41,6,0)))</f>
        <v>Service Touchpoint</v>
      </c>
      <c r="S197" s="43">
        <f>IF($J197="a",VLOOKUP($M197,Reference!$A$2:G$13,7,0),IF($J197="b",VLOOKUP($M197,Reference!$A$16:G$27,7,0),VLOOKUP($M197,Reference!$A$30:G$41,7,0)))</f>
        <v>0</v>
      </c>
      <c r="T197" s="43">
        <f>IF($J197="a",VLOOKUP($M197,Reference!$A$2:H$13,8,0),IF($J197="b",VLOOKUP($M197,Reference!$A$16:H$27,8,0),VLOOKUP($M197,Reference!$A$30:H$41,8,0)))</f>
        <v>0</v>
      </c>
      <c r="U197" s="43">
        <f>IF($J197="a",VLOOKUP($M197,Reference!$A$2:I$13,9,0),IF($J197="b",VLOOKUP($M197,Reference!$A$16:I$27,9,0),VLOOKUP($M197,Reference!$A$30:I$41,9,0)))</f>
        <v>0</v>
      </c>
      <c r="V197" s="43">
        <f>IF($J197="a",VLOOKUP($M197,Reference!$A$2:J$13,10,0),IF($J197="b",VLOOKUP($M197,Reference!$A$16:J$27,10,0),VLOOKUP($M197,Reference!$A$30:J$41,10,0)))</f>
        <v>0</v>
      </c>
      <c r="W197" s="43">
        <f>IF($J197="a",VLOOKUP($M197,Reference!$A$2:K$13,11,0),IF($J197="b",VLOOKUP($M197,Reference!$A$16:K$27,11,0),VLOOKUP($M197,Reference!$A$30:K$41,11,0)))</f>
        <v>0</v>
      </c>
      <c r="X197" s="43">
        <f>IF($J197="a",VLOOKUP($M197,Reference!$A$2:L$13,12,0),IF($J197="b",VLOOKUP($M197,Reference!$A$16:L$27,12,0),VLOOKUP($M197,Reference!$A$30:L$41,12,0)))</f>
        <v>0</v>
      </c>
      <c r="Y197" s="43">
        <f>IF($J197="a",VLOOKUP($M197,Reference!$A$2:M$13,13,0),IF($J197="b",VLOOKUP($M197,Reference!$A$16:M$27,13,0),VLOOKUP($M197,Reference!$A$30:M$41,13,0)))</f>
        <v>0</v>
      </c>
      <c r="Z197" s="72">
        <f>VLOOKUP(M197,Reference!$A$63:$B$74,2,0)</f>
        <v>43221</v>
      </c>
      <c r="AA197" s="76">
        <f>VLOOKUP($M197,Reference!$A$45:$B$56,2,0)</f>
        <v>5</v>
      </c>
      <c r="AB197" s="76" t="str">
        <f>VLOOKUP($AA197,Reference!$B$45:$E$56,4,0)</f>
        <v>August</v>
      </c>
      <c r="AC197" s="76" t="str">
        <f>VLOOKUP($AA197,Reference!$B$45:$G$56,6,0)</f>
        <v>November</v>
      </c>
      <c r="AD197" s="76" t="str">
        <f>VLOOKUP($AA197,Reference!$B$45:$J$56,8,0)</f>
        <v>February</v>
      </c>
    </row>
    <row r="198" spans="1:30" ht="15" x14ac:dyDescent="0.15">
      <c r="A198" s="34"/>
      <c r="B198" s="36">
        <f t="shared" si="13"/>
        <v>0.68382352941176472</v>
      </c>
      <c r="C198" s="37">
        <v>186</v>
      </c>
      <c r="D198" s="38">
        <f>'Raw Data'!B187</f>
        <v>78745</v>
      </c>
      <c r="E198" s="38">
        <f t="shared" si="16"/>
        <v>137412504.80999988</v>
      </c>
      <c r="F198" s="36">
        <f t="shared" si="14"/>
        <v>0.95136527033553586</v>
      </c>
      <c r="G198" s="39">
        <f>'Raw Data'!C187</f>
        <v>242.45</v>
      </c>
      <c r="H198" s="39">
        <f t="shared" si="17"/>
        <v>464504.84000000032</v>
      </c>
      <c r="I198" s="36">
        <f t="shared" si="15"/>
        <v>0.98430412574245041</v>
      </c>
      <c r="J198" s="44" t="s">
        <v>16</v>
      </c>
      <c r="K198" s="41" t="str">
        <f>'Raw Data'!A187</f>
        <v>Client 186</v>
      </c>
      <c r="L198" s="41" t="s">
        <v>50</v>
      </c>
      <c r="M198" s="42" t="s">
        <v>22</v>
      </c>
      <c r="N198" s="43">
        <f>IF($J198="a",VLOOKUP($M198,Reference!$A$2:B$13,2,0),IF($J198="b",VLOOKUP($M198,Reference!$A$16:B$27,2,0),VLOOKUP($M198,Reference!$A$30:B$41,2,0)))</f>
        <v>0</v>
      </c>
      <c r="O198" s="43">
        <f>IF($J198="a",VLOOKUP($M198,Reference!$A$2:C$13,3,0),IF($J198="b",VLOOKUP($M198,Reference!$A$16:C$27,3,0),VLOOKUP($M198,Reference!$A$30:C$41,3,0)))</f>
        <v>0</v>
      </c>
      <c r="P198" s="43">
        <f>IF($J198="a",VLOOKUP($M198,Reference!$A$2:D$13,4,0),IF($J198="b",VLOOKUP($M198,Reference!$A$16:D$27,4,0),VLOOKUP($M198,Reference!$A$30:D$41,4,0)))</f>
        <v>0</v>
      </c>
      <c r="Q198" s="43">
        <f>IF($J198="a",VLOOKUP($M198,Reference!$A$2:E$13,5,0),IF($J198="b",VLOOKUP($M198,Reference!$A$16:E$27,5,0),VLOOKUP($M198,Reference!$A$30:E$41,5,0)))</f>
        <v>0</v>
      </c>
      <c r="R198" s="43">
        <f>IF($J198="a",VLOOKUP($M198,Reference!$A$2:F$13,6,0),IF($J198="b",VLOOKUP($M198,Reference!$A$16:F$27,6,0),VLOOKUP($M198,Reference!$A$30:F$41,6,0)))</f>
        <v>0</v>
      </c>
      <c r="S198" s="43" t="str">
        <f>IF($J198="a",VLOOKUP($M198,Reference!$A$2:G$13,7,0),IF($J198="b",VLOOKUP($M198,Reference!$A$16:G$27,7,0),VLOOKUP($M198,Reference!$A$30:G$41,7,0)))</f>
        <v>Service Touchpoint</v>
      </c>
      <c r="T198" s="43">
        <f>IF($J198="a",VLOOKUP($M198,Reference!$A$2:H$13,8,0),IF($J198="b",VLOOKUP($M198,Reference!$A$16:H$27,8,0),VLOOKUP($M198,Reference!$A$30:H$41,8,0)))</f>
        <v>0</v>
      </c>
      <c r="U198" s="43">
        <f>IF($J198="a",VLOOKUP($M198,Reference!$A$2:I$13,9,0),IF($J198="b",VLOOKUP($M198,Reference!$A$16:I$27,9,0),VLOOKUP($M198,Reference!$A$30:I$41,9,0)))</f>
        <v>0</v>
      </c>
      <c r="V198" s="43">
        <f>IF($J198="a",VLOOKUP($M198,Reference!$A$2:J$13,10,0),IF($J198="b",VLOOKUP($M198,Reference!$A$16:J$27,10,0),VLOOKUP($M198,Reference!$A$30:J$41,10,0)))</f>
        <v>0</v>
      </c>
      <c r="W198" s="43">
        <f>IF($J198="a",VLOOKUP($M198,Reference!$A$2:K$13,11,0),IF($J198="b",VLOOKUP($M198,Reference!$A$16:K$27,11,0),VLOOKUP($M198,Reference!$A$30:K$41,11,0)))</f>
        <v>0</v>
      </c>
      <c r="X198" s="43">
        <f>IF($J198="a",VLOOKUP($M198,Reference!$A$2:L$13,12,0),IF($J198="b",VLOOKUP($M198,Reference!$A$16:L$27,12,0),VLOOKUP($M198,Reference!$A$30:L$41,12,0)))</f>
        <v>0</v>
      </c>
      <c r="Y198" s="43">
        <f>IF($J198="a",VLOOKUP($M198,Reference!$A$2:M$13,13,0),IF($J198="b",VLOOKUP($M198,Reference!$A$16:M$27,13,0),VLOOKUP($M198,Reference!$A$30:M$41,13,0)))</f>
        <v>0</v>
      </c>
      <c r="Z198" s="72">
        <f>VLOOKUP(M198,Reference!$A$63:$B$74,2,0)</f>
        <v>43252</v>
      </c>
      <c r="AA198" s="76">
        <f>VLOOKUP($M198,Reference!$A$45:$B$56,2,0)</f>
        <v>6</v>
      </c>
      <c r="AB198" s="76" t="str">
        <f>VLOOKUP($AA198,Reference!$B$45:$E$56,4,0)</f>
        <v>September</v>
      </c>
      <c r="AC198" s="76" t="str">
        <f>VLOOKUP($AA198,Reference!$B$45:$G$56,6,0)</f>
        <v>December</v>
      </c>
      <c r="AD198" s="76" t="str">
        <f>VLOOKUP($AA198,Reference!$B$45:$J$56,8,0)</f>
        <v>March</v>
      </c>
    </row>
    <row r="199" spans="1:30" ht="15" x14ac:dyDescent="0.15">
      <c r="A199" s="34"/>
      <c r="B199" s="36">
        <f t="shared" si="13"/>
        <v>0.6875</v>
      </c>
      <c r="C199" s="37">
        <v>187</v>
      </c>
      <c r="D199" s="38">
        <f>'Raw Data'!B188</f>
        <v>239488.81</v>
      </c>
      <c r="E199" s="38">
        <f t="shared" si="16"/>
        <v>137651993.61999989</v>
      </c>
      <c r="F199" s="36">
        <f t="shared" si="14"/>
        <v>0.95302335332283772</v>
      </c>
      <c r="G199" s="39">
        <f>'Raw Data'!C188</f>
        <v>240.64</v>
      </c>
      <c r="H199" s="39">
        <f t="shared" si="17"/>
        <v>464745.48000000033</v>
      </c>
      <c r="I199" s="36">
        <f t="shared" si="15"/>
        <v>0.98481405141904543</v>
      </c>
      <c r="J199" s="44" t="s">
        <v>16</v>
      </c>
      <c r="K199" s="41" t="str">
        <f>'Raw Data'!A188</f>
        <v>Client 187</v>
      </c>
      <c r="L199" s="41" t="s">
        <v>50</v>
      </c>
      <c r="M199" s="42" t="s">
        <v>23</v>
      </c>
      <c r="N199" s="43">
        <f>IF($J199="a",VLOOKUP($M199,Reference!$A$2:B$13,2,0),IF($J199="b",VLOOKUP($M199,Reference!$A$16:B$27,2,0),VLOOKUP($M199,Reference!$A$30:B$41,2,0)))</f>
        <v>0</v>
      </c>
      <c r="O199" s="43">
        <f>IF($J199="a",VLOOKUP($M199,Reference!$A$2:C$13,3,0),IF($J199="b",VLOOKUP($M199,Reference!$A$16:C$27,3,0),VLOOKUP($M199,Reference!$A$30:C$41,3,0)))</f>
        <v>0</v>
      </c>
      <c r="P199" s="43">
        <f>IF($J199="a",VLOOKUP($M199,Reference!$A$2:D$13,4,0),IF($J199="b",VLOOKUP($M199,Reference!$A$16:D$27,4,0),VLOOKUP($M199,Reference!$A$30:D$41,4,0)))</f>
        <v>0</v>
      </c>
      <c r="Q199" s="43">
        <f>IF($J199="a",VLOOKUP($M199,Reference!$A$2:E$13,5,0),IF($J199="b",VLOOKUP($M199,Reference!$A$16:E$27,5,0),VLOOKUP($M199,Reference!$A$30:E$41,5,0)))</f>
        <v>0</v>
      </c>
      <c r="R199" s="43">
        <f>IF($J199="a",VLOOKUP($M199,Reference!$A$2:F$13,6,0),IF($J199="b",VLOOKUP($M199,Reference!$A$16:F$27,6,0),VLOOKUP($M199,Reference!$A$30:F$41,6,0)))</f>
        <v>0</v>
      </c>
      <c r="S199" s="43">
        <f>IF($J199="a",VLOOKUP($M199,Reference!$A$2:G$13,7,0),IF($J199="b",VLOOKUP($M199,Reference!$A$16:G$27,7,0),VLOOKUP($M199,Reference!$A$30:G$41,7,0)))</f>
        <v>0</v>
      </c>
      <c r="T199" s="43" t="str">
        <f>IF($J199="a",VLOOKUP($M199,Reference!$A$2:H$13,8,0),IF($J199="b",VLOOKUP($M199,Reference!$A$16:H$27,8,0),VLOOKUP($M199,Reference!$A$30:H$41,8,0)))</f>
        <v>Service Touchpoint</v>
      </c>
      <c r="U199" s="43">
        <f>IF($J199="a",VLOOKUP($M199,Reference!$A$2:I$13,9,0),IF($J199="b",VLOOKUP($M199,Reference!$A$16:I$27,9,0),VLOOKUP($M199,Reference!$A$30:I$41,9,0)))</f>
        <v>0</v>
      </c>
      <c r="V199" s="43">
        <f>IF($J199="a",VLOOKUP($M199,Reference!$A$2:J$13,10,0),IF($J199="b",VLOOKUP($M199,Reference!$A$16:J$27,10,0),VLOOKUP($M199,Reference!$A$30:J$41,10,0)))</f>
        <v>0</v>
      </c>
      <c r="W199" s="43">
        <f>IF($J199="a",VLOOKUP($M199,Reference!$A$2:K$13,11,0),IF($J199="b",VLOOKUP($M199,Reference!$A$16:K$27,11,0),VLOOKUP($M199,Reference!$A$30:K$41,11,0)))</f>
        <v>0</v>
      </c>
      <c r="X199" s="43">
        <f>IF($J199="a",VLOOKUP($M199,Reference!$A$2:L$13,12,0),IF($J199="b",VLOOKUP($M199,Reference!$A$16:L$27,12,0),VLOOKUP($M199,Reference!$A$30:L$41,12,0)))</f>
        <v>0</v>
      </c>
      <c r="Y199" s="43">
        <f>IF($J199="a",VLOOKUP($M199,Reference!$A$2:M$13,13,0),IF($J199="b",VLOOKUP($M199,Reference!$A$16:M$27,13,0),VLOOKUP($M199,Reference!$A$30:M$41,13,0)))</f>
        <v>0</v>
      </c>
      <c r="Z199" s="72">
        <f>VLOOKUP(M199,Reference!$A$63:$B$74,2,0)</f>
        <v>43282</v>
      </c>
      <c r="AA199" s="76">
        <f>VLOOKUP($M199,Reference!$A$45:$B$56,2,0)</f>
        <v>7</v>
      </c>
      <c r="AB199" s="76" t="str">
        <f>VLOOKUP($AA199,Reference!$B$45:$E$56,4,0)</f>
        <v>October</v>
      </c>
      <c r="AC199" s="76" t="str">
        <f>VLOOKUP($AA199,Reference!$B$45:$G$56,6,0)</f>
        <v>January</v>
      </c>
      <c r="AD199" s="76" t="str">
        <f>VLOOKUP($AA199,Reference!$B$45:$J$56,8,0)</f>
        <v>April</v>
      </c>
    </row>
    <row r="200" spans="1:30" ht="15" x14ac:dyDescent="0.15">
      <c r="A200" s="34"/>
      <c r="B200" s="36">
        <f t="shared" si="13"/>
        <v>0.69117647058823528</v>
      </c>
      <c r="C200" s="37">
        <v>188</v>
      </c>
      <c r="D200" s="38">
        <f>'Raw Data'!B189</f>
        <v>207417.04</v>
      </c>
      <c r="E200" s="38">
        <f t="shared" si="16"/>
        <v>137859410.65999988</v>
      </c>
      <c r="F200" s="36">
        <f t="shared" si="14"/>
        <v>0.95445938979276912</v>
      </c>
      <c r="G200" s="39">
        <f>'Raw Data'!C189</f>
        <v>238.24</v>
      </c>
      <c r="H200" s="39">
        <f t="shared" si="17"/>
        <v>464983.72000000032</v>
      </c>
      <c r="I200" s="36">
        <f t="shared" si="15"/>
        <v>0.98531889140072759</v>
      </c>
      <c r="J200" s="44" t="s">
        <v>16</v>
      </c>
      <c r="K200" s="41" t="str">
        <f>'Raw Data'!A189</f>
        <v>Client 188</v>
      </c>
      <c r="L200" s="41" t="s">
        <v>50</v>
      </c>
      <c r="M200" s="42" t="s">
        <v>24</v>
      </c>
      <c r="N200" s="43">
        <f>IF($J200="a",VLOOKUP($M200,Reference!$A$2:B$13,2,0),IF($J200="b",VLOOKUP($M200,Reference!$A$16:B$27,2,0),VLOOKUP($M200,Reference!$A$30:B$41,2,0)))</f>
        <v>0</v>
      </c>
      <c r="O200" s="43">
        <f>IF($J200="a",VLOOKUP($M200,Reference!$A$2:C$13,3,0),IF($J200="b",VLOOKUP($M200,Reference!$A$16:C$27,3,0),VLOOKUP($M200,Reference!$A$30:C$41,3,0)))</f>
        <v>0</v>
      </c>
      <c r="P200" s="43">
        <f>IF($J200="a",VLOOKUP($M200,Reference!$A$2:D$13,4,0),IF($J200="b",VLOOKUP($M200,Reference!$A$16:D$27,4,0),VLOOKUP($M200,Reference!$A$30:D$41,4,0)))</f>
        <v>0</v>
      </c>
      <c r="Q200" s="43">
        <f>IF($J200="a",VLOOKUP($M200,Reference!$A$2:E$13,5,0),IF($J200="b",VLOOKUP($M200,Reference!$A$16:E$27,5,0),VLOOKUP($M200,Reference!$A$30:E$41,5,0)))</f>
        <v>0</v>
      </c>
      <c r="R200" s="43">
        <f>IF($J200="a",VLOOKUP($M200,Reference!$A$2:F$13,6,0),IF($J200="b",VLOOKUP($M200,Reference!$A$16:F$27,6,0),VLOOKUP($M200,Reference!$A$30:F$41,6,0)))</f>
        <v>0</v>
      </c>
      <c r="S200" s="43">
        <f>IF($J200="a",VLOOKUP($M200,Reference!$A$2:G$13,7,0),IF($J200="b",VLOOKUP($M200,Reference!$A$16:G$27,7,0),VLOOKUP($M200,Reference!$A$30:G$41,7,0)))</f>
        <v>0</v>
      </c>
      <c r="T200" s="43">
        <f>IF($J200="a",VLOOKUP($M200,Reference!$A$2:H$13,8,0),IF($J200="b",VLOOKUP($M200,Reference!$A$16:H$27,8,0),VLOOKUP($M200,Reference!$A$30:H$41,8,0)))</f>
        <v>0</v>
      </c>
      <c r="U200" s="43" t="str">
        <f>IF($J200="a",VLOOKUP($M200,Reference!$A$2:I$13,9,0),IF($J200="b",VLOOKUP($M200,Reference!$A$16:I$27,9,0),VLOOKUP($M200,Reference!$A$30:I$41,9,0)))</f>
        <v>Service Touchpoint</v>
      </c>
      <c r="V200" s="43">
        <f>IF($J200="a",VLOOKUP($M200,Reference!$A$2:J$13,10,0),IF($J200="b",VLOOKUP($M200,Reference!$A$16:J$27,10,0),VLOOKUP($M200,Reference!$A$30:J$41,10,0)))</f>
        <v>0</v>
      </c>
      <c r="W200" s="43">
        <f>IF($J200="a",VLOOKUP($M200,Reference!$A$2:K$13,11,0),IF($J200="b",VLOOKUP($M200,Reference!$A$16:K$27,11,0),VLOOKUP($M200,Reference!$A$30:K$41,11,0)))</f>
        <v>0</v>
      </c>
      <c r="X200" s="43">
        <f>IF($J200="a",VLOOKUP($M200,Reference!$A$2:L$13,12,0),IF($J200="b",VLOOKUP($M200,Reference!$A$16:L$27,12,0),VLOOKUP($M200,Reference!$A$30:L$41,12,0)))</f>
        <v>0</v>
      </c>
      <c r="Y200" s="43">
        <f>IF($J200="a",VLOOKUP($M200,Reference!$A$2:M$13,13,0),IF($J200="b",VLOOKUP($M200,Reference!$A$16:M$27,13,0),VLOOKUP($M200,Reference!$A$30:M$41,13,0)))</f>
        <v>0</v>
      </c>
      <c r="Z200" s="72">
        <f>VLOOKUP(M200,Reference!$A$63:$B$74,2,0)</f>
        <v>43313</v>
      </c>
      <c r="AA200" s="76">
        <f>VLOOKUP($M200,Reference!$A$45:$B$56,2,0)</f>
        <v>8</v>
      </c>
      <c r="AB200" s="76" t="str">
        <f>VLOOKUP($AA200,Reference!$B$45:$E$56,4,0)</f>
        <v>November</v>
      </c>
      <c r="AC200" s="76" t="str">
        <f>VLOOKUP($AA200,Reference!$B$45:$G$56,6,0)</f>
        <v>February</v>
      </c>
      <c r="AD200" s="76" t="str">
        <f>VLOOKUP($AA200,Reference!$B$45:$J$56,8,0)</f>
        <v>May</v>
      </c>
    </row>
    <row r="201" spans="1:30" ht="15" x14ac:dyDescent="0.15">
      <c r="A201" s="34"/>
      <c r="B201" s="36">
        <f t="shared" si="13"/>
        <v>0.69485294117647056</v>
      </c>
      <c r="C201" s="37">
        <v>189</v>
      </c>
      <c r="D201" s="38">
        <f>'Raw Data'!B190</f>
        <v>15639.13</v>
      </c>
      <c r="E201" s="38">
        <f t="shared" si="16"/>
        <v>137875049.78999987</v>
      </c>
      <c r="F201" s="36">
        <f t="shared" si="14"/>
        <v>0.95456766614768185</v>
      </c>
      <c r="G201" s="39">
        <f>'Raw Data'!C190</f>
        <v>223.08</v>
      </c>
      <c r="H201" s="39">
        <f t="shared" si="17"/>
        <v>465206.80000000034</v>
      </c>
      <c r="I201" s="36">
        <f t="shared" si="15"/>
        <v>0.98579160674287702</v>
      </c>
      <c r="J201" s="44" t="s">
        <v>16</v>
      </c>
      <c r="K201" s="41" t="str">
        <f>'Raw Data'!A190</f>
        <v>Client 189</v>
      </c>
      <c r="L201" s="41" t="s">
        <v>50</v>
      </c>
      <c r="M201" s="42" t="s">
        <v>25</v>
      </c>
      <c r="N201" s="43">
        <f>IF($J201="a",VLOOKUP($M201,Reference!$A$2:B$13,2,0),IF($J201="b",VLOOKUP($M201,Reference!$A$16:B$27,2,0),VLOOKUP($M201,Reference!$A$30:B$41,2,0)))</f>
        <v>0</v>
      </c>
      <c r="O201" s="43">
        <f>IF($J201="a",VLOOKUP($M201,Reference!$A$2:C$13,3,0),IF($J201="b",VLOOKUP($M201,Reference!$A$16:C$27,3,0),VLOOKUP($M201,Reference!$A$30:C$41,3,0)))</f>
        <v>0</v>
      </c>
      <c r="P201" s="43">
        <f>IF($J201="a",VLOOKUP($M201,Reference!$A$2:D$13,4,0),IF($J201="b",VLOOKUP($M201,Reference!$A$16:D$27,4,0),VLOOKUP($M201,Reference!$A$30:D$41,4,0)))</f>
        <v>0</v>
      </c>
      <c r="Q201" s="43">
        <f>IF($J201="a",VLOOKUP($M201,Reference!$A$2:E$13,5,0),IF($J201="b",VLOOKUP($M201,Reference!$A$16:E$27,5,0),VLOOKUP($M201,Reference!$A$30:E$41,5,0)))</f>
        <v>0</v>
      </c>
      <c r="R201" s="43">
        <f>IF($J201="a",VLOOKUP($M201,Reference!$A$2:F$13,6,0),IF($J201="b",VLOOKUP($M201,Reference!$A$16:F$27,6,0),VLOOKUP($M201,Reference!$A$30:F$41,6,0)))</f>
        <v>0</v>
      </c>
      <c r="S201" s="43">
        <f>IF($J201="a",VLOOKUP($M201,Reference!$A$2:G$13,7,0),IF($J201="b",VLOOKUP($M201,Reference!$A$16:G$27,7,0),VLOOKUP($M201,Reference!$A$30:G$41,7,0)))</f>
        <v>0</v>
      </c>
      <c r="T201" s="43">
        <f>IF($J201="a",VLOOKUP($M201,Reference!$A$2:H$13,8,0),IF($J201="b",VLOOKUP($M201,Reference!$A$16:H$27,8,0),VLOOKUP($M201,Reference!$A$30:H$41,8,0)))</f>
        <v>0</v>
      </c>
      <c r="U201" s="43">
        <f>IF($J201="a",VLOOKUP($M201,Reference!$A$2:I$13,9,0),IF($J201="b",VLOOKUP($M201,Reference!$A$16:I$27,9,0),VLOOKUP($M201,Reference!$A$30:I$41,9,0)))</f>
        <v>0</v>
      </c>
      <c r="V201" s="43" t="str">
        <f>IF($J201="a",VLOOKUP($M201,Reference!$A$2:J$13,10,0),IF($J201="b",VLOOKUP($M201,Reference!$A$16:J$27,10,0),VLOOKUP($M201,Reference!$A$30:J$41,10,0)))</f>
        <v>Service Touchpoint</v>
      </c>
      <c r="W201" s="43">
        <f>IF($J201="a",VLOOKUP($M201,Reference!$A$2:K$13,11,0),IF($J201="b",VLOOKUP($M201,Reference!$A$16:K$27,11,0),VLOOKUP($M201,Reference!$A$30:K$41,11,0)))</f>
        <v>0</v>
      </c>
      <c r="X201" s="43">
        <f>IF($J201="a",VLOOKUP($M201,Reference!$A$2:L$13,12,0),IF($J201="b",VLOOKUP($M201,Reference!$A$16:L$27,12,0),VLOOKUP($M201,Reference!$A$30:L$41,12,0)))</f>
        <v>0</v>
      </c>
      <c r="Y201" s="43">
        <f>IF($J201="a",VLOOKUP($M201,Reference!$A$2:M$13,13,0),IF($J201="b",VLOOKUP($M201,Reference!$A$16:M$27,13,0),VLOOKUP($M201,Reference!$A$30:M$41,13,0)))</f>
        <v>0</v>
      </c>
      <c r="Z201" s="72">
        <f>VLOOKUP(M201,Reference!$A$63:$B$74,2,0)</f>
        <v>43344</v>
      </c>
      <c r="AA201" s="76">
        <f>VLOOKUP($M201,Reference!$A$45:$B$56,2,0)</f>
        <v>9</v>
      </c>
      <c r="AB201" s="76" t="str">
        <f>VLOOKUP($AA201,Reference!$B$45:$E$56,4,0)</f>
        <v>December</v>
      </c>
      <c r="AC201" s="76" t="str">
        <f>VLOOKUP($AA201,Reference!$B$45:$G$56,6,0)</f>
        <v>March</v>
      </c>
      <c r="AD201" s="76" t="str">
        <f>VLOOKUP($AA201,Reference!$B$45:$J$56,8,0)</f>
        <v>June</v>
      </c>
    </row>
    <row r="202" spans="1:30" ht="15" x14ac:dyDescent="0.15">
      <c r="A202" s="34"/>
      <c r="B202" s="36">
        <f t="shared" si="13"/>
        <v>0.69852941176470584</v>
      </c>
      <c r="C202" s="37">
        <v>190</v>
      </c>
      <c r="D202" s="38">
        <f>'Raw Data'!B191</f>
        <v>65851.45</v>
      </c>
      <c r="E202" s="38">
        <f t="shared" si="16"/>
        <v>137940901.23999986</v>
      </c>
      <c r="F202" s="36">
        <f t="shared" si="14"/>
        <v>0.95502358377044738</v>
      </c>
      <c r="G202" s="39">
        <f>'Raw Data'!C191</f>
        <v>220.14</v>
      </c>
      <c r="H202" s="39">
        <f t="shared" si="17"/>
        <v>465426.94000000035</v>
      </c>
      <c r="I202" s="36">
        <f t="shared" si="15"/>
        <v>0.98625809210875814</v>
      </c>
      <c r="J202" s="44" t="s">
        <v>16</v>
      </c>
      <c r="K202" s="41" t="str">
        <f>'Raw Data'!A191</f>
        <v>Client 190</v>
      </c>
      <c r="L202" s="41" t="s">
        <v>50</v>
      </c>
      <c r="M202" s="42" t="s">
        <v>26</v>
      </c>
      <c r="N202" s="43">
        <f>IF($J202="a",VLOOKUP($M202,Reference!$A$2:B$13,2,0),IF($J202="b",VLOOKUP($M202,Reference!$A$16:B$27,2,0),VLOOKUP($M202,Reference!$A$30:B$41,2,0)))</f>
        <v>0</v>
      </c>
      <c r="O202" s="43">
        <f>IF($J202="a",VLOOKUP($M202,Reference!$A$2:C$13,3,0),IF($J202="b",VLOOKUP($M202,Reference!$A$16:C$27,3,0),VLOOKUP($M202,Reference!$A$30:C$41,3,0)))</f>
        <v>0</v>
      </c>
      <c r="P202" s="43">
        <f>IF($J202="a",VLOOKUP($M202,Reference!$A$2:D$13,4,0),IF($J202="b",VLOOKUP($M202,Reference!$A$16:D$27,4,0),VLOOKUP($M202,Reference!$A$30:D$41,4,0)))</f>
        <v>0</v>
      </c>
      <c r="Q202" s="43">
        <f>IF($J202="a",VLOOKUP($M202,Reference!$A$2:E$13,5,0),IF($J202="b",VLOOKUP($M202,Reference!$A$16:E$27,5,0),VLOOKUP($M202,Reference!$A$30:E$41,5,0)))</f>
        <v>0</v>
      </c>
      <c r="R202" s="43">
        <f>IF($J202="a",VLOOKUP($M202,Reference!$A$2:F$13,6,0),IF($J202="b",VLOOKUP($M202,Reference!$A$16:F$27,6,0),VLOOKUP($M202,Reference!$A$30:F$41,6,0)))</f>
        <v>0</v>
      </c>
      <c r="S202" s="43">
        <f>IF($J202="a",VLOOKUP($M202,Reference!$A$2:G$13,7,0),IF($J202="b",VLOOKUP($M202,Reference!$A$16:G$27,7,0),VLOOKUP($M202,Reference!$A$30:G$41,7,0)))</f>
        <v>0</v>
      </c>
      <c r="T202" s="43">
        <f>IF($J202="a",VLOOKUP($M202,Reference!$A$2:H$13,8,0),IF($J202="b",VLOOKUP($M202,Reference!$A$16:H$27,8,0),VLOOKUP($M202,Reference!$A$30:H$41,8,0)))</f>
        <v>0</v>
      </c>
      <c r="U202" s="43">
        <f>IF($J202="a",VLOOKUP($M202,Reference!$A$2:I$13,9,0),IF($J202="b",VLOOKUP($M202,Reference!$A$16:I$27,9,0),VLOOKUP($M202,Reference!$A$30:I$41,9,0)))</f>
        <v>0</v>
      </c>
      <c r="V202" s="43">
        <f>IF($J202="a",VLOOKUP($M202,Reference!$A$2:J$13,10,0),IF($J202="b",VLOOKUP($M202,Reference!$A$16:J$27,10,0),VLOOKUP($M202,Reference!$A$30:J$41,10,0)))</f>
        <v>0</v>
      </c>
      <c r="W202" s="43" t="str">
        <f>IF($J202="a",VLOOKUP($M202,Reference!$A$2:K$13,11,0),IF($J202="b",VLOOKUP($M202,Reference!$A$16:K$27,11,0),VLOOKUP($M202,Reference!$A$30:K$41,11,0)))</f>
        <v>Service Touchpoint</v>
      </c>
      <c r="X202" s="43">
        <f>IF($J202="a",VLOOKUP($M202,Reference!$A$2:L$13,12,0),IF($J202="b",VLOOKUP($M202,Reference!$A$16:L$27,12,0),VLOOKUP($M202,Reference!$A$30:L$41,12,0)))</f>
        <v>0</v>
      </c>
      <c r="Y202" s="43">
        <f>IF($J202="a",VLOOKUP($M202,Reference!$A$2:M$13,13,0),IF($J202="b",VLOOKUP($M202,Reference!$A$16:M$27,13,0),VLOOKUP($M202,Reference!$A$30:M$41,13,0)))</f>
        <v>0</v>
      </c>
      <c r="Z202" s="72">
        <f>VLOOKUP(M202,Reference!$A$63:$B$74,2,0)</f>
        <v>43374</v>
      </c>
      <c r="AA202" s="76">
        <f>VLOOKUP($M202,Reference!$A$45:$B$56,2,0)</f>
        <v>10</v>
      </c>
      <c r="AB202" s="76" t="str">
        <f>VLOOKUP($AA202,Reference!$B$45:$E$56,4,0)</f>
        <v>January</v>
      </c>
      <c r="AC202" s="76" t="str">
        <f>VLOOKUP($AA202,Reference!$B$45:$G$56,6,0)</f>
        <v>April</v>
      </c>
      <c r="AD202" s="76" t="str">
        <f>VLOOKUP($AA202,Reference!$B$45:$J$56,8,0)</f>
        <v>July</v>
      </c>
    </row>
    <row r="203" spans="1:30" ht="15" x14ac:dyDescent="0.15">
      <c r="A203" s="34"/>
      <c r="B203" s="36">
        <f t="shared" si="13"/>
        <v>0.70220588235294112</v>
      </c>
      <c r="C203" s="37">
        <v>191</v>
      </c>
      <c r="D203" s="38">
        <f>'Raw Data'!B192</f>
        <v>59335.56</v>
      </c>
      <c r="E203" s="38">
        <f t="shared" si="16"/>
        <v>138000236.79999986</v>
      </c>
      <c r="F203" s="36">
        <f t="shared" si="14"/>
        <v>0.95543438911278478</v>
      </c>
      <c r="G203" s="39">
        <f>'Raw Data'!C192</f>
        <v>205.85</v>
      </c>
      <c r="H203" s="39">
        <f t="shared" si="17"/>
        <v>465632.79000000033</v>
      </c>
      <c r="I203" s="36">
        <f t="shared" si="15"/>
        <v>0.98669429639951223</v>
      </c>
      <c r="J203" s="44" t="s">
        <v>16</v>
      </c>
      <c r="K203" s="41" t="str">
        <f>'Raw Data'!A192</f>
        <v>Client 191</v>
      </c>
      <c r="L203" s="41" t="s">
        <v>50</v>
      </c>
      <c r="M203" s="42" t="s">
        <v>27</v>
      </c>
      <c r="N203" s="43">
        <f>IF($J203="a",VLOOKUP($M203,Reference!$A$2:B$13,2,0),IF($J203="b",VLOOKUP($M203,Reference!$A$16:B$27,2,0),VLOOKUP($M203,Reference!$A$30:B$41,2,0)))</f>
        <v>0</v>
      </c>
      <c r="O203" s="43">
        <f>IF($J203="a",VLOOKUP($M203,Reference!$A$2:C$13,3,0),IF($J203="b",VLOOKUP($M203,Reference!$A$16:C$27,3,0),VLOOKUP($M203,Reference!$A$30:C$41,3,0)))</f>
        <v>0</v>
      </c>
      <c r="P203" s="43">
        <f>IF($J203="a",VLOOKUP($M203,Reference!$A$2:D$13,4,0),IF($J203="b",VLOOKUP($M203,Reference!$A$16:D$27,4,0),VLOOKUP($M203,Reference!$A$30:D$41,4,0)))</f>
        <v>0</v>
      </c>
      <c r="Q203" s="43">
        <f>IF($J203="a",VLOOKUP($M203,Reference!$A$2:E$13,5,0),IF($J203="b",VLOOKUP($M203,Reference!$A$16:E$27,5,0),VLOOKUP($M203,Reference!$A$30:E$41,5,0)))</f>
        <v>0</v>
      </c>
      <c r="R203" s="43">
        <f>IF($J203="a",VLOOKUP($M203,Reference!$A$2:F$13,6,0),IF($J203="b",VLOOKUP($M203,Reference!$A$16:F$27,6,0),VLOOKUP($M203,Reference!$A$30:F$41,6,0)))</f>
        <v>0</v>
      </c>
      <c r="S203" s="43">
        <f>IF($J203="a",VLOOKUP($M203,Reference!$A$2:G$13,7,0),IF($J203="b",VLOOKUP($M203,Reference!$A$16:G$27,7,0),VLOOKUP($M203,Reference!$A$30:G$41,7,0)))</f>
        <v>0</v>
      </c>
      <c r="T203" s="43">
        <f>IF($J203="a",VLOOKUP($M203,Reference!$A$2:H$13,8,0),IF($J203="b",VLOOKUP($M203,Reference!$A$16:H$27,8,0),VLOOKUP($M203,Reference!$A$30:H$41,8,0)))</f>
        <v>0</v>
      </c>
      <c r="U203" s="43">
        <f>IF($J203="a",VLOOKUP($M203,Reference!$A$2:I$13,9,0),IF($J203="b",VLOOKUP($M203,Reference!$A$16:I$27,9,0),VLOOKUP($M203,Reference!$A$30:I$41,9,0)))</f>
        <v>0</v>
      </c>
      <c r="V203" s="43">
        <f>IF($J203="a",VLOOKUP($M203,Reference!$A$2:J$13,10,0),IF($J203="b",VLOOKUP($M203,Reference!$A$16:J$27,10,0),VLOOKUP($M203,Reference!$A$30:J$41,10,0)))</f>
        <v>0</v>
      </c>
      <c r="W203" s="43">
        <f>IF($J203="a",VLOOKUP($M203,Reference!$A$2:K$13,11,0),IF($J203="b",VLOOKUP($M203,Reference!$A$16:K$27,11,0),VLOOKUP($M203,Reference!$A$30:K$41,11,0)))</f>
        <v>0</v>
      </c>
      <c r="X203" s="43" t="str">
        <f>IF($J203="a",VLOOKUP($M203,Reference!$A$2:L$13,12,0),IF($J203="b",VLOOKUP($M203,Reference!$A$16:L$27,12,0),VLOOKUP($M203,Reference!$A$30:L$41,12,0)))</f>
        <v>Service Touchpoint</v>
      </c>
      <c r="Y203" s="43">
        <f>IF($J203="a",VLOOKUP($M203,Reference!$A$2:M$13,13,0),IF($J203="b",VLOOKUP($M203,Reference!$A$16:M$27,13,0),VLOOKUP($M203,Reference!$A$30:M$41,13,0)))</f>
        <v>0</v>
      </c>
      <c r="Z203" s="72">
        <f>VLOOKUP(M203,Reference!$A$63:$B$74,2,0)</f>
        <v>43405</v>
      </c>
      <c r="AA203" s="76">
        <f>VLOOKUP($M203,Reference!$A$45:$B$56,2,0)</f>
        <v>11</v>
      </c>
      <c r="AB203" s="76" t="str">
        <f>VLOOKUP($AA203,Reference!$B$45:$E$56,4,0)</f>
        <v>February</v>
      </c>
      <c r="AC203" s="76" t="str">
        <f>VLOOKUP($AA203,Reference!$B$45:$G$56,6,0)</f>
        <v>May</v>
      </c>
      <c r="AD203" s="76" t="str">
        <f>VLOOKUP($AA203,Reference!$B$45:$J$56,8,0)</f>
        <v>August</v>
      </c>
    </row>
    <row r="204" spans="1:30" ht="15" x14ac:dyDescent="0.15">
      <c r="A204" s="34"/>
      <c r="B204" s="36">
        <f t="shared" si="13"/>
        <v>0.70588235294117652</v>
      </c>
      <c r="C204" s="37">
        <v>192</v>
      </c>
      <c r="D204" s="38">
        <f>'Raw Data'!B193</f>
        <v>0</v>
      </c>
      <c r="E204" s="38">
        <f t="shared" si="16"/>
        <v>138000236.79999986</v>
      </c>
      <c r="F204" s="36">
        <f t="shared" si="14"/>
        <v>0.95543438911278478</v>
      </c>
      <c r="G204" s="39">
        <f>'Raw Data'!C193</f>
        <v>203</v>
      </c>
      <c r="H204" s="39">
        <f t="shared" si="17"/>
        <v>465835.79000000033</v>
      </c>
      <c r="I204" s="36">
        <f t="shared" si="15"/>
        <v>0.98712446142755739</v>
      </c>
      <c r="J204" s="44" t="s">
        <v>16</v>
      </c>
      <c r="K204" s="41" t="str">
        <f>'Raw Data'!A193</f>
        <v>Client 192</v>
      </c>
      <c r="L204" s="41" t="s">
        <v>50</v>
      </c>
      <c r="M204" s="42" t="s">
        <v>28</v>
      </c>
      <c r="N204" s="43">
        <f>IF($J204="a",VLOOKUP($M204,Reference!$A$2:B$13,2,0),IF($J204="b",VLOOKUP($M204,Reference!$A$16:B$27,2,0),VLOOKUP($M204,Reference!$A$30:B$41,2,0)))</f>
        <v>0</v>
      </c>
      <c r="O204" s="43">
        <f>IF($J204="a",VLOOKUP($M204,Reference!$A$2:C$13,3,0),IF($J204="b",VLOOKUP($M204,Reference!$A$16:C$27,3,0),VLOOKUP($M204,Reference!$A$30:C$41,3,0)))</f>
        <v>0</v>
      </c>
      <c r="P204" s="43">
        <f>IF($J204="a",VLOOKUP($M204,Reference!$A$2:D$13,4,0),IF($J204="b",VLOOKUP($M204,Reference!$A$16:D$27,4,0),VLOOKUP($M204,Reference!$A$30:D$41,4,0)))</f>
        <v>0</v>
      </c>
      <c r="Q204" s="43">
        <f>IF($J204="a",VLOOKUP($M204,Reference!$A$2:E$13,5,0),IF($J204="b",VLOOKUP($M204,Reference!$A$16:E$27,5,0),VLOOKUP($M204,Reference!$A$30:E$41,5,0)))</f>
        <v>0</v>
      </c>
      <c r="R204" s="43">
        <f>IF($J204="a",VLOOKUP($M204,Reference!$A$2:F$13,6,0),IF($J204="b",VLOOKUP($M204,Reference!$A$16:F$27,6,0),VLOOKUP($M204,Reference!$A$30:F$41,6,0)))</f>
        <v>0</v>
      </c>
      <c r="S204" s="43">
        <f>IF($J204="a",VLOOKUP($M204,Reference!$A$2:G$13,7,0),IF($J204="b",VLOOKUP($M204,Reference!$A$16:G$27,7,0),VLOOKUP($M204,Reference!$A$30:G$41,7,0)))</f>
        <v>0</v>
      </c>
      <c r="T204" s="43">
        <f>IF($J204="a",VLOOKUP($M204,Reference!$A$2:H$13,8,0),IF($J204="b",VLOOKUP($M204,Reference!$A$16:H$27,8,0),VLOOKUP($M204,Reference!$A$30:H$41,8,0)))</f>
        <v>0</v>
      </c>
      <c r="U204" s="43">
        <f>IF($J204="a",VLOOKUP($M204,Reference!$A$2:I$13,9,0),IF($J204="b",VLOOKUP($M204,Reference!$A$16:I$27,9,0),VLOOKUP($M204,Reference!$A$30:I$41,9,0)))</f>
        <v>0</v>
      </c>
      <c r="V204" s="43">
        <f>IF($J204="a",VLOOKUP($M204,Reference!$A$2:J$13,10,0),IF($J204="b",VLOOKUP($M204,Reference!$A$16:J$27,10,0),VLOOKUP($M204,Reference!$A$30:J$41,10,0)))</f>
        <v>0</v>
      </c>
      <c r="W204" s="43">
        <f>IF($J204="a",VLOOKUP($M204,Reference!$A$2:K$13,11,0),IF($J204="b",VLOOKUP($M204,Reference!$A$16:K$27,11,0),VLOOKUP($M204,Reference!$A$30:K$41,11,0)))</f>
        <v>0</v>
      </c>
      <c r="X204" s="43">
        <f>IF($J204="a",VLOOKUP($M204,Reference!$A$2:L$13,12,0),IF($J204="b",VLOOKUP($M204,Reference!$A$16:L$27,12,0),VLOOKUP($M204,Reference!$A$30:L$41,12,0)))</f>
        <v>0</v>
      </c>
      <c r="Y204" s="43" t="str">
        <f>IF($J204="a",VLOOKUP($M204,Reference!$A$2:M$13,13,0),IF($J204="b",VLOOKUP($M204,Reference!$A$16:M$27,13,0),VLOOKUP($M204,Reference!$A$30:M$41,13,0)))</f>
        <v>Service Touchpoint</v>
      </c>
      <c r="Z204" s="72">
        <f>VLOOKUP(M204,Reference!$A$63:$B$74,2,0)</f>
        <v>43435</v>
      </c>
      <c r="AA204" s="76">
        <f>VLOOKUP($M204,Reference!$A$45:$B$56,2,0)</f>
        <v>12</v>
      </c>
      <c r="AB204" s="76" t="str">
        <f>VLOOKUP($AA204,Reference!$B$45:$E$56,4,0)</f>
        <v>March</v>
      </c>
      <c r="AC204" s="76" t="str">
        <f>VLOOKUP($AA204,Reference!$B$45:$G$56,6,0)</f>
        <v>June</v>
      </c>
      <c r="AD204" s="76" t="str">
        <f>VLOOKUP($AA204,Reference!$B$45:$J$56,8,0)</f>
        <v>September</v>
      </c>
    </row>
    <row r="205" spans="1:30" ht="15" x14ac:dyDescent="0.15">
      <c r="A205" s="34"/>
      <c r="B205" s="36">
        <f t="shared" ref="B205:B268" si="18">C205/$B$9</f>
        <v>0.7095588235294118</v>
      </c>
      <c r="C205" s="37">
        <v>193</v>
      </c>
      <c r="D205" s="38">
        <f>'Raw Data'!B194</f>
        <v>0</v>
      </c>
      <c r="E205" s="38">
        <f t="shared" si="16"/>
        <v>138000236.79999986</v>
      </c>
      <c r="F205" s="36">
        <f t="shared" ref="F205:F268" si="19">E205/$E$286</f>
        <v>0.95543438911278478</v>
      </c>
      <c r="G205" s="39">
        <f>'Raw Data'!C194</f>
        <v>196.66</v>
      </c>
      <c r="H205" s="39">
        <f t="shared" si="17"/>
        <v>466032.4500000003</v>
      </c>
      <c r="I205" s="36">
        <f t="shared" ref="I205:I268" si="20">H205/$H$286</f>
        <v>0.98754119174487442</v>
      </c>
      <c r="J205" s="44" t="s">
        <v>16</v>
      </c>
      <c r="K205" s="41" t="str">
        <f>'Raw Data'!A194</f>
        <v>Client 193</v>
      </c>
      <c r="L205" s="41" t="s">
        <v>50</v>
      </c>
      <c r="M205" s="42" t="s">
        <v>1</v>
      </c>
      <c r="N205" s="43" t="str">
        <f>IF($J205="a",VLOOKUP($M205,Reference!$A$2:B$13,2,0),IF($J205="b",VLOOKUP($M205,Reference!$A$16:B$27,2,0),VLOOKUP($M205,Reference!$A$30:B$41,2,0)))</f>
        <v>Service Touchpoint</v>
      </c>
      <c r="O205" s="43">
        <f>IF($J205="a",VLOOKUP($M205,Reference!$A$2:C$13,3,0),IF($J205="b",VLOOKUP($M205,Reference!$A$16:C$27,3,0),VLOOKUP($M205,Reference!$A$30:C$41,3,0)))</f>
        <v>0</v>
      </c>
      <c r="P205" s="43">
        <f>IF($J205="a",VLOOKUP($M205,Reference!$A$2:D$13,4,0),IF($J205="b",VLOOKUP($M205,Reference!$A$16:D$27,4,0),VLOOKUP($M205,Reference!$A$30:D$41,4,0)))</f>
        <v>0</v>
      </c>
      <c r="Q205" s="43">
        <f>IF($J205="a",VLOOKUP($M205,Reference!$A$2:E$13,5,0),IF($J205="b",VLOOKUP($M205,Reference!$A$16:E$27,5,0),VLOOKUP($M205,Reference!$A$30:E$41,5,0)))</f>
        <v>0</v>
      </c>
      <c r="R205" s="43">
        <f>IF($J205="a",VLOOKUP($M205,Reference!$A$2:F$13,6,0),IF($J205="b",VLOOKUP($M205,Reference!$A$16:F$27,6,0),VLOOKUP($M205,Reference!$A$30:F$41,6,0)))</f>
        <v>0</v>
      </c>
      <c r="S205" s="43">
        <f>IF($J205="a",VLOOKUP($M205,Reference!$A$2:G$13,7,0),IF($J205="b",VLOOKUP($M205,Reference!$A$16:G$27,7,0),VLOOKUP($M205,Reference!$A$30:G$41,7,0)))</f>
        <v>0</v>
      </c>
      <c r="T205" s="43">
        <f>IF($J205="a",VLOOKUP($M205,Reference!$A$2:H$13,8,0),IF($J205="b",VLOOKUP($M205,Reference!$A$16:H$27,8,0),VLOOKUP($M205,Reference!$A$30:H$41,8,0)))</f>
        <v>0</v>
      </c>
      <c r="U205" s="43">
        <f>IF($J205="a",VLOOKUP($M205,Reference!$A$2:I$13,9,0),IF($J205="b",VLOOKUP($M205,Reference!$A$16:I$27,9,0),VLOOKUP($M205,Reference!$A$30:I$41,9,0)))</f>
        <v>0</v>
      </c>
      <c r="V205" s="43">
        <f>IF($J205="a",VLOOKUP($M205,Reference!$A$2:J$13,10,0),IF($J205="b",VLOOKUP($M205,Reference!$A$16:J$27,10,0),VLOOKUP($M205,Reference!$A$30:J$41,10,0)))</f>
        <v>0</v>
      </c>
      <c r="W205" s="43">
        <f>IF($J205="a",VLOOKUP($M205,Reference!$A$2:K$13,11,0),IF($J205="b",VLOOKUP($M205,Reference!$A$16:K$27,11,0),VLOOKUP($M205,Reference!$A$30:K$41,11,0)))</f>
        <v>0</v>
      </c>
      <c r="X205" s="43">
        <f>IF($J205="a",VLOOKUP($M205,Reference!$A$2:L$13,12,0),IF($J205="b",VLOOKUP($M205,Reference!$A$16:L$27,12,0),VLOOKUP($M205,Reference!$A$30:L$41,12,0)))</f>
        <v>0</v>
      </c>
      <c r="Y205" s="43">
        <f>IF($J205="a",VLOOKUP($M205,Reference!$A$2:M$13,13,0),IF($J205="b",VLOOKUP($M205,Reference!$A$16:M$27,13,0),VLOOKUP($M205,Reference!$A$30:M$41,13,0)))</f>
        <v>0</v>
      </c>
      <c r="Z205" s="72">
        <f>VLOOKUP(M205,Reference!$A$63:$B$74,2,0)</f>
        <v>43101</v>
      </c>
      <c r="AA205" s="76">
        <f>VLOOKUP($M205,Reference!$A$45:$B$56,2,0)</f>
        <v>1</v>
      </c>
      <c r="AB205" s="76" t="str">
        <f>VLOOKUP($AA205,Reference!$B$45:$E$56,4,0)</f>
        <v>April</v>
      </c>
      <c r="AC205" s="76" t="str">
        <f>VLOOKUP($AA205,Reference!$B$45:$G$56,6,0)</f>
        <v>July</v>
      </c>
      <c r="AD205" s="76" t="str">
        <f>VLOOKUP($AA205,Reference!$B$45:$J$56,8,0)</f>
        <v>October</v>
      </c>
    </row>
    <row r="206" spans="1:30" ht="15" x14ac:dyDescent="0.15">
      <c r="A206" s="34"/>
      <c r="B206" s="36">
        <f t="shared" si="18"/>
        <v>0.71323529411764708</v>
      </c>
      <c r="C206" s="37">
        <v>194</v>
      </c>
      <c r="D206" s="38">
        <f>'Raw Data'!B195</f>
        <v>165648.10999999999</v>
      </c>
      <c r="E206" s="38">
        <f t="shared" ref="E206:E269" si="21">E205+D206</f>
        <v>138165884.90999988</v>
      </c>
      <c r="F206" s="36">
        <f t="shared" si="19"/>
        <v>0.95658124149837098</v>
      </c>
      <c r="G206" s="39">
        <f>'Raw Data'!C195</f>
        <v>195.74</v>
      </c>
      <c r="H206" s="39">
        <f t="shared" ref="H206:H269" si="22">H205+G206</f>
        <v>466228.19000000029</v>
      </c>
      <c r="I206" s="36">
        <f t="shared" si="20"/>
        <v>0.98795597254580825</v>
      </c>
      <c r="J206" s="44" t="s">
        <v>16</v>
      </c>
      <c r="K206" s="41" t="str">
        <f>'Raw Data'!A195</f>
        <v>Client 194</v>
      </c>
      <c r="L206" s="41" t="s">
        <v>50</v>
      </c>
      <c r="M206" s="42" t="s">
        <v>18</v>
      </c>
      <c r="N206" s="43">
        <f>IF($J206="a",VLOOKUP($M206,Reference!$A$2:B$13,2,0),IF($J206="b",VLOOKUP($M206,Reference!$A$16:B$27,2,0),VLOOKUP($M206,Reference!$A$30:B$41,2,0)))</f>
        <v>0</v>
      </c>
      <c r="O206" s="43" t="str">
        <f>IF($J206="a",VLOOKUP($M206,Reference!$A$2:C$13,3,0),IF($J206="b",VLOOKUP($M206,Reference!$A$16:C$27,3,0),VLOOKUP($M206,Reference!$A$30:C$41,3,0)))</f>
        <v>Service Touchpoint</v>
      </c>
      <c r="P206" s="43">
        <f>IF($J206="a",VLOOKUP($M206,Reference!$A$2:D$13,4,0),IF($J206="b",VLOOKUP($M206,Reference!$A$16:D$27,4,0),VLOOKUP($M206,Reference!$A$30:D$41,4,0)))</f>
        <v>0</v>
      </c>
      <c r="Q206" s="43">
        <f>IF($J206="a",VLOOKUP($M206,Reference!$A$2:E$13,5,0),IF($J206="b",VLOOKUP($M206,Reference!$A$16:E$27,5,0),VLOOKUP($M206,Reference!$A$30:E$41,5,0)))</f>
        <v>0</v>
      </c>
      <c r="R206" s="43">
        <f>IF($J206="a",VLOOKUP($M206,Reference!$A$2:F$13,6,0),IF($J206="b",VLOOKUP($M206,Reference!$A$16:F$27,6,0),VLOOKUP($M206,Reference!$A$30:F$41,6,0)))</f>
        <v>0</v>
      </c>
      <c r="S206" s="43">
        <f>IF($J206="a",VLOOKUP($M206,Reference!$A$2:G$13,7,0),IF($J206="b",VLOOKUP($M206,Reference!$A$16:G$27,7,0),VLOOKUP($M206,Reference!$A$30:G$41,7,0)))</f>
        <v>0</v>
      </c>
      <c r="T206" s="43">
        <f>IF($J206="a",VLOOKUP($M206,Reference!$A$2:H$13,8,0),IF($J206="b",VLOOKUP($M206,Reference!$A$16:H$27,8,0),VLOOKUP($M206,Reference!$A$30:H$41,8,0)))</f>
        <v>0</v>
      </c>
      <c r="U206" s="43">
        <f>IF($J206="a",VLOOKUP($M206,Reference!$A$2:I$13,9,0),IF($J206="b",VLOOKUP($M206,Reference!$A$16:I$27,9,0),VLOOKUP($M206,Reference!$A$30:I$41,9,0)))</f>
        <v>0</v>
      </c>
      <c r="V206" s="43">
        <f>IF($J206="a",VLOOKUP($M206,Reference!$A$2:J$13,10,0),IF($J206="b",VLOOKUP($M206,Reference!$A$16:J$27,10,0),VLOOKUP($M206,Reference!$A$30:J$41,10,0)))</f>
        <v>0</v>
      </c>
      <c r="W206" s="43">
        <f>IF($J206="a",VLOOKUP($M206,Reference!$A$2:K$13,11,0),IF($J206="b",VLOOKUP($M206,Reference!$A$16:K$27,11,0),VLOOKUP($M206,Reference!$A$30:K$41,11,0)))</f>
        <v>0</v>
      </c>
      <c r="X206" s="43">
        <f>IF($J206="a",VLOOKUP($M206,Reference!$A$2:L$13,12,0),IF($J206="b",VLOOKUP($M206,Reference!$A$16:L$27,12,0),VLOOKUP($M206,Reference!$A$30:L$41,12,0)))</f>
        <v>0</v>
      </c>
      <c r="Y206" s="43">
        <f>IF($J206="a",VLOOKUP($M206,Reference!$A$2:M$13,13,0),IF($J206="b",VLOOKUP($M206,Reference!$A$16:M$27,13,0),VLOOKUP($M206,Reference!$A$30:M$41,13,0)))</f>
        <v>0</v>
      </c>
      <c r="Z206" s="72">
        <f>VLOOKUP(M206,Reference!$A$63:$B$74,2,0)</f>
        <v>43132</v>
      </c>
      <c r="AA206" s="76">
        <f>VLOOKUP($M206,Reference!$A$45:$B$56,2,0)</f>
        <v>2</v>
      </c>
      <c r="AB206" s="76" t="str">
        <f>VLOOKUP($AA206,Reference!$B$45:$E$56,4,0)</f>
        <v>May</v>
      </c>
      <c r="AC206" s="76" t="str">
        <f>VLOOKUP($AA206,Reference!$B$45:$G$56,6,0)</f>
        <v>August</v>
      </c>
      <c r="AD206" s="76" t="str">
        <f>VLOOKUP($AA206,Reference!$B$45:$J$56,8,0)</f>
        <v>November</v>
      </c>
    </row>
    <row r="207" spans="1:30" ht="15" x14ac:dyDescent="0.15">
      <c r="A207" s="34"/>
      <c r="B207" s="36">
        <f t="shared" si="18"/>
        <v>0.71691176470588236</v>
      </c>
      <c r="C207" s="37">
        <v>195</v>
      </c>
      <c r="D207" s="38">
        <f>'Raw Data'!B196</f>
        <v>22547.79</v>
      </c>
      <c r="E207" s="38">
        <f t="shared" si="21"/>
        <v>138188432.69999987</v>
      </c>
      <c r="F207" s="36">
        <f t="shared" si="19"/>
        <v>0.95673734944763278</v>
      </c>
      <c r="G207" s="39">
        <f>'Raw Data'!C196</f>
        <v>192.59</v>
      </c>
      <c r="H207" s="39">
        <f t="shared" si="22"/>
        <v>466420.78000000032</v>
      </c>
      <c r="I207" s="36">
        <f t="shared" si="20"/>
        <v>0.988364078372169</v>
      </c>
      <c r="J207" s="44" t="s">
        <v>16</v>
      </c>
      <c r="K207" s="41" t="str">
        <f>'Raw Data'!A196</f>
        <v>Client 195</v>
      </c>
      <c r="L207" s="41" t="s">
        <v>50</v>
      </c>
      <c r="M207" s="42" t="s">
        <v>19</v>
      </c>
      <c r="N207" s="43">
        <f>IF($J207="a",VLOOKUP($M207,Reference!$A$2:B$13,2,0),IF($J207="b",VLOOKUP($M207,Reference!$A$16:B$27,2,0),VLOOKUP($M207,Reference!$A$30:B$41,2,0)))</f>
        <v>0</v>
      </c>
      <c r="O207" s="43">
        <f>IF($J207="a",VLOOKUP($M207,Reference!$A$2:C$13,3,0),IF($J207="b",VLOOKUP($M207,Reference!$A$16:C$27,3,0),VLOOKUP($M207,Reference!$A$30:C$41,3,0)))</f>
        <v>0</v>
      </c>
      <c r="P207" s="43" t="str">
        <f>IF($J207="a",VLOOKUP($M207,Reference!$A$2:D$13,4,0),IF($J207="b",VLOOKUP($M207,Reference!$A$16:D$27,4,0),VLOOKUP($M207,Reference!$A$30:D$41,4,0)))</f>
        <v>Service Touchpoint</v>
      </c>
      <c r="Q207" s="43">
        <f>IF($J207="a",VLOOKUP($M207,Reference!$A$2:E$13,5,0),IF($J207="b",VLOOKUP($M207,Reference!$A$16:E$27,5,0),VLOOKUP($M207,Reference!$A$30:E$41,5,0)))</f>
        <v>0</v>
      </c>
      <c r="R207" s="43">
        <f>IF($J207="a",VLOOKUP($M207,Reference!$A$2:F$13,6,0),IF($J207="b",VLOOKUP($M207,Reference!$A$16:F$27,6,0),VLOOKUP($M207,Reference!$A$30:F$41,6,0)))</f>
        <v>0</v>
      </c>
      <c r="S207" s="43">
        <f>IF($J207="a",VLOOKUP($M207,Reference!$A$2:G$13,7,0),IF($J207="b",VLOOKUP($M207,Reference!$A$16:G$27,7,0),VLOOKUP($M207,Reference!$A$30:G$41,7,0)))</f>
        <v>0</v>
      </c>
      <c r="T207" s="43">
        <f>IF($J207="a",VLOOKUP($M207,Reference!$A$2:H$13,8,0),IF($J207="b",VLOOKUP($M207,Reference!$A$16:H$27,8,0),VLOOKUP($M207,Reference!$A$30:H$41,8,0)))</f>
        <v>0</v>
      </c>
      <c r="U207" s="43">
        <f>IF($J207="a",VLOOKUP($M207,Reference!$A$2:I$13,9,0),IF($J207="b",VLOOKUP($M207,Reference!$A$16:I$27,9,0),VLOOKUP($M207,Reference!$A$30:I$41,9,0)))</f>
        <v>0</v>
      </c>
      <c r="V207" s="43">
        <f>IF($J207="a",VLOOKUP($M207,Reference!$A$2:J$13,10,0),IF($J207="b",VLOOKUP($M207,Reference!$A$16:J$27,10,0),VLOOKUP($M207,Reference!$A$30:J$41,10,0)))</f>
        <v>0</v>
      </c>
      <c r="W207" s="43">
        <f>IF($J207="a",VLOOKUP($M207,Reference!$A$2:K$13,11,0),IF($J207="b",VLOOKUP($M207,Reference!$A$16:K$27,11,0),VLOOKUP($M207,Reference!$A$30:K$41,11,0)))</f>
        <v>0</v>
      </c>
      <c r="X207" s="43">
        <f>IF($J207="a",VLOOKUP($M207,Reference!$A$2:L$13,12,0),IF($J207="b",VLOOKUP($M207,Reference!$A$16:L$27,12,0),VLOOKUP($M207,Reference!$A$30:L$41,12,0)))</f>
        <v>0</v>
      </c>
      <c r="Y207" s="43">
        <f>IF($J207="a",VLOOKUP($M207,Reference!$A$2:M$13,13,0),IF($J207="b",VLOOKUP($M207,Reference!$A$16:M$27,13,0),VLOOKUP($M207,Reference!$A$30:M$41,13,0)))</f>
        <v>0</v>
      </c>
      <c r="Z207" s="72">
        <f>VLOOKUP(M207,Reference!$A$63:$B$74,2,0)</f>
        <v>43160</v>
      </c>
      <c r="AA207" s="76">
        <f>VLOOKUP($M207,Reference!$A$45:$B$56,2,0)</f>
        <v>3</v>
      </c>
      <c r="AB207" s="76" t="str">
        <f>VLOOKUP($AA207,Reference!$B$45:$E$56,4,0)</f>
        <v>June</v>
      </c>
      <c r="AC207" s="76" t="str">
        <f>VLOOKUP($AA207,Reference!$B$45:$G$56,6,0)</f>
        <v>September</v>
      </c>
      <c r="AD207" s="76" t="str">
        <f>VLOOKUP($AA207,Reference!$B$45:$J$56,8,0)</f>
        <v>December</v>
      </c>
    </row>
    <row r="208" spans="1:30" ht="15" x14ac:dyDescent="0.15">
      <c r="A208" s="34"/>
      <c r="B208" s="36">
        <f t="shared" si="18"/>
        <v>0.72058823529411764</v>
      </c>
      <c r="C208" s="37">
        <v>196</v>
      </c>
      <c r="D208" s="38">
        <f>'Raw Data'!B197</f>
        <v>57127.78</v>
      </c>
      <c r="E208" s="38">
        <f t="shared" si="21"/>
        <v>138245560.47999987</v>
      </c>
      <c r="F208" s="36">
        <f t="shared" si="19"/>
        <v>0.95713286938912956</v>
      </c>
      <c r="G208" s="39">
        <f>'Raw Data'!C197</f>
        <v>191.33</v>
      </c>
      <c r="H208" s="39">
        <f t="shared" si="22"/>
        <v>466612.11000000034</v>
      </c>
      <c r="I208" s="36">
        <f t="shared" si="20"/>
        <v>0.98876951420870041</v>
      </c>
      <c r="J208" s="44" t="s">
        <v>16</v>
      </c>
      <c r="K208" s="41" t="str">
        <f>'Raw Data'!A197</f>
        <v>Client 196</v>
      </c>
      <c r="L208" s="41" t="s">
        <v>50</v>
      </c>
      <c r="M208" s="42" t="s">
        <v>20</v>
      </c>
      <c r="N208" s="43">
        <f>IF($J208="a",VLOOKUP($M208,Reference!$A$2:B$13,2,0),IF($J208="b",VLOOKUP($M208,Reference!$A$16:B$27,2,0),VLOOKUP($M208,Reference!$A$30:B$41,2,0)))</f>
        <v>0</v>
      </c>
      <c r="O208" s="43">
        <f>IF($J208="a",VLOOKUP($M208,Reference!$A$2:C$13,3,0),IF($J208="b",VLOOKUP($M208,Reference!$A$16:C$27,3,0),VLOOKUP($M208,Reference!$A$30:C$41,3,0)))</f>
        <v>0</v>
      </c>
      <c r="P208" s="43">
        <f>IF($J208="a",VLOOKUP($M208,Reference!$A$2:D$13,4,0),IF($J208="b",VLOOKUP($M208,Reference!$A$16:D$27,4,0),VLOOKUP($M208,Reference!$A$30:D$41,4,0)))</f>
        <v>0</v>
      </c>
      <c r="Q208" s="43" t="str">
        <f>IF($J208="a",VLOOKUP($M208,Reference!$A$2:E$13,5,0),IF($J208="b",VLOOKUP($M208,Reference!$A$16:E$27,5,0),VLOOKUP($M208,Reference!$A$30:E$41,5,0)))</f>
        <v>Service Touchpoint</v>
      </c>
      <c r="R208" s="43">
        <f>IF($J208="a",VLOOKUP($M208,Reference!$A$2:F$13,6,0),IF($J208="b",VLOOKUP($M208,Reference!$A$16:F$27,6,0),VLOOKUP($M208,Reference!$A$30:F$41,6,0)))</f>
        <v>0</v>
      </c>
      <c r="S208" s="43">
        <f>IF($J208="a",VLOOKUP($M208,Reference!$A$2:G$13,7,0),IF($J208="b",VLOOKUP($M208,Reference!$A$16:G$27,7,0),VLOOKUP($M208,Reference!$A$30:G$41,7,0)))</f>
        <v>0</v>
      </c>
      <c r="T208" s="43">
        <f>IF($J208="a",VLOOKUP($M208,Reference!$A$2:H$13,8,0),IF($J208="b",VLOOKUP($M208,Reference!$A$16:H$27,8,0),VLOOKUP($M208,Reference!$A$30:H$41,8,0)))</f>
        <v>0</v>
      </c>
      <c r="U208" s="43">
        <f>IF($J208="a",VLOOKUP($M208,Reference!$A$2:I$13,9,0),IF($J208="b",VLOOKUP($M208,Reference!$A$16:I$27,9,0),VLOOKUP($M208,Reference!$A$30:I$41,9,0)))</f>
        <v>0</v>
      </c>
      <c r="V208" s="43">
        <f>IF($J208="a",VLOOKUP($M208,Reference!$A$2:J$13,10,0),IF($J208="b",VLOOKUP($M208,Reference!$A$16:J$27,10,0),VLOOKUP($M208,Reference!$A$30:J$41,10,0)))</f>
        <v>0</v>
      </c>
      <c r="W208" s="43">
        <f>IF($J208="a",VLOOKUP($M208,Reference!$A$2:K$13,11,0),IF($J208="b",VLOOKUP($M208,Reference!$A$16:K$27,11,0),VLOOKUP($M208,Reference!$A$30:K$41,11,0)))</f>
        <v>0</v>
      </c>
      <c r="X208" s="43">
        <f>IF($J208="a",VLOOKUP($M208,Reference!$A$2:L$13,12,0),IF($J208="b",VLOOKUP($M208,Reference!$A$16:L$27,12,0),VLOOKUP($M208,Reference!$A$30:L$41,12,0)))</f>
        <v>0</v>
      </c>
      <c r="Y208" s="43">
        <f>IF($J208="a",VLOOKUP($M208,Reference!$A$2:M$13,13,0),IF($J208="b",VLOOKUP($M208,Reference!$A$16:M$27,13,0),VLOOKUP($M208,Reference!$A$30:M$41,13,0)))</f>
        <v>0</v>
      </c>
      <c r="Z208" s="72">
        <f>VLOOKUP(M208,Reference!$A$63:$B$74,2,0)</f>
        <v>43191</v>
      </c>
      <c r="AA208" s="76">
        <f>VLOOKUP($M208,Reference!$A$45:$B$56,2,0)</f>
        <v>4</v>
      </c>
      <c r="AB208" s="76" t="str">
        <f>VLOOKUP($AA208,Reference!$B$45:$E$56,4,0)</f>
        <v>July</v>
      </c>
      <c r="AC208" s="76" t="str">
        <f>VLOOKUP($AA208,Reference!$B$45:$G$56,6,0)</f>
        <v>October</v>
      </c>
      <c r="AD208" s="76" t="str">
        <f>VLOOKUP($AA208,Reference!$B$45:$J$56,8,0)</f>
        <v>January</v>
      </c>
    </row>
    <row r="209" spans="1:30" ht="15" x14ac:dyDescent="0.15">
      <c r="A209" s="34"/>
      <c r="B209" s="36">
        <f t="shared" si="18"/>
        <v>0.72426470588235292</v>
      </c>
      <c r="C209" s="37">
        <v>197</v>
      </c>
      <c r="D209" s="38">
        <f>'Raw Data'!B198</f>
        <v>20313</v>
      </c>
      <c r="E209" s="38">
        <f t="shared" si="21"/>
        <v>138265873.47999987</v>
      </c>
      <c r="F209" s="36">
        <f t="shared" si="19"/>
        <v>0.95727350493582186</v>
      </c>
      <c r="G209" s="39">
        <f>'Raw Data'!C198</f>
        <v>188.73</v>
      </c>
      <c r="H209" s="39">
        <f t="shared" si="22"/>
        <v>466800.84000000032</v>
      </c>
      <c r="I209" s="36">
        <f t="shared" si="20"/>
        <v>0.98916944054240963</v>
      </c>
      <c r="J209" s="44" t="s">
        <v>16</v>
      </c>
      <c r="K209" s="41" t="str">
        <f>'Raw Data'!A198</f>
        <v>Client 197</v>
      </c>
      <c r="L209" s="41" t="s">
        <v>50</v>
      </c>
      <c r="M209" s="42" t="s">
        <v>21</v>
      </c>
      <c r="N209" s="43">
        <f>IF($J209="a",VLOOKUP($M209,Reference!$A$2:B$13,2,0),IF($J209="b",VLOOKUP($M209,Reference!$A$16:B$27,2,0),VLOOKUP($M209,Reference!$A$30:B$41,2,0)))</f>
        <v>0</v>
      </c>
      <c r="O209" s="43">
        <f>IF($J209="a",VLOOKUP($M209,Reference!$A$2:C$13,3,0),IF($J209="b",VLOOKUP($M209,Reference!$A$16:C$27,3,0),VLOOKUP($M209,Reference!$A$30:C$41,3,0)))</f>
        <v>0</v>
      </c>
      <c r="P209" s="43">
        <f>IF($J209="a",VLOOKUP($M209,Reference!$A$2:D$13,4,0),IF($J209="b",VLOOKUP($M209,Reference!$A$16:D$27,4,0),VLOOKUP($M209,Reference!$A$30:D$41,4,0)))</f>
        <v>0</v>
      </c>
      <c r="Q209" s="43">
        <f>IF($J209="a",VLOOKUP($M209,Reference!$A$2:E$13,5,0),IF($J209="b",VLOOKUP($M209,Reference!$A$16:E$27,5,0),VLOOKUP($M209,Reference!$A$30:E$41,5,0)))</f>
        <v>0</v>
      </c>
      <c r="R209" s="43" t="str">
        <f>IF($J209="a",VLOOKUP($M209,Reference!$A$2:F$13,6,0),IF($J209="b",VLOOKUP($M209,Reference!$A$16:F$27,6,0),VLOOKUP($M209,Reference!$A$30:F$41,6,0)))</f>
        <v>Service Touchpoint</v>
      </c>
      <c r="S209" s="43">
        <f>IF($J209="a",VLOOKUP($M209,Reference!$A$2:G$13,7,0),IF($J209="b",VLOOKUP($M209,Reference!$A$16:G$27,7,0),VLOOKUP($M209,Reference!$A$30:G$41,7,0)))</f>
        <v>0</v>
      </c>
      <c r="T209" s="43">
        <f>IF($J209="a",VLOOKUP($M209,Reference!$A$2:H$13,8,0),IF($J209="b",VLOOKUP($M209,Reference!$A$16:H$27,8,0),VLOOKUP($M209,Reference!$A$30:H$41,8,0)))</f>
        <v>0</v>
      </c>
      <c r="U209" s="43">
        <f>IF($J209="a",VLOOKUP($M209,Reference!$A$2:I$13,9,0),IF($J209="b",VLOOKUP($M209,Reference!$A$16:I$27,9,0),VLOOKUP($M209,Reference!$A$30:I$41,9,0)))</f>
        <v>0</v>
      </c>
      <c r="V209" s="43">
        <f>IF($J209="a",VLOOKUP($M209,Reference!$A$2:J$13,10,0),IF($J209="b",VLOOKUP($M209,Reference!$A$16:J$27,10,0),VLOOKUP($M209,Reference!$A$30:J$41,10,0)))</f>
        <v>0</v>
      </c>
      <c r="W209" s="43">
        <f>IF($J209="a",VLOOKUP($M209,Reference!$A$2:K$13,11,0),IF($J209="b",VLOOKUP($M209,Reference!$A$16:K$27,11,0),VLOOKUP($M209,Reference!$A$30:K$41,11,0)))</f>
        <v>0</v>
      </c>
      <c r="X209" s="43">
        <f>IF($J209="a",VLOOKUP($M209,Reference!$A$2:L$13,12,0),IF($J209="b",VLOOKUP($M209,Reference!$A$16:L$27,12,0),VLOOKUP($M209,Reference!$A$30:L$41,12,0)))</f>
        <v>0</v>
      </c>
      <c r="Y209" s="43">
        <f>IF($J209="a",VLOOKUP($M209,Reference!$A$2:M$13,13,0),IF($J209="b",VLOOKUP($M209,Reference!$A$16:M$27,13,0),VLOOKUP($M209,Reference!$A$30:M$41,13,0)))</f>
        <v>0</v>
      </c>
      <c r="Z209" s="72">
        <f>VLOOKUP(M209,Reference!$A$63:$B$74,2,0)</f>
        <v>43221</v>
      </c>
      <c r="AA209" s="76">
        <f>VLOOKUP($M209,Reference!$A$45:$B$56,2,0)</f>
        <v>5</v>
      </c>
      <c r="AB209" s="76" t="str">
        <f>VLOOKUP($AA209,Reference!$B$45:$E$56,4,0)</f>
        <v>August</v>
      </c>
      <c r="AC209" s="76" t="str">
        <f>VLOOKUP($AA209,Reference!$B$45:$G$56,6,0)</f>
        <v>November</v>
      </c>
      <c r="AD209" s="76" t="str">
        <f>VLOOKUP($AA209,Reference!$B$45:$J$56,8,0)</f>
        <v>February</v>
      </c>
    </row>
    <row r="210" spans="1:30" ht="15" x14ac:dyDescent="0.15">
      <c r="A210" s="34"/>
      <c r="B210" s="36">
        <f t="shared" si="18"/>
        <v>0.7279411764705882</v>
      </c>
      <c r="C210" s="37">
        <v>198</v>
      </c>
      <c r="D210" s="38">
        <f>'Raw Data'!B199</f>
        <v>40769.21</v>
      </c>
      <c r="E210" s="38">
        <f t="shared" si="21"/>
        <v>138306642.68999988</v>
      </c>
      <c r="F210" s="36">
        <f t="shared" si="19"/>
        <v>0.95755576753300442</v>
      </c>
      <c r="G210" s="39">
        <f>'Raw Data'!C199</f>
        <v>169.63</v>
      </c>
      <c r="H210" s="39">
        <f t="shared" si="22"/>
        <v>466970.47000000032</v>
      </c>
      <c r="I210" s="36">
        <f t="shared" si="20"/>
        <v>0.98952889322077064</v>
      </c>
      <c r="J210" s="44" t="s">
        <v>16</v>
      </c>
      <c r="K210" s="41" t="str">
        <f>'Raw Data'!A199</f>
        <v>Client 198</v>
      </c>
      <c r="L210" s="41" t="s">
        <v>50</v>
      </c>
      <c r="M210" s="42" t="s">
        <v>22</v>
      </c>
      <c r="N210" s="43">
        <f>IF($J210="a",VLOOKUP($M210,Reference!$A$2:B$13,2,0),IF($J210="b",VLOOKUP($M210,Reference!$A$16:B$27,2,0),VLOOKUP($M210,Reference!$A$30:B$41,2,0)))</f>
        <v>0</v>
      </c>
      <c r="O210" s="43">
        <f>IF($J210="a",VLOOKUP($M210,Reference!$A$2:C$13,3,0),IF($J210="b",VLOOKUP($M210,Reference!$A$16:C$27,3,0),VLOOKUP($M210,Reference!$A$30:C$41,3,0)))</f>
        <v>0</v>
      </c>
      <c r="P210" s="43">
        <f>IF($J210="a",VLOOKUP($M210,Reference!$A$2:D$13,4,0),IF($J210="b",VLOOKUP($M210,Reference!$A$16:D$27,4,0),VLOOKUP($M210,Reference!$A$30:D$41,4,0)))</f>
        <v>0</v>
      </c>
      <c r="Q210" s="43">
        <f>IF($J210="a",VLOOKUP($M210,Reference!$A$2:E$13,5,0),IF($J210="b",VLOOKUP($M210,Reference!$A$16:E$27,5,0),VLOOKUP($M210,Reference!$A$30:E$41,5,0)))</f>
        <v>0</v>
      </c>
      <c r="R210" s="43">
        <f>IF($J210="a",VLOOKUP($M210,Reference!$A$2:F$13,6,0),IF($J210="b",VLOOKUP($M210,Reference!$A$16:F$27,6,0),VLOOKUP($M210,Reference!$A$30:F$41,6,0)))</f>
        <v>0</v>
      </c>
      <c r="S210" s="43" t="str">
        <f>IF($J210="a",VLOOKUP($M210,Reference!$A$2:G$13,7,0),IF($J210="b",VLOOKUP($M210,Reference!$A$16:G$27,7,0),VLOOKUP($M210,Reference!$A$30:G$41,7,0)))</f>
        <v>Service Touchpoint</v>
      </c>
      <c r="T210" s="43">
        <f>IF($J210="a",VLOOKUP($M210,Reference!$A$2:H$13,8,0),IF($J210="b",VLOOKUP($M210,Reference!$A$16:H$27,8,0),VLOOKUP($M210,Reference!$A$30:H$41,8,0)))</f>
        <v>0</v>
      </c>
      <c r="U210" s="43">
        <f>IF($J210="a",VLOOKUP($M210,Reference!$A$2:I$13,9,0),IF($J210="b",VLOOKUP($M210,Reference!$A$16:I$27,9,0),VLOOKUP($M210,Reference!$A$30:I$41,9,0)))</f>
        <v>0</v>
      </c>
      <c r="V210" s="43">
        <f>IF($J210="a",VLOOKUP($M210,Reference!$A$2:J$13,10,0),IF($J210="b",VLOOKUP($M210,Reference!$A$16:J$27,10,0),VLOOKUP($M210,Reference!$A$30:J$41,10,0)))</f>
        <v>0</v>
      </c>
      <c r="W210" s="43">
        <f>IF($J210="a",VLOOKUP($M210,Reference!$A$2:K$13,11,0),IF($J210="b",VLOOKUP($M210,Reference!$A$16:K$27,11,0),VLOOKUP($M210,Reference!$A$30:K$41,11,0)))</f>
        <v>0</v>
      </c>
      <c r="X210" s="43">
        <f>IF($J210="a",VLOOKUP($M210,Reference!$A$2:L$13,12,0),IF($J210="b",VLOOKUP($M210,Reference!$A$16:L$27,12,0),VLOOKUP($M210,Reference!$A$30:L$41,12,0)))</f>
        <v>0</v>
      </c>
      <c r="Y210" s="43">
        <f>IF($J210="a",VLOOKUP($M210,Reference!$A$2:M$13,13,0),IF($J210="b",VLOOKUP($M210,Reference!$A$16:M$27,13,0),VLOOKUP($M210,Reference!$A$30:M$41,13,0)))</f>
        <v>0</v>
      </c>
      <c r="Z210" s="72">
        <f>VLOOKUP(M210,Reference!$A$63:$B$74,2,0)</f>
        <v>43252</v>
      </c>
      <c r="AA210" s="76">
        <f>VLOOKUP($M210,Reference!$A$45:$B$56,2,0)</f>
        <v>6</v>
      </c>
      <c r="AB210" s="76" t="str">
        <f>VLOOKUP($AA210,Reference!$B$45:$E$56,4,0)</f>
        <v>September</v>
      </c>
      <c r="AC210" s="76" t="str">
        <f>VLOOKUP($AA210,Reference!$B$45:$G$56,6,0)</f>
        <v>December</v>
      </c>
      <c r="AD210" s="76" t="str">
        <f>VLOOKUP($AA210,Reference!$B$45:$J$56,8,0)</f>
        <v>March</v>
      </c>
    </row>
    <row r="211" spans="1:30" ht="15" x14ac:dyDescent="0.15">
      <c r="A211" s="34"/>
      <c r="B211" s="79">
        <f t="shared" si="18"/>
        <v>0.73161764705882348</v>
      </c>
      <c r="C211" s="37">
        <v>199</v>
      </c>
      <c r="D211" s="78">
        <f>'Raw Data'!B200</f>
        <v>125741.68</v>
      </c>
      <c r="E211" s="78">
        <f t="shared" si="21"/>
        <v>138432384.36999989</v>
      </c>
      <c r="F211" s="79">
        <f t="shared" si="19"/>
        <v>0.95842633071465266</v>
      </c>
      <c r="G211" s="80">
        <f>'Raw Data'!C200</f>
        <v>167.26</v>
      </c>
      <c r="H211" s="80">
        <f t="shared" si="22"/>
        <v>467137.73000000033</v>
      </c>
      <c r="I211" s="79">
        <f t="shared" si="20"/>
        <v>0.98988332377540533</v>
      </c>
      <c r="J211" s="44" t="s">
        <v>16</v>
      </c>
      <c r="K211" s="41" t="str">
        <f>'Raw Data'!A200</f>
        <v>Client 199</v>
      </c>
      <c r="L211" s="41" t="s">
        <v>50</v>
      </c>
      <c r="M211" s="42" t="s">
        <v>23</v>
      </c>
      <c r="N211" s="43">
        <f>IF($J211="a",VLOOKUP($M211,Reference!$A$2:B$13,2,0),IF($J211="b",VLOOKUP($M211,Reference!$A$16:B$27,2,0),VLOOKUP($M211,Reference!$A$30:B$41,2,0)))</f>
        <v>0</v>
      </c>
      <c r="O211" s="43">
        <f>IF($J211="a",VLOOKUP($M211,Reference!$A$2:C$13,3,0),IF($J211="b",VLOOKUP($M211,Reference!$A$16:C$27,3,0),VLOOKUP($M211,Reference!$A$30:C$41,3,0)))</f>
        <v>0</v>
      </c>
      <c r="P211" s="43">
        <f>IF($J211="a",VLOOKUP($M211,Reference!$A$2:D$13,4,0),IF($J211="b",VLOOKUP($M211,Reference!$A$16:D$27,4,0),VLOOKUP($M211,Reference!$A$30:D$41,4,0)))</f>
        <v>0</v>
      </c>
      <c r="Q211" s="43">
        <f>IF($J211="a",VLOOKUP($M211,Reference!$A$2:E$13,5,0),IF($J211="b",VLOOKUP($M211,Reference!$A$16:E$27,5,0),VLOOKUP($M211,Reference!$A$30:E$41,5,0)))</f>
        <v>0</v>
      </c>
      <c r="R211" s="43">
        <f>IF($J211="a",VLOOKUP($M211,Reference!$A$2:F$13,6,0),IF($J211="b",VLOOKUP($M211,Reference!$A$16:F$27,6,0),VLOOKUP($M211,Reference!$A$30:F$41,6,0)))</f>
        <v>0</v>
      </c>
      <c r="S211" s="43">
        <f>IF($J211="a",VLOOKUP($M211,Reference!$A$2:G$13,7,0),IF($J211="b",VLOOKUP($M211,Reference!$A$16:G$27,7,0),VLOOKUP($M211,Reference!$A$30:G$41,7,0)))</f>
        <v>0</v>
      </c>
      <c r="T211" s="43" t="str">
        <f>IF($J211="a",VLOOKUP($M211,Reference!$A$2:H$13,8,0),IF($J211="b",VLOOKUP($M211,Reference!$A$16:H$27,8,0),VLOOKUP($M211,Reference!$A$30:H$41,8,0)))</f>
        <v>Service Touchpoint</v>
      </c>
      <c r="U211" s="43">
        <f>IF($J211="a",VLOOKUP($M211,Reference!$A$2:I$13,9,0),IF($J211="b",VLOOKUP($M211,Reference!$A$16:I$27,9,0),VLOOKUP($M211,Reference!$A$30:I$41,9,0)))</f>
        <v>0</v>
      </c>
      <c r="V211" s="43">
        <f>IF($J211="a",VLOOKUP($M211,Reference!$A$2:J$13,10,0),IF($J211="b",VLOOKUP($M211,Reference!$A$16:J$27,10,0),VLOOKUP($M211,Reference!$A$30:J$41,10,0)))</f>
        <v>0</v>
      </c>
      <c r="W211" s="43">
        <f>IF($J211="a",VLOOKUP($M211,Reference!$A$2:K$13,11,0),IF($J211="b",VLOOKUP($M211,Reference!$A$16:K$27,11,0),VLOOKUP($M211,Reference!$A$30:K$41,11,0)))</f>
        <v>0</v>
      </c>
      <c r="X211" s="43">
        <f>IF($J211="a",VLOOKUP($M211,Reference!$A$2:L$13,12,0),IF($J211="b",VLOOKUP($M211,Reference!$A$16:L$27,12,0),VLOOKUP($M211,Reference!$A$30:L$41,12,0)))</f>
        <v>0</v>
      </c>
      <c r="Y211" s="43">
        <f>IF($J211="a",VLOOKUP($M211,Reference!$A$2:M$13,13,0),IF($J211="b",VLOOKUP($M211,Reference!$A$16:M$27,13,0),VLOOKUP($M211,Reference!$A$30:M$41,13,0)))</f>
        <v>0</v>
      </c>
      <c r="Z211" s="72">
        <f>VLOOKUP(M211,Reference!$A$63:$B$74,2,0)</f>
        <v>43282</v>
      </c>
      <c r="AA211" s="76">
        <f>VLOOKUP($M211,Reference!$A$45:$B$56,2,0)</f>
        <v>7</v>
      </c>
      <c r="AB211" s="76" t="str">
        <f>VLOOKUP($AA211,Reference!$B$45:$E$56,4,0)</f>
        <v>October</v>
      </c>
      <c r="AC211" s="76" t="str">
        <f>VLOOKUP($AA211,Reference!$B$45:$G$56,6,0)</f>
        <v>January</v>
      </c>
      <c r="AD211" s="76" t="str">
        <f>VLOOKUP($AA211,Reference!$B$45:$J$56,8,0)</f>
        <v>April</v>
      </c>
    </row>
    <row r="212" spans="1:30" ht="15" x14ac:dyDescent="0.15">
      <c r="A212" s="34"/>
      <c r="B212" s="36">
        <f t="shared" si="18"/>
        <v>0.73529411764705888</v>
      </c>
      <c r="C212" s="37">
        <v>200</v>
      </c>
      <c r="D212" s="38">
        <f>'Raw Data'!B201</f>
        <v>70961.070000000007</v>
      </c>
      <c r="E212" s="38">
        <f t="shared" si="21"/>
        <v>138503345.43999988</v>
      </c>
      <c r="F212" s="36">
        <f t="shared" si="19"/>
        <v>0.95891762441195616</v>
      </c>
      <c r="G212" s="39">
        <f>'Raw Data'!C201</f>
        <v>164.24</v>
      </c>
      <c r="H212" s="39">
        <f t="shared" si="22"/>
        <v>467301.97000000032</v>
      </c>
      <c r="I212" s="36">
        <f t="shared" si="20"/>
        <v>0.99023135483060798</v>
      </c>
      <c r="J212" s="44" t="s">
        <v>16</v>
      </c>
      <c r="K212" s="41" t="str">
        <f>'Raw Data'!A201</f>
        <v>Client 200</v>
      </c>
      <c r="L212" s="41" t="s">
        <v>50</v>
      </c>
      <c r="M212" s="42" t="s">
        <v>24</v>
      </c>
      <c r="N212" s="43">
        <f>IF($J212="a",VLOOKUP($M212,Reference!$A$2:B$13,2,0),IF($J212="b",VLOOKUP($M212,Reference!$A$16:B$27,2,0),VLOOKUP($M212,Reference!$A$30:B$41,2,0)))</f>
        <v>0</v>
      </c>
      <c r="O212" s="43">
        <f>IF($J212="a",VLOOKUP($M212,Reference!$A$2:C$13,3,0),IF($J212="b",VLOOKUP($M212,Reference!$A$16:C$27,3,0),VLOOKUP($M212,Reference!$A$30:C$41,3,0)))</f>
        <v>0</v>
      </c>
      <c r="P212" s="43">
        <f>IF($J212="a",VLOOKUP($M212,Reference!$A$2:D$13,4,0),IF($J212="b",VLOOKUP($M212,Reference!$A$16:D$27,4,0),VLOOKUP($M212,Reference!$A$30:D$41,4,0)))</f>
        <v>0</v>
      </c>
      <c r="Q212" s="43">
        <f>IF($J212="a",VLOOKUP($M212,Reference!$A$2:E$13,5,0),IF($J212="b",VLOOKUP($M212,Reference!$A$16:E$27,5,0),VLOOKUP($M212,Reference!$A$30:E$41,5,0)))</f>
        <v>0</v>
      </c>
      <c r="R212" s="43">
        <f>IF($J212="a",VLOOKUP($M212,Reference!$A$2:F$13,6,0),IF($J212="b",VLOOKUP($M212,Reference!$A$16:F$27,6,0),VLOOKUP($M212,Reference!$A$30:F$41,6,0)))</f>
        <v>0</v>
      </c>
      <c r="S212" s="43">
        <f>IF($J212="a",VLOOKUP($M212,Reference!$A$2:G$13,7,0),IF($J212="b",VLOOKUP($M212,Reference!$A$16:G$27,7,0),VLOOKUP($M212,Reference!$A$30:G$41,7,0)))</f>
        <v>0</v>
      </c>
      <c r="T212" s="43">
        <f>IF($J212="a",VLOOKUP($M212,Reference!$A$2:H$13,8,0),IF($J212="b",VLOOKUP($M212,Reference!$A$16:H$27,8,0),VLOOKUP($M212,Reference!$A$30:H$41,8,0)))</f>
        <v>0</v>
      </c>
      <c r="U212" s="43" t="str">
        <f>IF($J212="a",VLOOKUP($M212,Reference!$A$2:I$13,9,0),IF($J212="b",VLOOKUP($M212,Reference!$A$16:I$27,9,0),VLOOKUP($M212,Reference!$A$30:I$41,9,0)))</f>
        <v>Service Touchpoint</v>
      </c>
      <c r="V212" s="43">
        <f>IF($J212="a",VLOOKUP($M212,Reference!$A$2:J$13,10,0),IF($J212="b",VLOOKUP($M212,Reference!$A$16:J$27,10,0),VLOOKUP($M212,Reference!$A$30:J$41,10,0)))</f>
        <v>0</v>
      </c>
      <c r="W212" s="43">
        <f>IF($J212="a",VLOOKUP($M212,Reference!$A$2:K$13,11,0),IF($J212="b",VLOOKUP($M212,Reference!$A$16:K$27,11,0),VLOOKUP($M212,Reference!$A$30:K$41,11,0)))</f>
        <v>0</v>
      </c>
      <c r="X212" s="43">
        <f>IF($J212="a",VLOOKUP($M212,Reference!$A$2:L$13,12,0),IF($J212="b",VLOOKUP($M212,Reference!$A$16:L$27,12,0),VLOOKUP($M212,Reference!$A$30:L$41,12,0)))</f>
        <v>0</v>
      </c>
      <c r="Y212" s="43">
        <f>IF($J212="a",VLOOKUP($M212,Reference!$A$2:M$13,13,0),IF($J212="b",VLOOKUP($M212,Reference!$A$16:M$27,13,0),VLOOKUP($M212,Reference!$A$30:M$41,13,0)))</f>
        <v>0</v>
      </c>
      <c r="Z212" s="72">
        <f>VLOOKUP(M212,Reference!$A$63:$B$74,2,0)</f>
        <v>43313</v>
      </c>
      <c r="AA212" s="76">
        <f>VLOOKUP($M212,Reference!$A$45:$B$56,2,0)</f>
        <v>8</v>
      </c>
      <c r="AB212" s="76" t="str">
        <f>VLOOKUP($AA212,Reference!$B$45:$E$56,4,0)</f>
        <v>November</v>
      </c>
      <c r="AC212" s="76" t="str">
        <f>VLOOKUP($AA212,Reference!$B$45:$G$56,6,0)</f>
        <v>February</v>
      </c>
      <c r="AD212" s="76" t="str">
        <f>VLOOKUP($AA212,Reference!$B$45:$J$56,8,0)</f>
        <v>May</v>
      </c>
    </row>
    <row r="213" spans="1:30" ht="15" x14ac:dyDescent="0.15">
      <c r="A213" s="34"/>
      <c r="B213" s="36">
        <f t="shared" si="18"/>
        <v>0.73897058823529416</v>
      </c>
      <c r="C213" s="37">
        <v>201</v>
      </c>
      <c r="D213" s="38">
        <f>'Raw Data'!B202</f>
        <v>52683.98</v>
      </c>
      <c r="E213" s="38">
        <f t="shared" si="21"/>
        <v>138556029.41999987</v>
      </c>
      <c r="F213" s="36">
        <f t="shared" si="19"/>
        <v>0.95928237803422911</v>
      </c>
      <c r="G213" s="39">
        <f>'Raw Data'!C202</f>
        <v>161.46</v>
      </c>
      <c r="H213" s="39">
        <f t="shared" si="22"/>
        <v>467463.43000000034</v>
      </c>
      <c r="I213" s="36">
        <f t="shared" si="20"/>
        <v>0.99057349495586999</v>
      </c>
      <c r="J213" s="44" t="s">
        <v>16</v>
      </c>
      <c r="K213" s="41" t="str">
        <f>'Raw Data'!A202</f>
        <v>Client 201</v>
      </c>
      <c r="L213" s="41" t="s">
        <v>50</v>
      </c>
      <c r="M213" s="42" t="s">
        <v>25</v>
      </c>
      <c r="N213" s="43">
        <f>IF($J213="a",VLOOKUP($M213,Reference!$A$2:B$13,2,0),IF($J213="b",VLOOKUP($M213,Reference!$A$16:B$27,2,0),VLOOKUP($M213,Reference!$A$30:B$41,2,0)))</f>
        <v>0</v>
      </c>
      <c r="O213" s="43">
        <f>IF($J213="a",VLOOKUP($M213,Reference!$A$2:C$13,3,0),IF($J213="b",VLOOKUP($M213,Reference!$A$16:C$27,3,0),VLOOKUP($M213,Reference!$A$30:C$41,3,0)))</f>
        <v>0</v>
      </c>
      <c r="P213" s="43">
        <f>IF($J213="a",VLOOKUP($M213,Reference!$A$2:D$13,4,0),IF($J213="b",VLOOKUP($M213,Reference!$A$16:D$27,4,0),VLOOKUP($M213,Reference!$A$30:D$41,4,0)))</f>
        <v>0</v>
      </c>
      <c r="Q213" s="43">
        <f>IF($J213="a",VLOOKUP($M213,Reference!$A$2:E$13,5,0),IF($J213="b",VLOOKUP($M213,Reference!$A$16:E$27,5,0),VLOOKUP($M213,Reference!$A$30:E$41,5,0)))</f>
        <v>0</v>
      </c>
      <c r="R213" s="43">
        <f>IF($J213="a",VLOOKUP($M213,Reference!$A$2:F$13,6,0),IF($J213="b",VLOOKUP($M213,Reference!$A$16:F$27,6,0),VLOOKUP($M213,Reference!$A$30:F$41,6,0)))</f>
        <v>0</v>
      </c>
      <c r="S213" s="43">
        <f>IF($J213="a",VLOOKUP($M213,Reference!$A$2:G$13,7,0),IF($J213="b",VLOOKUP($M213,Reference!$A$16:G$27,7,0),VLOOKUP($M213,Reference!$A$30:G$41,7,0)))</f>
        <v>0</v>
      </c>
      <c r="T213" s="43">
        <f>IF($J213="a",VLOOKUP($M213,Reference!$A$2:H$13,8,0),IF($J213="b",VLOOKUP($M213,Reference!$A$16:H$27,8,0),VLOOKUP($M213,Reference!$A$30:H$41,8,0)))</f>
        <v>0</v>
      </c>
      <c r="U213" s="43">
        <f>IF($J213="a",VLOOKUP($M213,Reference!$A$2:I$13,9,0),IF($J213="b",VLOOKUP($M213,Reference!$A$16:I$27,9,0),VLOOKUP($M213,Reference!$A$30:I$41,9,0)))</f>
        <v>0</v>
      </c>
      <c r="V213" s="43" t="str">
        <f>IF($J213="a",VLOOKUP($M213,Reference!$A$2:J$13,10,0),IF($J213="b",VLOOKUP($M213,Reference!$A$16:J$27,10,0),VLOOKUP($M213,Reference!$A$30:J$41,10,0)))</f>
        <v>Service Touchpoint</v>
      </c>
      <c r="W213" s="43">
        <f>IF($J213="a",VLOOKUP($M213,Reference!$A$2:K$13,11,0),IF($J213="b",VLOOKUP($M213,Reference!$A$16:K$27,11,0),VLOOKUP($M213,Reference!$A$30:K$41,11,0)))</f>
        <v>0</v>
      </c>
      <c r="X213" s="43">
        <f>IF($J213="a",VLOOKUP($M213,Reference!$A$2:L$13,12,0),IF($J213="b",VLOOKUP($M213,Reference!$A$16:L$27,12,0),VLOOKUP($M213,Reference!$A$30:L$41,12,0)))</f>
        <v>0</v>
      </c>
      <c r="Y213" s="43">
        <f>IF($J213="a",VLOOKUP($M213,Reference!$A$2:M$13,13,0),IF($J213="b",VLOOKUP($M213,Reference!$A$16:M$27,13,0),VLOOKUP($M213,Reference!$A$30:M$41,13,0)))</f>
        <v>0</v>
      </c>
      <c r="Z213" s="72">
        <f>VLOOKUP(M213,Reference!$A$63:$B$74,2,0)</f>
        <v>43344</v>
      </c>
      <c r="AA213" s="76">
        <f>VLOOKUP($M213,Reference!$A$45:$B$56,2,0)</f>
        <v>9</v>
      </c>
      <c r="AB213" s="76" t="str">
        <f>VLOOKUP($AA213,Reference!$B$45:$E$56,4,0)</f>
        <v>December</v>
      </c>
      <c r="AC213" s="76" t="str">
        <f>VLOOKUP($AA213,Reference!$B$45:$G$56,6,0)</f>
        <v>March</v>
      </c>
      <c r="AD213" s="76" t="str">
        <f>VLOOKUP($AA213,Reference!$B$45:$J$56,8,0)</f>
        <v>June</v>
      </c>
    </row>
    <row r="214" spans="1:30" ht="15" x14ac:dyDescent="0.15">
      <c r="A214" s="34"/>
      <c r="B214" s="36">
        <f t="shared" si="18"/>
        <v>0.74264705882352944</v>
      </c>
      <c r="C214" s="37">
        <v>202</v>
      </c>
      <c r="D214" s="38">
        <f>'Raw Data'!B203</f>
        <v>101297.44</v>
      </c>
      <c r="E214" s="38">
        <f t="shared" si="21"/>
        <v>138657326.85999987</v>
      </c>
      <c r="F214" s="36">
        <f t="shared" si="19"/>
        <v>0.95998370333590488</v>
      </c>
      <c r="G214" s="39">
        <f>'Raw Data'!C203</f>
        <v>158.44</v>
      </c>
      <c r="H214" s="39">
        <f t="shared" si="22"/>
        <v>467621.87000000034</v>
      </c>
      <c r="I214" s="36">
        <f t="shared" si="20"/>
        <v>0.99090923558169997</v>
      </c>
      <c r="J214" s="44" t="s">
        <v>16</v>
      </c>
      <c r="K214" s="41" t="str">
        <f>'Raw Data'!A203</f>
        <v>Client 202</v>
      </c>
      <c r="L214" s="41" t="s">
        <v>50</v>
      </c>
      <c r="M214" s="42" t="s">
        <v>26</v>
      </c>
      <c r="N214" s="43">
        <f>IF($J214="a",VLOOKUP($M214,Reference!$A$2:B$13,2,0),IF($J214="b",VLOOKUP($M214,Reference!$A$16:B$27,2,0),VLOOKUP($M214,Reference!$A$30:B$41,2,0)))</f>
        <v>0</v>
      </c>
      <c r="O214" s="43">
        <f>IF($J214="a",VLOOKUP($M214,Reference!$A$2:C$13,3,0),IF($J214="b",VLOOKUP($M214,Reference!$A$16:C$27,3,0),VLOOKUP($M214,Reference!$A$30:C$41,3,0)))</f>
        <v>0</v>
      </c>
      <c r="P214" s="43">
        <f>IF($J214="a",VLOOKUP($M214,Reference!$A$2:D$13,4,0),IF($J214="b",VLOOKUP($M214,Reference!$A$16:D$27,4,0),VLOOKUP($M214,Reference!$A$30:D$41,4,0)))</f>
        <v>0</v>
      </c>
      <c r="Q214" s="43">
        <f>IF($J214="a",VLOOKUP($M214,Reference!$A$2:E$13,5,0),IF($J214="b",VLOOKUP($M214,Reference!$A$16:E$27,5,0),VLOOKUP($M214,Reference!$A$30:E$41,5,0)))</f>
        <v>0</v>
      </c>
      <c r="R214" s="43">
        <f>IF($J214="a",VLOOKUP($M214,Reference!$A$2:F$13,6,0),IF($J214="b",VLOOKUP($M214,Reference!$A$16:F$27,6,0),VLOOKUP($M214,Reference!$A$30:F$41,6,0)))</f>
        <v>0</v>
      </c>
      <c r="S214" s="43">
        <f>IF($J214="a",VLOOKUP($M214,Reference!$A$2:G$13,7,0),IF($J214="b",VLOOKUP($M214,Reference!$A$16:G$27,7,0),VLOOKUP($M214,Reference!$A$30:G$41,7,0)))</f>
        <v>0</v>
      </c>
      <c r="T214" s="43">
        <f>IF($J214="a",VLOOKUP($M214,Reference!$A$2:H$13,8,0),IF($J214="b",VLOOKUP($M214,Reference!$A$16:H$27,8,0),VLOOKUP($M214,Reference!$A$30:H$41,8,0)))</f>
        <v>0</v>
      </c>
      <c r="U214" s="43">
        <f>IF($J214="a",VLOOKUP($M214,Reference!$A$2:I$13,9,0),IF($J214="b",VLOOKUP($M214,Reference!$A$16:I$27,9,0),VLOOKUP($M214,Reference!$A$30:I$41,9,0)))</f>
        <v>0</v>
      </c>
      <c r="V214" s="43">
        <f>IF($J214="a",VLOOKUP($M214,Reference!$A$2:J$13,10,0),IF($J214="b",VLOOKUP($M214,Reference!$A$16:J$27,10,0),VLOOKUP($M214,Reference!$A$30:J$41,10,0)))</f>
        <v>0</v>
      </c>
      <c r="W214" s="43" t="str">
        <f>IF($J214="a",VLOOKUP($M214,Reference!$A$2:K$13,11,0),IF($J214="b",VLOOKUP($M214,Reference!$A$16:K$27,11,0),VLOOKUP($M214,Reference!$A$30:K$41,11,0)))</f>
        <v>Service Touchpoint</v>
      </c>
      <c r="X214" s="43">
        <f>IF($J214="a",VLOOKUP($M214,Reference!$A$2:L$13,12,0),IF($J214="b",VLOOKUP($M214,Reference!$A$16:L$27,12,0),VLOOKUP($M214,Reference!$A$30:L$41,12,0)))</f>
        <v>0</v>
      </c>
      <c r="Y214" s="43">
        <f>IF($J214="a",VLOOKUP($M214,Reference!$A$2:M$13,13,0),IF($J214="b",VLOOKUP($M214,Reference!$A$16:M$27,13,0),VLOOKUP($M214,Reference!$A$30:M$41,13,0)))</f>
        <v>0</v>
      </c>
      <c r="Z214" s="72">
        <f>VLOOKUP(M214,Reference!$A$63:$B$74,2,0)</f>
        <v>43374</v>
      </c>
      <c r="AA214" s="76">
        <f>VLOOKUP($M214,Reference!$A$45:$B$56,2,0)</f>
        <v>10</v>
      </c>
      <c r="AB214" s="76" t="str">
        <f>VLOOKUP($AA214,Reference!$B$45:$E$56,4,0)</f>
        <v>January</v>
      </c>
      <c r="AC214" s="76" t="str">
        <f>VLOOKUP($AA214,Reference!$B$45:$G$56,6,0)</f>
        <v>April</v>
      </c>
      <c r="AD214" s="76" t="str">
        <f>VLOOKUP($AA214,Reference!$B$45:$J$56,8,0)</f>
        <v>July</v>
      </c>
    </row>
    <row r="215" spans="1:30" ht="15" x14ac:dyDescent="0.15">
      <c r="A215" s="34"/>
      <c r="B215" s="36">
        <f t="shared" si="18"/>
        <v>0.74632352941176472</v>
      </c>
      <c r="C215" s="37">
        <v>203</v>
      </c>
      <c r="D215" s="38">
        <f>'Raw Data'!B204</f>
        <v>4352.55</v>
      </c>
      <c r="E215" s="38">
        <f t="shared" si="21"/>
        <v>138661679.40999988</v>
      </c>
      <c r="F215" s="36">
        <f t="shared" si="19"/>
        <v>0.96001383789253159</v>
      </c>
      <c r="G215" s="39">
        <f>'Raw Data'!C204</f>
        <v>150.91999999999999</v>
      </c>
      <c r="H215" s="39">
        <f t="shared" si="22"/>
        <v>467772.79000000033</v>
      </c>
      <c r="I215" s="36">
        <f t="shared" si="20"/>
        <v>0.9912290410301362</v>
      </c>
      <c r="J215" s="44" t="s">
        <v>16</v>
      </c>
      <c r="K215" s="41" t="str">
        <f>'Raw Data'!A204</f>
        <v>Client 203</v>
      </c>
      <c r="L215" s="41" t="s">
        <v>50</v>
      </c>
      <c r="M215" s="42" t="s">
        <v>27</v>
      </c>
      <c r="N215" s="43">
        <f>IF($J215="a",VLOOKUP($M215,Reference!$A$2:B$13,2,0),IF($J215="b",VLOOKUP($M215,Reference!$A$16:B$27,2,0),VLOOKUP($M215,Reference!$A$30:B$41,2,0)))</f>
        <v>0</v>
      </c>
      <c r="O215" s="43">
        <f>IF($J215="a",VLOOKUP($M215,Reference!$A$2:C$13,3,0),IF($J215="b",VLOOKUP($M215,Reference!$A$16:C$27,3,0),VLOOKUP($M215,Reference!$A$30:C$41,3,0)))</f>
        <v>0</v>
      </c>
      <c r="P215" s="43">
        <f>IF($J215="a",VLOOKUP($M215,Reference!$A$2:D$13,4,0),IF($J215="b",VLOOKUP($M215,Reference!$A$16:D$27,4,0),VLOOKUP($M215,Reference!$A$30:D$41,4,0)))</f>
        <v>0</v>
      </c>
      <c r="Q215" s="43">
        <f>IF($J215="a",VLOOKUP($M215,Reference!$A$2:E$13,5,0),IF($J215="b",VLOOKUP($M215,Reference!$A$16:E$27,5,0),VLOOKUP($M215,Reference!$A$30:E$41,5,0)))</f>
        <v>0</v>
      </c>
      <c r="R215" s="43">
        <f>IF($J215="a",VLOOKUP($M215,Reference!$A$2:F$13,6,0),IF($J215="b",VLOOKUP($M215,Reference!$A$16:F$27,6,0),VLOOKUP($M215,Reference!$A$30:F$41,6,0)))</f>
        <v>0</v>
      </c>
      <c r="S215" s="43">
        <f>IF($J215="a",VLOOKUP($M215,Reference!$A$2:G$13,7,0),IF($J215="b",VLOOKUP($M215,Reference!$A$16:G$27,7,0),VLOOKUP($M215,Reference!$A$30:G$41,7,0)))</f>
        <v>0</v>
      </c>
      <c r="T215" s="43">
        <f>IF($J215="a",VLOOKUP($M215,Reference!$A$2:H$13,8,0),IF($J215="b",VLOOKUP($M215,Reference!$A$16:H$27,8,0),VLOOKUP($M215,Reference!$A$30:H$41,8,0)))</f>
        <v>0</v>
      </c>
      <c r="U215" s="43">
        <f>IF($J215="a",VLOOKUP($M215,Reference!$A$2:I$13,9,0),IF($J215="b",VLOOKUP($M215,Reference!$A$16:I$27,9,0),VLOOKUP($M215,Reference!$A$30:I$41,9,0)))</f>
        <v>0</v>
      </c>
      <c r="V215" s="43">
        <f>IF($J215="a",VLOOKUP($M215,Reference!$A$2:J$13,10,0),IF($J215="b",VLOOKUP($M215,Reference!$A$16:J$27,10,0),VLOOKUP($M215,Reference!$A$30:J$41,10,0)))</f>
        <v>0</v>
      </c>
      <c r="W215" s="43">
        <f>IF($J215="a",VLOOKUP($M215,Reference!$A$2:K$13,11,0),IF($J215="b",VLOOKUP($M215,Reference!$A$16:K$27,11,0),VLOOKUP($M215,Reference!$A$30:K$41,11,0)))</f>
        <v>0</v>
      </c>
      <c r="X215" s="43" t="str">
        <f>IF($J215="a",VLOOKUP($M215,Reference!$A$2:L$13,12,0),IF($J215="b",VLOOKUP($M215,Reference!$A$16:L$27,12,0),VLOOKUP($M215,Reference!$A$30:L$41,12,0)))</f>
        <v>Service Touchpoint</v>
      </c>
      <c r="Y215" s="43">
        <f>IF($J215="a",VLOOKUP($M215,Reference!$A$2:M$13,13,0),IF($J215="b",VLOOKUP($M215,Reference!$A$16:M$27,13,0),VLOOKUP($M215,Reference!$A$30:M$41,13,0)))</f>
        <v>0</v>
      </c>
      <c r="Z215" s="72">
        <f>VLOOKUP(M215,Reference!$A$63:$B$74,2,0)</f>
        <v>43405</v>
      </c>
      <c r="AA215" s="76">
        <f>VLOOKUP($M215,Reference!$A$45:$B$56,2,0)</f>
        <v>11</v>
      </c>
      <c r="AB215" s="76" t="str">
        <f>VLOOKUP($AA215,Reference!$B$45:$E$56,4,0)</f>
        <v>February</v>
      </c>
      <c r="AC215" s="76" t="str">
        <f>VLOOKUP($AA215,Reference!$B$45:$G$56,6,0)</f>
        <v>May</v>
      </c>
      <c r="AD215" s="76" t="str">
        <f>VLOOKUP($AA215,Reference!$B$45:$J$56,8,0)</f>
        <v>August</v>
      </c>
    </row>
    <row r="216" spans="1:30" ht="15" x14ac:dyDescent="0.15">
      <c r="A216" s="34"/>
      <c r="B216" s="36">
        <f t="shared" si="18"/>
        <v>0.75</v>
      </c>
      <c r="C216" s="37">
        <v>204</v>
      </c>
      <c r="D216" s="38">
        <f>'Raw Data'!B205</f>
        <v>14555.97</v>
      </c>
      <c r="E216" s="38">
        <f t="shared" si="21"/>
        <v>138676235.37999988</v>
      </c>
      <c r="F216" s="36">
        <f t="shared" si="19"/>
        <v>0.96011461506963924</v>
      </c>
      <c r="G216" s="39">
        <f>'Raw Data'!C205</f>
        <v>144.81</v>
      </c>
      <c r="H216" s="39">
        <f t="shared" si="22"/>
        <v>467917.60000000033</v>
      </c>
      <c r="I216" s="36">
        <f t="shared" si="20"/>
        <v>0.99153589914694029</v>
      </c>
      <c r="J216" s="44" t="s">
        <v>16</v>
      </c>
      <c r="K216" s="41" t="str">
        <f>'Raw Data'!A205</f>
        <v>Client 204</v>
      </c>
      <c r="L216" s="41" t="s">
        <v>50</v>
      </c>
      <c r="M216" s="42" t="s">
        <v>28</v>
      </c>
      <c r="N216" s="43">
        <f>IF($J216="a",VLOOKUP($M216,Reference!$A$2:B$13,2,0),IF($J216="b",VLOOKUP($M216,Reference!$A$16:B$27,2,0),VLOOKUP($M216,Reference!$A$30:B$41,2,0)))</f>
        <v>0</v>
      </c>
      <c r="O216" s="43">
        <f>IF($J216="a",VLOOKUP($M216,Reference!$A$2:C$13,3,0),IF($J216="b",VLOOKUP($M216,Reference!$A$16:C$27,3,0),VLOOKUP($M216,Reference!$A$30:C$41,3,0)))</f>
        <v>0</v>
      </c>
      <c r="P216" s="43">
        <f>IF($J216="a",VLOOKUP($M216,Reference!$A$2:D$13,4,0),IF($J216="b",VLOOKUP($M216,Reference!$A$16:D$27,4,0),VLOOKUP($M216,Reference!$A$30:D$41,4,0)))</f>
        <v>0</v>
      </c>
      <c r="Q216" s="43">
        <f>IF($J216="a",VLOOKUP($M216,Reference!$A$2:E$13,5,0),IF($J216="b",VLOOKUP($M216,Reference!$A$16:E$27,5,0),VLOOKUP($M216,Reference!$A$30:E$41,5,0)))</f>
        <v>0</v>
      </c>
      <c r="R216" s="43">
        <f>IF($J216="a",VLOOKUP($M216,Reference!$A$2:F$13,6,0),IF($J216="b",VLOOKUP($M216,Reference!$A$16:F$27,6,0),VLOOKUP($M216,Reference!$A$30:F$41,6,0)))</f>
        <v>0</v>
      </c>
      <c r="S216" s="43">
        <f>IF($J216="a",VLOOKUP($M216,Reference!$A$2:G$13,7,0),IF($J216="b",VLOOKUP($M216,Reference!$A$16:G$27,7,0),VLOOKUP($M216,Reference!$A$30:G$41,7,0)))</f>
        <v>0</v>
      </c>
      <c r="T216" s="43">
        <f>IF($J216="a",VLOOKUP($M216,Reference!$A$2:H$13,8,0),IF($J216="b",VLOOKUP($M216,Reference!$A$16:H$27,8,0),VLOOKUP($M216,Reference!$A$30:H$41,8,0)))</f>
        <v>0</v>
      </c>
      <c r="U216" s="43">
        <f>IF($J216="a",VLOOKUP($M216,Reference!$A$2:I$13,9,0),IF($J216="b",VLOOKUP($M216,Reference!$A$16:I$27,9,0),VLOOKUP($M216,Reference!$A$30:I$41,9,0)))</f>
        <v>0</v>
      </c>
      <c r="V216" s="43">
        <f>IF($J216="a",VLOOKUP($M216,Reference!$A$2:J$13,10,0),IF($J216="b",VLOOKUP($M216,Reference!$A$16:J$27,10,0),VLOOKUP($M216,Reference!$A$30:J$41,10,0)))</f>
        <v>0</v>
      </c>
      <c r="W216" s="43">
        <f>IF($J216="a",VLOOKUP($M216,Reference!$A$2:K$13,11,0),IF($J216="b",VLOOKUP($M216,Reference!$A$16:K$27,11,0),VLOOKUP($M216,Reference!$A$30:K$41,11,0)))</f>
        <v>0</v>
      </c>
      <c r="X216" s="43">
        <f>IF($J216="a",VLOOKUP($M216,Reference!$A$2:L$13,12,0),IF($J216="b",VLOOKUP($M216,Reference!$A$16:L$27,12,0),VLOOKUP($M216,Reference!$A$30:L$41,12,0)))</f>
        <v>0</v>
      </c>
      <c r="Y216" s="43" t="str">
        <f>IF($J216="a",VLOOKUP($M216,Reference!$A$2:M$13,13,0),IF($J216="b",VLOOKUP($M216,Reference!$A$16:M$27,13,0),VLOOKUP($M216,Reference!$A$30:M$41,13,0)))</f>
        <v>Service Touchpoint</v>
      </c>
      <c r="Z216" s="72">
        <f>VLOOKUP(M216,Reference!$A$63:$B$74,2,0)</f>
        <v>43435</v>
      </c>
      <c r="AA216" s="76">
        <f>VLOOKUP($M216,Reference!$A$45:$B$56,2,0)</f>
        <v>12</v>
      </c>
      <c r="AB216" s="76" t="str">
        <f>VLOOKUP($AA216,Reference!$B$45:$E$56,4,0)</f>
        <v>March</v>
      </c>
      <c r="AC216" s="76" t="str">
        <f>VLOOKUP($AA216,Reference!$B$45:$G$56,6,0)</f>
        <v>June</v>
      </c>
      <c r="AD216" s="76" t="str">
        <f>VLOOKUP($AA216,Reference!$B$45:$J$56,8,0)</f>
        <v>September</v>
      </c>
    </row>
    <row r="217" spans="1:30" ht="15" x14ac:dyDescent="0.15">
      <c r="A217" s="34"/>
      <c r="B217" s="36">
        <f t="shared" si="18"/>
        <v>0.75367647058823528</v>
      </c>
      <c r="C217" s="37">
        <v>205</v>
      </c>
      <c r="D217" s="38">
        <f>'Raw Data'!B206</f>
        <v>62869.33</v>
      </c>
      <c r="E217" s="38">
        <f t="shared" si="21"/>
        <v>138739104.70999989</v>
      </c>
      <c r="F217" s="36">
        <f t="shared" si="19"/>
        <v>0.96054988620609061</v>
      </c>
      <c r="G217" s="39">
        <f>'Raw Data'!C206</f>
        <v>139.46</v>
      </c>
      <c r="H217" s="39">
        <f t="shared" si="22"/>
        <v>468057.06000000035</v>
      </c>
      <c r="I217" s="36">
        <f t="shared" si="20"/>
        <v>0.99183142040216776</v>
      </c>
      <c r="J217" s="44" t="s">
        <v>16</v>
      </c>
      <c r="K217" s="41" t="str">
        <f>'Raw Data'!A206</f>
        <v>Client 205</v>
      </c>
      <c r="L217" s="41" t="s">
        <v>50</v>
      </c>
      <c r="M217" s="42" t="s">
        <v>1</v>
      </c>
      <c r="N217" s="43" t="str">
        <f>IF($J217="a",VLOOKUP($M217,Reference!$A$2:B$13,2,0),IF($J217="b",VLOOKUP($M217,Reference!$A$16:B$27,2,0),VLOOKUP($M217,Reference!$A$30:B$41,2,0)))</f>
        <v>Service Touchpoint</v>
      </c>
      <c r="O217" s="43">
        <f>IF($J217="a",VLOOKUP($M217,Reference!$A$2:C$13,3,0),IF($J217="b",VLOOKUP($M217,Reference!$A$16:C$27,3,0),VLOOKUP($M217,Reference!$A$30:C$41,3,0)))</f>
        <v>0</v>
      </c>
      <c r="P217" s="43">
        <f>IF($J217="a",VLOOKUP($M217,Reference!$A$2:D$13,4,0),IF($J217="b",VLOOKUP($M217,Reference!$A$16:D$27,4,0),VLOOKUP($M217,Reference!$A$30:D$41,4,0)))</f>
        <v>0</v>
      </c>
      <c r="Q217" s="43">
        <f>IF($J217="a",VLOOKUP($M217,Reference!$A$2:E$13,5,0),IF($J217="b",VLOOKUP($M217,Reference!$A$16:E$27,5,0),VLOOKUP($M217,Reference!$A$30:E$41,5,0)))</f>
        <v>0</v>
      </c>
      <c r="R217" s="43">
        <f>IF($J217="a",VLOOKUP($M217,Reference!$A$2:F$13,6,0),IF($J217="b",VLOOKUP($M217,Reference!$A$16:F$27,6,0),VLOOKUP($M217,Reference!$A$30:F$41,6,0)))</f>
        <v>0</v>
      </c>
      <c r="S217" s="43">
        <f>IF($J217="a",VLOOKUP($M217,Reference!$A$2:G$13,7,0),IF($J217="b",VLOOKUP($M217,Reference!$A$16:G$27,7,0),VLOOKUP($M217,Reference!$A$30:G$41,7,0)))</f>
        <v>0</v>
      </c>
      <c r="T217" s="43">
        <f>IF($J217="a",VLOOKUP($M217,Reference!$A$2:H$13,8,0),IF($J217="b",VLOOKUP($M217,Reference!$A$16:H$27,8,0),VLOOKUP($M217,Reference!$A$30:H$41,8,0)))</f>
        <v>0</v>
      </c>
      <c r="U217" s="43">
        <f>IF($J217="a",VLOOKUP($M217,Reference!$A$2:I$13,9,0),IF($J217="b",VLOOKUP($M217,Reference!$A$16:I$27,9,0),VLOOKUP($M217,Reference!$A$30:I$41,9,0)))</f>
        <v>0</v>
      </c>
      <c r="V217" s="43">
        <f>IF($J217="a",VLOOKUP($M217,Reference!$A$2:J$13,10,0),IF($J217="b",VLOOKUP($M217,Reference!$A$16:J$27,10,0),VLOOKUP($M217,Reference!$A$30:J$41,10,0)))</f>
        <v>0</v>
      </c>
      <c r="W217" s="43">
        <f>IF($J217="a",VLOOKUP($M217,Reference!$A$2:K$13,11,0),IF($J217="b",VLOOKUP($M217,Reference!$A$16:K$27,11,0),VLOOKUP($M217,Reference!$A$30:K$41,11,0)))</f>
        <v>0</v>
      </c>
      <c r="X217" s="43">
        <f>IF($J217="a",VLOOKUP($M217,Reference!$A$2:L$13,12,0),IF($J217="b",VLOOKUP($M217,Reference!$A$16:L$27,12,0),VLOOKUP($M217,Reference!$A$30:L$41,12,0)))</f>
        <v>0</v>
      </c>
      <c r="Y217" s="43">
        <f>IF($J217="a",VLOOKUP($M217,Reference!$A$2:M$13,13,0),IF($J217="b",VLOOKUP($M217,Reference!$A$16:M$27,13,0),VLOOKUP($M217,Reference!$A$30:M$41,13,0)))</f>
        <v>0</v>
      </c>
      <c r="Z217" s="72">
        <f>VLOOKUP(M217,Reference!$A$63:$B$74,2,0)</f>
        <v>43101</v>
      </c>
      <c r="AA217" s="76">
        <f>VLOOKUP($M217,Reference!$A$45:$B$56,2,0)</f>
        <v>1</v>
      </c>
      <c r="AB217" s="76" t="str">
        <f>VLOOKUP($AA217,Reference!$B$45:$E$56,4,0)</f>
        <v>April</v>
      </c>
      <c r="AC217" s="76" t="str">
        <f>VLOOKUP($AA217,Reference!$B$45:$G$56,6,0)</f>
        <v>July</v>
      </c>
      <c r="AD217" s="76" t="str">
        <f>VLOOKUP($AA217,Reference!$B$45:$J$56,8,0)</f>
        <v>October</v>
      </c>
    </row>
    <row r="218" spans="1:30" ht="15" x14ac:dyDescent="0.15">
      <c r="A218" s="34"/>
      <c r="B218" s="36">
        <f t="shared" si="18"/>
        <v>0.75735294117647056</v>
      </c>
      <c r="C218" s="37">
        <v>206</v>
      </c>
      <c r="D218" s="38">
        <f>'Raw Data'!B207</f>
        <v>58448.72</v>
      </c>
      <c r="E218" s="38">
        <f t="shared" si="21"/>
        <v>138797553.42999989</v>
      </c>
      <c r="F218" s="36">
        <f t="shared" si="19"/>
        <v>0.9609545515775606</v>
      </c>
      <c r="G218" s="39">
        <f>'Raw Data'!C207</f>
        <v>131.63</v>
      </c>
      <c r="H218" s="39">
        <f t="shared" si="22"/>
        <v>468188.69000000035</v>
      </c>
      <c r="I218" s="36">
        <f t="shared" si="20"/>
        <v>0.99211034957774213</v>
      </c>
      <c r="J218" s="44" t="s">
        <v>16</v>
      </c>
      <c r="K218" s="41" t="str">
        <f>'Raw Data'!A207</f>
        <v>Client 206</v>
      </c>
      <c r="L218" s="41" t="s">
        <v>50</v>
      </c>
      <c r="M218" s="42" t="s">
        <v>18</v>
      </c>
      <c r="N218" s="43">
        <f>IF($J218="a",VLOOKUP($M218,Reference!$A$2:B$13,2,0),IF($J218="b",VLOOKUP($M218,Reference!$A$16:B$27,2,0),VLOOKUP($M218,Reference!$A$30:B$41,2,0)))</f>
        <v>0</v>
      </c>
      <c r="O218" s="43" t="str">
        <f>IF($J218="a",VLOOKUP($M218,Reference!$A$2:C$13,3,0),IF($J218="b",VLOOKUP($M218,Reference!$A$16:C$27,3,0),VLOOKUP($M218,Reference!$A$30:C$41,3,0)))</f>
        <v>Service Touchpoint</v>
      </c>
      <c r="P218" s="43">
        <f>IF($J218="a",VLOOKUP($M218,Reference!$A$2:D$13,4,0),IF($J218="b",VLOOKUP($M218,Reference!$A$16:D$27,4,0),VLOOKUP($M218,Reference!$A$30:D$41,4,0)))</f>
        <v>0</v>
      </c>
      <c r="Q218" s="43">
        <f>IF($J218="a",VLOOKUP($M218,Reference!$A$2:E$13,5,0),IF($J218="b",VLOOKUP($M218,Reference!$A$16:E$27,5,0),VLOOKUP($M218,Reference!$A$30:E$41,5,0)))</f>
        <v>0</v>
      </c>
      <c r="R218" s="43">
        <f>IF($J218="a",VLOOKUP($M218,Reference!$A$2:F$13,6,0),IF($J218="b",VLOOKUP($M218,Reference!$A$16:F$27,6,0),VLOOKUP($M218,Reference!$A$30:F$41,6,0)))</f>
        <v>0</v>
      </c>
      <c r="S218" s="43">
        <f>IF($J218="a",VLOOKUP($M218,Reference!$A$2:G$13,7,0),IF($J218="b",VLOOKUP($M218,Reference!$A$16:G$27,7,0),VLOOKUP($M218,Reference!$A$30:G$41,7,0)))</f>
        <v>0</v>
      </c>
      <c r="T218" s="43">
        <f>IF($J218="a",VLOOKUP($M218,Reference!$A$2:H$13,8,0),IF($J218="b",VLOOKUP($M218,Reference!$A$16:H$27,8,0),VLOOKUP($M218,Reference!$A$30:H$41,8,0)))</f>
        <v>0</v>
      </c>
      <c r="U218" s="43">
        <f>IF($J218="a",VLOOKUP($M218,Reference!$A$2:I$13,9,0),IF($J218="b",VLOOKUP($M218,Reference!$A$16:I$27,9,0),VLOOKUP($M218,Reference!$A$30:I$41,9,0)))</f>
        <v>0</v>
      </c>
      <c r="V218" s="43">
        <f>IF($J218="a",VLOOKUP($M218,Reference!$A$2:J$13,10,0),IF($J218="b",VLOOKUP($M218,Reference!$A$16:J$27,10,0),VLOOKUP($M218,Reference!$A$30:J$41,10,0)))</f>
        <v>0</v>
      </c>
      <c r="W218" s="43">
        <f>IF($J218="a",VLOOKUP($M218,Reference!$A$2:K$13,11,0),IF($J218="b",VLOOKUP($M218,Reference!$A$16:K$27,11,0),VLOOKUP($M218,Reference!$A$30:K$41,11,0)))</f>
        <v>0</v>
      </c>
      <c r="X218" s="43">
        <f>IF($J218="a",VLOOKUP($M218,Reference!$A$2:L$13,12,0),IF($J218="b",VLOOKUP($M218,Reference!$A$16:L$27,12,0),VLOOKUP($M218,Reference!$A$30:L$41,12,0)))</f>
        <v>0</v>
      </c>
      <c r="Y218" s="43">
        <f>IF($J218="a",VLOOKUP($M218,Reference!$A$2:M$13,13,0),IF($J218="b",VLOOKUP($M218,Reference!$A$16:M$27,13,0),VLOOKUP($M218,Reference!$A$30:M$41,13,0)))</f>
        <v>0</v>
      </c>
      <c r="Z218" s="72">
        <f>VLOOKUP(M218,Reference!$A$63:$B$74,2,0)</f>
        <v>43132</v>
      </c>
      <c r="AA218" s="76">
        <f>VLOOKUP($M218,Reference!$A$45:$B$56,2,0)</f>
        <v>2</v>
      </c>
      <c r="AB218" s="76" t="str">
        <f>VLOOKUP($AA218,Reference!$B$45:$E$56,4,0)</f>
        <v>May</v>
      </c>
      <c r="AC218" s="76" t="str">
        <f>VLOOKUP($AA218,Reference!$B$45:$G$56,6,0)</f>
        <v>August</v>
      </c>
      <c r="AD218" s="76" t="str">
        <f>VLOOKUP($AA218,Reference!$B$45:$J$56,8,0)</f>
        <v>November</v>
      </c>
    </row>
    <row r="219" spans="1:30" ht="15" x14ac:dyDescent="0.15">
      <c r="A219" s="34"/>
      <c r="B219" s="36">
        <f t="shared" si="18"/>
        <v>0.76102941176470584</v>
      </c>
      <c r="C219" s="37">
        <v>207</v>
      </c>
      <c r="D219" s="38">
        <f>'Raw Data'!B208</f>
        <v>36982.620000000003</v>
      </c>
      <c r="E219" s="38">
        <f t="shared" si="21"/>
        <v>138834536.04999989</v>
      </c>
      <c r="F219" s="36">
        <f t="shared" si="19"/>
        <v>0.96121059800013819</v>
      </c>
      <c r="G219" s="39">
        <f>'Raw Data'!C208</f>
        <v>130.84</v>
      </c>
      <c r="H219" s="39">
        <f t="shared" si="22"/>
        <v>468319.53000000038</v>
      </c>
      <c r="I219" s="36">
        <f t="shared" si="20"/>
        <v>0.99238760471207432</v>
      </c>
      <c r="J219" s="44" t="s">
        <v>16</v>
      </c>
      <c r="K219" s="41" t="str">
        <f>'Raw Data'!A208</f>
        <v>Client 207</v>
      </c>
      <c r="L219" s="41" t="s">
        <v>50</v>
      </c>
      <c r="M219" s="42" t="s">
        <v>19</v>
      </c>
      <c r="N219" s="43">
        <f>IF($J219="a",VLOOKUP($M219,Reference!$A$2:B$13,2,0),IF($J219="b",VLOOKUP($M219,Reference!$A$16:B$27,2,0),VLOOKUP($M219,Reference!$A$30:B$41,2,0)))</f>
        <v>0</v>
      </c>
      <c r="O219" s="43">
        <f>IF($J219="a",VLOOKUP($M219,Reference!$A$2:C$13,3,0),IF($J219="b",VLOOKUP($M219,Reference!$A$16:C$27,3,0),VLOOKUP($M219,Reference!$A$30:C$41,3,0)))</f>
        <v>0</v>
      </c>
      <c r="P219" s="43" t="str">
        <f>IF($J219="a",VLOOKUP($M219,Reference!$A$2:D$13,4,0),IF($J219="b",VLOOKUP($M219,Reference!$A$16:D$27,4,0),VLOOKUP($M219,Reference!$A$30:D$41,4,0)))</f>
        <v>Service Touchpoint</v>
      </c>
      <c r="Q219" s="43">
        <f>IF($J219="a",VLOOKUP($M219,Reference!$A$2:E$13,5,0),IF($J219="b",VLOOKUP($M219,Reference!$A$16:E$27,5,0),VLOOKUP($M219,Reference!$A$30:E$41,5,0)))</f>
        <v>0</v>
      </c>
      <c r="R219" s="43">
        <f>IF($J219="a",VLOOKUP($M219,Reference!$A$2:F$13,6,0),IF($J219="b",VLOOKUP($M219,Reference!$A$16:F$27,6,0),VLOOKUP($M219,Reference!$A$30:F$41,6,0)))</f>
        <v>0</v>
      </c>
      <c r="S219" s="43">
        <f>IF($J219="a",VLOOKUP($M219,Reference!$A$2:G$13,7,0),IF($J219="b",VLOOKUP($M219,Reference!$A$16:G$27,7,0),VLOOKUP($M219,Reference!$A$30:G$41,7,0)))</f>
        <v>0</v>
      </c>
      <c r="T219" s="43">
        <f>IF($J219="a",VLOOKUP($M219,Reference!$A$2:H$13,8,0),IF($J219="b",VLOOKUP($M219,Reference!$A$16:H$27,8,0),VLOOKUP($M219,Reference!$A$30:H$41,8,0)))</f>
        <v>0</v>
      </c>
      <c r="U219" s="43">
        <f>IF($J219="a",VLOOKUP($M219,Reference!$A$2:I$13,9,0),IF($J219="b",VLOOKUP($M219,Reference!$A$16:I$27,9,0),VLOOKUP($M219,Reference!$A$30:I$41,9,0)))</f>
        <v>0</v>
      </c>
      <c r="V219" s="43">
        <f>IF($J219="a",VLOOKUP($M219,Reference!$A$2:J$13,10,0),IF($J219="b",VLOOKUP($M219,Reference!$A$16:J$27,10,0),VLOOKUP($M219,Reference!$A$30:J$41,10,0)))</f>
        <v>0</v>
      </c>
      <c r="W219" s="43">
        <f>IF($J219="a",VLOOKUP($M219,Reference!$A$2:K$13,11,0),IF($J219="b",VLOOKUP($M219,Reference!$A$16:K$27,11,0),VLOOKUP($M219,Reference!$A$30:K$41,11,0)))</f>
        <v>0</v>
      </c>
      <c r="X219" s="43">
        <f>IF($J219="a",VLOOKUP($M219,Reference!$A$2:L$13,12,0),IF($J219="b",VLOOKUP($M219,Reference!$A$16:L$27,12,0),VLOOKUP($M219,Reference!$A$30:L$41,12,0)))</f>
        <v>0</v>
      </c>
      <c r="Y219" s="43">
        <f>IF($J219="a",VLOOKUP($M219,Reference!$A$2:M$13,13,0),IF($J219="b",VLOOKUP($M219,Reference!$A$16:M$27,13,0),VLOOKUP($M219,Reference!$A$30:M$41,13,0)))</f>
        <v>0</v>
      </c>
      <c r="Z219" s="72">
        <f>VLOOKUP(M219,Reference!$A$63:$B$74,2,0)</f>
        <v>43160</v>
      </c>
      <c r="AA219" s="76">
        <f>VLOOKUP($M219,Reference!$A$45:$B$56,2,0)</f>
        <v>3</v>
      </c>
      <c r="AB219" s="76" t="str">
        <f>VLOOKUP($AA219,Reference!$B$45:$E$56,4,0)</f>
        <v>June</v>
      </c>
      <c r="AC219" s="76" t="str">
        <f>VLOOKUP($AA219,Reference!$B$45:$G$56,6,0)</f>
        <v>September</v>
      </c>
      <c r="AD219" s="76" t="str">
        <f>VLOOKUP($AA219,Reference!$B$45:$J$56,8,0)</f>
        <v>December</v>
      </c>
    </row>
    <row r="220" spans="1:30" ht="15" x14ac:dyDescent="0.15">
      <c r="A220" s="34"/>
      <c r="B220" s="36">
        <f t="shared" si="18"/>
        <v>0.76470588235294112</v>
      </c>
      <c r="C220" s="37">
        <v>208</v>
      </c>
      <c r="D220" s="38">
        <f>'Raw Data'!B209</f>
        <v>75574.22</v>
      </c>
      <c r="E220" s="38">
        <f t="shared" si="21"/>
        <v>138910110.26999989</v>
      </c>
      <c r="F220" s="36">
        <f t="shared" si="19"/>
        <v>0.96173383049881145</v>
      </c>
      <c r="G220" s="39">
        <f>'Raw Data'!C209</f>
        <v>130.04</v>
      </c>
      <c r="H220" s="39">
        <f t="shared" si="22"/>
        <v>468449.57000000036</v>
      </c>
      <c r="I220" s="36">
        <f t="shared" si="20"/>
        <v>0.99266316461476889</v>
      </c>
      <c r="J220" s="44" t="s">
        <v>16</v>
      </c>
      <c r="K220" s="41" t="str">
        <f>'Raw Data'!A209</f>
        <v>Client 208</v>
      </c>
      <c r="L220" s="41" t="s">
        <v>50</v>
      </c>
      <c r="M220" s="42" t="s">
        <v>20</v>
      </c>
      <c r="N220" s="43">
        <f>IF($J220="a",VLOOKUP($M220,Reference!$A$2:B$13,2,0),IF($J220="b",VLOOKUP($M220,Reference!$A$16:B$27,2,0),VLOOKUP($M220,Reference!$A$30:B$41,2,0)))</f>
        <v>0</v>
      </c>
      <c r="O220" s="43">
        <f>IF($J220="a",VLOOKUP($M220,Reference!$A$2:C$13,3,0),IF($J220="b",VLOOKUP($M220,Reference!$A$16:C$27,3,0),VLOOKUP($M220,Reference!$A$30:C$41,3,0)))</f>
        <v>0</v>
      </c>
      <c r="P220" s="43">
        <f>IF($J220="a",VLOOKUP($M220,Reference!$A$2:D$13,4,0),IF($J220="b",VLOOKUP($M220,Reference!$A$16:D$27,4,0),VLOOKUP($M220,Reference!$A$30:D$41,4,0)))</f>
        <v>0</v>
      </c>
      <c r="Q220" s="43" t="str">
        <f>IF($J220="a",VLOOKUP($M220,Reference!$A$2:E$13,5,0),IF($J220="b",VLOOKUP($M220,Reference!$A$16:E$27,5,0),VLOOKUP($M220,Reference!$A$30:E$41,5,0)))</f>
        <v>Service Touchpoint</v>
      </c>
      <c r="R220" s="43">
        <f>IF($J220="a",VLOOKUP($M220,Reference!$A$2:F$13,6,0),IF($J220="b",VLOOKUP($M220,Reference!$A$16:F$27,6,0),VLOOKUP($M220,Reference!$A$30:F$41,6,0)))</f>
        <v>0</v>
      </c>
      <c r="S220" s="43">
        <f>IF($J220="a",VLOOKUP($M220,Reference!$A$2:G$13,7,0),IF($J220="b",VLOOKUP($M220,Reference!$A$16:G$27,7,0),VLOOKUP($M220,Reference!$A$30:G$41,7,0)))</f>
        <v>0</v>
      </c>
      <c r="T220" s="43">
        <f>IF($J220="a",VLOOKUP($M220,Reference!$A$2:H$13,8,0),IF($J220="b",VLOOKUP($M220,Reference!$A$16:H$27,8,0),VLOOKUP($M220,Reference!$A$30:H$41,8,0)))</f>
        <v>0</v>
      </c>
      <c r="U220" s="43">
        <f>IF($J220="a",VLOOKUP($M220,Reference!$A$2:I$13,9,0),IF($J220="b",VLOOKUP($M220,Reference!$A$16:I$27,9,0),VLOOKUP($M220,Reference!$A$30:I$41,9,0)))</f>
        <v>0</v>
      </c>
      <c r="V220" s="43">
        <f>IF($J220="a",VLOOKUP($M220,Reference!$A$2:J$13,10,0),IF($J220="b",VLOOKUP($M220,Reference!$A$16:J$27,10,0),VLOOKUP($M220,Reference!$A$30:J$41,10,0)))</f>
        <v>0</v>
      </c>
      <c r="W220" s="43">
        <f>IF($J220="a",VLOOKUP($M220,Reference!$A$2:K$13,11,0),IF($J220="b",VLOOKUP($M220,Reference!$A$16:K$27,11,0),VLOOKUP($M220,Reference!$A$30:K$41,11,0)))</f>
        <v>0</v>
      </c>
      <c r="X220" s="43">
        <f>IF($J220="a",VLOOKUP($M220,Reference!$A$2:L$13,12,0),IF($J220="b",VLOOKUP($M220,Reference!$A$16:L$27,12,0),VLOOKUP($M220,Reference!$A$30:L$41,12,0)))</f>
        <v>0</v>
      </c>
      <c r="Y220" s="43">
        <f>IF($J220="a",VLOOKUP($M220,Reference!$A$2:M$13,13,0),IF($J220="b",VLOOKUP($M220,Reference!$A$16:M$27,13,0),VLOOKUP($M220,Reference!$A$30:M$41,13,0)))</f>
        <v>0</v>
      </c>
      <c r="Z220" s="72">
        <f>VLOOKUP(M220,Reference!$A$63:$B$74,2,0)</f>
        <v>43191</v>
      </c>
      <c r="AA220" s="76">
        <f>VLOOKUP($M220,Reference!$A$45:$B$56,2,0)</f>
        <v>4</v>
      </c>
      <c r="AB220" s="76" t="str">
        <f>VLOOKUP($AA220,Reference!$B$45:$E$56,4,0)</f>
        <v>July</v>
      </c>
      <c r="AC220" s="76" t="str">
        <f>VLOOKUP($AA220,Reference!$B$45:$G$56,6,0)</f>
        <v>October</v>
      </c>
      <c r="AD220" s="76" t="str">
        <f>VLOOKUP($AA220,Reference!$B$45:$J$56,8,0)</f>
        <v>January</v>
      </c>
    </row>
    <row r="221" spans="1:30" ht="15" x14ac:dyDescent="0.15">
      <c r="A221" s="34"/>
      <c r="B221" s="36">
        <f t="shared" si="18"/>
        <v>0.76838235294117652</v>
      </c>
      <c r="C221" s="37">
        <v>209</v>
      </c>
      <c r="D221" s="38">
        <f>'Raw Data'!B210</f>
        <v>12999.76</v>
      </c>
      <c r="E221" s="38">
        <f t="shared" si="21"/>
        <v>138923110.02999988</v>
      </c>
      <c r="F221" s="36">
        <f t="shared" si="19"/>
        <v>0.96182383337157618</v>
      </c>
      <c r="G221" s="39">
        <f>'Raw Data'!C210</f>
        <v>127.18</v>
      </c>
      <c r="H221" s="39">
        <f t="shared" si="22"/>
        <v>468576.75000000035</v>
      </c>
      <c r="I221" s="36">
        <f t="shared" si="20"/>
        <v>0.99293266406435887</v>
      </c>
      <c r="J221" s="44" t="s">
        <v>16</v>
      </c>
      <c r="K221" s="41" t="str">
        <f>'Raw Data'!A210</f>
        <v>Client 209</v>
      </c>
      <c r="L221" s="41" t="s">
        <v>50</v>
      </c>
      <c r="M221" s="42" t="s">
        <v>21</v>
      </c>
      <c r="N221" s="43">
        <f>IF($J221="a",VLOOKUP($M221,Reference!$A$2:B$13,2,0),IF($J221="b",VLOOKUP($M221,Reference!$A$16:B$27,2,0),VLOOKUP($M221,Reference!$A$30:B$41,2,0)))</f>
        <v>0</v>
      </c>
      <c r="O221" s="43">
        <f>IF($J221="a",VLOOKUP($M221,Reference!$A$2:C$13,3,0),IF($J221="b",VLOOKUP($M221,Reference!$A$16:C$27,3,0),VLOOKUP($M221,Reference!$A$30:C$41,3,0)))</f>
        <v>0</v>
      </c>
      <c r="P221" s="43">
        <f>IF($J221="a",VLOOKUP($M221,Reference!$A$2:D$13,4,0),IF($J221="b",VLOOKUP($M221,Reference!$A$16:D$27,4,0),VLOOKUP($M221,Reference!$A$30:D$41,4,0)))</f>
        <v>0</v>
      </c>
      <c r="Q221" s="43">
        <f>IF($J221="a",VLOOKUP($M221,Reference!$A$2:E$13,5,0),IF($J221="b",VLOOKUP($M221,Reference!$A$16:E$27,5,0),VLOOKUP($M221,Reference!$A$30:E$41,5,0)))</f>
        <v>0</v>
      </c>
      <c r="R221" s="43" t="str">
        <f>IF($J221="a",VLOOKUP($M221,Reference!$A$2:F$13,6,0),IF($J221="b",VLOOKUP($M221,Reference!$A$16:F$27,6,0),VLOOKUP($M221,Reference!$A$30:F$41,6,0)))</f>
        <v>Service Touchpoint</v>
      </c>
      <c r="S221" s="43">
        <f>IF($J221="a",VLOOKUP($M221,Reference!$A$2:G$13,7,0),IF($J221="b",VLOOKUP($M221,Reference!$A$16:G$27,7,0),VLOOKUP($M221,Reference!$A$30:G$41,7,0)))</f>
        <v>0</v>
      </c>
      <c r="T221" s="43">
        <f>IF($J221="a",VLOOKUP($M221,Reference!$A$2:H$13,8,0),IF($J221="b",VLOOKUP($M221,Reference!$A$16:H$27,8,0),VLOOKUP($M221,Reference!$A$30:H$41,8,0)))</f>
        <v>0</v>
      </c>
      <c r="U221" s="43">
        <f>IF($J221="a",VLOOKUP($M221,Reference!$A$2:I$13,9,0),IF($J221="b",VLOOKUP($M221,Reference!$A$16:I$27,9,0),VLOOKUP($M221,Reference!$A$30:I$41,9,0)))</f>
        <v>0</v>
      </c>
      <c r="V221" s="43">
        <f>IF($J221="a",VLOOKUP($M221,Reference!$A$2:J$13,10,0),IF($J221="b",VLOOKUP($M221,Reference!$A$16:J$27,10,0),VLOOKUP($M221,Reference!$A$30:J$41,10,0)))</f>
        <v>0</v>
      </c>
      <c r="W221" s="43">
        <f>IF($J221="a",VLOOKUP($M221,Reference!$A$2:K$13,11,0),IF($J221="b",VLOOKUP($M221,Reference!$A$16:K$27,11,0),VLOOKUP($M221,Reference!$A$30:K$41,11,0)))</f>
        <v>0</v>
      </c>
      <c r="X221" s="43">
        <f>IF($J221="a",VLOOKUP($M221,Reference!$A$2:L$13,12,0),IF($J221="b",VLOOKUP($M221,Reference!$A$16:L$27,12,0),VLOOKUP($M221,Reference!$A$30:L$41,12,0)))</f>
        <v>0</v>
      </c>
      <c r="Y221" s="43">
        <f>IF($J221="a",VLOOKUP($M221,Reference!$A$2:M$13,13,0),IF($J221="b",VLOOKUP($M221,Reference!$A$16:M$27,13,0),VLOOKUP($M221,Reference!$A$30:M$41,13,0)))</f>
        <v>0</v>
      </c>
      <c r="Z221" s="72">
        <f>VLOOKUP(M221,Reference!$A$63:$B$74,2,0)</f>
        <v>43221</v>
      </c>
      <c r="AA221" s="76">
        <f>VLOOKUP($M221,Reference!$A$45:$B$56,2,0)</f>
        <v>5</v>
      </c>
      <c r="AB221" s="76" t="str">
        <f>VLOOKUP($AA221,Reference!$B$45:$E$56,4,0)</f>
        <v>August</v>
      </c>
      <c r="AC221" s="76" t="str">
        <f>VLOOKUP($AA221,Reference!$B$45:$G$56,6,0)</f>
        <v>November</v>
      </c>
      <c r="AD221" s="76" t="str">
        <f>VLOOKUP($AA221,Reference!$B$45:$J$56,8,0)</f>
        <v>February</v>
      </c>
    </row>
    <row r="222" spans="1:30" ht="15" x14ac:dyDescent="0.15">
      <c r="A222" s="34"/>
      <c r="B222" s="36">
        <f t="shared" si="18"/>
        <v>0.7720588235294118</v>
      </c>
      <c r="C222" s="37">
        <v>210</v>
      </c>
      <c r="D222" s="38">
        <f>'Raw Data'!B211</f>
        <v>250207.91</v>
      </c>
      <c r="E222" s="38">
        <f t="shared" si="21"/>
        <v>139173317.93999988</v>
      </c>
      <c r="F222" s="36">
        <f t="shared" si="19"/>
        <v>0.96355612925153533</v>
      </c>
      <c r="G222" s="39">
        <f>'Raw Data'!C211</f>
        <v>125.25</v>
      </c>
      <c r="H222" s="39">
        <f t="shared" si="22"/>
        <v>468702.00000000035</v>
      </c>
      <c r="I222" s="36">
        <f t="shared" si="20"/>
        <v>0.99319807376762326</v>
      </c>
      <c r="J222" s="44" t="s">
        <v>16</v>
      </c>
      <c r="K222" s="41" t="str">
        <f>'Raw Data'!A211</f>
        <v>Client 210</v>
      </c>
      <c r="L222" s="41" t="s">
        <v>50</v>
      </c>
      <c r="M222" s="42" t="s">
        <v>22</v>
      </c>
      <c r="N222" s="43">
        <f>IF($J222="a",VLOOKUP($M222,Reference!$A$2:B$13,2,0),IF($J222="b",VLOOKUP($M222,Reference!$A$16:B$27,2,0),VLOOKUP($M222,Reference!$A$30:B$41,2,0)))</f>
        <v>0</v>
      </c>
      <c r="O222" s="43">
        <f>IF($J222="a",VLOOKUP($M222,Reference!$A$2:C$13,3,0),IF($J222="b",VLOOKUP($M222,Reference!$A$16:C$27,3,0),VLOOKUP($M222,Reference!$A$30:C$41,3,0)))</f>
        <v>0</v>
      </c>
      <c r="P222" s="43">
        <f>IF($J222="a",VLOOKUP($M222,Reference!$A$2:D$13,4,0),IF($J222="b",VLOOKUP($M222,Reference!$A$16:D$27,4,0),VLOOKUP($M222,Reference!$A$30:D$41,4,0)))</f>
        <v>0</v>
      </c>
      <c r="Q222" s="43">
        <f>IF($J222="a",VLOOKUP($M222,Reference!$A$2:E$13,5,0),IF($J222="b",VLOOKUP($M222,Reference!$A$16:E$27,5,0),VLOOKUP($M222,Reference!$A$30:E$41,5,0)))</f>
        <v>0</v>
      </c>
      <c r="R222" s="43">
        <f>IF($J222="a",VLOOKUP($M222,Reference!$A$2:F$13,6,0),IF($J222="b",VLOOKUP($M222,Reference!$A$16:F$27,6,0),VLOOKUP($M222,Reference!$A$30:F$41,6,0)))</f>
        <v>0</v>
      </c>
      <c r="S222" s="43" t="str">
        <f>IF($J222="a",VLOOKUP($M222,Reference!$A$2:G$13,7,0),IF($J222="b",VLOOKUP($M222,Reference!$A$16:G$27,7,0),VLOOKUP($M222,Reference!$A$30:G$41,7,0)))</f>
        <v>Service Touchpoint</v>
      </c>
      <c r="T222" s="43">
        <f>IF($J222="a",VLOOKUP($M222,Reference!$A$2:H$13,8,0),IF($J222="b",VLOOKUP($M222,Reference!$A$16:H$27,8,0),VLOOKUP($M222,Reference!$A$30:H$41,8,0)))</f>
        <v>0</v>
      </c>
      <c r="U222" s="43">
        <f>IF($J222="a",VLOOKUP($M222,Reference!$A$2:I$13,9,0),IF($J222="b",VLOOKUP($M222,Reference!$A$16:I$27,9,0),VLOOKUP($M222,Reference!$A$30:I$41,9,0)))</f>
        <v>0</v>
      </c>
      <c r="V222" s="43">
        <f>IF($J222="a",VLOOKUP($M222,Reference!$A$2:J$13,10,0),IF($J222="b",VLOOKUP($M222,Reference!$A$16:J$27,10,0),VLOOKUP($M222,Reference!$A$30:J$41,10,0)))</f>
        <v>0</v>
      </c>
      <c r="W222" s="43">
        <f>IF($J222="a",VLOOKUP($M222,Reference!$A$2:K$13,11,0),IF($J222="b",VLOOKUP($M222,Reference!$A$16:K$27,11,0),VLOOKUP($M222,Reference!$A$30:K$41,11,0)))</f>
        <v>0</v>
      </c>
      <c r="X222" s="43">
        <f>IF($J222="a",VLOOKUP($M222,Reference!$A$2:L$13,12,0),IF($J222="b",VLOOKUP($M222,Reference!$A$16:L$27,12,0),VLOOKUP($M222,Reference!$A$30:L$41,12,0)))</f>
        <v>0</v>
      </c>
      <c r="Y222" s="43">
        <f>IF($J222="a",VLOOKUP($M222,Reference!$A$2:M$13,13,0),IF($J222="b",VLOOKUP($M222,Reference!$A$16:M$27,13,0),VLOOKUP($M222,Reference!$A$30:M$41,13,0)))</f>
        <v>0</v>
      </c>
      <c r="Z222" s="72">
        <f>VLOOKUP(M222,Reference!$A$63:$B$74,2,0)</f>
        <v>43252</v>
      </c>
      <c r="AA222" s="76">
        <f>VLOOKUP($M222,Reference!$A$45:$B$56,2,0)</f>
        <v>6</v>
      </c>
      <c r="AB222" s="76" t="str">
        <f>VLOOKUP($AA222,Reference!$B$45:$E$56,4,0)</f>
        <v>September</v>
      </c>
      <c r="AC222" s="76" t="str">
        <f>VLOOKUP($AA222,Reference!$B$45:$G$56,6,0)</f>
        <v>December</v>
      </c>
      <c r="AD222" s="76" t="str">
        <f>VLOOKUP($AA222,Reference!$B$45:$J$56,8,0)</f>
        <v>March</v>
      </c>
    </row>
    <row r="223" spans="1:30" ht="15" x14ac:dyDescent="0.15">
      <c r="A223" s="34"/>
      <c r="B223" s="36">
        <f t="shared" si="18"/>
        <v>0.77573529411764708</v>
      </c>
      <c r="C223" s="37">
        <v>211</v>
      </c>
      <c r="D223" s="38">
        <f>'Raw Data'!B212</f>
        <v>11072.07</v>
      </c>
      <c r="E223" s="38">
        <f t="shared" si="21"/>
        <v>139184390.00999987</v>
      </c>
      <c r="F223" s="36">
        <f t="shared" si="19"/>
        <v>0.96363278590576984</v>
      </c>
      <c r="G223" s="39">
        <f>'Raw Data'!C212</f>
        <v>120.97</v>
      </c>
      <c r="H223" s="39">
        <f t="shared" si="22"/>
        <v>468822.97000000032</v>
      </c>
      <c r="I223" s="36">
        <f t="shared" si="20"/>
        <v>0.99345441398162626</v>
      </c>
      <c r="J223" s="44" t="s">
        <v>16</v>
      </c>
      <c r="K223" s="41" t="str">
        <f>'Raw Data'!A212</f>
        <v>Client 211</v>
      </c>
      <c r="L223" s="41" t="s">
        <v>50</v>
      </c>
      <c r="M223" s="42" t="s">
        <v>23</v>
      </c>
      <c r="N223" s="43">
        <f>IF($J223="a",VLOOKUP($M223,Reference!$A$2:B$13,2,0),IF($J223="b",VLOOKUP($M223,Reference!$A$16:B$27,2,0),VLOOKUP($M223,Reference!$A$30:B$41,2,0)))</f>
        <v>0</v>
      </c>
      <c r="O223" s="43">
        <f>IF($J223="a",VLOOKUP($M223,Reference!$A$2:C$13,3,0),IF($J223="b",VLOOKUP($M223,Reference!$A$16:C$27,3,0),VLOOKUP($M223,Reference!$A$30:C$41,3,0)))</f>
        <v>0</v>
      </c>
      <c r="P223" s="43">
        <f>IF($J223="a",VLOOKUP($M223,Reference!$A$2:D$13,4,0),IF($J223="b",VLOOKUP($M223,Reference!$A$16:D$27,4,0),VLOOKUP($M223,Reference!$A$30:D$41,4,0)))</f>
        <v>0</v>
      </c>
      <c r="Q223" s="43">
        <f>IF($J223="a",VLOOKUP($M223,Reference!$A$2:E$13,5,0),IF($J223="b",VLOOKUP($M223,Reference!$A$16:E$27,5,0),VLOOKUP($M223,Reference!$A$30:E$41,5,0)))</f>
        <v>0</v>
      </c>
      <c r="R223" s="43">
        <f>IF($J223="a",VLOOKUP($M223,Reference!$A$2:F$13,6,0),IF($J223="b",VLOOKUP($M223,Reference!$A$16:F$27,6,0),VLOOKUP($M223,Reference!$A$30:F$41,6,0)))</f>
        <v>0</v>
      </c>
      <c r="S223" s="43">
        <f>IF($J223="a",VLOOKUP($M223,Reference!$A$2:G$13,7,0),IF($J223="b",VLOOKUP($M223,Reference!$A$16:G$27,7,0),VLOOKUP($M223,Reference!$A$30:G$41,7,0)))</f>
        <v>0</v>
      </c>
      <c r="T223" s="43" t="str">
        <f>IF($J223="a",VLOOKUP($M223,Reference!$A$2:H$13,8,0),IF($J223="b",VLOOKUP($M223,Reference!$A$16:H$27,8,0),VLOOKUP($M223,Reference!$A$30:H$41,8,0)))</f>
        <v>Service Touchpoint</v>
      </c>
      <c r="U223" s="43">
        <f>IF($J223="a",VLOOKUP($M223,Reference!$A$2:I$13,9,0),IF($J223="b",VLOOKUP($M223,Reference!$A$16:I$27,9,0),VLOOKUP($M223,Reference!$A$30:I$41,9,0)))</f>
        <v>0</v>
      </c>
      <c r="V223" s="43">
        <f>IF($J223="a",VLOOKUP($M223,Reference!$A$2:J$13,10,0),IF($J223="b",VLOOKUP($M223,Reference!$A$16:J$27,10,0),VLOOKUP($M223,Reference!$A$30:J$41,10,0)))</f>
        <v>0</v>
      </c>
      <c r="W223" s="43">
        <f>IF($J223="a",VLOOKUP($M223,Reference!$A$2:K$13,11,0),IF($J223="b",VLOOKUP($M223,Reference!$A$16:K$27,11,0),VLOOKUP($M223,Reference!$A$30:K$41,11,0)))</f>
        <v>0</v>
      </c>
      <c r="X223" s="43">
        <f>IF($J223="a",VLOOKUP($M223,Reference!$A$2:L$13,12,0),IF($J223="b",VLOOKUP($M223,Reference!$A$16:L$27,12,0),VLOOKUP($M223,Reference!$A$30:L$41,12,0)))</f>
        <v>0</v>
      </c>
      <c r="Y223" s="43">
        <f>IF($J223="a",VLOOKUP($M223,Reference!$A$2:M$13,13,0),IF($J223="b",VLOOKUP($M223,Reference!$A$16:M$27,13,0),VLOOKUP($M223,Reference!$A$30:M$41,13,0)))</f>
        <v>0</v>
      </c>
      <c r="Z223" s="72">
        <f>VLOOKUP(M223,Reference!$A$63:$B$74,2,0)</f>
        <v>43282</v>
      </c>
      <c r="AA223" s="76">
        <f>VLOOKUP($M223,Reference!$A$45:$B$56,2,0)</f>
        <v>7</v>
      </c>
      <c r="AB223" s="76" t="str">
        <f>VLOOKUP($AA223,Reference!$B$45:$E$56,4,0)</f>
        <v>October</v>
      </c>
      <c r="AC223" s="76" t="str">
        <f>VLOOKUP($AA223,Reference!$B$45:$G$56,6,0)</f>
        <v>January</v>
      </c>
      <c r="AD223" s="76" t="str">
        <f>VLOOKUP($AA223,Reference!$B$45:$J$56,8,0)</f>
        <v>April</v>
      </c>
    </row>
    <row r="224" spans="1:30" ht="15" x14ac:dyDescent="0.15">
      <c r="A224" s="34"/>
      <c r="B224" s="36">
        <f t="shared" si="18"/>
        <v>0.77941176470588236</v>
      </c>
      <c r="C224" s="37">
        <v>212</v>
      </c>
      <c r="D224" s="38">
        <f>'Raw Data'!B213</f>
        <v>16287.36</v>
      </c>
      <c r="E224" s="38">
        <f t="shared" si="21"/>
        <v>139200677.36999989</v>
      </c>
      <c r="F224" s="36">
        <f t="shared" si="19"/>
        <v>0.96374555023293851</v>
      </c>
      <c r="G224" s="39">
        <f>'Raw Data'!C213</f>
        <v>118.93</v>
      </c>
      <c r="H224" s="39">
        <f t="shared" si="22"/>
        <v>468941.90000000031</v>
      </c>
      <c r="I224" s="36">
        <f t="shared" si="20"/>
        <v>0.9937064313549534</v>
      </c>
      <c r="J224" s="44" t="s">
        <v>16</v>
      </c>
      <c r="K224" s="41" t="str">
        <f>'Raw Data'!A213</f>
        <v>Client 212</v>
      </c>
      <c r="L224" s="41" t="s">
        <v>50</v>
      </c>
      <c r="M224" s="42" t="s">
        <v>24</v>
      </c>
      <c r="N224" s="43">
        <f>IF($J224="a",VLOOKUP($M224,Reference!$A$2:B$13,2,0),IF($J224="b",VLOOKUP($M224,Reference!$A$16:B$27,2,0),VLOOKUP($M224,Reference!$A$30:B$41,2,0)))</f>
        <v>0</v>
      </c>
      <c r="O224" s="43">
        <f>IF($J224="a",VLOOKUP($M224,Reference!$A$2:C$13,3,0),IF($J224="b",VLOOKUP($M224,Reference!$A$16:C$27,3,0),VLOOKUP($M224,Reference!$A$30:C$41,3,0)))</f>
        <v>0</v>
      </c>
      <c r="P224" s="43">
        <f>IF($J224="a",VLOOKUP($M224,Reference!$A$2:D$13,4,0),IF($J224="b",VLOOKUP($M224,Reference!$A$16:D$27,4,0),VLOOKUP($M224,Reference!$A$30:D$41,4,0)))</f>
        <v>0</v>
      </c>
      <c r="Q224" s="43">
        <f>IF($J224="a",VLOOKUP($M224,Reference!$A$2:E$13,5,0),IF($J224="b",VLOOKUP($M224,Reference!$A$16:E$27,5,0),VLOOKUP($M224,Reference!$A$30:E$41,5,0)))</f>
        <v>0</v>
      </c>
      <c r="R224" s="43">
        <f>IF($J224="a",VLOOKUP($M224,Reference!$A$2:F$13,6,0),IF($J224="b",VLOOKUP($M224,Reference!$A$16:F$27,6,0),VLOOKUP($M224,Reference!$A$30:F$41,6,0)))</f>
        <v>0</v>
      </c>
      <c r="S224" s="43">
        <f>IF($J224="a",VLOOKUP($M224,Reference!$A$2:G$13,7,0),IF($J224="b",VLOOKUP($M224,Reference!$A$16:G$27,7,0),VLOOKUP($M224,Reference!$A$30:G$41,7,0)))</f>
        <v>0</v>
      </c>
      <c r="T224" s="43">
        <f>IF($J224="a",VLOOKUP($M224,Reference!$A$2:H$13,8,0),IF($J224="b",VLOOKUP($M224,Reference!$A$16:H$27,8,0),VLOOKUP($M224,Reference!$A$30:H$41,8,0)))</f>
        <v>0</v>
      </c>
      <c r="U224" s="43" t="str">
        <f>IF($J224="a",VLOOKUP($M224,Reference!$A$2:I$13,9,0),IF($J224="b",VLOOKUP($M224,Reference!$A$16:I$27,9,0),VLOOKUP($M224,Reference!$A$30:I$41,9,0)))</f>
        <v>Service Touchpoint</v>
      </c>
      <c r="V224" s="43">
        <f>IF($J224="a",VLOOKUP($M224,Reference!$A$2:J$13,10,0),IF($J224="b",VLOOKUP($M224,Reference!$A$16:J$27,10,0),VLOOKUP($M224,Reference!$A$30:J$41,10,0)))</f>
        <v>0</v>
      </c>
      <c r="W224" s="43">
        <f>IF($J224="a",VLOOKUP($M224,Reference!$A$2:K$13,11,0),IF($J224="b",VLOOKUP($M224,Reference!$A$16:K$27,11,0),VLOOKUP($M224,Reference!$A$30:K$41,11,0)))</f>
        <v>0</v>
      </c>
      <c r="X224" s="43">
        <f>IF($J224="a",VLOOKUP($M224,Reference!$A$2:L$13,12,0),IF($J224="b",VLOOKUP($M224,Reference!$A$16:L$27,12,0),VLOOKUP($M224,Reference!$A$30:L$41,12,0)))</f>
        <v>0</v>
      </c>
      <c r="Y224" s="43">
        <f>IF($J224="a",VLOOKUP($M224,Reference!$A$2:M$13,13,0),IF($J224="b",VLOOKUP($M224,Reference!$A$16:M$27,13,0),VLOOKUP($M224,Reference!$A$30:M$41,13,0)))</f>
        <v>0</v>
      </c>
      <c r="Z224" s="72">
        <f>VLOOKUP(M224,Reference!$A$63:$B$74,2,0)</f>
        <v>43313</v>
      </c>
      <c r="AA224" s="76">
        <f>VLOOKUP($M224,Reference!$A$45:$B$56,2,0)</f>
        <v>8</v>
      </c>
      <c r="AB224" s="76" t="str">
        <f>VLOOKUP($AA224,Reference!$B$45:$E$56,4,0)</f>
        <v>November</v>
      </c>
      <c r="AC224" s="76" t="str">
        <f>VLOOKUP($AA224,Reference!$B$45:$G$56,6,0)</f>
        <v>February</v>
      </c>
      <c r="AD224" s="76" t="str">
        <f>VLOOKUP($AA224,Reference!$B$45:$J$56,8,0)</f>
        <v>May</v>
      </c>
    </row>
    <row r="225" spans="1:30" ht="15" x14ac:dyDescent="0.15">
      <c r="A225" s="34"/>
      <c r="B225" s="36">
        <f t="shared" si="18"/>
        <v>0.78308823529411764</v>
      </c>
      <c r="C225" s="37">
        <v>213</v>
      </c>
      <c r="D225" s="38">
        <f>'Raw Data'!B214</f>
        <v>8257.36</v>
      </c>
      <c r="E225" s="38">
        <f t="shared" si="21"/>
        <v>139208934.7299999</v>
      </c>
      <c r="F225" s="36">
        <f t="shared" si="19"/>
        <v>0.96380271945155904</v>
      </c>
      <c r="G225" s="39">
        <f>'Raw Data'!C214</f>
        <v>115.7</v>
      </c>
      <c r="H225" s="39">
        <f t="shared" si="22"/>
        <v>469057.60000000033</v>
      </c>
      <c r="I225" s="36">
        <f t="shared" si="20"/>
        <v>0.99395160423054363</v>
      </c>
      <c r="J225" s="44" t="s">
        <v>16</v>
      </c>
      <c r="K225" s="41" t="str">
        <f>'Raw Data'!A214</f>
        <v>Client 213</v>
      </c>
      <c r="L225" s="41" t="s">
        <v>50</v>
      </c>
      <c r="M225" s="42" t="s">
        <v>25</v>
      </c>
      <c r="N225" s="43">
        <f>IF($J225="a",VLOOKUP($M225,Reference!$A$2:B$13,2,0),IF($J225="b",VLOOKUP($M225,Reference!$A$16:B$27,2,0),VLOOKUP($M225,Reference!$A$30:B$41,2,0)))</f>
        <v>0</v>
      </c>
      <c r="O225" s="43">
        <f>IF($J225="a",VLOOKUP($M225,Reference!$A$2:C$13,3,0),IF($J225="b",VLOOKUP($M225,Reference!$A$16:C$27,3,0),VLOOKUP($M225,Reference!$A$30:C$41,3,0)))</f>
        <v>0</v>
      </c>
      <c r="P225" s="43">
        <f>IF($J225="a",VLOOKUP($M225,Reference!$A$2:D$13,4,0),IF($J225="b",VLOOKUP($M225,Reference!$A$16:D$27,4,0),VLOOKUP($M225,Reference!$A$30:D$41,4,0)))</f>
        <v>0</v>
      </c>
      <c r="Q225" s="43">
        <f>IF($J225="a",VLOOKUP($M225,Reference!$A$2:E$13,5,0),IF($J225="b",VLOOKUP($M225,Reference!$A$16:E$27,5,0),VLOOKUP($M225,Reference!$A$30:E$41,5,0)))</f>
        <v>0</v>
      </c>
      <c r="R225" s="43">
        <f>IF($J225="a",VLOOKUP($M225,Reference!$A$2:F$13,6,0),IF($J225="b",VLOOKUP($M225,Reference!$A$16:F$27,6,0),VLOOKUP($M225,Reference!$A$30:F$41,6,0)))</f>
        <v>0</v>
      </c>
      <c r="S225" s="43">
        <f>IF($J225="a",VLOOKUP($M225,Reference!$A$2:G$13,7,0),IF($J225="b",VLOOKUP($M225,Reference!$A$16:G$27,7,0),VLOOKUP($M225,Reference!$A$30:G$41,7,0)))</f>
        <v>0</v>
      </c>
      <c r="T225" s="43">
        <f>IF($J225="a",VLOOKUP($M225,Reference!$A$2:H$13,8,0),IF($J225="b",VLOOKUP($M225,Reference!$A$16:H$27,8,0),VLOOKUP($M225,Reference!$A$30:H$41,8,0)))</f>
        <v>0</v>
      </c>
      <c r="U225" s="43">
        <f>IF($J225="a",VLOOKUP($M225,Reference!$A$2:I$13,9,0),IF($J225="b",VLOOKUP($M225,Reference!$A$16:I$27,9,0),VLOOKUP($M225,Reference!$A$30:I$41,9,0)))</f>
        <v>0</v>
      </c>
      <c r="V225" s="43" t="str">
        <f>IF($J225="a",VLOOKUP($M225,Reference!$A$2:J$13,10,0),IF($J225="b",VLOOKUP($M225,Reference!$A$16:J$27,10,0),VLOOKUP($M225,Reference!$A$30:J$41,10,0)))</f>
        <v>Service Touchpoint</v>
      </c>
      <c r="W225" s="43">
        <f>IF($J225="a",VLOOKUP($M225,Reference!$A$2:K$13,11,0),IF($J225="b",VLOOKUP($M225,Reference!$A$16:K$27,11,0),VLOOKUP($M225,Reference!$A$30:K$41,11,0)))</f>
        <v>0</v>
      </c>
      <c r="X225" s="43">
        <f>IF($J225="a",VLOOKUP($M225,Reference!$A$2:L$13,12,0),IF($J225="b",VLOOKUP($M225,Reference!$A$16:L$27,12,0),VLOOKUP($M225,Reference!$A$30:L$41,12,0)))</f>
        <v>0</v>
      </c>
      <c r="Y225" s="43">
        <f>IF($J225="a",VLOOKUP($M225,Reference!$A$2:M$13,13,0),IF($J225="b",VLOOKUP($M225,Reference!$A$16:M$27,13,0),VLOOKUP($M225,Reference!$A$30:M$41,13,0)))</f>
        <v>0</v>
      </c>
      <c r="Z225" s="72">
        <f>VLOOKUP(M225,Reference!$A$63:$B$74,2,0)</f>
        <v>43344</v>
      </c>
      <c r="AA225" s="76">
        <f>VLOOKUP($M225,Reference!$A$45:$B$56,2,0)</f>
        <v>9</v>
      </c>
      <c r="AB225" s="76" t="str">
        <f>VLOOKUP($AA225,Reference!$B$45:$E$56,4,0)</f>
        <v>December</v>
      </c>
      <c r="AC225" s="76" t="str">
        <f>VLOOKUP($AA225,Reference!$B$45:$G$56,6,0)</f>
        <v>March</v>
      </c>
      <c r="AD225" s="76" t="str">
        <f>VLOOKUP($AA225,Reference!$B$45:$J$56,8,0)</f>
        <v>June</v>
      </c>
    </row>
    <row r="226" spans="1:30" ht="15" x14ac:dyDescent="0.15">
      <c r="A226" s="34"/>
      <c r="B226" s="36">
        <f t="shared" si="18"/>
        <v>0.78676470588235292</v>
      </c>
      <c r="C226" s="37">
        <v>214</v>
      </c>
      <c r="D226" s="38">
        <f>'Raw Data'!B215</f>
        <v>0</v>
      </c>
      <c r="E226" s="38">
        <f t="shared" si="21"/>
        <v>139208934.7299999</v>
      </c>
      <c r="F226" s="36">
        <f t="shared" si="19"/>
        <v>0.96380271945155904</v>
      </c>
      <c r="G226" s="39">
        <f>'Raw Data'!C215</f>
        <v>115.33</v>
      </c>
      <c r="H226" s="39">
        <f t="shared" si="22"/>
        <v>469172.93000000034</v>
      </c>
      <c r="I226" s="36">
        <f t="shared" si="20"/>
        <v>0.99419599306150164</v>
      </c>
      <c r="J226" s="44" t="s">
        <v>16</v>
      </c>
      <c r="K226" s="41" t="str">
        <f>'Raw Data'!A215</f>
        <v>Client 214</v>
      </c>
      <c r="L226" s="41" t="s">
        <v>50</v>
      </c>
      <c r="M226" s="42" t="s">
        <v>26</v>
      </c>
      <c r="N226" s="43">
        <f>IF($J226="a",VLOOKUP($M226,Reference!$A$2:B$13,2,0),IF($J226="b",VLOOKUP($M226,Reference!$A$16:B$27,2,0),VLOOKUP($M226,Reference!$A$30:B$41,2,0)))</f>
        <v>0</v>
      </c>
      <c r="O226" s="43">
        <f>IF($J226="a",VLOOKUP($M226,Reference!$A$2:C$13,3,0),IF($J226="b",VLOOKUP($M226,Reference!$A$16:C$27,3,0),VLOOKUP($M226,Reference!$A$30:C$41,3,0)))</f>
        <v>0</v>
      </c>
      <c r="P226" s="43">
        <f>IF($J226="a",VLOOKUP($M226,Reference!$A$2:D$13,4,0),IF($J226="b",VLOOKUP($M226,Reference!$A$16:D$27,4,0),VLOOKUP($M226,Reference!$A$30:D$41,4,0)))</f>
        <v>0</v>
      </c>
      <c r="Q226" s="43">
        <f>IF($J226="a",VLOOKUP($M226,Reference!$A$2:E$13,5,0),IF($J226="b",VLOOKUP($M226,Reference!$A$16:E$27,5,0),VLOOKUP($M226,Reference!$A$30:E$41,5,0)))</f>
        <v>0</v>
      </c>
      <c r="R226" s="43">
        <f>IF($J226="a",VLOOKUP($M226,Reference!$A$2:F$13,6,0),IF($J226="b",VLOOKUP($M226,Reference!$A$16:F$27,6,0),VLOOKUP($M226,Reference!$A$30:F$41,6,0)))</f>
        <v>0</v>
      </c>
      <c r="S226" s="43">
        <f>IF($J226="a",VLOOKUP($M226,Reference!$A$2:G$13,7,0),IF($J226="b",VLOOKUP($M226,Reference!$A$16:G$27,7,0),VLOOKUP($M226,Reference!$A$30:G$41,7,0)))</f>
        <v>0</v>
      </c>
      <c r="T226" s="43">
        <f>IF($J226="a",VLOOKUP($M226,Reference!$A$2:H$13,8,0),IF($J226="b",VLOOKUP($M226,Reference!$A$16:H$27,8,0),VLOOKUP($M226,Reference!$A$30:H$41,8,0)))</f>
        <v>0</v>
      </c>
      <c r="U226" s="43">
        <f>IF($J226="a",VLOOKUP($M226,Reference!$A$2:I$13,9,0),IF($J226="b",VLOOKUP($M226,Reference!$A$16:I$27,9,0),VLOOKUP($M226,Reference!$A$30:I$41,9,0)))</f>
        <v>0</v>
      </c>
      <c r="V226" s="43">
        <f>IF($J226="a",VLOOKUP($M226,Reference!$A$2:J$13,10,0),IF($J226="b",VLOOKUP($M226,Reference!$A$16:J$27,10,0),VLOOKUP($M226,Reference!$A$30:J$41,10,0)))</f>
        <v>0</v>
      </c>
      <c r="W226" s="43" t="str">
        <f>IF($J226="a",VLOOKUP($M226,Reference!$A$2:K$13,11,0),IF($J226="b",VLOOKUP($M226,Reference!$A$16:K$27,11,0),VLOOKUP($M226,Reference!$A$30:K$41,11,0)))</f>
        <v>Service Touchpoint</v>
      </c>
      <c r="X226" s="43">
        <f>IF($J226="a",VLOOKUP($M226,Reference!$A$2:L$13,12,0),IF($J226="b",VLOOKUP($M226,Reference!$A$16:L$27,12,0),VLOOKUP($M226,Reference!$A$30:L$41,12,0)))</f>
        <v>0</v>
      </c>
      <c r="Y226" s="43">
        <f>IF($J226="a",VLOOKUP($M226,Reference!$A$2:M$13,13,0),IF($J226="b",VLOOKUP($M226,Reference!$A$16:M$27,13,0),VLOOKUP($M226,Reference!$A$30:M$41,13,0)))</f>
        <v>0</v>
      </c>
      <c r="Z226" s="72">
        <f>VLOOKUP(M226,Reference!$A$63:$B$74,2,0)</f>
        <v>43374</v>
      </c>
      <c r="AA226" s="76">
        <f>VLOOKUP($M226,Reference!$A$45:$B$56,2,0)</f>
        <v>10</v>
      </c>
      <c r="AB226" s="76" t="str">
        <f>VLOOKUP($AA226,Reference!$B$45:$E$56,4,0)</f>
        <v>January</v>
      </c>
      <c r="AC226" s="76" t="str">
        <f>VLOOKUP($AA226,Reference!$B$45:$G$56,6,0)</f>
        <v>April</v>
      </c>
      <c r="AD226" s="76" t="str">
        <f>VLOOKUP($AA226,Reference!$B$45:$J$56,8,0)</f>
        <v>July</v>
      </c>
    </row>
    <row r="227" spans="1:30" ht="15" x14ac:dyDescent="0.15">
      <c r="A227" s="34"/>
      <c r="B227" s="36">
        <f t="shared" si="18"/>
        <v>0.7904411764705882</v>
      </c>
      <c r="C227" s="37">
        <v>215</v>
      </c>
      <c r="D227" s="38">
        <f>'Raw Data'!B216</f>
        <v>539800.24</v>
      </c>
      <c r="E227" s="38">
        <f t="shared" si="21"/>
        <v>139748734.96999991</v>
      </c>
      <c r="F227" s="36">
        <f t="shared" si="19"/>
        <v>0.96753998631795435</v>
      </c>
      <c r="G227" s="39">
        <f>'Raw Data'!C216</f>
        <v>114.92</v>
      </c>
      <c r="H227" s="39">
        <f t="shared" si="22"/>
        <v>469287.85000000033</v>
      </c>
      <c r="I227" s="36">
        <f t="shared" si="20"/>
        <v>0.99443951308624512</v>
      </c>
      <c r="J227" s="44" t="s">
        <v>16</v>
      </c>
      <c r="K227" s="41" t="str">
        <f>'Raw Data'!A216</f>
        <v>Client 215</v>
      </c>
      <c r="L227" s="41" t="s">
        <v>50</v>
      </c>
      <c r="M227" s="42" t="s">
        <v>27</v>
      </c>
      <c r="N227" s="43">
        <f>IF($J227="a",VLOOKUP($M227,Reference!$A$2:B$13,2,0),IF($J227="b",VLOOKUP($M227,Reference!$A$16:B$27,2,0),VLOOKUP($M227,Reference!$A$30:B$41,2,0)))</f>
        <v>0</v>
      </c>
      <c r="O227" s="43">
        <f>IF($J227="a",VLOOKUP($M227,Reference!$A$2:C$13,3,0),IF($J227="b",VLOOKUP($M227,Reference!$A$16:C$27,3,0),VLOOKUP($M227,Reference!$A$30:C$41,3,0)))</f>
        <v>0</v>
      </c>
      <c r="P227" s="43">
        <f>IF($J227="a",VLOOKUP($M227,Reference!$A$2:D$13,4,0),IF($J227="b",VLOOKUP($M227,Reference!$A$16:D$27,4,0),VLOOKUP($M227,Reference!$A$30:D$41,4,0)))</f>
        <v>0</v>
      </c>
      <c r="Q227" s="43">
        <f>IF($J227="a",VLOOKUP($M227,Reference!$A$2:E$13,5,0),IF($J227="b",VLOOKUP($M227,Reference!$A$16:E$27,5,0),VLOOKUP($M227,Reference!$A$30:E$41,5,0)))</f>
        <v>0</v>
      </c>
      <c r="R227" s="43">
        <f>IF($J227="a",VLOOKUP($M227,Reference!$A$2:F$13,6,0),IF($J227="b",VLOOKUP($M227,Reference!$A$16:F$27,6,0),VLOOKUP($M227,Reference!$A$30:F$41,6,0)))</f>
        <v>0</v>
      </c>
      <c r="S227" s="43">
        <f>IF($J227="a",VLOOKUP($M227,Reference!$A$2:G$13,7,0),IF($J227="b",VLOOKUP($M227,Reference!$A$16:G$27,7,0),VLOOKUP($M227,Reference!$A$30:G$41,7,0)))</f>
        <v>0</v>
      </c>
      <c r="T227" s="43">
        <f>IF($J227="a",VLOOKUP($M227,Reference!$A$2:H$13,8,0),IF($J227="b",VLOOKUP($M227,Reference!$A$16:H$27,8,0),VLOOKUP($M227,Reference!$A$30:H$41,8,0)))</f>
        <v>0</v>
      </c>
      <c r="U227" s="43">
        <f>IF($J227="a",VLOOKUP($M227,Reference!$A$2:I$13,9,0),IF($J227="b",VLOOKUP($M227,Reference!$A$16:I$27,9,0),VLOOKUP($M227,Reference!$A$30:I$41,9,0)))</f>
        <v>0</v>
      </c>
      <c r="V227" s="43">
        <f>IF($J227="a",VLOOKUP($M227,Reference!$A$2:J$13,10,0),IF($J227="b",VLOOKUP($M227,Reference!$A$16:J$27,10,0),VLOOKUP($M227,Reference!$A$30:J$41,10,0)))</f>
        <v>0</v>
      </c>
      <c r="W227" s="43">
        <f>IF($J227="a",VLOOKUP($M227,Reference!$A$2:K$13,11,0),IF($J227="b",VLOOKUP($M227,Reference!$A$16:K$27,11,0),VLOOKUP($M227,Reference!$A$30:K$41,11,0)))</f>
        <v>0</v>
      </c>
      <c r="X227" s="43" t="str">
        <f>IF($J227="a",VLOOKUP($M227,Reference!$A$2:L$13,12,0),IF($J227="b",VLOOKUP($M227,Reference!$A$16:L$27,12,0),VLOOKUP($M227,Reference!$A$30:L$41,12,0)))</f>
        <v>Service Touchpoint</v>
      </c>
      <c r="Y227" s="43">
        <f>IF($J227="a",VLOOKUP($M227,Reference!$A$2:M$13,13,0),IF($J227="b",VLOOKUP($M227,Reference!$A$16:M$27,13,0),VLOOKUP($M227,Reference!$A$30:M$41,13,0)))</f>
        <v>0</v>
      </c>
      <c r="Z227" s="72">
        <f>VLOOKUP(M227,Reference!$A$63:$B$74,2,0)</f>
        <v>43405</v>
      </c>
      <c r="AA227" s="76">
        <f>VLOOKUP($M227,Reference!$A$45:$B$56,2,0)</f>
        <v>11</v>
      </c>
      <c r="AB227" s="76" t="str">
        <f>VLOOKUP($AA227,Reference!$B$45:$E$56,4,0)</f>
        <v>February</v>
      </c>
      <c r="AC227" s="76" t="str">
        <f>VLOOKUP($AA227,Reference!$B$45:$G$56,6,0)</f>
        <v>May</v>
      </c>
      <c r="AD227" s="76" t="str">
        <f>VLOOKUP($AA227,Reference!$B$45:$J$56,8,0)</f>
        <v>August</v>
      </c>
    </row>
    <row r="228" spans="1:30" ht="15" x14ac:dyDescent="0.15">
      <c r="A228" s="34"/>
      <c r="B228" s="36">
        <f t="shared" si="18"/>
        <v>0.79411764705882348</v>
      </c>
      <c r="C228" s="37">
        <v>216</v>
      </c>
      <c r="D228" s="38">
        <f>'Raw Data'!B217</f>
        <v>14769.15</v>
      </c>
      <c r="E228" s="38">
        <f t="shared" si="21"/>
        <v>139763504.11999992</v>
      </c>
      <c r="F228" s="36">
        <f t="shared" si="19"/>
        <v>0.96764223943095751</v>
      </c>
      <c r="G228" s="39">
        <f>'Raw Data'!C217</f>
        <v>114.18</v>
      </c>
      <c r="H228" s="39">
        <f t="shared" si="22"/>
        <v>469402.03000000032</v>
      </c>
      <c r="I228" s="36">
        <f t="shared" si="20"/>
        <v>0.99468146502172394</v>
      </c>
      <c r="J228" s="44" t="s">
        <v>16</v>
      </c>
      <c r="K228" s="41" t="str">
        <f>'Raw Data'!A217</f>
        <v>Client 216</v>
      </c>
      <c r="L228" s="41" t="s">
        <v>50</v>
      </c>
      <c r="M228" s="42" t="s">
        <v>28</v>
      </c>
      <c r="N228" s="43">
        <f>IF($J228="a",VLOOKUP($M228,Reference!$A$2:B$13,2,0),IF($J228="b",VLOOKUP($M228,Reference!$A$16:B$27,2,0),VLOOKUP($M228,Reference!$A$30:B$41,2,0)))</f>
        <v>0</v>
      </c>
      <c r="O228" s="43">
        <f>IF($J228="a",VLOOKUP($M228,Reference!$A$2:C$13,3,0),IF($J228="b",VLOOKUP($M228,Reference!$A$16:C$27,3,0),VLOOKUP($M228,Reference!$A$30:C$41,3,0)))</f>
        <v>0</v>
      </c>
      <c r="P228" s="43">
        <f>IF($J228="a",VLOOKUP($M228,Reference!$A$2:D$13,4,0),IF($J228="b",VLOOKUP($M228,Reference!$A$16:D$27,4,0),VLOOKUP($M228,Reference!$A$30:D$41,4,0)))</f>
        <v>0</v>
      </c>
      <c r="Q228" s="43">
        <f>IF($J228="a",VLOOKUP($M228,Reference!$A$2:E$13,5,0),IF($J228="b",VLOOKUP($M228,Reference!$A$16:E$27,5,0),VLOOKUP($M228,Reference!$A$30:E$41,5,0)))</f>
        <v>0</v>
      </c>
      <c r="R228" s="43">
        <f>IF($J228="a",VLOOKUP($M228,Reference!$A$2:F$13,6,0),IF($J228="b",VLOOKUP($M228,Reference!$A$16:F$27,6,0),VLOOKUP($M228,Reference!$A$30:F$41,6,0)))</f>
        <v>0</v>
      </c>
      <c r="S228" s="43">
        <f>IF($J228="a",VLOOKUP($M228,Reference!$A$2:G$13,7,0),IF($J228="b",VLOOKUP($M228,Reference!$A$16:G$27,7,0),VLOOKUP($M228,Reference!$A$30:G$41,7,0)))</f>
        <v>0</v>
      </c>
      <c r="T228" s="43">
        <f>IF($J228="a",VLOOKUP($M228,Reference!$A$2:H$13,8,0),IF($J228="b",VLOOKUP($M228,Reference!$A$16:H$27,8,0),VLOOKUP($M228,Reference!$A$30:H$41,8,0)))</f>
        <v>0</v>
      </c>
      <c r="U228" s="43">
        <f>IF($J228="a",VLOOKUP($M228,Reference!$A$2:I$13,9,0),IF($J228="b",VLOOKUP($M228,Reference!$A$16:I$27,9,0),VLOOKUP($M228,Reference!$A$30:I$41,9,0)))</f>
        <v>0</v>
      </c>
      <c r="V228" s="43">
        <f>IF($J228="a",VLOOKUP($M228,Reference!$A$2:J$13,10,0),IF($J228="b",VLOOKUP($M228,Reference!$A$16:J$27,10,0),VLOOKUP($M228,Reference!$A$30:J$41,10,0)))</f>
        <v>0</v>
      </c>
      <c r="W228" s="43">
        <f>IF($J228="a",VLOOKUP($M228,Reference!$A$2:K$13,11,0),IF($J228="b",VLOOKUP($M228,Reference!$A$16:K$27,11,0),VLOOKUP($M228,Reference!$A$30:K$41,11,0)))</f>
        <v>0</v>
      </c>
      <c r="X228" s="43">
        <f>IF($J228="a",VLOOKUP($M228,Reference!$A$2:L$13,12,0),IF($J228="b",VLOOKUP($M228,Reference!$A$16:L$27,12,0),VLOOKUP($M228,Reference!$A$30:L$41,12,0)))</f>
        <v>0</v>
      </c>
      <c r="Y228" s="43" t="str">
        <f>IF($J228="a",VLOOKUP($M228,Reference!$A$2:M$13,13,0),IF($J228="b",VLOOKUP($M228,Reference!$A$16:M$27,13,0),VLOOKUP($M228,Reference!$A$30:M$41,13,0)))</f>
        <v>Service Touchpoint</v>
      </c>
      <c r="Z228" s="72">
        <f>VLOOKUP(M228,Reference!$A$63:$B$74,2,0)</f>
        <v>43435</v>
      </c>
      <c r="AA228" s="76">
        <f>VLOOKUP($M228,Reference!$A$45:$B$56,2,0)</f>
        <v>12</v>
      </c>
      <c r="AB228" s="76" t="str">
        <f>VLOOKUP($AA228,Reference!$B$45:$E$56,4,0)</f>
        <v>March</v>
      </c>
      <c r="AC228" s="76" t="str">
        <f>VLOOKUP($AA228,Reference!$B$45:$G$56,6,0)</f>
        <v>June</v>
      </c>
      <c r="AD228" s="76" t="str">
        <f>VLOOKUP($AA228,Reference!$B$45:$J$56,8,0)</f>
        <v>September</v>
      </c>
    </row>
    <row r="229" spans="1:30" ht="15" x14ac:dyDescent="0.15">
      <c r="A229" s="34"/>
      <c r="B229" s="36">
        <f t="shared" si="18"/>
        <v>0.79779411764705888</v>
      </c>
      <c r="C229" s="37">
        <v>217</v>
      </c>
      <c r="D229" s="38">
        <f>'Raw Data'!B218</f>
        <v>144902.93</v>
      </c>
      <c r="E229" s="38">
        <f t="shared" si="21"/>
        <v>139908407.04999992</v>
      </c>
      <c r="F229" s="36">
        <f t="shared" si="19"/>
        <v>0.96864546410372276</v>
      </c>
      <c r="G229" s="39">
        <f>'Raw Data'!C218</f>
        <v>103.34</v>
      </c>
      <c r="H229" s="39">
        <f t="shared" si="22"/>
        <v>469505.37000000034</v>
      </c>
      <c r="I229" s="36">
        <f t="shared" si="20"/>
        <v>0.99490044656851306</v>
      </c>
      <c r="J229" s="44" t="s">
        <v>16</v>
      </c>
      <c r="K229" s="41" t="str">
        <f>'Raw Data'!A218</f>
        <v>Client 217</v>
      </c>
      <c r="L229" s="41" t="s">
        <v>50</v>
      </c>
      <c r="M229" s="42" t="s">
        <v>1</v>
      </c>
      <c r="N229" s="43" t="str">
        <f>IF($J229="a",VLOOKUP($M229,Reference!$A$2:B$13,2,0),IF($J229="b",VLOOKUP($M229,Reference!$A$16:B$27,2,0),VLOOKUP($M229,Reference!$A$30:B$41,2,0)))</f>
        <v>Service Touchpoint</v>
      </c>
      <c r="O229" s="43">
        <f>IF($J229="a",VLOOKUP($M229,Reference!$A$2:C$13,3,0),IF($J229="b",VLOOKUP($M229,Reference!$A$16:C$27,3,0),VLOOKUP($M229,Reference!$A$30:C$41,3,0)))</f>
        <v>0</v>
      </c>
      <c r="P229" s="43">
        <f>IF($J229="a",VLOOKUP($M229,Reference!$A$2:D$13,4,0),IF($J229="b",VLOOKUP($M229,Reference!$A$16:D$27,4,0),VLOOKUP($M229,Reference!$A$30:D$41,4,0)))</f>
        <v>0</v>
      </c>
      <c r="Q229" s="43">
        <f>IF($J229="a",VLOOKUP($M229,Reference!$A$2:E$13,5,0),IF($J229="b",VLOOKUP($M229,Reference!$A$16:E$27,5,0),VLOOKUP($M229,Reference!$A$30:E$41,5,0)))</f>
        <v>0</v>
      </c>
      <c r="R229" s="43">
        <f>IF($J229="a",VLOOKUP($M229,Reference!$A$2:F$13,6,0),IF($J229="b",VLOOKUP($M229,Reference!$A$16:F$27,6,0),VLOOKUP($M229,Reference!$A$30:F$41,6,0)))</f>
        <v>0</v>
      </c>
      <c r="S229" s="43">
        <f>IF($J229="a",VLOOKUP($M229,Reference!$A$2:G$13,7,0),IF($J229="b",VLOOKUP($M229,Reference!$A$16:G$27,7,0),VLOOKUP($M229,Reference!$A$30:G$41,7,0)))</f>
        <v>0</v>
      </c>
      <c r="T229" s="43">
        <f>IF($J229="a",VLOOKUP($M229,Reference!$A$2:H$13,8,0),IF($J229="b",VLOOKUP($M229,Reference!$A$16:H$27,8,0),VLOOKUP($M229,Reference!$A$30:H$41,8,0)))</f>
        <v>0</v>
      </c>
      <c r="U229" s="43">
        <f>IF($J229="a",VLOOKUP($M229,Reference!$A$2:I$13,9,0),IF($J229="b",VLOOKUP($M229,Reference!$A$16:I$27,9,0),VLOOKUP($M229,Reference!$A$30:I$41,9,0)))</f>
        <v>0</v>
      </c>
      <c r="V229" s="43">
        <f>IF($J229="a",VLOOKUP($M229,Reference!$A$2:J$13,10,0),IF($J229="b",VLOOKUP($M229,Reference!$A$16:J$27,10,0),VLOOKUP($M229,Reference!$A$30:J$41,10,0)))</f>
        <v>0</v>
      </c>
      <c r="W229" s="43">
        <f>IF($J229="a",VLOOKUP($M229,Reference!$A$2:K$13,11,0),IF($J229="b",VLOOKUP($M229,Reference!$A$16:K$27,11,0),VLOOKUP($M229,Reference!$A$30:K$41,11,0)))</f>
        <v>0</v>
      </c>
      <c r="X229" s="43">
        <f>IF($J229="a",VLOOKUP($M229,Reference!$A$2:L$13,12,0),IF($J229="b",VLOOKUP($M229,Reference!$A$16:L$27,12,0),VLOOKUP($M229,Reference!$A$30:L$41,12,0)))</f>
        <v>0</v>
      </c>
      <c r="Y229" s="43">
        <f>IF($J229="a",VLOOKUP($M229,Reference!$A$2:M$13,13,0),IF($J229="b",VLOOKUP($M229,Reference!$A$16:M$27,13,0),VLOOKUP($M229,Reference!$A$30:M$41,13,0)))</f>
        <v>0</v>
      </c>
      <c r="Z229" s="72">
        <f>VLOOKUP(M229,Reference!$A$63:$B$74,2,0)</f>
        <v>43101</v>
      </c>
      <c r="AA229" s="76">
        <f>VLOOKUP($M229,Reference!$A$45:$B$56,2,0)</f>
        <v>1</v>
      </c>
      <c r="AB229" s="76" t="str">
        <f>VLOOKUP($AA229,Reference!$B$45:$E$56,4,0)</f>
        <v>April</v>
      </c>
      <c r="AC229" s="76" t="str">
        <f>VLOOKUP($AA229,Reference!$B$45:$G$56,6,0)</f>
        <v>July</v>
      </c>
      <c r="AD229" s="76" t="str">
        <f>VLOOKUP($AA229,Reference!$B$45:$J$56,8,0)</f>
        <v>October</v>
      </c>
    </row>
    <row r="230" spans="1:30" ht="15" x14ac:dyDescent="0.15">
      <c r="A230" s="34"/>
      <c r="B230" s="36">
        <f t="shared" si="18"/>
        <v>0.80147058823529416</v>
      </c>
      <c r="C230" s="37">
        <v>218</v>
      </c>
      <c r="D230" s="38">
        <f>'Raw Data'!B219</f>
        <v>1632.31</v>
      </c>
      <c r="E230" s="38">
        <f t="shared" si="21"/>
        <v>139910039.35999992</v>
      </c>
      <c r="F230" s="36">
        <f t="shared" si="19"/>
        <v>0.96865676528076317</v>
      </c>
      <c r="G230" s="39">
        <f>'Raw Data'!C219</f>
        <v>88.75</v>
      </c>
      <c r="H230" s="39">
        <f t="shared" si="22"/>
        <v>469594.12000000034</v>
      </c>
      <c r="I230" s="36">
        <f t="shared" si="20"/>
        <v>0.99508851132831122</v>
      </c>
      <c r="J230" s="44" t="s">
        <v>16</v>
      </c>
      <c r="K230" s="41" t="str">
        <f>'Raw Data'!A219</f>
        <v>Client 218</v>
      </c>
      <c r="L230" s="41" t="s">
        <v>50</v>
      </c>
      <c r="M230" s="42" t="s">
        <v>18</v>
      </c>
      <c r="N230" s="43">
        <f>IF($J230="a",VLOOKUP($M230,Reference!$A$2:B$13,2,0),IF($J230="b",VLOOKUP($M230,Reference!$A$16:B$27,2,0),VLOOKUP($M230,Reference!$A$30:B$41,2,0)))</f>
        <v>0</v>
      </c>
      <c r="O230" s="43" t="str">
        <f>IF($J230="a",VLOOKUP($M230,Reference!$A$2:C$13,3,0),IF($J230="b",VLOOKUP($M230,Reference!$A$16:C$27,3,0),VLOOKUP($M230,Reference!$A$30:C$41,3,0)))</f>
        <v>Service Touchpoint</v>
      </c>
      <c r="P230" s="43">
        <f>IF($J230="a",VLOOKUP($M230,Reference!$A$2:D$13,4,0),IF($J230="b",VLOOKUP($M230,Reference!$A$16:D$27,4,0),VLOOKUP($M230,Reference!$A$30:D$41,4,0)))</f>
        <v>0</v>
      </c>
      <c r="Q230" s="43">
        <f>IF($J230="a",VLOOKUP($M230,Reference!$A$2:E$13,5,0),IF($J230="b",VLOOKUP($M230,Reference!$A$16:E$27,5,0),VLOOKUP($M230,Reference!$A$30:E$41,5,0)))</f>
        <v>0</v>
      </c>
      <c r="R230" s="43">
        <f>IF($J230="a",VLOOKUP($M230,Reference!$A$2:F$13,6,0),IF($J230="b",VLOOKUP($M230,Reference!$A$16:F$27,6,0),VLOOKUP($M230,Reference!$A$30:F$41,6,0)))</f>
        <v>0</v>
      </c>
      <c r="S230" s="43">
        <f>IF($J230="a",VLOOKUP($M230,Reference!$A$2:G$13,7,0),IF($J230="b",VLOOKUP($M230,Reference!$A$16:G$27,7,0),VLOOKUP($M230,Reference!$A$30:G$41,7,0)))</f>
        <v>0</v>
      </c>
      <c r="T230" s="43">
        <f>IF($J230="a",VLOOKUP($M230,Reference!$A$2:H$13,8,0),IF($J230="b",VLOOKUP($M230,Reference!$A$16:H$27,8,0),VLOOKUP($M230,Reference!$A$30:H$41,8,0)))</f>
        <v>0</v>
      </c>
      <c r="U230" s="43">
        <f>IF($J230="a",VLOOKUP($M230,Reference!$A$2:I$13,9,0),IF($J230="b",VLOOKUP($M230,Reference!$A$16:I$27,9,0),VLOOKUP($M230,Reference!$A$30:I$41,9,0)))</f>
        <v>0</v>
      </c>
      <c r="V230" s="43">
        <f>IF($J230="a",VLOOKUP($M230,Reference!$A$2:J$13,10,0),IF($J230="b",VLOOKUP($M230,Reference!$A$16:J$27,10,0),VLOOKUP($M230,Reference!$A$30:J$41,10,0)))</f>
        <v>0</v>
      </c>
      <c r="W230" s="43">
        <f>IF($J230="a",VLOOKUP($M230,Reference!$A$2:K$13,11,0),IF($J230="b",VLOOKUP($M230,Reference!$A$16:K$27,11,0),VLOOKUP($M230,Reference!$A$30:K$41,11,0)))</f>
        <v>0</v>
      </c>
      <c r="X230" s="43">
        <f>IF($J230="a",VLOOKUP($M230,Reference!$A$2:L$13,12,0),IF($J230="b",VLOOKUP($M230,Reference!$A$16:L$27,12,0),VLOOKUP($M230,Reference!$A$30:L$41,12,0)))</f>
        <v>0</v>
      </c>
      <c r="Y230" s="43">
        <f>IF($J230="a",VLOOKUP($M230,Reference!$A$2:M$13,13,0),IF($J230="b",VLOOKUP($M230,Reference!$A$16:M$27,13,0),VLOOKUP($M230,Reference!$A$30:M$41,13,0)))</f>
        <v>0</v>
      </c>
      <c r="Z230" s="72">
        <f>VLOOKUP(M230,Reference!$A$63:$B$74,2,0)</f>
        <v>43132</v>
      </c>
      <c r="AA230" s="76">
        <f>VLOOKUP($M230,Reference!$A$45:$B$56,2,0)</f>
        <v>2</v>
      </c>
      <c r="AB230" s="76" t="str">
        <f>VLOOKUP($AA230,Reference!$B$45:$E$56,4,0)</f>
        <v>May</v>
      </c>
      <c r="AC230" s="76" t="str">
        <f>VLOOKUP($AA230,Reference!$B$45:$G$56,6,0)</f>
        <v>August</v>
      </c>
      <c r="AD230" s="76" t="str">
        <f>VLOOKUP($AA230,Reference!$B$45:$J$56,8,0)</f>
        <v>November</v>
      </c>
    </row>
    <row r="231" spans="1:30" ht="15" x14ac:dyDescent="0.15">
      <c r="A231" s="34"/>
      <c r="B231" s="36">
        <f t="shared" si="18"/>
        <v>0.80514705882352944</v>
      </c>
      <c r="C231" s="37">
        <v>219</v>
      </c>
      <c r="D231" s="38">
        <f>'Raw Data'!B220</f>
        <v>35337.85</v>
      </c>
      <c r="E231" s="38">
        <f t="shared" si="21"/>
        <v>139945377.20999992</v>
      </c>
      <c r="F231" s="36">
        <f t="shared" si="19"/>
        <v>0.9689014242604157</v>
      </c>
      <c r="G231" s="39">
        <f>'Raw Data'!C220</f>
        <v>87.85</v>
      </c>
      <c r="H231" s="39">
        <f t="shared" si="22"/>
        <v>469681.97000000032</v>
      </c>
      <c r="I231" s="36">
        <f t="shared" si="20"/>
        <v>0.99527466895251693</v>
      </c>
      <c r="J231" s="44" t="s">
        <v>16</v>
      </c>
      <c r="K231" s="41" t="str">
        <f>'Raw Data'!A220</f>
        <v>Client 219</v>
      </c>
      <c r="L231" s="41" t="s">
        <v>50</v>
      </c>
      <c r="M231" s="42" t="s">
        <v>19</v>
      </c>
      <c r="N231" s="43">
        <f>IF($J231="a",VLOOKUP($M231,Reference!$A$2:B$13,2,0),IF($J231="b",VLOOKUP($M231,Reference!$A$16:B$27,2,0),VLOOKUP($M231,Reference!$A$30:B$41,2,0)))</f>
        <v>0</v>
      </c>
      <c r="O231" s="43">
        <f>IF($J231="a",VLOOKUP($M231,Reference!$A$2:C$13,3,0),IF($J231="b",VLOOKUP($M231,Reference!$A$16:C$27,3,0),VLOOKUP($M231,Reference!$A$30:C$41,3,0)))</f>
        <v>0</v>
      </c>
      <c r="P231" s="43" t="str">
        <f>IF($J231="a",VLOOKUP($M231,Reference!$A$2:D$13,4,0),IF($J231="b",VLOOKUP($M231,Reference!$A$16:D$27,4,0),VLOOKUP($M231,Reference!$A$30:D$41,4,0)))</f>
        <v>Service Touchpoint</v>
      </c>
      <c r="Q231" s="43">
        <f>IF($J231="a",VLOOKUP($M231,Reference!$A$2:E$13,5,0),IF($J231="b",VLOOKUP($M231,Reference!$A$16:E$27,5,0),VLOOKUP($M231,Reference!$A$30:E$41,5,0)))</f>
        <v>0</v>
      </c>
      <c r="R231" s="43">
        <f>IF($J231="a",VLOOKUP($M231,Reference!$A$2:F$13,6,0),IF($J231="b",VLOOKUP($M231,Reference!$A$16:F$27,6,0),VLOOKUP($M231,Reference!$A$30:F$41,6,0)))</f>
        <v>0</v>
      </c>
      <c r="S231" s="43">
        <f>IF($J231="a",VLOOKUP($M231,Reference!$A$2:G$13,7,0),IF($J231="b",VLOOKUP($M231,Reference!$A$16:G$27,7,0),VLOOKUP($M231,Reference!$A$30:G$41,7,0)))</f>
        <v>0</v>
      </c>
      <c r="T231" s="43">
        <f>IF($J231="a",VLOOKUP($M231,Reference!$A$2:H$13,8,0),IF($J231="b",VLOOKUP($M231,Reference!$A$16:H$27,8,0),VLOOKUP($M231,Reference!$A$30:H$41,8,0)))</f>
        <v>0</v>
      </c>
      <c r="U231" s="43">
        <f>IF($J231="a",VLOOKUP($M231,Reference!$A$2:I$13,9,0),IF($J231="b",VLOOKUP($M231,Reference!$A$16:I$27,9,0),VLOOKUP($M231,Reference!$A$30:I$41,9,0)))</f>
        <v>0</v>
      </c>
      <c r="V231" s="43">
        <f>IF($J231="a",VLOOKUP($M231,Reference!$A$2:J$13,10,0),IF($J231="b",VLOOKUP($M231,Reference!$A$16:J$27,10,0),VLOOKUP($M231,Reference!$A$30:J$41,10,0)))</f>
        <v>0</v>
      </c>
      <c r="W231" s="43">
        <f>IF($J231="a",VLOOKUP($M231,Reference!$A$2:K$13,11,0),IF($J231="b",VLOOKUP($M231,Reference!$A$16:K$27,11,0),VLOOKUP($M231,Reference!$A$30:K$41,11,0)))</f>
        <v>0</v>
      </c>
      <c r="X231" s="43">
        <f>IF($J231="a",VLOOKUP($M231,Reference!$A$2:L$13,12,0),IF($J231="b",VLOOKUP($M231,Reference!$A$16:L$27,12,0),VLOOKUP($M231,Reference!$A$30:L$41,12,0)))</f>
        <v>0</v>
      </c>
      <c r="Y231" s="43">
        <f>IF($J231="a",VLOOKUP($M231,Reference!$A$2:M$13,13,0),IF($J231="b",VLOOKUP($M231,Reference!$A$16:M$27,13,0),VLOOKUP($M231,Reference!$A$30:M$41,13,0)))</f>
        <v>0</v>
      </c>
      <c r="Z231" s="72">
        <f>VLOOKUP(M231,Reference!$A$63:$B$74,2,0)</f>
        <v>43160</v>
      </c>
      <c r="AA231" s="76">
        <f>VLOOKUP($M231,Reference!$A$45:$B$56,2,0)</f>
        <v>3</v>
      </c>
      <c r="AB231" s="76" t="str">
        <f>VLOOKUP($AA231,Reference!$B$45:$E$56,4,0)</f>
        <v>June</v>
      </c>
      <c r="AC231" s="76" t="str">
        <f>VLOOKUP($AA231,Reference!$B$45:$G$56,6,0)</f>
        <v>September</v>
      </c>
      <c r="AD231" s="76" t="str">
        <f>VLOOKUP($AA231,Reference!$B$45:$J$56,8,0)</f>
        <v>December</v>
      </c>
    </row>
    <row r="232" spans="1:30" ht="15" x14ac:dyDescent="0.15">
      <c r="A232" s="34"/>
      <c r="B232" s="36">
        <f t="shared" si="18"/>
        <v>0.80882352941176472</v>
      </c>
      <c r="C232" s="37">
        <v>220</v>
      </c>
      <c r="D232" s="38">
        <f>'Raw Data'!B221</f>
        <v>91743.51</v>
      </c>
      <c r="E232" s="38">
        <f t="shared" si="21"/>
        <v>140037120.71999991</v>
      </c>
      <c r="F232" s="36">
        <f t="shared" si="19"/>
        <v>0.96953660363738259</v>
      </c>
      <c r="G232" s="39">
        <f>'Raw Data'!C221</f>
        <v>86.06</v>
      </c>
      <c r="H232" s="39">
        <f t="shared" si="22"/>
        <v>469768.03000000032</v>
      </c>
      <c r="I232" s="36">
        <f t="shared" si="20"/>
        <v>0.99545703349593351</v>
      </c>
      <c r="J232" s="44" t="s">
        <v>16</v>
      </c>
      <c r="K232" s="41" t="str">
        <f>'Raw Data'!A221</f>
        <v>Client 220</v>
      </c>
      <c r="L232" s="41" t="s">
        <v>50</v>
      </c>
      <c r="M232" s="42" t="s">
        <v>20</v>
      </c>
      <c r="N232" s="43">
        <f>IF($J232="a",VLOOKUP($M232,Reference!$A$2:B$13,2,0),IF($J232="b",VLOOKUP($M232,Reference!$A$16:B$27,2,0),VLOOKUP($M232,Reference!$A$30:B$41,2,0)))</f>
        <v>0</v>
      </c>
      <c r="O232" s="43">
        <f>IF($J232="a",VLOOKUP($M232,Reference!$A$2:C$13,3,0),IF($J232="b",VLOOKUP($M232,Reference!$A$16:C$27,3,0),VLOOKUP($M232,Reference!$A$30:C$41,3,0)))</f>
        <v>0</v>
      </c>
      <c r="P232" s="43">
        <f>IF($J232="a",VLOOKUP($M232,Reference!$A$2:D$13,4,0),IF($J232="b",VLOOKUP($M232,Reference!$A$16:D$27,4,0),VLOOKUP($M232,Reference!$A$30:D$41,4,0)))</f>
        <v>0</v>
      </c>
      <c r="Q232" s="43" t="str">
        <f>IF($J232="a",VLOOKUP($M232,Reference!$A$2:E$13,5,0),IF($J232="b",VLOOKUP($M232,Reference!$A$16:E$27,5,0),VLOOKUP($M232,Reference!$A$30:E$41,5,0)))</f>
        <v>Service Touchpoint</v>
      </c>
      <c r="R232" s="43">
        <f>IF($J232="a",VLOOKUP($M232,Reference!$A$2:F$13,6,0),IF($J232="b",VLOOKUP($M232,Reference!$A$16:F$27,6,0),VLOOKUP($M232,Reference!$A$30:F$41,6,0)))</f>
        <v>0</v>
      </c>
      <c r="S232" s="43">
        <f>IF($J232="a",VLOOKUP($M232,Reference!$A$2:G$13,7,0),IF($J232="b",VLOOKUP($M232,Reference!$A$16:G$27,7,0),VLOOKUP($M232,Reference!$A$30:G$41,7,0)))</f>
        <v>0</v>
      </c>
      <c r="T232" s="43">
        <f>IF($J232="a",VLOOKUP($M232,Reference!$A$2:H$13,8,0),IF($J232="b",VLOOKUP($M232,Reference!$A$16:H$27,8,0),VLOOKUP($M232,Reference!$A$30:H$41,8,0)))</f>
        <v>0</v>
      </c>
      <c r="U232" s="43">
        <f>IF($J232="a",VLOOKUP($M232,Reference!$A$2:I$13,9,0),IF($J232="b",VLOOKUP($M232,Reference!$A$16:I$27,9,0),VLOOKUP($M232,Reference!$A$30:I$41,9,0)))</f>
        <v>0</v>
      </c>
      <c r="V232" s="43">
        <f>IF($J232="a",VLOOKUP($M232,Reference!$A$2:J$13,10,0),IF($J232="b",VLOOKUP($M232,Reference!$A$16:J$27,10,0),VLOOKUP($M232,Reference!$A$30:J$41,10,0)))</f>
        <v>0</v>
      </c>
      <c r="W232" s="43">
        <f>IF($J232="a",VLOOKUP($M232,Reference!$A$2:K$13,11,0),IF($J232="b",VLOOKUP($M232,Reference!$A$16:K$27,11,0),VLOOKUP($M232,Reference!$A$30:K$41,11,0)))</f>
        <v>0</v>
      </c>
      <c r="X232" s="43">
        <f>IF($J232="a",VLOOKUP($M232,Reference!$A$2:L$13,12,0),IF($J232="b",VLOOKUP($M232,Reference!$A$16:L$27,12,0),VLOOKUP($M232,Reference!$A$30:L$41,12,0)))</f>
        <v>0</v>
      </c>
      <c r="Y232" s="43">
        <f>IF($J232="a",VLOOKUP($M232,Reference!$A$2:M$13,13,0),IF($J232="b",VLOOKUP($M232,Reference!$A$16:M$27,13,0),VLOOKUP($M232,Reference!$A$30:M$41,13,0)))</f>
        <v>0</v>
      </c>
      <c r="Z232" s="72">
        <f>VLOOKUP(M232,Reference!$A$63:$B$74,2,0)</f>
        <v>43191</v>
      </c>
      <c r="AA232" s="76">
        <f>VLOOKUP($M232,Reference!$A$45:$B$56,2,0)</f>
        <v>4</v>
      </c>
      <c r="AB232" s="76" t="str">
        <f>VLOOKUP($AA232,Reference!$B$45:$E$56,4,0)</f>
        <v>July</v>
      </c>
      <c r="AC232" s="76" t="str">
        <f>VLOOKUP($AA232,Reference!$B$45:$G$56,6,0)</f>
        <v>October</v>
      </c>
      <c r="AD232" s="76" t="str">
        <f>VLOOKUP($AA232,Reference!$B$45:$J$56,8,0)</f>
        <v>January</v>
      </c>
    </row>
    <row r="233" spans="1:30" ht="15" x14ac:dyDescent="0.15">
      <c r="A233" s="34"/>
      <c r="B233" s="36">
        <f t="shared" si="18"/>
        <v>0.8125</v>
      </c>
      <c r="C233" s="37">
        <v>221</v>
      </c>
      <c r="D233" s="38">
        <f>'Raw Data'!B222</f>
        <v>8435.0300000000007</v>
      </c>
      <c r="E233" s="38">
        <f t="shared" si="21"/>
        <v>140045555.74999991</v>
      </c>
      <c r="F233" s="36">
        <f t="shared" si="19"/>
        <v>0.96959500294105105</v>
      </c>
      <c r="G233" s="39">
        <f>'Raw Data'!C222</f>
        <v>78.86</v>
      </c>
      <c r="H233" s="39">
        <f t="shared" si="22"/>
        <v>469846.89000000031</v>
      </c>
      <c r="I233" s="36">
        <f t="shared" si="20"/>
        <v>0.99562414095461149</v>
      </c>
      <c r="J233" s="44" t="s">
        <v>16</v>
      </c>
      <c r="K233" s="41" t="str">
        <f>'Raw Data'!A222</f>
        <v>Client 221</v>
      </c>
      <c r="L233" s="41" t="s">
        <v>50</v>
      </c>
      <c r="M233" s="42" t="s">
        <v>21</v>
      </c>
      <c r="N233" s="43">
        <f>IF($J233="a",VLOOKUP($M233,Reference!$A$2:B$13,2,0),IF($J233="b",VLOOKUP($M233,Reference!$A$16:B$27,2,0),VLOOKUP($M233,Reference!$A$30:B$41,2,0)))</f>
        <v>0</v>
      </c>
      <c r="O233" s="43">
        <f>IF($J233="a",VLOOKUP($M233,Reference!$A$2:C$13,3,0),IF($J233="b",VLOOKUP($M233,Reference!$A$16:C$27,3,0),VLOOKUP($M233,Reference!$A$30:C$41,3,0)))</f>
        <v>0</v>
      </c>
      <c r="P233" s="43">
        <f>IF($J233="a",VLOOKUP($M233,Reference!$A$2:D$13,4,0),IF($J233="b",VLOOKUP($M233,Reference!$A$16:D$27,4,0),VLOOKUP($M233,Reference!$A$30:D$41,4,0)))</f>
        <v>0</v>
      </c>
      <c r="Q233" s="43">
        <f>IF($J233="a",VLOOKUP($M233,Reference!$A$2:E$13,5,0),IF($J233="b",VLOOKUP($M233,Reference!$A$16:E$27,5,0),VLOOKUP($M233,Reference!$A$30:E$41,5,0)))</f>
        <v>0</v>
      </c>
      <c r="R233" s="43" t="str">
        <f>IF($J233="a",VLOOKUP($M233,Reference!$A$2:F$13,6,0),IF($J233="b",VLOOKUP($M233,Reference!$A$16:F$27,6,0),VLOOKUP($M233,Reference!$A$30:F$41,6,0)))</f>
        <v>Service Touchpoint</v>
      </c>
      <c r="S233" s="43">
        <f>IF($J233="a",VLOOKUP($M233,Reference!$A$2:G$13,7,0),IF($J233="b",VLOOKUP($M233,Reference!$A$16:G$27,7,0),VLOOKUP($M233,Reference!$A$30:G$41,7,0)))</f>
        <v>0</v>
      </c>
      <c r="T233" s="43">
        <f>IF($J233="a",VLOOKUP($M233,Reference!$A$2:H$13,8,0),IF($J233="b",VLOOKUP($M233,Reference!$A$16:H$27,8,0),VLOOKUP($M233,Reference!$A$30:H$41,8,0)))</f>
        <v>0</v>
      </c>
      <c r="U233" s="43">
        <f>IF($J233="a",VLOOKUP($M233,Reference!$A$2:I$13,9,0),IF($J233="b",VLOOKUP($M233,Reference!$A$16:I$27,9,0),VLOOKUP($M233,Reference!$A$30:I$41,9,0)))</f>
        <v>0</v>
      </c>
      <c r="V233" s="43">
        <f>IF($J233="a",VLOOKUP($M233,Reference!$A$2:J$13,10,0),IF($J233="b",VLOOKUP($M233,Reference!$A$16:J$27,10,0),VLOOKUP($M233,Reference!$A$30:J$41,10,0)))</f>
        <v>0</v>
      </c>
      <c r="W233" s="43">
        <f>IF($J233="a",VLOOKUP($M233,Reference!$A$2:K$13,11,0),IF($J233="b",VLOOKUP($M233,Reference!$A$16:K$27,11,0),VLOOKUP($M233,Reference!$A$30:K$41,11,0)))</f>
        <v>0</v>
      </c>
      <c r="X233" s="43">
        <f>IF($J233="a",VLOOKUP($M233,Reference!$A$2:L$13,12,0),IF($J233="b",VLOOKUP($M233,Reference!$A$16:L$27,12,0),VLOOKUP($M233,Reference!$A$30:L$41,12,0)))</f>
        <v>0</v>
      </c>
      <c r="Y233" s="43">
        <f>IF($J233="a",VLOOKUP($M233,Reference!$A$2:M$13,13,0),IF($J233="b",VLOOKUP($M233,Reference!$A$16:M$27,13,0),VLOOKUP($M233,Reference!$A$30:M$41,13,0)))</f>
        <v>0</v>
      </c>
      <c r="Z233" s="72">
        <f>VLOOKUP(M233,Reference!$A$63:$B$74,2,0)</f>
        <v>43221</v>
      </c>
      <c r="AA233" s="76">
        <f>VLOOKUP($M233,Reference!$A$45:$B$56,2,0)</f>
        <v>5</v>
      </c>
      <c r="AB233" s="76" t="str">
        <f>VLOOKUP($AA233,Reference!$B$45:$E$56,4,0)</f>
        <v>August</v>
      </c>
      <c r="AC233" s="76" t="str">
        <f>VLOOKUP($AA233,Reference!$B$45:$G$56,6,0)</f>
        <v>November</v>
      </c>
      <c r="AD233" s="76" t="str">
        <f>VLOOKUP($AA233,Reference!$B$45:$J$56,8,0)</f>
        <v>February</v>
      </c>
    </row>
    <row r="234" spans="1:30" ht="15" x14ac:dyDescent="0.15">
      <c r="A234" s="34"/>
      <c r="B234" s="36">
        <f t="shared" si="18"/>
        <v>0.81617647058823528</v>
      </c>
      <c r="C234" s="37">
        <v>222</v>
      </c>
      <c r="D234" s="38">
        <f>'Raw Data'!B223</f>
        <v>45445.62</v>
      </c>
      <c r="E234" s="38">
        <f t="shared" si="21"/>
        <v>140091001.36999992</v>
      </c>
      <c r="F234" s="36">
        <f t="shared" si="19"/>
        <v>0.96990964231551446</v>
      </c>
      <c r="G234" s="39">
        <f>'Raw Data'!C223</f>
        <v>78.77</v>
      </c>
      <c r="H234" s="39">
        <f t="shared" si="22"/>
        <v>469925.66000000032</v>
      </c>
      <c r="I234" s="36">
        <f t="shared" si="20"/>
        <v>0.99579105769973031</v>
      </c>
      <c r="J234" s="44" t="s">
        <v>16</v>
      </c>
      <c r="K234" s="41" t="str">
        <f>'Raw Data'!A223</f>
        <v>Client 222</v>
      </c>
      <c r="L234" s="41" t="s">
        <v>50</v>
      </c>
      <c r="M234" s="42" t="s">
        <v>22</v>
      </c>
      <c r="N234" s="43">
        <f>IF($J234="a",VLOOKUP($M234,Reference!$A$2:B$13,2,0),IF($J234="b",VLOOKUP($M234,Reference!$A$16:B$27,2,0),VLOOKUP($M234,Reference!$A$30:B$41,2,0)))</f>
        <v>0</v>
      </c>
      <c r="O234" s="43">
        <f>IF($J234="a",VLOOKUP($M234,Reference!$A$2:C$13,3,0),IF($J234="b",VLOOKUP($M234,Reference!$A$16:C$27,3,0),VLOOKUP($M234,Reference!$A$30:C$41,3,0)))</f>
        <v>0</v>
      </c>
      <c r="P234" s="43">
        <f>IF($J234="a",VLOOKUP($M234,Reference!$A$2:D$13,4,0),IF($J234="b",VLOOKUP($M234,Reference!$A$16:D$27,4,0),VLOOKUP($M234,Reference!$A$30:D$41,4,0)))</f>
        <v>0</v>
      </c>
      <c r="Q234" s="43">
        <f>IF($J234="a",VLOOKUP($M234,Reference!$A$2:E$13,5,0),IF($J234="b",VLOOKUP($M234,Reference!$A$16:E$27,5,0),VLOOKUP($M234,Reference!$A$30:E$41,5,0)))</f>
        <v>0</v>
      </c>
      <c r="R234" s="43">
        <f>IF($J234="a",VLOOKUP($M234,Reference!$A$2:F$13,6,0),IF($J234="b",VLOOKUP($M234,Reference!$A$16:F$27,6,0),VLOOKUP($M234,Reference!$A$30:F$41,6,0)))</f>
        <v>0</v>
      </c>
      <c r="S234" s="43" t="str">
        <f>IF($J234="a",VLOOKUP($M234,Reference!$A$2:G$13,7,0),IF($J234="b",VLOOKUP($M234,Reference!$A$16:G$27,7,0),VLOOKUP($M234,Reference!$A$30:G$41,7,0)))</f>
        <v>Service Touchpoint</v>
      </c>
      <c r="T234" s="43">
        <f>IF($J234="a",VLOOKUP($M234,Reference!$A$2:H$13,8,0),IF($J234="b",VLOOKUP($M234,Reference!$A$16:H$27,8,0),VLOOKUP($M234,Reference!$A$30:H$41,8,0)))</f>
        <v>0</v>
      </c>
      <c r="U234" s="43">
        <f>IF($J234="a",VLOOKUP($M234,Reference!$A$2:I$13,9,0),IF($J234="b",VLOOKUP($M234,Reference!$A$16:I$27,9,0),VLOOKUP($M234,Reference!$A$30:I$41,9,0)))</f>
        <v>0</v>
      </c>
      <c r="V234" s="43">
        <f>IF($J234="a",VLOOKUP($M234,Reference!$A$2:J$13,10,0),IF($J234="b",VLOOKUP($M234,Reference!$A$16:J$27,10,0),VLOOKUP($M234,Reference!$A$30:J$41,10,0)))</f>
        <v>0</v>
      </c>
      <c r="W234" s="43">
        <f>IF($J234="a",VLOOKUP($M234,Reference!$A$2:K$13,11,0),IF($J234="b",VLOOKUP($M234,Reference!$A$16:K$27,11,0),VLOOKUP($M234,Reference!$A$30:K$41,11,0)))</f>
        <v>0</v>
      </c>
      <c r="X234" s="43">
        <f>IF($J234="a",VLOOKUP($M234,Reference!$A$2:L$13,12,0),IF($J234="b",VLOOKUP($M234,Reference!$A$16:L$27,12,0),VLOOKUP($M234,Reference!$A$30:L$41,12,0)))</f>
        <v>0</v>
      </c>
      <c r="Y234" s="43">
        <f>IF($J234="a",VLOOKUP($M234,Reference!$A$2:M$13,13,0),IF($J234="b",VLOOKUP($M234,Reference!$A$16:M$27,13,0),VLOOKUP($M234,Reference!$A$30:M$41,13,0)))</f>
        <v>0</v>
      </c>
      <c r="Z234" s="72">
        <f>VLOOKUP(M234,Reference!$A$63:$B$74,2,0)</f>
        <v>43252</v>
      </c>
      <c r="AA234" s="76">
        <f>VLOOKUP($M234,Reference!$A$45:$B$56,2,0)</f>
        <v>6</v>
      </c>
      <c r="AB234" s="76" t="str">
        <f>VLOOKUP($AA234,Reference!$B$45:$E$56,4,0)</f>
        <v>September</v>
      </c>
      <c r="AC234" s="76" t="str">
        <f>VLOOKUP($AA234,Reference!$B$45:$G$56,6,0)</f>
        <v>December</v>
      </c>
      <c r="AD234" s="76" t="str">
        <f>VLOOKUP($AA234,Reference!$B$45:$J$56,8,0)</f>
        <v>March</v>
      </c>
    </row>
    <row r="235" spans="1:30" ht="15" x14ac:dyDescent="0.15">
      <c r="A235" s="34"/>
      <c r="B235" s="36">
        <f t="shared" si="18"/>
        <v>0.81985294117647056</v>
      </c>
      <c r="C235" s="37">
        <v>223</v>
      </c>
      <c r="D235" s="38">
        <f>'Raw Data'!B224</f>
        <v>8458.1200000000008</v>
      </c>
      <c r="E235" s="38">
        <f t="shared" si="21"/>
        <v>140099459.48999992</v>
      </c>
      <c r="F235" s="36">
        <f t="shared" si="19"/>
        <v>0.96996820148108287</v>
      </c>
      <c r="G235" s="39">
        <f>'Raw Data'!C224</f>
        <v>78.06</v>
      </c>
      <c r="H235" s="39">
        <f t="shared" si="22"/>
        <v>470003.72000000032</v>
      </c>
      <c r="I235" s="36">
        <f t="shared" si="20"/>
        <v>0.99595646992677078</v>
      </c>
      <c r="J235" s="44" t="s">
        <v>16</v>
      </c>
      <c r="K235" s="41" t="str">
        <f>'Raw Data'!A224</f>
        <v>Client 223</v>
      </c>
      <c r="L235" s="41" t="s">
        <v>50</v>
      </c>
      <c r="M235" s="42" t="s">
        <v>23</v>
      </c>
      <c r="N235" s="43">
        <f>IF($J235="a",VLOOKUP($M235,Reference!$A$2:B$13,2,0),IF($J235="b",VLOOKUP($M235,Reference!$A$16:B$27,2,0),VLOOKUP($M235,Reference!$A$30:B$41,2,0)))</f>
        <v>0</v>
      </c>
      <c r="O235" s="43">
        <f>IF($J235="a",VLOOKUP($M235,Reference!$A$2:C$13,3,0),IF($J235="b",VLOOKUP($M235,Reference!$A$16:C$27,3,0),VLOOKUP($M235,Reference!$A$30:C$41,3,0)))</f>
        <v>0</v>
      </c>
      <c r="P235" s="43">
        <f>IF($J235="a",VLOOKUP($M235,Reference!$A$2:D$13,4,0),IF($J235="b",VLOOKUP($M235,Reference!$A$16:D$27,4,0),VLOOKUP($M235,Reference!$A$30:D$41,4,0)))</f>
        <v>0</v>
      </c>
      <c r="Q235" s="43">
        <f>IF($J235="a",VLOOKUP($M235,Reference!$A$2:E$13,5,0),IF($J235="b",VLOOKUP($M235,Reference!$A$16:E$27,5,0),VLOOKUP($M235,Reference!$A$30:E$41,5,0)))</f>
        <v>0</v>
      </c>
      <c r="R235" s="43">
        <f>IF($J235="a",VLOOKUP($M235,Reference!$A$2:F$13,6,0),IF($J235="b",VLOOKUP($M235,Reference!$A$16:F$27,6,0),VLOOKUP($M235,Reference!$A$30:F$41,6,0)))</f>
        <v>0</v>
      </c>
      <c r="S235" s="43">
        <f>IF($J235="a",VLOOKUP($M235,Reference!$A$2:G$13,7,0),IF($J235="b",VLOOKUP($M235,Reference!$A$16:G$27,7,0),VLOOKUP($M235,Reference!$A$30:G$41,7,0)))</f>
        <v>0</v>
      </c>
      <c r="T235" s="43" t="str">
        <f>IF($J235="a",VLOOKUP($M235,Reference!$A$2:H$13,8,0),IF($J235="b",VLOOKUP($M235,Reference!$A$16:H$27,8,0),VLOOKUP($M235,Reference!$A$30:H$41,8,0)))</f>
        <v>Service Touchpoint</v>
      </c>
      <c r="U235" s="43">
        <f>IF($J235="a",VLOOKUP($M235,Reference!$A$2:I$13,9,0),IF($J235="b",VLOOKUP($M235,Reference!$A$16:I$27,9,0),VLOOKUP($M235,Reference!$A$30:I$41,9,0)))</f>
        <v>0</v>
      </c>
      <c r="V235" s="43">
        <f>IF($J235="a",VLOOKUP($M235,Reference!$A$2:J$13,10,0),IF($J235="b",VLOOKUP($M235,Reference!$A$16:J$27,10,0),VLOOKUP($M235,Reference!$A$30:J$41,10,0)))</f>
        <v>0</v>
      </c>
      <c r="W235" s="43">
        <f>IF($J235="a",VLOOKUP($M235,Reference!$A$2:K$13,11,0),IF($J235="b",VLOOKUP($M235,Reference!$A$16:K$27,11,0),VLOOKUP($M235,Reference!$A$30:K$41,11,0)))</f>
        <v>0</v>
      </c>
      <c r="X235" s="43">
        <f>IF($J235="a",VLOOKUP($M235,Reference!$A$2:L$13,12,0),IF($J235="b",VLOOKUP($M235,Reference!$A$16:L$27,12,0),VLOOKUP($M235,Reference!$A$30:L$41,12,0)))</f>
        <v>0</v>
      </c>
      <c r="Y235" s="43">
        <f>IF($J235="a",VLOOKUP($M235,Reference!$A$2:M$13,13,0),IF($J235="b",VLOOKUP($M235,Reference!$A$16:M$27,13,0),VLOOKUP($M235,Reference!$A$30:M$41,13,0)))</f>
        <v>0</v>
      </c>
      <c r="Z235" s="72">
        <f>VLOOKUP(M235,Reference!$A$63:$B$74,2,0)</f>
        <v>43282</v>
      </c>
      <c r="AA235" s="76">
        <f>VLOOKUP($M235,Reference!$A$45:$B$56,2,0)</f>
        <v>7</v>
      </c>
      <c r="AB235" s="76" t="str">
        <f>VLOOKUP($AA235,Reference!$B$45:$E$56,4,0)</f>
        <v>October</v>
      </c>
      <c r="AC235" s="76" t="str">
        <f>VLOOKUP($AA235,Reference!$B$45:$G$56,6,0)</f>
        <v>January</v>
      </c>
      <c r="AD235" s="76" t="str">
        <f>VLOOKUP($AA235,Reference!$B$45:$J$56,8,0)</f>
        <v>April</v>
      </c>
    </row>
    <row r="236" spans="1:30" ht="15" x14ac:dyDescent="0.15">
      <c r="A236" s="34"/>
      <c r="B236" s="36">
        <f t="shared" si="18"/>
        <v>0.82352941176470584</v>
      </c>
      <c r="C236" s="37">
        <v>224</v>
      </c>
      <c r="D236" s="38">
        <f>'Raw Data'!B225</f>
        <v>30068.57</v>
      </c>
      <c r="E236" s="38">
        <f t="shared" si="21"/>
        <v>140129528.05999991</v>
      </c>
      <c r="F236" s="36">
        <f t="shared" si="19"/>
        <v>0.97017637899204667</v>
      </c>
      <c r="G236" s="39">
        <f>'Raw Data'!C225</f>
        <v>76.94</v>
      </c>
      <c r="H236" s="39">
        <f t="shared" si="22"/>
        <v>470080.66000000032</v>
      </c>
      <c r="I236" s="36">
        <f t="shared" si="20"/>
        <v>0.9961195088295185</v>
      </c>
      <c r="J236" s="44" t="s">
        <v>16</v>
      </c>
      <c r="K236" s="41" t="str">
        <f>'Raw Data'!A225</f>
        <v>Client 224</v>
      </c>
      <c r="L236" s="41" t="s">
        <v>50</v>
      </c>
      <c r="M236" s="42" t="s">
        <v>24</v>
      </c>
      <c r="N236" s="43">
        <f>IF($J236="a",VLOOKUP($M236,Reference!$A$2:B$13,2,0),IF($J236="b",VLOOKUP($M236,Reference!$A$16:B$27,2,0),VLOOKUP($M236,Reference!$A$30:B$41,2,0)))</f>
        <v>0</v>
      </c>
      <c r="O236" s="43">
        <f>IF($J236="a",VLOOKUP($M236,Reference!$A$2:C$13,3,0),IF($J236="b",VLOOKUP($M236,Reference!$A$16:C$27,3,0),VLOOKUP($M236,Reference!$A$30:C$41,3,0)))</f>
        <v>0</v>
      </c>
      <c r="P236" s="43">
        <f>IF($J236="a",VLOOKUP($M236,Reference!$A$2:D$13,4,0),IF($J236="b",VLOOKUP($M236,Reference!$A$16:D$27,4,0),VLOOKUP($M236,Reference!$A$30:D$41,4,0)))</f>
        <v>0</v>
      </c>
      <c r="Q236" s="43">
        <f>IF($J236="a",VLOOKUP($M236,Reference!$A$2:E$13,5,0),IF($J236="b",VLOOKUP($M236,Reference!$A$16:E$27,5,0),VLOOKUP($M236,Reference!$A$30:E$41,5,0)))</f>
        <v>0</v>
      </c>
      <c r="R236" s="43">
        <f>IF($J236="a",VLOOKUP($M236,Reference!$A$2:F$13,6,0),IF($J236="b",VLOOKUP($M236,Reference!$A$16:F$27,6,0),VLOOKUP($M236,Reference!$A$30:F$41,6,0)))</f>
        <v>0</v>
      </c>
      <c r="S236" s="43">
        <f>IF($J236="a",VLOOKUP($M236,Reference!$A$2:G$13,7,0),IF($J236="b",VLOOKUP($M236,Reference!$A$16:G$27,7,0),VLOOKUP($M236,Reference!$A$30:G$41,7,0)))</f>
        <v>0</v>
      </c>
      <c r="T236" s="43">
        <f>IF($J236="a",VLOOKUP($M236,Reference!$A$2:H$13,8,0),IF($J236="b",VLOOKUP($M236,Reference!$A$16:H$27,8,0),VLOOKUP($M236,Reference!$A$30:H$41,8,0)))</f>
        <v>0</v>
      </c>
      <c r="U236" s="43" t="str">
        <f>IF($J236="a",VLOOKUP($M236,Reference!$A$2:I$13,9,0),IF($J236="b",VLOOKUP($M236,Reference!$A$16:I$27,9,0),VLOOKUP($M236,Reference!$A$30:I$41,9,0)))</f>
        <v>Service Touchpoint</v>
      </c>
      <c r="V236" s="43">
        <f>IF($J236="a",VLOOKUP($M236,Reference!$A$2:J$13,10,0),IF($J236="b",VLOOKUP($M236,Reference!$A$16:J$27,10,0),VLOOKUP($M236,Reference!$A$30:J$41,10,0)))</f>
        <v>0</v>
      </c>
      <c r="W236" s="43">
        <f>IF($J236="a",VLOOKUP($M236,Reference!$A$2:K$13,11,0),IF($J236="b",VLOOKUP($M236,Reference!$A$16:K$27,11,0),VLOOKUP($M236,Reference!$A$30:K$41,11,0)))</f>
        <v>0</v>
      </c>
      <c r="X236" s="43">
        <f>IF($J236="a",VLOOKUP($M236,Reference!$A$2:L$13,12,0),IF($J236="b",VLOOKUP($M236,Reference!$A$16:L$27,12,0),VLOOKUP($M236,Reference!$A$30:L$41,12,0)))</f>
        <v>0</v>
      </c>
      <c r="Y236" s="43">
        <f>IF($J236="a",VLOOKUP($M236,Reference!$A$2:M$13,13,0),IF($J236="b",VLOOKUP($M236,Reference!$A$16:M$27,13,0),VLOOKUP($M236,Reference!$A$30:M$41,13,0)))</f>
        <v>0</v>
      </c>
      <c r="Z236" s="72">
        <f>VLOOKUP(M236,Reference!$A$63:$B$74,2,0)</f>
        <v>43313</v>
      </c>
      <c r="AA236" s="76">
        <f>VLOOKUP($M236,Reference!$A$45:$B$56,2,0)</f>
        <v>8</v>
      </c>
      <c r="AB236" s="76" t="str">
        <f>VLOOKUP($AA236,Reference!$B$45:$E$56,4,0)</f>
        <v>November</v>
      </c>
      <c r="AC236" s="76" t="str">
        <f>VLOOKUP($AA236,Reference!$B$45:$G$56,6,0)</f>
        <v>February</v>
      </c>
      <c r="AD236" s="76" t="str">
        <f>VLOOKUP($AA236,Reference!$B$45:$J$56,8,0)</f>
        <v>May</v>
      </c>
    </row>
    <row r="237" spans="1:30" ht="15" x14ac:dyDescent="0.15">
      <c r="A237" s="34"/>
      <c r="B237" s="36">
        <f t="shared" si="18"/>
        <v>0.82720588235294112</v>
      </c>
      <c r="C237" s="37">
        <v>225</v>
      </c>
      <c r="D237" s="38">
        <f>'Raw Data'!B226</f>
        <v>21586.03</v>
      </c>
      <c r="E237" s="38">
        <f t="shared" si="21"/>
        <v>140151114.08999991</v>
      </c>
      <c r="F237" s="36">
        <f t="shared" si="19"/>
        <v>0.970325828267386</v>
      </c>
      <c r="G237" s="39">
        <f>'Raw Data'!C226</f>
        <v>75.209999999999994</v>
      </c>
      <c r="H237" s="39">
        <f t="shared" si="22"/>
        <v>470155.87000000034</v>
      </c>
      <c r="I237" s="36">
        <f t="shared" si="20"/>
        <v>0.99627888179384994</v>
      </c>
      <c r="J237" s="44" t="s">
        <v>16</v>
      </c>
      <c r="K237" s="41" t="str">
        <f>'Raw Data'!A226</f>
        <v>Client 225</v>
      </c>
      <c r="L237" s="41" t="s">
        <v>50</v>
      </c>
      <c r="M237" s="42" t="s">
        <v>25</v>
      </c>
      <c r="N237" s="43">
        <f>IF($J237="a",VLOOKUP($M237,Reference!$A$2:B$13,2,0),IF($J237="b",VLOOKUP($M237,Reference!$A$16:B$27,2,0),VLOOKUP($M237,Reference!$A$30:B$41,2,0)))</f>
        <v>0</v>
      </c>
      <c r="O237" s="43">
        <f>IF($J237="a",VLOOKUP($M237,Reference!$A$2:C$13,3,0),IF($J237="b",VLOOKUP($M237,Reference!$A$16:C$27,3,0),VLOOKUP($M237,Reference!$A$30:C$41,3,0)))</f>
        <v>0</v>
      </c>
      <c r="P237" s="43">
        <f>IF($J237="a",VLOOKUP($M237,Reference!$A$2:D$13,4,0),IF($J237="b",VLOOKUP($M237,Reference!$A$16:D$27,4,0),VLOOKUP($M237,Reference!$A$30:D$41,4,0)))</f>
        <v>0</v>
      </c>
      <c r="Q237" s="43">
        <f>IF($J237="a",VLOOKUP($M237,Reference!$A$2:E$13,5,0),IF($J237="b",VLOOKUP($M237,Reference!$A$16:E$27,5,0),VLOOKUP($M237,Reference!$A$30:E$41,5,0)))</f>
        <v>0</v>
      </c>
      <c r="R237" s="43">
        <f>IF($J237="a",VLOOKUP($M237,Reference!$A$2:F$13,6,0),IF($J237="b",VLOOKUP($M237,Reference!$A$16:F$27,6,0),VLOOKUP($M237,Reference!$A$30:F$41,6,0)))</f>
        <v>0</v>
      </c>
      <c r="S237" s="43">
        <f>IF($J237="a",VLOOKUP($M237,Reference!$A$2:G$13,7,0),IF($J237="b",VLOOKUP($M237,Reference!$A$16:G$27,7,0),VLOOKUP($M237,Reference!$A$30:G$41,7,0)))</f>
        <v>0</v>
      </c>
      <c r="T237" s="43">
        <f>IF($J237="a",VLOOKUP($M237,Reference!$A$2:H$13,8,0),IF($J237="b",VLOOKUP($M237,Reference!$A$16:H$27,8,0),VLOOKUP($M237,Reference!$A$30:H$41,8,0)))</f>
        <v>0</v>
      </c>
      <c r="U237" s="43">
        <f>IF($J237="a",VLOOKUP($M237,Reference!$A$2:I$13,9,0),IF($J237="b",VLOOKUP($M237,Reference!$A$16:I$27,9,0),VLOOKUP($M237,Reference!$A$30:I$41,9,0)))</f>
        <v>0</v>
      </c>
      <c r="V237" s="43" t="str">
        <f>IF($J237="a",VLOOKUP($M237,Reference!$A$2:J$13,10,0),IF($J237="b",VLOOKUP($M237,Reference!$A$16:J$27,10,0),VLOOKUP($M237,Reference!$A$30:J$41,10,0)))</f>
        <v>Service Touchpoint</v>
      </c>
      <c r="W237" s="43">
        <f>IF($J237="a",VLOOKUP($M237,Reference!$A$2:K$13,11,0),IF($J237="b",VLOOKUP($M237,Reference!$A$16:K$27,11,0),VLOOKUP($M237,Reference!$A$30:K$41,11,0)))</f>
        <v>0</v>
      </c>
      <c r="X237" s="43">
        <f>IF($J237="a",VLOOKUP($M237,Reference!$A$2:L$13,12,0),IF($J237="b",VLOOKUP($M237,Reference!$A$16:L$27,12,0),VLOOKUP($M237,Reference!$A$30:L$41,12,0)))</f>
        <v>0</v>
      </c>
      <c r="Y237" s="43">
        <f>IF($J237="a",VLOOKUP($M237,Reference!$A$2:M$13,13,0),IF($J237="b",VLOOKUP($M237,Reference!$A$16:M$27,13,0),VLOOKUP($M237,Reference!$A$30:M$41,13,0)))</f>
        <v>0</v>
      </c>
      <c r="Z237" s="72">
        <f>VLOOKUP(M237,Reference!$A$63:$B$74,2,0)</f>
        <v>43344</v>
      </c>
      <c r="AA237" s="76">
        <f>VLOOKUP($M237,Reference!$A$45:$B$56,2,0)</f>
        <v>9</v>
      </c>
      <c r="AB237" s="76" t="str">
        <f>VLOOKUP($AA237,Reference!$B$45:$E$56,4,0)</f>
        <v>December</v>
      </c>
      <c r="AC237" s="76" t="str">
        <f>VLOOKUP($AA237,Reference!$B$45:$G$56,6,0)</f>
        <v>March</v>
      </c>
      <c r="AD237" s="76" t="str">
        <f>VLOOKUP($AA237,Reference!$B$45:$J$56,8,0)</f>
        <v>June</v>
      </c>
    </row>
    <row r="238" spans="1:30" ht="15" x14ac:dyDescent="0.15">
      <c r="A238" s="34"/>
      <c r="B238" s="36">
        <f t="shared" si="18"/>
        <v>0.83088235294117652</v>
      </c>
      <c r="C238" s="37">
        <v>226</v>
      </c>
      <c r="D238" s="38">
        <f>'Raw Data'!B227</f>
        <v>8681.4500000000007</v>
      </c>
      <c r="E238" s="38">
        <f t="shared" si="21"/>
        <v>140159795.5399999</v>
      </c>
      <c r="F238" s="36">
        <f t="shared" si="19"/>
        <v>0.97038593364162073</v>
      </c>
      <c r="G238" s="39">
        <f>'Raw Data'!C227</f>
        <v>75.010000000000005</v>
      </c>
      <c r="H238" s="39">
        <f t="shared" si="22"/>
        <v>470230.88000000035</v>
      </c>
      <c r="I238" s="36">
        <f t="shared" si="20"/>
        <v>0.99643783095027205</v>
      </c>
      <c r="J238" s="44" t="s">
        <v>16</v>
      </c>
      <c r="K238" s="41" t="str">
        <f>'Raw Data'!A227</f>
        <v>Client 226</v>
      </c>
      <c r="L238" s="41" t="s">
        <v>50</v>
      </c>
      <c r="M238" s="42" t="s">
        <v>26</v>
      </c>
      <c r="N238" s="43">
        <f>IF($J238="a",VLOOKUP($M238,Reference!$A$2:B$13,2,0),IF($J238="b",VLOOKUP($M238,Reference!$A$16:B$27,2,0),VLOOKUP($M238,Reference!$A$30:B$41,2,0)))</f>
        <v>0</v>
      </c>
      <c r="O238" s="43">
        <f>IF($J238="a",VLOOKUP($M238,Reference!$A$2:C$13,3,0),IF($J238="b",VLOOKUP($M238,Reference!$A$16:C$27,3,0),VLOOKUP($M238,Reference!$A$30:C$41,3,0)))</f>
        <v>0</v>
      </c>
      <c r="P238" s="43">
        <f>IF($J238="a",VLOOKUP($M238,Reference!$A$2:D$13,4,0),IF($J238="b",VLOOKUP($M238,Reference!$A$16:D$27,4,0),VLOOKUP($M238,Reference!$A$30:D$41,4,0)))</f>
        <v>0</v>
      </c>
      <c r="Q238" s="43">
        <f>IF($J238="a",VLOOKUP($M238,Reference!$A$2:E$13,5,0),IF($J238="b",VLOOKUP($M238,Reference!$A$16:E$27,5,0),VLOOKUP($M238,Reference!$A$30:E$41,5,0)))</f>
        <v>0</v>
      </c>
      <c r="R238" s="43">
        <f>IF($J238="a",VLOOKUP($M238,Reference!$A$2:F$13,6,0),IF($J238="b",VLOOKUP($M238,Reference!$A$16:F$27,6,0),VLOOKUP($M238,Reference!$A$30:F$41,6,0)))</f>
        <v>0</v>
      </c>
      <c r="S238" s="43">
        <f>IF($J238="a",VLOOKUP($M238,Reference!$A$2:G$13,7,0),IF($J238="b",VLOOKUP($M238,Reference!$A$16:G$27,7,0),VLOOKUP($M238,Reference!$A$30:G$41,7,0)))</f>
        <v>0</v>
      </c>
      <c r="T238" s="43">
        <f>IF($J238="a",VLOOKUP($M238,Reference!$A$2:H$13,8,0),IF($J238="b",VLOOKUP($M238,Reference!$A$16:H$27,8,0),VLOOKUP($M238,Reference!$A$30:H$41,8,0)))</f>
        <v>0</v>
      </c>
      <c r="U238" s="43">
        <f>IF($J238="a",VLOOKUP($M238,Reference!$A$2:I$13,9,0),IF($J238="b",VLOOKUP($M238,Reference!$A$16:I$27,9,0),VLOOKUP($M238,Reference!$A$30:I$41,9,0)))</f>
        <v>0</v>
      </c>
      <c r="V238" s="43">
        <f>IF($J238="a",VLOOKUP($M238,Reference!$A$2:J$13,10,0),IF($J238="b",VLOOKUP($M238,Reference!$A$16:J$27,10,0),VLOOKUP($M238,Reference!$A$30:J$41,10,0)))</f>
        <v>0</v>
      </c>
      <c r="W238" s="43" t="str">
        <f>IF($J238="a",VLOOKUP($M238,Reference!$A$2:K$13,11,0),IF($J238="b",VLOOKUP($M238,Reference!$A$16:K$27,11,0),VLOOKUP($M238,Reference!$A$30:K$41,11,0)))</f>
        <v>Service Touchpoint</v>
      </c>
      <c r="X238" s="43">
        <f>IF($J238="a",VLOOKUP($M238,Reference!$A$2:L$13,12,0),IF($J238="b",VLOOKUP($M238,Reference!$A$16:L$27,12,0),VLOOKUP($M238,Reference!$A$30:L$41,12,0)))</f>
        <v>0</v>
      </c>
      <c r="Y238" s="43">
        <f>IF($J238="a",VLOOKUP($M238,Reference!$A$2:M$13,13,0),IF($J238="b",VLOOKUP($M238,Reference!$A$16:M$27,13,0),VLOOKUP($M238,Reference!$A$30:M$41,13,0)))</f>
        <v>0</v>
      </c>
      <c r="Z238" s="72">
        <f>VLOOKUP(M238,Reference!$A$63:$B$74,2,0)</f>
        <v>43374</v>
      </c>
      <c r="AA238" s="76">
        <f>VLOOKUP($M238,Reference!$A$45:$B$56,2,0)</f>
        <v>10</v>
      </c>
      <c r="AB238" s="76" t="str">
        <f>VLOOKUP($AA238,Reference!$B$45:$E$56,4,0)</f>
        <v>January</v>
      </c>
      <c r="AC238" s="76" t="str">
        <f>VLOOKUP($AA238,Reference!$B$45:$G$56,6,0)</f>
        <v>April</v>
      </c>
      <c r="AD238" s="76" t="str">
        <f>VLOOKUP($AA238,Reference!$B$45:$J$56,8,0)</f>
        <v>July</v>
      </c>
    </row>
    <row r="239" spans="1:30" ht="15" x14ac:dyDescent="0.15">
      <c r="A239" s="34"/>
      <c r="B239" s="36">
        <f t="shared" si="18"/>
        <v>0.8345588235294118</v>
      </c>
      <c r="C239" s="37">
        <v>227</v>
      </c>
      <c r="D239" s="38">
        <f>'Raw Data'!B228</f>
        <v>0</v>
      </c>
      <c r="E239" s="38">
        <f t="shared" si="21"/>
        <v>140159795.5399999</v>
      </c>
      <c r="F239" s="36">
        <f t="shared" si="19"/>
        <v>0.97038593364162073</v>
      </c>
      <c r="G239" s="39">
        <f>'Raw Data'!C228</f>
        <v>74.67</v>
      </c>
      <c r="H239" s="39">
        <f t="shared" si="22"/>
        <v>470305.55000000034</v>
      </c>
      <c r="I239" s="36">
        <f t="shared" si="20"/>
        <v>0.99659605963324793</v>
      </c>
      <c r="J239" s="44" t="s">
        <v>16</v>
      </c>
      <c r="K239" s="41" t="str">
        <f>'Raw Data'!A228</f>
        <v>Client 227</v>
      </c>
      <c r="L239" s="41" t="s">
        <v>50</v>
      </c>
      <c r="M239" s="42" t="s">
        <v>27</v>
      </c>
      <c r="N239" s="43">
        <f>IF($J239="a",VLOOKUP($M239,Reference!$A$2:B$13,2,0),IF($J239="b",VLOOKUP($M239,Reference!$A$16:B$27,2,0),VLOOKUP($M239,Reference!$A$30:B$41,2,0)))</f>
        <v>0</v>
      </c>
      <c r="O239" s="43">
        <f>IF($J239="a",VLOOKUP($M239,Reference!$A$2:C$13,3,0),IF($J239="b",VLOOKUP($M239,Reference!$A$16:C$27,3,0),VLOOKUP($M239,Reference!$A$30:C$41,3,0)))</f>
        <v>0</v>
      </c>
      <c r="P239" s="43">
        <f>IF($J239="a",VLOOKUP($M239,Reference!$A$2:D$13,4,0),IF($J239="b",VLOOKUP($M239,Reference!$A$16:D$27,4,0),VLOOKUP($M239,Reference!$A$30:D$41,4,0)))</f>
        <v>0</v>
      </c>
      <c r="Q239" s="43">
        <f>IF($J239="a",VLOOKUP($M239,Reference!$A$2:E$13,5,0),IF($J239="b",VLOOKUP($M239,Reference!$A$16:E$27,5,0),VLOOKUP($M239,Reference!$A$30:E$41,5,0)))</f>
        <v>0</v>
      </c>
      <c r="R239" s="43">
        <f>IF($J239="a",VLOOKUP($M239,Reference!$A$2:F$13,6,0),IF($J239="b",VLOOKUP($M239,Reference!$A$16:F$27,6,0),VLOOKUP($M239,Reference!$A$30:F$41,6,0)))</f>
        <v>0</v>
      </c>
      <c r="S239" s="43">
        <f>IF($J239="a",VLOOKUP($M239,Reference!$A$2:G$13,7,0),IF($J239="b",VLOOKUP($M239,Reference!$A$16:G$27,7,0),VLOOKUP($M239,Reference!$A$30:G$41,7,0)))</f>
        <v>0</v>
      </c>
      <c r="T239" s="43">
        <f>IF($J239="a",VLOOKUP($M239,Reference!$A$2:H$13,8,0),IF($J239="b",VLOOKUP($M239,Reference!$A$16:H$27,8,0),VLOOKUP($M239,Reference!$A$30:H$41,8,0)))</f>
        <v>0</v>
      </c>
      <c r="U239" s="43">
        <f>IF($J239="a",VLOOKUP($M239,Reference!$A$2:I$13,9,0),IF($J239="b",VLOOKUP($M239,Reference!$A$16:I$27,9,0),VLOOKUP($M239,Reference!$A$30:I$41,9,0)))</f>
        <v>0</v>
      </c>
      <c r="V239" s="43">
        <f>IF($J239="a",VLOOKUP($M239,Reference!$A$2:J$13,10,0),IF($J239="b",VLOOKUP($M239,Reference!$A$16:J$27,10,0),VLOOKUP($M239,Reference!$A$30:J$41,10,0)))</f>
        <v>0</v>
      </c>
      <c r="W239" s="43">
        <f>IF($J239="a",VLOOKUP($M239,Reference!$A$2:K$13,11,0),IF($J239="b",VLOOKUP($M239,Reference!$A$16:K$27,11,0),VLOOKUP($M239,Reference!$A$30:K$41,11,0)))</f>
        <v>0</v>
      </c>
      <c r="X239" s="43" t="str">
        <f>IF($J239="a",VLOOKUP($M239,Reference!$A$2:L$13,12,0),IF($J239="b",VLOOKUP($M239,Reference!$A$16:L$27,12,0),VLOOKUP($M239,Reference!$A$30:L$41,12,0)))</f>
        <v>Service Touchpoint</v>
      </c>
      <c r="Y239" s="43">
        <f>IF($J239="a",VLOOKUP($M239,Reference!$A$2:M$13,13,0),IF($J239="b",VLOOKUP($M239,Reference!$A$16:M$27,13,0),VLOOKUP($M239,Reference!$A$30:M$41,13,0)))</f>
        <v>0</v>
      </c>
      <c r="Z239" s="72">
        <f>VLOOKUP(M239,Reference!$A$63:$B$74,2,0)</f>
        <v>43405</v>
      </c>
      <c r="AA239" s="76">
        <f>VLOOKUP($M239,Reference!$A$45:$B$56,2,0)</f>
        <v>11</v>
      </c>
      <c r="AB239" s="76" t="str">
        <f>VLOOKUP($AA239,Reference!$B$45:$E$56,4,0)</f>
        <v>February</v>
      </c>
      <c r="AC239" s="76" t="str">
        <f>VLOOKUP($AA239,Reference!$B$45:$G$56,6,0)</f>
        <v>May</v>
      </c>
      <c r="AD239" s="76" t="str">
        <f>VLOOKUP($AA239,Reference!$B$45:$J$56,8,0)</f>
        <v>August</v>
      </c>
    </row>
    <row r="240" spans="1:30" ht="15" x14ac:dyDescent="0.15">
      <c r="A240" s="34"/>
      <c r="B240" s="36">
        <f t="shared" si="18"/>
        <v>0.83823529411764708</v>
      </c>
      <c r="C240" s="37">
        <v>228</v>
      </c>
      <c r="D240" s="38">
        <f>'Raw Data'!B229</f>
        <v>126567.6</v>
      </c>
      <c r="E240" s="38">
        <f t="shared" si="21"/>
        <v>140286363.1399999</v>
      </c>
      <c r="F240" s="36">
        <f t="shared" si="19"/>
        <v>0.97126221501904131</v>
      </c>
      <c r="G240" s="39">
        <f>'Raw Data'!C229</f>
        <v>73.95</v>
      </c>
      <c r="H240" s="39">
        <f t="shared" si="22"/>
        <v>470379.50000000035</v>
      </c>
      <c r="I240" s="36">
        <f t="shared" si="20"/>
        <v>0.99675276260775014</v>
      </c>
      <c r="J240" s="44" t="s">
        <v>16</v>
      </c>
      <c r="K240" s="41" t="str">
        <f>'Raw Data'!A229</f>
        <v>Client 228</v>
      </c>
      <c r="L240" s="41" t="s">
        <v>50</v>
      </c>
      <c r="M240" s="42" t="s">
        <v>28</v>
      </c>
      <c r="N240" s="43">
        <f>IF($J240="a",VLOOKUP($M240,Reference!$A$2:B$13,2,0),IF($J240="b",VLOOKUP($M240,Reference!$A$16:B$27,2,0),VLOOKUP($M240,Reference!$A$30:B$41,2,0)))</f>
        <v>0</v>
      </c>
      <c r="O240" s="43">
        <f>IF($J240="a",VLOOKUP($M240,Reference!$A$2:C$13,3,0),IF($J240="b",VLOOKUP($M240,Reference!$A$16:C$27,3,0),VLOOKUP($M240,Reference!$A$30:C$41,3,0)))</f>
        <v>0</v>
      </c>
      <c r="P240" s="43">
        <f>IF($J240="a",VLOOKUP($M240,Reference!$A$2:D$13,4,0),IF($J240="b",VLOOKUP($M240,Reference!$A$16:D$27,4,0),VLOOKUP($M240,Reference!$A$30:D$41,4,0)))</f>
        <v>0</v>
      </c>
      <c r="Q240" s="43">
        <f>IF($J240="a",VLOOKUP($M240,Reference!$A$2:E$13,5,0),IF($J240="b",VLOOKUP($M240,Reference!$A$16:E$27,5,0),VLOOKUP($M240,Reference!$A$30:E$41,5,0)))</f>
        <v>0</v>
      </c>
      <c r="R240" s="43">
        <f>IF($J240="a",VLOOKUP($M240,Reference!$A$2:F$13,6,0),IF($J240="b",VLOOKUP($M240,Reference!$A$16:F$27,6,0),VLOOKUP($M240,Reference!$A$30:F$41,6,0)))</f>
        <v>0</v>
      </c>
      <c r="S240" s="43">
        <f>IF($J240="a",VLOOKUP($M240,Reference!$A$2:G$13,7,0),IF($J240="b",VLOOKUP($M240,Reference!$A$16:G$27,7,0),VLOOKUP($M240,Reference!$A$30:G$41,7,0)))</f>
        <v>0</v>
      </c>
      <c r="T240" s="43">
        <f>IF($J240="a",VLOOKUP($M240,Reference!$A$2:H$13,8,0),IF($J240="b",VLOOKUP($M240,Reference!$A$16:H$27,8,0),VLOOKUP($M240,Reference!$A$30:H$41,8,0)))</f>
        <v>0</v>
      </c>
      <c r="U240" s="43">
        <f>IF($J240="a",VLOOKUP($M240,Reference!$A$2:I$13,9,0),IF($J240="b",VLOOKUP($M240,Reference!$A$16:I$27,9,0),VLOOKUP($M240,Reference!$A$30:I$41,9,0)))</f>
        <v>0</v>
      </c>
      <c r="V240" s="43">
        <f>IF($J240="a",VLOOKUP($M240,Reference!$A$2:J$13,10,0),IF($J240="b",VLOOKUP($M240,Reference!$A$16:J$27,10,0),VLOOKUP($M240,Reference!$A$30:J$41,10,0)))</f>
        <v>0</v>
      </c>
      <c r="W240" s="43">
        <f>IF($J240="a",VLOOKUP($M240,Reference!$A$2:K$13,11,0),IF($J240="b",VLOOKUP($M240,Reference!$A$16:K$27,11,0),VLOOKUP($M240,Reference!$A$30:K$41,11,0)))</f>
        <v>0</v>
      </c>
      <c r="X240" s="43">
        <f>IF($J240="a",VLOOKUP($M240,Reference!$A$2:L$13,12,0),IF($J240="b",VLOOKUP($M240,Reference!$A$16:L$27,12,0),VLOOKUP($M240,Reference!$A$30:L$41,12,0)))</f>
        <v>0</v>
      </c>
      <c r="Y240" s="43" t="str">
        <f>IF($J240="a",VLOOKUP($M240,Reference!$A$2:M$13,13,0),IF($J240="b",VLOOKUP($M240,Reference!$A$16:M$27,13,0),VLOOKUP($M240,Reference!$A$30:M$41,13,0)))</f>
        <v>Service Touchpoint</v>
      </c>
      <c r="Z240" s="72">
        <f>VLOOKUP(M240,Reference!$A$63:$B$74,2,0)</f>
        <v>43435</v>
      </c>
      <c r="AA240" s="76">
        <f>VLOOKUP($M240,Reference!$A$45:$B$56,2,0)</f>
        <v>12</v>
      </c>
      <c r="AB240" s="76" t="str">
        <f>VLOOKUP($AA240,Reference!$B$45:$E$56,4,0)</f>
        <v>March</v>
      </c>
      <c r="AC240" s="76" t="str">
        <f>VLOOKUP($AA240,Reference!$B$45:$G$56,6,0)</f>
        <v>June</v>
      </c>
      <c r="AD240" s="76" t="str">
        <f>VLOOKUP($AA240,Reference!$B$45:$J$56,8,0)</f>
        <v>September</v>
      </c>
    </row>
    <row r="241" spans="1:30" ht="15" x14ac:dyDescent="0.15">
      <c r="A241" s="34"/>
      <c r="B241" s="36">
        <f t="shared" si="18"/>
        <v>0.84191176470588236</v>
      </c>
      <c r="C241" s="37">
        <v>229</v>
      </c>
      <c r="D241" s="38">
        <f>'Raw Data'!B230</f>
        <v>6660.98</v>
      </c>
      <c r="E241" s="38">
        <f t="shared" si="21"/>
        <v>140293024.11999989</v>
      </c>
      <c r="F241" s="36">
        <f t="shared" si="19"/>
        <v>0.97130833181930742</v>
      </c>
      <c r="G241" s="39">
        <f>'Raw Data'!C230</f>
        <v>73.58</v>
      </c>
      <c r="H241" s="39">
        <f t="shared" si="22"/>
        <v>470453.08000000037</v>
      </c>
      <c r="I241" s="36">
        <f t="shared" si="20"/>
        <v>0.99690868153762002</v>
      </c>
      <c r="J241" s="44" t="s">
        <v>16</v>
      </c>
      <c r="K241" s="41" t="str">
        <f>'Raw Data'!A230</f>
        <v>Client 229</v>
      </c>
      <c r="L241" s="41" t="s">
        <v>50</v>
      </c>
      <c r="M241" s="42" t="s">
        <v>1</v>
      </c>
      <c r="N241" s="43" t="str">
        <f>IF($J241="a",VLOOKUP($M241,Reference!$A$2:B$13,2,0),IF($J241="b",VLOOKUP($M241,Reference!$A$16:B$27,2,0),VLOOKUP($M241,Reference!$A$30:B$41,2,0)))</f>
        <v>Service Touchpoint</v>
      </c>
      <c r="O241" s="43">
        <f>IF($J241="a",VLOOKUP($M241,Reference!$A$2:C$13,3,0),IF($J241="b",VLOOKUP($M241,Reference!$A$16:C$27,3,0),VLOOKUP($M241,Reference!$A$30:C$41,3,0)))</f>
        <v>0</v>
      </c>
      <c r="P241" s="43">
        <f>IF($J241="a",VLOOKUP($M241,Reference!$A$2:D$13,4,0),IF($J241="b",VLOOKUP($M241,Reference!$A$16:D$27,4,0),VLOOKUP($M241,Reference!$A$30:D$41,4,0)))</f>
        <v>0</v>
      </c>
      <c r="Q241" s="43">
        <f>IF($J241="a",VLOOKUP($M241,Reference!$A$2:E$13,5,0),IF($J241="b",VLOOKUP($M241,Reference!$A$16:E$27,5,0),VLOOKUP($M241,Reference!$A$30:E$41,5,0)))</f>
        <v>0</v>
      </c>
      <c r="R241" s="43">
        <f>IF($J241="a",VLOOKUP($M241,Reference!$A$2:F$13,6,0),IF($J241="b",VLOOKUP($M241,Reference!$A$16:F$27,6,0),VLOOKUP($M241,Reference!$A$30:F$41,6,0)))</f>
        <v>0</v>
      </c>
      <c r="S241" s="43">
        <f>IF($J241="a",VLOOKUP($M241,Reference!$A$2:G$13,7,0),IF($J241="b",VLOOKUP($M241,Reference!$A$16:G$27,7,0),VLOOKUP($M241,Reference!$A$30:G$41,7,0)))</f>
        <v>0</v>
      </c>
      <c r="T241" s="43">
        <f>IF($J241="a",VLOOKUP($M241,Reference!$A$2:H$13,8,0),IF($J241="b",VLOOKUP($M241,Reference!$A$16:H$27,8,0),VLOOKUP($M241,Reference!$A$30:H$41,8,0)))</f>
        <v>0</v>
      </c>
      <c r="U241" s="43">
        <f>IF($J241="a",VLOOKUP($M241,Reference!$A$2:I$13,9,0),IF($J241="b",VLOOKUP($M241,Reference!$A$16:I$27,9,0),VLOOKUP($M241,Reference!$A$30:I$41,9,0)))</f>
        <v>0</v>
      </c>
      <c r="V241" s="43">
        <f>IF($J241="a",VLOOKUP($M241,Reference!$A$2:J$13,10,0),IF($J241="b",VLOOKUP($M241,Reference!$A$16:J$27,10,0),VLOOKUP($M241,Reference!$A$30:J$41,10,0)))</f>
        <v>0</v>
      </c>
      <c r="W241" s="43">
        <f>IF($J241="a",VLOOKUP($M241,Reference!$A$2:K$13,11,0),IF($J241="b",VLOOKUP($M241,Reference!$A$16:K$27,11,0),VLOOKUP($M241,Reference!$A$30:K$41,11,0)))</f>
        <v>0</v>
      </c>
      <c r="X241" s="43">
        <f>IF($J241="a",VLOOKUP($M241,Reference!$A$2:L$13,12,0),IF($J241="b",VLOOKUP($M241,Reference!$A$16:L$27,12,0),VLOOKUP($M241,Reference!$A$30:L$41,12,0)))</f>
        <v>0</v>
      </c>
      <c r="Y241" s="43">
        <f>IF($J241="a",VLOOKUP($M241,Reference!$A$2:M$13,13,0),IF($J241="b",VLOOKUP($M241,Reference!$A$16:M$27,13,0),VLOOKUP($M241,Reference!$A$30:M$41,13,0)))</f>
        <v>0</v>
      </c>
      <c r="Z241" s="72">
        <f>VLOOKUP(M241,Reference!$A$63:$B$74,2,0)</f>
        <v>43101</v>
      </c>
      <c r="AA241" s="76">
        <f>VLOOKUP($M241,Reference!$A$45:$B$56,2,0)</f>
        <v>1</v>
      </c>
      <c r="AB241" s="76" t="str">
        <f>VLOOKUP($AA241,Reference!$B$45:$E$56,4,0)</f>
        <v>April</v>
      </c>
      <c r="AC241" s="76" t="str">
        <f>VLOOKUP($AA241,Reference!$B$45:$G$56,6,0)</f>
        <v>July</v>
      </c>
      <c r="AD241" s="76" t="str">
        <f>VLOOKUP($AA241,Reference!$B$45:$J$56,8,0)</f>
        <v>October</v>
      </c>
    </row>
    <row r="242" spans="1:30" ht="15" x14ac:dyDescent="0.15">
      <c r="A242" s="34"/>
      <c r="B242" s="36">
        <f t="shared" si="18"/>
        <v>0.84558823529411764</v>
      </c>
      <c r="C242" s="37">
        <v>230</v>
      </c>
      <c r="D242" s="38">
        <f>'Raw Data'!B231</f>
        <v>12911.25</v>
      </c>
      <c r="E242" s="38">
        <f t="shared" si="21"/>
        <v>140305935.36999989</v>
      </c>
      <c r="F242" s="36">
        <f t="shared" si="19"/>
        <v>0.97139772189966145</v>
      </c>
      <c r="G242" s="39">
        <f>'Raw Data'!C231</f>
        <v>72.38</v>
      </c>
      <c r="H242" s="39">
        <f t="shared" si="22"/>
        <v>470525.46000000037</v>
      </c>
      <c r="I242" s="36">
        <f t="shared" si="20"/>
        <v>0.9970620576200333</v>
      </c>
      <c r="J242" s="44" t="s">
        <v>16</v>
      </c>
      <c r="K242" s="41" t="str">
        <f>'Raw Data'!A231</f>
        <v>Client 230</v>
      </c>
      <c r="L242" s="41" t="s">
        <v>50</v>
      </c>
      <c r="M242" s="42" t="s">
        <v>18</v>
      </c>
      <c r="N242" s="43">
        <f>IF($J242="a",VLOOKUP($M242,Reference!$A$2:B$13,2,0),IF($J242="b",VLOOKUP($M242,Reference!$A$16:B$27,2,0),VLOOKUP($M242,Reference!$A$30:B$41,2,0)))</f>
        <v>0</v>
      </c>
      <c r="O242" s="43" t="str">
        <f>IF($J242="a",VLOOKUP($M242,Reference!$A$2:C$13,3,0),IF($J242="b",VLOOKUP($M242,Reference!$A$16:C$27,3,0),VLOOKUP($M242,Reference!$A$30:C$41,3,0)))</f>
        <v>Service Touchpoint</v>
      </c>
      <c r="P242" s="43">
        <f>IF($J242="a",VLOOKUP($M242,Reference!$A$2:D$13,4,0),IF($J242="b",VLOOKUP($M242,Reference!$A$16:D$27,4,0),VLOOKUP($M242,Reference!$A$30:D$41,4,0)))</f>
        <v>0</v>
      </c>
      <c r="Q242" s="43">
        <f>IF($J242="a",VLOOKUP($M242,Reference!$A$2:E$13,5,0),IF($J242="b",VLOOKUP($M242,Reference!$A$16:E$27,5,0),VLOOKUP($M242,Reference!$A$30:E$41,5,0)))</f>
        <v>0</v>
      </c>
      <c r="R242" s="43">
        <f>IF($J242="a",VLOOKUP($M242,Reference!$A$2:F$13,6,0),IF($J242="b",VLOOKUP($M242,Reference!$A$16:F$27,6,0),VLOOKUP($M242,Reference!$A$30:F$41,6,0)))</f>
        <v>0</v>
      </c>
      <c r="S242" s="43">
        <f>IF($J242="a",VLOOKUP($M242,Reference!$A$2:G$13,7,0),IF($J242="b",VLOOKUP($M242,Reference!$A$16:G$27,7,0),VLOOKUP($M242,Reference!$A$30:G$41,7,0)))</f>
        <v>0</v>
      </c>
      <c r="T242" s="43">
        <f>IF($J242="a",VLOOKUP($M242,Reference!$A$2:H$13,8,0),IF($J242="b",VLOOKUP($M242,Reference!$A$16:H$27,8,0),VLOOKUP($M242,Reference!$A$30:H$41,8,0)))</f>
        <v>0</v>
      </c>
      <c r="U242" s="43">
        <f>IF($J242="a",VLOOKUP($M242,Reference!$A$2:I$13,9,0),IF($J242="b",VLOOKUP($M242,Reference!$A$16:I$27,9,0),VLOOKUP($M242,Reference!$A$30:I$41,9,0)))</f>
        <v>0</v>
      </c>
      <c r="V242" s="43">
        <f>IF($J242="a",VLOOKUP($M242,Reference!$A$2:J$13,10,0),IF($J242="b",VLOOKUP($M242,Reference!$A$16:J$27,10,0),VLOOKUP($M242,Reference!$A$30:J$41,10,0)))</f>
        <v>0</v>
      </c>
      <c r="W242" s="43">
        <f>IF($J242="a",VLOOKUP($M242,Reference!$A$2:K$13,11,0),IF($J242="b",VLOOKUP($M242,Reference!$A$16:K$27,11,0),VLOOKUP($M242,Reference!$A$30:K$41,11,0)))</f>
        <v>0</v>
      </c>
      <c r="X242" s="43">
        <f>IF($J242="a",VLOOKUP($M242,Reference!$A$2:L$13,12,0),IF($J242="b",VLOOKUP($M242,Reference!$A$16:L$27,12,0),VLOOKUP($M242,Reference!$A$30:L$41,12,0)))</f>
        <v>0</v>
      </c>
      <c r="Y242" s="43">
        <f>IF($J242="a",VLOOKUP($M242,Reference!$A$2:M$13,13,0),IF($J242="b",VLOOKUP($M242,Reference!$A$16:M$27,13,0),VLOOKUP($M242,Reference!$A$30:M$41,13,0)))</f>
        <v>0</v>
      </c>
      <c r="Z242" s="72">
        <f>VLOOKUP(M242,Reference!$A$63:$B$74,2,0)</f>
        <v>43132</v>
      </c>
      <c r="AA242" s="76">
        <f>VLOOKUP($M242,Reference!$A$45:$B$56,2,0)</f>
        <v>2</v>
      </c>
      <c r="AB242" s="76" t="str">
        <f>VLOOKUP($AA242,Reference!$B$45:$E$56,4,0)</f>
        <v>May</v>
      </c>
      <c r="AC242" s="76" t="str">
        <f>VLOOKUP($AA242,Reference!$B$45:$G$56,6,0)</f>
        <v>August</v>
      </c>
      <c r="AD242" s="76" t="str">
        <f>VLOOKUP($AA242,Reference!$B$45:$J$56,8,0)</f>
        <v>November</v>
      </c>
    </row>
    <row r="243" spans="1:30" ht="15" x14ac:dyDescent="0.15">
      <c r="A243" s="34"/>
      <c r="B243" s="36">
        <f t="shared" si="18"/>
        <v>0.84926470588235292</v>
      </c>
      <c r="C243" s="37">
        <v>231</v>
      </c>
      <c r="D243" s="38">
        <f>'Raw Data'!B232</f>
        <v>71287.5</v>
      </c>
      <c r="E243" s="38">
        <f t="shared" si="21"/>
        <v>140377222.86999989</v>
      </c>
      <c r="F243" s="36">
        <f t="shared" si="19"/>
        <v>0.97189127561082356</v>
      </c>
      <c r="G243" s="39">
        <f>'Raw Data'!C232</f>
        <v>70.45</v>
      </c>
      <c r="H243" s="39">
        <f t="shared" si="22"/>
        <v>470595.91000000038</v>
      </c>
      <c r="I243" s="36">
        <f t="shared" si="20"/>
        <v>0.99721134395612099</v>
      </c>
      <c r="J243" s="44" t="s">
        <v>16</v>
      </c>
      <c r="K243" s="41" t="str">
        <f>'Raw Data'!A232</f>
        <v>Client 231</v>
      </c>
      <c r="L243" s="41" t="s">
        <v>50</v>
      </c>
      <c r="M243" s="42" t="s">
        <v>19</v>
      </c>
      <c r="N243" s="43">
        <f>IF($J243="a",VLOOKUP($M243,Reference!$A$2:B$13,2,0),IF($J243="b",VLOOKUP($M243,Reference!$A$16:B$27,2,0),VLOOKUP($M243,Reference!$A$30:B$41,2,0)))</f>
        <v>0</v>
      </c>
      <c r="O243" s="43">
        <f>IF($J243="a",VLOOKUP($M243,Reference!$A$2:C$13,3,0),IF($J243="b",VLOOKUP($M243,Reference!$A$16:C$27,3,0),VLOOKUP($M243,Reference!$A$30:C$41,3,0)))</f>
        <v>0</v>
      </c>
      <c r="P243" s="43" t="str">
        <f>IF($J243="a",VLOOKUP($M243,Reference!$A$2:D$13,4,0),IF($J243="b",VLOOKUP($M243,Reference!$A$16:D$27,4,0),VLOOKUP($M243,Reference!$A$30:D$41,4,0)))</f>
        <v>Service Touchpoint</v>
      </c>
      <c r="Q243" s="43">
        <f>IF($J243="a",VLOOKUP($M243,Reference!$A$2:E$13,5,0),IF($J243="b",VLOOKUP($M243,Reference!$A$16:E$27,5,0),VLOOKUP($M243,Reference!$A$30:E$41,5,0)))</f>
        <v>0</v>
      </c>
      <c r="R243" s="43">
        <f>IF($J243="a",VLOOKUP($M243,Reference!$A$2:F$13,6,0),IF($J243="b",VLOOKUP($M243,Reference!$A$16:F$27,6,0),VLOOKUP($M243,Reference!$A$30:F$41,6,0)))</f>
        <v>0</v>
      </c>
      <c r="S243" s="43">
        <f>IF($J243="a",VLOOKUP($M243,Reference!$A$2:G$13,7,0),IF($J243="b",VLOOKUP($M243,Reference!$A$16:G$27,7,0),VLOOKUP($M243,Reference!$A$30:G$41,7,0)))</f>
        <v>0</v>
      </c>
      <c r="T243" s="43">
        <f>IF($J243="a",VLOOKUP($M243,Reference!$A$2:H$13,8,0),IF($J243="b",VLOOKUP($M243,Reference!$A$16:H$27,8,0),VLOOKUP($M243,Reference!$A$30:H$41,8,0)))</f>
        <v>0</v>
      </c>
      <c r="U243" s="43">
        <f>IF($J243="a",VLOOKUP($M243,Reference!$A$2:I$13,9,0),IF($J243="b",VLOOKUP($M243,Reference!$A$16:I$27,9,0),VLOOKUP($M243,Reference!$A$30:I$41,9,0)))</f>
        <v>0</v>
      </c>
      <c r="V243" s="43">
        <f>IF($J243="a",VLOOKUP($M243,Reference!$A$2:J$13,10,0),IF($J243="b",VLOOKUP($M243,Reference!$A$16:J$27,10,0),VLOOKUP($M243,Reference!$A$30:J$41,10,0)))</f>
        <v>0</v>
      </c>
      <c r="W243" s="43">
        <f>IF($J243="a",VLOOKUP($M243,Reference!$A$2:K$13,11,0),IF($J243="b",VLOOKUP($M243,Reference!$A$16:K$27,11,0),VLOOKUP($M243,Reference!$A$30:K$41,11,0)))</f>
        <v>0</v>
      </c>
      <c r="X243" s="43">
        <f>IF($J243="a",VLOOKUP($M243,Reference!$A$2:L$13,12,0),IF($J243="b",VLOOKUP($M243,Reference!$A$16:L$27,12,0),VLOOKUP($M243,Reference!$A$30:L$41,12,0)))</f>
        <v>0</v>
      </c>
      <c r="Y243" s="43">
        <f>IF($J243="a",VLOOKUP($M243,Reference!$A$2:M$13,13,0),IF($J243="b",VLOOKUP($M243,Reference!$A$16:M$27,13,0),VLOOKUP($M243,Reference!$A$30:M$41,13,0)))</f>
        <v>0</v>
      </c>
      <c r="Z243" s="72">
        <f>VLOOKUP(M243,Reference!$A$63:$B$74,2,0)</f>
        <v>43160</v>
      </c>
      <c r="AA243" s="76">
        <f>VLOOKUP($M243,Reference!$A$45:$B$56,2,0)</f>
        <v>3</v>
      </c>
      <c r="AB243" s="76" t="str">
        <f>VLOOKUP($AA243,Reference!$B$45:$E$56,4,0)</f>
        <v>June</v>
      </c>
      <c r="AC243" s="76" t="str">
        <f>VLOOKUP($AA243,Reference!$B$45:$G$56,6,0)</f>
        <v>September</v>
      </c>
      <c r="AD243" s="76" t="str">
        <f>VLOOKUP($AA243,Reference!$B$45:$J$56,8,0)</f>
        <v>December</v>
      </c>
    </row>
    <row r="244" spans="1:30" ht="15" x14ac:dyDescent="0.15">
      <c r="A244" s="34"/>
      <c r="B244" s="36">
        <f t="shared" si="18"/>
        <v>0.8529411764705882</v>
      </c>
      <c r="C244" s="37">
        <v>232</v>
      </c>
      <c r="D244" s="38">
        <f>'Raw Data'!B233</f>
        <v>3721.09</v>
      </c>
      <c r="E244" s="38">
        <f t="shared" si="21"/>
        <v>140380943.95999989</v>
      </c>
      <c r="F244" s="36">
        <f t="shared" si="19"/>
        <v>0.9719170383010437</v>
      </c>
      <c r="G244" s="39">
        <f>'Raw Data'!C233</f>
        <v>69.5</v>
      </c>
      <c r="H244" s="39">
        <f t="shared" si="22"/>
        <v>470665.41000000038</v>
      </c>
      <c r="I244" s="36">
        <f t="shared" si="20"/>
        <v>0.99735861720463892</v>
      </c>
      <c r="J244" s="44" t="s">
        <v>16</v>
      </c>
      <c r="K244" s="41" t="str">
        <f>'Raw Data'!A233</f>
        <v>Client 232</v>
      </c>
      <c r="L244" s="41" t="s">
        <v>50</v>
      </c>
      <c r="M244" s="42" t="s">
        <v>20</v>
      </c>
      <c r="N244" s="43">
        <f>IF($J244="a",VLOOKUP($M244,Reference!$A$2:B$13,2,0),IF($J244="b",VLOOKUP($M244,Reference!$A$16:B$27,2,0),VLOOKUP($M244,Reference!$A$30:B$41,2,0)))</f>
        <v>0</v>
      </c>
      <c r="O244" s="43">
        <f>IF($J244="a",VLOOKUP($M244,Reference!$A$2:C$13,3,0),IF($J244="b",VLOOKUP($M244,Reference!$A$16:C$27,3,0),VLOOKUP($M244,Reference!$A$30:C$41,3,0)))</f>
        <v>0</v>
      </c>
      <c r="P244" s="43">
        <f>IF($J244="a",VLOOKUP($M244,Reference!$A$2:D$13,4,0),IF($J244="b",VLOOKUP($M244,Reference!$A$16:D$27,4,0),VLOOKUP($M244,Reference!$A$30:D$41,4,0)))</f>
        <v>0</v>
      </c>
      <c r="Q244" s="43" t="str">
        <f>IF($J244="a",VLOOKUP($M244,Reference!$A$2:E$13,5,0),IF($J244="b",VLOOKUP($M244,Reference!$A$16:E$27,5,0),VLOOKUP($M244,Reference!$A$30:E$41,5,0)))</f>
        <v>Service Touchpoint</v>
      </c>
      <c r="R244" s="43">
        <f>IF($J244="a",VLOOKUP($M244,Reference!$A$2:F$13,6,0),IF($J244="b",VLOOKUP($M244,Reference!$A$16:F$27,6,0),VLOOKUP($M244,Reference!$A$30:F$41,6,0)))</f>
        <v>0</v>
      </c>
      <c r="S244" s="43">
        <f>IF($J244="a",VLOOKUP($M244,Reference!$A$2:G$13,7,0),IF($J244="b",VLOOKUP($M244,Reference!$A$16:G$27,7,0),VLOOKUP($M244,Reference!$A$30:G$41,7,0)))</f>
        <v>0</v>
      </c>
      <c r="T244" s="43">
        <f>IF($J244="a",VLOOKUP($M244,Reference!$A$2:H$13,8,0),IF($J244="b",VLOOKUP($M244,Reference!$A$16:H$27,8,0),VLOOKUP($M244,Reference!$A$30:H$41,8,0)))</f>
        <v>0</v>
      </c>
      <c r="U244" s="43">
        <f>IF($J244="a",VLOOKUP($M244,Reference!$A$2:I$13,9,0),IF($J244="b",VLOOKUP($M244,Reference!$A$16:I$27,9,0),VLOOKUP($M244,Reference!$A$30:I$41,9,0)))</f>
        <v>0</v>
      </c>
      <c r="V244" s="43">
        <f>IF($J244="a",VLOOKUP($M244,Reference!$A$2:J$13,10,0),IF($J244="b",VLOOKUP($M244,Reference!$A$16:J$27,10,0),VLOOKUP($M244,Reference!$A$30:J$41,10,0)))</f>
        <v>0</v>
      </c>
      <c r="W244" s="43">
        <f>IF($J244="a",VLOOKUP($M244,Reference!$A$2:K$13,11,0),IF($J244="b",VLOOKUP($M244,Reference!$A$16:K$27,11,0),VLOOKUP($M244,Reference!$A$30:K$41,11,0)))</f>
        <v>0</v>
      </c>
      <c r="X244" s="43">
        <f>IF($J244="a",VLOOKUP($M244,Reference!$A$2:L$13,12,0),IF($J244="b",VLOOKUP($M244,Reference!$A$16:L$27,12,0),VLOOKUP($M244,Reference!$A$30:L$41,12,0)))</f>
        <v>0</v>
      </c>
      <c r="Y244" s="43">
        <f>IF($J244="a",VLOOKUP($M244,Reference!$A$2:M$13,13,0),IF($J244="b",VLOOKUP($M244,Reference!$A$16:M$27,13,0),VLOOKUP($M244,Reference!$A$30:M$41,13,0)))</f>
        <v>0</v>
      </c>
      <c r="Z244" s="72">
        <f>VLOOKUP(M244,Reference!$A$63:$B$74,2,0)</f>
        <v>43191</v>
      </c>
      <c r="AA244" s="76">
        <f>VLOOKUP($M244,Reference!$A$45:$B$56,2,0)</f>
        <v>4</v>
      </c>
      <c r="AB244" s="76" t="str">
        <f>VLOOKUP($AA244,Reference!$B$45:$E$56,4,0)</f>
        <v>July</v>
      </c>
      <c r="AC244" s="76" t="str">
        <f>VLOOKUP($AA244,Reference!$B$45:$G$56,6,0)</f>
        <v>October</v>
      </c>
      <c r="AD244" s="76" t="str">
        <f>VLOOKUP($AA244,Reference!$B$45:$J$56,8,0)</f>
        <v>January</v>
      </c>
    </row>
    <row r="245" spans="1:30" ht="15" x14ac:dyDescent="0.15">
      <c r="A245" s="34"/>
      <c r="B245" s="36">
        <f t="shared" si="18"/>
        <v>0.85661764705882348</v>
      </c>
      <c r="C245" s="37">
        <v>233</v>
      </c>
      <c r="D245" s="38">
        <f>'Raw Data'!B234</f>
        <v>1322554.1200000001</v>
      </c>
      <c r="E245" s="38">
        <f t="shared" si="21"/>
        <v>141703498.07999989</v>
      </c>
      <c r="F245" s="36">
        <f t="shared" si="19"/>
        <v>0.9810736435142805</v>
      </c>
      <c r="G245" s="39">
        <f>'Raw Data'!C234</f>
        <v>69.010000000000005</v>
      </c>
      <c r="H245" s="39">
        <f t="shared" si="22"/>
        <v>470734.42000000039</v>
      </c>
      <c r="I245" s="36">
        <f t="shared" si="20"/>
        <v>0.99750485212377882</v>
      </c>
      <c r="J245" s="44" t="s">
        <v>16</v>
      </c>
      <c r="K245" s="41" t="str">
        <f>'Raw Data'!A234</f>
        <v>Client 233</v>
      </c>
      <c r="L245" s="41" t="s">
        <v>50</v>
      </c>
      <c r="M245" s="42" t="s">
        <v>21</v>
      </c>
      <c r="N245" s="43">
        <f>IF($J245="a",VLOOKUP($M245,Reference!$A$2:B$13,2,0),IF($J245="b",VLOOKUP($M245,Reference!$A$16:B$27,2,0),VLOOKUP($M245,Reference!$A$30:B$41,2,0)))</f>
        <v>0</v>
      </c>
      <c r="O245" s="43">
        <f>IF($J245="a",VLOOKUP($M245,Reference!$A$2:C$13,3,0),IF($J245="b",VLOOKUP($M245,Reference!$A$16:C$27,3,0),VLOOKUP($M245,Reference!$A$30:C$41,3,0)))</f>
        <v>0</v>
      </c>
      <c r="P245" s="43">
        <f>IF($J245="a",VLOOKUP($M245,Reference!$A$2:D$13,4,0),IF($J245="b",VLOOKUP($M245,Reference!$A$16:D$27,4,0),VLOOKUP($M245,Reference!$A$30:D$41,4,0)))</f>
        <v>0</v>
      </c>
      <c r="Q245" s="43">
        <f>IF($J245="a",VLOOKUP($M245,Reference!$A$2:E$13,5,0),IF($J245="b",VLOOKUP($M245,Reference!$A$16:E$27,5,0),VLOOKUP($M245,Reference!$A$30:E$41,5,0)))</f>
        <v>0</v>
      </c>
      <c r="R245" s="43" t="str">
        <f>IF($J245="a",VLOOKUP($M245,Reference!$A$2:F$13,6,0),IF($J245="b",VLOOKUP($M245,Reference!$A$16:F$27,6,0),VLOOKUP($M245,Reference!$A$30:F$41,6,0)))</f>
        <v>Service Touchpoint</v>
      </c>
      <c r="S245" s="43">
        <f>IF($J245="a",VLOOKUP($M245,Reference!$A$2:G$13,7,0),IF($J245="b",VLOOKUP($M245,Reference!$A$16:G$27,7,0),VLOOKUP($M245,Reference!$A$30:G$41,7,0)))</f>
        <v>0</v>
      </c>
      <c r="T245" s="43">
        <f>IF($J245="a",VLOOKUP($M245,Reference!$A$2:H$13,8,0),IF($J245="b",VLOOKUP($M245,Reference!$A$16:H$27,8,0),VLOOKUP($M245,Reference!$A$30:H$41,8,0)))</f>
        <v>0</v>
      </c>
      <c r="U245" s="43">
        <f>IF($J245="a",VLOOKUP($M245,Reference!$A$2:I$13,9,0),IF($J245="b",VLOOKUP($M245,Reference!$A$16:I$27,9,0),VLOOKUP($M245,Reference!$A$30:I$41,9,0)))</f>
        <v>0</v>
      </c>
      <c r="V245" s="43">
        <f>IF($J245="a",VLOOKUP($M245,Reference!$A$2:J$13,10,0),IF($J245="b",VLOOKUP($M245,Reference!$A$16:J$27,10,0),VLOOKUP($M245,Reference!$A$30:J$41,10,0)))</f>
        <v>0</v>
      </c>
      <c r="W245" s="43">
        <f>IF($J245="a",VLOOKUP($M245,Reference!$A$2:K$13,11,0),IF($J245="b",VLOOKUP($M245,Reference!$A$16:K$27,11,0),VLOOKUP($M245,Reference!$A$30:K$41,11,0)))</f>
        <v>0</v>
      </c>
      <c r="X245" s="43">
        <f>IF($J245="a",VLOOKUP($M245,Reference!$A$2:L$13,12,0),IF($J245="b",VLOOKUP($M245,Reference!$A$16:L$27,12,0),VLOOKUP($M245,Reference!$A$30:L$41,12,0)))</f>
        <v>0</v>
      </c>
      <c r="Y245" s="43">
        <f>IF($J245="a",VLOOKUP($M245,Reference!$A$2:M$13,13,0),IF($J245="b",VLOOKUP($M245,Reference!$A$16:M$27,13,0),VLOOKUP($M245,Reference!$A$30:M$41,13,0)))</f>
        <v>0</v>
      </c>
      <c r="Z245" s="72">
        <f>VLOOKUP(M245,Reference!$A$63:$B$74,2,0)</f>
        <v>43221</v>
      </c>
      <c r="AA245" s="76">
        <f>VLOOKUP($M245,Reference!$A$45:$B$56,2,0)</f>
        <v>5</v>
      </c>
      <c r="AB245" s="76" t="str">
        <f>VLOOKUP($AA245,Reference!$B$45:$E$56,4,0)</f>
        <v>August</v>
      </c>
      <c r="AC245" s="76" t="str">
        <f>VLOOKUP($AA245,Reference!$B$45:$G$56,6,0)</f>
        <v>November</v>
      </c>
      <c r="AD245" s="76" t="str">
        <f>VLOOKUP($AA245,Reference!$B$45:$J$56,8,0)</f>
        <v>February</v>
      </c>
    </row>
    <row r="246" spans="1:30" ht="15" x14ac:dyDescent="0.15">
      <c r="A246" s="34"/>
      <c r="B246" s="36">
        <f t="shared" si="18"/>
        <v>0.86029411764705888</v>
      </c>
      <c r="C246" s="37">
        <v>234</v>
      </c>
      <c r="D246" s="38">
        <f>'Raw Data'!B235</f>
        <v>900785.17</v>
      </c>
      <c r="E246" s="38">
        <f t="shared" si="21"/>
        <v>142604283.24999988</v>
      </c>
      <c r="F246" s="36">
        <f t="shared" si="19"/>
        <v>0.98731016273031713</v>
      </c>
      <c r="G246" s="39">
        <f>'Raw Data'!C235</f>
        <v>64.88</v>
      </c>
      <c r="H246" s="39">
        <f t="shared" si="22"/>
        <v>470799.3000000004</v>
      </c>
      <c r="I246" s="36">
        <f t="shared" si="20"/>
        <v>0.99764233540958946</v>
      </c>
      <c r="J246" s="44" t="s">
        <v>16</v>
      </c>
      <c r="K246" s="41" t="str">
        <f>'Raw Data'!A235</f>
        <v>Client 234</v>
      </c>
      <c r="L246" s="41" t="s">
        <v>50</v>
      </c>
      <c r="M246" s="42" t="s">
        <v>22</v>
      </c>
      <c r="N246" s="43">
        <f>IF($J246="a",VLOOKUP($M246,Reference!$A$2:B$13,2,0),IF($J246="b",VLOOKUP($M246,Reference!$A$16:B$27,2,0),VLOOKUP($M246,Reference!$A$30:B$41,2,0)))</f>
        <v>0</v>
      </c>
      <c r="O246" s="43">
        <f>IF($J246="a",VLOOKUP($M246,Reference!$A$2:C$13,3,0),IF($J246="b",VLOOKUP($M246,Reference!$A$16:C$27,3,0),VLOOKUP($M246,Reference!$A$30:C$41,3,0)))</f>
        <v>0</v>
      </c>
      <c r="P246" s="43">
        <f>IF($J246="a",VLOOKUP($M246,Reference!$A$2:D$13,4,0),IF($J246="b",VLOOKUP($M246,Reference!$A$16:D$27,4,0),VLOOKUP($M246,Reference!$A$30:D$41,4,0)))</f>
        <v>0</v>
      </c>
      <c r="Q246" s="43">
        <f>IF($J246="a",VLOOKUP($M246,Reference!$A$2:E$13,5,0),IF($J246="b",VLOOKUP($M246,Reference!$A$16:E$27,5,0),VLOOKUP($M246,Reference!$A$30:E$41,5,0)))</f>
        <v>0</v>
      </c>
      <c r="R246" s="43">
        <f>IF($J246="a",VLOOKUP($M246,Reference!$A$2:F$13,6,0),IF($J246="b",VLOOKUP($M246,Reference!$A$16:F$27,6,0),VLOOKUP($M246,Reference!$A$30:F$41,6,0)))</f>
        <v>0</v>
      </c>
      <c r="S246" s="43" t="str">
        <f>IF($J246="a",VLOOKUP($M246,Reference!$A$2:G$13,7,0),IF($J246="b",VLOOKUP($M246,Reference!$A$16:G$27,7,0),VLOOKUP($M246,Reference!$A$30:G$41,7,0)))</f>
        <v>Service Touchpoint</v>
      </c>
      <c r="T246" s="43">
        <f>IF($J246="a",VLOOKUP($M246,Reference!$A$2:H$13,8,0),IF($J246="b",VLOOKUP($M246,Reference!$A$16:H$27,8,0),VLOOKUP($M246,Reference!$A$30:H$41,8,0)))</f>
        <v>0</v>
      </c>
      <c r="U246" s="43">
        <f>IF($J246="a",VLOOKUP($M246,Reference!$A$2:I$13,9,0),IF($J246="b",VLOOKUP($M246,Reference!$A$16:I$27,9,0),VLOOKUP($M246,Reference!$A$30:I$41,9,0)))</f>
        <v>0</v>
      </c>
      <c r="V246" s="43">
        <f>IF($J246="a",VLOOKUP($M246,Reference!$A$2:J$13,10,0),IF($J246="b",VLOOKUP($M246,Reference!$A$16:J$27,10,0),VLOOKUP($M246,Reference!$A$30:J$41,10,0)))</f>
        <v>0</v>
      </c>
      <c r="W246" s="43">
        <f>IF($J246="a",VLOOKUP($M246,Reference!$A$2:K$13,11,0),IF($J246="b",VLOOKUP($M246,Reference!$A$16:K$27,11,0),VLOOKUP($M246,Reference!$A$30:K$41,11,0)))</f>
        <v>0</v>
      </c>
      <c r="X246" s="43">
        <f>IF($J246="a",VLOOKUP($M246,Reference!$A$2:L$13,12,0),IF($J246="b",VLOOKUP($M246,Reference!$A$16:L$27,12,0),VLOOKUP($M246,Reference!$A$30:L$41,12,0)))</f>
        <v>0</v>
      </c>
      <c r="Y246" s="43">
        <f>IF($J246="a",VLOOKUP($M246,Reference!$A$2:M$13,13,0),IF($J246="b",VLOOKUP($M246,Reference!$A$16:M$27,13,0),VLOOKUP($M246,Reference!$A$30:M$41,13,0)))</f>
        <v>0</v>
      </c>
      <c r="Z246" s="72">
        <f>VLOOKUP(M246,Reference!$A$63:$B$74,2,0)</f>
        <v>43252</v>
      </c>
      <c r="AA246" s="76">
        <f>VLOOKUP($M246,Reference!$A$45:$B$56,2,0)</f>
        <v>6</v>
      </c>
      <c r="AB246" s="76" t="str">
        <f>VLOOKUP($AA246,Reference!$B$45:$E$56,4,0)</f>
        <v>September</v>
      </c>
      <c r="AC246" s="76" t="str">
        <f>VLOOKUP($AA246,Reference!$B$45:$G$56,6,0)</f>
        <v>December</v>
      </c>
      <c r="AD246" s="76" t="str">
        <f>VLOOKUP($AA246,Reference!$B$45:$J$56,8,0)</f>
        <v>March</v>
      </c>
    </row>
    <row r="247" spans="1:30" ht="15" x14ac:dyDescent="0.15">
      <c r="A247" s="34"/>
      <c r="B247" s="36">
        <f t="shared" si="18"/>
        <v>0.86397058823529416</v>
      </c>
      <c r="C247" s="37">
        <v>235</v>
      </c>
      <c r="D247" s="38">
        <f>'Raw Data'!B236</f>
        <v>2326.29</v>
      </c>
      <c r="E247" s="38">
        <f t="shared" si="21"/>
        <v>142606609.53999987</v>
      </c>
      <c r="F247" s="36">
        <f t="shared" si="19"/>
        <v>0.98732626862633999</v>
      </c>
      <c r="G247" s="39">
        <f>'Raw Data'!C236</f>
        <v>64.78</v>
      </c>
      <c r="H247" s="39">
        <f t="shared" si="22"/>
        <v>470864.08000000042</v>
      </c>
      <c r="I247" s="36">
        <f t="shared" si="20"/>
        <v>0.99777960679144551</v>
      </c>
      <c r="J247" s="44" t="s">
        <v>16</v>
      </c>
      <c r="K247" s="41" t="str">
        <f>'Raw Data'!A236</f>
        <v>Client 235</v>
      </c>
      <c r="L247" s="41" t="s">
        <v>50</v>
      </c>
      <c r="M247" s="42" t="s">
        <v>23</v>
      </c>
      <c r="N247" s="43">
        <f>IF($J247="a",VLOOKUP($M247,Reference!$A$2:B$13,2,0),IF($J247="b",VLOOKUP($M247,Reference!$A$16:B$27,2,0),VLOOKUP($M247,Reference!$A$30:B$41,2,0)))</f>
        <v>0</v>
      </c>
      <c r="O247" s="43">
        <f>IF($J247="a",VLOOKUP($M247,Reference!$A$2:C$13,3,0),IF($J247="b",VLOOKUP($M247,Reference!$A$16:C$27,3,0),VLOOKUP($M247,Reference!$A$30:C$41,3,0)))</f>
        <v>0</v>
      </c>
      <c r="P247" s="43">
        <f>IF($J247="a",VLOOKUP($M247,Reference!$A$2:D$13,4,0),IF($J247="b",VLOOKUP($M247,Reference!$A$16:D$27,4,0),VLOOKUP($M247,Reference!$A$30:D$41,4,0)))</f>
        <v>0</v>
      </c>
      <c r="Q247" s="43">
        <f>IF($J247="a",VLOOKUP($M247,Reference!$A$2:E$13,5,0),IF($J247="b",VLOOKUP($M247,Reference!$A$16:E$27,5,0),VLOOKUP($M247,Reference!$A$30:E$41,5,0)))</f>
        <v>0</v>
      </c>
      <c r="R247" s="43">
        <f>IF($J247="a",VLOOKUP($M247,Reference!$A$2:F$13,6,0),IF($J247="b",VLOOKUP($M247,Reference!$A$16:F$27,6,0),VLOOKUP($M247,Reference!$A$30:F$41,6,0)))</f>
        <v>0</v>
      </c>
      <c r="S247" s="43">
        <f>IF($J247="a",VLOOKUP($M247,Reference!$A$2:G$13,7,0),IF($J247="b",VLOOKUP($M247,Reference!$A$16:G$27,7,0),VLOOKUP($M247,Reference!$A$30:G$41,7,0)))</f>
        <v>0</v>
      </c>
      <c r="T247" s="43" t="str">
        <f>IF($J247="a",VLOOKUP($M247,Reference!$A$2:H$13,8,0),IF($J247="b",VLOOKUP($M247,Reference!$A$16:H$27,8,0),VLOOKUP($M247,Reference!$A$30:H$41,8,0)))</f>
        <v>Service Touchpoint</v>
      </c>
      <c r="U247" s="43">
        <f>IF($J247="a",VLOOKUP($M247,Reference!$A$2:I$13,9,0),IF($J247="b",VLOOKUP($M247,Reference!$A$16:I$27,9,0),VLOOKUP($M247,Reference!$A$30:I$41,9,0)))</f>
        <v>0</v>
      </c>
      <c r="V247" s="43">
        <f>IF($J247="a",VLOOKUP($M247,Reference!$A$2:J$13,10,0),IF($J247="b",VLOOKUP($M247,Reference!$A$16:J$27,10,0),VLOOKUP($M247,Reference!$A$30:J$41,10,0)))</f>
        <v>0</v>
      </c>
      <c r="W247" s="43">
        <f>IF($J247="a",VLOOKUP($M247,Reference!$A$2:K$13,11,0),IF($J247="b",VLOOKUP($M247,Reference!$A$16:K$27,11,0),VLOOKUP($M247,Reference!$A$30:K$41,11,0)))</f>
        <v>0</v>
      </c>
      <c r="X247" s="43">
        <f>IF($J247="a",VLOOKUP($M247,Reference!$A$2:L$13,12,0),IF($J247="b",VLOOKUP($M247,Reference!$A$16:L$27,12,0),VLOOKUP($M247,Reference!$A$30:L$41,12,0)))</f>
        <v>0</v>
      </c>
      <c r="Y247" s="43">
        <f>IF($J247="a",VLOOKUP($M247,Reference!$A$2:M$13,13,0),IF($J247="b",VLOOKUP($M247,Reference!$A$16:M$27,13,0),VLOOKUP($M247,Reference!$A$30:M$41,13,0)))</f>
        <v>0</v>
      </c>
      <c r="Z247" s="72">
        <f>VLOOKUP(M247,Reference!$A$63:$B$74,2,0)</f>
        <v>43282</v>
      </c>
      <c r="AA247" s="76">
        <f>VLOOKUP($M247,Reference!$A$45:$B$56,2,0)</f>
        <v>7</v>
      </c>
      <c r="AB247" s="76" t="str">
        <f>VLOOKUP($AA247,Reference!$B$45:$E$56,4,0)</f>
        <v>October</v>
      </c>
      <c r="AC247" s="76" t="str">
        <f>VLOOKUP($AA247,Reference!$B$45:$G$56,6,0)</f>
        <v>January</v>
      </c>
      <c r="AD247" s="76" t="str">
        <f>VLOOKUP($AA247,Reference!$B$45:$J$56,8,0)</f>
        <v>April</v>
      </c>
    </row>
    <row r="248" spans="1:30" ht="15" x14ac:dyDescent="0.15">
      <c r="A248" s="34"/>
      <c r="B248" s="36">
        <f t="shared" si="18"/>
        <v>0.86764705882352944</v>
      </c>
      <c r="C248" s="37">
        <v>236</v>
      </c>
      <c r="D248" s="38">
        <f>'Raw Data'!B237</f>
        <v>1169.95</v>
      </c>
      <c r="E248" s="38">
        <f t="shared" si="21"/>
        <v>142607779.48999986</v>
      </c>
      <c r="F248" s="36">
        <f t="shared" si="19"/>
        <v>0.98733436868826352</v>
      </c>
      <c r="G248" s="39">
        <f>'Raw Data'!C237</f>
        <v>63.92</v>
      </c>
      <c r="H248" s="39">
        <f t="shared" si="22"/>
        <v>470928.00000000041</v>
      </c>
      <c r="I248" s="36">
        <f t="shared" si="20"/>
        <v>0.99791505579929107</v>
      </c>
      <c r="J248" s="44" t="s">
        <v>16</v>
      </c>
      <c r="K248" s="41" t="str">
        <f>'Raw Data'!A237</f>
        <v>Client 236</v>
      </c>
      <c r="L248" s="41" t="s">
        <v>50</v>
      </c>
      <c r="M248" s="42" t="s">
        <v>24</v>
      </c>
      <c r="N248" s="43">
        <f>IF($J248="a",VLOOKUP($M248,Reference!$A$2:B$13,2,0),IF($J248="b",VLOOKUP($M248,Reference!$A$16:B$27,2,0),VLOOKUP($M248,Reference!$A$30:B$41,2,0)))</f>
        <v>0</v>
      </c>
      <c r="O248" s="43">
        <f>IF($J248="a",VLOOKUP($M248,Reference!$A$2:C$13,3,0),IF($J248="b",VLOOKUP($M248,Reference!$A$16:C$27,3,0),VLOOKUP($M248,Reference!$A$30:C$41,3,0)))</f>
        <v>0</v>
      </c>
      <c r="P248" s="43">
        <f>IF($J248="a",VLOOKUP($M248,Reference!$A$2:D$13,4,0),IF($J248="b",VLOOKUP($M248,Reference!$A$16:D$27,4,0),VLOOKUP($M248,Reference!$A$30:D$41,4,0)))</f>
        <v>0</v>
      </c>
      <c r="Q248" s="43">
        <f>IF($J248="a",VLOOKUP($M248,Reference!$A$2:E$13,5,0),IF($J248="b",VLOOKUP($M248,Reference!$A$16:E$27,5,0),VLOOKUP($M248,Reference!$A$30:E$41,5,0)))</f>
        <v>0</v>
      </c>
      <c r="R248" s="43">
        <f>IF($J248="a",VLOOKUP($M248,Reference!$A$2:F$13,6,0),IF($J248="b",VLOOKUP($M248,Reference!$A$16:F$27,6,0),VLOOKUP($M248,Reference!$A$30:F$41,6,0)))</f>
        <v>0</v>
      </c>
      <c r="S248" s="43">
        <f>IF($J248="a",VLOOKUP($M248,Reference!$A$2:G$13,7,0),IF($J248="b",VLOOKUP($M248,Reference!$A$16:G$27,7,0),VLOOKUP($M248,Reference!$A$30:G$41,7,0)))</f>
        <v>0</v>
      </c>
      <c r="T248" s="43">
        <f>IF($J248="a",VLOOKUP($M248,Reference!$A$2:H$13,8,0),IF($J248="b",VLOOKUP($M248,Reference!$A$16:H$27,8,0),VLOOKUP($M248,Reference!$A$30:H$41,8,0)))</f>
        <v>0</v>
      </c>
      <c r="U248" s="43" t="str">
        <f>IF($J248="a",VLOOKUP($M248,Reference!$A$2:I$13,9,0),IF($J248="b",VLOOKUP($M248,Reference!$A$16:I$27,9,0),VLOOKUP($M248,Reference!$A$30:I$41,9,0)))</f>
        <v>Service Touchpoint</v>
      </c>
      <c r="V248" s="43">
        <f>IF($J248="a",VLOOKUP($M248,Reference!$A$2:J$13,10,0),IF($J248="b",VLOOKUP($M248,Reference!$A$16:J$27,10,0),VLOOKUP($M248,Reference!$A$30:J$41,10,0)))</f>
        <v>0</v>
      </c>
      <c r="W248" s="43">
        <f>IF($J248="a",VLOOKUP($M248,Reference!$A$2:K$13,11,0),IF($J248="b",VLOOKUP($M248,Reference!$A$16:K$27,11,0),VLOOKUP($M248,Reference!$A$30:K$41,11,0)))</f>
        <v>0</v>
      </c>
      <c r="X248" s="43">
        <f>IF($J248="a",VLOOKUP($M248,Reference!$A$2:L$13,12,0),IF($J248="b",VLOOKUP($M248,Reference!$A$16:L$27,12,0),VLOOKUP($M248,Reference!$A$30:L$41,12,0)))</f>
        <v>0</v>
      </c>
      <c r="Y248" s="43">
        <f>IF($J248="a",VLOOKUP($M248,Reference!$A$2:M$13,13,0),IF($J248="b",VLOOKUP($M248,Reference!$A$16:M$27,13,0),VLOOKUP($M248,Reference!$A$30:M$41,13,0)))</f>
        <v>0</v>
      </c>
      <c r="Z248" s="72">
        <f>VLOOKUP(M248,Reference!$A$63:$B$74,2,0)</f>
        <v>43313</v>
      </c>
      <c r="AA248" s="76">
        <f>VLOOKUP($M248,Reference!$A$45:$B$56,2,0)</f>
        <v>8</v>
      </c>
      <c r="AB248" s="76" t="str">
        <f>VLOOKUP($AA248,Reference!$B$45:$E$56,4,0)</f>
        <v>November</v>
      </c>
      <c r="AC248" s="76" t="str">
        <f>VLOOKUP($AA248,Reference!$B$45:$G$56,6,0)</f>
        <v>February</v>
      </c>
      <c r="AD248" s="76" t="str">
        <f>VLOOKUP($AA248,Reference!$B$45:$J$56,8,0)</f>
        <v>May</v>
      </c>
    </row>
    <row r="249" spans="1:30" ht="15" x14ac:dyDescent="0.15">
      <c r="A249" s="34"/>
      <c r="B249" s="36">
        <f t="shared" si="18"/>
        <v>0.87132352941176472</v>
      </c>
      <c r="C249" s="37">
        <v>237</v>
      </c>
      <c r="D249" s="38">
        <f>'Raw Data'!B238</f>
        <v>0.02</v>
      </c>
      <c r="E249" s="38">
        <f t="shared" si="21"/>
        <v>142607779.50999987</v>
      </c>
      <c r="F249" s="36">
        <f t="shared" si="19"/>
        <v>0.98733436882673209</v>
      </c>
      <c r="G249" s="39">
        <f>'Raw Data'!C238</f>
        <v>55.02</v>
      </c>
      <c r="H249" s="39">
        <f t="shared" si="22"/>
        <v>470983.02000000043</v>
      </c>
      <c r="I249" s="36">
        <f t="shared" si="20"/>
        <v>0.9980316453551682</v>
      </c>
      <c r="J249" s="44" t="s">
        <v>16</v>
      </c>
      <c r="K249" s="41" t="str">
        <f>'Raw Data'!A238</f>
        <v>Client 237</v>
      </c>
      <c r="L249" s="41" t="s">
        <v>50</v>
      </c>
      <c r="M249" s="42" t="s">
        <v>25</v>
      </c>
      <c r="N249" s="43">
        <f>IF($J249="a",VLOOKUP($M249,Reference!$A$2:B$13,2,0),IF($J249="b",VLOOKUP($M249,Reference!$A$16:B$27,2,0),VLOOKUP($M249,Reference!$A$30:B$41,2,0)))</f>
        <v>0</v>
      </c>
      <c r="O249" s="43">
        <f>IF($J249="a",VLOOKUP($M249,Reference!$A$2:C$13,3,0),IF($J249="b",VLOOKUP($M249,Reference!$A$16:C$27,3,0),VLOOKUP($M249,Reference!$A$30:C$41,3,0)))</f>
        <v>0</v>
      </c>
      <c r="P249" s="43">
        <f>IF($J249="a",VLOOKUP($M249,Reference!$A$2:D$13,4,0),IF($J249="b",VLOOKUP($M249,Reference!$A$16:D$27,4,0),VLOOKUP($M249,Reference!$A$30:D$41,4,0)))</f>
        <v>0</v>
      </c>
      <c r="Q249" s="43">
        <f>IF($J249="a",VLOOKUP($M249,Reference!$A$2:E$13,5,0),IF($J249="b",VLOOKUP($M249,Reference!$A$16:E$27,5,0),VLOOKUP($M249,Reference!$A$30:E$41,5,0)))</f>
        <v>0</v>
      </c>
      <c r="R249" s="43">
        <f>IF($J249="a",VLOOKUP($M249,Reference!$A$2:F$13,6,0),IF($J249="b",VLOOKUP($M249,Reference!$A$16:F$27,6,0),VLOOKUP($M249,Reference!$A$30:F$41,6,0)))</f>
        <v>0</v>
      </c>
      <c r="S249" s="43">
        <f>IF($J249="a",VLOOKUP($M249,Reference!$A$2:G$13,7,0),IF($J249="b",VLOOKUP($M249,Reference!$A$16:G$27,7,0),VLOOKUP($M249,Reference!$A$30:G$41,7,0)))</f>
        <v>0</v>
      </c>
      <c r="T249" s="43">
        <f>IF($J249="a",VLOOKUP($M249,Reference!$A$2:H$13,8,0),IF($J249="b",VLOOKUP($M249,Reference!$A$16:H$27,8,0),VLOOKUP($M249,Reference!$A$30:H$41,8,0)))</f>
        <v>0</v>
      </c>
      <c r="U249" s="43">
        <f>IF($J249="a",VLOOKUP($M249,Reference!$A$2:I$13,9,0),IF($J249="b",VLOOKUP($M249,Reference!$A$16:I$27,9,0),VLOOKUP($M249,Reference!$A$30:I$41,9,0)))</f>
        <v>0</v>
      </c>
      <c r="V249" s="43" t="str">
        <f>IF($J249="a",VLOOKUP($M249,Reference!$A$2:J$13,10,0),IF($J249="b",VLOOKUP($M249,Reference!$A$16:J$27,10,0),VLOOKUP($M249,Reference!$A$30:J$41,10,0)))</f>
        <v>Service Touchpoint</v>
      </c>
      <c r="W249" s="43">
        <f>IF($J249="a",VLOOKUP($M249,Reference!$A$2:K$13,11,0),IF($J249="b",VLOOKUP($M249,Reference!$A$16:K$27,11,0),VLOOKUP($M249,Reference!$A$30:K$41,11,0)))</f>
        <v>0</v>
      </c>
      <c r="X249" s="43">
        <f>IF($J249="a",VLOOKUP($M249,Reference!$A$2:L$13,12,0),IF($J249="b",VLOOKUP($M249,Reference!$A$16:L$27,12,0),VLOOKUP($M249,Reference!$A$30:L$41,12,0)))</f>
        <v>0</v>
      </c>
      <c r="Y249" s="43">
        <f>IF($J249="a",VLOOKUP($M249,Reference!$A$2:M$13,13,0),IF($J249="b",VLOOKUP($M249,Reference!$A$16:M$27,13,0),VLOOKUP($M249,Reference!$A$30:M$41,13,0)))</f>
        <v>0</v>
      </c>
      <c r="Z249" s="72">
        <f>VLOOKUP(M249,Reference!$A$63:$B$74,2,0)</f>
        <v>43344</v>
      </c>
      <c r="AA249" s="76">
        <f>VLOOKUP($M249,Reference!$A$45:$B$56,2,0)</f>
        <v>9</v>
      </c>
      <c r="AB249" s="76" t="str">
        <f>VLOOKUP($AA249,Reference!$B$45:$E$56,4,0)</f>
        <v>December</v>
      </c>
      <c r="AC249" s="76" t="str">
        <f>VLOOKUP($AA249,Reference!$B$45:$G$56,6,0)</f>
        <v>March</v>
      </c>
      <c r="AD249" s="76" t="str">
        <f>VLOOKUP($AA249,Reference!$B$45:$J$56,8,0)</f>
        <v>June</v>
      </c>
    </row>
    <row r="250" spans="1:30" ht="15" x14ac:dyDescent="0.15">
      <c r="A250" s="34"/>
      <c r="B250" s="36">
        <f t="shared" si="18"/>
        <v>0.875</v>
      </c>
      <c r="C250" s="37">
        <v>238</v>
      </c>
      <c r="D250" s="38">
        <f>'Raw Data'!B239</f>
        <v>5944.48</v>
      </c>
      <c r="E250" s="38">
        <f t="shared" si="21"/>
        <v>142613723.98999986</v>
      </c>
      <c r="F250" s="36">
        <f t="shared" si="19"/>
        <v>0.98737552499246828</v>
      </c>
      <c r="G250" s="39">
        <f>'Raw Data'!C239</f>
        <v>50.26</v>
      </c>
      <c r="H250" s="39">
        <f t="shared" si="22"/>
        <v>471033.28000000044</v>
      </c>
      <c r="I250" s="36">
        <f t="shared" si="20"/>
        <v>0.99813814828280145</v>
      </c>
      <c r="J250" s="44" t="s">
        <v>16</v>
      </c>
      <c r="K250" s="41" t="str">
        <f>'Raw Data'!A239</f>
        <v>Client 238</v>
      </c>
      <c r="L250" s="41" t="s">
        <v>50</v>
      </c>
      <c r="M250" s="42" t="s">
        <v>26</v>
      </c>
      <c r="N250" s="43">
        <f>IF($J250="a",VLOOKUP($M250,Reference!$A$2:B$13,2,0),IF($J250="b",VLOOKUP($M250,Reference!$A$16:B$27,2,0),VLOOKUP($M250,Reference!$A$30:B$41,2,0)))</f>
        <v>0</v>
      </c>
      <c r="O250" s="43">
        <f>IF($J250="a",VLOOKUP($M250,Reference!$A$2:C$13,3,0),IF($J250="b",VLOOKUP($M250,Reference!$A$16:C$27,3,0),VLOOKUP($M250,Reference!$A$30:C$41,3,0)))</f>
        <v>0</v>
      </c>
      <c r="P250" s="43">
        <f>IF($J250="a",VLOOKUP($M250,Reference!$A$2:D$13,4,0),IF($J250="b",VLOOKUP($M250,Reference!$A$16:D$27,4,0),VLOOKUP($M250,Reference!$A$30:D$41,4,0)))</f>
        <v>0</v>
      </c>
      <c r="Q250" s="43">
        <f>IF($J250="a",VLOOKUP($M250,Reference!$A$2:E$13,5,0),IF($J250="b",VLOOKUP($M250,Reference!$A$16:E$27,5,0),VLOOKUP($M250,Reference!$A$30:E$41,5,0)))</f>
        <v>0</v>
      </c>
      <c r="R250" s="43">
        <f>IF($J250="a",VLOOKUP($M250,Reference!$A$2:F$13,6,0),IF($J250="b",VLOOKUP($M250,Reference!$A$16:F$27,6,0),VLOOKUP($M250,Reference!$A$30:F$41,6,0)))</f>
        <v>0</v>
      </c>
      <c r="S250" s="43">
        <f>IF($J250="a",VLOOKUP($M250,Reference!$A$2:G$13,7,0),IF($J250="b",VLOOKUP($M250,Reference!$A$16:G$27,7,0),VLOOKUP($M250,Reference!$A$30:G$41,7,0)))</f>
        <v>0</v>
      </c>
      <c r="T250" s="43">
        <f>IF($J250="a",VLOOKUP($M250,Reference!$A$2:H$13,8,0),IF($J250="b",VLOOKUP($M250,Reference!$A$16:H$27,8,0),VLOOKUP($M250,Reference!$A$30:H$41,8,0)))</f>
        <v>0</v>
      </c>
      <c r="U250" s="43">
        <f>IF($J250="a",VLOOKUP($M250,Reference!$A$2:I$13,9,0),IF($J250="b",VLOOKUP($M250,Reference!$A$16:I$27,9,0),VLOOKUP($M250,Reference!$A$30:I$41,9,0)))</f>
        <v>0</v>
      </c>
      <c r="V250" s="43">
        <f>IF($J250="a",VLOOKUP($M250,Reference!$A$2:J$13,10,0),IF($J250="b",VLOOKUP($M250,Reference!$A$16:J$27,10,0),VLOOKUP($M250,Reference!$A$30:J$41,10,0)))</f>
        <v>0</v>
      </c>
      <c r="W250" s="43" t="str">
        <f>IF($J250="a",VLOOKUP($M250,Reference!$A$2:K$13,11,0),IF($J250="b",VLOOKUP($M250,Reference!$A$16:K$27,11,0),VLOOKUP($M250,Reference!$A$30:K$41,11,0)))</f>
        <v>Service Touchpoint</v>
      </c>
      <c r="X250" s="43">
        <f>IF($J250="a",VLOOKUP($M250,Reference!$A$2:L$13,12,0),IF($J250="b",VLOOKUP($M250,Reference!$A$16:L$27,12,0),VLOOKUP($M250,Reference!$A$30:L$41,12,0)))</f>
        <v>0</v>
      </c>
      <c r="Y250" s="43">
        <f>IF($J250="a",VLOOKUP($M250,Reference!$A$2:M$13,13,0),IF($J250="b",VLOOKUP($M250,Reference!$A$16:M$27,13,0),VLOOKUP($M250,Reference!$A$30:M$41,13,0)))</f>
        <v>0</v>
      </c>
      <c r="Z250" s="72">
        <f>VLOOKUP(M250,Reference!$A$63:$B$74,2,0)</f>
        <v>43374</v>
      </c>
      <c r="AA250" s="76">
        <f>VLOOKUP($M250,Reference!$A$45:$B$56,2,0)</f>
        <v>10</v>
      </c>
      <c r="AB250" s="76" t="str">
        <f>VLOOKUP($AA250,Reference!$B$45:$E$56,4,0)</f>
        <v>January</v>
      </c>
      <c r="AC250" s="76" t="str">
        <f>VLOOKUP($AA250,Reference!$B$45:$G$56,6,0)</f>
        <v>April</v>
      </c>
      <c r="AD250" s="76" t="str">
        <f>VLOOKUP($AA250,Reference!$B$45:$J$56,8,0)</f>
        <v>July</v>
      </c>
    </row>
    <row r="251" spans="1:30" ht="15" x14ac:dyDescent="0.15">
      <c r="A251" s="34"/>
      <c r="B251" s="36">
        <f t="shared" si="18"/>
        <v>0.87867647058823528</v>
      </c>
      <c r="C251" s="37">
        <v>239</v>
      </c>
      <c r="D251" s="38">
        <f>'Raw Data'!B240</f>
        <v>4749.42</v>
      </c>
      <c r="E251" s="38">
        <f t="shared" si="21"/>
        <v>142618473.40999985</v>
      </c>
      <c r="F251" s="36">
        <f t="shared" si="19"/>
        <v>0.98740840724906109</v>
      </c>
      <c r="G251" s="39">
        <f>'Raw Data'!C240</f>
        <v>48.39</v>
      </c>
      <c r="H251" s="39">
        <f t="shared" si="22"/>
        <v>471081.67000000045</v>
      </c>
      <c r="I251" s="36">
        <f t="shared" si="20"/>
        <v>0.99824068860648185</v>
      </c>
      <c r="J251" s="44" t="s">
        <v>16</v>
      </c>
      <c r="K251" s="41" t="str">
        <f>'Raw Data'!A240</f>
        <v>Client 239</v>
      </c>
      <c r="L251" s="41" t="s">
        <v>50</v>
      </c>
      <c r="M251" s="42" t="s">
        <v>27</v>
      </c>
      <c r="N251" s="43">
        <f>IF($J251="a",VLOOKUP($M251,Reference!$A$2:B$13,2,0),IF($J251="b",VLOOKUP($M251,Reference!$A$16:B$27,2,0),VLOOKUP($M251,Reference!$A$30:B$41,2,0)))</f>
        <v>0</v>
      </c>
      <c r="O251" s="43">
        <f>IF($J251="a",VLOOKUP($M251,Reference!$A$2:C$13,3,0),IF($J251="b",VLOOKUP($M251,Reference!$A$16:C$27,3,0),VLOOKUP($M251,Reference!$A$30:C$41,3,0)))</f>
        <v>0</v>
      </c>
      <c r="P251" s="43">
        <f>IF($J251="a",VLOOKUP($M251,Reference!$A$2:D$13,4,0),IF($J251="b",VLOOKUP($M251,Reference!$A$16:D$27,4,0),VLOOKUP($M251,Reference!$A$30:D$41,4,0)))</f>
        <v>0</v>
      </c>
      <c r="Q251" s="43">
        <f>IF($J251="a",VLOOKUP($M251,Reference!$A$2:E$13,5,0),IF($J251="b",VLOOKUP($M251,Reference!$A$16:E$27,5,0),VLOOKUP($M251,Reference!$A$30:E$41,5,0)))</f>
        <v>0</v>
      </c>
      <c r="R251" s="43">
        <f>IF($J251="a",VLOOKUP($M251,Reference!$A$2:F$13,6,0),IF($J251="b",VLOOKUP($M251,Reference!$A$16:F$27,6,0),VLOOKUP($M251,Reference!$A$30:F$41,6,0)))</f>
        <v>0</v>
      </c>
      <c r="S251" s="43">
        <f>IF($J251="a",VLOOKUP($M251,Reference!$A$2:G$13,7,0),IF($J251="b",VLOOKUP($M251,Reference!$A$16:G$27,7,0),VLOOKUP($M251,Reference!$A$30:G$41,7,0)))</f>
        <v>0</v>
      </c>
      <c r="T251" s="43">
        <f>IF($J251="a",VLOOKUP($M251,Reference!$A$2:H$13,8,0),IF($J251="b",VLOOKUP($M251,Reference!$A$16:H$27,8,0),VLOOKUP($M251,Reference!$A$30:H$41,8,0)))</f>
        <v>0</v>
      </c>
      <c r="U251" s="43">
        <f>IF($J251="a",VLOOKUP($M251,Reference!$A$2:I$13,9,0),IF($J251="b",VLOOKUP($M251,Reference!$A$16:I$27,9,0),VLOOKUP($M251,Reference!$A$30:I$41,9,0)))</f>
        <v>0</v>
      </c>
      <c r="V251" s="43">
        <f>IF($J251="a",VLOOKUP($M251,Reference!$A$2:J$13,10,0),IF($J251="b",VLOOKUP($M251,Reference!$A$16:J$27,10,0),VLOOKUP($M251,Reference!$A$30:J$41,10,0)))</f>
        <v>0</v>
      </c>
      <c r="W251" s="43">
        <f>IF($J251="a",VLOOKUP($M251,Reference!$A$2:K$13,11,0),IF($J251="b",VLOOKUP($M251,Reference!$A$16:K$27,11,0),VLOOKUP($M251,Reference!$A$30:K$41,11,0)))</f>
        <v>0</v>
      </c>
      <c r="X251" s="43" t="str">
        <f>IF($J251="a",VLOOKUP($M251,Reference!$A$2:L$13,12,0),IF($J251="b",VLOOKUP($M251,Reference!$A$16:L$27,12,0),VLOOKUP($M251,Reference!$A$30:L$41,12,0)))</f>
        <v>Service Touchpoint</v>
      </c>
      <c r="Y251" s="43">
        <f>IF($J251="a",VLOOKUP($M251,Reference!$A$2:M$13,13,0),IF($J251="b",VLOOKUP($M251,Reference!$A$16:M$27,13,0),VLOOKUP($M251,Reference!$A$30:M$41,13,0)))</f>
        <v>0</v>
      </c>
      <c r="Z251" s="72">
        <f>VLOOKUP(M251,Reference!$A$63:$B$74,2,0)</f>
        <v>43405</v>
      </c>
      <c r="AA251" s="76">
        <f>VLOOKUP($M251,Reference!$A$45:$B$56,2,0)</f>
        <v>11</v>
      </c>
      <c r="AB251" s="76" t="str">
        <f>VLOOKUP($AA251,Reference!$B$45:$E$56,4,0)</f>
        <v>February</v>
      </c>
      <c r="AC251" s="76" t="str">
        <f>VLOOKUP($AA251,Reference!$B$45:$G$56,6,0)</f>
        <v>May</v>
      </c>
      <c r="AD251" s="76" t="str">
        <f>VLOOKUP($AA251,Reference!$B$45:$J$56,8,0)</f>
        <v>August</v>
      </c>
    </row>
    <row r="252" spans="1:30" ht="15" x14ac:dyDescent="0.15">
      <c r="A252" s="34"/>
      <c r="B252" s="36">
        <f t="shared" si="18"/>
        <v>0.88235294117647056</v>
      </c>
      <c r="C252" s="37">
        <v>240</v>
      </c>
      <c r="D252" s="38">
        <f>'Raw Data'!B241</f>
        <v>26779.46</v>
      </c>
      <c r="E252" s="38">
        <f t="shared" si="21"/>
        <v>142645252.86999986</v>
      </c>
      <c r="F252" s="36">
        <f t="shared" si="19"/>
        <v>0.98759381285124836</v>
      </c>
      <c r="G252" s="39">
        <f>'Raw Data'!C241</f>
        <v>47.67</v>
      </c>
      <c r="H252" s="39">
        <f t="shared" si="22"/>
        <v>471129.34000000043</v>
      </c>
      <c r="I252" s="36">
        <f t="shared" si="20"/>
        <v>0.99834170322168825</v>
      </c>
      <c r="J252" s="44" t="s">
        <v>16</v>
      </c>
      <c r="K252" s="41" t="str">
        <f>'Raw Data'!A241</f>
        <v>Client 240</v>
      </c>
      <c r="L252" s="41" t="s">
        <v>50</v>
      </c>
      <c r="M252" s="42" t="s">
        <v>28</v>
      </c>
      <c r="N252" s="43">
        <f>IF($J252="a",VLOOKUP($M252,Reference!$A$2:B$13,2,0),IF($J252="b",VLOOKUP($M252,Reference!$A$16:B$27,2,0),VLOOKUP($M252,Reference!$A$30:B$41,2,0)))</f>
        <v>0</v>
      </c>
      <c r="O252" s="43">
        <f>IF($J252="a",VLOOKUP($M252,Reference!$A$2:C$13,3,0),IF($J252="b",VLOOKUP($M252,Reference!$A$16:C$27,3,0),VLOOKUP($M252,Reference!$A$30:C$41,3,0)))</f>
        <v>0</v>
      </c>
      <c r="P252" s="43">
        <f>IF($J252="a",VLOOKUP($M252,Reference!$A$2:D$13,4,0),IF($J252="b",VLOOKUP($M252,Reference!$A$16:D$27,4,0),VLOOKUP($M252,Reference!$A$30:D$41,4,0)))</f>
        <v>0</v>
      </c>
      <c r="Q252" s="43">
        <f>IF($J252="a",VLOOKUP($M252,Reference!$A$2:E$13,5,0),IF($J252="b",VLOOKUP($M252,Reference!$A$16:E$27,5,0),VLOOKUP($M252,Reference!$A$30:E$41,5,0)))</f>
        <v>0</v>
      </c>
      <c r="R252" s="43">
        <f>IF($J252="a",VLOOKUP($M252,Reference!$A$2:F$13,6,0),IF($J252="b",VLOOKUP($M252,Reference!$A$16:F$27,6,0),VLOOKUP($M252,Reference!$A$30:F$41,6,0)))</f>
        <v>0</v>
      </c>
      <c r="S252" s="43">
        <f>IF($J252="a",VLOOKUP($M252,Reference!$A$2:G$13,7,0),IF($J252="b",VLOOKUP($M252,Reference!$A$16:G$27,7,0),VLOOKUP($M252,Reference!$A$30:G$41,7,0)))</f>
        <v>0</v>
      </c>
      <c r="T252" s="43">
        <f>IF($J252="a",VLOOKUP($M252,Reference!$A$2:H$13,8,0),IF($J252="b",VLOOKUP($M252,Reference!$A$16:H$27,8,0),VLOOKUP($M252,Reference!$A$30:H$41,8,0)))</f>
        <v>0</v>
      </c>
      <c r="U252" s="43">
        <f>IF($J252="a",VLOOKUP($M252,Reference!$A$2:I$13,9,0),IF($J252="b",VLOOKUP($M252,Reference!$A$16:I$27,9,0),VLOOKUP($M252,Reference!$A$30:I$41,9,0)))</f>
        <v>0</v>
      </c>
      <c r="V252" s="43">
        <f>IF($J252="a",VLOOKUP($M252,Reference!$A$2:J$13,10,0),IF($J252="b",VLOOKUP($M252,Reference!$A$16:J$27,10,0),VLOOKUP($M252,Reference!$A$30:J$41,10,0)))</f>
        <v>0</v>
      </c>
      <c r="W252" s="43">
        <f>IF($J252="a",VLOOKUP($M252,Reference!$A$2:K$13,11,0),IF($J252="b",VLOOKUP($M252,Reference!$A$16:K$27,11,0),VLOOKUP($M252,Reference!$A$30:K$41,11,0)))</f>
        <v>0</v>
      </c>
      <c r="X252" s="43">
        <f>IF($J252="a",VLOOKUP($M252,Reference!$A$2:L$13,12,0),IF($J252="b",VLOOKUP($M252,Reference!$A$16:L$27,12,0),VLOOKUP($M252,Reference!$A$30:L$41,12,0)))</f>
        <v>0</v>
      </c>
      <c r="Y252" s="43" t="str">
        <f>IF($J252="a",VLOOKUP($M252,Reference!$A$2:M$13,13,0),IF($J252="b",VLOOKUP($M252,Reference!$A$16:M$27,13,0),VLOOKUP($M252,Reference!$A$30:M$41,13,0)))</f>
        <v>Service Touchpoint</v>
      </c>
      <c r="Z252" s="72">
        <f>VLOOKUP(M252,Reference!$A$63:$B$74,2,0)</f>
        <v>43435</v>
      </c>
      <c r="AA252" s="76">
        <f>VLOOKUP($M252,Reference!$A$45:$B$56,2,0)</f>
        <v>12</v>
      </c>
      <c r="AB252" s="76" t="str">
        <f>VLOOKUP($AA252,Reference!$B$45:$E$56,4,0)</f>
        <v>March</v>
      </c>
      <c r="AC252" s="76" t="str">
        <f>VLOOKUP($AA252,Reference!$B$45:$G$56,6,0)</f>
        <v>June</v>
      </c>
      <c r="AD252" s="76" t="str">
        <f>VLOOKUP($AA252,Reference!$B$45:$J$56,8,0)</f>
        <v>September</v>
      </c>
    </row>
    <row r="253" spans="1:30" ht="15" x14ac:dyDescent="0.15">
      <c r="A253" s="34"/>
      <c r="B253" s="36">
        <f t="shared" si="18"/>
        <v>0.88602941176470584</v>
      </c>
      <c r="C253" s="37">
        <v>241</v>
      </c>
      <c r="D253" s="38">
        <f>'Raw Data'!B242</f>
        <v>30245.8</v>
      </c>
      <c r="E253" s="38">
        <f t="shared" si="21"/>
        <v>142675498.66999987</v>
      </c>
      <c r="F253" s="36">
        <f t="shared" si="19"/>
        <v>0.987803217400953</v>
      </c>
      <c r="G253" s="39">
        <f>'Raw Data'!C242</f>
        <v>47.57</v>
      </c>
      <c r="H253" s="39">
        <f t="shared" si="22"/>
        <v>471176.91000000044</v>
      </c>
      <c r="I253" s="36">
        <f t="shared" si="20"/>
        <v>0.99844250593294004</v>
      </c>
      <c r="J253" s="44" t="s">
        <v>16</v>
      </c>
      <c r="K253" s="41" t="str">
        <f>'Raw Data'!A242</f>
        <v>Client 241</v>
      </c>
      <c r="L253" s="41" t="s">
        <v>50</v>
      </c>
      <c r="M253" s="42" t="s">
        <v>1</v>
      </c>
      <c r="N253" s="43" t="str">
        <f>IF($J253="a",VLOOKUP($M253,Reference!$A$2:B$13,2,0),IF($J253="b",VLOOKUP($M253,Reference!$A$16:B$27,2,0),VLOOKUP($M253,Reference!$A$30:B$41,2,0)))</f>
        <v>Service Touchpoint</v>
      </c>
      <c r="O253" s="43">
        <f>IF($J253="a",VLOOKUP($M253,Reference!$A$2:C$13,3,0),IF($J253="b",VLOOKUP($M253,Reference!$A$16:C$27,3,0),VLOOKUP($M253,Reference!$A$30:C$41,3,0)))</f>
        <v>0</v>
      </c>
      <c r="P253" s="43">
        <f>IF($J253="a",VLOOKUP($M253,Reference!$A$2:D$13,4,0),IF($J253="b",VLOOKUP($M253,Reference!$A$16:D$27,4,0),VLOOKUP($M253,Reference!$A$30:D$41,4,0)))</f>
        <v>0</v>
      </c>
      <c r="Q253" s="43">
        <f>IF($J253="a",VLOOKUP($M253,Reference!$A$2:E$13,5,0),IF($J253="b",VLOOKUP($M253,Reference!$A$16:E$27,5,0),VLOOKUP($M253,Reference!$A$30:E$41,5,0)))</f>
        <v>0</v>
      </c>
      <c r="R253" s="43">
        <f>IF($J253="a",VLOOKUP($M253,Reference!$A$2:F$13,6,0),IF($J253="b",VLOOKUP($M253,Reference!$A$16:F$27,6,0),VLOOKUP($M253,Reference!$A$30:F$41,6,0)))</f>
        <v>0</v>
      </c>
      <c r="S253" s="43">
        <f>IF($J253="a",VLOOKUP($M253,Reference!$A$2:G$13,7,0),IF($J253="b",VLOOKUP($M253,Reference!$A$16:G$27,7,0),VLOOKUP($M253,Reference!$A$30:G$41,7,0)))</f>
        <v>0</v>
      </c>
      <c r="T253" s="43">
        <f>IF($J253="a",VLOOKUP($M253,Reference!$A$2:H$13,8,0),IF($J253="b",VLOOKUP($M253,Reference!$A$16:H$27,8,0),VLOOKUP($M253,Reference!$A$30:H$41,8,0)))</f>
        <v>0</v>
      </c>
      <c r="U253" s="43">
        <f>IF($J253="a",VLOOKUP($M253,Reference!$A$2:I$13,9,0),IF($J253="b",VLOOKUP($M253,Reference!$A$16:I$27,9,0),VLOOKUP($M253,Reference!$A$30:I$41,9,0)))</f>
        <v>0</v>
      </c>
      <c r="V253" s="43">
        <f>IF($J253="a",VLOOKUP($M253,Reference!$A$2:J$13,10,0),IF($J253="b",VLOOKUP($M253,Reference!$A$16:J$27,10,0),VLOOKUP($M253,Reference!$A$30:J$41,10,0)))</f>
        <v>0</v>
      </c>
      <c r="W253" s="43">
        <f>IF($J253="a",VLOOKUP($M253,Reference!$A$2:K$13,11,0),IF($J253="b",VLOOKUP($M253,Reference!$A$16:K$27,11,0),VLOOKUP($M253,Reference!$A$30:K$41,11,0)))</f>
        <v>0</v>
      </c>
      <c r="X253" s="43">
        <f>IF($J253="a",VLOOKUP($M253,Reference!$A$2:L$13,12,0),IF($J253="b",VLOOKUP($M253,Reference!$A$16:L$27,12,0),VLOOKUP($M253,Reference!$A$30:L$41,12,0)))</f>
        <v>0</v>
      </c>
      <c r="Y253" s="43">
        <f>IF($J253="a",VLOOKUP($M253,Reference!$A$2:M$13,13,0),IF($J253="b",VLOOKUP($M253,Reference!$A$16:M$27,13,0),VLOOKUP($M253,Reference!$A$30:M$41,13,0)))</f>
        <v>0</v>
      </c>
      <c r="Z253" s="72">
        <f>VLOOKUP(M253,Reference!$A$63:$B$74,2,0)</f>
        <v>43101</v>
      </c>
      <c r="AA253" s="76">
        <f>VLOOKUP($M253,Reference!$A$45:$B$56,2,0)</f>
        <v>1</v>
      </c>
      <c r="AB253" s="76" t="str">
        <f>VLOOKUP($AA253,Reference!$B$45:$E$56,4,0)</f>
        <v>April</v>
      </c>
      <c r="AC253" s="76" t="str">
        <f>VLOOKUP($AA253,Reference!$B$45:$G$56,6,0)</f>
        <v>July</v>
      </c>
      <c r="AD253" s="76" t="str">
        <f>VLOOKUP($AA253,Reference!$B$45:$J$56,8,0)</f>
        <v>October</v>
      </c>
    </row>
    <row r="254" spans="1:30" ht="15" x14ac:dyDescent="0.15">
      <c r="A254" s="34"/>
      <c r="B254" s="36">
        <f t="shared" si="18"/>
        <v>0.88970588235294112</v>
      </c>
      <c r="C254" s="37">
        <v>242</v>
      </c>
      <c r="D254" s="38">
        <f>'Raw Data'!B243</f>
        <v>25285.17</v>
      </c>
      <c r="E254" s="38">
        <f t="shared" si="21"/>
        <v>142700783.83999985</v>
      </c>
      <c r="F254" s="36">
        <f t="shared" si="19"/>
        <v>0.98797827739731781</v>
      </c>
      <c r="G254" s="39">
        <f>'Raw Data'!C243</f>
        <v>46.43</v>
      </c>
      <c r="H254" s="39">
        <f t="shared" si="22"/>
        <v>471223.34000000043</v>
      </c>
      <c r="I254" s="36">
        <f t="shared" si="20"/>
        <v>0.99854089293910819</v>
      </c>
      <c r="J254" s="44" t="s">
        <v>16</v>
      </c>
      <c r="K254" s="41" t="str">
        <f>'Raw Data'!A243</f>
        <v>Client 242</v>
      </c>
      <c r="L254" s="41" t="s">
        <v>50</v>
      </c>
      <c r="M254" s="42" t="s">
        <v>18</v>
      </c>
      <c r="N254" s="43">
        <f>IF($J254="a",VLOOKUP($M254,Reference!$A$2:B$13,2,0),IF($J254="b",VLOOKUP($M254,Reference!$A$16:B$27,2,0),VLOOKUP($M254,Reference!$A$30:B$41,2,0)))</f>
        <v>0</v>
      </c>
      <c r="O254" s="43" t="str">
        <f>IF($J254="a",VLOOKUP($M254,Reference!$A$2:C$13,3,0),IF($J254="b",VLOOKUP($M254,Reference!$A$16:C$27,3,0),VLOOKUP($M254,Reference!$A$30:C$41,3,0)))</f>
        <v>Service Touchpoint</v>
      </c>
      <c r="P254" s="43">
        <f>IF($J254="a",VLOOKUP($M254,Reference!$A$2:D$13,4,0),IF($J254="b",VLOOKUP($M254,Reference!$A$16:D$27,4,0),VLOOKUP($M254,Reference!$A$30:D$41,4,0)))</f>
        <v>0</v>
      </c>
      <c r="Q254" s="43">
        <f>IF($J254="a",VLOOKUP($M254,Reference!$A$2:E$13,5,0),IF($J254="b",VLOOKUP($M254,Reference!$A$16:E$27,5,0),VLOOKUP($M254,Reference!$A$30:E$41,5,0)))</f>
        <v>0</v>
      </c>
      <c r="R254" s="43">
        <f>IF($J254="a",VLOOKUP($M254,Reference!$A$2:F$13,6,0),IF($J254="b",VLOOKUP($M254,Reference!$A$16:F$27,6,0),VLOOKUP($M254,Reference!$A$30:F$41,6,0)))</f>
        <v>0</v>
      </c>
      <c r="S254" s="43">
        <f>IF($J254="a",VLOOKUP($M254,Reference!$A$2:G$13,7,0),IF($J254="b",VLOOKUP($M254,Reference!$A$16:G$27,7,0),VLOOKUP($M254,Reference!$A$30:G$41,7,0)))</f>
        <v>0</v>
      </c>
      <c r="T254" s="43">
        <f>IF($J254="a",VLOOKUP($M254,Reference!$A$2:H$13,8,0),IF($J254="b",VLOOKUP($M254,Reference!$A$16:H$27,8,0),VLOOKUP($M254,Reference!$A$30:H$41,8,0)))</f>
        <v>0</v>
      </c>
      <c r="U254" s="43">
        <f>IF($J254="a",VLOOKUP($M254,Reference!$A$2:I$13,9,0),IF($J254="b",VLOOKUP($M254,Reference!$A$16:I$27,9,0),VLOOKUP($M254,Reference!$A$30:I$41,9,0)))</f>
        <v>0</v>
      </c>
      <c r="V254" s="43">
        <f>IF($J254="a",VLOOKUP($M254,Reference!$A$2:J$13,10,0),IF($J254="b",VLOOKUP($M254,Reference!$A$16:J$27,10,0),VLOOKUP($M254,Reference!$A$30:J$41,10,0)))</f>
        <v>0</v>
      </c>
      <c r="W254" s="43">
        <f>IF($J254="a",VLOOKUP($M254,Reference!$A$2:K$13,11,0),IF($J254="b",VLOOKUP($M254,Reference!$A$16:K$27,11,0),VLOOKUP($M254,Reference!$A$30:K$41,11,0)))</f>
        <v>0</v>
      </c>
      <c r="X254" s="43">
        <f>IF($J254="a",VLOOKUP($M254,Reference!$A$2:L$13,12,0),IF($J254="b",VLOOKUP($M254,Reference!$A$16:L$27,12,0),VLOOKUP($M254,Reference!$A$30:L$41,12,0)))</f>
        <v>0</v>
      </c>
      <c r="Y254" s="43">
        <f>IF($J254="a",VLOOKUP($M254,Reference!$A$2:M$13,13,0),IF($J254="b",VLOOKUP($M254,Reference!$A$16:M$27,13,0),VLOOKUP($M254,Reference!$A$30:M$41,13,0)))</f>
        <v>0</v>
      </c>
      <c r="Z254" s="72">
        <f>VLOOKUP(M254,Reference!$A$63:$B$74,2,0)</f>
        <v>43132</v>
      </c>
      <c r="AA254" s="76">
        <f>VLOOKUP($M254,Reference!$A$45:$B$56,2,0)</f>
        <v>2</v>
      </c>
      <c r="AB254" s="76" t="str">
        <f>VLOOKUP($AA254,Reference!$B$45:$E$56,4,0)</f>
        <v>May</v>
      </c>
      <c r="AC254" s="76" t="str">
        <f>VLOOKUP($AA254,Reference!$B$45:$G$56,6,0)</f>
        <v>August</v>
      </c>
      <c r="AD254" s="76" t="str">
        <f>VLOOKUP($AA254,Reference!$B$45:$J$56,8,0)</f>
        <v>November</v>
      </c>
    </row>
    <row r="255" spans="1:30" ht="15" x14ac:dyDescent="0.15">
      <c r="A255" s="34"/>
      <c r="B255" s="36">
        <f t="shared" si="18"/>
        <v>0.89338235294117652</v>
      </c>
      <c r="C255" s="37">
        <v>243</v>
      </c>
      <c r="D255" s="38">
        <f>'Raw Data'!B244</f>
        <v>6247.76</v>
      </c>
      <c r="E255" s="38">
        <f t="shared" si="21"/>
        <v>142707031.59999985</v>
      </c>
      <c r="F255" s="36">
        <f t="shared" si="19"/>
        <v>0.98802153329960707</v>
      </c>
      <c r="G255" s="39">
        <f>'Raw Data'!C244</f>
        <v>46.15</v>
      </c>
      <c r="H255" s="39">
        <f t="shared" si="22"/>
        <v>471269.49000000046</v>
      </c>
      <c r="I255" s="36">
        <f t="shared" si="20"/>
        <v>0.99863868661420319</v>
      </c>
      <c r="J255" s="44" t="s">
        <v>16</v>
      </c>
      <c r="K255" s="41" t="str">
        <f>'Raw Data'!A244</f>
        <v>Client 243</v>
      </c>
      <c r="L255" s="41" t="s">
        <v>50</v>
      </c>
      <c r="M255" s="42" t="s">
        <v>19</v>
      </c>
      <c r="N255" s="43">
        <f>IF($J255="a",VLOOKUP($M255,Reference!$A$2:B$13,2,0),IF($J255="b",VLOOKUP($M255,Reference!$A$16:B$27,2,0),VLOOKUP($M255,Reference!$A$30:B$41,2,0)))</f>
        <v>0</v>
      </c>
      <c r="O255" s="43">
        <f>IF($J255="a",VLOOKUP($M255,Reference!$A$2:C$13,3,0),IF($J255="b",VLOOKUP($M255,Reference!$A$16:C$27,3,0),VLOOKUP($M255,Reference!$A$30:C$41,3,0)))</f>
        <v>0</v>
      </c>
      <c r="P255" s="43" t="str">
        <f>IF($J255="a",VLOOKUP($M255,Reference!$A$2:D$13,4,0),IF($J255="b",VLOOKUP($M255,Reference!$A$16:D$27,4,0),VLOOKUP($M255,Reference!$A$30:D$41,4,0)))</f>
        <v>Service Touchpoint</v>
      </c>
      <c r="Q255" s="43">
        <f>IF($J255="a",VLOOKUP($M255,Reference!$A$2:E$13,5,0),IF($J255="b",VLOOKUP($M255,Reference!$A$16:E$27,5,0),VLOOKUP($M255,Reference!$A$30:E$41,5,0)))</f>
        <v>0</v>
      </c>
      <c r="R255" s="43">
        <f>IF($J255="a",VLOOKUP($M255,Reference!$A$2:F$13,6,0),IF($J255="b",VLOOKUP($M255,Reference!$A$16:F$27,6,0),VLOOKUP($M255,Reference!$A$30:F$41,6,0)))</f>
        <v>0</v>
      </c>
      <c r="S255" s="43">
        <f>IF($J255="a",VLOOKUP($M255,Reference!$A$2:G$13,7,0),IF($J255="b",VLOOKUP($M255,Reference!$A$16:G$27,7,0),VLOOKUP($M255,Reference!$A$30:G$41,7,0)))</f>
        <v>0</v>
      </c>
      <c r="T255" s="43">
        <f>IF($J255="a",VLOOKUP($M255,Reference!$A$2:H$13,8,0),IF($J255="b",VLOOKUP($M255,Reference!$A$16:H$27,8,0),VLOOKUP($M255,Reference!$A$30:H$41,8,0)))</f>
        <v>0</v>
      </c>
      <c r="U255" s="43">
        <f>IF($J255="a",VLOOKUP($M255,Reference!$A$2:I$13,9,0),IF($J255="b",VLOOKUP($M255,Reference!$A$16:I$27,9,0),VLOOKUP($M255,Reference!$A$30:I$41,9,0)))</f>
        <v>0</v>
      </c>
      <c r="V255" s="43">
        <f>IF($J255="a",VLOOKUP($M255,Reference!$A$2:J$13,10,0),IF($J255="b",VLOOKUP($M255,Reference!$A$16:J$27,10,0),VLOOKUP($M255,Reference!$A$30:J$41,10,0)))</f>
        <v>0</v>
      </c>
      <c r="W255" s="43">
        <f>IF($J255="a",VLOOKUP($M255,Reference!$A$2:K$13,11,0),IF($J255="b",VLOOKUP($M255,Reference!$A$16:K$27,11,0),VLOOKUP($M255,Reference!$A$30:K$41,11,0)))</f>
        <v>0</v>
      </c>
      <c r="X255" s="43">
        <f>IF($J255="a",VLOOKUP($M255,Reference!$A$2:L$13,12,0),IF($J255="b",VLOOKUP($M255,Reference!$A$16:L$27,12,0),VLOOKUP($M255,Reference!$A$30:L$41,12,0)))</f>
        <v>0</v>
      </c>
      <c r="Y255" s="43">
        <f>IF($J255="a",VLOOKUP($M255,Reference!$A$2:M$13,13,0),IF($J255="b",VLOOKUP($M255,Reference!$A$16:M$27,13,0),VLOOKUP($M255,Reference!$A$30:M$41,13,0)))</f>
        <v>0</v>
      </c>
      <c r="Z255" s="72">
        <f>VLOOKUP(M255,Reference!$A$63:$B$74,2,0)</f>
        <v>43160</v>
      </c>
      <c r="AA255" s="76">
        <f>VLOOKUP($M255,Reference!$A$45:$B$56,2,0)</f>
        <v>3</v>
      </c>
      <c r="AB255" s="76" t="str">
        <f>VLOOKUP($AA255,Reference!$B$45:$E$56,4,0)</f>
        <v>June</v>
      </c>
      <c r="AC255" s="76" t="str">
        <f>VLOOKUP($AA255,Reference!$B$45:$G$56,6,0)</f>
        <v>September</v>
      </c>
      <c r="AD255" s="76" t="str">
        <f>VLOOKUP($AA255,Reference!$B$45:$J$56,8,0)</f>
        <v>December</v>
      </c>
    </row>
    <row r="256" spans="1:30" ht="15" x14ac:dyDescent="0.15">
      <c r="A256" s="34"/>
      <c r="B256" s="36">
        <f t="shared" si="18"/>
        <v>0.8970588235294118</v>
      </c>
      <c r="C256" s="37">
        <v>244</v>
      </c>
      <c r="D256" s="38">
        <f>'Raw Data'!B245</f>
        <v>6195</v>
      </c>
      <c r="E256" s="38">
        <f t="shared" si="21"/>
        <v>142713226.59999985</v>
      </c>
      <c r="F256" s="36">
        <f t="shared" si="19"/>
        <v>0.98806442392195526</v>
      </c>
      <c r="G256" s="39">
        <f>'Raw Data'!C245</f>
        <v>43.65</v>
      </c>
      <c r="H256" s="39">
        <f t="shared" si="22"/>
        <v>471313.14000000048</v>
      </c>
      <c r="I256" s="36">
        <f t="shared" si="20"/>
        <v>0.99873118269043071</v>
      </c>
      <c r="J256" s="44" t="s">
        <v>16</v>
      </c>
      <c r="K256" s="41" t="str">
        <f>'Raw Data'!A245</f>
        <v>Client 244</v>
      </c>
      <c r="L256" s="41" t="s">
        <v>50</v>
      </c>
      <c r="M256" s="42" t="s">
        <v>20</v>
      </c>
      <c r="N256" s="43">
        <f>IF($J256="a",VLOOKUP($M256,Reference!$A$2:B$13,2,0),IF($J256="b",VLOOKUP($M256,Reference!$A$16:B$27,2,0),VLOOKUP($M256,Reference!$A$30:B$41,2,0)))</f>
        <v>0</v>
      </c>
      <c r="O256" s="43">
        <f>IF($J256="a",VLOOKUP($M256,Reference!$A$2:C$13,3,0),IF($J256="b",VLOOKUP($M256,Reference!$A$16:C$27,3,0),VLOOKUP($M256,Reference!$A$30:C$41,3,0)))</f>
        <v>0</v>
      </c>
      <c r="P256" s="43">
        <f>IF($J256="a",VLOOKUP($M256,Reference!$A$2:D$13,4,0),IF($J256="b",VLOOKUP($M256,Reference!$A$16:D$27,4,0),VLOOKUP($M256,Reference!$A$30:D$41,4,0)))</f>
        <v>0</v>
      </c>
      <c r="Q256" s="43" t="str">
        <f>IF($J256="a",VLOOKUP($M256,Reference!$A$2:E$13,5,0),IF($J256="b",VLOOKUP($M256,Reference!$A$16:E$27,5,0),VLOOKUP($M256,Reference!$A$30:E$41,5,0)))</f>
        <v>Service Touchpoint</v>
      </c>
      <c r="R256" s="43">
        <f>IF($J256="a",VLOOKUP($M256,Reference!$A$2:F$13,6,0),IF($J256="b",VLOOKUP($M256,Reference!$A$16:F$27,6,0),VLOOKUP($M256,Reference!$A$30:F$41,6,0)))</f>
        <v>0</v>
      </c>
      <c r="S256" s="43">
        <f>IF($J256="a",VLOOKUP($M256,Reference!$A$2:G$13,7,0),IF($J256="b",VLOOKUP($M256,Reference!$A$16:G$27,7,0),VLOOKUP($M256,Reference!$A$30:G$41,7,0)))</f>
        <v>0</v>
      </c>
      <c r="T256" s="43">
        <f>IF($J256="a",VLOOKUP($M256,Reference!$A$2:H$13,8,0),IF($J256="b",VLOOKUP($M256,Reference!$A$16:H$27,8,0),VLOOKUP($M256,Reference!$A$30:H$41,8,0)))</f>
        <v>0</v>
      </c>
      <c r="U256" s="43">
        <f>IF($J256="a",VLOOKUP($M256,Reference!$A$2:I$13,9,0),IF($J256="b",VLOOKUP($M256,Reference!$A$16:I$27,9,0),VLOOKUP($M256,Reference!$A$30:I$41,9,0)))</f>
        <v>0</v>
      </c>
      <c r="V256" s="43">
        <f>IF($J256="a",VLOOKUP($M256,Reference!$A$2:J$13,10,0),IF($J256="b",VLOOKUP($M256,Reference!$A$16:J$27,10,0),VLOOKUP($M256,Reference!$A$30:J$41,10,0)))</f>
        <v>0</v>
      </c>
      <c r="W256" s="43">
        <f>IF($J256="a",VLOOKUP($M256,Reference!$A$2:K$13,11,0),IF($J256="b",VLOOKUP($M256,Reference!$A$16:K$27,11,0),VLOOKUP($M256,Reference!$A$30:K$41,11,0)))</f>
        <v>0</v>
      </c>
      <c r="X256" s="43">
        <f>IF($J256="a",VLOOKUP($M256,Reference!$A$2:L$13,12,0),IF($J256="b",VLOOKUP($M256,Reference!$A$16:L$27,12,0),VLOOKUP($M256,Reference!$A$30:L$41,12,0)))</f>
        <v>0</v>
      </c>
      <c r="Y256" s="43">
        <f>IF($J256="a",VLOOKUP($M256,Reference!$A$2:M$13,13,0),IF($J256="b",VLOOKUP($M256,Reference!$A$16:M$27,13,0),VLOOKUP($M256,Reference!$A$30:M$41,13,0)))</f>
        <v>0</v>
      </c>
      <c r="Z256" s="72">
        <f>VLOOKUP(M256,Reference!$A$63:$B$74,2,0)</f>
        <v>43191</v>
      </c>
      <c r="AA256" s="76">
        <f>VLOOKUP($M256,Reference!$A$45:$B$56,2,0)</f>
        <v>4</v>
      </c>
      <c r="AB256" s="76" t="str">
        <f>VLOOKUP($AA256,Reference!$B$45:$E$56,4,0)</f>
        <v>July</v>
      </c>
      <c r="AC256" s="76" t="str">
        <f>VLOOKUP($AA256,Reference!$B$45:$G$56,6,0)</f>
        <v>October</v>
      </c>
      <c r="AD256" s="76" t="str">
        <f>VLOOKUP($AA256,Reference!$B$45:$J$56,8,0)</f>
        <v>January</v>
      </c>
    </row>
    <row r="257" spans="1:30" ht="15" x14ac:dyDescent="0.15">
      <c r="A257" s="34"/>
      <c r="B257" s="36">
        <f t="shared" si="18"/>
        <v>0.90073529411764708</v>
      </c>
      <c r="C257" s="37">
        <v>245</v>
      </c>
      <c r="D257" s="38">
        <f>'Raw Data'!B246</f>
        <v>3889.92</v>
      </c>
      <c r="E257" s="38">
        <f t="shared" si="21"/>
        <v>142717116.51999983</v>
      </c>
      <c r="F257" s="36">
        <f t="shared" si="19"/>
        <v>0.98809135549413996</v>
      </c>
      <c r="G257" s="39">
        <f>'Raw Data'!C246</f>
        <v>42.86</v>
      </c>
      <c r="H257" s="39">
        <f t="shared" si="22"/>
        <v>471356.00000000047</v>
      </c>
      <c r="I257" s="36">
        <f t="shared" si="20"/>
        <v>0.99882200472541594</v>
      </c>
      <c r="J257" s="44" t="s">
        <v>16</v>
      </c>
      <c r="K257" s="41" t="str">
        <f>'Raw Data'!A246</f>
        <v>Client 245</v>
      </c>
      <c r="L257" s="41" t="s">
        <v>50</v>
      </c>
      <c r="M257" s="42" t="s">
        <v>21</v>
      </c>
      <c r="N257" s="43">
        <f>IF($J257="a",VLOOKUP($M257,Reference!$A$2:B$13,2,0),IF($J257="b",VLOOKUP($M257,Reference!$A$16:B$27,2,0),VLOOKUP($M257,Reference!$A$30:B$41,2,0)))</f>
        <v>0</v>
      </c>
      <c r="O257" s="43">
        <f>IF($J257="a",VLOOKUP($M257,Reference!$A$2:C$13,3,0),IF($J257="b",VLOOKUP($M257,Reference!$A$16:C$27,3,0),VLOOKUP($M257,Reference!$A$30:C$41,3,0)))</f>
        <v>0</v>
      </c>
      <c r="P257" s="43">
        <f>IF($J257="a",VLOOKUP($M257,Reference!$A$2:D$13,4,0),IF($J257="b",VLOOKUP($M257,Reference!$A$16:D$27,4,0),VLOOKUP($M257,Reference!$A$30:D$41,4,0)))</f>
        <v>0</v>
      </c>
      <c r="Q257" s="43">
        <f>IF($J257="a",VLOOKUP($M257,Reference!$A$2:E$13,5,0),IF($J257="b",VLOOKUP($M257,Reference!$A$16:E$27,5,0),VLOOKUP($M257,Reference!$A$30:E$41,5,0)))</f>
        <v>0</v>
      </c>
      <c r="R257" s="43" t="str">
        <f>IF($J257="a",VLOOKUP($M257,Reference!$A$2:F$13,6,0),IF($J257="b",VLOOKUP($M257,Reference!$A$16:F$27,6,0),VLOOKUP($M257,Reference!$A$30:F$41,6,0)))</f>
        <v>Service Touchpoint</v>
      </c>
      <c r="S257" s="43">
        <f>IF($J257="a",VLOOKUP($M257,Reference!$A$2:G$13,7,0),IF($J257="b",VLOOKUP($M257,Reference!$A$16:G$27,7,0),VLOOKUP($M257,Reference!$A$30:G$41,7,0)))</f>
        <v>0</v>
      </c>
      <c r="T257" s="43">
        <f>IF($J257="a",VLOOKUP($M257,Reference!$A$2:H$13,8,0),IF($J257="b",VLOOKUP($M257,Reference!$A$16:H$27,8,0),VLOOKUP($M257,Reference!$A$30:H$41,8,0)))</f>
        <v>0</v>
      </c>
      <c r="U257" s="43">
        <f>IF($J257="a",VLOOKUP($M257,Reference!$A$2:I$13,9,0),IF($J257="b",VLOOKUP($M257,Reference!$A$16:I$27,9,0),VLOOKUP($M257,Reference!$A$30:I$41,9,0)))</f>
        <v>0</v>
      </c>
      <c r="V257" s="43">
        <f>IF($J257="a",VLOOKUP($M257,Reference!$A$2:J$13,10,0),IF($J257="b",VLOOKUP($M257,Reference!$A$16:J$27,10,0),VLOOKUP($M257,Reference!$A$30:J$41,10,0)))</f>
        <v>0</v>
      </c>
      <c r="W257" s="43">
        <f>IF($J257="a",VLOOKUP($M257,Reference!$A$2:K$13,11,0),IF($J257="b",VLOOKUP($M257,Reference!$A$16:K$27,11,0),VLOOKUP($M257,Reference!$A$30:K$41,11,0)))</f>
        <v>0</v>
      </c>
      <c r="X257" s="43">
        <f>IF($J257="a",VLOOKUP($M257,Reference!$A$2:L$13,12,0),IF($J257="b",VLOOKUP($M257,Reference!$A$16:L$27,12,0),VLOOKUP($M257,Reference!$A$30:L$41,12,0)))</f>
        <v>0</v>
      </c>
      <c r="Y257" s="43">
        <f>IF($J257="a",VLOOKUP($M257,Reference!$A$2:M$13,13,0),IF($J257="b",VLOOKUP($M257,Reference!$A$16:M$27,13,0),VLOOKUP($M257,Reference!$A$30:M$41,13,0)))</f>
        <v>0</v>
      </c>
      <c r="Z257" s="72">
        <f>VLOOKUP(M257,Reference!$A$63:$B$74,2,0)</f>
        <v>43221</v>
      </c>
      <c r="AA257" s="76">
        <f>VLOOKUP($M257,Reference!$A$45:$B$56,2,0)</f>
        <v>5</v>
      </c>
      <c r="AB257" s="76" t="str">
        <f>VLOOKUP($AA257,Reference!$B$45:$E$56,4,0)</f>
        <v>August</v>
      </c>
      <c r="AC257" s="76" t="str">
        <f>VLOOKUP($AA257,Reference!$B$45:$G$56,6,0)</f>
        <v>November</v>
      </c>
      <c r="AD257" s="76" t="str">
        <f>VLOOKUP($AA257,Reference!$B$45:$J$56,8,0)</f>
        <v>February</v>
      </c>
    </row>
    <row r="258" spans="1:30" ht="15" x14ac:dyDescent="0.15">
      <c r="A258" s="34"/>
      <c r="B258" s="36">
        <f t="shared" si="18"/>
        <v>0.90441176470588236</v>
      </c>
      <c r="C258" s="37">
        <v>246</v>
      </c>
      <c r="D258" s="38">
        <f>'Raw Data'!B247</f>
        <v>7479.03</v>
      </c>
      <c r="E258" s="38">
        <f t="shared" si="21"/>
        <v>142724595.54999983</v>
      </c>
      <c r="F258" s="36">
        <f t="shared" si="19"/>
        <v>0.98814313600281811</v>
      </c>
      <c r="G258" s="39">
        <f>'Raw Data'!C247</f>
        <v>40.36</v>
      </c>
      <c r="H258" s="39">
        <f t="shared" si="22"/>
        <v>471396.36000000045</v>
      </c>
      <c r="I258" s="36">
        <f t="shared" si="20"/>
        <v>0.99890752916153369</v>
      </c>
      <c r="J258" s="44" t="s">
        <v>16</v>
      </c>
      <c r="K258" s="41" t="str">
        <f>'Raw Data'!A247</f>
        <v>Client 246</v>
      </c>
      <c r="L258" s="41" t="s">
        <v>50</v>
      </c>
      <c r="M258" s="42" t="s">
        <v>22</v>
      </c>
      <c r="N258" s="43">
        <f>IF($J258="a",VLOOKUP($M258,Reference!$A$2:B$13,2,0),IF($J258="b",VLOOKUP($M258,Reference!$A$16:B$27,2,0),VLOOKUP($M258,Reference!$A$30:B$41,2,0)))</f>
        <v>0</v>
      </c>
      <c r="O258" s="43">
        <f>IF($J258="a",VLOOKUP($M258,Reference!$A$2:C$13,3,0),IF($J258="b",VLOOKUP($M258,Reference!$A$16:C$27,3,0),VLOOKUP($M258,Reference!$A$30:C$41,3,0)))</f>
        <v>0</v>
      </c>
      <c r="P258" s="43">
        <f>IF($J258="a",VLOOKUP($M258,Reference!$A$2:D$13,4,0),IF($J258="b",VLOOKUP($M258,Reference!$A$16:D$27,4,0),VLOOKUP($M258,Reference!$A$30:D$41,4,0)))</f>
        <v>0</v>
      </c>
      <c r="Q258" s="43">
        <f>IF($J258="a",VLOOKUP($M258,Reference!$A$2:E$13,5,0),IF($J258="b",VLOOKUP($M258,Reference!$A$16:E$27,5,0),VLOOKUP($M258,Reference!$A$30:E$41,5,0)))</f>
        <v>0</v>
      </c>
      <c r="R258" s="43">
        <f>IF($J258="a",VLOOKUP($M258,Reference!$A$2:F$13,6,0),IF($J258="b",VLOOKUP($M258,Reference!$A$16:F$27,6,0),VLOOKUP($M258,Reference!$A$30:F$41,6,0)))</f>
        <v>0</v>
      </c>
      <c r="S258" s="43" t="str">
        <f>IF($J258="a",VLOOKUP($M258,Reference!$A$2:G$13,7,0),IF($J258="b",VLOOKUP($M258,Reference!$A$16:G$27,7,0),VLOOKUP($M258,Reference!$A$30:G$41,7,0)))</f>
        <v>Service Touchpoint</v>
      </c>
      <c r="T258" s="43">
        <f>IF($J258="a",VLOOKUP($M258,Reference!$A$2:H$13,8,0),IF($J258="b",VLOOKUP($M258,Reference!$A$16:H$27,8,0),VLOOKUP($M258,Reference!$A$30:H$41,8,0)))</f>
        <v>0</v>
      </c>
      <c r="U258" s="43">
        <f>IF($J258="a",VLOOKUP($M258,Reference!$A$2:I$13,9,0),IF($J258="b",VLOOKUP($M258,Reference!$A$16:I$27,9,0),VLOOKUP($M258,Reference!$A$30:I$41,9,0)))</f>
        <v>0</v>
      </c>
      <c r="V258" s="43">
        <f>IF($J258="a",VLOOKUP($M258,Reference!$A$2:J$13,10,0),IF($J258="b",VLOOKUP($M258,Reference!$A$16:J$27,10,0),VLOOKUP($M258,Reference!$A$30:J$41,10,0)))</f>
        <v>0</v>
      </c>
      <c r="W258" s="43">
        <f>IF($J258="a",VLOOKUP($M258,Reference!$A$2:K$13,11,0),IF($J258="b",VLOOKUP($M258,Reference!$A$16:K$27,11,0),VLOOKUP($M258,Reference!$A$30:K$41,11,0)))</f>
        <v>0</v>
      </c>
      <c r="X258" s="43">
        <f>IF($J258="a",VLOOKUP($M258,Reference!$A$2:L$13,12,0),IF($J258="b",VLOOKUP($M258,Reference!$A$16:L$27,12,0),VLOOKUP($M258,Reference!$A$30:L$41,12,0)))</f>
        <v>0</v>
      </c>
      <c r="Y258" s="43">
        <f>IF($J258="a",VLOOKUP($M258,Reference!$A$2:M$13,13,0),IF($J258="b",VLOOKUP($M258,Reference!$A$16:M$27,13,0),VLOOKUP($M258,Reference!$A$30:M$41,13,0)))</f>
        <v>0</v>
      </c>
      <c r="Z258" s="72">
        <f>VLOOKUP(M258,Reference!$A$63:$B$74,2,0)</f>
        <v>43252</v>
      </c>
      <c r="AA258" s="76">
        <f>VLOOKUP($M258,Reference!$A$45:$B$56,2,0)</f>
        <v>6</v>
      </c>
      <c r="AB258" s="76" t="str">
        <f>VLOOKUP($AA258,Reference!$B$45:$E$56,4,0)</f>
        <v>September</v>
      </c>
      <c r="AC258" s="76" t="str">
        <f>VLOOKUP($AA258,Reference!$B$45:$G$56,6,0)</f>
        <v>December</v>
      </c>
      <c r="AD258" s="76" t="str">
        <f>VLOOKUP($AA258,Reference!$B$45:$J$56,8,0)</f>
        <v>March</v>
      </c>
    </row>
    <row r="259" spans="1:30" ht="15" x14ac:dyDescent="0.15">
      <c r="A259" s="34"/>
      <c r="B259" s="36">
        <f t="shared" si="18"/>
        <v>0.90808823529411764</v>
      </c>
      <c r="C259" s="37">
        <v>247</v>
      </c>
      <c r="D259" s="38">
        <f>'Raw Data'!B248</f>
        <v>50452.36</v>
      </c>
      <c r="E259" s="38">
        <f t="shared" si="21"/>
        <v>142775047.90999985</v>
      </c>
      <c r="F259" s="36">
        <f t="shared" si="19"/>
        <v>0.98849243916978125</v>
      </c>
      <c r="G259" s="39">
        <f>'Raw Data'!C248</f>
        <v>39.92</v>
      </c>
      <c r="H259" s="39">
        <f t="shared" si="22"/>
        <v>471436.28000000044</v>
      </c>
      <c r="I259" s="36">
        <f t="shared" si="20"/>
        <v>0.99899212122025072</v>
      </c>
      <c r="J259" s="44" t="s">
        <v>16</v>
      </c>
      <c r="K259" s="41" t="str">
        <f>'Raw Data'!A248</f>
        <v>Client 247</v>
      </c>
      <c r="L259" s="41" t="s">
        <v>50</v>
      </c>
      <c r="M259" s="42" t="s">
        <v>23</v>
      </c>
      <c r="N259" s="43">
        <f>IF($J259="a",VLOOKUP($M259,Reference!$A$2:B$13,2,0),IF($J259="b",VLOOKUP($M259,Reference!$A$16:B$27,2,0),VLOOKUP($M259,Reference!$A$30:B$41,2,0)))</f>
        <v>0</v>
      </c>
      <c r="O259" s="43">
        <f>IF($J259="a",VLOOKUP($M259,Reference!$A$2:C$13,3,0),IF($J259="b",VLOOKUP($M259,Reference!$A$16:C$27,3,0),VLOOKUP($M259,Reference!$A$30:C$41,3,0)))</f>
        <v>0</v>
      </c>
      <c r="P259" s="43">
        <f>IF($J259="a",VLOOKUP($M259,Reference!$A$2:D$13,4,0),IF($J259="b",VLOOKUP($M259,Reference!$A$16:D$27,4,0),VLOOKUP($M259,Reference!$A$30:D$41,4,0)))</f>
        <v>0</v>
      </c>
      <c r="Q259" s="43">
        <f>IF($J259="a",VLOOKUP($M259,Reference!$A$2:E$13,5,0),IF($J259="b",VLOOKUP($M259,Reference!$A$16:E$27,5,0),VLOOKUP($M259,Reference!$A$30:E$41,5,0)))</f>
        <v>0</v>
      </c>
      <c r="R259" s="43">
        <f>IF($J259="a",VLOOKUP($M259,Reference!$A$2:F$13,6,0),IF($J259="b",VLOOKUP($M259,Reference!$A$16:F$27,6,0),VLOOKUP($M259,Reference!$A$30:F$41,6,0)))</f>
        <v>0</v>
      </c>
      <c r="S259" s="43">
        <f>IF($J259="a",VLOOKUP($M259,Reference!$A$2:G$13,7,0),IF($J259="b",VLOOKUP($M259,Reference!$A$16:G$27,7,0),VLOOKUP($M259,Reference!$A$30:G$41,7,0)))</f>
        <v>0</v>
      </c>
      <c r="T259" s="43" t="str">
        <f>IF($J259="a",VLOOKUP($M259,Reference!$A$2:H$13,8,0),IF($J259="b",VLOOKUP($M259,Reference!$A$16:H$27,8,0),VLOOKUP($M259,Reference!$A$30:H$41,8,0)))</f>
        <v>Service Touchpoint</v>
      </c>
      <c r="U259" s="43">
        <f>IF($J259="a",VLOOKUP($M259,Reference!$A$2:I$13,9,0),IF($J259="b",VLOOKUP($M259,Reference!$A$16:I$27,9,0),VLOOKUP($M259,Reference!$A$30:I$41,9,0)))</f>
        <v>0</v>
      </c>
      <c r="V259" s="43">
        <f>IF($J259="a",VLOOKUP($M259,Reference!$A$2:J$13,10,0),IF($J259="b",VLOOKUP($M259,Reference!$A$16:J$27,10,0),VLOOKUP($M259,Reference!$A$30:J$41,10,0)))</f>
        <v>0</v>
      </c>
      <c r="W259" s="43">
        <f>IF($J259="a",VLOOKUP($M259,Reference!$A$2:K$13,11,0),IF($J259="b",VLOOKUP($M259,Reference!$A$16:K$27,11,0),VLOOKUP($M259,Reference!$A$30:K$41,11,0)))</f>
        <v>0</v>
      </c>
      <c r="X259" s="43">
        <f>IF($J259="a",VLOOKUP($M259,Reference!$A$2:L$13,12,0),IF($J259="b",VLOOKUP($M259,Reference!$A$16:L$27,12,0),VLOOKUP($M259,Reference!$A$30:L$41,12,0)))</f>
        <v>0</v>
      </c>
      <c r="Y259" s="43">
        <f>IF($J259="a",VLOOKUP($M259,Reference!$A$2:M$13,13,0),IF($J259="b",VLOOKUP($M259,Reference!$A$16:M$27,13,0),VLOOKUP($M259,Reference!$A$30:M$41,13,0)))</f>
        <v>0</v>
      </c>
      <c r="Z259" s="72">
        <f>VLOOKUP(M259,Reference!$A$63:$B$74,2,0)</f>
        <v>43282</v>
      </c>
      <c r="AA259" s="76">
        <f>VLOOKUP($M259,Reference!$A$45:$B$56,2,0)</f>
        <v>7</v>
      </c>
      <c r="AB259" s="76" t="str">
        <f>VLOOKUP($AA259,Reference!$B$45:$E$56,4,0)</f>
        <v>October</v>
      </c>
      <c r="AC259" s="76" t="str">
        <f>VLOOKUP($AA259,Reference!$B$45:$G$56,6,0)</f>
        <v>January</v>
      </c>
      <c r="AD259" s="76" t="str">
        <f>VLOOKUP($AA259,Reference!$B$45:$J$56,8,0)</f>
        <v>April</v>
      </c>
    </row>
    <row r="260" spans="1:30" ht="15" x14ac:dyDescent="0.15">
      <c r="A260" s="34"/>
      <c r="B260" s="36">
        <f t="shared" si="18"/>
        <v>0.91176470588235292</v>
      </c>
      <c r="C260" s="37">
        <v>248</v>
      </c>
      <c r="D260" s="38">
        <f>'Raw Data'!B249</f>
        <v>2532.15</v>
      </c>
      <c r="E260" s="38">
        <f t="shared" si="21"/>
        <v>142777580.05999985</v>
      </c>
      <c r="F260" s="36">
        <f t="shared" si="19"/>
        <v>0.98850997032222343</v>
      </c>
      <c r="G260" s="39">
        <f>'Raw Data'!C249</f>
        <v>37.28</v>
      </c>
      <c r="H260" s="39">
        <f t="shared" si="22"/>
        <v>471473.56000000046</v>
      </c>
      <c r="I260" s="36">
        <f t="shared" si="20"/>
        <v>0.99907111901456369</v>
      </c>
      <c r="J260" s="44" t="s">
        <v>16</v>
      </c>
      <c r="K260" s="41" t="str">
        <f>'Raw Data'!A249</f>
        <v>Client 248</v>
      </c>
      <c r="L260" s="41" t="s">
        <v>50</v>
      </c>
      <c r="M260" s="42" t="s">
        <v>24</v>
      </c>
      <c r="N260" s="43">
        <f>IF($J260="a",VLOOKUP($M260,Reference!$A$2:B$13,2,0),IF($J260="b",VLOOKUP($M260,Reference!$A$16:B$27,2,0),VLOOKUP($M260,Reference!$A$30:B$41,2,0)))</f>
        <v>0</v>
      </c>
      <c r="O260" s="43">
        <f>IF($J260="a",VLOOKUP($M260,Reference!$A$2:C$13,3,0),IF($J260="b",VLOOKUP($M260,Reference!$A$16:C$27,3,0),VLOOKUP($M260,Reference!$A$30:C$41,3,0)))</f>
        <v>0</v>
      </c>
      <c r="P260" s="43">
        <f>IF($J260="a",VLOOKUP($M260,Reference!$A$2:D$13,4,0),IF($J260="b",VLOOKUP($M260,Reference!$A$16:D$27,4,0),VLOOKUP($M260,Reference!$A$30:D$41,4,0)))</f>
        <v>0</v>
      </c>
      <c r="Q260" s="43">
        <f>IF($J260="a",VLOOKUP($M260,Reference!$A$2:E$13,5,0),IF($J260="b",VLOOKUP($M260,Reference!$A$16:E$27,5,0),VLOOKUP($M260,Reference!$A$30:E$41,5,0)))</f>
        <v>0</v>
      </c>
      <c r="R260" s="43">
        <f>IF($J260="a",VLOOKUP($M260,Reference!$A$2:F$13,6,0),IF($J260="b",VLOOKUP($M260,Reference!$A$16:F$27,6,0),VLOOKUP($M260,Reference!$A$30:F$41,6,0)))</f>
        <v>0</v>
      </c>
      <c r="S260" s="43">
        <f>IF($J260="a",VLOOKUP($M260,Reference!$A$2:G$13,7,0),IF($J260="b",VLOOKUP($M260,Reference!$A$16:G$27,7,0),VLOOKUP($M260,Reference!$A$30:G$41,7,0)))</f>
        <v>0</v>
      </c>
      <c r="T260" s="43">
        <f>IF($J260="a",VLOOKUP($M260,Reference!$A$2:H$13,8,0),IF($J260="b",VLOOKUP($M260,Reference!$A$16:H$27,8,0),VLOOKUP($M260,Reference!$A$30:H$41,8,0)))</f>
        <v>0</v>
      </c>
      <c r="U260" s="43" t="str">
        <f>IF($J260="a",VLOOKUP($M260,Reference!$A$2:I$13,9,0),IF($J260="b",VLOOKUP($M260,Reference!$A$16:I$27,9,0),VLOOKUP($M260,Reference!$A$30:I$41,9,0)))</f>
        <v>Service Touchpoint</v>
      </c>
      <c r="V260" s="43">
        <f>IF($J260="a",VLOOKUP($M260,Reference!$A$2:J$13,10,0),IF($J260="b",VLOOKUP($M260,Reference!$A$16:J$27,10,0),VLOOKUP($M260,Reference!$A$30:J$41,10,0)))</f>
        <v>0</v>
      </c>
      <c r="W260" s="43">
        <f>IF($J260="a",VLOOKUP($M260,Reference!$A$2:K$13,11,0),IF($J260="b",VLOOKUP($M260,Reference!$A$16:K$27,11,0),VLOOKUP($M260,Reference!$A$30:K$41,11,0)))</f>
        <v>0</v>
      </c>
      <c r="X260" s="43">
        <f>IF($J260="a",VLOOKUP($M260,Reference!$A$2:L$13,12,0),IF($J260="b",VLOOKUP($M260,Reference!$A$16:L$27,12,0),VLOOKUP($M260,Reference!$A$30:L$41,12,0)))</f>
        <v>0</v>
      </c>
      <c r="Y260" s="43">
        <f>IF($J260="a",VLOOKUP($M260,Reference!$A$2:M$13,13,0),IF($J260="b",VLOOKUP($M260,Reference!$A$16:M$27,13,0),VLOOKUP($M260,Reference!$A$30:M$41,13,0)))</f>
        <v>0</v>
      </c>
      <c r="Z260" s="72">
        <f>VLOOKUP(M260,Reference!$A$63:$B$74,2,0)</f>
        <v>43313</v>
      </c>
      <c r="AA260" s="76">
        <f>VLOOKUP($M260,Reference!$A$45:$B$56,2,0)</f>
        <v>8</v>
      </c>
      <c r="AB260" s="76" t="str">
        <f>VLOOKUP($AA260,Reference!$B$45:$E$56,4,0)</f>
        <v>November</v>
      </c>
      <c r="AC260" s="76" t="str">
        <f>VLOOKUP($AA260,Reference!$B$45:$G$56,6,0)</f>
        <v>February</v>
      </c>
      <c r="AD260" s="76" t="str">
        <f>VLOOKUP($AA260,Reference!$B$45:$J$56,8,0)</f>
        <v>May</v>
      </c>
    </row>
    <row r="261" spans="1:30" ht="15" x14ac:dyDescent="0.15">
      <c r="A261" s="34"/>
      <c r="B261" s="36">
        <f t="shared" si="18"/>
        <v>0.9154411764705882</v>
      </c>
      <c r="C261" s="37">
        <v>249</v>
      </c>
      <c r="D261" s="38">
        <f>'Raw Data'!B250</f>
        <v>3936.01</v>
      </c>
      <c r="E261" s="38">
        <f t="shared" si="21"/>
        <v>142781516.06999984</v>
      </c>
      <c r="F261" s="36">
        <f t="shared" si="19"/>
        <v>0.98853722099509977</v>
      </c>
      <c r="G261" s="39">
        <f>'Raw Data'!C250</f>
        <v>35.770000000000003</v>
      </c>
      <c r="H261" s="39">
        <f t="shared" si="22"/>
        <v>471509.33000000048</v>
      </c>
      <c r="I261" s="36">
        <f t="shared" si="20"/>
        <v>0.9991469170591607</v>
      </c>
      <c r="J261" s="44" t="s">
        <v>16</v>
      </c>
      <c r="K261" s="41" t="str">
        <f>'Raw Data'!A250</f>
        <v>Client 249</v>
      </c>
      <c r="L261" s="41" t="s">
        <v>50</v>
      </c>
      <c r="M261" s="42" t="s">
        <v>25</v>
      </c>
      <c r="N261" s="43">
        <f>IF($J261="a",VLOOKUP($M261,Reference!$A$2:B$13,2,0),IF($J261="b",VLOOKUP($M261,Reference!$A$16:B$27,2,0),VLOOKUP($M261,Reference!$A$30:B$41,2,0)))</f>
        <v>0</v>
      </c>
      <c r="O261" s="43">
        <f>IF($J261="a",VLOOKUP($M261,Reference!$A$2:C$13,3,0),IF($J261="b",VLOOKUP($M261,Reference!$A$16:C$27,3,0),VLOOKUP($M261,Reference!$A$30:C$41,3,0)))</f>
        <v>0</v>
      </c>
      <c r="P261" s="43">
        <f>IF($J261="a",VLOOKUP($M261,Reference!$A$2:D$13,4,0),IF($J261="b",VLOOKUP($M261,Reference!$A$16:D$27,4,0),VLOOKUP($M261,Reference!$A$30:D$41,4,0)))</f>
        <v>0</v>
      </c>
      <c r="Q261" s="43">
        <f>IF($J261="a",VLOOKUP($M261,Reference!$A$2:E$13,5,0),IF($J261="b",VLOOKUP($M261,Reference!$A$16:E$27,5,0),VLOOKUP($M261,Reference!$A$30:E$41,5,0)))</f>
        <v>0</v>
      </c>
      <c r="R261" s="43">
        <f>IF($J261="a",VLOOKUP($M261,Reference!$A$2:F$13,6,0),IF($J261="b",VLOOKUP($M261,Reference!$A$16:F$27,6,0),VLOOKUP($M261,Reference!$A$30:F$41,6,0)))</f>
        <v>0</v>
      </c>
      <c r="S261" s="43">
        <f>IF($J261="a",VLOOKUP($M261,Reference!$A$2:G$13,7,0),IF($J261="b",VLOOKUP($M261,Reference!$A$16:G$27,7,0),VLOOKUP($M261,Reference!$A$30:G$41,7,0)))</f>
        <v>0</v>
      </c>
      <c r="T261" s="43">
        <f>IF($J261="a",VLOOKUP($M261,Reference!$A$2:H$13,8,0),IF($J261="b",VLOOKUP($M261,Reference!$A$16:H$27,8,0),VLOOKUP($M261,Reference!$A$30:H$41,8,0)))</f>
        <v>0</v>
      </c>
      <c r="U261" s="43">
        <f>IF($J261="a",VLOOKUP($M261,Reference!$A$2:I$13,9,0),IF($J261="b",VLOOKUP($M261,Reference!$A$16:I$27,9,0),VLOOKUP($M261,Reference!$A$30:I$41,9,0)))</f>
        <v>0</v>
      </c>
      <c r="V261" s="43" t="str">
        <f>IF($J261="a",VLOOKUP($M261,Reference!$A$2:J$13,10,0),IF($J261="b",VLOOKUP($M261,Reference!$A$16:J$27,10,0),VLOOKUP($M261,Reference!$A$30:J$41,10,0)))</f>
        <v>Service Touchpoint</v>
      </c>
      <c r="W261" s="43">
        <f>IF($J261="a",VLOOKUP($M261,Reference!$A$2:K$13,11,0),IF($J261="b",VLOOKUP($M261,Reference!$A$16:K$27,11,0),VLOOKUP($M261,Reference!$A$30:K$41,11,0)))</f>
        <v>0</v>
      </c>
      <c r="X261" s="43">
        <f>IF($J261="a",VLOOKUP($M261,Reference!$A$2:L$13,12,0),IF($J261="b",VLOOKUP($M261,Reference!$A$16:L$27,12,0),VLOOKUP($M261,Reference!$A$30:L$41,12,0)))</f>
        <v>0</v>
      </c>
      <c r="Y261" s="43">
        <f>IF($J261="a",VLOOKUP($M261,Reference!$A$2:M$13,13,0),IF($J261="b",VLOOKUP($M261,Reference!$A$16:M$27,13,0),VLOOKUP($M261,Reference!$A$30:M$41,13,0)))</f>
        <v>0</v>
      </c>
      <c r="Z261" s="72">
        <f>VLOOKUP(M261,Reference!$A$63:$B$74,2,0)</f>
        <v>43344</v>
      </c>
      <c r="AA261" s="76">
        <f>VLOOKUP($M261,Reference!$A$45:$B$56,2,0)</f>
        <v>9</v>
      </c>
      <c r="AB261" s="76" t="str">
        <f>VLOOKUP($AA261,Reference!$B$45:$E$56,4,0)</f>
        <v>December</v>
      </c>
      <c r="AC261" s="76" t="str">
        <f>VLOOKUP($AA261,Reference!$B$45:$G$56,6,0)</f>
        <v>March</v>
      </c>
      <c r="AD261" s="76" t="str">
        <f>VLOOKUP($AA261,Reference!$B$45:$J$56,8,0)</f>
        <v>June</v>
      </c>
    </row>
    <row r="262" spans="1:30" ht="15" x14ac:dyDescent="0.15">
      <c r="A262" s="34"/>
      <c r="B262" s="36">
        <f t="shared" si="18"/>
        <v>0.91911764705882348</v>
      </c>
      <c r="C262" s="37">
        <v>250</v>
      </c>
      <c r="D262" s="38">
        <f>'Raw Data'!B251</f>
        <v>0</v>
      </c>
      <c r="E262" s="38">
        <f t="shared" si="21"/>
        <v>142781516.06999984</v>
      </c>
      <c r="F262" s="36">
        <f t="shared" si="19"/>
        <v>0.98853722099509977</v>
      </c>
      <c r="G262" s="39">
        <f>'Raw Data'!C251</f>
        <v>35.14</v>
      </c>
      <c r="H262" s="39">
        <f t="shared" si="22"/>
        <v>471544.4700000005</v>
      </c>
      <c r="I262" s="36">
        <f t="shared" si="20"/>
        <v>0.99922138010884298</v>
      </c>
      <c r="J262" s="44" t="s">
        <v>16</v>
      </c>
      <c r="K262" s="41" t="str">
        <f>'Raw Data'!A251</f>
        <v>Client 250</v>
      </c>
      <c r="L262" s="41" t="s">
        <v>50</v>
      </c>
      <c r="M262" s="42" t="s">
        <v>26</v>
      </c>
      <c r="N262" s="43">
        <f>IF($J262="a",VLOOKUP($M262,Reference!$A$2:B$13,2,0),IF($J262="b",VLOOKUP($M262,Reference!$A$16:B$27,2,0),VLOOKUP($M262,Reference!$A$30:B$41,2,0)))</f>
        <v>0</v>
      </c>
      <c r="O262" s="43">
        <f>IF($J262="a",VLOOKUP($M262,Reference!$A$2:C$13,3,0),IF($J262="b",VLOOKUP($M262,Reference!$A$16:C$27,3,0),VLOOKUP($M262,Reference!$A$30:C$41,3,0)))</f>
        <v>0</v>
      </c>
      <c r="P262" s="43">
        <f>IF($J262="a",VLOOKUP($M262,Reference!$A$2:D$13,4,0),IF($J262="b",VLOOKUP($M262,Reference!$A$16:D$27,4,0),VLOOKUP($M262,Reference!$A$30:D$41,4,0)))</f>
        <v>0</v>
      </c>
      <c r="Q262" s="43">
        <f>IF($J262="a",VLOOKUP($M262,Reference!$A$2:E$13,5,0),IF($J262="b",VLOOKUP($M262,Reference!$A$16:E$27,5,0),VLOOKUP($M262,Reference!$A$30:E$41,5,0)))</f>
        <v>0</v>
      </c>
      <c r="R262" s="43">
        <f>IF($J262="a",VLOOKUP($M262,Reference!$A$2:F$13,6,0),IF($J262="b",VLOOKUP($M262,Reference!$A$16:F$27,6,0),VLOOKUP($M262,Reference!$A$30:F$41,6,0)))</f>
        <v>0</v>
      </c>
      <c r="S262" s="43">
        <f>IF($J262="a",VLOOKUP($M262,Reference!$A$2:G$13,7,0),IF($J262="b",VLOOKUP($M262,Reference!$A$16:G$27,7,0),VLOOKUP($M262,Reference!$A$30:G$41,7,0)))</f>
        <v>0</v>
      </c>
      <c r="T262" s="43">
        <f>IF($J262="a",VLOOKUP($M262,Reference!$A$2:H$13,8,0),IF($J262="b",VLOOKUP($M262,Reference!$A$16:H$27,8,0),VLOOKUP($M262,Reference!$A$30:H$41,8,0)))</f>
        <v>0</v>
      </c>
      <c r="U262" s="43">
        <f>IF($J262="a",VLOOKUP($M262,Reference!$A$2:I$13,9,0),IF($J262="b",VLOOKUP($M262,Reference!$A$16:I$27,9,0),VLOOKUP($M262,Reference!$A$30:I$41,9,0)))</f>
        <v>0</v>
      </c>
      <c r="V262" s="43">
        <f>IF($J262="a",VLOOKUP($M262,Reference!$A$2:J$13,10,0),IF($J262="b",VLOOKUP($M262,Reference!$A$16:J$27,10,0),VLOOKUP($M262,Reference!$A$30:J$41,10,0)))</f>
        <v>0</v>
      </c>
      <c r="W262" s="43" t="str">
        <f>IF($J262="a",VLOOKUP($M262,Reference!$A$2:K$13,11,0),IF($J262="b",VLOOKUP($M262,Reference!$A$16:K$27,11,0),VLOOKUP($M262,Reference!$A$30:K$41,11,0)))</f>
        <v>Service Touchpoint</v>
      </c>
      <c r="X262" s="43">
        <f>IF($J262="a",VLOOKUP($M262,Reference!$A$2:L$13,12,0),IF($J262="b",VLOOKUP($M262,Reference!$A$16:L$27,12,0),VLOOKUP($M262,Reference!$A$30:L$41,12,0)))</f>
        <v>0</v>
      </c>
      <c r="Y262" s="43">
        <f>IF($J262="a",VLOOKUP($M262,Reference!$A$2:M$13,13,0),IF($J262="b",VLOOKUP($M262,Reference!$A$16:M$27,13,0),VLOOKUP($M262,Reference!$A$30:M$41,13,0)))</f>
        <v>0</v>
      </c>
      <c r="Z262" s="72">
        <f>VLOOKUP(M262,Reference!$A$63:$B$74,2,0)</f>
        <v>43374</v>
      </c>
      <c r="AA262" s="76">
        <f>VLOOKUP($M262,Reference!$A$45:$B$56,2,0)</f>
        <v>10</v>
      </c>
      <c r="AB262" s="76" t="str">
        <f>VLOOKUP($AA262,Reference!$B$45:$E$56,4,0)</f>
        <v>January</v>
      </c>
      <c r="AC262" s="76" t="str">
        <f>VLOOKUP($AA262,Reference!$B$45:$G$56,6,0)</f>
        <v>April</v>
      </c>
      <c r="AD262" s="76" t="str">
        <f>VLOOKUP($AA262,Reference!$B$45:$J$56,8,0)</f>
        <v>July</v>
      </c>
    </row>
    <row r="263" spans="1:30" ht="15" x14ac:dyDescent="0.15">
      <c r="A263" s="34"/>
      <c r="B263" s="36">
        <f t="shared" si="18"/>
        <v>0.92279411764705888</v>
      </c>
      <c r="C263" s="37">
        <v>251</v>
      </c>
      <c r="D263" s="38">
        <f>'Raw Data'!B252</f>
        <v>3570.85</v>
      </c>
      <c r="E263" s="38">
        <f t="shared" si="21"/>
        <v>142785086.91999984</v>
      </c>
      <c r="F263" s="36">
        <f t="shared" si="19"/>
        <v>0.98856194350983939</v>
      </c>
      <c r="G263" s="39">
        <f>'Raw Data'!C252</f>
        <v>34.979999999999997</v>
      </c>
      <c r="H263" s="39">
        <f t="shared" si="22"/>
        <v>471579.45000000048</v>
      </c>
      <c r="I263" s="36">
        <f t="shared" si="20"/>
        <v>0.99929550411219781</v>
      </c>
      <c r="J263" s="44" t="s">
        <v>16</v>
      </c>
      <c r="K263" s="41" t="str">
        <f>'Raw Data'!A252</f>
        <v>Client 251</v>
      </c>
      <c r="L263" s="41" t="s">
        <v>50</v>
      </c>
      <c r="M263" s="42" t="s">
        <v>27</v>
      </c>
      <c r="N263" s="43">
        <f>IF($J263="a",VLOOKUP($M263,Reference!$A$2:B$13,2,0),IF($J263="b",VLOOKUP($M263,Reference!$A$16:B$27,2,0),VLOOKUP($M263,Reference!$A$30:B$41,2,0)))</f>
        <v>0</v>
      </c>
      <c r="O263" s="43">
        <f>IF($J263="a",VLOOKUP($M263,Reference!$A$2:C$13,3,0),IF($J263="b",VLOOKUP($M263,Reference!$A$16:C$27,3,0),VLOOKUP($M263,Reference!$A$30:C$41,3,0)))</f>
        <v>0</v>
      </c>
      <c r="P263" s="43">
        <f>IF($J263="a",VLOOKUP($M263,Reference!$A$2:D$13,4,0),IF($J263="b",VLOOKUP($M263,Reference!$A$16:D$27,4,0),VLOOKUP($M263,Reference!$A$30:D$41,4,0)))</f>
        <v>0</v>
      </c>
      <c r="Q263" s="43">
        <f>IF($J263="a",VLOOKUP($M263,Reference!$A$2:E$13,5,0),IF($J263="b",VLOOKUP($M263,Reference!$A$16:E$27,5,0),VLOOKUP($M263,Reference!$A$30:E$41,5,0)))</f>
        <v>0</v>
      </c>
      <c r="R263" s="43">
        <f>IF($J263="a",VLOOKUP($M263,Reference!$A$2:F$13,6,0),IF($J263="b",VLOOKUP($M263,Reference!$A$16:F$27,6,0),VLOOKUP($M263,Reference!$A$30:F$41,6,0)))</f>
        <v>0</v>
      </c>
      <c r="S263" s="43">
        <f>IF($J263="a",VLOOKUP($M263,Reference!$A$2:G$13,7,0),IF($J263="b",VLOOKUP($M263,Reference!$A$16:G$27,7,0),VLOOKUP($M263,Reference!$A$30:G$41,7,0)))</f>
        <v>0</v>
      </c>
      <c r="T263" s="43">
        <f>IF($J263="a",VLOOKUP($M263,Reference!$A$2:H$13,8,0),IF($J263="b",VLOOKUP($M263,Reference!$A$16:H$27,8,0),VLOOKUP($M263,Reference!$A$30:H$41,8,0)))</f>
        <v>0</v>
      </c>
      <c r="U263" s="43">
        <f>IF($J263="a",VLOOKUP($M263,Reference!$A$2:I$13,9,0),IF($J263="b",VLOOKUP($M263,Reference!$A$16:I$27,9,0),VLOOKUP($M263,Reference!$A$30:I$41,9,0)))</f>
        <v>0</v>
      </c>
      <c r="V263" s="43">
        <f>IF($J263="a",VLOOKUP($M263,Reference!$A$2:J$13,10,0),IF($J263="b",VLOOKUP($M263,Reference!$A$16:J$27,10,0),VLOOKUP($M263,Reference!$A$30:J$41,10,0)))</f>
        <v>0</v>
      </c>
      <c r="W263" s="43">
        <f>IF($J263="a",VLOOKUP($M263,Reference!$A$2:K$13,11,0),IF($J263="b",VLOOKUP($M263,Reference!$A$16:K$27,11,0),VLOOKUP($M263,Reference!$A$30:K$41,11,0)))</f>
        <v>0</v>
      </c>
      <c r="X263" s="43" t="str">
        <f>IF($J263="a",VLOOKUP($M263,Reference!$A$2:L$13,12,0),IF($J263="b",VLOOKUP($M263,Reference!$A$16:L$27,12,0),VLOOKUP($M263,Reference!$A$30:L$41,12,0)))</f>
        <v>Service Touchpoint</v>
      </c>
      <c r="Y263" s="43">
        <f>IF($J263="a",VLOOKUP($M263,Reference!$A$2:M$13,13,0),IF($J263="b",VLOOKUP($M263,Reference!$A$16:M$27,13,0),VLOOKUP($M263,Reference!$A$30:M$41,13,0)))</f>
        <v>0</v>
      </c>
      <c r="Z263" s="72">
        <f>VLOOKUP(M263,Reference!$A$63:$B$74,2,0)</f>
        <v>43405</v>
      </c>
      <c r="AA263" s="76">
        <f>VLOOKUP($M263,Reference!$A$45:$B$56,2,0)</f>
        <v>11</v>
      </c>
      <c r="AB263" s="76" t="str">
        <f>VLOOKUP($AA263,Reference!$B$45:$E$56,4,0)</f>
        <v>February</v>
      </c>
      <c r="AC263" s="76" t="str">
        <f>VLOOKUP($AA263,Reference!$B$45:$G$56,6,0)</f>
        <v>May</v>
      </c>
      <c r="AD263" s="76" t="str">
        <f>VLOOKUP($AA263,Reference!$B$45:$J$56,8,0)</f>
        <v>August</v>
      </c>
    </row>
    <row r="264" spans="1:30" ht="15" x14ac:dyDescent="0.15">
      <c r="A264" s="34"/>
      <c r="B264" s="36">
        <f t="shared" si="18"/>
        <v>0.92647058823529416</v>
      </c>
      <c r="C264" s="37">
        <v>252</v>
      </c>
      <c r="D264" s="38">
        <f>'Raw Data'!B253</f>
        <v>0</v>
      </c>
      <c r="E264" s="38">
        <f t="shared" si="21"/>
        <v>142785086.91999984</v>
      </c>
      <c r="F264" s="36">
        <f t="shared" si="19"/>
        <v>0.98856194350983939</v>
      </c>
      <c r="G264" s="39">
        <f>'Raw Data'!C253</f>
        <v>33.14</v>
      </c>
      <c r="H264" s="39">
        <f t="shared" si="22"/>
        <v>471612.59000000049</v>
      </c>
      <c r="I264" s="36">
        <f t="shared" si="20"/>
        <v>0.99936572908278609</v>
      </c>
      <c r="J264" s="44" t="s">
        <v>16</v>
      </c>
      <c r="K264" s="41" t="str">
        <f>'Raw Data'!A253</f>
        <v>Client 252</v>
      </c>
      <c r="L264" s="41" t="s">
        <v>50</v>
      </c>
      <c r="M264" s="42" t="s">
        <v>28</v>
      </c>
      <c r="N264" s="43">
        <f>IF($J264="a",VLOOKUP($M264,Reference!$A$2:B$13,2,0),IF($J264="b",VLOOKUP($M264,Reference!$A$16:B$27,2,0),VLOOKUP($M264,Reference!$A$30:B$41,2,0)))</f>
        <v>0</v>
      </c>
      <c r="O264" s="43">
        <f>IF($J264="a",VLOOKUP($M264,Reference!$A$2:C$13,3,0),IF($J264="b",VLOOKUP($M264,Reference!$A$16:C$27,3,0),VLOOKUP($M264,Reference!$A$30:C$41,3,0)))</f>
        <v>0</v>
      </c>
      <c r="P264" s="43">
        <f>IF($J264="a",VLOOKUP($M264,Reference!$A$2:D$13,4,0),IF($J264="b",VLOOKUP($M264,Reference!$A$16:D$27,4,0),VLOOKUP($M264,Reference!$A$30:D$41,4,0)))</f>
        <v>0</v>
      </c>
      <c r="Q264" s="43">
        <f>IF($J264="a",VLOOKUP($M264,Reference!$A$2:E$13,5,0),IF($J264="b",VLOOKUP($M264,Reference!$A$16:E$27,5,0),VLOOKUP($M264,Reference!$A$30:E$41,5,0)))</f>
        <v>0</v>
      </c>
      <c r="R264" s="43">
        <f>IF($J264="a",VLOOKUP($M264,Reference!$A$2:F$13,6,0),IF($J264="b",VLOOKUP($M264,Reference!$A$16:F$27,6,0),VLOOKUP($M264,Reference!$A$30:F$41,6,0)))</f>
        <v>0</v>
      </c>
      <c r="S264" s="43">
        <f>IF($J264="a",VLOOKUP($M264,Reference!$A$2:G$13,7,0),IF($J264="b",VLOOKUP($M264,Reference!$A$16:G$27,7,0),VLOOKUP($M264,Reference!$A$30:G$41,7,0)))</f>
        <v>0</v>
      </c>
      <c r="T264" s="43">
        <f>IF($J264="a",VLOOKUP($M264,Reference!$A$2:H$13,8,0),IF($J264="b",VLOOKUP($M264,Reference!$A$16:H$27,8,0),VLOOKUP($M264,Reference!$A$30:H$41,8,0)))</f>
        <v>0</v>
      </c>
      <c r="U264" s="43">
        <f>IF($J264="a",VLOOKUP($M264,Reference!$A$2:I$13,9,0),IF($J264="b",VLOOKUP($M264,Reference!$A$16:I$27,9,0),VLOOKUP($M264,Reference!$A$30:I$41,9,0)))</f>
        <v>0</v>
      </c>
      <c r="V264" s="43">
        <f>IF($J264="a",VLOOKUP($M264,Reference!$A$2:J$13,10,0),IF($J264="b",VLOOKUP($M264,Reference!$A$16:J$27,10,0),VLOOKUP($M264,Reference!$A$30:J$41,10,0)))</f>
        <v>0</v>
      </c>
      <c r="W264" s="43">
        <f>IF($J264="a",VLOOKUP($M264,Reference!$A$2:K$13,11,0),IF($J264="b",VLOOKUP($M264,Reference!$A$16:K$27,11,0),VLOOKUP($M264,Reference!$A$30:K$41,11,0)))</f>
        <v>0</v>
      </c>
      <c r="X264" s="43">
        <f>IF($J264="a",VLOOKUP($M264,Reference!$A$2:L$13,12,0),IF($J264="b",VLOOKUP($M264,Reference!$A$16:L$27,12,0),VLOOKUP($M264,Reference!$A$30:L$41,12,0)))</f>
        <v>0</v>
      </c>
      <c r="Y264" s="43" t="str">
        <f>IF($J264="a",VLOOKUP($M264,Reference!$A$2:M$13,13,0),IF($J264="b",VLOOKUP($M264,Reference!$A$16:M$27,13,0),VLOOKUP($M264,Reference!$A$30:M$41,13,0)))</f>
        <v>Service Touchpoint</v>
      </c>
      <c r="Z264" s="72">
        <f>VLOOKUP(M264,Reference!$A$63:$B$74,2,0)</f>
        <v>43435</v>
      </c>
      <c r="AA264" s="76">
        <f>VLOOKUP($M264,Reference!$A$45:$B$56,2,0)</f>
        <v>12</v>
      </c>
      <c r="AB264" s="76" t="str">
        <f>VLOOKUP($AA264,Reference!$B$45:$E$56,4,0)</f>
        <v>March</v>
      </c>
      <c r="AC264" s="76" t="str">
        <f>VLOOKUP($AA264,Reference!$B$45:$G$56,6,0)</f>
        <v>June</v>
      </c>
      <c r="AD264" s="76" t="str">
        <f>VLOOKUP($AA264,Reference!$B$45:$J$56,8,0)</f>
        <v>September</v>
      </c>
    </row>
    <row r="265" spans="1:30" ht="15" x14ac:dyDescent="0.15">
      <c r="A265" s="34"/>
      <c r="B265" s="36">
        <f t="shared" si="18"/>
        <v>0.93014705882352944</v>
      </c>
      <c r="C265" s="37">
        <v>253</v>
      </c>
      <c r="D265" s="38">
        <f>'Raw Data'!B254</f>
        <v>6560.1</v>
      </c>
      <c r="E265" s="38">
        <f t="shared" si="21"/>
        <v>142791647.01999983</v>
      </c>
      <c r="F265" s="36">
        <f t="shared" si="19"/>
        <v>0.9886073618749186</v>
      </c>
      <c r="G265" s="39">
        <f>'Raw Data'!C254</f>
        <v>31.97</v>
      </c>
      <c r="H265" s="39">
        <f t="shared" si="22"/>
        <v>471644.56000000046</v>
      </c>
      <c r="I265" s="36">
        <f t="shared" si="20"/>
        <v>0.9994334747771042</v>
      </c>
      <c r="J265" s="44" t="s">
        <v>16</v>
      </c>
      <c r="K265" s="41" t="str">
        <f>'Raw Data'!A254</f>
        <v>Client 253</v>
      </c>
      <c r="L265" s="41" t="s">
        <v>50</v>
      </c>
      <c r="M265" s="42" t="s">
        <v>1</v>
      </c>
      <c r="N265" s="43" t="str">
        <f>IF($J265="a",VLOOKUP($M265,Reference!$A$2:B$13,2,0),IF($J265="b",VLOOKUP($M265,Reference!$A$16:B$27,2,0),VLOOKUP($M265,Reference!$A$30:B$41,2,0)))</f>
        <v>Service Touchpoint</v>
      </c>
      <c r="O265" s="43">
        <f>IF($J265="a",VLOOKUP($M265,Reference!$A$2:C$13,3,0),IF($J265="b",VLOOKUP($M265,Reference!$A$16:C$27,3,0),VLOOKUP($M265,Reference!$A$30:C$41,3,0)))</f>
        <v>0</v>
      </c>
      <c r="P265" s="43">
        <f>IF($J265="a",VLOOKUP($M265,Reference!$A$2:D$13,4,0),IF($J265="b",VLOOKUP($M265,Reference!$A$16:D$27,4,0),VLOOKUP($M265,Reference!$A$30:D$41,4,0)))</f>
        <v>0</v>
      </c>
      <c r="Q265" s="43">
        <f>IF($J265="a",VLOOKUP($M265,Reference!$A$2:E$13,5,0),IF($J265="b",VLOOKUP($M265,Reference!$A$16:E$27,5,0),VLOOKUP($M265,Reference!$A$30:E$41,5,0)))</f>
        <v>0</v>
      </c>
      <c r="R265" s="43">
        <f>IF($J265="a",VLOOKUP($M265,Reference!$A$2:F$13,6,0),IF($J265="b",VLOOKUP($M265,Reference!$A$16:F$27,6,0),VLOOKUP($M265,Reference!$A$30:F$41,6,0)))</f>
        <v>0</v>
      </c>
      <c r="S265" s="43">
        <f>IF($J265="a",VLOOKUP($M265,Reference!$A$2:G$13,7,0),IF($J265="b",VLOOKUP($M265,Reference!$A$16:G$27,7,0),VLOOKUP($M265,Reference!$A$30:G$41,7,0)))</f>
        <v>0</v>
      </c>
      <c r="T265" s="43">
        <f>IF($J265="a",VLOOKUP($M265,Reference!$A$2:H$13,8,0),IF($J265="b",VLOOKUP($M265,Reference!$A$16:H$27,8,0),VLOOKUP($M265,Reference!$A$30:H$41,8,0)))</f>
        <v>0</v>
      </c>
      <c r="U265" s="43">
        <f>IF($J265="a",VLOOKUP($M265,Reference!$A$2:I$13,9,0),IF($J265="b",VLOOKUP($M265,Reference!$A$16:I$27,9,0),VLOOKUP($M265,Reference!$A$30:I$41,9,0)))</f>
        <v>0</v>
      </c>
      <c r="V265" s="43">
        <f>IF($J265="a",VLOOKUP($M265,Reference!$A$2:J$13,10,0),IF($J265="b",VLOOKUP($M265,Reference!$A$16:J$27,10,0),VLOOKUP($M265,Reference!$A$30:J$41,10,0)))</f>
        <v>0</v>
      </c>
      <c r="W265" s="43">
        <f>IF($J265="a",VLOOKUP($M265,Reference!$A$2:K$13,11,0),IF($J265="b",VLOOKUP($M265,Reference!$A$16:K$27,11,0),VLOOKUP($M265,Reference!$A$30:K$41,11,0)))</f>
        <v>0</v>
      </c>
      <c r="X265" s="43">
        <f>IF($J265="a",VLOOKUP($M265,Reference!$A$2:L$13,12,0),IF($J265="b",VLOOKUP($M265,Reference!$A$16:L$27,12,0),VLOOKUP($M265,Reference!$A$30:L$41,12,0)))</f>
        <v>0</v>
      </c>
      <c r="Y265" s="43">
        <f>IF($J265="a",VLOOKUP($M265,Reference!$A$2:M$13,13,0),IF($J265="b",VLOOKUP($M265,Reference!$A$16:M$27,13,0),VLOOKUP($M265,Reference!$A$30:M$41,13,0)))</f>
        <v>0</v>
      </c>
      <c r="Z265" s="72">
        <f>VLOOKUP(M265,Reference!$A$63:$B$74,2,0)</f>
        <v>43101</v>
      </c>
      <c r="AA265" s="76">
        <f>VLOOKUP($M265,Reference!$A$45:$B$56,2,0)</f>
        <v>1</v>
      </c>
      <c r="AB265" s="76" t="str">
        <f>VLOOKUP($AA265,Reference!$B$45:$E$56,4,0)</f>
        <v>April</v>
      </c>
      <c r="AC265" s="76" t="str">
        <f>VLOOKUP($AA265,Reference!$B$45:$G$56,6,0)</f>
        <v>July</v>
      </c>
      <c r="AD265" s="76" t="str">
        <f>VLOOKUP($AA265,Reference!$B$45:$J$56,8,0)</f>
        <v>October</v>
      </c>
    </row>
    <row r="266" spans="1:30" ht="15" x14ac:dyDescent="0.15">
      <c r="A266" s="34"/>
      <c r="B266" s="36">
        <f t="shared" si="18"/>
        <v>0.93382352941176472</v>
      </c>
      <c r="C266" s="37">
        <v>254</v>
      </c>
      <c r="D266" s="38">
        <f>'Raw Data'!B255</f>
        <v>13260.86</v>
      </c>
      <c r="E266" s="38">
        <f t="shared" si="21"/>
        <v>142804907.87999985</v>
      </c>
      <c r="F266" s="36">
        <f t="shared" si="19"/>
        <v>0.98869917245413952</v>
      </c>
      <c r="G266" s="39">
        <f>'Raw Data'!C255</f>
        <v>31.64</v>
      </c>
      <c r="H266" s="39">
        <f t="shared" si="22"/>
        <v>471676.20000000048</v>
      </c>
      <c r="I266" s="36">
        <f t="shared" si="20"/>
        <v>0.99950052118837196</v>
      </c>
      <c r="J266" s="44" t="s">
        <v>16</v>
      </c>
      <c r="K266" s="41" t="str">
        <f>'Raw Data'!A255</f>
        <v>Client 254</v>
      </c>
      <c r="L266" s="41" t="s">
        <v>50</v>
      </c>
      <c r="M266" s="42" t="s">
        <v>18</v>
      </c>
      <c r="N266" s="43">
        <f>IF($J266="a",VLOOKUP($M266,Reference!$A$2:B$13,2,0),IF($J266="b",VLOOKUP($M266,Reference!$A$16:B$27,2,0),VLOOKUP($M266,Reference!$A$30:B$41,2,0)))</f>
        <v>0</v>
      </c>
      <c r="O266" s="43" t="str">
        <f>IF($J266="a",VLOOKUP($M266,Reference!$A$2:C$13,3,0),IF($J266="b",VLOOKUP($M266,Reference!$A$16:C$27,3,0),VLOOKUP($M266,Reference!$A$30:C$41,3,0)))</f>
        <v>Service Touchpoint</v>
      </c>
      <c r="P266" s="43">
        <f>IF($J266="a",VLOOKUP($M266,Reference!$A$2:D$13,4,0),IF($J266="b",VLOOKUP($M266,Reference!$A$16:D$27,4,0),VLOOKUP($M266,Reference!$A$30:D$41,4,0)))</f>
        <v>0</v>
      </c>
      <c r="Q266" s="43">
        <f>IF($J266="a",VLOOKUP($M266,Reference!$A$2:E$13,5,0),IF($J266="b",VLOOKUP($M266,Reference!$A$16:E$27,5,0),VLOOKUP($M266,Reference!$A$30:E$41,5,0)))</f>
        <v>0</v>
      </c>
      <c r="R266" s="43">
        <f>IF($J266="a",VLOOKUP($M266,Reference!$A$2:F$13,6,0),IF($J266="b",VLOOKUP($M266,Reference!$A$16:F$27,6,0),VLOOKUP($M266,Reference!$A$30:F$41,6,0)))</f>
        <v>0</v>
      </c>
      <c r="S266" s="43">
        <f>IF($J266="a",VLOOKUP($M266,Reference!$A$2:G$13,7,0),IF($J266="b",VLOOKUP($M266,Reference!$A$16:G$27,7,0),VLOOKUP($M266,Reference!$A$30:G$41,7,0)))</f>
        <v>0</v>
      </c>
      <c r="T266" s="43">
        <f>IF($J266="a",VLOOKUP($M266,Reference!$A$2:H$13,8,0),IF($J266="b",VLOOKUP($M266,Reference!$A$16:H$27,8,0),VLOOKUP($M266,Reference!$A$30:H$41,8,0)))</f>
        <v>0</v>
      </c>
      <c r="U266" s="43">
        <f>IF($J266="a",VLOOKUP($M266,Reference!$A$2:I$13,9,0),IF($J266="b",VLOOKUP($M266,Reference!$A$16:I$27,9,0),VLOOKUP($M266,Reference!$A$30:I$41,9,0)))</f>
        <v>0</v>
      </c>
      <c r="V266" s="43">
        <f>IF($J266="a",VLOOKUP($M266,Reference!$A$2:J$13,10,0),IF($J266="b",VLOOKUP($M266,Reference!$A$16:J$27,10,0),VLOOKUP($M266,Reference!$A$30:J$41,10,0)))</f>
        <v>0</v>
      </c>
      <c r="W266" s="43">
        <f>IF($J266="a",VLOOKUP($M266,Reference!$A$2:K$13,11,0),IF($J266="b",VLOOKUP($M266,Reference!$A$16:K$27,11,0),VLOOKUP($M266,Reference!$A$30:K$41,11,0)))</f>
        <v>0</v>
      </c>
      <c r="X266" s="43">
        <f>IF($J266="a",VLOOKUP($M266,Reference!$A$2:L$13,12,0),IF($J266="b",VLOOKUP($M266,Reference!$A$16:L$27,12,0),VLOOKUP($M266,Reference!$A$30:L$41,12,0)))</f>
        <v>0</v>
      </c>
      <c r="Y266" s="43">
        <f>IF($J266="a",VLOOKUP($M266,Reference!$A$2:M$13,13,0),IF($J266="b",VLOOKUP($M266,Reference!$A$16:M$27,13,0),VLOOKUP($M266,Reference!$A$30:M$41,13,0)))</f>
        <v>0</v>
      </c>
      <c r="Z266" s="72">
        <f>VLOOKUP(M266,Reference!$A$63:$B$74,2,0)</f>
        <v>43132</v>
      </c>
      <c r="AA266" s="76">
        <f>VLOOKUP($M266,Reference!$A$45:$B$56,2,0)</f>
        <v>2</v>
      </c>
      <c r="AB266" s="76" t="str">
        <f>VLOOKUP($AA266,Reference!$B$45:$E$56,4,0)</f>
        <v>May</v>
      </c>
      <c r="AC266" s="76" t="str">
        <f>VLOOKUP($AA266,Reference!$B$45:$G$56,6,0)</f>
        <v>August</v>
      </c>
      <c r="AD266" s="76" t="str">
        <f>VLOOKUP($AA266,Reference!$B$45:$J$56,8,0)</f>
        <v>November</v>
      </c>
    </row>
    <row r="267" spans="1:30" ht="15" x14ac:dyDescent="0.15">
      <c r="A267" s="34"/>
      <c r="B267" s="36">
        <f t="shared" si="18"/>
        <v>0.9375</v>
      </c>
      <c r="C267" s="37">
        <v>255</v>
      </c>
      <c r="D267" s="38">
        <f>'Raw Data'!B256</f>
        <v>0</v>
      </c>
      <c r="E267" s="38">
        <f t="shared" si="21"/>
        <v>142804907.87999985</v>
      </c>
      <c r="F267" s="36">
        <f t="shared" si="19"/>
        <v>0.98869917245413952</v>
      </c>
      <c r="G267" s="39">
        <f>'Raw Data'!C256</f>
        <v>31.6</v>
      </c>
      <c r="H267" s="39">
        <f t="shared" si="22"/>
        <v>471707.80000000045</v>
      </c>
      <c r="I267" s="36">
        <f t="shared" si="20"/>
        <v>0.99956748283805774</v>
      </c>
      <c r="J267" s="44" t="s">
        <v>16</v>
      </c>
      <c r="K267" s="41" t="str">
        <f>'Raw Data'!A256</f>
        <v>Client 255</v>
      </c>
      <c r="L267" s="41" t="s">
        <v>50</v>
      </c>
      <c r="M267" s="42" t="s">
        <v>19</v>
      </c>
      <c r="N267" s="43">
        <f>IF($J267="a",VLOOKUP($M267,Reference!$A$2:B$13,2,0),IF($J267="b",VLOOKUP($M267,Reference!$A$16:B$27,2,0),VLOOKUP($M267,Reference!$A$30:B$41,2,0)))</f>
        <v>0</v>
      </c>
      <c r="O267" s="43">
        <f>IF($J267="a",VLOOKUP($M267,Reference!$A$2:C$13,3,0),IF($J267="b",VLOOKUP($M267,Reference!$A$16:C$27,3,0),VLOOKUP($M267,Reference!$A$30:C$41,3,0)))</f>
        <v>0</v>
      </c>
      <c r="P267" s="43" t="str">
        <f>IF($J267="a",VLOOKUP($M267,Reference!$A$2:D$13,4,0),IF($J267="b",VLOOKUP($M267,Reference!$A$16:D$27,4,0),VLOOKUP($M267,Reference!$A$30:D$41,4,0)))</f>
        <v>Service Touchpoint</v>
      </c>
      <c r="Q267" s="43">
        <f>IF($J267="a",VLOOKUP($M267,Reference!$A$2:E$13,5,0),IF($J267="b",VLOOKUP($M267,Reference!$A$16:E$27,5,0),VLOOKUP($M267,Reference!$A$30:E$41,5,0)))</f>
        <v>0</v>
      </c>
      <c r="R267" s="43">
        <f>IF($J267="a",VLOOKUP($M267,Reference!$A$2:F$13,6,0),IF($J267="b",VLOOKUP($M267,Reference!$A$16:F$27,6,0),VLOOKUP($M267,Reference!$A$30:F$41,6,0)))</f>
        <v>0</v>
      </c>
      <c r="S267" s="43">
        <f>IF($J267="a",VLOOKUP($M267,Reference!$A$2:G$13,7,0),IF($J267="b",VLOOKUP($M267,Reference!$A$16:G$27,7,0),VLOOKUP($M267,Reference!$A$30:G$41,7,0)))</f>
        <v>0</v>
      </c>
      <c r="T267" s="43">
        <f>IF($J267="a",VLOOKUP($M267,Reference!$A$2:H$13,8,0),IF($J267="b",VLOOKUP($M267,Reference!$A$16:H$27,8,0),VLOOKUP($M267,Reference!$A$30:H$41,8,0)))</f>
        <v>0</v>
      </c>
      <c r="U267" s="43">
        <f>IF($J267="a",VLOOKUP($M267,Reference!$A$2:I$13,9,0),IF($J267="b",VLOOKUP($M267,Reference!$A$16:I$27,9,0),VLOOKUP($M267,Reference!$A$30:I$41,9,0)))</f>
        <v>0</v>
      </c>
      <c r="V267" s="43">
        <f>IF($J267="a",VLOOKUP($M267,Reference!$A$2:J$13,10,0),IF($J267="b",VLOOKUP($M267,Reference!$A$16:J$27,10,0),VLOOKUP($M267,Reference!$A$30:J$41,10,0)))</f>
        <v>0</v>
      </c>
      <c r="W267" s="43">
        <f>IF($J267="a",VLOOKUP($M267,Reference!$A$2:K$13,11,0),IF($J267="b",VLOOKUP($M267,Reference!$A$16:K$27,11,0),VLOOKUP($M267,Reference!$A$30:K$41,11,0)))</f>
        <v>0</v>
      </c>
      <c r="X267" s="43">
        <f>IF($J267="a",VLOOKUP($M267,Reference!$A$2:L$13,12,0),IF($J267="b",VLOOKUP($M267,Reference!$A$16:L$27,12,0),VLOOKUP($M267,Reference!$A$30:L$41,12,0)))</f>
        <v>0</v>
      </c>
      <c r="Y267" s="43">
        <f>IF($J267="a",VLOOKUP($M267,Reference!$A$2:M$13,13,0),IF($J267="b",VLOOKUP($M267,Reference!$A$16:M$27,13,0),VLOOKUP($M267,Reference!$A$30:M$41,13,0)))</f>
        <v>0</v>
      </c>
      <c r="Z267" s="72">
        <f>VLOOKUP(M267,Reference!$A$63:$B$74,2,0)</f>
        <v>43160</v>
      </c>
      <c r="AA267" s="76">
        <f>VLOOKUP($M267,Reference!$A$45:$B$56,2,0)</f>
        <v>3</v>
      </c>
      <c r="AB267" s="76" t="str">
        <f>VLOOKUP($AA267,Reference!$B$45:$E$56,4,0)</f>
        <v>June</v>
      </c>
      <c r="AC267" s="76" t="str">
        <f>VLOOKUP($AA267,Reference!$B$45:$G$56,6,0)</f>
        <v>September</v>
      </c>
      <c r="AD267" s="76" t="str">
        <f>VLOOKUP($AA267,Reference!$B$45:$J$56,8,0)</f>
        <v>December</v>
      </c>
    </row>
    <row r="268" spans="1:30" ht="15" x14ac:dyDescent="0.15">
      <c r="A268" s="34"/>
      <c r="B268" s="36">
        <f t="shared" si="18"/>
        <v>0.94117647058823528</v>
      </c>
      <c r="C268" s="37">
        <v>256</v>
      </c>
      <c r="D268" s="38">
        <f>'Raw Data'!B257</f>
        <v>2851.95</v>
      </c>
      <c r="E268" s="38">
        <f t="shared" si="21"/>
        <v>142807759.82999983</v>
      </c>
      <c r="F268" s="36">
        <f t="shared" si="19"/>
        <v>0.98871891771812748</v>
      </c>
      <c r="G268" s="39">
        <f>'Raw Data'!C257</f>
        <v>31.57</v>
      </c>
      <c r="H268" s="39">
        <f t="shared" si="22"/>
        <v>471739.37000000046</v>
      </c>
      <c r="I268" s="36">
        <f t="shared" si="20"/>
        <v>0.99963438091655721</v>
      </c>
      <c r="J268" s="44" t="s">
        <v>16</v>
      </c>
      <c r="K268" s="41" t="str">
        <f>'Raw Data'!A257</f>
        <v>Client 256</v>
      </c>
      <c r="L268" s="41" t="s">
        <v>50</v>
      </c>
      <c r="M268" s="42" t="s">
        <v>20</v>
      </c>
      <c r="N268" s="43">
        <f>IF($J268="a",VLOOKUP($M268,Reference!$A$2:B$13,2,0),IF($J268="b",VLOOKUP($M268,Reference!$A$16:B$27,2,0),VLOOKUP($M268,Reference!$A$30:B$41,2,0)))</f>
        <v>0</v>
      </c>
      <c r="O268" s="43">
        <f>IF($J268="a",VLOOKUP($M268,Reference!$A$2:C$13,3,0),IF($J268="b",VLOOKUP($M268,Reference!$A$16:C$27,3,0),VLOOKUP($M268,Reference!$A$30:C$41,3,0)))</f>
        <v>0</v>
      </c>
      <c r="P268" s="43">
        <f>IF($J268="a",VLOOKUP($M268,Reference!$A$2:D$13,4,0),IF($J268="b",VLOOKUP($M268,Reference!$A$16:D$27,4,0),VLOOKUP($M268,Reference!$A$30:D$41,4,0)))</f>
        <v>0</v>
      </c>
      <c r="Q268" s="43" t="str">
        <f>IF($J268="a",VLOOKUP($M268,Reference!$A$2:E$13,5,0),IF($J268="b",VLOOKUP($M268,Reference!$A$16:E$27,5,0),VLOOKUP($M268,Reference!$A$30:E$41,5,0)))</f>
        <v>Service Touchpoint</v>
      </c>
      <c r="R268" s="43">
        <f>IF($J268="a",VLOOKUP($M268,Reference!$A$2:F$13,6,0),IF($J268="b",VLOOKUP($M268,Reference!$A$16:F$27,6,0),VLOOKUP($M268,Reference!$A$30:F$41,6,0)))</f>
        <v>0</v>
      </c>
      <c r="S268" s="43">
        <f>IF($J268="a",VLOOKUP($M268,Reference!$A$2:G$13,7,0),IF($J268="b",VLOOKUP($M268,Reference!$A$16:G$27,7,0),VLOOKUP($M268,Reference!$A$30:G$41,7,0)))</f>
        <v>0</v>
      </c>
      <c r="T268" s="43">
        <f>IF($J268="a",VLOOKUP($M268,Reference!$A$2:H$13,8,0),IF($J268="b",VLOOKUP($M268,Reference!$A$16:H$27,8,0),VLOOKUP($M268,Reference!$A$30:H$41,8,0)))</f>
        <v>0</v>
      </c>
      <c r="U268" s="43">
        <f>IF($J268="a",VLOOKUP($M268,Reference!$A$2:I$13,9,0),IF($J268="b",VLOOKUP($M268,Reference!$A$16:I$27,9,0),VLOOKUP($M268,Reference!$A$30:I$41,9,0)))</f>
        <v>0</v>
      </c>
      <c r="V268" s="43">
        <f>IF($J268="a",VLOOKUP($M268,Reference!$A$2:J$13,10,0),IF($J268="b",VLOOKUP($M268,Reference!$A$16:J$27,10,0),VLOOKUP($M268,Reference!$A$30:J$41,10,0)))</f>
        <v>0</v>
      </c>
      <c r="W268" s="43">
        <f>IF($J268="a",VLOOKUP($M268,Reference!$A$2:K$13,11,0),IF($J268="b",VLOOKUP($M268,Reference!$A$16:K$27,11,0),VLOOKUP($M268,Reference!$A$30:K$41,11,0)))</f>
        <v>0</v>
      </c>
      <c r="X268" s="43">
        <f>IF($J268="a",VLOOKUP($M268,Reference!$A$2:L$13,12,0),IF($J268="b",VLOOKUP($M268,Reference!$A$16:L$27,12,0),VLOOKUP($M268,Reference!$A$30:L$41,12,0)))</f>
        <v>0</v>
      </c>
      <c r="Y268" s="43">
        <f>IF($J268="a",VLOOKUP($M268,Reference!$A$2:M$13,13,0),IF($J268="b",VLOOKUP($M268,Reference!$A$16:M$27,13,0),VLOOKUP($M268,Reference!$A$30:M$41,13,0)))</f>
        <v>0</v>
      </c>
      <c r="Z268" s="72">
        <f>VLOOKUP(M268,Reference!$A$63:$B$74,2,0)</f>
        <v>43191</v>
      </c>
      <c r="AA268" s="76">
        <f>VLOOKUP($M268,Reference!$A$45:$B$56,2,0)</f>
        <v>4</v>
      </c>
      <c r="AB268" s="76" t="str">
        <f>VLOOKUP($AA268,Reference!$B$45:$E$56,4,0)</f>
        <v>July</v>
      </c>
      <c r="AC268" s="76" t="str">
        <f>VLOOKUP($AA268,Reference!$B$45:$G$56,6,0)</f>
        <v>October</v>
      </c>
      <c r="AD268" s="76" t="str">
        <f>VLOOKUP($AA268,Reference!$B$45:$J$56,8,0)</f>
        <v>January</v>
      </c>
    </row>
    <row r="269" spans="1:30" ht="15" x14ac:dyDescent="0.15">
      <c r="A269" s="34"/>
      <c r="B269" s="36">
        <f t="shared" ref="B269:B290" si="23">C269/$B$9</f>
        <v>0.94485294117647056</v>
      </c>
      <c r="C269" s="37">
        <v>257</v>
      </c>
      <c r="D269" s="38">
        <f>'Raw Data'!B258</f>
        <v>0</v>
      </c>
      <c r="E269" s="38">
        <f t="shared" si="21"/>
        <v>142807759.82999983</v>
      </c>
      <c r="F269" s="36">
        <f t="shared" ref="F269:F286" si="24">E269/$E$286</f>
        <v>0.98871891771812748</v>
      </c>
      <c r="G269" s="39">
        <f>'Raw Data'!C258</f>
        <v>29.68</v>
      </c>
      <c r="H269" s="39">
        <f t="shared" si="22"/>
        <v>471769.05000000045</v>
      </c>
      <c r="I269" s="36">
        <f t="shared" ref="I269:I286" si="25">H269/$H$286</f>
        <v>0.99969727401031283</v>
      </c>
      <c r="J269" s="44" t="s">
        <v>16</v>
      </c>
      <c r="K269" s="41" t="str">
        <f>'Raw Data'!A258</f>
        <v>Client 257</v>
      </c>
      <c r="L269" s="41" t="s">
        <v>50</v>
      </c>
      <c r="M269" s="42" t="s">
        <v>21</v>
      </c>
      <c r="N269" s="43">
        <f>IF($J269="a",VLOOKUP($M269,Reference!$A$2:B$13,2,0),IF($J269="b",VLOOKUP($M269,Reference!$A$16:B$27,2,0),VLOOKUP($M269,Reference!$A$30:B$41,2,0)))</f>
        <v>0</v>
      </c>
      <c r="O269" s="43">
        <f>IF($J269="a",VLOOKUP($M269,Reference!$A$2:C$13,3,0),IF($J269="b",VLOOKUP($M269,Reference!$A$16:C$27,3,0),VLOOKUP($M269,Reference!$A$30:C$41,3,0)))</f>
        <v>0</v>
      </c>
      <c r="P269" s="43">
        <f>IF($J269="a",VLOOKUP($M269,Reference!$A$2:D$13,4,0),IF($J269="b",VLOOKUP($M269,Reference!$A$16:D$27,4,0),VLOOKUP($M269,Reference!$A$30:D$41,4,0)))</f>
        <v>0</v>
      </c>
      <c r="Q269" s="43">
        <f>IF($J269="a",VLOOKUP($M269,Reference!$A$2:E$13,5,0),IF($J269="b",VLOOKUP($M269,Reference!$A$16:E$27,5,0),VLOOKUP($M269,Reference!$A$30:E$41,5,0)))</f>
        <v>0</v>
      </c>
      <c r="R269" s="43" t="str">
        <f>IF($J269="a",VLOOKUP($M269,Reference!$A$2:F$13,6,0),IF($J269="b",VLOOKUP($M269,Reference!$A$16:F$27,6,0),VLOOKUP($M269,Reference!$A$30:F$41,6,0)))</f>
        <v>Service Touchpoint</v>
      </c>
      <c r="S269" s="43">
        <f>IF($J269="a",VLOOKUP($M269,Reference!$A$2:G$13,7,0),IF($J269="b",VLOOKUP($M269,Reference!$A$16:G$27,7,0),VLOOKUP($M269,Reference!$A$30:G$41,7,0)))</f>
        <v>0</v>
      </c>
      <c r="T269" s="43">
        <f>IF($J269="a",VLOOKUP($M269,Reference!$A$2:H$13,8,0),IF($J269="b",VLOOKUP($M269,Reference!$A$16:H$27,8,0),VLOOKUP($M269,Reference!$A$30:H$41,8,0)))</f>
        <v>0</v>
      </c>
      <c r="U269" s="43">
        <f>IF($J269="a",VLOOKUP($M269,Reference!$A$2:I$13,9,0),IF($J269="b",VLOOKUP($M269,Reference!$A$16:I$27,9,0),VLOOKUP($M269,Reference!$A$30:I$41,9,0)))</f>
        <v>0</v>
      </c>
      <c r="V269" s="43">
        <f>IF($J269="a",VLOOKUP($M269,Reference!$A$2:J$13,10,0),IF($J269="b",VLOOKUP($M269,Reference!$A$16:J$27,10,0),VLOOKUP($M269,Reference!$A$30:J$41,10,0)))</f>
        <v>0</v>
      </c>
      <c r="W269" s="43">
        <f>IF($J269="a",VLOOKUP($M269,Reference!$A$2:K$13,11,0),IF($J269="b",VLOOKUP($M269,Reference!$A$16:K$27,11,0),VLOOKUP($M269,Reference!$A$30:K$41,11,0)))</f>
        <v>0</v>
      </c>
      <c r="X269" s="43">
        <f>IF($J269="a",VLOOKUP($M269,Reference!$A$2:L$13,12,0),IF($J269="b",VLOOKUP($M269,Reference!$A$16:L$27,12,0),VLOOKUP($M269,Reference!$A$30:L$41,12,0)))</f>
        <v>0</v>
      </c>
      <c r="Y269" s="43">
        <f>IF($J269="a",VLOOKUP($M269,Reference!$A$2:M$13,13,0),IF($J269="b",VLOOKUP($M269,Reference!$A$16:M$27,13,0),VLOOKUP($M269,Reference!$A$30:M$41,13,0)))</f>
        <v>0</v>
      </c>
      <c r="Z269" s="72">
        <f>VLOOKUP(M269,Reference!$A$63:$B$74,2,0)</f>
        <v>43221</v>
      </c>
      <c r="AA269" s="76">
        <f>VLOOKUP($M269,Reference!$A$45:$B$56,2,0)</f>
        <v>5</v>
      </c>
      <c r="AB269" s="76" t="str">
        <f>VLOOKUP($AA269,Reference!$B$45:$E$56,4,0)</f>
        <v>August</v>
      </c>
      <c r="AC269" s="76" t="str">
        <f>VLOOKUP($AA269,Reference!$B$45:$G$56,6,0)</f>
        <v>November</v>
      </c>
      <c r="AD269" s="76" t="str">
        <f>VLOOKUP($AA269,Reference!$B$45:$J$56,8,0)</f>
        <v>February</v>
      </c>
    </row>
    <row r="270" spans="1:30" ht="15" x14ac:dyDescent="0.15">
      <c r="A270" s="34"/>
      <c r="B270" s="36">
        <f t="shared" si="23"/>
        <v>0.94852941176470584</v>
      </c>
      <c r="C270" s="37">
        <v>258</v>
      </c>
      <c r="D270" s="38">
        <f>'Raw Data'!B259</f>
        <v>6021.87</v>
      </c>
      <c r="E270" s="38">
        <f t="shared" ref="E270:E286" si="26">E269+D270</f>
        <v>142813781.69999984</v>
      </c>
      <c r="F270" s="36">
        <f t="shared" si="24"/>
        <v>0.98876060968778046</v>
      </c>
      <c r="G270" s="39">
        <f>'Raw Data'!C259</f>
        <v>29.38</v>
      </c>
      <c r="H270" s="39">
        <f t="shared" ref="H270:H286" si="27">H269+G270</f>
        <v>471798.43000000046</v>
      </c>
      <c r="I270" s="36">
        <f t="shared" si="25"/>
        <v>0.9997595313922043</v>
      </c>
      <c r="J270" s="44" t="s">
        <v>16</v>
      </c>
      <c r="K270" s="41" t="str">
        <f>'Raw Data'!A259</f>
        <v>Client 258</v>
      </c>
      <c r="L270" s="41" t="s">
        <v>50</v>
      </c>
      <c r="M270" s="42" t="s">
        <v>22</v>
      </c>
      <c r="N270" s="43">
        <f>IF($J270="a",VLOOKUP($M270,Reference!$A$2:B$13,2,0),IF($J270="b",VLOOKUP($M270,Reference!$A$16:B$27,2,0),VLOOKUP($M270,Reference!$A$30:B$41,2,0)))</f>
        <v>0</v>
      </c>
      <c r="O270" s="43">
        <f>IF($J270="a",VLOOKUP($M270,Reference!$A$2:C$13,3,0),IF($J270="b",VLOOKUP($M270,Reference!$A$16:C$27,3,0),VLOOKUP($M270,Reference!$A$30:C$41,3,0)))</f>
        <v>0</v>
      </c>
      <c r="P270" s="43">
        <f>IF($J270="a",VLOOKUP($M270,Reference!$A$2:D$13,4,0),IF($J270="b",VLOOKUP($M270,Reference!$A$16:D$27,4,0),VLOOKUP($M270,Reference!$A$30:D$41,4,0)))</f>
        <v>0</v>
      </c>
      <c r="Q270" s="43">
        <f>IF($J270="a",VLOOKUP($M270,Reference!$A$2:E$13,5,0),IF($J270="b",VLOOKUP($M270,Reference!$A$16:E$27,5,0),VLOOKUP($M270,Reference!$A$30:E$41,5,0)))</f>
        <v>0</v>
      </c>
      <c r="R270" s="43">
        <f>IF($J270="a",VLOOKUP($M270,Reference!$A$2:F$13,6,0),IF($J270="b",VLOOKUP($M270,Reference!$A$16:F$27,6,0),VLOOKUP($M270,Reference!$A$30:F$41,6,0)))</f>
        <v>0</v>
      </c>
      <c r="S270" s="43" t="str">
        <f>IF($J270="a",VLOOKUP($M270,Reference!$A$2:G$13,7,0),IF($J270="b",VLOOKUP($M270,Reference!$A$16:G$27,7,0),VLOOKUP($M270,Reference!$A$30:G$41,7,0)))</f>
        <v>Service Touchpoint</v>
      </c>
      <c r="T270" s="43">
        <f>IF($J270="a",VLOOKUP($M270,Reference!$A$2:H$13,8,0),IF($J270="b",VLOOKUP($M270,Reference!$A$16:H$27,8,0),VLOOKUP($M270,Reference!$A$30:H$41,8,0)))</f>
        <v>0</v>
      </c>
      <c r="U270" s="43">
        <f>IF($J270="a",VLOOKUP($M270,Reference!$A$2:I$13,9,0),IF($J270="b",VLOOKUP($M270,Reference!$A$16:I$27,9,0),VLOOKUP($M270,Reference!$A$30:I$41,9,0)))</f>
        <v>0</v>
      </c>
      <c r="V270" s="43">
        <f>IF($J270="a",VLOOKUP($M270,Reference!$A$2:J$13,10,0),IF($J270="b",VLOOKUP($M270,Reference!$A$16:J$27,10,0),VLOOKUP($M270,Reference!$A$30:J$41,10,0)))</f>
        <v>0</v>
      </c>
      <c r="W270" s="43">
        <f>IF($J270="a",VLOOKUP($M270,Reference!$A$2:K$13,11,0),IF($J270="b",VLOOKUP($M270,Reference!$A$16:K$27,11,0),VLOOKUP($M270,Reference!$A$30:K$41,11,0)))</f>
        <v>0</v>
      </c>
      <c r="X270" s="43">
        <f>IF($J270="a",VLOOKUP($M270,Reference!$A$2:L$13,12,0),IF($J270="b",VLOOKUP($M270,Reference!$A$16:L$27,12,0),VLOOKUP($M270,Reference!$A$30:L$41,12,0)))</f>
        <v>0</v>
      </c>
      <c r="Y270" s="43">
        <f>IF($J270="a",VLOOKUP($M270,Reference!$A$2:M$13,13,0),IF($J270="b",VLOOKUP($M270,Reference!$A$16:M$27,13,0),VLOOKUP($M270,Reference!$A$30:M$41,13,0)))</f>
        <v>0</v>
      </c>
      <c r="Z270" s="72">
        <f>VLOOKUP(M270,Reference!$A$63:$B$74,2,0)</f>
        <v>43252</v>
      </c>
      <c r="AA270" s="76">
        <f>VLOOKUP($M270,Reference!$A$45:$B$56,2,0)</f>
        <v>6</v>
      </c>
      <c r="AB270" s="76" t="str">
        <f>VLOOKUP($AA270,Reference!$B$45:$E$56,4,0)</f>
        <v>September</v>
      </c>
      <c r="AC270" s="76" t="str">
        <f>VLOOKUP($AA270,Reference!$B$45:$G$56,6,0)</f>
        <v>December</v>
      </c>
      <c r="AD270" s="76" t="str">
        <f>VLOOKUP($AA270,Reference!$B$45:$J$56,8,0)</f>
        <v>March</v>
      </c>
    </row>
    <row r="271" spans="1:30" ht="15" x14ac:dyDescent="0.15">
      <c r="A271" s="34"/>
      <c r="B271" s="36">
        <f t="shared" si="23"/>
        <v>0.95220588235294112</v>
      </c>
      <c r="C271" s="37">
        <v>259</v>
      </c>
      <c r="D271" s="38">
        <f>'Raw Data'!B260</f>
        <v>2422.63</v>
      </c>
      <c r="E271" s="38">
        <f t="shared" si="26"/>
        <v>142816204.32999983</v>
      </c>
      <c r="F271" s="36">
        <f t="shared" si="24"/>
        <v>0.9887773825866375</v>
      </c>
      <c r="G271" s="39">
        <f>'Raw Data'!C260</f>
        <v>23.1</v>
      </c>
      <c r="H271" s="39">
        <f t="shared" si="27"/>
        <v>471821.53000000044</v>
      </c>
      <c r="I271" s="36">
        <f t="shared" si="25"/>
        <v>0.9998084812057404</v>
      </c>
      <c r="J271" s="44" t="s">
        <v>16</v>
      </c>
      <c r="K271" s="41" t="str">
        <f>'Raw Data'!A260</f>
        <v>Client 259</v>
      </c>
      <c r="L271" s="41" t="s">
        <v>50</v>
      </c>
      <c r="M271" s="42" t="s">
        <v>23</v>
      </c>
      <c r="N271" s="43">
        <f>IF($J271="a",VLOOKUP($M271,Reference!$A$2:B$13,2,0),IF($J271="b",VLOOKUP($M271,Reference!$A$16:B$27,2,0),VLOOKUP($M271,Reference!$A$30:B$41,2,0)))</f>
        <v>0</v>
      </c>
      <c r="O271" s="43">
        <f>IF($J271="a",VLOOKUP($M271,Reference!$A$2:C$13,3,0),IF($J271="b",VLOOKUP($M271,Reference!$A$16:C$27,3,0),VLOOKUP($M271,Reference!$A$30:C$41,3,0)))</f>
        <v>0</v>
      </c>
      <c r="P271" s="43">
        <f>IF($J271="a",VLOOKUP($M271,Reference!$A$2:D$13,4,0),IF($J271="b",VLOOKUP($M271,Reference!$A$16:D$27,4,0),VLOOKUP($M271,Reference!$A$30:D$41,4,0)))</f>
        <v>0</v>
      </c>
      <c r="Q271" s="43">
        <f>IF($J271="a",VLOOKUP($M271,Reference!$A$2:E$13,5,0),IF($J271="b",VLOOKUP($M271,Reference!$A$16:E$27,5,0),VLOOKUP($M271,Reference!$A$30:E$41,5,0)))</f>
        <v>0</v>
      </c>
      <c r="R271" s="43">
        <f>IF($J271="a",VLOOKUP($M271,Reference!$A$2:F$13,6,0),IF($J271="b",VLOOKUP($M271,Reference!$A$16:F$27,6,0),VLOOKUP($M271,Reference!$A$30:F$41,6,0)))</f>
        <v>0</v>
      </c>
      <c r="S271" s="43">
        <f>IF($J271="a",VLOOKUP($M271,Reference!$A$2:G$13,7,0),IF($J271="b",VLOOKUP($M271,Reference!$A$16:G$27,7,0),VLOOKUP($M271,Reference!$A$30:G$41,7,0)))</f>
        <v>0</v>
      </c>
      <c r="T271" s="43" t="str">
        <f>IF($J271="a",VLOOKUP($M271,Reference!$A$2:H$13,8,0),IF($J271="b",VLOOKUP($M271,Reference!$A$16:H$27,8,0),VLOOKUP($M271,Reference!$A$30:H$41,8,0)))</f>
        <v>Service Touchpoint</v>
      </c>
      <c r="U271" s="43">
        <f>IF($J271="a",VLOOKUP($M271,Reference!$A$2:I$13,9,0),IF($J271="b",VLOOKUP($M271,Reference!$A$16:I$27,9,0),VLOOKUP($M271,Reference!$A$30:I$41,9,0)))</f>
        <v>0</v>
      </c>
      <c r="V271" s="43">
        <f>IF($J271="a",VLOOKUP($M271,Reference!$A$2:J$13,10,0),IF($J271="b",VLOOKUP($M271,Reference!$A$16:J$27,10,0),VLOOKUP($M271,Reference!$A$30:J$41,10,0)))</f>
        <v>0</v>
      </c>
      <c r="W271" s="43">
        <f>IF($J271="a",VLOOKUP($M271,Reference!$A$2:K$13,11,0),IF($J271="b",VLOOKUP($M271,Reference!$A$16:K$27,11,0),VLOOKUP($M271,Reference!$A$30:K$41,11,0)))</f>
        <v>0</v>
      </c>
      <c r="X271" s="43">
        <f>IF($J271="a",VLOOKUP($M271,Reference!$A$2:L$13,12,0),IF($J271="b",VLOOKUP($M271,Reference!$A$16:L$27,12,0),VLOOKUP($M271,Reference!$A$30:L$41,12,0)))</f>
        <v>0</v>
      </c>
      <c r="Y271" s="43">
        <f>IF($J271="a",VLOOKUP($M271,Reference!$A$2:M$13,13,0),IF($J271="b",VLOOKUP($M271,Reference!$A$16:M$27,13,0),VLOOKUP($M271,Reference!$A$30:M$41,13,0)))</f>
        <v>0</v>
      </c>
      <c r="Z271" s="72">
        <f>VLOOKUP(M271,Reference!$A$63:$B$74,2,0)</f>
        <v>43282</v>
      </c>
      <c r="AA271" s="76">
        <f>VLOOKUP($M271,Reference!$A$45:$B$56,2,0)</f>
        <v>7</v>
      </c>
      <c r="AB271" s="76" t="str">
        <f>VLOOKUP($AA271,Reference!$B$45:$E$56,4,0)</f>
        <v>October</v>
      </c>
      <c r="AC271" s="76" t="str">
        <f>VLOOKUP($AA271,Reference!$B$45:$G$56,6,0)</f>
        <v>January</v>
      </c>
      <c r="AD271" s="76" t="str">
        <f>VLOOKUP($AA271,Reference!$B$45:$J$56,8,0)</f>
        <v>April</v>
      </c>
    </row>
    <row r="272" spans="1:30" ht="15" x14ac:dyDescent="0.15">
      <c r="A272" s="34"/>
      <c r="B272" s="36">
        <f t="shared" si="23"/>
        <v>0.95588235294117652</v>
      </c>
      <c r="C272" s="37">
        <v>260</v>
      </c>
      <c r="D272" s="38">
        <f>'Raw Data'!B261</f>
        <v>0</v>
      </c>
      <c r="E272" s="38">
        <f t="shared" si="26"/>
        <v>142816204.32999983</v>
      </c>
      <c r="F272" s="36">
        <f t="shared" si="24"/>
        <v>0.9887773825866375</v>
      </c>
      <c r="G272" s="39">
        <f>'Raw Data'!C261</f>
        <v>16.07</v>
      </c>
      <c r="H272" s="39">
        <f t="shared" si="27"/>
        <v>471837.60000000044</v>
      </c>
      <c r="I272" s="36">
        <f t="shared" si="25"/>
        <v>0.99984253417126101</v>
      </c>
      <c r="J272" s="44" t="s">
        <v>16</v>
      </c>
      <c r="K272" s="41" t="str">
        <f>'Raw Data'!A261</f>
        <v>Client 260</v>
      </c>
      <c r="L272" s="41" t="s">
        <v>50</v>
      </c>
      <c r="M272" s="42" t="s">
        <v>24</v>
      </c>
      <c r="N272" s="43">
        <f>IF($J272="a",VLOOKUP($M272,Reference!$A$2:B$13,2,0),IF($J272="b",VLOOKUP($M272,Reference!$A$16:B$27,2,0),VLOOKUP($M272,Reference!$A$30:B$41,2,0)))</f>
        <v>0</v>
      </c>
      <c r="O272" s="43">
        <f>IF($J272="a",VLOOKUP($M272,Reference!$A$2:C$13,3,0),IF($J272="b",VLOOKUP($M272,Reference!$A$16:C$27,3,0),VLOOKUP($M272,Reference!$A$30:C$41,3,0)))</f>
        <v>0</v>
      </c>
      <c r="P272" s="43">
        <f>IF($J272="a",VLOOKUP($M272,Reference!$A$2:D$13,4,0),IF($J272="b",VLOOKUP($M272,Reference!$A$16:D$27,4,0),VLOOKUP($M272,Reference!$A$30:D$41,4,0)))</f>
        <v>0</v>
      </c>
      <c r="Q272" s="43">
        <f>IF($J272="a",VLOOKUP($M272,Reference!$A$2:E$13,5,0),IF($J272="b",VLOOKUP($M272,Reference!$A$16:E$27,5,0),VLOOKUP($M272,Reference!$A$30:E$41,5,0)))</f>
        <v>0</v>
      </c>
      <c r="R272" s="43">
        <f>IF($J272="a",VLOOKUP($M272,Reference!$A$2:F$13,6,0),IF($J272="b",VLOOKUP($M272,Reference!$A$16:F$27,6,0),VLOOKUP($M272,Reference!$A$30:F$41,6,0)))</f>
        <v>0</v>
      </c>
      <c r="S272" s="43">
        <f>IF($J272="a",VLOOKUP($M272,Reference!$A$2:G$13,7,0),IF($J272="b",VLOOKUP($M272,Reference!$A$16:G$27,7,0),VLOOKUP($M272,Reference!$A$30:G$41,7,0)))</f>
        <v>0</v>
      </c>
      <c r="T272" s="43">
        <f>IF($J272="a",VLOOKUP($M272,Reference!$A$2:H$13,8,0),IF($J272="b",VLOOKUP($M272,Reference!$A$16:H$27,8,0),VLOOKUP($M272,Reference!$A$30:H$41,8,0)))</f>
        <v>0</v>
      </c>
      <c r="U272" s="43" t="str">
        <f>IF($J272="a",VLOOKUP($M272,Reference!$A$2:I$13,9,0),IF($J272="b",VLOOKUP($M272,Reference!$A$16:I$27,9,0),VLOOKUP($M272,Reference!$A$30:I$41,9,0)))</f>
        <v>Service Touchpoint</v>
      </c>
      <c r="V272" s="43">
        <f>IF($J272="a",VLOOKUP($M272,Reference!$A$2:J$13,10,0),IF($J272="b",VLOOKUP($M272,Reference!$A$16:J$27,10,0),VLOOKUP($M272,Reference!$A$30:J$41,10,0)))</f>
        <v>0</v>
      </c>
      <c r="W272" s="43">
        <f>IF($J272="a",VLOOKUP($M272,Reference!$A$2:K$13,11,0),IF($J272="b",VLOOKUP($M272,Reference!$A$16:K$27,11,0),VLOOKUP($M272,Reference!$A$30:K$41,11,0)))</f>
        <v>0</v>
      </c>
      <c r="X272" s="43">
        <f>IF($J272="a",VLOOKUP($M272,Reference!$A$2:L$13,12,0),IF($J272="b",VLOOKUP($M272,Reference!$A$16:L$27,12,0),VLOOKUP($M272,Reference!$A$30:L$41,12,0)))</f>
        <v>0</v>
      </c>
      <c r="Y272" s="43">
        <f>IF($J272="a",VLOOKUP($M272,Reference!$A$2:M$13,13,0),IF($J272="b",VLOOKUP($M272,Reference!$A$16:M$27,13,0),VLOOKUP($M272,Reference!$A$30:M$41,13,0)))</f>
        <v>0</v>
      </c>
      <c r="Z272" s="72">
        <f>VLOOKUP(M272,Reference!$A$63:$B$74,2,0)</f>
        <v>43313</v>
      </c>
      <c r="AA272" s="76">
        <f>VLOOKUP($M272,Reference!$A$45:$B$56,2,0)</f>
        <v>8</v>
      </c>
      <c r="AB272" s="76" t="str">
        <f>VLOOKUP($AA272,Reference!$B$45:$E$56,4,0)</f>
        <v>November</v>
      </c>
      <c r="AC272" s="76" t="str">
        <f>VLOOKUP($AA272,Reference!$B$45:$G$56,6,0)</f>
        <v>February</v>
      </c>
      <c r="AD272" s="76" t="str">
        <f>VLOOKUP($AA272,Reference!$B$45:$J$56,8,0)</f>
        <v>May</v>
      </c>
    </row>
    <row r="273" spans="1:30" ht="15" x14ac:dyDescent="0.15">
      <c r="A273" s="34"/>
      <c r="B273" s="36">
        <f t="shared" si="23"/>
        <v>0.9595588235294118</v>
      </c>
      <c r="C273" s="37">
        <v>261</v>
      </c>
      <c r="D273" s="38">
        <f>'Raw Data'!B262</f>
        <v>2108.08</v>
      </c>
      <c r="E273" s="38">
        <f t="shared" si="26"/>
        <v>142818312.40999985</v>
      </c>
      <c r="F273" s="36">
        <f t="shared" si="24"/>
        <v>0.98879197772193372</v>
      </c>
      <c r="G273" s="39">
        <f>'Raw Data'!C262</f>
        <v>13.96</v>
      </c>
      <c r="H273" s="39">
        <f t="shared" si="27"/>
        <v>471851.56000000046</v>
      </c>
      <c r="I273" s="36">
        <f t="shared" si="25"/>
        <v>0.99987211596333747</v>
      </c>
      <c r="J273" s="44" t="s">
        <v>16</v>
      </c>
      <c r="K273" s="41" t="str">
        <f>'Raw Data'!A262</f>
        <v>Client 261</v>
      </c>
      <c r="L273" s="41" t="s">
        <v>50</v>
      </c>
      <c r="M273" s="42" t="s">
        <v>25</v>
      </c>
      <c r="N273" s="43">
        <f>IF($J273="a",VLOOKUP($M273,Reference!$A$2:B$13,2,0),IF($J273="b",VLOOKUP($M273,Reference!$A$16:B$27,2,0),VLOOKUP($M273,Reference!$A$30:B$41,2,0)))</f>
        <v>0</v>
      </c>
      <c r="O273" s="43">
        <f>IF($J273="a",VLOOKUP($M273,Reference!$A$2:C$13,3,0),IF($J273="b",VLOOKUP($M273,Reference!$A$16:C$27,3,0),VLOOKUP($M273,Reference!$A$30:C$41,3,0)))</f>
        <v>0</v>
      </c>
      <c r="P273" s="43">
        <f>IF($J273="a",VLOOKUP($M273,Reference!$A$2:D$13,4,0),IF($J273="b",VLOOKUP($M273,Reference!$A$16:D$27,4,0),VLOOKUP($M273,Reference!$A$30:D$41,4,0)))</f>
        <v>0</v>
      </c>
      <c r="Q273" s="43">
        <f>IF($J273="a",VLOOKUP($M273,Reference!$A$2:E$13,5,0),IF($J273="b",VLOOKUP($M273,Reference!$A$16:E$27,5,0),VLOOKUP($M273,Reference!$A$30:E$41,5,0)))</f>
        <v>0</v>
      </c>
      <c r="R273" s="43">
        <f>IF($J273="a",VLOOKUP($M273,Reference!$A$2:F$13,6,0),IF($J273="b",VLOOKUP($M273,Reference!$A$16:F$27,6,0),VLOOKUP($M273,Reference!$A$30:F$41,6,0)))</f>
        <v>0</v>
      </c>
      <c r="S273" s="43">
        <f>IF($J273="a",VLOOKUP($M273,Reference!$A$2:G$13,7,0),IF($J273="b",VLOOKUP($M273,Reference!$A$16:G$27,7,0),VLOOKUP($M273,Reference!$A$30:G$41,7,0)))</f>
        <v>0</v>
      </c>
      <c r="T273" s="43">
        <f>IF($J273="a",VLOOKUP($M273,Reference!$A$2:H$13,8,0),IF($J273="b",VLOOKUP($M273,Reference!$A$16:H$27,8,0),VLOOKUP($M273,Reference!$A$30:H$41,8,0)))</f>
        <v>0</v>
      </c>
      <c r="U273" s="43">
        <f>IF($J273="a",VLOOKUP($M273,Reference!$A$2:I$13,9,0),IF($J273="b",VLOOKUP($M273,Reference!$A$16:I$27,9,0),VLOOKUP($M273,Reference!$A$30:I$41,9,0)))</f>
        <v>0</v>
      </c>
      <c r="V273" s="43" t="str">
        <f>IF($J273="a",VLOOKUP($M273,Reference!$A$2:J$13,10,0),IF($J273="b",VLOOKUP($M273,Reference!$A$16:J$27,10,0),VLOOKUP($M273,Reference!$A$30:J$41,10,0)))</f>
        <v>Service Touchpoint</v>
      </c>
      <c r="W273" s="43">
        <f>IF($J273="a",VLOOKUP($M273,Reference!$A$2:K$13,11,0),IF($J273="b",VLOOKUP($M273,Reference!$A$16:K$27,11,0),VLOOKUP($M273,Reference!$A$30:K$41,11,0)))</f>
        <v>0</v>
      </c>
      <c r="X273" s="43">
        <f>IF($J273="a",VLOOKUP($M273,Reference!$A$2:L$13,12,0),IF($J273="b",VLOOKUP($M273,Reference!$A$16:L$27,12,0),VLOOKUP($M273,Reference!$A$30:L$41,12,0)))</f>
        <v>0</v>
      </c>
      <c r="Y273" s="43">
        <f>IF($J273="a",VLOOKUP($M273,Reference!$A$2:M$13,13,0),IF($J273="b",VLOOKUP($M273,Reference!$A$16:M$27,13,0),VLOOKUP($M273,Reference!$A$30:M$41,13,0)))</f>
        <v>0</v>
      </c>
      <c r="Z273" s="72">
        <f>VLOOKUP(M273,Reference!$A$63:$B$74,2,0)</f>
        <v>43344</v>
      </c>
      <c r="AA273" s="76">
        <f>VLOOKUP($M273,Reference!$A$45:$B$56,2,0)</f>
        <v>9</v>
      </c>
      <c r="AB273" s="76" t="str">
        <f>VLOOKUP($AA273,Reference!$B$45:$E$56,4,0)</f>
        <v>December</v>
      </c>
      <c r="AC273" s="76" t="str">
        <f>VLOOKUP($AA273,Reference!$B$45:$G$56,6,0)</f>
        <v>March</v>
      </c>
      <c r="AD273" s="76" t="str">
        <f>VLOOKUP($AA273,Reference!$B$45:$J$56,8,0)</f>
        <v>June</v>
      </c>
    </row>
    <row r="274" spans="1:30" ht="15" x14ac:dyDescent="0.15">
      <c r="A274" s="34"/>
      <c r="B274" s="36">
        <f t="shared" si="23"/>
        <v>0.96323529411764708</v>
      </c>
      <c r="C274" s="37">
        <v>262</v>
      </c>
      <c r="D274" s="38">
        <f>'Raw Data'!B263</f>
        <v>2145.29</v>
      </c>
      <c r="E274" s="38">
        <f t="shared" si="26"/>
        <v>142820457.69999984</v>
      </c>
      <c r="F274" s="36">
        <f t="shared" si="24"/>
        <v>0.98880683047790097</v>
      </c>
      <c r="G274" s="39">
        <f>'Raw Data'!C263</f>
        <v>9.8800000000000008</v>
      </c>
      <c r="H274" s="39">
        <f t="shared" si="27"/>
        <v>471861.44000000047</v>
      </c>
      <c r="I274" s="36">
        <f t="shared" si="25"/>
        <v>0.99989305207406209</v>
      </c>
      <c r="J274" s="44" t="s">
        <v>16</v>
      </c>
      <c r="K274" s="41" t="str">
        <f>'Raw Data'!A263</f>
        <v>Client 262</v>
      </c>
      <c r="L274" s="41" t="s">
        <v>50</v>
      </c>
      <c r="M274" s="42" t="s">
        <v>26</v>
      </c>
      <c r="N274" s="43">
        <f>IF($J274="a",VLOOKUP($M274,Reference!$A$2:B$13,2,0),IF($J274="b",VLOOKUP($M274,Reference!$A$16:B$27,2,0),VLOOKUP($M274,Reference!$A$30:B$41,2,0)))</f>
        <v>0</v>
      </c>
      <c r="O274" s="43">
        <f>IF($J274="a",VLOOKUP($M274,Reference!$A$2:C$13,3,0),IF($J274="b",VLOOKUP($M274,Reference!$A$16:C$27,3,0),VLOOKUP($M274,Reference!$A$30:C$41,3,0)))</f>
        <v>0</v>
      </c>
      <c r="P274" s="43">
        <f>IF($J274="a",VLOOKUP($M274,Reference!$A$2:D$13,4,0),IF($J274="b",VLOOKUP($M274,Reference!$A$16:D$27,4,0),VLOOKUP($M274,Reference!$A$30:D$41,4,0)))</f>
        <v>0</v>
      </c>
      <c r="Q274" s="43">
        <f>IF($J274="a",VLOOKUP($M274,Reference!$A$2:E$13,5,0),IF($J274="b",VLOOKUP($M274,Reference!$A$16:E$27,5,0),VLOOKUP($M274,Reference!$A$30:E$41,5,0)))</f>
        <v>0</v>
      </c>
      <c r="R274" s="43">
        <f>IF($J274="a",VLOOKUP($M274,Reference!$A$2:F$13,6,0),IF($J274="b",VLOOKUP($M274,Reference!$A$16:F$27,6,0),VLOOKUP($M274,Reference!$A$30:F$41,6,0)))</f>
        <v>0</v>
      </c>
      <c r="S274" s="43">
        <f>IF($J274="a",VLOOKUP($M274,Reference!$A$2:G$13,7,0),IF($J274="b",VLOOKUP($M274,Reference!$A$16:G$27,7,0),VLOOKUP($M274,Reference!$A$30:G$41,7,0)))</f>
        <v>0</v>
      </c>
      <c r="T274" s="43">
        <f>IF($J274="a",VLOOKUP($M274,Reference!$A$2:H$13,8,0),IF($J274="b",VLOOKUP($M274,Reference!$A$16:H$27,8,0),VLOOKUP($M274,Reference!$A$30:H$41,8,0)))</f>
        <v>0</v>
      </c>
      <c r="U274" s="43">
        <f>IF($J274="a",VLOOKUP($M274,Reference!$A$2:I$13,9,0),IF($J274="b",VLOOKUP($M274,Reference!$A$16:I$27,9,0),VLOOKUP($M274,Reference!$A$30:I$41,9,0)))</f>
        <v>0</v>
      </c>
      <c r="V274" s="43">
        <f>IF($J274="a",VLOOKUP($M274,Reference!$A$2:J$13,10,0),IF($J274="b",VLOOKUP($M274,Reference!$A$16:J$27,10,0),VLOOKUP($M274,Reference!$A$30:J$41,10,0)))</f>
        <v>0</v>
      </c>
      <c r="W274" s="43" t="str">
        <f>IF($J274="a",VLOOKUP($M274,Reference!$A$2:K$13,11,0),IF($J274="b",VLOOKUP($M274,Reference!$A$16:K$27,11,0),VLOOKUP($M274,Reference!$A$30:K$41,11,0)))</f>
        <v>Service Touchpoint</v>
      </c>
      <c r="X274" s="43">
        <f>IF($J274="a",VLOOKUP($M274,Reference!$A$2:L$13,12,0),IF($J274="b",VLOOKUP($M274,Reference!$A$16:L$27,12,0),VLOOKUP($M274,Reference!$A$30:L$41,12,0)))</f>
        <v>0</v>
      </c>
      <c r="Y274" s="43">
        <f>IF($J274="a",VLOOKUP($M274,Reference!$A$2:M$13,13,0),IF($J274="b",VLOOKUP($M274,Reference!$A$16:M$27,13,0),VLOOKUP($M274,Reference!$A$30:M$41,13,0)))</f>
        <v>0</v>
      </c>
      <c r="Z274" s="72">
        <f>VLOOKUP(M274,Reference!$A$63:$B$74,2,0)</f>
        <v>43374</v>
      </c>
      <c r="AA274" s="76">
        <f>VLOOKUP($M274,Reference!$A$45:$B$56,2,0)</f>
        <v>10</v>
      </c>
      <c r="AB274" s="76" t="str">
        <f>VLOOKUP($AA274,Reference!$B$45:$E$56,4,0)</f>
        <v>January</v>
      </c>
      <c r="AC274" s="76" t="str">
        <f>VLOOKUP($AA274,Reference!$B$45:$G$56,6,0)</f>
        <v>April</v>
      </c>
      <c r="AD274" s="76" t="str">
        <f>VLOOKUP($AA274,Reference!$B$45:$J$56,8,0)</f>
        <v>July</v>
      </c>
    </row>
    <row r="275" spans="1:30" ht="15" x14ac:dyDescent="0.15">
      <c r="A275" s="34"/>
      <c r="B275" s="36">
        <f t="shared" si="23"/>
        <v>0.96691176470588236</v>
      </c>
      <c r="C275" s="37">
        <v>263</v>
      </c>
      <c r="D275" s="38">
        <f>'Raw Data'!B264</f>
        <v>849.42</v>
      </c>
      <c r="E275" s="38">
        <f t="shared" si="26"/>
        <v>142821307.11999983</v>
      </c>
      <c r="F275" s="36">
        <f t="shared" si="24"/>
        <v>0.98881271137417781</v>
      </c>
      <c r="G275" s="39">
        <f>'Raw Data'!C264</f>
        <v>8.85</v>
      </c>
      <c r="H275" s="39">
        <f t="shared" si="27"/>
        <v>471870.29000000044</v>
      </c>
      <c r="I275" s="36">
        <f t="shared" si="25"/>
        <v>0.99991180557405313</v>
      </c>
      <c r="J275" s="44" t="s">
        <v>16</v>
      </c>
      <c r="K275" s="41" t="str">
        <f>'Raw Data'!A264</f>
        <v>Client 263</v>
      </c>
      <c r="L275" s="41" t="s">
        <v>50</v>
      </c>
      <c r="M275" s="42" t="s">
        <v>27</v>
      </c>
      <c r="N275" s="43">
        <f>IF($J275="a",VLOOKUP($M275,Reference!$A$2:B$13,2,0),IF($J275="b",VLOOKUP($M275,Reference!$A$16:B$27,2,0),VLOOKUP($M275,Reference!$A$30:B$41,2,0)))</f>
        <v>0</v>
      </c>
      <c r="O275" s="43">
        <f>IF($J275="a",VLOOKUP($M275,Reference!$A$2:C$13,3,0),IF($J275="b",VLOOKUP($M275,Reference!$A$16:C$27,3,0),VLOOKUP($M275,Reference!$A$30:C$41,3,0)))</f>
        <v>0</v>
      </c>
      <c r="P275" s="43">
        <f>IF($J275="a",VLOOKUP($M275,Reference!$A$2:D$13,4,0),IF($J275="b",VLOOKUP($M275,Reference!$A$16:D$27,4,0),VLOOKUP($M275,Reference!$A$30:D$41,4,0)))</f>
        <v>0</v>
      </c>
      <c r="Q275" s="43">
        <f>IF($J275="a",VLOOKUP($M275,Reference!$A$2:E$13,5,0),IF($J275="b",VLOOKUP($M275,Reference!$A$16:E$27,5,0),VLOOKUP($M275,Reference!$A$30:E$41,5,0)))</f>
        <v>0</v>
      </c>
      <c r="R275" s="43">
        <f>IF($J275="a",VLOOKUP($M275,Reference!$A$2:F$13,6,0),IF($J275="b",VLOOKUP($M275,Reference!$A$16:F$27,6,0),VLOOKUP($M275,Reference!$A$30:F$41,6,0)))</f>
        <v>0</v>
      </c>
      <c r="S275" s="43">
        <f>IF($J275="a",VLOOKUP($M275,Reference!$A$2:G$13,7,0),IF($J275="b",VLOOKUP($M275,Reference!$A$16:G$27,7,0),VLOOKUP($M275,Reference!$A$30:G$41,7,0)))</f>
        <v>0</v>
      </c>
      <c r="T275" s="43">
        <f>IF($J275="a",VLOOKUP($M275,Reference!$A$2:H$13,8,0),IF($J275="b",VLOOKUP($M275,Reference!$A$16:H$27,8,0),VLOOKUP($M275,Reference!$A$30:H$41,8,0)))</f>
        <v>0</v>
      </c>
      <c r="U275" s="43">
        <f>IF($J275="a",VLOOKUP($M275,Reference!$A$2:I$13,9,0),IF($J275="b",VLOOKUP($M275,Reference!$A$16:I$27,9,0),VLOOKUP($M275,Reference!$A$30:I$41,9,0)))</f>
        <v>0</v>
      </c>
      <c r="V275" s="43">
        <f>IF($J275="a",VLOOKUP($M275,Reference!$A$2:J$13,10,0),IF($J275="b",VLOOKUP($M275,Reference!$A$16:J$27,10,0),VLOOKUP($M275,Reference!$A$30:J$41,10,0)))</f>
        <v>0</v>
      </c>
      <c r="W275" s="43">
        <f>IF($J275="a",VLOOKUP($M275,Reference!$A$2:K$13,11,0),IF($J275="b",VLOOKUP($M275,Reference!$A$16:K$27,11,0),VLOOKUP($M275,Reference!$A$30:K$41,11,0)))</f>
        <v>0</v>
      </c>
      <c r="X275" s="43" t="str">
        <f>IF($J275="a",VLOOKUP($M275,Reference!$A$2:L$13,12,0),IF($J275="b",VLOOKUP($M275,Reference!$A$16:L$27,12,0),VLOOKUP($M275,Reference!$A$30:L$41,12,0)))</f>
        <v>Service Touchpoint</v>
      </c>
      <c r="Y275" s="43">
        <f>IF($J275="a",VLOOKUP($M275,Reference!$A$2:M$13,13,0),IF($J275="b",VLOOKUP($M275,Reference!$A$16:M$27,13,0),VLOOKUP($M275,Reference!$A$30:M$41,13,0)))</f>
        <v>0</v>
      </c>
      <c r="Z275" s="72">
        <f>VLOOKUP(M275,Reference!$A$63:$B$74,2,0)</f>
        <v>43405</v>
      </c>
      <c r="AA275" s="76">
        <f>VLOOKUP($M275,Reference!$A$45:$B$56,2,0)</f>
        <v>11</v>
      </c>
      <c r="AB275" s="76" t="str">
        <f>VLOOKUP($AA275,Reference!$B$45:$E$56,4,0)</f>
        <v>February</v>
      </c>
      <c r="AC275" s="76" t="str">
        <f>VLOOKUP($AA275,Reference!$B$45:$G$56,6,0)</f>
        <v>May</v>
      </c>
      <c r="AD275" s="76" t="str">
        <f>VLOOKUP($AA275,Reference!$B$45:$J$56,8,0)</f>
        <v>August</v>
      </c>
    </row>
    <row r="276" spans="1:30" ht="15" x14ac:dyDescent="0.15">
      <c r="A276" s="34"/>
      <c r="B276" s="36">
        <f t="shared" si="23"/>
        <v>0.97058823529411764</v>
      </c>
      <c r="C276" s="37">
        <v>264</v>
      </c>
      <c r="D276" s="38">
        <f>'Raw Data'!B265</f>
        <v>3331.92</v>
      </c>
      <c r="E276" s="38">
        <f t="shared" si="26"/>
        <v>142824639.03999981</v>
      </c>
      <c r="F276" s="36">
        <f t="shared" si="24"/>
        <v>0.98883577967480951</v>
      </c>
      <c r="G276" s="39">
        <f>'Raw Data'!C265</f>
        <v>8.3800000000000008</v>
      </c>
      <c r="H276" s="39">
        <f t="shared" si="27"/>
        <v>471878.67000000045</v>
      </c>
      <c r="I276" s="36">
        <f t="shared" si="25"/>
        <v>0.99992956312545722</v>
      </c>
      <c r="J276" s="44" t="s">
        <v>16</v>
      </c>
      <c r="K276" s="41" t="str">
        <f>'Raw Data'!A265</f>
        <v>Client 264</v>
      </c>
      <c r="L276" s="41" t="s">
        <v>50</v>
      </c>
      <c r="M276" s="42" t="s">
        <v>28</v>
      </c>
      <c r="N276" s="43">
        <f>IF($J276="a",VLOOKUP($M276,Reference!$A$2:B$13,2,0),IF($J276="b",VLOOKUP($M276,Reference!$A$16:B$27,2,0),VLOOKUP($M276,Reference!$A$30:B$41,2,0)))</f>
        <v>0</v>
      </c>
      <c r="O276" s="43">
        <f>IF($J276="a",VLOOKUP($M276,Reference!$A$2:C$13,3,0),IF($J276="b",VLOOKUP($M276,Reference!$A$16:C$27,3,0),VLOOKUP($M276,Reference!$A$30:C$41,3,0)))</f>
        <v>0</v>
      </c>
      <c r="P276" s="43">
        <f>IF($J276="a",VLOOKUP($M276,Reference!$A$2:D$13,4,0),IF($J276="b",VLOOKUP($M276,Reference!$A$16:D$27,4,0),VLOOKUP($M276,Reference!$A$30:D$41,4,0)))</f>
        <v>0</v>
      </c>
      <c r="Q276" s="43">
        <f>IF($J276="a",VLOOKUP($M276,Reference!$A$2:E$13,5,0),IF($J276="b",VLOOKUP($M276,Reference!$A$16:E$27,5,0),VLOOKUP($M276,Reference!$A$30:E$41,5,0)))</f>
        <v>0</v>
      </c>
      <c r="R276" s="43">
        <f>IF($J276="a",VLOOKUP($M276,Reference!$A$2:F$13,6,0),IF($J276="b",VLOOKUP($M276,Reference!$A$16:F$27,6,0),VLOOKUP($M276,Reference!$A$30:F$41,6,0)))</f>
        <v>0</v>
      </c>
      <c r="S276" s="43">
        <f>IF($J276="a",VLOOKUP($M276,Reference!$A$2:G$13,7,0),IF($J276="b",VLOOKUP($M276,Reference!$A$16:G$27,7,0),VLOOKUP($M276,Reference!$A$30:G$41,7,0)))</f>
        <v>0</v>
      </c>
      <c r="T276" s="43">
        <f>IF($J276="a",VLOOKUP($M276,Reference!$A$2:H$13,8,0),IF($J276="b",VLOOKUP($M276,Reference!$A$16:H$27,8,0),VLOOKUP($M276,Reference!$A$30:H$41,8,0)))</f>
        <v>0</v>
      </c>
      <c r="U276" s="43">
        <f>IF($J276="a",VLOOKUP($M276,Reference!$A$2:I$13,9,0),IF($J276="b",VLOOKUP($M276,Reference!$A$16:I$27,9,0),VLOOKUP($M276,Reference!$A$30:I$41,9,0)))</f>
        <v>0</v>
      </c>
      <c r="V276" s="43">
        <f>IF($J276="a",VLOOKUP($M276,Reference!$A$2:J$13,10,0),IF($J276="b",VLOOKUP($M276,Reference!$A$16:J$27,10,0),VLOOKUP($M276,Reference!$A$30:J$41,10,0)))</f>
        <v>0</v>
      </c>
      <c r="W276" s="43">
        <f>IF($J276="a",VLOOKUP($M276,Reference!$A$2:K$13,11,0),IF($J276="b",VLOOKUP($M276,Reference!$A$16:K$27,11,0),VLOOKUP($M276,Reference!$A$30:K$41,11,0)))</f>
        <v>0</v>
      </c>
      <c r="X276" s="43">
        <f>IF($J276="a",VLOOKUP($M276,Reference!$A$2:L$13,12,0),IF($J276="b",VLOOKUP($M276,Reference!$A$16:L$27,12,0),VLOOKUP($M276,Reference!$A$30:L$41,12,0)))</f>
        <v>0</v>
      </c>
      <c r="Y276" s="43" t="str">
        <f>IF($J276="a",VLOOKUP($M276,Reference!$A$2:M$13,13,0),IF($J276="b",VLOOKUP($M276,Reference!$A$16:M$27,13,0),VLOOKUP($M276,Reference!$A$30:M$41,13,0)))</f>
        <v>Service Touchpoint</v>
      </c>
      <c r="Z276" s="72">
        <f>VLOOKUP(M276,Reference!$A$63:$B$74,2,0)</f>
        <v>43435</v>
      </c>
      <c r="AA276" s="76">
        <f>VLOOKUP($M276,Reference!$A$45:$B$56,2,0)</f>
        <v>12</v>
      </c>
      <c r="AB276" s="76" t="str">
        <f>VLOOKUP($AA276,Reference!$B$45:$E$56,4,0)</f>
        <v>March</v>
      </c>
      <c r="AC276" s="76" t="str">
        <f>VLOOKUP($AA276,Reference!$B$45:$G$56,6,0)</f>
        <v>June</v>
      </c>
      <c r="AD276" s="76" t="str">
        <f>VLOOKUP($AA276,Reference!$B$45:$J$56,8,0)</f>
        <v>September</v>
      </c>
    </row>
    <row r="277" spans="1:30" ht="15" x14ac:dyDescent="0.15">
      <c r="A277" s="34"/>
      <c r="B277" s="36">
        <f t="shared" si="23"/>
        <v>0.97426470588235292</v>
      </c>
      <c r="C277" s="37">
        <v>265</v>
      </c>
      <c r="D277" s="38">
        <f>'Raw Data'!B266</f>
        <v>0</v>
      </c>
      <c r="E277" s="38">
        <f t="shared" si="26"/>
        <v>142824639.03999981</v>
      </c>
      <c r="F277" s="36">
        <f t="shared" si="24"/>
        <v>0.98883577967480951</v>
      </c>
      <c r="G277" s="39">
        <f>'Raw Data'!C266</f>
        <v>7.47</v>
      </c>
      <c r="H277" s="39">
        <f t="shared" si="27"/>
        <v>471886.14000000042</v>
      </c>
      <c r="I277" s="36">
        <f t="shared" si="25"/>
        <v>0.99994539235087332</v>
      </c>
      <c r="J277" s="44" t="s">
        <v>16</v>
      </c>
      <c r="K277" s="41" t="str">
        <f>'Raw Data'!A266</f>
        <v>Client 265</v>
      </c>
      <c r="L277" s="41" t="s">
        <v>50</v>
      </c>
      <c r="M277" s="42" t="s">
        <v>1</v>
      </c>
      <c r="N277" s="43" t="str">
        <f>IF($J277="a",VLOOKUP($M277,Reference!$A$2:B$13,2,0),IF($J277="b",VLOOKUP($M277,Reference!$A$16:B$27,2,0),VLOOKUP($M277,Reference!$A$30:B$41,2,0)))</f>
        <v>Service Touchpoint</v>
      </c>
      <c r="O277" s="43">
        <f>IF($J277="a",VLOOKUP($M277,Reference!$A$2:C$13,3,0),IF($J277="b",VLOOKUP($M277,Reference!$A$16:C$27,3,0),VLOOKUP($M277,Reference!$A$30:C$41,3,0)))</f>
        <v>0</v>
      </c>
      <c r="P277" s="43">
        <f>IF($J277="a",VLOOKUP($M277,Reference!$A$2:D$13,4,0),IF($J277="b",VLOOKUP($M277,Reference!$A$16:D$27,4,0),VLOOKUP($M277,Reference!$A$30:D$41,4,0)))</f>
        <v>0</v>
      </c>
      <c r="Q277" s="43">
        <f>IF($J277="a",VLOOKUP($M277,Reference!$A$2:E$13,5,0),IF($J277="b",VLOOKUP($M277,Reference!$A$16:E$27,5,0),VLOOKUP($M277,Reference!$A$30:E$41,5,0)))</f>
        <v>0</v>
      </c>
      <c r="R277" s="43">
        <f>IF($J277="a",VLOOKUP($M277,Reference!$A$2:F$13,6,0),IF($J277="b",VLOOKUP($M277,Reference!$A$16:F$27,6,0),VLOOKUP($M277,Reference!$A$30:F$41,6,0)))</f>
        <v>0</v>
      </c>
      <c r="S277" s="43">
        <f>IF($J277="a",VLOOKUP($M277,Reference!$A$2:G$13,7,0),IF($J277="b",VLOOKUP($M277,Reference!$A$16:G$27,7,0),VLOOKUP($M277,Reference!$A$30:G$41,7,0)))</f>
        <v>0</v>
      </c>
      <c r="T277" s="43">
        <f>IF($J277="a",VLOOKUP($M277,Reference!$A$2:H$13,8,0),IF($J277="b",VLOOKUP($M277,Reference!$A$16:H$27,8,0),VLOOKUP($M277,Reference!$A$30:H$41,8,0)))</f>
        <v>0</v>
      </c>
      <c r="U277" s="43">
        <f>IF($J277="a",VLOOKUP($M277,Reference!$A$2:I$13,9,0),IF($J277="b",VLOOKUP($M277,Reference!$A$16:I$27,9,0),VLOOKUP($M277,Reference!$A$30:I$41,9,0)))</f>
        <v>0</v>
      </c>
      <c r="V277" s="43">
        <f>IF($J277="a",VLOOKUP($M277,Reference!$A$2:J$13,10,0),IF($J277="b",VLOOKUP($M277,Reference!$A$16:J$27,10,0),VLOOKUP($M277,Reference!$A$30:J$41,10,0)))</f>
        <v>0</v>
      </c>
      <c r="W277" s="43">
        <f>IF($J277="a",VLOOKUP($M277,Reference!$A$2:K$13,11,0),IF($J277="b",VLOOKUP($M277,Reference!$A$16:K$27,11,0),VLOOKUP($M277,Reference!$A$30:K$41,11,0)))</f>
        <v>0</v>
      </c>
      <c r="X277" s="43">
        <f>IF($J277="a",VLOOKUP($M277,Reference!$A$2:L$13,12,0),IF($J277="b",VLOOKUP($M277,Reference!$A$16:L$27,12,0),VLOOKUP($M277,Reference!$A$30:L$41,12,0)))</f>
        <v>0</v>
      </c>
      <c r="Y277" s="43">
        <f>IF($J277="a",VLOOKUP($M277,Reference!$A$2:M$13,13,0),IF($J277="b",VLOOKUP($M277,Reference!$A$16:M$27,13,0),VLOOKUP($M277,Reference!$A$30:M$41,13,0)))</f>
        <v>0</v>
      </c>
      <c r="Z277" s="72">
        <f>VLOOKUP(M277,Reference!$A$63:$B$74,2,0)</f>
        <v>43101</v>
      </c>
      <c r="AA277" s="76">
        <f>VLOOKUP($M277,Reference!$A$45:$B$56,2,0)</f>
        <v>1</v>
      </c>
      <c r="AB277" s="76" t="str">
        <f>VLOOKUP($AA277,Reference!$B$45:$E$56,4,0)</f>
        <v>April</v>
      </c>
      <c r="AC277" s="76" t="str">
        <f>VLOOKUP($AA277,Reference!$B$45:$G$56,6,0)</f>
        <v>July</v>
      </c>
      <c r="AD277" s="76" t="str">
        <f>VLOOKUP($AA277,Reference!$B$45:$J$56,8,0)</f>
        <v>October</v>
      </c>
    </row>
    <row r="278" spans="1:30" ht="15" x14ac:dyDescent="0.15">
      <c r="A278" s="34"/>
      <c r="B278" s="36">
        <f t="shared" si="23"/>
        <v>0.9779411764705882</v>
      </c>
      <c r="C278" s="37">
        <v>266</v>
      </c>
      <c r="D278" s="38">
        <f>'Raw Data'!B267</f>
        <v>646.62</v>
      </c>
      <c r="E278" s="38">
        <f t="shared" si="26"/>
        <v>142825285.65999982</v>
      </c>
      <c r="F278" s="36">
        <f t="shared" si="24"/>
        <v>0.98884025650035001</v>
      </c>
      <c r="G278" s="39">
        <f>'Raw Data'!C267</f>
        <v>6.62</v>
      </c>
      <c r="H278" s="39">
        <f t="shared" si="27"/>
        <v>471892.76000000042</v>
      </c>
      <c r="I278" s="36">
        <f t="shared" si="25"/>
        <v>0.9999594203926746</v>
      </c>
      <c r="J278" s="44" t="s">
        <v>16</v>
      </c>
      <c r="K278" s="41" t="str">
        <f>'Raw Data'!A267</f>
        <v>Client 266</v>
      </c>
      <c r="L278" s="41" t="s">
        <v>50</v>
      </c>
      <c r="M278" s="42" t="s">
        <v>18</v>
      </c>
      <c r="N278" s="43">
        <f>IF($J278="a",VLOOKUP($M278,Reference!$A$2:B$13,2,0),IF($J278="b",VLOOKUP($M278,Reference!$A$16:B$27,2,0),VLOOKUP($M278,Reference!$A$30:B$41,2,0)))</f>
        <v>0</v>
      </c>
      <c r="O278" s="43" t="str">
        <f>IF($J278="a",VLOOKUP($M278,Reference!$A$2:C$13,3,0),IF($J278="b",VLOOKUP($M278,Reference!$A$16:C$27,3,0),VLOOKUP($M278,Reference!$A$30:C$41,3,0)))</f>
        <v>Service Touchpoint</v>
      </c>
      <c r="P278" s="43">
        <f>IF($J278="a",VLOOKUP($M278,Reference!$A$2:D$13,4,0),IF($J278="b",VLOOKUP($M278,Reference!$A$16:D$27,4,0),VLOOKUP($M278,Reference!$A$30:D$41,4,0)))</f>
        <v>0</v>
      </c>
      <c r="Q278" s="43">
        <f>IF($J278="a",VLOOKUP($M278,Reference!$A$2:E$13,5,0),IF($J278="b",VLOOKUP($M278,Reference!$A$16:E$27,5,0),VLOOKUP($M278,Reference!$A$30:E$41,5,0)))</f>
        <v>0</v>
      </c>
      <c r="R278" s="43">
        <f>IF($J278="a",VLOOKUP($M278,Reference!$A$2:F$13,6,0),IF($J278="b",VLOOKUP($M278,Reference!$A$16:F$27,6,0),VLOOKUP($M278,Reference!$A$30:F$41,6,0)))</f>
        <v>0</v>
      </c>
      <c r="S278" s="43">
        <f>IF($J278="a",VLOOKUP($M278,Reference!$A$2:G$13,7,0),IF($J278="b",VLOOKUP($M278,Reference!$A$16:G$27,7,0),VLOOKUP($M278,Reference!$A$30:G$41,7,0)))</f>
        <v>0</v>
      </c>
      <c r="T278" s="43">
        <f>IF($J278="a",VLOOKUP($M278,Reference!$A$2:H$13,8,0),IF($J278="b",VLOOKUP($M278,Reference!$A$16:H$27,8,0),VLOOKUP($M278,Reference!$A$30:H$41,8,0)))</f>
        <v>0</v>
      </c>
      <c r="U278" s="43">
        <f>IF($J278="a",VLOOKUP($M278,Reference!$A$2:I$13,9,0),IF($J278="b",VLOOKUP($M278,Reference!$A$16:I$27,9,0),VLOOKUP($M278,Reference!$A$30:I$41,9,0)))</f>
        <v>0</v>
      </c>
      <c r="V278" s="43">
        <f>IF($J278="a",VLOOKUP($M278,Reference!$A$2:J$13,10,0),IF($J278="b",VLOOKUP($M278,Reference!$A$16:J$27,10,0),VLOOKUP($M278,Reference!$A$30:J$41,10,0)))</f>
        <v>0</v>
      </c>
      <c r="W278" s="43">
        <f>IF($J278="a",VLOOKUP($M278,Reference!$A$2:K$13,11,0),IF($J278="b",VLOOKUP($M278,Reference!$A$16:K$27,11,0),VLOOKUP($M278,Reference!$A$30:K$41,11,0)))</f>
        <v>0</v>
      </c>
      <c r="X278" s="43">
        <f>IF($J278="a",VLOOKUP($M278,Reference!$A$2:L$13,12,0),IF($J278="b",VLOOKUP($M278,Reference!$A$16:L$27,12,0),VLOOKUP($M278,Reference!$A$30:L$41,12,0)))</f>
        <v>0</v>
      </c>
      <c r="Y278" s="43">
        <f>IF($J278="a",VLOOKUP($M278,Reference!$A$2:M$13,13,0),IF($J278="b",VLOOKUP($M278,Reference!$A$16:M$27,13,0),VLOOKUP($M278,Reference!$A$30:M$41,13,0)))</f>
        <v>0</v>
      </c>
      <c r="Z278" s="72">
        <f>VLOOKUP(M278,Reference!$A$63:$B$74,2,0)</f>
        <v>43132</v>
      </c>
      <c r="AA278" s="76">
        <f>VLOOKUP($M278,Reference!$A$45:$B$56,2,0)</f>
        <v>2</v>
      </c>
      <c r="AB278" s="76" t="str">
        <f>VLOOKUP($AA278,Reference!$B$45:$E$56,4,0)</f>
        <v>May</v>
      </c>
      <c r="AC278" s="76" t="str">
        <f>VLOOKUP($AA278,Reference!$B$45:$G$56,6,0)</f>
        <v>August</v>
      </c>
      <c r="AD278" s="76" t="str">
        <f>VLOOKUP($AA278,Reference!$B$45:$J$56,8,0)</f>
        <v>November</v>
      </c>
    </row>
    <row r="279" spans="1:30" ht="15" x14ac:dyDescent="0.15">
      <c r="A279" s="34"/>
      <c r="B279" s="36">
        <f t="shared" si="23"/>
        <v>0.98161764705882348</v>
      </c>
      <c r="C279" s="37">
        <v>267</v>
      </c>
      <c r="D279" s="38">
        <f>'Raw Data'!B268</f>
        <v>0</v>
      </c>
      <c r="E279" s="38">
        <f t="shared" si="26"/>
        <v>142825285.65999982</v>
      </c>
      <c r="F279" s="36">
        <f t="shared" si="24"/>
        <v>0.98884025650035001</v>
      </c>
      <c r="G279" s="39">
        <f>'Raw Data'!C268</f>
        <v>6.42</v>
      </c>
      <c r="H279" s="39">
        <f t="shared" si="27"/>
        <v>471899.1800000004</v>
      </c>
      <c r="I279" s="36">
        <f t="shared" si="25"/>
        <v>0.99997302462656645</v>
      </c>
      <c r="J279" s="44" t="s">
        <v>16</v>
      </c>
      <c r="K279" s="41" t="str">
        <f>'Raw Data'!A268</f>
        <v>Client 267</v>
      </c>
      <c r="L279" s="41" t="s">
        <v>50</v>
      </c>
      <c r="M279" s="42" t="s">
        <v>19</v>
      </c>
      <c r="N279" s="43">
        <f>IF($J279="a",VLOOKUP($M279,Reference!$A$2:B$13,2,0),IF($J279="b",VLOOKUP($M279,Reference!$A$16:B$27,2,0),VLOOKUP($M279,Reference!$A$30:B$41,2,0)))</f>
        <v>0</v>
      </c>
      <c r="O279" s="43">
        <f>IF($J279="a",VLOOKUP($M279,Reference!$A$2:C$13,3,0),IF($J279="b",VLOOKUP($M279,Reference!$A$16:C$27,3,0),VLOOKUP($M279,Reference!$A$30:C$41,3,0)))</f>
        <v>0</v>
      </c>
      <c r="P279" s="43" t="str">
        <f>IF($J279="a",VLOOKUP($M279,Reference!$A$2:D$13,4,0),IF($J279="b",VLOOKUP($M279,Reference!$A$16:D$27,4,0),VLOOKUP($M279,Reference!$A$30:D$41,4,0)))</f>
        <v>Service Touchpoint</v>
      </c>
      <c r="Q279" s="43">
        <f>IF($J279="a",VLOOKUP($M279,Reference!$A$2:E$13,5,0),IF($J279="b",VLOOKUP($M279,Reference!$A$16:E$27,5,0),VLOOKUP($M279,Reference!$A$30:E$41,5,0)))</f>
        <v>0</v>
      </c>
      <c r="R279" s="43">
        <f>IF($J279="a",VLOOKUP($M279,Reference!$A$2:F$13,6,0),IF($J279="b",VLOOKUP($M279,Reference!$A$16:F$27,6,0),VLOOKUP($M279,Reference!$A$30:F$41,6,0)))</f>
        <v>0</v>
      </c>
      <c r="S279" s="43">
        <f>IF($J279="a",VLOOKUP($M279,Reference!$A$2:G$13,7,0),IF($J279="b",VLOOKUP($M279,Reference!$A$16:G$27,7,0),VLOOKUP($M279,Reference!$A$30:G$41,7,0)))</f>
        <v>0</v>
      </c>
      <c r="T279" s="43">
        <f>IF($J279="a",VLOOKUP($M279,Reference!$A$2:H$13,8,0),IF($J279="b",VLOOKUP($M279,Reference!$A$16:H$27,8,0),VLOOKUP($M279,Reference!$A$30:H$41,8,0)))</f>
        <v>0</v>
      </c>
      <c r="U279" s="43">
        <f>IF($J279="a",VLOOKUP($M279,Reference!$A$2:I$13,9,0),IF($J279="b",VLOOKUP($M279,Reference!$A$16:I$27,9,0),VLOOKUP($M279,Reference!$A$30:I$41,9,0)))</f>
        <v>0</v>
      </c>
      <c r="V279" s="43">
        <f>IF($J279="a",VLOOKUP($M279,Reference!$A$2:J$13,10,0),IF($J279="b",VLOOKUP($M279,Reference!$A$16:J$27,10,0),VLOOKUP($M279,Reference!$A$30:J$41,10,0)))</f>
        <v>0</v>
      </c>
      <c r="W279" s="43">
        <f>IF($J279="a",VLOOKUP($M279,Reference!$A$2:K$13,11,0),IF($J279="b",VLOOKUP($M279,Reference!$A$16:K$27,11,0),VLOOKUP($M279,Reference!$A$30:K$41,11,0)))</f>
        <v>0</v>
      </c>
      <c r="X279" s="43">
        <f>IF($J279="a",VLOOKUP($M279,Reference!$A$2:L$13,12,0),IF($J279="b",VLOOKUP($M279,Reference!$A$16:L$27,12,0),VLOOKUP($M279,Reference!$A$30:L$41,12,0)))</f>
        <v>0</v>
      </c>
      <c r="Y279" s="43">
        <f>IF($J279="a",VLOOKUP($M279,Reference!$A$2:M$13,13,0),IF($J279="b",VLOOKUP($M279,Reference!$A$16:M$27,13,0),VLOOKUP($M279,Reference!$A$30:M$41,13,0)))</f>
        <v>0</v>
      </c>
      <c r="Z279" s="72">
        <f>VLOOKUP(M279,Reference!$A$63:$B$74,2,0)</f>
        <v>43160</v>
      </c>
      <c r="AA279" s="76">
        <f>VLOOKUP($M279,Reference!$A$45:$B$56,2,0)</f>
        <v>3</v>
      </c>
      <c r="AB279" s="76" t="str">
        <f>VLOOKUP($AA279,Reference!$B$45:$E$56,4,0)</f>
        <v>June</v>
      </c>
      <c r="AC279" s="76" t="str">
        <f>VLOOKUP($AA279,Reference!$B$45:$G$56,6,0)</f>
        <v>September</v>
      </c>
      <c r="AD279" s="76" t="str">
        <f>VLOOKUP($AA279,Reference!$B$45:$J$56,8,0)</f>
        <v>December</v>
      </c>
    </row>
    <row r="280" spans="1:30" ht="15" x14ac:dyDescent="0.15">
      <c r="A280" s="34"/>
      <c r="B280" s="36">
        <f t="shared" si="23"/>
        <v>0.98529411764705888</v>
      </c>
      <c r="C280" s="37">
        <v>268</v>
      </c>
      <c r="D280" s="38">
        <f>'Raw Data'!B269</f>
        <v>75835.929999999993</v>
      </c>
      <c r="E280" s="38">
        <f t="shared" si="26"/>
        <v>142901121.58999982</v>
      </c>
      <c r="F280" s="36">
        <f t="shared" si="24"/>
        <v>0.98936530092876906</v>
      </c>
      <c r="G280" s="39">
        <f>'Raw Data'!C269</f>
        <v>5.85</v>
      </c>
      <c r="H280" s="39">
        <f t="shared" si="27"/>
        <v>471905.03000000038</v>
      </c>
      <c r="I280" s="36">
        <f t="shared" si="25"/>
        <v>0.99998542100791654</v>
      </c>
      <c r="J280" s="44" t="s">
        <v>16</v>
      </c>
      <c r="K280" s="41" t="str">
        <f>'Raw Data'!A269</f>
        <v>Client 268</v>
      </c>
      <c r="L280" s="41" t="s">
        <v>50</v>
      </c>
      <c r="M280" s="42" t="s">
        <v>20</v>
      </c>
      <c r="N280" s="43">
        <f>IF($J280="a",VLOOKUP($M280,Reference!$A$2:B$13,2,0),IF($J280="b",VLOOKUP($M280,Reference!$A$16:B$27,2,0),VLOOKUP($M280,Reference!$A$30:B$41,2,0)))</f>
        <v>0</v>
      </c>
      <c r="O280" s="43">
        <f>IF($J280="a",VLOOKUP($M280,Reference!$A$2:C$13,3,0),IF($J280="b",VLOOKUP($M280,Reference!$A$16:C$27,3,0),VLOOKUP($M280,Reference!$A$30:C$41,3,0)))</f>
        <v>0</v>
      </c>
      <c r="P280" s="43">
        <f>IF($J280="a",VLOOKUP($M280,Reference!$A$2:D$13,4,0),IF($J280="b",VLOOKUP($M280,Reference!$A$16:D$27,4,0),VLOOKUP($M280,Reference!$A$30:D$41,4,0)))</f>
        <v>0</v>
      </c>
      <c r="Q280" s="43" t="str">
        <f>IF($J280="a",VLOOKUP($M280,Reference!$A$2:E$13,5,0),IF($J280="b",VLOOKUP($M280,Reference!$A$16:E$27,5,0),VLOOKUP($M280,Reference!$A$30:E$41,5,0)))</f>
        <v>Service Touchpoint</v>
      </c>
      <c r="R280" s="43">
        <f>IF($J280="a",VLOOKUP($M280,Reference!$A$2:F$13,6,0),IF($J280="b",VLOOKUP($M280,Reference!$A$16:F$27,6,0),VLOOKUP($M280,Reference!$A$30:F$41,6,0)))</f>
        <v>0</v>
      </c>
      <c r="S280" s="43">
        <f>IF($J280="a",VLOOKUP($M280,Reference!$A$2:G$13,7,0),IF($J280="b",VLOOKUP($M280,Reference!$A$16:G$27,7,0),VLOOKUP($M280,Reference!$A$30:G$41,7,0)))</f>
        <v>0</v>
      </c>
      <c r="T280" s="43">
        <f>IF($J280="a",VLOOKUP($M280,Reference!$A$2:H$13,8,0),IF($J280="b",VLOOKUP($M280,Reference!$A$16:H$27,8,0),VLOOKUP($M280,Reference!$A$30:H$41,8,0)))</f>
        <v>0</v>
      </c>
      <c r="U280" s="43">
        <f>IF($J280="a",VLOOKUP($M280,Reference!$A$2:I$13,9,0),IF($J280="b",VLOOKUP($M280,Reference!$A$16:I$27,9,0),VLOOKUP($M280,Reference!$A$30:I$41,9,0)))</f>
        <v>0</v>
      </c>
      <c r="V280" s="43">
        <f>IF($J280="a",VLOOKUP($M280,Reference!$A$2:J$13,10,0),IF($J280="b",VLOOKUP($M280,Reference!$A$16:J$27,10,0),VLOOKUP($M280,Reference!$A$30:J$41,10,0)))</f>
        <v>0</v>
      </c>
      <c r="W280" s="43">
        <f>IF($J280="a",VLOOKUP($M280,Reference!$A$2:K$13,11,0),IF($J280="b",VLOOKUP($M280,Reference!$A$16:K$27,11,0),VLOOKUP($M280,Reference!$A$30:K$41,11,0)))</f>
        <v>0</v>
      </c>
      <c r="X280" s="43">
        <f>IF($J280="a",VLOOKUP($M280,Reference!$A$2:L$13,12,0),IF($J280="b",VLOOKUP($M280,Reference!$A$16:L$27,12,0),VLOOKUP($M280,Reference!$A$30:L$41,12,0)))</f>
        <v>0</v>
      </c>
      <c r="Y280" s="43">
        <f>IF($J280="a",VLOOKUP($M280,Reference!$A$2:M$13,13,0),IF($J280="b",VLOOKUP($M280,Reference!$A$16:M$27,13,0),VLOOKUP($M280,Reference!$A$30:M$41,13,0)))</f>
        <v>0</v>
      </c>
      <c r="Z280" s="72">
        <f>VLOOKUP(M280,Reference!$A$63:$B$74,2,0)</f>
        <v>43191</v>
      </c>
      <c r="AA280" s="76">
        <f>VLOOKUP($M280,Reference!$A$45:$B$56,2,0)</f>
        <v>4</v>
      </c>
      <c r="AB280" s="76" t="str">
        <f>VLOOKUP($AA280,Reference!$B$45:$E$56,4,0)</f>
        <v>July</v>
      </c>
      <c r="AC280" s="76" t="str">
        <f>VLOOKUP($AA280,Reference!$B$45:$G$56,6,0)</f>
        <v>October</v>
      </c>
      <c r="AD280" s="76" t="str">
        <f>VLOOKUP($AA280,Reference!$B$45:$J$56,8,0)</f>
        <v>January</v>
      </c>
    </row>
    <row r="281" spans="1:30" ht="15" x14ac:dyDescent="0.15">
      <c r="A281" s="34"/>
      <c r="B281" s="36">
        <f t="shared" si="23"/>
        <v>0.98897058823529416</v>
      </c>
      <c r="C281" s="37">
        <v>269</v>
      </c>
      <c r="D281" s="38">
        <f>'Raw Data'!B270</f>
        <v>1478.19</v>
      </c>
      <c r="E281" s="38">
        <f t="shared" si="26"/>
        <v>142902599.77999982</v>
      </c>
      <c r="F281" s="36">
        <f t="shared" si="24"/>
        <v>0.98937553506743714</v>
      </c>
      <c r="G281" s="39">
        <f>'Raw Data'!C270</f>
        <v>3.36</v>
      </c>
      <c r="H281" s="39">
        <f t="shared" si="27"/>
        <v>471908.39000000036</v>
      </c>
      <c r="I281" s="36">
        <f t="shared" si="25"/>
        <v>0.99999254098079449</v>
      </c>
      <c r="J281" s="44" t="s">
        <v>16</v>
      </c>
      <c r="K281" s="41" t="str">
        <f>'Raw Data'!A270</f>
        <v>Client 269</v>
      </c>
      <c r="L281" s="41" t="s">
        <v>50</v>
      </c>
      <c r="M281" s="42" t="s">
        <v>21</v>
      </c>
      <c r="N281" s="43">
        <f>IF($J281="a",VLOOKUP($M281,Reference!$A$2:B$13,2,0),IF($J281="b",VLOOKUP($M281,Reference!$A$16:B$27,2,0),VLOOKUP($M281,Reference!$A$30:B$41,2,0)))</f>
        <v>0</v>
      </c>
      <c r="O281" s="43">
        <f>IF($J281="a",VLOOKUP($M281,Reference!$A$2:C$13,3,0),IF($J281="b",VLOOKUP($M281,Reference!$A$16:C$27,3,0),VLOOKUP($M281,Reference!$A$30:C$41,3,0)))</f>
        <v>0</v>
      </c>
      <c r="P281" s="43">
        <f>IF($J281="a",VLOOKUP($M281,Reference!$A$2:D$13,4,0),IF($J281="b",VLOOKUP($M281,Reference!$A$16:D$27,4,0),VLOOKUP($M281,Reference!$A$30:D$41,4,0)))</f>
        <v>0</v>
      </c>
      <c r="Q281" s="43">
        <f>IF($J281="a",VLOOKUP($M281,Reference!$A$2:E$13,5,0),IF($J281="b",VLOOKUP($M281,Reference!$A$16:E$27,5,0),VLOOKUP($M281,Reference!$A$30:E$41,5,0)))</f>
        <v>0</v>
      </c>
      <c r="R281" s="43" t="str">
        <f>IF($J281="a",VLOOKUP($M281,Reference!$A$2:F$13,6,0),IF($J281="b",VLOOKUP($M281,Reference!$A$16:F$27,6,0),VLOOKUP($M281,Reference!$A$30:F$41,6,0)))</f>
        <v>Service Touchpoint</v>
      </c>
      <c r="S281" s="43">
        <f>IF($J281="a",VLOOKUP($M281,Reference!$A$2:G$13,7,0),IF($J281="b",VLOOKUP($M281,Reference!$A$16:G$27,7,0),VLOOKUP($M281,Reference!$A$30:G$41,7,0)))</f>
        <v>0</v>
      </c>
      <c r="T281" s="43">
        <f>IF($J281="a",VLOOKUP($M281,Reference!$A$2:H$13,8,0),IF($J281="b",VLOOKUP($M281,Reference!$A$16:H$27,8,0),VLOOKUP($M281,Reference!$A$30:H$41,8,0)))</f>
        <v>0</v>
      </c>
      <c r="U281" s="43">
        <f>IF($J281="a",VLOOKUP($M281,Reference!$A$2:I$13,9,0),IF($J281="b",VLOOKUP($M281,Reference!$A$16:I$27,9,0),VLOOKUP($M281,Reference!$A$30:I$41,9,0)))</f>
        <v>0</v>
      </c>
      <c r="V281" s="43">
        <f>IF($J281="a",VLOOKUP($M281,Reference!$A$2:J$13,10,0),IF($J281="b",VLOOKUP($M281,Reference!$A$16:J$27,10,0),VLOOKUP($M281,Reference!$A$30:J$41,10,0)))</f>
        <v>0</v>
      </c>
      <c r="W281" s="43">
        <f>IF($J281="a",VLOOKUP($M281,Reference!$A$2:K$13,11,0),IF($J281="b",VLOOKUP($M281,Reference!$A$16:K$27,11,0),VLOOKUP($M281,Reference!$A$30:K$41,11,0)))</f>
        <v>0</v>
      </c>
      <c r="X281" s="43">
        <f>IF($J281="a",VLOOKUP($M281,Reference!$A$2:L$13,12,0),IF($J281="b",VLOOKUP($M281,Reference!$A$16:L$27,12,0),VLOOKUP($M281,Reference!$A$30:L$41,12,0)))</f>
        <v>0</v>
      </c>
      <c r="Y281" s="43">
        <f>IF($J281="a",VLOOKUP($M281,Reference!$A$2:M$13,13,0),IF($J281="b",VLOOKUP($M281,Reference!$A$16:M$27,13,0),VLOOKUP($M281,Reference!$A$30:M$41,13,0)))</f>
        <v>0</v>
      </c>
      <c r="Z281" s="72">
        <f>VLOOKUP(M281,Reference!$A$63:$B$74,2,0)</f>
        <v>43221</v>
      </c>
      <c r="AA281" s="76">
        <f>VLOOKUP($M281,Reference!$A$45:$B$56,2,0)</f>
        <v>5</v>
      </c>
      <c r="AB281" s="76" t="str">
        <f>VLOOKUP($AA281,Reference!$B$45:$E$56,4,0)</f>
        <v>August</v>
      </c>
      <c r="AC281" s="76" t="str">
        <f>VLOOKUP($AA281,Reference!$B$45:$G$56,6,0)</f>
        <v>November</v>
      </c>
      <c r="AD281" s="76" t="str">
        <f>VLOOKUP($AA281,Reference!$B$45:$J$56,8,0)</f>
        <v>February</v>
      </c>
    </row>
    <row r="282" spans="1:30" ht="15" x14ac:dyDescent="0.15">
      <c r="A282" s="34"/>
      <c r="B282" s="36">
        <f t="shared" si="23"/>
        <v>0.99264705882352944</v>
      </c>
      <c r="C282" s="37">
        <v>270</v>
      </c>
      <c r="D282" s="38">
        <f>'Raw Data'!B271</f>
        <v>0</v>
      </c>
      <c r="E282" s="38">
        <f t="shared" si="26"/>
        <v>142902599.77999982</v>
      </c>
      <c r="F282" s="36">
        <f t="shared" si="24"/>
        <v>0.98937553506743714</v>
      </c>
      <c r="G282" s="39">
        <f>'Raw Data'!C271</f>
        <v>2.08</v>
      </c>
      <c r="H282" s="39">
        <f t="shared" si="27"/>
        <v>471910.47000000038</v>
      </c>
      <c r="I282" s="36">
        <f t="shared" si="25"/>
        <v>0.99999694858305233</v>
      </c>
      <c r="J282" s="44" t="s">
        <v>16</v>
      </c>
      <c r="K282" s="41" t="str">
        <f>'Raw Data'!A271</f>
        <v>Client 270</v>
      </c>
      <c r="L282" s="41" t="s">
        <v>50</v>
      </c>
      <c r="M282" s="42" t="s">
        <v>22</v>
      </c>
      <c r="N282" s="43">
        <f>IF($J282="a",VLOOKUP($M282,Reference!$A$2:B$13,2,0),IF($J282="b",VLOOKUP($M282,Reference!$A$16:B$27,2,0),VLOOKUP($M282,Reference!$A$30:B$41,2,0)))</f>
        <v>0</v>
      </c>
      <c r="O282" s="43">
        <f>IF($J282="a",VLOOKUP($M282,Reference!$A$2:C$13,3,0),IF($J282="b",VLOOKUP($M282,Reference!$A$16:C$27,3,0),VLOOKUP($M282,Reference!$A$30:C$41,3,0)))</f>
        <v>0</v>
      </c>
      <c r="P282" s="43">
        <f>IF($J282="a",VLOOKUP($M282,Reference!$A$2:D$13,4,0),IF($J282="b",VLOOKUP($M282,Reference!$A$16:D$27,4,0),VLOOKUP($M282,Reference!$A$30:D$41,4,0)))</f>
        <v>0</v>
      </c>
      <c r="Q282" s="43">
        <f>IF($J282="a",VLOOKUP($M282,Reference!$A$2:E$13,5,0),IF($J282="b",VLOOKUP($M282,Reference!$A$16:E$27,5,0),VLOOKUP($M282,Reference!$A$30:E$41,5,0)))</f>
        <v>0</v>
      </c>
      <c r="R282" s="43">
        <f>IF($J282="a",VLOOKUP($M282,Reference!$A$2:F$13,6,0),IF($J282="b",VLOOKUP($M282,Reference!$A$16:F$27,6,0),VLOOKUP($M282,Reference!$A$30:F$41,6,0)))</f>
        <v>0</v>
      </c>
      <c r="S282" s="43" t="str">
        <f>IF($J282="a",VLOOKUP($M282,Reference!$A$2:G$13,7,0),IF($J282="b",VLOOKUP($M282,Reference!$A$16:G$27,7,0),VLOOKUP($M282,Reference!$A$30:G$41,7,0)))</f>
        <v>Service Touchpoint</v>
      </c>
      <c r="T282" s="43">
        <f>IF($J282="a",VLOOKUP($M282,Reference!$A$2:H$13,8,0),IF($J282="b",VLOOKUP($M282,Reference!$A$16:H$27,8,0),VLOOKUP($M282,Reference!$A$30:H$41,8,0)))</f>
        <v>0</v>
      </c>
      <c r="U282" s="43">
        <f>IF($J282="a",VLOOKUP($M282,Reference!$A$2:I$13,9,0),IF($J282="b",VLOOKUP($M282,Reference!$A$16:I$27,9,0),VLOOKUP($M282,Reference!$A$30:I$41,9,0)))</f>
        <v>0</v>
      </c>
      <c r="V282" s="43">
        <f>IF($J282="a",VLOOKUP($M282,Reference!$A$2:J$13,10,0),IF($J282="b",VLOOKUP($M282,Reference!$A$16:J$27,10,0),VLOOKUP($M282,Reference!$A$30:J$41,10,0)))</f>
        <v>0</v>
      </c>
      <c r="W282" s="43">
        <f>IF($J282="a",VLOOKUP($M282,Reference!$A$2:K$13,11,0),IF($J282="b",VLOOKUP($M282,Reference!$A$16:K$27,11,0),VLOOKUP($M282,Reference!$A$30:K$41,11,0)))</f>
        <v>0</v>
      </c>
      <c r="X282" s="43">
        <f>IF($J282="a",VLOOKUP($M282,Reference!$A$2:L$13,12,0),IF($J282="b",VLOOKUP($M282,Reference!$A$16:L$27,12,0),VLOOKUP($M282,Reference!$A$30:L$41,12,0)))</f>
        <v>0</v>
      </c>
      <c r="Y282" s="43">
        <f>IF($J282="a",VLOOKUP($M282,Reference!$A$2:M$13,13,0),IF($J282="b",VLOOKUP($M282,Reference!$A$16:M$27,13,0),VLOOKUP($M282,Reference!$A$30:M$41,13,0)))</f>
        <v>0</v>
      </c>
      <c r="Z282" s="72">
        <f>VLOOKUP(M282,Reference!$A$63:$B$74,2,0)</f>
        <v>43252</v>
      </c>
      <c r="AA282" s="76">
        <f>VLOOKUP($M282,Reference!$A$45:$B$56,2,0)</f>
        <v>6</v>
      </c>
      <c r="AB282" s="76" t="str">
        <f>VLOOKUP($AA282,Reference!$B$45:$E$56,4,0)</f>
        <v>September</v>
      </c>
      <c r="AC282" s="76" t="str">
        <f>VLOOKUP($AA282,Reference!$B$45:$G$56,6,0)</f>
        <v>December</v>
      </c>
      <c r="AD282" s="76" t="str">
        <f>VLOOKUP($AA282,Reference!$B$45:$J$56,8,0)</f>
        <v>March</v>
      </c>
    </row>
    <row r="283" spans="1:30" ht="15" x14ac:dyDescent="0.15">
      <c r="A283" s="34"/>
      <c r="B283" s="36">
        <f t="shared" si="23"/>
        <v>0.99632352941176472</v>
      </c>
      <c r="C283" s="37">
        <v>271</v>
      </c>
      <c r="D283" s="38">
        <f>'Raw Data'!B272</f>
        <v>1534567.62</v>
      </c>
      <c r="E283" s="38">
        <f t="shared" si="26"/>
        <v>144437167.39999983</v>
      </c>
      <c r="F283" s="36">
        <f t="shared" si="24"/>
        <v>1</v>
      </c>
      <c r="G283" s="39">
        <f>'Raw Data'!C272</f>
        <v>0.96</v>
      </c>
      <c r="H283" s="39">
        <f t="shared" si="27"/>
        <v>471911.4300000004</v>
      </c>
      <c r="I283" s="36">
        <f t="shared" si="25"/>
        <v>0.99999898286101752</v>
      </c>
      <c r="J283" s="44" t="s">
        <v>16</v>
      </c>
      <c r="K283" s="41" t="str">
        <f>'Raw Data'!A272</f>
        <v>Client 271</v>
      </c>
      <c r="L283" s="41" t="s">
        <v>50</v>
      </c>
      <c r="M283" s="42" t="s">
        <v>23</v>
      </c>
      <c r="N283" s="43">
        <f>IF($J283="a",VLOOKUP($M283,Reference!$A$2:B$13,2,0),IF($J283="b",VLOOKUP($M283,Reference!$A$16:B$27,2,0),VLOOKUP($M283,Reference!$A$30:B$41,2,0)))</f>
        <v>0</v>
      </c>
      <c r="O283" s="43">
        <f>IF($J283="a",VLOOKUP($M283,Reference!$A$2:C$13,3,0),IF($J283="b",VLOOKUP($M283,Reference!$A$16:C$27,3,0),VLOOKUP($M283,Reference!$A$30:C$41,3,0)))</f>
        <v>0</v>
      </c>
      <c r="P283" s="43">
        <f>IF($J283="a",VLOOKUP($M283,Reference!$A$2:D$13,4,0),IF($J283="b",VLOOKUP($M283,Reference!$A$16:D$27,4,0),VLOOKUP($M283,Reference!$A$30:D$41,4,0)))</f>
        <v>0</v>
      </c>
      <c r="Q283" s="43">
        <f>IF($J283="a",VLOOKUP($M283,Reference!$A$2:E$13,5,0),IF($J283="b",VLOOKUP($M283,Reference!$A$16:E$27,5,0),VLOOKUP($M283,Reference!$A$30:E$41,5,0)))</f>
        <v>0</v>
      </c>
      <c r="R283" s="43">
        <f>IF($J283="a",VLOOKUP($M283,Reference!$A$2:F$13,6,0),IF($J283="b",VLOOKUP($M283,Reference!$A$16:F$27,6,0),VLOOKUP($M283,Reference!$A$30:F$41,6,0)))</f>
        <v>0</v>
      </c>
      <c r="S283" s="43">
        <f>IF($J283="a",VLOOKUP($M283,Reference!$A$2:G$13,7,0),IF($J283="b",VLOOKUP($M283,Reference!$A$16:G$27,7,0),VLOOKUP($M283,Reference!$A$30:G$41,7,0)))</f>
        <v>0</v>
      </c>
      <c r="T283" s="43" t="str">
        <f>IF($J283="a",VLOOKUP($M283,Reference!$A$2:H$13,8,0),IF($J283="b",VLOOKUP($M283,Reference!$A$16:H$27,8,0),VLOOKUP($M283,Reference!$A$30:H$41,8,0)))</f>
        <v>Service Touchpoint</v>
      </c>
      <c r="U283" s="43">
        <f>IF($J283="a",VLOOKUP($M283,Reference!$A$2:I$13,9,0),IF($J283="b",VLOOKUP($M283,Reference!$A$16:I$27,9,0),VLOOKUP($M283,Reference!$A$30:I$41,9,0)))</f>
        <v>0</v>
      </c>
      <c r="V283" s="43">
        <f>IF($J283="a",VLOOKUP($M283,Reference!$A$2:J$13,10,0),IF($J283="b",VLOOKUP($M283,Reference!$A$16:J$27,10,0),VLOOKUP($M283,Reference!$A$30:J$41,10,0)))</f>
        <v>0</v>
      </c>
      <c r="W283" s="43">
        <f>IF($J283="a",VLOOKUP($M283,Reference!$A$2:K$13,11,0),IF($J283="b",VLOOKUP($M283,Reference!$A$16:K$27,11,0),VLOOKUP($M283,Reference!$A$30:K$41,11,0)))</f>
        <v>0</v>
      </c>
      <c r="X283" s="43">
        <f>IF($J283="a",VLOOKUP($M283,Reference!$A$2:L$13,12,0),IF($J283="b",VLOOKUP($M283,Reference!$A$16:L$27,12,0),VLOOKUP($M283,Reference!$A$30:L$41,12,0)))</f>
        <v>0</v>
      </c>
      <c r="Y283" s="43">
        <f>IF($J283="a",VLOOKUP($M283,Reference!$A$2:M$13,13,0),IF($J283="b",VLOOKUP($M283,Reference!$A$16:M$27,13,0),VLOOKUP($M283,Reference!$A$30:M$41,13,0)))</f>
        <v>0</v>
      </c>
      <c r="Z283" s="72">
        <f>VLOOKUP(M283,Reference!$A$63:$B$74,2,0)</f>
        <v>43282</v>
      </c>
      <c r="AA283" s="76">
        <f>VLOOKUP($M283,Reference!$A$45:$B$56,2,0)</f>
        <v>7</v>
      </c>
      <c r="AB283" s="76" t="str">
        <f>VLOOKUP($AA283,Reference!$B$45:$E$56,4,0)</f>
        <v>October</v>
      </c>
      <c r="AC283" s="76" t="str">
        <f>VLOOKUP($AA283,Reference!$B$45:$G$56,6,0)</f>
        <v>January</v>
      </c>
      <c r="AD283" s="76" t="str">
        <f>VLOOKUP($AA283,Reference!$B$45:$J$56,8,0)</f>
        <v>April</v>
      </c>
    </row>
    <row r="284" spans="1:30" ht="15" x14ac:dyDescent="0.15">
      <c r="A284" s="34"/>
      <c r="B284" s="36">
        <f t="shared" si="23"/>
        <v>1</v>
      </c>
      <c r="C284" s="37">
        <v>272</v>
      </c>
      <c r="D284" s="38">
        <f>'Raw Data'!B273</f>
        <v>0</v>
      </c>
      <c r="E284" s="38">
        <f t="shared" si="26"/>
        <v>144437167.39999983</v>
      </c>
      <c r="F284" s="36">
        <f t="shared" si="24"/>
        <v>1</v>
      </c>
      <c r="G284" s="39">
        <f>'Raw Data'!C273</f>
        <v>0.48</v>
      </c>
      <c r="H284" s="39">
        <f t="shared" si="27"/>
        <v>471911.91000000038</v>
      </c>
      <c r="I284" s="36">
        <f t="shared" si="25"/>
        <v>1</v>
      </c>
      <c r="J284" s="44" t="s">
        <v>16</v>
      </c>
      <c r="K284" s="41" t="str">
        <f>'Raw Data'!A273</f>
        <v>Client 272</v>
      </c>
      <c r="L284" s="41" t="s">
        <v>50</v>
      </c>
      <c r="M284" s="42" t="s">
        <v>24</v>
      </c>
      <c r="N284" s="43">
        <f>IF($J284="a",VLOOKUP($M284,Reference!$A$2:B$13,2,0),IF($J284="b",VLOOKUP($M284,Reference!$A$16:B$27,2,0),VLOOKUP($M284,Reference!$A$30:B$41,2,0)))</f>
        <v>0</v>
      </c>
      <c r="O284" s="43">
        <f>IF($J284="a",VLOOKUP($M284,Reference!$A$2:C$13,3,0),IF($J284="b",VLOOKUP($M284,Reference!$A$16:C$27,3,0),VLOOKUP($M284,Reference!$A$30:C$41,3,0)))</f>
        <v>0</v>
      </c>
      <c r="P284" s="43">
        <f>IF($J284="a",VLOOKUP($M284,Reference!$A$2:D$13,4,0),IF($J284="b",VLOOKUP($M284,Reference!$A$16:D$27,4,0),VLOOKUP($M284,Reference!$A$30:D$41,4,0)))</f>
        <v>0</v>
      </c>
      <c r="Q284" s="43">
        <f>IF($J284="a",VLOOKUP($M284,Reference!$A$2:E$13,5,0),IF($J284="b",VLOOKUP($M284,Reference!$A$16:E$27,5,0),VLOOKUP($M284,Reference!$A$30:E$41,5,0)))</f>
        <v>0</v>
      </c>
      <c r="R284" s="43">
        <f>IF($J284="a",VLOOKUP($M284,Reference!$A$2:F$13,6,0),IF($J284="b",VLOOKUP($M284,Reference!$A$16:F$27,6,0),VLOOKUP($M284,Reference!$A$30:F$41,6,0)))</f>
        <v>0</v>
      </c>
      <c r="S284" s="43">
        <f>IF($J284="a",VLOOKUP($M284,Reference!$A$2:G$13,7,0),IF($J284="b",VLOOKUP($M284,Reference!$A$16:G$27,7,0),VLOOKUP($M284,Reference!$A$30:G$41,7,0)))</f>
        <v>0</v>
      </c>
      <c r="T284" s="43">
        <f>IF($J284="a",VLOOKUP($M284,Reference!$A$2:H$13,8,0),IF($J284="b",VLOOKUP($M284,Reference!$A$16:H$27,8,0),VLOOKUP($M284,Reference!$A$30:H$41,8,0)))</f>
        <v>0</v>
      </c>
      <c r="U284" s="43" t="str">
        <f>IF($J284="a",VLOOKUP($M284,Reference!$A$2:I$13,9,0),IF($J284="b",VLOOKUP($M284,Reference!$A$16:I$27,9,0),VLOOKUP($M284,Reference!$A$30:I$41,9,0)))</f>
        <v>Service Touchpoint</v>
      </c>
      <c r="V284" s="43">
        <f>IF($J284="a",VLOOKUP($M284,Reference!$A$2:J$13,10,0),IF($J284="b",VLOOKUP($M284,Reference!$A$16:J$27,10,0),VLOOKUP($M284,Reference!$A$30:J$41,10,0)))</f>
        <v>0</v>
      </c>
      <c r="W284" s="43">
        <f>IF($J284="a",VLOOKUP($M284,Reference!$A$2:K$13,11,0),IF($J284="b",VLOOKUP($M284,Reference!$A$16:K$27,11,0),VLOOKUP($M284,Reference!$A$30:K$41,11,0)))</f>
        <v>0</v>
      </c>
      <c r="X284" s="43">
        <f>IF($J284="a",VLOOKUP($M284,Reference!$A$2:L$13,12,0),IF($J284="b",VLOOKUP($M284,Reference!$A$16:L$27,12,0),VLOOKUP($M284,Reference!$A$30:L$41,12,0)))</f>
        <v>0</v>
      </c>
      <c r="Y284" s="43">
        <f>IF($J284="a",VLOOKUP($M284,Reference!$A$2:M$13,13,0),IF($J284="b",VLOOKUP($M284,Reference!$A$16:M$27,13,0),VLOOKUP($M284,Reference!$A$30:M$41,13,0)))</f>
        <v>0</v>
      </c>
      <c r="Z284" s="72">
        <f>VLOOKUP(M284,Reference!$A$63:$B$74,2,0)</f>
        <v>43313</v>
      </c>
      <c r="AA284" s="76">
        <f>VLOOKUP($M284,Reference!$A$45:$B$56,2,0)</f>
        <v>8</v>
      </c>
      <c r="AB284" s="76" t="str">
        <f>VLOOKUP($AA284,Reference!$B$45:$E$56,4,0)</f>
        <v>November</v>
      </c>
      <c r="AC284" s="76" t="str">
        <f>VLOOKUP($AA284,Reference!$B$45:$G$56,6,0)</f>
        <v>February</v>
      </c>
      <c r="AD284" s="76" t="str">
        <f>VLOOKUP($AA284,Reference!$B$45:$J$56,8,0)</f>
        <v>May</v>
      </c>
    </row>
    <row r="285" spans="1:30" ht="15" x14ac:dyDescent="0.15">
      <c r="A285" s="34"/>
      <c r="B285" s="36">
        <f t="shared" si="23"/>
        <v>1.0036764705882353</v>
      </c>
      <c r="C285" s="37">
        <v>273</v>
      </c>
      <c r="D285" s="38">
        <f>'Raw Data'!B274</f>
        <v>0</v>
      </c>
      <c r="E285" s="38">
        <f t="shared" si="26"/>
        <v>144437167.39999983</v>
      </c>
      <c r="F285" s="36">
        <f t="shared" si="24"/>
        <v>1</v>
      </c>
      <c r="G285" s="39">
        <f>'Raw Data'!C274</f>
        <v>0</v>
      </c>
      <c r="H285" s="39">
        <f t="shared" si="27"/>
        <v>471911.91000000038</v>
      </c>
      <c r="I285" s="36">
        <f t="shared" si="25"/>
        <v>1</v>
      </c>
      <c r="J285" s="44" t="s">
        <v>16</v>
      </c>
      <c r="K285" s="41">
        <f>'Raw Data'!A274</f>
        <v>0</v>
      </c>
      <c r="L285" s="41" t="s">
        <v>50</v>
      </c>
      <c r="M285" s="42" t="s">
        <v>25</v>
      </c>
      <c r="N285" s="43">
        <f>IF($J285="a",VLOOKUP($M285,Reference!$A$2:B$13,2,0),IF($J285="b",VLOOKUP($M285,Reference!$A$16:B$27,2,0),VLOOKUP($M285,Reference!$A$30:B$41,2,0)))</f>
        <v>0</v>
      </c>
      <c r="O285" s="43">
        <f>IF($J285="a",VLOOKUP($M285,Reference!$A$2:C$13,3,0),IF($J285="b",VLOOKUP($M285,Reference!$A$16:C$27,3,0),VLOOKUP($M285,Reference!$A$30:C$41,3,0)))</f>
        <v>0</v>
      </c>
      <c r="P285" s="43">
        <f>IF($J285="a",VLOOKUP($M285,Reference!$A$2:D$13,4,0),IF($J285="b",VLOOKUP($M285,Reference!$A$16:D$27,4,0),VLOOKUP($M285,Reference!$A$30:D$41,4,0)))</f>
        <v>0</v>
      </c>
      <c r="Q285" s="43">
        <f>IF($J285="a",VLOOKUP($M285,Reference!$A$2:E$13,5,0),IF($J285="b",VLOOKUP($M285,Reference!$A$16:E$27,5,0),VLOOKUP($M285,Reference!$A$30:E$41,5,0)))</f>
        <v>0</v>
      </c>
      <c r="R285" s="43">
        <f>IF($J285="a",VLOOKUP($M285,Reference!$A$2:F$13,6,0),IF($J285="b",VLOOKUP($M285,Reference!$A$16:F$27,6,0),VLOOKUP($M285,Reference!$A$30:F$41,6,0)))</f>
        <v>0</v>
      </c>
      <c r="S285" s="43">
        <f>IF($J285="a",VLOOKUP($M285,Reference!$A$2:G$13,7,0),IF($J285="b",VLOOKUP($M285,Reference!$A$16:G$27,7,0),VLOOKUP($M285,Reference!$A$30:G$41,7,0)))</f>
        <v>0</v>
      </c>
      <c r="T285" s="43">
        <f>IF($J285="a",VLOOKUP($M285,Reference!$A$2:H$13,8,0),IF($J285="b",VLOOKUP($M285,Reference!$A$16:H$27,8,0),VLOOKUP($M285,Reference!$A$30:H$41,8,0)))</f>
        <v>0</v>
      </c>
      <c r="U285" s="43">
        <f>IF($J285="a",VLOOKUP($M285,Reference!$A$2:I$13,9,0),IF($J285="b",VLOOKUP($M285,Reference!$A$16:I$27,9,0),VLOOKUP($M285,Reference!$A$30:I$41,9,0)))</f>
        <v>0</v>
      </c>
      <c r="V285" s="43" t="str">
        <f>IF($J285="a",VLOOKUP($M285,Reference!$A$2:J$13,10,0),IF($J285="b",VLOOKUP($M285,Reference!$A$16:J$27,10,0),VLOOKUP($M285,Reference!$A$30:J$41,10,0)))</f>
        <v>Service Touchpoint</v>
      </c>
      <c r="W285" s="43">
        <f>IF($J285="a",VLOOKUP($M285,Reference!$A$2:K$13,11,0),IF($J285="b",VLOOKUP($M285,Reference!$A$16:K$27,11,0),VLOOKUP($M285,Reference!$A$30:K$41,11,0)))</f>
        <v>0</v>
      </c>
      <c r="X285" s="43">
        <f>IF($J285="a",VLOOKUP($M285,Reference!$A$2:L$13,12,0),IF($J285="b",VLOOKUP($M285,Reference!$A$16:L$27,12,0),VLOOKUP($M285,Reference!$A$30:L$41,12,0)))</f>
        <v>0</v>
      </c>
      <c r="Y285" s="43">
        <f>IF($J285="a",VLOOKUP($M285,Reference!$A$2:M$13,13,0),IF($J285="b",VLOOKUP($M285,Reference!$A$16:M$27,13,0),VLOOKUP($M285,Reference!$A$30:M$41,13,0)))</f>
        <v>0</v>
      </c>
      <c r="Z285" s="72">
        <f>VLOOKUP(M285,Reference!$A$63:$B$74,2,0)</f>
        <v>43344</v>
      </c>
      <c r="AA285" s="76">
        <f>VLOOKUP($M285,Reference!$A$45:$B$56,2,0)</f>
        <v>9</v>
      </c>
      <c r="AB285" s="76" t="str">
        <f>VLOOKUP($AA285,Reference!$B$45:$E$56,4,0)</f>
        <v>December</v>
      </c>
      <c r="AC285" s="76" t="str">
        <f>VLOOKUP($AA285,Reference!$B$45:$G$56,6,0)</f>
        <v>March</v>
      </c>
      <c r="AD285" s="76" t="str">
        <f>VLOOKUP($AA285,Reference!$B$45:$J$56,8,0)</f>
        <v>June</v>
      </c>
    </row>
    <row r="286" spans="1:30" ht="15" x14ac:dyDescent="0.15">
      <c r="A286" s="34"/>
      <c r="B286" s="36">
        <f t="shared" si="23"/>
        <v>1.0073529411764706</v>
      </c>
      <c r="C286" s="37">
        <v>274</v>
      </c>
      <c r="D286" s="38">
        <f>'Raw Data'!B275</f>
        <v>0</v>
      </c>
      <c r="E286" s="38">
        <f t="shared" si="26"/>
        <v>144437167.39999983</v>
      </c>
      <c r="F286" s="36">
        <f t="shared" si="24"/>
        <v>1</v>
      </c>
      <c r="G286" s="39">
        <f>'Raw Data'!C275</f>
        <v>0</v>
      </c>
      <c r="H286" s="39">
        <f t="shared" si="27"/>
        <v>471911.91000000038</v>
      </c>
      <c r="I286" s="36">
        <f t="shared" si="25"/>
        <v>1</v>
      </c>
      <c r="J286" s="44" t="s">
        <v>16</v>
      </c>
      <c r="K286" s="41">
        <f>'Raw Data'!A275</f>
        <v>0</v>
      </c>
      <c r="L286" s="41" t="s">
        <v>50</v>
      </c>
      <c r="M286" s="42" t="s">
        <v>26</v>
      </c>
      <c r="N286" s="43">
        <f>IF($J286="a",VLOOKUP($M286,Reference!$A$2:B$13,2,0),IF($J286="b",VLOOKUP($M286,Reference!$A$16:B$27,2,0),VLOOKUP($M286,Reference!$A$30:B$41,2,0)))</f>
        <v>0</v>
      </c>
      <c r="O286" s="43">
        <f>IF($J286="a",VLOOKUP($M286,Reference!$A$2:C$13,3,0),IF($J286="b",VLOOKUP($M286,Reference!$A$16:C$27,3,0),VLOOKUP($M286,Reference!$A$30:C$41,3,0)))</f>
        <v>0</v>
      </c>
      <c r="P286" s="43">
        <f>IF($J286="a",VLOOKUP($M286,Reference!$A$2:D$13,4,0),IF($J286="b",VLOOKUP($M286,Reference!$A$16:D$27,4,0),VLOOKUP($M286,Reference!$A$30:D$41,4,0)))</f>
        <v>0</v>
      </c>
      <c r="Q286" s="43">
        <f>IF($J286="a",VLOOKUP($M286,Reference!$A$2:E$13,5,0),IF($J286="b",VLOOKUP($M286,Reference!$A$16:E$27,5,0),VLOOKUP($M286,Reference!$A$30:E$41,5,0)))</f>
        <v>0</v>
      </c>
      <c r="R286" s="43">
        <f>IF($J286="a",VLOOKUP($M286,Reference!$A$2:F$13,6,0),IF($J286="b",VLOOKUP($M286,Reference!$A$16:F$27,6,0),VLOOKUP($M286,Reference!$A$30:F$41,6,0)))</f>
        <v>0</v>
      </c>
      <c r="S286" s="43">
        <f>IF($J286="a",VLOOKUP($M286,Reference!$A$2:G$13,7,0),IF($J286="b",VLOOKUP($M286,Reference!$A$16:G$27,7,0),VLOOKUP($M286,Reference!$A$30:G$41,7,0)))</f>
        <v>0</v>
      </c>
      <c r="T286" s="43">
        <f>IF($J286="a",VLOOKUP($M286,Reference!$A$2:H$13,8,0),IF($J286="b",VLOOKUP($M286,Reference!$A$16:H$27,8,0),VLOOKUP($M286,Reference!$A$30:H$41,8,0)))</f>
        <v>0</v>
      </c>
      <c r="U286" s="43">
        <f>IF($J286="a",VLOOKUP($M286,Reference!$A$2:I$13,9,0),IF($J286="b",VLOOKUP($M286,Reference!$A$16:I$27,9,0),VLOOKUP($M286,Reference!$A$30:I$41,9,0)))</f>
        <v>0</v>
      </c>
      <c r="V286" s="43">
        <f>IF($J286="a",VLOOKUP($M286,Reference!$A$2:J$13,10,0),IF($J286="b",VLOOKUP($M286,Reference!$A$16:J$27,10,0),VLOOKUP($M286,Reference!$A$30:J$41,10,0)))</f>
        <v>0</v>
      </c>
      <c r="W286" s="43" t="str">
        <f>IF($J286="a",VLOOKUP($M286,Reference!$A$2:K$13,11,0),IF($J286="b",VLOOKUP($M286,Reference!$A$16:K$27,11,0),VLOOKUP($M286,Reference!$A$30:K$41,11,0)))</f>
        <v>Service Touchpoint</v>
      </c>
      <c r="X286" s="43">
        <f>IF($J286="a",VLOOKUP($M286,Reference!$A$2:L$13,12,0),IF($J286="b",VLOOKUP($M286,Reference!$A$16:L$27,12,0),VLOOKUP($M286,Reference!$A$30:L$41,12,0)))</f>
        <v>0</v>
      </c>
      <c r="Y286" s="43">
        <f>IF($J286="a",VLOOKUP($M286,Reference!$A$2:M$13,13,0),IF($J286="b",VLOOKUP($M286,Reference!$A$16:M$27,13,0),VLOOKUP($M286,Reference!$A$30:M$41,13,0)))</f>
        <v>0</v>
      </c>
      <c r="Z286" s="72">
        <f>VLOOKUP(M286,Reference!$A$63:$B$74,2,0)</f>
        <v>43374</v>
      </c>
      <c r="AA286" s="76">
        <f>VLOOKUP($M286,Reference!$A$45:$B$56,2,0)</f>
        <v>10</v>
      </c>
      <c r="AB286" s="76" t="str">
        <f>VLOOKUP($AA286,Reference!$B$45:$E$56,4,0)</f>
        <v>January</v>
      </c>
      <c r="AC286" s="76" t="str">
        <f>VLOOKUP($AA286,Reference!$B$45:$G$56,6,0)</f>
        <v>April</v>
      </c>
      <c r="AD286" s="76" t="str">
        <f>VLOOKUP($AA286,Reference!$B$45:$J$56,8,0)</f>
        <v>July</v>
      </c>
    </row>
    <row r="287" spans="1:30" ht="15" x14ac:dyDescent="0.15">
      <c r="A287" s="34"/>
      <c r="B287" s="36">
        <f t="shared" si="23"/>
        <v>1.0110294117647058</v>
      </c>
      <c r="C287" s="37">
        <v>275</v>
      </c>
      <c r="D287" s="38"/>
      <c r="E287" s="37"/>
      <c r="F287" s="36"/>
      <c r="G287" s="39"/>
      <c r="H287" s="37"/>
      <c r="I287" s="36"/>
      <c r="J287" s="44" t="s">
        <v>16</v>
      </c>
      <c r="K287" s="41">
        <f>'Raw Data'!A276</f>
        <v>0</v>
      </c>
      <c r="L287" s="41" t="s">
        <v>50</v>
      </c>
      <c r="M287" s="42" t="s">
        <v>27</v>
      </c>
      <c r="N287" s="43">
        <f>IF($J287="a",VLOOKUP($M287,Reference!$A$2:B$13,2,0),IF($J287="b",VLOOKUP($M287,Reference!$A$16:B$27,2,0),VLOOKUP($M287,Reference!$A$30:B$41,2,0)))</f>
        <v>0</v>
      </c>
      <c r="O287" s="43">
        <f>IF($J287="a",VLOOKUP($M287,Reference!$A$2:C$13,3,0),IF($J287="b",VLOOKUP($M287,Reference!$A$16:C$27,3,0),VLOOKUP($M287,Reference!$A$30:C$41,3,0)))</f>
        <v>0</v>
      </c>
      <c r="P287" s="43">
        <f>IF($J287="a",VLOOKUP($M287,Reference!$A$2:D$13,4,0),IF($J287="b",VLOOKUP($M287,Reference!$A$16:D$27,4,0),VLOOKUP($M287,Reference!$A$30:D$41,4,0)))</f>
        <v>0</v>
      </c>
      <c r="Q287" s="43">
        <f>IF($J287="a",VLOOKUP($M287,Reference!$A$2:E$13,5,0),IF($J287="b",VLOOKUP($M287,Reference!$A$16:E$27,5,0),VLOOKUP($M287,Reference!$A$30:E$41,5,0)))</f>
        <v>0</v>
      </c>
      <c r="R287" s="43">
        <f>IF($J287="a",VLOOKUP($M287,Reference!$A$2:F$13,6,0),IF($J287="b",VLOOKUP($M287,Reference!$A$16:F$27,6,0),VLOOKUP($M287,Reference!$A$30:F$41,6,0)))</f>
        <v>0</v>
      </c>
      <c r="S287" s="43">
        <f>IF($J287="a",VLOOKUP($M287,Reference!$A$2:G$13,7,0),IF($J287="b",VLOOKUP($M287,Reference!$A$16:G$27,7,0),VLOOKUP($M287,Reference!$A$30:G$41,7,0)))</f>
        <v>0</v>
      </c>
      <c r="T287" s="43">
        <f>IF($J287="a",VLOOKUP($M287,Reference!$A$2:H$13,8,0),IF($J287="b",VLOOKUP($M287,Reference!$A$16:H$27,8,0),VLOOKUP($M287,Reference!$A$30:H$41,8,0)))</f>
        <v>0</v>
      </c>
      <c r="U287" s="43">
        <f>IF($J287="a",VLOOKUP($M287,Reference!$A$2:I$13,9,0),IF($J287="b",VLOOKUP($M287,Reference!$A$16:I$27,9,0),VLOOKUP($M287,Reference!$A$30:I$41,9,0)))</f>
        <v>0</v>
      </c>
      <c r="V287" s="43">
        <f>IF($J287="a",VLOOKUP($M287,Reference!$A$2:J$13,10,0),IF($J287="b",VLOOKUP($M287,Reference!$A$16:J$27,10,0),VLOOKUP($M287,Reference!$A$30:J$41,10,0)))</f>
        <v>0</v>
      </c>
      <c r="W287" s="43">
        <f>IF($J287="a",VLOOKUP($M287,Reference!$A$2:K$13,11,0),IF($J287="b",VLOOKUP($M287,Reference!$A$16:K$27,11,0),VLOOKUP($M287,Reference!$A$30:K$41,11,0)))</f>
        <v>0</v>
      </c>
      <c r="X287" s="43" t="str">
        <f>IF($J287="a",VLOOKUP($M287,Reference!$A$2:L$13,12,0),IF($J287="b",VLOOKUP($M287,Reference!$A$16:L$27,12,0),VLOOKUP($M287,Reference!$A$30:L$41,12,0)))</f>
        <v>Service Touchpoint</v>
      </c>
      <c r="Y287" s="43">
        <f>IF($J287="a",VLOOKUP($M287,Reference!$A$2:M$13,13,0),IF($J287="b",VLOOKUP($M287,Reference!$A$16:M$27,13,0),VLOOKUP($M287,Reference!$A$30:M$41,13,0)))</f>
        <v>0</v>
      </c>
      <c r="Z287" s="72">
        <f>VLOOKUP(M287,Reference!$A$63:$B$74,2,0)</f>
        <v>43405</v>
      </c>
      <c r="AA287" s="76">
        <f>VLOOKUP($M287,Reference!$A$45:$B$56,2,0)</f>
        <v>11</v>
      </c>
      <c r="AB287" s="76" t="str">
        <f>VLOOKUP($AA287,Reference!$B$45:$E$56,4,0)</f>
        <v>February</v>
      </c>
      <c r="AC287" s="76" t="str">
        <f>VLOOKUP($AA287,Reference!$B$45:$G$56,6,0)</f>
        <v>May</v>
      </c>
      <c r="AD287" s="76" t="str">
        <f>VLOOKUP($AA287,Reference!$B$45:$J$56,8,0)</f>
        <v>August</v>
      </c>
    </row>
    <row r="288" spans="1:30" ht="15" x14ac:dyDescent="0.15">
      <c r="A288" s="34"/>
      <c r="B288" s="36">
        <f t="shared" si="23"/>
        <v>1.0147058823529411</v>
      </c>
      <c r="C288" s="37">
        <v>276</v>
      </c>
      <c r="D288" s="38"/>
      <c r="E288" s="37"/>
      <c r="F288" s="36"/>
      <c r="G288" s="39"/>
      <c r="H288" s="37"/>
      <c r="I288" s="36"/>
      <c r="J288" s="44" t="s">
        <v>16</v>
      </c>
      <c r="K288" s="41">
        <f>'Raw Data'!A277</f>
        <v>0</v>
      </c>
      <c r="L288" s="41" t="s">
        <v>50</v>
      </c>
      <c r="M288" s="42" t="s">
        <v>28</v>
      </c>
      <c r="N288" s="43">
        <f>IF($J288="a",VLOOKUP($M288,Reference!$A$2:B$13,2,0),IF($J288="b",VLOOKUP($M288,Reference!$A$16:B$27,2,0),VLOOKUP($M288,Reference!$A$30:B$41,2,0)))</f>
        <v>0</v>
      </c>
      <c r="O288" s="43">
        <f>IF($J288="a",VLOOKUP($M288,Reference!$A$2:C$13,3,0),IF($J288="b",VLOOKUP($M288,Reference!$A$16:C$27,3,0),VLOOKUP($M288,Reference!$A$30:C$41,3,0)))</f>
        <v>0</v>
      </c>
      <c r="P288" s="43">
        <f>IF($J288="a",VLOOKUP($M288,Reference!$A$2:D$13,4,0),IF($J288="b",VLOOKUP($M288,Reference!$A$16:D$27,4,0),VLOOKUP($M288,Reference!$A$30:D$41,4,0)))</f>
        <v>0</v>
      </c>
      <c r="Q288" s="43">
        <f>IF($J288="a",VLOOKUP($M288,Reference!$A$2:E$13,5,0),IF($J288="b",VLOOKUP($M288,Reference!$A$16:E$27,5,0),VLOOKUP($M288,Reference!$A$30:E$41,5,0)))</f>
        <v>0</v>
      </c>
      <c r="R288" s="43">
        <f>IF($J288="a",VLOOKUP($M288,Reference!$A$2:F$13,6,0),IF($J288="b",VLOOKUP($M288,Reference!$A$16:F$27,6,0),VLOOKUP($M288,Reference!$A$30:F$41,6,0)))</f>
        <v>0</v>
      </c>
      <c r="S288" s="43">
        <f>IF($J288="a",VLOOKUP($M288,Reference!$A$2:G$13,7,0),IF($J288="b",VLOOKUP($M288,Reference!$A$16:G$27,7,0),VLOOKUP($M288,Reference!$A$30:G$41,7,0)))</f>
        <v>0</v>
      </c>
      <c r="T288" s="43">
        <f>IF($J288="a",VLOOKUP($M288,Reference!$A$2:H$13,8,0),IF($J288="b",VLOOKUP($M288,Reference!$A$16:H$27,8,0),VLOOKUP($M288,Reference!$A$30:H$41,8,0)))</f>
        <v>0</v>
      </c>
      <c r="U288" s="43">
        <f>IF($J288="a",VLOOKUP($M288,Reference!$A$2:I$13,9,0),IF($J288="b",VLOOKUP($M288,Reference!$A$16:I$27,9,0),VLOOKUP($M288,Reference!$A$30:I$41,9,0)))</f>
        <v>0</v>
      </c>
      <c r="V288" s="43">
        <f>IF($J288="a",VLOOKUP($M288,Reference!$A$2:J$13,10,0),IF($J288="b",VLOOKUP($M288,Reference!$A$16:J$27,10,0),VLOOKUP($M288,Reference!$A$30:J$41,10,0)))</f>
        <v>0</v>
      </c>
      <c r="W288" s="43">
        <f>IF($J288="a",VLOOKUP($M288,Reference!$A$2:K$13,11,0),IF($J288="b",VLOOKUP($M288,Reference!$A$16:K$27,11,0),VLOOKUP($M288,Reference!$A$30:K$41,11,0)))</f>
        <v>0</v>
      </c>
      <c r="X288" s="43">
        <f>IF($J288="a",VLOOKUP($M288,Reference!$A$2:L$13,12,0),IF($J288="b",VLOOKUP($M288,Reference!$A$16:L$27,12,0),VLOOKUP($M288,Reference!$A$30:L$41,12,0)))</f>
        <v>0</v>
      </c>
      <c r="Y288" s="43" t="str">
        <f>IF($J288="a",VLOOKUP($M288,Reference!$A$2:M$13,13,0),IF($J288="b",VLOOKUP($M288,Reference!$A$16:M$27,13,0),VLOOKUP($M288,Reference!$A$30:M$41,13,0)))</f>
        <v>Service Touchpoint</v>
      </c>
      <c r="Z288" s="72">
        <f>VLOOKUP(M288,Reference!$A$63:$B$74,2,0)</f>
        <v>43435</v>
      </c>
      <c r="AA288" s="76">
        <f>VLOOKUP($M288,Reference!$A$45:$B$56,2,0)</f>
        <v>12</v>
      </c>
      <c r="AB288" s="76" t="str">
        <f>VLOOKUP($AA288,Reference!$B$45:$E$56,4,0)</f>
        <v>March</v>
      </c>
      <c r="AC288" s="76" t="str">
        <f>VLOOKUP($AA288,Reference!$B$45:$G$56,6,0)</f>
        <v>June</v>
      </c>
      <c r="AD288" s="76" t="str">
        <f>VLOOKUP($AA288,Reference!$B$45:$J$56,8,0)</f>
        <v>September</v>
      </c>
    </row>
    <row r="289" spans="1:30" ht="15" x14ac:dyDescent="0.15">
      <c r="A289" s="34"/>
      <c r="B289" s="36">
        <f t="shared" si="23"/>
        <v>1.0183823529411764</v>
      </c>
      <c r="C289" s="37">
        <v>277</v>
      </c>
      <c r="D289" s="38"/>
      <c r="E289" s="37"/>
      <c r="F289" s="36"/>
      <c r="G289" s="39"/>
      <c r="H289" s="37"/>
      <c r="I289" s="36"/>
      <c r="J289" s="44" t="s">
        <v>16</v>
      </c>
      <c r="K289" s="41">
        <f>'Raw Data'!A278</f>
        <v>0</v>
      </c>
      <c r="L289" s="41" t="s">
        <v>50</v>
      </c>
      <c r="M289" s="42" t="s">
        <v>1</v>
      </c>
      <c r="N289" s="43" t="str">
        <f>IF($J289="a",VLOOKUP($M289,Reference!$A$2:B$13,2,0),IF($J289="b",VLOOKUP($M289,Reference!$A$16:B$27,2,0),VLOOKUP($M289,Reference!$A$30:B$41,2,0)))</f>
        <v>Service Touchpoint</v>
      </c>
      <c r="O289" s="43">
        <f>IF($J289="a",VLOOKUP($M289,Reference!$A$2:C$13,3,0),IF($J289="b",VLOOKUP($M289,Reference!$A$16:C$27,3,0),VLOOKUP($M289,Reference!$A$30:C$41,3,0)))</f>
        <v>0</v>
      </c>
      <c r="P289" s="43">
        <f>IF($J289="a",VLOOKUP($M289,Reference!$A$2:D$13,4,0),IF($J289="b",VLOOKUP($M289,Reference!$A$16:D$27,4,0),VLOOKUP($M289,Reference!$A$30:D$41,4,0)))</f>
        <v>0</v>
      </c>
      <c r="Q289" s="43">
        <f>IF($J289="a",VLOOKUP($M289,Reference!$A$2:E$13,5,0),IF($J289="b",VLOOKUP($M289,Reference!$A$16:E$27,5,0),VLOOKUP($M289,Reference!$A$30:E$41,5,0)))</f>
        <v>0</v>
      </c>
      <c r="R289" s="43">
        <f>IF($J289="a",VLOOKUP($M289,Reference!$A$2:F$13,6,0),IF($J289="b",VLOOKUP($M289,Reference!$A$16:F$27,6,0),VLOOKUP($M289,Reference!$A$30:F$41,6,0)))</f>
        <v>0</v>
      </c>
      <c r="S289" s="43">
        <f>IF($J289="a",VLOOKUP($M289,Reference!$A$2:G$13,7,0),IF($J289="b",VLOOKUP($M289,Reference!$A$16:G$27,7,0),VLOOKUP($M289,Reference!$A$30:G$41,7,0)))</f>
        <v>0</v>
      </c>
      <c r="T289" s="43">
        <f>IF($J289="a",VLOOKUP($M289,Reference!$A$2:H$13,8,0),IF($J289="b",VLOOKUP($M289,Reference!$A$16:H$27,8,0),VLOOKUP($M289,Reference!$A$30:H$41,8,0)))</f>
        <v>0</v>
      </c>
      <c r="U289" s="43">
        <f>IF($J289="a",VLOOKUP($M289,Reference!$A$2:I$13,9,0),IF($J289="b",VLOOKUP($M289,Reference!$A$16:I$27,9,0),VLOOKUP($M289,Reference!$A$30:I$41,9,0)))</f>
        <v>0</v>
      </c>
      <c r="V289" s="43">
        <f>IF($J289="a",VLOOKUP($M289,Reference!$A$2:J$13,10,0),IF($J289="b",VLOOKUP($M289,Reference!$A$16:J$27,10,0),VLOOKUP($M289,Reference!$A$30:J$41,10,0)))</f>
        <v>0</v>
      </c>
      <c r="W289" s="43">
        <f>IF($J289="a",VLOOKUP($M289,Reference!$A$2:K$13,11,0),IF($J289="b",VLOOKUP($M289,Reference!$A$16:K$27,11,0),VLOOKUP($M289,Reference!$A$30:K$41,11,0)))</f>
        <v>0</v>
      </c>
      <c r="X289" s="43">
        <f>IF($J289="a",VLOOKUP($M289,Reference!$A$2:L$13,12,0),IF($J289="b",VLOOKUP($M289,Reference!$A$16:L$27,12,0),VLOOKUP($M289,Reference!$A$30:L$41,12,0)))</f>
        <v>0</v>
      </c>
      <c r="Y289" s="43">
        <f>IF($J289="a",VLOOKUP($M289,Reference!$A$2:M$13,13,0),IF($J289="b",VLOOKUP($M289,Reference!$A$16:M$27,13,0),VLOOKUP($M289,Reference!$A$30:M$41,13,0)))</f>
        <v>0</v>
      </c>
      <c r="Z289" s="72">
        <f>VLOOKUP(M289,Reference!$A$63:$B$74,2,0)</f>
        <v>43101</v>
      </c>
      <c r="AA289" s="76">
        <f>VLOOKUP($M289,Reference!$A$45:$B$56,2,0)</f>
        <v>1</v>
      </c>
      <c r="AB289" s="76" t="str">
        <f>VLOOKUP($AA289,Reference!$B$45:$E$56,4,0)</f>
        <v>April</v>
      </c>
      <c r="AC289" s="76" t="str">
        <f>VLOOKUP($AA289,Reference!$B$45:$G$56,6,0)</f>
        <v>July</v>
      </c>
      <c r="AD289" s="76" t="str">
        <f>VLOOKUP($AA289,Reference!$B$45:$J$56,8,0)</f>
        <v>October</v>
      </c>
    </row>
    <row r="290" spans="1:30" ht="15" x14ac:dyDescent="0.15">
      <c r="A290" s="34"/>
      <c r="B290" s="36">
        <f t="shared" si="23"/>
        <v>1.0220588235294117</v>
      </c>
      <c r="C290" s="37">
        <v>278</v>
      </c>
      <c r="D290" s="38"/>
      <c r="E290" s="37"/>
      <c r="F290" s="36"/>
      <c r="G290" s="39"/>
      <c r="H290" s="37"/>
      <c r="I290" s="36"/>
      <c r="J290" s="44" t="s">
        <v>16</v>
      </c>
      <c r="K290" s="41">
        <f>'Raw Data'!A279</f>
        <v>0</v>
      </c>
      <c r="L290" s="41" t="s">
        <v>50</v>
      </c>
      <c r="M290" s="42" t="s">
        <v>18</v>
      </c>
      <c r="N290" s="43">
        <f>IF($J290="a",VLOOKUP($M290,Reference!$A$2:B$13,2,0),IF($J290="b",VLOOKUP($M290,Reference!$A$16:B$27,2,0),VLOOKUP($M290,Reference!$A$30:B$41,2,0)))</f>
        <v>0</v>
      </c>
      <c r="O290" s="43" t="str">
        <f>IF($J290="a",VLOOKUP($M290,Reference!$A$2:C$13,3,0),IF($J290="b",VLOOKUP($M290,Reference!$A$16:C$27,3,0),VLOOKUP($M290,Reference!$A$30:C$41,3,0)))</f>
        <v>Service Touchpoint</v>
      </c>
      <c r="P290" s="43">
        <f>IF($J290="a",VLOOKUP($M290,Reference!$A$2:D$13,4,0),IF($J290="b",VLOOKUP($M290,Reference!$A$16:D$27,4,0),VLOOKUP($M290,Reference!$A$30:D$41,4,0)))</f>
        <v>0</v>
      </c>
      <c r="Q290" s="43">
        <f>IF($J290="a",VLOOKUP($M290,Reference!$A$2:E$13,5,0),IF($J290="b",VLOOKUP($M290,Reference!$A$16:E$27,5,0),VLOOKUP($M290,Reference!$A$30:E$41,5,0)))</f>
        <v>0</v>
      </c>
      <c r="R290" s="43">
        <f>IF($J290="a",VLOOKUP($M290,Reference!$A$2:F$13,6,0),IF($J290="b",VLOOKUP($M290,Reference!$A$16:F$27,6,0),VLOOKUP($M290,Reference!$A$30:F$41,6,0)))</f>
        <v>0</v>
      </c>
      <c r="S290" s="43">
        <f>IF($J290="a",VLOOKUP($M290,Reference!$A$2:G$13,7,0),IF($J290="b",VLOOKUP($M290,Reference!$A$16:G$27,7,0),VLOOKUP($M290,Reference!$A$30:G$41,7,0)))</f>
        <v>0</v>
      </c>
      <c r="T290" s="43">
        <f>IF($J290="a",VLOOKUP($M290,Reference!$A$2:H$13,8,0),IF($J290="b",VLOOKUP($M290,Reference!$A$16:H$27,8,0),VLOOKUP($M290,Reference!$A$30:H$41,8,0)))</f>
        <v>0</v>
      </c>
      <c r="U290" s="43">
        <f>IF($J290="a",VLOOKUP($M290,Reference!$A$2:I$13,9,0),IF($J290="b",VLOOKUP($M290,Reference!$A$16:I$27,9,0),VLOOKUP($M290,Reference!$A$30:I$41,9,0)))</f>
        <v>0</v>
      </c>
      <c r="V290" s="43">
        <f>IF($J290="a",VLOOKUP($M290,Reference!$A$2:J$13,10,0),IF($J290="b",VLOOKUP($M290,Reference!$A$16:J$27,10,0),VLOOKUP($M290,Reference!$A$30:J$41,10,0)))</f>
        <v>0</v>
      </c>
      <c r="W290" s="43">
        <f>IF($J290="a",VLOOKUP($M290,Reference!$A$2:K$13,11,0),IF($J290="b",VLOOKUP($M290,Reference!$A$16:K$27,11,0),VLOOKUP($M290,Reference!$A$30:K$41,11,0)))</f>
        <v>0</v>
      </c>
      <c r="X290" s="43">
        <f>IF($J290="a",VLOOKUP($M290,Reference!$A$2:L$13,12,0),IF($J290="b",VLOOKUP($M290,Reference!$A$16:L$27,12,0),VLOOKUP($M290,Reference!$A$30:L$41,12,0)))</f>
        <v>0</v>
      </c>
      <c r="Y290" s="43">
        <f>IF($J290="a",VLOOKUP($M290,Reference!$A$2:M$13,13,0),IF($J290="b",VLOOKUP($M290,Reference!$A$16:M$27,13,0),VLOOKUP($M290,Reference!$A$30:M$41,13,0)))</f>
        <v>0</v>
      </c>
      <c r="Z290" s="72">
        <f>VLOOKUP(M290,Reference!$A$63:$B$74,2,0)</f>
        <v>43132</v>
      </c>
      <c r="AA290" s="76">
        <f>VLOOKUP($M290,Reference!$A$45:$B$56,2,0)</f>
        <v>2</v>
      </c>
      <c r="AB290" s="76" t="str">
        <f>VLOOKUP($AA290,Reference!$B$45:$E$56,4,0)</f>
        <v>May</v>
      </c>
      <c r="AC290" s="76" t="str">
        <f>VLOOKUP($AA290,Reference!$B$45:$G$56,6,0)</f>
        <v>August</v>
      </c>
      <c r="AD290" s="76" t="str">
        <f>VLOOKUP($AA290,Reference!$B$45:$J$56,8,0)</f>
        <v>November</v>
      </c>
    </row>
    <row r="291" spans="1:30" ht="15" x14ac:dyDescent="0.15">
      <c r="A291" s="34"/>
      <c r="B291" s="45"/>
      <c r="C291" s="37">
        <v>279</v>
      </c>
      <c r="D291" s="47">
        <f>'Raw Data'!B279</f>
        <v>0</v>
      </c>
      <c r="E291" s="46"/>
      <c r="F291" s="45"/>
      <c r="G291" s="48"/>
      <c r="H291" s="46"/>
      <c r="I291" s="45"/>
      <c r="J291" s="49"/>
      <c r="K291" s="41">
        <f>'Raw Data'!A280</f>
        <v>0</v>
      </c>
      <c r="L291" s="26"/>
      <c r="M291" s="50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AA291" s="73"/>
      <c r="AB291" s="73"/>
      <c r="AC291" s="73"/>
      <c r="AD291" s="73"/>
    </row>
    <row r="292" spans="1:30" ht="15" x14ac:dyDescent="0.15">
      <c r="A292" s="34"/>
      <c r="B292" s="45"/>
      <c r="C292" s="37">
        <v>280</v>
      </c>
      <c r="D292" s="47">
        <f>'Raw Data'!B280</f>
        <v>0</v>
      </c>
      <c r="E292" s="46"/>
      <c r="F292" s="45"/>
      <c r="G292" s="48"/>
      <c r="H292" s="46"/>
      <c r="I292" s="45"/>
      <c r="J292" s="49"/>
      <c r="K292" s="41">
        <f>'Raw Data'!A281</f>
        <v>0</v>
      </c>
      <c r="L292" s="26"/>
      <c r="M292" s="50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AA292" s="73"/>
      <c r="AB292" s="73"/>
      <c r="AC292" s="73"/>
      <c r="AD292" s="73"/>
    </row>
    <row r="293" spans="1:30" ht="15" x14ac:dyDescent="0.15">
      <c r="A293" s="34"/>
      <c r="B293" s="51"/>
      <c r="C293" s="37">
        <v>281</v>
      </c>
      <c r="D293" s="47"/>
      <c r="E293" s="46"/>
      <c r="F293" s="45"/>
      <c r="G293" s="48"/>
      <c r="H293" s="52"/>
      <c r="I293" s="51"/>
      <c r="J293" s="26"/>
      <c r="K293" s="41">
        <f>'Raw Data'!A282</f>
        <v>0</v>
      </c>
      <c r="L293" s="26"/>
      <c r="M293" s="50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AA293" s="73"/>
      <c r="AB293" s="73"/>
      <c r="AC293" s="73"/>
      <c r="AD293" s="73"/>
    </row>
    <row r="294" spans="1:30" ht="15" x14ac:dyDescent="0.15">
      <c r="A294" s="34"/>
      <c r="B294" s="51"/>
      <c r="C294" s="37">
        <v>282</v>
      </c>
      <c r="D294" s="47"/>
      <c r="E294" s="46"/>
      <c r="F294" s="45"/>
      <c r="G294" s="48"/>
      <c r="H294" s="52"/>
      <c r="I294" s="51"/>
      <c r="J294" s="25"/>
      <c r="K294" s="41">
        <f>'Raw Data'!A283</f>
        <v>0</v>
      </c>
      <c r="L294" s="35"/>
      <c r="M294" s="50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AA294" s="73"/>
      <c r="AB294" s="73"/>
      <c r="AC294" s="73"/>
      <c r="AD294" s="73"/>
    </row>
    <row r="295" spans="1:30" ht="15" x14ac:dyDescent="0.15">
      <c r="A295" s="34"/>
      <c r="B295" s="51"/>
      <c r="C295" s="37">
        <v>283</v>
      </c>
      <c r="D295" s="47"/>
      <c r="E295" s="46"/>
      <c r="F295" s="45"/>
      <c r="G295" s="48"/>
      <c r="H295" s="52"/>
      <c r="I295" s="51"/>
      <c r="J295" s="25"/>
      <c r="K295" s="41">
        <f>'Raw Data'!A284</f>
        <v>0</v>
      </c>
      <c r="L295" s="35"/>
      <c r="M295" s="50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AA295" s="73"/>
      <c r="AB295" s="73"/>
      <c r="AC295" s="73"/>
      <c r="AD295" s="73"/>
    </row>
    <row r="296" spans="1:30" ht="15" x14ac:dyDescent="0.15">
      <c r="A296" s="34"/>
      <c r="B296" s="51"/>
      <c r="C296" s="37">
        <v>284</v>
      </c>
      <c r="D296" s="47"/>
      <c r="E296" s="46"/>
      <c r="F296" s="45"/>
      <c r="G296" s="48"/>
      <c r="H296" s="52"/>
      <c r="I296" s="51"/>
      <c r="J296" s="25"/>
      <c r="K296" s="41">
        <f>'Raw Data'!A285</f>
        <v>0</v>
      </c>
      <c r="L296" s="35"/>
      <c r="M296" s="50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AA296" s="73"/>
      <c r="AB296" s="73"/>
      <c r="AC296" s="73"/>
      <c r="AD296" s="73"/>
    </row>
    <row r="297" spans="1:30" ht="15" x14ac:dyDescent="0.15">
      <c r="A297" s="34"/>
      <c r="B297" s="51"/>
      <c r="C297" s="37">
        <v>285</v>
      </c>
      <c r="D297" s="47"/>
      <c r="E297" s="46"/>
      <c r="F297" s="45"/>
      <c r="G297" s="48"/>
      <c r="H297" s="52"/>
      <c r="I297" s="51"/>
      <c r="J297" s="25"/>
      <c r="K297" s="41">
        <f>'Raw Data'!A286</f>
        <v>0</v>
      </c>
      <c r="L297" s="35"/>
      <c r="M297" s="50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AA297" s="73"/>
      <c r="AB297" s="73"/>
      <c r="AC297" s="73"/>
      <c r="AD297" s="73"/>
    </row>
    <row r="298" spans="1:30" ht="15" x14ac:dyDescent="0.15">
      <c r="A298" s="34"/>
      <c r="B298" s="51"/>
      <c r="C298" s="37">
        <v>286</v>
      </c>
      <c r="D298" s="47"/>
      <c r="E298" s="46"/>
      <c r="F298" s="45"/>
      <c r="G298" s="48"/>
      <c r="H298" s="52"/>
      <c r="I298" s="51"/>
      <c r="J298" s="25"/>
      <c r="K298" s="41">
        <f>'Raw Data'!A287</f>
        <v>0</v>
      </c>
      <c r="L298" s="35"/>
      <c r="M298" s="50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AA298" s="73"/>
      <c r="AB298" s="73"/>
      <c r="AC298" s="73"/>
      <c r="AD298" s="73"/>
    </row>
    <row r="299" spans="1:30" ht="15" x14ac:dyDescent="0.15">
      <c r="A299" s="34"/>
      <c r="B299" s="51"/>
      <c r="C299" s="37">
        <v>287</v>
      </c>
      <c r="D299" s="47"/>
      <c r="E299" s="46"/>
      <c r="F299" s="45"/>
      <c r="G299" s="48"/>
      <c r="H299" s="52"/>
      <c r="I299" s="51"/>
      <c r="J299" s="25"/>
      <c r="K299" s="41">
        <f>'Raw Data'!A288</f>
        <v>0</v>
      </c>
      <c r="L299" s="35"/>
      <c r="M299" s="50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94"/>
      <c r="AA299" s="73"/>
      <c r="AB299" s="73"/>
      <c r="AC299" s="73"/>
      <c r="AD299" s="73"/>
    </row>
    <row r="300" spans="1:30" ht="15" x14ac:dyDescent="0.15">
      <c r="A300" s="34"/>
      <c r="B300" s="51"/>
      <c r="C300" s="37">
        <v>288</v>
      </c>
      <c r="D300" s="47"/>
      <c r="E300" s="46"/>
      <c r="F300" s="45"/>
      <c r="G300" s="48"/>
      <c r="H300" s="52"/>
      <c r="I300" s="51"/>
      <c r="J300" s="25"/>
      <c r="K300" s="41">
        <f>'Raw Data'!A289</f>
        <v>0</v>
      </c>
      <c r="L300" s="35"/>
      <c r="M300" s="50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94"/>
      <c r="AA300" s="73"/>
      <c r="AB300" s="73"/>
      <c r="AC300" s="73"/>
      <c r="AD300" s="73"/>
    </row>
    <row r="301" spans="1:30" ht="15" x14ac:dyDescent="0.15">
      <c r="A301" s="34"/>
      <c r="B301" s="51"/>
      <c r="C301" s="37">
        <v>289</v>
      </c>
      <c r="D301" s="47"/>
      <c r="E301" s="46"/>
      <c r="F301" s="45"/>
      <c r="G301" s="48"/>
      <c r="H301" s="52"/>
      <c r="I301" s="51"/>
      <c r="J301" s="25"/>
      <c r="K301" s="41">
        <f>'Raw Data'!A290</f>
        <v>0</v>
      </c>
      <c r="L301" s="35"/>
      <c r="M301" s="50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94"/>
      <c r="AA301" s="73"/>
      <c r="AB301" s="73"/>
      <c r="AC301" s="73"/>
      <c r="AD301" s="73"/>
    </row>
    <row r="302" spans="1:30" ht="15" x14ac:dyDescent="0.15">
      <c r="A302" s="34"/>
      <c r="B302" s="51"/>
      <c r="C302" s="37">
        <v>290</v>
      </c>
      <c r="D302" s="47"/>
      <c r="E302" s="46"/>
      <c r="F302" s="45"/>
      <c r="G302" s="48"/>
      <c r="H302" s="52"/>
      <c r="I302" s="51"/>
      <c r="J302" s="25"/>
      <c r="K302" s="41">
        <f>'Raw Data'!A291</f>
        <v>0</v>
      </c>
      <c r="L302" s="35"/>
      <c r="M302" s="50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94"/>
      <c r="AA302" s="73"/>
      <c r="AB302" s="73"/>
      <c r="AC302" s="73"/>
      <c r="AD302" s="73"/>
    </row>
    <row r="303" spans="1:30" ht="15" x14ac:dyDescent="0.15">
      <c r="A303" s="34"/>
      <c r="B303" s="51"/>
      <c r="C303" s="37">
        <v>291</v>
      </c>
      <c r="D303" s="47"/>
      <c r="E303" s="46"/>
      <c r="F303" s="45"/>
      <c r="G303" s="48"/>
      <c r="H303" s="52"/>
      <c r="I303" s="51"/>
      <c r="J303" s="25"/>
      <c r="K303" s="41">
        <f>'Raw Data'!A292</f>
        <v>0</v>
      </c>
      <c r="L303" s="35"/>
      <c r="M303" s="50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94"/>
      <c r="AA303" s="73"/>
      <c r="AB303" s="73"/>
      <c r="AC303" s="73"/>
      <c r="AD303" s="73"/>
    </row>
    <row r="304" spans="1:30" ht="15" x14ac:dyDescent="0.15">
      <c r="A304" s="34"/>
      <c r="B304" s="51"/>
      <c r="C304" s="37">
        <v>292</v>
      </c>
      <c r="D304" s="47"/>
      <c r="E304" s="46"/>
      <c r="F304" s="45"/>
      <c r="G304" s="48"/>
      <c r="H304" s="52"/>
      <c r="I304" s="51"/>
      <c r="J304" s="25"/>
      <c r="K304" s="41">
        <f>'Raw Data'!A293</f>
        <v>0</v>
      </c>
      <c r="L304" s="35"/>
      <c r="M304" s="50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94"/>
      <c r="AA304" s="73"/>
      <c r="AB304" s="73"/>
      <c r="AC304" s="73"/>
      <c r="AD304" s="73"/>
    </row>
    <row r="305" spans="1:30" ht="15" x14ac:dyDescent="0.15">
      <c r="A305" s="34"/>
      <c r="B305" s="51"/>
      <c r="C305" s="37">
        <v>293</v>
      </c>
      <c r="D305" s="52"/>
      <c r="E305" s="52"/>
      <c r="F305" s="51"/>
      <c r="G305" s="52"/>
      <c r="H305" s="52"/>
      <c r="I305" s="51"/>
      <c r="J305" s="25"/>
      <c r="K305" s="41">
        <f>'Raw Data'!A294</f>
        <v>0</v>
      </c>
      <c r="L305" s="35"/>
      <c r="M305" s="50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94"/>
      <c r="AA305" s="73"/>
      <c r="AB305" s="73"/>
      <c r="AC305" s="73"/>
      <c r="AD305" s="73"/>
    </row>
    <row r="306" spans="1:30" ht="15" x14ac:dyDescent="0.15">
      <c r="A306" s="34"/>
      <c r="B306" s="51"/>
      <c r="C306" s="37">
        <v>294</v>
      </c>
      <c r="D306" s="52"/>
      <c r="E306" s="52"/>
      <c r="F306" s="51"/>
      <c r="G306" s="52"/>
      <c r="H306" s="52"/>
      <c r="I306" s="51"/>
      <c r="J306" s="25"/>
      <c r="K306" s="41">
        <f>'Raw Data'!A295</f>
        <v>0</v>
      </c>
      <c r="L306" s="35"/>
      <c r="M306" s="50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94"/>
      <c r="AA306" s="73"/>
      <c r="AB306" s="73"/>
      <c r="AC306" s="73"/>
      <c r="AD306" s="73"/>
    </row>
    <row r="307" spans="1:30" ht="15" x14ac:dyDescent="0.15">
      <c r="A307" s="34"/>
      <c r="B307" s="51"/>
      <c r="C307" s="37">
        <v>295</v>
      </c>
      <c r="D307" s="52"/>
      <c r="E307" s="52"/>
      <c r="F307" s="51"/>
      <c r="G307" s="52"/>
      <c r="H307" s="52"/>
      <c r="I307" s="51"/>
      <c r="J307" s="25"/>
      <c r="K307" s="41">
        <f>'Raw Data'!A296</f>
        <v>0</v>
      </c>
      <c r="L307" s="35"/>
      <c r="M307" s="50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94"/>
      <c r="AA307" s="73"/>
      <c r="AB307" s="73"/>
      <c r="AC307" s="73"/>
      <c r="AD307" s="73"/>
    </row>
    <row r="308" spans="1:30" ht="15" x14ac:dyDescent="0.15">
      <c r="A308" s="34"/>
      <c r="B308" s="51"/>
      <c r="C308" s="37">
        <v>296</v>
      </c>
      <c r="D308" s="52"/>
      <c r="E308" s="52"/>
      <c r="F308" s="51"/>
      <c r="G308" s="52"/>
      <c r="H308" s="52"/>
      <c r="I308" s="51"/>
      <c r="J308" s="25"/>
      <c r="K308" s="41">
        <f>'Raw Data'!A297</f>
        <v>0</v>
      </c>
      <c r="L308" s="35"/>
      <c r="M308" s="50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94"/>
      <c r="AA308" s="73"/>
      <c r="AB308" s="73"/>
      <c r="AC308" s="73"/>
      <c r="AD308" s="73"/>
    </row>
    <row r="309" spans="1:30" ht="15" x14ac:dyDescent="0.15">
      <c r="A309" s="34"/>
      <c r="B309" s="51"/>
      <c r="C309" s="37">
        <v>297</v>
      </c>
      <c r="D309" s="52"/>
      <c r="E309" s="52"/>
      <c r="F309" s="51"/>
      <c r="G309" s="52"/>
      <c r="H309" s="52"/>
      <c r="I309" s="51"/>
      <c r="J309" s="25"/>
      <c r="K309" s="41">
        <f>'Raw Data'!A298</f>
        <v>0</v>
      </c>
      <c r="L309" s="35"/>
      <c r="M309" s="50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94"/>
      <c r="AA309" s="73"/>
      <c r="AB309" s="73"/>
      <c r="AC309" s="73"/>
      <c r="AD309" s="73"/>
    </row>
    <row r="310" spans="1:30" ht="15" x14ac:dyDescent="0.15">
      <c r="A310" s="34"/>
      <c r="B310" s="51"/>
      <c r="C310" s="37">
        <v>298</v>
      </c>
      <c r="D310" s="52"/>
      <c r="E310" s="52"/>
      <c r="F310" s="51"/>
      <c r="G310" s="52"/>
      <c r="H310" s="52"/>
      <c r="I310" s="51"/>
      <c r="J310" s="25"/>
      <c r="K310" s="41">
        <f>'Raw Data'!A299</f>
        <v>0</v>
      </c>
      <c r="L310" s="35"/>
      <c r="M310" s="50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94"/>
      <c r="AA310" s="73"/>
      <c r="AB310" s="73"/>
      <c r="AC310" s="73"/>
      <c r="AD310" s="73"/>
    </row>
    <row r="311" spans="1:30" ht="15" x14ac:dyDescent="0.15">
      <c r="A311" s="34"/>
      <c r="B311" s="51"/>
      <c r="C311" s="37">
        <v>299</v>
      </c>
      <c r="D311" s="52"/>
      <c r="E311" s="52"/>
      <c r="F311" s="51"/>
      <c r="G311" s="52"/>
      <c r="H311" s="52"/>
      <c r="I311" s="51"/>
      <c r="J311" s="25"/>
      <c r="K311" s="41">
        <f>'Raw Data'!A300</f>
        <v>0</v>
      </c>
      <c r="L311" s="35"/>
      <c r="M311" s="50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94"/>
      <c r="AA311" s="73"/>
      <c r="AB311" s="73"/>
      <c r="AC311" s="73"/>
      <c r="AD311" s="73"/>
    </row>
    <row r="312" spans="1:30" ht="15" x14ac:dyDescent="0.15">
      <c r="A312" s="34"/>
      <c r="B312" s="51"/>
      <c r="C312" s="37">
        <v>300</v>
      </c>
      <c r="D312" s="52"/>
      <c r="E312" s="52"/>
      <c r="F312" s="51"/>
      <c r="G312" s="52"/>
      <c r="H312" s="52"/>
      <c r="I312" s="51"/>
      <c r="J312" s="25"/>
      <c r="K312" s="41">
        <f>'Raw Data'!A301</f>
        <v>0</v>
      </c>
      <c r="L312" s="35"/>
      <c r="M312" s="50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94"/>
      <c r="AA312" s="73"/>
      <c r="AB312" s="73"/>
      <c r="AC312" s="73"/>
      <c r="AD312" s="73"/>
    </row>
    <row r="313" spans="1:30" ht="15" x14ac:dyDescent="0.15">
      <c r="A313" s="34"/>
      <c r="B313" s="51"/>
      <c r="C313" s="37">
        <v>301</v>
      </c>
      <c r="D313" s="52"/>
      <c r="E313" s="52"/>
      <c r="F313" s="51"/>
      <c r="G313" s="52"/>
      <c r="H313" s="52"/>
      <c r="I313" s="51"/>
      <c r="J313" s="25"/>
      <c r="K313" s="41">
        <f>'Raw Data'!A302</f>
        <v>0</v>
      </c>
      <c r="L313" s="35"/>
      <c r="M313" s="50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94"/>
      <c r="AA313" s="73"/>
      <c r="AB313" s="73"/>
      <c r="AC313" s="73"/>
      <c r="AD313" s="73"/>
    </row>
    <row r="314" spans="1:30" ht="15" x14ac:dyDescent="0.15">
      <c r="A314" s="34"/>
      <c r="B314" s="51"/>
      <c r="C314" s="37">
        <v>302</v>
      </c>
      <c r="D314" s="52"/>
      <c r="E314" s="52"/>
      <c r="F314" s="51"/>
      <c r="G314" s="52"/>
      <c r="H314" s="52"/>
      <c r="I314" s="51"/>
      <c r="J314" s="25"/>
      <c r="K314" s="41">
        <f>'Raw Data'!A303</f>
        <v>0</v>
      </c>
      <c r="L314" s="35"/>
      <c r="M314" s="50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94"/>
      <c r="AA314" s="73"/>
      <c r="AB314" s="73"/>
      <c r="AC314" s="73"/>
      <c r="AD314" s="73"/>
    </row>
    <row r="315" spans="1:30" ht="15" x14ac:dyDescent="0.15">
      <c r="A315" s="34"/>
      <c r="B315" s="51"/>
      <c r="C315" s="37">
        <v>303</v>
      </c>
      <c r="D315" s="52"/>
      <c r="E315" s="52"/>
      <c r="F315" s="51"/>
      <c r="G315" s="52"/>
      <c r="H315" s="52"/>
      <c r="I315" s="51"/>
      <c r="J315" s="25"/>
      <c r="K315" s="41">
        <f>'Raw Data'!A304</f>
        <v>0</v>
      </c>
      <c r="L315" s="35"/>
      <c r="M315" s="50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94"/>
      <c r="AA315" s="73"/>
      <c r="AB315" s="73"/>
      <c r="AC315" s="73"/>
      <c r="AD315" s="73"/>
    </row>
    <row r="316" spans="1:30" ht="15" x14ac:dyDescent="0.15">
      <c r="A316" s="34"/>
      <c r="B316" s="51"/>
      <c r="C316" s="37">
        <v>304</v>
      </c>
      <c r="D316" s="52"/>
      <c r="E316" s="52"/>
      <c r="F316" s="51"/>
      <c r="G316" s="52"/>
      <c r="H316" s="52"/>
      <c r="I316" s="51"/>
      <c r="J316" s="25"/>
      <c r="K316" s="41">
        <f>'Raw Data'!A305</f>
        <v>0</v>
      </c>
      <c r="L316" s="35"/>
      <c r="M316" s="50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94"/>
      <c r="AA316" s="73"/>
      <c r="AB316" s="73"/>
      <c r="AC316" s="73"/>
      <c r="AD316" s="73"/>
    </row>
    <row r="317" spans="1:30" ht="15" x14ac:dyDescent="0.15">
      <c r="A317" s="34"/>
      <c r="B317" s="51"/>
      <c r="C317" s="37">
        <v>305</v>
      </c>
      <c r="D317" s="52"/>
      <c r="E317" s="52"/>
      <c r="F317" s="51"/>
      <c r="G317" s="52"/>
      <c r="H317" s="52"/>
      <c r="I317" s="51"/>
      <c r="J317" s="25"/>
      <c r="K317" s="41">
        <f>'Raw Data'!A306</f>
        <v>0</v>
      </c>
      <c r="L317" s="35"/>
      <c r="M317" s="50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94"/>
      <c r="AA317" s="73"/>
      <c r="AB317" s="73"/>
      <c r="AC317" s="73"/>
      <c r="AD317" s="73"/>
    </row>
    <row r="318" spans="1:30" ht="15" x14ac:dyDescent="0.15">
      <c r="A318" s="34"/>
      <c r="B318" s="51"/>
      <c r="C318" s="37">
        <v>306</v>
      </c>
      <c r="D318" s="52"/>
      <c r="E318" s="52"/>
      <c r="F318" s="51"/>
      <c r="G318" s="52"/>
      <c r="H318" s="52"/>
      <c r="I318" s="51"/>
      <c r="J318" s="25"/>
      <c r="K318" s="26"/>
      <c r="L318" s="35"/>
      <c r="M318" s="50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94"/>
      <c r="AA318" s="73"/>
      <c r="AB318" s="73"/>
      <c r="AC318" s="73"/>
      <c r="AD318" s="73"/>
    </row>
    <row r="319" spans="1:30" ht="15" x14ac:dyDescent="0.15">
      <c r="A319" s="34"/>
      <c r="B319" s="51"/>
      <c r="C319" s="37">
        <v>307</v>
      </c>
      <c r="D319" s="52"/>
      <c r="E319" s="52"/>
      <c r="F319" s="51"/>
      <c r="G319" s="52"/>
      <c r="H319" s="52"/>
      <c r="I319" s="51"/>
      <c r="J319" s="25"/>
      <c r="K319" s="26"/>
      <c r="L319" s="35"/>
      <c r="M319" s="50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94"/>
      <c r="AA319" s="73"/>
      <c r="AB319" s="73"/>
      <c r="AC319" s="73"/>
      <c r="AD319" s="73"/>
    </row>
    <row r="320" spans="1:30" ht="15" x14ac:dyDescent="0.15">
      <c r="A320" s="53"/>
      <c r="B320" s="54"/>
      <c r="C320" s="37">
        <v>308</v>
      </c>
      <c r="D320" s="55"/>
      <c r="E320" s="55"/>
      <c r="F320" s="54"/>
      <c r="G320" s="55"/>
      <c r="H320" s="55"/>
      <c r="I320" s="54"/>
      <c r="J320" s="40"/>
      <c r="K320" s="26"/>
      <c r="L320" s="41"/>
      <c r="M320" s="42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94"/>
      <c r="AA320" s="76"/>
      <c r="AB320" s="76"/>
      <c r="AC320" s="76"/>
      <c r="AD320" s="76"/>
    </row>
    <row r="321" spans="1:30" ht="15" x14ac:dyDescent="0.15">
      <c r="A321" s="53"/>
      <c r="B321" s="54"/>
      <c r="C321" s="37">
        <v>309</v>
      </c>
      <c r="D321" s="55"/>
      <c r="E321" s="55"/>
      <c r="F321" s="54"/>
      <c r="G321" s="55"/>
      <c r="H321" s="55"/>
      <c r="I321" s="54"/>
      <c r="J321" s="40"/>
      <c r="K321" s="26"/>
      <c r="L321" s="41"/>
      <c r="M321" s="42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94"/>
      <c r="AA321" s="76"/>
      <c r="AB321" s="76"/>
      <c r="AC321" s="76"/>
      <c r="AD321" s="76"/>
    </row>
    <row r="322" spans="1:30" ht="15" x14ac:dyDescent="0.15">
      <c r="A322" s="53"/>
      <c r="B322" s="54"/>
      <c r="C322" s="37">
        <v>310</v>
      </c>
      <c r="D322" s="55"/>
      <c r="E322" s="55"/>
      <c r="F322" s="54"/>
      <c r="G322" s="55"/>
      <c r="H322" s="55"/>
      <c r="I322" s="54"/>
      <c r="J322" s="40"/>
      <c r="K322" s="26"/>
      <c r="L322" s="41"/>
      <c r="M322" s="42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94"/>
      <c r="AA322" s="76"/>
      <c r="AB322" s="76"/>
      <c r="AC322" s="76"/>
      <c r="AD322" s="76"/>
    </row>
    <row r="323" spans="1:30" ht="15" x14ac:dyDescent="0.15">
      <c r="A323" s="53"/>
      <c r="B323" s="54"/>
      <c r="C323" s="37">
        <v>311</v>
      </c>
      <c r="D323" s="55"/>
      <c r="E323" s="55"/>
      <c r="F323" s="54"/>
      <c r="G323" s="55"/>
      <c r="H323" s="55"/>
      <c r="I323" s="54"/>
      <c r="J323" s="40"/>
      <c r="K323" s="35"/>
      <c r="L323" s="41"/>
      <c r="M323" s="42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94"/>
      <c r="AA323" s="76"/>
      <c r="AB323" s="76"/>
      <c r="AC323" s="76"/>
      <c r="AD323" s="76"/>
    </row>
    <row r="324" spans="1:30" ht="15" x14ac:dyDescent="0.15">
      <c r="A324" s="53"/>
      <c r="B324" s="54"/>
      <c r="C324" s="37">
        <v>312</v>
      </c>
      <c r="D324" s="55"/>
      <c r="E324" s="55"/>
      <c r="F324" s="54"/>
      <c r="G324" s="55"/>
      <c r="H324" s="55"/>
      <c r="I324" s="54"/>
      <c r="J324" s="40"/>
      <c r="K324" s="35"/>
      <c r="L324" s="41"/>
      <c r="M324" s="42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94"/>
      <c r="AA324" s="76"/>
      <c r="AB324" s="76"/>
      <c r="AC324" s="76"/>
      <c r="AD324" s="76"/>
    </row>
    <row r="325" spans="1:30" ht="15" x14ac:dyDescent="0.15">
      <c r="A325" s="53"/>
      <c r="B325" s="54"/>
      <c r="C325" s="37">
        <v>313</v>
      </c>
      <c r="D325" s="55"/>
      <c r="E325" s="55"/>
      <c r="F325" s="54"/>
      <c r="G325" s="55"/>
      <c r="H325" s="55"/>
      <c r="I325" s="54"/>
      <c r="J325" s="40"/>
      <c r="K325" s="35"/>
      <c r="L325" s="41"/>
      <c r="M325" s="42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94"/>
      <c r="AA325" s="76"/>
      <c r="AB325" s="76"/>
      <c r="AC325" s="76"/>
      <c r="AD325" s="76"/>
    </row>
    <row r="326" spans="1:30" ht="15" x14ac:dyDescent="0.15">
      <c r="A326" s="53"/>
      <c r="B326" s="54"/>
      <c r="C326" s="37">
        <v>314</v>
      </c>
      <c r="D326" s="55"/>
      <c r="E326" s="55"/>
      <c r="F326" s="54"/>
      <c r="G326" s="55"/>
      <c r="H326" s="55"/>
      <c r="I326" s="54"/>
      <c r="J326" s="40"/>
      <c r="K326" s="35"/>
      <c r="L326" s="41"/>
      <c r="M326" s="42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94"/>
      <c r="AA326" s="76"/>
      <c r="AB326" s="76"/>
      <c r="AC326" s="76"/>
      <c r="AD326" s="76"/>
    </row>
    <row r="327" spans="1:30" ht="15" x14ac:dyDescent="0.15">
      <c r="A327" s="53"/>
      <c r="B327" s="54"/>
      <c r="C327" s="37">
        <v>315</v>
      </c>
      <c r="D327" s="55"/>
      <c r="E327" s="55"/>
      <c r="F327" s="54"/>
      <c r="G327" s="55"/>
      <c r="H327" s="55"/>
      <c r="I327" s="54"/>
      <c r="J327" s="40"/>
      <c r="K327" s="35"/>
      <c r="L327" s="41"/>
      <c r="M327" s="42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94"/>
      <c r="AA327" s="76"/>
      <c r="AB327" s="76"/>
      <c r="AC327" s="76"/>
      <c r="AD327" s="76"/>
    </row>
    <row r="328" spans="1:30" ht="15" x14ac:dyDescent="0.15">
      <c r="A328" s="53"/>
      <c r="B328" s="54"/>
      <c r="C328" s="37">
        <v>316</v>
      </c>
      <c r="D328" s="55"/>
      <c r="E328" s="55"/>
      <c r="F328" s="54"/>
      <c r="G328" s="55"/>
      <c r="H328" s="55"/>
      <c r="I328" s="54"/>
      <c r="J328" s="40"/>
      <c r="K328" s="35"/>
      <c r="L328" s="41"/>
      <c r="M328" s="42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94"/>
      <c r="AA328" s="76"/>
      <c r="AB328" s="76"/>
      <c r="AC328" s="76"/>
      <c r="AD328" s="76"/>
    </row>
    <row r="329" spans="1:30" ht="15" x14ac:dyDescent="0.15">
      <c r="A329" s="53"/>
      <c r="B329" s="54"/>
      <c r="C329" s="37">
        <v>317</v>
      </c>
      <c r="D329" s="55"/>
      <c r="E329" s="55"/>
      <c r="F329" s="54"/>
      <c r="G329" s="55"/>
      <c r="H329" s="55"/>
      <c r="I329" s="54"/>
      <c r="J329" s="40"/>
      <c r="K329" s="35"/>
      <c r="L329" s="41"/>
      <c r="M329" s="42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94"/>
      <c r="AA329" s="76"/>
      <c r="AB329" s="76"/>
      <c r="AC329" s="76"/>
      <c r="AD329" s="76"/>
    </row>
    <row r="330" spans="1:30" ht="15" x14ac:dyDescent="0.15">
      <c r="A330" s="53"/>
      <c r="B330" s="54"/>
      <c r="C330" s="37">
        <v>318</v>
      </c>
      <c r="D330" s="55"/>
      <c r="E330" s="55"/>
      <c r="F330" s="54"/>
      <c r="G330" s="55"/>
      <c r="H330" s="55"/>
      <c r="I330" s="54"/>
      <c r="J330" s="40"/>
      <c r="K330" s="35"/>
      <c r="L330" s="41"/>
      <c r="M330" s="42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94"/>
      <c r="AA330" s="76"/>
      <c r="AB330" s="76"/>
      <c r="AC330" s="76"/>
      <c r="AD330" s="76"/>
    </row>
    <row r="331" spans="1:30" ht="15" x14ac:dyDescent="0.15">
      <c r="A331" s="53"/>
      <c r="B331" s="54"/>
      <c r="C331" s="37">
        <v>319</v>
      </c>
      <c r="D331" s="55"/>
      <c r="E331" s="55"/>
      <c r="F331" s="54"/>
      <c r="G331" s="55"/>
      <c r="H331" s="55"/>
      <c r="I331" s="54"/>
      <c r="J331" s="40"/>
      <c r="K331" s="35"/>
      <c r="L331" s="41"/>
      <c r="M331" s="42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94"/>
      <c r="AA331" s="76"/>
      <c r="AB331" s="76"/>
      <c r="AC331" s="76"/>
      <c r="AD331" s="76"/>
    </row>
    <row r="332" spans="1:30" ht="15" x14ac:dyDescent="0.15">
      <c r="A332" s="53"/>
      <c r="B332" s="54"/>
      <c r="C332" s="37">
        <v>320</v>
      </c>
      <c r="D332" s="55"/>
      <c r="E332" s="55"/>
      <c r="F332" s="54"/>
      <c r="G332" s="55"/>
      <c r="H332" s="55"/>
      <c r="I332" s="54"/>
      <c r="J332" s="40"/>
      <c r="K332" s="35"/>
      <c r="L332" s="41"/>
      <c r="M332" s="42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94"/>
      <c r="AA332" s="76"/>
      <c r="AB332" s="76"/>
      <c r="AC332" s="76"/>
      <c r="AD332" s="76"/>
    </row>
    <row r="333" spans="1:30" ht="15" x14ac:dyDescent="0.15">
      <c r="A333" s="53"/>
      <c r="B333" s="54"/>
      <c r="C333" s="37">
        <v>321</v>
      </c>
      <c r="D333" s="55"/>
      <c r="E333" s="55"/>
      <c r="F333" s="54"/>
      <c r="G333" s="55"/>
      <c r="H333" s="55"/>
      <c r="I333" s="54"/>
      <c r="J333" s="40"/>
      <c r="K333" s="35"/>
      <c r="L333" s="41"/>
      <c r="M333" s="42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94"/>
      <c r="AA333" s="76"/>
      <c r="AB333" s="76"/>
      <c r="AC333" s="76"/>
      <c r="AD333" s="76"/>
    </row>
    <row r="334" spans="1:30" ht="15" x14ac:dyDescent="0.15">
      <c r="A334" s="53"/>
      <c r="B334" s="54"/>
      <c r="C334" s="37">
        <v>322</v>
      </c>
      <c r="D334" s="55"/>
      <c r="E334" s="55"/>
      <c r="F334" s="54"/>
      <c r="G334" s="55"/>
      <c r="H334" s="55"/>
      <c r="I334" s="54"/>
      <c r="J334" s="40"/>
      <c r="K334" s="35"/>
      <c r="L334" s="41"/>
      <c r="M334" s="42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94"/>
      <c r="AA334" s="76"/>
      <c r="AB334" s="76"/>
      <c r="AC334" s="76"/>
      <c r="AD334" s="76"/>
    </row>
    <row r="335" spans="1:30" ht="15" x14ac:dyDescent="0.15">
      <c r="A335" s="53"/>
      <c r="B335" s="54"/>
      <c r="C335" s="37">
        <v>323</v>
      </c>
      <c r="D335" s="55"/>
      <c r="E335" s="55"/>
      <c r="F335" s="54"/>
      <c r="G335" s="55"/>
      <c r="H335" s="55"/>
      <c r="I335" s="54"/>
      <c r="J335" s="40"/>
      <c r="K335" s="35"/>
      <c r="L335" s="41"/>
      <c r="M335" s="42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94"/>
      <c r="AA335" s="76"/>
      <c r="AB335" s="76"/>
      <c r="AC335" s="76"/>
      <c r="AD335" s="76"/>
    </row>
    <row r="336" spans="1:30" ht="15" x14ac:dyDescent="0.15">
      <c r="A336" s="53"/>
      <c r="B336" s="54"/>
      <c r="C336" s="37">
        <v>324</v>
      </c>
      <c r="D336" s="55"/>
      <c r="E336" s="55"/>
      <c r="F336" s="54"/>
      <c r="G336" s="55"/>
      <c r="H336" s="55"/>
      <c r="I336" s="54"/>
      <c r="J336" s="40"/>
      <c r="K336" s="35"/>
      <c r="L336" s="41"/>
      <c r="M336" s="42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94"/>
      <c r="AA336" s="76"/>
      <c r="AB336" s="76"/>
      <c r="AC336" s="76"/>
      <c r="AD336" s="76"/>
    </row>
    <row r="337" spans="1:30" ht="15" x14ac:dyDescent="0.15">
      <c r="A337" s="53"/>
      <c r="B337" s="54"/>
      <c r="C337" s="37">
        <v>325</v>
      </c>
      <c r="D337" s="55"/>
      <c r="E337" s="55"/>
      <c r="F337" s="54"/>
      <c r="G337" s="55"/>
      <c r="H337" s="55"/>
      <c r="I337" s="54"/>
      <c r="J337" s="40"/>
      <c r="K337" s="35"/>
      <c r="L337" s="41"/>
      <c r="M337" s="42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94"/>
      <c r="AA337" s="76"/>
      <c r="AB337" s="76"/>
      <c r="AC337" s="76"/>
      <c r="AD337" s="76"/>
    </row>
    <row r="338" spans="1:30" ht="15" x14ac:dyDescent="0.15">
      <c r="A338" s="53"/>
      <c r="B338" s="54"/>
      <c r="C338" s="37">
        <v>326</v>
      </c>
      <c r="D338" s="55"/>
      <c r="E338" s="55"/>
      <c r="F338" s="54"/>
      <c r="G338" s="55"/>
      <c r="H338" s="55"/>
      <c r="I338" s="54"/>
      <c r="J338" s="40"/>
      <c r="K338" s="35"/>
      <c r="L338" s="41"/>
      <c r="M338" s="42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94"/>
      <c r="AA338" s="76"/>
      <c r="AB338" s="76"/>
      <c r="AC338" s="76"/>
      <c r="AD338" s="76"/>
    </row>
    <row r="339" spans="1:30" ht="15" x14ac:dyDescent="0.15">
      <c r="A339" s="53"/>
      <c r="B339" s="54"/>
      <c r="C339" s="37">
        <v>327</v>
      </c>
      <c r="D339" s="55"/>
      <c r="E339" s="55"/>
      <c r="F339" s="54"/>
      <c r="G339" s="55"/>
      <c r="H339" s="55"/>
      <c r="I339" s="54"/>
      <c r="J339" s="40"/>
      <c r="K339" s="35"/>
      <c r="L339" s="41"/>
      <c r="M339" s="42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94"/>
      <c r="AA339" s="76"/>
      <c r="AB339" s="76"/>
      <c r="AC339" s="76"/>
      <c r="AD339" s="76"/>
    </row>
    <row r="340" spans="1:30" ht="15" x14ac:dyDescent="0.15">
      <c r="A340" s="53"/>
      <c r="B340" s="54"/>
      <c r="C340" s="37">
        <v>328</v>
      </c>
      <c r="D340" s="55"/>
      <c r="E340" s="55"/>
      <c r="F340" s="54"/>
      <c r="G340" s="55"/>
      <c r="H340" s="55"/>
      <c r="I340" s="54"/>
      <c r="J340" s="40"/>
      <c r="K340" s="35"/>
      <c r="L340" s="41"/>
      <c r="M340" s="42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94"/>
      <c r="AA340" s="76"/>
      <c r="AB340" s="76"/>
      <c r="AC340" s="76"/>
      <c r="AD340" s="76"/>
    </row>
    <row r="341" spans="1:30" ht="15" x14ac:dyDescent="0.15">
      <c r="A341" s="53"/>
      <c r="B341" s="54"/>
      <c r="C341" s="37">
        <v>329</v>
      </c>
      <c r="D341" s="55"/>
      <c r="E341" s="55"/>
      <c r="F341" s="54"/>
      <c r="G341" s="55"/>
      <c r="H341" s="55"/>
      <c r="I341" s="54"/>
      <c r="J341" s="40"/>
      <c r="K341" s="35"/>
      <c r="L341" s="41"/>
      <c r="M341" s="42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94"/>
      <c r="AA341" s="76"/>
      <c r="AB341" s="76"/>
      <c r="AC341" s="76"/>
      <c r="AD341" s="76"/>
    </row>
    <row r="342" spans="1:30" ht="15" x14ac:dyDescent="0.15">
      <c r="A342" s="53"/>
      <c r="B342" s="54"/>
      <c r="C342" s="37">
        <v>330</v>
      </c>
      <c r="D342" s="55"/>
      <c r="E342" s="55"/>
      <c r="F342" s="54"/>
      <c r="G342" s="55"/>
      <c r="H342" s="55"/>
      <c r="I342" s="54"/>
      <c r="J342" s="40"/>
      <c r="K342" s="35"/>
      <c r="L342" s="41"/>
      <c r="M342" s="42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94"/>
      <c r="AA342" s="76"/>
      <c r="AB342" s="76"/>
      <c r="AC342" s="76"/>
      <c r="AD342" s="76"/>
    </row>
    <row r="343" spans="1:30" ht="15" x14ac:dyDescent="0.15">
      <c r="A343" s="53"/>
      <c r="B343" s="54"/>
      <c r="C343" s="37">
        <v>331</v>
      </c>
      <c r="D343" s="55"/>
      <c r="E343" s="55"/>
      <c r="F343" s="54"/>
      <c r="G343" s="55"/>
      <c r="H343" s="55"/>
      <c r="I343" s="54"/>
      <c r="J343" s="40"/>
      <c r="K343" s="35"/>
      <c r="L343" s="41"/>
      <c r="M343" s="42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94"/>
      <c r="AA343" s="76"/>
      <c r="AB343" s="76"/>
      <c r="AC343" s="76"/>
      <c r="AD343" s="76"/>
    </row>
    <row r="344" spans="1:30" ht="15" x14ac:dyDescent="0.15">
      <c r="A344" s="53"/>
      <c r="B344" s="54"/>
      <c r="C344" s="37">
        <v>332</v>
      </c>
      <c r="D344" s="55"/>
      <c r="E344" s="55"/>
      <c r="F344" s="54"/>
      <c r="G344" s="55"/>
      <c r="H344" s="55"/>
      <c r="I344" s="54"/>
      <c r="J344" s="40"/>
      <c r="K344" s="35"/>
      <c r="L344" s="41"/>
      <c r="M344" s="42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94"/>
      <c r="AA344" s="76"/>
      <c r="AB344" s="76"/>
      <c r="AC344" s="76"/>
      <c r="AD344" s="76"/>
    </row>
    <row r="345" spans="1:30" ht="15" x14ac:dyDescent="0.15">
      <c r="A345" s="53"/>
      <c r="B345" s="54"/>
      <c r="C345" s="37">
        <v>333</v>
      </c>
      <c r="D345" s="55"/>
      <c r="E345" s="55"/>
      <c r="F345" s="54"/>
      <c r="G345" s="55"/>
      <c r="H345" s="55"/>
      <c r="I345" s="54"/>
      <c r="J345" s="40"/>
      <c r="K345" s="35"/>
      <c r="L345" s="41"/>
      <c r="M345" s="42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94"/>
      <c r="AA345" s="76"/>
      <c r="AB345" s="76"/>
      <c r="AC345" s="76"/>
      <c r="AD345" s="76"/>
    </row>
    <row r="346" spans="1:30" ht="15" x14ac:dyDescent="0.15">
      <c r="A346" s="53"/>
      <c r="B346" s="54"/>
      <c r="C346" s="37">
        <v>334</v>
      </c>
      <c r="D346" s="55"/>
      <c r="E346" s="55"/>
      <c r="F346" s="54"/>
      <c r="G346" s="55"/>
      <c r="H346" s="55"/>
      <c r="I346" s="54"/>
      <c r="J346" s="40"/>
      <c r="K346" s="35"/>
      <c r="L346" s="41"/>
      <c r="M346" s="42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94"/>
      <c r="AA346" s="76"/>
      <c r="AB346" s="76"/>
      <c r="AC346" s="76"/>
      <c r="AD346" s="76"/>
    </row>
    <row r="347" spans="1:30" ht="15" x14ac:dyDescent="0.15">
      <c r="A347" s="53"/>
      <c r="B347" s="54"/>
      <c r="C347" s="37">
        <v>335</v>
      </c>
      <c r="D347" s="55"/>
      <c r="E347" s="55"/>
      <c r="F347" s="54"/>
      <c r="G347" s="55"/>
      <c r="H347" s="55"/>
      <c r="I347" s="54"/>
      <c r="J347" s="40"/>
      <c r="K347" s="41"/>
      <c r="L347" s="41"/>
      <c r="M347" s="42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94"/>
      <c r="AA347" s="76"/>
      <c r="AB347" s="76"/>
      <c r="AC347" s="76"/>
      <c r="AD347" s="76"/>
    </row>
    <row r="348" spans="1:30" ht="15" x14ac:dyDescent="0.15">
      <c r="A348" s="53"/>
      <c r="B348" s="54"/>
      <c r="C348" s="37">
        <v>336</v>
      </c>
      <c r="D348" s="55"/>
      <c r="E348" s="55"/>
      <c r="F348" s="54"/>
      <c r="G348" s="55"/>
      <c r="H348" s="55"/>
      <c r="I348" s="54"/>
      <c r="J348" s="40"/>
      <c r="K348" s="41"/>
      <c r="L348" s="41"/>
      <c r="M348" s="42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94"/>
      <c r="AA348" s="76"/>
      <c r="AB348" s="76"/>
      <c r="AC348" s="76"/>
      <c r="AD348" s="76"/>
    </row>
    <row r="349" spans="1:30" ht="15" x14ac:dyDescent="0.15">
      <c r="A349" s="53"/>
      <c r="B349" s="54"/>
      <c r="C349" s="37">
        <v>337</v>
      </c>
      <c r="D349" s="55"/>
      <c r="E349" s="55"/>
      <c r="F349" s="54"/>
      <c r="G349" s="55"/>
      <c r="H349" s="55"/>
      <c r="I349" s="54"/>
      <c r="J349" s="40"/>
      <c r="K349" s="41"/>
      <c r="L349" s="41"/>
      <c r="M349" s="42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94"/>
      <c r="AA349" s="76"/>
      <c r="AB349" s="76"/>
      <c r="AC349" s="76"/>
      <c r="AD349" s="76"/>
    </row>
    <row r="350" spans="1:30" ht="15" x14ac:dyDescent="0.15">
      <c r="A350" s="53"/>
      <c r="B350" s="54"/>
      <c r="C350" s="37">
        <v>338</v>
      </c>
      <c r="D350" s="55"/>
      <c r="E350" s="55"/>
      <c r="F350" s="54"/>
      <c r="G350" s="55"/>
      <c r="H350" s="55"/>
      <c r="I350" s="54"/>
      <c r="J350" s="40"/>
      <c r="K350" s="41"/>
      <c r="L350" s="41"/>
      <c r="M350" s="42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94"/>
      <c r="AA350" s="76"/>
      <c r="AB350" s="76"/>
      <c r="AC350" s="76"/>
      <c r="AD350" s="76"/>
    </row>
    <row r="351" spans="1:30" ht="15" x14ac:dyDescent="0.15">
      <c r="A351" s="53"/>
      <c r="B351" s="54"/>
      <c r="C351" s="37">
        <v>339</v>
      </c>
      <c r="D351" s="55"/>
      <c r="E351" s="55"/>
      <c r="F351" s="54"/>
      <c r="G351" s="55"/>
      <c r="H351" s="55"/>
      <c r="I351" s="54"/>
      <c r="J351" s="40"/>
      <c r="K351" s="41"/>
      <c r="L351" s="41"/>
      <c r="M351" s="42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94"/>
      <c r="AA351" s="76"/>
      <c r="AB351" s="76"/>
      <c r="AC351" s="76"/>
      <c r="AD351" s="76"/>
    </row>
    <row r="352" spans="1:30" ht="15" x14ac:dyDescent="0.15">
      <c r="A352" s="53"/>
      <c r="B352" s="54"/>
      <c r="C352" s="37">
        <v>340</v>
      </c>
      <c r="D352" s="55"/>
      <c r="E352" s="55"/>
      <c r="F352" s="54"/>
      <c r="G352" s="55"/>
      <c r="H352" s="55"/>
      <c r="I352" s="54"/>
      <c r="J352" s="40"/>
      <c r="K352" s="41"/>
      <c r="L352" s="41"/>
      <c r="M352" s="42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94"/>
      <c r="AA352" s="76"/>
      <c r="AB352" s="76"/>
      <c r="AC352" s="76"/>
      <c r="AD352" s="76"/>
    </row>
    <row r="353" spans="1:30" ht="15" x14ac:dyDescent="0.15">
      <c r="A353" s="53"/>
      <c r="B353" s="54"/>
      <c r="C353" s="37">
        <v>341</v>
      </c>
      <c r="D353" s="55"/>
      <c r="E353" s="55"/>
      <c r="F353" s="54"/>
      <c r="G353" s="55"/>
      <c r="H353" s="55"/>
      <c r="I353" s="54"/>
      <c r="J353" s="40"/>
      <c r="K353" s="41"/>
      <c r="L353" s="41"/>
      <c r="M353" s="42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94"/>
      <c r="AA353" s="76"/>
      <c r="AB353" s="76"/>
      <c r="AC353" s="76"/>
      <c r="AD353" s="76"/>
    </row>
    <row r="354" spans="1:30" ht="15" x14ac:dyDescent="0.15">
      <c r="A354" s="53"/>
      <c r="B354" s="54"/>
      <c r="C354" s="37">
        <v>342</v>
      </c>
      <c r="D354" s="55"/>
      <c r="E354" s="55"/>
      <c r="F354" s="54"/>
      <c r="G354" s="55"/>
      <c r="H354" s="55"/>
      <c r="I354" s="54"/>
      <c r="J354" s="40"/>
      <c r="K354" s="41"/>
      <c r="L354" s="41"/>
      <c r="M354" s="42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94"/>
      <c r="AA354" s="76"/>
      <c r="AB354" s="76"/>
      <c r="AC354" s="76"/>
      <c r="AD354" s="76"/>
    </row>
    <row r="355" spans="1:30" ht="15" x14ac:dyDescent="0.15">
      <c r="A355" s="53"/>
      <c r="B355" s="54"/>
      <c r="C355" s="37">
        <v>343</v>
      </c>
      <c r="D355" s="55"/>
      <c r="E355" s="55"/>
      <c r="F355" s="54"/>
      <c r="G355" s="55"/>
      <c r="H355" s="55"/>
      <c r="I355" s="54"/>
      <c r="J355" s="40"/>
      <c r="K355" s="41"/>
      <c r="L355" s="41"/>
      <c r="M355" s="42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94"/>
      <c r="AA355" s="76"/>
      <c r="AB355" s="76"/>
      <c r="AC355" s="76"/>
      <c r="AD355" s="76"/>
    </row>
    <row r="356" spans="1:30" ht="15" x14ac:dyDescent="0.15">
      <c r="A356" s="53"/>
      <c r="B356" s="54"/>
      <c r="C356" s="37">
        <v>344</v>
      </c>
      <c r="D356" s="55"/>
      <c r="E356" s="55"/>
      <c r="F356" s="54"/>
      <c r="G356" s="55"/>
      <c r="H356" s="55"/>
      <c r="I356" s="54"/>
      <c r="J356" s="40"/>
      <c r="K356" s="41"/>
      <c r="L356" s="41"/>
      <c r="M356" s="42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94"/>
      <c r="AA356" s="76"/>
      <c r="AB356" s="76"/>
      <c r="AC356" s="76"/>
      <c r="AD356" s="76"/>
    </row>
    <row r="357" spans="1:30" ht="15" x14ac:dyDescent="0.15">
      <c r="A357" s="53"/>
      <c r="B357" s="54"/>
      <c r="C357" s="37">
        <v>345</v>
      </c>
      <c r="D357" s="55"/>
      <c r="E357" s="55"/>
      <c r="F357" s="54"/>
      <c r="G357" s="55"/>
      <c r="H357" s="55"/>
      <c r="I357" s="54"/>
      <c r="J357" s="40"/>
      <c r="K357" s="41"/>
      <c r="L357" s="41"/>
      <c r="M357" s="42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94"/>
      <c r="AA357" s="76"/>
      <c r="AB357" s="76"/>
      <c r="AC357" s="76"/>
      <c r="AD357" s="76"/>
    </row>
    <row r="358" spans="1:30" ht="15" x14ac:dyDescent="0.15">
      <c r="A358" s="53"/>
      <c r="B358" s="54"/>
      <c r="C358" s="37">
        <v>346</v>
      </c>
      <c r="D358" s="55"/>
      <c r="E358" s="55"/>
      <c r="F358" s="54"/>
      <c r="G358" s="55"/>
      <c r="H358" s="55"/>
      <c r="I358" s="54"/>
      <c r="J358" s="40"/>
      <c r="K358" s="41"/>
      <c r="L358" s="41"/>
      <c r="M358" s="42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94"/>
      <c r="AA358" s="76"/>
      <c r="AB358" s="76"/>
      <c r="AC358" s="76"/>
      <c r="AD358" s="76"/>
    </row>
    <row r="359" spans="1:30" ht="15" x14ac:dyDescent="0.15">
      <c r="A359" s="53"/>
      <c r="B359" s="54"/>
      <c r="C359" s="37">
        <v>347</v>
      </c>
      <c r="D359" s="55"/>
      <c r="E359" s="55"/>
      <c r="F359" s="54"/>
      <c r="G359" s="55"/>
      <c r="H359" s="55"/>
      <c r="I359" s="54"/>
      <c r="J359" s="40"/>
      <c r="K359" s="41"/>
      <c r="L359" s="41"/>
      <c r="M359" s="42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94"/>
      <c r="AA359" s="76"/>
      <c r="AB359" s="76"/>
      <c r="AC359" s="76"/>
      <c r="AD359" s="76"/>
    </row>
    <row r="360" spans="1:30" ht="15" x14ac:dyDescent="0.15">
      <c r="A360" s="53"/>
      <c r="B360" s="54"/>
      <c r="C360" s="37">
        <v>348</v>
      </c>
      <c r="D360" s="55"/>
      <c r="E360" s="55"/>
      <c r="F360" s="54"/>
      <c r="G360" s="55"/>
      <c r="H360" s="55"/>
      <c r="I360" s="54"/>
      <c r="J360" s="40"/>
      <c r="K360" s="41"/>
      <c r="L360" s="41"/>
      <c r="M360" s="42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94"/>
      <c r="AA360" s="76"/>
      <c r="AB360" s="76"/>
      <c r="AC360" s="76"/>
      <c r="AD360" s="76"/>
    </row>
    <row r="361" spans="1:30" ht="15" x14ac:dyDescent="0.15">
      <c r="A361" s="53"/>
      <c r="B361" s="54"/>
      <c r="C361" s="37">
        <v>349</v>
      </c>
      <c r="D361" s="55"/>
      <c r="E361" s="55"/>
      <c r="F361" s="54"/>
      <c r="G361" s="55"/>
      <c r="H361" s="55"/>
      <c r="I361" s="54"/>
      <c r="J361" s="40"/>
      <c r="K361" s="41"/>
      <c r="L361" s="41"/>
      <c r="M361" s="42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94"/>
      <c r="AA361" s="76"/>
      <c r="AB361" s="76"/>
      <c r="AC361" s="76"/>
      <c r="AD361" s="76"/>
    </row>
    <row r="362" spans="1:30" ht="15" x14ac:dyDescent="0.15">
      <c r="A362" s="53"/>
      <c r="B362" s="54"/>
      <c r="C362" s="37">
        <v>350</v>
      </c>
      <c r="D362" s="55"/>
      <c r="E362" s="55"/>
      <c r="F362" s="54"/>
      <c r="G362" s="55"/>
      <c r="H362" s="55"/>
      <c r="I362" s="54"/>
      <c r="J362" s="40"/>
      <c r="K362" s="41"/>
      <c r="L362" s="41"/>
      <c r="M362" s="42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94"/>
      <c r="AA362" s="76"/>
      <c r="AB362" s="76"/>
      <c r="AC362" s="76"/>
      <c r="AD362" s="76"/>
    </row>
    <row r="363" spans="1:30" ht="15" x14ac:dyDescent="0.15">
      <c r="A363" s="53"/>
      <c r="B363" s="54"/>
      <c r="C363" s="37">
        <v>351</v>
      </c>
      <c r="D363" s="55"/>
      <c r="E363" s="55"/>
      <c r="F363" s="54"/>
      <c r="G363" s="55"/>
      <c r="H363" s="55"/>
      <c r="I363" s="54"/>
      <c r="J363" s="40"/>
      <c r="K363" s="41"/>
      <c r="L363" s="41"/>
      <c r="M363" s="42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94"/>
      <c r="AA363" s="76"/>
      <c r="AB363" s="76"/>
      <c r="AC363" s="76"/>
      <c r="AD363" s="76"/>
    </row>
    <row r="364" spans="1:30" ht="15" x14ac:dyDescent="0.15">
      <c r="A364" s="53"/>
      <c r="B364" s="54"/>
      <c r="C364" s="37">
        <v>352</v>
      </c>
      <c r="D364" s="55"/>
      <c r="E364" s="55"/>
      <c r="F364" s="54"/>
      <c r="G364" s="55"/>
      <c r="H364" s="55"/>
      <c r="I364" s="54"/>
      <c r="J364" s="40"/>
      <c r="K364" s="41"/>
      <c r="L364" s="41"/>
      <c r="M364" s="42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94"/>
      <c r="AA364" s="76"/>
      <c r="AB364" s="76"/>
      <c r="AC364" s="76"/>
      <c r="AD364" s="76"/>
    </row>
    <row r="365" spans="1:30" ht="15" x14ac:dyDescent="0.15">
      <c r="A365" s="53"/>
      <c r="B365" s="54"/>
      <c r="C365" s="37">
        <v>353</v>
      </c>
      <c r="D365" s="55"/>
      <c r="E365" s="55"/>
      <c r="F365" s="54"/>
      <c r="G365" s="55"/>
      <c r="H365" s="55"/>
      <c r="I365" s="54"/>
      <c r="J365" s="40"/>
      <c r="K365" s="41"/>
      <c r="L365" s="41"/>
      <c r="M365" s="42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94"/>
      <c r="AA365" s="76"/>
      <c r="AB365" s="76"/>
      <c r="AC365" s="76"/>
      <c r="AD365" s="76"/>
    </row>
    <row r="366" spans="1:30" ht="15" x14ac:dyDescent="0.15">
      <c r="A366" s="53"/>
      <c r="B366" s="54"/>
      <c r="C366" s="37">
        <v>354</v>
      </c>
      <c r="D366" s="55"/>
      <c r="E366" s="55"/>
      <c r="F366" s="54"/>
      <c r="G366" s="55"/>
      <c r="H366" s="55"/>
      <c r="I366" s="54"/>
      <c r="J366" s="40"/>
      <c r="K366" s="41"/>
      <c r="L366" s="41"/>
      <c r="M366" s="42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94"/>
      <c r="AA366" s="76"/>
      <c r="AB366" s="76"/>
      <c r="AC366" s="76"/>
      <c r="AD366" s="76"/>
    </row>
    <row r="367" spans="1:30" ht="15" x14ac:dyDescent="0.15">
      <c r="A367" s="53"/>
      <c r="B367" s="54"/>
      <c r="C367" s="37">
        <v>355</v>
      </c>
      <c r="D367" s="55"/>
      <c r="E367" s="55"/>
      <c r="F367" s="54"/>
      <c r="G367" s="55"/>
      <c r="H367" s="55"/>
      <c r="I367" s="54"/>
      <c r="J367" s="40"/>
      <c r="K367" s="41"/>
      <c r="L367" s="41"/>
      <c r="M367" s="42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94"/>
      <c r="AA367" s="76"/>
      <c r="AB367" s="76"/>
      <c r="AC367" s="76"/>
      <c r="AD367" s="76"/>
    </row>
    <row r="368" spans="1:30" ht="15" x14ac:dyDescent="0.15">
      <c r="A368" s="53"/>
      <c r="B368" s="54"/>
      <c r="C368" s="37">
        <v>356</v>
      </c>
      <c r="D368" s="55"/>
      <c r="E368" s="55"/>
      <c r="F368" s="54"/>
      <c r="G368" s="55"/>
      <c r="H368" s="55"/>
      <c r="I368" s="54"/>
      <c r="J368" s="40"/>
      <c r="K368" s="41"/>
      <c r="L368" s="41"/>
      <c r="M368" s="42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94"/>
      <c r="AA368" s="76"/>
      <c r="AB368" s="76"/>
      <c r="AC368" s="76"/>
      <c r="AD368" s="76"/>
    </row>
    <row r="369" spans="1:30" ht="15" x14ac:dyDescent="0.15">
      <c r="A369" s="53"/>
      <c r="B369" s="54"/>
      <c r="C369" s="37">
        <v>357</v>
      </c>
      <c r="D369" s="55"/>
      <c r="E369" s="55"/>
      <c r="F369" s="54"/>
      <c r="G369" s="55"/>
      <c r="H369" s="55"/>
      <c r="I369" s="54"/>
      <c r="J369" s="40"/>
      <c r="K369" s="41"/>
      <c r="L369" s="41"/>
      <c r="M369" s="42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94"/>
      <c r="AA369" s="76"/>
      <c r="AB369" s="76"/>
      <c r="AC369" s="76"/>
      <c r="AD369" s="76"/>
    </row>
    <row r="370" spans="1:30" ht="15" x14ac:dyDescent="0.15">
      <c r="A370" s="53"/>
      <c r="B370" s="54"/>
      <c r="C370" s="37">
        <v>358</v>
      </c>
      <c r="D370" s="55"/>
      <c r="E370" s="55"/>
      <c r="F370" s="54"/>
      <c r="G370" s="55"/>
      <c r="H370" s="55"/>
      <c r="I370" s="54"/>
      <c r="J370" s="40"/>
      <c r="K370" s="41"/>
      <c r="L370" s="41"/>
      <c r="M370" s="42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94"/>
      <c r="AA370" s="76"/>
      <c r="AB370" s="76"/>
      <c r="AC370" s="76"/>
      <c r="AD370" s="76"/>
    </row>
    <row r="371" spans="1:30" ht="15" x14ac:dyDescent="0.15">
      <c r="A371" s="53"/>
      <c r="B371" s="54"/>
      <c r="C371" s="37">
        <v>359</v>
      </c>
      <c r="D371" s="55"/>
      <c r="E371" s="55"/>
      <c r="F371" s="54"/>
      <c r="G371" s="55"/>
      <c r="H371" s="55"/>
      <c r="I371" s="54"/>
      <c r="J371" s="40"/>
      <c r="K371" s="41"/>
      <c r="L371" s="41"/>
      <c r="M371" s="42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94"/>
      <c r="AA371" s="76"/>
      <c r="AB371" s="76"/>
      <c r="AC371" s="76"/>
      <c r="AD371" s="76"/>
    </row>
    <row r="372" spans="1:30" ht="15" x14ac:dyDescent="0.15">
      <c r="A372" s="53"/>
      <c r="B372" s="54"/>
      <c r="C372" s="37">
        <v>360</v>
      </c>
      <c r="D372" s="55"/>
      <c r="E372" s="55"/>
      <c r="F372" s="54"/>
      <c r="G372" s="55"/>
      <c r="H372" s="55"/>
      <c r="I372" s="54"/>
      <c r="J372" s="40"/>
      <c r="K372" s="41"/>
      <c r="L372" s="41"/>
      <c r="M372" s="42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94"/>
      <c r="AA372" s="76"/>
      <c r="AB372" s="76"/>
      <c r="AC372" s="76"/>
      <c r="AD372" s="76"/>
    </row>
    <row r="373" spans="1:30" ht="15" x14ac:dyDescent="0.15">
      <c r="A373" s="53"/>
      <c r="B373" s="54"/>
      <c r="C373" s="37">
        <v>361</v>
      </c>
      <c r="D373" s="55"/>
      <c r="E373" s="55"/>
      <c r="F373" s="54"/>
      <c r="G373" s="55"/>
      <c r="H373" s="55"/>
      <c r="I373" s="54"/>
      <c r="J373" s="40"/>
      <c r="K373" s="41"/>
      <c r="L373" s="41"/>
      <c r="M373" s="42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94"/>
      <c r="AA373" s="76"/>
      <c r="AB373" s="76"/>
      <c r="AC373" s="76"/>
      <c r="AD373" s="76"/>
    </row>
    <row r="374" spans="1:30" ht="15" x14ac:dyDescent="0.15">
      <c r="A374" s="53"/>
      <c r="B374" s="54"/>
      <c r="C374" s="37">
        <v>362</v>
      </c>
      <c r="D374" s="55"/>
      <c r="E374" s="55"/>
      <c r="F374" s="54"/>
      <c r="G374" s="55"/>
      <c r="H374" s="55"/>
      <c r="I374" s="54"/>
      <c r="J374" s="40"/>
      <c r="K374" s="41"/>
      <c r="L374" s="41"/>
      <c r="M374" s="42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94"/>
      <c r="AA374" s="76"/>
      <c r="AB374" s="76"/>
      <c r="AC374" s="76"/>
      <c r="AD374" s="76"/>
    </row>
    <row r="375" spans="1:30" ht="15" x14ac:dyDescent="0.15">
      <c r="A375" s="53"/>
      <c r="B375" s="54"/>
      <c r="C375" s="37">
        <v>363</v>
      </c>
      <c r="D375" s="55"/>
      <c r="E375" s="55"/>
      <c r="F375" s="54"/>
      <c r="G375" s="55"/>
      <c r="H375" s="55"/>
      <c r="I375" s="54"/>
      <c r="J375" s="40"/>
      <c r="K375" s="41"/>
      <c r="L375" s="41"/>
      <c r="M375" s="42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94"/>
      <c r="AA375" s="76"/>
      <c r="AB375" s="76"/>
      <c r="AC375" s="76"/>
      <c r="AD375" s="76"/>
    </row>
    <row r="376" spans="1:30" ht="15" x14ac:dyDescent="0.15">
      <c r="A376" s="53"/>
      <c r="B376" s="54"/>
      <c r="C376" s="37">
        <v>364</v>
      </c>
      <c r="D376" s="55"/>
      <c r="E376" s="55"/>
      <c r="F376" s="54"/>
      <c r="G376" s="55"/>
      <c r="H376" s="55"/>
      <c r="I376" s="54"/>
      <c r="J376" s="40"/>
      <c r="K376" s="41"/>
      <c r="L376" s="41"/>
      <c r="M376" s="42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94"/>
      <c r="AA376" s="76"/>
      <c r="AB376" s="76"/>
      <c r="AC376" s="76"/>
      <c r="AD376" s="76"/>
    </row>
    <row r="377" spans="1:30" ht="15" x14ac:dyDescent="0.15">
      <c r="A377" s="53"/>
      <c r="B377" s="54"/>
      <c r="C377" s="37">
        <v>365</v>
      </c>
      <c r="D377" s="55"/>
      <c r="E377" s="55"/>
      <c r="F377" s="54"/>
      <c r="G377" s="55"/>
      <c r="H377" s="55"/>
      <c r="I377" s="54"/>
      <c r="J377" s="40"/>
      <c r="K377" s="41"/>
      <c r="L377" s="41"/>
      <c r="M377" s="42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94"/>
      <c r="AA377" s="76"/>
      <c r="AB377" s="76"/>
      <c r="AC377" s="76"/>
      <c r="AD377" s="76"/>
    </row>
    <row r="378" spans="1:30" ht="15" x14ac:dyDescent="0.15">
      <c r="A378" s="53"/>
      <c r="B378" s="54"/>
      <c r="C378" s="37">
        <v>366</v>
      </c>
      <c r="D378" s="55"/>
      <c r="E378" s="55"/>
      <c r="F378" s="54"/>
      <c r="G378" s="55"/>
      <c r="H378" s="55"/>
      <c r="I378" s="54"/>
      <c r="J378" s="40"/>
      <c r="K378" s="41"/>
      <c r="L378" s="41"/>
      <c r="M378" s="42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94"/>
      <c r="AA378" s="76"/>
      <c r="AB378" s="76"/>
      <c r="AC378" s="76"/>
      <c r="AD378" s="76"/>
    </row>
    <row r="379" spans="1:30" ht="15" x14ac:dyDescent="0.15">
      <c r="A379" s="53"/>
      <c r="B379" s="54"/>
      <c r="C379" s="37">
        <v>367</v>
      </c>
      <c r="D379" s="55"/>
      <c r="E379" s="55"/>
      <c r="F379" s="54"/>
      <c r="G379" s="55"/>
      <c r="H379" s="55"/>
      <c r="I379" s="54"/>
      <c r="J379" s="40"/>
      <c r="K379" s="41"/>
      <c r="L379" s="41"/>
      <c r="M379" s="42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94"/>
      <c r="AA379" s="76"/>
      <c r="AB379" s="76"/>
      <c r="AC379" s="76"/>
      <c r="AD379" s="76"/>
    </row>
    <row r="380" spans="1:30" ht="15" x14ac:dyDescent="0.15">
      <c r="A380" s="53"/>
      <c r="B380" s="54"/>
      <c r="C380" s="37">
        <v>368</v>
      </c>
      <c r="D380" s="55"/>
      <c r="E380" s="55"/>
      <c r="F380" s="54"/>
      <c r="G380" s="55"/>
      <c r="H380" s="55"/>
      <c r="I380" s="54"/>
      <c r="J380" s="40"/>
      <c r="K380" s="41"/>
      <c r="L380" s="41"/>
      <c r="M380" s="42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94"/>
      <c r="AA380" s="76"/>
      <c r="AB380" s="76"/>
      <c r="AC380" s="76"/>
      <c r="AD380" s="76"/>
    </row>
    <row r="381" spans="1:30" ht="15" x14ac:dyDescent="0.15">
      <c r="A381" s="53"/>
      <c r="B381" s="54"/>
      <c r="C381" s="37">
        <v>369</v>
      </c>
      <c r="D381" s="55"/>
      <c r="E381" s="55"/>
      <c r="F381" s="54"/>
      <c r="G381" s="55"/>
      <c r="H381" s="55"/>
      <c r="I381" s="54"/>
      <c r="J381" s="40"/>
      <c r="K381" s="41"/>
      <c r="L381" s="41"/>
      <c r="M381" s="42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94"/>
      <c r="AA381" s="76"/>
      <c r="AB381" s="76"/>
      <c r="AC381" s="76"/>
      <c r="AD381" s="76"/>
    </row>
    <row r="382" spans="1:30" ht="15" x14ac:dyDescent="0.15">
      <c r="A382" s="53"/>
      <c r="B382" s="54"/>
      <c r="C382" s="37">
        <v>370</v>
      </c>
      <c r="D382" s="55"/>
      <c r="E382" s="55"/>
      <c r="F382" s="54"/>
      <c r="G382" s="55"/>
      <c r="H382" s="55"/>
      <c r="I382" s="54"/>
      <c r="J382" s="40"/>
      <c r="K382" s="41"/>
      <c r="L382" s="41"/>
      <c r="M382" s="42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94"/>
      <c r="AA382" s="76"/>
      <c r="AB382" s="76"/>
      <c r="AC382" s="76"/>
      <c r="AD382" s="76"/>
    </row>
    <row r="383" spans="1:30" ht="15" x14ac:dyDescent="0.15">
      <c r="A383" s="53"/>
      <c r="B383" s="54"/>
      <c r="C383" s="37">
        <v>371</v>
      </c>
      <c r="D383" s="55"/>
      <c r="E383" s="55"/>
      <c r="F383" s="54"/>
      <c r="G383" s="55"/>
      <c r="H383" s="55"/>
      <c r="I383" s="54"/>
      <c r="J383" s="40"/>
      <c r="K383" s="41"/>
      <c r="L383" s="41"/>
      <c r="M383" s="42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94"/>
      <c r="AA383" s="76"/>
      <c r="AB383" s="76"/>
      <c r="AC383" s="76"/>
      <c r="AD383" s="76"/>
    </row>
    <row r="384" spans="1:30" ht="15" x14ac:dyDescent="0.15">
      <c r="A384" s="53"/>
      <c r="B384" s="54"/>
      <c r="C384" s="37">
        <v>372</v>
      </c>
      <c r="D384" s="55"/>
      <c r="E384" s="55"/>
      <c r="F384" s="54"/>
      <c r="G384" s="55"/>
      <c r="H384" s="55"/>
      <c r="I384" s="54"/>
      <c r="J384" s="40"/>
      <c r="K384" s="41"/>
      <c r="L384" s="41"/>
      <c r="M384" s="42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94"/>
      <c r="AA384" s="76"/>
      <c r="AB384" s="76"/>
      <c r="AC384" s="76"/>
      <c r="AD384" s="76"/>
    </row>
    <row r="385" spans="1:30" ht="15" x14ac:dyDescent="0.15">
      <c r="A385" s="53"/>
      <c r="B385" s="54"/>
      <c r="C385" s="37">
        <v>373</v>
      </c>
      <c r="D385" s="55"/>
      <c r="E385" s="55"/>
      <c r="F385" s="54"/>
      <c r="G385" s="55"/>
      <c r="H385" s="55"/>
      <c r="I385" s="54"/>
      <c r="J385" s="40"/>
      <c r="K385" s="41"/>
      <c r="L385" s="41"/>
      <c r="M385" s="42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94"/>
      <c r="AA385" s="76"/>
      <c r="AB385" s="76"/>
      <c r="AC385" s="76"/>
      <c r="AD385" s="76"/>
    </row>
    <row r="386" spans="1:30" ht="15" x14ac:dyDescent="0.15">
      <c r="A386" s="53"/>
      <c r="B386" s="54"/>
      <c r="C386" s="37">
        <v>374</v>
      </c>
      <c r="D386" s="55"/>
      <c r="E386" s="55"/>
      <c r="F386" s="54"/>
      <c r="G386" s="55"/>
      <c r="H386" s="55"/>
      <c r="I386" s="54"/>
      <c r="J386" s="40"/>
      <c r="K386" s="41"/>
      <c r="L386" s="41"/>
      <c r="M386" s="42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94"/>
      <c r="AA386" s="76"/>
      <c r="AB386" s="76"/>
      <c r="AC386" s="76"/>
      <c r="AD386" s="76"/>
    </row>
    <row r="387" spans="1:30" ht="15" x14ac:dyDescent="0.15">
      <c r="A387" s="53"/>
      <c r="B387" s="54"/>
      <c r="C387" s="37">
        <v>375</v>
      </c>
      <c r="D387" s="55"/>
      <c r="E387" s="55"/>
      <c r="F387" s="54"/>
      <c r="G387" s="55"/>
      <c r="H387" s="55"/>
      <c r="I387" s="54"/>
      <c r="J387" s="40"/>
      <c r="K387" s="41"/>
      <c r="L387" s="41"/>
      <c r="M387" s="42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94"/>
      <c r="AA387" s="76"/>
      <c r="AB387" s="76"/>
      <c r="AC387" s="76"/>
      <c r="AD387" s="76"/>
    </row>
    <row r="388" spans="1:30" ht="15" x14ac:dyDescent="0.15">
      <c r="A388" s="53"/>
      <c r="B388" s="54"/>
      <c r="C388" s="37">
        <v>376</v>
      </c>
      <c r="D388" s="55"/>
      <c r="E388" s="55"/>
      <c r="F388" s="54"/>
      <c r="G388" s="55"/>
      <c r="H388" s="55"/>
      <c r="I388" s="54"/>
      <c r="J388" s="40"/>
      <c r="K388" s="41"/>
      <c r="L388" s="41"/>
      <c r="M388" s="42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94"/>
      <c r="AA388" s="76"/>
      <c r="AB388" s="76"/>
      <c r="AC388" s="76"/>
      <c r="AD388" s="76"/>
    </row>
    <row r="389" spans="1:30" ht="15" x14ac:dyDescent="0.15">
      <c r="A389" s="53"/>
      <c r="B389" s="54"/>
      <c r="C389" s="37">
        <v>377</v>
      </c>
      <c r="D389" s="55"/>
      <c r="E389" s="55"/>
      <c r="F389" s="54"/>
      <c r="G389" s="55"/>
      <c r="H389" s="55"/>
      <c r="I389" s="54"/>
      <c r="J389" s="40"/>
      <c r="K389" s="41"/>
      <c r="L389" s="41"/>
      <c r="M389" s="42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94"/>
      <c r="AA389" s="76"/>
      <c r="AB389" s="76"/>
      <c r="AC389" s="76"/>
      <c r="AD389" s="76"/>
    </row>
    <row r="390" spans="1:30" ht="15" x14ac:dyDescent="0.15">
      <c r="A390" s="53"/>
      <c r="B390" s="54"/>
      <c r="C390" s="37">
        <v>378</v>
      </c>
      <c r="D390" s="55"/>
      <c r="E390" s="55"/>
      <c r="F390" s="54"/>
      <c r="G390" s="55"/>
      <c r="H390" s="55"/>
      <c r="I390" s="54"/>
      <c r="J390" s="40"/>
      <c r="K390" s="41"/>
      <c r="L390" s="41"/>
      <c r="M390" s="42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94"/>
      <c r="AA390" s="76"/>
      <c r="AB390" s="76"/>
      <c r="AC390" s="76"/>
      <c r="AD390" s="76"/>
    </row>
    <row r="391" spans="1:30" ht="15" x14ac:dyDescent="0.15">
      <c r="A391" s="53"/>
      <c r="B391" s="54"/>
      <c r="C391" s="37">
        <v>379</v>
      </c>
      <c r="D391" s="55"/>
      <c r="E391" s="55"/>
      <c r="F391" s="54"/>
      <c r="G391" s="55"/>
      <c r="H391" s="55"/>
      <c r="I391" s="54"/>
      <c r="J391" s="40"/>
      <c r="K391" s="41"/>
      <c r="L391" s="41"/>
      <c r="M391" s="42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94"/>
      <c r="AA391" s="76"/>
      <c r="AB391" s="76"/>
      <c r="AC391" s="76"/>
      <c r="AD391" s="76"/>
    </row>
    <row r="392" spans="1:30" ht="15" x14ac:dyDescent="0.15">
      <c r="A392" s="53"/>
      <c r="B392" s="54"/>
      <c r="C392" s="37">
        <v>380</v>
      </c>
      <c r="D392" s="55"/>
      <c r="E392" s="55"/>
      <c r="F392" s="54"/>
      <c r="G392" s="55"/>
      <c r="H392" s="55"/>
      <c r="I392" s="54"/>
      <c r="J392" s="40"/>
      <c r="K392" s="41"/>
      <c r="L392" s="41"/>
      <c r="M392" s="42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94"/>
      <c r="AA392" s="76"/>
      <c r="AB392" s="76"/>
      <c r="AC392" s="76"/>
      <c r="AD392" s="76"/>
    </row>
    <row r="393" spans="1:30" ht="15" x14ac:dyDescent="0.15">
      <c r="A393" s="53"/>
      <c r="B393" s="54"/>
      <c r="C393" s="37">
        <v>381</v>
      </c>
      <c r="D393" s="55"/>
      <c r="E393" s="55"/>
      <c r="F393" s="54"/>
      <c r="G393" s="55"/>
      <c r="H393" s="55"/>
      <c r="I393" s="54"/>
      <c r="J393" s="40"/>
      <c r="K393" s="41"/>
      <c r="L393" s="41"/>
      <c r="M393" s="42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94"/>
      <c r="AA393" s="76"/>
      <c r="AB393" s="76"/>
      <c r="AC393" s="76"/>
      <c r="AD393" s="76"/>
    </row>
    <row r="394" spans="1:30" ht="15" x14ac:dyDescent="0.15">
      <c r="A394" s="53"/>
      <c r="B394" s="54"/>
      <c r="C394" s="37">
        <v>382</v>
      </c>
      <c r="D394" s="55"/>
      <c r="E394" s="55"/>
      <c r="F394" s="54"/>
      <c r="G394" s="55"/>
      <c r="H394" s="55"/>
      <c r="I394" s="54"/>
      <c r="J394" s="40"/>
      <c r="K394" s="41"/>
      <c r="L394" s="41"/>
      <c r="M394" s="42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94"/>
      <c r="AA394" s="76"/>
      <c r="AB394" s="76"/>
      <c r="AC394" s="76"/>
      <c r="AD394" s="76"/>
    </row>
    <row r="395" spans="1:30" ht="15" x14ac:dyDescent="0.15">
      <c r="A395" s="53"/>
      <c r="B395" s="54"/>
      <c r="C395" s="37">
        <v>383</v>
      </c>
      <c r="D395" s="55"/>
      <c r="E395" s="55"/>
      <c r="F395" s="54"/>
      <c r="G395" s="55"/>
      <c r="H395" s="55"/>
      <c r="I395" s="54"/>
      <c r="J395" s="40"/>
      <c r="K395" s="41"/>
      <c r="L395" s="41"/>
      <c r="M395" s="42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94"/>
      <c r="AA395" s="76"/>
      <c r="AB395" s="76"/>
      <c r="AC395" s="76"/>
      <c r="AD395" s="76"/>
    </row>
    <row r="396" spans="1:30" ht="15" x14ac:dyDescent="0.15">
      <c r="A396" s="53"/>
      <c r="B396" s="54"/>
      <c r="C396" s="37">
        <v>384</v>
      </c>
      <c r="D396" s="55"/>
      <c r="E396" s="55"/>
      <c r="F396" s="54"/>
      <c r="G396" s="55"/>
      <c r="H396" s="55"/>
      <c r="I396" s="54"/>
      <c r="J396" s="40"/>
      <c r="K396" s="41"/>
      <c r="L396" s="41"/>
      <c r="M396" s="42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94"/>
      <c r="AA396" s="76"/>
      <c r="AB396" s="76"/>
      <c r="AC396" s="76"/>
      <c r="AD396" s="76"/>
    </row>
    <row r="397" spans="1:30" ht="15" x14ac:dyDescent="0.15">
      <c r="A397" s="53"/>
      <c r="B397" s="54"/>
      <c r="C397" s="37">
        <v>385</v>
      </c>
      <c r="D397" s="55"/>
      <c r="E397" s="55"/>
      <c r="F397" s="54"/>
      <c r="G397" s="55"/>
      <c r="H397" s="55"/>
      <c r="I397" s="54"/>
      <c r="J397" s="40"/>
      <c r="K397" s="41"/>
      <c r="L397" s="41"/>
      <c r="M397" s="42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94"/>
      <c r="AA397" s="76"/>
      <c r="AB397" s="76"/>
      <c r="AC397" s="76"/>
      <c r="AD397" s="76"/>
    </row>
    <row r="398" spans="1:30" ht="15" x14ac:dyDescent="0.15">
      <c r="A398" s="53"/>
      <c r="B398" s="54"/>
      <c r="C398" s="37">
        <v>386</v>
      </c>
      <c r="D398" s="55"/>
      <c r="E398" s="55"/>
      <c r="F398" s="54"/>
      <c r="G398" s="55"/>
      <c r="H398" s="55"/>
      <c r="I398" s="54"/>
      <c r="J398" s="40"/>
      <c r="K398" s="41"/>
      <c r="L398" s="41"/>
      <c r="M398" s="42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94"/>
      <c r="AA398" s="76"/>
      <c r="AB398" s="76"/>
      <c r="AC398" s="76"/>
      <c r="AD398" s="76"/>
    </row>
    <row r="399" spans="1:30" ht="15" x14ac:dyDescent="0.15">
      <c r="A399" s="53"/>
      <c r="B399" s="54"/>
      <c r="C399" s="37">
        <v>387</v>
      </c>
      <c r="D399" s="55"/>
      <c r="E399" s="55"/>
      <c r="F399" s="54"/>
      <c r="G399" s="55"/>
      <c r="H399" s="55"/>
      <c r="I399" s="54"/>
      <c r="J399" s="40"/>
      <c r="K399" s="41"/>
      <c r="L399" s="41"/>
      <c r="M399" s="42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94"/>
      <c r="AA399" s="76"/>
      <c r="AB399" s="76"/>
      <c r="AC399" s="76"/>
      <c r="AD399" s="76"/>
    </row>
    <row r="400" spans="1:30" ht="15" x14ac:dyDescent="0.15">
      <c r="A400" s="53"/>
      <c r="B400" s="54"/>
      <c r="C400" s="37">
        <v>388</v>
      </c>
      <c r="D400" s="55"/>
      <c r="E400" s="55"/>
      <c r="F400" s="54"/>
      <c r="G400" s="55"/>
      <c r="H400" s="55"/>
      <c r="I400" s="54"/>
      <c r="J400" s="40"/>
      <c r="K400" s="41"/>
      <c r="L400" s="41"/>
      <c r="M400" s="42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94"/>
      <c r="AA400" s="76"/>
      <c r="AB400" s="76"/>
      <c r="AC400" s="76"/>
      <c r="AD400" s="76"/>
    </row>
    <row r="401" spans="1:30" ht="15" x14ac:dyDescent="0.15">
      <c r="A401" s="53"/>
      <c r="B401" s="54"/>
      <c r="C401" s="37">
        <v>389</v>
      </c>
      <c r="D401" s="55"/>
      <c r="E401" s="55"/>
      <c r="F401" s="54"/>
      <c r="G401" s="55"/>
      <c r="H401" s="55"/>
      <c r="I401" s="54"/>
      <c r="J401" s="40"/>
      <c r="K401" s="41"/>
      <c r="L401" s="41"/>
      <c r="M401" s="42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94"/>
      <c r="AA401" s="76"/>
      <c r="AB401" s="76"/>
      <c r="AC401" s="76"/>
      <c r="AD401" s="76"/>
    </row>
    <row r="402" spans="1:30" ht="15" x14ac:dyDescent="0.15">
      <c r="A402" s="53"/>
      <c r="B402" s="54"/>
      <c r="C402" s="37">
        <v>390</v>
      </c>
      <c r="D402" s="55"/>
      <c r="E402" s="55"/>
      <c r="F402" s="54"/>
      <c r="G402" s="55"/>
      <c r="H402" s="55"/>
      <c r="I402" s="54"/>
      <c r="J402" s="40"/>
      <c r="K402" s="41"/>
      <c r="L402" s="41"/>
      <c r="M402" s="42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94"/>
      <c r="AA402" s="76"/>
      <c r="AB402" s="76"/>
      <c r="AC402" s="76"/>
      <c r="AD402" s="76"/>
    </row>
    <row r="403" spans="1:30" ht="15" x14ac:dyDescent="0.15">
      <c r="A403" s="53"/>
      <c r="B403" s="54"/>
      <c r="C403" s="37">
        <v>391</v>
      </c>
      <c r="D403" s="55"/>
      <c r="E403" s="55"/>
      <c r="F403" s="54"/>
      <c r="G403" s="55"/>
      <c r="H403" s="55"/>
      <c r="I403" s="54"/>
      <c r="J403" s="40"/>
      <c r="K403" s="41"/>
      <c r="L403" s="41"/>
      <c r="M403" s="42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94"/>
      <c r="AA403" s="76"/>
      <c r="AB403" s="76"/>
      <c r="AC403" s="76"/>
      <c r="AD403" s="76"/>
    </row>
    <row r="404" spans="1:30" ht="15" x14ac:dyDescent="0.15">
      <c r="A404" s="53"/>
      <c r="B404" s="54"/>
      <c r="C404" s="37">
        <v>392</v>
      </c>
      <c r="D404" s="55"/>
      <c r="E404" s="55"/>
      <c r="F404" s="54"/>
      <c r="G404" s="55"/>
      <c r="H404" s="55"/>
      <c r="I404" s="54"/>
      <c r="J404" s="40"/>
      <c r="K404" s="41"/>
      <c r="L404" s="41"/>
      <c r="M404" s="42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94"/>
      <c r="AA404" s="76"/>
      <c r="AB404" s="76"/>
      <c r="AC404" s="76"/>
      <c r="AD404" s="76"/>
    </row>
    <row r="405" spans="1:30" ht="15" x14ac:dyDescent="0.15">
      <c r="A405" s="53"/>
      <c r="B405" s="54"/>
      <c r="C405" s="37">
        <v>393</v>
      </c>
      <c r="D405" s="55"/>
      <c r="E405" s="55"/>
      <c r="F405" s="54"/>
      <c r="G405" s="55"/>
      <c r="H405" s="55"/>
      <c r="I405" s="54"/>
      <c r="J405" s="40"/>
      <c r="K405" s="41"/>
      <c r="L405" s="41"/>
      <c r="M405" s="42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94"/>
      <c r="AA405" s="76"/>
      <c r="AB405" s="76"/>
      <c r="AC405" s="76"/>
      <c r="AD405" s="76"/>
    </row>
    <row r="406" spans="1:30" ht="15" x14ac:dyDescent="0.15">
      <c r="A406" s="53"/>
      <c r="B406" s="54"/>
      <c r="C406" s="37">
        <v>394</v>
      </c>
      <c r="D406" s="55"/>
      <c r="E406" s="55"/>
      <c r="F406" s="54"/>
      <c r="G406" s="55"/>
      <c r="H406" s="55"/>
      <c r="I406" s="54"/>
      <c r="J406" s="40"/>
      <c r="K406" s="41"/>
      <c r="L406" s="41"/>
      <c r="M406" s="42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94"/>
      <c r="AA406" s="76"/>
      <c r="AB406" s="76"/>
      <c r="AC406" s="76"/>
      <c r="AD406" s="76"/>
    </row>
    <row r="407" spans="1:30" ht="15" x14ac:dyDescent="0.15">
      <c r="A407" s="53"/>
      <c r="B407" s="54"/>
      <c r="C407" s="37">
        <v>395</v>
      </c>
      <c r="D407" s="55"/>
      <c r="E407" s="55"/>
      <c r="F407" s="54"/>
      <c r="G407" s="55"/>
      <c r="H407" s="55"/>
      <c r="I407" s="54"/>
      <c r="J407" s="40"/>
      <c r="K407" s="41"/>
      <c r="L407" s="41"/>
      <c r="M407" s="42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94"/>
      <c r="AA407" s="76"/>
      <c r="AB407" s="76"/>
      <c r="AC407" s="76"/>
      <c r="AD407" s="76"/>
    </row>
    <row r="408" spans="1:30" ht="15" x14ac:dyDescent="0.15">
      <c r="A408" s="53"/>
      <c r="B408" s="54"/>
      <c r="C408" s="37">
        <v>396</v>
      </c>
      <c r="D408" s="55"/>
      <c r="E408" s="55"/>
      <c r="F408" s="54"/>
      <c r="G408" s="55"/>
      <c r="H408" s="55"/>
      <c r="I408" s="54"/>
      <c r="J408" s="40"/>
      <c r="K408" s="41"/>
      <c r="L408" s="41"/>
      <c r="M408" s="42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94"/>
      <c r="AA408" s="76"/>
      <c r="AB408" s="76"/>
      <c r="AC408" s="76"/>
      <c r="AD408" s="76"/>
    </row>
    <row r="409" spans="1:30" ht="15" x14ac:dyDescent="0.15">
      <c r="A409" s="53"/>
      <c r="B409" s="54"/>
      <c r="C409" s="37">
        <v>397</v>
      </c>
      <c r="D409" s="55"/>
      <c r="E409" s="55"/>
      <c r="F409" s="54"/>
      <c r="G409" s="55"/>
      <c r="H409" s="55"/>
      <c r="I409" s="54"/>
      <c r="J409" s="40"/>
      <c r="K409" s="41"/>
      <c r="L409" s="41"/>
      <c r="M409" s="42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94"/>
      <c r="AA409" s="76"/>
      <c r="AB409" s="76"/>
      <c r="AC409" s="76"/>
      <c r="AD409" s="76"/>
    </row>
    <row r="410" spans="1:30" ht="15" x14ac:dyDescent="0.15">
      <c r="A410" s="53"/>
      <c r="B410" s="54"/>
      <c r="C410" s="37">
        <v>398</v>
      </c>
      <c r="D410" s="55"/>
      <c r="E410" s="55"/>
      <c r="F410" s="54"/>
      <c r="G410" s="55"/>
      <c r="H410" s="55"/>
      <c r="I410" s="54"/>
      <c r="J410" s="40"/>
      <c r="K410" s="41"/>
      <c r="L410" s="41"/>
      <c r="M410" s="42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94"/>
      <c r="AA410" s="76"/>
      <c r="AB410" s="76"/>
      <c r="AC410" s="76"/>
      <c r="AD410" s="76"/>
    </row>
    <row r="411" spans="1:30" ht="15" x14ac:dyDescent="0.15">
      <c r="A411" s="53"/>
      <c r="B411" s="54"/>
      <c r="C411" s="37">
        <v>399</v>
      </c>
      <c r="D411" s="55"/>
      <c r="E411" s="55"/>
      <c r="F411" s="54"/>
      <c r="G411" s="55"/>
      <c r="H411" s="55"/>
      <c r="I411" s="54"/>
      <c r="J411" s="40"/>
      <c r="K411" s="41"/>
      <c r="L411" s="41"/>
      <c r="M411" s="42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94"/>
      <c r="AA411" s="76"/>
      <c r="AB411" s="76"/>
      <c r="AC411" s="76"/>
      <c r="AD411" s="76"/>
    </row>
    <row r="412" spans="1:30" ht="15" x14ac:dyDescent="0.15">
      <c r="A412" s="53"/>
      <c r="B412" s="54"/>
      <c r="C412" s="37">
        <v>400</v>
      </c>
      <c r="D412" s="55"/>
      <c r="E412" s="55"/>
      <c r="F412" s="54"/>
      <c r="G412" s="55"/>
      <c r="H412" s="55"/>
      <c r="I412" s="54"/>
      <c r="J412" s="40"/>
      <c r="K412" s="41"/>
      <c r="L412" s="41"/>
      <c r="M412" s="42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94"/>
      <c r="AA412" s="76"/>
      <c r="AB412" s="76"/>
      <c r="AC412" s="76"/>
      <c r="AD412" s="76"/>
    </row>
    <row r="413" spans="1:30" ht="15" x14ac:dyDescent="0.15">
      <c r="A413" s="53"/>
      <c r="B413" s="54"/>
      <c r="C413" s="37">
        <v>401</v>
      </c>
      <c r="D413" s="55"/>
      <c r="E413" s="55"/>
      <c r="F413" s="54"/>
      <c r="G413" s="55"/>
      <c r="H413" s="55"/>
      <c r="I413" s="54"/>
      <c r="J413" s="40"/>
      <c r="K413" s="41"/>
      <c r="L413" s="41"/>
      <c r="M413" s="42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94"/>
      <c r="AA413" s="76"/>
      <c r="AB413" s="76"/>
      <c r="AC413" s="76"/>
      <c r="AD413" s="76"/>
    </row>
    <row r="414" spans="1:30" ht="15" x14ac:dyDescent="0.15">
      <c r="A414" s="53"/>
      <c r="B414" s="54"/>
      <c r="C414" s="37">
        <v>402</v>
      </c>
      <c r="D414" s="55"/>
      <c r="E414" s="55"/>
      <c r="F414" s="54"/>
      <c r="G414" s="55"/>
      <c r="H414" s="55"/>
      <c r="I414" s="54"/>
      <c r="J414" s="40"/>
      <c r="K414" s="41"/>
      <c r="L414" s="41"/>
      <c r="M414" s="42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94"/>
      <c r="AA414" s="76"/>
      <c r="AB414" s="76"/>
      <c r="AC414" s="76"/>
      <c r="AD414" s="76"/>
    </row>
    <row r="415" spans="1:30" ht="15" x14ac:dyDescent="0.15">
      <c r="A415" s="53"/>
      <c r="B415" s="54"/>
      <c r="C415" s="37">
        <v>403</v>
      </c>
      <c r="D415" s="55"/>
      <c r="E415" s="55"/>
      <c r="F415" s="54"/>
      <c r="G415" s="55"/>
      <c r="H415" s="55"/>
      <c r="I415" s="54"/>
      <c r="J415" s="40"/>
      <c r="K415" s="41"/>
      <c r="L415" s="41"/>
      <c r="M415" s="42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94"/>
      <c r="AA415" s="76"/>
      <c r="AB415" s="76"/>
      <c r="AC415" s="76"/>
      <c r="AD415" s="76"/>
    </row>
    <row r="416" spans="1:30" ht="15" x14ac:dyDescent="0.15">
      <c r="A416" s="53"/>
      <c r="B416" s="54"/>
      <c r="C416" s="37">
        <v>404</v>
      </c>
      <c r="D416" s="55"/>
      <c r="E416" s="55"/>
      <c r="F416" s="54"/>
      <c r="G416" s="55"/>
      <c r="H416" s="55"/>
      <c r="I416" s="54"/>
      <c r="J416" s="40"/>
      <c r="K416" s="41"/>
      <c r="L416" s="41"/>
      <c r="M416" s="42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94"/>
      <c r="AA416" s="76"/>
      <c r="AB416" s="76"/>
      <c r="AC416" s="76"/>
      <c r="AD416" s="76"/>
    </row>
    <row r="417" spans="1:30" ht="15" x14ac:dyDescent="0.15">
      <c r="A417" s="53"/>
      <c r="B417" s="54"/>
      <c r="C417" s="37">
        <v>405</v>
      </c>
      <c r="D417" s="55"/>
      <c r="E417" s="55"/>
      <c r="F417" s="54"/>
      <c r="G417" s="55"/>
      <c r="H417" s="55"/>
      <c r="I417" s="54"/>
      <c r="J417" s="40"/>
      <c r="K417" s="41"/>
      <c r="L417" s="41"/>
      <c r="M417" s="42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94"/>
      <c r="AA417" s="76"/>
      <c r="AB417" s="76"/>
      <c r="AC417" s="76"/>
      <c r="AD417" s="76"/>
    </row>
    <row r="418" spans="1:30" ht="15" x14ac:dyDescent="0.15">
      <c r="A418" s="53"/>
      <c r="B418" s="54"/>
      <c r="C418" s="37">
        <v>406</v>
      </c>
      <c r="D418" s="55"/>
      <c r="E418" s="55"/>
      <c r="F418" s="54"/>
      <c r="G418" s="55"/>
      <c r="H418" s="55"/>
      <c r="I418" s="54"/>
      <c r="J418" s="40"/>
      <c r="K418" s="41"/>
      <c r="L418" s="41"/>
      <c r="M418" s="42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94"/>
      <c r="AA418" s="76"/>
      <c r="AB418" s="76"/>
      <c r="AC418" s="76"/>
      <c r="AD418" s="76"/>
    </row>
    <row r="419" spans="1:30" ht="15" x14ac:dyDescent="0.15">
      <c r="A419" s="53"/>
      <c r="B419" s="54"/>
      <c r="C419" s="37">
        <v>407</v>
      </c>
      <c r="D419" s="55"/>
      <c r="E419" s="55"/>
      <c r="F419" s="54"/>
      <c r="G419" s="55"/>
      <c r="H419" s="55"/>
      <c r="I419" s="54"/>
      <c r="J419" s="40"/>
      <c r="K419" s="41"/>
      <c r="L419" s="41"/>
      <c r="M419" s="42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94"/>
      <c r="AA419" s="76"/>
      <c r="AB419" s="76"/>
      <c r="AC419" s="76"/>
      <c r="AD419" s="76"/>
    </row>
    <row r="420" spans="1:30" ht="15" x14ac:dyDescent="0.15">
      <c r="A420" s="53"/>
      <c r="B420" s="54"/>
      <c r="C420" s="37">
        <v>408</v>
      </c>
      <c r="D420" s="55"/>
      <c r="E420" s="55"/>
      <c r="F420" s="54"/>
      <c r="G420" s="55"/>
      <c r="H420" s="55"/>
      <c r="I420" s="54"/>
      <c r="J420" s="40"/>
      <c r="K420" s="41"/>
      <c r="L420" s="41"/>
      <c r="M420" s="42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94"/>
      <c r="AA420" s="76"/>
      <c r="AB420" s="76"/>
      <c r="AC420" s="76"/>
      <c r="AD420" s="76"/>
    </row>
    <row r="421" spans="1:30" ht="15" x14ac:dyDescent="0.15">
      <c r="A421" s="53"/>
      <c r="B421" s="54"/>
      <c r="C421" s="37">
        <v>409</v>
      </c>
      <c r="D421" s="55"/>
      <c r="E421" s="55"/>
      <c r="F421" s="54"/>
      <c r="G421" s="55"/>
      <c r="H421" s="55"/>
      <c r="I421" s="54"/>
      <c r="J421" s="40"/>
      <c r="K421" s="41"/>
      <c r="L421" s="41"/>
      <c r="M421" s="42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94"/>
      <c r="AA421" s="76"/>
      <c r="AB421" s="76"/>
      <c r="AC421" s="76"/>
      <c r="AD421" s="76"/>
    </row>
    <row r="422" spans="1:30" ht="15" x14ac:dyDescent="0.15">
      <c r="A422" s="53"/>
      <c r="B422" s="54"/>
      <c r="C422" s="37">
        <v>410</v>
      </c>
      <c r="D422" s="55"/>
      <c r="E422" s="55"/>
      <c r="F422" s="54"/>
      <c r="G422" s="55"/>
      <c r="H422" s="55"/>
      <c r="I422" s="54"/>
      <c r="J422" s="40"/>
      <c r="K422" s="41"/>
      <c r="L422" s="41"/>
      <c r="M422" s="42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94"/>
      <c r="AA422" s="76"/>
      <c r="AB422" s="76"/>
      <c r="AC422" s="76"/>
      <c r="AD422" s="76"/>
    </row>
    <row r="423" spans="1:30" ht="15" x14ac:dyDescent="0.15">
      <c r="A423" s="53"/>
      <c r="B423" s="54"/>
      <c r="C423" s="37">
        <v>411</v>
      </c>
      <c r="D423" s="55"/>
      <c r="E423" s="55"/>
      <c r="F423" s="54"/>
      <c r="G423" s="55"/>
      <c r="H423" s="55"/>
      <c r="I423" s="54"/>
      <c r="J423" s="40"/>
      <c r="K423" s="41"/>
      <c r="L423" s="41"/>
      <c r="M423" s="42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94"/>
      <c r="AA423" s="76"/>
      <c r="AB423" s="76"/>
      <c r="AC423" s="76"/>
      <c r="AD423" s="76"/>
    </row>
    <row r="424" spans="1:30" ht="15" x14ac:dyDescent="0.15">
      <c r="A424" s="53"/>
      <c r="B424" s="54"/>
      <c r="C424" s="37">
        <v>412</v>
      </c>
      <c r="D424" s="55"/>
      <c r="E424" s="55"/>
      <c r="F424" s="54"/>
      <c r="G424" s="55"/>
      <c r="H424" s="55"/>
      <c r="I424" s="54"/>
      <c r="J424" s="40"/>
      <c r="K424" s="41"/>
      <c r="L424" s="41"/>
      <c r="M424" s="42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94"/>
      <c r="AA424" s="76"/>
      <c r="AB424" s="76"/>
      <c r="AC424" s="76"/>
      <c r="AD424" s="76"/>
    </row>
    <row r="425" spans="1:30" ht="15" x14ac:dyDescent="0.15">
      <c r="A425" s="53"/>
      <c r="B425" s="54"/>
      <c r="C425" s="37">
        <v>413</v>
      </c>
      <c r="D425" s="55"/>
      <c r="E425" s="55"/>
      <c r="F425" s="54"/>
      <c r="G425" s="55"/>
      <c r="H425" s="55"/>
      <c r="I425" s="54"/>
      <c r="J425" s="40"/>
      <c r="K425" s="41"/>
      <c r="L425" s="41"/>
      <c r="M425" s="42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94"/>
      <c r="AA425" s="76"/>
      <c r="AB425" s="76"/>
      <c r="AC425" s="76"/>
      <c r="AD425" s="76"/>
    </row>
    <row r="426" spans="1:30" ht="15" x14ac:dyDescent="0.15">
      <c r="A426" s="53"/>
      <c r="B426" s="54"/>
      <c r="C426" s="37">
        <v>414</v>
      </c>
      <c r="D426" s="55"/>
      <c r="E426" s="55"/>
      <c r="F426" s="54"/>
      <c r="G426" s="55"/>
      <c r="H426" s="55"/>
      <c r="I426" s="54"/>
      <c r="J426" s="40"/>
      <c r="K426" s="41"/>
      <c r="L426" s="41"/>
      <c r="M426" s="42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94"/>
      <c r="AA426" s="76"/>
      <c r="AB426" s="76"/>
      <c r="AC426" s="76"/>
      <c r="AD426" s="76"/>
    </row>
    <row r="427" spans="1:30" ht="15" x14ac:dyDescent="0.15">
      <c r="A427" s="53"/>
      <c r="B427" s="54"/>
      <c r="C427" s="37">
        <v>415</v>
      </c>
      <c r="D427" s="55"/>
      <c r="E427" s="55"/>
      <c r="F427" s="54"/>
      <c r="G427" s="55"/>
      <c r="H427" s="55"/>
      <c r="I427" s="54"/>
      <c r="J427" s="40"/>
      <c r="K427" s="41"/>
      <c r="L427" s="41"/>
      <c r="M427" s="42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94"/>
      <c r="AA427" s="76"/>
      <c r="AB427" s="76"/>
      <c r="AC427" s="76"/>
      <c r="AD427" s="76"/>
    </row>
    <row r="428" spans="1:30" ht="15" x14ac:dyDescent="0.15">
      <c r="A428" s="53"/>
      <c r="B428" s="54"/>
      <c r="C428" s="37">
        <v>416</v>
      </c>
      <c r="D428" s="55"/>
      <c r="E428" s="55"/>
      <c r="F428" s="54"/>
      <c r="G428" s="55"/>
      <c r="H428" s="55"/>
      <c r="I428" s="54"/>
      <c r="J428" s="40"/>
      <c r="K428" s="41"/>
      <c r="L428" s="41"/>
      <c r="M428" s="42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94"/>
      <c r="AA428" s="76"/>
      <c r="AB428" s="76"/>
      <c r="AC428" s="76"/>
      <c r="AD428" s="76"/>
    </row>
    <row r="429" spans="1:30" ht="15" x14ac:dyDescent="0.15">
      <c r="A429" s="53"/>
      <c r="B429" s="54"/>
      <c r="C429" s="37">
        <v>417</v>
      </c>
      <c r="D429" s="55"/>
      <c r="E429" s="55"/>
      <c r="F429" s="54"/>
      <c r="G429" s="55"/>
      <c r="H429" s="55"/>
      <c r="I429" s="54"/>
      <c r="J429" s="40"/>
      <c r="K429" s="41"/>
      <c r="L429" s="41"/>
      <c r="M429" s="42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94"/>
      <c r="AA429" s="76"/>
      <c r="AB429" s="76"/>
      <c r="AC429" s="76"/>
      <c r="AD429" s="76"/>
    </row>
    <row r="430" spans="1:30" ht="15" x14ac:dyDescent="0.15">
      <c r="A430" s="53"/>
      <c r="B430" s="54"/>
      <c r="C430" s="37">
        <v>418</v>
      </c>
      <c r="D430" s="55"/>
      <c r="E430" s="55"/>
      <c r="F430" s="54"/>
      <c r="G430" s="55"/>
      <c r="H430" s="55"/>
      <c r="I430" s="54"/>
      <c r="J430" s="40"/>
      <c r="K430" s="41"/>
      <c r="L430" s="41"/>
      <c r="M430" s="42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94"/>
      <c r="AA430" s="76"/>
      <c r="AB430" s="76"/>
      <c r="AC430" s="76"/>
      <c r="AD430" s="76"/>
    </row>
    <row r="431" spans="1:30" ht="15" x14ac:dyDescent="0.15">
      <c r="A431" s="53"/>
      <c r="B431" s="54"/>
      <c r="C431" s="37">
        <v>419</v>
      </c>
      <c r="D431" s="55"/>
      <c r="E431" s="55"/>
      <c r="F431" s="54"/>
      <c r="G431" s="55"/>
      <c r="H431" s="55"/>
      <c r="I431" s="54"/>
      <c r="J431" s="40"/>
      <c r="K431" s="41"/>
      <c r="L431" s="41"/>
      <c r="M431" s="42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94"/>
      <c r="AA431" s="76"/>
      <c r="AB431" s="76"/>
      <c r="AC431" s="76"/>
      <c r="AD431" s="76"/>
    </row>
    <row r="432" spans="1:30" ht="15" x14ac:dyDescent="0.15">
      <c r="A432" s="53"/>
      <c r="B432" s="54"/>
      <c r="C432" s="37">
        <v>420</v>
      </c>
      <c r="D432" s="55"/>
      <c r="E432" s="55"/>
      <c r="F432" s="54"/>
      <c r="G432" s="55"/>
      <c r="H432" s="55"/>
      <c r="I432" s="54"/>
      <c r="J432" s="40"/>
      <c r="K432" s="41"/>
      <c r="L432" s="41"/>
      <c r="M432" s="42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94"/>
      <c r="AA432" s="76"/>
      <c r="AB432" s="76"/>
      <c r="AC432" s="76"/>
      <c r="AD432" s="76"/>
    </row>
    <row r="433" spans="1:30" ht="15" x14ac:dyDescent="0.15">
      <c r="A433" s="53"/>
      <c r="B433" s="54"/>
      <c r="C433" s="37">
        <v>421</v>
      </c>
      <c r="D433" s="55"/>
      <c r="E433" s="55"/>
      <c r="F433" s="54"/>
      <c r="G433" s="55"/>
      <c r="H433" s="55"/>
      <c r="I433" s="54"/>
      <c r="J433" s="40"/>
      <c r="K433" s="41"/>
      <c r="L433" s="41"/>
      <c r="M433" s="42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94"/>
      <c r="AA433" s="76"/>
      <c r="AB433" s="76"/>
      <c r="AC433" s="76"/>
      <c r="AD433" s="76"/>
    </row>
    <row r="434" spans="1:30" ht="15" x14ac:dyDescent="0.15">
      <c r="A434" s="53"/>
      <c r="B434" s="54"/>
      <c r="C434" s="37">
        <v>422</v>
      </c>
      <c r="D434" s="55"/>
      <c r="E434" s="55"/>
      <c r="F434" s="54"/>
      <c r="G434" s="55"/>
      <c r="H434" s="55"/>
      <c r="I434" s="54"/>
      <c r="J434" s="40"/>
      <c r="K434" s="41"/>
      <c r="L434" s="41"/>
      <c r="M434" s="42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94"/>
      <c r="AA434" s="76"/>
      <c r="AB434" s="76"/>
      <c r="AC434" s="76"/>
      <c r="AD434" s="76"/>
    </row>
    <row r="435" spans="1:30" ht="15" x14ac:dyDescent="0.15">
      <c r="A435" s="53"/>
      <c r="B435" s="54"/>
      <c r="C435" s="37">
        <v>423</v>
      </c>
      <c r="D435" s="55"/>
      <c r="E435" s="55"/>
      <c r="F435" s="54"/>
      <c r="G435" s="55"/>
      <c r="H435" s="55"/>
      <c r="I435" s="54"/>
      <c r="J435" s="40"/>
      <c r="K435" s="41"/>
      <c r="L435" s="41"/>
      <c r="M435" s="42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94"/>
      <c r="AA435" s="76"/>
      <c r="AB435" s="76"/>
      <c r="AC435" s="76"/>
      <c r="AD435" s="76"/>
    </row>
    <row r="436" spans="1:30" ht="15" x14ac:dyDescent="0.15">
      <c r="A436" s="53"/>
      <c r="B436" s="54"/>
      <c r="C436" s="37">
        <v>424</v>
      </c>
      <c r="D436" s="55"/>
      <c r="E436" s="55"/>
      <c r="F436" s="54"/>
      <c r="G436" s="55"/>
      <c r="H436" s="55"/>
      <c r="I436" s="54"/>
      <c r="J436" s="40"/>
      <c r="K436" s="41"/>
      <c r="L436" s="41"/>
      <c r="M436" s="42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94"/>
      <c r="AA436" s="76"/>
      <c r="AB436" s="76"/>
      <c r="AC436" s="76"/>
      <c r="AD436" s="76"/>
    </row>
    <row r="437" spans="1:30" ht="15" x14ac:dyDescent="0.15">
      <c r="A437" s="53"/>
      <c r="B437" s="54"/>
      <c r="C437" s="37">
        <v>425</v>
      </c>
      <c r="D437" s="55"/>
      <c r="E437" s="55"/>
      <c r="F437" s="54"/>
      <c r="G437" s="55"/>
      <c r="H437" s="55"/>
      <c r="I437" s="54"/>
      <c r="J437" s="40"/>
      <c r="K437" s="41"/>
      <c r="L437" s="41"/>
      <c r="M437" s="42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94"/>
      <c r="AA437" s="76"/>
      <c r="AB437" s="76"/>
      <c r="AC437" s="76"/>
      <c r="AD437" s="76"/>
    </row>
    <row r="438" spans="1:30" ht="15" x14ac:dyDescent="0.15">
      <c r="A438" s="53"/>
      <c r="B438" s="54"/>
      <c r="C438" s="37">
        <v>426</v>
      </c>
      <c r="D438" s="55"/>
      <c r="E438" s="55"/>
      <c r="F438" s="54"/>
      <c r="G438" s="55"/>
      <c r="H438" s="55"/>
      <c r="I438" s="54"/>
      <c r="J438" s="40"/>
      <c r="K438" s="41"/>
      <c r="L438" s="41"/>
      <c r="M438" s="42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94"/>
      <c r="AA438" s="76"/>
      <c r="AB438" s="76"/>
      <c r="AC438" s="76"/>
      <c r="AD438" s="76"/>
    </row>
    <row r="439" spans="1:30" ht="15" x14ac:dyDescent="0.15">
      <c r="A439" s="53"/>
      <c r="B439" s="54"/>
      <c r="C439" s="37">
        <v>427</v>
      </c>
      <c r="D439" s="55"/>
      <c r="E439" s="55"/>
      <c r="F439" s="54"/>
      <c r="G439" s="55"/>
      <c r="H439" s="55"/>
      <c r="I439" s="54"/>
      <c r="J439" s="40"/>
      <c r="K439" s="41"/>
      <c r="L439" s="41"/>
      <c r="M439" s="42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94"/>
      <c r="AA439" s="76"/>
      <c r="AB439" s="76"/>
      <c r="AC439" s="76"/>
      <c r="AD439" s="76"/>
    </row>
    <row r="440" spans="1:30" ht="15" x14ac:dyDescent="0.15">
      <c r="A440" s="53"/>
      <c r="B440" s="54"/>
      <c r="C440" s="37">
        <v>428</v>
      </c>
      <c r="D440" s="55"/>
      <c r="E440" s="55"/>
      <c r="F440" s="54"/>
      <c r="G440" s="55"/>
      <c r="H440" s="55"/>
      <c r="I440" s="54"/>
      <c r="J440" s="40"/>
      <c r="K440" s="41"/>
      <c r="L440" s="41"/>
      <c r="M440" s="42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94"/>
      <c r="AA440" s="76"/>
      <c r="AB440" s="76"/>
      <c r="AC440" s="76"/>
      <c r="AD440" s="76"/>
    </row>
    <row r="441" spans="1:30" ht="15" x14ac:dyDescent="0.15">
      <c r="A441" s="53"/>
      <c r="B441" s="54"/>
      <c r="C441" s="37">
        <v>429</v>
      </c>
      <c r="D441" s="55"/>
      <c r="E441" s="55"/>
      <c r="F441" s="54"/>
      <c r="G441" s="55"/>
      <c r="H441" s="55"/>
      <c r="I441" s="54"/>
      <c r="J441" s="40"/>
      <c r="K441" s="41"/>
      <c r="L441" s="41"/>
      <c r="M441" s="42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94"/>
      <c r="AA441" s="76"/>
      <c r="AB441" s="76"/>
      <c r="AC441" s="76"/>
      <c r="AD441" s="76"/>
    </row>
    <row r="442" spans="1:30" ht="15" x14ac:dyDescent="0.15">
      <c r="A442" s="53"/>
      <c r="B442" s="54"/>
      <c r="C442" s="37">
        <v>430</v>
      </c>
      <c r="D442" s="55"/>
      <c r="E442" s="55"/>
      <c r="F442" s="54"/>
      <c r="G442" s="55"/>
      <c r="H442" s="55"/>
      <c r="I442" s="54"/>
      <c r="J442" s="40"/>
      <c r="K442" s="41"/>
      <c r="L442" s="41"/>
      <c r="M442" s="42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94"/>
      <c r="AA442" s="76"/>
      <c r="AB442" s="76"/>
      <c r="AC442" s="76"/>
      <c r="AD442" s="76"/>
    </row>
    <row r="443" spans="1:30" ht="15" x14ac:dyDescent="0.15">
      <c r="A443" s="53"/>
      <c r="B443" s="54"/>
      <c r="C443" s="37">
        <v>431</v>
      </c>
      <c r="D443" s="55"/>
      <c r="E443" s="55"/>
      <c r="F443" s="54"/>
      <c r="G443" s="55"/>
      <c r="H443" s="55"/>
      <c r="I443" s="54"/>
      <c r="J443" s="40"/>
      <c r="K443" s="41"/>
      <c r="L443" s="41"/>
      <c r="M443" s="42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94"/>
      <c r="AA443" s="76"/>
      <c r="AB443" s="76"/>
      <c r="AC443" s="76"/>
      <c r="AD443" s="76"/>
    </row>
    <row r="444" spans="1:30" ht="15" x14ac:dyDescent="0.15">
      <c r="A444" s="53"/>
      <c r="B444" s="54"/>
      <c r="C444" s="37">
        <v>432</v>
      </c>
      <c r="D444" s="55"/>
      <c r="E444" s="55"/>
      <c r="F444" s="54"/>
      <c r="G444" s="55"/>
      <c r="H444" s="55"/>
      <c r="I444" s="54"/>
      <c r="J444" s="40"/>
      <c r="K444" s="41"/>
      <c r="L444" s="41"/>
      <c r="M444" s="42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94"/>
      <c r="AA444" s="76"/>
      <c r="AB444" s="76"/>
      <c r="AC444" s="76"/>
      <c r="AD444" s="76"/>
    </row>
    <row r="445" spans="1:30" ht="15" x14ac:dyDescent="0.15">
      <c r="A445" s="53"/>
      <c r="B445" s="54"/>
      <c r="C445" s="37">
        <v>433</v>
      </c>
      <c r="D445" s="55"/>
      <c r="E445" s="55"/>
      <c r="F445" s="54"/>
      <c r="G445" s="55"/>
      <c r="H445" s="55"/>
      <c r="I445" s="54"/>
      <c r="J445" s="40"/>
      <c r="K445" s="41"/>
      <c r="L445" s="41"/>
      <c r="M445" s="42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94"/>
      <c r="AA445" s="76"/>
      <c r="AB445" s="76"/>
      <c r="AC445" s="76"/>
      <c r="AD445" s="76"/>
    </row>
    <row r="446" spans="1:30" ht="15" x14ac:dyDescent="0.15">
      <c r="A446" s="53"/>
      <c r="B446" s="54"/>
      <c r="C446" s="37">
        <v>434</v>
      </c>
      <c r="D446" s="55"/>
      <c r="E446" s="55"/>
      <c r="F446" s="54"/>
      <c r="G446" s="55"/>
      <c r="H446" s="55"/>
      <c r="I446" s="54"/>
      <c r="J446" s="40"/>
      <c r="K446" s="41"/>
      <c r="L446" s="41"/>
      <c r="M446" s="42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94"/>
      <c r="AA446" s="76"/>
      <c r="AB446" s="76"/>
      <c r="AC446" s="76"/>
      <c r="AD446" s="76"/>
    </row>
    <row r="447" spans="1:30" ht="15" x14ac:dyDescent="0.15">
      <c r="A447" s="53"/>
      <c r="B447" s="54"/>
      <c r="C447" s="37">
        <v>435</v>
      </c>
      <c r="D447" s="55"/>
      <c r="E447" s="55"/>
      <c r="F447" s="54"/>
      <c r="G447" s="55"/>
      <c r="H447" s="55"/>
      <c r="I447" s="54"/>
      <c r="J447" s="40"/>
      <c r="K447" s="41"/>
      <c r="L447" s="41"/>
      <c r="M447" s="42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94"/>
      <c r="AA447" s="76"/>
      <c r="AB447" s="76"/>
      <c r="AC447" s="76"/>
      <c r="AD447" s="76"/>
    </row>
    <row r="448" spans="1:30" ht="15" x14ac:dyDescent="0.15">
      <c r="A448" s="53"/>
      <c r="B448" s="54"/>
      <c r="C448" s="37">
        <v>436</v>
      </c>
      <c r="D448" s="55"/>
      <c r="E448" s="55"/>
      <c r="F448" s="54"/>
      <c r="G448" s="55"/>
      <c r="H448" s="55"/>
      <c r="I448" s="54"/>
      <c r="J448" s="40"/>
      <c r="K448" s="41"/>
      <c r="L448" s="41"/>
      <c r="M448" s="42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94"/>
      <c r="AA448" s="76"/>
      <c r="AB448" s="76"/>
      <c r="AC448" s="76"/>
      <c r="AD448" s="76"/>
    </row>
    <row r="449" spans="1:30" ht="15" x14ac:dyDescent="0.15">
      <c r="A449" s="53"/>
      <c r="B449" s="54"/>
      <c r="C449" s="37">
        <v>437</v>
      </c>
      <c r="D449" s="55"/>
      <c r="E449" s="55"/>
      <c r="F449" s="54"/>
      <c r="G449" s="55"/>
      <c r="H449" s="55"/>
      <c r="I449" s="54"/>
      <c r="J449" s="40"/>
      <c r="K449" s="41"/>
      <c r="L449" s="41"/>
      <c r="M449" s="42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94"/>
      <c r="AA449" s="76"/>
      <c r="AB449" s="76"/>
      <c r="AC449" s="76"/>
      <c r="AD449" s="76"/>
    </row>
    <row r="450" spans="1:30" ht="15" x14ac:dyDescent="0.15">
      <c r="A450" s="53"/>
      <c r="B450" s="54"/>
      <c r="C450" s="37">
        <v>438</v>
      </c>
      <c r="D450" s="55"/>
      <c r="E450" s="55"/>
      <c r="F450" s="54"/>
      <c r="G450" s="55"/>
      <c r="H450" s="55"/>
      <c r="I450" s="54"/>
      <c r="J450" s="40"/>
      <c r="K450" s="41"/>
      <c r="L450" s="41"/>
      <c r="M450" s="42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94"/>
      <c r="AA450" s="76"/>
      <c r="AB450" s="76"/>
      <c r="AC450" s="76"/>
      <c r="AD450" s="76"/>
    </row>
    <row r="451" spans="1:30" ht="15" x14ac:dyDescent="0.15">
      <c r="A451" s="53"/>
      <c r="B451" s="54"/>
      <c r="C451" s="37">
        <v>439</v>
      </c>
      <c r="D451" s="55"/>
      <c r="E451" s="55"/>
      <c r="F451" s="54"/>
      <c r="G451" s="55"/>
      <c r="H451" s="55"/>
      <c r="I451" s="54"/>
      <c r="J451" s="40"/>
      <c r="K451" s="41"/>
      <c r="L451" s="41"/>
      <c r="M451" s="42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94"/>
      <c r="AA451" s="76"/>
      <c r="AB451" s="76"/>
      <c r="AC451" s="76"/>
      <c r="AD451" s="76"/>
    </row>
    <row r="452" spans="1:30" ht="15" x14ac:dyDescent="0.15">
      <c r="A452" s="53"/>
      <c r="B452" s="54"/>
      <c r="C452" s="37">
        <v>440</v>
      </c>
      <c r="D452" s="55"/>
      <c r="E452" s="55"/>
      <c r="F452" s="54"/>
      <c r="G452" s="55"/>
      <c r="H452" s="55"/>
      <c r="I452" s="54"/>
      <c r="J452" s="40"/>
      <c r="K452" s="41"/>
      <c r="L452" s="41"/>
      <c r="M452" s="42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94"/>
      <c r="AA452" s="76"/>
      <c r="AB452" s="76"/>
      <c r="AC452" s="76"/>
      <c r="AD452" s="76"/>
    </row>
    <row r="453" spans="1:30" ht="15" x14ac:dyDescent="0.15">
      <c r="A453" s="53"/>
      <c r="B453" s="54"/>
      <c r="C453" s="37">
        <v>441</v>
      </c>
      <c r="D453" s="55"/>
      <c r="E453" s="55"/>
      <c r="F453" s="54"/>
      <c r="G453" s="55"/>
      <c r="H453" s="55"/>
      <c r="I453" s="54"/>
      <c r="J453" s="40"/>
      <c r="K453" s="41"/>
      <c r="L453" s="41"/>
      <c r="M453" s="42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94"/>
      <c r="AA453" s="76"/>
      <c r="AB453" s="76"/>
      <c r="AC453" s="76"/>
      <c r="AD453" s="76"/>
    </row>
    <row r="454" spans="1:30" ht="15" x14ac:dyDescent="0.15">
      <c r="A454" s="53"/>
      <c r="B454" s="54"/>
      <c r="C454" s="37">
        <v>442</v>
      </c>
      <c r="D454" s="55"/>
      <c r="E454" s="55"/>
      <c r="F454" s="54"/>
      <c r="G454" s="55"/>
      <c r="H454" s="55"/>
      <c r="I454" s="54"/>
      <c r="J454" s="40"/>
      <c r="K454" s="41"/>
      <c r="L454" s="41"/>
      <c r="M454" s="42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94"/>
      <c r="AA454" s="76"/>
      <c r="AB454" s="76"/>
      <c r="AC454" s="76"/>
      <c r="AD454" s="76"/>
    </row>
    <row r="455" spans="1:30" ht="15" x14ac:dyDescent="0.15">
      <c r="A455" s="53"/>
      <c r="B455" s="54"/>
      <c r="C455" s="37">
        <v>443</v>
      </c>
      <c r="D455" s="55"/>
      <c r="E455" s="55"/>
      <c r="F455" s="54"/>
      <c r="G455" s="55"/>
      <c r="H455" s="55"/>
      <c r="I455" s="54"/>
      <c r="J455" s="40"/>
      <c r="K455" s="41"/>
      <c r="L455" s="41"/>
      <c r="M455" s="42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94"/>
      <c r="AA455" s="76"/>
      <c r="AB455" s="76"/>
      <c r="AC455" s="76"/>
      <c r="AD455" s="76"/>
    </row>
    <row r="456" spans="1:30" ht="15" x14ac:dyDescent="0.15">
      <c r="A456" s="53"/>
      <c r="B456" s="54"/>
      <c r="C456" s="37">
        <v>444</v>
      </c>
      <c r="D456" s="55"/>
      <c r="E456" s="55"/>
      <c r="F456" s="54"/>
      <c r="G456" s="55"/>
      <c r="H456" s="55"/>
      <c r="I456" s="54"/>
      <c r="J456" s="40"/>
      <c r="K456" s="41"/>
      <c r="L456" s="41"/>
      <c r="M456" s="42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94"/>
      <c r="AA456" s="76"/>
      <c r="AB456" s="76"/>
      <c r="AC456" s="76"/>
      <c r="AD456" s="76"/>
    </row>
    <row r="457" spans="1:30" ht="15" x14ac:dyDescent="0.15">
      <c r="A457" s="53"/>
      <c r="B457" s="54"/>
      <c r="C457" s="37">
        <v>445</v>
      </c>
      <c r="D457" s="55"/>
      <c r="E457" s="55"/>
      <c r="F457" s="54"/>
      <c r="G457" s="55"/>
      <c r="H457" s="55"/>
      <c r="I457" s="54"/>
      <c r="J457" s="40"/>
      <c r="K457" s="41"/>
      <c r="L457" s="41"/>
      <c r="M457" s="42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94"/>
      <c r="AA457" s="76"/>
      <c r="AB457" s="76"/>
      <c r="AC457" s="76"/>
      <c r="AD457" s="76"/>
    </row>
    <row r="458" spans="1:30" ht="15" x14ac:dyDescent="0.15">
      <c r="A458" s="53"/>
      <c r="B458" s="54"/>
      <c r="C458" s="37">
        <v>446</v>
      </c>
      <c r="D458" s="55"/>
      <c r="E458" s="55"/>
      <c r="F458" s="54"/>
      <c r="G458" s="55"/>
      <c r="H458" s="55"/>
      <c r="I458" s="54"/>
      <c r="J458" s="40"/>
      <c r="K458" s="41"/>
      <c r="L458" s="41"/>
      <c r="M458" s="42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94"/>
      <c r="AA458" s="76"/>
      <c r="AB458" s="76"/>
      <c r="AC458" s="76"/>
      <c r="AD458" s="76"/>
    </row>
    <row r="459" spans="1:30" ht="15" x14ac:dyDescent="0.15">
      <c r="A459" s="53"/>
      <c r="B459" s="54"/>
      <c r="C459" s="37">
        <v>447</v>
      </c>
      <c r="D459" s="55"/>
      <c r="E459" s="55"/>
      <c r="F459" s="54"/>
      <c r="G459" s="55"/>
      <c r="H459" s="55"/>
      <c r="I459" s="54"/>
      <c r="J459" s="40"/>
      <c r="K459" s="41"/>
      <c r="L459" s="41"/>
      <c r="M459" s="42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94"/>
      <c r="AA459" s="76"/>
      <c r="AB459" s="76"/>
      <c r="AC459" s="76"/>
      <c r="AD459" s="76"/>
    </row>
    <row r="460" spans="1:30" ht="15" x14ac:dyDescent="0.15">
      <c r="A460" s="53"/>
      <c r="B460" s="54"/>
      <c r="C460" s="37">
        <v>448</v>
      </c>
      <c r="D460" s="55"/>
      <c r="E460" s="55"/>
      <c r="F460" s="54"/>
      <c r="G460" s="55"/>
      <c r="H460" s="55"/>
      <c r="I460" s="54"/>
      <c r="J460" s="40"/>
      <c r="K460" s="41"/>
      <c r="L460" s="41"/>
      <c r="M460" s="42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94"/>
      <c r="AA460" s="76"/>
      <c r="AB460" s="76"/>
      <c r="AC460" s="76"/>
      <c r="AD460" s="76"/>
    </row>
    <row r="461" spans="1:30" ht="15" x14ac:dyDescent="0.15">
      <c r="A461" s="53"/>
      <c r="B461" s="54"/>
      <c r="C461" s="37">
        <v>449</v>
      </c>
      <c r="D461" s="55"/>
      <c r="E461" s="55"/>
      <c r="F461" s="54"/>
      <c r="G461" s="55"/>
      <c r="H461" s="55"/>
      <c r="I461" s="54"/>
      <c r="J461" s="40"/>
      <c r="K461" s="41"/>
      <c r="L461" s="41"/>
      <c r="M461" s="42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94"/>
      <c r="AA461" s="76"/>
      <c r="AB461" s="76"/>
      <c r="AC461" s="76"/>
      <c r="AD461" s="76"/>
    </row>
    <row r="462" spans="1:30" ht="15" x14ac:dyDescent="0.15">
      <c r="A462" s="53"/>
      <c r="B462" s="54"/>
      <c r="C462" s="37">
        <v>450</v>
      </c>
      <c r="D462" s="55"/>
      <c r="E462" s="55"/>
      <c r="F462" s="54"/>
      <c r="G462" s="55"/>
      <c r="H462" s="55"/>
      <c r="I462" s="54"/>
      <c r="J462" s="40"/>
      <c r="K462" s="41"/>
      <c r="L462" s="41"/>
      <c r="M462" s="42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94"/>
      <c r="AA462" s="76"/>
      <c r="AB462" s="76"/>
      <c r="AC462" s="76"/>
      <c r="AD462" s="76"/>
    </row>
    <row r="463" spans="1:30" ht="15" x14ac:dyDescent="0.15">
      <c r="A463" s="53"/>
      <c r="B463" s="54"/>
      <c r="C463" s="37">
        <v>451</v>
      </c>
      <c r="D463" s="55"/>
      <c r="E463" s="55"/>
      <c r="F463" s="54"/>
      <c r="G463" s="55"/>
      <c r="H463" s="55"/>
      <c r="I463" s="54"/>
      <c r="J463" s="40"/>
      <c r="K463" s="41"/>
      <c r="L463" s="41"/>
      <c r="M463" s="42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94"/>
      <c r="AA463" s="76"/>
      <c r="AB463" s="76"/>
      <c r="AC463" s="76"/>
      <c r="AD463" s="76"/>
    </row>
    <row r="464" spans="1:30" ht="15" x14ac:dyDescent="0.15">
      <c r="A464" s="53"/>
      <c r="B464" s="54"/>
      <c r="C464" s="37">
        <v>452</v>
      </c>
      <c r="D464" s="55"/>
      <c r="E464" s="55"/>
      <c r="F464" s="54"/>
      <c r="G464" s="55"/>
      <c r="H464" s="55"/>
      <c r="I464" s="54"/>
      <c r="J464" s="40"/>
      <c r="K464" s="41"/>
      <c r="L464" s="41"/>
      <c r="M464" s="42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94"/>
      <c r="AA464" s="76"/>
      <c r="AB464" s="76"/>
      <c r="AC464" s="76"/>
      <c r="AD464" s="76"/>
    </row>
    <row r="465" spans="1:30" ht="15" x14ac:dyDescent="0.15">
      <c r="A465" s="53"/>
      <c r="B465" s="54"/>
      <c r="C465" s="37">
        <v>453</v>
      </c>
      <c r="D465" s="55"/>
      <c r="E465" s="55"/>
      <c r="F465" s="54"/>
      <c r="G465" s="55"/>
      <c r="H465" s="55"/>
      <c r="I465" s="54"/>
      <c r="J465" s="40"/>
      <c r="K465" s="41"/>
      <c r="L465" s="41"/>
      <c r="M465" s="42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94"/>
      <c r="AA465" s="76"/>
      <c r="AB465" s="76"/>
      <c r="AC465" s="76"/>
      <c r="AD465" s="76"/>
    </row>
    <row r="466" spans="1:30" ht="15" x14ac:dyDescent="0.15">
      <c r="A466" s="53"/>
      <c r="B466" s="54"/>
      <c r="C466" s="37">
        <v>454</v>
      </c>
      <c r="D466" s="55"/>
      <c r="E466" s="55"/>
      <c r="F466" s="54"/>
      <c r="G466" s="55"/>
      <c r="H466" s="55"/>
      <c r="I466" s="54"/>
      <c r="J466" s="40"/>
      <c r="K466" s="41"/>
      <c r="L466" s="41"/>
      <c r="M466" s="42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94"/>
      <c r="AA466" s="76"/>
      <c r="AB466" s="76"/>
      <c r="AC466" s="76"/>
      <c r="AD466" s="76"/>
    </row>
    <row r="467" spans="1:30" ht="15" x14ac:dyDescent="0.15">
      <c r="A467" s="53"/>
      <c r="B467" s="54"/>
      <c r="C467" s="37">
        <v>455</v>
      </c>
      <c r="D467" s="55"/>
      <c r="E467" s="55"/>
      <c r="F467" s="54"/>
      <c r="G467" s="55"/>
      <c r="H467" s="55"/>
      <c r="I467" s="54"/>
      <c r="J467" s="40"/>
      <c r="K467" s="41"/>
      <c r="L467" s="41"/>
      <c r="M467" s="42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94"/>
      <c r="AA467" s="76"/>
      <c r="AB467" s="76"/>
      <c r="AC467" s="76"/>
      <c r="AD467" s="76"/>
    </row>
    <row r="468" spans="1:30" ht="15" x14ac:dyDescent="0.15">
      <c r="A468" s="53"/>
      <c r="B468" s="54"/>
      <c r="C468" s="37">
        <v>456</v>
      </c>
      <c r="D468" s="55"/>
      <c r="E468" s="55"/>
      <c r="F468" s="54"/>
      <c r="G468" s="55"/>
      <c r="H468" s="55"/>
      <c r="I468" s="54"/>
      <c r="J468" s="40"/>
      <c r="K468" s="41"/>
      <c r="L468" s="41"/>
      <c r="M468" s="42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94"/>
      <c r="AA468" s="76"/>
      <c r="AB468" s="76"/>
      <c r="AC468" s="76"/>
      <c r="AD468" s="76"/>
    </row>
    <row r="469" spans="1:30" ht="15" x14ac:dyDescent="0.15">
      <c r="A469" s="53"/>
      <c r="B469" s="54"/>
      <c r="C469" s="37">
        <v>457</v>
      </c>
      <c r="D469" s="55"/>
      <c r="E469" s="55"/>
      <c r="F469" s="54"/>
      <c r="G469" s="55"/>
      <c r="H469" s="55"/>
      <c r="I469" s="54"/>
      <c r="J469" s="40"/>
      <c r="K469" s="41"/>
      <c r="L469" s="41"/>
      <c r="M469" s="42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94"/>
      <c r="AA469" s="76"/>
      <c r="AB469" s="76"/>
      <c r="AC469" s="76"/>
      <c r="AD469" s="76"/>
    </row>
    <row r="470" spans="1:30" ht="15" x14ac:dyDescent="0.15">
      <c r="A470" s="53"/>
      <c r="B470" s="54"/>
      <c r="C470" s="37">
        <v>458</v>
      </c>
      <c r="D470" s="55"/>
      <c r="E470" s="55"/>
      <c r="F470" s="54"/>
      <c r="G470" s="55"/>
      <c r="H470" s="55"/>
      <c r="I470" s="54"/>
      <c r="J470" s="40"/>
      <c r="K470" s="41"/>
      <c r="L470" s="41"/>
      <c r="M470" s="42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94"/>
      <c r="AA470" s="76"/>
      <c r="AB470" s="76"/>
      <c r="AC470" s="76"/>
      <c r="AD470" s="76"/>
    </row>
    <row r="471" spans="1:30" ht="15" x14ac:dyDescent="0.15">
      <c r="A471" s="53"/>
      <c r="B471" s="54"/>
      <c r="C471" s="37">
        <v>459</v>
      </c>
      <c r="D471" s="55"/>
      <c r="E471" s="55"/>
      <c r="F471" s="54"/>
      <c r="G471" s="55"/>
      <c r="H471" s="55"/>
      <c r="I471" s="54"/>
      <c r="J471" s="40"/>
      <c r="K471" s="41"/>
      <c r="L471" s="41"/>
      <c r="M471" s="42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94"/>
      <c r="AA471" s="76"/>
      <c r="AB471" s="76"/>
      <c r="AC471" s="76"/>
      <c r="AD471" s="76"/>
    </row>
    <row r="472" spans="1:30" ht="15" x14ac:dyDescent="0.15">
      <c r="A472" s="53"/>
      <c r="B472" s="54"/>
      <c r="C472" s="37">
        <v>460</v>
      </c>
      <c r="D472" s="55"/>
      <c r="E472" s="55"/>
      <c r="F472" s="54"/>
      <c r="G472" s="55"/>
      <c r="H472" s="55"/>
      <c r="I472" s="54"/>
      <c r="J472" s="40"/>
      <c r="K472" s="41"/>
      <c r="L472" s="41"/>
      <c r="M472" s="42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94"/>
      <c r="AA472" s="76"/>
      <c r="AB472" s="76"/>
      <c r="AC472" s="76"/>
      <c r="AD472" s="76"/>
    </row>
    <row r="473" spans="1:30" ht="15" x14ac:dyDescent="0.15">
      <c r="A473" s="53"/>
      <c r="B473" s="54"/>
      <c r="C473" s="37">
        <v>461</v>
      </c>
      <c r="D473" s="55"/>
      <c r="E473" s="55"/>
      <c r="F473" s="54"/>
      <c r="G473" s="55"/>
      <c r="H473" s="55"/>
      <c r="I473" s="54"/>
      <c r="J473" s="40"/>
      <c r="K473" s="41"/>
      <c r="L473" s="41"/>
      <c r="M473" s="42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94"/>
      <c r="AA473" s="76"/>
      <c r="AB473" s="76"/>
      <c r="AC473" s="76"/>
      <c r="AD473" s="76"/>
    </row>
    <row r="474" spans="1:30" ht="15" x14ac:dyDescent="0.15">
      <c r="A474" s="53"/>
      <c r="B474" s="54"/>
      <c r="C474" s="37">
        <v>462</v>
      </c>
      <c r="D474" s="55"/>
      <c r="E474" s="55"/>
      <c r="F474" s="54"/>
      <c r="G474" s="55"/>
      <c r="H474" s="55"/>
      <c r="I474" s="54"/>
      <c r="J474" s="40"/>
      <c r="K474" s="41"/>
      <c r="L474" s="41"/>
      <c r="M474" s="42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94"/>
      <c r="AA474" s="76"/>
      <c r="AB474" s="76"/>
      <c r="AC474" s="76"/>
      <c r="AD474" s="76"/>
    </row>
    <row r="475" spans="1:30" ht="15" x14ac:dyDescent="0.15">
      <c r="A475" s="53"/>
      <c r="B475" s="54"/>
      <c r="C475" s="37">
        <v>463</v>
      </c>
      <c r="D475" s="55"/>
      <c r="E475" s="55"/>
      <c r="F475" s="54"/>
      <c r="G475" s="55"/>
      <c r="H475" s="55"/>
      <c r="I475" s="54"/>
      <c r="J475" s="40"/>
      <c r="K475" s="41"/>
      <c r="L475" s="41"/>
      <c r="M475" s="42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94"/>
      <c r="AA475" s="76"/>
      <c r="AB475" s="76"/>
      <c r="AC475" s="76"/>
      <c r="AD475" s="76"/>
    </row>
    <row r="476" spans="1:30" ht="15" x14ac:dyDescent="0.15">
      <c r="A476" s="53"/>
      <c r="B476" s="54"/>
      <c r="C476" s="37">
        <v>464</v>
      </c>
      <c r="D476" s="55"/>
      <c r="E476" s="55"/>
      <c r="F476" s="54"/>
      <c r="G476" s="55"/>
      <c r="H476" s="55"/>
      <c r="I476" s="54"/>
      <c r="J476" s="40"/>
      <c r="K476" s="41"/>
      <c r="L476" s="41"/>
      <c r="M476" s="42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94"/>
      <c r="AA476" s="76"/>
      <c r="AB476" s="76"/>
      <c r="AC476" s="76"/>
      <c r="AD476" s="76"/>
    </row>
    <row r="477" spans="1:30" ht="15" x14ac:dyDescent="0.15">
      <c r="A477" s="53"/>
      <c r="B477" s="54"/>
      <c r="C477" s="37">
        <v>465</v>
      </c>
      <c r="D477" s="55"/>
      <c r="E477" s="55"/>
      <c r="F477" s="54"/>
      <c r="G477" s="55"/>
      <c r="H477" s="55"/>
      <c r="I477" s="54"/>
      <c r="J477" s="40"/>
      <c r="K477" s="41"/>
      <c r="L477" s="41"/>
      <c r="M477" s="42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94"/>
      <c r="AA477" s="76"/>
      <c r="AB477" s="76"/>
      <c r="AC477" s="76"/>
      <c r="AD477" s="76"/>
    </row>
    <row r="478" spans="1:30" ht="15" x14ac:dyDescent="0.15">
      <c r="A478" s="53"/>
      <c r="B478" s="54"/>
      <c r="C478" s="37">
        <v>466</v>
      </c>
      <c r="D478" s="55"/>
      <c r="E478" s="55"/>
      <c r="F478" s="54"/>
      <c r="G478" s="55"/>
      <c r="H478" s="55"/>
      <c r="I478" s="54"/>
      <c r="J478" s="40"/>
      <c r="K478" s="41"/>
      <c r="L478" s="41"/>
      <c r="M478" s="42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94"/>
      <c r="AA478" s="76"/>
      <c r="AB478" s="76"/>
      <c r="AC478" s="76"/>
      <c r="AD478" s="76"/>
    </row>
    <row r="479" spans="1:30" ht="15" x14ac:dyDescent="0.15">
      <c r="A479" s="53"/>
      <c r="B479" s="54"/>
      <c r="C479" s="37">
        <v>467</v>
      </c>
      <c r="D479" s="55"/>
      <c r="E479" s="55"/>
      <c r="F479" s="54"/>
      <c r="G479" s="55"/>
      <c r="H479" s="55"/>
      <c r="I479" s="54"/>
      <c r="J479" s="40"/>
      <c r="K479" s="41"/>
      <c r="L479" s="41"/>
      <c r="M479" s="42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94"/>
      <c r="AA479" s="76"/>
      <c r="AB479" s="76"/>
      <c r="AC479" s="76"/>
      <c r="AD479" s="76"/>
    </row>
    <row r="480" spans="1:30" ht="15" x14ac:dyDescent="0.15">
      <c r="A480" s="53"/>
      <c r="B480" s="54"/>
      <c r="C480" s="37">
        <v>468</v>
      </c>
      <c r="D480" s="55"/>
      <c r="E480" s="55"/>
      <c r="F480" s="54"/>
      <c r="G480" s="55"/>
      <c r="H480" s="55"/>
      <c r="I480" s="54"/>
      <c r="J480" s="40"/>
      <c r="K480" s="41"/>
      <c r="L480" s="41"/>
      <c r="M480" s="42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94"/>
      <c r="AA480" s="76"/>
      <c r="AB480" s="76"/>
      <c r="AC480" s="76"/>
      <c r="AD480" s="76"/>
    </row>
    <row r="481" spans="1:30" ht="15" x14ac:dyDescent="0.15">
      <c r="A481" s="53"/>
      <c r="B481" s="54"/>
      <c r="C481" s="37">
        <v>469</v>
      </c>
      <c r="D481" s="55"/>
      <c r="E481" s="55"/>
      <c r="F481" s="54"/>
      <c r="G481" s="55"/>
      <c r="H481" s="55"/>
      <c r="I481" s="54"/>
      <c r="J481" s="40"/>
      <c r="K481" s="41"/>
      <c r="L481" s="41"/>
      <c r="M481" s="42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94"/>
      <c r="AA481" s="76"/>
      <c r="AB481" s="76"/>
      <c r="AC481" s="76"/>
      <c r="AD481" s="76"/>
    </row>
    <row r="482" spans="1:30" ht="15" x14ac:dyDescent="0.15">
      <c r="A482" s="53"/>
      <c r="B482" s="54"/>
      <c r="C482" s="37">
        <v>470</v>
      </c>
      <c r="D482" s="55"/>
      <c r="E482" s="55"/>
      <c r="F482" s="54"/>
      <c r="G482" s="55"/>
      <c r="H482" s="55"/>
      <c r="I482" s="54"/>
      <c r="J482" s="40"/>
      <c r="K482" s="41"/>
      <c r="L482" s="41"/>
      <c r="M482" s="42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94"/>
      <c r="AA482" s="76"/>
      <c r="AB482" s="76"/>
      <c r="AC482" s="76"/>
      <c r="AD482" s="76"/>
    </row>
    <row r="483" spans="1:30" ht="15" x14ac:dyDescent="0.15">
      <c r="A483" s="53"/>
      <c r="B483" s="54"/>
      <c r="C483" s="37">
        <v>471</v>
      </c>
      <c r="D483" s="55"/>
      <c r="E483" s="55"/>
      <c r="F483" s="54"/>
      <c r="G483" s="55"/>
      <c r="H483" s="55"/>
      <c r="I483" s="54"/>
      <c r="J483" s="40"/>
      <c r="K483" s="41"/>
      <c r="L483" s="41"/>
      <c r="M483" s="42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94"/>
      <c r="AA483" s="76"/>
      <c r="AB483" s="76"/>
      <c r="AC483" s="76"/>
      <c r="AD483" s="76"/>
    </row>
    <row r="484" spans="1:30" ht="15" x14ac:dyDescent="0.15">
      <c r="A484" s="53"/>
      <c r="B484" s="54"/>
      <c r="C484" s="37">
        <v>472</v>
      </c>
      <c r="D484" s="55"/>
      <c r="E484" s="55"/>
      <c r="F484" s="54"/>
      <c r="G484" s="55"/>
      <c r="H484" s="55"/>
      <c r="I484" s="54"/>
      <c r="J484" s="40"/>
      <c r="K484" s="41"/>
      <c r="L484" s="41"/>
      <c r="M484" s="42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94"/>
      <c r="AA484" s="76"/>
      <c r="AB484" s="76"/>
      <c r="AC484" s="76"/>
      <c r="AD484" s="76"/>
    </row>
    <row r="485" spans="1:30" ht="15" x14ac:dyDescent="0.15">
      <c r="A485" s="53"/>
      <c r="B485" s="54"/>
      <c r="C485" s="37">
        <v>473</v>
      </c>
      <c r="D485" s="55"/>
      <c r="E485" s="55"/>
      <c r="F485" s="54"/>
      <c r="G485" s="55"/>
      <c r="H485" s="55"/>
      <c r="I485" s="54"/>
      <c r="J485" s="40"/>
      <c r="K485" s="41"/>
      <c r="L485" s="41"/>
      <c r="M485" s="42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94"/>
      <c r="AA485" s="76"/>
      <c r="AB485" s="76"/>
      <c r="AC485" s="76"/>
      <c r="AD485" s="76"/>
    </row>
    <row r="486" spans="1:30" ht="15" x14ac:dyDescent="0.15">
      <c r="A486" s="53"/>
      <c r="B486" s="54"/>
      <c r="C486" s="37">
        <v>474</v>
      </c>
      <c r="D486" s="55"/>
      <c r="E486" s="55"/>
      <c r="F486" s="54"/>
      <c r="G486" s="55"/>
      <c r="H486" s="55"/>
      <c r="I486" s="54"/>
      <c r="J486" s="40"/>
      <c r="K486" s="41"/>
      <c r="L486" s="41"/>
      <c r="M486" s="42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94"/>
      <c r="AA486" s="76"/>
      <c r="AB486" s="76"/>
      <c r="AC486" s="76"/>
      <c r="AD486" s="76"/>
    </row>
    <row r="487" spans="1:30" ht="15" x14ac:dyDescent="0.15">
      <c r="A487" s="53"/>
      <c r="B487" s="54"/>
      <c r="C487" s="37">
        <v>475</v>
      </c>
      <c r="D487" s="55"/>
      <c r="E487" s="55"/>
      <c r="F487" s="54"/>
      <c r="G487" s="55"/>
      <c r="H487" s="55"/>
      <c r="I487" s="54"/>
      <c r="J487" s="40"/>
      <c r="K487" s="41"/>
      <c r="L487" s="41"/>
      <c r="M487" s="42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94"/>
      <c r="AA487" s="76"/>
      <c r="AB487" s="76"/>
      <c r="AC487" s="76"/>
      <c r="AD487" s="76"/>
    </row>
    <row r="488" spans="1:30" ht="15" x14ac:dyDescent="0.15">
      <c r="A488" s="53"/>
      <c r="B488" s="54"/>
      <c r="C488" s="37">
        <v>476</v>
      </c>
      <c r="D488" s="55"/>
      <c r="E488" s="55"/>
      <c r="F488" s="54"/>
      <c r="G488" s="55"/>
      <c r="H488" s="55"/>
      <c r="I488" s="54"/>
      <c r="J488" s="40"/>
      <c r="K488" s="41"/>
      <c r="L488" s="41"/>
      <c r="M488" s="42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94"/>
      <c r="AA488" s="76"/>
      <c r="AB488" s="76"/>
      <c r="AC488" s="76"/>
      <c r="AD488" s="76"/>
    </row>
    <row r="489" spans="1:30" ht="15" x14ac:dyDescent="0.15">
      <c r="A489" s="53"/>
      <c r="B489" s="54"/>
      <c r="C489" s="37">
        <v>477</v>
      </c>
      <c r="D489" s="55"/>
      <c r="E489" s="55"/>
      <c r="F489" s="54"/>
      <c r="G489" s="55"/>
      <c r="H489" s="55"/>
      <c r="I489" s="54"/>
      <c r="J489" s="40"/>
      <c r="K489" s="41"/>
      <c r="L489" s="41"/>
      <c r="M489" s="42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94"/>
      <c r="AA489" s="76"/>
      <c r="AB489" s="76"/>
      <c r="AC489" s="76"/>
      <c r="AD489" s="76"/>
    </row>
    <row r="490" spans="1:30" ht="15" x14ac:dyDescent="0.15">
      <c r="A490" s="53"/>
      <c r="B490" s="54"/>
      <c r="C490" s="37">
        <v>478</v>
      </c>
      <c r="D490" s="55"/>
      <c r="E490" s="55"/>
      <c r="F490" s="54"/>
      <c r="G490" s="55"/>
      <c r="H490" s="55"/>
      <c r="I490" s="54"/>
      <c r="J490" s="40"/>
      <c r="K490" s="41"/>
      <c r="L490" s="41"/>
      <c r="M490" s="42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94"/>
      <c r="AA490" s="76"/>
      <c r="AB490" s="76"/>
      <c r="AC490" s="76"/>
      <c r="AD490" s="76"/>
    </row>
    <row r="491" spans="1:30" ht="15" x14ac:dyDescent="0.15">
      <c r="A491" s="53"/>
      <c r="B491" s="54"/>
      <c r="C491" s="37">
        <v>479</v>
      </c>
      <c r="D491" s="55"/>
      <c r="E491" s="55"/>
      <c r="F491" s="54"/>
      <c r="G491" s="55"/>
      <c r="H491" s="55"/>
      <c r="I491" s="54"/>
      <c r="J491" s="40"/>
      <c r="K491" s="41"/>
      <c r="L491" s="41"/>
      <c r="M491" s="42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94"/>
      <c r="AA491" s="76"/>
      <c r="AB491" s="76"/>
      <c r="AC491" s="76"/>
      <c r="AD491" s="76"/>
    </row>
    <row r="492" spans="1:30" ht="15" x14ac:dyDescent="0.15">
      <c r="A492" s="53"/>
      <c r="B492" s="54"/>
      <c r="C492" s="37">
        <v>480</v>
      </c>
      <c r="D492" s="55"/>
      <c r="E492" s="55"/>
      <c r="F492" s="54"/>
      <c r="G492" s="55"/>
      <c r="H492" s="55"/>
      <c r="I492" s="54"/>
      <c r="J492" s="40"/>
      <c r="K492" s="41"/>
      <c r="L492" s="41"/>
      <c r="M492" s="42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94"/>
      <c r="AA492" s="76"/>
      <c r="AB492" s="76"/>
      <c r="AC492" s="76"/>
      <c r="AD492" s="76"/>
    </row>
    <row r="493" spans="1:30" ht="15" x14ac:dyDescent="0.15">
      <c r="A493" s="53"/>
      <c r="B493" s="54"/>
      <c r="C493" s="37">
        <v>481</v>
      </c>
      <c r="D493" s="55"/>
      <c r="E493" s="55"/>
      <c r="F493" s="54"/>
      <c r="G493" s="55"/>
      <c r="H493" s="55"/>
      <c r="I493" s="54"/>
      <c r="J493" s="40"/>
      <c r="K493" s="41"/>
      <c r="L493" s="41"/>
      <c r="M493" s="42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94"/>
      <c r="AA493" s="76"/>
      <c r="AB493" s="76"/>
      <c r="AC493" s="76"/>
      <c r="AD493" s="76"/>
    </row>
    <row r="494" spans="1:30" ht="15" x14ac:dyDescent="0.15">
      <c r="A494" s="53"/>
      <c r="B494" s="54"/>
      <c r="C494" s="37">
        <v>482</v>
      </c>
      <c r="D494" s="55"/>
      <c r="E494" s="55"/>
      <c r="F494" s="54"/>
      <c r="G494" s="55"/>
      <c r="H494" s="55"/>
      <c r="I494" s="54"/>
      <c r="J494" s="40"/>
      <c r="K494" s="41"/>
      <c r="L494" s="41"/>
      <c r="M494" s="42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94"/>
      <c r="AA494" s="76"/>
      <c r="AB494" s="76"/>
      <c r="AC494" s="76"/>
      <c r="AD494" s="76"/>
    </row>
    <row r="495" spans="1:30" ht="15" x14ac:dyDescent="0.15">
      <c r="A495" s="53"/>
      <c r="B495" s="54"/>
      <c r="C495" s="37">
        <v>483</v>
      </c>
      <c r="D495" s="55"/>
      <c r="E495" s="55"/>
      <c r="F495" s="54"/>
      <c r="G495" s="55"/>
      <c r="H495" s="55"/>
      <c r="I495" s="54"/>
      <c r="J495" s="40"/>
      <c r="K495" s="41"/>
      <c r="L495" s="41"/>
      <c r="M495" s="42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94"/>
      <c r="AA495" s="76"/>
      <c r="AB495" s="76"/>
      <c r="AC495" s="76"/>
      <c r="AD495" s="76"/>
    </row>
    <row r="496" spans="1:30" ht="15" x14ac:dyDescent="0.15">
      <c r="A496" s="53"/>
      <c r="B496" s="54"/>
      <c r="C496" s="37">
        <v>484</v>
      </c>
      <c r="D496" s="55"/>
      <c r="E496" s="55"/>
      <c r="F496" s="54"/>
      <c r="G496" s="55"/>
      <c r="H496" s="55"/>
      <c r="I496" s="54"/>
      <c r="J496" s="40"/>
      <c r="K496" s="41"/>
      <c r="L496" s="41"/>
      <c r="M496" s="42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94"/>
      <c r="AA496" s="76"/>
      <c r="AB496" s="76"/>
      <c r="AC496" s="76"/>
      <c r="AD496" s="76"/>
    </row>
    <row r="497" spans="1:30" ht="15" x14ac:dyDescent="0.15">
      <c r="A497" s="53"/>
      <c r="B497" s="54"/>
      <c r="C497" s="37">
        <v>485</v>
      </c>
      <c r="D497" s="55"/>
      <c r="E497" s="55"/>
      <c r="F497" s="54"/>
      <c r="G497" s="55"/>
      <c r="H497" s="55"/>
      <c r="I497" s="54"/>
      <c r="J497" s="40"/>
      <c r="K497" s="41"/>
      <c r="L497" s="41"/>
      <c r="M497" s="42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94"/>
      <c r="AA497" s="76"/>
      <c r="AB497" s="76"/>
      <c r="AC497" s="76"/>
      <c r="AD497" s="76"/>
    </row>
    <row r="498" spans="1:30" ht="15" x14ac:dyDescent="0.15">
      <c r="A498" s="53"/>
      <c r="B498" s="54"/>
      <c r="C498" s="37">
        <v>486</v>
      </c>
      <c r="D498" s="55"/>
      <c r="E498" s="55"/>
      <c r="F498" s="54"/>
      <c r="G498" s="55"/>
      <c r="H498" s="55"/>
      <c r="I498" s="54"/>
      <c r="J498" s="40"/>
      <c r="K498" s="41"/>
      <c r="L498" s="41"/>
      <c r="M498" s="42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94"/>
      <c r="AA498" s="76"/>
      <c r="AB498" s="76"/>
      <c r="AC498" s="76"/>
      <c r="AD498" s="76"/>
    </row>
    <row r="499" spans="1:30" ht="15" x14ac:dyDescent="0.15">
      <c r="A499" s="53"/>
      <c r="B499" s="54"/>
      <c r="C499" s="37">
        <v>487</v>
      </c>
      <c r="D499" s="55"/>
      <c r="E499" s="55"/>
      <c r="F499" s="54"/>
      <c r="G499" s="55"/>
      <c r="H499" s="55"/>
      <c r="I499" s="54"/>
      <c r="J499" s="40"/>
      <c r="K499" s="41"/>
      <c r="L499" s="41"/>
      <c r="M499" s="42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94"/>
      <c r="AA499" s="76"/>
      <c r="AB499" s="76"/>
      <c r="AC499" s="76"/>
      <c r="AD499" s="76"/>
    </row>
    <row r="500" spans="1:30" ht="15" x14ac:dyDescent="0.15">
      <c r="A500" s="53"/>
      <c r="B500" s="54"/>
      <c r="C500" s="37">
        <v>488</v>
      </c>
      <c r="D500" s="55"/>
      <c r="E500" s="55"/>
      <c r="F500" s="54"/>
      <c r="G500" s="55"/>
      <c r="H500" s="55"/>
      <c r="I500" s="54"/>
      <c r="J500" s="40"/>
      <c r="K500" s="41"/>
      <c r="L500" s="41"/>
      <c r="M500" s="42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94"/>
      <c r="AA500" s="76"/>
      <c r="AB500" s="76"/>
      <c r="AC500" s="76"/>
      <c r="AD500" s="76"/>
    </row>
    <row r="501" spans="1:30" ht="15" x14ac:dyDescent="0.15">
      <c r="A501" s="53"/>
      <c r="B501" s="54"/>
      <c r="C501" s="37">
        <v>489</v>
      </c>
      <c r="D501" s="55"/>
      <c r="E501" s="55"/>
      <c r="F501" s="54"/>
      <c r="G501" s="55"/>
      <c r="H501" s="55"/>
      <c r="I501" s="54"/>
      <c r="J501" s="40"/>
      <c r="K501" s="41"/>
      <c r="L501" s="41"/>
      <c r="M501" s="42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94"/>
      <c r="AA501" s="76"/>
      <c r="AB501" s="76"/>
      <c r="AC501" s="76"/>
      <c r="AD501" s="76"/>
    </row>
    <row r="502" spans="1:30" ht="15" x14ac:dyDescent="0.15">
      <c r="A502" s="53"/>
      <c r="B502" s="54"/>
      <c r="C502" s="37">
        <v>490</v>
      </c>
      <c r="D502" s="55"/>
      <c r="E502" s="55"/>
      <c r="F502" s="54"/>
      <c r="G502" s="55"/>
      <c r="H502" s="55"/>
      <c r="I502" s="54"/>
      <c r="J502" s="40"/>
      <c r="K502" s="41"/>
      <c r="L502" s="41"/>
      <c r="M502" s="42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94"/>
      <c r="AA502" s="76"/>
      <c r="AB502" s="76"/>
      <c r="AC502" s="76"/>
      <c r="AD502" s="76"/>
    </row>
    <row r="503" spans="1:30" ht="15" x14ac:dyDescent="0.15">
      <c r="A503" s="53"/>
      <c r="B503" s="54"/>
      <c r="C503" s="37">
        <v>491</v>
      </c>
      <c r="D503" s="55"/>
      <c r="E503" s="55"/>
      <c r="F503" s="54"/>
      <c r="G503" s="55"/>
      <c r="H503" s="55"/>
      <c r="I503" s="54"/>
      <c r="J503" s="40"/>
      <c r="K503" s="41"/>
      <c r="L503" s="41"/>
      <c r="M503" s="42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94"/>
      <c r="AA503" s="76"/>
      <c r="AB503" s="76"/>
      <c r="AC503" s="76"/>
      <c r="AD503" s="76"/>
    </row>
    <row r="504" spans="1:30" ht="15" x14ac:dyDescent="0.15">
      <c r="A504" s="53"/>
      <c r="B504" s="54"/>
      <c r="C504" s="37">
        <v>492</v>
      </c>
      <c r="D504" s="55"/>
      <c r="E504" s="55"/>
      <c r="F504" s="54"/>
      <c r="G504" s="55"/>
      <c r="H504" s="55"/>
      <c r="I504" s="54"/>
      <c r="J504" s="40"/>
      <c r="K504" s="41"/>
      <c r="L504" s="41"/>
      <c r="M504" s="42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94"/>
      <c r="AA504" s="76"/>
      <c r="AB504" s="76"/>
      <c r="AC504" s="76"/>
      <c r="AD504" s="76"/>
    </row>
    <row r="505" spans="1:30" ht="15" x14ac:dyDescent="0.15">
      <c r="A505" s="53"/>
      <c r="B505" s="54"/>
      <c r="C505" s="37">
        <v>493</v>
      </c>
      <c r="D505" s="55"/>
      <c r="E505" s="55"/>
      <c r="F505" s="54"/>
      <c r="G505" s="55"/>
      <c r="H505" s="55"/>
      <c r="I505" s="54"/>
      <c r="J505" s="40"/>
      <c r="K505" s="41"/>
      <c r="L505" s="41"/>
      <c r="M505" s="42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94"/>
      <c r="AA505" s="76"/>
      <c r="AB505" s="76"/>
      <c r="AC505" s="76"/>
      <c r="AD505" s="76"/>
    </row>
    <row r="506" spans="1:30" ht="15" x14ac:dyDescent="0.15">
      <c r="A506" s="53"/>
      <c r="B506" s="54"/>
      <c r="C506" s="37">
        <v>494</v>
      </c>
      <c r="D506" s="55"/>
      <c r="E506" s="55"/>
      <c r="F506" s="54"/>
      <c r="G506" s="55"/>
      <c r="H506" s="55"/>
      <c r="I506" s="54"/>
      <c r="J506" s="40"/>
      <c r="K506" s="41"/>
      <c r="L506" s="41"/>
      <c r="M506" s="42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94"/>
      <c r="AA506" s="76"/>
      <c r="AB506" s="76"/>
      <c r="AC506" s="76"/>
      <c r="AD506" s="76"/>
    </row>
    <row r="507" spans="1:30" ht="15" x14ac:dyDescent="0.15">
      <c r="A507" s="53"/>
      <c r="B507" s="54"/>
      <c r="C507" s="37">
        <v>495</v>
      </c>
      <c r="D507" s="55"/>
      <c r="E507" s="55"/>
      <c r="F507" s="54"/>
      <c r="G507" s="55"/>
      <c r="H507" s="55"/>
      <c r="I507" s="54"/>
      <c r="J507" s="40"/>
      <c r="K507" s="41"/>
      <c r="L507" s="41"/>
      <c r="M507" s="42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94"/>
      <c r="AA507" s="76"/>
      <c r="AB507" s="76"/>
      <c r="AC507" s="76"/>
      <c r="AD507" s="76"/>
    </row>
    <row r="508" spans="1:30" ht="15" x14ac:dyDescent="0.15">
      <c r="A508" s="53"/>
      <c r="B508" s="54"/>
      <c r="C508" s="37">
        <v>496</v>
      </c>
      <c r="D508" s="55"/>
      <c r="E508" s="55"/>
      <c r="F508" s="54"/>
      <c r="G508" s="55"/>
      <c r="H508" s="55"/>
      <c r="I508" s="54"/>
      <c r="J508" s="40"/>
      <c r="K508" s="41"/>
      <c r="L508" s="41"/>
      <c r="M508" s="42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94"/>
      <c r="AA508" s="76"/>
      <c r="AB508" s="76"/>
      <c r="AC508" s="76"/>
      <c r="AD508" s="76"/>
    </row>
    <row r="509" spans="1:30" ht="15" x14ac:dyDescent="0.15">
      <c r="A509" s="53"/>
      <c r="B509" s="54"/>
      <c r="C509" s="37">
        <v>497</v>
      </c>
      <c r="D509" s="55"/>
      <c r="E509" s="55"/>
      <c r="F509" s="54"/>
      <c r="G509" s="55"/>
      <c r="H509" s="55"/>
      <c r="I509" s="54"/>
      <c r="J509" s="40"/>
      <c r="K509" s="41"/>
      <c r="L509" s="41"/>
      <c r="M509" s="42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94"/>
      <c r="AA509" s="76"/>
      <c r="AB509" s="76"/>
      <c r="AC509" s="76"/>
      <c r="AD509" s="76"/>
    </row>
    <row r="510" spans="1:30" ht="15" x14ac:dyDescent="0.15">
      <c r="A510" s="53"/>
      <c r="B510" s="54"/>
      <c r="C510" s="37">
        <v>498</v>
      </c>
      <c r="D510" s="55"/>
      <c r="E510" s="55"/>
      <c r="F510" s="54"/>
      <c r="G510" s="55"/>
      <c r="H510" s="55"/>
      <c r="I510" s="54"/>
      <c r="J510" s="40"/>
      <c r="K510" s="41"/>
      <c r="L510" s="41"/>
      <c r="M510" s="42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94"/>
      <c r="AA510" s="76"/>
      <c r="AB510" s="76"/>
      <c r="AC510" s="76"/>
      <c r="AD510" s="76"/>
    </row>
    <row r="511" spans="1:30" ht="15" x14ac:dyDescent="0.15">
      <c r="A511" s="53"/>
      <c r="B511" s="54"/>
      <c r="C511" s="37">
        <v>499</v>
      </c>
      <c r="D511" s="55"/>
      <c r="E511" s="55"/>
      <c r="F511" s="54"/>
      <c r="G511" s="55"/>
      <c r="H511" s="55"/>
      <c r="I511" s="54"/>
      <c r="J511" s="40"/>
      <c r="K511" s="41"/>
      <c r="L511" s="41"/>
      <c r="M511" s="42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94"/>
      <c r="AA511" s="76"/>
      <c r="AB511" s="76"/>
      <c r="AC511" s="76"/>
      <c r="AD511" s="76"/>
    </row>
    <row r="512" spans="1:30" ht="15" x14ac:dyDescent="0.15">
      <c r="A512" s="53"/>
      <c r="B512" s="54"/>
      <c r="C512" s="37">
        <v>500</v>
      </c>
      <c r="D512" s="55"/>
      <c r="E512" s="55"/>
      <c r="F512" s="54"/>
      <c r="G512" s="55"/>
      <c r="H512" s="55"/>
      <c r="I512" s="54"/>
      <c r="J512" s="40"/>
      <c r="K512" s="41"/>
      <c r="L512" s="41"/>
      <c r="M512" s="42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94"/>
      <c r="AA512" s="76"/>
      <c r="AB512" s="76"/>
      <c r="AC512" s="76"/>
      <c r="AD512" s="76"/>
    </row>
    <row r="513" spans="1:30" ht="15" x14ac:dyDescent="0.15">
      <c r="A513" s="53"/>
      <c r="B513" s="54"/>
      <c r="C513" s="37">
        <v>501</v>
      </c>
      <c r="D513" s="55"/>
      <c r="E513" s="55"/>
      <c r="F513" s="54"/>
      <c r="G513" s="55"/>
      <c r="H513" s="55"/>
      <c r="I513" s="54"/>
      <c r="J513" s="40"/>
      <c r="K513" s="41"/>
      <c r="L513" s="41"/>
      <c r="M513" s="42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94"/>
      <c r="AA513" s="76"/>
      <c r="AB513" s="76"/>
      <c r="AC513" s="76"/>
      <c r="AD513" s="76"/>
    </row>
    <row r="514" spans="1:30" ht="15" x14ac:dyDescent="0.15">
      <c r="A514" s="53"/>
      <c r="B514" s="54"/>
      <c r="C514" s="37">
        <v>502</v>
      </c>
      <c r="D514" s="55"/>
      <c r="E514" s="55"/>
      <c r="F514" s="54"/>
      <c r="G514" s="55"/>
      <c r="H514" s="55"/>
      <c r="I514" s="54"/>
      <c r="J514" s="40"/>
      <c r="K514" s="41"/>
      <c r="L514" s="41"/>
      <c r="M514" s="42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94"/>
      <c r="AA514" s="76"/>
      <c r="AB514" s="76"/>
      <c r="AC514" s="76"/>
      <c r="AD514" s="76"/>
    </row>
    <row r="515" spans="1:30" ht="15" x14ac:dyDescent="0.15">
      <c r="A515" s="53"/>
      <c r="B515" s="54"/>
      <c r="C515" s="37">
        <v>503</v>
      </c>
      <c r="D515" s="55"/>
      <c r="E515" s="55"/>
      <c r="F515" s="54"/>
      <c r="G515" s="55"/>
      <c r="H515" s="55"/>
      <c r="I515" s="54"/>
      <c r="J515" s="40"/>
      <c r="K515" s="41"/>
      <c r="L515" s="41"/>
      <c r="M515" s="42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94"/>
      <c r="AA515" s="76"/>
      <c r="AB515" s="76"/>
      <c r="AC515" s="76"/>
      <c r="AD515" s="76"/>
    </row>
    <row r="516" spans="1:30" ht="15" x14ac:dyDescent="0.15">
      <c r="A516" s="53"/>
      <c r="B516" s="54"/>
      <c r="C516" s="37">
        <v>504</v>
      </c>
      <c r="D516" s="55"/>
      <c r="E516" s="55"/>
      <c r="F516" s="54"/>
      <c r="G516" s="55"/>
      <c r="H516" s="55"/>
      <c r="I516" s="54"/>
      <c r="J516" s="40"/>
      <c r="K516" s="41"/>
      <c r="L516" s="41"/>
      <c r="M516" s="42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94"/>
      <c r="AA516" s="76"/>
      <c r="AB516" s="76"/>
      <c r="AC516" s="76"/>
      <c r="AD516" s="76"/>
    </row>
    <row r="517" spans="1:30" ht="15" x14ac:dyDescent="0.15">
      <c r="A517" s="53"/>
      <c r="B517" s="54"/>
      <c r="C517" s="37">
        <v>505</v>
      </c>
      <c r="D517" s="55"/>
      <c r="E517" s="55"/>
      <c r="F517" s="54"/>
      <c r="G517" s="55"/>
      <c r="H517" s="55"/>
      <c r="I517" s="54"/>
      <c r="J517" s="40"/>
      <c r="K517" s="41"/>
      <c r="L517" s="41"/>
      <c r="M517" s="42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94"/>
      <c r="AA517" s="76"/>
      <c r="AB517" s="76"/>
      <c r="AC517" s="76"/>
      <c r="AD517" s="76"/>
    </row>
    <row r="518" spans="1:30" ht="15" x14ac:dyDescent="0.15">
      <c r="A518" s="53"/>
      <c r="B518" s="54"/>
      <c r="C518" s="37">
        <v>506</v>
      </c>
      <c r="D518" s="55"/>
      <c r="E518" s="55"/>
      <c r="F518" s="54"/>
      <c r="G518" s="55"/>
      <c r="H518" s="55"/>
      <c r="I518" s="54"/>
      <c r="J518" s="40"/>
      <c r="K518" s="41"/>
      <c r="L518" s="41"/>
      <c r="M518" s="42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94"/>
      <c r="AA518" s="76"/>
      <c r="AB518" s="76"/>
      <c r="AC518" s="76"/>
      <c r="AD518" s="76"/>
    </row>
    <row r="519" spans="1:30" ht="15" x14ac:dyDescent="0.15">
      <c r="A519" s="53"/>
      <c r="B519" s="54"/>
      <c r="C519" s="37">
        <v>507</v>
      </c>
      <c r="D519" s="55"/>
      <c r="E519" s="55"/>
      <c r="F519" s="54"/>
      <c r="G519" s="55"/>
      <c r="H519" s="55"/>
      <c r="I519" s="54"/>
      <c r="J519" s="40"/>
      <c r="K519" s="41"/>
      <c r="L519" s="41"/>
      <c r="M519" s="42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94"/>
      <c r="AA519" s="76"/>
      <c r="AB519" s="76"/>
      <c r="AC519" s="76"/>
      <c r="AD519" s="76"/>
    </row>
    <row r="520" spans="1:30" ht="15" x14ac:dyDescent="0.15">
      <c r="A520" s="53"/>
      <c r="B520" s="54"/>
      <c r="C520" s="37">
        <v>508</v>
      </c>
      <c r="D520" s="55"/>
      <c r="E520" s="55"/>
      <c r="F520" s="54"/>
      <c r="G520" s="55"/>
      <c r="H520" s="55"/>
      <c r="I520" s="54"/>
      <c r="J520" s="40"/>
      <c r="K520" s="41"/>
      <c r="L520" s="41"/>
      <c r="M520" s="42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94"/>
      <c r="AA520" s="76"/>
      <c r="AB520" s="76"/>
      <c r="AC520" s="76"/>
      <c r="AD520" s="76"/>
    </row>
    <row r="521" spans="1:30" ht="15" x14ac:dyDescent="0.15">
      <c r="A521" s="53"/>
      <c r="B521" s="54"/>
      <c r="C521" s="37">
        <v>509</v>
      </c>
      <c r="D521" s="55"/>
      <c r="E521" s="55"/>
      <c r="F521" s="54"/>
      <c r="G521" s="55"/>
      <c r="H521" s="55"/>
      <c r="I521" s="54"/>
      <c r="J521" s="40"/>
      <c r="K521" s="41"/>
      <c r="L521" s="41"/>
      <c r="M521" s="42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94"/>
      <c r="AA521" s="76"/>
      <c r="AB521" s="76"/>
      <c r="AC521" s="76"/>
      <c r="AD521" s="76"/>
    </row>
    <row r="522" spans="1:30" ht="15" x14ac:dyDescent="0.15">
      <c r="A522" s="53"/>
      <c r="B522" s="54"/>
      <c r="C522" s="37">
        <v>510</v>
      </c>
      <c r="D522" s="55"/>
      <c r="E522" s="55"/>
      <c r="F522" s="54"/>
      <c r="G522" s="55"/>
      <c r="H522" s="55"/>
      <c r="I522" s="54"/>
      <c r="J522" s="40"/>
      <c r="K522" s="41"/>
      <c r="L522" s="41"/>
      <c r="M522" s="42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94"/>
      <c r="AA522" s="76"/>
      <c r="AB522" s="76"/>
      <c r="AC522" s="76"/>
      <c r="AD522" s="76"/>
    </row>
    <row r="523" spans="1:30" ht="15" x14ac:dyDescent="0.15">
      <c r="A523" s="53"/>
      <c r="B523" s="54"/>
      <c r="C523" s="37">
        <v>511</v>
      </c>
      <c r="D523" s="55"/>
      <c r="E523" s="55"/>
      <c r="F523" s="54"/>
      <c r="G523" s="55"/>
      <c r="H523" s="55"/>
      <c r="I523" s="54"/>
      <c r="J523" s="40"/>
      <c r="K523" s="41"/>
      <c r="L523" s="41"/>
      <c r="M523" s="42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94"/>
      <c r="AA523" s="76"/>
      <c r="AB523" s="76"/>
      <c r="AC523" s="76"/>
      <c r="AD523" s="76"/>
    </row>
    <row r="524" spans="1:30" ht="15" x14ac:dyDescent="0.15">
      <c r="A524" s="53"/>
      <c r="B524" s="54"/>
      <c r="C524" s="37">
        <v>512</v>
      </c>
      <c r="D524" s="55"/>
      <c r="E524" s="55"/>
      <c r="F524" s="54"/>
      <c r="G524" s="55"/>
      <c r="H524" s="55"/>
      <c r="I524" s="54"/>
      <c r="J524" s="40"/>
      <c r="K524" s="41"/>
      <c r="L524" s="41"/>
      <c r="M524" s="42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94"/>
      <c r="AA524" s="76"/>
      <c r="AB524" s="76"/>
      <c r="AC524" s="76"/>
      <c r="AD524" s="76"/>
    </row>
    <row r="525" spans="1:30" ht="15" x14ac:dyDescent="0.15">
      <c r="A525" s="53"/>
      <c r="B525" s="54"/>
      <c r="C525" s="37">
        <v>513</v>
      </c>
      <c r="D525" s="55"/>
      <c r="E525" s="55"/>
      <c r="F525" s="54"/>
      <c r="G525" s="55"/>
      <c r="H525" s="55"/>
      <c r="I525" s="54"/>
      <c r="J525" s="40"/>
      <c r="K525" s="41"/>
      <c r="L525" s="41"/>
      <c r="M525" s="42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94"/>
      <c r="AA525" s="76"/>
      <c r="AB525" s="76"/>
      <c r="AC525" s="76"/>
      <c r="AD525" s="76"/>
    </row>
    <row r="526" spans="1:30" ht="15" x14ac:dyDescent="0.15">
      <c r="A526" s="53"/>
      <c r="B526" s="54"/>
      <c r="C526" s="37">
        <v>514</v>
      </c>
      <c r="D526" s="55"/>
      <c r="E526" s="55"/>
      <c r="F526" s="54"/>
      <c r="G526" s="55"/>
      <c r="H526" s="55"/>
      <c r="I526" s="54"/>
      <c r="J526" s="40"/>
      <c r="K526" s="41"/>
      <c r="L526" s="41"/>
      <c r="M526" s="42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94"/>
      <c r="AA526" s="76"/>
      <c r="AB526" s="76"/>
      <c r="AC526" s="76"/>
      <c r="AD526" s="76"/>
    </row>
    <row r="527" spans="1:30" ht="15" x14ac:dyDescent="0.15">
      <c r="A527" s="53"/>
      <c r="B527" s="54"/>
      <c r="C527" s="37">
        <v>515</v>
      </c>
      <c r="D527" s="55"/>
      <c r="E527" s="55"/>
      <c r="F527" s="54"/>
      <c r="G527" s="55"/>
      <c r="H527" s="55"/>
      <c r="I527" s="54"/>
      <c r="J527" s="40"/>
      <c r="K527" s="41"/>
      <c r="L527" s="41"/>
      <c r="M527" s="42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94"/>
      <c r="AA527" s="76"/>
      <c r="AB527" s="76"/>
      <c r="AC527" s="76"/>
      <c r="AD527" s="76"/>
    </row>
    <row r="528" spans="1:30" ht="15" x14ac:dyDescent="0.15">
      <c r="A528" s="53"/>
      <c r="B528" s="54"/>
      <c r="C528" s="37">
        <v>516</v>
      </c>
      <c r="D528" s="55"/>
      <c r="E528" s="55"/>
      <c r="F528" s="54"/>
      <c r="G528" s="55"/>
      <c r="H528" s="55"/>
      <c r="I528" s="54"/>
      <c r="J528" s="40"/>
      <c r="K528" s="41"/>
      <c r="L528" s="41"/>
      <c r="M528" s="42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94"/>
      <c r="AA528" s="76"/>
      <c r="AB528" s="76"/>
      <c r="AC528" s="76"/>
      <c r="AD528" s="76"/>
    </row>
    <row r="529" spans="1:30" ht="15" x14ac:dyDescent="0.15">
      <c r="A529" s="53"/>
      <c r="B529" s="54"/>
      <c r="C529" s="37">
        <v>517</v>
      </c>
      <c r="D529" s="55"/>
      <c r="E529" s="55"/>
      <c r="F529" s="54"/>
      <c r="G529" s="55"/>
      <c r="H529" s="55"/>
      <c r="I529" s="54"/>
      <c r="J529" s="40"/>
      <c r="K529" s="41"/>
      <c r="L529" s="41"/>
      <c r="M529" s="42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94"/>
      <c r="AA529" s="76"/>
      <c r="AB529" s="76"/>
      <c r="AC529" s="76"/>
      <c r="AD529" s="76"/>
    </row>
    <row r="530" spans="1:30" ht="15" x14ac:dyDescent="0.15">
      <c r="A530" s="53"/>
      <c r="B530" s="54"/>
      <c r="C530" s="37">
        <v>518</v>
      </c>
      <c r="D530" s="55"/>
      <c r="E530" s="55"/>
      <c r="F530" s="54"/>
      <c r="G530" s="55"/>
      <c r="H530" s="55"/>
      <c r="I530" s="54"/>
      <c r="J530" s="40"/>
      <c r="K530" s="41"/>
      <c r="L530" s="41"/>
      <c r="M530" s="42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94"/>
      <c r="AA530" s="76"/>
      <c r="AB530" s="76"/>
      <c r="AC530" s="76"/>
      <c r="AD530" s="76"/>
    </row>
    <row r="531" spans="1:30" ht="15" x14ac:dyDescent="0.15">
      <c r="A531" s="53"/>
      <c r="B531" s="54"/>
      <c r="C531" s="37">
        <v>519</v>
      </c>
      <c r="D531" s="55"/>
      <c r="E531" s="55"/>
      <c r="F531" s="54"/>
      <c r="G531" s="55"/>
      <c r="H531" s="55"/>
      <c r="I531" s="54"/>
      <c r="J531" s="40"/>
      <c r="K531" s="41"/>
      <c r="L531" s="41"/>
      <c r="M531" s="42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94"/>
      <c r="AA531" s="76"/>
      <c r="AB531" s="76"/>
      <c r="AC531" s="76"/>
      <c r="AD531" s="76"/>
    </row>
    <row r="532" spans="1:30" ht="15" x14ac:dyDescent="0.15">
      <c r="A532" s="53"/>
      <c r="B532" s="54"/>
      <c r="C532" s="37">
        <v>520</v>
      </c>
      <c r="D532" s="55"/>
      <c r="E532" s="55"/>
      <c r="F532" s="54"/>
      <c r="G532" s="55"/>
      <c r="H532" s="55"/>
      <c r="I532" s="54"/>
      <c r="J532" s="40"/>
      <c r="K532" s="41"/>
      <c r="L532" s="41"/>
      <c r="M532" s="42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94"/>
      <c r="AA532" s="76"/>
      <c r="AB532" s="76"/>
      <c r="AC532" s="76"/>
      <c r="AD532" s="76"/>
    </row>
    <row r="533" spans="1:30" ht="15" x14ac:dyDescent="0.15">
      <c r="A533" s="53"/>
      <c r="B533" s="54"/>
      <c r="C533" s="37">
        <v>521</v>
      </c>
      <c r="D533" s="55"/>
      <c r="E533" s="55"/>
      <c r="F533" s="54"/>
      <c r="G533" s="55"/>
      <c r="H533" s="55"/>
      <c r="I533" s="54"/>
      <c r="J533" s="40"/>
      <c r="K533" s="41"/>
      <c r="L533" s="41"/>
      <c r="M533" s="42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94"/>
      <c r="AA533" s="76"/>
      <c r="AB533" s="76"/>
      <c r="AC533" s="76"/>
      <c r="AD533" s="76"/>
    </row>
    <row r="534" spans="1:30" ht="15" x14ac:dyDescent="0.15">
      <c r="A534" s="53"/>
      <c r="B534" s="54"/>
      <c r="C534" s="37">
        <v>522</v>
      </c>
      <c r="D534" s="55"/>
      <c r="E534" s="55"/>
      <c r="F534" s="54"/>
      <c r="G534" s="55"/>
      <c r="H534" s="55"/>
      <c r="I534" s="54"/>
      <c r="J534" s="40"/>
      <c r="K534" s="41"/>
      <c r="L534" s="41"/>
      <c r="M534" s="42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94"/>
      <c r="AA534" s="76"/>
      <c r="AB534" s="76"/>
      <c r="AC534" s="76"/>
      <c r="AD534" s="76"/>
    </row>
    <row r="535" spans="1:30" ht="15" x14ac:dyDescent="0.15">
      <c r="A535" s="53"/>
      <c r="B535" s="54"/>
      <c r="C535" s="37">
        <v>523</v>
      </c>
      <c r="D535" s="55"/>
      <c r="E535" s="55"/>
      <c r="F535" s="54"/>
      <c r="G535" s="55"/>
      <c r="H535" s="55"/>
      <c r="I535" s="54"/>
      <c r="J535" s="40"/>
      <c r="K535" s="41"/>
      <c r="L535" s="41"/>
      <c r="M535" s="42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94"/>
      <c r="AA535" s="76"/>
      <c r="AB535" s="76"/>
      <c r="AC535" s="76"/>
      <c r="AD535" s="76"/>
    </row>
    <row r="536" spans="1:30" ht="15" x14ac:dyDescent="0.15">
      <c r="A536" s="53"/>
      <c r="B536" s="54"/>
      <c r="C536" s="37">
        <v>524</v>
      </c>
      <c r="D536" s="55"/>
      <c r="E536" s="55"/>
      <c r="F536" s="54"/>
      <c r="G536" s="55"/>
      <c r="H536" s="55"/>
      <c r="I536" s="54"/>
      <c r="J536" s="40"/>
      <c r="K536" s="41"/>
      <c r="L536" s="41"/>
      <c r="M536" s="42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94"/>
      <c r="AA536" s="76"/>
      <c r="AB536" s="76"/>
      <c r="AC536" s="76"/>
      <c r="AD536" s="76"/>
    </row>
    <row r="537" spans="1:30" ht="15" x14ac:dyDescent="0.15">
      <c r="A537" s="53"/>
      <c r="B537" s="54"/>
      <c r="C537" s="37">
        <v>525</v>
      </c>
      <c r="D537" s="55"/>
      <c r="E537" s="55"/>
      <c r="F537" s="54"/>
      <c r="G537" s="55"/>
      <c r="H537" s="55"/>
      <c r="I537" s="54"/>
      <c r="J537" s="40"/>
      <c r="K537" s="41"/>
      <c r="L537" s="41"/>
      <c r="M537" s="42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94"/>
      <c r="AA537" s="76"/>
      <c r="AB537" s="76"/>
      <c r="AC537" s="76"/>
      <c r="AD537" s="76"/>
    </row>
    <row r="538" spans="1:30" ht="15" x14ac:dyDescent="0.15">
      <c r="A538" s="53"/>
      <c r="B538" s="54"/>
      <c r="C538" s="37">
        <v>526</v>
      </c>
      <c r="D538" s="55"/>
      <c r="E538" s="55"/>
      <c r="F538" s="54"/>
      <c r="G538" s="55"/>
      <c r="H538" s="55"/>
      <c r="I538" s="54"/>
      <c r="J538" s="40"/>
      <c r="K538" s="41"/>
      <c r="L538" s="41"/>
      <c r="M538" s="42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94"/>
      <c r="AA538" s="76"/>
      <c r="AB538" s="76"/>
      <c r="AC538" s="76"/>
      <c r="AD538" s="76"/>
    </row>
    <row r="539" spans="1:30" ht="15" x14ac:dyDescent="0.15">
      <c r="A539" s="53"/>
      <c r="B539" s="54"/>
      <c r="C539" s="37">
        <v>527</v>
      </c>
      <c r="D539" s="55"/>
      <c r="E539" s="55"/>
      <c r="F539" s="54"/>
      <c r="G539" s="55"/>
      <c r="H539" s="55"/>
      <c r="I539" s="54"/>
      <c r="J539" s="40"/>
      <c r="K539" s="41"/>
      <c r="L539" s="41"/>
      <c r="M539" s="42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94"/>
      <c r="AA539" s="76"/>
      <c r="AB539" s="76"/>
      <c r="AC539" s="76"/>
      <c r="AD539" s="76"/>
    </row>
    <row r="540" spans="1:30" ht="15" x14ac:dyDescent="0.15">
      <c r="A540" s="53"/>
      <c r="B540" s="54"/>
      <c r="C540" s="37">
        <v>528</v>
      </c>
      <c r="D540" s="55"/>
      <c r="E540" s="55"/>
      <c r="F540" s="54"/>
      <c r="G540" s="55"/>
      <c r="H540" s="55"/>
      <c r="I540" s="54"/>
      <c r="J540" s="40"/>
      <c r="K540" s="41"/>
      <c r="L540" s="41"/>
      <c r="M540" s="42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94"/>
      <c r="AA540" s="76"/>
      <c r="AB540" s="76"/>
      <c r="AC540" s="76"/>
      <c r="AD540" s="76"/>
    </row>
    <row r="541" spans="1:30" ht="15" x14ac:dyDescent="0.15">
      <c r="A541" s="53"/>
      <c r="B541" s="54"/>
      <c r="C541" s="37">
        <v>529</v>
      </c>
      <c r="D541" s="55"/>
      <c r="E541" s="55"/>
      <c r="F541" s="54"/>
      <c r="G541" s="55"/>
      <c r="H541" s="55"/>
      <c r="I541" s="54"/>
      <c r="J541" s="40"/>
      <c r="K541" s="41"/>
      <c r="L541" s="41"/>
      <c r="M541" s="42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94"/>
      <c r="AA541" s="76"/>
      <c r="AB541" s="76"/>
      <c r="AC541" s="76"/>
      <c r="AD541" s="76"/>
    </row>
    <row r="542" spans="1:30" ht="15" x14ac:dyDescent="0.15">
      <c r="A542" s="53"/>
      <c r="B542" s="54"/>
      <c r="C542" s="37">
        <v>530</v>
      </c>
      <c r="D542" s="55"/>
      <c r="E542" s="55"/>
      <c r="F542" s="54"/>
      <c r="G542" s="55"/>
      <c r="H542" s="55"/>
      <c r="I542" s="54"/>
      <c r="J542" s="40"/>
      <c r="K542" s="41"/>
      <c r="L542" s="41"/>
      <c r="M542" s="42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94"/>
      <c r="AA542" s="76"/>
      <c r="AB542" s="76"/>
      <c r="AC542" s="76"/>
      <c r="AD542" s="76"/>
    </row>
    <row r="543" spans="1:30" ht="15" x14ac:dyDescent="0.15">
      <c r="A543" s="53"/>
      <c r="B543" s="54"/>
      <c r="C543" s="37">
        <v>531</v>
      </c>
      <c r="D543" s="55"/>
      <c r="E543" s="55"/>
      <c r="F543" s="54"/>
      <c r="G543" s="55"/>
      <c r="H543" s="55"/>
      <c r="I543" s="54"/>
      <c r="J543" s="40"/>
      <c r="K543" s="41"/>
      <c r="L543" s="41"/>
      <c r="M543" s="42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94"/>
      <c r="AA543" s="76"/>
      <c r="AB543" s="76"/>
      <c r="AC543" s="76"/>
      <c r="AD543" s="76"/>
    </row>
    <row r="544" spans="1:30" ht="15" x14ac:dyDescent="0.15">
      <c r="A544" s="53"/>
      <c r="B544" s="54"/>
      <c r="C544" s="37">
        <v>532</v>
      </c>
      <c r="D544" s="55"/>
      <c r="E544" s="55"/>
      <c r="F544" s="54"/>
      <c r="G544" s="55"/>
      <c r="H544" s="55"/>
      <c r="I544" s="54"/>
      <c r="J544" s="40"/>
      <c r="K544" s="41"/>
      <c r="L544" s="41"/>
      <c r="M544" s="42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94"/>
      <c r="AA544" s="76"/>
      <c r="AB544" s="76"/>
      <c r="AC544" s="76"/>
      <c r="AD544" s="76"/>
    </row>
    <row r="545" spans="1:30" ht="15" x14ac:dyDescent="0.15">
      <c r="A545" s="53"/>
      <c r="B545" s="54"/>
      <c r="C545" s="37">
        <v>533</v>
      </c>
      <c r="D545" s="55"/>
      <c r="E545" s="55"/>
      <c r="F545" s="54"/>
      <c r="G545" s="55"/>
      <c r="H545" s="55"/>
      <c r="I545" s="54"/>
      <c r="J545" s="40"/>
      <c r="K545" s="41"/>
      <c r="L545" s="41"/>
      <c r="M545" s="42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94"/>
      <c r="AA545" s="76"/>
      <c r="AB545" s="76"/>
      <c r="AC545" s="76"/>
      <c r="AD545" s="76"/>
    </row>
    <row r="546" spans="1:30" ht="15" x14ac:dyDescent="0.15">
      <c r="A546" s="53"/>
      <c r="B546" s="54"/>
      <c r="C546" s="37">
        <v>534</v>
      </c>
      <c r="D546" s="55"/>
      <c r="E546" s="55"/>
      <c r="F546" s="54"/>
      <c r="G546" s="55"/>
      <c r="H546" s="55"/>
      <c r="I546" s="54"/>
      <c r="J546" s="40"/>
      <c r="K546" s="41"/>
      <c r="L546" s="41"/>
      <c r="M546" s="42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94"/>
      <c r="AA546" s="76"/>
      <c r="AB546" s="76"/>
      <c r="AC546" s="76"/>
      <c r="AD546" s="76"/>
    </row>
    <row r="547" spans="1:30" ht="15" x14ac:dyDescent="0.15">
      <c r="A547" s="53"/>
      <c r="B547" s="54"/>
      <c r="C547" s="37">
        <v>535</v>
      </c>
      <c r="D547" s="55"/>
      <c r="E547" s="55"/>
      <c r="F547" s="54"/>
      <c r="G547" s="55"/>
      <c r="H547" s="55"/>
      <c r="I547" s="54"/>
      <c r="J547" s="40"/>
      <c r="K547" s="41"/>
      <c r="L547" s="41"/>
      <c r="M547" s="42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94"/>
      <c r="AA547" s="76"/>
      <c r="AB547" s="76"/>
      <c r="AC547" s="76"/>
      <c r="AD547" s="76"/>
    </row>
    <row r="548" spans="1:30" ht="15" x14ac:dyDescent="0.15">
      <c r="A548" s="53"/>
      <c r="B548" s="54"/>
      <c r="C548" s="37">
        <v>536</v>
      </c>
      <c r="D548" s="55"/>
      <c r="E548" s="55"/>
      <c r="F548" s="54"/>
      <c r="G548" s="55"/>
      <c r="H548" s="55"/>
      <c r="I548" s="54"/>
      <c r="J548" s="40"/>
      <c r="K548" s="41"/>
      <c r="L548" s="41"/>
      <c r="M548" s="42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94"/>
      <c r="AA548" s="76"/>
      <c r="AB548" s="76"/>
      <c r="AC548" s="76"/>
      <c r="AD548" s="76"/>
    </row>
    <row r="549" spans="1:30" ht="15" x14ac:dyDescent="0.15">
      <c r="A549" s="53"/>
      <c r="B549" s="54"/>
      <c r="C549" s="37">
        <v>537</v>
      </c>
      <c r="D549" s="55"/>
      <c r="E549" s="55"/>
      <c r="F549" s="54"/>
      <c r="G549" s="55"/>
      <c r="H549" s="55"/>
      <c r="I549" s="54"/>
      <c r="J549" s="40"/>
      <c r="K549" s="41"/>
      <c r="L549" s="41"/>
      <c r="M549" s="42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94"/>
      <c r="AA549" s="76"/>
      <c r="AB549" s="76"/>
      <c r="AC549" s="76"/>
      <c r="AD549" s="76"/>
    </row>
    <row r="550" spans="1:30" ht="15" x14ac:dyDescent="0.15">
      <c r="A550" s="53"/>
      <c r="B550" s="54"/>
      <c r="C550" s="37">
        <v>538</v>
      </c>
      <c r="D550" s="55"/>
      <c r="E550" s="55"/>
      <c r="F550" s="54"/>
      <c r="G550" s="55"/>
      <c r="H550" s="55"/>
      <c r="I550" s="54"/>
      <c r="J550" s="40"/>
      <c r="K550" s="41"/>
      <c r="L550" s="41"/>
      <c r="M550" s="42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94"/>
      <c r="AA550" s="76"/>
      <c r="AB550" s="76"/>
      <c r="AC550" s="76"/>
      <c r="AD550" s="76"/>
    </row>
    <row r="551" spans="1:30" ht="15" x14ac:dyDescent="0.15">
      <c r="A551" s="53"/>
      <c r="B551" s="54"/>
      <c r="C551" s="37">
        <v>539</v>
      </c>
      <c r="D551" s="55"/>
      <c r="E551" s="55"/>
      <c r="F551" s="54"/>
      <c r="G551" s="55"/>
      <c r="H551" s="55"/>
      <c r="I551" s="54"/>
      <c r="J551" s="40"/>
      <c r="K551" s="41"/>
      <c r="L551" s="41"/>
      <c r="M551" s="42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94"/>
      <c r="AA551" s="76"/>
      <c r="AB551" s="76"/>
      <c r="AC551" s="76"/>
      <c r="AD551" s="76"/>
    </row>
    <row r="552" spans="1:30" ht="15" x14ac:dyDescent="0.15">
      <c r="A552" s="53"/>
      <c r="B552" s="54"/>
      <c r="C552" s="37">
        <v>540</v>
      </c>
      <c r="D552" s="55"/>
      <c r="E552" s="55"/>
      <c r="F552" s="54"/>
      <c r="G552" s="55"/>
      <c r="H552" s="55"/>
      <c r="I552" s="54"/>
      <c r="J552" s="40"/>
      <c r="K552" s="41"/>
      <c r="L552" s="41"/>
      <c r="M552" s="42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94"/>
      <c r="AA552" s="76"/>
      <c r="AB552" s="76"/>
      <c r="AC552" s="76"/>
      <c r="AD552" s="76"/>
    </row>
    <row r="553" spans="1:30" ht="15" x14ac:dyDescent="0.15">
      <c r="A553" s="53"/>
      <c r="B553" s="54"/>
      <c r="C553" s="37">
        <v>541</v>
      </c>
      <c r="D553" s="55"/>
      <c r="E553" s="55"/>
      <c r="F553" s="54"/>
      <c r="G553" s="55"/>
      <c r="H553" s="55"/>
      <c r="I553" s="54"/>
      <c r="J553" s="40"/>
      <c r="K553" s="41"/>
      <c r="L553" s="41"/>
      <c r="M553" s="42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94"/>
      <c r="AA553" s="76"/>
      <c r="AB553" s="76"/>
      <c r="AC553" s="76"/>
      <c r="AD553" s="76"/>
    </row>
    <row r="554" spans="1:30" ht="15" x14ac:dyDescent="0.15">
      <c r="A554" s="53"/>
      <c r="B554" s="54"/>
      <c r="C554" s="37">
        <v>542</v>
      </c>
      <c r="D554" s="55"/>
      <c r="E554" s="55"/>
      <c r="F554" s="54"/>
      <c r="G554" s="55"/>
      <c r="H554" s="55"/>
      <c r="I554" s="54"/>
      <c r="J554" s="40"/>
      <c r="K554" s="41"/>
      <c r="L554" s="41"/>
      <c r="M554" s="42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94"/>
      <c r="AA554" s="76"/>
      <c r="AB554" s="76"/>
      <c r="AC554" s="76"/>
      <c r="AD554" s="76"/>
    </row>
    <row r="555" spans="1:30" ht="15" x14ac:dyDescent="0.15">
      <c r="A555" s="53"/>
      <c r="B555" s="54"/>
      <c r="C555" s="37">
        <v>543</v>
      </c>
      <c r="D555" s="55"/>
      <c r="E555" s="55"/>
      <c r="F555" s="54"/>
      <c r="G555" s="55"/>
      <c r="H555" s="55"/>
      <c r="I555" s="54"/>
      <c r="J555" s="40"/>
      <c r="K555" s="41"/>
      <c r="L555" s="41"/>
      <c r="M555" s="42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94"/>
      <c r="AA555" s="76"/>
      <c r="AB555" s="76"/>
      <c r="AC555" s="76"/>
      <c r="AD555" s="76"/>
    </row>
    <row r="556" spans="1:30" ht="15" x14ac:dyDescent="0.15">
      <c r="A556" s="53"/>
      <c r="B556" s="54"/>
      <c r="C556" s="37">
        <v>544</v>
      </c>
      <c r="D556" s="55"/>
      <c r="E556" s="55"/>
      <c r="F556" s="54"/>
      <c r="G556" s="55"/>
      <c r="H556" s="55"/>
      <c r="I556" s="54"/>
      <c r="J556" s="40"/>
      <c r="K556" s="41"/>
      <c r="L556" s="41"/>
      <c r="M556" s="42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94"/>
      <c r="AA556" s="76"/>
      <c r="AB556" s="76"/>
      <c r="AC556" s="76"/>
      <c r="AD556" s="76"/>
    </row>
    <row r="557" spans="1:30" ht="15" x14ac:dyDescent="0.15">
      <c r="A557" s="53"/>
      <c r="B557" s="54"/>
      <c r="C557" s="37">
        <v>545</v>
      </c>
      <c r="D557" s="55"/>
      <c r="E557" s="55"/>
      <c r="F557" s="54"/>
      <c r="G557" s="55"/>
      <c r="H557" s="55"/>
      <c r="I557" s="54"/>
      <c r="J557" s="40"/>
      <c r="K557" s="41"/>
      <c r="L557" s="41"/>
      <c r="M557" s="42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94"/>
      <c r="AA557" s="76"/>
      <c r="AB557" s="76"/>
      <c r="AC557" s="76"/>
      <c r="AD557" s="76"/>
    </row>
    <row r="558" spans="1:30" ht="15" x14ac:dyDescent="0.15">
      <c r="A558" s="53"/>
      <c r="B558" s="54"/>
      <c r="C558" s="37">
        <v>546</v>
      </c>
      <c r="D558" s="55"/>
      <c r="E558" s="55"/>
      <c r="F558" s="54"/>
      <c r="G558" s="55"/>
      <c r="H558" s="55"/>
      <c r="I558" s="54"/>
      <c r="J558" s="40"/>
      <c r="K558" s="41"/>
      <c r="L558" s="41"/>
      <c r="M558" s="42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94"/>
      <c r="AA558" s="76"/>
      <c r="AB558" s="76"/>
      <c r="AC558" s="76"/>
      <c r="AD558" s="76"/>
    </row>
    <row r="559" spans="1:30" ht="15" x14ac:dyDescent="0.15">
      <c r="A559" s="53"/>
      <c r="B559" s="54"/>
      <c r="C559" s="37">
        <v>547</v>
      </c>
      <c r="D559" s="55"/>
      <c r="E559" s="55"/>
      <c r="F559" s="54"/>
      <c r="G559" s="55"/>
      <c r="H559" s="55"/>
      <c r="I559" s="54"/>
      <c r="J559" s="40"/>
      <c r="K559" s="41"/>
      <c r="L559" s="41"/>
      <c r="M559" s="42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94"/>
      <c r="AA559" s="76"/>
      <c r="AB559" s="76"/>
      <c r="AC559" s="76"/>
      <c r="AD559" s="76"/>
    </row>
    <row r="560" spans="1:30" ht="15" x14ac:dyDescent="0.15">
      <c r="A560" s="53"/>
      <c r="B560" s="54"/>
      <c r="C560" s="37">
        <v>548</v>
      </c>
      <c r="D560" s="55"/>
      <c r="E560" s="55"/>
      <c r="F560" s="54"/>
      <c r="G560" s="55"/>
      <c r="H560" s="55"/>
      <c r="I560" s="54"/>
      <c r="J560" s="40"/>
      <c r="K560" s="41"/>
      <c r="L560" s="41"/>
      <c r="M560" s="42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94"/>
      <c r="AA560" s="76"/>
      <c r="AB560" s="76"/>
      <c r="AC560" s="76"/>
      <c r="AD560" s="76"/>
    </row>
    <row r="561" spans="1:30" ht="15" x14ac:dyDescent="0.15">
      <c r="A561" s="53"/>
      <c r="B561" s="54"/>
      <c r="C561" s="37">
        <v>549</v>
      </c>
      <c r="D561" s="55"/>
      <c r="E561" s="55"/>
      <c r="F561" s="54"/>
      <c r="G561" s="55"/>
      <c r="H561" s="55"/>
      <c r="I561" s="54"/>
      <c r="J561" s="40"/>
      <c r="K561" s="41"/>
      <c r="L561" s="41"/>
      <c r="M561" s="42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94"/>
      <c r="AA561" s="76"/>
      <c r="AB561" s="76"/>
      <c r="AC561" s="76"/>
      <c r="AD561" s="76"/>
    </row>
    <row r="562" spans="1:30" ht="15" x14ac:dyDescent="0.15">
      <c r="A562" s="53"/>
      <c r="B562" s="54"/>
      <c r="C562" s="37">
        <v>550</v>
      </c>
      <c r="D562" s="55"/>
      <c r="E562" s="55"/>
      <c r="F562" s="54"/>
      <c r="G562" s="55"/>
      <c r="H562" s="55"/>
      <c r="I562" s="54"/>
      <c r="J562" s="40"/>
      <c r="K562" s="41"/>
      <c r="L562" s="41"/>
      <c r="M562" s="42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94"/>
      <c r="AA562" s="76"/>
      <c r="AB562" s="76"/>
      <c r="AC562" s="76"/>
      <c r="AD562" s="76"/>
    </row>
    <row r="563" spans="1:30" ht="15" x14ac:dyDescent="0.15">
      <c r="A563" s="53"/>
      <c r="B563" s="54"/>
      <c r="C563" s="37">
        <v>551</v>
      </c>
      <c r="D563" s="55"/>
      <c r="E563" s="55"/>
      <c r="F563" s="54"/>
      <c r="G563" s="55"/>
      <c r="H563" s="55"/>
      <c r="I563" s="54"/>
      <c r="J563" s="40"/>
      <c r="K563" s="41"/>
      <c r="L563" s="41"/>
      <c r="M563" s="42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94"/>
      <c r="AA563" s="76"/>
      <c r="AB563" s="76"/>
      <c r="AC563" s="76"/>
      <c r="AD563" s="76"/>
    </row>
    <row r="564" spans="1:30" ht="15" x14ac:dyDescent="0.15">
      <c r="A564" s="53"/>
      <c r="B564" s="54"/>
      <c r="C564" s="37">
        <v>552</v>
      </c>
      <c r="D564" s="55"/>
      <c r="E564" s="55"/>
      <c r="F564" s="54"/>
      <c r="G564" s="55"/>
      <c r="H564" s="55"/>
      <c r="I564" s="54"/>
      <c r="J564" s="40"/>
      <c r="K564" s="41"/>
      <c r="L564" s="41"/>
      <c r="M564" s="42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94"/>
      <c r="AA564" s="76"/>
      <c r="AB564" s="76"/>
      <c r="AC564" s="76"/>
      <c r="AD564" s="76"/>
    </row>
    <row r="565" spans="1:30" ht="15" x14ac:dyDescent="0.15">
      <c r="A565" s="53"/>
      <c r="B565" s="54"/>
      <c r="C565" s="37">
        <v>553</v>
      </c>
      <c r="D565" s="55"/>
      <c r="E565" s="55"/>
      <c r="F565" s="54"/>
      <c r="G565" s="55"/>
      <c r="H565" s="55"/>
      <c r="I565" s="54"/>
      <c r="J565" s="40"/>
      <c r="K565" s="41"/>
      <c r="L565" s="41"/>
      <c r="M565" s="42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94"/>
      <c r="AA565" s="76"/>
      <c r="AB565" s="76"/>
      <c r="AC565" s="76"/>
      <c r="AD565" s="76"/>
    </row>
    <row r="566" spans="1:30" ht="15" x14ac:dyDescent="0.15">
      <c r="A566" s="53"/>
      <c r="B566" s="54"/>
      <c r="C566" s="37">
        <v>554</v>
      </c>
      <c r="D566" s="55"/>
      <c r="E566" s="55"/>
      <c r="F566" s="54"/>
      <c r="G566" s="55"/>
      <c r="H566" s="55"/>
      <c r="I566" s="54"/>
      <c r="J566" s="40"/>
      <c r="K566" s="41"/>
      <c r="L566" s="41"/>
      <c r="M566" s="42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94"/>
      <c r="AA566" s="76"/>
      <c r="AB566" s="76"/>
      <c r="AC566" s="76"/>
      <c r="AD566" s="76"/>
    </row>
    <row r="567" spans="1:30" ht="15" x14ac:dyDescent="0.15">
      <c r="A567" s="53"/>
      <c r="B567" s="54"/>
      <c r="C567" s="37">
        <v>555</v>
      </c>
      <c r="D567" s="55"/>
      <c r="E567" s="55"/>
      <c r="F567" s="54"/>
      <c r="G567" s="55"/>
      <c r="H567" s="55"/>
      <c r="I567" s="54"/>
      <c r="J567" s="40"/>
      <c r="K567" s="41"/>
      <c r="L567" s="41"/>
      <c r="M567" s="42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94"/>
      <c r="AA567" s="76"/>
      <c r="AB567" s="76"/>
      <c r="AC567" s="76"/>
      <c r="AD567" s="76"/>
    </row>
    <row r="568" spans="1:30" ht="15" x14ac:dyDescent="0.15">
      <c r="A568" s="53"/>
      <c r="B568" s="54"/>
      <c r="C568" s="37">
        <v>556</v>
      </c>
      <c r="D568" s="55"/>
      <c r="E568" s="55"/>
      <c r="F568" s="54"/>
      <c r="G568" s="55"/>
      <c r="H568" s="55"/>
      <c r="I568" s="54"/>
      <c r="J568" s="40"/>
      <c r="K568" s="41"/>
      <c r="L568" s="41"/>
      <c r="M568" s="42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94"/>
      <c r="AA568" s="76"/>
      <c r="AB568" s="76"/>
      <c r="AC568" s="76"/>
      <c r="AD568" s="76"/>
    </row>
    <row r="569" spans="1:30" ht="15" x14ac:dyDescent="0.15">
      <c r="A569" s="53"/>
      <c r="B569" s="54"/>
      <c r="C569" s="37">
        <v>557</v>
      </c>
      <c r="D569" s="55"/>
      <c r="E569" s="55"/>
      <c r="F569" s="54"/>
      <c r="G569" s="55"/>
      <c r="H569" s="55"/>
      <c r="I569" s="54"/>
      <c r="J569" s="40"/>
      <c r="K569" s="41"/>
      <c r="L569" s="41"/>
      <c r="M569" s="42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94"/>
      <c r="AA569" s="76"/>
      <c r="AB569" s="76"/>
      <c r="AC569" s="76"/>
      <c r="AD569" s="76"/>
    </row>
    <row r="570" spans="1:30" ht="15" x14ac:dyDescent="0.15">
      <c r="A570" s="53"/>
      <c r="B570" s="54"/>
      <c r="C570" s="37">
        <v>558</v>
      </c>
      <c r="D570" s="55"/>
      <c r="E570" s="55"/>
      <c r="F570" s="54"/>
      <c r="G570" s="55"/>
      <c r="H570" s="55"/>
      <c r="I570" s="54"/>
      <c r="J570" s="40"/>
      <c r="K570" s="41"/>
      <c r="L570" s="41"/>
      <c r="M570" s="42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94"/>
      <c r="AA570" s="76"/>
      <c r="AB570" s="76"/>
      <c r="AC570" s="76"/>
      <c r="AD570" s="76"/>
    </row>
    <row r="571" spans="1:30" ht="15" x14ac:dyDescent="0.15">
      <c r="A571" s="53"/>
      <c r="B571" s="54"/>
      <c r="C571" s="37">
        <v>559</v>
      </c>
      <c r="D571" s="55"/>
      <c r="E571" s="55"/>
      <c r="F571" s="54"/>
      <c r="G571" s="55"/>
      <c r="H571" s="55"/>
      <c r="I571" s="54"/>
      <c r="J571" s="40"/>
      <c r="K571" s="41"/>
      <c r="L571" s="41"/>
      <c r="M571" s="42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94"/>
      <c r="AA571" s="76"/>
      <c r="AB571" s="76"/>
      <c r="AC571" s="76"/>
      <c r="AD571" s="76"/>
    </row>
    <row r="572" spans="1:30" ht="15" x14ac:dyDescent="0.15">
      <c r="A572" s="53"/>
      <c r="B572" s="54"/>
      <c r="C572" s="37">
        <v>560</v>
      </c>
      <c r="D572" s="55"/>
      <c r="E572" s="55"/>
      <c r="F572" s="54"/>
      <c r="G572" s="55"/>
      <c r="H572" s="55"/>
      <c r="I572" s="54"/>
      <c r="J572" s="40"/>
      <c r="K572" s="41"/>
      <c r="L572" s="41"/>
      <c r="M572" s="42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94"/>
      <c r="AA572" s="76"/>
      <c r="AB572" s="76"/>
      <c r="AC572" s="76"/>
      <c r="AD572" s="76"/>
    </row>
    <row r="573" spans="1:30" ht="15" x14ac:dyDescent="0.15">
      <c r="A573" s="53"/>
      <c r="B573" s="54"/>
      <c r="C573" s="37">
        <v>561</v>
      </c>
      <c r="D573" s="55"/>
      <c r="E573" s="55"/>
      <c r="F573" s="54"/>
      <c r="G573" s="55"/>
      <c r="H573" s="55"/>
      <c r="I573" s="54"/>
      <c r="J573" s="40"/>
      <c r="K573" s="41"/>
      <c r="L573" s="41"/>
      <c r="M573" s="42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94"/>
      <c r="AA573" s="76"/>
      <c r="AB573" s="76"/>
      <c r="AC573" s="76"/>
      <c r="AD573" s="76"/>
    </row>
    <row r="574" spans="1:30" ht="15" x14ac:dyDescent="0.15">
      <c r="A574" s="53"/>
      <c r="B574" s="54"/>
      <c r="C574" s="37">
        <v>562</v>
      </c>
      <c r="D574" s="55"/>
      <c r="E574" s="55"/>
      <c r="F574" s="54"/>
      <c r="G574" s="55"/>
      <c r="H574" s="55"/>
      <c r="I574" s="54"/>
      <c r="J574" s="40"/>
      <c r="K574" s="41"/>
      <c r="L574" s="41"/>
      <c r="M574" s="42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94"/>
      <c r="AA574" s="76"/>
      <c r="AB574" s="76"/>
      <c r="AC574" s="76"/>
      <c r="AD574" s="76"/>
    </row>
    <row r="575" spans="1:30" ht="15" x14ac:dyDescent="0.15">
      <c r="A575" s="53"/>
      <c r="B575" s="54"/>
      <c r="C575" s="37">
        <v>563</v>
      </c>
      <c r="D575" s="55"/>
      <c r="E575" s="55"/>
      <c r="F575" s="54"/>
      <c r="G575" s="55"/>
      <c r="H575" s="55"/>
      <c r="I575" s="54"/>
      <c r="J575" s="40"/>
      <c r="K575" s="41"/>
      <c r="L575" s="41"/>
      <c r="M575" s="42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94"/>
      <c r="AA575" s="76"/>
      <c r="AB575" s="76"/>
      <c r="AC575" s="76"/>
      <c r="AD575" s="76"/>
    </row>
    <row r="576" spans="1:30" ht="15" x14ac:dyDescent="0.15">
      <c r="A576" s="53"/>
      <c r="B576" s="54"/>
      <c r="C576" s="37">
        <v>564</v>
      </c>
      <c r="D576" s="55"/>
      <c r="E576" s="55"/>
      <c r="F576" s="54"/>
      <c r="G576" s="55"/>
      <c r="H576" s="55"/>
      <c r="I576" s="54"/>
      <c r="J576" s="40"/>
      <c r="K576" s="41"/>
      <c r="L576" s="41"/>
      <c r="M576" s="42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94"/>
      <c r="AA576" s="76"/>
      <c r="AB576" s="76"/>
      <c r="AC576" s="76"/>
      <c r="AD576" s="76"/>
    </row>
    <row r="577" spans="1:30" ht="15" x14ac:dyDescent="0.15">
      <c r="A577" s="53"/>
      <c r="B577" s="54"/>
      <c r="C577" s="37">
        <v>565</v>
      </c>
      <c r="D577" s="55"/>
      <c r="E577" s="55"/>
      <c r="F577" s="54"/>
      <c r="G577" s="55"/>
      <c r="H577" s="55"/>
      <c r="I577" s="54"/>
      <c r="J577" s="40"/>
      <c r="K577" s="41"/>
      <c r="L577" s="41"/>
      <c r="M577" s="42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94"/>
      <c r="AA577" s="76"/>
      <c r="AB577" s="76"/>
      <c r="AC577" s="76"/>
      <c r="AD577" s="76"/>
    </row>
    <row r="578" spans="1:30" ht="15" x14ac:dyDescent="0.15">
      <c r="A578" s="53"/>
      <c r="B578" s="54"/>
      <c r="C578" s="37">
        <v>566</v>
      </c>
      <c r="D578" s="55"/>
      <c r="E578" s="55"/>
      <c r="F578" s="54"/>
      <c r="G578" s="55"/>
      <c r="H578" s="55"/>
      <c r="I578" s="54"/>
      <c r="J578" s="40"/>
      <c r="K578" s="41"/>
      <c r="L578" s="41"/>
      <c r="M578" s="42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94"/>
      <c r="AA578" s="76"/>
      <c r="AB578" s="76"/>
      <c r="AC578" s="76"/>
      <c r="AD578" s="76"/>
    </row>
    <row r="579" spans="1:30" ht="15" x14ac:dyDescent="0.15">
      <c r="A579" s="53"/>
      <c r="B579" s="54"/>
      <c r="C579" s="37">
        <v>567</v>
      </c>
      <c r="D579" s="55"/>
      <c r="E579" s="55"/>
      <c r="F579" s="54"/>
      <c r="G579" s="55"/>
      <c r="H579" s="55"/>
      <c r="I579" s="54"/>
      <c r="J579" s="40"/>
      <c r="K579" s="41"/>
      <c r="L579" s="41"/>
      <c r="M579" s="42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94"/>
      <c r="AA579" s="76"/>
      <c r="AB579" s="76"/>
      <c r="AC579" s="76"/>
      <c r="AD579" s="76"/>
    </row>
    <row r="580" spans="1:30" ht="15" x14ac:dyDescent="0.15">
      <c r="A580" s="53"/>
      <c r="B580" s="54"/>
      <c r="C580" s="37">
        <v>568</v>
      </c>
      <c r="D580" s="55"/>
      <c r="E580" s="55"/>
      <c r="F580" s="54"/>
      <c r="G580" s="55"/>
      <c r="H580" s="55"/>
      <c r="I580" s="54"/>
      <c r="J580" s="40"/>
      <c r="K580" s="41"/>
      <c r="L580" s="41"/>
      <c r="M580" s="42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94"/>
      <c r="AA580" s="76"/>
      <c r="AB580" s="76"/>
      <c r="AC580" s="76"/>
      <c r="AD580" s="76"/>
    </row>
    <row r="581" spans="1:30" ht="15" x14ac:dyDescent="0.15">
      <c r="A581" s="53"/>
      <c r="B581" s="54"/>
      <c r="C581" s="37">
        <v>569</v>
      </c>
      <c r="D581" s="55"/>
      <c r="E581" s="55"/>
      <c r="F581" s="54"/>
      <c r="G581" s="55"/>
      <c r="H581" s="55"/>
      <c r="I581" s="54"/>
      <c r="J581" s="40"/>
      <c r="K581" s="41"/>
      <c r="L581" s="41"/>
      <c r="M581" s="42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94"/>
      <c r="AA581" s="76"/>
      <c r="AB581" s="76"/>
      <c r="AC581" s="76"/>
      <c r="AD581" s="76"/>
    </row>
    <row r="582" spans="1:30" ht="15" x14ac:dyDescent="0.15">
      <c r="A582" s="53"/>
      <c r="B582" s="54"/>
      <c r="C582" s="37">
        <v>570</v>
      </c>
      <c r="D582" s="55"/>
      <c r="E582" s="55"/>
      <c r="F582" s="54"/>
      <c r="G582" s="55"/>
      <c r="H582" s="55"/>
      <c r="I582" s="54"/>
      <c r="J582" s="40"/>
      <c r="K582" s="41"/>
      <c r="L582" s="41"/>
      <c r="M582" s="42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94"/>
      <c r="AA582" s="76"/>
      <c r="AB582" s="76"/>
      <c r="AC582" s="76"/>
      <c r="AD582" s="76"/>
    </row>
    <row r="583" spans="1:30" ht="15" x14ac:dyDescent="0.15">
      <c r="A583" s="53"/>
      <c r="B583" s="54"/>
      <c r="C583" s="37">
        <v>571</v>
      </c>
      <c r="D583" s="55"/>
      <c r="E583" s="55"/>
      <c r="F583" s="54"/>
      <c r="G583" s="55"/>
      <c r="H583" s="55"/>
      <c r="I583" s="54"/>
      <c r="J583" s="40"/>
      <c r="K583" s="41"/>
      <c r="L583" s="41"/>
      <c r="M583" s="42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94"/>
      <c r="AA583" s="76"/>
      <c r="AB583" s="76"/>
      <c r="AC583" s="76"/>
      <c r="AD583" s="76"/>
    </row>
    <row r="584" spans="1:30" ht="15" x14ac:dyDescent="0.15">
      <c r="A584" s="53"/>
      <c r="B584" s="54"/>
      <c r="C584" s="37">
        <v>572</v>
      </c>
      <c r="D584" s="55"/>
      <c r="E584" s="55"/>
      <c r="F584" s="54"/>
      <c r="G584" s="55"/>
      <c r="H584" s="55"/>
      <c r="I584" s="54"/>
      <c r="J584" s="40"/>
      <c r="K584" s="41"/>
      <c r="L584" s="41"/>
      <c r="M584" s="42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94"/>
      <c r="AA584" s="76"/>
      <c r="AB584" s="76"/>
      <c r="AC584" s="76"/>
      <c r="AD584" s="76"/>
    </row>
    <row r="585" spans="1:30" ht="15" x14ac:dyDescent="0.15">
      <c r="A585" s="53"/>
      <c r="B585" s="54"/>
      <c r="C585" s="37">
        <v>573</v>
      </c>
      <c r="D585" s="55"/>
      <c r="E585" s="55"/>
      <c r="F585" s="54"/>
      <c r="G585" s="55"/>
      <c r="H585" s="55"/>
      <c r="I585" s="54"/>
      <c r="J585" s="40"/>
      <c r="K585" s="41"/>
      <c r="L585" s="41"/>
      <c r="M585" s="42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94"/>
      <c r="AA585" s="76"/>
      <c r="AB585" s="76"/>
      <c r="AC585" s="76"/>
      <c r="AD585" s="76"/>
    </row>
    <row r="586" spans="1:30" ht="15" x14ac:dyDescent="0.15">
      <c r="A586" s="53"/>
      <c r="B586" s="54"/>
      <c r="C586" s="37">
        <v>574</v>
      </c>
      <c r="D586" s="55"/>
      <c r="E586" s="55"/>
      <c r="F586" s="54"/>
      <c r="G586" s="55"/>
      <c r="H586" s="55"/>
      <c r="I586" s="54"/>
      <c r="J586" s="40"/>
      <c r="K586" s="41"/>
      <c r="L586" s="41"/>
      <c r="M586" s="42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94"/>
      <c r="AA586" s="76"/>
      <c r="AB586" s="76"/>
      <c r="AC586" s="76"/>
      <c r="AD586" s="76"/>
    </row>
    <row r="587" spans="1:30" ht="15" x14ac:dyDescent="0.15">
      <c r="A587" s="53"/>
      <c r="B587" s="54"/>
      <c r="C587" s="37">
        <v>575</v>
      </c>
      <c r="D587" s="55"/>
      <c r="E587" s="55"/>
      <c r="F587" s="54"/>
      <c r="G587" s="55"/>
      <c r="H587" s="55"/>
      <c r="I587" s="54"/>
      <c r="J587" s="40"/>
      <c r="K587" s="41"/>
      <c r="L587" s="41"/>
      <c r="M587" s="42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94"/>
      <c r="AA587" s="76"/>
      <c r="AB587" s="76"/>
      <c r="AC587" s="76"/>
      <c r="AD587" s="76"/>
    </row>
    <row r="588" spans="1:30" ht="15" x14ac:dyDescent="0.15">
      <c r="A588" s="53"/>
      <c r="B588" s="54"/>
      <c r="C588" s="37">
        <v>576</v>
      </c>
      <c r="D588" s="55"/>
      <c r="E588" s="55"/>
      <c r="F588" s="54"/>
      <c r="G588" s="55"/>
      <c r="H588" s="55"/>
      <c r="I588" s="54"/>
      <c r="J588" s="40"/>
      <c r="K588" s="41"/>
      <c r="L588" s="41"/>
      <c r="M588" s="42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94"/>
      <c r="AA588" s="76"/>
      <c r="AB588" s="76"/>
      <c r="AC588" s="76"/>
      <c r="AD588" s="76"/>
    </row>
    <row r="589" spans="1:30" ht="15" x14ac:dyDescent="0.15">
      <c r="A589" s="53"/>
      <c r="B589" s="54"/>
      <c r="C589" s="37">
        <v>577</v>
      </c>
      <c r="D589" s="55"/>
      <c r="E589" s="55"/>
      <c r="F589" s="54"/>
      <c r="G589" s="55"/>
      <c r="H589" s="55"/>
      <c r="I589" s="54"/>
      <c r="J589" s="40"/>
      <c r="K589" s="41"/>
      <c r="L589" s="41"/>
      <c r="M589" s="42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94"/>
      <c r="AA589" s="76"/>
      <c r="AB589" s="76"/>
      <c r="AC589" s="76"/>
      <c r="AD589" s="76"/>
    </row>
    <row r="590" spans="1:30" ht="15" x14ac:dyDescent="0.15">
      <c r="A590" s="53"/>
      <c r="B590" s="54"/>
      <c r="C590" s="37">
        <v>578</v>
      </c>
      <c r="D590" s="55"/>
      <c r="E590" s="55"/>
      <c r="F590" s="54"/>
      <c r="G590" s="55"/>
      <c r="H590" s="55"/>
      <c r="I590" s="54"/>
      <c r="J590" s="40"/>
      <c r="K590" s="41"/>
      <c r="L590" s="41"/>
      <c r="M590" s="42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94"/>
      <c r="AA590" s="76"/>
      <c r="AB590" s="76"/>
      <c r="AC590" s="76"/>
      <c r="AD590" s="76"/>
    </row>
    <row r="591" spans="1:30" ht="15" x14ac:dyDescent="0.15">
      <c r="A591" s="53"/>
      <c r="B591" s="54"/>
      <c r="C591" s="37">
        <v>579</v>
      </c>
      <c r="D591" s="55"/>
      <c r="E591" s="55"/>
      <c r="F591" s="54"/>
      <c r="G591" s="55"/>
      <c r="H591" s="55"/>
      <c r="I591" s="54"/>
      <c r="J591" s="40"/>
      <c r="K591" s="41"/>
      <c r="L591" s="41"/>
      <c r="M591" s="42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94"/>
      <c r="AA591" s="76"/>
      <c r="AB591" s="76"/>
      <c r="AC591" s="76"/>
      <c r="AD591" s="76"/>
    </row>
    <row r="592" spans="1:30" ht="15" x14ac:dyDescent="0.15">
      <c r="A592" s="53"/>
      <c r="B592" s="54"/>
      <c r="C592" s="37">
        <v>580</v>
      </c>
      <c r="D592" s="55"/>
      <c r="E592" s="55"/>
      <c r="F592" s="54"/>
      <c r="G592" s="55"/>
      <c r="H592" s="55"/>
      <c r="I592" s="54"/>
      <c r="J592" s="40"/>
      <c r="K592" s="41"/>
      <c r="L592" s="41"/>
      <c r="M592" s="42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94"/>
      <c r="AA592" s="76"/>
      <c r="AB592" s="76"/>
      <c r="AC592" s="76"/>
      <c r="AD592" s="76"/>
    </row>
    <row r="593" spans="1:30" ht="15" x14ac:dyDescent="0.15">
      <c r="A593" s="53"/>
      <c r="B593" s="54"/>
      <c r="C593" s="37">
        <v>581</v>
      </c>
      <c r="D593" s="55"/>
      <c r="E593" s="55"/>
      <c r="F593" s="54"/>
      <c r="G593" s="55"/>
      <c r="H593" s="55"/>
      <c r="I593" s="54"/>
      <c r="J593" s="40"/>
      <c r="K593" s="41"/>
      <c r="L593" s="41"/>
      <c r="M593" s="42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94"/>
      <c r="AA593" s="76"/>
      <c r="AB593" s="76"/>
      <c r="AC593" s="76"/>
      <c r="AD593" s="76"/>
    </row>
    <row r="594" spans="1:30" ht="15" x14ac:dyDescent="0.15">
      <c r="A594" s="53"/>
      <c r="B594" s="54"/>
      <c r="C594" s="37">
        <v>582</v>
      </c>
      <c r="D594" s="55"/>
      <c r="E594" s="55"/>
      <c r="F594" s="54"/>
      <c r="G594" s="55"/>
      <c r="H594" s="55"/>
      <c r="I594" s="54"/>
      <c r="J594" s="40"/>
      <c r="K594" s="41"/>
      <c r="L594" s="41"/>
      <c r="M594" s="42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94"/>
      <c r="AA594" s="76"/>
      <c r="AB594" s="76"/>
      <c r="AC594" s="76"/>
      <c r="AD594" s="76"/>
    </row>
    <row r="595" spans="1:30" ht="15" x14ac:dyDescent="0.15">
      <c r="A595" s="53"/>
      <c r="B595" s="54"/>
      <c r="C595" s="37">
        <v>583</v>
      </c>
      <c r="D595" s="55"/>
      <c r="E595" s="55"/>
      <c r="F595" s="54"/>
      <c r="G595" s="55"/>
      <c r="H595" s="55"/>
      <c r="I595" s="54"/>
      <c r="J595" s="40"/>
      <c r="K595" s="41"/>
      <c r="L595" s="41"/>
      <c r="M595" s="42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94"/>
      <c r="AA595" s="76"/>
      <c r="AB595" s="76"/>
      <c r="AC595" s="76"/>
      <c r="AD595" s="76"/>
    </row>
    <row r="596" spans="1:30" ht="15" x14ac:dyDescent="0.15">
      <c r="A596" s="53"/>
      <c r="B596" s="54"/>
      <c r="C596" s="37">
        <v>584</v>
      </c>
      <c r="D596" s="55"/>
      <c r="E596" s="55"/>
      <c r="F596" s="54"/>
      <c r="G596" s="55"/>
      <c r="H596" s="55"/>
      <c r="I596" s="54"/>
      <c r="J596" s="40"/>
      <c r="K596" s="41"/>
      <c r="L596" s="41"/>
      <c r="M596" s="42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94"/>
      <c r="AA596" s="76"/>
      <c r="AB596" s="76"/>
      <c r="AC596" s="76"/>
      <c r="AD596" s="76"/>
    </row>
    <row r="597" spans="1:30" ht="15" x14ac:dyDescent="0.15">
      <c r="A597" s="53"/>
      <c r="B597" s="54"/>
      <c r="C597" s="37">
        <v>585</v>
      </c>
      <c r="D597" s="55"/>
      <c r="E597" s="55"/>
      <c r="F597" s="54"/>
      <c r="G597" s="55"/>
      <c r="H597" s="55"/>
      <c r="I597" s="54"/>
      <c r="J597" s="40"/>
      <c r="K597" s="41"/>
      <c r="L597" s="41"/>
      <c r="M597" s="42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94"/>
      <c r="AA597" s="76"/>
      <c r="AB597" s="76"/>
      <c r="AC597" s="76"/>
      <c r="AD597" s="76"/>
    </row>
    <row r="598" spans="1:30" ht="15" x14ac:dyDescent="0.15">
      <c r="A598" s="53"/>
      <c r="B598" s="54"/>
      <c r="C598" s="37">
        <v>586</v>
      </c>
      <c r="D598" s="55"/>
      <c r="E598" s="55"/>
      <c r="F598" s="54"/>
      <c r="G598" s="55"/>
      <c r="H598" s="55"/>
      <c r="I598" s="54"/>
      <c r="J598" s="40"/>
      <c r="K598" s="41"/>
      <c r="L598" s="41"/>
      <c r="M598" s="42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94"/>
      <c r="AA598" s="76"/>
      <c r="AB598" s="76"/>
      <c r="AC598" s="76"/>
      <c r="AD598" s="76"/>
    </row>
    <row r="599" spans="1:30" ht="15" x14ac:dyDescent="0.15">
      <c r="A599" s="53"/>
      <c r="B599" s="54"/>
      <c r="C599" s="37">
        <v>587</v>
      </c>
      <c r="D599" s="55"/>
      <c r="E599" s="55"/>
      <c r="F599" s="54"/>
      <c r="G599" s="55"/>
      <c r="H599" s="55"/>
      <c r="I599" s="54"/>
      <c r="J599" s="40"/>
      <c r="K599" s="41"/>
      <c r="L599" s="41"/>
      <c r="M599" s="42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94"/>
      <c r="AA599" s="76"/>
      <c r="AB599" s="76"/>
      <c r="AC599" s="76"/>
      <c r="AD599" s="76"/>
    </row>
    <row r="600" spans="1:30" ht="15" x14ac:dyDescent="0.15">
      <c r="A600" s="53"/>
      <c r="B600" s="54"/>
      <c r="C600" s="37">
        <v>588</v>
      </c>
      <c r="D600" s="55"/>
      <c r="E600" s="55"/>
      <c r="F600" s="54"/>
      <c r="G600" s="55"/>
      <c r="H600" s="55"/>
      <c r="I600" s="54"/>
      <c r="J600" s="40"/>
      <c r="K600" s="41"/>
      <c r="L600" s="41"/>
      <c r="M600" s="42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94"/>
      <c r="AA600" s="76"/>
      <c r="AB600" s="76"/>
      <c r="AC600" s="76"/>
      <c r="AD600" s="76"/>
    </row>
    <row r="601" spans="1:30" ht="15" x14ac:dyDescent="0.15">
      <c r="A601" s="53"/>
      <c r="B601" s="54"/>
      <c r="C601" s="37">
        <v>589</v>
      </c>
      <c r="D601" s="55"/>
      <c r="E601" s="55"/>
      <c r="F601" s="54"/>
      <c r="G601" s="55"/>
      <c r="H601" s="55"/>
      <c r="I601" s="54"/>
      <c r="J601" s="40"/>
      <c r="K601" s="41"/>
      <c r="L601" s="41"/>
      <c r="M601" s="42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94"/>
      <c r="AA601" s="76"/>
      <c r="AB601" s="76"/>
      <c r="AC601" s="76"/>
      <c r="AD601" s="76"/>
    </row>
    <row r="602" spans="1:30" ht="15" x14ac:dyDescent="0.15">
      <c r="A602" s="53"/>
      <c r="B602" s="54"/>
      <c r="C602" s="37">
        <v>590</v>
      </c>
      <c r="D602" s="55"/>
      <c r="E602" s="55"/>
      <c r="F602" s="54"/>
      <c r="G602" s="55"/>
      <c r="H602" s="55"/>
      <c r="I602" s="54"/>
      <c r="J602" s="40"/>
      <c r="K602" s="41"/>
      <c r="L602" s="41"/>
      <c r="M602" s="42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94"/>
      <c r="AA602" s="76"/>
      <c r="AB602" s="76"/>
      <c r="AC602" s="76"/>
      <c r="AD602" s="76"/>
    </row>
    <row r="603" spans="1:30" ht="15" x14ac:dyDescent="0.15">
      <c r="A603" s="53"/>
      <c r="B603" s="54"/>
      <c r="C603" s="37">
        <v>591</v>
      </c>
      <c r="D603" s="55"/>
      <c r="E603" s="55"/>
      <c r="F603" s="54"/>
      <c r="G603" s="55"/>
      <c r="H603" s="55"/>
      <c r="I603" s="54"/>
      <c r="J603" s="40"/>
      <c r="K603" s="41"/>
      <c r="L603" s="41"/>
      <c r="M603" s="42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94"/>
      <c r="AA603" s="76"/>
      <c r="AB603" s="76"/>
      <c r="AC603" s="76"/>
      <c r="AD603" s="76"/>
    </row>
    <row r="604" spans="1:30" ht="15" x14ac:dyDescent="0.15">
      <c r="A604" s="53"/>
      <c r="B604" s="54"/>
      <c r="C604" s="37">
        <v>592</v>
      </c>
      <c r="D604" s="55"/>
      <c r="E604" s="55"/>
      <c r="F604" s="54"/>
      <c r="G604" s="55"/>
      <c r="H604" s="55"/>
      <c r="I604" s="54"/>
      <c r="J604" s="40"/>
      <c r="K604" s="41"/>
      <c r="L604" s="41"/>
      <c r="M604" s="42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94"/>
      <c r="AA604" s="76"/>
      <c r="AB604" s="76"/>
      <c r="AC604" s="76"/>
      <c r="AD604" s="76"/>
    </row>
    <row r="605" spans="1:30" ht="15" x14ac:dyDescent="0.15">
      <c r="A605" s="53"/>
      <c r="B605" s="54"/>
      <c r="C605" s="37">
        <v>593</v>
      </c>
      <c r="D605" s="55"/>
      <c r="E605" s="55"/>
      <c r="F605" s="54"/>
      <c r="G605" s="55"/>
      <c r="H605" s="55"/>
      <c r="I605" s="54"/>
      <c r="J605" s="40"/>
      <c r="K605" s="41"/>
      <c r="L605" s="41"/>
      <c r="M605" s="42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94"/>
      <c r="AA605" s="76"/>
      <c r="AB605" s="76"/>
      <c r="AC605" s="76"/>
      <c r="AD605" s="76"/>
    </row>
    <row r="606" spans="1:30" ht="15" x14ac:dyDescent="0.15">
      <c r="A606" s="53"/>
      <c r="B606" s="54"/>
      <c r="C606" s="37">
        <v>594</v>
      </c>
      <c r="D606" s="55"/>
      <c r="E606" s="55"/>
      <c r="F606" s="54"/>
      <c r="G606" s="55"/>
      <c r="H606" s="55"/>
      <c r="I606" s="54"/>
      <c r="J606" s="40"/>
      <c r="K606" s="41"/>
      <c r="L606" s="41"/>
      <c r="M606" s="42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94"/>
      <c r="AA606" s="76"/>
      <c r="AB606" s="76"/>
      <c r="AC606" s="76"/>
      <c r="AD606" s="76"/>
    </row>
    <row r="607" spans="1:30" ht="15" x14ac:dyDescent="0.15">
      <c r="A607" s="53"/>
      <c r="B607" s="54"/>
      <c r="C607" s="37">
        <v>595</v>
      </c>
      <c r="D607" s="55"/>
      <c r="E607" s="55"/>
      <c r="F607" s="54"/>
      <c r="G607" s="55"/>
      <c r="H607" s="55"/>
      <c r="I607" s="54"/>
      <c r="J607" s="40"/>
      <c r="K607" s="41"/>
      <c r="L607" s="41"/>
      <c r="M607" s="42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94"/>
      <c r="AA607" s="76"/>
      <c r="AB607" s="76"/>
      <c r="AC607" s="76"/>
      <c r="AD607" s="76"/>
    </row>
    <row r="608" spans="1:30" ht="15" x14ac:dyDescent="0.15">
      <c r="A608" s="53"/>
      <c r="B608" s="54"/>
      <c r="C608" s="37">
        <v>596</v>
      </c>
      <c r="D608" s="55"/>
      <c r="E608" s="55"/>
      <c r="F608" s="54"/>
      <c r="G608" s="55"/>
      <c r="H608" s="55"/>
      <c r="I608" s="54"/>
      <c r="J608" s="40"/>
      <c r="K608" s="41"/>
      <c r="L608" s="41"/>
      <c r="M608" s="42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94"/>
      <c r="AA608" s="76"/>
      <c r="AB608" s="76"/>
      <c r="AC608" s="76"/>
      <c r="AD608" s="76"/>
    </row>
    <row r="609" spans="1:30" ht="15" x14ac:dyDescent="0.15">
      <c r="A609" s="53"/>
      <c r="B609" s="54"/>
      <c r="C609" s="37">
        <v>597</v>
      </c>
      <c r="D609" s="55"/>
      <c r="E609" s="55"/>
      <c r="F609" s="54"/>
      <c r="G609" s="55"/>
      <c r="H609" s="55"/>
      <c r="I609" s="54"/>
      <c r="J609" s="40"/>
      <c r="K609" s="41"/>
      <c r="L609" s="41"/>
      <c r="M609" s="42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94"/>
      <c r="AA609" s="76"/>
      <c r="AB609" s="76"/>
      <c r="AC609" s="76"/>
      <c r="AD609" s="76"/>
    </row>
    <row r="610" spans="1:30" ht="15" x14ac:dyDescent="0.15">
      <c r="A610" s="53"/>
      <c r="B610" s="54"/>
      <c r="C610" s="37">
        <v>598</v>
      </c>
      <c r="D610" s="55"/>
      <c r="E610" s="55"/>
      <c r="F610" s="54"/>
      <c r="G610" s="55"/>
      <c r="H610" s="55"/>
      <c r="I610" s="54"/>
      <c r="J610" s="40"/>
      <c r="K610" s="41"/>
      <c r="L610" s="41"/>
      <c r="M610" s="42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94"/>
      <c r="AA610" s="76"/>
      <c r="AB610" s="76"/>
      <c r="AC610" s="76"/>
      <c r="AD610" s="76"/>
    </row>
    <row r="611" spans="1:30" ht="15" x14ac:dyDescent="0.15">
      <c r="A611" s="53"/>
      <c r="B611" s="54"/>
      <c r="C611" s="37">
        <v>599</v>
      </c>
      <c r="D611" s="55"/>
      <c r="E611" s="55"/>
      <c r="F611" s="54"/>
      <c r="G611" s="55"/>
      <c r="H611" s="55"/>
      <c r="I611" s="54"/>
      <c r="J611" s="40"/>
      <c r="K611" s="41"/>
      <c r="L611" s="41"/>
      <c r="M611" s="42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94"/>
      <c r="AA611" s="76"/>
      <c r="AB611" s="76"/>
      <c r="AC611" s="76"/>
      <c r="AD611" s="76"/>
    </row>
    <row r="612" spans="1:30" ht="15" x14ac:dyDescent="0.15">
      <c r="A612" s="53"/>
      <c r="B612" s="54"/>
      <c r="C612" s="37">
        <v>600</v>
      </c>
      <c r="D612" s="55"/>
      <c r="E612" s="55"/>
      <c r="F612" s="54"/>
      <c r="G612" s="55"/>
      <c r="H612" s="55"/>
      <c r="I612" s="54"/>
      <c r="J612" s="40"/>
      <c r="K612" s="41"/>
      <c r="L612" s="41"/>
      <c r="M612" s="42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94"/>
      <c r="AA612" s="76"/>
      <c r="AB612" s="76"/>
      <c r="AC612" s="76"/>
      <c r="AD612" s="76"/>
    </row>
    <row r="613" spans="1:30" ht="15" x14ac:dyDescent="0.15">
      <c r="A613" s="53"/>
      <c r="B613" s="54"/>
      <c r="C613" s="37">
        <v>601</v>
      </c>
      <c r="D613" s="55"/>
      <c r="E613" s="55"/>
      <c r="F613" s="54"/>
      <c r="G613" s="55"/>
      <c r="H613" s="55"/>
      <c r="I613" s="54"/>
      <c r="J613" s="40"/>
      <c r="K613" s="41"/>
      <c r="L613" s="41"/>
      <c r="M613" s="42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94"/>
      <c r="AA613" s="76"/>
      <c r="AB613" s="76"/>
      <c r="AC613" s="76"/>
      <c r="AD613" s="76"/>
    </row>
    <row r="614" spans="1:30" ht="15" x14ac:dyDescent="0.15">
      <c r="A614" s="53"/>
      <c r="B614" s="54"/>
      <c r="C614" s="37">
        <v>602</v>
      </c>
      <c r="D614" s="55"/>
      <c r="E614" s="55"/>
      <c r="F614" s="54"/>
      <c r="G614" s="55"/>
      <c r="H614" s="55"/>
      <c r="I614" s="54"/>
      <c r="J614" s="40"/>
      <c r="K614" s="41"/>
      <c r="L614" s="41"/>
      <c r="M614" s="42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94"/>
      <c r="AA614" s="76"/>
      <c r="AB614" s="76"/>
      <c r="AC614" s="76"/>
      <c r="AD614" s="76"/>
    </row>
    <row r="615" spans="1:30" ht="15" x14ac:dyDescent="0.15">
      <c r="A615" s="53"/>
      <c r="B615" s="54"/>
      <c r="C615" s="37">
        <v>603</v>
      </c>
      <c r="D615" s="55"/>
      <c r="E615" s="55"/>
      <c r="F615" s="54"/>
      <c r="G615" s="55"/>
      <c r="H615" s="55"/>
      <c r="I615" s="54"/>
      <c r="J615" s="40"/>
      <c r="K615" s="41"/>
      <c r="L615" s="41"/>
      <c r="M615" s="42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94"/>
      <c r="AA615" s="76"/>
      <c r="AB615" s="76"/>
      <c r="AC615" s="76"/>
      <c r="AD615" s="76"/>
    </row>
    <row r="616" spans="1:30" ht="15" x14ac:dyDescent="0.15">
      <c r="A616" s="53"/>
      <c r="B616" s="54"/>
      <c r="C616" s="37">
        <v>604</v>
      </c>
      <c r="D616" s="55"/>
      <c r="E616" s="55"/>
      <c r="F616" s="54"/>
      <c r="G616" s="55"/>
      <c r="H616" s="55"/>
      <c r="I616" s="54"/>
      <c r="J616" s="40"/>
      <c r="K616" s="41"/>
      <c r="L616" s="41"/>
      <c r="M616" s="42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94"/>
      <c r="AA616" s="76"/>
      <c r="AB616" s="76"/>
      <c r="AC616" s="76"/>
      <c r="AD616" s="76"/>
    </row>
    <row r="617" spans="1:30" ht="15" x14ac:dyDescent="0.15">
      <c r="A617" s="53"/>
      <c r="B617" s="54"/>
      <c r="C617" s="37">
        <v>605</v>
      </c>
      <c r="D617" s="55"/>
      <c r="E617" s="55"/>
      <c r="F617" s="54"/>
      <c r="G617" s="55"/>
      <c r="H617" s="55"/>
      <c r="I617" s="54"/>
      <c r="J617" s="40"/>
      <c r="K617" s="41"/>
      <c r="L617" s="41"/>
      <c r="M617" s="42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94"/>
      <c r="AA617" s="76"/>
      <c r="AB617" s="76"/>
      <c r="AC617" s="76"/>
      <c r="AD617" s="76"/>
    </row>
    <row r="618" spans="1:30" ht="15" x14ac:dyDescent="0.15">
      <c r="A618" s="53"/>
      <c r="B618" s="54"/>
      <c r="C618" s="37">
        <v>606</v>
      </c>
      <c r="D618" s="55"/>
      <c r="E618" s="55"/>
      <c r="F618" s="54"/>
      <c r="G618" s="55"/>
      <c r="H618" s="55"/>
      <c r="I618" s="54"/>
      <c r="J618" s="40"/>
      <c r="K618" s="41"/>
      <c r="L618" s="41"/>
      <c r="M618" s="42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94"/>
      <c r="AA618" s="76"/>
      <c r="AB618" s="76"/>
      <c r="AC618" s="76"/>
      <c r="AD618" s="76"/>
    </row>
    <row r="619" spans="1:30" ht="15" x14ac:dyDescent="0.15">
      <c r="A619" s="53"/>
      <c r="B619" s="54"/>
      <c r="C619" s="37">
        <v>607</v>
      </c>
      <c r="D619" s="55"/>
      <c r="E619" s="55"/>
      <c r="F619" s="54"/>
      <c r="G619" s="55"/>
      <c r="H619" s="55"/>
      <c r="I619" s="54"/>
      <c r="J619" s="40"/>
      <c r="K619" s="41"/>
      <c r="L619" s="41"/>
      <c r="M619" s="42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94"/>
      <c r="AA619" s="76"/>
      <c r="AB619" s="76"/>
      <c r="AC619" s="76"/>
      <c r="AD619" s="76"/>
    </row>
    <row r="620" spans="1:30" ht="15" x14ac:dyDescent="0.15">
      <c r="A620" s="53"/>
      <c r="B620" s="54"/>
      <c r="C620" s="37">
        <v>608</v>
      </c>
      <c r="D620" s="55"/>
      <c r="E620" s="55"/>
      <c r="F620" s="54"/>
      <c r="G620" s="55"/>
      <c r="H620" s="55"/>
      <c r="I620" s="54"/>
      <c r="J620" s="40"/>
      <c r="K620" s="41"/>
      <c r="L620" s="41"/>
      <c r="M620" s="42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94"/>
      <c r="AA620" s="76"/>
      <c r="AB620" s="76"/>
      <c r="AC620" s="76"/>
      <c r="AD620" s="76"/>
    </row>
    <row r="621" spans="1:30" ht="15" x14ac:dyDescent="0.15">
      <c r="A621" s="53"/>
      <c r="B621" s="54"/>
      <c r="C621" s="37">
        <v>609</v>
      </c>
      <c r="D621" s="55"/>
      <c r="E621" s="55"/>
      <c r="F621" s="54"/>
      <c r="G621" s="55"/>
      <c r="H621" s="55"/>
      <c r="I621" s="54"/>
      <c r="J621" s="40"/>
      <c r="K621" s="41"/>
      <c r="L621" s="41"/>
      <c r="M621" s="42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94"/>
      <c r="AA621" s="76"/>
      <c r="AB621" s="76"/>
      <c r="AC621" s="76"/>
      <c r="AD621" s="76"/>
    </row>
    <row r="622" spans="1:30" ht="15" x14ac:dyDescent="0.15">
      <c r="A622" s="53"/>
      <c r="B622" s="54"/>
      <c r="C622" s="37">
        <v>610</v>
      </c>
      <c r="D622" s="55"/>
      <c r="E622" s="55"/>
      <c r="F622" s="54"/>
      <c r="G622" s="55"/>
      <c r="H622" s="55"/>
      <c r="I622" s="54"/>
      <c r="J622" s="40"/>
      <c r="K622" s="41"/>
      <c r="L622" s="41"/>
      <c r="M622" s="42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94"/>
      <c r="AA622" s="76"/>
      <c r="AB622" s="76"/>
      <c r="AC622" s="76"/>
      <c r="AD622" s="76"/>
    </row>
    <row r="623" spans="1:30" ht="15" x14ac:dyDescent="0.15">
      <c r="A623" s="53"/>
      <c r="B623" s="54"/>
      <c r="C623" s="37">
        <v>611</v>
      </c>
      <c r="D623" s="55"/>
      <c r="E623" s="55"/>
      <c r="F623" s="54"/>
      <c r="G623" s="55"/>
      <c r="H623" s="55"/>
      <c r="I623" s="54"/>
      <c r="J623" s="40"/>
      <c r="K623" s="41"/>
      <c r="L623" s="41"/>
      <c r="M623" s="42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94"/>
      <c r="AA623" s="76"/>
      <c r="AB623" s="76"/>
      <c r="AC623" s="76"/>
      <c r="AD623" s="76"/>
    </row>
    <row r="624" spans="1:30" ht="15" x14ac:dyDescent="0.15">
      <c r="A624" s="53"/>
      <c r="B624" s="54"/>
      <c r="C624" s="37">
        <v>612</v>
      </c>
      <c r="D624" s="55"/>
      <c r="E624" s="55"/>
      <c r="F624" s="54"/>
      <c r="G624" s="55"/>
      <c r="H624" s="55"/>
      <c r="I624" s="54"/>
      <c r="J624" s="40"/>
      <c r="K624" s="41"/>
      <c r="L624" s="41"/>
      <c r="M624" s="42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94"/>
      <c r="AA624" s="76"/>
      <c r="AB624" s="76"/>
      <c r="AC624" s="76"/>
      <c r="AD624" s="76"/>
    </row>
    <row r="625" spans="1:30" ht="15" x14ac:dyDescent="0.15">
      <c r="A625" s="53"/>
      <c r="B625" s="54"/>
      <c r="C625" s="37">
        <v>613</v>
      </c>
      <c r="D625" s="55"/>
      <c r="E625" s="55"/>
      <c r="F625" s="54"/>
      <c r="G625" s="55"/>
      <c r="H625" s="55"/>
      <c r="I625" s="54"/>
      <c r="J625" s="40"/>
      <c r="K625" s="41"/>
      <c r="L625" s="41"/>
      <c r="M625" s="42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94"/>
      <c r="AA625" s="76"/>
      <c r="AB625" s="76"/>
      <c r="AC625" s="76"/>
      <c r="AD625" s="76"/>
    </row>
    <row r="626" spans="1:30" ht="15" x14ac:dyDescent="0.15">
      <c r="A626" s="53"/>
      <c r="B626" s="54"/>
      <c r="C626" s="37">
        <v>614</v>
      </c>
      <c r="D626" s="55"/>
      <c r="E626" s="55"/>
      <c r="F626" s="54"/>
      <c r="G626" s="55"/>
      <c r="H626" s="55"/>
      <c r="I626" s="54"/>
      <c r="J626" s="40"/>
      <c r="K626" s="41"/>
      <c r="L626" s="41"/>
      <c r="M626" s="42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94"/>
      <c r="AA626" s="76"/>
      <c r="AB626" s="76"/>
      <c r="AC626" s="76"/>
      <c r="AD626" s="76"/>
    </row>
    <row r="627" spans="1:30" ht="15" x14ac:dyDescent="0.15">
      <c r="A627" s="53"/>
      <c r="B627" s="54"/>
      <c r="C627" s="37">
        <v>615</v>
      </c>
      <c r="D627" s="55"/>
      <c r="E627" s="55"/>
      <c r="F627" s="54"/>
      <c r="G627" s="55"/>
      <c r="H627" s="55"/>
      <c r="I627" s="54"/>
      <c r="J627" s="40"/>
      <c r="K627" s="41"/>
      <c r="L627" s="41"/>
      <c r="M627" s="42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94"/>
      <c r="AA627" s="76"/>
      <c r="AB627" s="76"/>
      <c r="AC627" s="76"/>
      <c r="AD627" s="76"/>
    </row>
    <row r="628" spans="1:30" ht="15" x14ac:dyDescent="0.15">
      <c r="A628" s="53"/>
      <c r="B628" s="54"/>
      <c r="C628" s="37">
        <v>616</v>
      </c>
      <c r="D628" s="55"/>
      <c r="E628" s="55"/>
      <c r="F628" s="54"/>
      <c r="G628" s="55"/>
      <c r="H628" s="55"/>
      <c r="I628" s="54"/>
      <c r="J628" s="40"/>
      <c r="K628" s="41"/>
      <c r="L628" s="41"/>
      <c r="M628" s="42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94"/>
      <c r="AA628" s="76"/>
      <c r="AB628" s="76"/>
      <c r="AC628" s="76"/>
      <c r="AD628" s="76"/>
    </row>
    <row r="629" spans="1:30" ht="15" x14ac:dyDescent="0.15">
      <c r="A629" s="53"/>
      <c r="B629" s="54"/>
      <c r="C629" s="37">
        <v>617</v>
      </c>
      <c r="D629" s="55"/>
      <c r="E629" s="55"/>
      <c r="F629" s="54"/>
      <c r="G629" s="55"/>
      <c r="H629" s="55"/>
      <c r="I629" s="54"/>
      <c r="J629" s="40"/>
      <c r="K629" s="41"/>
      <c r="L629" s="41"/>
      <c r="M629" s="42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94"/>
      <c r="AA629" s="76"/>
      <c r="AB629" s="76"/>
      <c r="AC629" s="76"/>
      <c r="AD629" s="76"/>
    </row>
    <row r="630" spans="1:30" ht="15" x14ac:dyDescent="0.15">
      <c r="A630" s="53"/>
      <c r="B630" s="54"/>
      <c r="C630" s="37">
        <v>618</v>
      </c>
      <c r="D630" s="55"/>
      <c r="E630" s="55"/>
      <c r="F630" s="54"/>
      <c r="G630" s="55"/>
      <c r="H630" s="55"/>
      <c r="I630" s="54"/>
      <c r="J630" s="40"/>
      <c r="K630" s="41"/>
      <c r="L630" s="41"/>
      <c r="M630" s="42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94"/>
      <c r="AA630" s="76"/>
      <c r="AB630" s="76"/>
      <c r="AC630" s="76"/>
      <c r="AD630" s="76"/>
    </row>
    <row r="631" spans="1:30" ht="15" x14ac:dyDescent="0.15">
      <c r="A631" s="53"/>
      <c r="B631" s="54"/>
      <c r="C631" s="37">
        <v>619</v>
      </c>
      <c r="D631" s="55"/>
      <c r="E631" s="55"/>
      <c r="F631" s="54"/>
      <c r="G631" s="55"/>
      <c r="H631" s="55"/>
      <c r="I631" s="54"/>
      <c r="J631" s="40"/>
      <c r="K631" s="41"/>
      <c r="L631" s="41"/>
      <c r="M631" s="42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94"/>
      <c r="AA631" s="76"/>
      <c r="AB631" s="76"/>
      <c r="AC631" s="76"/>
      <c r="AD631" s="76"/>
    </row>
    <row r="632" spans="1:30" ht="15" x14ac:dyDescent="0.15">
      <c r="A632" s="53"/>
      <c r="B632" s="54"/>
      <c r="C632" s="37">
        <v>620</v>
      </c>
      <c r="D632" s="55"/>
      <c r="E632" s="55"/>
      <c r="F632" s="54"/>
      <c r="G632" s="55"/>
      <c r="H632" s="55"/>
      <c r="I632" s="54"/>
      <c r="J632" s="40"/>
      <c r="K632" s="41"/>
      <c r="L632" s="41"/>
      <c r="M632" s="42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94"/>
      <c r="AA632" s="76"/>
      <c r="AB632" s="76"/>
      <c r="AC632" s="76"/>
      <c r="AD632" s="76"/>
    </row>
    <row r="633" spans="1:30" ht="15" x14ac:dyDescent="0.15">
      <c r="A633" s="53"/>
      <c r="B633" s="54"/>
      <c r="C633" s="37">
        <v>621</v>
      </c>
      <c r="D633" s="55"/>
      <c r="E633" s="55"/>
      <c r="F633" s="54"/>
      <c r="G633" s="55"/>
      <c r="H633" s="55"/>
      <c r="I633" s="54"/>
      <c r="J633" s="40"/>
      <c r="K633" s="41"/>
      <c r="L633" s="41"/>
      <c r="M633" s="42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94"/>
      <c r="AA633" s="76"/>
      <c r="AB633" s="76"/>
      <c r="AC633" s="76"/>
      <c r="AD633" s="76"/>
    </row>
    <row r="634" spans="1:30" ht="15" x14ac:dyDescent="0.15">
      <c r="A634" s="53"/>
      <c r="B634" s="54"/>
      <c r="C634" s="37">
        <v>622</v>
      </c>
      <c r="D634" s="55"/>
      <c r="E634" s="55"/>
      <c r="F634" s="54"/>
      <c r="G634" s="55"/>
      <c r="H634" s="55"/>
      <c r="I634" s="54"/>
      <c r="J634" s="40"/>
      <c r="K634" s="41"/>
      <c r="L634" s="41"/>
      <c r="M634" s="42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94"/>
      <c r="AA634" s="76"/>
      <c r="AB634" s="76"/>
      <c r="AC634" s="76"/>
      <c r="AD634" s="76"/>
    </row>
    <row r="635" spans="1:30" ht="15" x14ac:dyDescent="0.15">
      <c r="A635" s="53"/>
      <c r="B635" s="54"/>
      <c r="C635" s="37">
        <v>623</v>
      </c>
      <c r="D635" s="55"/>
      <c r="E635" s="55"/>
      <c r="F635" s="54"/>
      <c r="G635" s="55"/>
      <c r="H635" s="55"/>
      <c r="I635" s="54"/>
      <c r="J635" s="40"/>
      <c r="K635" s="41"/>
      <c r="L635" s="41"/>
      <c r="M635" s="42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94"/>
      <c r="AA635" s="76"/>
      <c r="AB635" s="76"/>
      <c r="AC635" s="76"/>
      <c r="AD635" s="76"/>
    </row>
    <row r="636" spans="1:30" ht="15" x14ac:dyDescent="0.15">
      <c r="A636" s="53"/>
      <c r="B636" s="54"/>
      <c r="C636" s="37">
        <v>624</v>
      </c>
      <c r="D636" s="55"/>
      <c r="E636" s="55"/>
      <c r="F636" s="54"/>
      <c r="G636" s="55"/>
      <c r="H636" s="55"/>
      <c r="I636" s="54"/>
      <c r="J636" s="40"/>
      <c r="K636" s="41"/>
      <c r="L636" s="41"/>
      <c r="M636" s="42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94"/>
      <c r="AA636" s="76"/>
      <c r="AB636" s="76"/>
      <c r="AC636" s="76"/>
      <c r="AD636" s="76"/>
    </row>
    <row r="637" spans="1:30" ht="15" x14ac:dyDescent="0.15">
      <c r="A637" s="53"/>
      <c r="B637" s="54"/>
      <c r="C637" s="37">
        <v>625</v>
      </c>
      <c r="D637" s="55"/>
      <c r="E637" s="55"/>
      <c r="F637" s="54"/>
      <c r="G637" s="55"/>
      <c r="H637" s="55"/>
      <c r="I637" s="54"/>
      <c r="J637" s="40"/>
      <c r="K637" s="41"/>
      <c r="L637" s="41"/>
      <c r="M637" s="42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94"/>
      <c r="AA637" s="76"/>
      <c r="AB637" s="76"/>
      <c r="AC637" s="76"/>
      <c r="AD637" s="76"/>
    </row>
    <row r="638" spans="1:30" ht="15" x14ac:dyDescent="0.15">
      <c r="A638" s="53"/>
      <c r="B638" s="54"/>
      <c r="C638" s="37">
        <v>626</v>
      </c>
      <c r="D638" s="55"/>
      <c r="E638" s="55"/>
      <c r="F638" s="54"/>
      <c r="G638" s="55"/>
      <c r="H638" s="55"/>
      <c r="I638" s="54"/>
      <c r="J638" s="40"/>
      <c r="K638" s="41"/>
      <c r="L638" s="41"/>
      <c r="M638" s="42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94"/>
      <c r="AA638" s="76"/>
      <c r="AB638" s="76"/>
      <c r="AC638" s="76"/>
      <c r="AD638" s="76"/>
    </row>
    <row r="639" spans="1:30" ht="15" x14ac:dyDescent="0.15">
      <c r="A639" s="53"/>
      <c r="B639" s="54"/>
      <c r="C639" s="37">
        <v>627</v>
      </c>
      <c r="D639" s="55"/>
      <c r="E639" s="55"/>
      <c r="F639" s="54"/>
      <c r="G639" s="55"/>
      <c r="H639" s="55"/>
      <c r="I639" s="54"/>
      <c r="J639" s="40"/>
      <c r="K639" s="41"/>
      <c r="L639" s="41"/>
      <c r="M639" s="42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94"/>
      <c r="AA639" s="76"/>
      <c r="AB639" s="76"/>
      <c r="AC639" s="76"/>
      <c r="AD639" s="76"/>
    </row>
    <row r="640" spans="1:30" ht="15" x14ac:dyDescent="0.15">
      <c r="A640" s="53"/>
      <c r="B640" s="54"/>
      <c r="C640" s="37">
        <v>628</v>
      </c>
      <c r="D640" s="55"/>
      <c r="E640" s="55"/>
      <c r="F640" s="54"/>
      <c r="G640" s="55"/>
      <c r="H640" s="55"/>
      <c r="I640" s="54"/>
      <c r="J640" s="40"/>
      <c r="K640" s="41"/>
      <c r="L640" s="41"/>
      <c r="M640" s="42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94"/>
      <c r="AA640" s="76"/>
      <c r="AB640" s="76"/>
      <c r="AC640" s="76"/>
      <c r="AD640" s="76"/>
    </row>
    <row r="641" spans="1:30" ht="15" x14ac:dyDescent="0.15">
      <c r="A641" s="53"/>
      <c r="B641" s="54"/>
      <c r="C641" s="37">
        <v>629</v>
      </c>
      <c r="D641" s="55"/>
      <c r="E641" s="55"/>
      <c r="F641" s="54"/>
      <c r="G641" s="55"/>
      <c r="H641" s="55"/>
      <c r="I641" s="54"/>
      <c r="J641" s="40"/>
      <c r="K641" s="41"/>
      <c r="L641" s="41"/>
      <c r="M641" s="42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94"/>
      <c r="AA641" s="76"/>
      <c r="AB641" s="76"/>
      <c r="AC641" s="76"/>
      <c r="AD641" s="76"/>
    </row>
    <row r="642" spans="1:30" ht="15" x14ac:dyDescent="0.15">
      <c r="A642" s="53"/>
      <c r="B642" s="54"/>
      <c r="C642" s="37">
        <v>630</v>
      </c>
      <c r="D642" s="55"/>
      <c r="E642" s="55"/>
      <c r="F642" s="54"/>
      <c r="G642" s="55"/>
      <c r="H642" s="55"/>
      <c r="I642" s="54"/>
      <c r="J642" s="40"/>
      <c r="K642" s="41"/>
      <c r="L642" s="41"/>
      <c r="M642" s="42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94"/>
      <c r="AA642" s="76"/>
      <c r="AB642" s="76"/>
      <c r="AC642" s="76"/>
      <c r="AD642" s="76"/>
    </row>
    <row r="643" spans="1:30" ht="15" x14ac:dyDescent="0.15">
      <c r="A643" s="53"/>
      <c r="B643" s="54"/>
      <c r="C643" s="37">
        <v>631</v>
      </c>
      <c r="D643" s="55"/>
      <c r="E643" s="55"/>
      <c r="F643" s="54"/>
      <c r="G643" s="55"/>
      <c r="H643" s="55"/>
      <c r="I643" s="54"/>
      <c r="J643" s="40"/>
      <c r="K643" s="41"/>
      <c r="L643" s="41"/>
      <c r="M643" s="42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94"/>
      <c r="AA643" s="76"/>
      <c r="AB643" s="76"/>
      <c r="AC643" s="76"/>
      <c r="AD643" s="76"/>
    </row>
    <row r="644" spans="1:30" ht="15" x14ac:dyDescent="0.15">
      <c r="A644" s="53"/>
      <c r="B644" s="54"/>
      <c r="C644" s="37">
        <v>632</v>
      </c>
      <c r="D644" s="55"/>
      <c r="E644" s="55"/>
      <c r="F644" s="54"/>
      <c r="G644" s="55"/>
      <c r="H644" s="55"/>
      <c r="I644" s="54"/>
      <c r="J644" s="40"/>
      <c r="K644" s="41"/>
      <c r="L644" s="41"/>
      <c r="M644" s="42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94"/>
      <c r="AA644" s="76"/>
      <c r="AB644" s="76"/>
      <c r="AC644" s="76"/>
      <c r="AD644" s="76"/>
    </row>
    <row r="645" spans="1:30" ht="15" x14ac:dyDescent="0.15">
      <c r="A645" s="53"/>
      <c r="B645" s="54"/>
      <c r="C645" s="37">
        <v>633</v>
      </c>
      <c r="D645" s="55"/>
      <c r="E645" s="55"/>
      <c r="F645" s="54"/>
      <c r="G645" s="55"/>
      <c r="H645" s="55"/>
      <c r="I645" s="54"/>
      <c r="J645" s="40"/>
      <c r="K645" s="41"/>
      <c r="L645" s="41"/>
      <c r="M645" s="42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94"/>
      <c r="AA645" s="76"/>
      <c r="AB645" s="76"/>
      <c r="AC645" s="76"/>
      <c r="AD645" s="76"/>
    </row>
    <row r="646" spans="1:30" ht="15" x14ac:dyDescent="0.15">
      <c r="A646" s="53"/>
      <c r="B646" s="54"/>
      <c r="C646" s="37">
        <v>634</v>
      </c>
      <c r="D646" s="55"/>
      <c r="E646" s="55"/>
      <c r="F646" s="54"/>
      <c r="G646" s="55"/>
      <c r="H646" s="55"/>
      <c r="I646" s="54"/>
      <c r="J646" s="40"/>
      <c r="K646" s="41"/>
      <c r="L646" s="41"/>
      <c r="M646" s="42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94"/>
      <c r="AA646" s="76"/>
      <c r="AB646" s="76"/>
      <c r="AC646" s="76"/>
      <c r="AD646" s="76"/>
    </row>
    <row r="647" spans="1:30" ht="15" x14ac:dyDescent="0.15">
      <c r="A647" s="53"/>
      <c r="B647" s="54"/>
      <c r="C647" s="37">
        <v>635</v>
      </c>
      <c r="D647" s="55"/>
      <c r="E647" s="55"/>
      <c r="F647" s="54"/>
      <c r="G647" s="55"/>
      <c r="H647" s="55"/>
      <c r="I647" s="54"/>
      <c r="J647" s="40"/>
      <c r="K647" s="41"/>
      <c r="L647" s="41"/>
      <c r="M647" s="42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94"/>
      <c r="AA647" s="76"/>
      <c r="AB647" s="76"/>
      <c r="AC647" s="76"/>
      <c r="AD647" s="76"/>
    </row>
    <row r="648" spans="1:30" ht="15" x14ac:dyDescent="0.15">
      <c r="A648" s="53"/>
      <c r="B648" s="54"/>
      <c r="C648" s="37">
        <v>636</v>
      </c>
      <c r="D648" s="55"/>
      <c r="E648" s="55"/>
      <c r="F648" s="54"/>
      <c r="G648" s="55"/>
      <c r="H648" s="55"/>
      <c r="I648" s="54"/>
      <c r="J648" s="40"/>
      <c r="K648" s="41"/>
      <c r="L648" s="41"/>
      <c r="M648" s="42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94"/>
      <c r="AA648" s="76"/>
      <c r="AB648" s="76"/>
      <c r="AC648" s="76"/>
      <c r="AD648" s="76"/>
    </row>
    <row r="649" spans="1:30" ht="15" x14ac:dyDescent="0.15">
      <c r="A649" s="53"/>
      <c r="B649" s="54"/>
      <c r="C649" s="37">
        <v>637</v>
      </c>
      <c r="D649" s="55"/>
      <c r="E649" s="55"/>
      <c r="F649" s="54"/>
      <c r="G649" s="55"/>
      <c r="H649" s="55"/>
      <c r="I649" s="54"/>
      <c r="J649" s="40"/>
      <c r="K649" s="41"/>
      <c r="L649" s="41"/>
      <c r="M649" s="42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94"/>
      <c r="AA649" s="76"/>
      <c r="AB649" s="76"/>
      <c r="AC649" s="76"/>
      <c r="AD649" s="76"/>
    </row>
    <row r="650" spans="1:30" ht="15" x14ac:dyDescent="0.15">
      <c r="A650" s="53"/>
      <c r="B650" s="54"/>
      <c r="C650" s="37">
        <v>638</v>
      </c>
      <c r="D650" s="55"/>
      <c r="E650" s="55"/>
      <c r="F650" s="54"/>
      <c r="G650" s="55"/>
      <c r="H650" s="55"/>
      <c r="I650" s="54"/>
      <c r="J650" s="40"/>
      <c r="K650" s="41"/>
      <c r="L650" s="41"/>
      <c r="M650" s="42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94"/>
      <c r="AA650" s="76"/>
      <c r="AB650" s="76"/>
      <c r="AC650" s="76"/>
      <c r="AD650" s="76"/>
    </row>
    <row r="651" spans="1:30" ht="15" x14ac:dyDescent="0.15">
      <c r="A651" s="53"/>
      <c r="B651" s="54"/>
      <c r="C651" s="37">
        <v>639</v>
      </c>
      <c r="D651" s="55"/>
      <c r="E651" s="55"/>
      <c r="F651" s="54"/>
      <c r="G651" s="55"/>
      <c r="H651" s="55"/>
      <c r="I651" s="54"/>
      <c r="J651" s="40"/>
      <c r="K651" s="41"/>
      <c r="L651" s="41"/>
      <c r="M651" s="42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94"/>
      <c r="AA651" s="76"/>
      <c r="AB651" s="76"/>
      <c r="AC651" s="76"/>
      <c r="AD651" s="76"/>
    </row>
    <row r="652" spans="1:30" ht="15" x14ac:dyDescent="0.15">
      <c r="A652" s="53"/>
      <c r="B652" s="54"/>
      <c r="C652" s="37">
        <v>640</v>
      </c>
      <c r="D652" s="55"/>
      <c r="E652" s="55"/>
      <c r="F652" s="54"/>
      <c r="G652" s="55"/>
      <c r="H652" s="55"/>
      <c r="I652" s="54"/>
      <c r="J652" s="40"/>
      <c r="K652" s="41"/>
      <c r="L652" s="41"/>
      <c r="M652" s="42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94"/>
      <c r="AA652" s="76"/>
      <c r="AB652" s="76"/>
      <c r="AC652" s="76"/>
      <c r="AD652" s="76"/>
    </row>
    <row r="653" spans="1:30" ht="15" x14ac:dyDescent="0.15">
      <c r="A653" s="53"/>
      <c r="B653" s="54"/>
      <c r="C653" s="37">
        <v>641</v>
      </c>
      <c r="D653" s="55"/>
      <c r="E653" s="55"/>
      <c r="F653" s="54"/>
      <c r="G653" s="55"/>
      <c r="H653" s="55"/>
      <c r="I653" s="54"/>
      <c r="J653" s="40"/>
      <c r="K653" s="41"/>
      <c r="L653" s="41"/>
      <c r="M653" s="42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94"/>
      <c r="AA653" s="76"/>
      <c r="AB653" s="76"/>
      <c r="AC653" s="76"/>
      <c r="AD653" s="76"/>
    </row>
    <row r="654" spans="1:30" ht="15" x14ac:dyDescent="0.15">
      <c r="A654" s="53"/>
      <c r="B654" s="54"/>
      <c r="C654" s="37">
        <v>642</v>
      </c>
      <c r="D654" s="55"/>
      <c r="E654" s="55"/>
      <c r="F654" s="54"/>
      <c r="G654" s="55"/>
      <c r="H654" s="55"/>
      <c r="I654" s="54"/>
      <c r="J654" s="40"/>
      <c r="K654" s="41"/>
      <c r="L654" s="41"/>
      <c r="M654" s="42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94"/>
      <c r="AA654" s="76"/>
      <c r="AB654" s="76"/>
      <c r="AC654" s="76"/>
      <c r="AD654" s="76"/>
    </row>
    <row r="655" spans="1:30" ht="15" x14ac:dyDescent="0.15">
      <c r="A655" s="53"/>
      <c r="B655" s="54"/>
      <c r="C655" s="37">
        <v>643</v>
      </c>
      <c r="D655" s="55"/>
      <c r="E655" s="55"/>
      <c r="F655" s="54"/>
      <c r="G655" s="55"/>
      <c r="H655" s="55"/>
      <c r="I655" s="54"/>
      <c r="J655" s="40"/>
      <c r="K655" s="41"/>
      <c r="L655" s="41"/>
      <c r="M655" s="42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94"/>
      <c r="AA655" s="76"/>
      <c r="AB655" s="76"/>
      <c r="AC655" s="76"/>
      <c r="AD655" s="76"/>
    </row>
    <row r="656" spans="1:30" ht="15" x14ac:dyDescent="0.15">
      <c r="A656" s="53"/>
      <c r="B656" s="54"/>
      <c r="C656" s="37">
        <v>644</v>
      </c>
      <c r="D656" s="55"/>
      <c r="E656" s="55"/>
      <c r="F656" s="54"/>
      <c r="G656" s="55"/>
      <c r="H656" s="55"/>
      <c r="I656" s="54"/>
      <c r="J656" s="40"/>
      <c r="K656" s="41"/>
      <c r="L656" s="41"/>
      <c r="M656" s="42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94"/>
      <c r="AA656" s="76"/>
      <c r="AB656" s="76"/>
      <c r="AC656" s="76"/>
      <c r="AD656" s="76"/>
    </row>
    <row r="657" spans="1:30" ht="15" x14ac:dyDescent="0.15">
      <c r="A657" s="53"/>
      <c r="B657" s="54"/>
      <c r="C657" s="37">
        <v>645</v>
      </c>
      <c r="D657" s="55"/>
      <c r="E657" s="55"/>
      <c r="F657" s="54"/>
      <c r="G657" s="55"/>
      <c r="H657" s="55"/>
      <c r="I657" s="54"/>
      <c r="J657" s="40"/>
      <c r="K657" s="41"/>
      <c r="L657" s="41"/>
      <c r="M657" s="42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94"/>
      <c r="AA657" s="76"/>
      <c r="AB657" s="76"/>
      <c r="AC657" s="76"/>
      <c r="AD657" s="76"/>
    </row>
    <row r="658" spans="1:30" ht="15" x14ac:dyDescent="0.15">
      <c r="A658" s="53"/>
      <c r="B658" s="54"/>
      <c r="C658" s="37">
        <v>646</v>
      </c>
      <c r="D658" s="55"/>
      <c r="E658" s="55"/>
      <c r="F658" s="54"/>
      <c r="G658" s="55"/>
      <c r="H658" s="55"/>
      <c r="I658" s="54"/>
      <c r="J658" s="40"/>
      <c r="K658" s="41"/>
      <c r="L658" s="41"/>
      <c r="M658" s="42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94"/>
      <c r="AA658" s="76"/>
      <c r="AB658" s="76"/>
      <c r="AC658" s="76"/>
      <c r="AD658" s="76"/>
    </row>
    <row r="659" spans="1:30" ht="15" x14ac:dyDescent="0.15">
      <c r="A659" s="53"/>
      <c r="B659" s="54"/>
      <c r="C659" s="37">
        <v>647</v>
      </c>
      <c r="D659" s="55"/>
      <c r="E659" s="55"/>
      <c r="F659" s="54"/>
      <c r="G659" s="55"/>
      <c r="H659" s="55"/>
      <c r="I659" s="54"/>
      <c r="J659" s="40"/>
      <c r="K659" s="41"/>
      <c r="L659" s="41"/>
      <c r="M659" s="42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94"/>
      <c r="AA659" s="76"/>
      <c r="AB659" s="76"/>
      <c r="AC659" s="76"/>
      <c r="AD659" s="76"/>
    </row>
    <row r="660" spans="1:30" ht="15" x14ac:dyDescent="0.15">
      <c r="A660" s="53"/>
      <c r="B660" s="54"/>
      <c r="C660" s="37">
        <v>648</v>
      </c>
      <c r="D660" s="55"/>
      <c r="E660" s="55"/>
      <c r="F660" s="54"/>
      <c r="G660" s="55"/>
      <c r="H660" s="55"/>
      <c r="I660" s="54"/>
      <c r="J660" s="40"/>
      <c r="K660" s="41"/>
      <c r="L660" s="41"/>
      <c r="M660" s="42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94"/>
      <c r="AA660" s="76"/>
      <c r="AB660" s="76"/>
      <c r="AC660" s="76"/>
      <c r="AD660" s="76"/>
    </row>
    <row r="661" spans="1:30" ht="15" x14ac:dyDescent="0.15">
      <c r="A661" s="53"/>
      <c r="B661" s="54"/>
      <c r="C661" s="37">
        <v>649</v>
      </c>
      <c r="D661" s="55"/>
      <c r="E661" s="55"/>
      <c r="F661" s="54"/>
      <c r="G661" s="55"/>
      <c r="H661" s="55"/>
      <c r="I661" s="54"/>
      <c r="J661" s="40"/>
      <c r="K661" s="41"/>
      <c r="L661" s="41"/>
      <c r="M661" s="42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94"/>
      <c r="AA661" s="76"/>
      <c r="AB661" s="76"/>
      <c r="AC661" s="76"/>
      <c r="AD661" s="76"/>
    </row>
    <row r="662" spans="1:30" ht="15" x14ac:dyDescent="0.15">
      <c r="A662" s="53"/>
      <c r="B662" s="54"/>
      <c r="C662" s="37">
        <v>650</v>
      </c>
      <c r="D662" s="55"/>
      <c r="E662" s="55"/>
      <c r="F662" s="54"/>
      <c r="G662" s="55"/>
      <c r="H662" s="55"/>
      <c r="I662" s="54"/>
      <c r="J662" s="40"/>
      <c r="K662" s="41"/>
      <c r="L662" s="41"/>
      <c r="M662" s="42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94"/>
      <c r="AA662" s="76"/>
      <c r="AB662" s="76"/>
      <c r="AC662" s="76"/>
      <c r="AD662" s="76"/>
    </row>
    <row r="663" spans="1:30" ht="15" x14ac:dyDescent="0.15">
      <c r="A663" s="53"/>
      <c r="B663" s="54"/>
      <c r="C663" s="37">
        <v>651</v>
      </c>
      <c r="D663" s="55"/>
      <c r="E663" s="55"/>
      <c r="F663" s="54"/>
      <c r="G663" s="55"/>
      <c r="H663" s="55"/>
      <c r="I663" s="54"/>
      <c r="J663" s="40"/>
      <c r="K663" s="41"/>
      <c r="L663" s="41"/>
      <c r="M663" s="42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94"/>
      <c r="AA663" s="76"/>
      <c r="AB663" s="76"/>
      <c r="AC663" s="76"/>
      <c r="AD663" s="76"/>
    </row>
    <row r="664" spans="1:30" ht="15" x14ac:dyDescent="0.15">
      <c r="A664" s="53"/>
      <c r="B664" s="54"/>
      <c r="C664" s="37">
        <v>652</v>
      </c>
      <c r="D664" s="55"/>
      <c r="E664" s="55"/>
      <c r="F664" s="54"/>
      <c r="G664" s="55"/>
      <c r="H664" s="55"/>
      <c r="I664" s="54"/>
      <c r="J664" s="40"/>
      <c r="K664" s="41"/>
      <c r="L664" s="41"/>
      <c r="M664" s="42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94"/>
      <c r="AA664" s="76"/>
      <c r="AB664" s="76"/>
      <c r="AC664" s="76"/>
      <c r="AD664" s="76"/>
    </row>
    <row r="665" spans="1:30" ht="15" x14ac:dyDescent="0.15">
      <c r="A665" s="53"/>
      <c r="B665" s="54"/>
      <c r="C665" s="37">
        <v>653</v>
      </c>
      <c r="D665" s="55"/>
      <c r="E665" s="55"/>
      <c r="F665" s="54"/>
      <c r="G665" s="55"/>
      <c r="H665" s="55"/>
      <c r="I665" s="54"/>
      <c r="J665" s="40"/>
      <c r="K665" s="41"/>
      <c r="L665" s="41"/>
      <c r="M665" s="42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94"/>
      <c r="AA665" s="76"/>
      <c r="AB665" s="76"/>
      <c r="AC665" s="76"/>
      <c r="AD665" s="76"/>
    </row>
    <row r="666" spans="1:30" ht="15" x14ac:dyDescent="0.15">
      <c r="A666" s="53"/>
      <c r="B666" s="54"/>
      <c r="C666" s="37">
        <v>654</v>
      </c>
      <c r="D666" s="55"/>
      <c r="E666" s="55"/>
      <c r="F666" s="54"/>
      <c r="G666" s="55"/>
      <c r="H666" s="55"/>
      <c r="I666" s="54"/>
      <c r="J666" s="40"/>
      <c r="K666" s="41"/>
      <c r="L666" s="41"/>
      <c r="M666" s="42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94"/>
      <c r="AA666" s="76"/>
      <c r="AB666" s="76"/>
      <c r="AC666" s="76"/>
      <c r="AD666" s="76"/>
    </row>
    <row r="667" spans="1:30" ht="15" x14ac:dyDescent="0.15">
      <c r="A667" s="53"/>
      <c r="B667" s="54"/>
      <c r="C667" s="37">
        <v>655</v>
      </c>
      <c r="D667" s="55"/>
      <c r="E667" s="55"/>
      <c r="F667" s="54"/>
      <c r="G667" s="55"/>
      <c r="H667" s="55"/>
      <c r="I667" s="54"/>
      <c r="J667" s="40"/>
      <c r="K667" s="41"/>
      <c r="L667" s="41"/>
      <c r="M667" s="42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94"/>
      <c r="AA667" s="76"/>
      <c r="AB667" s="76"/>
      <c r="AC667" s="76"/>
      <c r="AD667" s="76"/>
    </row>
    <row r="668" spans="1:30" ht="15" x14ac:dyDescent="0.15">
      <c r="A668" s="53"/>
      <c r="B668" s="54"/>
      <c r="C668" s="37">
        <v>656</v>
      </c>
      <c r="D668" s="55"/>
      <c r="E668" s="55"/>
      <c r="F668" s="54"/>
      <c r="G668" s="55"/>
      <c r="H668" s="55"/>
      <c r="I668" s="54"/>
      <c r="J668" s="40"/>
      <c r="K668" s="41"/>
      <c r="L668" s="41"/>
      <c r="M668" s="42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94"/>
      <c r="AA668" s="76"/>
      <c r="AB668" s="76"/>
      <c r="AC668" s="76"/>
      <c r="AD668" s="76"/>
    </row>
    <row r="669" spans="1:30" ht="15" x14ac:dyDescent="0.15">
      <c r="A669" s="53"/>
      <c r="B669" s="54"/>
      <c r="C669" s="37">
        <v>657</v>
      </c>
      <c r="D669" s="55"/>
      <c r="E669" s="55"/>
      <c r="F669" s="54"/>
      <c r="G669" s="55"/>
      <c r="H669" s="55"/>
      <c r="I669" s="54"/>
      <c r="J669" s="40"/>
      <c r="K669" s="41"/>
      <c r="L669" s="41"/>
      <c r="M669" s="42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94"/>
      <c r="AA669" s="76"/>
      <c r="AB669" s="76"/>
      <c r="AC669" s="76"/>
      <c r="AD669" s="76"/>
    </row>
    <row r="670" spans="1:30" ht="15" x14ac:dyDescent="0.15">
      <c r="A670" s="53"/>
      <c r="B670" s="54"/>
      <c r="C670" s="37">
        <v>658</v>
      </c>
      <c r="D670" s="55"/>
      <c r="E670" s="55"/>
      <c r="F670" s="54"/>
      <c r="G670" s="55"/>
      <c r="H670" s="55"/>
      <c r="I670" s="54"/>
      <c r="J670" s="40"/>
      <c r="K670" s="41"/>
      <c r="L670" s="41"/>
      <c r="M670" s="42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94"/>
      <c r="AA670" s="76"/>
      <c r="AB670" s="76"/>
      <c r="AC670" s="76"/>
      <c r="AD670" s="76"/>
    </row>
    <row r="671" spans="1:30" ht="15" x14ac:dyDescent="0.15">
      <c r="A671" s="53"/>
      <c r="B671" s="54"/>
      <c r="C671" s="37">
        <v>659</v>
      </c>
      <c r="D671" s="55"/>
      <c r="E671" s="55"/>
      <c r="F671" s="54"/>
      <c r="G671" s="55"/>
      <c r="H671" s="55"/>
      <c r="I671" s="54"/>
      <c r="J671" s="40"/>
      <c r="K671" s="41"/>
      <c r="L671" s="41"/>
      <c r="M671" s="42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94"/>
      <c r="AA671" s="76"/>
      <c r="AB671" s="76"/>
      <c r="AC671" s="76"/>
      <c r="AD671" s="76"/>
    </row>
    <row r="672" spans="1:30" ht="15" x14ac:dyDescent="0.15">
      <c r="A672" s="53"/>
      <c r="B672" s="54"/>
      <c r="C672" s="37">
        <v>660</v>
      </c>
      <c r="D672" s="55"/>
      <c r="E672" s="55"/>
      <c r="F672" s="54"/>
      <c r="G672" s="55"/>
      <c r="H672" s="55"/>
      <c r="I672" s="54"/>
      <c r="J672" s="40"/>
      <c r="K672" s="41"/>
      <c r="L672" s="41"/>
      <c r="M672" s="42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94"/>
      <c r="AA672" s="76"/>
      <c r="AB672" s="76"/>
      <c r="AC672" s="76"/>
      <c r="AD672" s="76"/>
    </row>
    <row r="673" spans="1:30" ht="15" x14ac:dyDescent="0.15">
      <c r="A673" s="53"/>
      <c r="B673" s="54"/>
      <c r="C673" s="37">
        <v>661</v>
      </c>
      <c r="D673" s="55"/>
      <c r="E673" s="55"/>
      <c r="F673" s="54"/>
      <c r="G673" s="55"/>
      <c r="H673" s="55"/>
      <c r="I673" s="54"/>
      <c r="J673" s="40"/>
      <c r="K673" s="41"/>
      <c r="L673" s="41"/>
      <c r="M673" s="42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94"/>
      <c r="AA673" s="76"/>
      <c r="AB673" s="76"/>
      <c r="AC673" s="76"/>
      <c r="AD673" s="76"/>
    </row>
    <row r="674" spans="1:30" ht="15" x14ac:dyDescent="0.15">
      <c r="A674" s="53"/>
      <c r="B674" s="54"/>
      <c r="C674" s="37">
        <v>662</v>
      </c>
      <c r="D674" s="55"/>
      <c r="E674" s="55"/>
      <c r="F674" s="54"/>
      <c r="G674" s="55"/>
      <c r="H674" s="55"/>
      <c r="I674" s="54"/>
      <c r="J674" s="40"/>
      <c r="K674" s="41"/>
      <c r="L674" s="41"/>
      <c r="M674" s="42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94"/>
      <c r="AA674" s="76"/>
      <c r="AB674" s="76"/>
      <c r="AC674" s="76"/>
      <c r="AD674" s="76"/>
    </row>
    <row r="675" spans="1:30" ht="15" x14ac:dyDescent="0.15">
      <c r="A675" s="53"/>
      <c r="B675" s="54"/>
      <c r="C675" s="37">
        <v>663</v>
      </c>
      <c r="D675" s="55"/>
      <c r="E675" s="55"/>
      <c r="F675" s="54"/>
      <c r="G675" s="55"/>
      <c r="H675" s="55"/>
      <c r="I675" s="54"/>
      <c r="J675" s="40"/>
      <c r="K675" s="41"/>
      <c r="L675" s="41"/>
      <c r="M675" s="42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94"/>
      <c r="AA675" s="76"/>
      <c r="AB675" s="76"/>
      <c r="AC675" s="76"/>
      <c r="AD675" s="76"/>
    </row>
    <row r="676" spans="1:30" ht="15" x14ac:dyDescent="0.15">
      <c r="A676" s="53"/>
      <c r="B676" s="54"/>
      <c r="C676" s="37">
        <v>664</v>
      </c>
      <c r="D676" s="55"/>
      <c r="E676" s="55"/>
      <c r="F676" s="54"/>
      <c r="G676" s="55"/>
      <c r="H676" s="55"/>
      <c r="I676" s="54"/>
      <c r="J676" s="40"/>
      <c r="K676" s="41"/>
      <c r="L676" s="41"/>
      <c r="M676" s="42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94"/>
      <c r="AA676" s="76"/>
      <c r="AB676" s="76"/>
      <c r="AC676" s="76"/>
      <c r="AD676" s="76"/>
    </row>
    <row r="677" spans="1:30" ht="15" x14ac:dyDescent="0.15">
      <c r="A677" s="53"/>
      <c r="B677" s="54"/>
      <c r="C677" s="37">
        <v>665</v>
      </c>
      <c r="D677" s="55"/>
      <c r="E677" s="55"/>
      <c r="F677" s="54"/>
      <c r="G677" s="55"/>
      <c r="H677" s="55"/>
      <c r="I677" s="54"/>
      <c r="J677" s="40"/>
      <c r="K677" s="41"/>
      <c r="L677" s="41"/>
      <c r="M677" s="42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94"/>
      <c r="AA677" s="76"/>
      <c r="AB677" s="76"/>
      <c r="AC677" s="76"/>
      <c r="AD677" s="76"/>
    </row>
    <row r="678" spans="1:30" ht="15" x14ac:dyDescent="0.15">
      <c r="A678" s="53"/>
      <c r="B678" s="54"/>
      <c r="C678" s="37">
        <v>666</v>
      </c>
      <c r="D678" s="55"/>
      <c r="E678" s="55"/>
      <c r="F678" s="54"/>
      <c r="G678" s="55"/>
      <c r="H678" s="55"/>
      <c r="I678" s="54"/>
      <c r="J678" s="40"/>
      <c r="K678" s="41"/>
      <c r="L678" s="41"/>
      <c r="M678" s="42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94"/>
      <c r="AA678" s="76"/>
      <c r="AB678" s="76"/>
      <c r="AC678" s="76"/>
      <c r="AD678" s="76"/>
    </row>
    <row r="679" spans="1:30" ht="15" x14ac:dyDescent="0.15">
      <c r="A679" s="53"/>
      <c r="B679" s="54"/>
      <c r="C679" s="37">
        <v>667</v>
      </c>
      <c r="D679" s="55"/>
      <c r="E679" s="55"/>
      <c r="F679" s="54"/>
      <c r="G679" s="55"/>
      <c r="H679" s="55"/>
      <c r="I679" s="54"/>
      <c r="J679" s="40"/>
      <c r="K679" s="41"/>
      <c r="L679" s="41"/>
      <c r="M679" s="42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94"/>
      <c r="AA679" s="76"/>
      <c r="AB679" s="76"/>
      <c r="AC679" s="76"/>
      <c r="AD679" s="76"/>
    </row>
    <row r="680" spans="1:30" ht="15" x14ac:dyDescent="0.15">
      <c r="A680" s="53"/>
      <c r="B680" s="54"/>
      <c r="C680" s="37">
        <v>668</v>
      </c>
      <c r="D680" s="55"/>
      <c r="E680" s="55"/>
      <c r="F680" s="54"/>
      <c r="G680" s="55"/>
      <c r="H680" s="55"/>
      <c r="I680" s="54"/>
      <c r="J680" s="40"/>
      <c r="K680" s="41"/>
      <c r="L680" s="41"/>
      <c r="M680" s="42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94"/>
      <c r="AA680" s="76"/>
      <c r="AB680" s="76"/>
      <c r="AC680" s="76"/>
      <c r="AD680" s="76"/>
    </row>
    <row r="681" spans="1:30" ht="15" x14ac:dyDescent="0.15">
      <c r="A681" s="53"/>
      <c r="B681" s="54"/>
      <c r="C681" s="37">
        <v>669</v>
      </c>
      <c r="D681" s="55"/>
      <c r="E681" s="55"/>
      <c r="F681" s="54"/>
      <c r="G681" s="55"/>
      <c r="H681" s="55"/>
      <c r="I681" s="54"/>
      <c r="J681" s="40"/>
      <c r="K681" s="41"/>
      <c r="L681" s="41"/>
      <c r="M681" s="42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94"/>
      <c r="AA681" s="76"/>
      <c r="AB681" s="76"/>
      <c r="AC681" s="76"/>
      <c r="AD681" s="76"/>
    </row>
    <row r="682" spans="1:30" ht="15" x14ac:dyDescent="0.15">
      <c r="A682" s="53"/>
      <c r="B682" s="54"/>
      <c r="C682" s="37">
        <v>670</v>
      </c>
      <c r="D682" s="55"/>
      <c r="E682" s="55"/>
      <c r="F682" s="54"/>
      <c r="G682" s="55"/>
      <c r="H682" s="55"/>
      <c r="I682" s="54"/>
      <c r="J682" s="40"/>
      <c r="K682" s="41"/>
      <c r="L682" s="41"/>
      <c r="M682" s="42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94"/>
      <c r="AA682" s="76"/>
      <c r="AB682" s="76"/>
      <c r="AC682" s="76"/>
      <c r="AD682" s="76"/>
    </row>
    <row r="683" spans="1:30" ht="15" x14ac:dyDescent="0.15">
      <c r="A683" s="53"/>
      <c r="B683" s="54"/>
      <c r="C683" s="37">
        <v>671</v>
      </c>
      <c r="D683" s="55"/>
      <c r="E683" s="55"/>
      <c r="F683" s="54"/>
      <c r="G683" s="55"/>
      <c r="H683" s="55"/>
      <c r="I683" s="54"/>
      <c r="J683" s="40"/>
      <c r="K683" s="41"/>
      <c r="L683" s="41"/>
      <c r="M683" s="42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94"/>
      <c r="AA683" s="76"/>
      <c r="AB683" s="76"/>
      <c r="AC683" s="76"/>
      <c r="AD683" s="76"/>
    </row>
    <row r="684" spans="1:30" ht="15" x14ac:dyDescent="0.15">
      <c r="A684" s="53"/>
      <c r="B684" s="54"/>
      <c r="C684" s="37">
        <v>672</v>
      </c>
      <c r="D684" s="55"/>
      <c r="E684" s="55"/>
      <c r="F684" s="54"/>
      <c r="G684" s="55"/>
      <c r="H684" s="55"/>
      <c r="I684" s="54"/>
      <c r="J684" s="40"/>
      <c r="K684" s="41"/>
      <c r="L684" s="41"/>
      <c r="M684" s="42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94"/>
      <c r="AA684" s="76"/>
      <c r="AB684" s="76"/>
      <c r="AC684" s="76"/>
      <c r="AD684" s="76"/>
    </row>
    <row r="685" spans="1:30" ht="15" x14ac:dyDescent="0.15">
      <c r="A685" s="53"/>
      <c r="B685" s="54"/>
      <c r="C685" s="37">
        <v>673</v>
      </c>
      <c r="D685" s="55"/>
      <c r="E685" s="55"/>
      <c r="F685" s="54"/>
      <c r="G685" s="55"/>
      <c r="H685" s="55"/>
      <c r="I685" s="54"/>
      <c r="J685" s="40"/>
      <c r="K685" s="41"/>
      <c r="L685" s="41"/>
      <c r="M685" s="42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94"/>
      <c r="AA685" s="76"/>
      <c r="AB685" s="76"/>
      <c r="AC685" s="76"/>
      <c r="AD685" s="76"/>
    </row>
    <row r="686" spans="1:30" ht="15" x14ac:dyDescent="0.15">
      <c r="A686" s="53"/>
      <c r="B686" s="54"/>
      <c r="C686" s="37">
        <v>674</v>
      </c>
      <c r="D686" s="55"/>
      <c r="E686" s="55"/>
      <c r="F686" s="54"/>
      <c r="G686" s="55"/>
      <c r="H686" s="55"/>
      <c r="I686" s="54"/>
      <c r="J686" s="40"/>
      <c r="K686" s="41"/>
      <c r="L686" s="41"/>
      <c r="M686" s="42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94"/>
      <c r="AA686" s="76"/>
      <c r="AB686" s="76"/>
      <c r="AC686" s="76"/>
      <c r="AD686" s="76"/>
    </row>
    <row r="687" spans="1:30" ht="15" x14ac:dyDescent="0.15">
      <c r="A687" s="53"/>
      <c r="B687" s="54"/>
      <c r="C687" s="37">
        <v>675</v>
      </c>
      <c r="D687" s="55"/>
      <c r="E687" s="55"/>
      <c r="F687" s="54"/>
      <c r="G687" s="55"/>
      <c r="H687" s="55"/>
      <c r="I687" s="54"/>
      <c r="J687" s="40"/>
      <c r="K687" s="41"/>
      <c r="L687" s="41"/>
      <c r="M687" s="42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94"/>
      <c r="AA687" s="76"/>
      <c r="AB687" s="76"/>
      <c r="AC687" s="76"/>
      <c r="AD687" s="76"/>
    </row>
    <row r="688" spans="1:30" ht="15" x14ac:dyDescent="0.15">
      <c r="A688" s="53"/>
      <c r="B688" s="54"/>
      <c r="C688" s="37">
        <v>676</v>
      </c>
      <c r="D688" s="55"/>
      <c r="E688" s="55"/>
      <c r="F688" s="54"/>
      <c r="G688" s="55"/>
      <c r="H688" s="55"/>
      <c r="I688" s="54"/>
      <c r="J688" s="40"/>
      <c r="K688" s="41"/>
      <c r="L688" s="41"/>
      <c r="M688" s="42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94"/>
      <c r="AA688" s="76"/>
      <c r="AB688" s="76"/>
      <c r="AC688" s="76"/>
      <c r="AD688" s="76"/>
    </row>
    <row r="689" spans="1:30" ht="15" x14ac:dyDescent="0.15">
      <c r="A689" s="53"/>
      <c r="B689" s="54"/>
      <c r="C689" s="37">
        <v>677</v>
      </c>
      <c r="D689" s="55"/>
      <c r="E689" s="55"/>
      <c r="F689" s="54"/>
      <c r="G689" s="55"/>
      <c r="H689" s="55"/>
      <c r="I689" s="54"/>
      <c r="J689" s="40"/>
      <c r="K689" s="41"/>
      <c r="L689" s="41"/>
      <c r="M689" s="42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94"/>
      <c r="AA689" s="76"/>
      <c r="AB689" s="76"/>
      <c r="AC689" s="76"/>
      <c r="AD689" s="76"/>
    </row>
    <row r="690" spans="1:30" ht="15" x14ac:dyDescent="0.15">
      <c r="A690" s="53"/>
      <c r="B690" s="54"/>
      <c r="C690" s="37">
        <v>678</v>
      </c>
      <c r="D690" s="55"/>
      <c r="E690" s="55"/>
      <c r="F690" s="54"/>
      <c r="G690" s="55"/>
      <c r="H690" s="55"/>
      <c r="I690" s="54"/>
      <c r="J690" s="40"/>
      <c r="K690" s="41"/>
      <c r="L690" s="41"/>
      <c r="M690" s="42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94"/>
      <c r="AA690" s="76"/>
      <c r="AB690" s="76"/>
      <c r="AC690" s="76"/>
      <c r="AD690" s="76"/>
    </row>
    <row r="691" spans="1:30" ht="15" x14ac:dyDescent="0.15">
      <c r="A691" s="53"/>
      <c r="B691" s="54"/>
      <c r="C691" s="37">
        <v>679</v>
      </c>
      <c r="D691" s="55"/>
      <c r="E691" s="55"/>
      <c r="F691" s="54"/>
      <c r="G691" s="55"/>
      <c r="H691" s="55"/>
      <c r="I691" s="54"/>
      <c r="J691" s="40"/>
      <c r="K691" s="41"/>
      <c r="L691" s="41"/>
      <c r="M691" s="42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94"/>
      <c r="AA691" s="76"/>
      <c r="AB691" s="76"/>
      <c r="AC691" s="76"/>
      <c r="AD691" s="76"/>
    </row>
    <row r="692" spans="1:30" ht="15" x14ac:dyDescent="0.15">
      <c r="A692" s="53"/>
      <c r="B692" s="54"/>
      <c r="C692" s="37">
        <v>680</v>
      </c>
      <c r="D692" s="55"/>
      <c r="E692" s="55"/>
      <c r="F692" s="54"/>
      <c r="G692" s="55"/>
      <c r="H692" s="55"/>
      <c r="I692" s="54"/>
      <c r="J692" s="40"/>
      <c r="K692" s="41"/>
      <c r="L692" s="41"/>
      <c r="M692" s="42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94"/>
      <c r="AA692" s="76"/>
      <c r="AB692" s="76"/>
      <c r="AC692" s="76"/>
      <c r="AD692" s="76"/>
    </row>
    <row r="693" spans="1:30" ht="15" x14ac:dyDescent="0.15">
      <c r="A693" s="53"/>
      <c r="B693" s="54"/>
      <c r="C693" s="37">
        <v>681</v>
      </c>
      <c r="D693" s="55"/>
      <c r="E693" s="55"/>
      <c r="F693" s="54"/>
      <c r="G693" s="55"/>
      <c r="H693" s="55"/>
      <c r="I693" s="54"/>
      <c r="J693" s="40"/>
      <c r="K693" s="41"/>
      <c r="L693" s="41"/>
      <c r="M693" s="42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94"/>
      <c r="AA693" s="76"/>
      <c r="AB693" s="76"/>
      <c r="AC693" s="76"/>
      <c r="AD693" s="76"/>
    </row>
    <row r="694" spans="1:30" ht="15" x14ac:dyDescent="0.15">
      <c r="A694" s="53"/>
      <c r="B694" s="54"/>
      <c r="C694" s="37">
        <v>682</v>
      </c>
      <c r="D694" s="55"/>
      <c r="E694" s="55"/>
      <c r="F694" s="54"/>
      <c r="G694" s="55"/>
      <c r="H694" s="55"/>
      <c r="I694" s="54"/>
      <c r="J694" s="40"/>
      <c r="K694" s="41"/>
      <c r="L694" s="41"/>
      <c r="M694" s="42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94"/>
      <c r="AA694" s="76"/>
      <c r="AB694" s="76"/>
      <c r="AC694" s="76"/>
      <c r="AD694" s="76"/>
    </row>
    <row r="695" spans="1:30" ht="15" x14ac:dyDescent="0.15">
      <c r="A695" s="53"/>
      <c r="B695" s="54"/>
      <c r="C695" s="37">
        <v>683</v>
      </c>
      <c r="D695" s="55"/>
      <c r="E695" s="55"/>
      <c r="F695" s="54"/>
      <c r="G695" s="55"/>
      <c r="H695" s="55"/>
      <c r="I695" s="54"/>
      <c r="J695" s="40"/>
      <c r="K695" s="41"/>
      <c r="L695" s="41"/>
      <c r="M695" s="42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94"/>
      <c r="AA695" s="76"/>
      <c r="AB695" s="76"/>
      <c r="AC695" s="76"/>
      <c r="AD695" s="76"/>
    </row>
    <row r="696" spans="1:30" ht="15" x14ac:dyDescent="0.15">
      <c r="A696" s="53"/>
      <c r="B696" s="54"/>
      <c r="C696" s="37">
        <v>684</v>
      </c>
      <c r="D696" s="55"/>
      <c r="E696" s="55"/>
      <c r="F696" s="54"/>
      <c r="G696" s="55"/>
      <c r="H696" s="55"/>
      <c r="I696" s="54"/>
      <c r="J696" s="40"/>
      <c r="K696" s="41"/>
      <c r="L696" s="41"/>
      <c r="M696" s="42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94"/>
      <c r="AA696" s="76"/>
      <c r="AB696" s="76"/>
      <c r="AC696" s="76"/>
      <c r="AD696" s="76"/>
    </row>
    <row r="697" spans="1:30" ht="15" x14ac:dyDescent="0.15">
      <c r="A697" s="53"/>
      <c r="B697" s="54"/>
      <c r="C697" s="37">
        <v>685</v>
      </c>
      <c r="D697" s="55"/>
      <c r="E697" s="55"/>
      <c r="F697" s="54"/>
      <c r="G697" s="55"/>
      <c r="H697" s="55"/>
      <c r="I697" s="54"/>
      <c r="J697" s="40"/>
      <c r="K697" s="41"/>
      <c r="L697" s="41"/>
      <c r="M697" s="42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94"/>
      <c r="AA697" s="76"/>
      <c r="AB697" s="76"/>
      <c r="AC697" s="76"/>
      <c r="AD697" s="76"/>
    </row>
    <row r="698" spans="1:30" ht="15" x14ac:dyDescent="0.15">
      <c r="A698" s="53"/>
      <c r="B698" s="54"/>
      <c r="C698" s="37">
        <v>686</v>
      </c>
      <c r="D698" s="55"/>
      <c r="E698" s="55"/>
      <c r="F698" s="54"/>
      <c r="G698" s="55"/>
      <c r="H698" s="55"/>
      <c r="I698" s="54"/>
      <c r="J698" s="40"/>
      <c r="K698" s="41"/>
      <c r="L698" s="41"/>
      <c r="M698" s="42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94"/>
      <c r="AA698" s="76"/>
      <c r="AB698" s="76"/>
      <c r="AC698" s="76"/>
      <c r="AD698" s="76"/>
    </row>
    <row r="699" spans="1:30" ht="15" x14ac:dyDescent="0.15">
      <c r="A699" s="53"/>
      <c r="B699" s="54"/>
      <c r="C699" s="37">
        <v>687</v>
      </c>
      <c r="D699" s="55"/>
      <c r="E699" s="55"/>
      <c r="F699" s="54"/>
      <c r="G699" s="55"/>
      <c r="H699" s="55"/>
      <c r="I699" s="54"/>
      <c r="J699" s="40"/>
      <c r="K699" s="41"/>
      <c r="L699" s="41"/>
      <c r="M699" s="42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94"/>
      <c r="AA699" s="76"/>
      <c r="AB699" s="76"/>
      <c r="AC699" s="76"/>
      <c r="AD699" s="76"/>
    </row>
    <row r="700" spans="1:30" ht="15" x14ac:dyDescent="0.15">
      <c r="A700" s="53"/>
      <c r="B700" s="56"/>
      <c r="C700" s="37">
        <v>688</v>
      </c>
      <c r="D700" s="57"/>
      <c r="E700" s="57"/>
      <c r="F700" s="56"/>
      <c r="G700" s="57"/>
      <c r="H700" s="57"/>
      <c r="I700" s="56"/>
      <c r="J700" s="40"/>
      <c r="K700" s="41"/>
      <c r="L700" s="41"/>
      <c r="M700" s="42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94"/>
      <c r="AA700" s="76"/>
      <c r="AB700" s="76"/>
      <c r="AC700" s="76"/>
      <c r="AD700" s="76"/>
    </row>
    <row r="701" spans="1:30" ht="15" x14ac:dyDescent="0.15">
      <c r="A701" s="53"/>
      <c r="B701" s="58"/>
      <c r="C701" s="37">
        <v>689</v>
      </c>
      <c r="D701" s="59"/>
      <c r="E701" s="60"/>
      <c r="F701" s="58"/>
      <c r="G701" s="59"/>
      <c r="H701" s="60"/>
      <c r="I701" s="58"/>
      <c r="J701" s="40"/>
      <c r="K701" s="41"/>
      <c r="L701" s="41"/>
      <c r="M701" s="42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94"/>
      <c r="AA701" s="76"/>
      <c r="AB701" s="76"/>
      <c r="AC701" s="76"/>
      <c r="AD701" s="76"/>
    </row>
    <row r="702" spans="1:30" ht="15" x14ac:dyDescent="0.15">
      <c r="A702" s="53"/>
      <c r="B702" s="58"/>
      <c r="C702" s="37">
        <v>690</v>
      </c>
      <c r="D702" s="59"/>
      <c r="E702" s="60"/>
      <c r="F702" s="58"/>
      <c r="G702" s="59"/>
      <c r="H702" s="60"/>
      <c r="I702" s="58"/>
      <c r="J702" s="40"/>
      <c r="K702" s="41"/>
      <c r="L702" s="41"/>
      <c r="M702" s="42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94"/>
      <c r="AA702" s="76"/>
      <c r="AB702" s="76"/>
      <c r="AC702" s="76"/>
      <c r="AD702" s="76"/>
    </row>
    <row r="703" spans="1:30" ht="15" x14ac:dyDescent="0.15">
      <c r="A703" s="53"/>
      <c r="B703" s="58"/>
      <c r="C703" s="37">
        <v>691</v>
      </c>
      <c r="D703" s="59"/>
      <c r="E703" s="60"/>
      <c r="F703" s="58"/>
      <c r="G703" s="59"/>
      <c r="H703" s="60"/>
      <c r="I703" s="58"/>
      <c r="J703" s="40"/>
      <c r="K703" s="41"/>
      <c r="L703" s="41"/>
      <c r="M703" s="42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94"/>
      <c r="AA703" s="76"/>
      <c r="AB703" s="76"/>
      <c r="AC703" s="76"/>
      <c r="AD703" s="76"/>
    </row>
    <row r="704" spans="1:30" ht="15" x14ac:dyDescent="0.15">
      <c r="A704" s="53"/>
      <c r="B704" s="58"/>
      <c r="C704" s="37">
        <v>692</v>
      </c>
      <c r="D704" s="59"/>
      <c r="E704" s="60"/>
      <c r="F704" s="58"/>
      <c r="G704" s="59"/>
      <c r="H704" s="60"/>
      <c r="I704" s="58"/>
      <c r="J704" s="40"/>
      <c r="K704" s="41"/>
      <c r="L704" s="41"/>
      <c r="M704" s="42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94"/>
      <c r="AA704" s="76"/>
      <c r="AB704" s="76"/>
      <c r="AC704" s="76"/>
      <c r="AD704" s="76"/>
    </row>
    <row r="705" spans="1:30" ht="15" x14ac:dyDescent="0.15">
      <c r="A705" s="53"/>
      <c r="B705" s="58"/>
      <c r="C705" s="37">
        <v>693</v>
      </c>
      <c r="D705" s="59"/>
      <c r="E705" s="60"/>
      <c r="F705" s="58"/>
      <c r="G705" s="59"/>
      <c r="H705" s="60"/>
      <c r="I705" s="58"/>
      <c r="J705" s="40"/>
      <c r="K705" s="41"/>
      <c r="L705" s="41"/>
      <c r="M705" s="42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94"/>
      <c r="AA705" s="76"/>
      <c r="AB705" s="76"/>
      <c r="AC705" s="76"/>
      <c r="AD705" s="76"/>
    </row>
    <row r="706" spans="1:30" ht="15" x14ac:dyDescent="0.15">
      <c r="A706" s="53"/>
      <c r="B706" s="58"/>
      <c r="C706" s="37">
        <v>694</v>
      </c>
      <c r="D706" s="59"/>
      <c r="E706" s="60"/>
      <c r="F706" s="58"/>
      <c r="G706" s="59"/>
      <c r="H706" s="60"/>
      <c r="I706" s="58"/>
      <c r="J706" s="40"/>
      <c r="K706" s="41"/>
      <c r="L706" s="41"/>
      <c r="M706" s="42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94"/>
      <c r="AA706" s="76"/>
      <c r="AB706" s="76"/>
      <c r="AC706" s="76"/>
      <c r="AD706" s="76"/>
    </row>
    <row r="707" spans="1:30" ht="15" x14ac:dyDescent="0.15">
      <c r="A707" s="53"/>
      <c r="B707" s="58"/>
      <c r="C707" s="37">
        <v>695</v>
      </c>
      <c r="D707" s="59"/>
      <c r="E707" s="60"/>
      <c r="F707" s="58"/>
      <c r="G707" s="59"/>
      <c r="H707" s="60"/>
      <c r="I707" s="58"/>
      <c r="J707" s="40"/>
      <c r="K707" s="41"/>
      <c r="L707" s="41"/>
      <c r="M707" s="42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94"/>
      <c r="AA707" s="76"/>
      <c r="AB707" s="76"/>
      <c r="AC707" s="76"/>
      <c r="AD707" s="76"/>
    </row>
    <row r="708" spans="1:30" ht="15" x14ac:dyDescent="0.15">
      <c r="A708" s="53"/>
      <c r="B708" s="58"/>
      <c r="C708" s="37">
        <v>696</v>
      </c>
      <c r="D708" s="59"/>
      <c r="E708" s="60"/>
      <c r="F708" s="58"/>
      <c r="G708" s="59"/>
      <c r="H708" s="60"/>
      <c r="I708" s="58"/>
      <c r="J708" s="40"/>
      <c r="K708" s="41"/>
      <c r="L708" s="41"/>
      <c r="M708" s="42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94"/>
      <c r="AA708" s="76"/>
      <c r="AB708" s="76"/>
      <c r="AC708" s="76"/>
      <c r="AD708" s="76"/>
    </row>
    <row r="709" spans="1:30" ht="15" x14ac:dyDescent="0.15">
      <c r="A709" s="53"/>
      <c r="B709" s="58"/>
      <c r="C709" s="37">
        <v>697</v>
      </c>
      <c r="D709" s="59"/>
      <c r="E709" s="60"/>
      <c r="F709" s="58"/>
      <c r="G709" s="59"/>
      <c r="H709" s="60"/>
      <c r="I709" s="58"/>
      <c r="J709" s="40"/>
      <c r="K709" s="41"/>
      <c r="L709" s="41"/>
      <c r="M709" s="42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94"/>
      <c r="AA709" s="76"/>
      <c r="AB709" s="76"/>
      <c r="AC709" s="76"/>
      <c r="AD709" s="76"/>
    </row>
    <row r="710" spans="1:30" ht="15" x14ac:dyDescent="0.15">
      <c r="A710" s="53"/>
      <c r="B710" s="58"/>
      <c r="C710" s="37">
        <v>698</v>
      </c>
      <c r="D710" s="59"/>
      <c r="E710" s="60"/>
      <c r="F710" s="58"/>
      <c r="G710" s="59"/>
      <c r="H710" s="60"/>
      <c r="I710" s="58"/>
      <c r="J710" s="40"/>
      <c r="K710" s="41"/>
      <c r="L710" s="41"/>
      <c r="M710" s="42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94"/>
      <c r="AA710" s="76"/>
      <c r="AB710" s="76"/>
      <c r="AC710" s="76"/>
      <c r="AD710" s="76"/>
    </row>
    <row r="711" spans="1:30" ht="15" x14ac:dyDescent="0.15">
      <c r="A711" s="53"/>
      <c r="B711" s="58"/>
      <c r="C711" s="37">
        <v>699</v>
      </c>
      <c r="D711" s="59"/>
      <c r="E711" s="60"/>
      <c r="F711" s="58"/>
      <c r="G711" s="59"/>
      <c r="H711" s="60"/>
      <c r="I711" s="58"/>
      <c r="J711" s="40"/>
      <c r="K711" s="41"/>
      <c r="L711" s="41"/>
      <c r="M711" s="42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94"/>
      <c r="AA711" s="76"/>
      <c r="AB711" s="76"/>
      <c r="AC711" s="76"/>
      <c r="AD711" s="76"/>
    </row>
    <row r="712" spans="1:30" ht="15" x14ac:dyDescent="0.15">
      <c r="A712" s="53"/>
      <c r="B712" s="58"/>
      <c r="C712" s="37">
        <v>700</v>
      </c>
      <c r="D712" s="59"/>
      <c r="E712" s="60"/>
      <c r="F712" s="58"/>
      <c r="G712" s="59"/>
      <c r="H712" s="60"/>
      <c r="I712" s="58"/>
      <c r="J712" s="40"/>
      <c r="K712" s="41"/>
      <c r="L712" s="41"/>
      <c r="M712" s="42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94"/>
      <c r="AA712" s="76"/>
      <c r="AB712" s="76"/>
      <c r="AC712" s="76"/>
      <c r="AD712" s="76"/>
    </row>
    <row r="713" spans="1:30" ht="15" x14ac:dyDescent="0.15">
      <c r="A713" s="53"/>
      <c r="B713" s="58"/>
      <c r="C713" s="37">
        <v>701</v>
      </c>
      <c r="D713" s="59"/>
      <c r="E713" s="60"/>
      <c r="F713" s="58"/>
      <c r="G713" s="59"/>
      <c r="H713" s="60"/>
      <c r="I713" s="58"/>
      <c r="J713" s="40"/>
      <c r="K713" s="41"/>
      <c r="L713" s="41"/>
      <c r="M713" s="42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94"/>
      <c r="AA713" s="76"/>
      <c r="AB713" s="76"/>
      <c r="AC713" s="76"/>
      <c r="AD713" s="76"/>
    </row>
    <row r="714" spans="1:30" ht="15" x14ac:dyDescent="0.15">
      <c r="A714" s="53"/>
      <c r="B714" s="58"/>
      <c r="C714" s="37">
        <v>702</v>
      </c>
      <c r="D714" s="59"/>
      <c r="E714" s="60"/>
      <c r="F714" s="58"/>
      <c r="G714" s="59"/>
      <c r="H714" s="60"/>
      <c r="I714" s="58"/>
      <c r="J714" s="40"/>
      <c r="K714" s="41"/>
      <c r="L714" s="41"/>
      <c r="M714" s="42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94"/>
      <c r="AA714" s="76"/>
      <c r="AB714" s="76"/>
      <c r="AC714" s="76"/>
      <c r="AD714" s="76"/>
    </row>
    <row r="715" spans="1:30" ht="15" x14ac:dyDescent="0.15">
      <c r="A715" s="53"/>
      <c r="B715" s="58"/>
      <c r="C715" s="37">
        <v>703</v>
      </c>
      <c r="D715" s="59"/>
      <c r="E715" s="60"/>
      <c r="F715" s="58"/>
      <c r="G715" s="59"/>
      <c r="H715" s="60"/>
      <c r="I715" s="58"/>
      <c r="J715" s="40"/>
      <c r="K715" s="41"/>
      <c r="L715" s="41"/>
      <c r="M715" s="42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94"/>
      <c r="AA715" s="76"/>
      <c r="AB715" s="76"/>
      <c r="AC715" s="76"/>
      <c r="AD715" s="76"/>
    </row>
    <row r="716" spans="1:30" ht="15" x14ac:dyDescent="0.15">
      <c r="A716" s="53"/>
      <c r="B716" s="58"/>
      <c r="C716" s="37">
        <v>704</v>
      </c>
      <c r="D716" s="59"/>
      <c r="E716" s="60"/>
      <c r="F716" s="58"/>
      <c r="G716" s="59"/>
      <c r="H716" s="60"/>
      <c r="I716" s="58"/>
      <c r="J716" s="40"/>
      <c r="K716" s="41"/>
      <c r="L716" s="41"/>
      <c r="M716" s="42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94"/>
      <c r="AA716" s="76"/>
      <c r="AB716" s="76"/>
      <c r="AC716" s="76"/>
      <c r="AD716" s="76"/>
    </row>
    <row r="717" spans="1:30" ht="15" x14ac:dyDescent="0.15">
      <c r="A717" s="53"/>
      <c r="B717" s="58"/>
      <c r="C717" s="37">
        <v>705</v>
      </c>
      <c r="D717" s="59"/>
      <c r="E717" s="60"/>
      <c r="F717" s="58"/>
      <c r="G717" s="59"/>
      <c r="H717" s="60"/>
      <c r="I717" s="58"/>
      <c r="J717" s="40"/>
      <c r="K717" s="41"/>
      <c r="L717" s="41"/>
      <c r="M717" s="42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94"/>
      <c r="AA717" s="76"/>
      <c r="AB717" s="76"/>
      <c r="AC717" s="76"/>
      <c r="AD717" s="76"/>
    </row>
    <row r="718" spans="1:30" ht="15" x14ac:dyDescent="0.15">
      <c r="A718" s="53"/>
      <c r="B718" s="58"/>
      <c r="C718" s="37">
        <v>706</v>
      </c>
      <c r="D718" s="59"/>
      <c r="E718" s="60"/>
      <c r="F718" s="58"/>
      <c r="G718" s="59"/>
      <c r="H718" s="60"/>
      <c r="I718" s="58"/>
      <c r="J718" s="40"/>
      <c r="K718" s="41"/>
      <c r="L718" s="41"/>
      <c r="M718" s="42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94"/>
      <c r="AA718" s="76"/>
      <c r="AB718" s="76"/>
      <c r="AC718" s="76"/>
      <c r="AD718" s="76"/>
    </row>
    <row r="719" spans="1:30" ht="15" x14ac:dyDescent="0.15">
      <c r="A719" s="53"/>
      <c r="B719" s="58"/>
      <c r="C719" s="37">
        <v>707</v>
      </c>
      <c r="D719" s="59"/>
      <c r="E719" s="60"/>
      <c r="F719" s="58"/>
      <c r="G719" s="59"/>
      <c r="H719" s="60"/>
      <c r="I719" s="58"/>
      <c r="J719" s="40"/>
      <c r="K719" s="41"/>
      <c r="L719" s="41"/>
      <c r="M719" s="42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94"/>
      <c r="AA719" s="76"/>
      <c r="AB719" s="76"/>
      <c r="AC719" s="76"/>
      <c r="AD719" s="76"/>
    </row>
    <row r="720" spans="1:30" ht="15" x14ac:dyDescent="0.15">
      <c r="A720" s="53"/>
      <c r="B720" s="58"/>
      <c r="C720" s="37">
        <v>708</v>
      </c>
      <c r="D720" s="59"/>
      <c r="E720" s="60"/>
      <c r="F720" s="58"/>
      <c r="G720" s="59"/>
      <c r="H720" s="60"/>
      <c r="I720" s="58"/>
      <c r="J720" s="40"/>
      <c r="K720" s="41"/>
      <c r="L720" s="41"/>
      <c r="M720" s="42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94"/>
      <c r="AA720" s="76"/>
      <c r="AB720" s="76"/>
      <c r="AC720" s="76"/>
      <c r="AD720" s="76"/>
    </row>
    <row r="721" spans="1:30" ht="15" x14ac:dyDescent="0.15">
      <c r="A721" s="53"/>
      <c r="B721" s="58"/>
      <c r="C721" s="37">
        <v>709</v>
      </c>
      <c r="D721" s="59"/>
      <c r="E721" s="60"/>
      <c r="F721" s="58"/>
      <c r="G721" s="59"/>
      <c r="H721" s="60"/>
      <c r="I721" s="58"/>
      <c r="J721" s="40"/>
      <c r="K721" s="41"/>
      <c r="L721" s="41"/>
      <c r="M721" s="42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94"/>
      <c r="AA721" s="76"/>
      <c r="AB721" s="76"/>
      <c r="AC721" s="76"/>
      <c r="AD721" s="76"/>
    </row>
    <row r="722" spans="1:30" ht="15" x14ac:dyDescent="0.15">
      <c r="A722" s="53"/>
      <c r="B722" s="58"/>
      <c r="C722" s="37">
        <v>710</v>
      </c>
      <c r="D722" s="59"/>
      <c r="E722" s="60"/>
      <c r="F722" s="58"/>
      <c r="G722" s="59"/>
      <c r="H722" s="60"/>
      <c r="I722" s="58"/>
      <c r="J722" s="40"/>
      <c r="K722" s="41"/>
      <c r="L722" s="41"/>
      <c r="M722" s="42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94"/>
      <c r="AA722" s="76"/>
      <c r="AB722" s="76"/>
      <c r="AC722" s="76"/>
      <c r="AD722" s="76"/>
    </row>
    <row r="723" spans="1:30" ht="15" x14ac:dyDescent="0.15">
      <c r="A723" s="53"/>
      <c r="B723" s="58"/>
      <c r="C723" s="37">
        <v>711</v>
      </c>
      <c r="D723" s="59"/>
      <c r="E723" s="60"/>
      <c r="F723" s="58"/>
      <c r="G723" s="59"/>
      <c r="H723" s="60"/>
      <c r="I723" s="58"/>
      <c r="J723" s="40"/>
      <c r="K723" s="41"/>
      <c r="L723" s="41"/>
      <c r="M723" s="42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94"/>
      <c r="AA723" s="76"/>
      <c r="AB723" s="76"/>
      <c r="AC723" s="76"/>
      <c r="AD723" s="76"/>
    </row>
    <row r="724" spans="1:30" ht="15" x14ac:dyDescent="0.15">
      <c r="A724" s="53"/>
      <c r="B724" s="58"/>
      <c r="C724" s="37">
        <v>712</v>
      </c>
      <c r="D724" s="59"/>
      <c r="E724" s="60"/>
      <c r="F724" s="58"/>
      <c r="G724" s="59"/>
      <c r="H724" s="60"/>
      <c r="I724" s="58"/>
      <c r="J724" s="40"/>
      <c r="K724" s="41"/>
      <c r="L724" s="41"/>
      <c r="M724" s="42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94"/>
      <c r="AA724" s="76"/>
      <c r="AB724" s="76"/>
      <c r="AC724" s="76"/>
      <c r="AD724" s="76"/>
    </row>
    <row r="725" spans="1:30" ht="15" x14ac:dyDescent="0.15">
      <c r="A725" s="53"/>
      <c r="B725" s="58"/>
      <c r="C725" s="37">
        <v>713</v>
      </c>
      <c r="D725" s="59"/>
      <c r="E725" s="60"/>
      <c r="F725" s="58"/>
      <c r="G725" s="59"/>
      <c r="H725" s="60"/>
      <c r="I725" s="58"/>
      <c r="J725" s="40"/>
      <c r="K725" s="41"/>
      <c r="L725" s="41"/>
      <c r="M725" s="42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94"/>
      <c r="AA725" s="76"/>
      <c r="AB725" s="76"/>
      <c r="AC725" s="76"/>
      <c r="AD725" s="76"/>
    </row>
    <row r="726" spans="1:30" ht="15" x14ac:dyDescent="0.15">
      <c r="A726" s="53"/>
      <c r="B726" s="58"/>
      <c r="C726" s="37">
        <v>714</v>
      </c>
      <c r="D726" s="59"/>
      <c r="E726" s="60"/>
      <c r="F726" s="58"/>
      <c r="G726" s="59"/>
      <c r="H726" s="60"/>
      <c r="I726" s="58"/>
      <c r="J726" s="40"/>
      <c r="K726" s="41"/>
      <c r="L726" s="41"/>
      <c r="M726" s="42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94"/>
      <c r="AA726" s="76"/>
      <c r="AB726" s="76"/>
      <c r="AC726" s="76"/>
      <c r="AD726" s="76"/>
    </row>
    <row r="727" spans="1:30" ht="15" x14ac:dyDescent="0.15">
      <c r="A727" s="53"/>
      <c r="B727" s="58"/>
      <c r="C727" s="37">
        <v>715</v>
      </c>
      <c r="D727" s="59"/>
      <c r="E727" s="60"/>
      <c r="F727" s="58"/>
      <c r="G727" s="59"/>
      <c r="H727" s="60"/>
      <c r="I727" s="58"/>
      <c r="J727" s="40"/>
      <c r="K727" s="41"/>
      <c r="L727" s="41"/>
      <c r="M727" s="42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94"/>
      <c r="AA727" s="76"/>
      <c r="AB727" s="76"/>
      <c r="AC727" s="76"/>
      <c r="AD727" s="76"/>
    </row>
    <row r="728" spans="1:30" ht="15" x14ac:dyDescent="0.15">
      <c r="A728" s="53"/>
      <c r="B728" s="58"/>
      <c r="C728" s="37">
        <v>716</v>
      </c>
      <c r="D728" s="59"/>
      <c r="E728" s="60"/>
      <c r="F728" s="58"/>
      <c r="G728" s="59"/>
      <c r="H728" s="60"/>
      <c r="I728" s="58"/>
      <c r="J728" s="40"/>
      <c r="K728" s="41"/>
      <c r="L728" s="41"/>
      <c r="M728" s="42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94"/>
      <c r="AA728" s="76"/>
      <c r="AB728" s="76"/>
      <c r="AC728" s="76"/>
      <c r="AD728" s="76"/>
    </row>
    <row r="729" spans="1:30" ht="15" x14ac:dyDescent="0.15">
      <c r="A729" s="53"/>
      <c r="B729" s="58"/>
      <c r="C729" s="37">
        <v>717</v>
      </c>
      <c r="D729" s="59"/>
      <c r="E729" s="60"/>
      <c r="F729" s="58"/>
      <c r="G729" s="59"/>
      <c r="H729" s="60"/>
      <c r="I729" s="58"/>
      <c r="J729" s="40"/>
      <c r="K729" s="41"/>
      <c r="L729" s="41"/>
      <c r="M729" s="42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94"/>
      <c r="AA729" s="76"/>
      <c r="AB729" s="76"/>
      <c r="AC729" s="76"/>
      <c r="AD729" s="76"/>
    </row>
    <row r="730" spans="1:30" ht="15" x14ac:dyDescent="0.15">
      <c r="A730" s="53"/>
      <c r="B730" s="58"/>
      <c r="C730" s="37">
        <v>718</v>
      </c>
      <c r="D730" s="59"/>
      <c r="E730" s="60"/>
      <c r="F730" s="58"/>
      <c r="G730" s="59"/>
      <c r="H730" s="60"/>
      <c r="I730" s="58"/>
      <c r="J730" s="40"/>
      <c r="K730" s="41"/>
      <c r="L730" s="41"/>
      <c r="M730" s="42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94"/>
      <c r="AA730" s="76"/>
      <c r="AB730" s="76"/>
      <c r="AC730" s="76"/>
      <c r="AD730" s="76"/>
    </row>
    <row r="731" spans="1:30" ht="15" x14ac:dyDescent="0.15">
      <c r="A731" s="53"/>
      <c r="B731" s="58"/>
      <c r="C731" s="37">
        <v>719</v>
      </c>
      <c r="D731" s="59"/>
      <c r="E731" s="60"/>
      <c r="F731" s="58"/>
      <c r="G731" s="59"/>
      <c r="H731" s="60"/>
      <c r="I731" s="58"/>
      <c r="J731" s="40"/>
      <c r="K731" s="41"/>
      <c r="L731" s="41"/>
      <c r="M731" s="42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94"/>
      <c r="AA731" s="76"/>
      <c r="AB731" s="76"/>
      <c r="AC731" s="76"/>
      <c r="AD731" s="76"/>
    </row>
    <row r="732" spans="1:30" ht="15" x14ac:dyDescent="0.15">
      <c r="A732" s="53"/>
      <c r="B732" s="58"/>
      <c r="C732" s="37">
        <v>720</v>
      </c>
      <c r="D732" s="59"/>
      <c r="E732" s="60"/>
      <c r="F732" s="58"/>
      <c r="G732" s="59"/>
      <c r="H732" s="60"/>
      <c r="I732" s="58"/>
      <c r="J732" s="40"/>
      <c r="K732" s="41"/>
      <c r="L732" s="41"/>
      <c r="M732" s="42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94"/>
      <c r="AA732" s="76"/>
      <c r="AB732" s="76"/>
      <c r="AC732" s="76"/>
      <c r="AD732" s="76"/>
    </row>
    <row r="733" spans="1:30" ht="15" x14ac:dyDescent="0.15">
      <c r="A733" s="53"/>
      <c r="B733" s="58"/>
      <c r="C733" s="37">
        <v>721</v>
      </c>
      <c r="D733" s="59"/>
      <c r="E733" s="60"/>
      <c r="F733" s="58"/>
      <c r="G733" s="59"/>
      <c r="H733" s="60"/>
      <c r="I733" s="58"/>
      <c r="J733" s="40"/>
      <c r="K733" s="41"/>
      <c r="L733" s="41"/>
      <c r="M733" s="42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94"/>
      <c r="AA733" s="76"/>
      <c r="AB733" s="76"/>
      <c r="AC733" s="76"/>
      <c r="AD733" s="76"/>
    </row>
    <row r="734" spans="1:30" ht="15" x14ac:dyDescent="0.15">
      <c r="A734" s="53"/>
      <c r="B734" s="58"/>
      <c r="C734" s="37">
        <v>722</v>
      </c>
      <c r="D734" s="59"/>
      <c r="E734" s="60"/>
      <c r="F734" s="58"/>
      <c r="G734" s="59"/>
      <c r="H734" s="60"/>
      <c r="I734" s="58"/>
      <c r="J734" s="40"/>
      <c r="K734" s="41"/>
      <c r="L734" s="41"/>
      <c r="M734" s="42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94"/>
      <c r="AA734" s="76"/>
      <c r="AB734" s="76"/>
      <c r="AC734" s="76"/>
      <c r="AD734" s="76"/>
    </row>
    <row r="735" spans="1:30" ht="15" x14ac:dyDescent="0.15">
      <c r="A735" s="53"/>
      <c r="B735" s="58"/>
      <c r="C735" s="37">
        <v>723</v>
      </c>
      <c r="D735" s="59"/>
      <c r="E735" s="60"/>
      <c r="F735" s="58"/>
      <c r="G735" s="59"/>
      <c r="H735" s="60"/>
      <c r="I735" s="58"/>
      <c r="J735" s="40"/>
      <c r="K735" s="41"/>
      <c r="L735" s="41"/>
      <c r="M735" s="42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94"/>
      <c r="AA735" s="76"/>
      <c r="AB735" s="76"/>
      <c r="AC735" s="76"/>
      <c r="AD735" s="76"/>
    </row>
    <row r="736" spans="1:30" ht="15" x14ac:dyDescent="0.15">
      <c r="A736" s="53"/>
      <c r="B736" s="58"/>
      <c r="C736" s="37">
        <v>724</v>
      </c>
      <c r="D736" s="59"/>
      <c r="E736" s="60"/>
      <c r="F736" s="58"/>
      <c r="G736" s="59"/>
      <c r="H736" s="60"/>
      <c r="I736" s="58"/>
      <c r="J736" s="40"/>
      <c r="K736" s="41"/>
      <c r="L736" s="41"/>
      <c r="M736" s="42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94"/>
      <c r="AA736" s="76"/>
      <c r="AB736" s="76"/>
      <c r="AC736" s="76"/>
      <c r="AD736" s="76"/>
    </row>
    <row r="737" spans="1:30" ht="15" x14ac:dyDescent="0.15">
      <c r="A737" s="53"/>
      <c r="B737" s="58"/>
      <c r="C737" s="37">
        <v>725</v>
      </c>
      <c r="D737" s="59"/>
      <c r="E737" s="60"/>
      <c r="F737" s="58"/>
      <c r="G737" s="59"/>
      <c r="H737" s="60"/>
      <c r="I737" s="58"/>
      <c r="J737" s="40"/>
      <c r="K737" s="41"/>
      <c r="L737" s="41"/>
      <c r="M737" s="42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94"/>
      <c r="AA737" s="76"/>
      <c r="AB737" s="76"/>
      <c r="AC737" s="76"/>
      <c r="AD737" s="76"/>
    </row>
    <row r="738" spans="1:30" ht="15" x14ac:dyDescent="0.15">
      <c r="A738" s="53"/>
      <c r="B738" s="58"/>
      <c r="C738" s="37">
        <v>726</v>
      </c>
      <c r="D738" s="59"/>
      <c r="E738" s="60"/>
      <c r="F738" s="58"/>
      <c r="G738" s="59"/>
      <c r="H738" s="60"/>
      <c r="I738" s="58"/>
      <c r="J738" s="40"/>
      <c r="K738" s="41"/>
      <c r="L738" s="41"/>
      <c r="M738" s="42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94"/>
      <c r="AA738" s="76"/>
      <c r="AB738" s="76"/>
      <c r="AC738" s="76"/>
      <c r="AD738" s="76"/>
    </row>
    <row r="739" spans="1:30" ht="15" x14ac:dyDescent="0.15">
      <c r="A739" s="53"/>
      <c r="B739" s="58"/>
      <c r="C739" s="37">
        <v>727</v>
      </c>
      <c r="D739" s="59"/>
      <c r="E739" s="60"/>
      <c r="F739" s="58"/>
      <c r="G739" s="59"/>
      <c r="H739" s="60"/>
      <c r="I739" s="58"/>
      <c r="J739" s="40"/>
      <c r="K739" s="41"/>
      <c r="L739" s="41"/>
      <c r="M739" s="42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94"/>
      <c r="AA739" s="76"/>
      <c r="AB739" s="76"/>
      <c r="AC739" s="76"/>
      <c r="AD739" s="76"/>
    </row>
    <row r="740" spans="1:30" ht="15" x14ac:dyDescent="0.15">
      <c r="A740" s="53"/>
      <c r="B740" s="58"/>
      <c r="C740" s="37">
        <v>728</v>
      </c>
      <c r="D740" s="59"/>
      <c r="E740" s="60"/>
      <c r="F740" s="58"/>
      <c r="G740" s="59"/>
      <c r="H740" s="60"/>
      <c r="I740" s="58"/>
      <c r="J740" s="40"/>
      <c r="K740" s="41"/>
      <c r="L740" s="41"/>
      <c r="M740" s="42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94"/>
      <c r="AA740" s="76"/>
      <c r="AB740" s="76"/>
      <c r="AC740" s="76"/>
      <c r="AD740" s="76"/>
    </row>
    <row r="741" spans="1:30" ht="15" x14ac:dyDescent="0.15">
      <c r="A741" s="53"/>
      <c r="B741" s="58"/>
      <c r="C741" s="37">
        <v>729</v>
      </c>
      <c r="D741" s="59"/>
      <c r="E741" s="60"/>
      <c r="F741" s="58"/>
      <c r="G741" s="59"/>
      <c r="H741" s="60"/>
      <c r="I741" s="58"/>
      <c r="J741" s="40"/>
      <c r="K741" s="41"/>
      <c r="L741" s="41"/>
      <c r="M741" s="42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94"/>
      <c r="AA741" s="76"/>
      <c r="AB741" s="76"/>
      <c r="AC741" s="76"/>
      <c r="AD741" s="76"/>
    </row>
    <row r="742" spans="1:30" ht="15" x14ac:dyDescent="0.15">
      <c r="A742" s="53"/>
      <c r="B742" s="58"/>
      <c r="C742" s="37">
        <v>730</v>
      </c>
      <c r="D742" s="59"/>
      <c r="E742" s="60"/>
      <c r="F742" s="58"/>
      <c r="G742" s="59"/>
      <c r="H742" s="60"/>
      <c r="I742" s="58"/>
      <c r="J742" s="40"/>
      <c r="K742" s="41"/>
      <c r="L742" s="41"/>
      <c r="M742" s="42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94"/>
      <c r="AA742" s="76"/>
      <c r="AB742" s="76"/>
      <c r="AC742" s="76"/>
      <c r="AD742" s="76"/>
    </row>
    <row r="743" spans="1:30" ht="15" x14ac:dyDescent="0.15">
      <c r="A743" s="53"/>
      <c r="B743" s="58"/>
      <c r="C743" s="37">
        <v>731</v>
      </c>
      <c r="D743" s="59"/>
      <c r="E743" s="60"/>
      <c r="F743" s="58"/>
      <c r="G743" s="59"/>
      <c r="H743" s="60"/>
      <c r="I743" s="58"/>
      <c r="J743" s="40"/>
      <c r="K743" s="41"/>
      <c r="L743" s="41"/>
      <c r="M743" s="42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94"/>
      <c r="AA743" s="76"/>
      <c r="AB743" s="76"/>
      <c r="AC743" s="76"/>
      <c r="AD743" s="76"/>
    </row>
    <row r="744" spans="1:30" ht="15" x14ac:dyDescent="0.15">
      <c r="A744" s="53"/>
      <c r="B744" s="58"/>
      <c r="C744" s="37">
        <v>732</v>
      </c>
      <c r="D744" s="59"/>
      <c r="E744" s="60"/>
      <c r="F744" s="58"/>
      <c r="G744" s="59"/>
      <c r="H744" s="60"/>
      <c r="I744" s="58"/>
      <c r="J744" s="40"/>
      <c r="K744" s="41"/>
      <c r="L744" s="41"/>
      <c r="M744" s="42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94"/>
      <c r="AA744" s="76"/>
      <c r="AB744" s="76"/>
      <c r="AC744" s="76"/>
      <c r="AD744" s="76"/>
    </row>
    <row r="745" spans="1:30" ht="15" x14ac:dyDescent="0.15">
      <c r="A745" s="53"/>
      <c r="B745" s="58"/>
      <c r="C745" s="37">
        <v>733</v>
      </c>
      <c r="D745" s="59"/>
      <c r="E745" s="60"/>
      <c r="F745" s="58"/>
      <c r="G745" s="59"/>
      <c r="H745" s="60"/>
      <c r="I745" s="58"/>
      <c r="J745" s="40"/>
      <c r="K745" s="41"/>
      <c r="L745" s="41"/>
      <c r="M745" s="42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94"/>
      <c r="AA745" s="76"/>
      <c r="AB745" s="76"/>
      <c r="AC745" s="76"/>
      <c r="AD745" s="76"/>
    </row>
    <row r="746" spans="1:30" ht="15" x14ac:dyDescent="0.15">
      <c r="A746" s="53"/>
      <c r="B746" s="58"/>
      <c r="C746" s="37">
        <v>734</v>
      </c>
      <c r="D746" s="59"/>
      <c r="E746" s="60"/>
      <c r="F746" s="58"/>
      <c r="G746" s="59"/>
      <c r="H746" s="60"/>
      <c r="I746" s="58"/>
      <c r="J746" s="40"/>
      <c r="K746" s="41"/>
      <c r="L746" s="41"/>
      <c r="M746" s="42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94"/>
      <c r="AA746" s="76"/>
      <c r="AB746" s="76"/>
      <c r="AC746" s="76"/>
      <c r="AD746" s="76"/>
    </row>
    <row r="747" spans="1:30" ht="15" x14ac:dyDescent="0.15">
      <c r="A747" s="53"/>
      <c r="B747" s="58"/>
      <c r="C747" s="37">
        <v>735</v>
      </c>
      <c r="D747" s="59"/>
      <c r="E747" s="60"/>
      <c r="F747" s="58"/>
      <c r="G747" s="59"/>
      <c r="H747" s="60"/>
      <c r="I747" s="58"/>
      <c r="J747" s="40"/>
      <c r="K747" s="41"/>
      <c r="L747" s="41"/>
      <c r="M747" s="42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94"/>
      <c r="AA747" s="76"/>
      <c r="AB747" s="76"/>
      <c r="AC747" s="76"/>
      <c r="AD747" s="76"/>
    </row>
    <row r="748" spans="1:30" ht="15" x14ac:dyDescent="0.15">
      <c r="A748" s="53"/>
      <c r="B748" s="58"/>
      <c r="C748" s="37">
        <v>736</v>
      </c>
      <c r="D748" s="59"/>
      <c r="E748" s="60"/>
      <c r="F748" s="58"/>
      <c r="G748" s="59"/>
      <c r="H748" s="60"/>
      <c r="I748" s="58"/>
      <c r="J748" s="40"/>
      <c r="K748" s="41"/>
      <c r="L748" s="41"/>
      <c r="M748" s="42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94"/>
      <c r="AA748" s="76"/>
      <c r="AB748" s="76"/>
      <c r="AC748" s="76"/>
      <c r="AD748" s="76"/>
    </row>
    <row r="749" spans="1:30" ht="15" x14ac:dyDescent="0.15">
      <c r="A749" s="53"/>
      <c r="B749" s="58"/>
      <c r="C749" s="37">
        <v>737</v>
      </c>
      <c r="D749" s="59"/>
      <c r="E749" s="60"/>
      <c r="F749" s="58"/>
      <c r="G749" s="59"/>
      <c r="H749" s="60"/>
      <c r="I749" s="58"/>
      <c r="J749" s="40"/>
      <c r="K749" s="41"/>
      <c r="L749" s="41"/>
      <c r="M749" s="42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94"/>
      <c r="AA749" s="76"/>
      <c r="AB749" s="76"/>
      <c r="AC749" s="76"/>
      <c r="AD749" s="76"/>
    </row>
    <row r="750" spans="1:30" ht="15" x14ac:dyDescent="0.15">
      <c r="A750" s="53"/>
      <c r="B750" s="58"/>
      <c r="C750" s="37">
        <v>738</v>
      </c>
      <c r="D750" s="59"/>
      <c r="E750" s="60"/>
      <c r="F750" s="58"/>
      <c r="G750" s="59"/>
      <c r="H750" s="60"/>
      <c r="I750" s="58"/>
      <c r="J750" s="40"/>
      <c r="K750" s="41"/>
      <c r="L750" s="41"/>
      <c r="M750" s="42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94"/>
      <c r="AA750" s="76"/>
      <c r="AB750" s="76"/>
      <c r="AC750" s="76"/>
      <c r="AD750" s="76"/>
    </row>
    <row r="751" spans="1:30" ht="15" x14ac:dyDescent="0.15">
      <c r="A751" s="53"/>
      <c r="B751" s="58"/>
      <c r="C751" s="37">
        <v>739</v>
      </c>
      <c r="D751" s="59"/>
      <c r="E751" s="60"/>
      <c r="F751" s="58"/>
      <c r="G751" s="59"/>
      <c r="H751" s="60"/>
      <c r="I751" s="58"/>
      <c r="J751" s="40"/>
      <c r="K751" s="41"/>
      <c r="L751" s="41"/>
      <c r="M751" s="42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94"/>
      <c r="AA751" s="76"/>
      <c r="AB751" s="76"/>
      <c r="AC751" s="76"/>
      <c r="AD751" s="76"/>
    </row>
    <row r="752" spans="1:30" ht="15" x14ac:dyDescent="0.15">
      <c r="A752" s="53"/>
      <c r="B752" s="58"/>
      <c r="C752" s="37">
        <v>740</v>
      </c>
      <c r="D752" s="59"/>
      <c r="E752" s="60"/>
      <c r="F752" s="58"/>
      <c r="G752" s="59"/>
      <c r="H752" s="60"/>
      <c r="I752" s="58"/>
      <c r="J752" s="40"/>
      <c r="K752" s="41"/>
      <c r="L752" s="41"/>
      <c r="M752" s="42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94"/>
      <c r="AA752" s="76"/>
      <c r="AB752" s="76"/>
      <c r="AC752" s="76"/>
      <c r="AD752" s="76"/>
    </row>
    <row r="753" spans="1:30" ht="15" x14ac:dyDescent="0.15">
      <c r="A753" s="53"/>
      <c r="B753" s="58"/>
      <c r="C753" s="37">
        <v>741</v>
      </c>
      <c r="D753" s="59"/>
      <c r="E753" s="60"/>
      <c r="F753" s="58"/>
      <c r="G753" s="59"/>
      <c r="H753" s="60"/>
      <c r="I753" s="58"/>
      <c r="J753" s="40"/>
      <c r="K753" s="41"/>
      <c r="L753" s="41"/>
      <c r="M753" s="42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94"/>
      <c r="AA753" s="76"/>
      <c r="AB753" s="76"/>
      <c r="AC753" s="76"/>
      <c r="AD753" s="76"/>
    </row>
    <row r="754" spans="1:30" ht="15" x14ac:dyDescent="0.15">
      <c r="A754" s="53"/>
      <c r="B754" s="58"/>
      <c r="C754" s="37">
        <v>742</v>
      </c>
      <c r="D754" s="59"/>
      <c r="E754" s="60"/>
      <c r="F754" s="58"/>
      <c r="G754" s="59"/>
      <c r="H754" s="60"/>
      <c r="I754" s="58"/>
      <c r="J754" s="40"/>
      <c r="K754" s="41"/>
      <c r="L754" s="41"/>
      <c r="M754" s="42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94"/>
      <c r="AA754" s="76"/>
      <c r="AB754" s="76"/>
      <c r="AC754" s="76"/>
      <c r="AD754" s="76"/>
    </row>
    <row r="755" spans="1:30" ht="15" x14ac:dyDescent="0.15">
      <c r="A755" s="53"/>
      <c r="B755" s="58"/>
      <c r="C755" s="37">
        <v>743</v>
      </c>
      <c r="D755" s="59"/>
      <c r="E755" s="60"/>
      <c r="F755" s="58"/>
      <c r="G755" s="59"/>
      <c r="H755" s="60"/>
      <c r="I755" s="58"/>
      <c r="J755" s="40"/>
      <c r="K755" s="41"/>
      <c r="L755" s="41"/>
      <c r="M755" s="42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94"/>
      <c r="AA755" s="76"/>
      <c r="AB755" s="76"/>
      <c r="AC755" s="76"/>
      <c r="AD755" s="76"/>
    </row>
    <row r="756" spans="1:30" ht="15" x14ac:dyDescent="0.15">
      <c r="A756" s="53"/>
      <c r="B756" s="58"/>
      <c r="C756" s="37">
        <v>744</v>
      </c>
      <c r="D756" s="59"/>
      <c r="E756" s="60"/>
      <c r="F756" s="58"/>
      <c r="G756" s="59"/>
      <c r="H756" s="60"/>
      <c r="I756" s="58"/>
      <c r="J756" s="40"/>
      <c r="K756" s="41"/>
      <c r="L756" s="41"/>
      <c r="M756" s="42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94"/>
      <c r="AA756" s="76"/>
      <c r="AB756" s="76"/>
      <c r="AC756" s="76"/>
      <c r="AD756" s="76"/>
    </row>
    <row r="757" spans="1:30" ht="15" x14ac:dyDescent="0.15">
      <c r="A757" s="53"/>
      <c r="B757" s="58"/>
      <c r="C757" s="37">
        <v>745</v>
      </c>
      <c r="D757" s="59"/>
      <c r="E757" s="60"/>
      <c r="F757" s="58"/>
      <c r="G757" s="59"/>
      <c r="H757" s="60"/>
      <c r="I757" s="58"/>
      <c r="J757" s="40"/>
      <c r="K757" s="41"/>
      <c r="L757" s="41"/>
      <c r="M757" s="42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94"/>
      <c r="AA757" s="76"/>
      <c r="AB757" s="76"/>
      <c r="AC757" s="76"/>
      <c r="AD757" s="76"/>
    </row>
    <row r="758" spans="1:30" ht="15" x14ac:dyDescent="0.15">
      <c r="A758" s="53"/>
      <c r="B758" s="58"/>
      <c r="C758" s="37">
        <v>746</v>
      </c>
      <c r="D758" s="59"/>
      <c r="E758" s="60"/>
      <c r="F758" s="58"/>
      <c r="G758" s="59"/>
      <c r="H758" s="60"/>
      <c r="I758" s="58"/>
      <c r="J758" s="40"/>
      <c r="K758" s="41"/>
      <c r="L758" s="41"/>
      <c r="M758" s="42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94"/>
      <c r="AA758" s="76"/>
      <c r="AB758" s="76"/>
      <c r="AC758" s="76"/>
      <c r="AD758" s="76"/>
    </row>
    <row r="759" spans="1:30" ht="15" x14ac:dyDescent="0.15">
      <c r="A759" s="53"/>
      <c r="B759" s="58"/>
      <c r="C759" s="37">
        <v>747</v>
      </c>
      <c r="D759" s="59"/>
      <c r="E759" s="60"/>
      <c r="F759" s="58"/>
      <c r="G759" s="59"/>
      <c r="H759" s="60"/>
      <c r="I759" s="58"/>
      <c r="J759" s="40"/>
      <c r="K759" s="41"/>
      <c r="L759" s="41"/>
      <c r="M759" s="42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94"/>
      <c r="AA759" s="76"/>
      <c r="AB759" s="76"/>
      <c r="AC759" s="76"/>
      <c r="AD759" s="76"/>
    </row>
    <row r="760" spans="1:30" ht="15" x14ac:dyDescent="0.15">
      <c r="A760" s="53"/>
      <c r="B760" s="58"/>
      <c r="C760" s="37">
        <v>748</v>
      </c>
      <c r="D760" s="59"/>
      <c r="E760" s="60"/>
      <c r="F760" s="58"/>
      <c r="G760" s="59"/>
      <c r="H760" s="60"/>
      <c r="I760" s="58"/>
      <c r="J760" s="40"/>
      <c r="K760" s="41"/>
      <c r="L760" s="41"/>
      <c r="M760" s="42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94"/>
      <c r="AA760" s="76"/>
      <c r="AB760" s="76"/>
      <c r="AC760" s="76"/>
      <c r="AD760" s="76"/>
    </row>
    <row r="761" spans="1:30" ht="15" x14ac:dyDescent="0.15">
      <c r="A761" s="53"/>
      <c r="B761" s="58"/>
      <c r="C761" s="37">
        <v>749</v>
      </c>
      <c r="D761" s="59"/>
      <c r="E761" s="60"/>
      <c r="F761" s="58"/>
      <c r="G761" s="59"/>
      <c r="H761" s="60"/>
      <c r="I761" s="58"/>
      <c r="J761" s="40"/>
      <c r="K761" s="41"/>
      <c r="L761" s="41"/>
      <c r="M761" s="42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94"/>
      <c r="AA761" s="76"/>
      <c r="AB761" s="76"/>
      <c r="AC761" s="76"/>
      <c r="AD761" s="76"/>
    </row>
    <row r="762" spans="1:30" ht="15" x14ac:dyDescent="0.15">
      <c r="A762" s="53"/>
      <c r="B762" s="58"/>
      <c r="C762" s="37">
        <v>750</v>
      </c>
      <c r="D762" s="59"/>
      <c r="E762" s="60"/>
      <c r="F762" s="58"/>
      <c r="G762" s="59"/>
      <c r="H762" s="60"/>
      <c r="I762" s="58"/>
      <c r="J762" s="40"/>
      <c r="K762" s="41"/>
      <c r="L762" s="41"/>
      <c r="M762" s="42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94"/>
      <c r="AA762" s="76"/>
      <c r="AB762" s="76"/>
      <c r="AC762" s="76"/>
      <c r="AD762" s="76"/>
    </row>
    <row r="763" spans="1:30" ht="15" x14ac:dyDescent="0.15">
      <c r="A763" s="53"/>
      <c r="B763" s="58"/>
      <c r="C763" s="37">
        <v>751</v>
      </c>
      <c r="D763" s="59"/>
      <c r="E763" s="60"/>
      <c r="F763" s="58"/>
      <c r="G763" s="59"/>
      <c r="H763" s="60"/>
      <c r="I763" s="58"/>
      <c r="J763" s="40"/>
      <c r="K763" s="41"/>
      <c r="L763" s="41"/>
      <c r="M763" s="42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94"/>
      <c r="AA763" s="76"/>
      <c r="AB763" s="76"/>
      <c r="AC763" s="76"/>
      <c r="AD763" s="76"/>
    </row>
    <row r="764" spans="1:30" ht="15" x14ac:dyDescent="0.15">
      <c r="A764" s="53"/>
      <c r="B764" s="58"/>
      <c r="C764" s="37">
        <v>752</v>
      </c>
      <c r="D764" s="59"/>
      <c r="E764" s="60"/>
      <c r="F764" s="58"/>
      <c r="G764" s="59"/>
      <c r="H764" s="60"/>
      <c r="I764" s="58"/>
      <c r="J764" s="40"/>
      <c r="K764" s="41"/>
      <c r="L764" s="41"/>
      <c r="M764" s="42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94"/>
      <c r="AA764" s="76"/>
      <c r="AB764" s="76"/>
      <c r="AC764" s="76"/>
      <c r="AD764" s="76"/>
    </row>
    <row r="765" spans="1:30" ht="15" x14ac:dyDescent="0.15">
      <c r="A765" s="53"/>
      <c r="B765" s="58"/>
      <c r="C765" s="37">
        <v>753</v>
      </c>
      <c r="D765" s="59"/>
      <c r="E765" s="60"/>
      <c r="F765" s="58"/>
      <c r="G765" s="59"/>
      <c r="H765" s="60"/>
      <c r="I765" s="58"/>
      <c r="J765" s="40"/>
      <c r="K765" s="41"/>
      <c r="L765" s="41"/>
      <c r="M765" s="42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94"/>
      <c r="AA765" s="76"/>
      <c r="AB765" s="76"/>
      <c r="AC765" s="76"/>
      <c r="AD765" s="76"/>
    </row>
    <row r="766" spans="1:30" ht="15" x14ac:dyDescent="0.15">
      <c r="A766" s="53"/>
      <c r="B766" s="58"/>
      <c r="C766" s="37">
        <v>754</v>
      </c>
      <c r="D766" s="59"/>
      <c r="E766" s="60"/>
      <c r="F766" s="58"/>
      <c r="G766" s="59"/>
      <c r="H766" s="60"/>
      <c r="I766" s="58"/>
      <c r="J766" s="40"/>
      <c r="K766" s="41"/>
      <c r="L766" s="41"/>
      <c r="M766" s="42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94"/>
      <c r="AA766" s="76"/>
      <c r="AB766" s="76"/>
      <c r="AC766" s="76"/>
      <c r="AD766" s="76"/>
    </row>
    <row r="767" spans="1:30" ht="15" x14ac:dyDescent="0.15">
      <c r="A767" s="53"/>
      <c r="B767" s="58"/>
      <c r="C767" s="37">
        <v>755</v>
      </c>
      <c r="D767" s="59"/>
      <c r="E767" s="60"/>
      <c r="F767" s="58"/>
      <c r="G767" s="59"/>
      <c r="H767" s="60"/>
      <c r="I767" s="58"/>
      <c r="J767" s="40"/>
      <c r="K767" s="41"/>
      <c r="L767" s="41"/>
      <c r="M767" s="42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94"/>
      <c r="AA767" s="76"/>
      <c r="AB767" s="76"/>
      <c r="AC767" s="76"/>
      <c r="AD767" s="76"/>
    </row>
    <row r="768" spans="1:30" ht="15" x14ac:dyDescent="0.15">
      <c r="A768" s="53"/>
      <c r="B768" s="58"/>
      <c r="C768" s="37">
        <v>756</v>
      </c>
      <c r="D768" s="59"/>
      <c r="E768" s="60"/>
      <c r="F768" s="58"/>
      <c r="G768" s="59"/>
      <c r="H768" s="60"/>
      <c r="I768" s="58"/>
      <c r="J768" s="40"/>
      <c r="K768" s="41"/>
      <c r="L768" s="41"/>
      <c r="M768" s="42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94"/>
      <c r="AA768" s="76"/>
      <c r="AB768" s="76"/>
      <c r="AC768" s="76"/>
      <c r="AD768" s="76"/>
    </row>
    <row r="769" spans="1:30" ht="15" x14ac:dyDescent="0.15">
      <c r="A769" s="53"/>
      <c r="B769" s="58"/>
      <c r="C769" s="37">
        <v>757</v>
      </c>
      <c r="D769" s="59"/>
      <c r="E769" s="60"/>
      <c r="F769" s="58"/>
      <c r="G769" s="59"/>
      <c r="H769" s="60"/>
      <c r="I769" s="58"/>
      <c r="J769" s="40"/>
      <c r="K769" s="41"/>
      <c r="L769" s="41"/>
      <c r="M769" s="42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94"/>
      <c r="AA769" s="76"/>
      <c r="AB769" s="76"/>
      <c r="AC769" s="76"/>
      <c r="AD769" s="76"/>
    </row>
    <row r="770" spans="1:30" ht="15" x14ac:dyDescent="0.15">
      <c r="A770" s="53"/>
      <c r="B770" s="58"/>
      <c r="C770" s="37">
        <v>758</v>
      </c>
      <c r="D770" s="59"/>
      <c r="E770" s="60"/>
      <c r="F770" s="58"/>
      <c r="G770" s="59"/>
      <c r="H770" s="60"/>
      <c r="I770" s="58"/>
      <c r="J770" s="40"/>
      <c r="K770" s="41"/>
      <c r="L770" s="41"/>
      <c r="M770" s="42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94"/>
      <c r="AA770" s="76"/>
      <c r="AB770" s="76"/>
      <c r="AC770" s="76"/>
      <c r="AD770" s="76"/>
    </row>
    <row r="771" spans="1:30" ht="15" x14ac:dyDescent="0.15">
      <c r="A771" s="53"/>
      <c r="B771" s="58"/>
      <c r="C771" s="37">
        <v>759</v>
      </c>
      <c r="D771" s="59"/>
      <c r="E771" s="60"/>
      <c r="F771" s="58"/>
      <c r="G771" s="59"/>
      <c r="H771" s="60"/>
      <c r="I771" s="58"/>
      <c r="J771" s="40"/>
      <c r="K771" s="41"/>
      <c r="L771" s="41"/>
      <c r="M771" s="42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94"/>
      <c r="AA771" s="76"/>
      <c r="AB771" s="76"/>
      <c r="AC771" s="76"/>
      <c r="AD771" s="76"/>
    </row>
    <row r="772" spans="1:30" ht="15" x14ac:dyDescent="0.15">
      <c r="A772" s="53"/>
      <c r="B772" s="58"/>
      <c r="C772" s="37">
        <v>760</v>
      </c>
      <c r="D772" s="59"/>
      <c r="E772" s="60"/>
      <c r="F772" s="58"/>
      <c r="G772" s="59"/>
      <c r="H772" s="60"/>
      <c r="I772" s="58"/>
      <c r="J772" s="40"/>
      <c r="K772" s="41"/>
      <c r="L772" s="41"/>
      <c r="M772" s="42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94"/>
      <c r="AA772" s="76"/>
      <c r="AB772" s="76"/>
      <c r="AC772" s="76"/>
      <c r="AD772" s="76"/>
    </row>
    <row r="773" spans="1:30" ht="15" x14ac:dyDescent="0.15">
      <c r="A773" s="53"/>
      <c r="B773" s="58"/>
      <c r="C773" s="37">
        <v>761</v>
      </c>
      <c r="D773" s="59"/>
      <c r="E773" s="60"/>
      <c r="F773" s="58"/>
      <c r="G773" s="59"/>
      <c r="H773" s="60"/>
      <c r="I773" s="58"/>
      <c r="J773" s="40"/>
      <c r="K773" s="41"/>
      <c r="L773" s="41"/>
      <c r="M773" s="42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94"/>
      <c r="AA773" s="76"/>
      <c r="AB773" s="76"/>
      <c r="AC773" s="76"/>
      <c r="AD773" s="76"/>
    </row>
    <row r="774" spans="1:30" ht="15" x14ac:dyDescent="0.15">
      <c r="A774" s="53"/>
      <c r="B774" s="58"/>
      <c r="C774" s="37">
        <v>762</v>
      </c>
      <c r="D774" s="59"/>
      <c r="E774" s="60"/>
      <c r="F774" s="58"/>
      <c r="G774" s="59"/>
      <c r="H774" s="60"/>
      <c r="I774" s="58"/>
      <c r="J774" s="40"/>
      <c r="K774" s="41"/>
      <c r="L774" s="41"/>
      <c r="M774" s="42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94"/>
      <c r="AA774" s="76"/>
      <c r="AB774" s="76"/>
      <c r="AC774" s="76"/>
      <c r="AD774" s="76"/>
    </row>
    <row r="775" spans="1:30" ht="15" x14ac:dyDescent="0.15">
      <c r="A775" s="53"/>
      <c r="B775" s="58"/>
      <c r="C775" s="37">
        <v>763</v>
      </c>
      <c r="D775" s="59"/>
      <c r="E775" s="60"/>
      <c r="F775" s="58"/>
      <c r="G775" s="59"/>
      <c r="H775" s="60"/>
      <c r="I775" s="58"/>
      <c r="J775" s="40"/>
      <c r="K775" s="41"/>
      <c r="L775" s="41"/>
      <c r="M775" s="42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94"/>
      <c r="AA775" s="76"/>
      <c r="AB775" s="76"/>
      <c r="AC775" s="76"/>
      <c r="AD775" s="76"/>
    </row>
    <row r="776" spans="1:30" ht="15" x14ac:dyDescent="0.15">
      <c r="A776" s="53"/>
      <c r="B776" s="58"/>
      <c r="C776" s="37">
        <v>764</v>
      </c>
      <c r="D776" s="59"/>
      <c r="E776" s="60"/>
      <c r="F776" s="58"/>
      <c r="G776" s="59"/>
      <c r="H776" s="60"/>
      <c r="I776" s="58"/>
      <c r="J776" s="40"/>
      <c r="K776" s="41"/>
      <c r="L776" s="41"/>
      <c r="M776" s="42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94"/>
      <c r="AA776" s="76"/>
      <c r="AB776" s="76"/>
      <c r="AC776" s="76"/>
      <c r="AD776" s="76"/>
    </row>
    <row r="777" spans="1:30" ht="15" x14ac:dyDescent="0.15">
      <c r="A777" s="53"/>
      <c r="B777" s="58"/>
      <c r="C777" s="37">
        <v>765</v>
      </c>
      <c r="D777" s="59"/>
      <c r="E777" s="60"/>
      <c r="F777" s="58"/>
      <c r="G777" s="59"/>
      <c r="H777" s="60"/>
      <c r="I777" s="58"/>
      <c r="J777" s="40"/>
      <c r="K777" s="41"/>
      <c r="L777" s="41"/>
      <c r="M777" s="42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94"/>
      <c r="AA777" s="76"/>
      <c r="AB777" s="76"/>
      <c r="AC777" s="76"/>
      <c r="AD777" s="76"/>
    </row>
    <row r="778" spans="1:30" ht="15" x14ac:dyDescent="0.15">
      <c r="A778" s="53"/>
      <c r="B778" s="58"/>
      <c r="C778" s="37">
        <v>766</v>
      </c>
      <c r="D778" s="59"/>
      <c r="E778" s="60"/>
      <c r="F778" s="58"/>
      <c r="G778" s="59"/>
      <c r="H778" s="60"/>
      <c r="I778" s="58"/>
      <c r="J778" s="40"/>
      <c r="K778" s="41"/>
      <c r="L778" s="41"/>
      <c r="M778" s="42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94"/>
      <c r="AA778" s="76"/>
      <c r="AB778" s="76"/>
      <c r="AC778" s="76"/>
      <c r="AD778" s="76"/>
    </row>
    <row r="779" spans="1:30" ht="15" x14ac:dyDescent="0.15">
      <c r="A779" s="53"/>
      <c r="B779" s="58"/>
      <c r="C779" s="37">
        <v>767</v>
      </c>
      <c r="D779" s="59"/>
      <c r="E779" s="60"/>
      <c r="F779" s="58"/>
      <c r="G779" s="59"/>
      <c r="H779" s="60"/>
      <c r="I779" s="58"/>
      <c r="J779" s="40"/>
      <c r="K779" s="41"/>
      <c r="L779" s="41"/>
      <c r="M779" s="42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94"/>
      <c r="AA779" s="76"/>
      <c r="AB779" s="76"/>
      <c r="AC779" s="76"/>
      <c r="AD779" s="76"/>
    </row>
    <row r="780" spans="1:30" ht="15" x14ac:dyDescent="0.15">
      <c r="A780" s="53"/>
      <c r="B780" s="58"/>
      <c r="C780" s="37">
        <v>768</v>
      </c>
      <c r="D780" s="59"/>
      <c r="E780" s="60"/>
      <c r="F780" s="58"/>
      <c r="G780" s="59"/>
      <c r="H780" s="60"/>
      <c r="I780" s="58"/>
      <c r="J780" s="40"/>
      <c r="K780" s="41"/>
      <c r="L780" s="41"/>
      <c r="M780" s="42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94"/>
      <c r="AA780" s="76"/>
      <c r="AB780" s="76"/>
      <c r="AC780" s="76"/>
      <c r="AD780" s="76"/>
    </row>
    <row r="781" spans="1:30" ht="15" x14ac:dyDescent="0.15">
      <c r="A781" s="53"/>
      <c r="B781" s="58"/>
      <c r="C781" s="37">
        <v>769</v>
      </c>
      <c r="D781" s="59"/>
      <c r="E781" s="60"/>
      <c r="F781" s="58"/>
      <c r="G781" s="59"/>
      <c r="H781" s="60"/>
      <c r="I781" s="58"/>
      <c r="J781" s="40"/>
      <c r="K781" s="41"/>
      <c r="L781" s="41"/>
      <c r="M781" s="42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94"/>
      <c r="AA781" s="76"/>
      <c r="AB781" s="76"/>
      <c r="AC781" s="76"/>
      <c r="AD781" s="76"/>
    </row>
    <row r="782" spans="1:30" ht="15" x14ac:dyDescent="0.15">
      <c r="A782" s="53"/>
      <c r="B782" s="58"/>
      <c r="C782" s="37">
        <v>770</v>
      </c>
      <c r="D782" s="59"/>
      <c r="E782" s="60"/>
      <c r="F782" s="58"/>
      <c r="G782" s="59"/>
      <c r="H782" s="60"/>
      <c r="I782" s="58"/>
      <c r="J782" s="40"/>
      <c r="K782" s="41"/>
      <c r="L782" s="41"/>
      <c r="M782" s="42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94"/>
      <c r="AA782" s="76"/>
      <c r="AB782" s="76"/>
      <c r="AC782" s="76"/>
      <c r="AD782" s="76"/>
    </row>
    <row r="783" spans="1:30" ht="15" x14ac:dyDescent="0.15">
      <c r="A783" s="53"/>
      <c r="B783" s="58"/>
      <c r="C783" s="37">
        <v>771</v>
      </c>
      <c r="D783" s="59"/>
      <c r="E783" s="60"/>
      <c r="F783" s="58"/>
      <c r="G783" s="59"/>
      <c r="H783" s="60"/>
      <c r="I783" s="58"/>
      <c r="J783" s="40"/>
      <c r="K783" s="41"/>
      <c r="L783" s="41"/>
      <c r="M783" s="42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94"/>
      <c r="AA783" s="76"/>
      <c r="AB783" s="76"/>
      <c r="AC783" s="76"/>
      <c r="AD783" s="76"/>
    </row>
    <row r="784" spans="1:30" ht="15" x14ac:dyDescent="0.15">
      <c r="A784" s="53"/>
      <c r="B784" s="58"/>
      <c r="C784" s="37">
        <v>772</v>
      </c>
      <c r="D784" s="59"/>
      <c r="E784" s="60"/>
      <c r="F784" s="58"/>
      <c r="G784" s="59"/>
      <c r="H784" s="60"/>
      <c r="I784" s="58"/>
      <c r="J784" s="40"/>
      <c r="K784" s="41"/>
      <c r="L784" s="41"/>
      <c r="M784" s="42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94"/>
      <c r="AA784" s="76"/>
      <c r="AB784" s="76"/>
      <c r="AC784" s="76"/>
      <c r="AD784" s="76"/>
    </row>
    <row r="785" spans="1:30" ht="15" x14ac:dyDescent="0.15">
      <c r="A785" s="53"/>
      <c r="B785" s="58"/>
      <c r="C785" s="37">
        <v>773</v>
      </c>
      <c r="D785" s="59"/>
      <c r="E785" s="60"/>
      <c r="F785" s="58"/>
      <c r="G785" s="59"/>
      <c r="H785" s="60"/>
      <c r="I785" s="58"/>
      <c r="J785" s="40"/>
      <c r="K785" s="41"/>
      <c r="L785" s="41"/>
      <c r="M785" s="42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94"/>
      <c r="AA785" s="76"/>
      <c r="AB785" s="76"/>
      <c r="AC785" s="76"/>
      <c r="AD785" s="76"/>
    </row>
    <row r="786" spans="1:30" ht="15" x14ac:dyDescent="0.15">
      <c r="A786" s="53"/>
      <c r="B786" s="58"/>
      <c r="C786" s="37">
        <v>774</v>
      </c>
      <c r="D786" s="59"/>
      <c r="E786" s="60"/>
      <c r="F786" s="58"/>
      <c r="G786" s="59"/>
      <c r="H786" s="60"/>
      <c r="I786" s="58"/>
      <c r="J786" s="40"/>
      <c r="K786" s="41"/>
      <c r="L786" s="41"/>
      <c r="M786" s="42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94"/>
      <c r="AA786" s="76"/>
      <c r="AB786" s="76"/>
      <c r="AC786" s="76"/>
      <c r="AD786" s="76"/>
    </row>
    <row r="787" spans="1:30" ht="15" x14ac:dyDescent="0.15">
      <c r="A787" s="53"/>
      <c r="B787" s="58"/>
      <c r="C787" s="37">
        <v>775</v>
      </c>
      <c r="D787" s="59"/>
      <c r="E787" s="60"/>
      <c r="F787" s="58"/>
      <c r="G787" s="59"/>
      <c r="H787" s="60"/>
      <c r="I787" s="58"/>
      <c r="J787" s="40"/>
      <c r="K787" s="41"/>
      <c r="L787" s="41"/>
      <c r="M787" s="42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94"/>
      <c r="AA787" s="76"/>
      <c r="AB787" s="76"/>
      <c r="AC787" s="76"/>
      <c r="AD787" s="76"/>
    </row>
    <row r="788" spans="1:30" ht="15" x14ac:dyDescent="0.15">
      <c r="A788" s="53"/>
      <c r="B788" s="58"/>
      <c r="C788" s="37">
        <v>776</v>
      </c>
      <c r="D788" s="59"/>
      <c r="E788" s="60"/>
      <c r="F788" s="58"/>
      <c r="G788" s="59"/>
      <c r="H788" s="60"/>
      <c r="I788" s="58"/>
      <c r="J788" s="40"/>
      <c r="K788" s="41"/>
      <c r="L788" s="41"/>
      <c r="M788" s="42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94"/>
      <c r="AA788" s="76"/>
      <c r="AB788" s="76"/>
      <c r="AC788" s="76"/>
      <c r="AD788" s="76"/>
    </row>
    <row r="789" spans="1:30" ht="15" x14ac:dyDescent="0.15">
      <c r="A789" s="53"/>
      <c r="B789" s="58"/>
      <c r="C789" s="37">
        <v>777</v>
      </c>
      <c r="D789" s="59"/>
      <c r="E789" s="60"/>
      <c r="F789" s="58"/>
      <c r="G789" s="59"/>
      <c r="H789" s="60"/>
      <c r="I789" s="58"/>
      <c r="J789" s="40"/>
      <c r="K789" s="41"/>
      <c r="L789" s="41"/>
      <c r="M789" s="42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94"/>
      <c r="AA789" s="76"/>
      <c r="AB789" s="76"/>
      <c r="AC789" s="76"/>
      <c r="AD789" s="76"/>
    </row>
    <row r="790" spans="1:30" ht="15" x14ac:dyDescent="0.15">
      <c r="A790" s="53"/>
      <c r="B790" s="58"/>
      <c r="C790" s="37">
        <v>778</v>
      </c>
      <c r="D790" s="59"/>
      <c r="E790" s="60"/>
      <c r="F790" s="58"/>
      <c r="G790" s="59"/>
      <c r="H790" s="60"/>
      <c r="I790" s="58"/>
      <c r="J790" s="40"/>
      <c r="K790" s="41"/>
      <c r="L790" s="41"/>
      <c r="M790" s="42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94"/>
      <c r="AA790" s="76"/>
      <c r="AB790" s="76"/>
      <c r="AC790" s="76"/>
      <c r="AD790" s="76"/>
    </row>
    <row r="791" spans="1:30" ht="15" x14ac:dyDescent="0.15">
      <c r="A791" s="53"/>
      <c r="B791" s="58"/>
      <c r="C791" s="37">
        <v>779</v>
      </c>
      <c r="D791" s="59"/>
      <c r="E791" s="60"/>
      <c r="F791" s="58"/>
      <c r="G791" s="59"/>
      <c r="H791" s="60"/>
      <c r="I791" s="58"/>
      <c r="J791" s="40"/>
      <c r="K791" s="41"/>
      <c r="L791" s="41"/>
      <c r="M791" s="42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94"/>
      <c r="AA791" s="76"/>
      <c r="AB791" s="76"/>
      <c r="AC791" s="76"/>
      <c r="AD791" s="76"/>
    </row>
    <row r="792" spans="1:30" ht="15" x14ac:dyDescent="0.15">
      <c r="A792" s="53"/>
      <c r="B792" s="58"/>
      <c r="C792" s="37">
        <v>780</v>
      </c>
      <c r="D792" s="59"/>
      <c r="E792" s="60"/>
      <c r="F792" s="58"/>
      <c r="G792" s="59"/>
      <c r="H792" s="60"/>
      <c r="I792" s="58"/>
      <c r="J792" s="40"/>
      <c r="K792" s="41"/>
      <c r="L792" s="41"/>
      <c r="M792" s="42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94"/>
      <c r="AA792" s="76"/>
      <c r="AB792" s="76"/>
      <c r="AC792" s="76"/>
      <c r="AD792" s="76"/>
    </row>
    <row r="793" spans="1:30" ht="15" x14ac:dyDescent="0.15">
      <c r="A793" s="53"/>
      <c r="B793" s="58"/>
      <c r="C793" s="37">
        <v>781</v>
      </c>
      <c r="D793" s="59"/>
      <c r="E793" s="60"/>
      <c r="F793" s="58"/>
      <c r="G793" s="59"/>
      <c r="H793" s="60"/>
      <c r="I793" s="58"/>
      <c r="J793" s="40"/>
      <c r="K793" s="41"/>
      <c r="L793" s="41"/>
      <c r="M793" s="42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94"/>
      <c r="AA793" s="76"/>
      <c r="AB793" s="76"/>
      <c r="AC793" s="76"/>
      <c r="AD793" s="76"/>
    </row>
    <row r="794" spans="1:30" ht="15" x14ac:dyDescent="0.15">
      <c r="A794" s="53"/>
      <c r="B794" s="58"/>
      <c r="C794" s="37">
        <v>782</v>
      </c>
      <c r="D794" s="59"/>
      <c r="E794" s="60"/>
      <c r="F794" s="58"/>
      <c r="G794" s="59"/>
      <c r="H794" s="60"/>
      <c r="I794" s="58"/>
      <c r="J794" s="40"/>
      <c r="K794" s="41"/>
      <c r="L794" s="41"/>
      <c r="M794" s="42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94"/>
      <c r="AA794" s="76"/>
      <c r="AB794" s="76"/>
      <c r="AC794" s="76"/>
      <c r="AD794" s="76"/>
    </row>
    <row r="795" spans="1:30" ht="15" x14ac:dyDescent="0.15">
      <c r="A795" s="53"/>
      <c r="B795" s="58"/>
      <c r="C795" s="37">
        <v>783</v>
      </c>
      <c r="D795" s="59"/>
      <c r="E795" s="60"/>
      <c r="F795" s="58"/>
      <c r="G795" s="59"/>
      <c r="H795" s="60"/>
      <c r="I795" s="58"/>
      <c r="J795" s="40"/>
      <c r="K795" s="41"/>
      <c r="L795" s="41"/>
      <c r="M795" s="42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94"/>
      <c r="AA795" s="76"/>
      <c r="AB795" s="76"/>
      <c r="AC795" s="76"/>
      <c r="AD795" s="76"/>
    </row>
    <row r="796" spans="1:30" ht="15" x14ac:dyDescent="0.15">
      <c r="A796" s="53"/>
      <c r="B796" s="58"/>
      <c r="C796" s="37">
        <v>784</v>
      </c>
      <c r="D796" s="59"/>
      <c r="E796" s="60"/>
      <c r="F796" s="58"/>
      <c r="G796" s="59"/>
      <c r="H796" s="60"/>
      <c r="I796" s="58"/>
      <c r="J796" s="40"/>
      <c r="K796" s="41"/>
      <c r="L796" s="41"/>
      <c r="M796" s="42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94"/>
      <c r="AA796" s="76"/>
      <c r="AB796" s="76"/>
      <c r="AC796" s="76"/>
      <c r="AD796" s="76"/>
    </row>
    <row r="797" spans="1:30" ht="15" x14ac:dyDescent="0.15">
      <c r="A797" s="53"/>
      <c r="B797" s="58"/>
      <c r="C797" s="37">
        <v>785</v>
      </c>
      <c r="D797" s="59"/>
      <c r="E797" s="60"/>
      <c r="F797" s="58"/>
      <c r="G797" s="59"/>
      <c r="H797" s="60"/>
      <c r="I797" s="58"/>
      <c r="J797" s="40"/>
      <c r="K797" s="41"/>
      <c r="L797" s="41"/>
      <c r="M797" s="42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94"/>
      <c r="AA797" s="76"/>
      <c r="AB797" s="76"/>
      <c r="AC797" s="76"/>
      <c r="AD797" s="76"/>
    </row>
    <row r="798" spans="1:30" ht="15" x14ac:dyDescent="0.15">
      <c r="A798" s="53"/>
      <c r="B798" s="58"/>
      <c r="C798" s="37">
        <v>786</v>
      </c>
      <c r="D798" s="59"/>
      <c r="E798" s="60"/>
      <c r="F798" s="58"/>
      <c r="G798" s="59"/>
      <c r="H798" s="60"/>
      <c r="I798" s="58"/>
      <c r="J798" s="40"/>
      <c r="K798" s="41"/>
      <c r="L798" s="41"/>
      <c r="M798" s="42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94"/>
      <c r="AA798" s="76"/>
      <c r="AB798" s="76"/>
      <c r="AC798" s="76"/>
      <c r="AD798" s="76"/>
    </row>
    <row r="799" spans="1:30" ht="15" x14ac:dyDescent="0.15">
      <c r="A799" s="53"/>
      <c r="B799" s="58"/>
      <c r="C799" s="37">
        <v>787</v>
      </c>
      <c r="D799" s="59"/>
      <c r="E799" s="60"/>
      <c r="F799" s="58"/>
      <c r="G799" s="59"/>
      <c r="H799" s="60"/>
      <c r="I799" s="58"/>
      <c r="J799" s="40"/>
      <c r="K799" s="41"/>
      <c r="L799" s="41"/>
      <c r="M799" s="42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94"/>
      <c r="AA799" s="76"/>
      <c r="AB799" s="76"/>
      <c r="AC799" s="76"/>
      <c r="AD799" s="76"/>
    </row>
    <row r="800" spans="1:30" ht="15" x14ac:dyDescent="0.15">
      <c r="A800" s="53"/>
      <c r="B800" s="58"/>
      <c r="C800" s="37">
        <v>788</v>
      </c>
      <c r="D800" s="59"/>
      <c r="E800" s="60"/>
      <c r="F800" s="58"/>
      <c r="G800" s="59"/>
      <c r="H800" s="60"/>
      <c r="I800" s="58"/>
      <c r="J800" s="40"/>
      <c r="K800" s="41"/>
      <c r="L800" s="41"/>
      <c r="M800" s="42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94"/>
      <c r="AA800" s="76"/>
      <c r="AB800" s="76"/>
      <c r="AC800" s="76"/>
      <c r="AD800" s="76"/>
    </row>
    <row r="801" spans="1:30" ht="15" x14ac:dyDescent="0.15">
      <c r="A801" s="53"/>
      <c r="B801" s="58"/>
      <c r="C801" s="37">
        <v>789</v>
      </c>
      <c r="D801" s="59"/>
      <c r="E801" s="60"/>
      <c r="F801" s="58"/>
      <c r="G801" s="59"/>
      <c r="H801" s="60"/>
      <c r="I801" s="58"/>
      <c r="J801" s="40"/>
      <c r="K801" s="41"/>
      <c r="L801" s="41"/>
      <c r="M801" s="42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94"/>
      <c r="AA801" s="76"/>
      <c r="AB801" s="76"/>
      <c r="AC801" s="76"/>
      <c r="AD801" s="76"/>
    </row>
    <row r="802" spans="1:30" ht="15" x14ac:dyDescent="0.15">
      <c r="A802" s="53"/>
      <c r="B802" s="58"/>
      <c r="C802" s="37">
        <v>790</v>
      </c>
      <c r="D802" s="59"/>
      <c r="E802" s="60"/>
      <c r="F802" s="58"/>
      <c r="G802" s="59"/>
      <c r="H802" s="60"/>
      <c r="I802" s="58"/>
      <c r="J802" s="40"/>
      <c r="K802" s="41"/>
      <c r="L802" s="41"/>
      <c r="M802" s="42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94"/>
      <c r="AA802" s="76"/>
      <c r="AB802" s="76"/>
      <c r="AC802" s="76"/>
      <c r="AD802" s="76"/>
    </row>
    <row r="803" spans="1:30" ht="15" x14ac:dyDescent="0.15">
      <c r="A803" s="53"/>
      <c r="B803" s="58"/>
      <c r="C803" s="37">
        <v>791</v>
      </c>
      <c r="D803" s="59"/>
      <c r="E803" s="60"/>
      <c r="F803" s="58"/>
      <c r="G803" s="59"/>
      <c r="H803" s="60"/>
      <c r="I803" s="58"/>
      <c r="J803" s="40"/>
      <c r="K803" s="41"/>
      <c r="L803" s="41"/>
      <c r="M803" s="42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94"/>
      <c r="AA803" s="76"/>
      <c r="AB803" s="76"/>
      <c r="AC803" s="76"/>
      <c r="AD803" s="76"/>
    </row>
    <row r="804" spans="1:30" ht="15" x14ac:dyDescent="0.15">
      <c r="A804" s="53"/>
      <c r="B804" s="58"/>
      <c r="C804" s="37">
        <v>792</v>
      </c>
      <c r="D804" s="59"/>
      <c r="E804" s="60"/>
      <c r="F804" s="58"/>
      <c r="G804" s="59"/>
      <c r="H804" s="60"/>
      <c r="I804" s="58"/>
      <c r="J804" s="40"/>
      <c r="K804" s="41"/>
      <c r="L804" s="41"/>
      <c r="M804" s="42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94"/>
      <c r="AA804" s="76"/>
      <c r="AB804" s="76"/>
      <c r="AC804" s="76"/>
      <c r="AD804" s="76"/>
    </row>
    <row r="805" spans="1:30" ht="15" x14ac:dyDescent="0.15">
      <c r="A805" s="53"/>
      <c r="B805" s="58"/>
      <c r="C805" s="37">
        <v>793</v>
      </c>
      <c r="D805" s="59"/>
      <c r="E805" s="60"/>
      <c r="F805" s="58"/>
      <c r="G805" s="59"/>
      <c r="H805" s="60"/>
      <c r="I805" s="58"/>
      <c r="J805" s="40"/>
      <c r="K805" s="41"/>
      <c r="L805" s="41"/>
      <c r="M805" s="42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94"/>
      <c r="AA805" s="76"/>
      <c r="AB805" s="76"/>
      <c r="AC805" s="76"/>
      <c r="AD805" s="76"/>
    </row>
    <row r="806" spans="1:30" ht="15" x14ac:dyDescent="0.15">
      <c r="A806" s="53"/>
      <c r="B806" s="58"/>
      <c r="C806" s="37">
        <v>794</v>
      </c>
      <c r="D806" s="59"/>
      <c r="E806" s="60"/>
      <c r="F806" s="58"/>
      <c r="G806" s="59"/>
      <c r="H806" s="60"/>
      <c r="I806" s="58"/>
      <c r="J806" s="40"/>
      <c r="K806" s="41"/>
      <c r="L806" s="41"/>
      <c r="M806" s="42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94"/>
      <c r="AA806" s="76"/>
      <c r="AB806" s="76"/>
      <c r="AC806" s="76"/>
      <c r="AD806" s="76"/>
    </row>
    <row r="807" spans="1:30" ht="15" x14ac:dyDescent="0.15">
      <c r="A807" s="53"/>
      <c r="B807" s="58"/>
      <c r="C807" s="37">
        <v>795</v>
      </c>
      <c r="D807" s="59"/>
      <c r="E807" s="60"/>
      <c r="F807" s="58"/>
      <c r="G807" s="59"/>
      <c r="H807" s="60"/>
      <c r="I807" s="58"/>
      <c r="J807" s="40"/>
      <c r="K807" s="41"/>
      <c r="L807" s="41"/>
      <c r="M807" s="42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94"/>
      <c r="AA807" s="76"/>
      <c r="AB807" s="76"/>
      <c r="AC807" s="76"/>
      <c r="AD807" s="76"/>
    </row>
    <row r="808" spans="1:30" ht="15" x14ac:dyDescent="0.15">
      <c r="A808" s="53"/>
      <c r="B808" s="58"/>
      <c r="C808" s="37">
        <v>796</v>
      </c>
      <c r="D808" s="59"/>
      <c r="E808" s="60"/>
      <c r="F808" s="58"/>
      <c r="G808" s="59"/>
      <c r="H808" s="60"/>
      <c r="I808" s="58"/>
      <c r="J808" s="40"/>
      <c r="K808" s="41"/>
      <c r="L808" s="41"/>
      <c r="M808" s="42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94"/>
      <c r="AA808" s="76"/>
      <c r="AB808" s="76"/>
      <c r="AC808" s="76"/>
      <c r="AD808" s="76"/>
    </row>
    <row r="809" spans="1:30" ht="15" x14ac:dyDescent="0.15">
      <c r="A809" s="53"/>
      <c r="B809" s="58"/>
      <c r="C809" s="37">
        <v>797</v>
      </c>
      <c r="D809" s="59"/>
      <c r="E809" s="60"/>
      <c r="F809" s="58"/>
      <c r="G809" s="59"/>
      <c r="H809" s="60"/>
      <c r="I809" s="58"/>
      <c r="J809" s="40"/>
      <c r="K809" s="41"/>
      <c r="L809" s="41"/>
      <c r="M809" s="42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94"/>
      <c r="AA809" s="76"/>
      <c r="AB809" s="76"/>
      <c r="AC809" s="76"/>
      <c r="AD809" s="76"/>
    </row>
    <row r="810" spans="1:30" ht="15" x14ac:dyDescent="0.15">
      <c r="A810" s="53"/>
      <c r="B810" s="58"/>
      <c r="C810" s="37">
        <v>798</v>
      </c>
      <c r="D810" s="59"/>
      <c r="E810" s="60"/>
      <c r="F810" s="58"/>
      <c r="G810" s="59"/>
      <c r="H810" s="60"/>
      <c r="I810" s="58"/>
      <c r="J810" s="40"/>
      <c r="K810" s="41"/>
      <c r="L810" s="41"/>
      <c r="M810" s="42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94"/>
      <c r="AA810" s="76"/>
      <c r="AB810" s="76"/>
      <c r="AC810" s="76"/>
      <c r="AD810" s="76"/>
    </row>
    <row r="811" spans="1:30" ht="15" x14ac:dyDescent="0.15">
      <c r="A811" s="53"/>
      <c r="B811" s="58"/>
      <c r="C811" s="37">
        <v>799</v>
      </c>
      <c r="D811" s="59"/>
      <c r="E811" s="60"/>
      <c r="F811" s="58"/>
      <c r="G811" s="59"/>
      <c r="H811" s="60"/>
      <c r="I811" s="58"/>
      <c r="J811" s="40"/>
      <c r="K811" s="41"/>
      <c r="L811" s="41"/>
      <c r="M811" s="42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94"/>
      <c r="AA811" s="76"/>
      <c r="AB811" s="76"/>
      <c r="AC811" s="76"/>
      <c r="AD811" s="76"/>
    </row>
    <row r="812" spans="1:30" ht="15" x14ac:dyDescent="0.15">
      <c r="A812" s="53"/>
      <c r="B812" s="58"/>
      <c r="C812" s="37">
        <v>800</v>
      </c>
      <c r="D812" s="59"/>
      <c r="E812" s="60"/>
      <c r="F812" s="58"/>
      <c r="G812" s="59"/>
      <c r="H812" s="60"/>
      <c r="I812" s="58"/>
      <c r="J812" s="40"/>
      <c r="K812" s="41"/>
      <c r="L812" s="41"/>
      <c r="M812" s="42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94"/>
      <c r="AA812" s="76"/>
      <c r="AB812" s="76"/>
      <c r="AC812" s="76"/>
      <c r="AD812" s="76"/>
    </row>
    <row r="813" spans="1:30" ht="15" x14ac:dyDescent="0.15">
      <c r="A813" s="53"/>
      <c r="B813" s="58"/>
      <c r="C813" s="37">
        <v>801</v>
      </c>
      <c r="D813" s="59"/>
      <c r="E813" s="60"/>
      <c r="F813" s="58"/>
      <c r="G813" s="59"/>
      <c r="H813" s="60"/>
      <c r="I813" s="58"/>
      <c r="J813" s="40"/>
      <c r="K813" s="41"/>
      <c r="L813" s="41"/>
      <c r="M813" s="42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94"/>
      <c r="AA813" s="76"/>
      <c r="AB813" s="76"/>
      <c r="AC813" s="76"/>
      <c r="AD813" s="76"/>
    </row>
    <row r="814" spans="1:30" ht="15" x14ac:dyDescent="0.15">
      <c r="A814" s="53"/>
      <c r="B814" s="58"/>
      <c r="C814" s="37">
        <v>802</v>
      </c>
      <c r="D814" s="59"/>
      <c r="E814" s="60"/>
      <c r="F814" s="58"/>
      <c r="G814" s="59"/>
      <c r="H814" s="60"/>
      <c r="I814" s="58"/>
      <c r="J814" s="40"/>
      <c r="K814" s="41"/>
      <c r="L814" s="41"/>
      <c r="M814" s="42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94"/>
      <c r="AA814" s="76"/>
      <c r="AB814" s="76"/>
      <c r="AC814" s="76"/>
      <c r="AD814" s="76"/>
    </row>
    <row r="815" spans="1:30" ht="15" x14ac:dyDescent="0.15">
      <c r="A815" s="53"/>
      <c r="B815" s="58"/>
      <c r="C815" s="37">
        <v>803</v>
      </c>
      <c r="D815" s="59"/>
      <c r="E815" s="60"/>
      <c r="F815" s="58"/>
      <c r="G815" s="59"/>
      <c r="H815" s="60"/>
      <c r="I815" s="58"/>
      <c r="J815" s="40"/>
      <c r="K815" s="41"/>
      <c r="L815" s="41"/>
      <c r="M815" s="42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94"/>
      <c r="AA815" s="76"/>
      <c r="AB815" s="76"/>
      <c r="AC815" s="76"/>
      <c r="AD815" s="76"/>
    </row>
    <row r="816" spans="1:30" ht="15" x14ac:dyDescent="0.15">
      <c r="A816" s="53"/>
      <c r="B816" s="58"/>
      <c r="C816" s="37">
        <v>804</v>
      </c>
      <c r="D816" s="59"/>
      <c r="E816" s="60"/>
      <c r="F816" s="58"/>
      <c r="G816" s="59"/>
      <c r="H816" s="60"/>
      <c r="I816" s="58"/>
      <c r="J816" s="40"/>
      <c r="K816" s="41"/>
      <c r="L816" s="41"/>
      <c r="M816" s="42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94"/>
      <c r="AA816" s="76"/>
      <c r="AB816" s="76"/>
      <c r="AC816" s="76"/>
      <c r="AD816" s="76"/>
    </row>
    <row r="817" spans="1:30" ht="15" x14ac:dyDescent="0.15">
      <c r="A817" s="53"/>
      <c r="B817" s="58"/>
      <c r="C817" s="37">
        <v>805</v>
      </c>
      <c r="D817" s="59"/>
      <c r="E817" s="60"/>
      <c r="F817" s="58"/>
      <c r="G817" s="59"/>
      <c r="H817" s="60"/>
      <c r="I817" s="58"/>
      <c r="J817" s="40"/>
      <c r="K817" s="41"/>
      <c r="L817" s="41"/>
      <c r="M817" s="42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94"/>
      <c r="AA817" s="76"/>
      <c r="AB817" s="76"/>
      <c r="AC817" s="76"/>
      <c r="AD817" s="76"/>
    </row>
    <row r="818" spans="1:30" ht="15" x14ac:dyDescent="0.15">
      <c r="A818" s="53"/>
      <c r="B818" s="58"/>
      <c r="C818" s="37">
        <v>806</v>
      </c>
      <c r="D818" s="59"/>
      <c r="E818" s="60"/>
      <c r="F818" s="58"/>
      <c r="G818" s="59"/>
      <c r="H818" s="60"/>
      <c r="I818" s="58"/>
      <c r="J818" s="40"/>
      <c r="K818" s="41"/>
      <c r="L818" s="41"/>
      <c r="M818" s="42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94"/>
      <c r="AA818" s="76"/>
      <c r="AB818" s="76"/>
      <c r="AC818" s="76"/>
      <c r="AD818" s="76"/>
    </row>
    <row r="819" spans="1:30" ht="15" x14ac:dyDescent="0.15">
      <c r="A819" s="53"/>
      <c r="B819" s="58"/>
      <c r="C819" s="37">
        <v>807</v>
      </c>
      <c r="D819" s="59"/>
      <c r="E819" s="60"/>
      <c r="F819" s="58"/>
      <c r="G819" s="59"/>
      <c r="H819" s="60"/>
      <c r="I819" s="58"/>
      <c r="J819" s="40"/>
      <c r="K819" s="41"/>
      <c r="L819" s="41"/>
      <c r="M819" s="42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94"/>
      <c r="AA819" s="76"/>
      <c r="AB819" s="76"/>
      <c r="AC819" s="76"/>
      <c r="AD819" s="76"/>
    </row>
    <row r="820" spans="1:30" ht="15" x14ac:dyDescent="0.15">
      <c r="A820" s="53"/>
      <c r="B820" s="58"/>
      <c r="C820" s="37">
        <v>808</v>
      </c>
      <c r="D820" s="59"/>
      <c r="E820" s="60"/>
      <c r="F820" s="58"/>
      <c r="G820" s="59"/>
      <c r="H820" s="60"/>
      <c r="I820" s="58"/>
      <c r="J820" s="40"/>
      <c r="K820" s="41"/>
      <c r="L820" s="41"/>
      <c r="M820" s="42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94"/>
      <c r="AA820" s="76"/>
      <c r="AB820" s="76"/>
      <c r="AC820" s="76"/>
      <c r="AD820" s="76"/>
    </row>
    <row r="821" spans="1:30" ht="15" x14ac:dyDescent="0.15">
      <c r="A821" s="53"/>
      <c r="B821" s="58"/>
      <c r="C821" s="37">
        <v>809</v>
      </c>
      <c r="D821" s="59"/>
      <c r="E821" s="60"/>
      <c r="F821" s="58"/>
      <c r="G821" s="59"/>
      <c r="H821" s="60"/>
      <c r="I821" s="58"/>
      <c r="J821" s="40"/>
      <c r="K821" s="41"/>
      <c r="L821" s="41"/>
      <c r="M821" s="42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94"/>
      <c r="AA821" s="76"/>
      <c r="AB821" s="76"/>
      <c r="AC821" s="76"/>
      <c r="AD821" s="76"/>
    </row>
    <row r="822" spans="1:30" ht="15" x14ac:dyDescent="0.15">
      <c r="A822" s="53"/>
      <c r="B822" s="58"/>
      <c r="C822" s="37">
        <v>810</v>
      </c>
      <c r="D822" s="59"/>
      <c r="E822" s="60"/>
      <c r="F822" s="58"/>
      <c r="G822" s="59"/>
      <c r="H822" s="60"/>
      <c r="I822" s="58"/>
      <c r="J822" s="40"/>
      <c r="K822" s="41"/>
      <c r="L822" s="41"/>
      <c r="M822" s="42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94"/>
      <c r="AA822" s="76"/>
      <c r="AB822" s="76"/>
      <c r="AC822" s="76"/>
      <c r="AD822" s="76"/>
    </row>
    <row r="823" spans="1:30" ht="15" x14ac:dyDescent="0.15">
      <c r="A823" s="53"/>
      <c r="B823" s="58"/>
      <c r="C823" s="37">
        <v>811</v>
      </c>
      <c r="D823" s="59"/>
      <c r="E823" s="60"/>
      <c r="F823" s="58"/>
      <c r="G823" s="59"/>
      <c r="H823" s="60"/>
      <c r="I823" s="58"/>
      <c r="J823" s="40"/>
      <c r="K823" s="41"/>
      <c r="L823" s="41"/>
      <c r="M823" s="42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94"/>
      <c r="AA823" s="76"/>
      <c r="AB823" s="76"/>
      <c r="AC823" s="76"/>
      <c r="AD823" s="76"/>
    </row>
    <row r="824" spans="1:30" ht="15" x14ac:dyDescent="0.15">
      <c r="A824" s="53"/>
      <c r="B824" s="58"/>
      <c r="C824" s="37">
        <v>812</v>
      </c>
      <c r="D824" s="59"/>
      <c r="E824" s="60"/>
      <c r="F824" s="58"/>
      <c r="G824" s="59"/>
      <c r="H824" s="60"/>
      <c r="I824" s="58"/>
      <c r="J824" s="40"/>
      <c r="K824" s="41"/>
      <c r="L824" s="41"/>
      <c r="M824" s="42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94"/>
      <c r="AA824" s="76"/>
      <c r="AB824" s="76"/>
      <c r="AC824" s="76"/>
      <c r="AD824" s="76"/>
    </row>
    <row r="825" spans="1:30" ht="15" x14ac:dyDescent="0.15">
      <c r="A825" s="53"/>
      <c r="B825" s="58"/>
      <c r="C825" s="37">
        <v>813</v>
      </c>
      <c r="D825" s="59"/>
      <c r="E825" s="60"/>
      <c r="F825" s="58"/>
      <c r="G825" s="59"/>
      <c r="H825" s="60"/>
      <c r="I825" s="58"/>
      <c r="J825" s="40"/>
      <c r="K825" s="41"/>
      <c r="L825" s="41"/>
      <c r="M825" s="42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94"/>
      <c r="AA825" s="76"/>
      <c r="AB825" s="76"/>
      <c r="AC825" s="76"/>
      <c r="AD825" s="76"/>
    </row>
    <row r="826" spans="1:30" ht="15" x14ac:dyDescent="0.15">
      <c r="A826" s="53"/>
      <c r="B826" s="58"/>
      <c r="C826" s="37">
        <v>814</v>
      </c>
      <c r="D826" s="59"/>
      <c r="E826" s="60"/>
      <c r="F826" s="58"/>
      <c r="G826" s="59"/>
      <c r="H826" s="60"/>
      <c r="I826" s="58"/>
      <c r="J826" s="40"/>
      <c r="K826" s="41"/>
      <c r="L826" s="41"/>
      <c r="M826" s="42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94"/>
      <c r="AA826" s="76"/>
      <c r="AB826" s="76"/>
      <c r="AC826" s="76"/>
      <c r="AD826" s="76"/>
    </row>
    <row r="827" spans="1:30" ht="15" x14ac:dyDescent="0.15">
      <c r="A827" s="53"/>
      <c r="B827" s="58"/>
      <c r="C827" s="37">
        <v>815</v>
      </c>
      <c r="D827" s="59"/>
      <c r="E827" s="60"/>
      <c r="F827" s="58"/>
      <c r="G827" s="59"/>
      <c r="H827" s="60"/>
      <c r="I827" s="58"/>
      <c r="J827" s="40"/>
      <c r="K827" s="41"/>
      <c r="L827" s="41"/>
      <c r="M827" s="42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94"/>
      <c r="AA827" s="76"/>
      <c r="AB827" s="76"/>
      <c r="AC827" s="76"/>
      <c r="AD827" s="76"/>
    </row>
    <row r="828" spans="1:30" ht="15" x14ac:dyDescent="0.15">
      <c r="A828" s="53"/>
      <c r="B828" s="58"/>
      <c r="C828" s="37">
        <v>816</v>
      </c>
      <c r="D828" s="59"/>
      <c r="E828" s="60"/>
      <c r="F828" s="58"/>
      <c r="G828" s="59"/>
      <c r="H828" s="60"/>
      <c r="I828" s="58"/>
      <c r="J828" s="40"/>
      <c r="K828" s="41"/>
      <c r="L828" s="41"/>
      <c r="M828" s="42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94"/>
      <c r="AA828" s="76"/>
      <c r="AB828" s="76"/>
      <c r="AC828" s="76"/>
      <c r="AD828" s="76"/>
    </row>
    <row r="829" spans="1:30" ht="15" x14ac:dyDescent="0.15">
      <c r="A829" s="53"/>
      <c r="B829" s="58"/>
      <c r="C829" s="37">
        <v>817</v>
      </c>
      <c r="D829" s="59"/>
      <c r="E829" s="60"/>
      <c r="F829" s="58"/>
      <c r="G829" s="59"/>
      <c r="H829" s="60"/>
      <c r="I829" s="58"/>
      <c r="J829" s="40"/>
      <c r="K829" s="41"/>
      <c r="L829" s="41"/>
      <c r="M829" s="42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94"/>
      <c r="AA829" s="76"/>
      <c r="AB829" s="76"/>
      <c r="AC829" s="76"/>
      <c r="AD829" s="76"/>
    </row>
    <row r="830" spans="1:30" ht="15" x14ac:dyDescent="0.15">
      <c r="A830" s="53"/>
      <c r="B830" s="58"/>
      <c r="C830" s="37">
        <v>818</v>
      </c>
      <c r="D830" s="59"/>
      <c r="E830" s="60"/>
      <c r="F830" s="58"/>
      <c r="G830" s="59"/>
      <c r="H830" s="60"/>
      <c r="I830" s="58"/>
      <c r="J830" s="40"/>
      <c r="K830" s="41"/>
      <c r="L830" s="41"/>
      <c r="M830" s="42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94"/>
      <c r="AA830" s="76"/>
      <c r="AB830" s="76"/>
      <c r="AC830" s="76"/>
      <c r="AD830" s="76"/>
    </row>
    <row r="831" spans="1:30" ht="15" x14ac:dyDescent="0.15">
      <c r="A831" s="53"/>
      <c r="B831" s="58"/>
      <c r="C831" s="37">
        <v>819</v>
      </c>
      <c r="D831" s="59"/>
      <c r="E831" s="60"/>
      <c r="F831" s="58"/>
      <c r="G831" s="59"/>
      <c r="H831" s="60"/>
      <c r="I831" s="58"/>
      <c r="J831" s="40"/>
      <c r="K831" s="41"/>
      <c r="L831" s="41"/>
      <c r="M831" s="42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94"/>
      <c r="AA831" s="76"/>
      <c r="AB831" s="76"/>
      <c r="AC831" s="76"/>
      <c r="AD831" s="76"/>
    </row>
    <row r="832" spans="1:30" ht="15" x14ac:dyDescent="0.15">
      <c r="A832" s="53"/>
      <c r="B832" s="58"/>
      <c r="C832" s="37">
        <v>820</v>
      </c>
      <c r="D832" s="59"/>
      <c r="E832" s="60"/>
      <c r="F832" s="58"/>
      <c r="G832" s="59"/>
      <c r="H832" s="60"/>
      <c r="I832" s="58"/>
      <c r="J832" s="40"/>
      <c r="K832" s="41"/>
      <c r="L832" s="41"/>
      <c r="M832" s="42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94"/>
      <c r="AA832" s="76"/>
      <c r="AB832" s="76"/>
      <c r="AC832" s="76"/>
      <c r="AD832" s="76"/>
    </row>
    <row r="833" spans="1:30" ht="15" x14ac:dyDescent="0.15">
      <c r="A833" s="53"/>
      <c r="B833" s="58"/>
      <c r="C833" s="37">
        <v>821</v>
      </c>
      <c r="D833" s="59"/>
      <c r="E833" s="60"/>
      <c r="F833" s="58"/>
      <c r="G833" s="59"/>
      <c r="H833" s="60"/>
      <c r="I833" s="58"/>
      <c r="J833" s="40"/>
      <c r="K833" s="41"/>
      <c r="L833" s="41"/>
      <c r="M833" s="42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94"/>
      <c r="AA833" s="76"/>
      <c r="AB833" s="76"/>
      <c r="AC833" s="76"/>
      <c r="AD833" s="76"/>
    </row>
    <row r="834" spans="1:30" ht="15" x14ac:dyDescent="0.15">
      <c r="A834" s="53"/>
      <c r="B834" s="58"/>
      <c r="C834" s="37">
        <v>822</v>
      </c>
      <c r="D834" s="59"/>
      <c r="E834" s="60"/>
      <c r="F834" s="58"/>
      <c r="G834" s="59"/>
      <c r="H834" s="60"/>
      <c r="I834" s="58"/>
      <c r="J834" s="40"/>
      <c r="K834" s="41"/>
      <c r="L834" s="41"/>
      <c r="M834" s="42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94"/>
      <c r="AA834" s="76"/>
      <c r="AB834" s="76"/>
      <c r="AC834" s="76"/>
      <c r="AD834" s="76"/>
    </row>
    <row r="835" spans="1:30" ht="15" x14ac:dyDescent="0.15">
      <c r="A835" s="53"/>
      <c r="B835" s="58"/>
      <c r="C835" s="37">
        <v>823</v>
      </c>
      <c r="D835" s="59"/>
      <c r="E835" s="60"/>
      <c r="F835" s="58"/>
      <c r="G835" s="59"/>
      <c r="H835" s="60"/>
      <c r="I835" s="58"/>
      <c r="J835" s="40"/>
      <c r="K835" s="41"/>
      <c r="L835" s="41"/>
      <c r="M835" s="42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94"/>
      <c r="AA835" s="76"/>
      <c r="AB835" s="76"/>
      <c r="AC835" s="76"/>
      <c r="AD835" s="76"/>
    </row>
    <row r="836" spans="1:30" ht="15" x14ac:dyDescent="0.15">
      <c r="A836" s="53"/>
      <c r="B836" s="58"/>
      <c r="C836" s="37">
        <v>824</v>
      </c>
      <c r="D836" s="59"/>
      <c r="E836" s="60"/>
      <c r="F836" s="58"/>
      <c r="G836" s="59"/>
      <c r="H836" s="60"/>
      <c r="I836" s="58"/>
      <c r="J836" s="40"/>
      <c r="K836" s="41"/>
      <c r="L836" s="41"/>
      <c r="M836" s="42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94"/>
      <c r="AA836" s="76"/>
      <c r="AB836" s="76"/>
      <c r="AC836" s="76"/>
      <c r="AD836" s="76"/>
    </row>
    <row r="837" spans="1:30" ht="15" x14ac:dyDescent="0.15">
      <c r="A837" s="53"/>
      <c r="B837" s="58"/>
      <c r="C837" s="37">
        <v>825</v>
      </c>
      <c r="D837" s="59"/>
      <c r="E837" s="60"/>
      <c r="F837" s="58"/>
      <c r="G837" s="59"/>
      <c r="H837" s="60"/>
      <c r="I837" s="58"/>
      <c r="J837" s="40"/>
      <c r="K837" s="41"/>
      <c r="L837" s="41"/>
      <c r="M837" s="42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94"/>
      <c r="AA837" s="76"/>
      <c r="AB837" s="76"/>
      <c r="AC837" s="76"/>
      <c r="AD837" s="76"/>
    </row>
    <row r="838" spans="1:30" ht="15" x14ac:dyDescent="0.15">
      <c r="A838" s="53"/>
      <c r="B838" s="58"/>
      <c r="C838" s="37">
        <v>826</v>
      </c>
      <c r="D838" s="59"/>
      <c r="E838" s="60"/>
      <c r="F838" s="58"/>
      <c r="G838" s="59"/>
      <c r="H838" s="60"/>
      <c r="I838" s="58"/>
      <c r="J838" s="40"/>
      <c r="K838" s="41"/>
      <c r="L838" s="41"/>
      <c r="M838" s="42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94"/>
      <c r="AA838" s="76"/>
      <c r="AB838" s="76"/>
      <c r="AC838" s="76"/>
      <c r="AD838" s="76"/>
    </row>
    <row r="839" spans="1:30" ht="15" x14ac:dyDescent="0.15">
      <c r="A839" s="53"/>
      <c r="B839" s="58"/>
      <c r="C839" s="37">
        <v>827</v>
      </c>
      <c r="D839" s="59"/>
      <c r="E839" s="60"/>
      <c r="F839" s="58"/>
      <c r="G839" s="59"/>
      <c r="H839" s="60"/>
      <c r="I839" s="58"/>
      <c r="J839" s="40"/>
      <c r="K839" s="41"/>
      <c r="L839" s="41"/>
      <c r="M839" s="42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94"/>
      <c r="AA839" s="76"/>
      <c r="AB839" s="76"/>
      <c r="AC839" s="76"/>
      <c r="AD839" s="76"/>
    </row>
    <row r="840" spans="1:30" ht="15" x14ac:dyDescent="0.15">
      <c r="A840" s="53"/>
      <c r="B840" s="58"/>
      <c r="C840" s="37">
        <v>828</v>
      </c>
      <c r="D840" s="59"/>
      <c r="E840" s="60"/>
      <c r="F840" s="58"/>
      <c r="G840" s="59"/>
      <c r="H840" s="60"/>
      <c r="I840" s="58"/>
      <c r="J840" s="40"/>
      <c r="K840" s="41"/>
      <c r="L840" s="41"/>
      <c r="M840" s="42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94"/>
      <c r="AA840" s="76"/>
      <c r="AB840" s="76"/>
      <c r="AC840" s="76"/>
      <c r="AD840" s="76"/>
    </row>
    <row r="841" spans="1:30" ht="15" x14ac:dyDescent="0.15">
      <c r="A841" s="53"/>
      <c r="B841" s="58"/>
      <c r="C841" s="37">
        <v>829</v>
      </c>
      <c r="D841" s="59"/>
      <c r="E841" s="60"/>
      <c r="F841" s="58"/>
      <c r="G841" s="59"/>
      <c r="H841" s="60"/>
      <c r="I841" s="58"/>
      <c r="J841" s="40"/>
      <c r="K841" s="41"/>
      <c r="L841" s="41"/>
      <c r="M841" s="42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94"/>
      <c r="AA841" s="76"/>
      <c r="AB841" s="76"/>
      <c r="AC841" s="76"/>
      <c r="AD841" s="76"/>
    </row>
    <row r="842" spans="1:30" ht="15" x14ac:dyDescent="0.15">
      <c r="A842" s="53"/>
      <c r="B842" s="58"/>
      <c r="C842" s="37">
        <v>830</v>
      </c>
      <c r="D842" s="59"/>
      <c r="E842" s="60"/>
      <c r="F842" s="58"/>
      <c r="G842" s="59"/>
      <c r="H842" s="60"/>
      <c r="I842" s="58"/>
      <c r="J842" s="40"/>
      <c r="K842" s="41"/>
      <c r="L842" s="41"/>
      <c r="M842" s="42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94"/>
      <c r="AA842" s="76"/>
      <c r="AB842" s="76"/>
      <c r="AC842" s="76"/>
      <c r="AD842" s="76"/>
    </row>
    <row r="843" spans="1:30" ht="15" x14ac:dyDescent="0.15">
      <c r="A843" s="53"/>
      <c r="B843" s="58"/>
      <c r="C843" s="37">
        <v>831</v>
      </c>
      <c r="D843" s="59"/>
      <c r="E843" s="60"/>
      <c r="F843" s="58"/>
      <c r="G843" s="59"/>
      <c r="H843" s="60"/>
      <c r="I843" s="58"/>
      <c r="J843" s="40"/>
      <c r="K843" s="41"/>
      <c r="L843" s="41"/>
      <c r="M843" s="42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94"/>
      <c r="AA843" s="76"/>
      <c r="AB843" s="76"/>
      <c r="AC843" s="76"/>
      <c r="AD843" s="76"/>
    </row>
    <row r="844" spans="1:30" ht="15" x14ac:dyDescent="0.15">
      <c r="A844" s="53"/>
      <c r="B844" s="58"/>
      <c r="C844" s="37">
        <v>832</v>
      </c>
      <c r="D844" s="59"/>
      <c r="E844" s="60"/>
      <c r="F844" s="58"/>
      <c r="G844" s="59"/>
      <c r="H844" s="60"/>
      <c r="I844" s="58"/>
      <c r="J844" s="40"/>
      <c r="K844" s="41"/>
      <c r="L844" s="41"/>
      <c r="M844" s="42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94"/>
      <c r="AA844" s="76"/>
      <c r="AB844" s="76"/>
      <c r="AC844" s="76"/>
      <c r="AD844" s="76"/>
    </row>
    <row r="845" spans="1:30" ht="15" x14ac:dyDescent="0.15">
      <c r="A845" s="53"/>
      <c r="B845" s="58"/>
      <c r="C845" s="37">
        <v>833</v>
      </c>
      <c r="D845" s="59"/>
      <c r="E845" s="60"/>
      <c r="F845" s="58"/>
      <c r="G845" s="59"/>
      <c r="H845" s="60"/>
      <c r="I845" s="58"/>
      <c r="J845" s="40"/>
      <c r="K845" s="41"/>
      <c r="L845" s="41"/>
      <c r="M845" s="42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94"/>
      <c r="AA845" s="76"/>
      <c r="AB845" s="76"/>
      <c r="AC845" s="76"/>
      <c r="AD845" s="76"/>
    </row>
    <row r="846" spans="1:30" ht="15" x14ac:dyDescent="0.15">
      <c r="A846" s="53"/>
      <c r="B846" s="58"/>
      <c r="C846" s="37">
        <v>834</v>
      </c>
      <c r="D846" s="59"/>
      <c r="E846" s="60"/>
      <c r="F846" s="58"/>
      <c r="G846" s="59"/>
      <c r="H846" s="60"/>
      <c r="I846" s="58"/>
      <c r="J846" s="40"/>
      <c r="K846" s="41"/>
      <c r="L846" s="41"/>
      <c r="M846" s="42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94"/>
      <c r="AA846" s="76"/>
      <c r="AB846" s="76"/>
      <c r="AC846" s="76"/>
      <c r="AD846" s="76"/>
    </row>
    <row r="847" spans="1:30" ht="15" x14ac:dyDescent="0.15">
      <c r="A847" s="53"/>
      <c r="B847" s="58"/>
      <c r="C847" s="37">
        <v>835</v>
      </c>
      <c r="D847" s="59"/>
      <c r="E847" s="60"/>
      <c r="F847" s="58"/>
      <c r="G847" s="59"/>
      <c r="H847" s="60"/>
      <c r="I847" s="58"/>
      <c r="J847" s="40"/>
      <c r="K847" s="41"/>
      <c r="L847" s="41"/>
      <c r="M847" s="42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94"/>
      <c r="AA847" s="76"/>
      <c r="AB847" s="76"/>
      <c r="AC847" s="76"/>
      <c r="AD847" s="76"/>
    </row>
    <row r="848" spans="1:30" ht="15" x14ac:dyDescent="0.15">
      <c r="A848" s="53"/>
      <c r="B848" s="58"/>
      <c r="C848" s="37">
        <v>836</v>
      </c>
      <c r="D848" s="59"/>
      <c r="E848" s="60"/>
      <c r="F848" s="58"/>
      <c r="G848" s="59"/>
      <c r="H848" s="60"/>
      <c r="I848" s="58"/>
      <c r="J848" s="40"/>
      <c r="K848" s="41"/>
      <c r="L848" s="41"/>
      <c r="M848" s="42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94"/>
      <c r="AA848" s="76"/>
      <c r="AB848" s="76"/>
      <c r="AC848" s="76"/>
      <c r="AD848" s="76"/>
    </row>
    <row r="849" spans="1:30" ht="15" x14ac:dyDescent="0.15">
      <c r="A849" s="53"/>
      <c r="B849" s="58"/>
      <c r="C849" s="37">
        <v>837</v>
      </c>
      <c r="D849" s="59"/>
      <c r="E849" s="60"/>
      <c r="F849" s="58"/>
      <c r="G849" s="59"/>
      <c r="H849" s="60"/>
      <c r="I849" s="58"/>
      <c r="J849" s="40"/>
      <c r="K849" s="41"/>
      <c r="L849" s="41"/>
      <c r="M849" s="42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94"/>
      <c r="AA849" s="76"/>
      <c r="AB849" s="76"/>
      <c r="AC849" s="76"/>
      <c r="AD849" s="76"/>
    </row>
    <row r="850" spans="1:30" ht="15" x14ac:dyDescent="0.15">
      <c r="A850" s="53"/>
      <c r="B850" s="58"/>
      <c r="C850" s="37">
        <v>838</v>
      </c>
      <c r="D850" s="59"/>
      <c r="E850" s="60"/>
      <c r="F850" s="58"/>
      <c r="G850" s="59"/>
      <c r="H850" s="60"/>
      <c r="I850" s="58"/>
      <c r="J850" s="40"/>
      <c r="K850" s="41"/>
      <c r="L850" s="41"/>
      <c r="M850" s="42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94"/>
      <c r="AA850" s="76"/>
      <c r="AB850" s="76"/>
      <c r="AC850" s="76"/>
      <c r="AD850" s="76"/>
    </row>
    <row r="851" spans="1:30" ht="15" x14ac:dyDescent="0.15">
      <c r="A851" s="53"/>
      <c r="B851" s="58"/>
      <c r="C851" s="37">
        <v>839</v>
      </c>
      <c r="D851" s="59"/>
      <c r="E851" s="60"/>
      <c r="F851" s="58"/>
      <c r="G851" s="59"/>
      <c r="H851" s="60"/>
      <c r="I851" s="58"/>
      <c r="J851" s="40"/>
      <c r="K851" s="41"/>
      <c r="L851" s="41"/>
      <c r="M851" s="42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94"/>
      <c r="AA851" s="76"/>
      <c r="AB851" s="76"/>
      <c r="AC851" s="76"/>
      <c r="AD851" s="76"/>
    </row>
    <row r="852" spans="1:30" ht="15" x14ac:dyDescent="0.15">
      <c r="A852" s="53"/>
      <c r="B852" s="58"/>
      <c r="C852" s="37">
        <v>840</v>
      </c>
      <c r="D852" s="59"/>
      <c r="E852" s="60"/>
      <c r="F852" s="58"/>
      <c r="G852" s="59"/>
      <c r="H852" s="60"/>
      <c r="I852" s="58"/>
      <c r="J852" s="40"/>
      <c r="K852" s="41"/>
      <c r="L852" s="41"/>
      <c r="M852" s="42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94"/>
      <c r="AA852" s="76"/>
      <c r="AB852" s="76"/>
      <c r="AC852" s="76"/>
      <c r="AD852" s="76"/>
    </row>
    <row r="853" spans="1:30" ht="15" x14ac:dyDescent="0.15">
      <c r="A853" s="53"/>
      <c r="B853" s="58"/>
      <c r="C853" s="37">
        <v>841</v>
      </c>
      <c r="D853" s="59"/>
      <c r="E853" s="60"/>
      <c r="F853" s="58"/>
      <c r="G853" s="59"/>
      <c r="H853" s="60"/>
      <c r="I853" s="58"/>
      <c r="J853" s="40"/>
      <c r="K853" s="41"/>
      <c r="L853" s="41"/>
      <c r="M853" s="42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94"/>
      <c r="AA853" s="76"/>
      <c r="AB853" s="76"/>
      <c r="AC853" s="76"/>
      <c r="AD853" s="76"/>
    </row>
    <row r="854" spans="1:30" ht="15" x14ac:dyDescent="0.15">
      <c r="A854" s="53"/>
      <c r="B854" s="58"/>
      <c r="C854" s="37">
        <v>842</v>
      </c>
      <c r="D854" s="59"/>
      <c r="E854" s="60"/>
      <c r="F854" s="58"/>
      <c r="G854" s="59"/>
      <c r="H854" s="60"/>
      <c r="I854" s="58"/>
      <c r="J854" s="40"/>
      <c r="K854" s="41"/>
      <c r="L854" s="41"/>
      <c r="M854" s="42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94"/>
      <c r="AA854" s="76"/>
      <c r="AB854" s="76"/>
      <c r="AC854" s="76"/>
      <c r="AD854" s="76"/>
    </row>
    <row r="855" spans="1:30" ht="15" x14ac:dyDescent="0.15">
      <c r="A855" s="53"/>
      <c r="B855" s="58"/>
      <c r="C855" s="37">
        <v>843</v>
      </c>
      <c r="D855" s="59"/>
      <c r="E855" s="60"/>
      <c r="F855" s="58"/>
      <c r="G855" s="59"/>
      <c r="H855" s="60"/>
      <c r="I855" s="58"/>
      <c r="J855" s="40"/>
      <c r="K855" s="41"/>
      <c r="L855" s="41"/>
      <c r="M855" s="42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94"/>
      <c r="AA855" s="76"/>
      <c r="AB855" s="76"/>
      <c r="AC855" s="76"/>
      <c r="AD855" s="76"/>
    </row>
    <row r="856" spans="1:30" ht="15" x14ac:dyDescent="0.15">
      <c r="A856" s="53"/>
      <c r="B856" s="58"/>
      <c r="C856" s="37">
        <v>844</v>
      </c>
      <c r="D856" s="59"/>
      <c r="E856" s="60"/>
      <c r="F856" s="58"/>
      <c r="G856" s="59"/>
      <c r="H856" s="60"/>
      <c r="I856" s="58"/>
      <c r="J856" s="40"/>
      <c r="K856" s="41"/>
      <c r="L856" s="41"/>
      <c r="M856" s="42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94"/>
      <c r="AA856" s="76"/>
      <c r="AB856" s="76"/>
      <c r="AC856" s="76"/>
      <c r="AD856" s="76"/>
    </row>
    <row r="857" spans="1:30" ht="15" x14ac:dyDescent="0.15">
      <c r="A857" s="53"/>
      <c r="B857" s="58"/>
      <c r="C857" s="37">
        <v>845</v>
      </c>
      <c r="D857" s="59"/>
      <c r="E857" s="60"/>
      <c r="F857" s="58"/>
      <c r="G857" s="59"/>
      <c r="H857" s="60"/>
      <c r="I857" s="58"/>
      <c r="J857" s="40"/>
      <c r="K857" s="41"/>
      <c r="L857" s="41"/>
      <c r="M857" s="42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94"/>
      <c r="AA857" s="76"/>
      <c r="AB857" s="76"/>
      <c r="AC857" s="76"/>
      <c r="AD857" s="76"/>
    </row>
    <row r="858" spans="1:30" ht="15" x14ac:dyDescent="0.15">
      <c r="A858" s="53"/>
      <c r="B858" s="58"/>
      <c r="C858" s="37">
        <v>846</v>
      </c>
      <c r="D858" s="59"/>
      <c r="E858" s="60"/>
      <c r="F858" s="58"/>
      <c r="G858" s="59"/>
      <c r="H858" s="60"/>
      <c r="I858" s="58"/>
      <c r="J858" s="40"/>
      <c r="K858" s="41"/>
      <c r="L858" s="41"/>
      <c r="M858" s="42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94"/>
      <c r="AA858" s="76"/>
      <c r="AB858" s="76"/>
      <c r="AC858" s="76"/>
      <c r="AD858" s="76"/>
    </row>
    <row r="859" spans="1:30" ht="15" x14ac:dyDescent="0.15">
      <c r="A859" s="53"/>
      <c r="B859" s="58"/>
      <c r="C859" s="37">
        <v>847</v>
      </c>
      <c r="D859" s="59"/>
      <c r="E859" s="60"/>
      <c r="F859" s="58"/>
      <c r="G859" s="59"/>
      <c r="H859" s="60"/>
      <c r="I859" s="58"/>
      <c r="J859" s="40"/>
      <c r="K859" s="41"/>
      <c r="L859" s="41"/>
      <c r="M859" s="42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94"/>
      <c r="AA859" s="76"/>
      <c r="AB859" s="76"/>
      <c r="AC859" s="76"/>
      <c r="AD859" s="76"/>
    </row>
    <row r="860" spans="1:30" ht="15" x14ac:dyDescent="0.15">
      <c r="A860" s="53"/>
      <c r="B860" s="58"/>
      <c r="C860" s="37">
        <v>848</v>
      </c>
      <c r="D860" s="59"/>
      <c r="E860" s="60"/>
      <c r="F860" s="58"/>
      <c r="G860" s="59"/>
      <c r="H860" s="60"/>
      <c r="I860" s="58"/>
      <c r="J860" s="40"/>
      <c r="K860" s="41"/>
      <c r="L860" s="41"/>
      <c r="M860" s="42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94"/>
      <c r="AA860" s="76"/>
      <c r="AB860" s="76"/>
      <c r="AC860" s="76"/>
      <c r="AD860" s="76"/>
    </row>
    <row r="861" spans="1:30" ht="15" x14ac:dyDescent="0.15">
      <c r="A861" s="53"/>
      <c r="B861" s="58"/>
      <c r="C861" s="37">
        <v>849</v>
      </c>
      <c r="D861" s="59"/>
      <c r="E861" s="60"/>
      <c r="F861" s="58"/>
      <c r="G861" s="59"/>
      <c r="H861" s="60"/>
      <c r="I861" s="58"/>
      <c r="J861" s="40"/>
      <c r="K861" s="41"/>
      <c r="L861" s="41"/>
      <c r="M861" s="42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94"/>
      <c r="AA861" s="76"/>
      <c r="AB861" s="76"/>
      <c r="AC861" s="76"/>
      <c r="AD861" s="76"/>
    </row>
    <row r="862" spans="1:30" ht="15" x14ac:dyDescent="0.15">
      <c r="A862" s="53"/>
      <c r="B862" s="58"/>
      <c r="C862" s="37">
        <v>850</v>
      </c>
      <c r="D862" s="59"/>
      <c r="E862" s="60"/>
      <c r="F862" s="58"/>
      <c r="G862" s="59"/>
      <c r="H862" s="60"/>
      <c r="I862" s="58"/>
      <c r="J862" s="40"/>
      <c r="K862" s="41"/>
      <c r="L862" s="41"/>
      <c r="M862" s="42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94"/>
      <c r="AA862" s="76"/>
      <c r="AB862" s="76"/>
      <c r="AC862" s="76"/>
      <c r="AD862" s="76"/>
    </row>
    <row r="863" spans="1:30" ht="15" x14ac:dyDescent="0.15">
      <c r="A863" s="53"/>
      <c r="B863" s="58"/>
      <c r="C863" s="37">
        <v>851</v>
      </c>
      <c r="D863" s="59"/>
      <c r="E863" s="60"/>
      <c r="F863" s="58"/>
      <c r="G863" s="59"/>
      <c r="H863" s="60"/>
      <c r="I863" s="58"/>
      <c r="J863" s="40"/>
      <c r="K863" s="41"/>
      <c r="L863" s="41"/>
      <c r="M863" s="42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94"/>
      <c r="AA863" s="76"/>
      <c r="AB863" s="76"/>
      <c r="AC863" s="76"/>
      <c r="AD863" s="76"/>
    </row>
    <row r="864" spans="1:30" ht="15" x14ac:dyDescent="0.15">
      <c r="A864" s="53"/>
      <c r="B864" s="58"/>
      <c r="C864" s="37">
        <v>852</v>
      </c>
      <c r="D864" s="59"/>
      <c r="E864" s="60"/>
      <c r="F864" s="58"/>
      <c r="G864" s="59"/>
      <c r="H864" s="60"/>
      <c r="I864" s="58"/>
      <c r="J864" s="40"/>
      <c r="K864" s="41"/>
      <c r="L864" s="41"/>
      <c r="M864" s="42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94"/>
      <c r="AA864" s="76"/>
      <c r="AB864" s="76"/>
      <c r="AC864" s="76"/>
      <c r="AD864" s="76"/>
    </row>
    <row r="865" spans="1:30" ht="15" x14ac:dyDescent="0.15">
      <c r="A865" s="53"/>
      <c r="B865" s="58"/>
      <c r="C865" s="37">
        <v>853</v>
      </c>
      <c r="D865" s="59"/>
      <c r="E865" s="60"/>
      <c r="F865" s="58"/>
      <c r="G865" s="59"/>
      <c r="H865" s="60"/>
      <c r="I865" s="58"/>
      <c r="J865" s="40"/>
      <c r="K865" s="41"/>
      <c r="L865" s="41"/>
      <c r="M865" s="42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94"/>
      <c r="AA865" s="76"/>
      <c r="AB865" s="76"/>
      <c r="AC865" s="76"/>
      <c r="AD865" s="76"/>
    </row>
    <row r="866" spans="1:30" ht="15" x14ac:dyDescent="0.15">
      <c r="A866" s="53"/>
      <c r="B866" s="58"/>
      <c r="C866" s="37">
        <v>854</v>
      </c>
      <c r="D866" s="59"/>
      <c r="E866" s="60"/>
      <c r="F866" s="58"/>
      <c r="G866" s="59"/>
      <c r="H866" s="60"/>
      <c r="I866" s="58"/>
      <c r="J866" s="40"/>
      <c r="K866" s="41"/>
      <c r="L866" s="41"/>
      <c r="M866" s="42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94"/>
      <c r="AA866" s="76"/>
      <c r="AB866" s="76"/>
      <c r="AC866" s="76"/>
      <c r="AD866" s="76"/>
    </row>
    <row r="867" spans="1:30" ht="15" x14ac:dyDescent="0.15">
      <c r="A867" s="53"/>
      <c r="B867" s="58"/>
      <c r="C867" s="37">
        <v>855</v>
      </c>
      <c r="D867" s="59"/>
      <c r="E867" s="60"/>
      <c r="F867" s="58"/>
      <c r="G867" s="59"/>
      <c r="H867" s="60"/>
      <c r="I867" s="58"/>
      <c r="J867" s="40"/>
      <c r="K867" s="41"/>
      <c r="L867" s="41"/>
      <c r="M867" s="42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94"/>
      <c r="AA867" s="76"/>
      <c r="AB867" s="76"/>
      <c r="AC867" s="76"/>
      <c r="AD867" s="76"/>
    </row>
    <row r="868" spans="1:30" ht="15" x14ac:dyDescent="0.15">
      <c r="A868" s="53"/>
      <c r="B868" s="58"/>
      <c r="C868" s="37">
        <v>856</v>
      </c>
      <c r="D868" s="59"/>
      <c r="E868" s="60"/>
      <c r="F868" s="58"/>
      <c r="G868" s="59"/>
      <c r="H868" s="60"/>
      <c r="I868" s="58"/>
      <c r="J868" s="40"/>
      <c r="K868" s="41"/>
      <c r="L868" s="41"/>
      <c r="M868" s="42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94"/>
      <c r="AA868" s="76"/>
      <c r="AB868" s="76"/>
      <c r="AC868" s="76"/>
      <c r="AD868" s="76"/>
    </row>
    <row r="869" spans="1:30" ht="15" x14ac:dyDescent="0.15">
      <c r="A869" s="53"/>
      <c r="B869" s="58"/>
      <c r="C869" s="37">
        <v>857</v>
      </c>
      <c r="D869" s="59"/>
      <c r="E869" s="60"/>
      <c r="F869" s="58"/>
      <c r="G869" s="59"/>
      <c r="H869" s="60"/>
      <c r="I869" s="58"/>
      <c r="J869" s="40"/>
      <c r="K869" s="41"/>
      <c r="L869" s="41"/>
      <c r="M869" s="42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94"/>
      <c r="AA869" s="76"/>
      <c r="AB869" s="76"/>
      <c r="AC869" s="76"/>
      <c r="AD869" s="76"/>
    </row>
    <row r="870" spans="1:30" ht="15" x14ac:dyDescent="0.15">
      <c r="A870" s="53"/>
      <c r="B870" s="58"/>
      <c r="C870" s="37">
        <v>858</v>
      </c>
      <c r="D870" s="59"/>
      <c r="E870" s="60"/>
      <c r="F870" s="58"/>
      <c r="G870" s="59"/>
      <c r="H870" s="60"/>
      <c r="I870" s="58"/>
      <c r="J870" s="40"/>
      <c r="K870" s="41"/>
      <c r="L870" s="41"/>
      <c r="M870" s="42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94"/>
      <c r="AA870" s="76"/>
      <c r="AB870" s="76"/>
      <c r="AC870" s="76"/>
      <c r="AD870" s="76"/>
    </row>
    <row r="871" spans="1:30" ht="15" x14ac:dyDescent="0.15">
      <c r="A871" s="53"/>
      <c r="B871" s="58"/>
      <c r="C871" s="37">
        <v>859</v>
      </c>
      <c r="D871" s="59"/>
      <c r="E871" s="60"/>
      <c r="F871" s="58"/>
      <c r="G871" s="59"/>
      <c r="H871" s="60"/>
      <c r="I871" s="58"/>
      <c r="J871" s="40"/>
      <c r="K871" s="41"/>
      <c r="L871" s="41"/>
      <c r="M871" s="42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94"/>
      <c r="AA871" s="76"/>
      <c r="AB871" s="76"/>
      <c r="AC871" s="76"/>
      <c r="AD871" s="76"/>
    </row>
    <row r="872" spans="1:30" ht="15" x14ac:dyDescent="0.15">
      <c r="A872" s="53"/>
      <c r="B872" s="58"/>
      <c r="C872" s="37">
        <v>860</v>
      </c>
      <c r="D872" s="59"/>
      <c r="E872" s="60"/>
      <c r="F872" s="58"/>
      <c r="G872" s="59"/>
      <c r="H872" s="60"/>
      <c r="I872" s="58"/>
      <c r="J872" s="40"/>
      <c r="K872" s="41"/>
      <c r="L872" s="41"/>
      <c r="M872" s="42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94"/>
      <c r="AA872" s="76"/>
      <c r="AB872" s="76"/>
      <c r="AC872" s="76"/>
      <c r="AD872" s="76"/>
    </row>
    <row r="873" spans="1:30" ht="15" x14ac:dyDescent="0.15">
      <c r="A873" s="53"/>
      <c r="B873" s="58"/>
      <c r="C873" s="37">
        <v>861</v>
      </c>
      <c r="D873" s="59"/>
      <c r="E873" s="60"/>
      <c r="F873" s="58"/>
      <c r="G873" s="59"/>
      <c r="H873" s="60"/>
      <c r="I873" s="58"/>
      <c r="J873" s="40"/>
      <c r="K873" s="41"/>
      <c r="L873" s="41"/>
      <c r="M873" s="42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94"/>
      <c r="AA873" s="76"/>
      <c r="AB873" s="76"/>
      <c r="AC873" s="76"/>
      <c r="AD873" s="76"/>
    </row>
    <row r="874" spans="1:30" ht="15" x14ac:dyDescent="0.15">
      <c r="A874" s="53"/>
      <c r="B874" s="58"/>
      <c r="C874" s="37">
        <v>862</v>
      </c>
      <c r="D874" s="59"/>
      <c r="E874" s="60"/>
      <c r="F874" s="58"/>
      <c r="G874" s="59"/>
      <c r="H874" s="60"/>
      <c r="I874" s="58"/>
      <c r="J874" s="40"/>
      <c r="K874" s="41"/>
      <c r="L874" s="41"/>
      <c r="M874" s="42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94"/>
      <c r="AA874" s="76"/>
      <c r="AB874" s="76"/>
      <c r="AC874" s="76"/>
      <c r="AD874" s="76"/>
    </row>
    <row r="875" spans="1:30" ht="15" x14ac:dyDescent="0.15">
      <c r="A875" s="53"/>
      <c r="B875" s="58"/>
      <c r="C875" s="37">
        <v>863</v>
      </c>
      <c r="D875" s="59"/>
      <c r="E875" s="60"/>
      <c r="F875" s="58"/>
      <c r="G875" s="59"/>
      <c r="H875" s="60"/>
      <c r="I875" s="58"/>
      <c r="J875" s="40"/>
      <c r="K875" s="41"/>
      <c r="L875" s="41"/>
      <c r="M875" s="42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94"/>
      <c r="AA875" s="76"/>
      <c r="AB875" s="76"/>
      <c r="AC875" s="76"/>
      <c r="AD875" s="76"/>
    </row>
    <row r="876" spans="1:30" ht="15" x14ac:dyDescent="0.15">
      <c r="A876" s="53"/>
      <c r="B876" s="58"/>
      <c r="C876" s="37">
        <v>864</v>
      </c>
      <c r="D876" s="59"/>
      <c r="E876" s="60"/>
      <c r="F876" s="58"/>
      <c r="G876" s="59"/>
      <c r="H876" s="60"/>
      <c r="I876" s="58"/>
      <c r="J876" s="40"/>
      <c r="K876" s="41"/>
      <c r="L876" s="41"/>
      <c r="M876" s="42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94"/>
      <c r="AA876" s="76"/>
      <c r="AB876" s="76"/>
      <c r="AC876" s="76"/>
      <c r="AD876" s="76"/>
    </row>
    <row r="877" spans="1:30" ht="15" x14ac:dyDescent="0.15">
      <c r="A877" s="53"/>
      <c r="B877" s="58"/>
      <c r="C877" s="37">
        <v>865</v>
      </c>
      <c r="D877" s="59"/>
      <c r="E877" s="60"/>
      <c r="F877" s="58"/>
      <c r="G877" s="59"/>
      <c r="H877" s="60"/>
      <c r="I877" s="58"/>
      <c r="J877" s="40"/>
      <c r="K877" s="41"/>
      <c r="L877" s="41"/>
      <c r="M877" s="42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94"/>
      <c r="AA877" s="76"/>
      <c r="AB877" s="76"/>
      <c r="AC877" s="76"/>
      <c r="AD877" s="76"/>
    </row>
    <row r="878" spans="1:30" ht="15" x14ac:dyDescent="0.15">
      <c r="A878" s="53"/>
      <c r="B878" s="58"/>
      <c r="C878" s="37">
        <v>866</v>
      </c>
      <c r="D878" s="59"/>
      <c r="E878" s="60"/>
      <c r="F878" s="58"/>
      <c r="G878" s="59"/>
      <c r="H878" s="60"/>
      <c r="I878" s="58"/>
      <c r="J878" s="40"/>
      <c r="K878" s="41"/>
      <c r="L878" s="41"/>
      <c r="M878" s="42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94"/>
      <c r="AA878" s="76"/>
      <c r="AB878" s="76"/>
      <c r="AC878" s="76"/>
      <c r="AD878" s="76"/>
    </row>
    <row r="879" spans="1:30" ht="15" x14ac:dyDescent="0.15">
      <c r="A879" s="53"/>
      <c r="B879" s="58"/>
      <c r="C879" s="37">
        <v>867</v>
      </c>
      <c r="D879" s="59"/>
      <c r="E879" s="60"/>
      <c r="F879" s="58"/>
      <c r="G879" s="59"/>
      <c r="H879" s="60"/>
      <c r="I879" s="58"/>
      <c r="J879" s="40"/>
      <c r="K879" s="41"/>
      <c r="L879" s="41"/>
      <c r="M879" s="42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94"/>
      <c r="AA879" s="76"/>
      <c r="AB879" s="76"/>
      <c r="AC879" s="76"/>
      <c r="AD879" s="76"/>
    </row>
    <row r="880" spans="1:30" ht="15" x14ac:dyDescent="0.15">
      <c r="A880" s="53"/>
      <c r="B880" s="58"/>
      <c r="C880" s="37">
        <v>868</v>
      </c>
      <c r="D880" s="59"/>
      <c r="E880" s="60"/>
      <c r="F880" s="58"/>
      <c r="G880" s="59"/>
      <c r="H880" s="60"/>
      <c r="I880" s="58"/>
      <c r="J880" s="40"/>
      <c r="K880" s="41"/>
      <c r="L880" s="41"/>
      <c r="M880" s="42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94"/>
      <c r="AA880" s="76"/>
      <c r="AB880" s="76"/>
      <c r="AC880" s="76"/>
      <c r="AD880" s="76"/>
    </row>
    <row r="881" spans="1:30" ht="15" x14ac:dyDescent="0.15">
      <c r="A881" s="53"/>
      <c r="B881" s="58"/>
      <c r="C881" s="37">
        <v>869</v>
      </c>
      <c r="D881" s="59"/>
      <c r="E881" s="60"/>
      <c r="F881" s="58"/>
      <c r="G881" s="59"/>
      <c r="H881" s="60"/>
      <c r="I881" s="58"/>
      <c r="J881" s="40"/>
      <c r="K881" s="41"/>
      <c r="L881" s="41"/>
      <c r="M881" s="42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94"/>
      <c r="AA881" s="76"/>
      <c r="AB881" s="76"/>
      <c r="AC881" s="76"/>
      <c r="AD881" s="76"/>
    </row>
    <row r="882" spans="1:30" ht="15" x14ac:dyDescent="0.15">
      <c r="A882" s="53"/>
      <c r="B882" s="58"/>
      <c r="C882" s="37">
        <v>870</v>
      </c>
      <c r="D882" s="59"/>
      <c r="E882" s="60"/>
      <c r="F882" s="58"/>
      <c r="G882" s="59"/>
      <c r="H882" s="60"/>
      <c r="I882" s="58"/>
      <c r="J882" s="40"/>
      <c r="K882" s="41"/>
      <c r="L882" s="41"/>
      <c r="M882" s="42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94"/>
      <c r="AA882" s="76"/>
      <c r="AB882" s="76"/>
      <c r="AC882" s="76"/>
      <c r="AD882" s="76"/>
    </row>
    <row r="883" spans="1:30" ht="15" x14ac:dyDescent="0.15">
      <c r="A883" s="53"/>
      <c r="B883" s="58"/>
      <c r="C883" s="37">
        <v>871</v>
      </c>
      <c r="D883" s="59"/>
      <c r="E883" s="60"/>
      <c r="F883" s="58"/>
      <c r="G883" s="59"/>
      <c r="H883" s="60"/>
      <c r="I883" s="58"/>
      <c r="J883" s="40"/>
      <c r="K883" s="41"/>
      <c r="L883" s="41"/>
      <c r="M883" s="42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94"/>
      <c r="AA883" s="76"/>
      <c r="AB883" s="76"/>
      <c r="AC883" s="76"/>
      <c r="AD883" s="76"/>
    </row>
    <row r="884" spans="1:30" ht="15" x14ac:dyDescent="0.15">
      <c r="A884" s="53"/>
      <c r="B884" s="58"/>
      <c r="C884" s="37">
        <v>872</v>
      </c>
      <c r="D884" s="59"/>
      <c r="E884" s="60"/>
      <c r="F884" s="58"/>
      <c r="G884" s="59"/>
      <c r="H884" s="60"/>
      <c r="I884" s="58"/>
      <c r="J884" s="40"/>
      <c r="K884" s="41"/>
      <c r="L884" s="41"/>
      <c r="M884" s="42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94"/>
      <c r="AA884" s="76"/>
      <c r="AB884" s="76"/>
      <c r="AC884" s="76"/>
      <c r="AD884" s="76"/>
    </row>
    <row r="885" spans="1:30" ht="15" x14ac:dyDescent="0.15">
      <c r="A885" s="53"/>
      <c r="B885" s="58"/>
      <c r="C885" s="37">
        <v>873</v>
      </c>
      <c r="D885" s="59"/>
      <c r="E885" s="60"/>
      <c r="F885" s="58"/>
      <c r="G885" s="59"/>
      <c r="H885" s="60"/>
      <c r="I885" s="58"/>
      <c r="J885" s="40"/>
      <c r="K885" s="41"/>
      <c r="L885" s="41"/>
      <c r="M885" s="42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94"/>
      <c r="AA885" s="76"/>
      <c r="AB885" s="76"/>
      <c r="AC885" s="76"/>
      <c r="AD885" s="76"/>
    </row>
    <row r="886" spans="1:30" ht="15" x14ac:dyDescent="0.15">
      <c r="A886" s="53"/>
      <c r="B886" s="58"/>
      <c r="C886" s="37">
        <v>874</v>
      </c>
      <c r="D886" s="59"/>
      <c r="E886" s="60"/>
      <c r="F886" s="58"/>
      <c r="G886" s="59"/>
      <c r="H886" s="60"/>
      <c r="I886" s="58"/>
      <c r="J886" s="40"/>
      <c r="K886" s="41"/>
      <c r="L886" s="41"/>
      <c r="M886" s="42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94"/>
      <c r="AA886" s="76"/>
      <c r="AB886" s="76"/>
      <c r="AC886" s="76"/>
      <c r="AD886" s="76"/>
    </row>
    <row r="887" spans="1:30" ht="15" x14ac:dyDescent="0.15">
      <c r="A887" s="53"/>
      <c r="B887" s="58"/>
      <c r="C887" s="37">
        <v>875</v>
      </c>
      <c r="D887" s="59"/>
      <c r="E887" s="60"/>
      <c r="F887" s="58"/>
      <c r="G887" s="59"/>
      <c r="H887" s="60"/>
      <c r="I887" s="58"/>
      <c r="J887" s="40"/>
      <c r="K887" s="41"/>
      <c r="L887" s="41"/>
      <c r="M887" s="42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94"/>
      <c r="AA887" s="76"/>
      <c r="AB887" s="76"/>
      <c r="AC887" s="76"/>
      <c r="AD887" s="76"/>
    </row>
    <row r="888" spans="1:30" ht="15" x14ac:dyDescent="0.15">
      <c r="A888" s="53"/>
      <c r="B888" s="58"/>
      <c r="C888" s="37">
        <v>876</v>
      </c>
      <c r="D888" s="59"/>
      <c r="E888" s="60"/>
      <c r="F888" s="58"/>
      <c r="G888" s="59"/>
      <c r="H888" s="60"/>
      <c r="I888" s="58"/>
      <c r="J888" s="40"/>
      <c r="K888" s="41"/>
      <c r="L888" s="41"/>
      <c r="M888" s="42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94"/>
      <c r="AA888" s="76"/>
      <c r="AB888" s="76"/>
      <c r="AC888" s="76"/>
      <c r="AD888" s="76"/>
    </row>
    <row r="889" spans="1:30" ht="15" x14ac:dyDescent="0.15">
      <c r="A889" s="53"/>
      <c r="B889" s="58"/>
      <c r="C889" s="37">
        <v>877</v>
      </c>
      <c r="D889" s="59"/>
      <c r="E889" s="60"/>
      <c r="F889" s="58"/>
      <c r="G889" s="59"/>
      <c r="H889" s="60"/>
      <c r="I889" s="58"/>
      <c r="J889" s="40"/>
      <c r="K889" s="41"/>
      <c r="L889" s="41"/>
      <c r="M889" s="42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94"/>
      <c r="AA889" s="76"/>
      <c r="AB889" s="76"/>
      <c r="AC889" s="76"/>
      <c r="AD889" s="76"/>
    </row>
    <row r="890" spans="1:30" ht="15" x14ac:dyDescent="0.15">
      <c r="A890" s="53"/>
      <c r="B890" s="58"/>
      <c r="C890" s="37">
        <v>878</v>
      </c>
      <c r="D890" s="59"/>
      <c r="E890" s="60"/>
      <c r="F890" s="58"/>
      <c r="G890" s="59"/>
      <c r="H890" s="60"/>
      <c r="I890" s="58"/>
      <c r="J890" s="40"/>
      <c r="K890" s="41"/>
      <c r="L890" s="41"/>
      <c r="M890" s="42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94"/>
      <c r="AA890" s="76"/>
      <c r="AB890" s="76"/>
      <c r="AC890" s="76"/>
      <c r="AD890" s="76"/>
    </row>
    <row r="891" spans="1:30" ht="15" x14ac:dyDescent="0.15">
      <c r="A891" s="53"/>
      <c r="B891" s="58"/>
      <c r="C891" s="37">
        <v>879</v>
      </c>
      <c r="D891" s="59"/>
      <c r="E891" s="60"/>
      <c r="F891" s="58"/>
      <c r="G891" s="59"/>
      <c r="H891" s="60"/>
      <c r="I891" s="58"/>
      <c r="J891" s="40"/>
      <c r="K891" s="41"/>
      <c r="L891" s="41"/>
      <c r="M891" s="42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94"/>
      <c r="AA891" s="76"/>
      <c r="AB891" s="76"/>
      <c r="AC891" s="76"/>
      <c r="AD891" s="76"/>
    </row>
    <row r="892" spans="1:30" ht="15" x14ac:dyDescent="0.15">
      <c r="A892" s="53"/>
      <c r="B892" s="58"/>
      <c r="C892" s="37">
        <v>880</v>
      </c>
      <c r="D892" s="59"/>
      <c r="E892" s="60"/>
      <c r="F892" s="58"/>
      <c r="G892" s="59"/>
      <c r="H892" s="60"/>
      <c r="I892" s="58"/>
      <c r="J892" s="40"/>
      <c r="K892" s="41"/>
      <c r="L892" s="41"/>
      <c r="M892" s="42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94"/>
      <c r="AA892" s="76"/>
      <c r="AB892" s="76"/>
      <c r="AC892" s="76"/>
      <c r="AD892" s="76"/>
    </row>
    <row r="893" spans="1:30" ht="15" x14ac:dyDescent="0.15">
      <c r="A893" s="53"/>
      <c r="B893" s="58"/>
      <c r="C893" s="37">
        <v>881</v>
      </c>
      <c r="D893" s="59"/>
      <c r="E893" s="60"/>
      <c r="F893" s="58"/>
      <c r="G893" s="59"/>
      <c r="H893" s="60"/>
      <c r="I893" s="58"/>
      <c r="J893" s="40"/>
      <c r="K893" s="41"/>
      <c r="L893" s="41"/>
      <c r="M893" s="42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94"/>
      <c r="AA893" s="76"/>
      <c r="AB893" s="76"/>
      <c r="AC893" s="76"/>
      <c r="AD893" s="76"/>
    </row>
    <row r="894" spans="1:30" ht="15" x14ac:dyDescent="0.15">
      <c r="A894" s="53"/>
      <c r="B894" s="58"/>
      <c r="C894" s="37">
        <v>882</v>
      </c>
      <c r="D894" s="59"/>
      <c r="E894" s="60"/>
      <c r="F894" s="58"/>
      <c r="G894" s="59"/>
      <c r="H894" s="60"/>
      <c r="I894" s="58"/>
      <c r="J894" s="40"/>
      <c r="K894" s="41"/>
      <c r="L894" s="41"/>
      <c r="M894" s="42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94"/>
      <c r="AA894" s="76"/>
      <c r="AB894" s="76"/>
      <c r="AC894" s="76"/>
      <c r="AD894" s="76"/>
    </row>
    <row r="895" spans="1:30" ht="15" x14ac:dyDescent="0.15">
      <c r="A895" s="53"/>
      <c r="B895" s="58"/>
      <c r="C895" s="37">
        <v>883</v>
      </c>
      <c r="D895" s="59"/>
      <c r="E895" s="60"/>
      <c r="F895" s="58"/>
      <c r="G895" s="59"/>
      <c r="H895" s="60"/>
      <c r="I895" s="58"/>
      <c r="J895" s="40"/>
      <c r="K895" s="41"/>
      <c r="L895" s="41"/>
      <c r="M895" s="42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94"/>
      <c r="AA895" s="76"/>
      <c r="AB895" s="76"/>
      <c r="AC895" s="76"/>
      <c r="AD895" s="76"/>
    </row>
    <row r="896" spans="1:30" ht="15" x14ac:dyDescent="0.15">
      <c r="A896" s="53"/>
      <c r="B896" s="58"/>
      <c r="C896" s="37">
        <v>884</v>
      </c>
      <c r="D896" s="59"/>
      <c r="E896" s="60"/>
      <c r="F896" s="58"/>
      <c r="G896" s="59"/>
      <c r="H896" s="60"/>
      <c r="I896" s="58"/>
      <c r="J896" s="40"/>
      <c r="K896" s="41"/>
      <c r="L896" s="41"/>
      <c r="M896" s="42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94"/>
      <c r="AA896" s="76"/>
      <c r="AB896" s="76"/>
      <c r="AC896" s="76"/>
      <c r="AD896" s="76"/>
    </row>
    <row r="897" spans="1:30" ht="15" x14ac:dyDescent="0.15">
      <c r="A897" s="53"/>
      <c r="B897" s="58"/>
      <c r="C897" s="37">
        <v>885</v>
      </c>
      <c r="D897" s="59"/>
      <c r="E897" s="60"/>
      <c r="F897" s="58"/>
      <c r="G897" s="59"/>
      <c r="H897" s="60"/>
      <c r="I897" s="58"/>
      <c r="J897" s="40"/>
      <c r="K897" s="41"/>
      <c r="L897" s="41"/>
      <c r="M897" s="42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94"/>
      <c r="AA897" s="76"/>
      <c r="AB897" s="76"/>
      <c r="AC897" s="76"/>
      <c r="AD897" s="76"/>
    </row>
    <row r="898" spans="1:30" ht="15" x14ac:dyDescent="0.15">
      <c r="A898" s="53"/>
      <c r="B898" s="58"/>
      <c r="C898" s="37">
        <v>886</v>
      </c>
      <c r="D898" s="59"/>
      <c r="E898" s="60"/>
      <c r="F898" s="58"/>
      <c r="G898" s="59"/>
      <c r="H898" s="60"/>
      <c r="I898" s="58"/>
      <c r="J898" s="40"/>
      <c r="K898" s="41"/>
      <c r="L898" s="41"/>
      <c r="M898" s="42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94"/>
      <c r="AA898" s="76"/>
      <c r="AB898" s="76"/>
      <c r="AC898" s="76"/>
      <c r="AD898" s="76"/>
    </row>
    <row r="899" spans="1:30" ht="15" x14ac:dyDescent="0.15">
      <c r="A899" s="53"/>
      <c r="B899" s="58"/>
      <c r="C899" s="37">
        <v>887</v>
      </c>
      <c r="D899" s="59"/>
      <c r="E899" s="60"/>
      <c r="F899" s="58"/>
      <c r="G899" s="59"/>
      <c r="H899" s="60"/>
      <c r="I899" s="58"/>
      <c r="J899" s="40"/>
      <c r="K899" s="41"/>
      <c r="L899" s="41"/>
      <c r="M899" s="42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94"/>
      <c r="AA899" s="76"/>
      <c r="AB899" s="76"/>
      <c r="AC899" s="76"/>
      <c r="AD899" s="76"/>
    </row>
    <row r="900" spans="1:30" ht="15" x14ac:dyDescent="0.15">
      <c r="A900" s="53"/>
      <c r="B900" s="58"/>
      <c r="C900" s="37">
        <v>888</v>
      </c>
      <c r="D900" s="59"/>
      <c r="E900" s="60"/>
      <c r="F900" s="58"/>
      <c r="G900" s="59"/>
      <c r="H900" s="60"/>
      <c r="I900" s="58"/>
      <c r="J900" s="40"/>
      <c r="K900" s="41"/>
      <c r="L900" s="41"/>
      <c r="M900" s="42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94"/>
      <c r="AA900" s="76"/>
      <c r="AB900" s="76"/>
      <c r="AC900" s="76"/>
      <c r="AD900" s="76"/>
    </row>
    <row r="901" spans="1:30" ht="15" x14ac:dyDescent="0.15">
      <c r="A901" s="53"/>
      <c r="B901" s="58"/>
      <c r="C901" s="37">
        <v>889</v>
      </c>
      <c r="D901" s="59"/>
      <c r="E901" s="60"/>
      <c r="F901" s="58"/>
      <c r="G901" s="59"/>
      <c r="H901" s="60"/>
      <c r="I901" s="58"/>
      <c r="J901" s="40"/>
      <c r="K901" s="41"/>
      <c r="L901" s="41"/>
      <c r="M901" s="42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94"/>
      <c r="AA901" s="76"/>
      <c r="AB901" s="76"/>
      <c r="AC901" s="76"/>
      <c r="AD901" s="76"/>
    </row>
    <row r="902" spans="1:30" ht="15" x14ac:dyDescent="0.15">
      <c r="A902" s="53"/>
      <c r="B902" s="58"/>
      <c r="C902" s="37">
        <v>890</v>
      </c>
      <c r="D902" s="59"/>
      <c r="E902" s="60"/>
      <c r="F902" s="58"/>
      <c r="G902" s="59"/>
      <c r="H902" s="60"/>
      <c r="I902" s="58"/>
      <c r="J902" s="40"/>
      <c r="K902" s="41"/>
      <c r="L902" s="41"/>
      <c r="M902" s="42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94"/>
      <c r="AA902" s="76"/>
      <c r="AB902" s="76"/>
      <c r="AC902" s="76"/>
      <c r="AD902" s="76"/>
    </row>
    <row r="903" spans="1:30" ht="15" x14ac:dyDescent="0.15">
      <c r="A903" s="53"/>
      <c r="B903" s="58"/>
      <c r="C903" s="37">
        <v>891</v>
      </c>
      <c r="D903" s="59"/>
      <c r="E903" s="60"/>
      <c r="F903" s="58"/>
      <c r="G903" s="59"/>
      <c r="H903" s="60"/>
      <c r="I903" s="58"/>
      <c r="J903" s="40"/>
      <c r="K903" s="41"/>
      <c r="L903" s="41"/>
      <c r="M903" s="42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94"/>
      <c r="AA903" s="76"/>
      <c r="AB903" s="76"/>
      <c r="AC903" s="76"/>
      <c r="AD903" s="76"/>
    </row>
    <row r="904" spans="1:30" ht="15" x14ac:dyDescent="0.15">
      <c r="A904" s="53"/>
      <c r="B904" s="58"/>
      <c r="C904" s="37">
        <v>892</v>
      </c>
      <c r="D904" s="59"/>
      <c r="E904" s="60"/>
      <c r="F904" s="58"/>
      <c r="G904" s="59"/>
      <c r="H904" s="60"/>
      <c r="I904" s="58"/>
      <c r="J904" s="40"/>
      <c r="K904" s="41"/>
      <c r="L904" s="41"/>
      <c r="M904" s="42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94"/>
      <c r="AA904" s="76"/>
      <c r="AB904" s="76"/>
      <c r="AC904" s="76"/>
      <c r="AD904" s="76"/>
    </row>
    <row r="905" spans="1:30" ht="15" x14ac:dyDescent="0.15">
      <c r="A905" s="53"/>
      <c r="B905" s="58"/>
      <c r="C905" s="37">
        <v>893</v>
      </c>
      <c r="D905" s="59"/>
      <c r="E905" s="60"/>
      <c r="F905" s="58"/>
      <c r="G905" s="59"/>
      <c r="H905" s="60"/>
      <c r="I905" s="58"/>
      <c r="J905" s="40"/>
      <c r="K905" s="41"/>
      <c r="L905" s="41"/>
      <c r="M905" s="42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94"/>
      <c r="AA905" s="76"/>
      <c r="AB905" s="76"/>
      <c r="AC905" s="76"/>
      <c r="AD905" s="76"/>
    </row>
    <row r="906" spans="1:30" ht="15" x14ac:dyDescent="0.15">
      <c r="A906" s="53"/>
      <c r="B906" s="58"/>
      <c r="C906" s="37">
        <v>894</v>
      </c>
      <c r="D906" s="59"/>
      <c r="E906" s="60"/>
      <c r="F906" s="58"/>
      <c r="G906" s="59"/>
      <c r="H906" s="60"/>
      <c r="I906" s="58"/>
      <c r="J906" s="40"/>
      <c r="K906" s="41"/>
      <c r="L906" s="41"/>
      <c r="M906" s="42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94"/>
      <c r="AA906" s="76"/>
      <c r="AB906" s="76"/>
      <c r="AC906" s="76"/>
      <c r="AD906" s="76"/>
    </row>
    <row r="907" spans="1:30" ht="15" x14ac:dyDescent="0.15">
      <c r="A907" s="53"/>
      <c r="B907" s="58"/>
      <c r="C907" s="37">
        <v>895</v>
      </c>
      <c r="D907" s="59"/>
      <c r="E907" s="60"/>
      <c r="F907" s="58"/>
      <c r="G907" s="59"/>
      <c r="H907" s="60"/>
      <c r="I907" s="58"/>
      <c r="J907" s="40"/>
      <c r="K907" s="41"/>
      <c r="L907" s="41"/>
      <c r="M907" s="42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94"/>
      <c r="AA907" s="76"/>
      <c r="AB907" s="76"/>
      <c r="AC907" s="76"/>
      <c r="AD907" s="76"/>
    </row>
    <row r="908" spans="1:30" ht="15" x14ac:dyDescent="0.15">
      <c r="A908" s="53"/>
      <c r="B908" s="58"/>
      <c r="C908" s="37">
        <v>896</v>
      </c>
      <c r="D908" s="59"/>
      <c r="E908" s="60"/>
      <c r="F908" s="58"/>
      <c r="G908" s="59"/>
      <c r="H908" s="60"/>
      <c r="I908" s="58"/>
      <c r="J908" s="40"/>
      <c r="K908" s="41"/>
      <c r="L908" s="41"/>
      <c r="M908" s="42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94"/>
      <c r="AA908" s="76"/>
      <c r="AB908" s="76"/>
      <c r="AC908" s="76"/>
      <c r="AD908" s="76"/>
    </row>
    <row r="909" spans="1:30" ht="15" x14ac:dyDescent="0.15">
      <c r="A909" s="53"/>
      <c r="B909" s="58"/>
      <c r="C909" s="37">
        <v>897</v>
      </c>
      <c r="D909" s="59"/>
      <c r="E909" s="60"/>
      <c r="F909" s="58"/>
      <c r="G909" s="59"/>
      <c r="H909" s="60"/>
      <c r="I909" s="58"/>
      <c r="J909" s="40"/>
      <c r="K909" s="41"/>
      <c r="L909" s="41"/>
      <c r="M909" s="42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94"/>
      <c r="AA909" s="76"/>
      <c r="AB909" s="76"/>
      <c r="AC909" s="76"/>
      <c r="AD909" s="76"/>
    </row>
    <row r="910" spans="1:30" ht="15" x14ac:dyDescent="0.15">
      <c r="A910" s="53"/>
      <c r="B910" s="58"/>
      <c r="C910" s="37">
        <v>898</v>
      </c>
      <c r="D910" s="59"/>
      <c r="E910" s="60"/>
      <c r="F910" s="58"/>
      <c r="G910" s="59"/>
      <c r="H910" s="60"/>
      <c r="I910" s="58"/>
      <c r="J910" s="40"/>
      <c r="K910" s="41"/>
      <c r="L910" s="41"/>
      <c r="M910" s="42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94"/>
      <c r="AA910" s="76"/>
      <c r="AB910" s="76"/>
      <c r="AC910" s="76"/>
      <c r="AD910" s="76"/>
    </row>
    <row r="911" spans="1:30" ht="15" x14ac:dyDescent="0.15">
      <c r="A911" s="53"/>
      <c r="B911" s="58"/>
      <c r="C911" s="37">
        <v>899</v>
      </c>
      <c r="D911" s="59"/>
      <c r="E911" s="60"/>
      <c r="F911" s="58"/>
      <c r="G911" s="59"/>
      <c r="H911" s="60"/>
      <c r="I911" s="58"/>
      <c r="J911" s="40"/>
      <c r="K911" s="41"/>
      <c r="L911" s="41"/>
      <c r="M911" s="42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94"/>
      <c r="AA911" s="76"/>
      <c r="AB911" s="76"/>
      <c r="AC911" s="76"/>
      <c r="AD911" s="76"/>
    </row>
    <row r="912" spans="1:30" ht="15" x14ac:dyDescent="0.15">
      <c r="A912" s="53"/>
      <c r="B912" s="58"/>
      <c r="C912" s="37">
        <v>900</v>
      </c>
      <c r="D912" s="59"/>
      <c r="E912" s="60"/>
      <c r="F912" s="58"/>
      <c r="G912" s="59"/>
      <c r="H912" s="60"/>
      <c r="I912" s="58"/>
      <c r="J912" s="40"/>
      <c r="K912" s="41"/>
      <c r="L912" s="41"/>
      <c r="M912" s="42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94"/>
      <c r="AA912" s="76"/>
      <c r="AB912" s="76"/>
      <c r="AC912" s="76"/>
      <c r="AD912" s="76"/>
    </row>
    <row r="913" spans="1:30" ht="15" x14ac:dyDescent="0.15">
      <c r="A913" s="53"/>
      <c r="B913" s="58"/>
      <c r="C913" s="37">
        <v>901</v>
      </c>
      <c r="D913" s="59"/>
      <c r="E913" s="60"/>
      <c r="F913" s="58"/>
      <c r="G913" s="59"/>
      <c r="H913" s="60"/>
      <c r="I913" s="58"/>
      <c r="J913" s="40"/>
      <c r="K913" s="41"/>
      <c r="L913" s="41"/>
      <c r="M913" s="42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94"/>
      <c r="AA913" s="76"/>
      <c r="AB913" s="76"/>
      <c r="AC913" s="76"/>
      <c r="AD913" s="76"/>
    </row>
    <row r="914" spans="1:30" ht="15" x14ac:dyDescent="0.15">
      <c r="A914" s="53"/>
      <c r="B914" s="58"/>
      <c r="C914" s="37">
        <v>902</v>
      </c>
      <c r="D914" s="59"/>
      <c r="E914" s="60"/>
      <c r="F914" s="58"/>
      <c r="G914" s="59"/>
      <c r="H914" s="60"/>
      <c r="I914" s="58"/>
      <c r="J914" s="40"/>
      <c r="K914" s="41"/>
      <c r="L914" s="41"/>
      <c r="M914" s="42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94"/>
      <c r="AA914" s="76"/>
      <c r="AB914" s="76"/>
      <c r="AC914" s="76"/>
      <c r="AD914" s="76"/>
    </row>
    <row r="915" spans="1:30" ht="15" x14ac:dyDescent="0.15">
      <c r="A915" s="53"/>
      <c r="B915" s="58"/>
      <c r="C915" s="37">
        <v>903</v>
      </c>
      <c r="D915" s="59"/>
      <c r="E915" s="60"/>
      <c r="F915" s="58"/>
      <c r="G915" s="59"/>
      <c r="H915" s="60"/>
      <c r="I915" s="58"/>
      <c r="J915" s="40"/>
      <c r="K915" s="41"/>
      <c r="L915" s="41"/>
      <c r="M915" s="42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94"/>
      <c r="AA915" s="76"/>
      <c r="AB915" s="76"/>
      <c r="AC915" s="76"/>
      <c r="AD915" s="76"/>
    </row>
    <row r="916" spans="1:30" ht="15" x14ac:dyDescent="0.15">
      <c r="A916" s="53"/>
      <c r="B916" s="58"/>
      <c r="C916" s="37">
        <v>904</v>
      </c>
      <c r="D916" s="59"/>
      <c r="E916" s="60"/>
      <c r="F916" s="58"/>
      <c r="G916" s="59"/>
      <c r="H916" s="60"/>
      <c r="I916" s="58"/>
      <c r="J916" s="40"/>
      <c r="K916" s="41"/>
      <c r="L916" s="41"/>
      <c r="M916" s="42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94"/>
      <c r="AA916" s="76"/>
      <c r="AB916" s="76"/>
      <c r="AC916" s="76"/>
      <c r="AD916" s="76"/>
    </row>
    <row r="917" spans="1:30" ht="15" x14ac:dyDescent="0.15">
      <c r="A917" s="53"/>
      <c r="B917" s="58"/>
      <c r="C917" s="37">
        <v>905</v>
      </c>
      <c r="D917" s="59"/>
      <c r="E917" s="60"/>
      <c r="F917" s="58"/>
      <c r="G917" s="59"/>
      <c r="H917" s="60"/>
      <c r="I917" s="58"/>
      <c r="J917" s="40"/>
      <c r="K917" s="41"/>
      <c r="L917" s="41"/>
      <c r="M917" s="42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94"/>
      <c r="AA917" s="76"/>
      <c r="AB917" s="76"/>
      <c r="AC917" s="76"/>
      <c r="AD917" s="76"/>
    </row>
    <row r="918" spans="1:30" ht="15" x14ac:dyDescent="0.15">
      <c r="A918" s="53"/>
      <c r="B918" s="58"/>
      <c r="C918" s="37">
        <v>906</v>
      </c>
      <c r="D918" s="59"/>
      <c r="E918" s="60"/>
      <c r="F918" s="58"/>
      <c r="G918" s="59"/>
      <c r="H918" s="60"/>
      <c r="I918" s="58"/>
      <c r="J918" s="40"/>
      <c r="K918" s="41"/>
      <c r="L918" s="41"/>
      <c r="M918" s="42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94"/>
      <c r="AA918" s="76"/>
      <c r="AB918" s="76"/>
      <c r="AC918" s="76"/>
      <c r="AD918" s="76"/>
    </row>
    <row r="919" spans="1:30" ht="15" x14ac:dyDescent="0.15">
      <c r="A919" s="53"/>
      <c r="B919" s="58"/>
      <c r="C919" s="37">
        <v>907</v>
      </c>
      <c r="D919" s="59"/>
      <c r="E919" s="60"/>
      <c r="F919" s="58"/>
      <c r="G919" s="59"/>
      <c r="H919" s="60"/>
      <c r="I919" s="58"/>
      <c r="J919" s="40"/>
      <c r="K919" s="41"/>
      <c r="L919" s="41"/>
      <c r="M919" s="42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94"/>
      <c r="AA919" s="76"/>
      <c r="AB919" s="76"/>
      <c r="AC919" s="76"/>
      <c r="AD919" s="76"/>
    </row>
    <row r="920" spans="1:30" ht="15" x14ac:dyDescent="0.15">
      <c r="A920" s="53"/>
      <c r="B920" s="58"/>
      <c r="C920" s="37">
        <v>908</v>
      </c>
      <c r="D920" s="59"/>
      <c r="E920" s="60"/>
      <c r="F920" s="58"/>
      <c r="G920" s="59"/>
      <c r="H920" s="60"/>
      <c r="I920" s="58"/>
      <c r="J920" s="40"/>
      <c r="K920" s="41"/>
      <c r="L920" s="41"/>
      <c r="M920" s="42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94"/>
      <c r="AA920" s="76"/>
      <c r="AB920" s="76"/>
      <c r="AC920" s="76"/>
      <c r="AD920" s="76"/>
    </row>
    <row r="921" spans="1:30" ht="15" x14ac:dyDescent="0.15">
      <c r="A921" s="53"/>
      <c r="B921" s="58"/>
      <c r="C921" s="37">
        <v>909</v>
      </c>
      <c r="D921" s="59"/>
      <c r="E921" s="60"/>
      <c r="F921" s="58"/>
      <c r="G921" s="59"/>
      <c r="H921" s="60"/>
      <c r="I921" s="58"/>
      <c r="J921" s="40"/>
      <c r="K921" s="41"/>
      <c r="L921" s="41"/>
      <c r="M921" s="42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94"/>
      <c r="AA921" s="76"/>
      <c r="AB921" s="76"/>
      <c r="AC921" s="76"/>
      <c r="AD921" s="76"/>
    </row>
    <row r="922" spans="1:30" ht="15" x14ac:dyDescent="0.15">
      <c r="A922" s="53"/>
      <c r="B922" s="58"/>
      <c r="C922" s="37">
        <v>910</v>
      </c>
      <c r="D922" s="59"/>
      <c r="E922" s="60"/>
      <c r="F922" s="58"/>
      <c r="G922" s="59"/>
      <c r="H922" s="60"/>
      <c r="I922" s="58"/>
      <c r="J922" s="40"/>
      <c r="K922" s="41"/>
      <c r="L922" s="41"/>
      <c r="M922" s="42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94"/>
      <c r="AA922" s="76"/>
      <c r="AB922" s="76"/>
      <c r="AC922" s="76"/>
      <c r="AD922" s="76"/>
    </row>
    <row r="923" spans="1:30" ht="15" x14ac:dyDescent="0.15">
      <c r="A923" s="53"/>
      <c r="B923" s="58"/>
      <c r="C923" s="37">
        <v>911</v>
      </c>
      <c r="D923" s="59"/>
      <c r="E923" s="60"/>
      <c r="F923" s="58"/>
      <c r="G923" s="59"/>
      <c r="H923" s="60"/>
      <c r="I923" s="58"/>
      <c r="J923" s="40"/>
      <c r="K923" s="41"/>
      <c r="L923" s="41"/>
      <c r="M923" s="42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94"/>
      <c r="AA923" s="76"/>
      <c r="AB923" s="76"/>
      <c r="AC923" s="76"/>
      <c r="AD923" s="76"/>
    </row>
    <row r="924" spans="1:30" ht="15" x14ac:dyDescent="0.15">
      <c r="A924" s="53"/>
      <c r="B924" s="58"/>
      <c r="C924" s="37">
        <v>912</v>
      </c>
      <c r="D924" s="59"/>
      <c r="E924" s="60"/>
      <c r="F924" s="58"/>
      <c r="G924" s="59"/>
      <c r="H924" s="60"/>
      <c r="I924" s="58"/>
      <c r="J924" s="40"/>
      <c r="K924" s="41"/>
      <c r="L924" s="41"/>
      <c r="M924" s="42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94"/>
      <c r="AA924" s="76"/>
      <c r="AB924" s="76"/>
      <c r="AC924" s="76"/>
      <c r="AD924" s="76"/>
    </row>
    <row r="925" spans="1:30" ht="15" x14ac:dyDescent="0.15">
      <c r="A925" s="53"/>
      <c r="B925" s="58"/>
      <c r="C925" s="37">
        <v>913</v>
      </c>
      <c r="D925" s="59"/>
      <c r="E925" s="60"/>
      <c r="F925" s="58"/>
      <c r="G925" s="59"/>
      <c r="H925" s="60"/>
      <c r="I925" s="58"/>
      <c r="J925" s="40"/>
      <c r="K925" s="41"/>
      <c r="L925" s="41"/>
      <c r="M925" s="42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94"/>
      <c r="AA925" s="76"/>
      <c r="AB925" s="76"/>
      <c r="AC925" s="76"/>
      <c r="AD925" s="76"/>
    </row>
    <row r="926" spans="1:30" ht="15" x14ac:dyDescent="0.15">
      <c r="A926" s="53"/>
      <c r="B926" s="58"/>
      <c r="C926" s="37">
        <v>914</v>
      </c>
      <c r="D926" s="59"/>
      <c r="E926" s="60"/>
      <c r="F926" s="58"/>
      <c r="G926" s="59"/>
      <c r="H926" s="60"/>
      <c r="I926" s="58"/>
      <c r="J926" s="40"/>
      <c r="K926" s="41"/>
      <c r="L926" s="41"/>
      <c r="M926" s="42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94"/>
      <c r="AA926" s="76"/>
      <c r="AB926" s="76"/>
      <c r="AC926" s="76"/>
      <c r="AD926" s="76"/>
    </row>
    <row r="927" spans="1:30" ht="15" x14ac:dyDescent="0.15">
      <c r="A927" s="53"/>
      <c r="B927" s="58"/>
      <c r="C927" s="37">
        <v>915</v>
      </c>
      <c r="D927" s="59"/>
      <c r="E927" s="60"/>
      <c r="F927" s="58"/>
      <c r="G927" s="59"/>
      <c r="H927" s="60"/>
      <c r="I927" s="58"/>
      <c r="J927" s="40"/>
      <c r="K927" s="41"/>
      <c r="L927" s="41"/>
      <c r="M927" s="42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94"/>
      <c r="AA927" s="76"/>
      <c r="AB927" s="76"/>
      <c r="AC927" s="76"/>
      <c r="AD927" s="76"/>
    </row>
    <row r="928" spans="1:30" ht="15" x14ac:dyDescent="0.15">
      <c r="A928" s="53"/>
      <c r="B928" s="58"/>
      <c r="C928" s="37">
        <v>916</v>
      </c>
      <c r="D928" s="59"/>
      <c r="E928" s="60"/>
      <c r="F928" s="58"/>
      <c r="G928" s="59"/>
      <c r="H928" s="60"/>
      <c r="I928" s="58"/>
      <c r="J928" s="40"/>
      <c r="K928" s="41"/>
      <c r="L928" s="41"/>
      <c r="M928" s="42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94"/>
      <c r="AA928" s="76"/>
      <c r="AB928" s="76"/>
      <c r="AC928" s="76"/>
      <c r="AD928" s="76"/>
    </row>
    <row r="929" spans="1:30" ht="15" x14ac:dyDescent="0.15">
      <c r="A929" s="53"/>
      <c r="B929" s="58"/>
      <c r="C929" s="37">
        <v>917</v>
      </c>
      <c r="D929" s="59"/>
      <c r="E929" s="60"/>
      <c r="F929" s="58"/>
      <c r="G929" s="59"/>
      <c r="H929" s="60"/>
      <c r="I929" s="58"/>
      <c r="J929" s="40"/>
      <c r="K929" s="41"/>
      <c r="L929" s="41"/>
      <c r="M929" s="42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94"/>
      <c r="AA929" s="76"/>
      <c r="AB929" s="76"/>
      <c r="AC929" s="76"/>
      <c r="AD929" s="76"/>
    </row>
    <row r="930" spans="1:30" ht="15" x14ac:dyDescent="0.15">
      <c r="A930" s="53"/>
      <c r="B930" s="58"/>
      <c r="C930" s="37">
        <v>918</v>
      </c>
      <c r="D930" s="59"/>
      <c r="E930" s="60"/>
      <c r="F930" s="58"/>
      <c r="G930" s="59"/>
      <c r="H930" s="60"/>
      <c r="I930" s="58"/>
      <c r="J930" s="40"/>
      <c r="K930" s="41"/>
      <c r="L930" s="41"/>
      <c r="M930" s="42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94"/>
      <c r="AA930" s="76"/>
      <c r="AB930" s="76"/>
      <c r="AC930" s="76"/>
      <c r="AD930" s="76"/>
    </row>
    <row r="931" spans="1:30" ht="15" x14ac:dyDescent="0.15">
      <c r="A931" s="53"/>
      <c r="B931" s="58"/>
      <c r="C931" s="37">
        <v>919</v>
      </c>
      <c r="D931" s="59"/>
      <c r="E931" s="60"/>
      <c r="F931" s="58"/>
      <c r="G931" s="59"/>
      <c r="H931" s="60"/>
      <c r="I931" s="58"/>
      <c r="J931" s="40"/>
      <c r="K931" s="41"/>
      <c r="L931" s="41"/>
      <c r="M931" s="42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94"/>
      <c r="AA931" s="76"/>
      <c r="AB931" s="76"/>
      <c r="AC931" s="76"/>
      <c r="AD931" s="76"/>
    </row>
    <row r="932" spans="1:30" ht="15" x14ac:dyDescent="0.15">
      <c r="A932" s="53"/>
      <c r="B932" s="58"/>
      <c r="C932" s="37">
        <v>920</v>
      </c>
      <c r="D932" s="59"/>
      <c r="E932" s="60"/>
      <c r="F932" s="58"/>
      <c r="G932" s="59"/>
      <c r="H932" s="60"/>
      <c r="I932" s="58"/>
      <c r="J932" s="40"/>
      <c r="K932" s="41"/>
      <c r="L932" s="41"/>
      <c r="M932" s="42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94"/>
      <c r="AA932" s="76"/>
      <c r="AB932" s="76"/>
      <c r="AC932" s="76"/>
      <c r="AD932" s="76"/>
    </row>
    <row r="933" spans="1:30" ht="15" x14ac:dyDescent="0.15">
      <c r="A933" s="53"/>
      <c r="B933" s="58"/>
      <c r="C933" s="37">
        <v>921</v>
      </c>
      <c r="D933" s="59"/>
      <c r="E933" s="60"/>
      <c r="F933" s="58"/>
      <c r="G933" s="59"/>
      <c r="H933" s="60"/>
      <c r="I933" s="58"/>
      <c r="J933" s="40"/>
      <c r="K933" s="41"/>
      <c r="L933" s="41"/>
      <c r="M933" s="42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94"/>
      <c r="AA933" s="76"/>
      <c r="AB933" s="76"/>
      <c r="AC933" s="76"/>
      <c r="AD933" s="76"/>
    </row>
    <row r="934" spans="1:30" ht="15" x14ac:dyDescent="0.15">
      <c r="A934" s="53"/>
      <c r="B934" s="58"/>
      <c r="C934" s="37">
        <v>922</v>
      </c>
      <c r="D934" s="59"/>
      <c r="E934" s="60"/>
      <c r="F934" s="58"/>
      <c r="G934" s="59"/>
      <c r="H934" s="60"/>
      <c r="I934" s="58"/>
      <c r="J934" s="40"/>
      <c r="K934" s="41"/>
      <c r="L934" s="41"/>
      <c r="M934" s="42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94"/>
      <c r="AA934" s="76"/>
      <c r="AB934" s="76"/>
      <c r="AC934" s="76"/>
      <c r="AD934" s="76"/>
    </row>
    <row r="935" spans="1:30" ht="15" x14ac:dyDescent="0.15">
      <c r="A935" s="53"/>
      <c r="B935" s="58"/>
      <c r="C935" s="37">
        <v>923</v>
      </c>
      <c r="D935" s="59"/>
      <c r="E935" s="60"/>
      <c r="F935" s="58"/>
      <c r="G935" s="59"/>
      <c r="H935" s="60"/>
      <c r="I935" s="58"/>
      <c r="J935" s="40"/>
      <c r="K935" s="41"/>
      <c r="L935" s="41"/>
      <c r="M935" s="42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94"/>
      <c r="AA935" s="76"/>
      <c r="AB935" s="76"/>
      <c r="AC935" s="76"/>
      <c r="AD935" s="76"/>
    </row>
    <row r="936" spans="1:30" ht="15" x14ac:dyDescent="0.15">
      <c r="A936" s="53"/>
      <c r="B936" s="58"/>
      <c r="C936" s="37">
        <v>924</v>
      </c>
      <c r="D936" s="59"/>
      <c r="E936" s="60"/>
      <c r="F936" s="58"/>
      <c r="G936" s="59"/>
      <c r="H936" s="60"/>
      <c r="I936" s="58"/>
      <c r="J936" s="40"/>
      <c r="K936" s="41"/>
      <c r="L936" s="41"/>
      <c r="M936" s="42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94"/>
      <c r="AA936" s="76"/>
      <c r="AB936" s="76"/>
      <c r="AC936" s="76"/>
      <c r="AD936" s="76"/>
    </row>
    <row r="937" spans="1:30" ht="15" x14ac:dyDescent="0.15">
      <c r="A937" s="53"/>
      <c r="B937" s="58"/>
      <c r="C937" s="37">
        <v>925</v>
      </c>
      <c r="D937" s="59"/>
      <c r="E937" s="60"/>
      <c r="F937" s="58"/>
      <c r="G937" s="59"/>
      <c r="H937" s="60"/>
      <c r="I937" s="58"/>
      <c r="J937" s="40"/>
      <c r="K937" s="41"/>
      <c r="L937" s="41"/>
      <c r="M937" s="42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94"/>
      <c r="AA937" s="76"/>
      <c r="AB937" s="76"/>
      <c r="AC937" s="76"/>
      <c r="AD937" s="76"/>
    </row>
    <row r="938" spans="1:30" ht="15" x14ac:dyDescent="0.15">
      <c r="A938" s="53"/>
      <c r="B938" s="58"/>
      <c r="C938" s="37">
        <v>926</v>
      </c>
      <c r="D938" s="59"/>
      <c r="E938" s="60"/>
      <c r="F938" s="58"/>
      <c r="G938" s="59"/>
      <c r="H938" s="60"/>
      <c r="I938" s="58"/>
      <c r="J938" s="40"/>
      <c r="K938" s="41"/>
      <c r="L938" s="41"/>
      <c r="M938" s="42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94"/>
      <c r="AA938" s="76"/>
      <c r="AB938" s="76"/>
      <c r="AC938" s="76"/>
      <c r="AD938" s="76"/>
    </row>
    <row r="939" spans="1:30" ht="15" x14ac:dyDescent="0.15">
      <c r="A939" s="53"/>
      <c r="B939" s="58"/>
      <c r="C939" s="37">
        <v>927</v>
      </c>
      <c r="D939" s="59"/>
      <c r="E939" s="60"/>
      <c r="F939" s="58"/>
      <c r="G939" s="59"/>
      <c r="H939" s="60"/>
      <c r="I939" s="58"/>
      <c r="J939" s="40"/>
      <c r="K939" s="41"/>
      <c r="L939" s="41"/>
      <c r="M939" s="42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94"/>
      <c r="AA939" s="76"/>
      <c r="AB939" s="76"/>
      <c r="AC939" s="76"/>
      <c r="AD939" s="76"/>
    </row>
    <row r="940" spans="1:30" ht="15" x14ac:dyDescent="0.15">
      <c r="A940" s="53"/>
      <c r="B940" s="58"/>
      <c r="C940" s="37">
        <v>928</v>
      </c>
      <c r="D940" s="59"/>
      <c r="E940" s="60"/>
      <c r="F940" s="58"/>
      <c r="G940" s="59"/>
      <c r="H940" s="60"/>
      <c r="I940" s="58"/>
      <c r="J940" s="40"/>
      <c r="K940" s="41"/>
      <c r="L940" s="41"/>
      <c r="M940" s="42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94"/>
      <c r="AA940" s="76"/>
      <c r="AB940" s="76"/>
      <c r="AC940" s="76"/>
      <c r="AD940" s="76"/>
    </row>
    <row r="941" spans="1:30" ht="15" x14ac:dyDescent="0.15">
      <c r="A941" s="53"/>
      <c r="B941" s="58"/>
      <c r="C941" s="37">
        <v>929</v>
      </c>
      <c r="D941" s="59"/>
      <c r="E941" s="60"/>
      <c r="F941" s="58"/>
      <c r="G941" s="59"/>
      <c r="H941" s="60"/>
      <c r="I941" s="58"/>
      <c r="J941" s="40"/>
      <c r="K941" s="41"/>
      <c r="L941" s="41"/>
      <c r="M941" s="42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94"/>
      <c r="AA941" s="76"/>
      <c r="AB941" s="76"/>
      <c r="AC941" s="76"/>
      <c r="AD941" s="76"/>
    </row>
    <row r="942" spans="1:30" ht="15" x14ac:dyDescent="0.15">
      <c r="A942" s="53"/>
      <c r="B942" s="58"/>
      <c r="C942" s="37">
        <v>930</v>
      </c>
      <c r="D942" s="59"/>
      <c r="E942" s="60"/>
      <c r="F942" s="58"/>
      <c r="G942" s="59"/>
      <c r="H942" s="60"/>
      <c r="I942" s="58"/>
      <c r="J942" s="40"/>
      <c r="K942" s="41"/>
      <c r="L942" s="41"/>
      <c r="M942" s="42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94"/>
      <c r="AA942" s="76"/>
      <c r="AB942" s="76"/>
      <c r="AC942" s="76"/>
      <c r="AD942" s="76"/>
    </row>
    <row r="943" spans="1:30" ht="15" x14ac:dyDescent="0.15">
      <c r="A943" s="53"/>
      <c r="B943" s="58"/>
      <c r="C943" s="37">
        <v>931</v>
      </c>
      <c r="D943" s="59"/>
      <c r="E943" s="60"/>
      <c r="F943" s="58"/>
      <c r="G943" s="59"/>
      <c r="H943" s="60"/>
      <c r="I943" s="58"/>
      <c r="J943" s="40"/>
      <c r="K943" s="41"/>
      <c r="L943" s="41"/>
      <c r="M943" s="42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94"/>
      <c r="AA943" s="76"/>
      <c r="AB943" s="76"/>
      <c r="AC943" s="76"/>
      <c r="AD943" s="76"/>
    </row>
    <row r="944" spans="1:30" ht="15" x14ac:dyDescent="0.15">
      <c r="A944" s="53"/>
      <c r="B944" s="58"/>
      <c r="C944" s="37">
        <v>932</v>
      </c>
      <c r="D944" s="59"/>
      <c r="E944" s="60"/>
      <c r="F944" s="58"/>
      <c r="G944" s="59"/>
      <c r="H944" s="60"/>
      <c r="I944" s="58"/>
      <c r="J944" s="40"/>
      <c r="K944" s="41"/>
      <c r="L944" s="41"/>
      <c r="M944" s="42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94"/>
      <c r="AA944" s="76"/>
      <c r="AB944" s="76"/>
      <c r="AC944" s="76"/>
      <c r="AD944" s="76"/>
    </row>
    <row r="945" spans="1:30" ht="15" x14ac:dyDescent="0.15">
      <c r="A945" s="53"/>
      <c r="B945" s="58"/>
      <c r="C945" s="37">
        <v>933</v>
      </c>
      <c r="D945" s="59"/>
      <c r="E945" s="60"/>
      <c r="F945" s="58"/>
      <c r="G945" s="59"/>
      <c r="H945" s="60"/>
      <c r="I945" s="58"/>
      <c r="J945" s="40"/>
      <c r="K945" s="41"/>
      <c r="L945" s="41"/>
      <c r="M945" s="42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94"/>
      <c r="AA945" s="76"/>
      <c r="AB945" s="76"/>
      <c r="AC945" s="76"/>
      <c r="AD945" s="76"/>
    </row>
    <row r="946" spans="1:30" ht="15" x14ac:dyDescent="0.15">
      <c r="A946" s="53"/>
      <c r="B946" s="58"/>
      <c r="C946" s="37">
        <v>934</v>
      </c>
      <c r="D946" s="59"/>
      <c r="E946" s="60"/>
      <c r="F946" s="58"/>
      <c r="G946" s="59"/>
      <c r="H946" s="60"/>
      <c r="I946" s="58"/>
      <c r="J946" s="40"/>
      <c r="K946" s="41"/>
      <c r="L946" s="41"/>
      <c r="M946" s="42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94"/>
      <c r="AA946" s="76"/>
      <c r="AB946" s="76"/>
      <c r="AC946" s="76"/>
      <c r="AD946" s="76"/>
    </row>
    <row r="947" spans="1:30" ht="15" x14ac:dyDescent="0.15">
      <c r="A947" s="53"/>
      <c r="B947" s="58"/>
      <c r="C947" s="37">
        <v>935</v>
      </c>
      <c r="D947" s="59"/>
      <c r="E947" s="60"/>
      <c r="F947" s="58"/>
      <c r="G947" s="59"/>
      <c r="H947" s="60"/>
      <c r="I947" s="58"/>
      <c r="J947" s="40"/>
      <c r="K947" s="41"/>
      <c r="L947" s="41"/>
      <c r="M947" s="42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94"/>
      <c r="AA947" s="76"/>
      <c r="AB947" s="76"/>
      <c r="AC947" s="76"/>
      <c r="AD947" s="76"/>
    </row>
    <row r="948" spans="1:30" ht="15" x14ac:dyDescent="0.15">
      <c r="A948" s="53"/>
      <c r="B948" s="58"/>
      <c r="C948" s="37">
        <v>936</v>
      </c>
      <c r="D948" s="59"/>
      <c r="E948" s="60"/>
      <c r="F948" s="58"/>
      <c r="G948" s="59"/>
      <c r="H948" s="60"/>
      <c r="I948" s="58"/>
      <c r="J948" s="40"/>
      <c r="K948" s="41"/>
      <c r="L948" s="41"/>
      <c r="M948" s="42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94"/>
      <c r="AA948" s="76"/>
      <c r="AB948" s="76"/>
      <c r="AC948" s="76"/>
      <c r="AD948" s="76"/>
    </row>
    <row r="949" spans="1:30" ht="15" x14ac:dyDescent="0.15">
      <c r="A949" s="53"/>
      <c r="B949" s="58"/>
      <c r="C949" s="37">
        <v>937</v>
      </c>
      <c r="D949" s="59"/>
      <c r="E949" s="60"/>
      <c r="F949" s="58"/>
      <c r="G949" s="59"/>
      <c r="H949" s="60"/>
      <c r="I949" s="58"/>
      <c r="J949" s="40"/>
      <c r="K949" s="41"/>
      <c r="L949" s="41"/>
      <c r="M949" s="42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94"/>
      <c r="AA949" s="76"/>
      <c r="AB949" s="76"/>
      <c r="AC949" s="76"/>
      <c r="AD949" s="76"/>
    </row>
    <row r="950" spans="1:30" ht="15" x14ac:dyDescent="0.15">
      <c r="A950" s="53"/>
      <c r="B950" s="58"/>
      <c r="C950" s="37">
        <v>938</v>
      </c>
      <c r="D950" s="59"/>
      <c r="E950" s="60"/>
      <c r="F950" s="58"/>
      <c r="G950" s="59"/>
      <c r="H950" s="60"/>
      <c r="I950" s="58"/>
      <c r="J950" s="40"/>
      <c r="K950" s="41"/>
      <c r="L950" s="41"/>
      <c r="M950" s="42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94"/>
      <c r="AA950" s="76"/>
      <c r="AB950" s="76"/>
      <c r="AC950" s="76"/>
      <c r="AD950" s="76"/>
    </row>
    <row r="951" spans="1:30" ht="15" x14ac:dyDescent="0.15">
      <c r="A951" s="53"/>
      <c r="B951" s="58"/>
      <c r="C951" s="37">
        <v>939</v>
      </c>
      <c r="D951" s="59"/>
      <c r="E951" s="60"/>
      <c r="F951" s="58"/>
      <c r="G951" s="59"/>
      <c r="H951" s="60"/>
      <c r="I951" s="58"/>
      <c r="J951" s="40"/>
      <c r="K951" s="41"/>
      <c r="L951" s="41"/>
      <c r="M951" s="42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94"/>
      <c r="AA951" s="76"/>
      <c r="AB951" s="76"/>
      <c r="AC951" s="76"/>
      <c r="AD951" s="76"/>
    </row>
    <row r="952" spans="1:30" ht="15" x14ac:dyDescent="0.15">
      <c r="A952" s="53"/>
      <c r="B952" s="58"/>
      <c r="C952" s="37">
        <v>940</v>
      </c>
      <c r="D952" s="59"/>
      <c r="E952" s="60"/>
      <c r="F952" s="58"/>
      <c r="G952" s="59"/>
      <c r="H952" s="60"/>
      <c r="I952" s="58"/>
      <c r="J952" s="40"/>
      <c r="K952" s="41"/>
      <c r="L952" s="41"/>
      <c r="M952" s="42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94"/>
      <c r="AA952" s="76"/>
      <c r="AB952" s="76"/>
      <c r="AC952" s="76"/>
      <c r="AD952" s="76"/>
    </row>
    <row r="953" spans="1:30" ht="15" x14ac:dyDescent="0.15">
      <c r="A953" s="53"/>
      <c r="B953" s="58"/>
      <c r="C953" s="37">
        <v>941</v>
      </c>
      <c r="D953" s="59"/>
      <c r="E953" s="60"/>
      <c r="F953" s="58"/>
      <c r="G953" s="59"/>
      <c r="H953" s="60"/>
      <c r="I953" s="58"/>
      <c r="J953" s="40"/>
      <c r="K953" s="41"/>
      <c r="L953" s="41"/>
      <c r="M953" s="42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94"/>
      <c r="AA953" s="76"/>
      <c r="AB953" s="76"/>
      <c r="AC953" s="76"/>
      <c r="AD953" s="76"/>
    </row>
    <row r="954" spans="1:30" ht="15" x14ac:dyDescent="0.15">
      <c r="A954" s="53"/>
      <c r="B954" s="58"/>
      <c r="C954" s="37">
        <v>942</v>
      </c>
      <c r="D954" s="59"/>
      <c r="E954" s="60"/>
      <c r="F954" s="58"/>
      <c r="G954" s="59"/>
      <c r="H954" s="60"/>
      <c r="I954" s="58"/>
      <c r="J954" s="40"/>
      <c r="K954" s="41"/>
      <c r="L954" s="41"/>
      <c r="M954" s="42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94"/>
      <c r="AA954" s="76"/>
      <c r="AB954" s="76"/>
      <c r="AC954" s="76"/>
      <c r="AD954" s="76"/>
    </row>
    <row r="955" spans="1:30" ht="15" x14ac:dyDescent="0.15">
      <c r="A955" s="53"/>
      <c r="B955" s="58"/>
      <c r="C955" s="37">
        <v>943</v>
      </c>
      <c r="D955" s="59"/>
      <c r="E955" s="60"/>
      <c r="F955" s="58"/>
      <c r="G955" s="59"/>
      <c r="H955" s="60"/>
      <c r="I955" s="58"/>
      <c r="J955" s="40"/>
      <c r="K955" s="41"/>
      <c r="L955" s="41"/>
      <c r="M955" s="42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94"/>
      <c r="AA955" s="76"/>
      <c r="AB955" s="76"/>
      <c r="AC955" s="76"/>
      <c r="AD955" s="76"/>
    </row>
    <row r="956" spans="1:30" ht="15" x14ac:dyDescent="0.15">
      <c r="A956" s="53"/>
      <c r="B956" s="58"/>
      <c r="C956" s="37">
        <v>944</v>
      </c>
      <c r="D956" s="59"/>
      <c r="E956" s="60"/>
      <c r="F956" s="58"/>
      <c r="G956" s="59"/>
      <c r="H956" s="60"/>
      <c r="I956" s="58"/>
      <c r="J956" s="40"/>
      <c r="K956" s="41"/>
      <c r="L956" s="41"/>
      <c r="M956" s="42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94"/>
      <c r="AA956" s="76"/>
      <c r="AB956" s="76"/>
      <c r="AC956" s="76"/>
      <c r="AD956" s="76"/>
    </row>
    <row r="957" spans="1:30" ht="15" x14ac:dyDescent="0.15">
      <c r="A957" s="53"/>
      <c r="B957" s="58"/>
      <c r="C957" s="37">
        <v>945</v>
      </c>
      <c r="D957" s="59"/>
      <c r="E957" s="60"/>
      <c r="F957" s="58"/>
      <c r="G957" s="59"/>
      <c r="H957" s="60"/>
      <c r="I957" s="58"/>
      <c r="J957" s="40"/>
      <c r="K957" s="41"/>
      <c r="L957" s="41"/>
      <c r="M957" s="42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94"/>
      <c r="AA957" s="76"/>
      <c r="AB957" s="76"/>
      <c r="AC957" s="76"/>
      <c r="AD957" s="76"/>
    </row>
    <row r="958" spans="1:30" ht="15" x14ac:dyDescent="0.15">
      <c r="A958" s="53"/>
      <c r="B958" s="58"/>
      <c r="C958" s="37">
        <v>946</v>
      </c>
      <c r="D958" s="59"/>
      <c r="E958" s="60"/>
      <c r="F958" s="58"/>
      <c r="G958" s="59"/>
      <c r="H958" s="60"/>
      <c r="I958" s="58"/>
      <c r="J958" s="40"/>
      <c r="K958" s="41"/>
      <c r="L958" s="41"/>
      <c r="M958" s="42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94"/>
      <c r="AA958" s="76"/>
      <c r="AB958" s="76"/>
      <c r="AC958" s="76"/>
      <c r="AD958" s="76"/>
    </row>
    <row r="959" spans="1:30" ht="15" x14ac:dyDescent="0.15">
      <c r="A959" s="53"/>
      <c r="B959" s="58"/>
      <c r="C959" s="37">
        <v>947</v>
      </c>
      <c r="D959" s="59"/>
      <c r="E959" s="60"/>
      <c r="F959" s="58"/>
      <c r="G959" s="59"/>
      <c r="H959" s="60"/>
      <c r="I959" s="58"/>
      <c r="J959" s="40"/>
      <c r="K959" s="41"/>
      <c r="L959" s="41"/>
      <c r="M959" s="42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94"/>
      <c r="AA959" s="76"/>
      <c r="AB959" s="76"/>
      <c r="AC959" s="76"/>
      <c r="AD959" s="76"/>
    </row>
    <row r="960" spans="1:30" ht="15" x14ac:dyDescent="0.15">
      <c r="A960" s="53"/>
      <c r="B960" s="58"/>
      <c r="C960" s="37">
        <v>948</v>
      </c>
      <c r="D960" s="59"/>
      <c r="E960" s="60"/>
      <c r="F960" s="58"/>
      <c r="G960" s="59"/>
      <c r="H960" s="60"/>
      <c r="I960" s="58"/>
      <c r="J960" s="40"/>
      <c r="K960" s="41"/>
      <c r="L960" s="41"/>
      <c r="M960" s="42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94"/>
      <c r="AA960" s="76"/>
      <c r="AB960" s="76"/>
      <c r="AC960" s="76"/>
      <c r="AD960" s="76"/>
    </row>
    <row r="961" spans="1:30" ht="15" x14ac:dyDescent="0.15">
      <c r="A961" s="53"/>
      <c r="B961" s="58"/>
      <c r="C961" s="37">
        <v>949</v>
      </c>
      <c r="D961" s="59"/>
      <c r="E961" s="60"/>
      <c r="F961" s="58"/>
      <c r="G961" s="59"/>
      <c r="H961" s="60"/>
      <c r="I961" s="58"/>
      <c r="J961" s="40"/>
      <c r="K961" s="41"/>
      <c r="L961" s="41"/>
      <c r="M961" s="42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94"/>
      <c r="AA961" s="76"/>
      <c r="AB961" s="76"/>
      <c r="AC961" s="76"/>
      <c r="AD961" s="76"/>
    </row>
    <row r="962" spans="1:30" ht="15" x14ac:dyDescent="0.15">
      <c r="A962" s="53"/>
      <c r="B962" s="58"/>
      <c r="C962" s="37">
        <v>950</v>
      </c>
      <c r="D962" s="59"/>
      <c r="E962" s="60"/>
      <c r="F962" s="58"/>
      <c r="G962" s="59"/>
      <c r="H962" s="60"/>
      <c r="I962" s="58"/>
      <c r="J962" s="40"/>
      <c r="K962" s="41"/>
      <c r="L962" s="41"/>
      <c r="M962" s="42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94"/>
      <c r="AA962" s="76"/>
      <c r="AB962" s="76"/>
      <c r="AC962" s="76"/>
      <c r="AD962" s="76"/>
    </row>
    <row r="963" spans="1:30" ht="15" x14ac:dyDescent="0.15">
      <c r="A963" s="53"/>
      <c r="B963" s="58"/>
      <c r="C963" s="37">
        <v>951</v>
      </c>
      <c r="D963" s="59"/>
      <c r="E963" s="60"/>
      <c r="F963" s="58"/>
      <c r="G963" s="59"/>
      <c r="H963" s="60"/>
      <c r="I963" s="58"/>
      <c r="J963" s="40"/>
      <c r="K963" s="41"/>
      <c r="L963" s="41"/>
      <c r="M963" s="42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94"/>
      <c r="AA963" s="76"/>
      <c r="AB963" s="76"/>
      <c r="AC963" s="76"/>
      <c r="AD963" s="76"/>
    </row>
    <row r="964" spans="1:30" ht="15" x14ac:dyDescent="0.15">
      <c r="A964" s="53"/>
      <c r="B964" s="58"/>
      <c r="C964" s="37">
        <v>952</v>
      </c>
      <c r="D964" s="59"/>
      <c r="E964" s="60"/>
      <c r="F964" s="58"/>
      <c r="G964" s="59"/>
      <c r="H964" s="60"/>
      <c r="I964" s="58"/>
      <c r="J964" s="40"/>
      <c r="K964" s="41"/>
      <c r="L964" s="41"/>
      <c r="M964" s="42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94"/>
      <c r="AA964" s="76"/>
      <c r="AB964" s="76"/>
      <c r="AC964" s="76"/>
      <c r="AD964" s="76"/>
    </row>
    <row r="965" spans="1:30" ht="15" x14ac:dyDescent="0.15">
      <c r="A965" s="53"/>
      <c r="B965" s="58"/>
      <c r="C965" s="37">
        <v>953</v>
      </c>
      <c r="D965" s="59"/>
      <c r="E965" s="60"/>
      <c r="F965" s="58"/>
      <c r="G965" s="59"/>
      <c r="H965" s="60"/>
      <c r="I965" s="58"/>
      <c r="J965" s="40"/>
      <c r="K965" s="41"/>
      <c r="L965" s="41"/>
      <c r="M965" s="42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94"/>
      <c r="AA965" s="76"/>
      <c r="AB965" s="76"/>
      <c r="AC965" s="76"/>
      <c r="AD965" s="76"/>
    </row>
    <row r="966" spans="1:30" ht="15" x14ac:dyDescent="0.15">
      <c r="A966" s="53"/>
      <c r="B966" s="58"/>
      <c r="C966" s="37">
        <v>954</v>
      </c>
      <c r="D966" s="59"/>
      <c r="E966" s="60"/>
      <c r="F966" s="58"/>
      <c r="G966" s="59"/>
      <c r="H966" s="60"/>
      <c r="I966" s="58"/>
      <c r="J966" s="40"/>
      <c r="K966" s="41"/>
      <c r="L966" s="41"/>
      <c r="M966" s="42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94"/>
      <c r="AA966" s="76"/>
      <c r="AB966" s="76"/>
      <c r="AC966" s="76"/>
      <c r="AD966" s="76"/>
    </row>
    <row r="967" spans="1:30" ht="15" x14ac:dyDescent="0.15">
      <c r="A967" s="53"/>
      <c r="B967" s="58"/>
      <c r="C967" s="37">
        <v>955</v>
      </c>
      <c r="D967" s="59"/>
      <c r="E967" s="60"/>
      <c r="F967" s="58"/>
      <c r="G967" s="59"/>
      <c r="H967" s="60"/>
      <c r="I967" s="58"/>
      <c r="J967" s="40"/>
      <c r="K967" s="41"/>
      <c r="L967" s="41"/>
      <c r="M967" s="42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94"/>
      <c r="AA967" s="76"/>
      <c r="AB967" s="76"/>
      <c r="AC967" s="76"/>
      <c r="AD967" s="76"/>
    </row>
    <row r="968" spans="1:30" ht="15" x14ac:dyDescent="0.15">
      <c r="A968" s="53"/>
      <c r="B968" s="58"/>
      <c r="C968" s="37">
        <v>956</v>
      </c>
      <c r="D968" s="59"/>
      <c r="E968" s="60"/>
      <c r="F968" s="58"/>
      <c r="G968" s="59"/>
      <c r="H968" s="60"/>
      <c r="I968" s="58"/>
      <c r="J968" s="40"/>
      <c r="K968" s="41"/>
      <c r="L968" s="41"/>
      <c r="M968" s="42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94"/>
      <c r="AA968" s="76"/>
      <c r="AB968" s="76"/>
      <c r="AC968" s="76"/>
      <c r="AD968" s="76"/>
    </row>
    <row r="969" spans="1:30" ht="15" x14ac:dyDescent="0.15">
      <c r="A969" s="53"/>
      <c r="B969" s="58"/>
      <c r="C969" s="37">
        <v>957</v>
      </c>
      <c r="D969" s="59"/>
      <c r="E969" s="60"/>
      <c r="F969" s="58"/>
      <c r="G969" s="59"/>
      <c r="H969" s="60"/>
      <c r="I969" s="58"/>
      <c r="J969" s="40"/>
      <c r="K969" s="41"/>
      <c r="L969" s="41"/>
      <c r="M969" s="42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94"/>
      <c r="AA969" s="76"/>
      <c r="AB969" s="76"/>
      <c r="AC969" s="76"/>
      <c r="AD969" s="76"/>
    </row>
    <row r="970" spans="1:30" ht="15" x14ac:dyDescent="0.15">
      <c r="A970" s="53"/>
      <c r="B970" s="58"/>
      <c r="C970" s="37">
        <v>958</v>
      </c>
      <c r="D970" s="59"/>
      <c r="E970" s="60"/>
      <c r="F970" s="58"/>
      <c r="G970" s="59"/>
      <c r="H970" s="60"/>
      <c r="I970" s="58"/>
      <c r="J970" s="40"/>
      <c r="K970" s="41"/>
      <c r="L970" s="41"/>
      <c r="M970" s="42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94"/>
      <c r="AA970" s="76"/>
      <c r="AB970" s="76"/>
      <c r="AC970" s="76"/>
      <c r="AD970" s="76"/>
    </row>
    <row r="971" spans="1:30" ht="15" x14ac:dyDescent="0.15">
      <c r="A971" s="53"/>
      <c r="B971" s="58"/>
      <c r="C971" s="37">
        <v>959</v>
      </c>
      <c r="D971" s="59"/>
      <c r="E971" s="60"/>
      <c r="F971" s="58"/>
      <c r="G971" s="59"/>
      <c r="H971" s="60"/>
      <c r="I971" s="58"/>
      <c r="J971" s="40"/>
      <c r="K971" s="41"/>
      <c r="L971" s="41"/>
      <c r="M971" s="42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94"/>
      <c r="AA971" s="76"/>
      <c r="AB971" s="76"/>
      <c r="AC971" s="76"/>
      <c r="AD971" s="76"/>
    </row>
    <row r="972" spans="1:30" ht="15" x14ac:dyDescent="0.15">
      <c r="A972" s="53"/>
      <c r="B972" s="58"/>
      <c r="C972" s="37">
        <v>960</v>
      </c>
      <c r="D972" s="59"/>
      <c r="E972" s="60"/>
      <c r="F972" s="58"/>
      <c r="G972" s="59"/>
      <c r="H972" s="60"/>
      <c r="I972" s="58"/>
      <c r="J972" s="40"/>
      <c r="K972" s="41"/>
      <c r="L972" s="41"/>
      <c r="M972" s="42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94"/>
      <c r="AA972" s="76"/>
      <c r="AB972" s="76"/>
      <c r="AC972" s="76"/>
      <c r="AD972" s="76"/>
    </row>
    <row r="973" spans="1:30" ht="15" x14ac:dyDescent="0.15">
      <c r="A973" s="53"/>
      <c r="B973" s="58"/>
      <c r="C973" s="37">
        <v>961</v>
      </c>
      <c r="D973" s="59"/>
      <c r="E973" s="60"/>
      <c r="F973" s="58"/>
      <c r="G973" s="59"/>
      <c r="H973" s="60"/>
      <c r="I973" s="58"/>
      <c r="J973" s="40"/>
      <c r="K973" s="41"/>
      <c r="L973" s="41"/>
      <c r="M973" s="42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94"/>
      <c r="AA973" s="76"/>
      <c r="AB973" s="76"/>
      <c r="AC973" s="76"/>
      <c r="AD973" s="76"/>
    </row>
    <row r="974" spans="1:30" ht="15" x14ac:dyDescent="0.15">
      <c r="A974" s="53"/>
      <c r="B974" s="58"/>
      <c r="C974" s="37">
        <v>962</v>
      </c>
      <c r="D974" s="59"/>
      <c r="E974" s="60"/>
      <c r="F974" s="58"/>
      <c r="G974" s="59"/>
      <c r="H974" s="60"/>
      <c r="I974" s="58"/>
      <c r="J974" s="40"/>
      <c r="K974" s="41"/>
      <c r="L974" s="41"/>
      <c r="M974" s="42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94"/>
      <c r="AA974" s="76"/>
      <c r="AB974" s="76"/>
      <c r="AC974" s="76"/>
      <c r="AD974" s="76"/>
    </row>
    <row r="975" spans="1:30" ht="15" x14ac:dyDescent="0.15">
      <c r="A975" s="53"/>
      <c r="B975" s="58"/>
      <c r="C975" s="37">
        <v>963</v>
      </c>
      <c r="D975" s="59"/>
      <c r="E975" s="60"/>
      <c r="F975" s="58"/>
      <c r="G975" s="59"/>
      <c r="H975" s="60"/>
      <c r="I975" s="58"/>
      <c r="J975" s="40"/>
      <c r="K975" s="41"/>
      <c r="L975" s="41"/>
      <c r="M975" s="42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94"/>
      <c r="AA975" s="76"/>
      <c r="AB975" s="76"/>
      <c r="AC975" s="76"/>
      <c r="AD975" s="76"/>
    </row>
    <row r="976" spans="1:30" ht="15" x14ac:dyDescent="0.15">
      <c r="A976" s="53"/>
      <c r="B976" s="58"/>
      <c r="C976" s="37">
        <v>964</v>
      </c>
      <c r="D976" s="59"/>
      <c r="E976" s="60"/>
      <c r="F976" s="58"/>
      <c r="G976" s="59"/>
      <c r="H976" s="60"/>
      <c r="I976" s="58"/>
      <c r="J976" s="40"/>
      <c r="K976" s="41"/>
      <c r="L976" s="41"/>
      <c r="M976" s="42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94"/>
      <c r="AA976" s="76"/>
      <c r="AB976" s="76"/>
      <c r="AC976" s="76"/>
      <c r="AD976" s="76"/>
    </row>
    <row r="977" spans="1:30" ht="15" x14ac:dyDescent="0.15">
      <c r="A977" s="53"/>
      <c r="B977" s="58"/>
      <c r="C977" s="37">
        <v>965</v>
      </c>
      <c r="D977" s="59"/>
      <c r="E977" s="60"/>
      <c r="F977" s="58"/>
      <c r="G977" s="59"/>
      <c r="H977" s="60"/>
      <c r="I977" s="58"/>
      <c r="J977" s="40"/>
      <c r="K977" s="41"/>
      <c r="L977" s="41"/>
      <c r="M977" s="42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94"/>
      <c r="AA977" s="76"/>
      <c r="AB977" s="76"/>
      <c r="AC977" s="76"/>
      <c r="AD977" s="76"/>
    </row>
    <row r="978" spans="1:30" ht="15" x14ac:dyDescent="0.15">
      <c r="A978" s="53"/>
      <c r="B978" s="58"/>
      <c r="C978" s="37">
        <v>966</v>
      </c>
      <c r="D978" s="59"/>
      <c r="E978" s="60"/>
      <c r="F978" s="58"/>
      <c r="G978" s="59"/>
      <c r="H978" s="60"/>
      <c r="I978" s="58"/>
      <c r="J978" s="40"/>
      <c r="K978" s="41"/>
      <c r="L978" s="41"/>
      <c r="M978" s="42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94"/>
      <c r="AA978" s="76"/>
      <c r="AB978" s="76"/>
      <c r="AC978" s="76"/>
      <c r="AD978" s="76"/>
    </row>
    <row r="979" spans="1:30" ht="15" x14ac:dyDescent="0.15">
      <c r="A979" s="53"/>
      <c r="B979" s="58"/>
      <c r="C979" s="37">
        <v>967</v>
      </c>
      <c r="D979" s="59"/>
      <c r="E979" s="60"/>
      <c r="F979" s="58"/>
      <c r="G979" s="59"/>
      <c r="H979" s="60"/>
      <c r="I979" s="58"/>
      <c r="J979" s="40"/>
      <c r="K979" s="41"/>
      <c r="L979" s="41"/>
      <c r="M979" s="42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94"/>
      <c r="AA979" s="76"/>
      <c r="AB979" s="76"/>
      <c r="AC979" s="76"/>
      <c r="AD979" s="76"/>
    </row>
    <row r="980" spans="1:30" ht="15" x14ac:dyDescent="0.15">
      <c r="A980" s="53"/>
      <c r="B980" s="58"/>
      <c r="C980" s="37">
        <v>968</v>
      </c>
      <c r="D980" s="59"/>
      <c r="E980" s="60"/>
      <c r="F980" s="58"/>
      <c r="G980" s="59"/>
      <c r="H980" s="60"/>
      <c r="I980" s="58"/>
      <c r="J980" s="40"/>
      <c r="K980" s="41"/>
      <c r="L980" s="41"/>
      <c r="M980" s="42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94"/>
      <c r="AA980" s="76"/>
      <c r="AB980" s="76"/>
      <c r="AC980" s="76"/>
      <c r="AD980" s="76"/>
    </row>
    <row r="981" spans="1:30" ht="15" x14ac:dyDescent="0.15">
      <c r="A981" s="53"/>
      <c r="B981" s="58"/>
      <c r="C981" s="37">
        <v>969</v>
      </c>
      <c r="D981" s="59"/>
      <c r="E981" s="60"/>
      <c r="F981" s="58"/>
      <c r="G981" s="59"/>
      <c r="H981" s="60"/>
      <c r="I981" s="58"/>
      <c r="J981" s="40"/>
      <c r="K981" s="41"/>
      <c r="L981" s="41"/>
      <c r="M981" s="42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94"/>
      <c r="AA981" s="76"/>
      <c r="AB981" s="76"/>
      <c r="AC981" s="76"/>
      <c r="AD981" s="76"/>
    </row>
    <row r="982" spans="1:30" ht="15" x14ac:dyDescent="0.15">
      <c r="A982" s="53"/>
      <c r="B982" s="58"/>
      <c r="C982" s="37">
        <v>970</v>
      </c>
      <c r="D982" s="59"/>
      <c r="E982" s="60"/>
      <c r="F982" s="58"/>
      <c r="G982" s="59"/>
      <c r="H982" s="60"/>
      <c r="I982" s="58"/>
      <c r="J982" s="40"/>
      <c r="K982" s="41"/>
      <c r="L982" s="41"/>
      <c r="M982" s="42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94"/>
      <c r="AA982" s="76"/>
      <c r="AB982" s="76"/>
      <c r="AC982" s="76"/>
      <c r="AD982" s="76"/>
    </row>
    <row r="983" spans="1:30" ht="15" x14ac:dyDescent="0.15">
      <c r="A983" s="53"/>
      <c r="B983" s="58"/>
      <c r="C983" s="37">
        <v>971</v>
      </c>
      <c r="D983" s="59"/>
      <c r="E983" s="60"/>
      <c r="F983" s="58"/>
      <c r="G983" s="59"/>
      <c r="H983" s="60"/>
      <c r="I983" s="58"/>
      <c r="J983" s="40"/>
      <c r="K983" s="41"/>
      <c r="L983" s="41"/>
      <c r="M983" s="42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94"/>
      <c r="AA983" s="76"/>
      <c r="AB983" s="76"/>
      <c r="AC983" s="76"/>
      <c r="AD983" s="76"/>
    </row>
    <row r="984" spans="1:30" ht="15" x14ac:dyDescent="0.15">
      <c r="A984" s="53"/>
      <c r="B984" s="58"/>
      <c r="C984" s="37">
        <v>972</v>
      </c>
      <c r="D984" s="59"/>
      <c r="E984" s="60"/>
      <c r="F984" s="58"/>
      <c r="G984" s="59"/>
      <c r="H984" s="60"/>
      <c r="I984" s="58"/>
      <c r="J984" s="40"/>
      <c r="K984" s="41"/>
      <c r="L984" s="41"/>
      <c r="M984" s="42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94"/>
      <c r="AA984" s="76"/>
      <c r="AB984" s="76"/>
      <c r="AC984" s="76"/>
      <c r="AD984" s="76"/>
    </row>
    <row r="985" spans="1:30" ht="15" x14ac:dyDescent="0.15">
      <c r="A985" s="53"/>
      <c r="B985" s="58"/>
      <c r="C985" s="37">
        <v>973</v>
      </c>
      <c r="D985" s="59"/>
      <c r="E985" s="60"/>
      <c r="F985" s="58"/>
      <c r="G985" s="59"/>
      <c r="H985" s="60"/>
      <c r="I985" s="58"/>
      <c r="J985" s="40"/>
      <c r="K985" s="41"/>
      <c r="L985" s="41"/>
      <c r="M985" s="42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94"/>
      <c r="AA985" s="76"/>
      <c r="AB985" s="76"/>
      <c r="AC985" s="76"/>
      <c r="AD985" s="76"/>
    </row>
    <row r="986" spans="1:30" ht="15" x14ac:dyDescent="0.15">
      <c r="A986" s="53"/>
      <c r="B986" s="58"/>
      <c r="C986" s="37">
        <v>974</v>
      </c>
      <c r="D986" s="59"/>
      <c r="E986" s="60"/>
      <c r="F986" s="58"/>
      <c r="G986" s="59"/>
      <c r="H986" s="60"/>
      <c r="I986" s="58"/>
      <c r="J986" s="40"/>
      <c r="K986" s="41"/>
      <c r="L986" s="41"/>
      <c r="M986" s="42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94"/>
      <c r="AA986" s="76"/>
      <c r="AB986" s="76"/>
      <c r="AC986" s="76"/>
      <c r="AD986" s="76"/>
    </row>
    <row r="987" spans="1:30" ht="15" x14ac:dyDescent="0.15">
      <c r="A987" s="53"/>
      <c r="B987" s="58"/>
      <c r="C987" s="37">
        <v>975</v>
      </c>
      <c r="D987" s="59"/>
      <c r="E987" s="60"/>
      <c r="F987" s="58"/>
      <c r="G987" s="59"/>
      <c r="H987" s="60"/>
      <c r="I987" s="58"/>
      <c r="J987" s="40"/>
      <c r="K987" s="41"/>
      <c r="L987" s="41"/>
      <c r="M987" s="42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94"/>
      <c r="AA987" s="76"/>
      <c r="AB987" s="76"/>
      <c r="AC987" s="76"/>
      <c r="AD987" s="76"/>
    </row>
    <row r="988" spans="1:30" ht="15" x14ac:dyDescent="0.15">
      <c r="A988" s="53"/>
      <c r="B988" s="58"/>
      <c r="C988" s="37">
        <v>976</v>
      </c>
      <c r="D988" s="59"/>
      <c r="E988" s="60"/>
      <c r="F988" s="58"/>
      <c r="G988" s="59"/>
      <c r="H988" s="60"/>
      <c r="I988" s="58"/>
      <c r="J988" s="40"/>
      <c r="K988" s="41"/>
      <c r="L988" s="41"/>
      <c r="M988" s="42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94"/>
      <c r="AA988" s="76"/>
      <c r="AB988" s="76"/>
      <c r="AC988" s="76"/>
      <c r="AD988" s="76"/>
    </row>
    <row r="989" spans="1:30" ht="15" x14ac:dyDescent="0.15">
      <c r="A989" s="53"/>
      <c r="B989" s="58"/>
      <c r="C989" s="37">
        <v>977</v>
      </c>
      <c r="D989" s="59"/>
      <c r="E989" s="60"/>
      <c r="F989" s="58"/>
      <c r="G989" s="59"/>
      <c r="H989" s="60"/>
      <c r="I989" s="58"/>
      <c r="J989" s="40"/>
      <c r="K989" s="41"/>
      <c r="L989" s="41"/>
      <c r="M989" s="42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94"/>
      <c r="AA989" s="76"/>
      <c r="AB989" s="76"/>
      <c r="AC989" s="76"/>
      <c r="AD989" s="76"/>
    </row>
    <row r="990" spans="1:30" ht="15" x14ac:dyDescent="0.15">
      <c r="A990" s="53"/>
      <c r="B990" s="58"/>
      <c r="C990" s="37">
        <v>978</v>
      </c>
      <c r="D990" s="59"/>
      <c r="E990" s="60"/>
      <c r="F990" s="58"/>
      <c r="G990" s="59"/>
      <c r="H990" s="60"/>
      <c r="I990" s="58"/>
      <c r="J990" s="40"/>
      <c r="K990" s="41"/>
      <c r="L990" s="41"/>
      <c r="M990" s="42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94"/>
      <c r="AA990" s="76"/>
      <c r="AB990" s="76"/>
      <c r="AC990" s="76"/>
      <c r="AD990" s="76"/>
    </row>
    <row r="991" spans="1:30" ht="15" x14ac:dyDescent="0.15">
      <c r="A991" s="53"/>
      <c r="B991" s="58"/>
      <c r="C991" s="37">
        <v>979</v>
      </c>
      <c r="D991" s="59"/>
      <c r="E991" s="60"/>
      <c r="F991" s="58"/>
      <c r="G991" s="59"/>
      <c r="H991" s="60"/>
      <c r="I991" s="58"/>
      <c r="J991" s="40"/>
      <c r="K991" s="41"/>
      <c r="L991" s="41"/>
      <c r="M991" s="42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94"/>
      <c r="AA991" s="76"/>
      <c r="AB991" s="76"/>
      <c r="AC991" s="76"/>
      <c r="AD991" s="76"/>
    </row>
    <row r="992" spans="1:30" ht="15" x14ac:dyDescent="0.15">
      <c r="A992" s="53"/>
      <c r="B992" s="58"/>
      <c r="C992" s="37">
        <v>980</v>
      </c>
      <c r="D992" s="59"/>
      <c r="E992" s="60"/>
      <c r="F992" s="58"/>
      <c r="G992" s="59"/>
      <c r="H992" s="60"/>
      <c r="I992" s="58"/>
      <c r="J992" s="40"/>
      <c r="K992" s="41"/>
      <c r="L992" s="41"/>
      <c r="M992" s="42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94"/>
      <c r="AA992" s="76"/>
      <c r="AB992" s="76"/>
      <c r="AC992" s="76"/>
      <c r="AD992" s="76"/>
    </row>
    <row r="993" spans="1:30" ht="15" x14ac:dyDescent="0.15">
      <c r="A993" s="53"/>
      <c r="B993" s="58"/>
      <c r="C993" s="37">
        <v>981</v>
      </c>
      <c r="D993" s="59"/>
      <c r="E993" s="60"/>
      <c r="F993" s="58"/>
      <c r="G993" s="59"/>
      <c r="H993" s="60"/>
      <c r="I993" s="58"/>
      <c r="J993" s="40"/>
      <c r="K993" s="41"/>
      <c r="L993" s="41"/>
      <c r="M993" s="42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94"/>
      <c r="AA993" s="76"/>
      <c r="AB993" s="76"/>
      <c r="AC993" s="76"/>
      <c r="AD993" s="76"/>
    </row>
    <row r="994" spans="1:30" ht="15" x14ac:dyDescent="0.15">
      <c r="A994" s="53"/>
      <c r="B994" s="58"/>
      <c r="C994" s="37">
        <v>982</v>
      </c>
      <c r="D994" s="59"/>
      <c r="E994" s="60"/>
      <c r="F994" s="58"/>
      <c r="G994" s="59"/>
      <c r="H994" s="60"/>
      <c r="I994" s="58"/>
      <c r="J994" s="40"/>
      <c r="K994" s="41"/>
      <c r="L994" s="41"/>
      <c r="M994" s="42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94"/>
      <c r="AA994" s="76"/>
      <c r="AB994" s="76"/>
      <c r="AC994" s="76"/>
      <c r="AD994" s="76"/>
    </row>
    <row r="995" spans="1:30" ht="15" x14ac:dyDescent="0.15">
      <c r="A995" s="53"/>
      <c r="B995" s="58"/>
      <c r="C995" s="37">
        <v>983</v>
      </c>
      <c r="D995" s="59"/>
      <c r="E995" s="60"/>
      <c r="F995" s="58"/>
      <c r="G995" s="59"/>
      <c r="H995" s="60"/>
      <c r="I995" s="58"/>
      <c r="J995" s="40"/>
      <c r="K995" s="41"/>
      <c r="L995" s="41"/>
      <c r="M995" s="42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94"/>
      <c r="AA995" s="76"/>
      <c r="AB995" s="76"/>
      <c r="AC995" s="76"/>
      <c r="AD995" s="76"/>
    </row>
    <row r="996" spans="1:30" ht="15" x14ac:dyDescent="0.15">
      <c r="A996" s="53"/>
      <c r="B996" s="58"/>
      <c r="C996" s="37">
        <v>984</v>
      </c>
      <c r="D996" s="59"/>
      <c r="E996" s="60"/>
      <c r="F996" s="58"/>
      <c r="G996" s="59"/>
      <c r="H996" s="60"/>
      <c r="I996" s="58"/>
      <c r="J996" s="40"/>
      <c r="K996" s="41"/>
      <c r="L996" s="41"/>
      <c r="M996" s="42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94"/>
      <c r="AA996" s="76"/>
      <c r="AB996" s="76"/>
      <c r="AC996" s="76"/>
      <c r="AD996" s="76"/>
    </row>
    <row r="997" spans="1:30" ht="15" x14ac:dyDescent="0.15">
      <c r="A997" s="53"/>
      <c r="B997" s="58"/>
      <c r="C997" s="37">
        <v>985</v>
      </c>
      <c r="D997" s="59"/>
      <c r="E997" s="60"/>
      <c r="F997" s="58"/>
      <c r="G997" s="59"/>
      <c r="H997" s="60"/>
      <c r="I997" s="58"/>
      <c r="J997" s="40"/>
      <c r="K997" s="41"/>
      <c r="L997" s="41"/>
      <c r="M997" s="42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94"/>
      <c r="AA997" s="76"/>
      <c r="AB997" s="76"/>
      <c r="AC997" s="76"/>
      <c r="AD997" s="76"/>
    </row>
    <row r="998" spans="1:30" ht="15" x14ac:dyDescent="0.15">
      <c r="A998" s="53"/>
      <c r="B998" s="58"/>
      <c r="C998" s="37">
        <v>986</v>
      </c>
      <c r="D998" s="59"/>
      <c r="E998" s="60"/>
      <c r="F998" s="58"/>
      <c r="G998" s="59"/>
      <c r="H998" s="60"/>
      <c r="I998" s="58"/>
      <c r="J998" s="40"/>
      <c r="K998" s="41"/>
      <c r="L998" s="41"/>
      <c r="M998" s="42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94"/>
      <c r="AA998" s="76"/>
      <c r="AB998" s="76"/>
      <c r="AC998" s="76"/>
      <c r="AD998" s="76"/>
    </row>
    <row r="999" spans="1:30" ht="15" x14ac:dyDescent="0.15">
      <c r="A999" s="53"/>
      <c r="B999" s="58"/>
      <c r="C999" s="37">
        <v>987</v>
      </c>
      <c r="D999" s="59"/>
      <c r="E999" s="60"/>
      <c r="F999" s="58"/>
      <c r="G999" s="59"/>
      <c r="H999" s="60"/>
      <c r="I999" s="58"/>
      <c r="J999" s="40"/>
      <c r="K999" s="41"/>
      <c r="L999" s="41"/>
      <c r="M999" s="42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94"/>
      <c r="AA999" s="76"/>
      <c r="AB999" s="76"/>
      <c r="AC999" s="76"/>
      <c r="AD999" s="76"/>
    </row>
    <row r="1000" spans="1:30" ht="15" x14ac:dyDescent="0.15">
      <c r="A1000" s="53"/>
      <c r="B1000" s="58"/>
      <c r="C1000" s="37">
        <v>988</v>
      </c>
      <c r="D1000" s="59"/>
      <c r="E1000" s="60"/>
      <c r="F1000" s="58"/>
      <c r="G1000" s="59"/>
      <c r="H1000" s="60"/>
      <c r="I1000" s="58"/>
      <c r="J1000" s="40"/>
      <c r="K1000" s="41"/>
      <c r="L1000" s="41"/>
      <c r="M1000" s="42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94"/>
      <c r="AA1000" s="76"/>
      <c r="AB1000" s="76"/>
      <c r="AC1000" s="76"/>
      <c r="AD1000" s="76"/>
    </row>
    <row r="1001" spans="1:30" ht="15" x14ac:dyDescent="0.15">
      <c r="A1001" s="53"/>
      <c r="B1001" s="58"/>
      <c r="C1001" s="37">
        <v>989</v>
      </c>
      <c r="D1001" s="59"/>
      <c r="E1001" s="60"/>
      <c r="F1001" s="58"/>
      <c r="G1001" s="59"/>
      <c r="H1001" s="60"/>
      <c r="I1001" s="58"/>
      <c r="J1001" s="40"/>
      <c r="K1001" s="41"/>
      <c r="L1001" s="41"/>
      <c r="M1001" s="42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94"/>
      <c r="AA1001" s="76"/>
      <c r="AB1001" s="76"/>
      <c r="AC1001" s="76"/>
      <c r="AD1001" s="76"/>
    </row>
    <row r="1002" spans="1:30" ht="15" x14ac:dyDescent="0.15">
      <c r="A1002" s="53"/>
      <c r="B1002" s="58"/>
      <c r="C1002" s="37">
        <v>990</v>
      </c>
      <c r="D1002" s="59"/>
      <c r="E1002" s="60"/>
      <c r="F1002" s="58"/>
      <c r="G1002" s="59"/>
      <c r="H1002" s="60"/>
      <c r="I1002" s="58"/>
      <c r="J1002" s="40"/>
      <c r="K1002" s="41"/>
      <c r="L1002" s="41"/>
      <c r="M1002" s="42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94"/>
      <c r="AA1002" s="76"/>
      <c r="AB1002" s="76"/>
      <c r="AC1002" s="76"/>
      <c r="AD1002" s="76"/>
    </row>
    <row r="1003" spans="1:30" ht="15" x14ac:dyDescent="0.15">
      <c r="A1003" s="53"/>
      <c r="B1003" s="58"/>
      <c r="C1003" s="37">
        <v>991</v>
      </c>
      <c r="D1003" s="59"/>
      <c r="E1003" s="60"/>
      <c r="F1003" s="58"/>
      <c r="G1003" s="59"/>
      <c r="H1003" s="60"/>
      <c r="I1003" s="58"/>
      <c r="J1003" s="40"/>
      <c r="K1003" s="41"/>
      <c r="L1003" s="41"/>
      <c r="M1003" s="42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94"/>
      <c r="AA1003" s="76"/>
      <c r="AB1003" s="76"/>
      <c r="AC1003" s="76"/>
      <c r="AD1003" s="76"/>
    </row>
    <row r="1004" spans="1:30" ht="15" x14ac:dyDescent="0.15">
      <c r="A1004" s="53"/>
      <c r="B1004" s="58"/>
      <c r="C1004" s="37">
        <v>992</v>
      </c>
      <c r="D1004" s="59"/>
      <c r="E1004" s="60"/>
      <c r="F1004" s="58"/>
      <c r="G1004" s="59"/>
      <c r="H1004" s="60"/>
      <c r="I1004" s="58"/>
      <c r="J1004" s="40"/>
      <c r="K1004" s="41"/>
      <c r="L1004" s="41"/>
      <c r="M1004" s="42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94"/>
      <c r="AA1004" s="76"/>
      <c r="AB1004" s="76"/>
      <c r="AC1004" s="76"/>
      <c r="AD1004" s="76"/>
    </row>
    <row r="1005" spans="1:30" ht="15" x14ac:dyDescent="0.15">
      <c r="A1005" s="53"/>
      <c r="B1005" s="58"/>
      <c r="C1005" s="37">
        <v>993</v>
      </c>
      <c r="D1005" s="59"/>
      <c r="E1005" s="60"/>
      <c r="F1005" s="58"/>
      <c r="G1005" s="59"/>
      <c r="H1005" s="60"/>
      <c r="I1005" s="58"/>
      <c r="J1005" s="40"/>
      <c r="K1005" s="41"/>
      <c r="L1005" s="41"/>
      <c r="M1005" s="42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94"/>
      <c r="AA1005" s="76"/>
      <c r="AB1005" s="76"/>
      <c r="AC1005" s="76"/>
      <c r="AD1005" s="76"/>
    </row>
    <row r="1006" spans="1:30" ht="15" x14ac:dyDescent="0.15">
      <c r="A1006" s="53"/>
      <c r="B1006" s="58"/>
      <c r="C1006" s="37">
        <v>994</v>
      </c>
      <c r="D1006" s="59"/>
      <c r="E1006" s="60"/>
      <c r="F1006" s="58"/>
      <c r="G1006" s="59"/>
      <c r="H1006" s="60"/>
      <c r="I1006" s="58"/>
      <c r="J1006" s="40"/>
      <c r="K1006" s="41"/>
      <c r="L1006" s="41"/>
      <c r="M1006" s="42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94"/>
      <c r="AA1006" s="76"/>
      <c r="AB1006" s="76"/>
      <c r="AC1006" s="76"/>
      <c r="AD1006" s="76"/>
    </row>
    <row r="1007" spans="1:30" ht="15" x14ac:dyDescent="0.15">
      <c r="A1007" s="53"/>
      <c r="B1007" s="58"/>
      <c r="C1007" s="37">
        <v>995</v>
      </c>
      <c r="D1007" s="59"/>
      <c r="E1007" s="60"/>
      <c r="F1007" s="58"/>
      <c r="G1007" s="59"/>
      <c r="H1007" s="60"/>
      <c r="I1007" s="58"/>
      <c r="J1007" s="40"/>
      <c r="K1007" s="41"/>
      <c r="L1007" s="41"/>
      <c r="M1007" s="42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94"/>
      <c r="AA1007" s="76"/>
      <c r="AB1007" s="76"/>
      <c r="AC1007" s="76"/>
      <c r="AD1007" s="76"/>
    </row>
    <row r="1008" spans="1:30" ht="15" x14ac:dyDescent="0.15">
      <c r="A1008" s="53"/>
      <c r="B1008" s="58"/>
      <c r="C1008" s="37">
        <v>996</v>
      </c>
      <c r="D1008" s="59"/>
      <c r="E1008" s="60"/>
      <c r="F1008" s="58"/>
      <c r="G1008" s="59"/>
      <c r="H1008" s="60"/>
      <c r="I1008" s="58"/>
      <c r="J1008" s="40"/>
      <c r="K1008" s="41"/>
      <c r="L1008" s="41"/>
      <c r="M1008" s="42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94"/>
      <c r="AA1008" s="76"/>
      <c r="AB1008" s="76"/>
      <c r="AC1008" s="76"/>
      <c r="AD1008" s="76"/>
    </row>
    <row r="1009" spans="1:30" ht="15" x14ac:dyDescent="0.15">
      <c r="A1009" s="53"/>
      <c r="B1009" s="58"/>
      <c r="C1009" s="37">
        <v>997</v>
      </c>
      <c r="D1009" s="59"/>
      <c r="E1009" s="60"/>
      <c r="F1009" s="58"/>
      <c r="G1009" s="59"/>
      <c r="H1009" s="60"/>
      <c r="I1009" s="58"/>
      <c r="J1009" s="40"/>
      <c r="K1009" s="41"/>
      <c r="L1009" s="41"/>
      <c r="M1009" s="42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94"/>
      <c r="AA1009" s="76"/>
      <c r="AB1009" s="76"/>
      <c r="AC1009" s="76"/>
      <c r="AD1009" s="76"/>
    </row>
    <row r="1010" spans="1:30" ht="15" x14ac:dyDescent="0.15">
      <c r="A1010" s="53"/>
      <c r="B1010" s="58"/>
      <c r="C1010" s="37">
        <v>998</v>
      </c>
      <c r="D1010" s="59"/>
      <c r="E1010" s="60"/>
      <c r="F1010" s="58"/>
      <c r="G1010" s="59"/>
      <c r="H1010" s="60"/>
      <c r="I1010" s="58"/>
      <c r="J1010" s="40"/>
      <c r="K1010" s="41"/>
      <c r="L1010" s="41"/>
      <c r="M1010" s="42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94"/>
      <c r="AA1010" s="76"/>
      <c r="AB1010" s="76"/>
      <c r="AC1010" s="76"/>
      <c r="AD1010" s="76"/>
    </row>
    <row r="1011" spans="1:30" ht="15" x14ac:dyDescent="0.15">
      <c r="A1011" s="53"/>
      <c r="B1011" s="58"/>
      <c r="C1011" s="37">
        <v>999</v>
      </c>
      <c r="D1011" s="59"/>
      <c r="E1011" s="60"/>
      <c r="F1011" s="58"/>
      <c r="G1011" s="59"/>
      <c r="H1011" s="60"/>
      <c r="I1011" s="58"/>
      <c r="J1011" s="40"/>
      <c r="K1011" s="41"/>
      <c r="L1011" s="41"/>
      <c r="M1011" s="42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94"/>
      <c r="AA1011" s="76"/>
      <c r="AB1011" s="76"/>
      <c r="AC1011" s="76"/>
      <c r="AD1011" s="76"/>
    </row>
    <row r="1012" spans="1:30" ht="15" x14ac:dyDescent="0.15">
      <c r="A1012" s="53"/>
      <c r="B1012" s="58"/>
      <c r="C1012" s="37">
        <v>1000</v>
      </c>
      <c r="D1012" s="59"/>
      <c r="E1012" s="60"/>
      <c r="F1012" s="58"/>
      <c r="G1012" s="59"/>
      <c r="H1012" s="60"/>
      <c r="I1012" s="58"/>
      <c r="J1012" s="40"/>
      <c r="K1012" s="41"/>
      <c r="L1012" s="41"/>
      <c r="M1012" s="42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94"/>
      <c r="AA1012" s="76"/>
      <c r="AB1012" s="76"/>
      <c r="AC1012" s="76"/>
      <c r="AD1012" s="76"/>
    </row>
    <row r="1013" spans="1:30" ht="15" x14ac:dyDescent="0.15">
      <c r="A1013" s="53"/>
      <c r="B1013" s="58"/>
      <c r="C1013" s="37">
        <v>1001</v>
      </c>
      <c r="D1013" s="59"/>
      <c r="E1013" s="60"/>
      <c r="F1013" s="58"/>
      <c r="G1013" s="59"/>
      <c r="H1013" s="60"/>
      <c r="I1013" s="58"/>
      <c r="J1013" s="40"/>
      <c r="K1013" s="41"/>
      <c r="L1013" s="41"/>
      <c r="M1013" s="42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94"/>
      <c r="AA1013" s="76"/>
      <c r="AB1013" s="76"/>
      <c r="AC1013" s="76"/>
      <c r="AD1013" s="76"/>
    </row>
    <row r="1014" spans="1:30" ht="15" x14ac:dyDescent="0.15">
      <c r="A1014" s="53"/>
      <c r="B1014" s="58"/>
      <c r="C1014" s="37">
        <v>1002</v>
      </c>
      <c r="D1014" s="59"/>
      <c r="E1014" s="60"/>
      <c r="F1014" s="58"/>
      <c r="G1014" s="59"/>
      <c r="H1014" s="60"/>
      <c r="I1014" s="58"/>
      <c r="J1014" s="40"/>
      <c r="K1014" s="41"/>
      <c r="L1014" s="41"/>
      <c r="M1014" s="42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94"/>
      <c r="AA1014" s="76"/>
      <c r="AB1014" s="76"/>
      <c r="AC1014" s="76"/>
      <c r="AD1014" s="76"/>
    </row>
    <row r="1015" spans="1:30" ht="15" x14ac:dyDescent="0.15">
      <c r="A1015" s="53"/>
      <c r="B1015" s="58"/>
      <c r="C1015" s="37">
        <v>1003</v>
      </c>
      <c r="D1015" s="59"/>
      <c r="E1015" s="60"/>
      <c r="F1015" s="58"/>
      <c r="G1015" s="59"/>
      <c r="H1015" s="60"/>
      <c r="I1015" s="58"/>
      <c r="J1015" s="40"/>
      <c r="K1015" s="41"/>
      <c r="L1015" s="41"/>
      <c r="M1015" s="42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94"/>
      <c r="AA1015" s="76"/>
      <c r="AB1015" s="76"/>
      <c r="AC1015" s="76"/>
      <c r="AD1015" s="76"/>
    </row>
    <row r="1016" spans="1:30" ht="15" x14ac:dyDescent="0.15">
      <c r="A1016" s="53"/>
      <c r="B1016" s="58"/>
      <c r="C1016" s="37">
        <v>1004</v>
      </c>
      <c r="D1016" s="59"/>
      <c r="E1016" s="60"/>
      <c r="F1016" s="58"/>
      <c r="G1016" s="59"/>
      <c r="H1016" s="60"/>
      <c r="I1016" s="58"/>
      <c r="J1016" s="40"/>
      <c r="K1016" s="41"/>
      <c r="L1016" s="41"/>
      <c r="M1016" s="42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94"/>
      <c r="AA1016" s="76"/>
      <c r="AB1016" s="76"/>
      <c r="AC1016" s="76"/>
      <c r="AD1016" s="76"/>
    </row>
    <row r="1017" spans="1:30" ht="15" x14ac:dyDescent="0.15">
      <c r="A1017" s="53"/>
      <c r="B1017" s="58"/>
      <c r="C1017" s="37">
        <v>1005</v>
      </c>
      <c r="D1017" s="59"/>
      <c r="E1017" s="60"/>
      <c r="F1017" s="58"/>
      <c r="G1017" s="59"/>
      <c r="H1017" s="60"/>
      <c r="I1017" s="58"/>
      <c r="J1017" s="40"/>
      <c r="K1017" s="41"/>
      <c r="L1017" s="41"/>
      <c r="M1017" s="42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94"/>
      <c r="AA1017" s="76"/>
      <c r="AB1017" s="76"/>
      <c r="AC1017" s="76"/>
      <c r="AD1017" s="76"/>
    </row>
    <row r="1018" spans="1:30" ht="15" x14ac:dyDescent="0.15">
      <c r="A1018" s="53"/>
      <c r="B1018" s="58"/>
      <c r="C1018" s="37">
        <v>1006</v>
      </c>
      <c r="D1018" s="59"/>
      <c r="E1018" s="60"/>
      <c r="F1018" s="58"/>
      <c r="G1018" s="59"/>
      <c r="H1018" s="60"/>
      <c r="I1018" s="58"/>
      <c r="J1018" s="40"/>
      <c r="K1018" s="41"/>
      <c r="L1018" s="41"/>
      <c r="M1018" s="42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94"/>
      <c r="AA1018" s="76"/>
      <c r="AB1018" s="76"/>
      <c r="AC1018" s="76"/>
      <c r="AD1018" s="76"/>
    </row>
    <row r="1019" spans="1:30" ht="15" x14ac:dyDescent="0.15">
      <c r="A1019" s="53"/>
      <c r="B1019" s="58"/>
      <c r="C1019" s="37">
        <v>1007</v>
      </c>
      <c r="D1019" s="59"/>
      <c r="E1019" s="60"/>
      <c r="F1019" s="58"/>
      <c r="G1019" s="59"/>
      <c r="H1019" s="60"/>
      <c r="I1019" s="58"/>
      <c r="J1019" s="40"/>
      <c r="K1019" s="41"/>
      <c r="L1019" s="41"/>
      <c r="M1019" s="42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94"/>
      <c r="AA1019" s="76"/>
      <c r="AB1019" s="76"/>
      <c r="AC1019" s="76"/>
      <c r="AD1019" s="76"/>
    </row>
    <row r="1020" spans="1:30" ht="15" x14ac:dyDescent="0.15">
      <c r="A1020" s="53"/>
      <c r="B1020" s="58"/>
      <c r="C1020" s="37">
        <v>1008</v>
      </c>
      <c r="D1020" s="59"/>
      <c r="E1020" s="60"/>
      <c r="F1020" s="58"/>
      <c r="G1020" s="59"/>
      <c r="H1020" s="60"/>
      <c r="I1020" s="58"/>
      <c r="J1020" s="40"/>
      <c r="K1020" s="41"/>
      <c r="L1020" s="41"/>
      <c r="M1020" s="42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94"/>
      <c r="AA1020" s="76"/>
      <c r="AB1020" s="76"/>
      <c r="AC1020" s="76"/>
      <c r="AD1020" s="76"/>
    </row>
    <row r="1021" spans="1:30" ht="15" x14ac:dyDescent="0.15">
      <c r="A1021" s="53"/>
      <c r="B1021" s="58"/>
      <c r="C1021" s="37">
        <v>1009</v>
      </c>
      <c r="D1021" s="59"/>
      <c r="E1021" s="60"/>
      <c r="F1021" s="58"/>
      <c r="G1021" s="59"/>
      <c r="H1021" s="60"/>
      <c r="I1021" s="58"/>
      <c r="J1021" s="40"/>
      <c r="K1021" s="41"/>
      <c r="L1021" s="41"/>
      <c r="M1021" s="42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94"/>
      <c r="AA1021" s="76"/>
      <c r="AB1021" s="76"/>
      <c r="AC1021" s="76"/>
      <c r="AD1021" s="76"/>
    </row>
    <row r="1022" spans="1:30" ht="15" x14ac:dyDescent="0.15">
      <c r="A1022" s="53"/>
      <c r="B1022" s="58"/>
      <c r="C1022" s="37">
        <v>1010</v>
      </c>
      <c r="D1022" s="59"/>
      <c r="E1022" s="60"/>
      <c r="F1022" s="58"/>
      <c r="G1022" s="59"/>
      <c r="H1022" s="60"/>
      <c r="I1022" s="58"/>
      <c r="J1022" s="40"/>
      <c r="K1022" s="41"/>
      <c r="L1022" s="41"/>
      <c r="M1022" s="42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94"/>
      <c r="AA1022" s="76"/>
      <c r="AB1022" s="76"/>
      <c r="AC1022" s="76"/>
      <c r="AD1022" s="76"/>
    </row>
    <row r="1023" spans="1:30" ht="15" x14ac:dyDescent="0.15">
      <c r="A1023" s="53"/>
      <c r="B1023" s="58"/>
      <c r="C1023" s="37">
        <v>1011</v>
      </c>
      <c r="D1023" s="59"/>
      <c r="E1023" s="60"/>
      <c r="F1023" s="58"/>
      <c r="G1023" s="59"/>
      <c r="H1023" s="60"/>
      <c r="I1023" s="58"/>
      <c r="J1023" s="40"/>
      <c r="K1023" s="41"/>
      <c r="L1023" s="41"/>
      <c r="M1023" s="42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94"/>
      <c r="AA1023" s="76"/>
      <c r="AB1023" s="76"/>
      <c r="AC1023" s="76"/>
      <c r="AD1023" s="76"/>
    </row>
    <row r="1024" spans="1:30" ht="15" x14ac:dyDescent="0.15">
      <c r="A1024" s="53"/>
      <c r="B1024" s="58"/>
      <c r="C1024" s="37">
        <v>1012</v>
      </c>
      <c r="D1024" s="59"/>
      <c r="E1024" s="60"/>
      <c r="F1024" s="58"/>
      <c r="G1024" s="59"/>
      <c r="H1024" s="60"/>
      <c r="I1024" s="58"/>
      <c r="J1024" s="40"/>
      <c r="K1024" s="41"/>
      <c r="L1024" s="41"/>
      <c r="M1024" s="42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94"/>
      <c r="AA1024" s="76"/>
      <c r="AB1024" s="76"/>
      <c r="AC1024" s="76"/>
      <c r="AD1024" s="76"/>
    </row>
    <row r="1025" spans="1:30" ht="15" x14ac:dyDescent="0.15">
      <c r="A1025" s="53"/>
      <c r="B1025" s="58"/>
      <c r="C1025" s="37">
        <v>1013</v>
      </c>
      <c r="D1025" s="59"/>
      <c r="E1025" s="60"/>
      <c r="F1025" s="58"/>
      <c r="G1025" s="59"/>
      <c r="H1025" s="60"/>
      <c r="I1025" s="58"/>
      <c r="J1025" s="40"/>
      <c r="K1025" s="41"/>
      <c r="L1025" s="41"/>
      <c r="M1025" s="42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94"/>
      <c r="AA1025" s="76"/>
      <c r="AB1025" s="76"/>
      <c r="AC1025" s="76"/>
      <c r="AD1025" s="76"/>
    </row>
    <row r="1026" spans="1:30" ht="15" x14ac:dyDescent="0.15">
      <c r="A1026" s="53"/>
      <c r="B1026" s="58"/>
      <c r="C1026" s="37">
        <v>1014</v>
      </c>
      <c r="D1026" s="59"/>
      <c r="E1026" s="60"/>
      <c r="F1026" s="58"/>
      <c r="G1026" s="59"/>
      <c r="H1026" s="60"/>
      <c r="I1026" s="58"/>
      <c r="J1026" s="40"/>
      <c r="K1026" s="41"/>
      <c r="L1026" s="41"/>
      <c r="M1026" s="42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94"/>
      <c r="AA1026" s="76"/>
      <c r="AB1026" s="76"/>
      <c r="AC1026" s="76"/>
      <c r="AD1026" s="76"/>
    </row>
    <row r="1027" spans="1:30" ht="15" x14ac:dyDescent="0.15">
      <c r="A1027" s="53"/>
      <c r="B1027" s="58"/>
      <c r="C1027" s="37">
        <v>1015</v>
      </c>
      <c r="D1027" s="59"/>
      <c r="E1027" s="60"/>
      <c r="F1027" s="58"/>
      <c r="G1027" s="59"/>
      <c r="H1027" s="60"/>
      <c r="I1027" s="58"/>
      <c r="J1027" s="40"/>
      <c r="K1027" s="41"/>
      <c r="L1027" s="41"/>
      <c r="M1027" s="42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94"/>
      <c r="AA1027" s="76"/>
      <c r="AB1027" s="76"/>
      <c r="AC1027" s="76"/>
      <c r="AD1027" s="76"/>
    </row>
    <row r="1028" spans="1:30" ht="15" x14ac:dyDescent="0.15">
      <c r="A1028" s="53"/>
      <c r="B1028" s="58"/>
      <c r="C1028" s="37">
        <v>1016</v>
      </c>
      <c r="D1028" s="59"/>
      <c r="E1028" s="60"/>
      <c r="F1028" s="58"/>
      <c r="G1028" s="59"/>
      <c r="H1028" s="60"/>
      <c r="I1028" s="58"/>
      <c r="J1028" s="40"/>
      <c r="K1028" s="41"/>
      <c r="L1028" s="41"/>
      <c r="M1028" s="42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94"/>
      <c r="AA1028" s="76"/>
      <c r="AB1028" s="76"/>
      <c r="AC1028" s="76"/>
      <c r="AD1028" s="76"/>
    </row>
    <row r="1029" spans="1:30" ht="15" x14ac:dyDescent="0.15">
      <c r="A1029" s="53"/>
      <c r="B1029" s="58"/>
      <c r="C1029" s="37">
        <v>1017</v>
      </c>
      <c r="D1029" s="59"/>
      <c r="E1029" s="60"/>
      <c r="F1029" s="58"/>
      <c r="G1029" s="59"/>
      <c r="H1029" s="60"/>
      <c r="I1029" s="58"/>
      <c r="J1029" s="40"/>
      <c r="K1029" s="41"/>
      <c r="L1029" s="41"/>
      <c r="M1029" s="42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94"/>
      <c r="AA1029" s="76"/>
      <c r="AB1029" s="76"/>
      <c r="AC1029" s="76"/>
      <c r="AD1029" s="76"/>
    </row>
    <row r="1030" spans="1:30" ht="15" x14ac:dyDescent="0.15">
      <c r="A1030" s="53"/>
      <c r="B1030" s="58"/>
      <c r="C1030" s="37">
        <v>1018</v>
      </c>
      <c r="D1030" s="59"/>
      <c r="E1030" s="60"/>
      <c r="F1030" s="58"/>
      <c r="G1030" s="59"/>
      <c r="H1030" s="60"/>
      <c r="I1030" s="58"/>
      <c r="J1030" s="40"/>
      <c r="K1030" s="41"/>
      <c r="L1030" s="41"/>
      <c r="M1030" s="42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94"/>
      <c r="AA1030" s="76"/>
      <c r="AB1030" s="76"/>
      <c r="AC1030" s="76"/>
      <c r="AD1030" s="76"/>
    </row>
    <row r="1031" spans="1:30" ht="15" x14ac:dyDescent="0.15">
      <c r="A1031" s="53"/>
      <c r="B1031" s="58"/>
      <c r="C1031" s="37">
        <v>1019</v>
      </c>
      <c r="D1031" s="59"/>
      <c r="E1031" s="60"/>
      <c r="F1031" s="58"/>
      <c r="G1031" s="59"/>
      <c r="H1031" s="60"/>
      <c r="I1031" s="58"/>
      <c r="J1031" s="40"/>
      <c r="K1031" s="41"/>
      <c r="L1031" s="41"/>
      <c r="M1031" s="42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94"/>
      <c r="AA1031" s="76"/>
      <c r="AB1031" s="76"/>
      <c r="AC1031" s="76"/>
      <c r="AD1031" s="76"/>
    </row>
    <row r="1032" spans="1:30" ht="15" x14ac:dyDescent="0.15">
      <c r="A1032" s="53"/>
      <c r="B1032" s="58"/>
      <c r="C1032" s="37">
        <v>1020</v>
      </c>
      <c r="D1032" s="59"/>
      <c r="E1032" s="60"/>
      <c r="F1032" s="58"/>
      <c r="G1032" s="59"/>
      <c r="H1032" s="60"/>
      <c r="I1032" s="58"/>
      <c r="J1032" s="40"/>
      <c r="K1032" s="41"/>
      <c r="L1032" s="41"/>
      <c r="M1032" s="42"/>
      <c r="N1032" s="43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94"/>
      <c r="AA1032" s="76"/>
      <c r="AB1032" s="76"/>
      <c r="AC1032" s="76"/>
      <c r="AD1032" s="76"/>
    </row>
    <row r="1033" spans="1:30" ht="15" x14ac:dyDescent="0.15">
      <c r="A1033" s="53"/>
      <c r="B1033" s="58"/>
      <c r="C1033" s="37">
        <v>1021</v>
      </c>
      <c r="D1033" s="59"/>
      <c r="E1033" s="60"/>
      <c r="F1033" s="58"/>
      <c r="G1033" s="59"/>
      <c r="H1033" s="60"/>
      <c r="I1033" s="58"/>
      <c r="J1033" s="40"/>
      <c r="K1033" s="41"/>
      <c r="L1033" s="41"/>
      <c r="M1033" s="42"/>
      <c r="N1033" s="43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94"/>
      <c r="AA1033" s="76"/>
      <c r="AB1033" s="76"/>
      <c r="AC1033" s="76"/>
      <c r="AD1033" s="76"/>
    </row>
    <row r="1034" spans="1:30" ht="15" x14ac:dyDescent="0.15">
      <c r="A1034" s="53"/>
      <c r="B1034" s="58"/>
      <c r="C1034" s="37">
        <v>1022</v>
      </c>
      <c r="D1034" s="59"/>
      <c r="E1034" s="60"/>
      <c r="F1034" s="58"/>
      <c r="G1034" s="59"/>
      <c r="H1034" s="60"/>
      <c r="I1034" s="58"/>
      <c r="J1034" s="40"/>
      <c r="K1034" s="41"/>
      <c r="L1034" s="41"/>
      <c r="M1034" s="42"/>
      <c r="N1034" s="43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94"/>
      <c r="AA1034" s="76"/>
      <c r="AB1034" s="76"/>
      <c r="AC1034" s="76"/>
      <c r="AD1034" s="76"/>
    </row>
    <row r="1035" spans="1:30" ht="15" x14ac:dyDescent="0.15">
      <c r="A1035" s="53"/>
      <c r="B1035" s="58"/>
      <c r="C1035" s="37">
        <v>1023</v>
      </c>
      <c r="D1035" s="59"/>
      <c r="E1035" s="60"/>
      <c r="F1035" s="58"/>
      <c r="G1035" s="59"/>
      <c r="H1035" s="60"/>
      <c r="I1035" s="58"/>
      <c r="J1035" s="40"/>
      <c r="K1035" s="41"/>
      <c r="L1035" s="41"/>
      <c r="M1035" s="42"/>
      <c r="N1035" s="43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94"/>
      <c r="AA1035" s="76"/>
      <c r="AB1035" s="76"/>
      <c r="AC1035" s="76"/>
      <c r="AD1035" s="76"/>
    </row>
    <row r="1036" spans="1:30" ht="15" x14ac:dyDescent="0.15">
      <c r="A1036" s="53"/>
      <c r="B1036" s="58"/>
      <c r="C1036" s="37">
        <v>1024</v>
      </c>
      <c r="D1036" s="59"/>
      <c r="E1036" s="60"/>
      <c r="F1036" s="58"/>
      <c r="G1036" s="59"/>
      <c r="H1036" s="60"/>
      <c r="I1036" s="58"/>
      <c r="J1036" s="40"/>
      <c r="K1036" s="41"/>
      <c r="L1036" s="41"/>
      <c r="M1036" s="42"/>
      <c r="N1036" s="43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94"/>
      <c r="AA1036" s="76"/>
      <c r="AB1036" s="76"/>
      <c r="AC1036" s="76"/>
      <c r="AD1036" s="76"/>
    </row>
    <row r="1037" spans="1:30" ht="15" x14ac:dyDescent="0.15">
      <c r="A1037" s="53"/>
      <c r="B1037" s="58"/>
      <c r="C1037" s="37">
        <v>1025</v>
      </c>
      <c r="D1037" s="59"/>
      <c r="E1037" s="60"/>
      <c r="F1037" s="58"/>
      <c r="G1037" s="59"/>
      <c r="H1037" s="60"/>
      <c r="I1037" s="58"/>
      <c r="J1037" s="40"/>
      <c r="K1037" s="41"/>
      <c r="L1037" s="41"/>
      <c r="M1037" s="42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94"/>
      <c r="AA1037" s="76"/>
      <c r="AB1037" s="76"/>
      <c r="AC1037" s="76"/>
      <c r="AD1037" s="76"/>
    </row>
    <row r="1038" spans="1:30" ht="15" x14ac:dyDescent="0.15">
      <c r="A1038" s="53"/>
      <c r="B1038" s="58"/>
      <c r="C1038" s="37">
        <v>1026</v>
      </c>
      <c r="D1038" s="59"/>
      <c r="E1038" s="60"/>
      <c r="F1038" s="58"/>
      <c r="G1038" s="59"/>
      <c r="H1038" s="60"/>
      <c r="I1038" s="58"/>
      <c r="J1038" s="40"/>
      <c r="K1038" s="41"/>
      <c r="L1038" s="41"/>
      <c r="M1038" s="42"/>
      <c r="N1038" s="43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94"/>
      <c r="AA1038" s="76"/>
      <c r="AB1038" s="76"/>
      <c r="AC1038" s="76"/>
      <c r="AD1038" s="76"/>
    </row>
    <row r="1039" spans="1:30" ht="15" x14ac:dyDescent="0.15">
      <c r="A1039" s="53"/>
      <c r="B1039" s="58"/>
      <c r="C1039" s="37">
        <v>1027</v>
      </c>
      <c r="D1039" s="59"/>
      <c r="E1039" s="60"/>
      <c r="F1039" s="58"/>
      <c r="G1039" s="59"/>
      <c r="H1039" s="60"/>
      <c r="I1039" s="58"/>
      <c r="J1039" s="40"/>
      <c r="K1039" s="41"/>
      <c r="L1039" s="41"/>
      <c r="M1039" s="42"/>
      <c r="N1039" s="43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94"/>
      <c r="AA1039" s="76"/>
      <c r="AB1039" s="76"/>
      <c r="AC1039" s="76"/>
      <c r="AD1039" s="76"/>
    </row>
    <row r="1040" spans="1:30" ht="15" x14ac:dyDescent="0.15">
      <c r="A1040" s="53"/>
      <c r="B1040" s="58"/>
      <c r="C1040" s="37">
        <v>1028</v>
      </c>
      <c r="D1040" s="59"/>
      <c r="E1040" s="60"/>
      <c r="F1040" s="58"/>
      <c r="G1040" s="59"/>
      <c r="H1040" s="60"/>
      <c r="I1040" s="58"/>
      <c r="J1040" s="40"/>
      <c r="K1040" s="41"/>
      <c r="L1040" s="41"/>
      <c r="M1040" s="42"/>
      <c r="N1040" s="43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94"/>
      <c r="AA1040" s="76"/>
      <c r="AB1040" s="76"/>
      <c r="AC1040" s="76"/>
      <c r="AD1040" s="76"/>
    </row>
    <row r="1041" spans="1:30" ht="15" x14ac:dyDescent="0.15">
      <c r="A1041" s="53"/>
      <c r="B1041" s="58"/>
      <c r="C1041" s="37">
        <v>1029</v>
      </c>
      <c r="D1041" s="59"/>
      <c r="E1041" s="60"/>
      <c r="F1041" s="58"/>
      <c r="G1041" s="59"/>
      <c r="H1041" s="60"/>
      <c r="I1041" s="58"/>
      <c r="J1041" s="40"/>
      <c r="K1041" s="41"/>
      <c r="L1041" s="41"/>
      <c r="M1041" s="42"/>
      <c r="N1041" s="43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94"/>
      <c r="AA1041" s="76"/>
      <c r="AB1041" s="76"/>
      <c r="AC1041" s="76"/>
      <c r="AD1041" s="76"/>
    </row>
    <row r="1042" spans="1:30" ht="15" x14ac:dyDescent="0.15">
      <c r="A1042" s="53"/>
      <c r="B1042" s="58"/>
      <c r="C1042" s="37">
        <v>1030</v>
      </c>
      <c r="D1042" s="59"/>
      <c r="E1042" s="60"/>
      <c r="F1042" s="58"/>
      <c r="G1042" s="59"/>
      <c r="H1042" s="60"/>
      <c r="I1042" s="58"/>
      <c r="J1042" s="40"/>
      <c r="K1042" s="41"/>
      <c r="L1042" s="41"/>
      <c r="M1042" s="42"/>
      <c r="N1042" s="43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94"/>
      <c r="AA1042" s="76"/>
      <c r="AB1042" s="76"/>
      <c r="AC1042" s="76"/>
      <c r="AD1042" s="76"/>
    </row>
    <row r="1043" spans="1:30" ht="15" x14ac:dyDescent="0.15">
      <c r="A1043" s="53"/>
      <c r="B1043" s="58"/>
      <c r="C1043" s="37">
        <v>1031</v>
      </c>
      <c r="D1043" s="59"/>
      <c r="E1043" s="60"/>
      <c r="F1043" s="58"/>
      <c r="G1043" s="59"/>
      <c r="H1043" s="60"/>
      <c r="I1043" s="58"/>
      <c r="J1043" s="40"/>
      <c r="K1043" s="41"/>
      <c r="L1043" s="41"/>
      <c r="M1043" s="42"/>
      <c r="N1043" s="43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94"/>
      <c r="AA1043" s="76"/>
      <c r="AB1043" s="76"/>
      <c r="AC1043" s="76"/>
      <c r="AD1043" s="76"/>
    </row>
    <row r="1044" spans="1:30" ht="15" x14ac:dyDescent="0.15">
      <c r="A1044" s="53"/>
      <c r="B1044" s="58"/>
      <c r="C1044" s="37">
        <v>1032</v>
      </c>
      <c r="D1044" s="59"/>
      <c r="E1044" s="60"/>
      <c r="F1044" s="58"/>
      <c r="G1044" s="59"/>
      <c r="H1044" s="60"/>
      <c r="I1044" s="58"/>
      <c r="J1044" s="40"/>
      <c r="K1044" s="41"/>
      <c r="L1044" s="41"/>
      <c r="M1044" s="42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94"/>
      <c r="AA1044" s="76"/>
      <c r="AB1044" s="76"/>
      <c r="AC1044" s="76"/>
      <c r="AD1044" s="76"/>
    </row>
    <row r="1045" spans="1:30" ht="15" x14ac:dyDescent="0.15">
      <c r="A1045" s="53"/>
      <c r="B1045" s="58"/>
      <c r="C1045" s="37">
        <v>1033</v>
      </c>
      <c r="D1045" s="59"/>
      <c r="E1045" s="60"/>
      <c r="F1045" s="58"/>
      <c r="G1045" s="59"/>
      <c r="H1045" s="60"/>
      <c r="I1045" s="58"/>
      <c r="J1045" s="40"/>
      <c r="K1045" s="41"/>
      <c r="L1045" s="41"/>
      <c r="M1045" s="42"/>
      <c r="N1045" s="43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94"/>
      <c r="AA1045" s="76"/>
      <c r="AB1045" s="76"/>
      <c r="AC1045" s="76"/>
      <c r="AD1045" s="76"/>
    </row>
    <row r="1046" spans="1:30" ht="15" x14ac:dyDescent="0.15">
      <c r="A1046" s="53"/>
      <c r="B1046" s="58"/>
      <c r="C1046" s="37">
        <v>1034</v>
      </c>
      <c r="D1046" s="59"/>
      <c r="E1046" s="60"/>
      <c r="F1046" s="58"/>
      <c r="G1046" s="59"/>
      <c r="H1046" s="60"/>
      <c r="I1046" s="58"/>
      <c r="J1046" s="40"/>
      <c r="K1046" s="41"/>
      <c r="L1046" s="41"/>
      <c r="M1046" s="42"/>
      <c r="N1046" s="43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94"/>
      <c r="AA1046" s="76"/>
      <c r="AB1046" s="76"/>
      <c r="AC1046" s="76"/>
      <c r="AD1046" s="76"/>
    </row>
    <row r="1047" spans="1:30" ht="15" x14ac:dyDescent="0.15">
      <c r="A1047" s="53"/>
      <c r="B1047" s="58"/>
      <c r="C1047" s="37">
        <v>1035</v>
      </c>
      <c r="D1047" s="59"/>
      <c r="E1047" s="60"/>
      <c r="F1047" s="58"/>
      <c r="G1047" s="59"/>
      <c r="H1047" s="60"/>
      <c r="I1047" s="58"/>
      <c r="J1047" s="40"/>
      <c r="K1047" s="41"/>
      <c r="L1047" s="41"/>
      <c r="M1047" s="42"/>
      <c r="N1047" s="43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94"/>
      <c r="AA1047" s="76"/>
      <c r="AB1047" s="76"/>
      <c r="AC1047" s="76"/>
      <c r="AD1047" s="76"/>
    </row>
    <row r="1048" spans="1:30" ht="15" x14ac:dyDescent="0.15">
      <c r="A1048" s="53"/>
      <c r="B1048" s="58"/>
      <c r="C1048" s="37">
        <v>1036</v>
      </c>
      <c r="D1048" s="59"/>
      <c r="E1048" s="60"/>
      <c r="F1048" s="58"/>
      <c r="G1048" s="59"/>
      <c r="H1048" s="60"/>
      <c r="I1048" s="58"/>
      <c r="J1048" s="40"/>
      <c r="K1048" s="41"/>
      <c r="L1048" s="41"/>
      <c r="M1048" s="42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94"/>
      <c r="AA1048" s="76"/>
      <c r="AB1048" s="76"/>
      <c r="AC1048" s="76"/>
      <c r="AD1048" s="76"/>
    </row>
    <row r="1049" spans="1:30" ht="15" x14ac:dyDescent="0.15">
      <c r="A1049" s="53"/>
      <c r="B1049" s="58"/>
      <c r="C1049" s="37">
        <v>1037</v>
      </c>
      <c r="D1049" s="59"/>
      <c r="E1049" s="60"/>
      <c r="F1049" s="58"/>
      <c r="G1049" s="59"/>
      <c r="H1049" s="60"/>
      <c r="I1049" s="58"/>
      <c r="J1049" s="40"/>
      <c r="K1049" s="41"/>
      <c r="L1049" s="41"/>
      <c r="M1049" s="42"/>
      <c r="N1049" s="43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94"/>
      <c r="AA1049" s="76"/>
      <c r="AB1049" s="76"/>
      <c r="AC1049" s="76"/>
      <c r="AD1049" s="76"/>
    </row>
    <row r="1050" spans="1:30" ht="15" x14ac:dyDescent="0.15">
      <c r="A1050" s="53"/>
      <c r="B1050" s="58"/>
      <c r="C1050" s="37">
        <v>1038</v>
      </c>
      <c r="D1050" s="59"/>
      <c r="E1050" s="60"/>
      <c r="F1050" s="58"/>
      <c r="G1050" s="59"/>
      <c r="H1050" s="60"/>
      <c r="I1050" s="58"/>
      <c r="J1050" s="40"/>
      <c r="K1050" s="41"/>
      <c r="L1050" s="41"/>
      <c r="M1050" s="42"/>
      <c r="N1050" s="43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94"/>
      <c r="AA1050" s="76"/>
      <c r="AB1050" s="76"/>
      <c r="AC1050" s="76"/>
      <c r="AD1050" s="76"/>
    </row>
    <row r="1051" spans="1:30" ht="15" x14ac:dyDescent="0.15">
      <c r="A1051" s="53"/>
      <c r="B1051" s="58"/>
      <c r="C1051" s="37">
        <v>1039</v>
      </c>
      <c r="D1051" s="59"/>
      <c r="E1051" s="60"/>
      <c r="F1051" s="58"/>
      <c r="G1051" s="59"/>
      <c r="H1051" s="60"/>
      <c r="I1051" s="58"/>
      <c r="J1051" s="40"/>
      <c r="K1051" s="41"/>
      <c r="L1051" s="41"/>
      <c r="M1051" s="42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94"/>
      <c r="AA1051" s="76"/>
      <c r="AB1051" s="76"/>
      <c r="AC1051" s="76"/>
      <c r="AD1051" s="76"/>
    </row>
    <row r="1052" spans="1:30" ht="15" x14ac:dyDescent="0.15">
      <c r="A1052" s="53"/>
      <c r="B1052" s="58"/>
      <c r="C1052" s="37">
        <v>1040</v>
      </c>
      <c r="D1052" s="59"/>
      <c r="E1052" s="60"/>
      <c r="F1052" s="58"/>
      <c r="G1052" s="59"/>
      <c r="H1052" s="60"/>
      <c r="I1052" s="58"/>
      <c r="J1052" s="40"/>
      <c r="K1052" s="41"/>
      <c r="L1052" s="41"/>
      <c r="M1052" s="42"/>
      <c r="N1052" s="43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94"/>
      <c r="AA1052" s="76"/>
      <c r="AB1052" s="76"/>
      <c r="AC1052" s="76"/>
      <c r="AD1052" s="76"/>
    </row>
    <row r="1053" spans="1:30" ht="15" x14ac:dyDescent="0.15">
      <c r="A1053" s="53"/>
      <c r="B1053" s="58"/>
      <c r="C1053" s="37">
        <v>1041</v>
      </c>
      <c r="D1053" s="59"/>
      <c r="E1053" s="60"/>
      <c r="F1053" s="58"/>
      <c r="G1053" s="59"/>
      <c r="H1053" s="60"/>
      <c r="I1053" s="58"/>
      <c r="J1053" s="40"/>
      <c r="K1053" s="41"/>
      <c r="L1053" s="41"/>
      <c r="M1053" s="42"/>
      <c r="N1053" s="43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94"/>
      <c r="AA1053" s="76"/>
      <c r="AB1053" s="76"/>
      <c r="AC1053" s="76"/>
      <c r="AD1053" s="76"/>
    </row>
    <row r="1054" spans="1:30" ht="15" x14ac:dyDescent="0.15">
      <c r="A1054" s="53"/>
      <c r="B1054" s="58"/>
      <c r="C1054" s="37">
        <v>1042</v>
      </c>
      <c r="D1054" s="59"/>
      <c r="E1054" s="60"/>
      <c r="F1054" s="58"/>
      <c r="G1054" s="59"/>
      <c r="H1054" s="60"/>
      <c r="I1054" s="58"/>
      <c r="J1054" s="40"/>
      <c r="K1054" s="41"/>
      <c r="L1054" s="41"/>
      <c r="M1054" s="42"/>
      <c r="N1054" s="43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94"/>
      <c r="AA1054" s="76"/>
      <c r="AB1054" s="76"/>
      <c r="AC1054" s="76"/>
      <c r="AD1054" s="76"/>
    </row>
    <row r="1055" spans="1:30" ht="15" x14ac:dyDescent="0.15">
      <c r="A1055" s="53"/>
      <c r="B1055" s="58"/>
      <c r="C1055" s="37">
        <v>1043</v>
      </c>
      <c r="D1055" s="59"/>
      <c r="E1055" s="60"/>
      <c r="F1055" s="58"/>
      <c r="G1055" s="59"/>
      <c r="H1055" s="60"/>
      <c r="I1055" s="58"/>
      <c r="J1055" s="40"/>
      <c r="K1055" s="41"/>
      <c r="L1055" s="41"/>
      <c r="M1055" s="42"/>
      <c r="N1055" s="43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94"/>
      <c r="AA1055" s="76"/>
      <c r="AB1055" s="76"/>
      <c r="AC1055" s="76"/>
      <c r="AD1055" s="76"/>
    </row>
    <row r="1056" spans="1:30" ht="15" x14ac:dyDescent="0.15">
      <c r="A1056" s="53"/>
      <c r="B1056" s="58"/>
      <c r="C1056" s="37">
        <v>1044</v>
      </c>
      <c r="D1056" s="59"/>
      <c r="E1056" s="60"/>
      <c r="F1056" s="58"/>
      <c r="G1056" s="59"/>
      <c r="H1056" s="60"/>
      <c r="I1056" s="58"/>
      <c r="J1056" s="40"/>
      <c r="K1056" s="41"/>
      <c r="L1056" s="41"/>
      <c r="M1056" s="42"/>
      <c r="N1056" s="43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94"/>
      <c r="AA1056" s="76"/>
      <c r="AB1056" s="76"/>
      <c r="AC1056" s="76"/>
      <c r="AD1056" s="76"/>
    </row>
    <row r="1057" spans="1:30" ht="15" x14ac:dyDescent="0.15">
      <c r="A1057" s="53"/>
      <c r="B1057" s="58"/>
      <c r="C1057" s="37">
        <v>1045</v>
      </c>
      <c r="D1057" s="59"/>
      <c r="E1057" s="60"/>
      <c r="F1057" s="58"/>
      <c r="G1057" s="59"/>
      <c r="H1057" s="60"/>
      <c r="I1057" s="58"/>
      <c r="J1057" s="40"/>
      <c r="K1057" s="41"/>
      <c r="L1057" s="41"/>
      <c r="M1057" s="42"/>
      <c r="N1057" s="43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94"/>
      <c r="AA1057" s="76"/>
      <c r="AB1057" s="76"/>
      <c r="AC1057" s="76"/>
      <c r="AD1057" s="76"/>
    </row>
    <row r="1058" spans="1:30" ht="15" x14ac:dyDescent="0.15">
      <c r="A1058" s="53"/>
      <c r="B1058" s="58"/>
      <c r="C1058" s="37">
        <v>1046</v>
      </c>
      <c r="D1058" s="59"/>
      <c r="E1058" s="60"/>
      <c r="F1058" s="58"/>
      <c r="G1058" s="59"/>
      <c r="H1058" s="60"/>
      <c r="I1058" s="58"/>
      <c r="J1058" s="40"/>
      <c r="K1058" s="41"/>
      <c r="L1058" s="41"/>
      <c r="M1058" s="42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94"/>
      <c r="AA1058" s="76"/>
      <c r="AB1058" s="76"/>
      <c r="AC1058" s="76"/>
      <c r="AD1058" s="76"/>
    </row>
    <row r="1059" spans="1:30" ht="15" x14ac:dyDescent="0.15">
      <c r="A1059" s="53"/>
      <c r="B1059" s="58"/>
      <c r="C1059" s="37">
        <v>1047</v>
      </c>
      <c r="D1059" s="59"/>
      <c r="E1059" s="60"/>
      <c r="F1059" s="58"/>
      <c r="G1059" s="59"/>
      <c r="H1059" s="60"/>
      <c r="I1059" s="58"/>
      <c r="J1059" s="40"/>
      <c r="K1059" s="41"/>
      <c r="L1059" s="41"/>
      <c r="M1059" s="42"/>
      <c r="N1059" s="43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94"/>
      <c r="AA1059" s="76"/>
      <c r="AB1059" s="76"/>
      <c r="AC1059" s="76"/>
      <c r="AD1059" s="76"/>
    </row>
    <row r="1060" spans="1:30" ht="15" x14ac:dyDescent="0.15">
      <c r="A1060" s="53"/>
      <c r="B1060" s="58"/>
      <c r="C1060" s="37">
        <v>1048</v>
      </c>
      <c r="D1060" s="59"/>
      <c r="E1060" s="60"/>
      <c r="F1060" s="58"/>
      <c r="G1060" s="59"/>
      <c r="H1060" s="60"/>
      <c r="I1060" s="58"/>
      <c r="J1060" s="40"/>
      <c r="K1060" s="41"/>
      <c r="L1060" s="41"/>
      <c r="M1060" s="42"/>
      <c r="N1060" s="43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94"/>
      <c r="AA1060" s="76"/>
      <c r="AB1060" s="76"/>
      <c r="AC1060" s="76"/>
      <c r="AD1060" s="76"/>
    </row>
    <row r="1061" spans="1:30" ht="15" x14ac:dyDescent="0.15">
      <c r="A1061" s="53"/>
      <c r="B1061" s="58"/>
      <c r="C1061" s="37">
        <v>1049</v>
      </c>
      <c r="D1061" s="59"/>
      <c r="E1061" s="60"/>
      <c r="F1061" s="58"/>
      <c r="G1061" s="59"/>
      <c r="H1061" s="60"/>
      <c r="I1061" s="58"/>
      <c r="J1061" s="40"/>
      <c r="K1061" s="41"/>
      <c r="L1061" s="41"/>
      <c r="M1061" s="42"/>
      <c r="N1061" s="43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94"/>
      <c r="AA1061" s="76"/>
      <c r="AB1061" s="76"/>
      <c r="AC1061" s="76"/>
      <c r="AD1061" s="76"/>
    </row>
    <row r="1062" spans="1:30" ht="15" x14ac:dyDescent="0.15">
      <c r="A1062" s="53"/>
      <c r="B1062" s="58"/>
      <c r="C1062" s="37">
        <v>1050</v>
      </c>
      <c r="D1062" s="59"/>
      <c r="E1062" s="60"/>
      <c r="F1062" s="58"/>
      <c r="G1062" s="59"/>
      <c r="H1062" s="60"/>
      <c r="I1062" s="58"/>
      <c r="J1062" s="40"/>
      <c r="K1062" s="41"/>
      <c r="L1062" s="41"/>
      <c r="M1062" s="42"/>
      <c r="N1062" s="43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94"/>
      <c r="AA1062" s="76"/>
      <c r="AB1062" s="76"/>
      <c r="AC1062" s="76"/>
      <c r="AD1062" s="76"/>
    </row>
    <row r="1063" spans="1:30" ht="15" x14ac:dyDescent="0.15">
      <c r="A1063" s="53"/>
      <c r="B1063" s="58"/>
      <c r="C1063" s="37">
        <v>1051</v>
      </c>
      <c r="D1063" s="59"/>
      <c r="E1063" s="60"/>
      <c r="F1063" s="58"/>
      <c r="G1063" s="59"/>
      <c r="H1063" s="60"/>
      <c r="I1063" s="58"/>
      <c r="J1063" s="40"/>
      <c r="K1063" s="41"/>
      <c r="L1063" s="41"/>
      <c r="M1063" s="42"/>
      <c r="N1063" s="43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94"/>
      <c r="AA1063" s="76"/>
      <c r="AB1063" s="76"/>
      <c r="AC1063" s="76"/>
      <c r="AD1063" s="76"/>
    </row>
    <row r="1064" spans="1:30" ht="15" x14ac:dyDescent="0.15">
      <c r="A1064" s="53"/>
      <c r="B1064" s="58"/>
      <c r="C1064" s="37">
        <v>1052</v>
      </c>
      <c r="D1064" s="59"/>
      <c r="E1064" s="60"/>
      <c r="F1064" s="58"/>
      <c r="G1064" s="59"/>
      <c r="H1064" s="60"/>
      <c r="I1064" s="58"/>
      <c r="J1064" s="40"/>
      <c r="K1064" s="41"/>
      <c r="L1064" s="41"/>
      <c r="M1064" s="42"/>
      <c r="N1064" s="43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94"/>
      <c r="AA1064" s="76"/>
      <c r="AB1064" s="76"/>
      <c r="AC1064" s="76"/>
      <c r="AD1064" s="76"/>
    </row>
    <row r="1065" spans="1:30" ht="15" x14ac:dyDescent="0.15">
      <c r="A1065" s="53"/>
      <c r="B1065" s="58"/>
      <c r="C1065" s="37">
        <v>1053</v>
      </c>
      <c r="D1065" s="59"/>
      <c r="E1065" s="60"/>
      <c r="F1065" s="58"/>
      <c r="G1065" s="59"/>
      <c r="H1065" s="60"/>
      <c r="I1065" s="58"/>
      <c r="J1065" s="40"/>
      <c r="K1065" s="41"/>
      <c r="L1065" s="41"/>
      <c r="M1065" s="42"/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94"/>
      <c r="AA1065" s="76"/>
      <c r="AB1065" s="76"/>
      <c r="AC1065" s="76"/>
      <c r="AD1065" s="76"/>
    </row>
    <row r="1066" spans="1:30" ht="15" x14ac:dyDescent="0.15">
      <c r="A1066" s="53"/>
      <c r="B1066" s="58"/>
      <c r="C1066" s="37">
        <v>1054</v>
      </c>
      <c r="D1066" s="59"/>
      <c r="E1066" s="60"/>
      <c r="F1066" s="58"/>
      <c r="G1066" s="59"/>
      <c r="H1066" s="60"/>
      <c r="I1066" s="58"/>
      <c r="J1066" s="40"/>
      <c r="K1066" s="41"/>
      <c r="L1066" s="41"/>
      <c r="M1066" s="42"/>
      <c r="N1066" s="43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94"/>
      <c r="AA1066" s="76"/>
      <c r="AB1066" s="76"/>
      <c r="AC1066" s="76"/>
      <c r="AD1066" s="76"/>
    </row>
    <row r="1067" spans="1:30" ht="15" x14ac:dyDescent="0.15">
      <c r="A1067" s="53"/>
      <c r="B1067" s="58"/>
      <c r="C1067" s="37">
        <v>1055</v>
      </c>
      <c r="D1067" s="59"/>
      <c r="E1067" s="60"/>
      <c r="F1067" s="58"/>
      <c r="G1067" s="59"/>
      <c r="H1067" s="60"/>
      <c r="I1067" s="58"/>
      <c r="J1067" s="40"/>
      <c r="K1067" s="41"/>
      <c r="L1067" s="41"/>
      <c r="M1067" s="42"/>
      <c r="N1067" s="43"/>
      <c r="O1067" s="43"/>
      <c r="P1067" s="43"/>
      <c r="Q1067" s="43"/>
      <c r="R1067" s="43"/>
      <c r="S1067" s="43"/>
      <c r="T1067" s="43"/>
      <c r="U1067" s="43"/>
      <c r="V1067" s="43"/>
      <c r="W1067" s="43"/>
      <c r="X1067" s="43"/>
      <c r="Y1067" s="43"/>
      <c r="Z1067" s="94"/>
      <c r="AA1067" s="76"/>
      <c r="AB1067" s="76"/>
      <c r="AC1067" s="76"/>
      <c r="AD1067" s="76"/>
    </row>
    <row r="1068" spans="1:30" ht="15" x14ac:dyDescent="0.15">
      <c r="A1068" s="53"/>
      <c r="B1068" s="58"/>
      <c r="C1068" s="37">
        <v>1056</v>
      </c>
      <c r="D1068" s="59"/>
      <c r="E1068" s="60"/>
      <c r="F1068" s="58"/>
      <c r="G1068" s="59"/>
      <c r="H1068" s="60"/>
      <c r="I1068" s="58"/>
      <c r="J1068" s="40"/>
      <c r="K1068" s="41"/>
      <c r="L1068" s="41"/>
      <c r="M1068" s="42"/>
      <c r="N1068" s="43"/>
      <c r="O1068" s="43"/>
      <c r="P1068" s="43"/>
      <c r="Q1068" s="43"/>
      <c r="R1068" s="43"/>
      <c r="S1068" s="43"/>
      <c r="T1068" s="43"/>
      <c r="U1068" s="43"/>
      <c r="V1068" s="43"/>
      <c r="W1068" s="43"/>
      <c r="X1068" s="43"/>
      <c r="Y1068" s="43"/>
      <c r="Z1068" s="94"/>
      <c r="AA1068" s="76"/>
      <c r="AB1068" s="76"/>
      <c r="AC1068" s="76"/>
      <c r="AD1068" s="76"/>
    </row>
    <row r="1069" spans="1:30" ht="15" x14ac:dyDescent="0.15">
      <c r="A1069" s="53"/>
      <c r="B1069" s="58"/>
      <c r="C1069" s="37">
        <v>1057</v>
      </c>
      <c r="D1069" s="59"/>
      <c r="E1069" s="60"/>
      <c r="F1069" s="58"/>
      <c r="G1069" s="59"/>
      <c r="H1069" s="60"/>
      <c r="I1069" s="58"/>
      <c r="J1069" s="40"/>
      <c r="K1069" s="41"/>
      <c r="L1069" s="41"/>
      <c r="M1069" s="42"/>
      <c r="N1069" s="43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94"/>
      <c r="AA1069" s="76"/>
      <c r="AB1069" s="76"/>
      <c r="AC1069" s="76"/>
      <c r="AD1069" s="76"/>
    </row>
    <row r="1070" spans="1:30" ht="15" x14ac:dyDescent="0.15">
      <c r="A1070" s="53"/>
      <c r="B1070" s="58"/>
      <c r="C1070" s="37">
        <v>1058</v>
      </c>
      <c r="D1070" s="59"/>
      <c r="E1070" s="60"/>
      <c r="F1070" s="58"/>
      <c r="G1070" s="59"/>
      <c r="H1070" s="60"/>
      <c r="I1070" s="58"/>
      <c r="J1070" s="40"/>
      <c r="K1070" s="41"/>
      <c r="L1070" s="41"/>
      <c r="M1070" s="42"/>
      <c r="N1070" s="43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94"/>
      <c r="AA1070" s="76"/>
      <c r="AB1070" s="76"/>
      <c r="AC1070" s="76"/>
      <c r="AD1070" s="76"/>
    </row>
    <row r="1071" spans="1:30" ht="15" x14ac:dyDescent="0.15">
      <c r="A1071" s="53"/>
      <c r="B1071" s="58"/>
      <c r="C1071" s="37">
        <v>1059</v>
      </c>
      <c r="D1071" s="59"/>
      <c r="E1071" s="60"/>
      <c r="F1071" s="58"/>
      <c r="G1071" s="59"/>
      <c r="H1071" s="60"/>
      <c r="I1071" s="58"/>
      <c r="J1071" s="40"/>
      <c r="K1071" s="41"/>
      <c r="L1071" s="41"/>
      <c r="M1071" s="42"/>
      <c r="N1071" s="43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94"/>
      <c r="AA1071" s="76"/>
      <c r="AB1071" s="76"/>
      <c r="AC1071" s="76"/>
      <c r="AD1071" s="76"/>
    </row>
    <row r="1072" spans="1:30" ht="15" x14ac:dyDescent="0.15">
      <c r="A1072" s="53"/>
      <c r="B1072" s="58"/>
      <c r="C1072" s="37">
        <v>1060</v>
      </c>
      <c r="D1072" s="59"/>
      <c r="E1072" s="60"/>
      <c r="F1072" s="58"/>
      <c r="G1072" s="59"/>
      <c r="H1072" s="60"/>
      <c r="I1072" s="58"/>
      <c r="J1072" s="40"/>
      <c r="K1072" s="41"/>
      <c r="L1072" s="41"/>
      <c r="M1072" s="42"/>
      <c r="N1072" s="43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94"/>
      <c r="AA1072" s="76"/>
      <c r="AB1072" s="76"/>
      <c r="AC1072" s="76"/>
      <c r="AD1072" s="76"/>
    </row>
    <row r="1073" spans="1:30" ht="15" x14ac:dyDescent="0.15">
      <c r="A1073" s="53"/>
      <c r="B1073" s="58"/>
      <c r="C1073" s="37">
        <v>1061</v>
      </c>
      <c r="D1073" s="59"/>
      <c r="E1073" s="60"/>
      <c r="F1073" s="58"/>
      <c r="G1073" s="59"/>
      <c r="H1073" s="60"/>
      <c r="I1073" s="58"/>
      <c r="J1073" s="40"/>
      <c r="K1073" s="41"/>
      <c r="L1073" s="41"/>
      <c r="M1073" s="42"/>
      <c r="N1073" s="43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94"/>
      <c r="AA1073" s="76"/>
      <c r="AB1073" s="76"/>
      <c r="AC1073" s="76"/>
      <c r="AD1073" s="76"/>
    </row>
    <row r="1074" spans="1:30" ht="15" x14ac:dyDescent="0.15">
      <c r="A1074" s="53"/>
      <c r="B1074" s="58"/>
      <c r="C1074" s="37">
        <v>1062</v>
      </c>
      <c r="D1074" s="59"/>
      <c r="E1074" s="60"/>
      <c r="F1074" s="58"/>
      <c r="G1074" s="59"/>
      <c r="H1074" s="60"/>
      <c r="I1074" s="58"/>
      <c r="J1074" s="40"/>
      <c r="K1074" s="41"/>
      <c r="L1074" s="41"/>
      <c r="M1074" s="42"/>
      <c r="N1074" s="43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94"/>
      <c r="AA1074" s="76"/>
      <c r="AB1074" s="76"/>
      <c r="AC1074" s="76"/>
      <c r="AD1074" s="76"/>
    </row>
    <row r="1075" spans="1:30" ht="15" x14ac:dyDescent="0.15">
      <c r="A1075" s="53"/>
      <c r="B1075" s="58"/>
      <c r="C1075" s="37">
        <v>1063</v>
      </c>
      <c r="D1075" s="59"/>
      <c r="E1075" s="60"/>
      <c r="F1075" s="58"/>
      <c r="G1075" s="59"/>
      <c r="H1075" s="60"/>
      <c r="I1075" s="58"/>
      <c r="J1075" s="40"/>
      <c r="K1075" s="41"/>
      <c r="L1075" s="41"/>
      <c r="M1075" s="42"/>
      <c r="N1075" s="43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94"/>
      <c r="AA1075" s="76"/>
      <c r="AB1075" s="76"/>
      <c r="AC1075" s="76"/>
      <c r="AD1075" s="76"/>
    </row>
    <row r="1076" spans="1:30" ht="15" x14ac:dyDescent="0.15">
      <c r="A1076" s="53"/>
      <c r="B1076" s="58"/>
      <c r="C1076" s="37">
        <v>1064</v>
      </c>
      <c r="D1076" s="59"/>
      <c r="E1076" s="60"/>
      <c r="F1076" s="58"/>
      <c r="G1076" s="59"/>
      <c r="H1076" s="60"/>
      <c r="I1076" s="58"/>
      <c r="J1076" s="40"/>
      <c r="K1076" s="41"/>
      <c r="L1076" s="41"/>
      <c r="M1076" s="42"/>
      <c r="N1076" s="43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94"/>
      <c r="AA1076" s="76"/>
      <c r="AB1076" s="76"/>
      <c r="AC1076" s="76"/>
      <c r="AD1076" s="76"/>
    </row>
    <row r="1077" spans="1:30" ht="15" x14ac:dyDescent="0.15">
      <c r="A1077" s="53"/>
      <c r="B1077" s="58"/>
      <c r="C1077" s="37">
        <v>1065</v>
      </c>
      <c r="D1077" s="59"/>
      <c r="E1077" s="60"/>
      <c r="F1077" s="58"/>
      <c r="G1077" s="59"/>
      <c r="H1077" s="60"/>
      <c r="I1077" s="58"/>
      <c r="J1077" s="40"/>
      <c r="K1077" s="41"/>
      <c r="L1077" s="41"/>
      <c r="M1077" s="42"/>
      <c r="N1077" s="43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94"/>
      <c r="AA1077" s="76"/>
      <c r="AB1077" s="76"/>
      <c r="AC1077" s="76"/>
      <c r="AD1077" s="76"/>
    </row>
    <row r="1078" spans="1:30" ht="15" x14ac:dyDescent="0.15">
      <c r="A1078" s="53"/>
      <c r="B1078" s="58"/>
      <c r="C1078" s="37">
        <v>1066</v>
      </c>
      <c r="D1078" s="59"/>
      <c r="E1078" s="60"/>
      <c r="F1078" s="58"/>
      <c r="G1078" s="59"/>
      <c r="H1078" s="60"/>
      <c r="I1078" s="58"/>
      <c r="J1078" s="40"/>
      <c r="K1078" s="41"/>
      <c r="L1078" s="41"/>
      <c r="M1078" s="42"/>
      <c r="N1078" s="43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94"/>
      <c r="AA1078" s="76"/>
      <c r="AB1078" s="76"/>
      <c r="AC1078" s="76"/>
      <c r="AD1078" s="76"/>
    </row>
    <row r="1079" spans="1:30" ht="15" x14ac:dyDescent="0.15">
      <c r="A1079" s="53"/>
      <c r="B1079" s="58"/>
      <c r="C1079" s="37">
        <v>1067</v>
      </c>
      <c r="D1079" s="59"/>
      <c r="E1079" s="60"/>
      <c r="F1079" s="58"/>
      <c r="G1079" s="59"/>
      <c r="H1079" s="60"/>
      <c r="I1079" s="58"/>
      <c r="J1079" s="40"/>
      <c r="K1079" s="41"/>
      <c r="L1079" s="41"/>
      <c r="M1079" s="42"/>
      <c r="N1079" s="43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94"/>
      <c r="AA1079" s="76"/>
      <c r="AB1079" s="76"/>
      <c r="AC1079" s="76"/>
      <c r="AD1079" s="76"/>
    </row>
    <row r="1080" spans="1:30" ht="15" x14ac:dyDescent="0.15">
      <c r="A1080" s="53"/>
      <c r="B1080" s="58"/>
      <c r="C1080" s="37">
        <v>1068</v>
      </c>
      <c r="D1080" s="59"/>
      <c r="E1080" s="60"/>
      <c r="F1080" s="58"/>
      <c r="G1080" s="59"/>
      <c r="H1080" s="60"/>
      <c r="I1080" s="58"/>
      <c r="J1080" s="40"/>
      <c r="K1080" s="41"/>
      <c r="L1080" s="41"/>
      <c r="M1080" s="42"/>
      <c r="N1080" s="43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94"/>
      <c r="AA1080" s="76"/>
      <c r="AB1080" s="76"/>
      <c r="AC1080" s="76"/>
      <c r="AD1080" s="76"/>
    </row>
    <row r="1081" spans="1:30" ht="15" x14ac:dyDescent="0.15">
      <c r="A1081" s="53"/>
      <c r="B1081" s="58"/>
      <c r="C1081" s="37">
        <v>1069</v>
      </c>
      <c r="D1081" s="59"/>
      <c r="E1081" s="60"/>
      <c r="F1081" s="58"/>
      <c r="G1081" s="59"/>
      <c r="H1081" s="60"/>
      <c r="I1081" s="58"/>
      <c r="J1081" s="40"/>
      <c r="K1081" s="41"/>
      <c r="L1081" s="41"/>
      <c r="M1081" s="42"/>
      <c r="N1081" s="43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94"/>
      <c r="AA1081" s="76"/>
      <c r="AB1081" s="76"/>
      <c r="AC1081" s="76"/>
      <c r="AD1081" s="76"/>
    </row>
    <row r="1082" spans="1:30" ht="15" x14ac:dyDescent="0.15">
      <c r="A1082" s="53"/>
      <c r="B1082" s="58"/>
      <c r="C1082" s="37">
        <v>1070</v>
      </c>
      <c r="D1082" s="59"/>
      <c r="E1082" s="60"/>
      <c r="F1082" s="58"/>
      <c r="G1082" s="59"/>
      <c r="H1082" s="60"/>
      <c r="I1082" s="58"/>
      <c r="J1082" s="40"/>
      <c r="K1082" s="41"/>
      <c r="L1082" s="41"/>
      <c r="M1082" s="42"/>
      <c r="N1082" s="43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94"/>
      <c r="AA1082" s="76"/>
      <c r="AB1082" s="76"/>
      <c r="AC1082" s="76"/>
      <c r="AD1082" s="76"/>
    </row>
    <row r="1083" spans="1:30" ht="15" x14ac:dyDescent="0.15">
      <c r="A1083" s="53"/>
      <c r="B1083" s="58"/>
      <c r="C1083" s="37">
        <v>1071</v>
      </c>
      <c r="D1083" s="59"/>
      <c r="E1083" s="60"/>
      <c r="F1083" s="58"/>
      <c r="G1083" s="59"/>
      <c r="H1083" s="60"/>
      <c r="I1083" s="58"/>
      <c r="J1083" s="40"/>
      <c r="K1083" s="41"/>
      <c r="L1083" s="41"/>
      <c r="M1083" s="42"/>
      <c r="N1083" s="43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94"/>
      <c r="AA1083" s="76"/>
      <c r="AB1083" s="76"/>
      <c r="AC1083" s="76"/>
      <c r="AD1083" s="76"/>
    </row>
    <row r="1084" spans="1:30" ht="15" x14ac:dyDescent="0.15">
      <c r="A1084" s="53"/>
      <c r="B1084" s="58"/>
      <c r="C1084" s="37">
        <v>1072</v>
      </c>
      <c r="D1084" s="59"/>
      <c r="E1084" s="60"/>
      <c r="F1084" s="58"/>
      <c r="G1084" s="59"/>
      <c r="H1084" s="60"/>
      <c r="I1084" s="58"/>
      <c r="J1084" s="40"/>
      <c r="K1084" s="41"/>
      <c r="L1084" s="41"/>
      <c r="M1084" s="42"/>
      <c r="N1084" s="43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94"/>
      <c r="AA1084" s="76"/>
      <c r="AB1084" s="76"/>
      <c r="AC1084" s="76"/>
      <c r="AD1084" s="76"/>
    </row>
    <row r="1085" spans="1:30" ht="15" x14ac:dyDescent="0.15">
      <c r="A1085" s="53"/>
      <c r="B1085" s="58"/>
      <c r="C1085" s="37">
        <v>1073</v>
      </c>
      <c r="D1085" s="59"/>
      <c r="E1085" s="60"/>
      <c r="F1085" s="58"/>
      <c r="G1085" s="59"/>
      <c r="H1085" s="60"/>
      <c r="I1085" s="58"/>
      <c r="J1085" s="40"/>
      <c r="K1085" s="41"/>
      <c r="L1085" s="41"/>
      <c r="M1085" s="42"/>
      <c r="N1085" s="43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94"/>
      <c r="AA1085" s="76"/>
      <c r="AB1085" s="76"/>
      <c r="AC1085" s="76"/>
      <c r="AD1085" s="76"/>
    </row>
    <row r="1086" spans="1:30" ht="15" x14ac:dyDescent="0.15">
      <c r="A1086" s="53"/>
      <c r="B1086" s="58"/>
      <c r="C1086" s="37">
        <v>1074</v>
      </c>
      <c r="D1086" s="59"/>
      <c r="E1086" s="60"/>
      <c r="F1086" s="58"/>
      <c r="G1086" s="59"/>
      <c r="H1086" s="60"/>
      <c r="I1086" s="58"/>
      <c r="J1086" s="40"/>
      <c r="K1086" s="41"/>
      <c r="L1086" s="41"/>
      <c r="M1086" s="42"/>
      <c r="N1086" s="43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94"/>
      <c r="AA1086" s="76"/>
      <c r="AB1086" s="76"/>
      <c r="AC1086" s="76"/>
      <c r="AD1086" s="76"/>
    </row>
    <row r="1087" spans="1:30" ht="15" x14ac:dyDescent="0.15">
      <c r="A1087" s="53"/>
      <c r="B1087" s="58"/>
      <c r="C1087" s="37">
        <v>1075</v>
      </c>
      <c r="D1087" s="59"/>
      <c r="E1087" s="60"/>
      <c r="F1087" s="58"/>
      <c r="G1087" s="59"/>
      <c r="H1087" s="60"/>
      <c r="I1087" s="58"/>
      <c r="J1087" s="40"/>
      <c r="K1087" s="41"/>
      <c r="L1087" s="41"/>
      <c r="M1087" s="42"/>
      <c r="N1087" s="43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94"/>
      <c r="AA1087" s="76"/>
      <c r="AB1087" s="76"/>
      <c r="AC1087" s="76"/>
      <c r="AD1087" s="76"/>
    </row>
    <row r="1088" spans="1:30" ht="15" x14ac:dyDescent="0.15">
      <c r="A1088" s="53"/>
      <c r="B1088" s="58"/>
      <c r="C1088" s="37">
        <v>1076</v>
      </c>
      <c r="D1088" s="59"/>
      <c r="E1088" s="60"/>
      <c r="F1088" s="58"/>
      <c r="G1088" s="59"/>
      <c r="H1088" s="60"/>
      <c r="I1088" s="58"/>
      <c r="J1088" s="40"/>
      <c r="K1088" s="41"/>
      <c r="L1088" s="41"/>
      <c r="M1088" s="42"/>
      <c r="N1088" s="43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94"/>
      <c r="AA1088" s="76"/>
      <c r="AB1088" s="76"/>
      <c r="AC1088" s="76"/>
      <c r="AD1088" s="76"/>
    </row>
    <row r="1089" spans="1:30" ht="15" x14ac:dyDescent="0.15">
      <c r="A1089" s="53"/>
      <c r="B1089" s="58"/>
      <c r="C1089" s="37">
        <v>1077</v>
      </c>
      <c r="D1089" s="59"/>
      <c r="E1089" s="60"/>
      <c r="F1089" s="58"/>
      <c r="G1089" s="59"/>
      <c r="H1089" s="60"/>
      <c r="I1089" s="58"/>
      <c r="J1089" s="40"/>
      <c r="K1089" s="41"/>
      <c r="L1089" s="41"/>
      <c r="M1089" s="42"/>
      <c r="N1089" s="43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94"/>
      <c r="AA1089" s="76"/>
      <c r="AB1089" s="76"/>
      <c r="AC1089" s="76"/>
      <c r="AD1089" s="76"/>
    </row>
    <row r="1090" spans="1:30" ht="15" x14ac:dyDescent="0.15">
      <c r="A1090" s="53"/>
      <c r="B1090" s="58"/>
      <c r="C1090" s="37">
        <v>1078</v>
      </c>
      <c r="D1090" s="59"/>
      <c r="E1090" s="60"/>
      <c r="F1090" s="58"/>
      <c r="G1090" s="59"/>
      <c r="H1090" s="60"/>
      <c r="I1090" s="58"/>
      <c r="J1090" s="40"/>
      <c r="K1090" s="41"/>
      <c r="L1090" s="41"/>
      <c r="M1090" s="42"/>
      <c r="N1090" s="43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94"/>
      <c r="AA1090" s="76"/>
      <c r="AB1090" s="76"/>
      <c r="AC1090" s="76"/>
      <c r="AD1090" s="76"/>
    </row>
    <row r="1091" spans="1:30" ht="15" x14ac:dyDescent="0.15">
      <c r="A1091" s="53"/>
      <c r="B1091" s="58"/>
      <c r="C1091" s="37">
        <v>1079</v>
      </c>
      <c r="D1091" s="59"/>
      <c r="E1091" s="60"/>
      <c r="F1091" s="58"/>
      <c r="G1091" s="59"/>
      <c r="H1091" s="60"/>
      <c r="I1091" s="58"/>
      <c r="J1091" s="40"/>
      <c r="K1091" s="41"/>
      <c r="L1091" s="41"/>
      <c r="M1091" s="42"/>
      <c r="N1091" s="43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94"/>
      <c r="AA1091" s="76"/>
      <c r="AB1091" s="76"/>
      <c r="AC1091" s="76"/>
      <c r="AD1091" s="76"/>
    </row>
    <row r="1092" spans="1:30" ht="15" x14ac:dyDescent="0.15">
      <c r="A1092" s="53"/>
      <c r="B1092" s="58"/>
      <c r="C1092" s="37">
        <v>1080</v>
      </c>
      <c r="D1092" s="59"/>
      <c r="E1092" s="60"/>
      <c r="F1092" s="58"/>
      <c r="G1092" s="59"/>
      <c r="H1092" s="60"/>
      <c r="I1092" s="58"/>
      <c r="J1092" s="40"/>
      <c r="K1092" s="41"/>
      <c r="L1092" s="41"/>
      <c r="M1092" s="42"/>
      <c r="N1092" s="43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94"/>
      <c r="AA1092" s="76"/>
      <c r="AB1092" s="76"/>
      <c r="AC1092" s="76"/>
      <c r="AD1092" s="76"/>
    </row>
    <row r="1093" spans="1:30" ht="15" x14ac:dyDescent="0.15">
      <c r="A1093" s="53"/>
      <c r="B1093" s="58"/>
      <c r="C1093" s="37">
        <v>1081</v>
      </c>
      <c r="D1093" s="59"/>
      <c r="E1093" s="60"/>
      <c r="F1093" s="58"/>
      <c r="G1093" s="59"/>
      <c r="H1093" s="60"/>
      <c r="I1093" s="58"/>
      <c r="J1093" s="40"/>
      <c r="K1093" s="41"/>
      <c r="L1093" s="41"/>
      <c r="M1093" s="42"/>
      <c r="N1093" s="43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94"/>
      <c r="AA1093" s="76"/>
      <c r="AB1093" s="76"/>
      <c r="AC1093" s="76"/>
      <c r="AD1093" s="76"/>
    </row>
    <row r="1094" spans="1:30" ht="15" x14ac:dyDescent="0.15">
      <c r="A1094" s="53"/>
      <c r="B1094" s="58"/>
      <c r="C1094" s="37">
        <v>1082</v>
      </c>
      <c r="D1094" s="59"/>
      <c r="E1094" s="60"/>
      <c r="F1094" s="58"/>
      <c r="G1094" s="59"/>
      <c r="H1094" s="60"/>
      <c r="I1094" s="58"/>
      <c r="J1094" s="40"/>
      <c r="K1094" s="41"/>
      <c r="L1094" s="41"/>
      <c r="M1094" s="42"/>
      <c r="N1094" s="43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94"/>
      <c r="AA1094" s="76"/>
      <c r="AB1094" s="76"/>
      <c r="AC1094" s="76"/>
      <c r="AD1094" s="76"/>
    </row>
    <row r="1095" spans="1:30" ht="15" x14ac:dyDescent="0.15">
      <c r="A1095" s="53"/>
      <c r="B1095" s="58"/>
      <c r="C1095" s="37">
        <v>1083</v>
      </c>
      <c r="D1095" s="59"/>
      <c r="E1095" s="60"/>
      <c r="F1095" s="58"/>
      <c r="G1095" s="59"/>
      <c r="H1095" s="60"/>
      <c r="I1095" s="58"/>
      <c r="J1095" s="40"/>
      <c r="K1095" s="41"/>
      <c r="L1095" s="41"/>
      <c r="M1095" s="42"/>
      <c r="N1095" s="43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94"/>
      <c r="AA1095" s="76"/>
      <c r="AB1095" s="76"/>
      <c r="AC1095" s="76"/>
      <c r="AD1095" s="76"/>
    </row>
    <row r="1096" spans="1:30" ht="15" x14ac:dyDescent="0.15">
      <c r="A1096" s="53"/>
      <c r="B1096" s="58"/>
      <c r="C1096" s="37">
        <v>1084</v>
      </c>
      <c r="D1096" s="59"/>
      <c r="E1096" s="60"/>
      <c r="F1096" s="58"/>
      <c r="G1096" s="59"/>
      <c r="H1096" s="60"/>
      <c r="I1096" s="58"/>
      <c r="J1096" s="40"/>
      <c r="K1096" s="41"/>
      <c r="L1096" s="41"/>
      <c r="M1096" s="42"/>
      <c r="N1096" s="43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94"/>
      <c r="AA1096" s="76"/>
      <c r="AB1096" s="76"/>
      <c r="AC1096" s="76"/>
      <c r="AD1096" s="76"/>
    </row>
    <row r="1097" spans="1:30" ht="15" x14ac:dyDescent="0.15">
      <c r="A1097" s="53"/>
      <c r="B1097" s="58"/>
      <c r="C1097" s="37">
        <v>1085</v>
      </c>
      <c r="D1097" s="59"/>
      <c r="E1097" s="60"/>
      <c r="F1097" s="58"/>
      <c r="G1097" s="59"/>
      <c r="H1097" s="60"/>
      <c r="I1097" s="58"/>
      <c r="J1097" s="40"/>
      <c r="K1097" s="41"/>
      <c r="L1097" s="41"/>
      <c r="M1097" s="42"/>
      <c r="N1097" s="43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94"/>
      <c r="AA1097" s="76"/>
      <c r="AB1097" s="76"/>
      <c r="AC1097" s="76"/>
      <c r="AD1097" s="76"/>
    </row>
    <row r="1098" spans="1:30" ht="15" x14ac:dyDescent="0.15">
      <c r="A1098" s="53"/>
      <c r="B1098" s="58"/>
      <c r="C1098" s="37">
        <v>1086</v>
      </c>
      <c r="D1098" s="59"/>
      <c r="E1098" s="60"/>
      <c r="F1098" s="58"/>
      <c r="G1098" s="59"/>
      <c r="H1098" s="60"/>
      <c r="I1098" s="58"/>
      <c r="J1098" s="40"/>
      <c r="K1098" s="41"/>
      <c r="L1098" s="41"/>
      <c r="M1098" s="42"/>
      <c r="N1098" s="43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94"/>
      <c r="AA1098" s="76"/>
      <c r="AB1098" s="76"/>
      <c r="AC1098" s="76"/>
      <c r="AD1098" s="76"/>
    </row>
    <row r="1099" spans="1:30" ht="15" x14ac:dyDescent="0.15">
      <c r="A1099" s="53"/>
      <c r="B1099" s="58"/>
      <c r="C1099" s="37">
        <v>1087</v>
      </c>
      <c r="D1099" s="59"/>
      <c r="E1099" s="60"/>
      <c r="F1099" s="58"/>
      <c r="G1099" s="59"/>
      <c r="H1099" s="60"/>
      <c r="I1099" s="58"/>
      <c r="J1099" s="40"/>
      <c r="K1099" s="41"/>
      <c r="L1099" s="41"/>
      <c r="M1099" s="42"/>
      <c r="N1099" s="43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94"/>
      <c r="AA1099" s="76"/>
      <c r="AB1099" s="76"/>
      <c r="AC1099" s="76"/>
      <c r="AD1099" s="76"/>
    </row>
    <row r="1100" spans="1:30" ht="15" x14ac:dyDescent="0.15">
      <c r="A1100" s="53"/>
      <c r="B1100" s="58"/>
      <c r="C1100" s="37">
        <v>1088</v>
      </c>
      <c r="D1100" s="59"/>
      <c r="E1100" s="60"/>
      <c r="F1100" s="58"/>
      <c r="G1100" s="59"/>
      <c r="H1100" s="60"/>
      <c r="I1100" s="58"/>
      <c r="J1100" s="40"/>
      <c r="K1100" s="41"/>
      <c r="L1100" s="41"/>
      <c r="M1100" s="42"/>
      <c r="N1100" s="43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94"/>
      <c r="AA1100" s="76"/>
      <c r="AB1100" s="76"/>
      <c r="AC1100" s="76"/>
      <c r="AD1100" s="76"/>
    </row>
    <row r="1101" spans="1:30" ht="15" x14ac:dyDescent="0.15">
      <c r="A1101" s="53"/>
      <c r="B1101" s="58"/>
      <c r="C1101" s="37">
        <v>1089</v>
      </c>
      <c r="D1101" s="59"/>
      <c r="E1101" s="60"/>
      <c r="F1101" s="58"/>
      <c r="G1101" s="59"/>
      <c r="H1101" s="60"/>
      <c r="I1101" s="58"/>
      <c r="J1101" s="40"/>
      <c r="K1101" s="41"/>
      <c r="L1101" s="41"/>
      <c r="M1101" s="42"/>
      <c r="N1101" s="43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94"/>
      <c r="AA1101" s="76"/>
      <c r="AB1101" s="76"/>
      <c r="AC1101" s="76"/>
      <c r="AD1101" s="76"/>
    </row>
    <row r="1102" spans="1:30" ht="15" x14ac:dyDescent="0.15">
      <c r="A1102" s="53"/>
      <c r="B1102" s="58"/>
      <c r="C1102" s="37">
        <v>1090</v>
      </c>
      <c r="D1102" s="59"/>
      <c r="E1102" s="60"/>
      <c r="F1102" s="58"/>
      <c r="G1102" s="59"/>
      <c r="H1102" s="60"/>
      <c r="I1102" s="58"/>
      <c r="J1102" s="40"/>
      <c r="K1102" s="41"/>
      <c r="L1102" s="41"/>
      <c r="M1102" s="42"/>
      <c r="N1102" s="43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94"/>
      <c r="AA1102" s="76"/>
      <c r="AB1102" s="76"/>
      <c r="AC1102" s="76"/>
      <c r="AD1102" s="76"/>
    </row>
    <row r="1103" spans="1:30" ht="15" x14ac:dyDescent="0.15">
      <c r="A1103" s="53"/>
      <c r="B1103" s="58"/>
      <c r="C1103" s="37">
        <v>1091</v>
      </c>
      <c r="D1103" s="59"/>
      <c r="E1103" s="60"/>
      <c r="F1103" s="58"/>
      <c r="G1103" s="59"/>
      <c r="H1103" s="60"/>
      <c r="I1103" s="58"/>
      <c r="J1103" s="40"/>
      <c r="K1103" s="41"/>
      <c r="L1103" s="41"/>
      <c r="M1103" s="42"/>
      <c r="N1103" s="43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94"/>
      <c r="AA1103" s="76"/>
      <c r="AB1103" s="76"/>
      <c r="AC1103" s="76"/>
      <c r="AD1103" s="76"/>
    </row>
    <row r="1104" spans="1:30" ht="15" x14ac:dyDescent="0.15">
      <c r="A1104" s="53"/>
      <c r="B1104" s="58"/>
      <c r="C1104" s="37">
        <v>1092</v>
      </c>
      <c r="D1104" s="59"/>
      <c r="E1104" s="60"/>
      <c r="F1104" s="58"/>
      <c r="G1104" s="59"/>
      <c r="H1104" s="60"/>
      <c r="I1104" s="58"/>
      <c r="J1104" s="40"/>
      <c r="K1104" s="41"/>
      <c r="L1104" s="41"/>
      <c r="M1104" s="42"/>
      <c r="N1104" s="43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94"/>
      <c r="AA1104" s="76"/>
      <c r="AB1104" s="76"/>
      <c r="AC1104" s="76"/>
      <c r="AD1104" s="76"/>
    </row>
    <row r="1105" spans="1:30" ht="15" x14ac:dyDescent="0.15">
      <c r="A1105" s="53"/>
      <c r="B1105" s="58"/>
      <c r="C1105" s="37">
        <v>1093</v>
      </c>
      <c r="D1105" s="59"/>
      <c r="E1105" s="60"/>
      <c r="F1105" s="58"/>
      <c r="G1105" s="59"/>
      <c r="H1105" s="60"/>
      <c r="I1105" s="58"/>
      <c r="J1105" s="40"/>
      <c r="K1105" s="41"/>
      <c r="L1105" s="41"/>
      <c r="M1105" s="42"/>
      <c r="N1105" s="43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94"/>
      <c r="AA1105" s="76"/>
      <c r="AB1105" s="76"/>
      <c r="AC1105" s="76"/>
      <c r="AD1105" s="76"/>
    </row>
    <row r="1106" spans="1:30" ht="15" x14ac:dyDescent="0.15">
      <c r="A1106" s="53"/>
      <c r="B1106" s="58"/>
      <c r="C1106" s="37">
        <v>1094</v>
      </c>
      <c r="D1106" s="59"/>
      <c r="E1106" s="60"/>
      <c r="F1106" s="58"/>
      <c r="G1106" s="59"/>
      <c r="H1106" s="60"/>
      <c r="I1106" s="58"/>
      <c r="J1106" s="40"/>
      <c r="K1106" s="41"/>
      <c r="L1106" s="41"/>
      <c r="M1106" s="42"/>
      <c r="N1106" s="43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94"/>
      <c r="AA1106" s="76"/>
      <c r="AB1106" s="76"/>
      <c r="AC1106" s="76"/>
      <c r="AD1106" s="76"/>
    </row>
    <row r="1107" spans="1:30" ht="15" x14ac:dyDescent="0.15">
      <c r="A1107" s="53"/>
      <c r="B1107" s="58"/>
      <c r="C1107" s="37">
        <v>1095</v>
      </c>
      <c r="D1107" s="59"/>
      <c r="E1107" s="60"/>
      <c r="F1107" s="58"/>
      <c r="G1107" s="59"/>
      <c r="H1107" s="60"/>
      <c r="I1107" s="58"/>
      <c r="J1107" s="40"/>
      <c r="K1107" s="41"/>
      <c r="L1107" s="41"/>
      <c r="M1107" s="42"/>
      <c r="N1107" s="43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94"/>
      <c r="AA1107" s="76"/>
      <c r="AB1107" s="76"/>
      <c r="AC1107" s="76"/>
      <c r="AD1107" s="76"/>
    </row>
    <row r="1108" spans="1:30" ht="15" x14ac:dyDescent="0.15">
      <c r="A1108" s="53"/>
      <c r="B1108" s="58"/>
      <c r="C1108" s="37">
        <v>1096</v>
      </c>
      <c r="D1108" s="59"/>
      <c r="E1108" s="60"/>
      <c r="F1108" s="58"/>
      <c r="G1108" s="59"/>
      <c r="H1108" s="60"/>
      <c r="I1108" s="58"/>
      <c r="J1108" s="40"/>
      <c r="K1108" s="41"/>
      <c r="L1108" s="41"/>
      <c r="M1108" s="42"/>
      <c r="N1108" s="43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94"/>
      <c r="AA1108" s="76"/>
      <c r="AB1108" s="76"/>
      <c r="AC1108" s="76"/>
      <c r="AD1108" s="76"/>
    </row>
    <row r="1109" spans="1:30" ht="15" x14ac:dyDescent="0.15">
      <c r="A1109" s="53"/>
      <c r="B1109" s="58"/>
      <c r="C1109" s="37">
        <v>1097</v>
      </c>
      <c r="D1109" s="59"/>
      <c r="E1109" s="60"/>
      <c r="F1109" s="58"/>
      <c r="G1109" s="59"/>
      <c r="H1109" s="60"/>
      <c r="I1109" s="58"/>
      <c r="J1109" s="40"/>
      <c r="K1109" s="41"/>
      <c r="L1109" s="41"/>
      <c r="M1109" s="42"/>
      <c r="N1109" s="43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94"/>
      <c r="AA1109" s="76"/>
      <c r="AB1109" s="76"/>
      <c r="AC1109" s="76"/>
      <c r="AD1109" s="76"/>
    </row>
    <row r="1110" spans="1:30" ht="15" x14ac:dyDescent="0.15">
      <c r="A1110" s="53"/>
      <c r="B1110" s="58"/>
      <c r="C1110" s="37">
        <v>1098</v>
      </c>
      <c r="D1110" s="59"/>
      <c r="E1110" s="60"/>
      <c r="F1110" s="58"/>
      <c r="G1110" s="59"/>
      <c r="H1110" s="60"/>
      <c r="I1110" s="58"/>
      <c r="J1110" s="40"/>
      <c r="K1110" s="41"/>
      <c r="L1110" s="41"/>
      <c r="M1110" s="42"/>
      <c r="N1110" s="43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94"/>
      <c r="AA1110" s="76"/>
      <c r="AB1110" s="76"/>
      <c r="AC1110" s="76"/>
      <c r="AD1110" s="76"/>
    </row>
    <row r="1111" spans="1:30" ht="15" x14ac:dyDescent="0.15">
      <c r="A1111" s="53"/>
      <c r="B1111" s="58"/>
      <c r="C1111" s="37">
        <v>1099</v>
      </c>
      <c r="D1111" s="59"/>
      <c r="E1111" s="60"/>
      <c r="F1111" s="58"/>
      <c r="G1111" s="59"/>
      <c r="H1111" s="60"/>
      <c r="I1111" s="58"/>
      <c r="J1111" s="40"/>
      <c r="K1111" s="41"/>
      <c r="L1111" s="41"/>
      <c r="M1111" s="42"/>
      <c r="N1111" s="43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94"/>
      <c r="AA1111" s="76"/>
      <c r="AB1111" s="76"/>
      <c r="AC1111" s="76"/>
      <c r="AD1111" s="76"/>
    </row>
    <row r="1112" spans="1:30" ht="15" x14ac:dyDescent="0.15">
      <c r="A1112" s="53"/>
      <c r="B1112" s="58"/>
      <c r="C1112" s="37">
        <v>1100</v>
      </c>
      <c r="D1112" s="59"/>
      <c r="E1112" s="60"/>
      <c r="F1112" s="58"/>
      <c r="G1112" s="59"/>
      <c r="H1112" s="60"/>
      <c r="I1112" s="58"/>
      <c r="J1112" s="40"/>
      <c r="K1112" s="41"/>
      <c r="L1112" s="41"/>
      <c r="M1112" s="42"/>
      <c r="N1112" s="43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94"/>
      <c r="AA1112" s="76"/>
      <c r="AB1112" s="76"/>
      <c r="AC1112" s="76"/>
      <c r="AD1112" s="76"/>
    </row>
    <row r="1113" spans="1:30" ht="15" x14ac:dyDescent="0.15">
      <c r="A1113" s="53"/>
      <c r="B1113" s="58"/>
      <c r="C1113" s="37">
        <v>1101</v>
      </c>
      <c r="D1113" s="59"/>
      <c r="E1113" s="60"/>
      <c r="F1113" s="58"/>
      <c r="G1113" s="59"/>
      <c r="H1113" s="60"/>
      <c r="I1113" s="58"/>
      <c r="J1113" s="40"/>
      <c r="K1113" s="41"/>
      <c r="L1113" s="41"/>
      <c r="M1113" s="42"/>
      <c r="N1113" s="43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94"/>
      <c r="AA1113" s="76"/>
      <c r="AB1113" s="76"/>
      <c r="AC1113" s="76"/>
      <c r="AD1113" s="76"/>
    </row>
    <row r="1114" spans="1:30" ht="15" x14ac:dyDescent="0.15">
      <c r="A1114" s="53"/>
      <c r="B1114" s="58"/>
      <c r="C1114" s="37">
        <v>1102</v>
      </c>
      <c r="D1114" s="59"/>
      <c r="E1114" s="60"/>
      <c r="F1114" s="58"/>
      <c r="G1114" s="59"/>
      <c r="H1114" s="60"/>
      <c r="I1114" s="58"/>
      <c r="J1114" s="40"/>
      <c r="K1114" s="41"/>
      <c r="L1114" s="41"/>
      <c r="M1114" s="42"/>
      <c r="N1114" s="43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94"/>
      <c r="AA1114" s="76"/>
      <c r="AB1114" s="76"/>
      <c r="AC1114" s="76"/>
      <c r="AD1114" s="76"/>
    </row>
    <row r="1115" spans="1:30" ht="15" x14ac:dyDescent="0.15">
      <c r="A1115" s="53"/>
      <c r="B1115" s="58"/>
      <c r="C1115" s="37">
        <v>1103</v>
      </c>
      <c r="D1115" s="59"/>
      <c r="E1115" s="60"/>
      <c r="F1115" s="58"/>
      <c r="G1115" s="59"/>
      <c r="H1115" s="60"/>
      <c r="I1115" s="58"/>
      <c r="J1115" s="40"/>
      <c r="K1115" s="41"/>
      <c r="L1115" s="41"/>
      <c r="M1115" s="42"/>
      <c r="N1115" s="43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94"/>
      <c r="AA1115" s="76"/>
      <c r="AB1115" s="76"/>
      <c r="AC1115" s="76"/>
      <c r="AD1115" s="76"/>
    </row>
    <row r="1116" spans="1:30" ht="15" x14ac:dyDescent="0.15">
      <c r="A1116" s="53"/>
      <c r="B1116" s="58"/>
      <c r="C1116" s="37">
        <v>1104</v>
      </c>
      <c r="D1116" s="59"/>
      <c r="E1116" s="60"/>
      <c r="F1116" s="58"/>
      <c r="G1116" s="59"/>
      <c r="H1116" s="60"/>
      <c r="I1116" s="58"/>
      <c r="J1116" s="40"/>
      <c r="K1116" s="41"/>
      <c r="L1116" s="41"/>
      <c r="M1116" s="42"/>
      <c r="N1116" s="43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94"/>
      <c r="AA1116" s="76"/>
      <c r="AB1116" s="76"/>
      <c r="AC1116" s="76"/>
      <c r="AD1116" s="76"/>
    </row>
    <row r="1117" spans="1:30" ht="15" x14ac:dyDescent="0.15">
      <c r="A1117" s="53"/>
      <c r="B1117" s="58"/>
      <c r="C1117" s="37">
        <v>1105</v>
      </c>
      <c r="D1117" s="59"/>
      <c r="E1117" s="60"/>
      <c r="F1117" s="58"/>
      <c r="G1117" s="59"/>
      <c r="H1117" s="60"/>
      <c r="I1117" s="58"/>
      <c r="J1117" s="40"/>
      <c r="K1117" s="41"/>
      <c r="L1117" s="41"/>
      <c r="M1117" s="42"/>
      <c r="N1117" s="43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94"/>
      <c r="AA1117" s="76"/>
      <c r="AB1117" s="76"/>
      <c r="AC1117" s="76"/>
      <c r="AD1117" s="76"/>
    </row>
    <row r="1118" spans="1:30" ht="15" x14ac:dyDescent="0.15">
      <c r="A1118" s="53"/>
      <c r="B1118" s="58"/>
      <c r="C1118" s="37">
        <v>1106</v>
      </c>
      <c r="D1118" s="59"/>
      <c r="E1118" s="60"/>
      <c r="F1118" s="58"/>
      <c r="G1118" s="59"/>
      <c r="H1118" s="60"/>
      <c r="I1118" s="58"/>
      <c r="J1118" s="40"/>
      <c r="K1118" s="41"/>
      <c r="L1118" s="41"/>
      <c r="M1118" s="42"/>
      <c r="N1118" s="43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94"/>
      <c r="AA1118" s="76"/>
      <c r="AB1118" s="76"/>
      <c r="AC1118" s="76"/>
      <c r="AD1118" s="76"/>
    </row>
    <row r="1119" spans="1:30" ht="15" x14ac:dyDescent="0.15">
      <c r="A1119" s="53"/>
      <c r="B1119" s="58"/>
      <c r="C1119" s="37">
        <v>1107</v>
      </c>
      <c r="D1119" s="59"/>
      <c r="E1119" s="60"/>
      <c r="F1119" s="58"/>
      <c r="G1119" s="59"/>
      <c r="H1119" s="60"/>
      <c r="I1119" s="58"/>
      <c r="J1119" s="40"/>
      <c r="K1119" s="41"/>
      <c r="L1119" s="41"/>
      <c r="M1119" s="42"/>
      <c r="N1119" s="43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94"/>
      <c r="AA1119" s="76"/>
      <c r="AB1119" s="76"/>
      <c r="AC1119" s="76"/>
      <c r="AD1119" s="76"/>
    </row>
    <row r="1120" spans="1:30" ht="15" x14ac:dyDescent="0.15">
      <c r="A1120" s="53"/>
      <c r="B1120" s="58"/>
      <c r="C1120" s="37">
        <v>1108</v>
      </c>
      <c r="D1120" s="59"/>
      <c r="E1120" s="60"/>
      <c r="F1120" s="58"/>
      <c r="G1120" s="59"/>
      <c r="H1120" s="60"/>
      <c r="I1120" s="58"/>
      <c r="J1120" s="40"/>
      <c r="K1120" s="41"/>
      <c r="L1120" s="41"/>
      <c r="M1120" s="42"/>
      <c r="N1120" s="43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94"/>
      <c r="AA1120" s="76"/>
      <c r="AB1120" s="76"/>
      <c r="AC1120" s="76"/>
      <c r="AD1120" s="76"/>
    </row>
    <row r="1121" spans="1:30" ht="15" x14ac:dyDescent="0.15">
      <c r="A1121" s="53"/>
      <c r="B1121" s="58"/>
      <c r="C1121" s="37">
        <v>1109</v>
      </c>
      <c r="D1121" s="59"/>
      <c r="E1121" s="60"/>
      <c r="F1121" s="58"/>
      <c r="G1121" s="59"/>
      <c r="H1121" s="60"/>
      <c r="I1121" s="58"/>
      <c r="J1121" s="40"/>
      <c r="K1121" s="41"/>
      <c r="L1121" s="41"/>
      <c r="M1121" s="42"/>
      <c r="N1121" s="43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94"/>
      <c r="AA1121" s="76"/>
      <c r="AB1121" s="76"/>
      <c r="AC1121" s="76"/>
      <c r="AD1121" s="76"/>
    </row>
    <row r="1122" spans="1:30" ht="15" x14ac:dyDescent="0.15">
      <c r="A1122" s="53"/>
      <c r="B1122" s="58"/>
      <c r="C1122" s="37">
        <v>1110</v>
      </c>
      <c r="D1122" s="59"/>
      <c r="E1122" s="60"/>
      <c r="F1122" s="58"/>
      <c r="G1122" s="59"/>
      <c r="H1122" s="60"/>
      <c r="I1122" s="58"/>
      <c r="J1122" s="40"/>
      <c r="K1122" s="41"/>
      <c r="L1122" s="41"/>
      <c r="M1122" s="42"/>
      <c r="N1122" s="43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94"/>
      <c r="AA1122" s="76"/>
      <c r="AB1122" s="76"/>
      <c r="AC1122" s="76"/>
      <c r="AD1122" s="76"/>
    </row>
    <row r="1123" spans="1:30" ht="15" x14ac:dyDescent="0.15">
      <c r="A1123" s="53"/>
      <c r="B1123" s="58"/>
      <c r="C1123" s="37">
        <v>1111</v>
      </c>
      <c r="D1123" s="59"/>
      <c r="E1123" s="60"/>
      <c r="F1123" s="58"/>
      <c r="G1123" s="59"/>
      <c r="H1123" s="60"/>
      <c r="I1123" s="58"/>
      <c r="J1123" s="40"/>
      <c r="K1123" s="41"/>
      <c r="L1123" s="41"/>
      <c r="M1123" s="42"/>
      <c r="N1123" s="43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94"/>
      <c r="AA1123" s="76"/>
      <c r="AB1123" s="76"/>
      <c r="AC1123" s="76"/>
      <c r="AD1123" s="76"/>
    </row>
    <row r="1124" spans="1:30" ht="15" x14ac:dyDescent="0.15">
      <c r="A1124" s="53"/>
      <c r="B1124" s="58"/>
      <c r="C1124" s="37">
        <v>1112</v>
      </c>
      <c r="D1124" s="59"/>
      <c r="E1124" s="60"/>
      <c r="F1124" s="58"/>
      <c r="G1124" s="59"/>
      <c r="H1124" s="60"/>
      <c r="I1124" s="58"/>
      <c r="J1124" s="40"/>
      <c r="K1124" s="41"/>
      <c r="L1124" s="41"/>
      <c r="M1124" s="42"/>
      <c r="N1124" s="43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94"/>
      <c r="AA1124" s="76"/>
      <c r="AB1124" s="76"/>
      <c r="AC1124" s="76"/>
      <c r="AD1124" s="76"/>
    </row>
    <row r="1125" spans="1:30" ht="15" x14ac:dyDescent="0.15">
      <c r="A1125" s="53"/>
      <c r="B1125" s="58"/>
      <c r="C1125" s="37">
        <v>1113</v>
      </c>
      <c r="D1125" s="59"/>
      <c r="E1125" s="60"/>
      <c r="F1125" s="58"/>
      <c r="G1125" s="59"/>
      <c r="H1125" s="60"/>
      <c r="I1125" s="58"/>
      <c r="J1125" s="40"/>
      <c r="K1125" s="41"/>
      <c r="L1125" s="41"/>
      <c r="M1125" s="42"/>
      <c r="N1125" s="43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94"/>
      <c r="AA1125" s="76"/>
      <c r="AB1125" s="76"/>
      <c r="AC1125" s="76"/>
      <c r="AD1125" s="76"/>
    </row>
    <row r="1126" spans="1:30" ht="15" x14ac:dyDescent="0.15">
      <c r="A1126" s="53"/>
      <c r="B1126" s="58"/>
      <c r="C1126" s="37">
        <v>1114</v>
      </c>
      <c r="D1126" s="59"/>
      <c r="E1126" s="60"/>
      <c r="F1126" s="58"/>
      <c r="G1126" s="59"/>
      <c r="H1126" s="60"/>
      <c r="I1126" s="58"/>
      <c r="J1126" s="40"/>
      <c r="K1126" s="41"/>
      <c r="L1126" s="41"/>
      <c r="M1126" s="42"/>
      <c r="N1126" s="43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94"/>
      <c r="AA1126" s="76"/>
      <c r="AB1126" s="76"/>
      <c r="AC1126" s="76"/>
      <c r="AD1126" s="76"/>
    </row>
    <row r="1127" spans="1:30" ht="15" x14ac:dyDescent="0.15">
      <c r="A1127" s="53"/>
      <c r="B1127" s="58"/>
      <c r="C1127" s="37">
        <v>1115</v>
      </c>
      <c r="D1127" s="59"/>
      <c r="E1127" s="60"/>
      <c r="F1127" s="58"/>
      <c r="G1127" s="59"/>
      <c r="H1127" s="60"/>
      <c r="I1127" s="58"/>
      <c r="J1127" s="40"/>
      <c r="K1127" s="41"/>
      <c r="L1127" s="41"/>
      <c r="M1127" s="42"/>
      <c r="N1127" s="43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94"/>
      <c r="AA1127" s="76"/>
      <c r="AB1127" s="76"/>
      <c r="AC1127" s="76"/>
      <c r="AD1127" s="76"/>
    </row>
    <row r="1128" spans="1:30" ht="15" x14ac:dyDescent="0.15">
      <c r="A1128" s="53"/>
      <c r="B1128" s="58"/>
      <c r="C1128" s="37">
        <v>1116</v>
      </c>
      <c r="D1128" s="59"/>
      <c r="E1128" s="60"/>
      <c r="F1128" s="58"/>
      <c r="G1128" s="59"/>
      <c r="H1128" s="60"/>
      <c r="I1128" s="58"/>
      <c r="J1128" s="40"/>
      <c r="K1128" s="41"/>
      <c r="L1128" s="41"/>
      <c r="M1128" s="42"/>
      <c r="N1128" s="43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94"/>
      <c r="AA1128" s="76"/>
      <c r="AB1128" s="76"/>
      <c r="AC1128" s="76"/>
      <c r="AD1128" s="76"/>
    </row>
    <row r="1129" spans="1:30" ht="15" x14ac:dyDescent="0.15">
      <c r="A1129" s="53"/>
      <c r="B1129" s="58"/>
      <c r="C1129" s="37">
        <v>1117</v>
      </c>
      <c r="D1129" s="59"/>
      <c r="E1129" s="60"/>
      <c r="F1129" s="58"/>
      <c r="G1129" s="59"/>
      <c r="H1129" s="60"/>
      <c r="I1129" s="58"/>
      <c r="J1129" s="40"/>
      <c r="K1129" s="41"/>
      <c r="L1129" s="41"/>
      <c r="M1129" s="42"/>
      <c r="N1129" s="43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94"/>
      <c r="AA1129" s="76"/>
      <c r="AB1129" s="76"/>
      <c r="AC1129" s="76"/>
      <c r="AD1129" s="76"/>
    </row>
    <row r="1130" spans="1:30" ht="15" x14ac:dyDescent="0.15">
      <c r="A1130" s="53"/>
      <c r="B1130" s="58"/>
      <c r="C1130" s="37">
        <v>1118</v>
      </c>
      <c r="D1130" s="59"/>
      <c r="E1130" s="60"/>
      <c r="F1130" s="58"/>
      <c r="G1130" s="59"/>
      <c r="H1130" s="60"/>
      <c r="I1130" s="58"/>
      <c r="J1130" s="40"/>
      <c r="K1130" s="41"/>
      <c r="L1130" s="41"/>
      <c r="M1130" s="42"/>
      <c r="N1130" s="43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94"/>
      <c r="AA1130" s="76"/>
      <c r="AB1130" s="76"/>
      <c r="AC1130" s="76"/>
      <c r="AD1130" s="76"/>
    </row>
    <row r="1131" spans="1:30" ht="15" x14ac:dyDescent="0.15">
      <c r="A1131" s="53"/>
      <c r="B1131" s="58"/>
      <c r="C1131" s="37">
        <v>1119</v>
      </c>
      <c r="D1131" s="59"/>
      <c r="E1131" s="60"/>
      <c r="F1131" s="58"/>
      <c r="G1131" s="59"/>
      <c r="H1131" s="60"/>
      <c r="I1131" s="58"/>
      <c r="J1131" s="40"/>
      <c r="K1131" s="41"/>
      <c r="L1131" s="41"/>
      <c r="M1131" s="42"/>
      <c r="N1131" s="43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94"/>
      <c r="AA1131" s="76"/>
      <c r="AB1131" s="76"/>
      <c r="AC1131" s="76"/>
      <c r="AD1131" s="76"/>
    </row>
    <row r="1132" spans="1:30" ht="15" x14ac:dyDescent="0.15">
      <c r="A1132" s="53"/>
      <c r="B1132" s="58"/>
      <c r="C1132" s="37">
        <v>1120</v>
      </c>
      <c r="D1132" s="59"/>
      <c r="E1132" s="60"/>
      <c r="F1132" s="58"/>
      <c r="G1132" s="59"/>
      <c r="H1132" s="60"/>
      <c r="I1132" s="58"/>
      <c r="J1132" s="40"/>
      <c r="K1132" s="41"/>
      <c r="L1132" s="41"/>
      <c r="M1132" s="42"/>
      <c r="N1132" s="43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94"/>
      <c r="AA1132" s="76"/>
      <c r="AB1132" s="76"/>
      <c r="AC1132" s="76"/>
      <c r="AD1132" s="76"/>
    </row>
    <row r="1133" spans="1:30" ht="15" x14ac:dyDescent="0.15">
      <c r="A1133" s="53"/>
      <c r="B1133" s="58"/>
      <c r="C1133" s="37">
        <v>1121</v>
      </c>
      <c r="D1133" s="59"/>
      <c r="E1133" s="60"/>
      <c r="F1133" s="58"/>
      <c r="G1133" s="59"/>
      <c r="H1133" s="60"/>
      <c r="I1133" s="58"/>
      <c r="J1133" s="40"/>
      <c r="K1133" s="41"/>
      <c r="L1133" s="41"/>
      <c r="M1133" s="42"/>
      <c r="N1133" s="43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94"/>
      <c r="AA1133" s="76"/>
      <c r="AB1133" s="76"/>
      <c r="AC1133" s="76"/>
      <c r="AD1133" s="76"/>
    </row>
    <row r="1134" spans="1:30" ht="15" x14ac:dyDescent="0.15">
      <c r="A1134" s="53"/>
      <c r="B1134" s="58"/>
      <c r="C1134" s="37">
        <v>1122</v>
      </c>
      <c r="D1134" s="59"/>
      <c r="E1134" s="60"/>
      <c r="F1134" s="58"/>
      <c r="G1134" s="59"/>
      <c r="H1134" s="60"/>
      <c r="I1134" s="58"/>
      <c r="J1134" s="40"/>
      <c r="K1134" s="41"/>
      <c r="L1134" s="41"/>
      <c r="M1134" s="42"/>
      <c r="N1134" s="43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94"/>
      <c r="AA1134" s="76"/>
      <c r="AB1134" s="76"/>
      <c r="AC1134" s="76"/>
      <c r="AD1134" s="76"/>
    </row>
    <row r="1135" spans="1:30" ht="15" x14ac:dyDescent="0.15">
      <c r="A1135" s="53"/>
      <c r="B1135" s="58"/>
      <c r="C1135" s="37">
        <v>1123</v>
      </c>
      <c r="D1135" s="59"/>
      <c r="E1135" s="60"/>
      <c r="F1135" s="58"/>
      <c r="G1135" s="59"/>
      <c r="H1135" s="60"/>
      <c r="I1135" s="58"/>
      <c r="J1135" s="40"/>
      <c r="K1135" s="41"/>
      <c r="L1135" s="41"/>
      <c r="M1135" s="42"/>
      <c r="N1135" s="43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94"/>
      <c r="AA1135" s="76"/>
      <c r="AB1135" s="76"/>
      <c r="AC1135" s="76"/>
      <c r="AD1135" s="76"/>
    </row>
    <row r="1136" spans="1:30" ht="15" x14ac:dyDescent="0.15">
      <c r="A1136" s="53"/>
      <c r="B1136" s="58"/>
      <c r="C1136" s="37">
        <v>1124</v>
      </c>
      <c r="D1136" s="59"/>
      <c r="E1136" s="60"/>
      <c r="F1136" s="58"/>
      <c r="G1136" s="59"/>
      <c r="H1136" s="60"/>
      <c r="I1136" s="58"/>
      <c r="J1136" s="40"/>
      <c r="K1136" s="41"/>
      <c r="L1136" s="41"/>
      <c r="M1136" s="42"/>
      <c r="N1136" s="43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94"/>
      <c r="AA1136" s="76"/>
      <c r="AB1136" s="76"/>
      <c r="AC1136" s="76"/>
      <c r="AD1136" s="76"/>
    </row>
    <row r="1137" spans="1:30" ht="15" x14ac:dyDescent="0.15">
      <c r="A1137" s="53"/>
      <c r="B1137" s="58"/>
      <c r="C1137" s="37">
        <v>1125</v>
      </c>
      <c r="D1137" s="59"/>
      <c r="E1137" s="60"/>
      <c r="F1137" s="58"/>
      <c r="G1137" s="59"/>
      <c r="H1137" s="60"/>
      <c r="I1137" s="58"/>
      <c r="J1137" s="40"/>
      <c r="K1137" s="41"/>
      <c r="L1137" s="41"/>
      <c r="M1137" s="42"/>
      <c r="N1137" s="43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94"/>
      <c r="AA1137" s="76"/>
      <c r="AB1137" s="76"/>
      <c r="AC1137" s="76"/>
      <c r="AD1137" s="76"/>
    </row>
    <row r="1138" spans="1:30" ht="15" x14ac:dyDescent="0.15">
      <c r="A1138" s="53"/>
      <c r="B1138" s="58"/>
      <c r="C1138" s="37">
        <v>1126</v>
      </c>
      <c r="D1138" s="59"/>
      <c r="E1138" s="60"/>
      <c r="F1138" s="58"/>
      <c r="G1138" s="59"/>
      <c r="H1138" s="60"/>
      <c r="I1138" s="58"/>
      <c r="J1138" s="40"/>
      <c r="K1138" s="41"/>
      <c r="L1138" s="41"/>
      <c r="M1138" s="42"/>
      <c r="N1138" s="43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94"/>
      <c r="AA1138" s="76"/>
      <c r="AB1138" s="76"/>
      <c r="AC1138" s="76"/>
      <c r="AD1138" s="76"/>
    </row>
    <row r="1139" spans="1:30" ht="15" x14ac:dyDescent="0.15">
      <c r="A1139" s="53"/>
      <c r="B1139" s="58"/>
      <c r="C1139" s="37">
        <v>1127</v>
      </c>
      <c r="D1139" s="59"/>
      <c r="E1139" s="60"/>
      <c r="F1139" s="58"/>
      <c r="G1139" s="59"/>
      <c r="H1139" s="60"/>
      <c r="I1139" s="58"/>
      <c r="J1139" s="40"/>
      <c r="K1139" s="41"/>
      <c r="L1139" s="41"/>
      <c r="M1139" s="42"/>
      <c r="N1139" s="43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94"/>
      <c r="AA1139" s="76"/>
      <c r="AB1139" s="76"/>
      <c r="AC1139" s="76"/>
      <c r="AD1139" s="76"/>
    </row>
    <row r="1140" spans="1:30" ht="15" x14ac:dyDescent="0.15">
      <c r="A1140" s="53"/>
      <c r="B1140" s="58"/>
      <c r="C1140" s="37">
        <v>1128</v>
      </c>
      <c r="D1140" s="59"/>
      <c r="E1140" s="60"/>
      <c r="F1140" s="58"/>
      <c r="G1140" s="59"/>
      <c r="H1140" s="60"/>
      <c r="I1140" s="58"/>
      <c r="J1140" s="40"/>
      <c r="K1140" s="41"/>
      <c r="L1140" s="41"/>
      <c r="M1140" s="42"/>
      <c r="N1140" s="43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94"/>
      <c r="AA1140" s="76"/>
      <c r="AB1140" s="76"/>
      <c r="AC1140" s="76"/>
      <c r="AD1140" s="76"/>
    </row>
    <row r="1141" spans="1:30" ht="15" x14ac:dyDescent="0.15">
      <c r="A1141" s="53"/>
      <c r="B1141" s="58"/>
      <c r="C1141" s="37">
        <v>1129</v>
      </c>
      <c r="D1141" s="59"/>
      <c r="E1141" s="60"/>
      <c r="F1141" s="58"/>
      <c r="G1141" s="59"/>
      <c r="H1141" s="60"/>
      <c r="I1141" s="58"/>
      <c r="J1141" s="40"/>
      <c r="K1141" s="41"/>
      <c r="L1141" s="41"/>
      <c r="M1141" s="42"/>
      <c r="N1141" s="43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94"/>
      <c r="AA1141" s="76"/>
      <c r="AB1141" s="76"/>
      <c r="AC1141" s="76"/>
      <c r="AD1141" s="76"/>
    </row>
    <row r="1142" spans="1:30" ht="15" x14ac:dyDescent="0.15">
      <c r="A1142" s="53"/>
      <c r="B1142" s="58"/>
      <c r="C1142" s="37">
        <v>1130</v>
      </c>
      <c r="D1142" s="59"/>
      <c r="E1142" s="60"/>
      <c r="F1142" s="58"/>
      <c r="G1142" s="59"/>
      <c r="H1142" s="60"/>
      <c r="I1142" s="58"/>
      <c r="J1142" s="40"/>
      <c r="K1142" s="41"/>
      <c r="L1142" s="41"/>
      <c r="M1142" s="42"/>
      <c r="N1142" s="43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94"/>
      <c r="AA1142" s="76"/>
      <c r="AB1142" s="76"/>
      <c r="AC1142" s="76"/>
      <c r="AD1142" s="76"/>
    </row>
    <row r="1143" spans="1:30" ht="15" x14ac:dyDescent="0.15">
      <c r="A1143" s="53"/>
      <c r="B1143" s="58"/>
      <c r="C1143" s="37">
        <v>1131</v>
      </c>
      <c r="D1143" s="59"/>
      <c r="E1143" s="60"/>
      <c r="F1143" s="58"/>
      <c r="G1143" s="59"/>
      <c r="H1143" s="60"/>
      <c r="I1143" s="58"/>
      <c r="J1143" s="40"/>
      <c r="K1143" s="41"/>
      <c r="L1143" s="41"/>
      <c r="M1143" s="42"/>
      <c r="N1143" s="43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94"/>
      <c r="AA1143" s="76"/>
      <c r="AB1143" s="76"/>
      <c r="AC1143" s="76"/>
      <c r="AD1143" s="76"/>
    </row>
    <row r="1144" spans="1:30" ht="15" x14ac:dyDescent="0.15">
      <c r="A1144" s="53"/>
      <c r="B1144" s="58"/>
      <c r="C1144" s="37">
        <v>1132</v>
      </c>
      <c r="D1144" s="59"/>
      <c r="E1144" s="60"/>
      <c r="F1144" s="58"/>
      <c r="G1144" s="59"/>
      <c r="H1144" s="60"/>
      <c r="I1144" s="58"/>
      <c r="J1144" s="40"/>
      <c r="K1144" s="41"/>
      <c r="L1144" s="41"/>
      <c r="M1144" s="42"/>
      <c r="N1144" s="43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94"/>
      <c r="AA1144" s="76"/>
      <c r="AB1144" s="76"/>
      <c r="AC1144" s="76"/>
      <c r="AD1144" s="76"/>
    </row>
    <row r="1145" spans="1:30" ht="15" x14ac:dyDescent="0.15">
      <c r="A1145" s="53"/>
      <c r="B1145" s="58"/>
      <c r="C1145" s="37">
        <v>1133</v>
      </c>
      <c r="D1145" s="59"/>
      <c r="E1145" s="60"/>
      <c r="F1145" s="58"/>
      <c r="G1145" s="59"/>
      <c r="H1145" s="60"/>
      <c r="I1145" s="58"/>
      <c r="J1145" s="40"/>
      <c r="K1145" s="41"/>
      <c r="L1145" s="41"/>
      <c r="M1145" s="42"/>
      <c r="N1145" s="43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94"/>
      <c r="AA1145" s="76"/>
      <c r="AB1145" s="76"/>
      <c r="AC1145" s="76"/>
      <c r="AD1145" s="76"/>
    </row>
    <row r="1146" spans="1:30" ht="15" x14ac:dyDescent="0.15">
      <c r="A1146" s="53"/>
      <c r="B1146" s="58"/>
      <c r="C1146" s="37">
        <v>1134</v>
      </c>
      <c r="D1146" s="59"/>
      <c r="E1146" s="60"/>
      <c r="F1146" s="58"/>
      <c r="G1146" s="59"/>
      <c r="H1146" s="60"/>
      <c r="I1146" s="58"/>
      <c r="J1146" s="40"/>
      <c r="K1146" s="41"/>
      <c r="L1146" s="41"/>
      <c r="M1146" s="42"/>
      <c r="N1146" s="43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94"/>
      <c r="AA1146" s="76"/>
      <c r="AB1146" s="76"/>
      <c r="AC1146" s="76"/>
      <c r="AD1146" s="76"/>
    </row>
    <row r="1147" spans="1:30" ht="15" x14ac:dyDescent="0.15">
      <c r="A1147" s="53"/>
      <c r="B1147" s="58"/>
      <c r="C1147" s="37">
        <v>1135</v>
      </c>
      <c r="D1147" s="59"/>
      <c r="E1147" s="60"/>
      <c r="F1147" s="58"/>
      <c r="G1147" s="59"/>
      <c r="H1147" s="60"/>
      <c r="I1147" s="58"/>
      <c r="J1147" s="40"/>
      <c r="K1147" s="41"/>
      <c r="L1147" s="41"/>
      <c r="M1147" s="42"/>
      <c r="N1147" s="43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94"/>
      <c r="AA1147" s="76"/>
      <c r="AB1147" s="76"/>
      <c r="AC1147" s="76"/>
      <c r="AD1147" s="76"/>
    </row>
    <row r="1148" spans="1:30" ht="15" x14ac:dyDescent="0.15">
      <c r="A1148" s="53"/>
      <c r="B1148" s="58"/>
      <c r="C1148" s="37">
        <v>1136</v>
      </c>
      <c r="D1148" s="59"/>
      <c r="E1148" s="60"/>
      <c r="F1148" s="58"/>
      <c r="G1148" s="59"/>
      <c r="H1148" s="60"/>
      <c r="I1148" s="58"/>
      <c r="J1148" s="40"/>
      <c r="K1148" s="41"/>
      <c r="L1148" s="41"/>
      <c r="M1148" s="42"/>
      <c r="N1148" s="43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94"/>
      <c r="AA1148" s="76"/>
      <c r="AB1148" s="76"/>
      <c r="AC1148" s="76"/>
      <c r="AD1148" s="76"/>
    </row>
    <row r="1149" spans="1:30" ht="15" x14ac:dyDescent="0.15">
      <c r="A1149" s="53"/>
      <c r="B1149" s="58"/>
      <c r="C1149" s="37">
        <v>1137</v>
      </c>
      <c r="D1149" s="59"/>
      <c r="E1149" s="60"/>
      <c r="F1149" s="58"/>
      <c r="G1149" s="59"/>
      <c r="H1149" s="60"/>
      <c r="I1149" s="58"/>
      <c r="J1149" s="40"/>
      <c r="K1149" s="41"/>
      <c r="L1149" s="41"/>
      <c r="M1149" s="42"/>
      <c r="N1149" s="43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94"/>
      <c r="AA1149" s="76"/>
      <c r="AB1149" s="76"/>
      <c r="AC1149" s="76"/>
      <c r="AD1149" s="76"/>
    </row>
    <row r="1150" spans="1:30" ht="15" x14ac:dyDescent="0.15">
      <c r="A1150" s="53"/>
      <c r="B1150" s="58"/>
      <c r="C1150" s="37">
        <v>1138</v>
      </c>
      <c r="D1150" s="59"/>
      <c r="E1150" s="60"/>
      <c r="F1150" s="58"/>
      <c r="G1150" s="59"/>
      <c r="H1150" s="60"/>
      <c r="I1150" s="58"/>
      <c r="J1150" s="40"/>
      <c r="K1150" s="41"/>
      <c r="L1150" s="41"/>
      <c r="M1150" s="42"/>
      <c r="N1150" s="43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94"/>
      <c r="AA1150" s="76"/>
      <c r="AB1150" s="76"/>
      <c r="AC1150" s="76"/>
      <c r="AD1150" s="76"/>
    </row>
    <row r="1151" spans="1:30" ht="15" x14ac:dyDescent="0.15">
      <c r="A1151" s="53"/>
      <c r="B1151" s="58"/>
      <c r="C1151" s="37">
        <v>1139</v>
      </c>
      <c r="D1151" s="59"/>
      <c r="E1151" s="60"/>
      <c r="F1151" s="58"/>
      <c r="G1151" s="59"/>
      <c r="H1151" s="60"/>
      <c r="I1151" s="58"/>
      <c r="J1151" s="40"/>
      <c r="K1151" s="41"/>
      <c r="L1151" s="41"/>
      <c r="M1151" s="42"/>
      <c r="N1151" s="43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94"/>
      <c r="AA1151" s="76"/>
      <c r="AB1151" s="76"/>
      <c r="AC1151" s="76"/>
      <c r="AD1151" s="76"/>
    </row>
    <row r="1152" spans="1:30" ht="15" x14ac:dyDescent="0.15">
      <c r="A1152" s="53"/>
      <c r="B1152" s="58"/>
      <c r="C1152" s="37">
        <v>1140</v>
      </c>
      <c r="D1152" s="59"/>
      <c r="E1152" s="60"/>
      <c r="F1152" s="58"/>
      <c r="G1152" s="59"/>
      <c r="H1152" s="60"/>
      <c r="I1152" s="58"/>
      <c r="J1152" s="40"/>
      <c r="K1152" s="41"/>
      <c r="L1152" s="41"/>
      <c r="M1152" s="42"/>
      <c r="N1152" s="43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94"/>
      <c r="AA1152" s="76"/>
      <c r="AB1152" s="76"/>
      <c r="AC1152" s="76"/>
      <c r="AD1152" s="76"/>
    </row>
    <row r="1153" spans="1:30" ht="15" x14ac:dyDescent="0.15">
      <c r="A1153" s="53"/>
      <c r="B1153" s="58"/>
      <c r="C1153" s="37">
        <v>1141</v>
      </c>
      <c r="D1153" s="59"/>
      <c r="E1153" s="60"/>
      <c r="F1153" s="58"/>
      <c r="G1153" s="59"/>
      <c r="H1153" s="60"/>
      <c r="I1153" s="58"/>
      <c r="J1153" s="40"/>
      <c r="K1153" s="41"/>
      <c r="L1153" s="41"/>
      <c r="M1153" s="42"/>
      <c r="N1153" s="43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94"/>
      <c r="AA1153" s="76"/>
      <c r="AB1153" s="76"/>
      <c r="AC1153" s="76"/>
      <c r="AD1153" s="76"/>
    </row>
    <row r="1154" spans="1:30" ht="15" x14ac:dyDescent="0.15">
      <c r="A1154" s="53"/>
      <c r="B1154" s="58"/>
      <c r="C1154" s="37">
        <v>1142</v>
      </c>
      <c r="D1154" s="59"/>
      <c r="E1154" s="60"/>
      <c r="F1154" s="58"/>
      <c r="G1154" s="59"/>
      <c r="H1154" s="60"/>
      <c r="I1154" s="58"/>
      <c r="J1154" s="40"/>
      <c r="K1154" s="41"/>
      <c r="L1154" s="41"/>
      <c r="M1154" s="42"/>
      <c r="N1154" s="43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94"/>
      <c r="AA1154" s="76"/>
      <c r="AB1154" s="76"/>
      <c r="AC1154" s="76"/>
      <c r="AD1154" s="76"/>
    </row>
    <row r="1155" spans="1:30" ht="15" x14ac:dyDescent="0.15">
      <c r="A1155" s="53"/>
      <c r="B1155" s="58"/>
      <c r="C1155" s="37">
        <v>1143</v>
      </c>
      <c r="D1155" s="59"/>
      <c r="E1155" s="60"/>
      <c r="F1155" s="58"/>
      <c r="G1155" s="59"/>
      <c r="H1155" s="60"/>
      <c r="I1155" s="58"/>
      <c r="J1155" s="40"/>
      <c r="K1155" s="41"/>
      <c r="L1155" s="41"/>
      <c r="M1155" s="42"/>
      <c r="N1155" s="43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94"/>
      <c r="AA1155" s="76"/>
      <c r="AB1155" s="76"/>
      <c r="AC1155" s="76"/>
      <c r="AD1155" s="76"/>
    </row>
    <row r="1156" spans="1:30" ht="15" x14ac:dyDescent="0.15">
      <c r="A1156" s="53"/>
      <c r="B1156" s="58"/>
      <c r="C1156" s="37">
        <v>1144</v>
      </c>
      <c r="D1156" s="59"/>
      <c r="E1156" s="60"/>
      <c r="F1156" s="58"/>
      <c r="G1156" s="59"/>
      <c r="H1156" s="60"/>
      <c r="I1156" s="58"/>
      <c r="J1156" s="40"/>
      <c r="K1156" s="41"/>
      <c r="L1156" s="41"/>
      <c r="M1156" s="42"/>
      <c r="N1156" s="43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94"/>
      <c r="AA1156" s="76"/>
      <c r="AB1156" s="76"/>
      <c r="AC1156" s="76"/>
      <c r="AD1156" s="76"/>
    </row>
    <row r="1157" spans="1:30" ht="15" x14ac:dyDescent="0.15">
      <c r="A1157" s="53"/>
      <c r="B1157" s="58"/>
      <c r="C1157" s="37">
        <v>1145</v>
      </c>
      <c r="D1157" s="59"/>
      <c r="E1157" s="60"/>
      <c r="F1157" s="58"/>
      <c r="G1157" s="59"/>
      <c r="H1157" s="60"/>
      <c r="I1157" s="58"/>
      <c r="J1157" s="40"/>
      <c r="K1157" s="41"/>
      <c r="L1157" s="41"/>
      <c r="M1157" s="42"/>
      <c r="N1157" s="43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94"/>
      <c r="AA1157" s="76"/>
      <c r="AB1157" s="76"/>
      <c r="AC1157" s="76"/>
      <c r="AD1157" s="76"/>
    </row>
    <row r="1158" spans="1:30" ht="15" x14ac:dyDescent="0.15">
      <c r="A1158" s="53"/>
      <c r="B1158" s="58"/>
      <c r="C1158" s="37">
        <v>1146</v>
      </c>
      <c r="D1158" s="59"/>
      <c r="E1158" s="60"/>
      <c r="F1158" s="58"/>
      <c r="G1158" s="59"/>
      <c r="H1158" s="60"/>
      <c r="I1158" s="58"/>
      <c r="J1158" s="40"/>
      <c r="K1158" s="41"/>
      <c r="L1158" s="41"/>
      <c r="M1158" s="42"/>
      <c r="N1158" s="43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94"/>
      <c r="AA1158" s="76"/>
      <c r="AB1158" s="76"/>
      <c r="AC1158" s="76"/>
      <c r="AD1158" s="76"/>
    </row>
    <row r="1159" spans="1:30" ht="15" x14ac:dyDescent="0.15">
      <c r="A1159" s="53"/>
      <c r="B1159" s="58"/>
      <c r="C1159" s="37">
        <v>1147</v>
      </c>
      <c r="D1159" s="59"/>
      <c r="E1159" s="60"/>
      <c r="F1159" s="58"/>
      <c r="G1159" s="59"/>
      <c r="H1159" s="60"/>
      <c r="I1159" s="58"/>
      <c r="J1159" s="40"/>
      <c r="K1159" s="41"/>
      <c r="L1159" s="41"/>
      <c r="M1159" s="42"/>
      <c r="N1159" s="43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94"/>
      <c r="AA1159" s="76"/>
      <c r="AB1159" s="76"/>
      <c r="AC1159" s="76"/>
      <c r="AD1159" s="76"/>
    </row>
    <row r="1160" spans="1:30" ht="15" x14ac:dyDescent="0.15">
      <c r="A1160" s="53"/>
      <c r="B1160" s="58"/>
      <c r="C1160" s="37">
        <v>1148</v>
      </c>
      <c r="D1160" s="59"/>
      <c r="E1160" s="60"/>
      <c r="F1160" s="58"/>
      <c r="G1160" s="59"/>
      <c r="H1160" s="60"/>
      <c r="I1160" s="58"/>
      <c r="J1160" s="40"/>
      <c r="K1160" s="41"/>
      <c r="L1160" s="41"/>
      <c r="M1160" s="42"/>
      <c r="N1160" s="43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94"/>
      <c r="AA1160" s="76"/>
      <c r="AB1160" s="76"/>
      <c r="AC1160" s="76"/>
      <c r="AD1160" s="76"/>
    </row>
    <row r="1161" spans="1:30" ht="15" x14ac:dyDescent="0.15">
      <c r="A1161" s="53"/>
      <c r="B1161" s="58"/>
      <c r="C1161" s="37">
        <v>1149</v>
      </c>
      <c r="D1161" s="59"/>
      <c r="E1161" s="60"/>
      <c r="F1161" s="58"/>
      <c r="G1161" s="59"/>
      <c r="H1161" s="60"/>
      <c r="I1161" s="58"/>
      <c r="J1161" s="40"/>
      <c r="K1161" s="41"/>
      <c r="L1161" s="41"/>
      <c r="M1161" s="42"/>
      <c r="N1161" s="43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94"/>
      <c r="AA1161" s="76"/>
      <c r="AB1161" s="76"/>
      <c r="AC1161" s="76"/>
      <c r="AD1161" s="76"/>
    </row>
    <row r="1162" spans="1:30" ht="15" x14ac:dyDescent="0.15">
      <c r="A1162" s="53"/>
      <c r="B1162" s="58"/>
      <c r="C1162" s="37">
        <v>1150</v>
      </c>
      <c r="D1162" s="59"/>
      <c r="E1162" s="60"/>
      <c r="F1162" s="58"/>
      <c r="G1162" s="59"/>
      <c r="H1162" s="60"/>
      <c r="I1162" s="58"/>
      <c r="J1162" s="40"/>
      <c r="K1162" s="41"/>
      <c r="L1162" s="41"/>
      <c r="M1162" s="42"/>
      <c r="N1162" s="43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94"/>
      <c r="AA1162" s="76"/>
      <c r="AB1162" s="76"/>
      <c r="AC1162" s="76"/>
      <c r="AD1162" s="76"/>
    </row>
    <row r="1163" spans="1:30" ht="15" x14ac:dyDescent="0.15">
      <c r="A1163" s="53"/>
      <c r="B1163" s="58"/>
      <c r="C1163" s="37">
        <v>1151</v>
      </c>
      <c r="D1163" s="59"/>
      <c r="E1163" s="60"/>
      <c r="F1163" s="58"/>
      <c r="G1163" s="59"/>
      <c r="H1163" s="60"/>
      <c r="I1163" s="58"/>
      <c r="J1163" s="40"/>
      <c r="K1163" s="41"/>
      <c r="L1163" s="41"/>
      <c r="M1163" s="42"/>
      <c r="N1163" s="43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94"/>
      <c r="AA1163" s="76"/>
      <c r="AB1163" s="76"/>
      <c r="AC1163" s="76"/>
      <c r="AD1163" s="76"/>
    </row>
    <row r="1164" spans="1:30" ht="15" x14ac:dyDescent="0.15">
      <c r="A1164" s="53"/>
      <c r="B1164" s="58"/>
      <c r="C1164" s="37">
        <v>1152</v>
      </c>
      <c r="D1164" s="59"/>
      <c r="E1164" s="60"/>
      <c r="F1164" s="58"/>
      <c r="G1164" s="59"/>
      <c r="H1164" s="60"/>
      <c r="I1164" s="58"/>
      <c r="J1164" s="40"/>
      <c r="K1164" s="41"/>
      <c r="L1164" s="41"/>
      <c r="M1164" s="42"/>
      <c r="N1164" s="43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94"/>
      <c r="AA1164" s="76"/>
      <c r="AB1164" s="76"/>
      <c r="AC1164" s="76"/>
      <c r="AD1164" s="76"/>
    </row>
    <row r="1165" spans="1:30" ht="15" x14ac:dyDescent="0.15">
      <c r="A1165" s="53"/>
      <c r="B1165" s="58"/>
      <c r="C1165" s="37">
        <v>1153</v>
      </c>
      <c r="D1165" s="59"/>
      <c r="E1165" s="60"/>
      <c r="F1165" s="58"/>
      <c r="G1165" s="59"/>
      <c r="H1165" s="60"/>
      <c r="I1165" s="58"/>
      <c r="J1165" s="40"/>
      <c r="K1165" s="41"/>
      <c r="L1165" s="41"/>
      <c r="M1165" s="42"/>
      <c r="N1165" s="43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94"/>
      <c r="AA1165" s="76"/>
      <c r="AB1165" s="76"/>
      <c r="AC1165" s="76"/>
      <c r="AD1165" s="76"/>
    </row>
    <row r="1166" spans="1:30" ht="15" x14ac:dyDescent="0.15">
      <c r="A1166" s="53"/>
      <c r="B1166" s="58"/>
      <c r="C1166" s="37">
        <v>1154</v>
      </c>
      <c r="D1166" s="59"/>
      <c r="E1166" s="60"/>
      <c r="F1166" s="58"/>
      <c r="G1166" s="59"/>
      <c r="H1166" s="60"/>
      <c r="I1166" s="58"/>
      <c r="J1166" s="40"/>
      <c r="K1166" s="41"/>
      <c r="L1166" s="41"/>
      <c r="M1166" s="42"/>
      <c r="N1166" s="43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94"/>
      <c r="AA1166" s="76"/>
      <c r="AB1166" s="76"/>
      <c r="AC1166" s="76"/>
      <c r="AD1166" s="76"/>
    </row>
    <row r="1167" spans="1:30" ht="15" x14ac:dyDescent="0.15">
      <c r="A1167" s="53"/>
      <c r="B1167" s="58"/>
      <c r="C1167" s="37">
        <v>1155</v>
      </c>
      <c r="D1167" s="59"/>
      <c r="E1167" s="60"/>
      <c r="F1167" s="58"/>
      <c r="G1167" s="59"/>
      <c r="H1167" s="60"/>
      <c r="I1167" s="58"/>
      <c r="J1167" s="40"/>
      <c r="K1167" s="41"/>
      <c r="L1167" s="41"/>
      <c r="M1167" s="42"/>
      <c r="N1167" s="43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94"/>
      <c r="AA1167" s="76"/>
      <c r="AB1167" s="76"/>
      <c r="AC1167" s="76"/>
      <c r="AD1167" s="76"/>
    </row>
    <row r="1168" spans="1:30" ht="15" x14ac:dyDescent="0.15">
      <c r="A1168" s="53"/>
      <c r="B1168" s="58"/>
      <c r="C1168" s="37">
        <v>1156</v>
      </c>
      <c r="D1168" s="59"/>
      <c r="E1168" s="60"/>
      <c r="F1168" s="58"/>
      <c r="G1168" s="59"/>
      <c r="H1168" s="60"/>
      <c r="I1168" s="58"/>
      <c r="J1168" s="40"/>
      <c r="K1168" s="41"/>
      <c r="L1168" s="41"/>
      <c r="M1168" s="42"/>
      <c r="N1168" s="43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94"/>
      <c r="AA1168" s="76"/>
      <c r="AB1168" s="76"/>
      <c r="AC1168" s="76"/>
      <c r="AD1168" s="76"/>
    </row>
    <row r="1169" spans="1:30" ht="15" x14ac:dyDescent="0.15">
      <c r="A1169" s="53"/>
      <c r="B1169" s="58"/>
      <c r="C1169" s="37">
        <v>1157</v>
      </c>
      <c r="D1169" s="59"/>
      <c r="E1169" s="60"/>
      <c r="F1169" s="58"/>
      <c r="G1169" s="59"/>
      <c r="H1169" s="60"/>
      <c r="I1169" s="58"/>
      <c r="J1169" s="40"/>
      <c r="K1169" s="41"/>
      <c r="L1169" s="41"/>
      <c r="M1169" s="42"/>
      <c r="N1169" s="43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94"/>
      <c r="AA1169" s="76"/>
      <c r="AB1169" s="76"/>
      <c r="AC1169" s="76"/>
      <c r="AD1169" s="76"/>
    </row>
    <row r="1170" spans="1:30" ht="15" x14ac:dyDescent="0.15">
      <c r="A1170" s="53"/>
      <c r="B1170" s="58"/>
      <c r="C1170" s="37">
        <v>1158</v>
      </c>
      <c r="D1170" s="59"/>
      <c r="E1170" s="60"/>
      <c r="F1170" s="58"/>
      <c r="G1170" s="59"/>
      <c r="H1170" s="60"/>
      <c r="I1170" s="58"/>
      <c r="J1170" s="40"/>
      <c r="K1170" s="41"/>
      <c r="L1170" s="41"/>
      <c r="M1170" s="42"/>
      <c r="N1170" s="43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94"/>
      <c r="AA1170" s="76"/>
      <c r="AB1170" s="76"/>
      <c r="AC1170" s="76"/>
      <c r="AD1170" s="76"/>
    </row>
    <row r="1171" spans="1:30" ht="15" x14ac:dyDescent="0.15">
      <c r="A1171" s="53"/>
      <c r="B1171" s="58"/>
      <c r="C1171" s="37">
        <v>1159</v>
      </c>
      <c r="D1171" s="59"/>
      <c r="E1171" s="60"/>
      <c r="F1171" s="58"/>
      <c r="G1171" s="59"/>
      <c r="H1171" s="60"/>
      <c r="I1171" s="58"/>
      <c r="J1171" s="40"/>
      <c r="K1171" s="41"/>
      <c r="L1171" s="41"/>
      <c r="M1171" s="42"/>
      <c r="N1171" s="43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94"/>
      <c r="AA1171" s="76"/>
      <c r="AB1171" s="76"/>
      <c r="AC1171" s="76"/>
      <c r="AD1171" s="76"/>
    </row>
    <row r="1172" spans="1:30" ht="15" x14ac:dyDescent="0.15">
      <c r="A1172" s="53"/>
      <c r="B1172" s="58"/>
      <c r="C1172" s="37">
        <v>1160</v>
      </c>
      <c r="D1172" s="59"/>
      <c r="E1172" s="60"/>
      <c r="F1172" s="58"/>
      <c r="G1172" s="59"/>
      <c r="H1172" s="60"/>
      <c r="I1172" s="58"/>
      <c r="J1172" s="40"/>
      <c r="K1172" s="41"/>
      <c r="L1172" s="41"/>
      <c r="M1172" s="42"/>
      <c r="N1172" s="43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94"/>
      <c r="AA1172" s="76"/>
      <c r="AB1172" s="76"/>
      <c r="AC1172" s="76"/>
      <c r="AD1172" s="76"/>
    </row>
    <row r="1173" spans="1:30" ht="15" x14ac:dyDescent="0.15">
      <c r="A1173" s="53"/>
      <c r="B1173" s="58"/>
      <c r="C1173" s="37">
        <v>1161</v>
      </c>
      <c r="D1173" s="59"/>
      <c r="E1173" s="60"/>
      <c r="F1173" s="58"/>
      <c r="G1173" s="59"/>
      <c r="H1173" s="60"/>
      <c r="I1173" s="58"/>
      <c r="J1173" s="40"/>
      <c r="K1173" s="41"/>
      <c r="L1173" s="41"/>
      <c r="M1173" s="42"/>
      <c r="N1173" s="43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94"/>
      <c r="AA1173" s="76"/>
      <c r="AB1173" s="76"/>
      <c r="AC1173" s="76"/>
      <c r="AD1173" s="76"/>
    </row>
    <row r="1174" spans="1:30" ht="15" x14ac:dyDescent="0.15">
      <c r="A1174" s="53"/>
      <c r="B1174" s="58"/>
      <c r="C1174" s="37">
        <v>1162</v>
      </c>
      <c r="D1174" s="59"/>
      <c r="E1174" s="60"/>
      <c r="F1174" s="58"/>
      <c r="G1174" s="59"/>
      <c r="H1174" s="60"/>
      <c r="I1174" s="58"/>
      <c r="J1174" s="40"/>
      <c r="K1174" s="41"/>
      <c r="L1174" s="41"/>
      <c r="M1174" s="42"/>
      <c r="N1174" s="43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94"/>
      <c r="AA1174" s="76"/>
      <c r="AB1174" s="76"/>
      <c r="AC1174" s="76"/>
      <c r="AD1174" s="76"/>
    </row>
    <row r="1175" spans="1:30" ht="15" x14ac:dyDescent="0.15">
      <c r="A1175" s="53"/>
      <c r="B1175" s="58"/>
      <c r="C1175" s="37">
        <v>1163</v>
      </c>
      <c r="D1175" s="59"/>
      <c r="E1175" s="60"/>
      <c r="F1175" s="58"/>
      <c r="G1175" s="59"/>
      <c r="H1175" s="60"/>
      <c r="I1175" s="58"/>
      <c r="J1175" s="40"/>
      <c r="K1175" s="41"/>
      <c r="L1175" s="41"/>
      <c r="M1175" s="42"/>
      <c r="N1175" s="43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94"/>
      <c r="AA1175" s="76"/>
      <c r="AB1175" s="76"/>
      <c r="AC1175" s="76"/>
      <c r="AD1175" s="76"/>
    </row>
    <row r="1176" spans="1:30" ht="15" x14ac:dyDescent="0.15">
      <c r="A1176" s="53"/>
      <c r="B1176" s="58"/>
      <c r="C1176" s="37">
        <v>1164</v>
      </c>
      <c r="D1176" s="59"/>
      <c r="E1176" s="60"/>
      <c r="F1176" s="58"/>
      <c r="G1176" s="59"/>
      <c r="H1176" s="60"/>
      <c r="I1176" s="58"/>
      <c r="J1176" s="40"/>
      <c r="K1176" s="41"/>
      <c r="L1176" s="41"/>
      <c r="M1176" s="42"/>
      <c r="N1176" s="43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94"/>
      <c r="AA1176" s="76"/>
      <c r="AB1176" s="76"/>
      <c r="AC1176" s="76"/>
      <c r="AD1176" s="76"/>
    </row>
    <row r="1177" spans="1:30" ht="15" x14ac:dyDescent="0.15">
      <c r="A1177" s="53"/>
      <c r="B1177" s="58"/>
      <c r="C1177" s="37">
        <v>1165</v>
      </c>
      <c r="D1177" s="59"/>
      <c r="E1177" s="60"/>
      <c r="F1177" s="58"/>
      <c r="G1177" s="59"/>
      <c r="H1177" s="60"/>
      <c r="I1177" s="58"/>
      <c r="J1177" s="40"/>
      <c r="K1177" s="41"/>
      <c r="L1177" s="41"/>
      <c r="M1177" s="42"/>
      <c r="N1177" s="43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94"/>
      <c r="AA1177" s="76"/>
      <c r="AB1177" s="76"/>
      <c r="AC1177" s="76"/>
      <c r="AD1177" s="76"/>
    </row>
    <row r="1178" spans="1:30" ht="15" x14ac:dyDescent="0.15">
      <c r="A1178" s="53"/>
      <c r="B1178" s="58"/>
      <c r="C1178" s="37">
        <v>1166</v>
      </c>
      <c r="D1178" s="59"/>
      <c r="E1178" s="60"/>
      <c r="F1178" s="58"/>
      <c r="G1178" s="59"/>
      <c r="H1178" s="60"/>
      <c r="I1178" s="58"/>
      <c r="J1178" s="40"/>
      <c r="K1178" s="41"/>
      <c r="L1178" s="41"/>
      <c r="M1178" s="42"/>
      <c r="N1178" s="43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94"/>
      <c r="AA1178" s="76"/>
      <c r="AB1178" s="76"/>
      <c r="AC1178" s="76"/>
      <c r="AD1178" s="76"/>
    </row>
    <row r="1179" spans="1:30" ht="15" x14ac:dyDescent="0.15">
      <c r="A1179" s="53"/>
      <c r="B1179" s="58"/>
      <c r="C1179" s="37">
        <v>1167</v>
      </c>
      <c r="D1179" s="59"/>
      <c r="E1179" s="60"/>
      <c r="F1179" s="58"/>
      <c r="G1179" s="59"/>
      <c r="H1179" s="60"/>
      <c r="I1179" s="58"/>
      <c r="J1179" s="40"/>
      <c r="K1179" s="41"/>
      <c r="L1179" s="41"/>
      <c r="M1179" s="42"/>
      <c r="N1179" s="43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94"/>
      <c r="AA1179" s="76"/>
      <c r="AB1179" s="76"/>
      <c r="AC1179" s="76"/>
      <c r="AD1179" s="76"/>
    </row>
    <row r="1180" spans="1:30" ht="15" x14ac:dyDescent="0.15">
      <c r="A1180" s="53"/>
      <c r="B1180" s="58"/>
      <c r="C1180" s="37">
        <v>1168</v>
      </c>
      <c r="D1180" s="59"/>
      <c r="E1180" s="60"/>
      <c r="F1180" s="58"/>
      <c r="G1180" s="59"/>
      <c r="H1180" s="60"/>
      <c r="I1180" s="58"/>
      <c r="J1180" s="40"/>
      <c r="K1180" s="41"/>
      <c r="L1180" s="41"/>
      <c r="M1180" s="42"/>
      <c r="N1180" s="43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94"/>
      <c r="AA1180" s="76"/>
      <c r="AB1180" s="76"/>
      <c r="AC1180" s="76"/>
      <c r="AD1180" s="76"/>
    </row>
    <row r="1181" spans="1:30" ht="15" x14ac:dyDescent="0.15">
      <c r="A1181" s="53"/>
      <c r="B1181" s="58"/>
      <c r="C1181" s="37">
        <v>1169</v>
      </c>
      <c r="D1181" s="59"/>
      <c r="E1181" s="60"/>
      <c r="F1181" s="58"/>
      <c r="G1181" s="59"/>
      <c r="H1181" s="60"/>
      <c r="I1181" s="58"/>
      <c r="J1181" s="40"/>
      <c r="K1181" s="41"/>
      <c r="L1181" s="41"/>
      <c r="M1181" s="42"/>
      <c r="N1181" s="43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94"/>
      <c r="AA1181" s="76"/>
      <c r="AB1181" s="76"/>
      <c r="AC1181" s="76"/>
      <c r="AD1181" s="76"/>
    </row>
    <row r="1182" spans="1:30" ht="15" x14ac:dyDescent="0.15">
      <c r="A1182" s="53"/>
      <c r="B1182" s="58"/>
      <c r="C1182" s="37">
        <v>1170</v>
      </c>
      <c r="D1182" s="59"/>
      <c r="E1182" s="60"/>
      <c r="F1182" s="58"/>
      <c r="G1182" s="59"/>
      <c r="H1182" s="60"/>
      <c r="I1182" s="58"/>
      <c r="J1182" s="40"/>
      <c r="K1182" s="41"/>
      <c r="L1182" s="41"/>
      <c r="M1182" s="42"/>
      <c r="N1182" s="43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94"/>
      <c r="AA1182" s="76"/>
      <c r="AB1182" s="76"/>
      <c r="AC1182" s="76"/>
      <c r="AD1182" s="76"/>
    </row>
    <row r="1183" spans="1:30" ht="15" x14ac:dyDescent="0.15">
      <c r="A1183" s="53"/>
      <c r="B1183" s="58"/>
      <c r="C1183" s="37">
        <v>1171</v>
      </c>
      <c r="D1183" s="59"/>
      <c r="E1183" s="60"/>
      <c r="F1183" s="58"/>
      <c r="G1183" s="59"/>
      <c r="H1183" s="60"/>
      <c r="I1183" s="58"/>
      <c r="J1183" s="40"/>
      <c r="K1183" s="41"/>
      <c r="L1183" s="41"/>
      <c r="M1183" s="42"/>
      <c r="N1183" s="43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94"/>
      <c r="AA1183" s="76"/>
      <c r="AB1183" s="76"/>
      <c r="AC1183" s="76"/>
      <c r="AD1183" s="76"/>
    </row>
    <row r="1184" spans="1:30" ht="15" x14ac:dyDescent="0.15">
      <c r="A1184" s="53"/>
      <c r="B1184" s="58"/>
      <c r="C1184" s="37">
        <v>1172</v>
      </c>
      <c r="D1184" s="59"/>
      <c r="E1184" s="60"/>
      <c r="F1184" s="58"/>
      <c r="G1184" s="59"/>
      <c r="H1184" s="60"/>
      <c r="I1184" s="58"/>
      <c r="J1184" s="40"/>
      <c r="K1184" s="41"/>
      <c r="L1184" s="41"/>
      <c r="M1184" s="42"/>
      <c r="N1184" s="43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94"/>
      <c r="AA1184" s="76"/>
      <c r="AB1184" s="76"/>
      <c r="AC1184" s="76"/>
      <c r="AD1184" s="76"/>
    </row>
    <row r="1185" spans="1:30" ht="15" x14ac:dyDescent="0.15">
      <c r="A1185" s="53"/>
      <c r="B1185" s="58"/>
      <c r="C1185" s="37">
        <v>1173</v>
      </c>
      <c r="D1185" s="59"/>
      <c r="E1185" s="60"/>
      <c r="F1185" s="58"/>
      <c r="G1185" s="59"/>
      <c r="H1185" s="60"/>
      <c r="I1185" s="58"/>
      <c r="J1185" s="40"/>
      <c r="K1185" s="41"/>
      <c r="L1185" s="41"/>
      <c r="M1185" s="42"/>
      <c r="N1185" s="43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94"/>
      <c r="AA1185" s="76"/>
      <c r="AB1185" s="76"/>
      <c r="AC1185" s="76"/>
      <c r="AD1185" s="76"/>
    </row>
    <row r="1186" spans="1:30" ht="15" x14ac:dyDescent="0.15">
      <c r="A1186" s="53"/>
      <c r="B1186" s="58"/>
      <c r="C1186" s="37">
        <v>1174</v>
      </c>
      <c r="D1186" s="59"/>
      <c r="E1186" s="60"/>
      <c r="F1186" s="58"/>
      <c r="G1186" s="59"/>
      <c r="H1186" s="60"/>
      <c r="I1186" s="58"/>
      <c r="J1186" s="40"/>
      <c r="K1186" s="41"/>
      <c r="L1186" s="41"/>
      <c r="M1186" s="42"/>
      <c r="N1186" s="43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94"/>
      <c r="AA1186" s="76"/>
      <c r="AB1186" s="76"/>
      <c r="AC1186" s="76"/>
      <c r="AD1186" s="76"/>
    </row>
    <row r="1187" spans="1:30" ht="15" x14ac:dyDescent="0.15">
      <c r="A1187" s="53"/>
      <c r="B1187" s="58"/>
      <c r="C1187" s="37">
        <v>1175</v>
      </c>
      <c r="D1187" s="59"/>
      <c r="E1187" s="60"/>
      <c r="F1187" s="58"/>
      <c r="G1187" s="59"/>
      <c r="H1187" s="60"/>
      <c r="I1187" s="58"/>
      <c r="J1187" s="40"/>
      <c r="K1187" s="41"/>
      <c r="L1187" s="41"/>
      <c r="M1187" s="42"/>
      <c r="N1187" s="43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94"/>
      <c r="AA1187" s="76"/>
      <c r="AB1187" s="76"/>
      <c r="AC1187" s="76"/>
      <c r="AD1187" s="76"/>
    </row>
    <row r="1188" spans="1:30" ht="15" x14ac:dyDescent="0.15">
      <c r="A1188" s="53"/>
      <c r="B1188" s="58"/>
      <c r="C1188" s="37">
        <v>1176</v>
      </c>
      <c r="D1188" s="59"/>
      <c r="E1188" s="60"/>
      <c r="F1188" s="58"/>
      <c r="G1188" s="59"/>
      <c r="H1188" s="60"/>
      <c r="I1188" s="58"/>
      <c r="J1188" s="40"/>
      <c r="K1188" s="41"/>
      <c r="L1188" s="41"/>
      <c r="M1188" s="42"/>
      <c r="N1188" s="43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94"/>
      <c r="AA1188" s="76"/>
      <c r="AB1188" s="76"/>
      <c r="AC1188" s="76"/>
      <c r="AD1188" s="76"/>
    </row>
    <row r="1189" spans="1:30" ht="15" x14ac:dyDescent="0.15">
      <c r="A1189" s="53"/>
      <c r="B1189" s="58"/>
      <c r="C1189" s="37">
        <v>1177</v>
      </c>
      <c r="D1189" s="59"/>
      <c r="E1189" s="60"/>
      <c r="F1189" s="58"/>
      <c r="G1189" s="59"/>
      <c r="H1189" s="60"/>
      <c r="I1189" s="58"/>
      <c r="J1189" s="40"/>
      <c r="K1189" s="41"/>
      <c r="L1189" s="41"/>
      <c r="M1189" s="42"/>
      <c r="N1189" s="43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94"/>
      <c r="AA1189" s="76"/>
      <c r="AB1189" s="76"/>
      <c r="AC1189" s="76"/>
      <c r="AD1189" s="76"/>
    </row>
    <row r="1190" spans="1:30" ht="15" x14ac:dyDescent="0.15">
      <c r="A1190" s="53"/>
      <c r="B1190" s="58"/>
      <c r="C1190" s="37">
        <v>1178</v>
      </c>
      <c r="D1190" s="59"/>
      <c r="E1190" s="60"/>
      <c r="F1190" s="58"/>
      <c r="G1190" s="59"/>
      <c r="H1190" s="60"/>
      <c r="I1190" s="58"/>
      <c r="J1190" s="40"/>
      <c r="K1190" s="41"/>
      <c r="L1190" s="41"/>
      <c r="M1190" s="42"/>
      <c r="N1190" s="43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94"/>
      <c r="AA1190" s="76"/>
      <c r="AB1190" s="76"/>
      <c r="AC1190" s="76"/>
      <c r="AD1190" s="76"/>
    </row>
    <row r="1191" spans="1:30" ht="15" x14ac:dyDescent="0.15">
      <c r="A1191" s="53"/>
      <c r="B1191" s="58"/>
      <c r="C1191" s="37">
        <v>1179</v>
      </c>
      <c r="D1191" s="59"/>
      <c r="E1191" s="60"/>
      <c r="F1191" s="58"/>
      <c r="G1191" s="59"/>
      <c r="H1191" s="60"/>
      <c r="I1191" s="58"/>
      <c r="J1191" s="40"/>
      <c r="K1191" s="41"/>
      <c r="L1191" s="41"/>
      <c r="M1191" s="42"/>
      <c r="N1191" s="43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94"/>
      <c r="AA1191" s="76"/>
      <c r="AB1191" s="76"/>
      <c r="AC1191" s="76"/>
      <c r="AD1191" s="76"/>
    </row>
    <row r="1192" spans="1:30" ht="15" x14ac:dyDescent="0.15">
      <c r="A1192" s="53"/>
      <c r="B1192" s="58"/>
      <c r="C1192" s="37">
        <v>1180</v>
      </c>
      <c r="D1192" s="59"/>
      <c r="E1192" s="60"/>
      <c r="F1192" s="58"/>
      <c r="G1192" s="59"/>
      <c r="H1192" s="60"/>
      <c r="I1192" s="58"/>
      <c r="J1192" s="40"/>
      <c r="K1192" s="41"/>
      <c r="L1192" s="41"/>
      <c r="M1192" s="42"/>
      <c r="N1192" s="43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94"/>
      <c r="AA1192" s="76"/>
      <c r="AB1192" s="76"/>
      <c r="AC1192" s="76"/>
      <c r="AD1192" s="76"/>
    </row>
    <row r="1193" spans="1:30" ht="15" x14ac:dyDescent="0.15">
      <c r="A1193" s="53"/>
      <c r="B1193" s="58"/>
      <c r="C1193" s="37">
        <v>1181</v>
      </c>
      <c r="D1193" s="59"/>
      <c r="E1193" s="60"/>
      <c r="F1193" s="58"/>
      <c r="G1193" s="59"/>
      <c r="H1193" s="60"/>
      <c r="I1193" s="58"/>
      <c r="J1193" s="40"/>
      <c r="K1193" s="41"/>
      <c r="L1193" s="41"/>
      <c r="M1193" s="42"/>
      <c r="N1193" s="43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94"/>
      <c r="AA1193" s="76"/>
      <c r="AB1193" s="76"/>
      <c r="AC1193" s="76"/>
      <c r="AD1193" s="76"/>
    </row>
    <row r="1194" spans="1:30" ht="15" x14ac:dyDescent="0.15">
      <c r="A1194" s="53"/>
      <c r="B1194" s="58"/>
      <c r="C1194" s="37">
        <v>1182</v>
      </c>
      <c r="D1194" s="59"/>
      <c r="E1194" s="60"/>
      <c r="F1194" s="58"/>
      <c r="G1194" s="59"/>
      <c r="H1194" s="60"/>
      <c r="I1194" s="58"/>
      <c r="J1194" s="40"/>
      <c r="K1194" s="41"/>
      <c r="L1194" s="41"/>
      <c r="M1194" s="42"/>
      <c r="N1194" s="43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94"/>
      <c r="AA1194" s="76"/>
      <c r="AB1194" s="76"/>
      <c r="AC1194" s="76"/>
      <c r="AD1194" s="76"/>
    </row>
    <row r="1195" spans="1:30" ht="15" x14ac:dyDescent="0.15">
      <c r="A1195" s="53"/>
      <c r="B1195" s="58"/>
      <c r="C1195" s="37">
        <v>1183</v>
      </c>
      <c r="D1195" s="59"/>
      <c r="E1195" s="60"/>
      <c r="F1195" s="58"/>
      <c r="G1195" s="59"/>
      <c r="H1195" s="60"/>
      <c r="I1195" s="58"/>
      <c r="J1195" s="40"/>
      <c r="K1195" s="41"/>
      <c r="L1195" s="41"/>
      <c r="M1195" s="42"/>
      <c r="N1195" s="43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94"/>
      <c r="AA1195" s="76"/>
      <c r="AB1195" s="76"/>
      <c r="AC1195" s="76"/>
      <c r="AD1195" s="76"/>
    </row>
    <row r="1196" spans="1:30" ht="15" x14ac:dyDescent="0.15">
      <c r="A1196" s="53"/>
      <c r="B1196" s="58"/>
      <c r="C1196" s="37">
        <v>1184</v>
      </c>
      <c r="D1196" s="59"/>
      <c r="E1196" s="60"/>
      <c r="F1196" s="58"/>
      <c r="G1196" s="59"/>
      <c r="H1196" s="60"/>
      <c r="I1196" s="58"/>
      <c r="J1196" s="40"/>
      <c r="K1196" s="41"/>
      <c r="L1196" s="41"/>
      <c r="M1196" s="42"/>
      <c r="N1196" s="43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94"/>
      <c r="AA1196" s="76"/>
      <c r="AB1196" s="76"/>
      <c r="AC1196" s="76"/>
      <c r="AD1196" s="76"/>
    </row>
    <row r="1197" spans="1:30" ht="15" x14ac:dyDescent="0.15">
      <c r="A1197" s="53"/>
      <c r="B1197" s="58"/>
      <c r="C1197" s="37">
        <v>1185</v>
      </c>
      <c r="D1197" s="59"/>
      <c r="E1197" s="60"/>
      <c r="F1197" s="58"/>
      <c r="G1197" s="59"/>
      <c r="H1197" s="60"/>
      <c r="I1197" s="58"/>
      <c r="J1197" s="40"/>
      <c r="K1197" s="41"/>
      <c r="L1197" s="41"/>
      <c r="M1197" s="42"/>
      <c r="N1197" s="43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94"/>
      <c r="AA1197" s="76"/>
      <c r="AB1197" s="76"/>
      <c r="AC1197" s="76"/>
      <c r="AD1197" s="76"/>
    </row>
    <row r="1198" spans="1:30" ht="15" x14ac:dyDescent="0.15">
      <c r="A1198" s="53"/>
      <c r="B1198" s="58"/>
      <c r="C1198" s="37">
        <v>1186</v>
      </c>
      <c r="D1198" s="59"/>
      <c r="E1198" s="60"/>
      <c r="F1198" s="58"/>
      <c r="G1198" s="59"/>
      <c r="H1198" s="60"/>
      <c r="I1198" s="58"/>
      <c r="J1198" s="40"/>
      <c r="K1198" s="41"/>
      <c r="L1198" s="41"/>
      <c r="M1198" s="42"/>
      <c r="N1198" s="43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94"/>
      <c r="AA1198" s="76"/>
      <c r="AB1198" s="76"/>
      <c r="AC1198" s="76"/>
      <c r="AD1198" s="76"/>
    </row>
    <row r="1199" spans="1:30" ht="15" x14ac:dyDescent="0.15">
      <c r="A1199" s="53"/>
      <c r="B1199" s="58"/>
      <c r="C1199" s="37">
        <v>1187</v>
      </c>
      <c r="D1199" s="59"/>
      <c r="E1199" s="60"/>
      <c r="F1199" s="58"/>
      <c r="G1199" s="59"/>
      <c r="H1199" s="60"/>
      <c r="I1199" s="58"/>
      <c r="J1199" s="40"/>
      <c r="K1199" s="41"/>
      <c r="L1199" s="41"/>
      <c r="M1199" s="42"/>
      <c r="N1199" s="43"/>
      <c r="O1199" s="43"/>
      <c r="P1199" s="43"/>
      <c r="Q1199" s="43"/>
      <c r="R1199" s="43"/>
      <c r="S1199" s="43"/>
      <c r="T1199" s="43"/>
      <c r="U1199" s="43"/>
      <c r="V1199" s="43"/>
      <c r="W1199" s="43"/>
      <c r="X1199" s="43"/>
      <c r="Y1199" s="43"/>
      <c r="Z1199" s="94"/>
      <c r="AA1199" s="76"/>
      <c r="AB1199" s="76"/>
      <c r="AC1199" s="76"/>
      <c r="AD1199" s="76"/>
    </row>
    <row r="1200" spans="1:30" ht="15" x14ac:dyDescent="0.15">
      <c r="A1200" s="53"/>
      <c r="B1200" s="58"/>
      <c r="C1200" s="37">
        <v>1188</v>
      </c>
      <c r="D1200" s="59"/>
      <c r="E1200" s="60"/>
      <c r="F1200" s="58"/>
      <c r="G1200" s="59"/>
      <c r="H1200" s="60"/>
      <c r="I1200" s="58"/>
      <c r="J1200" s="40"/>
      <c r="K1200" s="41"/>
      <c r="L1200" s="41"/>
      <c r="M1200" s="42"/>
      <c r="N1200" s="43"/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94"/>
      <c r="AA1200" s="76"/>
      <c r="AB1200" s="76"/>
      <c r="AC1200" s="76"/>
      <c r="AD1200" s="76"/>
    </row>
    <row r="1201" spans="1:30" ht="15" x14ac:dyDescent="0.15">
      <c r="A1201" s="53"/>
      <c r="B1201" s="58"/>
      <c r="C1201" s="37">
        <v>1189</v>
      </c>
      <c r="D1201" s="59"/>
      <c r="E1201" s="60"/>
      <c r="F1201" s="58"/>
      <c r="G1201" s="59"/>
      <c r="H1201" s="60"/>
      <c r="I1201" s="58"/>
      <c r="J1201" s="40"/>
      <c r="K1201" s="41"/>
      <c r="L1201" s="41"/>
      <c r="M1201" s="42"/>
      <c r="N1201" s="43"/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94"/>
      <c r="AA1201" s="76"/>
      <c r="AB1201" s="76"/>
      <c r="AC1201" s="76"/>
      <c r="AD1201" s="76"/>
    </row>
    <row r="1202" spans="1:30" ht="15" x14ac:dyDescent="0.15">
      <c r="A1202" s="53"/>
      <c r="B1202" s="58"/>
      <c r="C1202" s="37">
        <v>1190</v>
      </c>
      <c r="D1202" s="59"/>
      <c r="E1202" s="60"/>
      <c r="F1202" s="58"/>
      <c r="G1202" s="59"/>
      <c r="H1202" s="60"/>
      <c r="I1202" s="58"/>
      <c r="J1202" s="40"/>
      <c r="K1202" s="41"/>
      <c r="L1202" s="41"/>
      <c r="M1202" s="42"/>
      <c r="N1202" s="43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94"/>
      <c r="AA1202" s="76"/>
      <c r="AB1202" s="76"/>
      <c r="AC1202" s="76"/>
      <c r="AD1202" s="76"/>
    </row>
    <row r="1203" spans="1:30" ht="15" x14ac:dyDescent="0.15">
      <c r="A1203" s="53"/>
      <c r="B1203" s="58"/>
      <c r="C1203" s="37">
        <v>1191</v>
      </c>
      <c r="D1203" s="59"/>
      <c r="E1203" s="60"/>
      <c r="F1203" s="58"/>
      <c r="G1203" s="59"/>
      <c r="H1203" s="60"/>
      <c r="I1203" s="58"/>
      <c r="J1203" s="40"/>
      <c r="K1203" s="41"/>
      <c r="L1203" s="41"/>
      <c r="M1203" s="42"/>
      <c r="N1203" s="43"/>
      <c r="O1203" s="43"/>
      <c r="P1203" s="43"/>
      <c r="Q1203" s="43"/>
      <c r="R1203" s="43"/>
      <c r="S1203" s="43"/>
      <c r="T1203" s="43"/>
      <c r="U1203" s="43"/>
      <c r="V1203" s="43"/>
      <c r="W1203" s="43"/>
      <c r="X1203" s="43"/>
      <c r="Y1203" s="43"/>
      <c r="Z1203" s="94"/>
      <c r="AA1203" s="76"/>
      <c r="AB1203" s="76"/>
      <c r="AC1203" s="76"/>
      <c r="AD1203" s="76"/>
    </row>
    <row r="1204" spans="1:30" ht="15" x14ac:dyDescent="0.15">
      <c r="A1204" s="53"/>
      <c r="B1204" s="58"/>
      <c r="C1204" s="37">
        <v>1192</v>
      </c>
      <c r="D1204" s="59"/>
      <c r="E1204" s="60"/>
      <c r="F1204" s="58"/>
      <c r="G1204" s="59"/>
      <c r="H1204" s="60"/>
      <c r="I1204" s="58"/>
      <c r="J1204" s="40"/>
      <c r="K1204" s="41"/>
      <c r="L1204" s="41"/>
      <c r="M1204" s="42"/>
      <c r="N1204" s="43"/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94"/>
      <c r="AA1204" s="76"/>
      <c r="AB1204" s="76"/>
      <c r="AC1204" s="76"/>
      <c r="AD1204" s="76"/>
    </row>
    <row r="1205" spans="1:30" ht="15" x14ac:dyDescent="0.15">
      <c r="A1205" s="53"/>
      <c r="B1205" s="58"/>
      <c r="C1205" s="37">
        <v>1193</v>
      </c>
      <c r="D1205" s="59"/>
      <c r="E1205" s="60"/>
      <c r="F1205" s="58"/>
      <c r="G1205" s="59"/>
      <c r="H1205" s="60"/>
      <c r="I1205" s="58"/>
      <c r="J1205" s="40"/>
      <c r="K1205" s="41"/>
      <c r="L1205" s="41"/>
      <c r="M1205" s="42"/>
      <c r="N1205" s="43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94"/>
      <c r="AA1205" s="76"/>
      <c r="AB1205" s="76"/>
      <c r="AC1205" s="76"/>
      <c r="AD1205" s="76"/>
    </row>
    <row r="1206" spans="1:30" ht="15" x14ac:dyDescent="0.15">
      <c r="A1206" s="53"/>
      <c r="B1206" s="58"/>
      <c r="C1206" s="37">
        <v>1194</v>
      </c>
      <c r="D1206" s="59"/>
      <c r="E1206" s="60"/>
      <c r="F1206" s="58"/>
      <c r="G1206" s="59"/>
      <c r="H1206" s="60"/>
      <c r="I1206" s="58"/>
      <c r="J1206" s="40"/>
      <c r="K1206" s="41"/>
      <c r="L1206" s="41"/>
      <c r="M1206" s="42"/>
      <c r="N1206" s="43"/>
      <c r="O1206" s="43"/>
      <c r="P1206" s="43"/>
      <c r="Q1206" s="43"/>
      <c r="R1206" s="43"/>
      <c r="S1206" s="43"/>
      <c r="T1206" s="43"/>
      <c r="U1206" s="43"/>
      <c r="V1206" s="43"/>
      <c r="W1206" s="43"/>
      <c r="X1206" s="43"/>
      <c r="Y1206" s="43"/>
      <c r="Z1206" s="94"/>
      <c r="AA1206" s="76"/>
      <c r="AB1206" s="76"/>
      <c r="AC1206" s="76"/>
      <c r="AD1206" s="76"/>
    </row>
    <row r="1207" spans="1:30" ht="15" x14ac:dyDescent="0.15">
      <c r="A1207" s="53"/>
      <c r="B1207" s="58"/>
      <c r="C1207" s="37">
        <v>1195</v>
      </c>
      <c r="D1207" s="59"/>
      <c r="E1207" s="60"/>
      <c r="F1207" s="58"/>
      <c r="G1207" s="59"/>
      <c r="H1207" s="60"/>
      <c r="I1207" s="58"/>
      <c r="J1207" s="40"/>
      <c r="K1207" s="41"/>
      <c r="L1207" s="41"/>
      <c r="M1207" s="42"/>
      <c r="N1207" s="43"/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94"/>
      <c r="AA1207" s="76"/>
      <c r="AB1207" s="76"/>
      <c r="AC1207" s="76"/>
      <c r="AD1207" s="76"/>
    </row>
    <row r="1208" spans="1:30" ht="15" x14ac:dyDescent="0.15">
      <c r="A1208" s="53"/>
      <c r="B1208" s="58"/>
      <c r="C1208" s="37">
        <v>1196</v>
      </c>
      <c r="D1208" s="59"/>
      <c r="E1208" s="60"/>
      <c r="F1208" s="58"/>
      <c r="G1208" s="59"/>
      <c r="H1208" s="60"/>
      <c r="I1208" s="58"/>
      <c r="J1208" s="40"/>
      <c r="K1208" s="41"/>
      <c r="L1208" s="41"/>
      <c r="M1208" s="42"/>
      <c r="N1208" s="43"/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94"/>
      <c r="AA1208" s="76"/>
      <c r="AB1208" s="76"/>
      <c r="AC1208" s="76"/>
      <c r="AD1208" s="76"/>
    </row>
    <row r="1209" spans="1:30" ht="15" x14ac:dyDescent="0.15">
      <c r="A1209" s="53"/>
      <c r="B1209" s="58"/>
      <c r="C1209" s="37">
        <v>1197</v>
      </c>
      <c r="D1209" s="59"/>
      <c r="E1209" s="60"/>
      <c r="F1209" s="58"/>
      <c r="G1209" s="59"/>
      <c r="H1209" s="60"/>
      <c r="I1209" s="58"/>
      <c r="J1209" s="40"/>
      <c r="K1209" s="41"/>
      <c r="L1209" s="41"/>
      <c r="M1209" s="42"/>
      <c r="N1209" s="43"/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94"/>
      <c r="AA1209" s="76"/>
      <c r="AB1209" s="76"/>
      <c r="AC1209" s="76"/>
      <c r="AD1209" s="76"/>
    </row>
    <row r="1210" spans="1:30" ht="15" x14ac:dyDescent="0.15">
      <c r="A1210" s="53"/>
      <c r="B1210" s="58"/>
      <c r="C1210" s="37">
        <v>1198</v>
      </c>
      <c r="D1210" s="59"/>
      <c r="E1210" s="60"/>
      <c r="F1210" s="58"/>
      <c r="G1210" s="59"/>
      <c r="H1210" s="60"/>
      <c r="I1210" s="58"/>
      <c r="J1210" s="40"/>
      <c r="K1210" s="41"/>
      <c r="L1210" s="41"/>
      <c r="M1210" s="42"/>
      <c r="N1210" s="43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94"/>
      <c r="AA1210" s="76"/>
      <c r="AB1210" s="76"/>
      <c r="AC1210" s="76"/>
      <c r="AD1210" s="76"/>
    </row>
    <row r="1211" spans="1:30" ht="15" x14ac:dyDescent="0.15">
      <c r="A1211" s="53"/>
      <c r="B1211" s="58"/>
      <c r="C1211" s="37">
        <v>1199</v>
      </c>
      <c r="D1211" s="59"/>
      <c r="E1211" s="60"/>
      <c r="F1211" s="58"/>
      <c r="G1211" s="59"/>
      <c r="H1211" s="60"/>
      <c r="I1211" s="58"/>
      <c r="J1211" s="40"/>
      <c r="K1211" s="41"/>
      <c r="L1211" s="41"/>
      <c r="M1211" s="42"/>
      <c r="N1211" s="43"/>
      <c r="O1211" s="43"/>
      <c r="P1211" s="43"/>
      <c r="Q1211" s="43"/>
      <c r="R1211" s="43"/>
      <c r="S1211" s="43"/>
      <c r="T1211" s="43"/>
      <c r="U1211" s="43"/>
      <c r="V1211" s="43"/>
      <c r="W1211" s="43"/>
      <c r="X1211" s="43"/>
      <c r="Y1211" s="43"/>
      <c r="Z1211" s="94"/>
      <c r="AA1211" s="76"/>
      <c r="AB1211" s="76"/>
      <c r="AC1211" s="76"/>
      <c r="AD1211" s="76"/>
    </row>
    <row r="1212" spans="1:30" ht="15" x14ac:dyDescent="0.15">
      <c r="A1212" s="53"/>
      <c r="B1212" s="58"/>
      <c r="C1212" s="37">
        <v>1200</v>
      </c>
      <c r="D1212" s="59"/>
      <c r="E1212" s="60"/>
      <c r="F1212" s="58"/>
      <c r="G1212" s="59"/>
      <c r="H1212" s="60"/>
      <c r="I1212" s="58"/>
      <c r="J1212" s="40"/>
      <c r="K1212" s="41"/>
      <c r="L1212" s="41"/>
      <c r="M1212" s="42"/>
      <c r="N1212" s="43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94"/>
      <c r="AA1212" s="76"/>
      <c r="AB1212" s="76"/>
      <c r="AC1212" s="76"/>
      <c r="AD1212" s="76"/>
    </row>
    <row r="1213" spans="1:30" ht="15" x14ac:dyDescent="0.15">
      <c r="A1213" s="53"/>
      <c r="B1213" s="58"/>
      <c r="C1213" s="37">
        <v>1201</v>
      </c>
      <c r="D1213" s="59"/>
      <c r="E1213" s="60"/>
      <c r="F1213" s="58"/>
      <c r="G1213" s="59"/>
      <c r="H1213" s="60"/>
      <c r="I1213" s="58"/>
      <c r="J1213" s="40"/>
      <c r="K1213" s="41"/>
      <c r="L1213" s="41"/>
      <c r="M1213" s="42"/>
      <c r="N1213" s="43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94"/>
      <c r="AA1213" s="76"/>
      <c r="AB1213" s="76"/>
      <c r="AC1213" s="76"/>
      <c r="AD1213" s="76"/>
    </row>
    <row r="1214" spans="1:30" ht="15" x14ac:dyDescent="0.15">
      <c r="A1214" s="53"/>
      <c r="B1214" s="58"/>
      <c r="C1214" s="37">
        <v>1202</v>
      </c>
      <c r="D1214" s="59"/>
      <c r="E1214" s="60"/>
      <c r="F1214" s="58"/>
      <c r="G1214" s="59"/>
      <c r="H1214" s="60"/>
      <c r="I1214" s="58"/>
      <c r="J1214" s="40"/>
      <c r="K1214" s="41"/>
      <c r="L1214" s="41"/>
      <c r="M1214" s="42"/>
      <c r="N1214" s="43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94"/>
      <c r="AA1214" s="76"/>
      <c r="AB1214" s="76"/>
      <c r="AC1214" s="76"/>
      <c r="AD1214" s="76"/>
    </row>
    <row r="1215" spans="1:30" ht="15" x14ac:dyDescent="0.15">
      <c r="A1215" s="53"/>
      <c r="B1215" s="58"/>
      <c r="C1215" s="37">
        <v>1203</v>
      </c>
      <c r="D1215" s="59"/>
      <c r="E1215" s="60"/>
      <c r="F1215" s="58"/>
      <c r="G1215" s="59"/>
      <c r="H1215" s="60"/>
      <c r="I1215" s="58"/>
      <c r="J1215" s="40"/>
      <c r="K1215" s="41"/>
      <c r="L1215" s="41"/>
      <c r="M1215" s="42"/>
      <c r="N1215" s="43"/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  <c r="Y1215" s="43"/>
      <c r="Z1215" s="94"/>
      <c r="AA1215" s="76"/>
      <c r="AB1215" s="76"/>
      <c r="AC1215" s="76"/>
      <c r="AD1215" s="76"/>
    </row>
    <row r="1216" spans="1:30" ht="15" x14ac:dyDescent="0.15">
      <c r="A1216" s="53"/>
      <c r="B1216" s="58"/>
      <c r="C1216" s="37">
        <v>1204</v>
      </c>
      <c r="D1216" s="59"/>
      <c r="E1216" s="60"/>
      <c r="F1216" s="58"/>
      <c r="G1216" s="59"/>
      <c r="H1216" s="60"/>
      <c r="I1216" s="58"/>
      <c r="J1216" s="40"/>
      <c r="K1216" s="41"/>
      <c r="L1216" s="41"/>
      <c r="M1216" s="42"/>
      <c r="N1216" s="43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94"/>
      <c r="AA1216" s="76"/>
      <c r="AB1216" s="76"/>
      <c r="AC1216" s="76"/>
      <c r="AD1216" s="76"/>
    </row>
    <row r="1217" spans="1:30" ht="15" x14ac:dyDescent="0.15">
      <c r="A1217" s="53"/>
      <c r="B1217" s="58"/>
      <c r="C1217" s="37">
        <v>1205</v>
      </c>
      <c r="D1217" s="59"/>
      <c r="E1217" s="60"/>
      <c r="F1217" s="58"/>
      <c r="G1217" s="59"/>
      <c r="H1217" s="60"/>
      <c r="I1217" s="58"/>
      <c r="J1217" s="40"/>
      <c r="K1217" s="41"/>
      <c r="L1217" s="41"/>
      <c r="M1217" s="42"/>
      <c r="N1217" s="43"/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  <c r="Y1217" s="43"/>
      <c r="Z1217" s="94"/>
      <c r="AA1217" s="76"/>
      <c r="AB1217" s="76"/>
      <c r="AC1217" s="76"/>
      <c r="AD1217" s="76"/>
    </row>
    <row r="1218" spans="1:30" ht="15" x14ac:dyDescent="0.15">
      <c r="A1218" s="53"/>
      <c r="B1218" s="58"/>
      <c r="C1218" s="37">
        <v>1206</v>
      </c>
      <c r="D1218" s="59"/>
      <c r="E1218" s="60"/>
      <c r="F1218" s="58"/>
      <c r="G1218" s="59"/>
      <c r="H1218" s="60"/>
      <c r="I1218" s="58"/>
      <c r="J1218" s="40"/>
      <c r="K1218" s="41"/>
      <c r="L1218" s="41"/>
      <c r="M1218" s="42"/>
      <c r="N1218" s="43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94"/>
      <c r="AA1218" s="76"/>
      <c r="AB1218" s="76"/>
      <c r="AC1218" s="76"/>
      <c r="AD1218" s="76"/>
    </row>
    <row r="1219" spans="1:30" ht="15" x14ac:dyDescent="0.15">
      <c r="A1219" s="53"/>
      <c r="B1219" s="58"/>
      <c r="C1219" s="37">
        <v>1207</v>
      </c>
      <c r="D1219" s="59"/>
      <c r="E1219" s="60"/>
      <c r="F1219" s="58"/>
      <c r="G1219" s="59"/>
      <c r="H1219" s="60"/>
      <c r="I1219" s="58"/>
      <c r="J1219" s="40"/>
      <c r="K1219" s="41"/>
      <c r="L1219" s="41"/>
      <c r="M1219" s="42"/>
      <c r="N1219" s="43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94"/>
      <c r="AA1219" s="76"/>
      <c r="AB1219" s="76"/>
      <c r="AC1219" s="76"/>
      <c r="AD1219" s="76"/>
    </row>
    <row r="1220" spans="1:30" ht="15" x14ac:dyDescent="0.15">
      <c r="A1220" s="53"/>
      <c r="B1220" s="58"/>
      <c r="C1220" s="37">
        <v>1208</v>
      </c>
      <c r="D1220" s="59"/>
      <c r="E1220" s="60"/>
      <c r="F1220" s="58"/>
      <c r="G1220" s="59"/>
      <c r="H1220" s="60"/>
      <c r="I1220" s="58"/>
      <c r="J1220" s="40"/>
      <c r="K1220" s="41"/>
      <c r="L1220" s="41"/>
      <c r="M1220" s="42"/>
      <c r="N1220" s="43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94"/>
      <c r="AA1220" s="76"/>
      <c r="AB1220" s="76"/>
      <c r="AC1220" s="76"/>
      <c r="AD1220" s="76"/>
    </row>
    <row r="1221" spans="1:30" ht="15" x14ac:dyDescent="0.15">
      <c r="A1221" s="53"/>
      <c r="B1221" s="58"/>
      <c r="C1221" s="37">
        <v>1209</v>
      </c>
      <c r="D1221" s="59"/>
      <c r="E1221" s="60"/>
      <c r="F1221" s="58"/>
      <c r="G1221" s="59"/>
      <c r="H1221" s="60"/>
      <c r="I1221" s="58"/>
      <c r="J1221" s="40"/>
      <c r="K1221" s="41"/>
      <c r="L1221" s="41"/>
      <c r="M1221" s="42"/>
      <c r="N1221" s="43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94"/>
      <c r="AA1221" s="76"/>
      <c r="AB1221" s="76"/>
      <c r="AC1221" s="76"/>
      <c r="AD1221" s="76"/>
    </row>
    <row r="1222" spans="1:30" ht="15" x14ac:dyDescent="0.15">
      <c r="A1222" s="53"/>
      <c r="B1222" s="58"/>
      <c r="C1222" s="37">
        <v>1210</v>
      </c>
      <c r="D1222" s="59"/>
      <c r="E1222" s="60"/>
      <c r="F1222" s="58"/>
      <c r="G1222" s="59"/>
      <c r="H1222" s="60"/>
      <c r="I1222" s="58"/>
      <c r="J1222" s="40"/>
      <c r="K1222" s="41"/>
      <c r="L1222" s="41"/>
      <c r="M1222" s="42"/>
      <c r="N1222" s="43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94"/>
      <c r="AA1222" s="76"/>
      <c r="AB1222" s="76"/>
      <c r="AC1222" s="76"/>
      <c r="AD1222" s="76"/>
    </row>
    <row r="1223" spans="1:30" ht="15" x14ac:dyDescent="0.15">
      <c r="A1223" s="53"/>
      <c r="B1223" s="58"/>
      <c r="C1223" s="37">
        <v>1211</v>
      </c>
      <c r="D1223" s="59"/>
      <c r="E1223" s="60"/>
      <c r="F1223" s="58"/>
      <c r="G1223" s="59"/>
      <c r="H1223" s="60"/>
      <c r="I1223" s="58"/>
      <c r="J1223" s="40"/>
      <c r="K1223" s="41"/>
      <c r="L1223" s="41"/>
      <c r="M1223" s="42"/>
      <c r="N1223" s="43"/>
      <c r="O1223" s="43"/>
      <c r="P1223" s="43"/>
      <c r="Q1223" s="43"/>
      <c r="R1223" s="43"/>
      <c r="S1223" s="43"/>
      <c r="T1223" s="43"/>
      <c r="U1223" s="43"/>
      <c r="V1223" s="43"/>
      <c r="W1223" s="43"/>
      <c r="X1223" s="43"/>
      <c r="Y1223" s="43"/>
      <c r="Z1223" s="94"/>
      <c r="AA1223" s="76"/>
      <c r="AB1223" s="76"/>
      <c r="AC1223" s="76"/>
      <c r="AD1223" s="76"/>
    </row>
    <row r="1224" spans="1:30" ht="15" x14ac:dyDescent="0.15">
      <c r="A1224" s="53"/>
      <c r="B1224" s="58"/>
      <c r="C1224" s="37">
        <v>1212</v>
      </c>
      <c r="D1224" s="59"/>
      <c r="E1224" s="60"/>
      <c r="F1224" s="58"/>
      <c r="G1224" s="59"/>
      <c r="H1224" s="60"/>
      <c r="I1224" s="58"/>
      <c r="J1224" s="40"/>
      <c r="K1224" s="41"/>
      <c r="L1224" s="41"/>
      <c r="M1224" s="42"/>
      <c r="N1224" s="43"/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94"/>
      <c r="AA1224" s="76"/>
      <c r="AB1224" s="76"/>
      <c r="AC1224" s="76"/>
      <c r="AD1224" s="76"/>
    </row>
    <row r="1225" spans="1:30" ht="15" x14ac:dyDescent="0.15">
      <c r="A1225" s="53"/>
      <c r="B1225" s="58"/>
      <c r="C1225" s="37">
        <v>1213</v>
      </c>
      <c r="D1225" s="59"/>
      <c r="E1225" s="60"/>
      <c r="F1225" s="58"/>
      <c r="G1225" s="59"/>
      <c r="H1225" s="60"/>
      <c r="I1225" s="58"/>
      <c r="J1225" s="40"/>
      <c r="K1225" s="41"/>
      <c r="L1225" s="41"/>
      <c r="M1225" s="42"/>
      <c r="N1225" s="43"/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94"/>
      <c r="AA1225" s="76"/>
      <c r="AB1225" s="76"/>
      <c r="AC1225" s="76"/>
      <c r="AD1225" s="76"/>
    </row>
    <row r="1226" spans="1:30" ht="15" x14ac:dyDescent="0.15">
      <c r="A1226" s="53"/>
      <c r="B1226" s="58"/>
      <c r="C1226" s="37">
        <v>1214</v>
      </c>
      <c r="D1226" s="59"/>
      <c r="E1226" s="60"/>
      <c r="F1226" s="58"/>
      <c r="G1226" s="59"/>
      <c r="H1226" s="60"/>
      <c r="I1226" s="58"/>
      <c r="J1226" s="40"/>
      <c r="K1226" s="41"/>
      <c r="L1226" s="41"/>
      <c r="M1226" s="42"/>
      <c r="N1226" s="43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94"/>
      <c r="AA1226" s="76"/>
      <c r="AB1226" s="76"/>
      <c r="AC1226" s="76"/>
      <c r="AD1226" s="76"/>
    </row>
    <row r="1227" spans="1:30" ht="15" x14ac:dyDescent="0.15">
      <c r="A1227" s="53"/>
      <c r="B1227" s="58"/>
      <c r="C1227" s="37">
        <v>1215</v>
      </c>
      <c r="D1227" s="59"/>
      <c r="E1227" s="60"/>
      <c r="F1227" s="58"/>
      <c r="G1227" s="59"/>
      <c r="H1227" s="60"/>
      <c r="I1227" s="58"/>
      <c r="J1227" s="40"/>
      <c r="K1227" s="41"/>
      <c r="L1227" s="41"/>
      <c r="M1227" s="42"/>
      <c r="N1227" s="43"/>
      <c r="O1227" s="43"/>
      <c r="P1227" s="43"/>
      <c r="Q1227" s="43"/>
      <c r="R1227" s="43"/>
      <c r="S1227" s="43"/>
      <c r="T1227" s="43"/>
      <c r="U1227" s="43"/>
      <c r="V1227" s="43"/>
      <c r="W1227" s="43"/>
      <c r="X1227" s="43"/>
      <c r="Y1227" s="43"/>
      <c r="Z1227" s="94"/>
      <c r="AA1227" s="76"/>
      <c r="AB1227" s="76"/>
      <c r="AC1227" s="76"/>
      <c r="AD1227" s="76"/>
    </row>
    <row r="1228" spans="1:30" ht="15" x14ac:dyDescent="0.15">
      <c r="A1228" s="53"/>
      <c r="B1228" s="58"/>
      <c r="C1228" s="37">
        <v>1216</v>
      </c>
      <c r="D1228" s="59"/>
      <c r="E1228" s="60"/>
      <c r="F1228" s="58"/>
      <c r="G1228" s="59"/>
      <c r="H1228" s="60"/>
      <c r="I1228" s="58"/>
      <c r="J1228" s="40"/>
      <c r="K1228" s="41"/>
      <c r="L1228" s="41"/>
      <c r="M1228" s="42"/>
      <c r="N1228" s="43"/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94"/>
      <c r="AA1228" s="76"/>
      <c r="AB1228" s="76"/>
      <c r="AC1228" s="76"/>
      <c r="AD1228" s="76"/>
    </row>
    <row r="1229" spans="1:30" ht="15" x14ac:dyDescent="0.15">
      <c r="A1229" s="53"/>
      <c r="B1229" s="58"/>
      <c r="C1229" s="37">
        <v>1217</v>
      </c>
      <c r="D1229" s="59"/>
      <c r="E1229" s="60"/>
      <c r="F1229" s="58"/>
      <c r="G1229" s="59"/>
      <c r="H1229" s="60"/>
      <c r="I1229" s="58"/>
      <c r="J1229" s="40"/>
      <c r="K1229" s="41"/>
      <c r="L1229" s="41"/>
      <c r="M1229" s="42"/>
      <c r="N1229" s="43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94"/>
      <c r="AA1229" s="76"/>
      <c r="AB1229" s="76"/>
      <c r="AC1229" s="76"/>
      <c r="AD1229" s="76"/>
    </row>
    <row r="1230" spans="1:30" ht="15" x14ac:dyDescent="0.15">
      <c r="A1230" s="53"/>
      <c r="B1230" s="58"/>
      <c r="C1230" s="37">
        <v>1218</v>
      </c>
      <c r="D1230" s="59"/>
      <c r="E1230" s="60"/>
      <c r="F1230" s="58"/>
      <c r="G1230" s="59"/>
      <c r="H1230" s="60"/>
      <c r="I1230" s="58"/>
      <c r="J1230" s="40"/>
      <c r="K1230" s="41"/>
      <c r="L1230" s="41"/>
      <c r="M1230" s="42"/>
      <c r="N1230" s="43"/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94"/>
      <c r="AA1230" s="76"/>
      <c r="AB1230" s="76"/>
      <c r="AC1230" s="76"/>
      <c r="AD1230" s="76"/>
    </row>
    <row r="1231" spans="1:30" ht="15" x14ac:dyDescent="0.15">
      <c r="A1231" s="53"/>
      <c r="B1231" s="58"/>
      <c r="C1231" s="37">
        <v>1219</v>
      </c>
      <c r="D1231" s="59"/>
      <c r="E1231" s="60"/>
      <c r="F1231" s="58"/>
      <c r="G1231" s="59"/>
      <c r="H1231" s="60"/>
      <c r="I1231" s="58"/>
      <c r="J1231" s="40"/>
      <c r="K1231" s="41"/>
      <c r="L1231" s="41"/>
      <c r="M1231" s="42"/>
      <c r="N1231" s="43"/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94"/>
      <c r="AA1231" s="76"/>
      <c r="AB1231" s="76"/>
      <c r="AC1231" s="76"/>
      <c r="AD1231" s="76"/>
    </row>
    <row r="1232" spans="1:30" ht="15" x14ac:dyDescent="0.15">
      <c r="A1232" s="53"/>
      <c r="B1232" s="58"/>
      <c r="C1232" s="37">
        <v>1220</v>
      </c>
      <c r="D1232" s="59"/>
      <c r="E1232" s="60"/>
      <c r="F1232" s="58"/>
      <c r="G1232" s="59"/>
      <c r="H1232" s="60"/>
      <c r="I1232" s="58"/>
      <c r="J1232" s="40"/>
      <c r="K1232" s="41"/>
      <c r="L1232" s="41"/>
      <c r="M1232" s="42"/>
      <c r="N1232" s="43"/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94"/>
      <c r="AA1232" s="76"/>
      <c r="AB1232" s="76"/>
      <c r="AC1232" s="76"/>
      <c r="AD1232" s="76"/>
    </row>
    <row r="1233" spans="1:30" ht="15" x14ac:dyDescent="0.15">
      <c r="A1233" s="53"/>
      <c r="B1233" s="58"/>
      <c r="C1233" s="37">
        <v>1221</v>
      </c>
      <c r="D1233" s="59"/>
      <c r="E1233" s="60"/>
      <c r="F1233" s="58"/>
      <c r="G1233" s="59"/>
      <c r="H1233" s="60"/>
      <c r="I1233" s="58"/>
      <c r="J1233" s="40"/>
      <c r="K1233" s="41"/>
      <c r="L1233" s="41"/>
      <c r="M1233" s="42"/>
      <c r="N1233" s="43"/>
      <c r="O1233" s="43"/>
      <c r="P1233" s="43"/>
      <c r="Q1233" s="43"/>
      <c r="R1233" s="43"/>
      <c r="S1233" s="43"/>
      <c r="T1233" s="43"/>
      <c r="U1233" s="43"/>
      <c r="V1233" s="43"/>
      <c r="W1233" s="43"/>
      <c r="X1233" s="43"/>
      <c r="Y1233" s="43"/>
      <c r="Z1233" s="94"/>
      <c r="AA1233" s="76"/>
      <c r="AB1233" s="76"/>
      <c r="AC1233" s="76"/>
      <c r="AD1233" s="76"/>
    </row>
    <row r="1234" spans="1:30" ht="15" x14ac:dyDescent="0.15">
      <c r="A1234" s="53"/>
      <c r="B1234" s="58"/>
      <c r="C1234" s="37">
        <v>1222</v>
      </c>
      <c r="D1234" s="59"/>
      <c r="E1234" s="60"/>
      <c r="F1234" s="58"/>
      <c r="G1234" s="59"/>
      <c r="H1234" s="60"/>
      <c r="I1234" s="58"/>
      <c r="J1234" s="40"/>
      <c r="K1234" s="41"/>
      <c r="L1234" s="41"/>
      <c r="M1234" s="42"/>
      <c r="N1234" s="43"/>
      <c r="O1234" s="43"/>
      <c r="P1234" s="43"/>
      <c r="Q1234" s="43"/>
      <c r="R1234" s="43"/>
      <c r="S1234" s="43"/>
      <c r="T1234" s="43"/>
      <c r="U1234" s="43"/>
      <c r="V1234" s="43"/>
      <c r="W1234" s="43"/>
      <c r="X1234" s="43"/>
      <c r="Y1234" s="43"/>
      <c r="Z1234" s="94"/>
      <c r="AA1234" s="76"/>
      <c r="AB1234" s="76"/>
      <c r="AC1234" s="76"/>
      <c r="AD1234" s="76"/>
    </row>
    <row r="1235" spans="1:30" ht="15" x14ac:dyDescent="0.15">
      <c r="A1235" s="53"/>
      <c r="B1235" s="58"/>
      <c r="C1235" s="37">
        <v>1223</v>
      </c>
      <c r="D1235" s="59"/>
      <c r="E1235" s="60"/>
      <c r="F1235" s="58"/>
      <c r="G1235" s="59"/>
      <c r="H1235" s="60"/>
      <c r="I1235" s="58"/>
      <c r="J1235" s="40"/>
      <c r="K1235" s="41"/>
      <c r="L1235" s="41"/>
      <c r="M1235" s="42"/>
      <c r="N1235" s="43"/>
      <c r="O1235" s="43"/>
      <c r="P1235" s="43"/>
      <c r="Q1235" s="43"/>
      <c r="R1235" s="43"/>
      <c r="S1235" s="43"/>
      <c r="T1235" s="43"/>
      <c r="U1235" s="43"/>
      <c r="V1235" s="43"/>
      <c r="W1235" s="43"/>
      <c r="X1235" s="43"/>
      <c r="Y1235" s="43"/>
      <c r="Z1235" s="94"/>
      <c r="AA1235" s="76"/>
      <c r="AB1235" s="76"/>
      <c r="AC1235" s="76"/>
      <c r="AD1235" s="76"/>
    </row>
    <row r="1236" spans="1:30" ht="15" x14ac:dyDescent="0.15">
      <c r="A1236" s="53"/>
      <c r="B1236" s="58"/>
      <c r="C1236" s="37">
        <v>1224</v>
      </c>
      <c r="D1236" s="59"/>
      <c r="E1236" s="60"/>
      <c r="F1236" s="58"/>
      <c r="G1236" s="59"/>
      <c r="H1236" s="60"/>
      <c r="I1236" s="58"/>
      <c r="J1236" s="40"/>
      <c r="K1236" s="41"/>
      <c r="L1236" s="41"/>
      <c r="M1236" s="42"/>
      <c r="N1236" s="43"/>
      <c r="O1236" s="43"/>
      <c r="P1236" s="43"/>
      <c r="Q1236" s="43"/>
      <c r="R1236" s="43"/>
      <c r="S1236" s="43"/>
      <c r="T1236" s="43"/>
      <c r="U1236" s="43"/>
      <c r="V1236" s="43"/>
      <c r="W1236" s="43"/>
      <c r="X1236" s="43"/>
      <c r="Y1236" s="43"/>
      <c r="Z1236" s="94"/>
      <c r="AA1236" s="76"/>
      <c r="AB1236" s="76"/>
      <c r="AC1236" s="76"/>
      <c r="AD1236" s="76"/>
    </row>
    <row r="1237" spans="1:30" ht="15" x14ac:dyDescent="0.15">
      <c r="A1237" s="53"/>
      <c r="B1237" s="58"/>
      <c r="C1237" s="37">
        <v>1225</v>
      </c>
      <c r="D1237" s="59"/>
      <c r="E1237" s="60"/>
      <c r="F1237" s="58"/>
      <c r="G1237" s="59"/>
      <c r="H1237" s="60"/>
      <c r="I1237" s="58"/>
      <c r="J1237" s="40"/>
      <c r="K1237" s="41"/>
      <c r="L1237" s="41"/>
      <c r="M1237" s="42"/>
      <c r="N1237" s="43"/>
      <c r="O1237" s="43"/>
      <c r="P1237" s="43"/>
      <c r="Q1237" s="43"/>
      <c r="R1237" s="43"/>
      <c r="S1237" s="43"/>
      <c r="T1237" s="43"/>
      <c r="U1237" s="43"/>
      <c r="V1237" s="43"/>
      <c r="W1237" s="43"/>
      <c r="X1237" s="43"/>
      <c r="Y1237" s="43"/>
      <c r="Z1237" s="94"/>
      <c r="AA1237" s="76"/>
      <c r="AB1237" s="76"/>
      <c r="AC1237" s="76"/>
      <c r="AD1237" s="76"/>
    </row>
    <row r="1238" spans="1:30" ht="15" x14ac:dyDescent="0.15">
      <c r="A1238" s="53"/>
      <c r="B1238" s="58"/>
      <c r="C1238" s="37">
        <v>1226</v>
      </c>
      <c r="D1238" s="59"/>
      <c r="E1238" s="60"/>
      <c r="F1238" s="58"/>
      <c r="G1238" s="59"/>
      <c r="H1238" s="60"/>
      <c r="I1238" s="58"/>
      <c r="J1238" s="40"/>
      <c r="K1238" s="41"/>
      <c r="L1238" s="41"/>
      <c r="M1238" s="42"/>
      <c r="N1238" s="43"/>
      <c r="O1238" s="43"/>
      <c r="P1238" s="43"/>
      <c r="Q1238" s="43"/>
      <c r="R1238" s="43"/>
      <c r="S1238" s="43"/>
      <c r="T1238" s="43"/>
      <c r="U1238" s="43"/>
      <c r="V1238" s="43"/>
      <c r="W1238" s="43"/>
      <c r="X1238" s="43"/>
      <c r="Y1238" s="43"/>
      <c r="Z1238" s="94"/>
      <c r="AA1238" s="76"/>
      <c r="AB1238" s="76"/>
      <c r="AC1238" s="76"/>
      <c r="AD1238" s="76"/>
    </row>
    <row r="1239" spans="1:30" ht="15" x14ac:dyDescent="0.15">
      <c r="A1239" s="53"/>
      <c r="B1239" s="58"/>
      <c r="C1239" s="37">
        <v>1227</v>
      </c>
      <c r="D1239" s="59"/>
      <c r="E1239" s="60"/>
      <c r="F1239" s="58"/>
      <c r="G1239" s="59"/>
      <c r="H1239" s="60"/>
      <c r="I1239" s="58"/>
      <c r="J1239" s="40"/>
      <c r="K1239" s="41"/>
      <c r="L1239" s="41"/>
      <c r="M1239" s="42"/>
      <c r="N1239" s="43"/>
      <c r="O1239" s="43"/>
      <c r="P1239" s="43"/>
      <c r="Q1239" s="43"/>
      <c r="R1239" s="43"/>
      <c r="S1239" s="43"/>
      <c r="T1239" s="43"/>
      <c r="U1239" s="43"/>
      <c r="V1239" s="43"/>
      <c r="W1239" s="43"/>
      <c r="X1239" s="43"/>
      <c r="Y1239" s="43"/>
      <c r="Z1239" s="94"/>
      <c r="AA1239" s="76"/>
      <c r="AB1239" s="76"/>
      <c r="AC1239" s="76"/>
      <c r="AD1239" s="76"/>
    </row>
    <row r="1240" spans="1:30" ht="15" x14ac:dyDescent="0.15">
      <c r="A1240" s="53"/>
      <c r="B1240" s="58"/>
      <c r="C1240" s="37">
        <v>1228</v>
      </c>
      <c r="D1240" s="59"/>
      <c r="E1240" s="60"/>
      <c r="F1240" s="58"/>
      <c r="G1240" s="59"/>
      <c r="H1240" s="60"/>
      <c r="I1240" s="58"/>
      <c r="J1240" s="40"/>
      <c r="K1240" s="41"/>
      <c r="L1240" s="41"/>
      <c r="M1240" s="42"/>
      <c r="N1240" s="43"/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  <c r="Y1240" s="43"/>
      <c r="Z1240" s="94"/>
      <c r="AA1240" s="76"/>
      <c r="AB1240" s="76"/>
      <c r="AC1240" s="76"/>
      <c r="AD1240" s="76"/>
    </row>
    <row r="1241" spans="1:30" ht="15" x14ac:dyDescent="0.15">
      <c r="A1241" s="53"/>
      <c r="B1241" s="58"/>
      <c r="C1241" s="37">
        <v>1229</v>
      </c>
      <c r="D1241" s="59"/>
      <c r="E1241" s="60"/>
      <c r="F1241" s="58"/>
      <c r="G1241" s="59"/>
      <c r="H1241" s="60"/>
      <c r="I1241" s="58"/>
      <c r="J1241" s="40"/>
      <c r="K1241" s="41"/>
      <c r="L1241" s="41"/>
      <c r="M1241" s="42"/>
      <c r="N1241" s="43"/>
      <c r="O1241" s="43"/>
      <c r="P1241" s="43"/>
      <c r="Q1241" s="43"/>
      <c r="R1241" s="43"/>
      <c r="S1241" s="43"/>
      <c r="T1241" s="43"/>
      <c r="U1241" s="43"/>
      <c r="V1241" s="43"/>
      <c r="W1241" s="43"/>
      <c r="X1241" s="43"/>
      <c r="Y1241" s="43"/>
      <c r="Z1241" s="94"/>
      <c r="AA1241" s="76"/>
      <c r="AB1241" s="76"/>
      <c r="AC1241" s="76"/>
      <c r="AD1241" s="76"/>
    </row>
    <row r="1242" spans="1:30" ht="15" x14ac:dyDescent="0.15">
      <c r="A1242" s="53"/>
      <c r="B1242" s="58"/>
      <c r="C1242" s="37">
        <v>1230</v>
      </c>
      <c r="D1242" s="59"/>
      <c r="E1242" s="60"/>
      <c r="F1242" s="58"/>
      <c r="G1242" s="59"/>
      <c r="H1242" s="60"/>
      <c r="I1242" s="58"/>
      <c r="J1242" s="40"/>
      <c r="K1242" s="41"/>
      <c r="L1242" s="41"/>
      <c r="M1242" s="42"/>
      <c r="N1242" s="43"/>
      <c r="O1242" s="43"/>
      <c r="P1242" s="43"/>
      <c r="Q1242" s="43"/>
      <c r="R1242" s="43"/>
      <c r="S1242" s="43"/>
      <c r="T1242" s="43"/>
      <c r="U1242" s="43"/>
      <c r="V1242" s="43"/>
      <c r="W1242" s="43"/>
      <c r="X1242" s="43"/>
      <c r="Y1242" s="43"/>
      <c r="Z1242" s="94"/>
      <c r="AA1242" s="76"/>
      <c r="AB1242" s="76"/>
      <c r="AC1242" s="76"/>
      <c r="AD1242" s="76"/>
    </row>
    <row r="1243" spans="1:30" ht="15" x14ac:dyDescent="0.15">
      <c r="A1243" s="53"/>
      <c r="B1243" s="58"/>
      <c r="C1243" s="37">
        <v>1231</v>
      </c>
      <c r="D1243" s="59"/>
      <c r="E1243" s="60"/>
      <c r="F1243" s="58"/>
      <c r="G1243" s="59"/>
      <c r="H1243" s="60"/>
      <c r="I1243" s="58"/>
      <c r="J1243" s="40"/>
      <c r="K1243" s="41"/>
      <c r="L1243" s="41"/>
      <c r="M1243" s="42"/>
      <c r="N1243" s="43"/>
      <c r="O1243" s="43"/>
      <c r="P1243" s="43"/>
      <c r="Q1243" s="43"/>
      <c r="R1243" s="43"/>
      <c r="S1243" s="43"/>
      <c r="T1243" s="43"/>
      <c r="U1243" s="43"/>
      <c r="V1243" s="43"/>
      <c r="W1243" s="43"/>
      <c r="X1243" s="43"/>
      <c r="Y1243" s="43"/>
      <c r="Z1243" s="94"/>
      <c r="AA1243" s="76"/>
      <c r="AB1243" s="76"/>
      <c r="AC1243" s="76"/>
      <c r="AD1243" s="76"/>
    </row>
    <row r="1244" spans="1:30" ht="15" x14ac:dyDescent="0.15">
      <c r="A1244" s="53"/>
      <c r="B1244" s="58"/>
      <c r="C1244" s="37">
        <v>1232</v>
      </c>
      <c r="D1244" s="59"/>
      <c r="E1244" s="60"/>
      <c r="F1244" s="58"/>
      <c r="G1244" s="59"/>
      <c r="H1244" s="60"/>
      <c r="I1244" s="58"/>
      <c r="J1244" s="40"/>
      <c r="K1244" s="41"/>
      <c r="L1244" s="41"/>
      <c r="M1244" s="42"/>
      <c r="N1244" s="43"/>
      <c r="O1244" s="43"/>
      <c r="P1244" s="43"/>
      <c r="Q1244" s="43"/>
      <c r="R1244" s="43"/>
      <c r="S1244" s="43"/>
      <c r="T1244" s="43"/>
      <c r="U1244" s="43"/>
      <c r="V1244" s="43"/>
      <c r="W1244" s="43"/>
      <c r="X1244" s="43"/>
      <c r="Y1244" s="43"/>
      <c r="Z1244" s="94"/>
      <c r="AA1244" s="76"/>
      <c r="AB1244" s="76"/>
      <c r="AC1244" s="76"/>
      <c r="AD1244" s="76"/>
    </row>
    <row r="1245" spans="1:30" ht="15" x14ac:dyDescent="0.15">
      <c r="A1245" s="53"/>
      <c r="B1245" s="58"/>
      <c r="C1245" s="37">
        <v>1233</v>
      </c>
      <c r="D1245" s="59"/>
      <c r="E1245" s="60"/>
      <c r="F1245" s="58"/>
      <c r="G1245" s="59"/>
      <c r="H1245" s="60"/>
      <c r="I1245" s="58"/>
      <c r="J1245" s="40"/>
      <c r="K1245" s="41"/>
      <c r="L1245" s="41"/>
      <c r="M1245" s="42"/>
      <c r="N1245" s="43"/>
      <c r="O1245" s="43"/>
      <c r="P1245" s="43"/>
      <c r="Q1245" s="43"/>
      <c r="R1245" s="43"/>
      <c r="S1245" s="43"/>
      <c r="T1245" s="43"/>
      <c r="U1245" s="43"/>
      <c r="V1245" s="43"/>
      <c r="W1245" s="43"/>
      <c r="X1245" s="43"/>
      <c r="Y1245" s="43"/>
      <c r="Z1245" s="94"/>
      <c r="AA1245" s="76"/>
      <c r="AB1245" s="76"/>
      <c r="AC1245" s="76"/>
      <c r="AD1245" s="76"/>
    </row>
    <row r="1246" spans="1:30" ht="15" x14ac:dyDescent="0.15">
      <c r="A1246" s="53"/>
      <c r="B1246" s="58"/>
      <c r="C1246" s="37">
        <v>1234</v>
      </c>
      <c r="D1246" s="59"/>
      <c r="E1246" s="60"/>
      <c r="F1246" s="58"/>
      <c r="G1246" s="59"/>
      <c r="H1246" s="60"/>
      <c r="I1246" s="58"/>
      <c r="J1246" s="40"/>
      <c r="K1246" s="41"/>
      <c r="L1246" s="41"/>
      <c r="M1246" s="42"/>
      <c r="N1246" s="43"/>
      <c r="O1246" s="43"/>
      <c r="P1246" s="43"/>
      <c r="Q1246" s="43"/>
      <c r="R1246" s="43"/>
      <c r="S1246" s="43"/>
      <c r="T1246" s="43"/>
      <c r="U1246" s="43"/>
      <c r="V1246" s="43"/>
      <c r="W1246" s="43"/>
      <c r="X1246" s="43"/>
      <c r="Y1246" s="43"/>
      <c r="Z1246" s="94"/>
      <c r="AA1246" s="76"/>
      <c r="AB1246" s="76"/>
      <c r="AC1246" s="76"/>
      <c r="AD1246" s="76"/>
    </row>
    <row r="1247" spans="1:30" ht="15" x14ac:dyDescent="0.15">
      <c r="A1247" s="53"/>
      <c r="B1247" s="58"/>
      <c r="C1247" s="37">
        <v>1235</v>
      </c>
      <c r="D1247" s="59"/>
      <c r="E1247" s="60"/>
      <c r="F1247" s="58"/>
      <c r="G1247" s="59"/>
      <c r="H1247" s="60"/>
      <c r="I1247" s="58"/>
      <c r="J1247" s="40"/>
      <c r="K1247" s="41"/>
      <c r="L1247" s="41"/>
      <c r="M1247" s="42"/>
      <c r="N1247" s="43"/>
      <c r="O1247" s="43"/>
      <c r="P1247" s="43"/>
      <c r="Q1247" s="43"/>
      <c r="R1247" s="43"/>
      <c r="S1247" s="43"/>
      <c r="T1247" s="43"/>
      <c r="U1247" s="43"/>
      <c r="V1247" s="43"/>
      <c r="W1247" s="43"/>
      <c r="X1247" s="43"/>
      <c r="Y1247" s="43"/>
      <c r="Z1247" s="94"/>
      <c r="AA1247" s="76"/>
      <c r="AB1247" s="76"/>
      <c r="AC1247" s="76"/>
      <c r="AD1247" s="76"/>
    </row>
    <row r="1248" spans="1:30" ht="15" x14ac:dyDescent="0.15">
      <c r="A1248" s="53"/>
      <c r="B1248" s="58"/>
      <c r="C1248" s="37">
        <v>1236</v>
      </c>
      <c r="D1248" s="59"/>
      <c r="E1248" s="60"/>
      <c r="F1248" s="58"/>
      <c r="G1248" s="59"/>
      <c r="H1248" s="60"/>
      <c r="I1248" s="58"/>
      <c r="J1248" s="40"/>
      <c r="K1248" s="41"/>
      <c r="L1248" s="41"/>
      <c r="M1248" s="42"/>
      <c r="N1248" s="43"/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94"/>
      <c r="AA1248" s="76"/>
      <c r="AB1248" s="76"/>
      <c r="AC1248" s="76"/>
      <c r="AD1248" s="76"/>
    </row>
    <row r="1249" spans="1:30" ht="15" x14ac:dyDescent="0.15">
      <c r="A1249" s="53"/>
      <c r="B1249" s="58"/>
      <c r="C1249" s="37">
        <v>1237</v>
      </c>
      <c r="D1249" s="59"/>
      <c r="E1249" s="60"/>
      <c r="F1249" s="58"/>
      <c r="G1249" s="59"/>
      <c r="H1249" s="60"/>
      <c r="I1249" s="58"/>
      <c r="J1249" s="40"/>
      <c r="K1249" s="41"/>
      <c r="L1249" s="41"/>
      <c r="M1249" s="42"/>
      <c r="N1249" s="43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94"/>
      <c r="AA1249" s="76"/>
      <c r="AB1249" s="76"/>
      <c r="AC1249" s="76"/>
      <c r="AD1249" s="76"/>
    </row>
    <row r="1250" spans="1:30" ht="15" x14ac:dyDescent="0.15">
      <c r="A1250" s="53"/>
      <c r="B1250" s="58"/>
      <c r="C1250" s="37">
        <v>1238</v>
      </c>
      <c r="D1250" s="59"/>
      <c r="E1250" s="60"/>
      <c r="F1250" s="58"/>
      <c r="G1250" s="59"/>
      <c r="H1250" s="60"/>
      <c r="I1250" s="58"/>
      <c r="J1250" s="40"/>
      <c r="K1250" s="41"/>
      <c r="L1250" s="41"/>
      <c r="M1250" s="42"/>
      <c r="N1250" s="43"/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94"/>
      <c r="AA1250" s="76"/>
      <c r="AB1250" s="76"/>
      <c r="AC1250" s="76"/>
      <c r="AD1250" s="76"/>
    </row>
    <row r="1251" spans="1:30" ht="15" x14ac:dyDescent="0.15">
      <c r="A1251" s="53"/>
      <c r="B1251" s="58"/>
      <c r="C1251" s="37">
        <v>1239</v>
      </c>
      <c r="D1251" s="59"/>
      <c r="E1251" s="60"/>
      <c r="F1251" s="58"/>
      <c r="G1251" s="59"/>
      <c r="H1251" s="60"/>
      <c r="I1251" s="58"/>
      <c r="J1251" s="40"/>
      <c r="K1251" s="41"/>
      <c r="L1251" s="41"/>
      <c r="M1251" s="42"/>
      <c r="N1251" s="43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94"/>
      <c r="AA1251" s="76"/>
      <c r="AB1251" s="76"/>
      <c r="AC1251" s="76"/>
      <c r="AD1251" s="76"/>
    </row>
    <row r="1252" spans="1:30" ht="15" x14ac:dyDescent="0.15">
      <c r="A1252" s="53"/>
      <c r="B1252" s="58"/>
      <c r="C1252" s="37">
        <v>1240</v>
      </c>
      <c r="D1252" s="59"/>
      <c r="E1252" s="60"/>
      <c r="F1252" s="58"/>
      <c r="G1252" s="59"/>
      <c r="H1252" s="60"/>
      <c r="I1252" s="58"/>
      <c r="J1252" s="40"/>
      <c r="K1252" s="41"/>
      <c r="L1252" s="41"/>
      <c r="M1252" s="42"/>
      <c r="N1252" s="43"/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94"/>
      <c r="AA1252" s="76"/>
      <c r="AB1252" s="76"/>
      <c r="AC1252" s="76"/>
      <c r="AD1252" s="76"/>
    </row>
    <row r="1253" spans="1:30" ht="15" x14ac:dyDescent="0.15">
      <c r="A1253" s="53"/>
      <c r="B1253" s="58"/>
      <c r="C1253" s="37">
        <v>1241</v>
      </c>
      <c r="D1253" s="59"/>
      <c r="E1253" s="60"/>
      <c r="F1253" s="58"/>
      <c r="G1253" s="59"/>
      <c r="H1253" s="60"/>
      <c r="I1253" s="58"/>
      <c r="J1253" s="40"/>
      <c r="K1253" s="41"/>
      <c r="L1253" s="41"/>
      <c r="M1253" s="42"/>
      <c r="N1253" s="43"/>
      <c r="O1253" s="43"/>
      <c r="P1253" s="43"/>
      <c r="Q1253" s="43"/>
      <c r="R1253" s="43"/>
      <c r="S1253" s="43"/>
      <c r="T1253" s="43"/>
      <c r="U1253" s="43"/>
      <c r="V1253" s="43"/>
      <c r="W1253" s="43"/>
      <c r="X1253" s="43"/>
      <c r="Y1253" s="43"/>
      <c r="Z1253" s="94"/>
      <c r="AA1253" s="76"/>
      <c r="AB1253" s="76"/>
      <c r="AC1253" s="76"/>
      <c r="AD1253" s="76"/>
    </row>
    <row r="1254" spans="1:30" ht="15" x14ac:dyDescent="0.15">
      <c r="A1254" s="53"/>
      <c r="B1254" s="58"/>
      <c r="C1254" s="37">
        <v>1242</v>
      </c>
      <c r="D1254" s="59"/>
      <c r="E1254" s="60"/>
      <c r="F1254" s="58"/>
      <c r="G1254" s="59"/>
      <c r="H1254" s="60"/>
      <c r="I1254" s="58"/>
      <c r="J1254" s="40"/>
      <c r="K1254" s="41"/>
      <c r="L1254" s="41"/>
      <c r="M1254" s="42"/>
      <c r="N1254" s="43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94"/>
      <c r="AA1254" s="76"/>
      <c r="AB1254" s="76"/>
      <c r="AC1254" s="76"/>
      <c r="AD1254" s="76"/>
    </row>
    <row r="1255" spans="1:30" ht="15" x14ac:dyDescent="0.15">
      <c r="A1255" s="53"/>
      <c r="B1255" s="58"/>
      <c r="C1255" s="37">
        <v>1243</v>
      </c>
      <c r="D1255" s="59"/>
      <c r="E1255" s="60"/>
      <c r="F1255" s="58"/>
      <c r="G1255" s="59"/>
      <c r="H1255" s="60"/>
      <c r="I1255" s="58"/>
      <c r="J1255" s="40"/>
      <c r="K1255" s="41"/>
      <c r="L1255" s="41"/>
      <c r="M1255" s="42"/>
      <c r="N1255" s="43"/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94"/>
      <c r="AA1255" s="76"/>
      <c r="AB1255" s="76"/>
      <c r="AC1255" s="76"/>
      <c r="AD1255" s="76"/>
    </row>
    <row r="1256" spans="1:30" ht="15" x14ac:dyDescent="0.15">
      <c r="A1256" s="53"/>
      <c r="B1256" s="58"/>
      <c r="C1256" s="37">
        <v>1244</v>
      </c>
      <c r="D1256" s="59"/>
      <c r="E1256" s="60"/>
      <c r="F1256" s="58"/>
      <c r="G1256" s="59"/>
      <c r="H1256" s="60"/>
      <c r="I1256" s="58"/>
      <c r="J1256" s="40"/>
      <c r="K1256" s="41"/>
      <c r="L1256" s="41"/>
      <c r="M1256" s="42"/>
      <c r="N1256" s="43"/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94"/>
      <c r="AA1256" s="76"/>
      <c r="AB1256" s="76"/>
      <c r="AC1256" s="76"/>
      <c r="AD1256" s="76"/>
    </row>
    <row r="1257" spans="1:30" ht="15" x14ac:dyDescent="0.15">
      <c r="A1257" s="53"/>
      <c r="B1257" s="58"/>
      <c r="C1257" s="37">
        <v>1245</v>
      </c>
      <c r="D1257" s="59"/>
      <c r="E1257" s="60"/>
      <c r="F1257" s="58"/>
      <c r="G1257" s="59"/>
      <c r="H1257" s="60"/>
      <c r="I1257" s="58"/>
      <c r="J1257" s="40"/>
      <c r="K1257" s="41"/>
      <c r="L1257" s="41"/>
      <c r="M1257" s="42"/>
      <c r="N1257" s="43"/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94"/>
      <c r="AA1257" s="76"/>
      <c r="AB1257" s="76"/>
      <c r="AC1257" s="76"/>
      <c r="AD1257" s="76"/>
    </row>
    <row r="1258" spans="1:30" ht="15" x14ac:dyDescent="0.15">
      <c r="A1258" s="53"/>
      <c r="B1258" s="58"/>
      <c r="C1258" s="37">
        <v>1246</v>
      </c>
      <c r="D1258" s="59"/>
      <c r="E1258" s="60"/>
      <c r="F1258" s="58"/>
      <c r="G1258" s="59"/>
      <c r="H1258" s="60"/>
      <c r="I1258" s="58"/>
      <c r="J1258" s="40"/>
      <c r="K1258" s="41"/>
      <c r="L1258" s="41"/>
      <c r="M1258" s="42"/>
      <c r="N1258" s="43"/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94"/>
      <c r="AA1258" s="76"/>
      <c r="AB1258" s="76"/>
      <c r="AC1258" s="76"/>
      <c r="AD1258" s="76"/>
    </row>
    <row r="1259" spans="1:30" ht="15" x14ac:dyDescent="0.15">
      <c r="A1259" s="53"/>
      <c r="B1259" s="58"/>
      <c r="C1259" s="37">
        <v>1247</v>
      </c>
      <c r="D1259" s="59"/>
      <c r="E1259" s="60"/>
      <c r="F1259" s="58"/>
      <c r="G1259" s="59"/>
      <c r="H1259" s="60"/>
      <c r="I1259" s="58"/>
      <c r="J1259" s="40"/>
      <c r="K1259" s="41"/>
      <c r="L1259" s="41"/>
      <c r="M1259" s="42"/>
      <c r="N1259" s="43"/>
      <c r="O1259" s="43"/>
      <c r="P1259" s="43"/>
      <c r="Q1259" s="43"/>
      <c r="R1259" s="43"/>
      <c r="S1259" s="43"/>
      <c r="T1259" s="43"/>
      <c r="U1259" s="43"/>
      <c r="V1259" s="43"/>
      <c r="W1259" s="43"/>
      <c r="X1259" s="43"/>
      <c r="Y1259" s="43"/>
      <c r="Z1259" s="94"/>
      <c r="AA1259" s="76"/>
      <c r="AB1259" s="76"/>
      <c r="AC1259" s="76"/>
      <c r="AD1259" s="76"/>
    </row>
    <row r="1260" spans="1:30" ht="15" x14ac:dyDescent="0.15">
      <c r="A1260" s="53"/>
      <c r="B1260" s="58"/>
      <c r="C1260" s="37">
        <v>1248</v>
      </c>
      <c r="D1260" s="59"/>
      <c r="E1260" s="60"/>
      <c r="F1260" s="58"/>
      <c r="G1260" s="59"/>
      <c r="H1260" s="60"/>
      <c r="I1260" s="58"/>
      <c r="J1260" s="40"/>
      <c r="K1260" s="41"/>
      <c r="L1260" s="41"/>
      <c r="M1260" s="42"/>
      <c r="N1260" s="43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94"/>
      <c r="AA1260" s="76"/>
      <c r="AB1260" s="76"/>
      <c r="AC1260" s="76"/>
      <c r="AD1260" s="76"/>
    </row>
    <row r="1261" spans="1:30" ht="15" x14ac:dyDescent="0.15">
      <c r="A1261" s="53"/>
      <c r="B1261" s="58"/>
      <c r="C1261" s="37">
        <v>1249</v>
      </c>
      <c r="D1261" s="59"/>
      <c r="E1261" s="60"/>
      <c r="F1261" s="58"/>
      <c r="G1261" s="59"/>
      <c r="H1261" s="60"/>
      <c r="I1261" s="58"/>
      <c r="J1261" s="40"/>
      <c r="K1261" s="41"/>
      <c r="L1261" s="41"/>
      <c r="M1261" s="42"/>
      <c r="N1261" s="43"/>
      <c r="O1261" s="43"/>
      <c r="P1261" s="43"/>
      <c r="Q1261" s="43"/>
      <c r="R1261" s="43"/>
      <c r="S1261" s="43"/>
      <c r="T1261" s="43"/>
      <c r="U1261" s="43"/>
      <c r="V1261" s="43"/>
      <c r="W1261" s="43"/>
      <c r="X1261" s="43"/>
      <c r="Y1261" s="43"/>
      <c r="Z1261" s="94"/>
      <c r="AA1261" s="76"/>
      <c r="AB1261" s="76"/>
      <c r="AC1261" s="76"/>
      <c r="AD1261" s="76"/>
    </row>
    <row r="1262" spans="1:30" ht="15" x14ac:dyDescent="0.15">
      <c r="A1262" s="53"/>
      <c r="B1262" s="58"/>
      <c r="C1262" s="37">
        <v>1250</v>
      </c>
      <c r="D1262" s="59"/>
      <c r="E1262" s="60"/>
      <c r="F1262" s="58"/>
      <c r="G1262" s="59"/>
      <c r="H1262" s="60"/>
      <c r="I1262" s="58"/>
      <c r="J1262" s="40"/>
      <c r="K1262" s="41"/>
      <c r="L1262" s="41"/>
      <c r="M1262" s="42"/>
      <c r="N1262" s="43"/>
      <c r="O1262" s="43"/>
      <c r="P1262" s="43"/>
      <c r="Q1262" s="43"/>
      <c r="R1262" s="43"/>
      <c r="S1262" s="43"/>
      <c r="T1262" s="43"/>
      <c r="U1262" s="43"/>
      <c r="V1262" s="43"/>
      <c r="W1262" s="43"/>
      <c r="X1262" s="43"/>
      <c r="Y1262" s="43"/>
      <c r="Z1262" s="94"/>
      <c r="AA1262" s="76"/>
      <c r="AB1262" s="76"/>
      <c r="AC1262" s="76"/>
      <c r="AD1262" s="76"/>
    </row>
    <row r="1263" spans="1:30" ht="15" x14ac:dyDescent="0.15">
      <c r="A1263" s="53"/>
      <c r="B1263" s="58"/>
      <c r="C1263" s="37">
        <v>1251</v>
      </c>
      <c r="D1263" s="59"/>
      <c r="E1263" s="60"/>
      <c r="F1263" s="58"/>
      <c r="G1263" s="59"/>
      <c r="H1263" s="60"/>
      <c r="I1263" s="58"/>
      <c r="J1263" s="40"/>
      <c r="K1263" s="41"/>
      <c r="L1263" s="41"/>
      <c r="M1263" s="42"/>
      <c r="N1263" s="43"/>
      <c r="O1263" s="43"/>
      <c r="P1263" s="43"/>
      <c r="Q1263" s="43"/>
      <c r="R1263" s="43"/>
      <c r="S1263" s="43"/>
      <c r="T1263" s="43"/>
      <c r="U1263" s="43"/>
      <c r="V1263" s="43"/>
      <c r="W1263" s="43"/>
      <c r="X1263" s="43"/>
      <c r="Y1263" s="43"/>
      <c r="Z1263" s="94"/>
      <c r="AA1263" s="76"/>
      <c r="AB1263" s="76"/>
      <c r="AC1263" s="76"/>
      <c r="AD1263" s="76"/>
    </row>
    <row r="1264" spans="1:30" ht="15" x14ac:dyDescent="0.15">
      <c r="A1264" s="53"/>
      <c r="B1264" s="58"/>
      <c r="C1264" s="37">
        <v>1252</v>
      </c>
      <c r="D1264" s="59"/>
      <c r="E1264" s="60"/>
      <c r="F1264" s="58"/>
      <c r="G1264" s="59"/>
      <c r="H1264" s="60"/>
      <c r="I1264" s="58"/>
      <c r="J1264" s="40"/>
      <c r="K1264" s="41"/>
      <c r="L1264" s="41"/>
      <c r="M1264" s="42"/>
      <c r="N1264" s="43"/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94"/>
      <c r="AA1264" s="76"/>
      <c r="AB1264" s="76"/>
      <c r="AC1264" s="76"/>
      <c r="AD1264" s="76"/>
    </row>
    <row r="1265" spans="1:30" ht="15" x14ac:dyDescent="0.15">
      <c r="A1265" s="53"/>
      <c r="B1265" s="58"/>
      <c r="C1265" s="37">
        <v>1253</v>
      </c>
      <c r="D1265" s="59"/>
      <c r="E1265" s="60"/>
      <c r="F1265" s="58"/>
      <c r="G1265" s="59"/>
      <c r="H1265" s="60"/>
      <c r="I1265" s="58"/>
      <c r="J1265" s="40"/>
      <c r="K1265" s="41"/>
      <c r="L1265" s="41"/>
      <c r="M1265" s="42"/>
      <c r="N1265" s="43"/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94"/>
      <c r="AA1265" s="76"/>
      <c r="AB1265" s="76"/>
      <c r="AC1265" s="76"/>
      <c r="AD1265" s="76"/>
    </row>
    <row r="1266" spans="1:30" ht="15" x14ac:dyDescent="0.15">
      <c r="A1266" s="53"/>
      <c r="B1266" s="58"/>
      <c r="C1266" s="37">
        <v>1254</v>
      </c>
      <c r="D1266" s="59"/>
      <c r="E1266" s="60"/>
      <c r="F1266" s="58"/>
      <c r="G1266" s="59"/>
      <c r="H1266" s="60"/>
      <c r="I1266" s="58"/>
      <c r="J1266" s="40"/>
      <c r="K1266" s="41"/>
      <c r="L1266" s="41"/>
      <c r="M1266" s="42"/>
      <c r="N1266" s="43"/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94"/>
      <c r="AA1266" s="76"/>
      <c r="AB1266" s="76"/>
      <c r="AC1266" s="76"/>
      <c r="AD1266" s="76"/>
    </row>
    <row r="1267" spans="1:30" ht="15" x14ac:dyDescent="0.15">
      <c r="A1267" s="53"/>
      <c r="B1267" s="58"/>
      <c r="C1267" s="37">
        <v>1255</v>
      </c>
      <c r="D1267" s="59"/>
      <c r="E1267" s="60"/>
      <c r="F1267" s="58"/>
      <c r="G1267" s="59"/>
      <c r="H1267" s="60"/>
      <c r="I1267" s="58"/>
      <c r="J1267" s="40"/>
      <c r="K1267" s="41"/>
      <c r="L1267" s="41"/>
      <c r="M1267" s="42"/>
      <c r="N1267" s="43"/>
      <c r="O1267" s="43"/>
      <c r="P1267" s="43"/>
      <c r="Q1267" s="43"/>
      <c r="R1267" s="43"/>
      <c r="S1267" s="43"/>
      <c r="T1267" s="43"/>
      <c r="U1267" s="43"/>
      <c r="V1267" s="43"/>
      <c r="W1267" s="43"/>
      <c r="X1267" s="43"/>
      <c r="Y1267" s="43"/>
      <c r="Z1267" s="94"/>
      <c r="AA1267" s="76"/>
      <c r="AB1267" s="76"/>
      <c r="AC1267" s="76"/>
      <c r="AD1267" s="76"/>
    </row>
    <row r="1268" spans="1:30" ht="15" x14ac:dyDescent="0.15">
      <c r="A1268" s="53"/>
      <c r="B1268" s="58"/>
      <c r="C1268" s="37">
        <v>1256</v>
      </c>
      <c r="D1268" s="59"/>
      <c r="E1268" s="60"/>
      <c r="F1268" s="58"/>
      <c r="G1268" s="59"/>
      <c r="H1268" s="60"/>
      <c r="I1268" s="58"/>
      <c r="J1268" s="40"/>
      <c r="K1268" s="41"/>
      <c r="L1268" s="41"/>
      <c r="M1268" s="42"/>
      <c r="N1268" s="43"/>
      <c r="O1268" s="43"/>
      <c r="P1268" s="43"/>
      <c r="Q1268" s="43"/>
      <c r="R1268" s="43"/>
      <c r="S1268" s="43"/>
      <c r="T1268" s="43"/>
      <c r="U1268" s="43"/>
      <c r="V1268" s="43"/>
      <c r="W1268" s="43"/>
      <c r="X1268" s="43"/>
      <c r="Y1268" s="43"/>
      <c r="Z1268" s="94"/>
      <c r="AA1268" s="76"/>
      <c r="AB1268" s="76"/>
      <c r="AC1268" s="76"/>
      <c r="AD1268" s="76"/>
    </row>
    <row r="1269" spans="1:30" ht="15" x14ac:dyDescent="0.15">
      <c r="A1269" s="53"/>
      <c r="B1269" s="58"/>
      <c r="C1269" s="37">
        <v>1257</v>
      </c>
      <c r="D1269" s="59"/>
      <c r="E1269" s="60"/>
      <c r="F1269" s="58"/>
      <c r="G1269" s="59"/>
      <c r="H1269" s="60"/>
      <c r="I1269" s="58"/>
      <c r="J1269" s="40"/>
      <c r="K1269" s="41"/>
      <c r="L1269" s="41"/>
      <c r="M1269" s="42"/>
      <c r="N1269" s="43"/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94"/>
      <c r="AA1269" s="76"/>
      <c r="AB1269" s="76"/>
      <c r="AC1269" s="76"/>
      <c r="AD1269" s="76"/>
    </row>
    <row r="1270" spans="1:30" ht="15" x14ac:dyDescent="0.15">
      <c r="A1270" s="53"/>
      <c r="B1270" s="58"/>
      <c r="C1270" s="37">
        <v>1258</v>
      </c>
      <c r="D1270" s="59"/>
      <c r="E1270" s="60"/>
      <c r="F1270" s="58"/>
      <c r="G1270" s="59"/>
      <c r="H1270" s="60"/>
      <c r="I1270" s="58"/>
      <c r="J1270" s="40"/>
      <c r="K1270" s="41"/>
      <c r="L1270" s="41"/>
      <c r="M1270" s="42"/>
      <c r="N1270" s="43"/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94"/>
      <c r="AA1270" s="76"/>
      <c r="AB1270" s="76"/>
      <c r="AC1270" s="76"/>
      <c r="AD1270" s="76"/>
    </row>
    <row r="1271" spans="1:30" ht="15" x14ac:dyDescent="0.15">
      <c r="A1271" s="53"/>
      <c r="B1271" s="58"/>
      <c r="C1271" s="37">
        <v>1259</v>
      </c>
      <c r="D1271" s="59"/>
      <c r="E1271" s="60"/>
      <c r="F1271" s="58"/>
      <c r="G1271" s="59"/>
      <c r="H1271" s="60"/>
      <c r="I1271" s="58"/>
      <c r="J1271" s="40"/>
      <c r="K1271" s="41"/>
      <c r="L1271" s="41"/>
      <c r="M1271" s="42"/>
      <c r="N1271" s="43"/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94"/>
      <c r="AA1271" s="76"/>
      <c r="AB1271" s="76"/>
      <c r="AC1271" s="76"/>
      <c r="AD1271" s="76"/>
    </row>
    <row r="1272" spans="1:30" ht="15" x14ac:dyDescent="0.15">
      <c r="A1272" s="53"/>
      <c r="B1272" s="58"/>
      <c r="C1272" s="37">
        <v>1260</v>
      </c>
      <c r="D1272" s="59"/>
      <c r="E1272" s="60"/>
      <c r="F1272" s="58"/>
      <c r="G1272" s="59"/>
      <c r="H1272" s="60"/>
      <c r="I1272" s="58"/>
      <c r="J1272" s="40"/>
      <c r="K1272" s="41"/>
      <c r="L1272" s="41"/>
      <c r="M1272" s="42"/>
      <c r="N1272" s="43"/>
      <c r="O1272" s="43"/>
      <c r="P1272" s="43"/>
      <c r="Q1272" s="43"/>
      <c r="R1272" s="43"/>
      <c r="S1272" s="43"/>
      <c r="T1272" s="43"/>
      <c r="U1272" s="43"/>
      <c r="V1272" s="43"/>
      <c r="W1272" s="43"/>
      <c r="X1272" s="43"/>
      <c r="Y1272" s="43"/>
      <c r="Z1272" s="94"/>
      <c r="AA1272" s="76"/>
      <c r="AB1272" s="76"/>
      <c r="AC1272" s="76"/>
      <c r="AD1272" s="76"/>
    </row>
    <row r="1273" spans="1:30" ht="15" x14ac:dyDescent="0.15">
      <c r="A1273" s="53"/>
      <c r="B1273" s="58"/>
      <c r="C1273" s="37">
        <v>1261</v>
      </c>
      <c r="D1273" s="59"/>
      <c r="E1273" s="60"/>
      <c r="F1273" s="58"/>
      <c r="G1273" s="59"/>
      <c r="H1273" s="60"/>
      <c r="I1273" s="58"/>
      <c r="J1273" s="40"/>
      <c r="K1273" s="41"/>
      <c r="L1273" s="41"/>
      <c r="M1273" s="42"/>
      <c r="N1273" s="43"/>
      <c r="O1273" s="43"/>
      <c r="P1273" s="43"/>
      <c r="Q1273" s="43"/>
      <c r="R1273" s="43"/>
      <c r="S1273" s="43"/>
      <c r="T1273" s="43"/>
      <c r="U1273" s="43"/>
      <c r="V1273" s="43"/>
      <c r="W1273" s="43"/>
      <c r="X1273" s="43"/>
      <c r="Y1273" s="43"/>
      <c r="Z1273" s="94"/>
      <c r="AA1273" s="76"/>
      <c r="AB1273" s="76"/>
      <c r="AC1273" s="76"/>
      <c r="AD1273" s="76"/>
    </row>
    <row r="1274" spans="1:30" ht="15" x14ac:dyDescent="0.15">
      <c r="A1274" s="53"/>
      <c r="B1274" s="58"/>
      <c r="C1274" s="37">
        <v>1262</v>
      </c>
      <c r="D1274" s="59"/>
      <c r="E1274" s="60"/>
      <c r="F1274" s="58"/>
      <c r="G1274" s="59"/>
      <c r="H1274" s="60"/>
      <c r="I1274" s="58"/>
      <c r="J1274" s="40"/>
      <c r="K1274" s="41"/>
      <c r="L1274" s="41"/>
      <c r="M1274" s="42"/>
      <c r="N1274" s="43"/>
      <c r="O1274" s="43"/>
      <c r="P1274" s="43"/>
      <c r="Q1274" s="43"/>
      <c r="R1274" s="43"/>
      <c r="S1274" s="43"/>
      <c r="T1274" s="43"/>
      <c r="U1274" s="43"/>
      <c r="V1274" s="43"/>
      <c r="W1274" s="43"/>
      <c r="X1274" s="43"/>
      <c r="Y1274" s="43"/>
      <c r="Z1274" s="94"/>
      <c r="AA1274" s="76"/>
      <c r="AB1274" s="76"/>
      <c r="AC1274" s="76"/>
      <c r="AD1274" s="76"/>
    </row>
    <row r="1275" spans="1:30" ht="15" x14ac:dyDescent="0.15">
      <c r="A1275" s="53"/>
      <c r="B1275" s="58"/>
      <c r="C1275" s="37">
        <v>1263</v>
      </c>
      <c r="D1275" s="59"/>
      <c r="E1275" s="60"/>
      <c r="F1275" s="58"/>
      <c r="G1275" s="59"/>
      <c r="H1275" s="60"/>
      <c r="I1275" s="58"/>
      <c r="J1275" s="40"/>
      <c r="K1275" s="41"/>
      <c r="L1275" s="41"/>
      <c r="M1275" s="42"/>
      <c r="N1275" s="43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94"/>
      <c r="AA1275" s="76"/>
      <c r="AB1275" s="76"/>
      <c r="AC1275" s="76"/>
      <c r="AD1275" s="76"/>
    </row>
    <row r="1276" spans="1:30" ht="15" x14ac:dyDescent="0.15">
      <c r="A1276" s="53"/>
      <c r="B1276" s="58"/>
      <c r="C1276" s="37">
        <v>1264</v>
      </c>
      <c r="D1276" s="59"/>
      <c r="E1276" s="60"/>
      <c r="F1276" s="58"/>
      <c r="G1276" s="59"/>
      <c r="H1276" s="60"/>
      <c r="I1276" s="58"/>
      <c r="J1276" s="40"/>
      <c r="K1276" s="41"/>
      <c r="L1276" s="41"/>
      <c r="M1276" s="42"/>
      <c r="N1276" s="43"/>
      <c r="O1276" s="43"/>
      <c r="P1276" s="43"/>
      <c r="Q1276" s="43"/>
      <c r="R1276" s="43"/>
      <c r="S1276" s="43"/>
      <c r="T1276" s="43"/>
      <c r="U1276" s="43"/>
      <c r="V1276" s="43"/>
      <c r="W1276" s="43"/>
      <c r="X1276" s="43"/>
      <c r="Y1276" s="43"/>
      <c r="Z1276" s="94"/>
      <c r="AA1276" s="76"/>
      <c r="AB1276" s="76"/>
      <c r="AC1276" s="76"/>
      <c r="AD1276" s="76"/>
    </row>
    <row r="1277" spans="1:30" ht="15" x14ac:dyDescent="0.15">
      <c r="A1277" s="53"/>
      <c r="B1277" s="58"/>
      <c r="C1277" s="37">
        <v>1265</v>
      </c>
      <c r="D1277" s="59"/>
      <c r="E1277" s="60"/>
      <c r="F1277" s="58"/>
      <c r="G1277" s="59"/>
      <c r="H1277" s="60"/>
      <c r="I1277" s="58"/>
      <c r="J1277" s="40"/>
      <c r="K1277" s="41"/>
      <c r="L1277" s="41"/>
      <c r="M1277" s="42"/>
      <c r="N1277" s="43"/>
      <c r="O1277" s="43"/>
      <c r="P1277" s="43"/>
      <c r="Q1277" s="43"/>
      <c r="R1277" s="43"/>
      <c r="S1277" s="43"/>
      <c r="T1277" s="43"/>
      <c r="U1277" s="43"/>
      <c r="V1277" s="43"/>
      <c r="W1277" s="43"/>
      <c r="X1277" s="43"/>
      <c r="Y1277" s="43"/>
      <c r="Z1277" s="94"/>
      <c r="AA1277" s="76"/>
      <c r="AB1277" s="76"/>
      <c r="AC1277" s="76"/>
      <c r="AD1277" s="76"/>
    </row>
    <row r="1278" spans="1:30" ht="15" x14ac:dyDescent="0.15">
      <c r="A1278" s="53"/>
      <c r="B1278" s="58"/>
      <c r="C1278" s="37">
        <v>1266</v>
      </c>
      <c r="D1278" s="59"/>
      <c r="E1278" s="60"/>
      <c r="F1278" s="58"/>
      <c r="G1278" s="59"/>
      <c r="H1278" s="60"/>
      <c r="I1278" s="58"/>
      <c r="J1278" s="40"/>
      <c r="K1278" s="41"/>
      <c r="L1278" s="41"/>
      <c r="M1278" s="42"/>
      <c r="N1278" s="43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94"/>
      <c r="AA1278" s="76"/>
      <c r="AB1278" s="76"/>
      <c r="AC1278" s="76"/>
      <c r="AD1278" s="76"/>
    </row>
    <row r="1279" spans="1:30" ht="15" x14ac:dyDescent="0.15">
      <c r="A1279" s="53"/>
      <c r="B1279" s="58"/>
      <c r="C1279" s="37">
        <v>1267</v>
      </c>
      <c r="D1279" s="59"/>
      <c r="E1279" s="60"/>
      <c r="F1279" s="58"/>
      <c r="G1279" s="59"/>
      <c r="H1279" s="60"/>
      <c r="I1279" s="58"/>
      <c r="J1279" s="40"/>
      <c r="K1279" s="41"/>
      <c r="L1279" s="41"/>
      <c r="M1279" s="42"/>
      <c r="N1279" s="43"/>
      <c r="O1279" s="43"/>
      <c r="P1279" s="43"/>
      <c r="Q1279" s="43"/>
      <c r="R1279" s="43"/>
      <c r="S1279" s="43"/>
      <c r="T1279" s="43"/>
      <c r="U1279" s="43"/>
      <c r="V1279" s="43"/>
      <c r="W1279" s="43"/>
      <c r="X1279" s="43"/>
      <c r="Y1279" s="43"/>
      <c r="Z1279" s="94"/>
      <c r="AA1279" s="76"/>
      <c r="AB1279" s="76"/>
      <c r="AC1279" s="76"/>
      <c r="AD1279" s="76"/>
    </row>
    <row r="1280" spans="1:30" ht="15" x14ac:dyDescent="0.15">
      <c r="A1280" s="53"/>
      <c r="B1280" s="58"/>
      <c r="C1280" s="37">
        <v>1268</v>
      </c>
      <c r="D1280" s="59"/>
      <c r="E1280" s="60"/>
      <c r="F1280" s="58"/>
      <c r="G1280" s="59"/>
      <c r="H1280" s="60"/>
      <c r="I1280" s="58"/>
      <c r="J1280" s="40"/>
      <c r="K1280" s="41"/>
      <c r="L1280" s="41"/>
      <c r="M1280" s="42"/>
      <c r="N1280" s="43"/>
      <c r="O1280" s="43"/>
      <c r="P1280" s="43"/>
      <c r="Q1280" s="43"/>
      <c r="R1280" s="43"/>
      <c r="S1280" s="43"/>
      <c r="T1280" s="43"/>
      <c r="U1280" s="43"/>
      <c r="V1280" s="43"/>
      <c r="W1280" s="43"/>
      <c r="X1280" s="43"/>
      <c r="Y1280" s="43"/>
      <c r="Z1280" s="94"/>
      <c r="AA1280" s="76"/>
      <c r="AB1280" s="76"/>
      <c r="AC1280" s="76"/>
      <c r="AD1280" s="76"/>
    </row>
    <row r="1281" spans="1:30" ht="15" x14ac:dyDescent="0.15">
      <c r="A1281" s="53"/>
      <c r="B1281" s="58"/>
      <c r="C1281" s="37">
        <v>1269</v>
      </c>
      <c r="D1281" s="59"/>
      <c r="E1281" s="60"/>
      <c r="F1281" s="58"/>
      <c r="G1281" s="59"/>
      <c r="H1281" s="60"/>
      <c r="I1281" s="58"/>
      <c r="J1281" s="40"/>
      <c r="K1281" s="41"/>
      <c r="L1281" s="41"/>
      <c r="M1281" s="42"/>
      <c r="N1281" s="43"/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94"/>
      <c r="AA1281" s="76"/>
      <c r="AB1281" s="76"/>
      <c r="AC1281" s="76"/>
      <c r="AD1281" s="76"/>
    </row>
    <row r="1282" spans="1:30" ht="15" x14ac:dyDescent="0.15">
      <c r="A1282" s="53"/>
      <c r="B1282" s="58"/>
      <c r="C1282" s="37">
        <v>1270</v>
      </c>
      <c r="D1282" s="59"/>
      <c r="E1282" s="60"/>
      <c r="F1282" s="58"/>
      <c r="G1282" s="59"/>
      <c r="H1282" s="60"/>
      <c r="I1282" s="58"/>
      <c r="J1282" s="40"/>
      <c r="K1282" s="41"/>
      <c r="L1282" s="41"/>
      <c r="M1282" s="42"/>
      <c r="N1282" s="43"/>
      <c r="O1282" s="43"/>
      <c r="P1282" s="43"/>
      <c r="Q1282" s="43"/>
      <c r="R1282" s="43"/>
      <c r="S1282" s="43"/>
      <c r="T1282" s="43"/>
      <c r="U1282" s="43"/>
      <c r="V1282" s="43"/>
      <c r="W1282" s="43"/>
      <c r="X1282" s="43"/>
      <c r="Y1282" s="43"/>
      <c r="Z1282" s="94"/>
      <c r="AA1282" s="76"/>
      <c r="AB1282" s="76"/>
      <c r="AC1282" s="76"/>
      <c r="AD1282" s="76"/>
    </row>
    <row r="1283" spans="1:30" ht="15" x14ac:dyDescent="0.15">
      <c r="A1283" s="53"/>
      <c r="B1283" s="58"/>
      <c r="C1283" s="37">
        <v>1271</v>
      </c>
      <c r="D1283" s="59"/>
      <c r="E1283" s="60"/>
      <c r="F1283" s="58"/>
      <c r="G1283" s="59"/>
      <c r="H1283" s="60"/>
      <c r="I1283" s="58"/>
      <c r="J1283" s="40"/>
      <c r="K1283" s="41"/>
      <c r="L1283" s="41"/>
      <c r="M1283" s="42"/>
      <c r="N1283" s="43"/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94"/>
      <c r="AA1283" s="76"/>
      <c r="AB1283" s="76"/>
      <c r="AC1283" s="76"/>
      <c r="AD1283" s="76"/>
    </row>
    <row r="1284" spans="1:30" ht="15" x14ac:dyDescent="0.15">
      <c r="A1284" s="53"/>
      <c r="B1284" s="58"/>
      <c r="C1284" s="37">
        <v>1272</v>
      </c>
      <c r="D1284" s="59"/>
      <c r="E1284" s="60"/>
      <c r="F1284" s="58"/>
      <c r="G1284" s="59"/>
      <c r="H1284" s="60"/>
      <c r="I1284" s="58"/>
      <c r="J1284" s="40"/>
      <c r="K1284" s="41"/>
      <c r="L1284" s="41"/>
      <c r="M1284" s="42"/>
      <c r="N1284" s="43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94"/>
      <c r="AA1284" s="76"/>
      <c r="AB1284" s="76"/>
      <c r="AC1284" s="76"/>
      <c r="AD1284" s="76"/>
    </row>
    <row r="1285" spans="1:30" ht="15" x14ac:dyDescent="0.15">
      <c r="A1285" s="53"/>
      <c r="B1285" s="58"/>
      <c r="C1285" s="37">
        <v>1273</v>
      </c>
      <c r="D1285" s="59"/>
      <c r="E1285" s="60"/>
      <c r="F1285" s="58"/>
      <c r="G1285" s="59"/>
      <c r="H1285" s="60"/>
      <c r="I1285" s="58"/>
      <c r="J1285" s="40"/>
      <c r="K1285" s="41"/>
      <c r="L1285" s="41"/>
      <c r="M1285" s="42"/>
      <c r="N1285" s="43"/>
      <c r="O1285" s="43"/>
      <c r="P1285" s="43"/>
      <c r="Q1285" s="43"/>
      <c r="R1285" s="43"/>
      <c r="S1285" s="43"/>
      <c r="T1285" s="43"/>
      <c r="U1285" s="43"/>
      <c r="V1285" s="43"/>
      <c r="W1285" s="43"/>
      <c r="X1285" s="43"/>
      <c r="Y1285" s="43"/>
      <c r="Z1285" s="94"/>
      <c r="AA1285" s="76"/>
      <c r="AB1285" s="76"/>
      <c r="AC1285" s="76"/>
      <c r="AD1285" s="76"/>
    </row>
    <row r="1286" spans="1:30" ht="15" x14ac:dyDescent="0.15">
      <c r="A1286" s="53"/>
      <c r="B1286" s="58"/>
      <c r="C1286" s="37">
        <v>1274</v>
      </c>
      <c r="D1286" s="59"/>
      <c r="E1286" s="60"/>
      <c r="F1286" s="58"/>
      <c r="G1286" s="59"/>
      <c r="H1286" s="60"/>
      <c r="I1286" s="58"/>
      <c r="J1286" s="40"/>
      <c r="K1286" s="41"/>
      <c r="L1286" s="41"/>
      <c r="M1286" s="42"/>
      <c r="N1286" s="43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94"/>
      <c r="AA1286" s="76"/>
      <c r="AB1286" s="76"/>
      <c r="AC1286" s="76"/>
      <c r="AD1286" s="76"/>
    </row>
    <row r="1287" spans="1:30" ht="15" x14ac:dyDescent="0.15">
      <c r="A1287" s="53"/>
      <c r="B1287" s="58"/>
      <c r="C1287" s="37">
        <v>1275</v>
      </c>
      <c r="D1287" s="59"/>
      <c r="E1287" s="60"/>
      <c r="F1287" s="58"/>
      <c r="G1287" s="59"/>
      <c r="H1287" s="60"/>
      <c r="I1287" s="58"/>
      <c r="J1287" s="40"/>
      <c r="K1287" s="41"/>
      <c r="L1287" s="41"/>
      <c r="M1287" s="42"/>
      <c r="N1287" s="43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94"/>
      <c r="AA1287" s="76"/>
      <c r="AB1287" s="76"/>
      <c r="AC1287" s="76"/>
      <c r="AD1287" s="76"/>
    </row>
    <row r="1288" spans="1:30" ht="15" x14ac:dyDescent="0.15">
      <c r="A1288" s="53"/>
      <c r="B1288" s="58"/>
      <c r="C1288" s="37">
        <v>1276</v>
      </c>
      <c r="D1288" s="59"/>
      <c r="E1288" s="60"/>
      <c r="F1288" s="58"/>
      <c r="G1288" s="59"/>
      <c r="H1288" s="60"/>
      <c r="I1288" s="58"/>
      <c r="J1288" s="40"/>
      <c r="K1288" s="41"/>
      <c r="L1288" s="41"/>
      <c r="M1288" s="42"/>
      <c r="N1288" s="43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94"/>
      <c r="AA1288" s="76"/>
      <c r="AB1288" s="76"/>
      <c r="AC1288" s="76"/>
      <c r="AD1288" s="76"/>
    </row>
    <row r="1289" spans="1:30" ht="15" x14ac:dyDescent="0.15">
      <c r="A1289" s="53"/>
      <c r="B1289" s="58"/>
      <c r="C1289" s="37">
        <v>1277</v>
      </c>
      <c r="D1289" s="59"/>
      <c r="E1289" s="60"/>
      <c r="F1289" s="58"/>
      <c r="G1289" s="59"/>
      <c r="H1289" s="60"/>
      <c r="I1289" s="58"/>
      <c r="J1289" s="40"/>
      <c r="K1289" s="41"/>
      <c r="L1289" s="41"/>
      <c r="M1289" s="42"/>
      <c r="N1289" s="43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94"/>
      <c r="AA1289" s="76"/>
      <c r="AB1289" s="76"/>
      <c r="AC1289" s="76"/>
      <c r="AD1289" s="76"/>
    </row>
    <row r="1290" spans="1:30" ht="15" x14ac:dyDescent="0.15">
      <c r="A1290" s="53"/>
      <c r="B1290" s="58"/>
      <c r="C1290" s="37">
        <v>1278</v>
      </c>
      <c r="D1290" s="59"/>
      <c r="E1290" s="60"/>
      <c r="F1290" s="58"/>
      <c r="G1290" s="59"/>
      <c r="H1290" s="60"/>
      <c r="I1290" s="58"/>
      <c r="J1290" s="40"/>
      <c r="K1290" s="41"/>
      <c r="L1290" s="41"/>
      <c r="M1290" s="42"/>
      <c r="N1290" s="43"/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  <c r="Y1290" s="43"/>
      <c r="Z1290" s="94"/>
      <c r="AA1290" s="76"/>
      <c r="AB1290" s="76"/>
      <c r="AC1290" s="76"/>
      <c r="AD1290" s="76"/>
    </row>
    <row r="1291" spans="1:30" ht="15" x14ac:dyDescent="0.15">
      <c r="A1291" s="53"/>
      <c r="B1291" s="58"/>
      <c r="C1291" s="37">
        <v>1279</v>
      </c>
      <c r="D1291" s="59"/>
      <c r="E1291" s="60"/>
      <c r="F1291" s="58"/>
      <c r="G1291" s="59"/>
      <c r="H1291" s="60"/>
      <c r="I1291" s="58"/>
      <c r="J1291" s="40"/>
      <c r="K1291" s="41"/>
      <c r="L1291" s="41"/>
      <c r="M1291" s="42"/>
      <c r="N1291" s="43"/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94"/>
      <c r="AA1291" s="76"/>
      <c r="AB1291" s="76"/>
      <c r="AC1291" s="76"/>
      <c r="AD1291" s="76"/>
    </row>
    <row r="1292" spans="1:30" ht="15" x14ac:dyDescent="0.15">
      <c r="A1292" s="53"/>
      <c r="B1292" s="58"/>
      <c r="C1292" s="37">
        <v>1280</v>
      </c>
      <c r="D1292" s="59"/>
      <c r="E1292" s="60"/>
      <c r="F1292" s="58"/>
      <c r="G1292" s="59"/>
      <c r="H1292" s="60"/>
      <c r="I1292" s="58"/>
      <c r="J1292" s="40"/>
      <c r="K1292" s="41"/>
      <c r="L1292" s="41"/>
      <c r="M1292" s="42"/>
      <c r="N1292" s="43"/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94"/>
      <c r="AA1292" s="76"/>
      <c r="AB1292" s="76"/>
      <c r="AC1292" s="76"/>
      <c r="AD1292" s="76"/>
    </row>
    <row r="1293" spans="1:30" ht="15" x14ac:dyDescent="0.15">
      <c r="A1293" s="53"/>
      <c r="B1293" s="58"/>
      <c r="C1293" s="37">
        <v>1281</v>
      </c>
      <c r="D1293" s="59"/>
      <c r="E1293" s="60"/>
      <c r="F1293" s="58"/>
      <c r="G1293" s="59"/>
      <c r="H1293" s="60"/>
      <c r="I1293" s="58"/>
      <c r="J1293" s="40"/>
      <c r="K1293" s="41"/>
      <c r="L1293" s="41"/>
      <c r="M1293" s="42"/>
      <c r="N1293" s="43"/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94"/>
      <c r="AA1293" s="76"/>
      <c r="AB1293" s="76"/>
      <c r="AC1293" s="76"/>
      <c r="AD1293" s="76"/>
    </row>
    <row r="1294" spans="1:30" ht="15" x14ac:dyDescent="0.15">
      <c r="A1294" s="53"/>
      <c r="B1294" s="58"/>
      <c r="C1294" s="37">
        <v>1282</v>
      </c>
      <c r="D1294" s="59"/>
      <c r="E1294" s="60"/>
      <c r="F1294" s="58"/>
      <c r="G1294" s="59"/>
      <c r="H1294" s="60"/>
      <c r="I1294" s="58"/>
      <c r="J1294" s="40"/>
      <c r="K1294" s="41"/>
      <c r="L1294" s="41"/>
      <c r="M1294" s="42"/>
      <c r="N1294" s="43"/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94"/>
      <c r="AA1294" s="76"/>
      <c r="AB1294" s="76"/>
      <c r="AC1294" s="76"/>
      <c r="AD1294" s="76"/>
    </row>
    <row r="1295" spans="1:30" ht="15" x14ac:dyDescent="0.15">
      <c r="A1295" s="53"/>
      <c r="B1295" s="58"/>
      <c r="C1295" s="37">
        <v>1283</v>
      </c>
      <c r="D1295" s="59"/>
      <c r="E1295" s="60"/>
      <c r="F1295" s="58"/>
      <c r="G1295" s="59"/>
      <c r="H1295" s="60"/>
      <c r="I1295" s="58"/>
      <c r="J1295" s="40"/>
      <c r="K1295" s="41"/>
      <c r="L1295" s="41"/>
      <c r="M1295" s="42"/>
      <c r="N1295" s="43"/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  <c r="Z1295" s="94"/>
      <c r="AA1295" s="76"/>
      <c r="AB1295" s="76"/>
      <c r="AC1295" s="76"/>
      <c r="AD1295" s="76"/>
    </row>
    <row r="1296" spans="1:30" ht="15" x14ac:dyDescent="0.15">
      <c r="A1296" s="53"/>
      <c r="B1296" s="58"/>
      <c r="C1296" s="37">
        <v>1284</v>
      </c>
      <c r="D1296" s="59"/>
      <c r="E1296" s="60"/>
      <c r="F1296" s="58"/>
      <c r="G1296" s="59"/>
      <c r="H1296" s="60"/>
      <c r="I1296" s="58"/>
      <c r="J1296" s="40"/>
      <c r="K1296" s="41"/>
      <c r="L1296" s="41"/>
      <c r="M1296" s="42"/>
      <c r="N1296" s="43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94"/>
      <c r="AA1296" s="76"/>
      <c r="AB1296" s="76"/>
      <c r="AC1296" s="76"/>
      <c r="AD1296" s="76"/>
    </row>
    <row r="1297" spans="1:30" ht="15" x14ac:dyDescent="0.15">
      <c r="A1297" s="53"/>
      <c r="B1297" s="58"/>
      <c r="C1297" s="37">
        <v>1285</v>
      </c>
      <c r="D1297" s="59"/>
      <c r="E1297" s="60"/>
      <c r="F1297" s="58"/>
      <c r="G1297" s="59"/>
      <c r="H1297" s="60"/>
      <c r="I1297" s="58"/>
      <c r="J1297" s="40"/>
      <c r="K1297" s="41"/>
      <c r="L1297" s="41"/>
      <c r="M1297" s="42"/>
      <c r="N1297" s="43"/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94"/>
      <c r="AA1297" s="76"/>
      <c r="AB1297" s="76"/>
      <c r="AC1297" s="76"/>
      <c r="AD1297" s="76"/>
    </row>
    <row r="1298" spans="1:30" ht="15" x14ac:dyDescent="0.15">
      <c r="A1298" s="53"/>
      <c r="B1298" s="58"/>
      <c r="C1298" s="37">
        <v>1286</v>
      </c>
      <c r="D1298" s="59"/>
      <c r="E1298" s="60"/>
      <c r="F1298" s="58"/>
      <c r="G1298" s="59"/>
      <c r="H1298" s="60"/>
      <c r="I1298" s="58"/>
      <c r="J1298" s="40"/>
      <c r="K1298" s="41"/>
      <c r="L1298" s="41"/>
      <c r="M1298" s="42"/>
      <c r="N1298" s="43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94"/>
      <c r="AA1298" s="76"/>
      <c r="AB1298" s="76"/>
      <c r="AC1298" s="76"/>
      <c r="AD1298" s="76"/>
    </row>
    <row r="1299" spans="1:30" ht="15" x14ac:dyDescent="0.15">
      <c r="A1299" s="53"/>
      <c r="B1299" s="58"/>
      <c r="C1299" s="37">
        <v>1287</v>
      </c>
      <c r="D1299" s="59"/>
      <c r="E1299" s="60"/>
      <c r="F1299" s="58"/>
      <c r="G1299" s="59"/>
      <c r="H1299" s="60"/>
      <c r="I1299" s="58"/>
      <c r="J1299" s="40"/>
      <c r="K1299" s="41"/>
      <c r="L1299" s="41"/>
      <c r="M1299" s="42"/>
      <c r="N1299" s="43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94"/>
      <c r="AA1299" s="76"/>
      <c r="AB1299" s="76"/>
      <c r="AC1299" s="76"/>
      <c r="AD1299" s="76"/>
    </row>
    <row r="1300" spans="1:30" ht="15" x14ac:dyDescent="0.15">
      <c r="A1300" s="53"/>
      <c r="B1300" s="58"/>
      <c r="C1300" s="37">
        <v>1288</v>
      </c>
      <c r="D1300" s="59"/>
      <c r="E1300" s="60"/>
      <c r="F1300" s="58"/>
      <c r="G1300" s="59"/>
      <c r="H1300" s="60"/>
      <c r="I1300" s="58"/>
      <c r="J1300" s="40"/>
      <c r="K1300" s="41"/>
      <c r="L1300" s="41"/>
      <c r="M1300" s="42"/>
      <c r="N1300" s="43"/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94"/>
      <c r="AA1300" s="76"/>
      <c r="AB1300" s="76"/>
      <c r="AC1300" s="76"/>
      <c r="AD1300" s="76"/>
    </row>
    <row r="1301" spans="1:30" ht="15" x14ac:dyDescent="0.15">
      <c r="A1301" s="53"/>
      <c r="B1301" s="58"/>
      <c r="C1301" s="37">
        <v>1289</v>
      </c>
      <c r="D1301" s="59"/>
      <c r="E1301" s="60"/>
      <c r="F1301" s="58"/>
      <c r="G1301" s="59"/>
      <c r="H1301" s="60"/>
      <c r="I1301" s="58"/>
      <c r="J1301" s="40"/>
      <c r="K1301" s="41"/>
      <c r="L1301" s="41"/>
      <c r="M1301" s="42"/>
      <c r="N1301" s="43"/>
      <c r="O1301" s="43"/>
      <c r="P1301" s="43"/>
      <c r="Q1301" s="43"/>
      <c r="R1301" s="43"/>
      <c r="S1301" s="43"/>
      <c r="T1301" s="43"/>
      <c r="U1301" s="43"/>
      <c r="V1301" s="43"/>
      <c r="W1301" s="43"/>
      <c r="X1301" s="43"/>
      <c r="Y1301" s="43"/>
      <c r="Z1301" s="94"/>
      <c r="AA1301" s="76"/>
      <c r="AB1301" s="76"/>
      <c r="AC1301" s="76"/>
      <c r="AD1301" s="76"/>
    </row>
    <row r="1302" spans="1:30" ht="15" x14ac:dyDescent="0.15">
      <c r="A1302" s="53"/>
      <c r="B1302" s="58"/>
      <c r="C1302" s="37">
        <v>1290</v>
      </c>
      <c r="D1302" s="59"/>
      <c r="E1302" s="60"/>
      <c r="F1302" s="58"/>
      <c r="G1302" s="59"/>
      <c r="H1302" s="60"/>
      <c r="I1302" s="58"/>
      <c r="J1302" s="40"/>
      <c r="K1302" s="41"/>
      <c r="L1302" s="41"/>
      <c r="M1302" s="42"/>
      <c r="N1302" s="43"/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94"/>
      <c r="AA1302" s="76"/>
      <c r="AB1302" s="76"/>
      <c r="AC1302" s="76"/>
      <c r="AD1302" s="76"/>
    </row>
    <row r="1303" spans="1:30" ht="15" x14ac:dyDescent="0.15">
      <c r="A1303" s="53"/>
      <c r="B1303" s="58"/>
      <c r="C1303" s="37">
        <v>1291</v>
      </c>
      <c r="D1303" s="59"/>
      <c r="E1303" s="60"/>
      <c r="F1303" s="58"/>
      <c r="G1303" s="59"/>
      <c r="H1303" s="60"/>
      <c r="I1303" s="58"/>
      <c r="J1303" s="40"/>
      <c r="K1303" s="41"/>
      <c r="L1303" s="41"/>
      <c r="M1303" s="42"/>
      <c r="N1303" s="43"/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94"/>
      <c r="AA1303" s="76"/>
      <c r="AB1303" s="76"/>
      <c r="AC1303" s="76"/>
      <c r="AD1303" s="76"/>
    </row>
    <row r="1304" spans="1:30" ht="15" x14ac:dyDescent="0.15">
      <c r="A1304" s="53"/>
      <c r="B1304" s="58"/>
      <c r="C1304" s="37">
        <v>1292</v>
      </c>
      <c r="D1304" s="59"/>
      <c r="E1304" s="60"/>
      <c r="F1304" s="58"/>
      <c r="G1304" s="59"/>
      <c r="H1304" s="60"/>
      <c r="I1304" s="58"/>
      <c r="J1304" s="40"/>
      <c r="K1304" s="41"/>
      <c r="L1304" s="41"/>
      <c r="M1304" s="42"/>
      <c r="N1304" s="43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94"/>
      <c r="AA1304" s="76"/>
      <c r="AB1304" s="76"/>
      <c r="AC1304" s="76"/>
      <c r="AD1304" s="76"/>
    </row>
    <row r="1305" spans="1:30" ht="15" x14ac:dyDescent="0.15">
      <c r="A1305" s="53"/>
      <c r="B1305" s="58"/>
      <c r="C1305" s="37">
        <v>1293</v>
      </c>
      <c r="D1305" s="59"/>
      <c r="E1305" s="60"/>
      <c r="F1305" s="58"/>
      <c r="G1305" s="59"/>
      <c r="H1305" s="60"/>
      <c r="I1305" s="58"/>
      <c r="J1305" s="40"/>
      <c r="K1305" s="41"/>
      <c r="L1305" s="41"/>
      <c r="M1305" s="42"/>
      <c r="N1305" s="43"/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94"/>
      <c r="AA1305" s="76"/>
      <c r="AB1305" s="76"/>
      <c r="AC1305" s="76"/>
      <c r="AD1305" s="76"/>
    </row>
    <row r="1306" spans="1:30" ht="15" x14ac:dyDescent="0.15">
      <c r="A1306" s="53"/>
      <c r="B1306" s="58"/>
      <c r="C1306" s="37">
        <v>1294</v>
      </c>
      <c r="D1306" s="59"/>
      <c r="E1306" s="60"/>
      <c r="F1306" s="58"/>
      <c r="G1306" s="59"/>
      <c r="H1306" s="60"/>
      <c r="I1306" s="58"/>
      <c r="J1306" s="40"/>
      <c r="K1306" s="41"/>
      <c r="L1306" s="41"/>
      <c r="M1306" s="42"/>
      <c r="N1306" s="43"/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94"/>
      <c r="AA1306" s="76"/>
      <c r="AB1306" s="76"/>
      <c r="AC1306" s="76"/>
      <c r="AD1306" s="76"/>
    </row>
    <row r="1307" spans="1:30" ht="15" x14ac:dyDescent="0.15">
      <c r="A1307" s="53"/>
      <c r="B1307" s="58"/>
      <c r="C1307" s="37">
        <v>1295</v>
      </c>
      <c r="D1307" s="59"/>
      <c r="E1307" s="60"/>
      <c r="F1307" s="58"/>
      <c r="G1307" s="59"/>
      <c r="H1307" s="60"/>
      <c r="I1307" s="58"/>
      <c r="J1307" s="40"/>
      <c r="K1307" s="41"/>
      <c r="L1307" s="41"/>
      <c r="M1307" s="42"/>
      <c r="N1307" s="43"/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94"/>
      <c r="AA1307" s="76"/>
      <c r="AB1307" s="76"/>
      <c r="AC1307" s="76"/>
      <c r="AD1307" s="76"/>
    </row>
    <row r="1308" spans="1:30" ht="15" x14ac:dyDescent="0.15">
      <c r="A1308" s="53"/>
      <c r="B1308" s="58"/>
      <c r="C1308" s="37">
        <v>1296</v>
      </c>
      <c r="D1308" s="59"/>
      <c r="E1308" s="60"/>
      <c r="F1308" s="58"/>
      <c r="G1308" s="59"/>
      <c r="H1308" s="60"/>
      <c r="I1308" s="58"/>
      <c r="J1308" s="40"/>
      <c r="K1308" s="41"/>
      <c r="L1308" s="41"/>
      <c r="M1308" s="42"/>
      <c r="N1308" s="43"/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94"/>
      <c r="AA1308" s="76"/>
      <c r="AB1308" s="76"/>
      <c r="AC1308" s="76"/>
      <c r="AD1308" s="76"/>
    </row>
    <row r="1309" spans="1:30" ht="15" x14ac:dyDescent="0.15">
      <c r="A1309" s="53"/>
      <c r="B1309" s="58"/>
      <c r="C1309" s="37">
        <v>1297</v>
      </c>
      <c r="D1309" s="59"/>
      <c r="E1309" s="60"/>
      <c r="F1309" s="58"/>
      <c r="G1309" s="59"/>
      <c r="H1309" s="60"/>
      <c r="I1309" s="58"/>
      <c r="J1309" s="40"/>
      <c r="K1309" s="41"/>
      <c r="L1309" s="41"/>
      <c r="M1309" s="42"/>
      <c r="N1309" s="43"/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94"/>
      <c r="AA1309" s="76"/>
      <c r="AB1309" s="76"/>
      <c r="AC1309" s="76"/>
      <c r="AD1309" s="76"/>
    </row>
    <row r="1310" spans="1:30" ht="15" x14ac:dyDescent="0.15">
      <c r="A1310" s="53"/>
      <c r="B1310" s="58"/>
      <c r="C1310" s="37">
        <v>1298</v>
      </c>
      <c r="D1310" s="59"/>
      <c r="E1310" s="60"/>
      <c r="F1310" s="58"/>
      <c r="G1310" s="59"/>
      <c r="H1310" s="60"/>
      <c r="I1310" s="58"/>
      <c r="J1310" s="40"/>
      <c r="K1310" s="41"/>
      <c r="L1310" s="41"/>
      <c r="M1310" s="42"/>
      <c r="N1310" s="43"/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94"/>
      <c r="AA1310" s="76"/>
      <c r="AB1310" s="76"/>
      <c r="AC1310" s="76"/>
      <c r="AD1310" s="76"/>
    </row>
    <row r="1311" spans="1:30" ht="15" x14ac:dyDescent="0.15">
      <c r="A1311" s="53"/>
      <c r="B1311" s="58"/>
      <c r="C1311" s="37">
        <v>1299</v>
      </c>
      <c r="D1311" s="59"/>
      <c r="E1311" s="60"/>
      <c r="F1311" s="58"/>
      <c r="G1311" s="59"/>
      <c r="H1311" s="60"/>
      <c r="I1311" s="58"/>
      <c r="J1311" s="40"/>
      <c r="K1311" s="41"/>
      <c r="L1311" s="41"/>
      <c r="M1311" s="42"/>
      <c r="N1311" s="43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94"/>
      <c r="AA1311" s="76"/>
      <c r="AB1311" s="76"/>
      <c r="AC1311" s="76"/>
      <c r="AD1311" s="76"/>
    </row>
    <row r="1312" spans="1:30" ht="15" x14ac:dyDescent="0.15">
      <c r="A1312" s="53"/>
      <c r="B1312" s="58"/>
      <c r="C1312" s="37">
        <v>1300</v>
      </c>
      <c r="D1312" s="59"/>
      <c r="E1312" s="60"/>
      <c r="F1312" s="58"/>
      <c r="G1312" s="59"/>
      <c r="H1312" s="60"/>
      <c r="I1312" s="58"/>
      <c r="J1312" s="40"/>
      <c r="K1312" s="41"/>
      <c r="L1312" s="41"/>
      <c r="M1312" s="42"/>
      <c r="N1312" s="43"/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94"/>
      <c r="AA1312" s="76"/>
      <c r="AB1312" s="76"/>
      <c r="AC1312" s="76"/>
      <c r="AD1312" s="76"/>
    </row>
    <row r="1313" spans="1:30" ht="15" x14ac:dyDescent="0.15">
      <c r="A1313" s="53"/>
      <c r="B1313" s="58"/>
      <c r="C1313" s="37">
        <v>1301</v>
      </c>
      <c r="D1313" s="59"/>
      <c r="E1313" s="60"/>
      <c r="F1313" s="58"/>
      <c r="G1313" s="59"/>
      <c r="H1313" s="60"/>
      <c r="I1313" s="58"/>
      <c r="J1313" s="40"/>
      <c r="K1313" s="41"/>
      <c r="L1313" s="41"/>
      <c r="M1313" s="42"/>
      <c r="N1313" s="43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94"/>
      <c r="AA1313" s="76"/>
      <c r="AB1313" s="76"/>
      <c r="AC1313" s="76"/>
      <c r="AD1313" s="76"/>
    </row>
    <row r="1314" spans="1:30" ht="15" x14ac:dyDescent="0.15">
      <c r="A1314" s="53"/>
      <c r="B1314" s="58"/>
      <c r="C1314" s="37">
        <v>1302</v>
      </c>
      <c r="D1314" s="59"/>
      <c r="E1314" s="60"/>
      <c r="F1314" s="58"/>
      <c r="G1314" s="59"/>
      <c r="H1314" s="60"/>
      <c r="I1314" s="58"/>
      <c r="J1314" s="40"/>
      <c r="K1314" s="41"/>
      <c r="L1314" s="41"/>
      <c r="M1314" s="42"/>
      <c r="N1314" s="43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94"/>
      <c r="AA1314" s="76"/>
      <c r="AB1314" s="76"/>
      <c r="AC1314" s="76"/>
      <c r="AD1314" s="76"/>
    </row>
    <row r="1315" spans="1:30" ht="15" x14ac:dyDescent="0.15">
      <c r="A1315" s="53"/>
      <c r="B1315" s="58"/>
      <c r="C1315" s="37">
        <v>1303</v>
      </c>
      <c r="D1315" s="59"/>
      <c r="E1315" s="60"/>
      <c r="F1315" s="58"/>
      <c r="G1315" s="59"/>
      <c r="H1315" s="60"/>
      <c r="I1315" s="58"/>
      <c r="J1315" s="40"/>
      <c r="K1315" s="41"/>
      <c r="L1315" s="41"/>
      <c r="M1315" s="42"/>
      <c r="N1315" s="43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94"/>
      <c r="AA1315" s="76"/>
      <c r="AB1315" s="76"/>
      <c r="AC1315" s="76"/>
      <c r="AD1315" s="76"/>
    </row>
    <row r="1316" spans="1:30" ht="15" x14ac:dyDescent="0.15">
      <c r="A1316" s="53"/>
      <c r="B1316" s="58"/>
      <c r="C1316" s="37">
        <v>1304</v>
      </c>
      <c r="D1316" s="59"/>
      <c r="E1316" s="60"/>
      <c r="F1316" s="58"/>
      <c r="G1316" s="59"/>
      <c r="H1316" s="60"/>
      <c r="I1316" s="58"/>
      <c r="J1316" s="40"/>
      <c r="K1316" s="41"/>
      <c r="L1316" s="41"/>
      <c r="M1316" s="42"/>
      <c r="N1316" s="43"/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  <c r="Y1316" s="43"/>
      <c r="Z1316" s="94"/>
      <c r="AA1316" s="76"/>
      <c r="AB1316" s="76"/>
      <c r="AC1316" s="76"/>
      <c r="AD1316" s="76"/>
    </row>
    <row r="1317" spans="1:30" ht="15" x14ac:dyDescent="0.15">
      <c r="A1317" s="53"/>
      <c r="B1317" s="58"/>
      <c r="C1317" s="37">
        <v>1305</v>
      </c>
      <c r="D1317" s="59"/>
      <c r="E1317" s="60"/>
      <c r="F1317" s="58"/>
      <c r="G1317" s="59"/>
      <c r="H1317" s="60"/>
      <c r="I1317" s="58"/>
      <c r="J1317" s="40"/>
      <c r="K1317" s="41"/>
      <c r="L1317" s="41"/>
      <c r="M1317" s="42"/>
      <c r="N1317" s="43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94"/>
      <c r="AA1317" s="76"/>
      <c r="AB1317" s="76"/>
      <c r="AC1317" s="76"/>
      <c r="AD1317" s="76"/>
    </row>
    <row r="1318" spans="1:30" ht="15" x14ac:dyDescent="0.15">
      <c r="A1318" s="53"/>
      <c r="B1318" s="58"/>
      <c r="C1318" s="37">
        <v>1306</v>
      </c>
      <c r="D1318" s="59"/>
      <c r="E1318" s="60"/>
      <c r="F1318" s="58"/>
      <c r="G1318" s="59"/>
      <c r="H1318" s="60"/>
      <c r="I1318" s="58"/>
      <c r="J1318" s="40"/>
      <c r="K1318" s="41"/>
      <c r="L1318" s="41"/>
      <c r="M1318" s="42"/>
      <c r="N1318" s="43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94"/>
      <c r="AA1318" s="76"/>
      <c r="AB1318" s="76"/>
      <c r="AC1318" s="76"/>
      <c r="AD1318" s="76"/>
    </row>
    <row r="1319" spans="1:30" ht="15" x14ac:dyDescent="0.15">
      <c r="A1319" s="53"/>
      <c r="B1319" s="58"/>
      <c r="C1319" s="37">
        <v>1307</v>
      </c>
      <c r="D1319" s="59"/>
      <c r="E1319" s="60"/>
      <c r="F1319" s="58"/>
      <c r="G1319" s="59"/>
      <c r="H1319" s="60"/>
      <c r="I1319" s="58"/>
      <c r="J1319" s="40"/>
      <c r="K1319" s="41"/>
      <c r="L1319" s="41"/>
      <c r="M1319" s="42"/>
      <c r="N1319" s="43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94"/>
      <c r="AA1319" s="76"/>
      <c r="AB1319" s="76"/>
      <c r="AC1319" s="76"/>
      <c r="AD1319" s="76"/>
    </row>
    <row r="1320" spans="1:30" ht="15" x14ac:dyDescent="0.15">
      <c r="A1320" s="53"/>
      <c r="B1320" s="58"/>
      <c r="C1320" s="37">
        <v>1308</v>
      </c>
      <c r="D1320" s="59"/>
      <c r="E1320" s="60"/>
      <c r="F1320" s="58"/>
      <c r="G1320" s="59"/>
      <c r="H1320" s="60"/>
      <c r="I1320" s="58"/>
      <c r="J1320" s="40"/>
      <c r="K1320" s="41"/>
      <c r="L1320" s="41"/>
      <c r="M1320" s="42"/>
      <c r="N1320" s="43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94"/>
      <c r="AA1320" s="76"/>
      <c r="AB1320" s="76"/>
      <c r="AC1320" s="76"/>
      <c r="AD1320" s="76"/>
    </row>
    <row r="1321" spans="1:30" ht="15" x14ac:dyDescent="0.15">
      <c r="A1321" s="53"/>
      <c r="B1321" s="58"/>
      <c r="C1321" s="37">
        <v>1309</v>
      </c>
      <c r="D1321" s="59"/>
      <c r="E1321" s="60"/>
      <c r="F1321" s="58"/>
      <c r="G1321" s="59"/>
      <c r="H1321" s="60"/>
      <c r="I1321" s="58"/>
      <c r="J1321" s="40"/>
      <c r="K1321" s="41"/>
      <c r="L1321" s="41"/>
      <c r="M1321" s="42"/>
      <c r="N1321" s="43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94"/>
      <c r="AA1321" s="76"/>
      <c r="AB1321" s="76"/>
      <c r="AC1321" s="76"/>
      <c r="AD1321" s="76"/>
    </row>
    <row r="1322" spans="1:30" ht="15" x14ac:dyDescent="0.15">
      <c r="A1322" s="53"/>
      <c r="B1322" s="58"/>
      <c r="C1322" s="37">
        <v>1310</v>
      </c>
      <c r="D1322" s="59"/>
      <c r="E1322" s="60"/>
      <c r="F1322" s="58"/>
      <c r="G1322" s="59"/>
      <c r="H1322" s="60"/>
      <c r="I1322" s="58"/>
      <c r="J1322" s="40"/>
      <c r="K1322" s="41"/>
      <c r="L1322" s="41"/>
      <c r="M1322" s="42"/>
      <c r="N1322" s="43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94"/>
      <c r="AA1322" s="76"/>
      <c r="AB1322" s="76"/>
      <c r="AC1322" s="76"/>
      <c r="AD1322" s="76"/>
    </row>
    <row r="1323" spans="1:30" ht="15" x14ac:dyDescent="0.15">
      <c r="A1323" s="53"/>
      <c r="B1323" s="58"/>
      <c r="C1323" s="37">
        <v>1311</v>
      </c>
      <c r="D1323" s="59"/>
      <c r="E1323" s="60"/>
      <c r="F1323" s="58"/>
      <c r="G1323" s="59"/>
      <c r="H1323" s="60"/>
      <c r="I1323" s="58"/>
      <c r="J1323" s="40"/>
      <c r="K1323" s="41"/>
      <c r="L1323" s="41"/>
      <c r="M1323" s="42"/>
      <c r="N1323" s="43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94"/>
      <c r="AA1323" s="76"/>
      <c r="AB1323" s="76"/>
      <c r="AC1323" s="76"/>
      <c r="AD1323" s="76"/>
    </row>
    <row r="1324" spans="1:30" ht="15" x14ac:dyDescent="0.15">
      <c r="A1324" s="53"/>
      <c r="B1324" s="58"/>
      <c r="C1324" s="37">
        <v>1312</v>
      </c>
      <c r="D1324" s="59"/>
      <c r="E1324" s="60"/>
      <c r="F1324" s="58"/>
      <c r="G1324" s="59"/>
      <c r="H1324" s="60"/>
      <c r="I1324" s="58"/>
      <c r="J1324" s="40"/>
      <c r="K1324" s="41"/>
      <c r="L1324" s="41"/>
      <c r="M1324" s="42"/>
      <c r="N1324" s="43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94"/>
      <c r="AA1324" s="76"/>
      <c r="AB1324" s="76"/>
      <c r="AC1324" s="76"/>
      <c r="AD1324" s="76"/>
    </row>
    <row r="1325" spans="1:30" ht="15" x14ac:dyDescent="0.15">
      <c r="A1325" s="53"/>
      <c r="B1325" s="58"/>
      <c r="C1325" s="37">
        <v>1313</v>
      </c>
      <c r="D1325" s="59"/>
      <c r="E1325" s="60"/>
      <c r="F1325" s="58"/>
      <c r="G1325" s="59"/>
      <c r="H1325" s="60"/>
      <c r="I1325" s="58"/>
      <c r="J1325" s="40"/>
      <c r="K1325" s="41"/>
      <c r="L1325" s="41"/>
      <c r="M1325" s="42"/>
      <c r="N1325" s="43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94"/>
      <c r="AA1325" s="76"/>
      <c r="AB1325" s="76"/>
      <c r="AC1325" s="76"/>
      <c r="AD1325" s="76"/>
    </row>
    <row r="1326" spans="1:30" ht="15" x14ac:dyDescent="0.15">
      <c r="A1326" s="53"/>
      <c r="B1326" s="58"/>
      <c r="C1326" s="37">
        <v>1314</v>
      </c>
      <c r="D1326" s="59"/>
      <c r="E1326" s="60"/>
      <c r="F1326" s="58"/>
      <c r="G1326" s="59"/>
      <c r="H1326" s="60"/>
      <c r="I1326" s="58"/>
      <c r="J1326" s="40"/>
      <c r="K1326" s="41"/>
      <c r="L1326" s="41"/>
      <c r="M1326" s="42"/>
      <c r="N1326" s="43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94"/>
      <c r="AA1326" s="76"/>
      <c r="AB1326" s="76"/>
      <c r="AC1326" s="76"/>
      <c r="AD1326" s="76"/>
    </row>
    <row r="1327" spans="1:30" ht="15" x14ac:dyDescent="0.15">
      <c r="A1327" s="53"/>
      <c r="B1327" s="58"/>
      <c r="C1327" s="37">
        <v>1315</v>
      </c>
      <c r="D1327" s="59"/>
      <c r="E1327" s="60"/>
      <c r="F1327" s="58"/>
      <c r="G1327" s="59"/>
      <c r="H1327" s="60"/>
      <c r="I1327" s="58"/>
      <c r="J1327" s="40"/>
      <c r="K1327" s="41"/>
      <c r="L1327" s="41"/>
      <c r="M1327" s="42"/>
      <c r="N1327" s="43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94"/>
      <c r="AA1327" s="76"/>
      <c r="AB1327" s="76"/>
      <c r="AC1327" s="76"/>
      <c r="AD1327" s="76"/>
    </row>
    <row r="1328" spans="1:30" ht="15" x14ac:dyDescent="0.15">
      <c r="A1328" s="53"/>
      <c r="B1328" s="58"/>
      <c r="C1328" s="37">
        <v>1316</v>
      </c>
      <c r="D1328" s="59"/>
      <c r="E1328" s="60"/>
      <c r="F1328" s="58"/>
      <c r="G1328" s="59"/>
      <c r="H1328" s="60"/>
      <c r="I1328" s="58"/>
      <c r="J1328" s="40"/>
      <c r="K1328" s="41"/>
      <c r="L1328" s="41"/>
      <c r="M1328" s="42"/>
      <c r="N1328" s="43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94"/>
      <c r="AA1328" s="76"/>
      <c r="AB1328" s="76"/>
      <c r="AC1328" s="76"/>
      <c r="AD1328" s="76"/>
    </row>
    <row r="1329" spans="1:30" ht="15" x14ac:dyDescent="0.15">
      <c r="A1329" s="53"/>
      <c r="B1329" s="58"/>
      <c r="C1329" s="37">
        <v>1317</v>
      </c>
      <c r="D1329" s="59"/>
      <c r="E1329" s="60"/>
      <c r="F1329" s="58"/>
      <c r="G1329" s="59"/>
      <c r="H1329" s="60"/>
      <c r="I1329" s="58"/>
      <c r="J1329" s="40"/>
      <c r="K1329" s="41"/>
      <c r="L1329" s="41"/>
      <c r="M1329" s="42"/>
      <c r="N1329" s="43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94"/>
      <c r="AA1329" s="76"/>
      <c r="AB1329" s="76"/>
      <c r="AC1329" s="76"/>
      <c r="AD1329" s="76"/>
    </row>
    <row r="1330" spans="1:30" ht="15" x14ac:dyDescent="0.15">
      <c r="A1330" s="53"/>
      <c r="B1330" s="58"/>
      <c r="C1330" s="37">
        <v>1318</v>
      </c>
      <c r="D1330" s="59"/>
      <c r="E1330" s="60"/>
      <c r="F1330" s="58"/>
      <c r="G1330" s="59"/>
      <c r="H1330" s="60"/>
      <c r="I1330" s="58"/>
      <c r="J1330" s="40"/>
      <c r="K1330" s="41"/>
      <c r="L1330" s="41"/>
      <c r="M1330" s="42"/>
      <c r="N1330" s="43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94"/>
      <c r="AA1330" s="76"/>
      <c r="AB1330" s="76"/>
      <c r="AC1330" s="76"/>
      <c r="AD1330" s="76"/>
    </row>
    <row r="1331" spans="1:30" ht="15" x14ac:dyDescent="0.15">
      <c r="A1331" s="53"/>
      <c r="B1331" s="58"/>
      <c r="C1331" s="37">
        <v>1319</v>
      </c>
      <c r="D1331" s="59"/>
      <c r="E1331" s="60"/>
      <c r="F1331" s="58"/>
      <c r="G1331" s="59"/>
      <c r="H1331" s="60"/>
      <c r="I1331" s="58"/>
      <c r="J1331" s="40"/>
      <c r="K1331" s="41"/>
      <c r="L1331" s="41"/>
      <c r="M1331" s="42"/>
      <c r="N1331" s="43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94"/>
      <c r="AA1331" s="76"/>
      <c r="AB1331" s="76"/>
      <c r="AC1331" s="76"/>
      <c r="AD1331" s="76"/>
    </row>
    <row r="1332" spans="1:30" ht="15" x14ac:dyDescent="0.15">
      <c r="A1332" s="53"/>
      <c r="B1332" s="58"/>
      <c r="C1332" s="37">
        <v>1320</v>
      </c>
      <c r="D1332" s="59"/>
      <c r="E1332" s="60"/>
      <c r="F1332" s="58"/>
      <c r="G1332" s="59"/>
      <c r="H1332" s="60"/>
      <c r="I1332" s="58"/>
      <c r="J1332" s="40"/>
      <c r="K1332" s="41"/>
      <c r="L1332" s="41"/>
      <c r="M1332" s="42"/>
      <c r="N1332" s="43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94"/>
      <c r="AA1332" s="76"/>
      <c r="AB1332" s="76"/>
      <c r="AC1332" s="76"/>
      <c r="AD1332" s="76"/>
    </row>
    <row r="1333" spans="1:30" ht="15" x14ac:dyDescent="0.15">
      <c r="A1333" s="53"/>
      <c r="B1333" s="58"/>
      <c r="C1333" s="37">
        <v>1321</v>
      </c>
      <c r="D1333" s="59"/>
      <c r="E1333" s="60"/>
      <c r="F1333" s="58"/>
      <c r="G1333" s="59"/>
      <c r="H1333" s="60"/>
      <c r="I1333" s="58"/>
      <c r="J1333" s="40"/>
      <c r="K1333" s="41"/>
      <c r="L1333" s="41"/>
      <c r="M1333" s="42"/>
      <c r="N1333" s="43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94"/>
      <c r="AA1333" s="76"/>
      <c r="AB1333" s="76"/>
      <c r="AC1333" s="76"/>
      <c r="AD1333" s="76"/>
    </row>
    <row r="1334" spans="1:30" ht="15" x14ac:dyDescent="0.15">
      <c r="A1334" s="53"/>
      <c r="B1334" s="58"/>
      <c r="C1334" s="37">
        <v>1322</v>
      </c>
      <c r="D1334" s="59"/>
      <c r="E1334" s="60"/>
      <c r="F1334" s="58"/>
      <c r="G1334" s="59"/>
      <c r="H1334" s="60"/>
      <c r="I1334" s="58"/>
      <c r="J1334" s="40"/>
      <c r="K1334" s="41"/>
      <c r="L1334" s="41"/>
      <c r="M1334" s="42"/>
      <c r="N1334" s="43"/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94"/>
      <c r="AA1334" s="76"/>
      <c r="AB1334" s="76"/>
      <c r="AC1334" s="76"/>
      <c r="AD1334" s="76"/>
    </row>
    <row r="1335" spans="1:30" ht="15" x14ac:dyDescent="0.15">
      <c r="A1335" s="53"/>
      <c r="B1335" s="58"/>
      <c r="C1335" s="37">
        <v>1323</v>
      </c>
      <c r="D1335" s="59"/>
      <c r="E1335" s="60"/>
      <c r="F1335" s="58"/>
      <c r="G1335" s="59"/>
      <c r="H1335" s="60"/>
      <c r="I1335" s="58"/>
      <c r="J1335" s="40"/>
      <c r="K1335" s="41"/>
      <c r="L1335" s="41"/>
      <c r="M1335" s="42"/>
      <c r="N1335" s="43"/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94"/>
      <c r="AA1335" s="76"/>
      <c r="AB1335" s="76"/>
      <c r="AC1335" s="76"/>
      <c r="AD1335" s="76"/>
    </row>
    <row r="1336" spans="1:30" ht="15" x14ac:dyDescent="0.15">
      <c r="A1336" s="53"/>
      <c r="B1336" s="58"/>
      <c r="C1336" s="37">
        <v>1324</v>
      </c>
      <c r="D1336" s="59"/>
      <c r="E1336" s="60"/>
      <c r="F1336" s="58"/>
      <c r="G1336" s="59"/>
      <c r="H1336" s="60"/>
      <c r="I1336" s="58"/>
      <c r="J1336" s="40"/>
      <c r="K1336" s="41"/>
      <c r="L1336" s="41"/>
      <c r="M1336" s="42"/>
      <c r="N1336" s="43"/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94"/>
      <c r="AA1336" s="76"/>
      <c r="AB1336" s="76"/>
      <c r="AC1336" s="76"/>
      <c r="AD1336" s="76"/>
    </row>
    <row r="1337" spans="1:30" ht="15" x14ac:dyDescent="0.15">
      <c r="A1337" s="53"/>
      <c r="B1337" s="58"/>
      <c r="C1337" s="37">
        <v>1325</v>
      </c>
      <c r="D1337" s="59"/>
      <c r="E1337" s="60"/>
      <c r="F1337" s="58"/>
      <c r="G1337" s="59"/>
      <c r="H1337" s="60"/>
      <c r="I1337" s="58"/>
      <c r="J1337" s="40"/>
      <c r="K1337" s="41"/>
      <c r="L1337" s="41"/>
      <c r="M1337" s="42"/>
      <c r="N1337" s="43"/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94"/>
      <c r="AA1337" s="76"/>
      <c r="AB1337" s="76"/>
      <c r="AC1337" s="76"/>
      <c r="AD1337" s="76"/>
    </row>
    <row r="1338" spans="1:30" ht="15" x14ac:dyDescent="0.15">
      <c r="A1338" s="53"/>
      <c r="B1338" s="58"/>
      <c r="C1338" s="37">
        <v>1326</v>
      </c>
      <c r="D1338" s="59"/>
      <c r="E1338" s="60"/>
      <c r="F1338" s="58"/>
      <c r="G1338" s="59"/>
      <c r="H1338" s="60"/>
      <c r="I1338" s="58"/>
      <c r="J1338" s="40"/>
      <c r="K1338" s="41"/>
      <c r="L1338" s="41"/>
      <c r="M1338" s="42"/>
      <c r="N1338" s="43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94"/>
      <c r="AA1338" s="76"/>
      <c r="AB1338" s="76"/>
      <c r="AC1338" s="76"/>
      <c r="AD1338" s="76"/>
    </row>
    <row r="1339" spans="1:30" ht="15" x14ac:dyDescent="0.15">
      <c r="A1339" s="53"/>
      <c r="B1339" s="58"/>
      <c r="C1339" s="37">
        <v>1327</v>
      </c>
      <c r="D1339" s="59"/>
      <c r="E1339" s="60"/>
      <c r="F1339" s="58"/>
      <c r="G1339" s="59"/>
      <c r="H1339" s="60"/>
      <c r="I1339" s="58"/>
      <c r="J1339" s="40"/>
      <c r="K1339" s="41"/>
      <c r="L1339" s="41"/>
      <c r="M1339" s="42"/>
      <c r="N1339" s="43"/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94"/>
      <c r="AA1339" s="76"/>
      <c r="AB1339" s="76"/>
      <c r="AC1339" s="76"/>
      <c r="AD1339" s="76"/>
    </row>
    <row r="1340" spans="1:30" ht="15" x14ac:dyDescent="0.15">
      <c r="A1340" s="53"/>
      <c r="B1340" s="58"/>
      <c r="C1340" s="37">
        <v>1328</v>
      </c>
      <c r="D1340" s="59"/>
      <c r="E1340" s="60"/>
      <c r="F1340" s="58"/>
      <c r="G1340" s="59"/>
      <c r="H1340" s="60"/>
      <c r="I1340" s="58"/>
      <c r="J1340" s="40"/>
      <c r="K1340" s="41"/>
      <c r="L1340" s="41"/>
      <c r="M1340" s="42"/>
      <c r="N1340" s="43"/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94"/>
      <c r="AA1340" s="76"/>
      <c r="AB1340" s="76"/>
      <c r="AC1340" s="76"/>
      <c r="AD1340" s="76"/>
    </row>
    <row r="1341" spans="1:30" ht="15" x14ac:dyDescent="0.15">
      <c r="A1341" s="53"/>
      <c r="B1341" s="58"/>
      <c r="C1341" s="37">
        <v>1329</v>
      </c>
      <c r="D1341" s="59"/>
      <c r="E1341" s="60"/>
      <c r="F1341" s="58"/>
      <c r="G1341" s="59"/>
      <c r="H1341" s="60"/>
      <c r="I1341" s="58"/>
      <c r="J1341" s="40"/>
      <c r="K1341" s="41"/>
      <c r="L1341" s="41"/>
      <c r="M1341" s="42"/>
      <c r="N1341" s="43"/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94"/>
      <c r="AA1341" s="76"/>
      <c r="AB1341" s="76"/>
      <c r="AC1341" s="76"/>
      <c r="AD1341" s="76"/>
    </row>
    <row r="1342" spans="1:30" ht="15" x14ac:dyDescent="0.15">
      <c r="A1342" s="53"/>
      <c r="B1342" s="58"/>
      <c r="C1342" s="37">
        <v>1330</v>
      </c>
      <c r="D1342" s="59"/>
      <c r="E1342" s="60"/>
      <c r="F1342" s="58"/>
      <c r="G1342" s="59"/>
      <c r="H1342" s="60"/>
      <c r="I1342" s="58"/>
      <c r="J1342" s="40"/>
      <c r="K1342" s="41"/>
      <c r="L1342" s="41"/>
      <c r="M1342" s="42"/>
      <c r="N1342" s="43"/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94"/>
      <c r="AA1342" s="76"/>
      <c r="AB1342" s="76"/>
      <c r="AC1342" s="76"/>
      <c r="AD1342" s="76"/>
    </row>
    <row r="1343" spans="1:30" ht="15" x14ac:dyDescent="0.15">
      <c r="A1343" s="53"/>
      <c r="B1343" s="58"/>
      <c r="C1343" s="37">
        <v>1331</v>
      </c>
      <c r="D1343" s="59"/>
      <c r="E1343" s="60"/>
      <c r="F1343" s="58"/>
      <c r="G1343" s="59"/>
      <c r="H1343" s="60"/>
      <c r="I1343" s="58"/>
      <c r="J1343" s="40"/>
      <c r="K1343" s="41"/>
      <c r="L1343" s="41"/>
      <c r="M1343" s="42"/>
      <c r="N1343" s="43"/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94"/>
      <c r="AA1343" s="76"/>
      <c r="AB1343" s="76"/>
      <c r="AC1343" s="76"/>
      <c r="AD1343" s="76"/>
    </row>
    <row r="1344" spans="1:30" ht="15" x14ac:dyDescent="0.15">
      <c r="A1344" s="53"/>
      <c r="B1344" s="58"/>
      <c r="C1344" s="37">
        <v>1332</v>
      </c>
      <c r="D1344" s="59"/>
      <c r="E1344" s="60"/>
      <c r="F1344" s="58"/>
      <c r="G1344" s="59"/>
      <c r="H1344" s="60"/>
      <c r="I1344" s="58"/>
      <c r="J1344" s="40"/>
      <c r="K1344" s="41"/>
      <c r="L1344" s="41"/>
      <c r="M1344" s="42"/>
      <c r="N1344" s="43"/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94"/>
      <c r="AA1344" s="76"/>
      <c r="AB1344" s="76"/>
      <c r="AC1344" s="76"/>
      <c r="AD1344" s="76"/>
    </row>
    <row r="1345" spans="1:30" ht="15" x14ac:dyDescent="0.15">
      <c r="A1345" s="53"/>
      <c r="B1345" s="58"/>
      <c r="C1345" s="37">
        <v>1333</v>
      </c>
      <c r="D1345" s="59"/>
      <c r="E1345" s="60"/>
      <c r="F1345" s="58"/>
      <c r="G1345" s="59"/>
      <c r="H1345" s="60"/>
      <c r="I1345" s="58"/>
      <c r="J1345" s="40"/>
      <c r="K1345" s="41"/>
      <c r="L1345" s="41"/>
      <c r="M1345" s="42"/>
      <c r="N1345" s="43"/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94"/>
      <c r="AA1345" s="76"/>
      <c r="AB1345" s="76"/>
      <c r="AC1345" s="76"/>
      <c r="AD1345" s="76"/>
    </row>
    <row r="1346" spans="1:30" ht="15" x14ac:dyDescent="0.15">
      <c r="A1346" s="53"/>
      <c r="B1346" s="58"/>
      <c r="C1346" s="37">
        <v>1334</v>
      </c>
      <c r="D1346" s="59"/>
      <c r="E1346" s="60"/>
      <c r="F1346" s="58"/>
      <c r="G1346" s="59"/>
      <c r="H1346" s="60"/>
      <c r="I1346" s="58"/>
      <c r="J1346" s="40"/>
      <c r="K1346" s="41"/>
      <c r="L1346" s="41"/>
      <c r="M1346" s="42"/>
      <c r="N1346" s="43"/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94"/>
      <c r="AA1346" s="76"/>
      <c r="AB1346" s="76"/>
      <c r="AC1346" s="76"/>
      <c r="AD1346" s="76"/>
    </row>
    <row r="1347" spans="1:30" ht="15" x14ac:dyDescent="0.15">
      <c r="A1347" s="53"/>
      <c r="B1347" s="58"/>
      <c r="C1347" s="37">
        <v>1335</v>
      </c>
      <c r="D1347" s="59"/>
      <c r="E1347" s="60"/>
      <c r="F1347" s="58"/>
      <c r="G1347" s="59"/>
      <c r="H1347" s="60"/>
      <c r="I1347" s="58"/>
      <c r="J1347" s="40"/>
      <c r="K1347" s="41"/>
      <c r="L1347" s="41"/>
      <c r="M1347" s="42"/>
      <c r="N1347" s="43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94"/>
      <c r="AA1347" s="76"/>
      <c r="AB1347" s="76"/>
      <c r="AC1347" s="76"/>
      <c r="AD1347" s="76"/>
    </row>
    <row r="1348" spans="1:30" ht="15" x14ac:dyDescent="0.15">
      <c r="A1348" s="53"/>
      <c r="B1348" s="58"/>
      <c r="C1348" s="37">
        <v>1336</v>
      </c>
      <c r="D1348" s="59"/>
      <c r="E1348" s="60"/>
      <c r="F1348" s="58"/>
      <c r="G1348" s="59"/>
      <c r="H1348" s="60"/>
      <c r="I1348" s="58"/>
      <c r="J1348" s="40"/>
      <c r="K1348" s="41"/>
      <c r="L1348" s="41"/>
      <c r="M1348" s="42"/>
      <c r="N1348" s="43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94"/>
      <c r="AA1348" s="76"/>
      <c r="AB1348" s="76"/>
      <c r="AC1348" s="76"/>
      <c r="AD1348" s="76"/>
    </row>
    <row r="1349" spans="1:30" ht="15" x14ac:dyDescent="0.15">
      <c r="A1349" s="53"/>
      <c r="B1349" s="58"/>
      <c r="C1349" s="37">
        <v>1337</v>
      </c>
      <c r="D1349" s="59"/>
      <c r="E1349" s="60"/>
      <c r="F1349" s="58"/>
      <c r="G1349" s="59"/>
      <c r="H1349" s="60"/>
      <c r="I1349" s="58"/>
      <c r="J1349" s="40"/>
      <c r="K1349" s="41"/>
      <c r="L1349" s="41"/>
      <c r="M1349" s="42"/>
      <c r="N1349" s="43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94"/>
      <c r="AA1349" s="76"/>
      <c r="AB1349" s="76"/>
      <c r="AC1349" s="76"/>
      <c r="AD1349" s="76"/>
    </row>
    <row r="1350" spans="1:30" ht="15" x14ac:dyDescent="0.15">
      <c r="A1350" s="53"/>
      <c r="B1350" s="58"/>
      <c r="C1350" s="37">
        <v>1338</v>
      </c>
      <c r="D1350" s="59"/>
      <c r="E1350" s="60"/>
      <c r="F1350" s="58"/>
      <c r="G1350" s="59"/>
      <c r="H1350" s="60"/>
      <c r="I1350" s="58"/>
      <c r="J1350" s="40"/>
      <c r="K1350" s="41"/>
      <c r="L1350" s="41"/>
      <c r="M1350" s="42"/>
      <c r="N1350" s="43"/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94"/>
      <c r="AA1350" s="76"/>
      <c r="AB1350" s="76"/>
      <c r="AC1350" s="76"/>
      <c r="AD1350" s="76"/>
    </row>
    <row r="1351" spans="1:30" ht="15" x14ac:dyDescent="0.15">
      <c r="A1351" s="53"/>
      <c r="B1351" s="58"/>
      <c r="C1351" s="37">
        <v>1339</v>
      </c>
      <c r="D1351" s="59"/>
      <c r="E1351" s="60"/>
      <c r="F1351" s="58"/>
      <c r="G1351" s="59"/>
      <c r="H1351" s="60"/>
      <c r="I1351" s="58"/>
      <c r="J1351" s="40"/>
      <c r="K1351" s="41"/>
      <c r="L1351" s="41"/>
      <c r="M1351" s="42"/>
      <c r="N1351" s="43"/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94"/>
      <c r="AA1351" s="76"/>
      <c r="AB1351" s="76"/>
      <c r="AC1351" s="76"/>
      <c r="AD1351" s="76"/>
    </row>
    <row r="1352" spans="1:30" ht="15" x14ac:dyDescent="0.15">
      <c r="A1352" s="53"/>
      <c r="B1352" s="58"/>
      <c r="C1352" s="37">
        <v>1340</v>
      </c>
      <c r="D1352" s="59"/>
      <c r="E1352" s="60"/>
      <c r="F1352" s="58"/>
      <c r="G1352" s="59"/>
      <c r="H1352" s="60"/>
      <c r="I1352" s="58"/>
      <c r="J1352" s="40"/>
      <c r="K1352" s="41"/>
      <c r="L1352" s="41"/>
      <c r="M1352" s="42"/>
      <c r="N1352" s="43"/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94"/>
      <c r="AA1352" s="76"/>
      <c r="AB1352" s="76"/>
      <c r="AC1352" s="76"/>
      <c r="AD1352" s="76"/>
    </row>
    <row r="1353" spans="1:30" ht="15" x14ac:dyDescent="0.15">
      <c r="A1353" s="53"/>
      <c r="B1353" s="58"/>
      <c r="C1353" s="37">
        <v>1341</v>
      </c>
      <c r="D1353" s="59"/>
      <c r="E1353" s="60"/>
      <c r="F1353" s="58"/>
      <c r="G1353" s="59"/>
      <c r="H1353" s="60"/>
      <c r="I1353" s="58"/>
      <c r="J1353" s="40"/>
      <c r="K1353" s="41"/>
      <c r="L1353" s="41"/>
      <c r="M1353" s="42"/>
      <c r="N1353" s="43"/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94"/>
      <c r="AA1353" s="76"/>
      <c r="AB1353" s="76"/>
      <c r="AC1353" s="76"/>
      <c r="AD1353" s="76"/>
    </row>
    <row r="1354" spans="1:30" ht="15" x14ac:dyDescent="0.15">
      <c r="A1354" s="53"/>
      <c r="B1354" s="58"/>
      <c r="C1354" s="37">
        <v>1342</v>
      </c>
      <c r="D1354" s="59"/>
      <c r="E1354" s="60"/>
      <c r="F1354" s="58"/>
      <c r="G1354" s="59"/>
      <c r="H1354" s="60"/>
      <c r="I1354" s="58"/>
      <c r="J1354" s="40"/>
      <c r="K1354" s="41"/>
      <c r="L1354" s="41"/>
      <c r="M1354" s="42"/>
      <c r="N1354" s="43"/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94"/>
      <c r="AA1354" s="76"/>
      <c r="AB1354" s="76"/>
      <c r="AC1354" s="76"/>
      <c r="AD1354" s="76"/>
    </row>
    <row r="1355" spans="1:30" ht="15" x14ac:dyDescent="0.15">
      <c r="A1355" s="53"/>
      <c r="B1355" s="58"/>
      <c r="C1355" s="37">
        <v>1343</v>
      </c>
      <c r="D1355" s="59"/>
      <c r="E1355" s="60"/>
      <c r="F1355" s="58"/>
      <c r="G1355" s="59"/>
      <c r="H1355" s="60"/>
      <c r="I1355" s="58"/>
      <c r="J1355" s="40"/>
      <c r="K1355" s="41"/>
      <c r="L1355" s="41"/>
      <c r="M1355" s="42"/>
      <c r="N1355" s="43"/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94"/>
      <c r="AA1355" s="76"/>
      <c r="AB1355" s="76"/>
      <c r="AC1355" s="76"/>
      <c r="AD1355" s="76"/>
    </row>
    <row r="1356" spans="1:30" ht="15" x14ac:dyDescent="0.15">
      <c r="A1356" s="53"/>
      <c r="B1356" s="58"/>
      <c r="C1356" s="37">
        <v>1344</v>
      </c>
      <c r="D1356" s="59"/>
      <c r="E1356" s="60"/>
      <c r="F1356" s="58"/>
      <c r="G1356" s="59"/>
      <c r="H1356" s="60"/>
      <c r="I1356" s="58"/>
      <c r="J1356" s="40"/>
      <c r="K1356" s="41"/>
      <c r="L1356" s="41"/>
      <c r="M1356" s="42"/>
      <c r="N1356" s="43"/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94"/>
      <c r="AA1356" s="76"/>
      <c r="AB1356" s="76"/>
      <c r="AC1356" s="76"/>
      <c r="AD1356" s="76"/>
    </row>
    <row r="1357" spans="1:30" ht="15" x14ac:dyDescent="0.15">
      <c r="A1357" s="53"/>
      <c r="B1357" s="58"/>
      <c r="C1357" s="37">
        <v>1345</v>
      </c>
      <c r="D1357" s="59"/>
      <c r="E1357" s="60"/>
      <c r="F1357" s="58"/>
      <c r="G1357" s="59"/>
      <c r="H1357" s="60"/>
      <c r="I1357" s="58"/>
      <c r="J1357" s="40"/>
      <c r="K1357" s="41"/>
      <c r="L1357" s="41"/>
      <c r="M1357" s="42"/>
      <c r="N1357" s="43"/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94"/>
      <c r="AA1357" s="76"/>
      <c r="AB1357" s="76"/>
      <c r="AC1357" s="76"/>
      <c r="AD1357" s="76"/>
    </row>
    <row r="1358" spans="1:30" ht="15" x14ac:dyDescent="0.15">
      <c r="A1358" s="53"/>
      <c r="B1358" s="58"/>
      <c r="C1358" s="37">
        <v>1346</v>
      </c>
      <c r="D1358" s="59"/>
      <c r="E1358" s="60"/>
      <c r="F1358" s="58"/>
      <c r="G1358" s="59"/>
      <c r="H1358" s="60"/>
      <c r="I1358" s="58"/>
      <c r="J1358" s="40"/>
      <c r="K1358" s="41"/>
      <c r="L1358" s="41"/>
      <c r="M1358" s="42"/>
      <c r="N1358" s="43"/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94"/>
      <c r="AA1358" s="76"/>
      <c r="AB1358" s="76"/>
      <c r="AC1358" s="76"/>
      <c r="AD1358" s="76"/>
    </row>
    <row r="1359" spans="1:30" ht="15" x14ac:dyDescent="0.15">
      <c r="A1359" s="53"/>
      <c r="B1359" s="58"/>
      <c r="C1359" s="37">
        <v>1347</v>
      </c>
      <c r="D1359" s="59"/>
      <c r="E1359" s="60"/>
      <c r="F1359" s="58"/>
      <c r="G1359" s="59"/>
      <c r="H1359" s="60"/>
      <c r="I1359" s="58"/>
      <c r="J1359" s="40"/>
      <c r="K1359" s="41"/>
      <c r="L1359" s="41"/>
      <c r="M1359" s="42"/>
      <c r="N1359" s="43"/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94"/>
      <c r="AA1359" s="76"/>
      <c r="AB1359" s="76"/>
      <c r="AC1359" s="76"/>
      <c r="AD1359" s="76"/>
    </row>
    <row r="1360" spans="1:30" ht="15" x14ac:dyDescent="0.15">
      <c r="A1360" s="53"/>
      <c r="B1360" s="58"/>
      <c r="C1360" s="37">
        <v>1348</v>
      </c>
      <c r="D1360" s="59"/>
      <c r="E1360" s="60"/>
      <c r="F1360" s="58"/>
      <c r="G1360" s="59"/>
      <c r="H1360" s="60"/>
      <c r="I1360" s="58"/>
      <c r="J1360" s="40"/>
      <c r="K1360" s="41"/>
      <c r="L1360" s="41"/>
      <c r="M1360" s="42"/>
      <c r="N1360" s="43"/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94"/>
      <c r="AA1360" s="76"/>
      <c r="AB1360" s="76"/>
      <c r="AC1360" s="76"/>
      <c r="AD1360" s="76"/>
    </row>
    <row r="1361" spans="1:30" ht="15" x14ac:dyDescent="0.15">
      <c r="A1361" s="53"/>
      <c r="B1361" s="58"/>
      <c r="C1361" s="37">
        <v>1349</v>
      </c>
      <c r="D1361" s="59"/>
      <c r="E1361" s="60"/>
      <c r="F1361" s="58"/>
      <c r="G1361" s="59"/>
      <c r="H1361" s="60"/>
      <c r="I1361" s="58"/>
      <c r="J1361" s="40"/>
      <c r="K1361" s="41"/>
      <c r="L1361" s="41"/>
      <c r="M1361" s="42"/>
      <c r="N1361" s="43"/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94"/>
      <c r="AA1361" s="76"/>
      <c r="AB1361" s="76"/>
      <c r="AC1361" s="76"/>
      <c r="AD1361" s="76"/>
    </row>
    <row r="1362" spans="1:30" ht="15" x14ac:dyDescent="0.15">
      <c r="A1362" s="53"/>
      <c r="B1362" s="58"/>
      <c r="C1362" s="37">
        <v>1350</v>
      </c>
      <c r="D1362" s="59"/>
      <c r="E1362" s="60"/>
      <c r="F1362" s="58"/>
      <c r="G1362" s="59"/>
      <c r="H1362" s="60"/>
      <c r="I1362" s="58"/>
      <c r="J1362" s="40"/>
      <c r="K1362" s="41"/>
      <c r="L1362" s="41"/>
      <c r="M1362" s="42"/>
      <c r="N1362" s="43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94"/>
      <c r="AA1362" s="76"/>
      <c r="AB1362" s="76"/>
      <c r="AC1362" s="76"/>
      <c r="AD1362" s="76"/>
    </row>
    <row r="1363" spans="1:30" ht="15" x14ac:dyDescent="0.15">
      <c r="A1363" s="53"/>
      <c r="B1363" s="58"/>
      <c r="C1363" s="37">
        <v>1351</v>
      </c>
      <c r="D1363" s="59"/>
      <c r="E1363" s="60"/>
      <c r="F1363" s="58"/>
      <c r="G1363" s="59"/>
      <c r="H1363" s="60"/>
      <c r="I1363" s="58"/>
      <c r="J1363" s="40"/>
      <c r="K1363" s="41"/>
      <c r="L1363" s="41"/>
      <c r="M1363" s="42"/>
      <c r="N1363" s="43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94"/>
      <c r="AA1363" s="76"/>
      <c r="AB1363" s="76"/>
      <c r="AC1363" s="76"/>
      <c r="AD1363" s="76"/>
    </row>
    <row r="1364" spans="1:30" ht="15" x14ac:dyDescent="0.15">
      <c r="A1364" s="53"/>
      <c r="B1364" s="58"/>
      <c r="C1364" s="37">
        <v>1352</v>
      </c>
      <c r="D1364" s="59"/>
      <c r="E1364" s="60"/>
      <c r="F1364" s="58"/>
      <c r="G1364" s="59"/>
      <c r="H1364" s="60"/>
      <c r="I1364" s="58"/>
      <c r="J1364" s="40"/>
      <c r="K1364" s="41"/>
      <c r="L1364" s="41"/>
      <c r="M1364" s="42"/>
      <c r="N1364" s="43"/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94"/>
      <c r="AA1364" s="76"/>
      <c r="AB1364" s="76"/>
      <c r="AC1364" s="76"/>
      <c r="AD1364" s="76"/>
    </row>
    <row r="1365" spans="1:30" ht="15" x14ac:dyDescent="0.15">
      <c r="A1365" s="53"/>
      <c r="B1365" s="58"/>
      <c r="C1365" s="37">
        <v>1353</v>
      </c>
      <c r="D1365" s="59"/>
      <c r="E1365" s="60"/>
      <c r="F1365" s="58"/>
      <c r="G1365" s="59"/>
      <c r="H1365" s="60"/>
      <c r="I1365" s="58"/>
      <c r="J1365" s="40"/>
      <c r="K1365" s="41"/>
      <c r="L1365" s="41"/>
      <c r="M1365" s="42"/>
      <c r="N1365" s="43"/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94"/>
      <c r="AA1365" s="76"/>
      <c r="AB1365" s="76"/>
      <c r="AC1365" s="76"/>
      <c r="AD1365" s="76"/>
    </row>
    <row r="1366" spans="1:30" ht="15" x14ac:dyDescent="0.15">
      <c r="A1366" s="53"/>
      <c r="B1366" s="58"/>
      <c r="C1366" s="37">
        <v>1354</v>
      </c>
      <c r="D1366" s="59"/>
      <c r="E1366" s="60"/>
      <c r="F1366" s="58"/>
      <c r="G1366" s="59"/>
      <c r="H1366" s="60"/>
      <c r="I1366" s="58"/>
      <c r="J1366" s="40"/>
      <c r="K1366" s="41"/>
      <c r="L1366" s="41"/>
      <c r="M1366" s="42"/>
      <c r="N1366" s="43"/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94"/>
      <c r="AA1366" s="76"/>
      <c r="AB1366" s="76"/>
      <c r="AC1366" s="76"/>
      <c r="AD1366" s="76"/>
    </row>
    <row r="1367" spans="1:30" ht="15" x14ac:dyDescent="0.15">
      <c r="A1367" s="53"/>
      <c r="B1367" s="58"/>
      <c r="C1367" s="37">
        <v>1355</v>
      </c>
      <c r="D1367" s="59"/>
      <c r="E1367" s="60"/>
      <c r="F1367" s="58"/>
      <c r="G1367" s="59"/>
      <c r="H1367" s="60"/>
      <c r="I1367" s="58"/>
      <c r="J1367" s="40"/>
      <c r="K1367" s="41"/>
      <c r="L1367" s="41"/>
      <c r="M1367" s="42"/>
      <c r="N1367" s="43"/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94"/>
      <c r="AA1367" s="76"/>
      <c r="AB1367" s="76"/>
      <c r="AC1367" s="76"/>
      <c r="AD1367" s="76"/>
    </row>
    <row r="1368" spans="1:30" ht="15" x14ac:dyDescent="0.15">
      <c r="A1368" s="53"/>
      <c r="B1368" s="58"/>
      <c r="C1368" s="37">
        <v>1356</v>
      </c>
      <c r="D1368" s="59"/>
      <c r="E1368" s="60"/>
      <c r="F1368" s="58"/>
      <c r="G1368" s="59"/>
      <c r="H1368" s="60"/>
      <c r="I1368" s="58"/>
      <c r="J1368" s="40"/>
      <c r="K1368" s="41"/>
      <c r="L1368" s="41"/>
      <c r="M1368" s="42"/>
      <c r="N1368" s="43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94"/>
      <c r="AA1368" s="76"/>
      <c r="AB1368" s="76"/>
      <c r="AC1368" s="76"/>
      <c r="AD1368" s="76"/>
    </row>
    <row r="1369" spans="1:30" ht="15" x14ac:dyDescent="0.15">
      <c r="A1369" s="53"/>
      <c r="B1369" s="58"/>
      <c r="C1369" s="37">
        <v>1357</v>
      </c>
      <c r="D1369" s="59"/>
      <c r="E1369" s="60"/>
      <c r="F1369" s="58"/>
      <c r="G1369" s="59"/>
      <c r="H1369" s="60"/>
      <c r="I1369" s="58"/>
      <c r="J1369" s="40"/>
      <c r="K1369" s="41"/>
      <c r="L1369" s="41"/>
      <c r="M1369" s="42"/>
      <c r="N1369" s="43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94"/>
      <c r="AA1369" s="76"/>
      <c r="AB1369" s="76"/>
      <c r="AC1369" s="76"/>
      <c r="AD1369" s="76"/>
    </row>
    <row r="1370" spans="1:30" ht="15" x14ac:dyDescent="0.15">
      <c r="A1370" s="53"/>
      <c r="B1370" s="58"/>
      <c r="C1370" s="37">
        <v>1358</v>
      </c>
      <c r="D1370" s="59"/>
      <c r="E1370" s="60"/>
      <c r="F1370" s="58"/>
      <c r="G1370" s="59"/>
      <c r="H1370" s="60"/>
      <c r="I1370" s="58"/>
      <c r="J1370" s="40"/>
      <c r="K1370" s="41"/>
      <c r="L1370" s="41"/>
      <c r="M1370" s="42"/>
      <c r="N1370" s="43"/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94"/>
      <c r="AA1370" s="76"/>
      <c r="AB1370" s="76"/>
      <c r="AC1370" s="76"/>
      <c r="AD1370" s="76"/>
    </row>
    <row r="1371" spans="1:30" ht="15" x14ac:dyDescent="0.15">
      <c r="A1371" s="53"/>
      <c r="B1371" s="58"/>
      <c r="C1371" s="37">
        <v>1359</v>
      </c>
      <c r="D1371" s="59"/>
      <c r="E1371" s="60"/>
      <c r="F1371" s="58"/>
      <c r="G1371" s="59"/>
      <c r="H1371" s="60"/>
      <c r="I1371" s="58"/>
      <c r="J1371" s="40"/>
      <c r="K1371" s="41"/>
      <c r="L1371" s="41"/>
      <c r="M1371" s="42"/>
      <c r="N1371" s="43"/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94"/>
      <c r="AA1371" s="76"/>
      <c r="AB1371" s="76"/>
      <c r="AC1371" s="76"/>
      <c r="AD1371" s="76"/>
    </row>
    <row r="1372" spans="1:30" ht="15" x14ac:dyDescent="0.15">
      <c r="A1372" s="53"/>
      <c r="B1372" s="58"/>
      <c r="C1372" s="37">
        <v>1360</v>
      </c>
      <c r="D1372" s="59"/>
      <c r="E1372" s="60"/>
      <c r="F1372" s="58"/>
      <c r="G1372" s="59"/>
      <c r="H1372" s="60"/>
      <c r="I1372" s="58"/>
      <c r="J1372" s="40"/>
      <c r="K1372" s="41"/>
      <c r="L1372" s="41"/>
      <c r="M1372" s="42"/>
      <c r="N1372" s="43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94"/>
      <c r="AA1372" s="76"/>
      <c r="AB1372" s="76"/>
      <c r="AC1372" s="76"/>
      <c r="AD1372" s="76"/>
    </row>
    <row r="1373" spans="1:30" ht="15" x14ac:dyDescent="0.15">
      <c r="A1373" s="53"/>
      <c r="B1373" s="58"/>
      <c r="C1373" s="37">
        <v>1361</v>
      </c>
      <c r="D1373" s="59"/>
      <c r="E1373" s="60"/>
      <c r="F1373" s="58"/>
      <c r="G1373" s="59"/>
      <c r="H1373" s="60"/>
      <c r="I1373" s="58"/>
      <c r="J1373" s="40"/>
      <c r="K1373" s="41"/>
      <c r="L1373" s="41"/>
      <c r="M1373" s="42"/>
      <c r="N1373" s="43"/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94"/>
      <c r="AA1373" s="76"/>
      <c r="AB1373" s="76"/>
      <c r="AC1373" s="76"/>
      <c r="AD1373" s="76"/>
    </row>
    <row r="1374" spans="1:30" ht="15" x14ac:dyDescent="0.15">
      <c r="A1374" s="53"/>
      <c r="B1374" s="58"/>
      <c r="C1374" s="37">
        <v>1362</v>
      </c>
      <c r="D1374" s="59"/>
      <c r="E1374" s="60"/>
      <c r="F1374" s="58"/>
      <c r="G1374" s="59"/>
      <c r="H1374" s="60"/>
      <c r="I1374" s="58"/>
      <c r="J1374" s="40"/>
      <c r="K1374" s="41"/>
      <c r="L1374" s="41"/>
      <c r="M1374" s="42"/>
      <c r="N1374" s="43"/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94"/>
      <c r="AA1374" s="76"/>
      <c r="AB1374" s="76"/>
      <c r="AC1374" s="76"/>
      <c r="AD1374" s="76"/>
    </row>
    <row r="1375" spans="1:30" ht="15" x14ac:dyDescent="0.15">
      <c r="A1375" s="53"/>
      <c r="B1375" s="58"/>
      <c r="C1375" s="37">
        <v>1363</v>
      </c>
      <c r="D1375" s="59"/>
      <c r="E1375" s="60"/>
      <c r="F1375" s="58"/>
      <c r="G1375" s="59"/>
      <c r="H1375" s="60"/>
      <c r="I1375" s="58"/>
      <c r="J1375" s="40"/>
      <c r="K1375" s="41"/>
      <c r="L1375" s="41"/>
      <c r="M1375" s="42"/>
      <c r="N1375" s="43"/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94"/>
      <c r="AA1375" s="76"/>
      <c r="AB1375" s="76"/>
      <c r="AC1375" s="76"/>
      <c r="AD1375" s="76"/>
    </row>
    <row r="1376" spans="1:30" ht="15" x14ac:dyDescent="0.15">
      <c r="A1376" s="53"/>
      <c r="B1376" s="58"/>
      <c r="C1376" s="37">
        <v>1364</v>
      </c>
      <c r="D1376" s="59"/>
      <c r="E1376" s="60"/>
      <c r="F1376" s="58"/>
      <c r="G1376" s="59"/>
      <c r="H1376" s="60"/>
      <c r="I1376" s="58"/>
      <c r="J1376" s="40"/>
      <c r="K1376" s="41"/>
      <c r="L1376" s="41"/>
      <c r="M1376" s="42"/>
      <c r="N1376" s="43"/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94"/>
      <c r="AA1376" s="76"/>
      <c r="AB1376" s="76"/>
      <c r="AC1376" s="76"/>
      <c r="AD1376" s="76"/>
    </row>
    <row r="1377" spans="1:30" ht="15" x14ac:dyDescent="0.15">
      <c r="A1377" s="53"/>
      <c r="B1377" s="58"/>
      <c r="C1377" s="37">
        <v>1365</v>
      </c>
      <c r="D1377" s="59"/>
      <c r="E1377" s="60"/>
      <c r="F1377" s="58"/>
      <c r="G1377" s="59"/>
      <c r="H1377" s="60"/>
      <c r="I1377" s="58"/>
      <c r="J1377" s="40"/>
      <c r="K1377" s="41"/>
      <c r="L1377" s="41"/>
      <c r="M1377" s="42"/>
      <c r="N1377" s="43"/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94"/>
      <c r="AA1377" s="76"/>
      <c r="AB1377" s="76"/>
      <c r="AC1377" s="76"/>
      <c r="AD1377" s="76"/>
    </row>
    <row r="1378" spans="1:30" ht="15" x14ac:dyDescent="0.15">
      <c r="A1378" s="53"/>
      <c r="B1378" s="58"/>
      <c r="C1378" s="37">
        <v>1366</v>
      </c>
      <c r="D1378" s="59"/>
      <c r="E1378" s="60"/>
      <c r="F1378" s="58"/>
      <c r="G1378" s="59"/>
      <c r="H1378" s="60"/>
      <c r="I1378" s="58"/>
      <c r="J1378" s="40"/>
      <c r="K1378" s="41"/>
      <c r="L1378" s="41"/>
      <c r="M1378" s="42"/>
      <c r="N1378" s="43"/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94"/>
      <c r="AA1378" s="76"/>
      <c r="AB1378" s="76"/>
      <c r="AC1378" s="76"/>
      <c r="AD1378" s="76"/>
    </row>
    <row r="1379" spans="1:30" ht="15" x14ac:dyDescent="0.15">
      <c r="A1379" s="53"/>
      <c r="B1379" s="58"/>
      <c r="C1379" s="37">
        <v>1367</v>
      </c>
      <c r="D1379" s="59"/>
      <c r="E1379" s="60"/>
      <c r="F1379" s="58"/>
      <c r="G1379" s="59"/>
      <c r="H1379" s="60"/>
      <c r="I1379" s="58"/>
      <c r="J1379" s="40"/>
      <c r="K1379" s="41"/>
      <c r="L1379" s="41"/>
      <c r="M1379" s="42"/>
      <c r="N1379" s="43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94"/>
      <c r="AA1379" s="76"/>
      <c r="AB1379" s="76"/>
      <c r="AC1379" s="76"/>
      <c r="AD1379" s="76"/>
    </row>
    <row r="1380" spans="1:30" ht="15" x14ac:dyDescent="0.15">
      <c r="A1380" s="53"/>
      <c r="B1380" s="58"/>
      <c r="C1380" s="37">
        <v>1368</v>
      </c>
      <c r="D1380" s="59"/>
      <c r="E1380" s="60"/>
      <c r="F1380" s="58"/>
      <c r="G1380" s="59"/>
      <c r="H1380" s="60"/>
      <c r="I1380" s="58"/>
      <c r="J1380" s="40"/>
      <c r="K1380" s="41"/>
      <c r="L1380" s="41"/>
      <c r="M1380" s="42"/>
      <c r="N1380" s="43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94"/>
      <c r="AA1380" s="76"/>
      <c r="AB1380" s="76"/>
      <c r="AC1380" s="76"/>
      <c r="AD1380" s="76"/>
    </row>
    <row r="1381" spans="1:30" ht="15" x14ac:dyDescent="0.15">
      <c r="A1381" s="53"/>
      <c r="B1381" s="58"/>
      <c r="C1381" s="37">
        <v>1369</v>
      </c>
      <c r="D1381" s="59"/>
      <c r="E1381" s="60"/>
      <c r="F1381" s="58"/>
      <c r="G1381" s="59"/>
      <c r="H1381" s="60"/>
      <c r="I1381" s="58"/>
      <c r="J1381" s="40"/>
      <c r="K1381" s="41"/>
      <c r="L1381" s="41"/>
      <c r="M1381" s="42"/>
      <c r="N1381" s="43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94"/>
      <c r="AA1381" s="76"/>
      <c r="AB1381" s="76"/>
      <c r="AC1381" s="76"/>
      <c r="AD1381" s="76"/>
    </row>
    <row r="1382" spans="1:30" ht="15" x14ac:dyDescent="0.15">
      <c r="A1382" s="53"/>
      <c r="B1382" s="58"/>
      <c r="C1382" s="37">
        <v>1370</v>
      </c>
      <c r="D1382" s="59"/>
      <c r="E1382" s="60"/>
      <c r="F1382" s="58"/>
      <c r="G1382" s="59"/>
      <c r="H1382" s="60"/>
      <c r="I1382" s="58"/>
      <c r="J1382" s="40"/>
      <c r="K1382" s="41"/>
      <c r="L1382" s="41"/>
      <c r="M1382" s="42"/>
      <c r="N1382" s="43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94"/>
      <c r="AA1382" s="76"/>
      <c r="AB1382" s="76"/>
      <c r="AC1382" s="76"/>
      <c r="AD1382" s="76"/>
    </row>
    <row r="1383" spans="1:30" ht="15" x14ac:dyDescent="0.15">
      <c r="A1383" s="53"/>
      <c r="B1383" s="58"/>
      <c r="C1383" s="37">
        <v>1371</v>
      </c>
      <c r="D1383" s="59"/>
      <c r="E1383" s="60"/>
      <c r="F1383" s="58"/>
      <c r="G1383" s="59"/>
      <c r="H1383" s="60"/>
      <c r="I1383" s="58"/>
      <c r="J1383" s="40"/>
      <c r="K1383" s="41"/>
      <c r="L1383" s="41"/>
      <c r="M1383" s="42"/>
      <c r="N1383" s="43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94"/>
      <c r="AA1383" s="76"/>
      <c r="AB1383" s="76"/>
      <c r="AC1383" s="76"/>
      <c r="AD1383" s="76"/>
    </row>
    <row r="1384" spans="1:30" ht="15" x14ac:dyDescent="0.15">
      <c r="A1384" s="53"/>
      <c r="B1384" s="58"/>
      <c r="C1384" s="37">
        <v>1372</v>
      </c>
      <c r="D1384" s="59"/>
      <c r="E1384" s="60"/>
      <c r="F1384" s="58"/>
      <c r="G1384" s="59"/>
      <c r="H1384" s="60"/>
      <c r="I1384" s="58"/>
      <c r="J1384" s="40"/>
      <c r="K1384" s="41"/>
      <c r="L1384" s="41"/>
      <c r="M1384" s="42"/>
      <c r="N1384" s="43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94"/>
      <c r="AA1384" s="76"/>
      <c r="AB1384" s="76"/>
      <c r="AC1384" s="76"/>
      <c r="AD1384" s="76"/>
    </row>
    <row r="1385" spans="1:30" ht="15" x14ac:dyDescent="0.15">
      <c r="A1385" s="53"/>
      <c r="B1385" s="58"/>
      <c r="C1385" s="37">
        <v>1373</v>
      </c>
      <c r="D1385" s="59"/>
      <c r="E1385" s="60"/>
      <c r="F1385" s="58"/>
      <c r="G1385" s="59"/>
      <c r="H1385" s="60"/>
      <c r="I1385" s="58"/>
      <c r="J1385" s="40"/>
      <c r="K1385" s="41"/>
      <c r="L1385" s="41"/>
      <c r="M1385" s="42"/>
      <c r="N1385" s="43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94"/>
      <c r="AA1385" s="76"/>
      <c r="AB1385" s="76"/>
      <c r="AC1385" s="76"/>
      <c r="AD1385" s="76"/>
    </row>
    <row r="1386" spans="1:30" ht="15" x14ac:dyDescent="0.15">
      <c r="A1386" s="53"/>
      <c r="B1386" s="58"/>
      <c r="C1386" s="37">
        <v>1374</v>
      </c>
      <c r="D1386" s="59"/>
      <c r="E1386" s="60"/>
      <c r="F1386" s="58"/>
      <c r="G1386" s="59"/>
      <c r="H1386" s="60"/>
      <c r="I1386" s="58"/>
      <c r="J1386" s="40"/>
      <c r="K1386" s="41"/>
      <c r="L1386" s="41"/>
      <c r="M1386" s="42"/>
      <c r="N1386" s="43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94"/>
      <c r="AA1386" s="76"/>
      <c r="AB1386" s="76"/>
      <c r="AC1386" s="76"/>
      <c r="AD1386" s="76"/>
    </row>
    <row r="1387" spans="1:30" ht="15" x14ac:dyDescent="0.15">
      <c r="A1387" s="53"/>
      <c r="B1387" s="58"/>
      <c r="C1387" s="37">
        <v>1375</v>
      </c>
      <c r="D1387" s="59"/>
      <c r="E1387" s="60"/>
      <c r="F1387" s="58"/>
      <c r="G1387" s="59"/>
      <c r="H1387" s="60"/>
      <c r="I1387" s="58"/>
      <c r="J1387" s="40"/>
      <c r="K1387" s="41"/>
      <c r="L1387" s="41"/>
      <c r="M1387" s="42"/>
      <c r="N1387" s="43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94"/>
      <c r="AA1387" s="76"/>
      <c r="AB1387" s="76"/>
      <c r="AC1387" s="76"/>
      <c r="AD1387" s="76"/>
    </row>
    <row r="1388" spans="1:30" ht="15" x14ac:dyDescent="0.15">
      <c r="A1388" s="53"/>
      <c r="B1388" s="58"/>
      <c r="C1388" s="37">
        <v>1376</v>
      </c>
      <c r="D1388" s="59"/>
      <c r="E1388" s="60"/>
      <c r="F1388" s="58"/>
      <c r="G1388" s="59"/>
      <c r="H1388" s="60"/>
      <c r="I1388" s="58"/>
      <c r="J1388" s="40"/>
      <c r="K1388" s="41"/>
      <c r="L1388" s="41"/>
      <c r="M1388" s="42"/>
      <c r="N1388" s="43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94"/>
      <c r="AA1388" s="76"/>
      <c r="AB1388" s="76"/>
      <c r="AC1388" s="76"/>
      <c r="AD1388" s="76"/>
    </row>
    <row r="1389" spans="1:30" ht="15" x14ac:dyDescent="0.15">
      <c r="A1389" s="53"/>
      <c r="B1389" s="58"/>
      <c r="C1389" s="37">
        <v>1377</v>
      </c>
      <c r="D1389" s="59"/>
      <c r="E1389" s="60"/>
      <c r="F1389" s="58"/>
      <c r="G1389" s="59"/>
      <c r="H1389" s="60"/>
      <c r="I1389" s="58"/>
      <c r="J1389" s="40"/>
      <c r="K1389" s="41"/>
      <c r="L1389" s="41"/>
      <c r="M1389" s="42"/>
      <c r="N1389" s="43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94"/>
      <c r="AA1389" s="76"/>
      <c r="AB1389" s="76"/>
      <c r="AC1389" s="76"/>
      <c r="AD1389" s="76"/>
    </row>
    <row r="1390" spans="1:30" ht="15" x14ac:dyDescent="0.15">
      <c r="A1390" s="53"/>
      <c r="B1390" s="58"/>
      <c r="C1390" s="37">
        <v>1378</v>
      </c>
      <c r="D1390" s="59"/>
      <c r="E1390" s="60"/>
      <c r="F1390" s="58"/>
      <c r="G1390" s="59"/>
      <c r="H1390" s="60"/>
      <c r="I1390" s="58"/>
      <c r="J1390" s="40"/>
      <c r="K1390" s="41"/>
      <c r="L1390" s="41"/>
      <c r="M1390" s="42"/>
      <c r="N1390" s="43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94"/>
      <c r="AA1390" s="76"/>
      <c r="AB1390" s="76"/>
      <c r="AC1390" s="76"/>
      <c r="AD1390" s="76"/>
    </row>
    <row r="1391" spans="1:30" ht="15" x14ac:dyDescent="0.15">
      <c r="A1391" s="53"/>
      <c r="B1391" s="58"/>
      <c r="C1391" s="37">
        <v>1379</v>
      </c>
      <c r="D1391" s="59"/>
      <c r="E1391" s="60"/>
      <c r="F1391" s="58"/>
      <c r="G1391" s="59"/>
      <c r="H1391" s="60"/>
      <c r="I1391" s="58"/>
      <c r="J1391" s="40"/>
      <c r="K1391" s="41"/>
      <c r="L1391" s="41"/>
      <c r="M1391" s="42"/>
      <c r="N1391" s="43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94"/>
      <c r="AA1391" s="76"/>
      <c r="AB1391" s="76"/>
      <c r="AC1391" s="76"/>
      <c r="AD1391" s="76"/>
    </row>
    <row r="1392" spans="1:30" ht="15" x14ac:dyDescent="0.15">
      <c r="A1392" s="53"/>
      <c r="B1392" s="58"/>
      <c r="C1392" s="37">
        <v>1380</v>
      </c>
      <c r="D1392" s="59"/>
      <c r="E1392" s="60"/>
      <c r="F1392" s="58"/>
      <c r="G1392" s="59"/>
      <c r="H1392" s="60"/>
      <c r="I1392" s="58"/>
      <c r="J1392" s="40"/>
      <c r="K1392" s="41"/>
      <c r="L1392" s="41"/>
      <c r="M1392" s="42"/>
      <c r="N1392" s="43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94"/>
      <c r="AA1392" s="76"/>
      <c r="AB1392" s="76"/>
      <c r="AC1392" s="76"/>
      <c r="AD1392" s="76"/>
    </row>
    <row r="1393" spans="1:30" ht="15" x14ac:dyDescent="0.15">
      <c r="A1393" s="53"/>
      <c r="B1393" s="58"/>
      <c r="C1393" s="37">
        <v>1381</v>
      </c>
      <c r="D1393" s="59"/>
      <c r="E1393" s="60"/>
      <c r="F1393" s="58"/>
      <c r="G1393" s="59"/>
      <c r="H1393" s="60"/>
      <c r="I1393" s="58"/>
      <c r="J1393" s="40"/>
      <c r="K1393" s="41"/>
      <c r="L1393" s="41"/>
      <c r="M1393" s="42"/>
      <c r="N1393" s="43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94"/>
      <c r="AA1393" s="76"/>
      <c r="AB1393" s="76"/>
      <c r="AC1393" s="76"/>
      <c r="AD1393" s="76"/>
    </row>
    <row r="1394" spans="1:30" ht="15" x14ac:dyDescent="0.15">
      <c r="A1394" s="53"/>
      <c r="B1394" s="58"/>
      <c r="C1394" s="37">
        <v>1382</v>
      </c>
      <c r="D1394" s="59"/>
      <c r="E1394" s="60"/>
      <c r="F1394" s="58"/>
      <c r="G1394" s="59"/>
      <c r="H1394" s="60"/>
      <c r="I1394" s="58"/>
      <c r="J1394" s="40"/>
      <c r="K1394" s="41"/>
      <c r="L1394" s="41"/>
      <c r="M1394" s="42"/>
      <c r="N1394" s="43"/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  <c r="Y1394" s="43"/>
      <c r="Z1394" s="94"/>
      <c r="AA1394" s="76"/>
      <c r="AB1394" s="76"/>
      <c r="AC1394" s="76"/>
      <c r="AD1394" s="76"/>
    </row>
    <row r="1395" spans="1:30" ht="15" x14ac:dyDescent="0.15">
      <c r="A1395" s="53"/>
      <c r="B1395" s="58"/>
      <c r="C1395" s="37">
        <v>1383</v>
      </c>
      <c r="D1395" s="59"/>
      <c r="E1395" s="60"/>
      <c r="F1395" s="58"/>
      <c r="G1395" s="59"/>
      <c r="H1395" s="60"/>
      <c r="I1395" s="58"/>
      <c r="J1395" s="40"/>
      <c r="K1395" s="41"/>
      <c r="L1395" s="41"/>
      <c r="M1395" s="42"/>
      <c r="N1395" s="43"/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  <c r="Y1395" s="43"/>
      <c r="Z1395" s="94"/>
      <c r="AA1395" s="76"/>
      <c r="AB1395" s="76"/>
      <c r="AC1395" s="76"/>
      <c r="AD1395" s="76"/>
    </row>
    <row r="1396" spans="1:30" ht="15" x14ac:dyDescent="0.15">
      <c r="A1396" s="53"/>
      <c r="B1396" s="58"/>
      <c r="C1396" s="37">
        <v>1384</v>
      </c>
      <c r="D1396" s="59"/>
      <c r="E1396" s="60"/>
      <c r="F1396" s="58"/>
      <c r="G1396" s="59"/>
      <c r="H1396" s="60"/>
      <c r="I1396" s="58"/>
      <c r="J1396" s="40"/>
      <c r="K1396" s="41"/>
      <c r="L1396" s="41"/>
      <c r="M1396" s="42"/>
      <c r="N1396" s="43"/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  <c r="Y1396" s="43"/>
      <c r="Z1396" s="94"/>
      <c r="AA1396" s="76"/>
      <c r="AB1396" s="76"/>
      <c r="AC1396" s="76"/>
      <c r="AD1396" s="76"/>
    </row>
    <row r="1397" spans="1:30" ht="15" x14ac:dyDescent="0.15">
      <c r="A1397" s="53"/>
      <c r="B1397" s="58"/>
      <c r="C1397" s="37">
        <v>1385</v>
      </c>
      <c r="D1397" s="59"/>
      <c r="E1397" s="60"/>
      <c r="F1397" s="58"/>
      <c r="G1397" s="59"/>
      <c r="H1397" s="60"/>
      <c r="I1397" s="58"/>
      <c r="J1397" s="40"/>
      <c r="K1397" s="41"/>
      <c r="L1397" s="41"/>
      <c r="M1397" s="42"/>
      <c r="N1397" s="43"/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  <c r="Y1397" s="43"/>
      <c r="Z1397" s="94"/>
      <c r="AA1397" s="76"/>
      <c r="AB1397" s="76"/>
      <c r="AC1397" s="76"/>
      <c r="AD1397" s="76"/>
    </row>
    <row r="1398" spans="1:30" ht="15" x14ac:dyDescent="0.15">
      <c r="A1398" s="53"/>
      <c r="B1398" s="58"/>
      <c r="C1398" s="37">
        <v>1386</v>
      </c>
      <c r="D1398" s="59"/>
      <c r="E1398" s="60"/>
      <c r="F1398" s="58"/>
      <c r="G1398" s="59"/>
      <c r="H1398" s="60"/>
      <c r="I1398" s="58"/>
      <c r="J1398" s="40"/>
      <c r="K1398" s="41"/>
      <c r="L1398" s="41"/>
      <c r="M1398" s="42"/>
      <c r="N1398" s="43"/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  <c r="Y1398" s="43"/>
      <c r="Z1398" s="94"/>
      <c r="AA1398" s="76"/>
      <c r="AB1398" s="76"/>
      <c r="AC1398" s="76"/>
      <c r="AD1398" s="76"/>
    </row>
    <row r="1399" spans="1:30" ht="15" x14ac:dyDescent="0.15">
      <c r="A1399" s="53"/>
      <c r="B1399" s="58"/>
      <c r="C1399" s="37">
        <v>1387</v>
      </c>
      <c r="D1399" s="59"/>
      <c r="E1399" s="60"/>
      <c r="F1399" s="58"/>
      <c r="G1399" s="59"/>
      <c r="H1399" s="60"/>
      <c r="I1399" s="58"/>
      <c r="J1399" s="40"/>
      <c r="K1399" s="41"/>
      <c r="L1399" s="41"/>
      <c r="M1399" s="42"/>
      <c r="N1399" s="43"/>
      <c r="O1399" s="43"/>
      <c r="P1399" s="43"/>
      <c r="Q1399" s="43"/>
      <c r="R1399" s="43"/>
      <c r="S1399" s="43"/>
      <c r="T1399" s="43"/>
      <c r="U1399" s="43"/>
      <c r="V1399" s="43"/>
      <c r="W1399" s="43"/>
      <c r="X1399" s="43"/>
      <c r="Y1399" s="43"/>
      <c r="Z1399" s="94"/>
      <c r="AA1399" s="76"/>
      <c r="AB1399" s="76"/>
      <c r="AC1399" s="76"/>
      <c r="AD1399" s="76"/>
    </row>
    <row r="1400" spans="1:30" ht="15" x14ac:dyDescent="0.15">
      <c r="A1400" s="53"/>
      <c r="B1400" s="58"/>
      <c r="C1400" s="37">
        <v>1388</v>
      </c>
      <c r="D1400" s="59"/>
      <c r="E1400" s="60"/>
      <c r="F1400" s="58"/>
      <c r="G1400" s="59"/>
      <c r="H1400" s="60"/>
      <c r="I1400" s="58"/>
      <c r="J1400" s="40"/>
      <c r="K1400" s="41"/>
      <c r="L1400" s="41"/>
      <c r="M1400" s="42"/>
      <c r="N1400" s="43"/>
      <c r="O1400" s="43"/>
      <c r="P1400" s="43"/>
      <c r="Q1400" s="43"/>
      <c r="R1400" s="43"/>
      <c r="S1400" s="43"/>
      <c r="T1400" s="43"/>
      <c r="U1400" s="43"/>
      <c r="V1400" s="43"/>
      <c r="W1400" s="43"/>
      <c r="X1400" s="43"/>
      <c r="Y1400" s="43"/>
      <c r="Z1400" s="94"/>
      <c r="AA1400" s="76"/>
      <c r="AB1400" s="76"/>
      <c r="AC1400" s="76"/>
      <c r="AD1400" s="76"/>
    </row>
    <row r="1401" spans="1:30" ht="15" x14ac:dyDescent="0.15">
      <c r="A1401" s="53"/>
      <c r="B1401" s="58"/>
      <c r="C1401" s="37">
        <v>1389</v>
      </c>
      <c r="D1401" s="59"/>
      <c r="E1401" s="60"/>
      <c r="F1401" s="58"/>
      <c r="G1401" s="59"/>
      <c r="H1401" s="60"/>
      <c r="I1401" s="58"/>
      <c r="J1401" s="40"/>
      <c r="K1401" s="41"/>
      <c r="L1401" s="41"/>
      <c r="M1401" s="42"/>
      <c r="N1401" s="43"/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  <c r="Y1401" s="43"/>
      <c r="Z1401" s="94"/>
      <c r="AA1401" s="76"/>
      <c r="AB1401" s="76"/>
      <c r="AC1401" s="76"/>
      <c r="AD1401" s="76"/>
    </row>
    <row r="1402" spans="1:30" ht="15" x14ac:dyDescent="0.15">
      <c r="A1402" s="53"/>
      <c r="B1402" s="58"/>
      <c r="C1402" s="37">
        <v>1390</v>
      </c>
      <c r="D1402" s="59"/>
      <c r="E1402" s="60"/>
      <c r="F1402" s="58"/>
      <c r="G1402" s="59"/>
      <c r="H1402" s="60"/>
      <c r="I1402" s="58"/>
      <c r="J1402" s="40"/>
      <c r="K1402" s="41"/>
      <c r="L1402" s="41"/>
      <c r="M1402" s="42"/>
      <c r="N1402" s="43"/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  <c r="Y1402" s="43"/>
      <c r="Z1402" s="94"/>
      <c r="AA1402" s="76"/>
      <c r="AB1402" s="76"/>
      <c r="AC1402" s="76"/>
      <c r="AD1402" s="76"/>
    </row>
    <row r="1403" spans="1:30" ht="15" x14ac:dyDescent="0.15">
      <c r="A1403" s="53"/>
      <c r="B1403" s="58"/>
      <c r="C1403" s="37">
        <v>1391</v>
      </c>
      <c r="D1403" s="59"/>
      <c r="E1403" s="60"/>
      <c r="F1403" s="58"/>
      <c r="G1403" s="59"/>
      <c r="H1403" s="60"/>
      <c r="I1403" s="58"/>
      <c r="J1403" s="40"/>
      <c r="K1403" s="41"/>
      <c r="L1403" s="41"/>
      <c r="M1403" s="42"/>
      <c r="N1403" s="43"/>
      <c r="O1403" s="43"/>
      <c r="P1403" s="43"/>
      <c r="Q1403" s="43"/>
      <c r="R1403" s="43"/>
      <c r="S1403" s="43"/>
      <c r="T1403" s="43"/>
      <c r="U1403" s="43"/>
      <c r="V1403" s="43"/>
      <c r="W1403" s="43"/>
      <c r="X1403" s="43"/>
      <c r="Y1403" s="43"/>
      <c r="Z1403" s="94"/>
      <c r="AA1403" s="76"/>
      <c r="AB1403" s="76"/>
      <c r="AC1403" s="76"/>
      <c r="AD1403" s="76"/>
    </row>
    <row r="1404" spans="1:30" ht="15" x14ac:dyDescent="0.15">
      <c r="A1404" s="53"/>
      <c r="B1404" s="58"/>
      <c r="C1404" s="37">
        <v>1392</v>
      </c>
      <c r="D1404" s="59"/>
      <c r="E1404" s="60"/>
      <c r="F1404" s="58"/>
      <c r="G1404" s="59"/>
      <c r="H1404" s="60"/>
      <c r="I1404" s="58"/>
      <c r="J1404" s="40"/>
      <c r="K1404" s="41"/>
      <c r="L1404" s="41"/>
      <c r="M1404" s="42"/>
      <c r="N1404" s="43"/>
      <c r="O1404" s="43"/>
      <c r="P1404" s="43"/>
      <c r="Q1404" s="43"/>
      <c r="R1404" s="43"/>
      <c r="S1404" s="43"/>
      <c r="T1404" s="43"/>
      <c r="U1404" s="43"/>
      <c r="V1404" s="43"/>
      <c r="W1404" s="43"/>
      <c r="X1404" s="43"/>
      <c r="Y1404" s="43"/>
      <c r="Z1404" s="94"/>
      <c r="AA1404" s="76"/>
      <c r="AB1404" s="76"/>
      <c r="AC1404" s="76"/>
      <c r="AD1404" s="76"/>
    </row>
    <row r="1405" spans="1:30" ht="15" x14ac:dyDescent="0.15">
      <c r="A1405" s="53"/>
      <c r="B1405" s="58"/>
      <c r="C1405" s="37">
        <v>1393</v>
      </c>
      <c r="D1405" s="59"/>
      <c r="E1405" s="60"/>
      <c r="F1405" s="58"/>
      <c r="G1405" s="59"/>
      <c r="H1405" s="60"/>
      <c r="I1405" s="58"/>
      <c r="J1405" s="40"/>
      <c r="K1405" s="41"/>
      <c r="L1405" s="41"/>
      <c r="M1405" s="42"/>
      <c r="N1405" s="43"/>
      <c r="O1405" s="43"/>
      <c r="P1405" s="43"/>
      <c r="Q1405" s="43"/>
      <c r="R1405" s="43"/>
      <c r="S1405" s="43"/>
      <c r="T1405" s="43"/>
      <c r="U1405" s="43"/>
      <c r="V1405" s="43"/>
      <c r="W1405" s="43"/>
      <c r="X1405" s="43"/>
      <c r="Y1405" s="43"/>
      <c r="Z1405" s="94"/>
      <c r="AA1405" s="76"/>
      <c r="AB1405" s="76"/>
      <c r="AC1405" s="76"/>
      <c r="AD1405" s="76"/>
    </row>
    <row r="1406" spans="1:30" ht="15" x14ac:dyDescent="0.15">
      <c r="A1406" s="53"/>
      <c r="B1406" s="58"/>
      <c r="C1406" s="37">
        <v>1394</v>
      </c>
      <c r="D1406" s="59"/>
      <c r="E1406" s="60"/>
      <c r="F1406" s="58"/>
      <c r="G1406" s="59"/>
      <c r="H1406" s="60"/>
      <c r="I1406" s="58"/>
      <c r="J1406" s="40"/>
      <c r="K1406" s="41"/>
      <c r="L1406" s="41"/>
      <c r="M1406" s="42"/>
      <c r="N1406" s="43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94"/>
      <c r="AA1406" s="76"/>
      <c r="AB1406" s="76"/>
      <c r="AC1406" s="76"/>
      <c r="AD1406" s="76"/>
    </row>
    <row r="1407" spans="1:30" ht="15" x14ac:dyDescent="0.15">
      <c r="A1407" s="53"/>
      <c r="B1407" s="58"/>
      <c r="C1407" s="37">
        <v>1395</v>
      </c>
      <c r="D1407" s="59"/>
      <c r="E1407" s="60"/>
      <c r="F1407" s="58"/>
      <c r="G1407" s="59"/>
      <c r="H1407" s="60"/>
      <c r="I1407" s="58"/>
      <c r="J1407" s="40"/>
      <c r="K1407" s="41"/>
      <c r="L1407" s="41"/>
      <c r="M1407" s="42"/>
      <c r="N1407" s="43"/>
      <c r="O1407" s="43"/>
      <c r="P1407" s="43"/>
      <c r="Q1407" s="43"/>
      <c r="R1407" s="43"/>
      <c r="S1407" s="43"/>
      <c r="T1407" s="43"/>
      <c r="U1407" s="43"/>
      <c r="V1407" s="43"/>
      <c r="W1407" s="43"/>
      <c r="X1407" s="43"/>
      <c r="Y1407" s="43"/>
      <c r="Z1407" s="94"/>
      <c r="AA1407" s="76"/>
      <c r="AB1407" s="76"/>
      <c r="AC1407" s="76"/>
      <c r="AD1407" s="76"/>
    </row>
    <row r="1408" spans="1:30" ht="15" x14ac:dyDescent="0.15">
      <c r="A1408" s="53"/>
      <c r="B1408" s="58"/>
      <c r="C1408" s="37">
        <v>1396</v>
      </c>
      <c r="D1408" s="59"/>
      <c r="E1408" s="60"/>
      <c r="F1408" s="58"/>
      <c r="G1408" s="59"/>
      <c r="H1408" s="60"/>
      <c r="I1408" s="58"/>
      <c r="J1408" s="40"/>
      <c r="K1408" s="41"/>
      <c r="L1408" s="41"/>
      <c r="M1408" s="42"/>
      <c r="N1408" s="43"/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  <c r="Y1408" s="43"/>
      <c r="Z1408" s="94"/>
      <c r="AA1408" s="76"/>
      <c r="AB1408" s="76"/>
      <c r="AC1408" s="76"/>
      <c r="AD1408" s="76"/>
    </row>
    <row r="1409" spans="1:30" ht="15" x14ac:dyDescent="0.15">
      <c r="A1409" s="53"/>
      <c r="B1409" s="58"/>
      <c r="C1409" s="37">
        <v>1397</v>
      </c>
      <c r="D1409" s="59"/>
      <c r="E1409" s="60"/>
      <c r="F1409" s="58"/>
      <c r="G1409" s="59"/>
      <c r="H1409" s="60"/>
      <c r="I1409" s="58"/>
      <c r="J1409" s="40"/>
      <c r="K1409" s="41"/>
      <c r="L1409" s="41"/>
      <c r="M1409" s="42"/>
      <c r="N1409" s="43"/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  <c r="Y1409" s="43"/>
      <c r="Z1409" s="94"/>
      <c r="AA1409" s="76"/>
      <c r="AB1409" s="76"/>
      <c r="AC1409" s="76"/>
      <c r="AD1409" s="76"/>
    </row>
    <row r="1410" spans="1:30" ht="15" x14ac:dyDescent="0.15">
      <c r="A1410" s="53"/>
      <c r="B1410" s="58"/>
      <c r="C1410" s="37">
        <v>1398</v>
      </c>
      <c r="D1410" s="59"/>
      <c r="E1410" s="60"/>
      <c r="F1410" s="58"/>
      <c r="G1410" s="59"/>
      <c r="H1410" s="60"/>
      <c r="I1410" s="58"/>
      <c r="J1410" s="40"/>
      <c r="K1410" s="41"/>
      <c r="L1410" s="41"/>
      <c r="M1410" s="42"/>
      <c r="N1410" s="43"/>
      <c r="O1410" s="43"/>
      <c r="P1410" s="43"/>
      <c r="Q1410" s="43"/>
      <c r="R1410" s="43"/>
      <c r="S1410" s="43"/>
      <c r="T1410" s="43"/>
      <c r="U1410" s="43"/>
      <c r="V1410" s="43"/>
      <c r="W1410" s="43"/>
      <c r="X1410" s="43"/>
      <c r="Y1410" s="43"/>
      <c r="Z1410" s="94"/>
      <c r="AA1410" s="76"/>
      <c r="AB1410" s="76"/>
      <c r="AC1410" s="76"/>
      <c r="AD1410" s="76"/>
    </row>
    <row r="1411" spans="1:30" ht="15" x14ac:dyDescent="0.15">
      <c r="A1411" s="53"/>
      <c r="B1411" s="58"/>
      <c r="C1411" s="37">
        <v>1399</v>
      </c>
      <c r="D1411" s="59"/>
      <c r="E1411" s="60"/>
      <c r="F1411" s="58"/>
      <c r="G1411" s="59"/>
      <c r="H1411" s="60"/>
      <c r="I1411" s="58"/>
      <c r="J1411" s="40"/>
      <c r="K1411" s="41"/>
      <c r="L1411" s="41"/>
      <c r="M1411" s="42"/>
      <c r="N1411" s="43"/>
      <c r="O1411" s="43"/>
      <c r="P1411" s="43"/>
      <c r="Q1411" s="43"/>
      <c r="R1411" s="43"/>
      <c r="S1411" s="43"/>
      <c r="T1411" s="43"/>
      <c r="U1411" s="43"/>
      <c r="V1411" s="43"/>
      <c r="W1411" s="43"/>
      <c r="X1411" s="43"/>
      <c r="Y1411" s="43"/>
      <c r="Z1411" s="94"/>
      <c r="AA1411" s="76"/>
      <c r="AB1411" s="76"/>
      <c r="AC1411" s="76"/>
      <c r="AD1411" s="76"/>
    </row>
    <row r="1412" spans="1:30" ht="15" x14ac:dyDescent="0.15">
      <c r="A1412" s="53"/>
      <c r="B1412" s="58"/>
      <c r="C1412" s="37">
        <v>1400</v>
      </c>
      <c r="D1412" s="59"/>
      <c r="E1412" s="60"/>
      <c r="F1412" s="58"/>
      <c r="G1412" s="59"/>
      <c r="H1412" s="60"/>
      <c r="I1412" s="58"/>
      <c r="J1412" s="40"/>
      <c r="K1412" s="41"/>
      <c r="L1412" s="41"/>
      <c r="M1412" s="42"/>
      <c r="N1412" s="43"/>
      <c r="O1412" s="43"/>
      <c r="P1412" s="43"/>
      <c r="Q1412" s="43"/>
      <c r="R1412" s="43"/>
      <c r="S1412" s="43"/>
      <c r="T1412" s="43"/>
      <c r="U1412" s="43"/>
      <c r="V1412" s="43"/>
      <c r="W1412" s="43"/>
      <c r="X1412" s="43"/>
      <c r="Y1412" s="43"/>
      <c r="Z1412" s="94"/>
      <c r="AA1412" s="76"/>
      <c r="AB1412" s="76"/>
      <c r="AC1412" s="76"/>
      <c r="AD1412" s="76"/>
    </row>
    <row r="1413" spans="1:30" ht="15" x14ac:dyDescent="0.15">
      <c r="A1413" s="53"/>
      <c r="B1413" s="58"/>
      <c r="C1413" s="37">
        <v>1401</v>
      </c>
      <c r="D1413" s="59"/>
      <c r="E1413" s="60"/>
      <c r="F1413" s="58"/>
      <c r="G1413" s="59"/>
      <c r="H1413" s="60"/>
      <c r="I1413" s="58"/>
      <c r="J1413" s="40"/>
      <c r="K1413" s="41"/>
      <c r="L1413" s="41"/>
      <c r="M1413" s="42"/>
      <c r="N1413" s="43"/>
      <c r="O1413" s="43"/>
      <c r="P1413" s="43"/>
      <c r="Q1413" s="43"/>
      <c r="R1413" s="43"/>
      <c r="S1413" s="43"/>
      <c r="T1413" s="43"/>
      <c r="U1413" s="43"/>
      <c r="V1413" s="43"/>
      <c r="W1413" s="43"/>
      <c r="X1413" s="43"/>
      <c r="Y1413" s="43"/>
      <c r="Z1413" s="94"/>
      <c r="AA1413" s="76"/>
      <c r="AB1413" s="76"/>
      <c r="AC1413" s="76"/>
      <c r="AD1413" s="76"/>
    </row>
    <row r="1414" spans="1:30" ht="15" x14ac:dyDescent="0.15">
      <c r="A1414" s="53"/>
      <c r="B1414" s="58"/>
      <c r="C1414" s="37">
        <v>1402</v>
      </c>
      <c r="D1414" s="59"/>
      <c r="E1414" s="60"/>
      <c r="F1414" s="58"/>
      <c r="G1414" s="59"/>
      <c r="H1414" s="60"/>
      <c r="I1414" s="58"/>
      <c r="J1414" s="40"/>
      <c r="K1414" s="41"/>
      <c r="L1414" s="41"/>
      <c r="M1414" s="42"/>
      <c r="N1414" s="43"/>
      <c r="O1414" s="43"/>
      <c r="P1414" s="43"/>
      <c r="Q1414" s="43"/>
      <c r="R1414" s="43"/>
      <c r="S1414" s="43"/>
      <c r="T1414" s="43"/>
      <c r="U1414" s="43"/>
      <c r="V1414" s="43"/>
      <c r="W1414" s="43"/>
      <c r="X1414" s="43"/>
      <c r="Y1414" s="43"/>
      <c r="Z1414" s="94"/>
      <c r="AA1414" s="76"/>
      <c r="AB1414" s="76"/>
      <c r="AC1414" s="76"/>
      <c r="AD1414" s="76"/>
    </row>
    <row r="1415" spans="1:30" ht="15" x14ac:dyDescent="0.15">
      <c r="A1415" s="53"/>
      <c r="B1415" s="58"/>
      <c r="C1415" s="37">
        <v>1403</v>
      </c>
      <c r="D1415" s="59"/>
      <c r="E1415" s="60"/>
      <c r="F1415" s="58"/>
      <c r="G1415" s="59"/>
      <c r="H1415" s="60"/>
      <c r="I1415" s="58"/>
      <c r="J1415" s="40"/>
      <c r="K1415" s="41"/>
      <c r="L1415" s="41"/>
      <c r="M1415" s="42"/>
      <c r="N1415" s="43"/>
      <c r="O1415" s="43"/>
      <c r="P1415" s="43"/>
      <c r="Q1415" s="43"/>
      <c r="R1415" s="43"/>
      <c r="S1415" s="43"/>
      <c r="T1415" s="43"/>
      <c r="U1415" s="43"/>
      <c r="V1415" s="43"/>
      <c r="W1415" s="43"/>
      <c r="X1415" s="43"/>
      <c r="Y1415" s="43"/>
      <c r="Z1415" s="94"/>
      <c r="AA1415" s="76"/>
      <c r="AB1415" s="76"/>
      <c r="AC1415" s="76"/>
      <c r="AD1415" s="76"/>
    </row>
    <row r="1416" spans="1:30" ht="15" x14ac:dyDescent="0.15">
      <c r="A1416" s="53"/>
      <c r="B1416" s="58"/>
      <c r="C1416" s="37">
        <v>1404</v>
      </c>
      <c r="D1416" s="59"/>
      <c r="E1416" s="60"/>
      <c r="F1416" s="58"/>
      <c r="G1416" s="59"/>
      <c r="H1416" s="60"/>
      <c r="I1416" s="58"/>
      <c r="J1416" s="40"/>
      <c r="K1416" s="41"/>
      <c r="L1416" s="41"/>
      <c r="M1416" s="42"/>
      <c r="N1416" s="43"/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  <c r="Y1416" s="43"/>
      <c r="Z1416" s="94"/>
      <c r="AA1416" s="76"/>
      <c r="AB1416" s="76"/>
      <c r="AC1416" s="76"/>
      <c r="AD1416" s="76"/>
    </row>
    <row r="1417" spans="1:30" ht="15" x14ac:dyDescent="0.15">
      <c r="A1417" s="53"/>
      <c r="B1417" s="58"/>
      <c r="C1417" s="37">
        <v>1405</v>
      </c>
      <c r="D1417" s="59"/>
      <c r="E1417" s="60"/>
      <c r="F1417" s="58"/>
      <c r="G1417" s="59"/>
      <c r="H1417" s="60"/>
      <c r="I1417" s="58"/>
      <c r="J1417" s="40"/>
      <c r="K1417" s="41"/>
      <c r="L1417" s="41"/>
      <c r="M1417" s="42"/>
      <c r="N1417" s="43"/>
      <c r="O1417" s="43"/>
      <c r="P1417" s="43"/>
      <c r="Q1417" s="43"/>
      <c r="R1417" s="43"/>
      <c r="S1417" s="43"/>
      <c r="T1417" s="43"/>
      <c r="U1417" s="43"/>
      <c r="V1417" s="43"/>
      <c r="W1417" s="43"/>
      <c r="X1417" s="43"/>
      <c r="Y1417" s="43"/>
      <c r="Z1417" s="94"/>
      <c r="AA1417" s="76"/>
      <c r="AB1417" s="76"/>
      <c r="AC1417" s="76"/>
      <c r="AD1417" s="76"/>
    </row>
    <row r="1418" spans="1:30" ht="15" x14ac:dyDescent="0.15">
      <c r="A1418" s="53"/>
      <c r="B1418" s="58"/>
      <c r="C1418" s="37">
        <v>1406</v>
      </c>
      <c r="D1418" s="59"/>
      <c r="E1418" s="60"/>
      <c r="F1418" s="58"/>
      <c r="G1418" s="59"/>
      <c r="H1418" s="60"/>
      <c r="I1418" s="58"/>
      <c r="J1418" s="40"/>
      <c r="K1418" s="41"/>
      <c r="L1418" s="41"/>
      <c r="M1418" s="42"/>
      <c r="N1418" s="43"/>
      <c r="O1418" s="43"/>
      <c r="P1418" s="43"/>
      <c r="Q1418" s="43"/>
      <c r="R1418" s="43"/>
      <c r="S1418" s="43"/>
      <c r="T1418" s="43"/>
      <c r="U1418" s="43"/>
      <c r="V1418" s="43"/>
      <c r="W1418" s="43"/>
      <c r="X1418" s="43"/>
      <c r="Y1418" s="43"/>
      <c r="Z1418" s="94"/>
      <c r="AA1418" s="76"/>
      <c r="AB1418" s="76"/>
      <c r="AC1418" s="76"/>
      <c r="AD1418" s="76"/>
    </row>
    <row r="1419" spans="1:30" ht="15" x14ac:dyDescent="0.15">
      <c r="A1419" s="53"/>
      <c r="B1419" s="58"/>
      <c r="C1419" s="37">
        <v>1407</v>
      </c>
      <c r="D1419" s="59"/>
      <c r="E1419" s="60"/>
      <c r="F1419" s="58"/>
      <c r="G1419" s="59"/>
      <c r="H1419" s="60"/>
      <c r="I1419" s="58"/>
      <c r="J1419" s="40"/>
      <c r="K1419" s="41"/>
      <c r="L1419" s="41"/>
      <c r="M1419" s="42"/>
      <c r="N1419" s="43"/>
      <c r="O1419" s="43"/>
      <c r="P1419" s="43"/>
      <c r="Q1419" s="43"/>
      <c r="R1419" s="43"/>
      <c r="S1419" s="43"/>
      <c r="T1419" s="43"/>
      <c r="U1419" s="43"/>
      <c r="V1419" s="43"/>
      <c r="W1419" s="43"/>
      <c r="X1419" s="43"/>
      <c r="Y1419" s="43"/>
      <c r="Z1419" s="94"/>
      <c r="AA1419" s="76"/>
      <c r="AB1419" s="76"/>
      <c r="AC1419" s="76"/>
      <c r="AD1419" s="76"/>
    </row>
    <row r="1420" spans="1:30" ht="15" x14ac:dyDescent="0.15">
      <c r="A1420" s="53"/>
      <c r="B1420" s="58"/>
      <c r="C1420" s="37">
        <v>1408</v>
      </c>
      <c r="D1420" s="59"/>
      <c r="E1420" s="60"/>
      <c r="F1420" s="58"/>
      <c r="G1420" s="59"/>
      <c r="H1420" s="60"/>
      <c r="I1420" s="58"/>
      <c r="J1420" s="40"/>
      <c r="K1420" s="41"/>
      <c r="L1420" s="41"/>
      <c r="M1420" s="42"/>
      <c r="N1420" s="43"/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94"/>
      <c r="AA1420" s="76"/>
      <c r="AB1420" s="76"/>
      <c r="AC1420" s="76"/>
      <c r="AD1420" s="76"/>
    </row>
    <row r="1421" spans="1:30" ht="15" x14ac:dyDescent="0.15">
      <c r="A1421" s="53"/>
      <c r="B1421" s="58"/>
      <c r="C1421" s="37">
        <v>1409</v>
      </c>
      <c r="D1421" s="59"/>
      <c r="E1421" s="60"/>
      <c r="F1421" s="58"/>
      <c r="G1421" s="59"/>
      <c r="H1421" s="60"/>
      <c r="I1421" s="58"/>
      <c r="J1421" s="40"/>
      <c r="K1421" s="41"/>
      <c r="L1421" s="41"/>
      <c r="M1421" s="42"/>
      <c r="N1421" s="43"/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94"/>
      <c r="AA1421" s="76"/>
      <c r="AB1421" s="76"/>
      <c r="AC1421" s="76"/>
      <c r="AD1421" s="76"/>
    </row>
    <row r="1422" spans="1:30" ht="15" x14ac:dyDescent="0.15">
      <c r="A1422" s="53"/>
      <c r="B1422" s="58"/>
      <c r="C1422" s="37">
        <v>1410</v>
      </c>
      <c r="D1422" s="59"/>
      <c r="E1422" s="60"/>
      <c r="F1422" s="58"/>
      <c r="G1422" s="59"/>
      <c r="H1422" s="60"/>
      <c r="I1422" s="58"/>
      <c r="J1422" s="40"/>
      <c r="K1422" s="41"/>
      <c r="L1422" s="41"/>
      <c r="M1422" s="42"/>
      <c r="N1422" s="43"/>
      <c r="O1422" s="43"/>
      <c r="P1422" s="43"/>
      <c r="Q1422" s="43"/>
      <c r="R1422" s="43"/>
      <c r="S1422" s="43"/>
      <c r="T1422" s="43"/>
      <c r="U1422" s="43"/>
      <c r="V1422" s="43"/>
      <c r="W1422" s="43"/>
      <c r="X1422" s="43"/>
      <c r="Y1422" s="43"/>
      <c r="Z1422" s="94"/>
      <c r="AA1422" s="76"/>
      <c r="AB1422" s="76"/>
      <c r="AC1422" s="76"/>
      <c r="AD1422" s="76"/>
    </row>
    <row r="1423" spans="1:30" ht="15" x14ac:dyDescent="0.15">
      <c r="A1423" s="53"/>
      <c r="B1423" s="58"/>
      <c r="C1423" s="37">
        <v>1411</v>
      </c>
      <c r="D1423" s="59"/>
      <c r="E1423" s="60"/>
      <c r="F1423" s="58"/>
      <c r="G1423" s="59"/>
      <c r="H1423" s="60"/>
      <c r="I1423" s="58"/>
      <c r="J1423" s="40"/>
      <c r="K1423" s="41"/>
      <c r="L1423" s="41"/>
      <c r="M1423" s="42"/>
      <c r="N1423" s="43"/>
      <c r="O1423" s="43"/>
      <c r="P1423" s="43"/>
      <c r="Q1423" s="43"/>
      <c r="R1423" s="43"/>
      <c r="S1423" s="43"/>
      <c r="T1423" s="43"/>
      <c r="U1423" s="43"/>
      <c r="V1423" s="43"/>
      <c r="W1423" s="43"/>
      <c r="X1423" s="43"/>
      <c r="Y1423" s="43"/>
      <c r="Z1423" s="94"/>
      <c r="AA1423" s="76"/>
      <c r="AB1423" s="76"/>
      <c r="AC1423" s="76"/>
      <c r="AD1423" s="76"/>
    </row>
    <row r="1424" spans="1:30" ht="15" x14ac:dyDescent="0.15">
      <c r="A1424" s="53"/>
      <c r="B1424" s="58"/>
      <c r="C1424" s="37">
        <v>1412</v>
      </c>
      <c r="D1424" s="59"/>
      <c r="E1424" s="60"/>
      <c r="F1424" s="58"/>
      <c r="G1424" s="59"/>
      <c r="H1424" s="60"/>
      <c r="I1424" s="58"/>
      <c r="J1424" s="40"/>
      <c r="K1424" s="41"/>
      <c r="L1424" s="41"/>
      <c r="M1424" s="42"/>
      <c r="N1424" s="43"/>
      <c r="O1424" s="43"/>
      <c r="P1424" s="43"/>
      <c r="Q1424" s="43"/>
      <c r="R1424" s="43"/>
      <c r="S1424" s="43"/>
      <c r="T1424" s="43"/>
      <c r="U1424" s="43"/>
      <c r="V1424" s="43"/>
      <c r="W1424" s="43"/>
      <c r="X1424" s="43"/>
      <c r="Y1424" s="43"/>
      <c r="Z1424" s="94"/>
      <c r="AA1424" s="76"/>
      <c r="AB1424" s="76"/>
      <c r="AC1424" s="76"/>
      <c r="AD1424" s="76"/>
    </row>
    <row r="1425" spans="1:30" ht="15" x14ac:dyDescent="0.15">
      <c r="A1425" s="53"/>
      <c r="B1425" s="58"/>
      <c r="C1425" s="37">
        <v>1413</v>
      </c>
      <c r="D1425" s="59"/>
      <c r="E1425" s="60"/>
      <c r="F1425" s="58"/>
      <c r="G1425" s="59"/>
      <c r="H1425" s="60"/>
      <c r="I1425" s="58"/>
      <c r="J1425" s="40"/>
      <c r="K1425" s="41"/>
      <c r="L1425" s="41"/>
      <c r="M1425" s="42"/>
      <c r="N1425" s="43"/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94"/>
      <c r="AA1425" s="76"/>
      <c r="AB1425" s="76"/>
      <c r="AC1425" s="76"/>
      <c r="AD1425" s="76"/>
    </row>
    <row r="1426" spans="1:30" ht="15" x14ac:dyDescent="0.15">
      <c r="A1426" s="53"/>
      <c r="B1426" s="58"/>
      <c r="C1426" s="37">
        <v>1414</v>
      </c>
      <c r="D1426" s="59"/>
      <c r="E1426" s="60"/>
      <c r="F1426" s="58"/>
      <c r="G1426" s="59"/>
      <c r="H1426" s="60"/>
      <c r="I1426" s="58"/>
      <c r="J1426" s="40"/>
      <c r="K1426" s="41"/>
      <c r="L1426" s="41"/>
      <c r="M1426" s="42"/>
      <c r="N1426" s="43"/>
      <c r="O1426" s="43"/>
      <c r="P1426" s="43"/>
      <c r="Q1426" s="43"/>
      <c r="R1426" s="43"/>
      <c r="S1426" s="43"/>
      <c r="T1426" s="43"/>
      <c r="U1426" s="43"/>
      <c r="V1426" s="43"/>
      <c r="W1426" s="43"/>
      <c r="X1426" s="43"/>
      <c r="Y1426" s="43"/>
      <c r="Z1426" s="94"/>
      <c r="AA1426" s="76"/>
      <c r="AB1426" s="76"/>
      <c r="AC1426" s="76"/>
      <c r="AD1426" s="76"/>
    </row>
    <row r="1427" spans="1:30" ht="15" x14ac:dyDescent="0.15">
      <c r="A1427" s="53"/>
      <c r="B1427" s="58"/>
      <c r="C1427" s="37">
        <v>1415</v>
      </c>
      <c r="D1427" s="59"/>
      <c r="E1427" s="60"/>
      <c r="F1427" s="58"/>
      <c r="G1427" s="59"/>
      <c r="H1427" s="60"/>
      <c r="I1427" s="58"/>
      <c r="J1427" s="40"/>
      <c r="K1427" s="41"/>
      <c r="L1427" s="41"/>
      <c r="M1427" s="42"/>
      <c r="N1427" s="43"/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94"/>
      <c r="AA1427" s="76"/>
      <c r="AB1427" s="76"/>
      <c r="AC1427" s="76"/>
      <c r="AD1427" s="76"/>
    </row>
    <row r="1428" spans="1:30" ht="15" x14ac:dyDescent="0.15">
      <c r="A1428" s="53"/>
      <c r="B1428" s="58"/>
      <c r="C1428" s="37">
        <v>1416</v>
      </c>
      <c r="D1428" s="59"/>
      <c r="E1428" s="60"/>
      <c r="F1428" s="58"/>
      <c r="G1428" s="59"/>
      <c r="H1428" s="60"/>
      <c r="I1428" s="58"/>
      <c r="J1428" s="40"/>
      <c r="K1428" s="41"/>
      <c r="L1428" s="41"/>
      <c r="M1428" s="42"/>
      <c r="N1428" s="43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94"/>
      <c r="AA1428" s="76"/>
      <c r="AB1428" s="76"/>
      <c r="AC1428" s="76"/>
      <c r="AD1428" s="76"/>
    </row>
    <row r="1429" spans="1:30" ht="15" x14ac:dyDescent="0.15">
      <c r="A1429" s="53"/>
      <c r="B1429" s="58"/>
      <c r="C1429" s="37">
        <v>1417</v>
      </c>
      <c r="D1429" s="59"/>
      <c r="E1429" s="60"/>
      <c r="F1429" s="58"/>
      <c r="G1429" s="59"/>
      <c r="H1429" s="60"/>
      <c r="I1429" s="58"/>
      <c r="J1429" s="40"/>
      <c r="K1429" s="41"/>
      <c r="L1429" s="41"/>
      <c r="M1429" s="42"/>
      <c r="N1429" s="43"/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94"/>
      <c r="AA1429" s="76"/>
      <c r="AB1429" s="76"/>
      <c r="AC1429" s="76"/>
      <c r="AD1429" s="76"/>
    </row>
    <row r="1430" spans="1:30" ht="15" x14ac:dyDescent="0.15">
      <c r="A1430" s="53"/>
      <c r="B1430" s="58"/>
      <c r="C1430" s="37">
        <v>1418</v>
      </c>
      <c r="D1430" s="59"/>
      <c r="E1430" s="60"/>
      <c r="F1430" s="58"/>
      <c r="G1430" s="59"/>
      <c r="H1430" s="60"/>
      <c r="I1430" s="58"/>
      <c r="J1430" s="40"/>
      <c r="K1430" s="41"/>
      <c r="L1430" s="41"/>
      <c r="M1430" s="42"/>
      <c r="N1430" s="43"/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94"/>
      <c r="AA1430" s="76"/>
      <c r="AB1430" s="76"/>
      <c r="AC1430" s="76"/>
      <c r="AD1430" s="76"/>
    </row>
    <row r="1431" spans="1:30" ht="15" x14ac:dyDescent="0.15">
      <c r="A1431" s="53"/>
      <c r="B1431" s="58"/>
      <c r="C1431" s="37">
        <v>1419</v>
      </c>
      <c r="D1431" s="59"/>
      <c r="E1431" s="60"/>
      <c r="F1431" s="58"/>
      <c r="G1431" s="59"/>
      <c r="H1431" s="60"/>
      <c r="I1431" s="58"/>
      <c r="J1431" s="40"/>
      <c r="K1431" s="41"/>
      <c r="L1431" s="41"/>
      <c r="M1431" s="42"/>
      <c r="N1431" s="43"/>
      <c r="O1431" s="43"/>
      <c r="P1431" s="43"/>
      <c r="Q1431" s="43"/>
      <c r="R1431" s="43"/>
      <c r="S1431" s="43"/>
      <c r="T1431" s="43"/>
      <c r="U1431" s="43"/>
      <c r="V1431" s="43"/>
      <c r="W1431" s="43"/>
      <c r="X1431" s="43"/>
      <c r="Y1431" s="43"/>
      <c r="Z1431" s="94"/>
      <c r="AA1431" s="76"/>
      <c r="AB1431" s="76"/>
      <c r="AC1431" s="76"/>
      <c r="AD1431" s="76"/>
    </row>
    <row r="1432" spans="1:30" ht="15" x14ac:dyDescent="0.15">
      <c r="A1432" s="53"/>
      <c r="B1432" s="58"/>
      <c r="C1432" s="37">
        <v>1420</v>
      </c>
      <c r="D1432" s="59"/>
      <c r="E1432" s="60"/>
      <c r="F1432" s="58"/>
      <c r="G1432" s="59"/>
      <c r="H1432" s="60"/>
      <c r="I1432" s="58"/>
      <c r="J1432" s="40"/>
      <c r="K1432" s="41"/>
      <c r="L1432" s="41"/>
      <c r="M1432" s="42"/>
      <c r="N1432" s="43"/>
      <c r="O1432" s="43"/>
      <c r="P1432" s="43"/>
      <c r="Q1432" s="43"/>
      <c r="R1432" s="43"/>
      <c r="S1432" s="43"/>
      <c r="T1432" s="43"/>
      <c r="U1432" s="43"/>
      <c r="V1432" s="43"/>
      <c r="W1432" s="43"/>
      <c r="X1432" s="43"/>
      <c r="Y1432" s="43"/>
      <c r="Z1432" s="94"/>
      <c r="AA1432" s="76"/>
      <c r="AB1432" s="76"/>
      <c r="AC1432" s="76"/>
      <c r="AD1432" s="76"/>
    </row>
    <row r="1433" spans="1:30" ht="15" x14ac:dyDescent="0.15">
      <c r="A1433" s="53"/>
      <c r="B1433" s="58"/>
      <c r="C1433" s="37">
        <v>1421</v>
      </c>
      <c r="D1433" s="59"/>
      <c r="E1433" s="60"/>
      <c r="F1433" s="58"/>
      <c r="G1433" s="59"/>
      <c r="H1433" s="60"/>
      <c r="I1433" s="58"/>
      <c r="J1433" s="40"/>
      <c r="K1433" s="41"/>
      <c r="L1433" s="41"/>
      <c r="M1433" s="42"/>
      <c r="N1433" s="43"/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  <c r="Y1433" s="43"/>
      <c r="Z1433" s="94"/>
      <c r="AA1433" s="76"/>
      <c r="AB1433" s="76"/>
      <c r="AC1433" s="76"/>
      <c r="AD1433" s="76"/>
    </row>
    <row r="1434" spans="1:30" ht="15" x14ac:dyDescent="0.15">
      <c r="A1434" s="53"/>
      <c r="B1434" s="58"/>
      <c r="C1434" s="37">
        <v>1422</v>
      </c>
      <c r="D1434" s="59"/>
      <c r="E1434" s="60"/>
      <c r="F1434" s="58"/>
      <c r="G1434" s="59"/>
      <c r="H1434" s="60"/>
      <c r="I1434" s="58"/>
      <c r="J1434" s="40"/>
      <c r="K1434" s="41"/>
      <c r="L1434" s="41"/>
      <c r="M1434" s="42"/>
      <c r="N1434" s="43"/>
      <c r="O1434" s="43"/>
      <c r="P1434" s="43"/>
      <c r="Q1434" s="43"/>
      <c r="R1434" s="43"/>
      <c r="S1434" s="43"/>
      <c r="T1434" s="43"/>
      <c r="U1434" s="43"/>
      <c r="V1434" s="43"/>
      <c r="W1434" s="43"/>
      <c r="X1434" s="43"/>
      <c r="Y1434" s="43"/>
      <c r="Z1434" s="94"/>
      <c r="AA1434" s="76"/>
      <c r="AB1434" s="76"/>
      <c r="AC1434" s="76"/>
      <c r="AD1434" s="76"/>
    </row>
    <row r="1435" spans="1:30" ht="15" x14ac:dyDescent="0.15">
      <c r="A1435" s="53"/>
      <c r="B1435" s="58"/>
      <c r="C1435" s="37">
        <v>1423</v>
      </c>
      <c r="D1435" s="59"/>
      <c r="E1435" s="60"/>
      <c r="F1435" s="58"/>
      <c r="G1435" s="59"/>
      <c r="H1435" s="60"/>
      <c r="I1435" s="58"/>
      <c r="J1435" s="40"/>
      <c r="K1435" s="41"/>
      <c r="L1435" s="41"/>
      <c r="M1435" s="42"/>
      <c r="N1435" s="43"/>
      <c r="O1435" s="43"/>
      <c r="P1435" s="43"/>
      <c r="Q1435" s="43"/>
      <c r="R1435" s="43"/>
      <c r="S1435" s="43"/>
      <c r="T1435" s="43"/>
      <c r="U1435" s="43"/>
      <c r="V1435" s="43"/>
      <c r="W1435" s="43"/>
      <c r="X1435" s="43"/>
      <c r="Y1435" s="43"/>
      <c r="Z1435" s="94"/>
      <c r="AA1435" s="76"/>
      <c r="AB1435" s="76"/>
      <c r="AC1435" s="76"/>
      <c r="AD1435" s="76"/>
    </row>
    <row r="1436" spans="1:30" ht="15" x14ac:dyDescent="0.15">
      <c r="A1436" s="53"/>
      <c r="B1436" s="58"/>
      <c r="C1436" s="37">
        <v>1424</v>
      </c>
      <c r="D1436" s="59"/>
      <c r="E1436" s="60"/>
      <c r="F1436" s="58"/>
      <c r="G1436" s="59"/>
      <c r="H1436" s="60"/>
      <c r="I1436" s="58"/>
      <c r="J1436" s="40"/>
      <c r="K1436" s="41"/>
      <c r="L1436" s="41"/>
      <c r="M1436" s="42"/>
      <c r="N1436" s="43"/>
      <c r="O1436" s="43"/>
      <c r="P1436" s="43"/>
      <c r="Q1436" s="43"/>
      <c r="R1436" s="43"/>
      <c r="S1436" s="43"/>
      <c r="T1436" s="43"/>
      <c r="U1436" s="43"/>
      <c r="V1436" s="43"/>
      <c r="W1436" s="43"/>
      <c r="X1436" s="43"/>
      <c r="Y1436" s="43"/>
      <c r="Z1436" s="94"/>
      <c r="AA1436" s="76"/>
      <c r="AB1436" s="76"/>
      <c r="AC1436" s="76"/>
      <c r="AD1436" s="76"/>
    </row>
    <row r="1437" spans="1:30" ht="15" x14ac:dyDescent="0.15">
      <c r="A1437" s="53"/>
      <c r="B1437" s="58"/>
      <c r="C1437" s="37">
        <v>1425</v>
      </c>
      <c r="D1437" s="59"/>
      <c r="E1437" s="60"/>
      <c r="F1437" s="58"/>
      <c r="G1437" s="59"/>
      <c r="H1437" s="60"/>
      <c r="I1437" s="58"/>
      <c r="J1437" s="40"/>
      <c r="K1437" s="41"/>
      <c r="L1437" s="41"/>
      <c r="M1437" s="42"/>
      <c r="N1437" s="43"/>
      <c r="O1437" s="43"/>
      <c r="P1437" s="43"/>
      <c r="Q1437" s="43"/>
      <c r="R1437" s="43"/>
      <c r="S1437" s="43"/>
      <c r="T1437" s="43"/>
      <c r="U1437" s="43"/>
      <c r="V1437" s="43"/>
      <c r="W1437" s="43"/>
      <c r="X1437" s="43"/>
      <c r="Y1437" s="43"/>
      <c r="Z1437" s="94"/>
      <c r="AA1437" s="76"/>
      <c r="AB1437" s="76"/>
      <c r="AC1437" s="76"/>
      <c r="AD1437" s="76"/>
    </row>
    <row r="1438" spans="1:30" ht="15" x14ac:dyDescent="0.15">
      <c r="A1438" s="53"/>
      <c r="B1438" s="58"/>
      <c r="C1438" s="37">
        <v>1426</v>
      </c>
      <c r="D1438" s="59"/>
      <c r="E1438" s="60"/>
      <c r="F1438" s="58"/>
      <c r="G1438" s="59"/>
      <c r="H1438" s="60"/>
      <c r="I1438" s="58"/>
      <c r="J1438" s="40"/>
      <c r="K1438" s="41"/>
      <c r="L1438" s="41"/>
      <c r="M1438" s="42"/>
      <c r="N1438" s="43"/>
      <c r="O1438" s="43"/>
      <c r="P1438" s="43"/>
      <c r="Q1438" s="43"/>
      <c r="R1438" s="43"/>
      <c r="S1438" s="43"/>
      <c r="T1438" s="43"/>
      <c r="U1438" s="43"/>
      <c r="V1438" s="43"/>
      <c r="W1438" s="43"/>
      <c r="X1438" s="43"/>
      <c r="Y1438" s="43"/>
      <c r="Z1438" s="94"/>
      <c r="AA1438" s="76"/>
      <c r="AB1438" s="76"/>
      <c r="AC1438" s="76"/>
      <c r="AD1438" s="76"/>
    </row>
    <row r="1439" spans="1:30" ht="15" x14ac:dyDescent="0.15">
      <c r="A1439" s="53"/>
      <c r="B1439" s="58"/>
      <c r="C1439" s="37">
        <v>1427</v>
      </c>
      <c r="D1439" s="59"/>
      <c r="E1439" s="60"/>
      <c r="F1439" s="58"/>
      <c r="G1439" s="59"/>
      <c r="H1439" s="60"/>
      <c r="I1439" s="58"/>
      <c r="J1439" s="40"/>
      <c r="K1439" s="41"/>
      <c r="L1439" s="41"/>
      <c r="M1439" s="42"/>
      <c r="N1439" s="43"/>
      <c r="O1439" s="43"/>
      <c r="P1439" s="43"/>
      <c r="Q1439" s="43"/>
      <c r="R1439" s="43"/>
      <c r="S1439" s="43"/>
      <c r="T1439" s="43"/>
      <c r="U1439" s="43"/>
      <c r="V1439" s="43"/>
      <c r="W1439" s="43"/>
      <c r="X1439" s="43"/>
      <c r="Y1439" s="43"/>
      <c r="Z1439" s="94"/>
      <c r="AA1439" s="76"/>
      <c r="AB1439" s="76"/>
      <c r="AC1439" s="76"/>
      <c r="AD1439" s="76"/>
    </row>
    <row r="1440" spans="1:30" ht="15" x14ac:dyDescent="0.15">
      <c r="A1440" s="53"/>
      <c r="B1440" s="58"/>
      <c r="C1440" s="37">
        <v>1428</v>
      </c>
      <c r="D1440" s="59"/>
      <c r="E1440" s="60"/>
      <c r="F1440" s="58"/>
      <c r="G1440" s="59"/>
      <c r="H1440" s="60"/>
      <c r="I1440" s="58"/>
      <c r="J1440" s="40"/>
      <c r="K1440" s="41"/>
      <c r="L1440" s="41"/>
      <c r="M1440" s="42"/>
      <c r="N1440" s="43"/>
      <c r="O1440" s="43"/>
      <c r="P1440" s="43"/>
      <c r="Q1440" s="43"/>
      <c r="R1440" s="43"/>
      <c r="S1440" s="43"/>
      <c r="T1440" s="43"/>
      <c r="U1440" s="43"/>
      <c r="V1440" s="43"/>
      <c r="W1440" s="43"/>
      <c r="X1440" s="43"/>
      <c r="Y1440" s="43"/>
      <c r="Z1440" s="94"/>
      <c r="AA1440" s="76"/>
      <c r="AB1440" s="76"/>
      <c r="AC1440" s="76"/>
      <c r="AD1440" s="76"/>
    </row>
    <row r="1441" spans="1:30" ht="15" x14ac:dyDescent="0.15">
      <c r="A1441" s="53"/>
      <c r="B1441" s="58"/>
      <c r="C1441" s="37">
        <v>1429</v>
      </c>
      <c r="D1441" s="59"/>
      <c r="E1441" s="60"/>
      <c r="F1441" s="58"/>
      <c r="G1441" s="59"/>
      <c r="H1441" s="60"/>
      <c r="I1441" s="58"/>
      <c r="J1441" s="40"/>
      <c r="K1441" s="41"/>
      <c r="L1441" s="41"/>
      <c r="M1441" s="42"/>
      <c r="N1441" s="43"/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  <c r="Y1441" s="43"/>
      <c r="Z1441" s="94"/>
      <c r="AA1441" s="76"/>
      <c r="AB1441" s="76"/>
      <c r="AC1441" s="76"/>
      <c r="AD1441" s="76"/>
    </row>
    <row r="1442" spans="1:30" ht="15" x14ac:dyDescent="0.15">
      <c r="A1442" s="53"/>
      <c r="B1442" s="58"/>
      <c r="C1442" s="37">
        <v>1430</v>
      </c>
      <c r="D1442" s="59"/>
      <c r="E1442" s="60"/>
      <c r="F1442" s="58"/>
      <c r="G1442" s="59"/>
      <c r="H1442" s="60"/>
      <c r="I1442" s="58"/>
      <c r="J1442" s="40"/>
      <c r="K1442" s="41"/>
      <c r="L1442" s="41"/>
      <c r="M1442" s="42"/>
      <c r="N1442" s="43"/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94"/>
      <c r="AA1442" s="76"/>
      <c r="AB1442" s="76"/>
      <c r="AC1442" s="76"/>
      <c r="AD1442" s="76"/>
    </row>
    <row r="1443" spans="1:30" ht="15" x14ac:dyDescent="0.15">
      <c r="A1443" s="53"/>
      <c r="B1443" s="58"/>
      <c r="C1443" s="37">
        <v>1431</v>
      </c>
      <c r="D1443" s="59"/>
      <c r="E1443" s="60"/>
      <c r="F1443" s="58"/>
      <c r="G1443" s="59"/>
      <c r="H1443" s="60"/>
      <c r="I1443" s="58"/>
      <c r="J1443" s="40"/>
      <c r="K1443" s="41"/>
      <c r="L1443" s="41"/>
      <c r="M1443" s="42"/>
      <c r="N1443" s="43"/>
      <c r="O1443" s="43"/>
      <c r="P1443" s="43"/>
      <c r="Q1443" s="43"/>
      <c r="R1443" s="43"/>
      <c r="S1443" s="43"/>
      <c r="T1443" s="43"/>
      <c r="U1443" s="43"/>
      <c r="V1443" s="43"/>
      <c r="W1443" s="43"/>
      <c r="X1443" s="43"/>
      <c r="Y1443" s="43"/>
      <c r="Z1443" s="94"/>
      <c r="AA1443" s="76"/>
      <c r="AB1443" s="76"/>
      <c r="AC1443" s="76"/>
      <c r="AD1443" s="76"/>
    </row>
    <row r="1444" spans="1:30" ht="15" x14ac:dyDescent="0.15">
      <c r="A1444" s="53"/>
      <c r="B1444" s="58"/>
      <c r="C1444" s="37">
        <v>1432</v>
      </c>
      <c r="D1444" s="59"/>
      <c r="E1444" s="60"/>
      <c r="F1444" s="58"/>
      <c r="G1444" s="59"/>
      <c r="H1444" s="60"/>
      <c r="I1444" s="58"/>
      <c r="J1444" s="40"/>
      <c r="K1444" s="41"/>
      <c r="L1444" s="41"/>
      <c r="M1444" s="42"/>
      <c r="N1444" s="43"/>
      <c r="O1444" s="43"/>
      <c r="P1444" s="43"/>
      <c r="Q1444" s="43"/>
      <c r="R1444" s="43"/>
      <c r="S1444" s="43"/>
      <c r="T1444" s="43"/>
      <c r="U1444" s="43"/>
      <c r="V1444" s="43"/>
      <c r="W1444" s="43"/>
      <c r="X1444" s="43"/>
      <c r="Y1444" s="43"/>
      <c r="Z1444" s="94"/>
      <c r="AA1444" s="76"/>
      <c r="AB1444" s="76"/>
      <c r="AC1444" s="76"/>
      <c r="AD1444" s="76"/>
    </row>
    <row r="1445" spans="1:30" ht="15" x14ac:dyDescent="0.15">
      <c r="A1445" s="53"/>
      <c r="B1445" s="58"/>
      <c r="C1445" s="37">
        <v>1433</v>
      </c>
      <c r="D1445" s="59"/>
      <c r="E1445" s="60"/>
      <c r="F1445" s="58"/>
      <c r="G1445" s="59"/>
      <c r="H1445" s="60"/>
      <c r="I1445" s="58"/>
      <c r="J1445" s="40"/>
      <c r="K1445" s="41"/>
      <c r="L1445" s="41"/>
      <c r="M1445" s="42"/>
      <c r="N1445" s="43"/>
      <c r="O1445" s="43"/>
      <c r="P1445" s="43"/>
      <c r="Q1445" s="43"/>
      <c r="R1445" s="43"/>
      <c r="S1445" s="43"/>
      <c r="T1445" s="43"/>
      <c r="U1445" s="43"/>
      <c r="V1445" s="43"/>
      <c r="W1445" s="43"/>
      <c r="X1445" s="43"/>
      <c r="Y1445" s="43"/>
      <c r="Z1445" s="94"/>
      <c r="AA1445" s="76"/>
      <c r="AB1445" s="76"/>
      <c r="AC1445" s="76"/>
      <c r="AD1445" s="76"/>
    </row>
    <row r="1446" spans="1:30" ht="15" x14ac:dyDescent="0.15">
      <c r="A1446" s="53"/>
      <c r="B1446" s="58"/>
      <c r="C1446" s="37">
        <v>1434</v>
      </c>
      <c r="D1446" s="59"/>
      <c r="E1446" s="60"/>
      <c r="F1446" s="58"/>
      <c r="G1446" s="59"/>
      <c r="H1446" s="60"/>
      <c r="I1446" s="58"/>
      <c r="J1446" s="40"/>
      <c r="K1446" s="41"/>
      <c r="L1446" s="41"/>
      <c r="M1446" s="42"/>
      <c r="N1446" s="43"/>
      <c r="O1446" s="43"/>
      <c r="P1446" s="43"/>
      <c r="Q1446" s="43"/>
      <c r="R1446" s="43"/>
      <c r="S1446" s="43"/>
      <c r="T1446" s="43"/>
      <c r="U1446" s="43"/>
      <c r="V1446" s="43"/>
      <c r="W1446" s="43"/>
      <c r="X1446" s="43"/>
      <c r="Y1446" s="43"/>
      <c r="Z1446" s="94"/>
      <c r="AA1446" s="76"/>
      <c r="AB1446" s="76"/>
      <c r="AC1446" s="76"/>
      <c r="AD1446" s="76"/>
    </row>
    <row r="1447" spans="1:30" ht="15" x14ac:dyDescent="0.15">
      <c r="A1447" s="53"/>
      <c r="B1447" s="58"/>
      <c r="C1447" s="37">
        <v>1435</v>
      </c>
      <c r="D1447" s="59"/>
      <c r="E1447" s="60"/>
      <c r="F1447" s="58"/>
      <c r="G1447" s="59"/>
      <c r="H1447" s="60"/>
      <c r="I1447" s="58"/>
      <c r="J1447" s="40"/>
      <c r="K1447" s="41"/>
      <c r="L1447" s="41"/>
      <c r="M1447" s="42"/>
      <c r="N1447" s="43"/>
      <c r="O1447" s="43"/>
      <c r="P1447" s="43"/>
      <c r="Q1447" s="43"/>
      <c r="R1447" s="43"/>
      <c r="S1447" s="43"/>
      <c r="T1447" s="43"/>
      <c r="U1447" s="43"/>
      <c r="V1447" s="43"/>
      <c r="W1447" s="43"/>
      <c r="X1447" s="43"/>
      <c r="Y1447" s="43"/>
      <c r="Z1447" s="94"/>
      <c r="AA1447" s="76"/>
      <c r="AB1447" s="76"/>
      <c r="AC1447" s="76"/>
      <c r="AD1447" s="76"/>
    </row>
    <row r="1448" spans="1:30" ht="15" x14ac:dyDescent="0.15">
      <c r="A1448" s="53"/>
      <c r="B1448" s="58"/>
      <c r="C1448" s="37">
        <v>1436</v>
      </c>
      <c r="D1448" s="59"/>
      <c r="E1448" s="60"/>
      <c r="F1448" s="58"/>
      <c r="G1448" s="59"/>
      <c r="H1448" s="60"/>
      <c r="I1448" s="58"/>
      <c r="J1448" s="40"/>
      <c r="K1448" s="41"/>
      <c r="L1448" s="41"/>
      <c r="M1448" s="42"/>
      <c r="N1448" s="43"/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  <c r="Y1448" s="43"/>
      <c r="Z1448" s="94"/>
      <c r="AA1448" s="76"/>
      <c r="AB1448" s="76"/>
      <c r="AC1448" s="76"/>
      <c r="AD1448" s="76"/>
    </row>
    <row r="1449" spans="1:30" ht="15" x14ac:dyDescent="0.15">
      <c r="A1449" s="53"/>
      <c r="B1449" s="58"/>
      <c r="C1449" s="37">
        <v>1437</v>
      </c>
      <c r="D1449" s="59"/>
      <c r="E1449" s="60"/>
      <c r="F1449" s="58"/>
      <c r="G1449" s="59"/>
      <c r="H1449" s="60"/>
      <c r="I1449" s="58"/>
      <c r="J1449" s="40"/>
      <c r="K1449" s="41"/>
      <c r="L1449" s="41"/>
      <c r="M1449" s="42"/>
      <c r="N1449" s="43"/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  <c r="Y1449" s="43"/>
      <c r="Z1449" s="94"/>
      <c r="AA1449" s="76"/>
      <c r="AB1449" s="76"/>
      <c r="AC1449" s="76"/>
      <c r="AD1449" s="76"/>
    </row>
    <row r="1450" spans="1:30" ht="15" x14ac:dyDescent="0.15">
      <c r="A1450" s="53"/>
      <c r="B1450" s="58"/>
      <c r="C1450" s="37">
        <v>1438</v>
      </c>
      <c r="D1450" s="59"/>
      <c r="E1450" s="60"/>
      <c r="F1450" s="58"/>
      <c r="G1450" s="59"/>
      <c r="H1450" s="60"/>
      <c r="I1450" s="58"/>
      <c r="J1450" s="40"/>
      <c r="K1450" s="41"/>
      <c r="L1450" s="41"/>
      <c r="M1450" s="42"/>
      <c r="N1450" s="43"/>
      <c r="O1450" s="43"/>
      <c r="P1450" s="43"/>
      <c r="Q1450" s="43"/>
      <c r="R1450" s="43"/>
      <c r="S1450" s="43"/>
      <c r="T1450" s="43"/>
      <c r="U1450" s="43"/>
      <c r="V1450" s="43"/>
      <c r="W1450" s="43"/>
      <c r="X1450" s="43"/>
      <c r="Y1450" s="43"/>
      <c r="Z1450" s="94"/>
      <c r="AA1450" s="76"/>
      <c r="AB1450" s="76"/>
      <c r="AC1450" s="76"/>
      <c r="AD1450" s="76"/>
    </row>
    <row r="1451" spans="1:30" ht="15" x14ac:dyDescent="0.15">
      <c r="A1451" s="53"/>
      <c r="B1451" s="58"/>
      <c r="C1451" s="37">
        <v>1439</v>
      </c>
      <c r="D1451" s="59"/>
      <c r="E1451" s="60"/>
      <c r="F1451" s="58"/>
      <c r="G1451" s="59"/>
      <c r="H1451" s="60"/>
      <c r="I1451" s="58"/>
      <c r="J1451" s="40"/>
      <c r="K1451" s="41"/>
      <c r="L1451" s="41"/>
      <c r="M1451" s="42"/>
      <c r="N1451" s="43"/>
      <c r="O1451" s="43"/>
      <c r="P1451" s="43"/>
      <c r="Q1451" s="43"/>
      <c r="R1451" s="43"/>
      <c r="S1451" s="43"/>
      <c r="T1451" s="43"/>
      <c r="U1451" s="43"/>
      <c r="V1451" s="43"/>
      <c r="W1451" s="43"/>
      <c r="X1451" s="43"/>
      <c r="Y1451" s="43"/>
      <c r="Z1451" s="94"/>
      <c r="AA1451" s="76"/>
      <c r="AB1451" s="76"/>
      <c r="AC1451" s="76"/>
      <c r="AD1451" s="76"/>
    </row>
    <row r="1452" spans="1:30" ht="15" x14ac:dyDescent="0.15">
      <c r="A1452" s="53"/>
      <c r="B1452" s="58"/>
      <c r="C1452" s="37">
        <v>1440</v>
      </c>
      <c r="D1452" s="59"/>
      <c r="E1452" s="60"/>
      <c r="F1452" s="58"/>
      <c r="G1452" s="59"/>
      <c r="H1452" s="60"/>
      <c r="I1452" s="58"/>
      <c r="J1452" s="40"/>
      <c r="K1452" s="41"/>
      <c r="L1452" s="41"/>
      <c r="M1452" s="42"/>
      <c r="N1452" s="43"/>
      <c r="O1452" s="43"/>
      <c r="P1452" s="43"/>
      <c r="Q1452" s="43"/>
      <c r="R1452" s="43"/>
      <c r="S1452" s="43"/>
      <c r="T1452" s="43"/>
      <c r="U1452" s="43"/>
      <c r="V1452" s="43"/>
      <c r="W1452" s="43"/>
      <c r="X1452" s="43"/>
      <c r="Y1452" s="43"/>
      <c r="Z1452" s="94"/>
      <c r="AA1452" s="76"/>
      <c r="AB1452" s="76"/>
      <c r="AC1452" s="76"/>
      <c r="AD1452" s="76"/>
    </row>
    <row r="1453" spans="1:30" ht="15" x14ac:dyDescent="0.15">
      <c r="A1453" s="53"/>
      <c r="B1453" s="58"/>
      <c r="C1453" s="37">
        <v>1441</v>
      </c>
      <c r="D1453" s="59"/>
      <c r="E1453" s="60"/>
      <c r="F1453" s="58"/>
      <c r="G1453" s="59"/>
      <c r="H1453" s="60"/>
      <c r="I1453" s="58"/>
      <c r="J1453" s="40"/>
      <c r="K1453" s="41"/>
      <c r="L1453" s="41"/>
      <c r="M1453" s="42"/>
      <c r="N1453" s="43"/>
      <c r="O1453" s="43"/>
      <c r="P1453" s="43"/>
      <c r="Q1453" s="43"/>
      <c r="R1453" s="43"/>
      <c r="S1453" s="43"/>
      <c r="T1453" s="43"/>
      <c r="U1453" s="43"/>
      <c r="V1453" s="43"/>
      <c r="W1453" s="43"/>
      <c r="X1453" s="43"/>
      <c r="Y1453" s="43"/>
      <c r="Z1453" s="94"/>
      <c r="AA1453" s="76"/>
      <c r="AB1453" s="76"/>
      <c r="AC1453" s="76"/>
      <c r="AD1453" s="76"/>
    </row>
    <row r="1454" spans="1:30" ht="15" x14ac:dyDescent="0.15">
      <c r="A1454" s="53"/>
      <c r="B1454" s="58"/>
      <c r="C1454" s="37">
        <v>1442</v>
      </c>
      <c r="D1454" s="59"/>
      <c r="E1454" s="60"/>
      <c r="F1454" s="58"/>
      <c r="G1454" s="59"/>
      <c r="H1454" s="60"/>
      <c r="I1454" s="58"/>
      <c r="J1454" s="40"/>
      <c r="K1454" s="41"/>
      <c r="L1454" s="41"/>
      <c r="M1454" s="42"/>
      <c r="N1454" s="43"/>
      <c r="O1454" s="43"/>
      <c r="P1454" s="43"/>
      <c r="Q1454" s="43"/>
      <c r="R1454" s="43"/>
      <c r="S1454" s="43"/>
      <c r="T1454" s="43"/>
      <c r="U1454" s="43"/>
      <c r="V1454" s="43"/>
      <c r="W1454" s="43"/>
      <c r="X1454" s="43"/>
      <c r="Y1454" s="43"/>
      <c r="Z1454" s="94"/>
      <c r="AA1454" s="76"/>
      <c r="AB1454" s="76"/>
      <c r="AC1454" s="76"/>
      <c r="AD1454" s="76"/>
    </row>
    <row r="1455" spans="1:30" ht="15" x14ac:dyDescent="0.15">
      <c r="A1455" s="53"/>
      <c r="B1455" s="58"/>
      <c r="C1455" s="37">
        <v>1443</v>
      </c>
      <c r="D1455" s="59"/>
      <c r="E1455" s="60"/>
      <c r="F1455" s="58"/>
      <c r="G1455" s="59"/>
      <c r="H1455" s="60"/>
      <c r="I1455" s="58"/>
      <c r="J1455" s="40"/>
      <c r="K1455" s="41"/>
      <c r="L1455" s="41"/>
      <c r="M1455" s="42"/>
      <c r="N1455" s="43"/>
      <c r="O1455" s="43"/>
      <c r="P1455" s="43"/>
      <c r="Q1455" s="43"/>
      <c r="R1455" s="43"/>
      <c r="S1455" s="43"/>
      <c r="T1455" s="43"/>
      <c r="U1455" s="43"/>
      <c r="V1455" s="43"/>
      <c r="W1455" s="43"/>
      <c r="X1455" s="43"/>
      <c r="Y1455" s="43"/>
      <c r="Z1455" s="94"/>
      <c r="AA1455" s="76"/>
      <c r="AB1455" s="76"/>
      <c r="AC1455" s="76"/>
      <c r="AD1455" s="76"/>
    </row>
    <row r="1456" spans="1:30" ht="15" x14ac:dyDescent="0.15">
      <c r="A1456" s="53"/>
      <c r="B1456" s="58"/>
      <c r="C1456" s="37">
        <v>1444</v>
      </c>
      <c r="D1456" s="59"/>
      <c r="E1456" s="60"/>
      <c r="F1456" s="58"/>
      <c r="G1456" s="59"/>
      <c r="H1456" s="60"/>
      <c r="I1456" s="58"/>
      <c r="J1456" s="40"/>
      <c r="K1456" s="41"/>
      <c r="L1456" s="41"/>
      <c r="M1456" s="42"/>
      <c r="N1456" s="43"/>
      <c r="O1456" s="43"/>
      <c r="P1456" s="43"/>
      <c r="Q1456" s="43"/>
      <c r="R1456" s="43"/>
      <c r="S1456" s="43"/>
      <c r="T1456" s="43"/>
      <c r="U1456" s="43"/>
      <c r="V1456" s="43"/>
      <c r="W1456" s="43"/>
      <c r="X1456" s="43"/>
      <c r="Y1456" s="43"/>
      <c r="Z1456" s="94"/>
      <c r="AA1456" s="76"/>
      <c r="AB1456" s="76"/>
      <c r="AC1456" s="76"/>
      <c r="AD1456" s="76"/>
    </row>
    <row r="1457" spans="1:30" ht="15" x14ac:dyDescent="0.15">
      <c r="A1457" s="53"/>
      <c r="B1457" s="58"/>
      <c r="C1457" s="37">
        <v>1445</v>
      </c>
      <c r="D1457" s="59"/>
      <c r="E1457" s="60"/>
      <c r="F1457" s="58"/>
      <c r="G1457" s="59"/>
      <c r="H1457" s="60"/>
      <c r="I1457" s="58"/>
      <c r="J1457" s="40"/>
      <c r="K1457" s="41"/>
      <c r="L1457" s="41"/>
      <c r="M1457" s="42"/>
      <c r="N1457" s="43"/>
      <c r="O1457" s="43"/>
      <c r="P1457" s="43"/>
      <c r="Q1457" s="43"/>
      <c r="R1457" s="43"/>
      <c r="S1457" s="43"/>
      <c r="T1457" s="43"/>
      <c r="U1457" s="43"/>
      <c r="V1457" s="43"/>
      <c r="W1457" s="43"/>
      <c r="X1457" s="43"/>
      <c r="Y1457" s="43"/>
      <c r="Z1457" s="94"/>
      <c r="AA1457" s="76"/>
      <c r="AB1457" s="76"/>
      <c r="AC1457" s="76"/>
      <c r="AD1457" s="76"/>
    </row>
    <row r="1458" spans="1:30" ht="15" x14ac:dyDescent="0.15">
      <c r="A1458" s="53"/>
      <c r="B1458" s="58"/>
      <c r="C1458" s="37">
        <v>1446</v>
      </c>
      <c r="D1458" s="59"/>
      <c r="E1458" s="60"/>
      <c r="F1458" s="58"/>
      <c r="G1458" s="59"/>
      <c r="H1458" s="60"/>
      <c r="I1458" s="58"/>
      <c r="J1458" s="40"/>
      <c r="K1458" s="41"/>
      <c r="L1458" s="41"/>
      <c r="M1458" s="42"/>
      <c r="N1458" s="43"/>
      <c r="O1458" s="43"/>
      <c r="P1458" s="43"/>
      <c r="Q1458" s="43"/>
      <c r="R1458" s="43"/>
      <c r="S1458" s="43"/>
      <c r="T1458" s="43"/>
      <c r="U1458" s="43"/>
      <c r="V1458" s="43"/>
      <c r="W1458" s="43"/>
      <c r="X1458" s="43"/>
      <c r="Y1458" s="43"/>
      <c r="Z1458" s="94"/>
      <c r="AA1458" s="76"/>
      <c r="AB1458" s="76"/>
      <c r="AC1458" s="76"/>
      <c r="AD1458" s="76"/>
    </row>
    <row r="1459" spans="1:30" ht="15" x14ac:dyDescent="0.15">
      <c r="A1459" s="53"/>
      <c r="B1459" s="58"/>
      <c r="C1459" s="37">
        <v>1447</v>
      </c>
      <c r="D1459" s="59"/>
      <c r="E1459" s="60"/>
      <c r="F1459" s="58"/>
      <c r="G1459" s="59"/>
      <c r="H1459" s="60"/>
      <c r="I1459" s="58"/>
      <c r="J1459" s="40"/>
      <c r="K1459" s="41"/>
      <c r="L1459" s="41"/>
      <c r="M1459" s="42"/>
      <c r="N1459" s="43"/>
      <c r="O1459" s="43"/>
      <c r="P1459" s="43"/>
      <c r="Q1459" s="43"/>
      <c r="R1459" s="43"/>
      <c r="S1459" s="43"/>
      <c r="T1459" s="43"/>
      <c r="U1459" s="43"/>
      <c r="V1459" s="43"/>
      <c r="W1459" s="43"/>
      <c r="X1459" s="43"/>
      <c r="Y1459" s="43"/>
      <c r="Z1459" s="94"/>
      <c r="AA1459" s="76"/>
      <c r="AB1459" s="76"/>
      <c r="AC1459" s="76"/>
      <c r="AD1459" s="76"/>
    </row>
    <row r="1460" spans="1:30" ht="15" x14ac:dyDescent="0.15">
      <c r="A1460" s="53"/>
      <c r="B1460" s="58"/>
      <c r="C1460" s="37">
        <v>1448</v>
      </c>
      <c r="D1460" s="59"/>
      <c r="E1460" s="60"/>
      <c r="F1460" s="58"/>
      <c r="G1460" s="59"/>
      <c r="H1460" s="60"/>
      <c r="I1460" s="58"/>
      <c r="J1460" s="40"/>
      <c r="K1460" s="41"/>
      <c r="L1460" s="41"/>
      <c r="M1460" s="42"/>
      <c r="N1460" s="43"/>
      <c r="O1460" s="43"/>
      <c r="P1460" s="43"/>
      <c r="Q1460" s="43"/>
      <c r="R1460" s="43"/>
      <c r="S1460" s="43"/>
      <c r="T1460" s="43"/>
      <c r="U1460" s="43"/>
      <c r="V1460" s="43"/>
      <c r="W1460" s="43"/>
      <c r="X1460" s="43"/>
      <c r="Y1460" s="43"/>
      <c r="Z1460" s="94"/>
      <c r="AA1460" s="76"/>
      <c r="AB1460" s="76"/>
      <c r="AC1460" s="76"/>
      <c r="AD1460" s="76"/>
    </row>
    <row r="1461" spans="1:30" ht="15" x14ac:dyDescent="0.15">
      <c r="A1461" s="53"/>
      <c r="B1461" s="58"/>
      <c r="C1461" s="37">
        <v>1449</v>
      </c>
      <c r="D1461" s="59"/>
      <c r="E1461" s="60"/>
      <c r="F1461" s="58"/>
      <c r="G1461" s="59"/>
      <c r="H1461" s="60"/>
      <c r="I1461" s="58"/>
      <c r="J1461" s="40"/>
      <c r="K1461" s="41"/>
      <c r="L1461" s="41"/>
      <c r="M1461" s="42"/>
      <c r="N1461" s="43"/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  <c r="Y1461" s="43"/>
      <c r="Z1461" s="94"/>
      <c r="AA1461" s="76"/>
      <c r="AB1461" s="76"/>
      <c r="AC1461" s="76"/>
      <c r="AD1461" s="76"/>
    </row>
    <row r="1462" spans="1:30" ht="15" x14ac:dyDescent="0.15">
      <c r="A1462" s="53"/>
      <c r="B1462" s="58"/>
      <c r="C1462" s="37">
        <v>1450</v>
      </c>
      <c r="D1462" s="59"/>
      <c r="E1462" s="60"/>
      <c r="F1462" s="58"/>
      <c r="G1462" s="59"/>
      <c r="H1462" s="60"/>
      <c r="I1462" s="58"/>
      <c r="J1462" s="40"/>
      <c r="K1462" s="41"/>
      <c r="L1462" s="41"/>
      <c r="M1462" s="42"/>
      <c r="N1462" s="43"/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94"/>
      <c r="AA1462" s="76"/>
      <c r="AB1462" s="76"/>
      <c r="AC1462" s="76"/>
      <c r="AD1462" s="76"/>
    </row>
    <row r="1463" spans="1:30" ht="15" x14ac:dyDescent="0.15">
      <c r="A1463" s="53"/>
      <c r="B1463" s="58"/>
      <c r="C1463" s="37">
        <v>1451</v>
      </c>
      <c r="D1463" s="59"/>
      <c r="E1463" s="60"/>
      <c r="F1463" s="58"/>
      <c r="G1463" s="59"/>
      <c r="H1463" s="60"/>
      <c r="I1463" s="58"/>
      <c r="J1463" s="40"/>
      <c r="K1463" s="41"/>
      <c r="L1463" s="41"/>
      <c r="M1463" s="42"/>
      <c r="N1463" s="43"/>
      <c r="O1463" s="43"/>
      <c r="P1463" s="43"/>
      <c r="Q1463" s="43"/>
      <c r="R1463" s="43"/>
      <c r="S1463" s="43"/>
      <c r="T1463" s="43"/>
      <c r="U1463" s="43"/>
      <c r="V1463" s="43"/>
      <c r="W1463" s="43"/>
      <c r="X1463" s="43"/>
      <c r="Y1463" s="43"/>
      <c r="Z1463" s="94"/>
      <c r="AA1463" s="76"/>
      <c r="AB1463" s="76"/>
      <c r="AC1463" s="76"/>
      <c r="AD1463" s="76"/>
    </row>
    <row r="1464" spans="1:30" ht="15" x14ac:dyDescent="0.15">
      <c r="A1464" s="53"/>
      <c r="B1464" s="58"/>
      <c r="C1464" s="37">
        <v>1452</v>
      </c>
      <c r="D1464" s="59"/>
      <c r="E1464" s="60"/>
      <c r="F1464" s="58"/>
      <c r="G1464" s="59"/>
      <c r="H1464" s="60"/>
      <c r="I1464" s="58"/>
      <c r="J1464" s="40"/>
      <c r="K1464" s="41"/>
      <c r="L1464" s="41"/>
      <c r="M1464" s="42"/>
      <c r="N1464" s="43"/>
      <c r="O1464" s="43"/>
      <c r="P1464" s="43"/>
      <c r="Q1464" s="43"/>
      <c r="R1464" s="43"/>
      <c r="S1464" s="43"/>
      <c r="T1464" s="43"/>
      <c r="U1464" s="43"/>
      <c r="V1464" s="43"/>
      <c r="W1464" s="43"/>
      <c r="X1464" s="43"/>
      <c r="Y1464" s="43"/>
      <c r="Z1464" s="94"/>
      <c r="AA1464" s="76"/>
      <c r="AB1464" s="76"/>
      <c r="AC1464" s="76"/>
      <c r="AD1464" s="76"/>
    </row>
    <row r="1465" spans="1:30" ht="15" x14ac:dyDescent="0.15">
      <c r="A1465" s="53"/>
      <c r="B1465" s="58"/>
      <c r="C1465" s="37">
        <v>1453</v>
      </c>
      <c r="D1465" s="59"/>
      <c r="E1465" s="60"/>
      <c r="F1465" s="58"/>
      <c r="G1465" s="59"/>
      <c r="H1465" s="60"/>
      <c r="I1465" s="58"/>
      <c r="J1465" s="40"/>
      <c r="K1465" s="41"/>
      <c r="L1465" s="41"/>
      <c r="M1465" s="42"/>
      <c r="N1465" s="43"/>
      <c r="O1465" s="43"/>
      <c r="P1465" s="43"/>
      <c r="Q1465" s="43"/>
      <c r="R1465" s="43"/>
      <c r="S1465" s="43"/>
      <c r="T1465" s="43"/>
      <c r="U1465" s="43"/>
      <c r="V1465" s="43"/>
      <c r="W1465" s="43"/>
      <c r="X1465" s="43"/>
      <c r="Y1465" s="43"/>
      <c r="Z1465" s="94"/>
      <c r="AA1465" s="76"/>
      <c r="AB1465" s="76"/>
      <c r="AC1465" s="76"/>
      <c r="AD1465" s="76"/>
    </row>
    <row r="1466" spans="1:30" ht="15" x14ac:dyDescent="0.15">
      <c r="A1466" s="53"/>
      <c r="B1466" s="58"/>
      <c r="C1466" s="37">
        <v>1454</v>
      </c>
      <c r="D1466" s="59"/>
      <c r="E1466" s="60"/>
      <c r="F1466" s="58"/>
      <c r="G1466" s="59"/>
      <c r="H1466" s="60"/>
      <c r="I1466" s="58"/>
      <c r="J1466" s="40"/>
      <c r="K1466" s="41"/>
      <c r="L1466" s="41"/>
      <c r="M1466" s="42"/>
      <c r="N1466" s="43"/>
      <c r="O1466" s="43"/>
      <c r="P1466" s="43"/>
      <c r="Q1466" s="43"/>
      <c r="R1466" s="43"/>
      <c r="S1466" s="43"/>
      <c r="T1466" s="43"/>
      <c r="U1466" s="43"/>
      <c r="V1466" s="43"/>
      <c r="W1466" s="43"/>
      <c r="X1466" s="43"/>
      <c r="Y1466" s="43"/>
      <c r="Z1466" s="94"/>
      <c r="AA1466" s="76"/>
      <c r="AB1466" s="76"/>
      <c r="AC1466" s="76"/>
      <c r="AD1466" s="76"/>
    </row>
    <row r="1467" spans="1:30" ht="15" x14ac:dyDescent="0.15">
      <c r="A1467" s="53"/>
      <c r="B1467" s="58"/>
      <c r="C1467" s="37">
        <v>1455</v>
      </c>
      <c r="D1467" s="59"/>
      <c r="E1467" s="60"/>
      <c r="F1467" s="58"/>
      <c r="G1467" s="59"/>
      <c r="H1467" s="60"/>
      <c r="I1467" s="58"/>
      <c r="J1467" s="40"/>
      <c r="K1467" s="41"/>
      <c r="L1467" s="41"/>
      <c r="M1467" s="42"/>
      <c r="N1467" s="43"/>
      <c r="O1467" s="43"/>
      <c r="P1467" s="43"/>
      <c r="Q1467" s="43"/>
      <c r="R1467" s="43"/>
      <c r="S1467" s="43"/>
      <c r="T1467" s="43"/>
      <c r="U1467" s="43"/>
      <c r="V1467" s="43"/>
      <c r="W1467" s="43"/>
      <c r="X1467" s="43"/>
      <c r="Y1467" s="43"/>
      <c r="Z1467" s="94"/>
      <c r="AA1467" s="76"/>
      <c r="AB1467" s="76"/>
      <c r="AC1467" s="76"/>
      <c r="AD1467" s="76"/>
    </row>
    <row r="1468" spans="1:30" ht="15" x14ac:dyDescent="0.15">
      <c r="A1468" s="53"/>
      <c r="B1468" s="58"/>
      <c r="C1468" s="37">
        <v>1456</v>
      </c>
      <c r="D1468" s="59"/>
      <c r="E1468" s="60"/>
      <c r="F1468" s="58"/>
      <c r="G1468" s="59"/>
      <c r="H1468" s="60"/>
      <c r="I1468" s="58"/>
      <c r="J1468" s="40"/>
      <c r="K1468" s="41"/>
      <c r="L1468" s="41"/>
      <c r="M1468" s="42"/>
      <c r="N1468" s="43"/>
      <c r="O1468" s="43"/>
      <c r="P1468" s="43"/>
      <c r="Q1468" s="43"/>
      <c r="R1468" s="43"/>
      <c r="S1468" s="43"/>
      <c r="T1468" s="43"/>
      <c r="U1468" s="43"/>
      <c r="V1468" s="43"/>
      <c r="W1468" s="43"/>
      <c r="X1468" s="43"/>
      <c r="Y1468" s="43"/>
      <c r="Z1468" s="94"/>
      <c r="AA1468" s="76"/>
      <c r="AB1468" s="76"/>
      <c r="AC1468" s="76"/>
      <c r="AD1468" s="76"/>
    </row>
    <row r="1469" spans="1:30" ht="15" x14ac:dyDescent="0.15">
      <c r="A1469" s="53"/>
      <c r="B1469" s="58"/>
      <c r="C1469" s="37">
        <v>1457</v>
      </c>
      <c r="D1469" s="59"/>
      <c r="E1469" s="60"/>
      <c r="F1469" s="58"/>
      <c r="G1469" s="59"/>
      <c r="H1469" s="60"/>
      <c r="I1469" s="58"/>
      <c r="J1469" s="40"/>
      <c r="K1469" s="41"/>
      <c r="L1469" s="41"/>
      <c r="M1469" s="42"/>
      <c r="N1469" s="43"/>
      <c r="O1469" s="43"/>
      <c r="P1469" s="43"/>
      <c r="Q1469" s="43"/>
      <c r="R1469" s="43"/>
      <c r="S1469" s="43"/>
      <c r="T1469" s="43"/>
      <c r="U1469" s="43"/>
      <c r="V1469" s="43"/>
      <c r="W1469" s="43"/>
      <c r="X1469" s="43"/>
      <c r="Y1469" s="43"/>
      <c r="Z1469" s="94"/>
      <c r="AA1469" s="76"/>
      <c r="AB1469" s="76"/>
      <c r="AC1469" s="76"/>
      <c r="AD1469" s="76"/>
    </row>
    <row r="1470" spans="1:30" ht="15" x14ac:dyDescent="0.15">
      <c r="A1470" s="53"/>
      <c r="B1470" s="58"/>
      <c r="C1470" s="37">
        <v>1458</v>
      </c>
      <c r="D1470" s="59"/>
      <c r="E1470" s="60"/>
      <c r="F1470" s="58"/>
      <c r="G1470" s="59"/>
      <c r="H1470" s="60"/>
      <c r="I1470" s="58"/>
      <c r="J1470" s="40"/>
      <c r="K1470" s="41"/>
      <c r="L1470" s="41"/>
      <c r="M1470" s="42"/>
      <c r="N1470" s="43"/>
      <c r="O1470" s="43"/>
      <c r="P1470" s="43"/>
      <c r="Q1470" s="43"/>
      <c r="R1470" s="43"/>
      <c r="S1470" s="43"/>
      <c r="T1470" s="43"/>
      <c r="U1470" s="43"/>
      <c r="V1470" s="43"/>
      <c r="W1470" s="43"/>
      <c r="X1470" s="43"/>
      <c r="Y1470" s="43"/>
      <c r="Z1470" s="94"/>
      <c r="AA1470" s="76"/>
      <c r="AB1470" s="76"/>
      <c r="AC1470" s="76"/>
      <c r="AD1470" s="76"/>
    </row>
    <row r="1471" spans="1:30" ht="15" x14ac:dyDescent="0.15">
      <c r="A1471" s="53"/>
      <c r="B1471" s="58"/>
      <c r="C1471" s="37">
        <v>1459</v>
      </c>
      <c r="D1471" s="59"/>
      <c r="E1471" s="60"/>
      <c r="F1471" s="58"/>
      <c r="G1471" s="59"/>
      <c r="H1471" s="60"/>
      <c r="I1471" s="58"/>
      <c r="J1471" s="40"/>
      <c r="K1471" s="41"/>
      <c r="L1471" s="41"/>
      <c r="M1471" s="42"/>
      <c r="N1471" s="43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94"/>
      <c r="AA1471" s="76"/>
      <c r="AB1471" s="76"/>
      <c r="AC1471" s="76"/>
      <c r="AD1471" s="76"/>
    </row>
    <row r="1472" spans="1:30" ht="15" x14ac:dyDescent="0.15">
      <c r="A1472" s="53"/>
      <c r="B1472" s="58"/>
      <c r="C1472" s="37">
        <v>1460</v>
      </c>
      <c r="D1472" s="59"/>
      <c r="E1472" s="60"/>
      <c r="F1472" s="58"/>
      <c r="G1472" s="59"/>
      <c r="H1472" s="60"/>
      <c r="I1472" s="58"/>
      <c r="J1472" s="40"/>
      <c r="K1472" s="41"/>
      <c r="L1472" s="41"/>
      <c r="M1472" s="42"/>
      <c r="N1472" s="43"/>
      <c r="O1472" s="43"/>
      <c r="P1472" s="43"/>
      <c r="Q1472" s="43"/>
      <c r="R1472" s="43"/>
      <c r="S1472" s="43"/>
      <c r="T1472" s="43"/>
      <c r="U1472" s="43"/>
      <c r="V1472" s="43"/>
      <c r="W1472" s="43"/>
      <c r="X1472" s="43"/>
      <c r="Y1472" s="43"/>
      <c r="Z1472" s="94"/>
      <c r="AA1472" s="76"/>
      <c r="AB1472" s="76"/>
      <c r="AC1472" s="76"/>
      <c r="AD1472" s="76"/>
    </row>
    <row r="1473" spans="1:30" ht="15" x14ac:dyDescent="0.15">
      <c r="A1473" s="53"/>
      <c r="B1473" s="58"/>
      <c r="C1473" s="37">
        <v>1461</v>
      </c>
      <c r="D1473" s="59"/>
      <c r="E1473" s="60"/>
      <c r="F1473" s="58"/>
      <c r="G1473" s="59"/>
      <c r="H1473" s="60"/>
      <c r="I1473" s="58"/>
      <c r="J1473" s="40"/>
      <c r="K1473" s="41"/>
      <c r="L1473" s="41"/>
      <c r="M1473" s="42"/>
      <c r="N1473" s="43"/>
      <c r="O1473" s="43"/>
      <c r="P1473" s="43"/>
      <c r="Q1473" s="43"/>
      <c r="R1473" s="43"/>
      <c r="S1473" s="43"/>
      <c r="T1473" s="43"/>
      <c r="U1473" s="43"/>
      <c r="V1473" s="43"/>
      <c r="W1473" s="43"/>
      <c r="X1473" s="43"/>
      <c r="Y1473" s="43"/>
      <c r="Z1473" s="94"/>
      <c r="AA1473" s="76"/>
      <c r="AB1473" s="76"/>
      <c r="AC1473" s="76"/>
      <c r="AD1473" s="76"/>
    </row>
    <row r="1474" spans="1:30" ht="15" x14ac:dyDescent="0.15">
      <c r="A1474" s="53"/>
      <c r="B1474" s="58"/>
      <c r="C1474" s="37">
        <v>1462</v>
      </c>
      <c r="D1474" s="59"/>
      <c r="E1474" s="60"/>
      <c r="F1474" s="58"/>
      <c r="G1474" s="59"/>
      <c r="H1474" s="60"/>
      <c r="I1474" s="58"/>
      <c r="J1474" s="40"/>
      <c r="K1474" s="41"/>
      <c r="L1474" s="41"/>
      <c r="M1474" s="42"/>
      <c r="N1474" s="43"/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  <c r="Y1474" s="43"/>
      <c r="Z1474" s="94"/>
      <c r="AA1474" s="76"/>
      <c r="AB1474" s="76"/>
      <c r="AC1474" s="76"/>
      <c r="AD1474" s="76"/>
    </row>
    <row r="1475" spans="1:30" ht="15" x14ac:dyDescent="0.15">
      <c r="A1475" s="53"/>
      <c r="B1475" s="58"/>
      <c r="C1475" s="37">
        <v>1463</v>
      </c>
      <c r="D1475" s="59"/>
      <c r="E1475" s="60"/>
      <c r="F1475" s="58"/>
      <c r="G1475" s="59"/>
      <c r="H1475" s="60"/>
      <c r="I1475" s="58"/>
      <c r="J1475" s="40"/>
      <c r="K1475" s="41"/>
      <c r="L1475" s="41"/>
      <c r="M1475" s="42"/>
      <c r="N1475" s="43"/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  <c r="Y1475" s="43"/>
      <c r="Z1475" s="94"/>
      <c r="AA1475" s="76"/>
      <c r="AB1475" s="76"/>
      <c r="AC1475" s="76"/>
      <c r="AD1475" s="76"/>
    </row>
    <row r="1476" spans="1:30" ht="15" x14ac:dyDescent="0.15">
      <c r="A1476" s="53"/>
      <c r="B1476" s="58"/>
      <c r="C1476" s="37">
        <v>1464</v>
      </c>
      <c r="D1476" s="59"/>
      <c r="E1476" s="60"/>
      <c r="F1476" s="58"/>
      <c r="G1476" s="59"/>
      <c r="H1476" s="60"/>
      <c r="I1476" s="58"/>
      <c r="J1476" s="40"/>
      <c r="K1476" s="41"/>
      <c r="L1476" s="41"/>
      <c r="M1476" s="42"/>
      <c r="N1476" s="43"/>
      <c r="O1476" s="43"/>
      <c r="P1476" s="43"/>
      <c r="Q1476" s="43"/>
      <c r="R1476" s="43"/>
      <c r="S1476" s="43"/>
      <c r="T1476" s="43"/>
      <c r="U1476" s="43"/>
      <c r="V1476" s="43"/>
      <c r="W1476" s="43"/>
      <c r="X1476" s="43"/>
      <c r="Y1476" s="43"/>
      <c r="Z1476" s="94"/>
      <c r="AA1476" s="76"/>
      <c r="AB1476" s="76"/>
      <c r="AC1476" s="76"/>
      <c r="AD1476" s="76"/>
    </row>
    <row r="1477" spans="1:30" ht="15" x14ac:dyDescent="0.15">
      <c r="A1477" s="53"/>
      <c r="B1477" s="58"/>
      <c r="C1477" s="37">
        <v>1465</v>
      </c>
      <c r="D1477" s="59"/>
      <c r="E1477" s="60"/>
      <c r="F1477" s="58"/>
      <c r="G1477" s="59"/>
      <c r="H1477" s="60"/>
      <c r="I1477" s="58"/>
      <c r="J1477" s="40"/>
      <c r="K1477" s="41"/>
      <c r="L1477" s="41"/>
      <c r="M1477" s="42"/>
      <c r="N1477" s="43"/>
      <c r="O1477" s="43"/>
      <c r="P1477" s="43"/>
      <c r="Q1477" s="43"/>
      <c r="R1477" s="43"/>
      <c r="S1477" s="43"/>
      <c r="T1477" s="43"/>
      <c r="U1477" s="43"/>
      <c r="V1477" s="43"/>
      <c r="W1477" s="43"/>
      <c r="X1477" s="43"/>
      <c r="Y1477" s="43"/>
      <c r="Z1477" s="94"/>
      <c r="AA1477" s="76"/>
      <c r="AB1477" s="76"/>
      <c r="AC1477" s="76"/>
      <c r="AD1477" s="76"/>
    </row>
    <row r="1478" spans="1:30" ht="15" x14ac:dyDescent="0.15">
      <c r="A1478" s="53"/>
      <c r="B1478" s="58"/>
      <c r="C1478" s="37">
        <v>1466</v>
      </c>
      <c r="D1478" s="59"/>
      <c r="E1478" s="60"/>
      <c r="F1478" s="58"/>
      <c r="G1478" s="59"/>
      <c r="H1478" s="60"/>
      <c r="I1478" s="58"/>
      <c r="J1478" s="40"/>
      <c r="K1478" s="41"/>
      <c r="L1478" s="41"/>
      <c r="M1478" s="42"/>
      <c r="N1478" s="43"/>
      <c r="O1478" s="43"/>
      <c r="P1478" s="43"/>
      <c r="Q1478" s="43"/>
      <c r="R1478" s="43"/>
      <c r="S1478" s="43"/>
      <c r="T1478" s="43"/>
      <c r="U1478" s="43"/>
      <c r="V1478" s="43"/>
      <c r="W1478" s="43"/>
      <c r="X1478" s="43"/>
      <c r="Y1478" s="43"/>
      <c r="Z1478" s="94"/>
      <c r="AA1478" s="76"/>
      <c r="AB1478" s="76"/>
      <c r="AC1478" s="76"/>
      <c r="AD1478" s="76"/>
    </row>
    <row r="1479" spans="1:30" ht="15" x14ac:dyDescent="0.15">
      <c r="A1479" s="53"/>
      <c r="B1479" s="58"/>
      <c r="C1479" s="37">
        <v>1467</v>
      </c>
      <c r="D1479" s="59"/>
      <c r="E1479" s="60"/>
      <c r="F1479" s="58"/>
      <c r="G1479" s="59"/>
      <c r="H1479" s="60"/>
      <c r="I1479" s="58"/>
      <c r="J1479" s="40"/>
      <c r="K1479" s="41"/>
      <c r="L1479" s="41"/>
      <c r="M1479" s="42"/>
      <c r="N1479" s="43"/>
      <c r="O1479" s="43"/>
      <c r="P1479" s="43"/>
      <c r="Q1479" s="43"/>
      <c r="R1479" s="43"/>
      <c r="S1479" s="43"/>
      <c r="T1479" s="43"/>
      <c r="U1479" s="43"/>
      <c r="V1479" s="43"/>
      <c r="W1479" s="43"/>
      <c r="X1479" s="43"/>
      <c r="Y1479" s="43"/>
      <c r="Z1479" s="94"/>
      <c r="AA1479" s="76"/>
      <c r="AB1479" s="76"/>
      <c r="AC1479" s="76"/>
      <c r="AD1479" s="76"/>
    </row>
    <row r="1480" spans="1:30" ht="15" x14ac:dyDescent="0.15">
      <c r="A1480" s="53"/>
      <c r="B1480" s="58"/>
      <c r="C1480" s="37">
        <v>1468</v>
      </c>
      <c r="D1480" s="59"/>
      <c r="E1480" s="60"/>
      <c r="F1480" s="58"/>
      <c r="G1480" s="59"/>
      <c r="H1480" s="60"/>
      <c r="I1480" s="58"/>
      <c r="J1480" s="40"/>
      <c r="K1480" s="41"/>
      <c r="L1480" s="41"/>
      <c r="M1480" s="42"/>
      <c r="N1480" s="43"/>
      <c r="O1480" s="43"/>
      <c r="P1480" s="43"/>
      <c r="Q1480" s="43"/>
      <c r="R1480" s="43"/>
      <c r="S1480" s="43"/>
      <c r="T1480" s="43"/>
      <c r="U1480" s="43"/>
      <c r="V1480" s="43"/>
      <c r="W1480" s="43"/>
      <c r="X1480" s="43"/>
      <c r="Y1480" s="43"/>
      <c r="Z1480" s="94"/>
      <c r="AA1480" s="76"/>
      <c r="AB1480" s="76"/>
      <c r="AC1480" s="76"/>
      <c r="AD1480" s="76"/>
    </row>
    <row r="1481" spans="1:30" ht="15" x14ac:dyDescent="0.15">
      <c r="A1481" s="53"/>
      <c r="B1481" s="58"/>
      <c r="C1481" s="37">
        <v>1469</v>
      </c>
      <c r="D1481" s="59"/>
      <c r="E1481" s="60"/>
      <c r="F1481" s="58"/>
      <c r="G1481" s="59"/>
      <c r="H1481" s="60"/>
      <c r="I1481" s="58"/>
      <c r="J1481" s="40"/>
      <c r="K1481" s="41"/>
      <c r="L1481" s="41"/>
      <c r="M1481" s="42"/>
      <c r="N1481" s="43"/>
      <c r="O1481" s="43"/>
      <c r="P1481" s="43"/>
      <c r="Q1481" s="43"/>
      <c r="R1481" s="43"/>
      <c r="S1481" s="43"/>
      <c r="T1481" s="43"/>
      <c r="U1481" s="43"/>
      <c r="V1481" s="43"/>
      <c r="W1481" s="43"/>
      <c r="X1481" s="43"/>
      <c r="Y1481" s="43"/>
      <c r="Z1481" s="94"/>
      <c r="AA1481" s="76"/>
      <c r="AB1481" s="76"/>
      <c r="AC1481" s="76"/>
      <c r="AD1481" s="76"/>
    </row>
    <row r="1482" spans="1:30" ht="15" x14ac:dyDescent="0.15">
      <c r="A1482" s="53"/>
      <c r="B1482" s="58"/>
      <c r="C1482" s="37">
        <v>1470</v>
      </c>
      <c r="D1482" s="59"/>
      <c r="E1482" s="60"/>
      <c r="F1482" s="58"/>
      <c r="G1482" s="59"/>
      <c r="H1482" s="60"/>
      <c r="I1482" s="58"/>
      <c r="J1482" s="40"/>
      <c r="K1482" s="41"/>
      <c r="L1482" s="41"/>
      <c r="M1482" s="42"/>
      <c r="N1482" s="43"/>
      <c r="O1482" s="43"/>
      <c r="P1482" s="43"/>
      <c r="Q1482" s="43"/>
      <c r="R1482" s="43"/>
      <c r="S1482" s="43"/>
      <c r="T1482" s="43"/>
      <c r="U1482" s="43"/>
      <c r="V1482" s="43"/>
      <c r="W1482" s="43"/>
      <c r="X1482" s="43"/>
      <c r="Y1482" s="43"/>
      <c r="Z1482" s="94"/>
      <c r="AA1482" s="76"/>
      <c r="AB1482" s="76"/>
      <c r="AC1482" s="76"/>
      <c r="AD1482" s="76"/>
    </row>
    <row r="1483" spans="1:30" ht="15" x14ac:dyDescent="0.15">
      <c r="A1483" s="53"/>
      <c r="B1483" s="58"/>
      <c r="C1483" s="37">
        <v>1471</v>
      </c>
      <c r="D1483" s="59"/>
      <c r="E1483" s="60"/>
      <c r="F1483" s="58"/>
      <c r="G1483" s="59"/>
      <c r="H1483" s="60"/>
      <c r="I1483" s="58"/>
      <c r="J1483" s="40"/>
      <c r="K1483" s="41"/>
      <c r="L1483" s="41"/>
      <c r="M1483" s="42"/>
      <c r="N1483" s="43"/>
      <c r="O1483" s="43"/>
      <c r="P1483" s="43"/>
      <c r="Q1483" s="43"/>
      <c r="R1483" s="43"/>
      <c r="S1483" s="43"/>
      <c r="T1483" s="43"/>
      <c r="U1483" s="43"/>
      <c r="V1483" s="43"/>
      <c r="W1483" s="43"/>
      <c r="X1483" s="43"/>
      <c r="Y1483" s="43"/>
      <c r="Z1483" s="94"/>
      <c r="AA1483" s="76"/>
      <c r="AB1483" s="76"/>
      <c r="AC1483" s="76"/>
      <c r="AD1483" s="76"/>
    </row>
    <row r="1484" spans="1:30" ht="15" x14ac:dyDescent="0.15">
      <c r="A1484" s="53"/>
      <c r="B1484" s="58"/>
      <c r="C1484" s="37">
        <v>1472</v>
      </c>
      <c r="D1484" s="59"/>
      <c r="E1484" s="60"/>
      <c r="F1484" s="58"/>
      <c r="G1484" s="59"/>
      <c r="H1484" s="60"/>
      <c r="I1484" s="58"/>
      <c r="J1484" s="40"/>
      <c r="K1484" s="41"/>
      <c r="L1484" s="41"/>
      <c r="M1484" s="42"/>
      <c r="N1484" s="43"/>
      <c r="O1484" s="43"/>
      <c r="P1484" s="43"/>
      <c r="Q1484" s="43"/>
      <c r="R1484" s="43"/>
      <c r="S1484" s="43"/>
      <c r="T1484" s="43"/>
      <c r="U1484" s="43"/>
      <c r="V1484" s="43"/>
      <c r="W1484" s="43"/>
      <c r="X1484" s="43"/>
      <c r="Y1484" s="43"/>
      <c r="Z1484" s="94"/>
      <c r="AA1484" s="76"/>
      <c r="AB1484" s="76"/>
      <c r="AC1484" s="76"/>
      <c r="AD1484" s="76"/>
    </row>
    <row r="1485" spans="1:30" ht="15" x14ac:dyDescent="0.15">
      <c r="A1485" s="53"/>
      <c r="B1485" s="58"/>
      <c r="C1485" s="37">
        <v>1473</v>
      </c>
      <c r="D1485" s="59"/>
      <c r="E1485" s="60"/>
      <c r="F1485" s="58"/>
      <c r="G1485" s="59"/>
      <c r="H1485" s="60"/>
      <c r="I1485" s="58"/>
      <c r="J1485" s="40"/>
      <c r="K1485" s="41"/>
      <c r="L1485" s="41"/>
      <c r="M1485" s="42"/>
      <c r="N1485" s="43"/>
      <c r="O1485" s="43"/>
      <c r="P1485" s="43"/>
      <c r="Q1485" s="43"/>
      <c r="R1485" s="43"/>
      <c r="S1485" s="43"/>
      <c r="T1485" s="43"/>
      <c r="U1485" s="43"/>
      <c r="V1485" s="43"/>
      <c r="W1485" s="43"/>
      <c r="X1485" s="43"/>
      <c r="Y1485" s="43"/>
      <c r="Z1485" s="94"/>
      <c r="AA1485" s="76"/>
      <c r="AB1485" s="76"/>
      <c r="AC1485" s="76"/>
      <c r="AD1485" s="76"/>
    </row>
    <row r="1486" spans="1:30" ht="15" x14ac:dyDescent="0.15">
      <c r="A1486" s="53"/>
      <c r="B1486" s="58"/>
      <c r="C1486" s="37">
        <v>1474</v>
      </c>
      <c r="D1486" s="59"/>
      <c r="E1486" s="60"/>
      <c r="F1486" s="58"/>
      <c r="G1486" s="59"/>
      <c r="H1486" s="60"/>
      <c r="I1486" s="58"/>
      <c r="J1486" s="40"/>
      <c r="K1486" s="41"/>
      <c r="L1486" s="41"/>
      <c r="M1486" s="42"/>
      <c r="N1486" s="43"/>
      <c r="O1486" s="43"/>
      <c r="P1486" s="43"/>
      <c r="Q1486" s="43"/>
      <c r="R1486" s="43"/>
      <c r="S1486" s="43"/>
      <c r="T1486" s="43"/>
      <c r="U1486" s="43"/>
      <c r="V1486" s="43"/>
      <c r="W1486" s="43"/>
      <c r="X1486" s="43"/>
      <c r="Y1486" s="43"/>
      <c r="Z1486" s="94"/>
      <c r="AA1486" s="76"/>
      <c r="AB1486" s="76"/>
      <c r="AC1486" s="76"/>
      <c r="AD1486" s="76"/>
    </row>
    <row r="1487" spans="1:30" ht="15" x14ac:dyDescent="0.15">
      <c r="A1487" s="53"/>
      <c r="B1487" s="58"/>
      <c r="C1487" s="37">
        <v>1475</v>
      </c>
      <c r="D1487" s="59"/>
      <c r="E1487" s="60"/>
      <c r="F1487" s="58"/>
      <c r="G1487" s="59"/>
      <c r="H1487" s="60"/>
      <c r="I1487" s="58"/>
      <c r="J1487" s="40"/>
      <c r="K1487" s="41"/>
      <c r="L1487" s="41"/>
      <c r="M1487" s="42"/>
      <c r="N1487" s="43"/>
      <c r="O1487" s="43"/>
      <c r="P1487" s="43"/>
      <c r="Q1487" s="43"/>
      <c r="R1487" s="43"/>
      <c r="S1487" s="43"/>
      <c r="T1487" s="43"/>
      <c r="U1487" s="43"/>
      <c r="V1487" s="43"/>
      <c r="W1487" s="43"/>
      <c r="X1487" s="43"/>
      <c r="Y1487" s="43"/>
      <c r="Z1487" s="94"/>
      <c r="AA1487" s="76"/>
      <c r="AB1487" s="76"/>
      <c r="AC1487" s="76"/>
      <c r="AD1487" s="76"/>
    </row>
    <row r="1488" spans="1:30" ht="15" x14ac:dyDescent="0.15">
      <c r="A1488" s="53"/>
      <c r="B1488" s="58"/>
      <c r="C1488" s="37">
        <v>1476</v>
      </c>
      <c r="D1488" s="59"/>
      <c r="E1488" s="60"/>
      <c r="F1488" s="58"/>
      <c r="G1488" s="59"/>
      <c r="H1488" s="60"/>
      <c r="I1488" s="58"/>
      <c r="J1488" s="40"/>
      <c r="K1488" s="41"/>
      <c r="L1488" s="41"/>
      <c r="M1488" s="42"/>
      <c r="N1488" s="43"/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94"/>
      <c r="AA1488" s="76"/>
      <c r="AB1488" s="76"/>
      <c r="AC1488" s="76"/>
      <c r="AD1488" s="76"/>
    </row>
    <row r="1489" spans="1:30" ht="15" x14ac:dyDescent="0.15">
      <c r="A1489" s="53"/>
      <c r="B1489" s="58"/>
      <c r="C1489" s="37">
        <v>1477</v>
      </c>
      <c r="D1489" s="59"/>
      <c r="E1489" s="60"/>
      <c r="F1489" s="58"/>
      <c r="G1489" s="59"/>
      <c r="H1489" s="60"/>
      <c r="I1489" s="58"/>
      <c r="J1489" s="40"/>
      <c r="K1489" s="41"/>
      <c r="L1489" s="41"/>
      <c r="M1489" s="42"/>
      <c r="N1489" s="43"/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94"/>
      <c r="AA1489" s="76"/>
      <c r="AB1489" s="76"/>
      <c r="AC1489" s="76"/>
      <c r="AD1489" s="76"/>
    </row>
    <row r="1490" spans="1:30" ht="15" x14ac:dyDescent="0.15">
      <c r="A1490" s="53"/>
      <c r="B1490" s="58"/>
      <c r="C1490" s="37">
        <v>1478</v>
      </c>
      <c r="D1490" s="59"/>
      <c r="E1490" s="60"/>
      <c r="F1490" s="58"/>
      <c r="G1490" s="59"/>
      <c r="H1490" s="60"/>
      <c r="I1490" s="58"/>
      <c r="J1490" s="40"/>
      <c r="K1490" s="41"/>
      <c r="L1490" s="41"/>
      <c r="M1490" s="42"/>
      <c r="N1490" s="43"/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94"/>
      <c r="AA1490" s="76"/>
      <c r="AB1490" s="76"/>
      <c r="AC1490" s="76"/>
      <c r="AD1490" s="76"/>
    </row>
    <row r="1491" spans="1:30" ht="15" x14ac:dyDescent="0.15">
      <c r="A1491" s="53"/>
      <c r="B1491" s="58"/>
      <c r="C1491" s="37">
        <v>1479</v>
      </c>
      <c r="D1491" s="59"/>
      <c r="E1491" s="60"/>
      <c r="F1491" s="58"/>
      <c r="G1491" s="59"/>
      <c r="H1491" s="60"/>
      <c r="I1491" s="58"/>
      <c r="J1491" s="40"/>
      <c r="K1491" s="41"/>
      <c r="L1491" s="41"/>
      <c r="M1491" s="42"/>
      <c r="N1491" s="43"/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  <c r="Y1491" s="43"/>
      <c r="Z1491" s="94"/>
      <c r="AA1491" s="76"/>
      <c r="AB1491" s="76"/>
      <c r="AC1491" s="76"/>
      <c r="AD1491" s="76"/>
    </row>
    <row r="1492" spans="1:30" ht="15" x14ac:dyDescent="0.15">
      <c r="A1492" s="53"/>
      <c r="B1492" s="58"/>
      <c r="C1492" s="37">
        <v>1480</v>
      </c>
      <c r="D1492" s="59"/>
      <c r="E1492" s="60"/>
      <c r="F1492" s="58"/>
      <c r="G1492" s="59"/>
      <c r="H1492" s="60"/>
      <c r="I1492" s="58"/>
      <c r="J1492" s="40"/>
      <c r="K1492" s="41"/>
      <c r="L1492" s="41"/>
      <c r="M1492" s="42"/>
      <c r="N1492" s="43"/>
      <c r="O1492" s="43"/>
      <c r="P1492" s="43"/>
      <c r="Q1492" s="43"/>
      <c r="R1492" s="43"/>
      <c r="S1492" s="43"/>
      <c r="T1492" s="43"/>
      <c r="U1492" s="43"/>
      <c r="V1492" s="43"/>
      <c r="W1492" s="43"/>
      <c r="X1492" s="43"/>
      <c r="Y1492" s="43"/>
      <c r="Z1492" s="94"/>
      <c r="AA1492" s="76"/>
      <c r="AB1492" s="76"/>
      <c r="AC1492" s="76"/>
      <c r="AD1492" s="76"/>
    </row>
    <row r="1493" spans="1:30" ht="15" x14ac:dyDescent="0.15">
      <c r="A1493" s="53"/>
      <c r="B1493" s="58"/>
      <c r="C1493" s="37">
        <v>1481</v>
      </c>
      <c r="D1493" s="59"/>
      <c r="E1493" s="60"/>
      <c r="F1493" s="58"/>
      <c r="G1493" s="59"/>
      <c r="H1493" s="60"/>
      <c r="I1493" s="58"/>
      <c r="J1493" s="40"/>
      <c r="K1493" s="41"/>
      <c r="L1493" s="41"/>
      <c r="M1493" s="42"/>
      <c r="N1493" s="43"/>
      <c r="O1493" s="43"/>
      <c r="P1493" s="43"/>
      <c r="Q1493" s="43"/>
      <c r="R1493" s="43"/>
      <c r="S1493" s="43"/>
      <c r="T1493" s="43"/>
      <c r="U1493" s="43"/>
      <c r="V1493" s="43"/>
      <c r="W1493" s="43"/>
      <c r="X1493" s="43"/>
      <c r="Y1493" s="43"/>
      <c r="Z1493" s="94"/>
      <c r="AA1493" s="76"/>
      <c r="AB1493" s="76"/>
      <c r="AC1493" s="76"/>
      <c r="AD1493" s="76"/>
    </row>
    <row r="1494" spans="1:30" ht="15" x14ac:dyDescent="0.15">
      <c r="A1494" s="53"/>
      <c r="B1494" s="58"/>
      <c r="C1494" s="37">
        <v>1482</v>
      </c>
      <c r="D1494" s="59"/>
      <c r="E1494" s="60"/>
      <c r="F1494" s="58"/>
      <c r="G1494" s="59"/>
      <c r="H1494" s="60"/>
      <c r="I1494" s="58"/>
      <c r="J1494" s="40"/>
      <c r="K1494" s="41"/>
      <c r="L1494" s="41"/>
      <c r="M1494" s="42"/>
      <c r="N1494" s="43"/>
      <c r="O1494" s="43"/>
      <c r="P1494" s="43"/>
      <c r="Q1494" s="43"/>
      <c r="R1494" s="43"/>
      <c r="S1494" s="43"/>
      <c r="T1494" s="43"/>
      <c r="U1494" s="43"/>
      <c r="V1494" s="43"/>
      <c r="W1494" s="43"/>
      <c r="X1494" s="43"/>
      <c r="Y1494" s="43"/>
      <c r="Z1494" s="94"/>
      <c r="AA1494" s="76"/>
      <c r="AB1494" s="76"/>
      <c r="AC1494" s="76"/>
      <c r="AD1494" s="76"/>
    </row>
    <row r="1495" spans="1:30" ht="15" x14ac:dyDescent="0.15">
      <c r="A1495" s="53"/>
      <c r="B1495" s="58"/>
      <c r="C1495" s="37">
        <v>1483</v>
      </c>
      <c r="D1495" s="59"/>
      <c r="E1495" s="60"/>
      <c r="F1495" s="58"/>
      <c r="G1495" s="59"/>
      <c r="H1495" s="60"/>
      <c r="I1495" s="58"/>
      <c r="J1495" s="40"/>
      <c r="K1495" s="41"/>
      <c r="L1495" s="41"/>
      <c r="M1495" s="42"/>
      <c r="N1495" s="43"/>
      <c r="O1495" s="43"/>
      <c r="P1495" s="43"/>
      <c r="Q1495" s="43"/>
      <c r="R1495" s="43"/>
      <c r="S1495" s="43"/>
      <c r="T1495" s="43"/>
      <c r="U1495" s="43"/>
      <c r="V1495" s="43"/>
      <c r="W1495" s="43"/>
      <c r="X1495" s="43"/>
      <c r="Y1495" s="43"/>
      <c r="Z1495" s="94"/>
      <c r="AA1495" s="76"/>
      <c r="AB1495" s="76"/>
      <c r="AC1495" s="76"/>
      <c r="AD1495" s="76"/>
    </row>
    <row r="1496" spans="1:30" ht="15" x14ac:dyDescent="0.15">
      <c r="A1496" s="53"/>
      <c r="B1496" s="58"/>
      <c r="C1496" s="37">
        <v>1484</v>
      </c>
      <c r="D1496" s="59"/>
      <c r="E1496" s="60"/>
      <c r="F1496" s="58"/>
      <c r="G1496" s="59"/>
      <c r="H1496" s="60"/>
      <c r="I1496" s="58"/>
      <c r="J1496" s="40"/>
      <c r="K1496" s="41"/>
      <c r="L1496" s="41"/>
      <c r="M1496" s="42"/>
      <c r="N1496" s="43"/>
      <c r="O1496" s="43"/>
      <c r="P1496" s="43"/>
      <c r="Q1496" s="43"/>
      <c r="R1496" s="43"/>
      <c r="S1496" s="43"/>
      <c r="T1496" s="43"/>
      <c r="U1496" s="43"/>
      <c r="V1496" s="43"/>
      <c r="W1496" s="43"/>
      <c r="X1496" s="43"/>
      <c r="Y1496" s="43"/>
      <c r="Z1496" s="94"/>
      <c r="AA1496" s="76"/>
      <c r="AB1496" s="76"/>
      <c r="AC1496" s="76"/>
      <c r="AD1496" s="76"/>
    </row>
    <row r="1497" spans="1:30" ht="15" x14ac:dyDescent="0.15">
      <c r="A1497" s="53"/>
      <c r="B1497" s="58"/>
      <c r="C1497" s="37">
        <v>1485</v>
      </c>
      <c r="D1497" s="59"/>
      <c r="E1497" s="60"/>
      <c r="F1497" s="58"/>
      <c r="G1497" s="59"/>
      <c r="H1497" s="60"/>
      <c r="I1497" s="58"/>
      <c r="J1497" s="40"/>
      <c r="K1497" s="41"/>
      <c r="L1497" s="41"/>
      <c r="M1497" s="42"/>
      <c r="N1497" s="43"/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94"/>
      <c r="AA1497" s="76"/>
      <c r="AB1497" s="76"/>
      <c r="AC1497" s="76"/>
      <c r="AD1497" s="76"/>
    </row>
    <row r="1498" spans="1:30" ht="15" x14ac:dyDescent="0.15">
      <c r="A1498" s="53"/>
      <c r="B1498" s="58"/>
      <c r="C1498" s="37">
        <v>1486</v>
      </c>
      <c r="D1498" s="59"/>
      <c r="E1498" s="60"/>
      <c r="F1498" s="58"/>
      <c r="G1498" s="59"/>
      <c r="H1498" s="60"/>
      <c r="I1498" s="58"/>
      <c r="J1498" s="40"/>
      <c r="K1498" s="41"/>
      <c r="L1498" s="41"/>
      <c r="M1498" s="42"/>
      <c r="N1498" s="43"/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94"/>
      <c r="AA1498" s="76"/>
      <c r="AB1498" s="76"/>
      <c r="AC1498" s="76"/>
      <c r="AD1498" s="76"/>
    </row>
    <row r="1499" spans="1:30" ht="15" x14ac:dyDescent="0.15">
      <c r="A1499" s="53"/>
      <c r="B1499" s="58"/>
      <c r="C1499" s="37">
        <v>1487</v>
      </c>
      <c r="D1499" s="59"/>
      <c r="E1499" s="60"/>
      <c r="F1499" s="58"/>
      <c r="G1499" s="59"/>
      <c r="H1499" s="60"/>
      <c r="I1499" s="58"/>
      <c r="J1499" s="40"/>
      <c r="K1499" s="41"/>
      <c r="L1499" s="41"/>
      <c r="M1499" s="42"/>
      <c r="N1499" s="43"/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94"/>
      <c r="AA1499" s="76"/>
      <c r="AB1499" s="76"/>
      <c r="AC1499" s="76"/>
      <c r="AD1499" s="76"/>
    </row>
    <row r="1500" spans="1:30" ht="15" x14ac:dyDescent="0.15">
      <c r="A1500" s="53"/>
      <c r="B1500" s="58"/>
      <c r="C1500" s="37">
        <v>1488</v>
      </c>
      <c r="D1500" s="59"/>
      <c r="E1500" s="60"/>
      <c r="F1500" s="58"/>
      <c r="G1500" s="59"/>
      <c r="H1500" s="60"/>
      <c r="I1500" s="58"/>
      <c r="J1500" s="40"/>
      <c r="K1500" s="41"/>
      <c r="L1500" s="41"/>
      <c r="M1500" s="42"/>
      <c r="N1500" s="43"/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94"/>
      <c r="AA1500" s="76"/>
      <c r="AB1500" s="76"/>
      <c r="AC1500" s="76"/>
      <c r="AD1500" s="76"/>
    </row>
    <row r="1501" spans="1:30" ht="15" x14ac:dyDescent="0.15">
      <c r="A1501" s="53"/>
      <c r="B1501" s="58"/>
      <c r="C1501" s="37">
        <v>1489</v>
      </c>
      <c r="D1501" s="59"/>
      <c r="E1501" s="60"/>
      <c r="F1501" s="58"/>
      <c r="G1501" s="59"/>
      <c r="H1501" s="60"/>
      <c r="I1501" s="58"/>
      <c r="J1501" s="40"/>
      <c r="K1501" s="41"/>
      <c r="L1501" s="41"/>
      <c r="M1501" s="42"/>
      <c r="N1501" s="43"/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94"/>
      <c r="AA1501" s="76"/>
      <c r="AB1501" s="76"/>
      <c r="AC1501" s="76"/>
      <c r="AD1501" s="76"/>
    </row>
    <row r="1502" spans="1:30" ht="15" x14ac:dyDescent="0.15">
      <c r="A1502" s="53"/>
      <c r="B1502" s="58"/>
      <c r="C1502" s="37">
        <v>1490</v>
      </c>
      <c r="D1502" s="59"/>
      <c r="E1502" s="60"/>
      <c r="F1502" s="58"/>
      <c r="G1502" s="59"/>
      <c r="H1502" s="60"/>
      <c r="I1502" s="58"/>
      <c r="J1502" s="40"/>
      <c r="K1502" s="41"/>
      <c r="L1502" s="41"/>
      <c r="M1502" s="42"/>
      <c r="N1502" s="43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94"/>
      <c r="AA1502" s="76"/>
      <c r="AB1502" s="76"/>
      <c r="AC1502" s="76"/>
      <c r="AD1502" s="76"/>
    </row>
    <row r="1503" spans="1:30" ht="15" x14ac:dyDescent="0.15">
      <c r="A1503" s="53"/>
      <c r="B1503" s="58"/>
      <c r="C1503" s="37">
        <v>1491</v>
      </c>
      <c r="D1503" s="59"/>
      <c r="E1503" s="60"/>
      <c r="F1503" s="58"/>
      <c r="G1503" s="59"/>
      <c r="H1503" s="60"/>
      <c r="I1503" s="58"/>
      <c r="J1503" s="40"/>
      <c r="K1503" s="41"/>
      <c r="L1503" s="41"/>
      <c r="M1503" s="42"/>
      <c r="N1503" s="43"/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94"/>
      <c r="AA1503" s="76"/>
      <c r="AB1503" s="76"/>
      <c r="AC1503" s="76"/>
      <c r="AD1503" s="76"/>
    </row>
    <row r="1504" spans="1:30" ht="15" x14ac:dyDescent="0.15">
      <c r="A1504" s="53"/>
      <c r="B1504" s="58"/>
      <c r="C1504" s="37">
        <v>1492</v>
      </c>
      <c r="D1504" s="59"/>
      <c r="E1504" s="60"/>
      <c r="F1504" s="58"/>
      <c r="G1504" s="59"/>
      <c r="H1504" s="60"/>
      <c r="I1504" s="58"/>
      <c r="J1504" s="40"/>
      <c r="K1504" s="41"/>
      <c r="L1504" s="41"/>
      <c r="M1504" s="42"/>
      <c r="N1504" s="43"/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94"/>
      <c r="AA1504" s="76"/>
      <c r="AB1504" s="76"/>
      <c r="AC1504" s="76"/>
      <c r="AD1504" s="76"/>
    </row>
    <row r="1505" spans="1:30" ht="15" x14ac:dyDescent="0.15">
      <c r="A1505" s="53"/>
      <c r="B1505" s="58"/>
      <c r="C1505" s="37">
        <v>1493</v>
      </c>
      <c r="D1505" s="59"/>
      <c r="E1505" s="60"/>
      <c r="F1505" s="58"/>
      <c r="G1505" s="59"/>
      <c r="H1505" s="60"/>
      <c r="I1505" s="58"/>
      <c r="J1505" s="40"/>
      <c r="K1505" s="41"/>
      <c r="L1505" s="41"/>
      <c r="M1505" s="42"/>
      <c r="N1505" s="43"/>
      <c r="O1505" s="43"/>
      <c r="P1505" s="43"/>
      <c r="Q1505" s="43"/>
      <c r="R1505" s="43"/>
      <c r="S1505" s="43"/>
      <c r="T1505" s="43"/>
      <c r="U1505" s="43"/>
      <c r="V1505" s="43"/>
      <c r="W1505" s="43"/>
      <c r="X1505" s="43"/>
      <c r="Y1505" s="43"/>
      <c r="Z1505" s="94"/>
      <c r="AA1505" s="76"/>
      <c r="AB1505" s="76"/>
      <c r="AC1505" s="76"/>
      <c r="AD1505" s="76"/>
    </row>
    <row r="1506" spans="1:30" ht="15" x14ac:dyDescent="0.15">
      <c r="A1506" s="53"/>
      <c r="B1506" s="58"/>
      <c r="C1506" s="37">
        <v>1494</v>
      </c>
      <c r="D1506" s="59"/>
      <c r="E1506" s="60"/>
      <c r="F1506" s="58"/>
      <c r="G1506" s="59"/>
      <c r="H1506" s="60"/>
      <c r="I1506" s="58"/>
      <c r="J1506" s="40"/>
      <c r="K1506" s="41"/>
      <c r="L1506" s="41"/>
      <c r="M1506" s="42"/>
      <c r="N1506" s="43"/>
      <c r="O1506" s="43"/>
      <c r="P1506" s="43"/>
      <c r="Q1506" s="43"/>
      <c r="R1506" s="43"/>
      <c r="S1506" s="43"/>
      <c r="T1506" s="43"/>
      <c r="U1506" s="43"/>
      <c r="V1506" s="43"/>
      <c r="W1506" s="43"/>
      <c r="X1506" s="43"/>
      <c r="Y1506" s="43"/>
      <c r="Z1506" s="94"/>
      <c r="AA1506" s="76"/>
      <c r="AB1506" s="76"/>
      <c r="AC1506" s="76"/>
      <c r="AD1506" s="76"/>
    </row>
    <row r="1507" spans="1:30" ht="15" x14ac:dyDescent="0.15">
      <c r="A1507" s="53"/>
      <c r="B1507" s="58"/>
      <c r="C1507" s="55"/>
      <c r="D1507" s="59"/>
      <c r="E1507" s="60"/>
      <c r="F1507" s="58"/>
      <c r="G1507" s="59"/>
      <c r="H1507" s="60"/>
      <c r="I1507" s="58"/>
      <c r="J1507" s="40"/>
      <c r="K1507" s="41"/>
      <c r="L1507" s="41"/>
      <c r="M1507" s="42"/>
      <c r="N1507" s="43"/>
      <c r="O1507" s="43"/>
      <c r="P1507" s="43"/>
      <c r="Q1507" s="43"/>
      <c r="R1507" s="43"/>
      <c r="S1507" s="43"/>
      <c r="T1507" s="43"/>
      <c r="U1507" s="43"/>
      <c r="V1507" s="43"/>
      <c r="W1507" s="43"/>
      <c r="X1507" s="43"/>
      <c r="Y1507" s="43"/>
      <c r="Z1507" s="94"/>
      <c r="AA1507" s="43"/>
      <c r="AB1507" s="43"/>
      <c r="AC1507" s="43"/>
      <c r="AD1507" s="43"/>
    </row>
    <row r="1508" spans="1:30" ht="15" x14ac:dyDescent="0.15">
      <c r="A1508" s="53"/>
      <c r="B1508" s="58"/>
      <c r="C1508" s="55"/>
      <c r="D1508" s="59"/>
      <c r="E1508" s="60"/>
      <c r="F1508" s="58"/>
      <c r="G1508" s="59"/>
      <c r="H1508" s="60"/>
      <c r="I1508" s="58"/>
      <c r="J1508" s="40"/>
      <c r="K1508" s="41"/>
      <c r="L1508" s="41"/>
      <c r="M1508" s="42"/>
      <c r="N1508" s="43"/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94"/>
      <c r="AA1508" s="43"/>
      <c r="AB1508" s="43"/>
      <c r="AC1508" s="43"/>
      <c r="AD1508" s="43"/>
    </row>
    <row r="1509" spans="1:30" ht="15" x14ac:dyDescent="0.15">
      <c r="A1509" s="53"/>
      <c r="B1509" s="58"/>
      <c r="C1509" s="55"/>
      <c r="D1509" s="59"/>
      <c r="E1509" s="60"/>
      <c r="F1509" s="58"/>
      <c r="G1509" s="59"/>
      <c r="H1509" s="60"/>
      <c r="I1509" s="58"/>
      <c r="J1509" s="40"/>
      <c r="K1509" s="41"/>
      <c r="L1509" s="41"/>
      <c r="M1509" s="42"/>
      <c r="N1509" s="43"/>
      <c r="O1509" s="43"/>
      <c r="P1509" s="43"/>
      <c r="Q1509" s="43"/>
      <c r="R1509" s="43"/>
      <c r="S1509" s="43"/>
      <c r="T1509" s="43"/>
      <c r="U1509" s="43"/>
      <c r="V1509" s="43"/>
      <c r="W1509" s="43"/>
      <c r="X1509" s="43"/>
      <c r="Y1509" s="43"/>
      <c r="Z1509" s="94"/>
      <c r="AA1509" s="43"/>
      <c r="AB1509" s="43"/>
      <c r="AC1509" s="43"/>
      <c r="AD1509" s="43"/>
    </row>
    <row r="1510" spans="1:30" ht="15" x14ac:dyDescent="0.15">
      <c r="A1510" s="53"/>
      <c r="B1510" s="58"/>
      <c r="C1510" s="55"/>
      <c r="D1510" s="59"/>
      <c r="E1510" s="60"/>
      <c r="F1510" s="58"/>
      <c r="G1510" s="59"/>
      <c r="H1510" s="60"/>
      <c r="I1510" s="58"/>
      <c r="J1510" s="40"/>
      <c r="K1510" s="41"/>
      <c r="L1510" s="41"/>
      <c r="M1510" s="42"/>
      <c r="N1510" s="43"/>
      <c r="O1510" s="43"/>
      <c r="P1510" s="43"/>
      <c r="Q1510" s="43"/>
      <c r="R1510" s="43"/>
      <c r="S1510" s="43"/>
      <c r="T1510" s="43"/>
      <c r="U1510" s="43"/>
      <c r="V1510" s="43"/>
      <c r="W1510" s="43"/>
      <c r="X1510" s="43"/>
      <c r="Y1510" s="43"/>
      <c r="Z1510" s="94"/>
      <c r="AA1510" s="43"/>
      <c r="AB1510" s="43"/>
      <c r="AC1510" s="43"/>
      <c r="AD1510" s="43"/>
    </row>
    <row r="1511" spans="1:30" ht="15" x14ac:dyDescent="0.15">
      <c r="A1511" s="53"/>
      <c r="B1511" s="58"/>
      <c r="C1511" s="55"/>
      <c r="D1511" s="59"/>
      <c r="E1511" s="60"/>
      <c r="F1511" s="58"/>
      <c r="G1511" s="59"/>
      <c r="H1511" s="60"/>
      <c r="I1511" s="58"/>
      <c r="J1511" s="40"/>
      <c r="K1511" s="41"/>
      <c r="L1511" s="41"/>
      <c r="M1511" s="42"/>
      <c r="N1511" s="43"/>
      <c r="O1511" s="43"/>
      <c r="P1511" s="43"/>
      <c r="Q1511" s="43"/>
      <c r="R1511" s="43"/>
      <c r="S1511" s="43"/>
      <c r="T1511" s="43"/>
      <c r="U1511" s="43"/>
      <c r="V1511" s="43"/>
      <c r="W1511" s="43"/>
      <c r="X1511" s="43"/>
      <c r="Y1511" s="43"/>
      <c r="Z1511" s="94"/>
      <c r="AA1511" s="43"/>
      <c r="AB1511" s="43"/>
      <c r="AC1511" s="43"/>
      <c r="AD1511" s="43"/>
    </row>
    <row r="1512" spans="1:30" ht="15" x14ac:dyDescent="0.15">
      <c r="A1512" s="53"/>
      <c r="B1512" s="58"/>
      <c r="C1512" s="55"/>
      <c r="D1512" s="59"/>
      <c r="E1512" s="60"/>
      <c r="F1512" s="58"/>
      <c r="G1512" s="59"/>
      <c r="H1512" s="60"/>
      <c r="I1512" s="58"/>
      <c r="J1512" s="40"/>
      <c r="K1512" s="41"/>
      <c r="L1512" s="41"/>
      <c r="M1512" s="42"/>
      <c r="N1512" s="43"/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94"/>
      <c r="AA1512" s="43"/>
      <c r="AB1512" s="43"/>
      <c r="AC1512" s="43"/>
      <c r="AD1512" s="43"/>
    </row>
    <row r="1513" spans="1:30" ht="15" x14ac:dyDescent="0.15">
      <c r="A1513" s="53"/>
      <c r="B1513" s="58"/>
      <c r="C1513" s="55"/>
      <c r="D1513" s="59"/>
      <c r="E1513" s="60"/>
      <c r="F1513" s="58"/>
      <c r="G1513" s="59"/>
      <c r="H1513" s="60"/>
      <c r="I1513" s="58"/>
      <c r="J1513" s="40"/>
      <c r="K1513" s="41"/>
      <c r="L1513" s="41"/>
      <c r="M1513" s="42"/>
      <c r="N1513" s="43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94"/>
      <c r="AA1513" s="43"/>
      <c r="AB1513" s="43"/>
      <c r="AC1513" s="43"/>
      <c r="AD1513" s="43"/>
    </row>
    <row r="1514" spans="1:30" ht="15" x14ac:dyDescent="0.15">
      <c r="A1514" s="53"/>
      <c r="B1514" s="58"/>
      <c r="C1514" s="55"/>
      <c r="D1514" s="59"/>
      <c r="E1514" s="60"/>
      <c r="F1514" s="58"/>
      <c r="G1514" s="59"/>
      <c r="H1514" s="60"/>
      <c r="I1514" s="58"/>
      <c r="J1514" s="40"/>
      <c r="K1514" s="41"/>
      <c r="L1514" s="41"/>
      <c r="M1514" s="42"/>
      <c r="N1514" s="43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94"/>
      <c r="AA1514" s="43"/>
      <c r="AB1514" s="43"/>
      <c r="AC1514" s="43"/>
      <c r="AD1514" s="43"/>
    </row>
    <row r="1515" spans="1:30" ht="15" x14ac:dyDescent="0.15">
      <c r="A1515" s="53"/>
      <c r="B1515" s="58"/>
      <c r="C1515" s="55"/>
      <c r="D1515" s="59"/>
      <c r="E1515" s="60"/>
      <c r="F1515" s="58"/>
      <c r="G1515" s="59"/>
      <c r="H1515" s="60"/>
      <c r="I1515" s="58"/>
      <c r="J1515" s="40"/>
      <c r="K1515" s="41"/>
      <c r="L1515" s="41"/>
      <c r="M1515" s="42"/>
      <c r="N1515" s="43"/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94"/>
      <c r="AA1515" s="43"/>
      <c r="AB1515" s="43"/>
      <c r="AC1515" s="43"/>
      <c r="AD1515" s="43"/>
    </row>
    <row r="1516" spans="1:30" ht="15" x14ac:dyDescent="0.15">
      <c r="A1516" s="53"/>
      <c r="B1516" s="58"/>
      <c r="C1516" s="55"/>
      <c r="D1516" s="59"/>
      <c r="E1516" s="60"/>
      <c r="F1516" s="58"/>
      <c r="G1516" s="59"/>
      <c r="H1516" s="60"/>
      <c r="I1516" s="58"/>
      <c r="J1516" s="40"/>
      <c r="K1516" s="41"/>
      <c r="L1516" s="41"/>
      <c r="M1516" s="42"/>
      <c r="N1516" s="43"/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94"/>
      <c r="AA1516" s="43"/>
      <c r="AB1516" s="43"/>
      <c r="AC1516" s="43"/>
      <c r="AD1516" s="43"/>
    </row>
    <row r="1517" spans="1:30" ht="15" x14ac:dyDescent="0.15">
      <c r="A1517" s="53"/>
      <c r="B1517" s="58"/>
      <c r="C1517" s="55"/>
      <c r="D1517" s="59"/>
      <c r="E1517" s="60"/>
      <c r="F1517" s="58"/>
      <c r="G1517" s="59"/>
      <c r="H1517" s="60"/>
      <c r="I1517" s="58"/>
      <c r="J1517" s="40"/>
      <c r="K1517" s="41"/>
      <c r="L1517" s="41"/>
      <c r="M1517" s="42"/>
      <c r="N1517" s="43"/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94"/>
      <c r="AA1517" s="43"/>
      <c r="AB1517" s="43"/>
      <c r="AC1517" s="43"/>
      <c r="AD1517" s="43"/>
    </row>
    <row r="1518" spans="1:30" ht="15" x14ac:dyDescent="0.15">
      <c r="A1518" s="53"/>
      <c r="B1518" s="58"/>
      <c r="C1518" s="55"/>
      <c r="D1518" s="59"/>
      <c r="E1518" s="60"/>
      <c r="F1518" s="58"/>
      <c r="G1518" s="59"/>
      <c r="H1518" s="60"/>
      <c r="I1518" s="58"/>
      <c r="J1518" s="40"/>
      <c r="K1518" s="41"/>
      <c r="L1518" s="41"/>
      <c r="M1518" s="42"/>
      <c r="N1518" s="43"/>
      <c r="O1518" s="43"/>
      <c r="P1518" s="43"/>
      <c r="Q1518" s="43"/>
      <c r="R1518" s="43"/>
      <c r="S1518" s="43"/>
      <c r="T1518" s="43"/>
      <c r="U1518" s="43"/>
      <c r="V1518" s="43"/>
      <c r="W1518" s="43"/>
      <c r="X1518" s="43"/>
      <c r="Y1518" s="43"/>
      <c r="Z1518" s="94"/>
      <c r="AA1518" s="43"/>
      <c r="AB1518" s="43"/>
      <c r="AC1518" s="43"/>
      <c r="AD1518" s="43"/>
    </row>
    <row r="1519" spans="1:30" ht="15" x14ac:dyDescent="0.15">
      <c r="A1519" s="53"/>
      <c r="B1519" s="58"/>
      <c r="C1519" s="55"/>
      <c r="D1519" s="59"/>
      <c r="E1519" s="60"/>
      <c r="F1519" s="58"/>
      <c r="G1519" s="59"/>
      <c r="H1519" s="60"/>
      <c r="I1519" s="58"/>
      <c r="J1519" s="40"/>
      <c r="K1519" s="41"/>
      <c r="L1519" s="41"/>
      <c r="M1519" s="42"/>
      <c r="N1519" s="43"/>
      <c r="O1519" s="43"/>
      <c r="P1519" s="43"/>
      <c r="Q1519" s="43"/>
      <c r="R1519" s="43"/>
      <c r="S1519" s="43"/>
      <c r="T1519" s="43"/>
      <c r="U1519" s="43"/>
      <c r="V1519" s="43"/>
      <c r="W1519" s="43"/>
      <c r="X1519" s="43"/>
      <c r="Y1519" s="43"/>
      <c r="Z1519" s="94"/>
      <c r="AA1519" s="43"/>
      <c r="AB1519" s="43"/>
      <c r="AC1519" s="43"/>
      <c r="AD1519" s="43"/>
    </row>
    <row r="1520" spans="1:30" ht="15" x14ac:dyDescent="0.15">
      <c r="A1520" s="53"/>
      <c r="B1520" s="58"/>
      <c r="C1520" s="55"/>
      <c r="D1520" s="59"/>
      <c r="E1520" s="60"/>
      <c r="F1520" s="58"/>
      <c r="G1520" s="59"/>
      <c r="H1520" s="60"/>
      <c r="I1520" s="58"/>
      <c r="J1520" s="40"/>
      <c r="K1520" s="41"/>
      <c r="L1520" s="41"/>
      <c r="M1520" s="42"/>
      <c r="N1520" s="43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94"/>
      <c r="AA1520" s="43"/>
      <c r="AB1520" s="43"/>
      <c r="AC1520" s="43"/>
      <c r="AD1520" s="43"/>
    </row>
    <row r="1521" spans="1:30" ht="15" x14ac:dyDescent="0.15">
      <c r="A1521" s="53"/>
      <c r="B1521" s="58"/>
      <c r="C1521" s="55"/>
      <c r="D1521" s="59"/>
      <c r="E1521" s="60"/>
      <c r="F1521" s="58"/>
      <c r="G1521" s="59"/>
      <c r="H1521" s="60"/>
      <c r="I1521" s="58"/>
      <c r="J1521" s="40"/>
      <c r="K1521" s="41"/>
      <c r="L1521" s="41"/>
      <c r="M1521" s="42"/>
      <c r="N1521" s="43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94"/>
      <c r="AA1521" s="43"/>
      <c r="AB1521" s="43"/>
      <c r="AC1521" s="43"/>
      <c r="AD1521" s="43"/>
    </row>
    <row r="1522" spans="1:30" ht="15" x14ac:dyDescent="0.15">
      <c r="A1522" s="53"/>
      <c r="B1522" s="58"/>
      <c r="C1522" s="55"/>
      <c r="D1522" s="59"/>
      <c r="E1522" s="60"/>
      <c r="F1522" s="58"/>
      <c r="G1522" s="59"/>
      <c r="H1522" s="60"/>
      <c r="I1522" s="58"/>
      <c r="J1522" s="40"/>
      <c r="K1522" s="41"/>
      <c r="L1522" s="41"/>
      <c r="M1522" s="42"/>
      <c r="N1522" s="43"/>
      <c r="O1522" s="43"/>
      <c r="P1522" s="43"/>
      <c r="Q1522" s="43"/>
      <c r="R1522" s="43"/>
      <c r="S1522" s="43"/>
      <c r="T1522" s="43"/>
      <c r="U1522" s="43"/>
      <c r="V1522" s="43"/>
      <c r="W1522" s="43"/>
      <c r="X1522" s="43"/>
      <c r="Y1522" s="43"/>
      <c r="Z1522" s="94"/>
      <c r="AA1522" s="43"/>
      <c r="AB1522" s="43"/>
      <c r="AC1522" s="43"/>
      <c r="AD1522" s="43"/>
    </row>
    <row r="1523" spans="1:30" ht="15" x14ac:dyDescent="0.15">
      <c r="A1523" s="53"/>
      <c r="B1523" s="58"/>
      <c r="C1523" s="55"/>
      <c r="D1523" s="59"/>
      <c r="E1523" s="60"/>
      <c r="F1523" s="58"/>
      <c r="G1523" s="59"/>
      <c r="H1523" s="60"/>
      <c r="I1523" s="58"/>
      <c r="J1523" s="40"/>
      <c r="K1523" s="41"/>
      <c r="L1523" s="41"/>
      <c r="M1523" s="42"/>
      <c r="N1523" s="43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94"/>
      <c r="AA1523" s="43"/>
      <c r="AB1523" s="43"/>
      <c r="AC1523" s="43"/>
      <c r="AD1523" s="43"/>
    </row>
    <row r="1524" spans="1:30" ht="15" x14ac:dyDescent="0.15">
      <c r="A1524" s="53"/>
      <c r="B1524" s="58"/>
      <c r="C1524" s="55"/>
      <c r="D1524" s="59"/>
      <c r="E1524" s="60"/>
      <c r="F1524" s="58"/>
      <c r="G1524" s="59"/>
      <c r="H1524" s="60"/>
      <c r="I1524" s="58"/>
      <c r="J1524" s="40"/>
      <c r="K1524" s="41"/>
      <c r="L1524" s="41"/>
      <c r="M1524" s="42"/>
      <c r="N1524" s="43"/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94"/>
      <c r="AA1524" s="43"/>
      <c r="AB1524" s="43"/>
      <c r="AC1524" s="43"/>
      <c r="AD1524" s="43"/>
    </row>
    <row r="1525" spans="1:30" ht="15" x14ac:dyDescent="0.15">
      <c r="A1525" s="53"/>
      <c r="B1525" s="58"/>
      <c r="C1525" s="55"/>
      <c r="D1525" s="59"/>
      <c r="E1525" s="60"/>
      <c r="F1525" s="58"/>
      <c r="G1525" s="59"/>
      <c r="H1525" s="60"/>
      <c r="I1525" s="58"/>
      <c r="J1525" s="40"/>
      <c r="K1525" s="41"/>
      <c r="L1525" s="41"/>
      <c r="M1525" s="42"/>
      <c r="N1525" s="43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94"/>
      <c r="AA1525" s="43"/>
      <c r="AB1525" s="43"/>
      <c r="AC1525" s="43"/>
      <c r="AD1525" s="43"/>
    </row>
    <row r="1526" spans="1:30" ht="15" x14ac:dyDescent="0.15">
      <c r="A1526" s="53"/>
      <c r="B1526" s="58"/>
      <c r="C1526" s="55"/>
      <c r="D1526" s="59"/>
      <c r="E1526" s="60"/>
      <c r="F1526" s="58"/>
      <c r="G1526" s="59"/>
      <c r="H1526" s="60"/>
      <c r="I1526" s="58"/>
      <c r="J1526" s="40"/>
      <c r="K1526" s="41"/>
      <c r="L1526" s="41"/>
      <c r="M1526" s="42"/>
      <c r="N1526" s="43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94"/>
      <c r="AA1526" s="43"/>
      <c r="AB1526" s="43"/>
      <c r="AC1526" s="43"/>
      <c r="AD1526" s="43"/>
    </row>
    <row r="1527" spans="1:30" ht="15" x14ac:dyDescent="0.15">
      <c r="A1527" s="53"/>
      <c r="B1527" s="58"/>
      <c r="C1527" s="55"/>
      <c r="D1527" s="59"/>
      <c r="E1527" s="60"/>
      <c r="F1527" s="58"/>
      <c r="G1527" s="59"/>
      <c r="H1527" s="60"/>
      <c r="I1527" s="58"/>
      <c r="J1527" s="40"/>
      <c r="K1527" s="41"/>
      <c r="L1527" s="41"/>
      <c r="M1527" s="42"/>
      <c r="N1527" s="43"/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  <c r="Y1527" s="43"/>
      <c r="Z1527" s="94"/>
      <c r="AA1527" s="43"/>
      <c r="AB1527" s="43"/>
      <c r="AC1527" s="43"/>
      <c r="AD1527" s="43"/>
    </row>
    <row r="1528" spans="1:30" ht="15" x14ac:dyDescent="0.15">
      <c r="A1528" s="53"/>
      <c r="B1528" s="58"/>
      <c r="C1528" s="55"/>
      <c r="D1528" s="59"/>
      <c r="E1528" s="60"/>
      <c r="F1528" s="58"/>
      <c r="G1528" s="59"/>
      <c r="H1528" s="60"/>
      <c r="I1528" s="58"/>
      <c r="J1528" s="40"/>
      <c r="K1528" s="41"/>
      <c r="L1528" s="41"/>
      <c r="M1528" s="42"/>
      <c r="N1528" s="43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94"/>
      <c r="AA1528" s="43"/>
      <c r="AB1528" s="43"/>
      <c r="AC1528" s="43"/>
      <c r="AD1528" s="43"/>
    </row>
    <row r="1529" spans="1:30" ht="15" x14ac:dyDescent="0.15">
      <c r="A1529" s="53"/>
      <c r="B1529" s="58"/>
      <c r="C1529" s="55"/>
      <c r="D1529" s="59"/>
      <c r="E1529" s="60"/>
      <c r="F1529" s="58"/>
      <c r="G1529" s="59"/>
      <c r="H1529" s="60"/>
      <c r="I1529" s="58"/>
      <c r="J1529" s="40"/>
      <c r="K1529" s="41"/>
      <c r="L1529" s="41"/>
      <c r="M1529" s="42"/>
      <c r="N1529" s="43"/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94"/>
      <c r="AA1529" s="43"/>
      <c r="AB1529" s="43"/>
      <c r="AC1529" s="43"/>
      <c r="AD1529" s="43"/>
    </row>
    <row r="1530" spans="1:30" ht="15" x14ac:dyDescent="0.15">
      <c r="A1530" s="53"/>
      <c r="B1530" s="58"/>
      <c r="C1530" s="55"/>
      <c r="D1530" s="59"/>
      <c r="E1530" s="60"/>
      <c r="F1530" s="58"/>
      <c r="G1530" s="59"/>
      <c r="H1530" s="60"/>
      <c r="I1530" s="58"/>
      <c r="J1530" s="40"/>
      <c r="K1530" s="41"/>
      <c r="L1530" s="41"/>
      <c r="M1530" s="42"/>
      <c r="N1530" s="43"/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94"/>
      <c r="AA1530" s="43"/>
      <c r="AB1530" s="43"/>
      <c r="AC1530" s="43"/>
      <c r="AD1530" s="43"/>
    </row>
    <row r="1531" spans="1:30" ht="15" x14ac:dyDescent="0.15">
      <c r="A1531" s="53"/>
      <c r="B1531" s="58"/>
      <c r="C1531" s="55"/>
      <c r="D1531" s="59"/>
      <c r="E1531" s="60"/>
      <c r="F1531" s="58"/>
      <c r="G1531" s="59"/>
      <c r="H1531" s="60"/>
      <c r="I1531" s="58"/>
      <c r="J1531" s="40"/>
      <c r="K1531" s="41"/>
      <c r="L1531" s="41"/>
      <c r="M1531" s="42"/>
      <c r="N1531" s="43"/>
      <c r="O1531" s="43"/>
      <c r="P1531" s="43"/>
      <c r="Q1531" s="43"/>
      <c r="R1531" s="43"/>
      <c r="S1531" s="43"/>
      <c r="T1531" s="43"/>
      <c r="U1531" s="43"/>
      <c r="V1531" s="43"/>
      <c r="W1531" s="43"/>
      <c r="X1531" s="43"/>
      <c r="Y1531" s="43"/>
      <c r="Z1531" s="94"/>
      <c r="AA1531" s="43"/>
      <c r="AB1531" s="43"/>
      <c r="AC1531" s="43"/>
      <c r="AD1531" s="43"/>
    </row>
    <row r="1532" spans="1:30" ht="15" x14ac:dyDescent="0.15">
      <c r="A1532" s="53"/>
      <c r="B1532" s="58"/>
      <c r="C1532" s="55"/>
      <c r="D1532" s="59"/>
      <c r="E1532" s="60"/>
      <c r="F1532" s="58"/>
      <c r="G1532" s="59"/>
      <c r="H1532" s="60"/>
      <c r="I1532" s="58"/>
      <c r="J1532" s="40"/>
      <c r="K1532" s="41"/>
      <c r="L1532" s="41"/>
      <c r="M1532" s="42"/>
      <c r="N1532" s="43"/>
      <c r="O1532" s="43"/>
      <c r="P1532" s="43"/>
      <c r="Q1532" s="43"/>
      <c r="R1532" s="43"/>
      <c r="S1532" s="43"/>
      <c r="T1532" s="43"/>
      <c r="U1532" s="43"/>
      <c r="V1532" s="43"/>
      <c r="W1532" s="43"/>
      <c r="X1532" s="43"/>
      <c r="Y1532" s="43"/>
      <c r="Z1532" s="94"/>
      <c r="AA1532" s="43"/>
      <c r="AB1532" s="43"/>
      <c r="AC1532" s="43"/>
      <c r="AD1532" s="43"/>
    </row>
    <row r="1533" spans="1:30" ht="15" x14ac:dyDescent="0.15">
      <c r="A1533" s="53"/>
      <c r="B1533" s="58"/>
      <c r="C1533" s="55"/>
      <c r="D1533" s="59"/>
      <c r="E1533" s="60"/>
      <c r="F1533" s="58"/>
      <c r="G1533" s="59"/>
      <c r="H1533" s="60"/>
      <c r="I1533" s="58"/>
      <c r="J1533" s="40"/>
      <c r="K1533" s="41"/>
      <c r="L1533" s="41"/>
      <c r="M1533" s="42"/>
      <c r="N1533" s="43"/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94"/>
      <c r="AA1533" s="43"/>
      <c r="AB1533" s="43"/>
      <c r="AC1533" s="43"/>
      <c r="AD1533" s="43"/>
    </row>
    <row r="1534" spans="1:30" ht="15" x14ac:dyDescent="0.15">
      <c r="A1534" s="53"/>
      <c r="B1534" s="58"/>
      <c r="C1534" s="55"/>
      <c r="D1534" s="59"/>
      <c r="E1534" s="60"/>
      <c r="F1534" s="58"/>
      <c r="G1534" s="59"/>
      <c r="H1534" s="60"/>
      <c r="I1534" s="58"/>
      <c r="J1534" s="40"/>
      <c r="K1534" s="41"/>
      <c r="L1534" s="41"/>
      <c r="M1534" s="42"/>
      <c r="N1534" s="43"/>
      <c r="O1534" s="43"/>
      <c r="P1534" s="43"/>
      <c r="Q1534" s="43"/>
      <c r="R1534" s="43"/>
      <c r="S1534" s="43"/>
      <c r="T1534" s="43"/>
      <c r="U1534" s="43"/>
      <c r="V1534" s="43"/>
      <c r="W1534" s="43"/>
      <c r="X1534" s="43"/>
      <c r="Y1534" s="43"/>
      <c r="Z1534" s="94"/>
      <c r="AA1534" s="43"/>
      <c r="AB1534" s="43"/>
      <c r="AC1534" s="43"/>
      <c r="AD1534" s="43"/>
    </row>
    <row r="1535" spans="1:30" ht="15" x14ac:dyDescent="0.15">
      <c r="A1535" s="53"/>
      <c r="B1535" s="58"/>
      <c r="C1535" s="55"/>
      <c r="D1535" s="59"/>
      <c r="E1535" s="60"/>
      <c r="F1535" s="58"/>
      <c r="G1535" s="59"/>
      <c r="H1535" s="60"/>
      <c r="I1535" s="58"/>
      <c r="J1535" s="40"/>
      <c r="K1535" s="41"/>
      <c r="L1535" s="41"/>
      <c r="M1535" s="42"/>
      <c r="N1535" s="43"/>
      <c r="O1535" s="43"/>
      <c r="P1535" s="43"/>
      <c r="Q1535" s="43"/>
      <c r="R1535" s="43"/>
      <c r="S1535" s="43"/>
      <c r="T1535" s="43"/>
      <c r="U1535" s="43"/>
      <c r="V1535" s="43"/>
      <c r="W1535" s="43"/>
      <c r="X1535" s="43"/>
      <c r="Y1535" s="43"/>
      <c r="Z1535" s="94"/>
      <c r="AA1535" s="43"/>
      <c r="AB1535" s="43"/>
      <c r="AC1535" s="43"/>
      <c r="AD1535" s="43"/>
    </row>
    <row r="1536" spans="1:30" ht="15" x14ac:dyDescent="0.15">
      <c r="A1536" s="53"/>
      <c r="B1536" s="58"/>
      <c r="C1536" s="55"/>
      <c r="D1536" s="59"/>
      <c r="E1536" s="60"/>
      <c r="F1536" s="58"/>
      <c r="G1536" s="59"/>
      <c r="H1536" s="60"/>
      <c r="I1536" s="58"/>
      <c r="J1536" s="40"/>
      <c r="K1536" s="41"/>
      <c r="L1536" s="41"/>
      <c r="M1536" s="42"/>
      <c r="N1536" s="43"/>
      <c r="O1536" s="43"/>
      <c r="P1536" s="43"/>
      <c r="Q1536" s="43"/>
      <c r="R1536" s="43"/>
      <c r="S1536" s="43"/>
      <c r="T1536" s="43"/>
      <c r="U1536" s="43"/>
      <c r="V1536" s="43"/>
      <c r="W1536" s="43"/>
      <c r="X1536" s="43"/>
      <c r="Y1536" s="43"/>
      <c r="Z1536" s="94"/>
      <c r="AA1536" s="43"/>
      <c r="AB1536" s="43"/>
      <c r="AC1536" s="43"/>
      <c r="AD1536" s="43"/>
    </row>
    <row r="1537" spans="1:30" ht="15" x14ac:dyDescent="0.15">
      <c r="A1537" s="53"/>
      <c r="B1537" s="58"/>
      <c r="C1537" s="55"/>
      <c r="D1537" s="59"/>
      <c r="E1537" s="60"/>
      <c r="F1537" s="58"/>
      <c r="G1537" s="59"/>
      <c r="H1537" s="60"/>
      <c r="I1537" s="58"/>
      <c r="J1537" s="40"/>
      <c r="K1537" s="41"/>
      <c r="L1537" s="41"/>
      <c r="M1537" s="42"/>
      <c r="N1537" s="43"/>
      <c r="O1537" s="43"/>
      <c r="P1537" s="43"/>
      <c r="Q1537" s="43"/>
      <c r="R1537" s="43"/>
      <c r="S1537" s="43"/>
      <c r="T1537" s="43"/>
      <c r="U1537" s="43"/>
      <c r="V1537" s="43"/>
      <c r="W1537" s="43"/>
      <c r="X1537" s="43"/>
      <c r="Y1537" s="43"/>
      <c r="Z1537" s="94"/>
      <c r="AA1537" s="43"/>
      <c r="AB1537" s="43"/>
      <c r="AC1537" s="43"/>
      <c r="AD1537" s="43"/>
    </row>
    <row r="1538" spans="1:30" ht="15" x14ac:dyDescent="0.15">
      <c r="A1538" s="53"/>
      <c r="B1538" s="58"/>
      <c r="C1538" s="55"/>
      <c r="D1538" s="59"/>
      <c r="E1538" s="60"/>
      <c r="F1538" s="58"/>
      <c r="G1538" s="59"/>
      <c r="H1538" s="60"/>
      <c r="I1538" s="58"/>
      <c r="J1538" s="40"/>
      <c r="K1538" s="41"/>
      <c r="L1538" s="41"/>
      <c r="M1538" s="42"/>
      <c r="N1538" s="43"/>
      <c r="O1538" s="43"/>
      <c r="P1538" s="43"/>
      <c r="Q1538" s="43"/>
      <c r="R1538" s="43"/>
      <c r="S1538" s="43"/>
      <c r="T1538" s="43"/>
      <c r="U1538" s="43"/>
      <c r="V1538" s="43"/>
      <c r="W1538" s="43"/>
      <c r="X1538" s="43"/>
      <c r="Y1538" s="43"/>
      <c r="Z1538" s="94"/>
      <c r="AA1538" s="43"/>
      <c r="AB1538" s="43"/>
      <c r="AC1538" s="43"/>
      <c r="AD1538" s="43"/>
    </row>
    <row r="1539" spans="1:30" ht="15" x14ac:dyDescent="0.15">
      <c r="A1539" s="53"/>
      <c r="B1539" s="58"/>
      <c r="C1539" s="55"/>
      <c r="D1539" s="59"/>
      <c r="E1539" s="60"/>
      <c r="F1539" s="58"/>
      <c r="G1539" s="59"/>
      <c r="H1539" s="60"/>
      <c r="I1539" s="58"/>
      <c r="J1539" s="40"/>
      <c r="K1539" s="41"/>
      <c r="L1539" s="41"/>
      <c r="M1539" s="42"/>
      <c r="N1539" s="43"/>
      <c r="O1539" s="43"/>
      <c r="P1539" s="43"/>
      <c r="Q1539" s="43"/>
      <c r="R1539" s="43"/>
      <c r="S1539" s="43"/>
      <c r="T1539" s="43"/>
      <c r="U1539" s="43"/>
      <c r="V1539" s="43"/>
      <c r="W1539" s="43"/>
      <c r="X1539" s="43"/>
      <c r="Y1539" s="43"/>
      <c r="Z1539" s="94"/>
      <c r="AA1539" s="43"/>
      <c r="AB1539" s="43"/>
      <c r="AC1539" s="43"/>
      <c r="AD1539" s="43"/>
    </row>
    <row r="1540" spans="1:30" ht="15" x14ac:dyDescent="0.15">
      <c r="A1540" s="53"/>
      <c r="B1540" s="58"/>
      <c r="C1540" s="55"/>
      <c r="D1540" s="59"/>
      <c r="E1540" s="60"/>
      <c r="F1540" s="58"/>
      <c r="G1540" s="59"/>
      <c r="H1540" s="60"/>
      <c r="I1540" s="58"/>
      <c r="J1540" s="40"/>
      <c r="K1540" s="41"/>
      <c r="L1540" s="41"/>
      <c r="M1540" s="42"/>
      <c r="N1540" s="43"/>
      <c r="O1540" s="43"/>
      <c r="P1540" s="43"/>
      <c r="Q1540" s="43"/>
      <c r="R1540" s="43"/>
      <c r="S1540" s="43"/>
      <c r="T1540" s="43"/>
      <c r="U1540" s="43"/>
      <c r="V1540" s="43"/>
      <c r="W1540" s="43"/>
      <c r="X1540" s="43"/>
      <c r="Y1540" s="43"/>
      <c r="Z1540" s="94"/>
      <c r="AA1540" s="43"/>
      <c r="AB1540" s="43"/>
      <c r="AC1540" s="43"/>
      <c r="AD1540" s="43"/>
    </row>
    <row r="1541" spans="1:30" ht="15" x14ac:dyDescent="0.15">
      <c r="A1541" s="53"/>
      <c r="B1541" s="58"/>
      <c r="C1541" s="55"/>
      <c r="D1541" s="59"/>
      <c r="E1541" s="60"/>
      <c r="F1541" s="58"/>
      <c r="G1541" s="59"/>
      <c r="H1541" s="60"/>
      <c r="I1541" s="58"/>
      <c r="J1541" s="40"/>
      <c r="K1541" s="41"/>
      <c r="L1541" s="41"/>
      <c r="M1541" s="42"/>
      <c r="N1541" s="43"/>
      <c r="O1541" s="43"/>
      <c r="P1541" s="43"/>
      <c r="Q1541" s="43"/>
      <c r="R1541" s="43"/>
      <c r="S1541" s="43"/>
      <c r="T1541" s="43"/>
      <c r="U1541" s="43"/>
      <c r="V1541" s="43"/>
      <c r="W1541" s="43"/>
      <c r="X1541" s="43"/>
      <c r="Y1541" s="43"/>
      <c r="Z1541" s="94"/>
      <c r="AA1541" s="43"/>
      <c r="AB1541" s="43"/>
      <c r="AC1541" s="43"/>
      <c r="AD1541" s="43"/>
    </row>
    <row r="1542" spans="1:30" ht="15" x14ac:dyDescent="0.15">
      <c r="A1542" s="53"/>
      <c r="B1542" s="58"/>
      <c r="C1542" s="55"/>
      <c r="D1542" s="59"/>
      <c r="E1542" s="60"/>
      <c r="F1542" s="58"/>
      <c r="G1542" s="59"/>
      <c r="H1542" s="60"/>
      <c r="I1542" s="58"/>
      <c r="J1542" s="40"/>
      <c r="K1542" s="41"/>
      <c r="L1542" s="41"/>
      <c r="M1542" s="42"/>
      <c r="N1542" s="43"/>
      <c r="O1542" s="43"/>
      <c r="P1542" s="43"/>
      <c r="Q1542" s="43"/>
      <c r="R1542" s="43"/>
      <c r="S1542" s="43"/>
      <c r="T1542" s="43"/>
      <c r="U1542" s="43"/>
      <c r="V1542" s="43"/>
      <c r="W1542" s="43"/>
      <c r="X1542" s="43"/>
      <c r="Y1542" s="43"/>
      <c r="Z1542" s="94"/>
      <c r="AA1542" s="43"/>
      <c r="AB1542" s="43"/>
      <c r="AC1542" s="43"/>
      <c r="AD1542" s="43"/>
    </row>
    <row r="1543" spans="1:30" ht="15" x14ac:dyDescent="0.15">
      <c r="A1543" s="53"/>
      <c r="B1543" s="58"/>
      <c r="C1543" s="55"/>
      <c r="D1543" s="59"/>
      <c r="E1543" s="60"/>
      <c r="F1543" s="58"/>
      <c r="G1543" s="59"/>
      <c r="H1543" s="60"/>
      <c r="I1543" s="58"/>
      <c r="J1543" s="40"/>
      <c r="K1543" s="41"/>
      <c r="L1543" s="41"/>
      <c r="M1543" s="42"/>
      <c r="N1543" s="43"/>
      <c r="O1543" s="43"/>
      <c r="P1543" s="43"/>
      <c r="Q1543" s="43"/>
      <c r="R1543" s="43"/>
      <c r="S1543" s="43"/>
      <c r="T1543" s="43"/>
      <c r="U1543" s="43"/>
      <c r="V1543" s="43"/>
      <c r="W1543" s="43"/>
      <c r="X1543" s="43"/>
      <c r="Y1543" s="43"/>
      <c r="Z1543" s="94"/>
      <c r="AA1543" s="43"/>
      <c r="AB1543" s="43"/>
      <c r="AC1543" s="43"/>
      <c r="AD1543" s="43"/>
    </row>
    <row r="1544" spans="1:30" ht="15" x14ac:dyDescent="0.15">
      <c r="A1544" s="53"/>
      <c r="B1544" s="58"/>
      <c r="C1544" s="55"/>
      <c r="D1544" s="59"/>
      <c r="E1544" s="60"/>
      <c r="F1544" s="58"/>
      <c r="G1544" s="59"/>
      <c r="H1544" s="60"/>
      <c r="I1544" s="58"/>
      <c r="J1544" s="40"/>
      <c r="K1544" s="41"/>
      <c r="L1544" s="41"/>
      <c r="M1544" s="42"/>
      <c r="N1544" s="43"/>
      <c r="O1544" s="43"/>
      <c r="P1544" s="43"/>
      <c r="Q1544" s="43"/>
      <c r="R1544" s="43"/>
      <c r="S1544" s="43"/>
      <c r="T1544" s="43"/>
      <c r="U1544" s="43"/>
      <c r="V1544" s="43"/>
      <c r="W1544" s="43"/>
      <c r="X1544" s="43"/>
      <c r="Y1544" s="43"/>
      <c r="Z1544" s="94"/>
      <c r="AA1544" s="43"/>
      <c r="AB1544" s="43"/>
      <c r="AC1544" s="43"/>
      <c r="AD1544" s="43"/>
    </row>
    <row r="1545" spans="1:30" ht="15" x14ac:dyDescent="0.15">
      <c r="A1545" s="53"/>
      <c r="B1545" s="58"/>
      <c r="C1545" s="55"/>
      <c r="D1545" s="59"/>
      <c r="E1545" s="60"/>
      <c r="F1545" s="58"/>
      <c r="G1545" s="59"/>
      <c r="H1545" s="60"/>
      <c r="I1545" s="58"/>
      <c r="J1545" s="40"/>
      <c r="K1545" s="41"/>
      <c r="L1545" s="41"/>
      <c r="M1545" s="42"/>
      <c r="N1545" s="43"/>
      <c r="O1545" s="43"/>
      <c r="P1545" s="43"/>
      <c r="Q1545" s="43"/>
      <c r="R1545" s="43"/>
      <c r="S1545" s="43"/>
      <c r="T1545" s="43"/>
      <c r="U1545" s="43"/>
      <c r="V1545" s="43"/>
      <c r="W1545" s="43"/>
      <c r="X1545" s="43"/>
      <c r="Y1545" s="43"/>
      <c r="Z1545" s="94"/>
      <c r="AA1545" s="43"/>
      <c r="AB1545" s="43"/>
      <c r="AC1545" s="43"/>
      <c r="AD1545" s="43"/>
    </row>
    <row r="1546" spans="1:30" ht="15" x14ac:dyDescent="0.15">
      <c r="A1546" s="53"/>
      <c r="B1546" s="58"/>
      <c r="C1546" s="55"/>
      <c r="D1546" s="59"/>
      <c r="E1546" s="60"/>
      <c r="F1546" s="58"/>
      <c r="G1546" s="59"/>
      <c r="H1546" s="60"/>
      <c r="I1546" s="58"/>
      <c r="J1546" s="40"/>
      <c r="K1546" s="41"/>
      <c r="L1546" s="41"/>
      <c r="M1546" s="42"/>
      <c r="N1546" s="43"/>
      <c r="O1546" s="43"/>
      <c r="P1546" s="43"/>
      <c r="Q1546" s="43"/>
      <c r="R1546" s="43"/>
      <c r="S1546" s="43"/>
      <c r="T1546" s="43"/>
      <c r="U1546" s="43"/>
      <c r="V1546" s="43"/>
      <c r="W1546" s="43"/>
      <c r="X1546" s="43"/>
      <c r="Y1546" s="43"/>
      <c r="Z1546" s="94"/>
      <c r="AA1546" s="43"/>
      <c r="AB1546" s="43"/>
      <c r="AC1546" s="43"/>
      <c r="AD1546" s="43"/>
    </row>
    <row r="1547" spans="1:30" ht="15" x14ac:dyDescent="0.15">
      <c r="A1547" s="53"/>
      <c r="B1547" s="58"/>
      <c r="C1547" s="55"/>
      <c r="D1547" s="59"/>
      <c r="E1547" s="60"/>
      <c r="F1547" s="58"/>
      <c r="G1547" s="59"/>
      <c r="H1547" s="60"/>
      <c r="I1547" s="58"/>
      <c r="J1547" s="40"/>
      <c r="K1547" s="41"/>
      <c r="L1547" s="41"/>
      <c r="M1547" s="42"/>
      <c r="N1547" s="43"/>
      <c r="O1547" s="43"/>
      <c r="P1547" s="43"/>
      <c r="Q1547" s="43"/>
      <c r="R1547" s="43"/>
      <c r="S1547" s="43"/>
      <c r="T1547" s="43"/>
      <c r="U1547" s="43"/>
      <c r="V1547" s="43"/>
      <c r="W1547" s="43"/>
      <c r="X1547" s="43"/>
      <c r="Y1547" s="43"/>
      <c r="Z1547" s="94"/>
      <c r="AA1547" s="43"/>
      <c r="AB1547" s="43"/>
      <c r="AC1547" s="43"/>
      <c r="AD1547" s="43"/>
    </row>
    <row r="1548" spans="1:30" ht="15" x14ac:dyDescent="0.15">
      <c r="A1548" s="53"/>
      <c r="B1548" s="58"/>
      <c r="C1548" s="55"/>
      <c r="D1548" s="59"/>
      <c r="E1548" s="60"/>
      <c r="F1548" s="58"/>
      <c r="G1548" s="59"/>
      <c r="H1548" s="60"/>
      <c r="I1548" s="58"/>
      <c r="J1548" s="40"/>
      <c r="K1548" s="41"/>
      <c r="L1548" s="41"/>
      <c r="M1548" s="42"/>
      <c r="N1548" s="43"/>
      <c r="O1548" s="43"/>
      <c r="P1548" s="43"/>
      <c r="Q1548" s="43"/>
      <c r="R1548" s="43"/>
      <c r="S1548" s="43"/>
      <c r="T1548" s="43"/>
      <c r="U1548" s="43"/>
      <c r="V1548" s="43"/>
      <c r="W1548" s="43"/>
      <c r="X1548" s="43"/>
      <c r="Y1548" s="43"/>
      <c r="Z1548" s="94"/>
      <c r="AA1548" s="43"/>
      <c r="AB1548" s="43"/>
      <c r="AC1548" s="43"/>
      <c r="AD1548" s="43"/>
    </row>
    <row r="1549" spans="1:30" ht="15" x14ac:dyDescent="0.15">
      <c r="A1549" s="53"/>
      <c r="B1549" s="58"/>
      <c r="C1549" s="55"/>
      <c r="D1549" s="59"/>
      <c r="E1549" s="60"/>
      <c r="F1549" s="58"/>
      <c r="G1549" s="59"/>
      <c r="H1549" s="60"/>
      <c r="I1549" s="58"/>
      <c r="J1549" s="40"/>
      <c r="K1549" s="41"/>
      <c r="L1549" s="41"/>
      <c r="M1549" s="42"/>
      <c r="N1549" s="43"/>
      <c r="O1549" s="43"/>
      <c r="P1549" s="43"/>
      <c r="Q1549" s="43"/>
      <c r="R1549" s="43"/>
      <c r="S1549" s="43"/>
      <c r="T1549" s="43"/>
      <c r="U1549" s="43"/>
      <c r="V1549" s="43"/>
      <c r="W1549" s="43"/>
      <c r="X1549" s="43"/>
      <c r="Y1549" s="43"/>
      <c r="Z1549" s="94"/>
      <c r="AA1549" s="43"/>
      <c r="AB1549" s="43"/>
      <c r="AC1549" s="43"/>
      <c r="AD1549" s="43"/>
    </row>
    <row r="1550" spans="1:30" ht="15" x14ac:dyDescent="0.15">
      <c r="A1550" s="53"/>
      <c r="B1550" s="58"/>
      <c r="C1550" s="55"/>
      <c r="D1550" s="59"/>
      <c r="E1550" s="60"/>
      <c r="F1550" s="58"/>
      <c r="G1550" s="59"/>
      <c r="H1550" s="60"/>
      <c r="I1550" s="58"/>
      <c r="J1550" s="40"/>
      <c r="K1550" s="41"/>
      <c r="L1550" s="41"/>
      <c r="M1550" s="42"/>
      <c r="N1550" s="43"/>
      <c r="O1550" s="43"/>
      <c r="P1550" s="43"/>
      <c r="Q1550" s="43"/>
      <c r="R1550" s="43"/>
      <c r="S1550" s="43"/>
      <c r="T1550" s="43"/>
      <c r="U1550" s="43"/>
      <c r="V1550" s="43"/>
      <c r="W1550" s="43"/>
      <c r="X1550" s="43"/>
      <c r="Y1550" s="43"/>
      <c r="Z1550" s="94"/>
      <c r="AA1550" s="43"/>
      <c r="AB1550" s="43"/>
      <c r="AC1550" s="43"/>
      <c r="AD1550" s="43"/>
    </row>
    <row r="1551" spans="1:30" ht="15" x14ac:dyDescent="0.15">
      <c r="A1551" s="53"/>
      <c r="B1551" s="58"/>
      <c r="C1551" s="55"/>
      <c r="D1551" s="59"/>
      <c r="E1551" s="60"/>
      <c r="F1551" s="58"/>
      <c r="G1551" s="59"/>
      <c r="H1551" s="60"/>
      <c r="I1551" s="58"/>
      <c r="J1551" s="40"/>
      <c r="K1551" s="41"/>
      <c r="L1551" s="41"/>
      <c r="M1551" s="42"/>
      <c r="N1551" s="43"/>
      <c r="O1551" s="43"/>
      <c r="P1551" s="43"/>
      <c r="Q1551" s="43"/>
      <c r="R1551" s="43"/>
      <c r="S1551" s="43"/>
      <c r="T1551" s="43"/>
      <c r="U1551" s="43"/>
      <c r="V1551" s="43"/>
      <c r="W1551" s="43"/>
      <c r="X1551" s="43"/>
      <c r="Y1551" s="43"/>
      <c r="Z1551" s="94"/>
      <c r="AA1551" s="43"/>
      <c r="AB1551" s="43"/>
      <c r="AC1551" s="43"/>
      <c r="AD1551" s="43"/>
    </row>
    <row r="1552" spans="1:30" ht="15" x14ac:dyDescent="0.15">
      <c r="A1552" s="53"/>
      <c r="B1552" s="58"/>
      <c r="C1552" s="55"/>
      <c r="D1552" s="59"/>
      <c r="E1552" s="60"/>
      <c r="F1552" s="58"/>
      <c r="G1552" s="59"/>
      <c r="H1552" s="60"/>
      <c r="I1552" s="58"/>
      <c r="J1552" s="40"/>
      <c r="K1552" s="41"/>
      <c r="L1552" s="41"/>
      <c r="M1552" s="42"/>
      <c r="N1552" s="43"/>
      <c r="O1552" s="43"/>
      <c r="P1552" s="43"/>
      <c r="Q1552" s="43"/>
      <c r="R1552" s="43"/>
      <c r="S1552" s="43"/>
      <c r="T1552" s="43"/>
      <c r="U1552" s="43"/>
      <c r="V1552" s="43"/>
      <c r="W1552" s="43"/>
      <c r="X1552" s="43"/>
      <c r="Y1552" s="43"/>
      <c r="Z1552" s="94"/>
      <c r="AA1552" s="43"/>
      <c r="AB1552" s="43"/>
      <c r="AC1552" s="43"/>
      <c r="AD1552" s="43"/>
    </row>
    <row r="1553" spans="1:30" ht="15" x14ac:dyDescent="0.15">
      <c r="A1553" s="53"/>
      <c r="B1553" s="58"/>
      <c r="C1553" s="55"/>
      <c r="D1553" s="59"/>
      <c r="E1553" s="60"/>
      <c r="F1553" s="58"/>
      <c r="G1553" s="59"/>
      <c r="H1553" s="60"/>
      <c r="I1553" s="58"/>
      <c r="J1553" s="40"/>
      <c r="K1553" s="41"/>
      <c r="L1553" s="41"/>
      <c r="M1553" s="42"/>
      <c r="N1553" s="43"/>
      <c r="O1553" s="43"/>
      <c r="P1553" s="43"/>
      <c r="Q1553" s="43"/>
      <c r="R1553" s="43"/>
      <c r="S1553" s="43"/>
      <c r="T1553" s="43"/>
      <c r="U1553" s="43"/>
      <c r="V1553" s="43"/>
      <c r="W1553" s="43"/>
      <c r="X1553" s="43"/>
      <c r="Y1553" s="43"/>
      <c r="Z1553" s="94"/>
      <c r="AA1553" s="43"/>
      <c r="AB1553" s="43"/>
      <c r="AC1553" s="43"/>
      <c r="AD1553" s="43"/>
    </row>
    <row r="1554" spans="1:30" ht="15" x14ac:dyDescent="0.15">
      <c r="A1554" s="53"/>
      <c r="B1554" s="58"/>
      <c r="C1554" s="55"/>
      <c r="D1554" s="59"/>
      <c r="E1554" s="60"/>
      <c r="F1554" s="58"/>
      <c r="G1554" s="59"/>
      <c r="H1554" s="60"/>
      <c r="I1554" s="58"/>
      <c r="J1554" s="40"/>
      <c r="K1554" s="41"/>
      <c r="L1554" s="41"/>
      <c r="M1554" s="42"/>
      <c r="N1554" s="43"/>
      <c r="O1554" s="43"/>
      <c r="P1554" s="43"/>
      <c r="Q1554" s="43"/>
      <c r="R1554" s="43"/>
      <c r="S1554" s="43"/>
      <c r="T1554" s="43"/>
      <c r="U1554" s="43"/>
      <c r="V1554" s="43"/>
      <c r="W1554" s="43"/>
      <c r="X1554" s="43"/>
      <c r="Y1554" s="43"/>
      <c r="Z1554" s="94"/>
      <c r="AA1554" s="43"/>
      <c r="AB1554" s="43"/>
      <c r="AC1554" s="43"/>
      <c r="AD1554" s="43"/>
    </row>
    <row r="1555" spans="1:30" ht="15" x14ac:dyDescent="0.15">
      <c r="A1555" s="53"/>
      <c r="B1555" s="58"/>
      <c r="C1555" s="55"/>
      <c r="D1555" s="59"/>
      <c r="E1555" s="60"/>
      <c r="F1555" s="58"/>
      <c r="G1555" s="59"/>
      <c r="H1555" s="60"/>
      <c r="I1555" s="58"/>
      <c r="J1555" s="40"/>
      <c r="K1555" s="41"/>
      <c r="L1555" s="41"/>
      <c r="M1555" s="42"/>
      <c r="N1555" s="43"/>
      <c r="O1555" s="43"/>
      <c r="P1555" s="43"/>
      <c r="Q1555" s="43"/>
      <c r="R1555" s="43"/>
      <c r="S1555" s="43"/>
      <c r="T1555" s="43"/>
      <c r="U1555" s="43"/>
      <c r="V1555" s="43"/>
      <c r="W1555" s="43"/>
      <c r="X1555" s="43"/>
      <c r="Y1555" s="43"/>
      <c r="Z1555" s="94"/>
      <c r="AA1555" s="43"/>
      <c r="AB1555" s="43"/>
      <c r="AC1555" s="43"/>
      <c r="AD1555" s="43"/>
    </row>
    <row r="1556" spans="1:30" ht="15" x14ac:dyDescent="0.15">
      <c r="A1556" s="53"/>
      <c r="B1556" s="58"/>
      <c r="C1556" s="55"/>
      <c r="D1556" s="59"/>
      <c r="E1556" s="60"/>
      <c r="F1556" s="58"/>
      <c r="G1556" s="59"/>
      <c r="H1556" s="60"/>
      <c r="I1556" s="58"/>
      <c r="J1556" s="40"/>
      <c r="K1556" s="41"/>
      <c r="L1556" s="41"/>
      <c r="M1556" s="42"/>
      <c r="N1556" s="43"/>
      <c r="O1556" s="43"/>
      <c r="P1556" s="43"/>
      <c r="Q1556" s="43"/>
      <c r="R1556" s="43"/>
      <c r="S1556" s="43"/>
      <c r="T1556" s="43"/>
      <c r="U1556" s="43"/>
      <c r="V1556" s="43"/>
      <c r="W1556" s="43"/>
      <c r="X1556" s="43"/>
      <c r="Y1556" s="43"/>
      <c r="Z1556" s="94"/>
      <c r="AA1556" s="43"/>
      <c r="AB1556" s="43"/>
      <c r="AC1556" s="43"/>
      <c r="AD1556" s="43"/>
    </row>
    <row r="1557" spans="1:30" ht="15" x14ac:dyDescent="0.15">
      <c r="A1557" s="53"/>
      <c r="B1557" s="58"/>
      <c r="C1557" s="55"/>
      <c r="D1557" s="59"/>
      <c r="E1557" s="60"/>
      <c r="F1557" s="58"/>
      <c r="G1557" s="59"/>
      <c r="H1557" s="60"/>
      <c r="I1557" s="58"/>
      <c r="J1557" s="40"/>
      <c r="K1557" s="41"/>
      <c r="L1557" s="41"/>
      <c r="M1557" s="42"/>
      <c r="N1557" s="43"/>
      <c r="O1557" s="43"/>
      <c r="P1557" s="43"/>
      <c r="Q1557" s="43"/>
      <c r="R1557" s="43"/>
      <c r="S1557" s="43"/>
      <c r="T1557" s="43"/>
      <c r="U1557" s="43"/>
      <c r="V1557" s="43"/>
      <c r="W1557" s="43"/>
      <c r="X1557" s="43"/>
      <c r="Y1557" s="43"/>
      <c r="Z1557" s="94"/>
      <c r="AA1557" s="43"/>
      <c r="AB1557" s="43"/>
      <c r="AC1557" s="43"/>
      <c r="AD1557" s="43"/>
    </row>
    <row r="1558" spans="1:30" ht="15" x14ac:dyDescent="0.15">
      <c r="A1558" s="53"/>
      <c r="B1558" s="58"/>
      <c r="C1558" s="55"/>
      <c r="D1558" s="59"/>
      <c r="E1558" s="60"/>
      <c r="F1558" s="58"/>
      <c r="G1558" s="59"/>
      <c r="H1558" s="60"/>
      <c r="I1558" s="58"/>
      <c r="J1558" s="40"/>
      <c r="K1558" s="41"/>
      <c r="L1558" s="41"/>
      <c r="M1558" s="42"/>
      <c r="N1558" s="43"/>
      <c r="O1558" s="43"/>
      <c r="P1558" s="43"/>
      <c r="Q1558" s="43"/>
      <c r="R1558" s="43"/>
      <c r="S1558" s="43"/>
      <c r="T1558" s="43"/>
      <c r="U1558" s="43"/>
      <c r="V1558" s="43"/>
      <c r="W1558" s="43"/>
      <c r="X1558" s="43"/>
      <c r="Y1558" s="43"/>
      <c r="Z1558" s="94"/>
      <c r="AA1558" s="43"/>
      <c r="AB1558" s="43"/>
      <c r="AC1558" s="43"/>
      <c r="AD1558" s="43"/>
    </row>
    <row r="1559" spans="1:30" ht="15" x14ac:dyDescent="0.15">
      <c r="A1559" s="53"/>
      <c r="B1559" s="58"/>
      <c r="C1559" s="55"/>
      <c r="D1559" s="59"/>
      <c r="E1559" s="60"/>
      <c r="F1559" s="58"/>
      <c r="G1559" s="59"/>
      <c r="H1559" s="60"/>
      <c r="I1559" s="58"/>
      <c r="J1559" s="40"/>
      <c r="K1559" s="41"/>
      <c r="L1559" s="41"/>
      <c r="M1559" s="42"/>
      <c r="N1559" s="43"/>
      <c r="O1559" s="43"/>
      <c r="P1559" s="43"/>
      <c r="Q1559" s="43"/>
      <c r="R1559" s="43"/>
      <c r="S1559" s="43"/>
      <c r="T1559" s="43"/>
      <c r="U1559" s="43"/>
      <c r="V1559" s="43"/>
      <c r="W1559" s="43"/>
      <c r="X1559" s="43"/>
      <c r="Y1559" s="43"/>
      <c r="Z1559" s="94"/>
      <c r="AA1559" s="43"/>
      <c r="AB1559" s="43"/>
      <c r="AC1559" s="43"/>
      <c r="AD1559" s="43"/>
    </row>
    <row r="1560" spans="1:30" ht="15" x14ac:dyDescent="0.15">
      <c r="A1560" s="53"/>
      <c r="B1560" s="58"/>
      <c r="C1560" s="55"/>
      <c r="D1560" s="59"/>
      <c r="E1560" s="60"/>
      <c r="F1560" s="58"/>
      <c r="G1560" s="59"/>
      <c r="H1560" s="60"/>
      <c r="I1560" s="58"/>
      <c r="J1560" s="40"/>
      <c r="K1560" s="41"/>
      <c r="L1560" s="41"/>
      <c r="M1560" s="42"/>
      <c r="N1560" s="43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94"/>
      <c r="AA1560" s="43"/>
      <c r="AB1560" s="43"/>
      <c r="AC1560" s="43"/>
      <c r="AD1560" s="43"/>
    </row>
    <row r="1561" spans="1:30" ht="15" x14ac:dyDescent="0.15">
      <c r="A1561" s="53"/>
      <c r="B1561" s="58"/>
      <c r="C1561" s="55"/>
      <c r="D1561" s="59"/>
      <c r="E1561" s="60"/>
      <c r="F1561" s="58"/>
      <c r="G1561" s="59"/>
      <c r="H1561" s="60"/>
      <c r="I1561" s="58"/>
      <c r="J1561" s="40"/>
      <c r="K1561" s="41"/>
      <c r="L1561" s="41"/>
      <c r="M1561" s="42"/>
      <c r="N1561" s="43"/>
      <c r="O1561" s="43"/>
      <c r="P1561" s="43"/>
      <c r="Q1561" s="43"/>
      <c r="R1561" s="43"/>
      <c r="S1561" s="43"/>
      <c r="T1561" s="43"/>
      <c r="U1561" s="43"/>
      <c r="V1561" s="43"/>
      <c r="W1561" s="43"/>
      <c r="X1561" s="43"/>
      <c r="Y1561" s="43"/>
      <c r="Z1561" s="94"/>
      <c r="AA1561" s="43"/>
      <c r="AB1561" s="43"/>
      <c r="AC1561" s="43"/>
      <c r="AD1561" s="43"/>
    </row>
    <row r="1562" spans="1:30" ht="15" x14ac:dyDescent="0.15">
      <c r="A1562" s="53"/>
      <c r="B1562" s="58"/>
      <c r="C1562" s="55"/>
      <c r="D1562" s="59"/>
      <c r="E1562" s="60"/>
      <c r="F1562" s="58"/>
      <c r="G1562" s="59"/>
      <c r="H1562" s="60"/>
      <c r="I1562" s="58"/>
      <c r="J1562" s="40"/>
      <c r="K1562" s="41"/>
      <c r="L1562" s="41"/>
      <c r="M1562" s="42"/>
      <c r="N1562" s="43"/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  <c r="Y1562" s="43"/>
      <c r="Z1562" s="94"/>
      <c r="AA1562" s="43"/>
      <c r="AB1562" s="43"/>
      <c r="AC1562" s="43"/>
      <c r="AD1562" s="43"/>
    </row>
    <row r="1563" spans="1:30" ht="15" x14ac:dyDescent="0.15">
      <c r="A1563" s="53"/>
      <c r="B1563" s="58"/>
      <c r="C1563" s="55"/>
      <c r="D1563" s="59"/>
      <c r="E1563" s="60"/>
      <c r="F1563" s="58"/>
      <c r="G1563" s="59"/>
      <c r="H1563" s="60"/>
      <c r="I1563" s="58"/>
      <c r="J1563" s="40"/>
      <c r="K1563" s="41"/>
      <c r="L1563" s="41"/>
      <c r="M1563" s="42"/>
      <c r="N1563" s="43"/>
      <c r="O1563" s="43"/>
      <c r="P1563" s="43"/>
      <c r="Q1563" s="43"/>
      <c r="R1563" s="43"/>
      <c r="S1563" s="43"/>
      <c r="T1563" s="43"/>
      <c r="U1563" s="43"/>
      <c r="V1563" s="43"/>
      <c r="W1563" s="43"/>
      <c r="X1563" s="43"/>
      <c r="Y1563" s="43"/>
      <c r="Z1563" s="94"/>
      <c r="AA1563" s="43"/>
      <c r="AB1563" s="43"/>
      <c r="AC1563" s="43"/>
      <c r="AD1563" s="43"/>
    </row>
    <row r="1564" spans="1:30" ht="15" x14ac:dyDescent="0.15">
      <c r="A1564" s="53"/>
      <c r="B1564" s="58"/>
      <c r="C1564" s="55"/>
      <c r="D1564" s="59"/>
      <c r="E1564" s="60"/>
      <c r="F1564" s="58"/>
      <c r="G1564" s="59"/>
      <c r="H1564" s="60"/>
      <c r="I1564" s="58"/>
      <c r="J1564" s="40"/>
      <c r="K1564" s="41"/>
      <c r="L1564" s="41"/>
      <c r="M1564" s="42"/>
      <c r="N1564" s="43"/>
      <c r="O1564" s="43"/>
      <c r="P1564" s="43"/>
      <c r="Q1564" s="43"/>
      <c r="R1564" s="43"/>
      <c r="S1564" s="43"/>
      <c r="T1564" s="43"/>
      <c r="U1564" s="43"/>
      <c r="V1564" s="43"/>
      <c r="W1564" s="43"/>
      <c r="X1564" s="43"/>
      <c r="Y1564" s="43"/>
      <c r="Z1564" s="94"/>
      <c r="AA1564" s="43"/>
      <c r="AB1564" s="43"/>
      <c r="AC1564" s="43"/>
      <c r="AD1564" s="43"/>
    </row>
    <row r="1565" spans="1:30" ht="15" x14ac:dyDescent="0.15">
      <c r="A1565" s="53"/>
      <c r="B1565" s="58"/>
      <c r="C1565" s="55"/>
      <c r="D1565" s="59"/>
      <c r="E1565" s="60"/>
      <c r="F1565" s="58"/>
      <c r="G1565" s="59"/>
      <c r="H1565" s="60"/>
      <c r="I1565" s="58"/>
      <c r="J1565" s="40"/>
      <c r="K1565" s="41"/>
      <c r="L1565" s="41"/>
      <c r="M1565" s="42"/>
      <c r="N1565" s="43"/>
      <c r="O1565" s="43"/>
      <c r="P1565" s="43"/>
      <c r="Q1565" s="43"/>
      <c r="R1565" s="43"/>
      <c r="S1565" s="43"/>
      <c r="T1565" s="43"/>
      <c r="U1565" s="43"/>
      <c r="V1565" s="43"/>
      <c r="W1565" s="43"/>
      <c r="X1565" s="43"/>
      <c r="Y1565" s="43"/>
      <c r="Z1565" s="94"/>
      <c r="AA1565" s="43"/>
      <c r="AB1565" s="43"/>
      <c r="AC1565" s="43"/>
      <c r="AD1565" s="43"/>
    </row>
    <row r="1566" spans="1:30" ht="15" x14ac:dyDescent="0.15">
      <c r="A1566" s="53"/>
      <c r="B1566" s="58"/>
      <c r="C1566" s="55"/>
      <c r="D1566" s="59"/>
      <c r="E1566" s="60"/>
      <c r="F1566" s="58"/>
      <c r="G1566" s="59"/>
      <c r="H1566" s="60"/>
      <c r="I1566" s="58"/>
      <c r="J1566" s="40"/>
      <c r="K1566" s="41"/>
      <c r="L1566" s="41"/>
      <c r="M1566" s="42"/>
      <c r="N1566" s="43"/>
      <c r="O1566" s="43"/>
      <c r="P1566" s="43"/>
      <c r="Q1566" s="43"/>
      <c r="R1566" s="43"/>
      <c r="S1566" s="43"/>
      <c r="T1566" s="43"/>
      <c r="U1566" s="43"/>
      <c r="V1566" s="43"/>
      <c r="W1566" s="43"/>
      <c r="X1566" s="43"/>
      <c r="Y1566" s="43"/>
      <c r="Z1566" s="94"/>
      <c r="AA1566" s="43"/>
      <c r="AB1566" s="43"/>
      <c r="AC1566" s="43"/>
      <c r="AD1566" s="43"/>
    </row>
    <row r="1567" spans="1:30" ht="15" x14ac:dyDescent="0.15">
      <c r="A1567" s="53"/>
      <c r="B1567" s="58"/>
      <c r="C1567" s="55"/>
      <c r="D1567" s="59"/>
      <c r="E1567" s="60"/>
      <c r="F1567" s="58"/>
      <c r="G1567" s="59"/>
      <c r="H1567" s="60"/>
      <c r="I1567" s="58"/>
      <c r="J1567" s="40"/>
      <c r="K1567" s="41"/>
      <c r="L1567" s="41"/>
      <c r="M1567" s="42"/>
      <c r="N1567" s="43"/>
      <c r="O1567" s="43"/>
      <c r="P1567" s="43"/>
      <c r="Q1567" s="43"/>
      <c r="R1567" s="43"/>
      <c r="S1567" s="43"/>
      <c r="T1567" s="43"/>
      <c r="U1567" s="43"/>
      <c r="V1567" s="43"/>
      <c r="W1567" s="43"/>
      <c r="X1567" s="43"/>
      <c r="Y1567" s="43"/>
      <c r="Z1567" s="94"/>
      <c r="AA1567" s="43"/>
      <c r="AB1567" s="43"/>
      <c r="AC1567" s="43"/>
      <c r="AD1567" s="43"/>
    </row>
    <row r="1568" spans="1:30" ht="15" x14ac:dyDescent="0.15">
      <c r="A1568" s="53"/>
      <c r="B1568" s="58"/>
      <c r="C1568" s="55"/>
      <c r="D1568" s="59"/>
      <c r="E1568" s="60"/>
      <c r="F1568" s="58"/>
      <c r="G1568" s="59"/>
      <c r="H1568" s="60"/>
      <c r="I1568" s="58"/>
      <c r="J1568" s="40"/>
      <c r="K1568" s="41"/>
      <c r="L1568" s="41"/>
      <c r="M1568" s="42"/>
      <c r="N1568" s="43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94"/>
      <c r="AA1568" s="43"/>
      <c r="AB1568" s="43"/>
      <c r="AC1568" s="43"/>
      <c r="AD1568" s="43"/>
    </row>
    <row r="1569" spans="1:30" ht="15" x14ac:dyDescent="0.15">
      <c r="A1569" s="53"/>
      <c r="B1569" s="58"/>
      <c r="C1569" s="55"/>
      <c r="D1569" s="59"/>
      <c r="E1569" s="60"/>
      <c r="F1569" s="58"/>
      <c r="G1569" s="59"/>
      <c r="H1569" s="60"/>
      <c r="I1569" s="58"/>
      <c r="J1569" s="40"/>
      <c r="K1569" s="41"/>
      <c r="L1569" s="41"/>
      <c r="M1569" s="42"/>
      <c r="N1569" s="43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94"/>
      <c r="AA1569" s="43"/>
      <c r="AB1569" s="43"/>
      <c r="AC1569" s="43"/>
      <c r="AD1569" s="43"/>
    </row>
    <row r="1570" spans="1:30" ht="15" x14ac:dyDescent="0.15">
      <c r="A1570" s="53"/>
      <c r="B1570" s="58"/>
      <c r="C1570" s="55"/>
      <c r="D1570" s="59"/>
      <c r="E1570" s="60"/>
      <c r="F1570" s="58"/>
      <c r="G1570" s="59"/>
      <c r="H1570" s="60"/>
      <c r="I1570" s="58"/>
      <c r="J1570" s="40"/>
      <c r="K1570" s="41"/>
      <c r="L1570" s="41"/>
      <c r="M1570" s="42"/>
      <c r="N1570" s="43"/>
      <c r="O1570" s="43"/>
      <c r="P1570" s="43"/>
      <c r="Q1570" s="43"/>
      <c r="R1570" s="43"/>
      <c r="S1570" s="43"/>
      <c r="T1570" s="43"/>
      <c r="U1570" s="43"/>
      <c r="V1570" s="43"/>
      <c r="W1570" s="43"/>
      <c r="X1570" s="43"/>
      <c r="Y1570" s="43"/>
      <c r="Z1570" s="94"/>
      <c r="AA1570" s="43"/>
      <c r="AB1570" s="43"/>
      <c r="AC1570" s="43"/>
      <c r="AD1570" s="43"/>
    </row>
    <row r="1571" spans="1:30" ht="15" x14ac:dyDescent="0.15">
      <c r="A1571" s="53"/>
      <c r="B1571" s="58"/>
      <c r="C1571" s="55"/>
      <c r="D1571" s="59"/>
      <c r="E1571" s="60"/>
      <c r="F1571" s="58"/>
      <c r="G1571" s="59"/>
      <c r="H1571" s="60"/>
      <c r="I1571" s="58"/>
      <c r="J1571" s="40"/>
      <c r="K1571" s="41"/>
      <c r="L1571" s="41"/>
      <c r="M1571" s="42"/>
      <c r="N1571" s="43"/>
      <c r="O1571" s="43"/>
      <c r="P1571" s="43"/>
      <c r="Q1571" s="43"/>
      <c r="R1571" s="43"/>
      <c r="S1571" s="43"/>
      <c r="T1571" s="43"/>
      <c r="U1571" s="43"/>
      <c r="V1571" s="43"/>
      <c r="W1571" s="43"/>
      <c r="X1571" s="43"/>
      <c r="Y1571" s="43"/>
      <c r="Z1571" s="94"/>
      <c r="AA1571" s="43"/>
      <c r="AB1571" s="43"/>
      <c r="AC1571" s="43"/>
      <c r="AD1571" s="43"/>
    </row>
    <row r="1572" spans="1:30" ht="15" x14ac:dyDescent="0.15">
      <c r="A1572" s="53"/>
      <c r="B1572" s="58"/>
      <c r="C1572" s="55"/>
      <c r="D1572" s="59"/>
      <c r="E1572" s="60"/>
      <c r="F1572" s="58"/>
      <c r="G1572" s="59"/>
      <c r="H1572" s="60"/>
      <c r="I1572" s="58"/>
      <c r="J1572" s="40"/>
      <c r="K1572" s="41"/>
      <c r="L1572" s="41"/>
      <c r="M1572" s="42"/>
      <c r="N1572" s="43"/>
      <c r="O1572" s="43"/>
      <c r="P1572" s="43"/>
      <c r="Q1572" s="43"/>
      <c r="R1572" s="43"/>
      <c r="S1572" s="43"/>
      <c r="T1572" s="43"/>
      <c r="U1572" s="43"/>
      <c r="V1572" s="43"/>
      <c r="W1572" s="43"/>
      <c r="X1572" s="43"/>
      <c r="Y1572" s="43"/>
      <c r="Z1572" s="94"/>
      <c r="AA1572" s="43"/>
      <c r="AB1572" s="43"/>
      <c r="AC1572" s="43"/>
      <c r="AD1572" s="43"/>
    </row>
    <row r="1573" spans="1:30" ht="15" x14ac:dyDescent="0.15">
      <c r="A1573" s="53"/>
      <c r="B1573" s="58"/>
      <c r="C1573" s="55"/>
      <c r="D1573" s="59"/>
      <c r="E1573" s="60"/>
      <c r="F1573" s="58"/>
      <c r="G1573" s="59"/>
      <c r="H1573" s="60"/>
      <c r="I1573" s="58"/>
      <c r="J1573" s="40"/>
      <c r="K1573" s="41"/>
      <c r="L1573" s="41"/>
      <c r="M1573" s="42"/>
      <c r="N1573" s="43"/>
      <c r="O1573" s="43"/>
      <c r="P1573" s="43"/>
      <c r="Q1573" s="43"/>
      <c r="R1573" s="43"/>
      <c r="S1573" s="43"/>
      <c r="T1573" s="43"/>
      <c r="U1573" s="43"/>
      <c r="V1573" s="43"/>
      <c r="W1573" s="43"/>
      <c r="X1573" s="43"/>
      <c r="Y1573" s="43"/>
      <c r="Z1573" s="94"/>
      <c r="AA1573" s="43"/>
      <c r="AB1573" s="43"/>
      <c r="AC1573" s="43"/>
      <c r="AD1573" s="43"/>
    </row>
    <row r="1574" spans="1:30" ht="15" x14ac:dyDescent="0.15">
      <c r="A1574" s="53"/>
      <c r="B1574" s="58"/>
      <c r="C1574" s="55"/>
      <c r="D1574" s="59"/>
      <c r="E1574" s="60"/>
      <c r="F1574" s="58"/>
      <c r="G1574" s="59"/>
      <c r="H1574" s="60"/>
      <c r="I1574" s="58"/>
      <c r="J1574" s="40"/>
      <c r="K1574" s="41"/>
      <c r="L1574" s="41"/>
      <c r="M1574" s="42"/>
      <c r="N1574" s="43"/>
      <c r="O1574" s="43"/>
      <c r="P1574" s="43"/>
      <c r="Q1574" s="43"/>
      <c r="R1574" s="43"/>
      <c r="S1574" s="43"/>
      <c r="T1574" s="43"/>
      <c r="U1574" s="43"/>
      <c r="V1574" s="43"/>
      <c r="W1574" s="43"/>
      <c r="X1574" s="43"/>
      <c r="Y1574" s="43"/>
      <c r="Z1574" s="94"/>
      <c r="AA1574" s="43"/>
      <c r="AB1574" s="43"/>
      <c r="AC1574" s="43"/>
      <c r="AD1574" s="43"/>
    </row>
    <row r="1575" spans="1:30" ht="15" x14ac:dyDescent="0.15">
      <c r="A1575" s="53"/>
      <c r="B1575" s="58"/>
      <c r="C1575" s="55"/>
      <c r="D1575" s="59"/>
      <c r="E1575" s="60"/>
      <c r="F1575" s="58"/>
      <c r="G1575" s="59"/>
      <c r="H1575" s="60"/>
      <c r="I1575" s="58"/>
      <c r="J1575" s="40"/>
      <c r="K1575" s="41"/>
      <c r="L1575" s="41"/>
      <c r="M1575" s="42"/>
      <c r="N1575" s="43"/>
      <c r="O1575" s="43"/>
      <c r="P1575" s="43"/>
      <c r="Q1575" s="43"/>
      <c r="R1575" s="43"/>
      <c r="S1575" s="43"/>
      <c r="T1575" s="43"/>
      <c r="U1575" s="43"/>
      <c r="V1575" s="43"/>
      <c r="W1575" s="43"/>
      <c r="X1575" s="43"/>
      <c r="Y1575" s="43"/>
      <c r="Z1575" s="94"/>
      <c r="AA1575" s="43"/>
      <c r="AB1575" s="43"/>
      <c r="AC1575" s="43"/>
      <c r="AD1575" s="43"/>
    </row>
    <row r="1576" spans="1:30" ht="15" x14ac:dyDescent="0.15">
      <c r="A1576" s="53"/>
      <c r="B1576" s="58"/>
      <c r="C1576" s="55"/>
      <c r="D1576" s="59"/>
      <c r="E1576" s="60"/>
      <c r="F1576" s="58"/>
      <c r="G1576" s="59"/>
      <c r="H1576" s="60"/>
      <c r="I1576" s="58"/>
      <c r="J1576" s="40"/>
      <c r="K1576" s="41"/>
      <c r="L1576" s="41"/>
      <c r="M1576" s="42"/>
      <c r="N1576" s="43"/>
      <c r="O1576" s="43"/>
      <c r="P1576" s="43"/>
      <c r="Q1576" s="43"/>
      <c r="R1576" s="43"/>
      <c r="S1576" s="43"/>
      <c r="T1576" s="43"/>
      <c r="U1576" s="43"/>
      <c r="V1576" s="43"/>
      <c r="W1576" s="43"/>
      <c r="X1576" s="43"/>
      <c r="Y1576" s="43"/>
      <c r="Z1576" s="94"/>
      <c r="AA1576" s="43"/>
      <c r="AB1576" s="43"/>
      <c r="AC1576" s="43"/>
      <c r="AD1576" s="43"/>
    </row>
    <row r="1577" spans="1:30" ht="15" x14ac:dyDescent="0.15">
      <c r="A1577" s="53"/>
      <c r="B1577" s="58"/>
      <c r="C1577" s="55"/>
      <c r="D1577" s="59"/>
      <c r="E1577" s="60"/>
      <c r="F1577" s="58"/>
      <c r="G1577" s="59"/>
      <c r="H1577" s="60"/>
      <c r="I1577" s="58"/>
      <c r="J1577" s="40"/>
      <c r="K1577" s="41"/>
      <c r="L1577" s="41"/>
      <c r="M1577" s="42"/>
      <c r="N1577" s="43"/>
      <c r="O1577" s="43"/>
      <c r="P1577" s="43"/>
      <c r="Q1577" s="43"/>
      <c r="R1577" s="43"/>
      <c r="S1577" s="43"/>
      <c r="T1577" s="43"/>
      <c r="U1577" s="43"/>
      <c r="V1577" s="43"/>
      <c r="W1577" s="43"/>
      <c r="X1577" s="43"/>
      <c r="Y1577" s="43"/>
      <c r="Z1577" s="94"/>
      <c r="AA1577" s="43"/>
      <c r="AB1577" s="43"/>
      <c r="AC1577" s="43"/>
      <c r="AD1577" s="43"/>
    </row>
    <row r="1578" spans="1:30" ht="15" x14ac:dyDescent="0.15">
      <c r="A1578" s="53"/>
      <c r="B1578" s="58"/>
      <c r="C1578" s="55"/>
      <c r="D1578" s="59"/>
      <c r="E1578" s="60"/>
      <c r="F1578" s="58"/>
      <c r="G1578" s="59"/>
      <c r="H1578" s="60"/>
      <c r="I1578" s="58"/>
      <c r="J1578" s="40"/>
      <c r="K1578" s="41"/>
      <c r="L1578" s="41"/>
      <c r="M1578" s="42"/>
      <c r="N1578" s="43"/>
      <c r="O1578" s="43"/>
      <c r="P1578" s="43"/>
      <c r="Q1578" s="43"/>
      <c r="R1578" s="43"/>
      <c r="S1578" s="43"/>
      <c r="T1578" s="43"/>
      <c r="U1578" s="43"/>
      <c r="V1578" s="43"/>
      <c r="W1578" s="43"/>
      <c r="X1578" s="43"/>
      <c r="Y1578" s="43"/>
      <c r="Z1578" s="94"/>
      <c r="AA1578" s="43"/>
      <c r="AB1578" s="43"/>
      <c r="AC1578" s="43"/>
      <c r="AD1578" s="43"/>
    </row>
    <row r="1579" spans="1:30" ht="15" x14ac:dyDescent="0.15">
      <c r="A1579" s="53"/>
      <c r="B1579" s="58"/>
      <c r="C1579" s="55"/>
      <c r="D1579" s="59"/>
      <c r="E1579" s="60"/>
      <c r="F1579" s="58"/>
      <c r="G1579" s="59"/>
      <c r="H1579" s="60"/>
      <c r="I1579" s="58"/>
      <c r="J1579" s="40"/>
      <c r="K1579" s="41"/>
      <c r="L1579" s="41"/>
      <c r="M1579" s="42"/>
      <c r="N1579" s="43"/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  <c r="Y1579" s="43"/>
      <c r="Z1579" s="94"/>
      <c r="AA1579" s="43"/>
      <c r="AB1579" s="43"/>
      <c r="AC1579" s="43"/>
      <c r="AD1579" s="43"/>
    </row>
    <row r="1580" spans="1:30" ht="15" x14ac:dyDescent="0.15">
      <c r="A1580" s="53"/>
      <c r="B1580" s="58"/>
      <c r="C1580" s="55"/>
      <c r="D1580" s="59"/>
      <c r="E1580" s="60"/>
      <c r="F1580" s="58"/>
      <c r="G1580" s="59"/>
      <c r="H1580" s="60"/>
      <c r="I1580" s="58"/>
      <c r="J1580" s="40"/>
      <c r="K1580" s="41"/>
      <c r="L1580" s="41"/>
      <c r="M1580" s="42"/>
      <c r="N1580" s="43"/>
      <c r="O1580" s="43"/>
      <c r="P1580" s="43"/>
      <c r="Q1580" s="43"/>
      <c r="R1580" s="43"/>
      <c r="S1580" s="43"/>
      <c r="T1580" s="43"/>
      <c r="U1580" s="43"/>
      <c r="V1580" s="43"/>
      <c r="W1580" s="43"/>
      <c r="X1580" s="43"/>
      <c r="Y1580" s="43"/>
      <c r="Z1580" s="94"/>
      <c r="AA1580" s="43"/>
      <c r="AB1580" s="43"/>
      <c r="AC1580" s="43"/>
      <c r="AD1580" s="43"/>
    </row>
    <row r="1581" spans="1:30" ht="15" x14ac:dyDescent="0.15">
      <c r="A1581" s="53"/>
      <c r="B1581" s="58"/>
      <c r="C1581" s="55"/>
      <c r="D1581" s="59"/>
      <c r="E1581" s="60"/>
      <c r="F1581" s="58"/>
      <c r="G1581" s="59"/>
      <c r="H1581" s="60"/>
      <c r="I1581" s="58"/>
      <c r="J1581" s="40"/>
      <c r="K1581" s="41"/>
      <c r="L1581" s="41"/>
      <c r="M1581" s="42"/>
      <c r="N1581" s="43"/>
      <c r="O1581" s="43"/>
      <c r="P1581" s="43"/>
      <c r="Q1581" s="43"/>
      <c r="R1581" s="43"/>
      <c r="S1581" s="43"/>
      <c r="T1581" s="43"/>
      <c r="U1581" s="43"/>
      <c r="V1581" s="43"/>
      <c r="W1581" s="43"/>
      <c r="X1581" s="43"/>
      <c r="Y1581" s="43"/>
      <c r="Z1581" s="94"/>
      <c r="AA1581" s="43"/>
      <c r="AB1581" s="43"/>
      <c r="AC1581" s="43"/>
      <c r="AD1581" s="43"/>
    </row>
    <row r="1582" spans="1:30" ht="15" x14ac:dyDescent="0.15">
      <c r="A1582" s="53"/>
      <c r="B1582" s="58"/>
      <c r="C1582" s="55"/>
      <c r="D1582" s="59"/>
      <c r="E1582" s="60"/>
      <c r="F1582" s="58"/>
      <c r="G1582" s="59"/>
      <c r="H1582" s="60"/>
      <c r="I1582" s="58"/>
      <c r="J1582" s="40"/>
      <c r="K1582" s="41"/>
      <c r="L1582" s="41"/>
      <c r="M1582" s="42"/>
      <c r="N1582" s="43"/>
      <c r="O1582" s="43"/>
      <c r="P1582" s="43"/>
      <c r="Q1582" s="43"/>
      <c r="R1582" s="43"/>
      <c r="S1582" s="43"/>
      <c r="T1582" s="43"/>
      <c r="U1582" s="43"/>
      <c r="V1582" s="43"/>
      <c r="W1582" s="43"/>
      <c r="X1582" s="43"/>
      <c r="Y1582" s="43"/>
      <c r="Z1582" s="94"/>
      <c r="AA1582" s="43"/>
      <c r="AB1582" s="43"/>
      <c r="AC1582" s="43"/>
      <c r="AD1582" s="43"/>
    </row>
    <row r="1583" spans="1:30" ht="15" x14ac:dyDescent="0.15">
      <c r="A1583" s="53"/>
      <c r="B1583" s="58"/>
      <c r="C1583" s="55"/>
      <c r="D1583" s="59"/>
      <c r="E1583" s="60"/>
      <c r="F1583" s="58"/>
      <c r="G1583" s="59"/>
      <c r="H1583" s="60"/>
      <c r="I1583" s="58"/>
      <c r="J1583" s="40"/>
      <c r="K1583" s="41"/>
      <c r="L1583" s="41"/>
      <c r="M1583" s="42"/>
      <c r="N1583" s="43"/>
      <c r="O1583" s="43"/>
      <c r="P1583" s="43"/>
      <c r="Q1583" s="43"/>
      <c r="R1583" s="43"/>
      <c r="S1583" s="43"/>
      <c r="T1583" s="43"/>
      <c r="U1583" s="43"/>
      <c r="V1583" s="43"/>
      <c r="W1583" s="43"/>
      <c r="X1583" s="43"/>
      <c r="Y1583" s="43"/>
      <c r="Z1583" s="94"/>
      <c r="AA1583" s="43"/>
      <c r="AB1583" s="43"/>
      <c r="AC1583" s="43"/>
      <c r="AD1583" s="43"/>
    </row>
    <row r="1584" spans="1:30" ht="15" x14ac:dyDescent="0.15">
      <c r="A1584" s="53"/>
      <c r="B1584" s="58"/>
      <c r="C1584" s="55"/>
      <c r="D1584" s="59"/>
      <c r="E1584" s="60"/>
      <c r="F1584" s="58"/>
      <c r="G1584" s="59"/>
      <c r="H1584" s="60"/>
      <c r="I1584" s="58"/>
      <c r="J1584" s="40"/>
      <c r="K1584" s="41"/>
      <c r="L1584" s="41"/>
      <c r="M1584" s="42"/>
      <c r="N1584" s="43"/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  <c r="Y1584" s="43"/>
      <c r="Z1584" s="94"/>
      <c r="AA1584" s="43"/>
      <c r="AB1584" s="43"/>
      <c r="AC1584" s="43"/>
      <c r="AD1584" s="43"/>
    </row>
    <row r="1585" spans="1:30" ht="15" x14ac:dyDescent="0.15">
      <c r="A1585" s="53"/>
      <c r="B1585" s="58"/>
      <c r="C1585" s="55"/>
      <c r="D1585" s="59"/>
      <c r="E1585" s="60"/>
      <c r="F1585" s="58"/>
      <c r="G1585" s="59"/>
      <c r="H1585" s="60"/>
      <c r="I1585" s="58"/>
      <c r="J1585" s="40"/>
      <c r="K1585" s="41"/>
      <c r="L1585" s="41"/>
      <c r="M1585" s="42"/>
      <c r="N1585" s="43"/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  <c r="Y1585" s="43"/>
      <c r="Z1585" s="94"/>
      <c r="AA1585" s="43"/>
      <c r="AB1585" s="43"/>
      <c r="AC1585" s="43"/>
      <c r="AD1585" s="43"/>
    </row>
    <row r="1586" spans="1:30" ht="15" x14ac:dyDescent="0.15">
      <c r="A1586" s="53"/>
      <c r="B1586" s="58"/>
      <c r="C1586" s="55"/>
      <c r="D1586" s="59"/>
      <c r="E1586" s="60"/>
      <c r="F1586" s="58"/>
      <c r="G1586" s="59"/>
      <c r="H1586" s="60"/>
      <c r="I1586" s="58"/>
      <c r="J1586" s="40"/>
      <c r="K1586" s="41"/>
      <c r="L1586" s="41"/>
      <c r="M1586" s="42"/>
      <c r="N1586" s="43"/>
      <c r="O1586" s="43"/>
      <c r="P1586" s="43"/>
      <c r="Q1586" s="43"/>
      <c r="R1586" s="43"/>
      <c r="S1586" s="43"/>
      <c r="T1586" s="43"/>
      <c r="U1586" s="43"/>
      <c r="V1586" s="43"/>
      <c r="W1586" s="43"/>
      <c r="X1586" s="43"/>
      <c r="Y1586" s="43"/>
      <c r="Z1586" s="94"/>
      <c r="AA1586" s="43"/>
      <c r="AB1586" s="43"/>
      <c r="AC1586" s="43"/>
      <c r="AD1586" s="43"/>
    </row>
    <row r="1587" spans="1:30" ht="15" x14ac:dyDescent="0.15">
      <c r="A1587" s="53"/>
      <c r="B1587" s="58"/>
      <c r="C1587" s="55"/>
      <c r="D1587" s="59"/>
      <c r="E1587" s="60"/>
      <c r="F1587" s="58"/>
      <c r="G1587" s="59"/>
      <c r="H1587" s="60"/>
      <c r="I1587" s="58"/>
      <c r="J1587" s="40"/>
      <c r="K1587" s="41"/>
      <c r="L1587" s="41"/>
      <c r="M1587" s="42"/>
      <c r="N1587" s="43"/>
      <c r="O1587" s="43"/>
      <c r="P1587" s="43"/>
      <c r="Q1587" s="43"/>
      <c r="R1587" s="43"/>
      <c r="S1587" s="43"/>
      <c r="T1587" s="43"/>
      <c r="U1587" s="43"/>
      <c r="V1587" s="43"/>
      <c r="W1587" s="43"/>
      <c r="X1587" s="43"/>
      <c r="Y1587" s="43"/>
      <c r="Z1587" s="94"/>
      <c r="AA1587" s="43"/>
      <c r="AB1587" s="43"/>
      <c r="AC1587" s="43"/>
      <c r="AD1587" s="43"/>
    </row>
    <row r="1588" spans="1:30" ht="15" x14ac:dyDescent="0.15">
      <c r="A1588" s="53"/>
      <c r="B1588" s="58"/>
      <c r="C1588" s="55"/>
      <c r="D1588" s="59"/>
      <c r="E1588" s="60"/>
      <c r="F1588" s="58"/>
      <c r="G1588" s="59"/>
      <c r="H1588" s="60"/>
      <c r="I1588" s="58"/>
      <c r="J1588" s="40"/>
      <c r="K1588" s="41"/>
      <c r="L1588" s="41"/>
      <c r="M1588" s="42"/>
      <c r="N1588" s="43"/>
      <c r="O1588" s="43"/>
      <c r="P1588" s="43"/>
      <c r="Q1588" s="43"/>
      <c r="R1588" s="43"/>
      <c r="S1588" s="43"/>
      <c r="T1588" s="43"/>
      <c r="U1588" s="43"/>
      <c r="V1588" s="43"/>
      <c r="W1588" s="43"/>
      <c r="X1588" s="43"/>
      <c r="Y1588" s="43"/>
      <c r="Z1588" s="94"/>
      <c r="AA1588" s="43"/>
      <c r="AB1588" s="43"/>
      <c r="AC1588" s="43"/>
      <c r="AD1588" s="43"/>
    </row>
    <row r="1589" spans="1:30" ht="15" x14ac:dyDescent="0.15">
      <c r="A1589" s="53"/>
      <c r="B1589" s="58"/>
      <c r="C1589" s="55"/>
      <c r="D1589" s="59"/>
      <c r="E1589" s="60"/>
      <c r="F1589" s="58"/>
      <c r="G1589" s="59"/>
      <c r="H1589" s="60"/>
      <c r="I1589" s="58"/>
      <c r="J1589" s="40"/>
      <c r="K1589" s="41"/>
      <c r="L1589" s="41"/>
      <c r="M1589" s="42"/>
      <c r="N1589" s="43"/>
      <c r="O1589" s="43"/>
      <c r="P1589" s="43"/>
      <c r="Q1589" s="43"/>
      <c r="R1589" s="43"/>
      <c r="S1589" s="43"/>
      <c r="T1589" s="43"/>
      <c r="U1589" s="43"/>
      <c r="V1589" s="43"/>
      <c r="W1589" s="43"/>
      <c r="X1589" s="43"/>
      <c r="Y1589" s="43"/>
      <c r="Z1589" s="94"/>
      <c r="AA1589" s="43"/>
      <c r="AB1589" s="43"/>
      <c r="AC1589" s="43"/>
      <c r="AD1589" s="43"/>
    </row>
    <row r="1590" spans="1:30" ht="15" x14ac:dyDescent="0.15">
      <c r="A1590" s="53"/>
      <c r="B1590" s="58"/>
      <c r="C1590" s="55"/>
      <c r="D1590" s="59"/>
      <c r="E1590" s="60"/>
      <c r="F1590" s="58"/>
      <c r="G1590" s="59"/>
      <c r="H1590" s="60"/>
      <c r="I1590" s="58"/>
      <c r="J1590" s="40"/>
      <c r="K1590" s="41"/>
      <c r="L1590" s="41"/>
      <c r="M1590" s="42"/>
      <c r="N1590" s="43"/>
      <c r="O1590" s="43"/>
      <c r="P1590" s="43"/>
      <c r="Q1590" s="43"/>
      <c r="R1590" s="43"/>
      <c r="S1590" s="43"/>
      <c r="T1590" s="43"/>
      <c r="U1590" s="43"/>
      <c r="V1590" s="43"/>
      <c r="W1590" s="43"/>
      <c r="X1590" s="43"/>
      <c r="Y1590" s="43"/>
      <c r="Z1590" s="94"/>
      <c r="AA1590" s="43"/>
      <c r="AB1590" s="43"/>
      <c r="AC1590" s="43"/>
      <c r="AD1590" s="43"/>
    </row>
    <row r="1591" spans="1:30" ht="15" x14ac:dyDescent="0.15">
      <c r="A1591" s="53"/>
      <c r="B1591" s="58"/>
      <c r="C1591" s="55"/>
      <c r="D1591" s="59"/>
      <c r="E1591" s="60"/>
      <c r="F1591" s="58"/>
      <c r="G1591" s="59"/>
      <c r="H1591" s="60"/>
      <c r="I1591" s="58"/>
      <c r="J1591" s="40"/>
      <c r="K1591" s="41"/>
      <c r="L1591" s="41"/>
      <c r="M1591" s="42"/>
      <c r="N1591" s="43"/>
      <c r="O1591" s="43"/>
      <c r="P1591" s="43"/>
      <c r="Q1591" s="43"/>
      <c r="R1591" s="43"/>
      <c r="S1591" s="43"/>
      <c r="T1591" s="43"/>
      <c r="U1591" s="43"/>
      <c r="V1591" s="43"/>
      <c r="W1591" s="43"/>
      <c r="X1591" s="43"/>
      <c r="Y1591" s="43"/>
      <c r="Z1591" s="94"/>
      <c r="AA1591" s="43"/>
      <c r="AB1591" s="43"/>
      <c r="AC1591" s="43"/>
      <c r="AD1591" s="43"/>
    </row>
    <row r="1592" spans="1:30" ht="15" x14ac:dyDescent="0.15">
      <c r="A1592" s="53"/>
      <c r="B1592" s="58"/>
      <c r="C1592" s="55"/>
      <c r="D1592" s="59"/>
      <c r="E1592" s="60"/>
      <c r="F1592" s="58"/>
      <c r="G1592" s="59"/>
      <c r="H1592" s="60"/>
      <c r="I1592" s="58"/>
      <c r="J1592" s="40"/>
      <c r="K1592" s="41"/>
      <c r="L1592" s="41"/>
      <c r="M1592" s="42"/>
      <c r="N1592" s="43"/>
      <c r="O1592" s="43"/>
      <c r="P1592" s="43"/>
      <c r="Q1592" s="43"/>
      <c r="R1592" s="43"/>
      <c r="S1592" s="43"/>
      <c r="T1592" s="43"/>
      <c r="U1592" s="43"/>
      <c r="V1592" s="43"/>
      <c r="W1592" s="43"/>
      <c r="X1592" s="43"/>
      <c r="Y1592" s="43"/>
      <c r="Z1592" s="94"/>
      <c r="AA1592" s="43"/>
      <c r="AB1592" s="43"/>
      <c r="AC1592" s="43"/>
      <c r="AD1592" s="43"/>
    </row>
    <row r="1593" spans="1:30" ht="15" x14ac:dyDescent="0.15">
      <c r="A1593" s="53"/>
      <c r="B1593" s="58"/>
      <c r="C1593" s="55"/>
      <c r="D1593" s="59"/>
      <c r="E1593" s="60"/>
      <c r="F1593" s="58"/>
      <c r="G1593" s="59"/>
      <c r="H1593" s="60"/>
      <c r="I1593" s="58"/>
      <c r="J1593" s="40"/>
      <c r="K1593" s="41"/>
      <c r="L1593" s="41"/>
      <c r="M1593" s="42"/>
      <c r="N1593" s="43"/>
      <c r="O1593" s="43"/>
      <c r="P1593" s="43"/>
      <c r="Q1593" s="43"/>
      <c r="R1593" s="43"/>
      <c r="S1593" s="43"/>
      <c r="T1593" s="43"/>
      <c r="U1593" s="43"/>
      <c r="V1593" s="43"/>
      <c r="W1593" s="43"/>
      <c r="X1593" s="43"/>
      <c r="Y1593" s="43"/>
      <c r="Z1593" s="94"/>
      <c r="AA1593" s="43"/>
      <c r="AB1593" s="43"/>
      <c r="AC1593" s="43"/>
      <c r="AD1593" s="43"/>
    </row>
    <row r="1594" spans="1:30" ht="15" x14ac:dyDescent="0.15">
      <c r="A1594" s="53"/>
      <c r="B1594" s="58"/>
      <c r="C1594" s="55"/>
      <c r="D1594" s="59"/>
      <c r="E1594" s="60"/>
      <c r="F1594" s="58"/>
      <c r="G1594" s="59"/>
      <c r="H1594" s="60"/>
      <c r="I1594" s="58"/>
      <c r="J1594" s="40"/>
      <c r="K1594" s="41"/>
      <c r="L1594" s="41"/>
      <c r="M1594" s="42"/>
      <c r="N1594" s="43"/>
      <c r="O1594" s="43"/>
      <c r="P1594" s="43"/>
      <c r="Q1594" s="43"/>
      <c r="R1594" s="43"/>
      <c r="S1594" s="43"/>
      <c r="T1594" s="43"/>
      <c r="U1594" s="43"/>
      <c r="V1594" s="43"/>
      <c r="W1594" s="43"/>
      <c r="X1594" s="43"/>
      <c r="Y1594" s="43"/>
      <c r="Z1594" s="94"/>
      <c r="AA1594" s="43"/>
      <c r="AB1594" s="43"/>
      <c r="AC1594" s="43"/>
      <c r="AD1594" s="43"/>
    </row>
    <row r="1595" spans="1:30" ht="15" x14ac:dyDescent="0.15">
      <c r="A1595" s="53"/>
      <c r="B1595" s="58"/>
      <c r="C1595" s="55"/>
      <c r="D1595" s="59"/>
      <c r="E1595" s="60"/>
      <c r="F1595" s="58"/>
      <c r="G1595" s="59"/>
      <c r="H1595" s="60"/>
      <c r="I1595" s="58"/>
      <c r="J1595" s="40"/>
      <c r="K1595" s="41"/>
      <c r="L1595" s="41"/>
      <c r="M1595" s="42"/>
      <c r="N1595" s="43"/>
      <c r="O1595" s="43"/>
      <c r="P1595" s="43"/>
      <c r="Q1595" s="43"/>
      <c r="R1595" s="43"/>
      <c r="S1595" s="43"/>
      <c r="T1595" s="43"/>
      <c r="U1595" s="43"/>
      <c r="V1595" s="43"/>
      <c r="W1595" s="43"/>
      <c r="X1595" s="43"/>
      <c r="Y1595" s="43"/>
      <c r="Z1595" s="94"/>
      <c r="AA1595" s="43"/>
      <c r="AB1595" s="43"/>
      <c r="AC1595" s="43"/>
      <c r="AD1595" s="43"/>
    </row>
    <row r="1596" spans="1:30" ht="15" x14ac:dyDescent="0.15">
      <c r="A1596" s="53"/>
      <c r="B1596" s="58"/>
      <c r="C1596" s="55"/>
      <c r="D1596" s="59"/>
      <c r="E1596" s="60"/>
      <c r="F1596" s="58"/>
      <c r="G1596" s="59"/>
      <c r="H1596" s="60"/>
      <c r="I1596" s="58"/>
      <c r="J1596" s="40"/>
      <c r="K1596" s="41"/>
      <c r="L1596" s="41"/>
      <c r="M1596" s="42"/>
      <c r="N1596" s="43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94"/>
      <c r="AA1596" s="43"/>
      <c r="AB1596" s="43"/>
      <c r="AC1596" s="43"/>
      <c r="AD1596" s="43"/>
    </row>
    <row r="1597" spans="1:30" ht="15" x14ac:dyDescent="0.15">
      <c r="A1597" s="53"/>
      <c r="B1597" s="58"/>
      <c r="C1597" s="55"/>
      <c r="D1597" s="59"/>
      <c r="E1597" s="60"/>
      <c r="F1597" s="58"/>
      <c r="G1597" s="59"/>
      <c r="H1597" s="60"/>
      <c r="I1597" s="58"/>
      <c r="J1597" s="40"/>
      <c r="K1597" s="41"/>
      <c r="L1597" s="41"/>
      <c r="M1597" s="42"/>
      <c r="N1597" s="43"/>
      <c r="O1597" s="43"/>
      <c r="P1597" s="43"/>
      <c r="Q1597" s="43"/>
      <c r="R1597" s="43"/>
      <c r="S1597" s="43"/>
      <c r="T1597" s="43"/>
      <c r="U1597" s="43"/>
      <c r="V1597" s="43"/>
      <c r="W1597" s="43"/>
      <c r="X1597" s="43"/>
      <c r="Y1597" s="43"/>
      <c r="Z1597" s="94"/>
      <c r="AA1597" s="43"/>
      <c r="AB1597" s="43"/>
      <c r="AC1597" s="43"/>
      <c r="AD1597" s="43"/>
    </row>
    <row r="1598" spans="1:30" ht="15" x14ac:dyDescent="0.15">
      <c r="A1598" s="53"/>
      <c r="B1598" s="58"/>
      <c r="C1598" s="55"/>
      <c r="D1598" s="59"/>
      <c r="E1598" s="60"/>
      <c r="F1598" s="58"/>
      <c r="G1598" s="59"/>
      <c r="H1598" s="60"/>
      <c r="I1598" s="58"/>
      <c r="J1598" s="40"/>
      <c r="K1598" s="41"/>
      <c r="L1598" s="41"/>
      <c r="M1598" s="42"/>
      <c r="N1598" s="43"/>
      <c r="O1598" s="43"/>
      <c r="P1598" s="43"/>
      <c r="Q1598" s="43"/>
      <c r="R1598" s="43"/>
      <c r="S1598" s="43"/>
      <c r="T1598" s="43"/>
      <c r="U1598" s="43"/>
      <c r="V1598" s="43"/>
      <c r="W1598" s="43"/>
      <c r="X1598" s="43"/>
      <c r="Y1598" s="43"/>
      <c r="Z1598" s="94"/>
      <c r="AA1598" s="43"/>
      <c r="AB1598" s="43"/>
      <c r="AC1598" s="43"/>
      <c r="AD1598" s="43"/>
    </row>
    <row r="1599" spans="1:30" ht="15" x14ac:dyDescent="0.15">
      <c r="A1599" s="53"/>
      <c r="B1599" s="58"/>
      <c r="C1599" s="55"/>
      <c r="D1599" s="59"/>
      <c r="E1599" s="60"/>
      <c r="F1599" s="58"/>
      <c r="G1599" s="59"/>
      <c r="H1599" s="60"/>
      <c r="I1599" s="58"/>
      <c r="J1599" s="40"/>
      <c r="K1599" s="41"/>
      <c r="L1599" s="41"/>
      <c r="M1599" s="42"/>
      <c r="N1599" s="43"/>
      <c r="O1599" s="43"/>
      <c r="P1599" s="43"/>
      <c r="Q1599" s="43"/>
      <c r="R1599" s="43"/>
      <c r="S1599" s="43"/>
      <c r="T1599" s="43"/>
      <c r="U1599" s="43"/>
      <c r="V1599" s="43"/>
      <c r="W1599" s="43"/>
      <c r="X1599" s="43"/>
      <c r="Y1599" s="43"/>
      <c r="Z1599" s="94"/>
      <c r="AA1599" s="43"/>
      <c r="AB1599" s="43"/>
      <c r="AC1599" s="43"/>
      <c r="AD1599" s="43"/>
    </row>
    <row r="1600" spans="1:30" ht="15" x14ac:dyDescent="0.15">
      <c r="A1600" s="53"/>
      <c r="B1600" s="58"/>
      <c r="C1600" s="55"/>
      <c r="D1600" s="59"/>
      <c r="E1600" s="60"/>
      <c r="F1600" s="58"/>
      <c r="G1600" s="59"/>
      <c r="H1600" s="60"/>
      <c r="I1600" s="58"/>
      <c r="J1600" s="40"/>
      <c r="K1600" s="41"/>
      <c r="L1600" s="41"/>
      <c r="M1600" s="42"/>
      <c r="N1600" s="43"/>
      <c r="O1600" s="43"/>
      <c r="P1600" s="43"/>
      <c r="Q1600" s="43"/>
      <c r="R1600" s="43"/>
      <c r="S1600" s="43"/>
      <c r="T1600" s="43"/>
      <c r="U1600" s="43"/>
      <c r="V1600" s="43"/>
      <c r="W1600" s="43"/>
      <c r="X1600" s="43"/>
      <c r="Y1600" s="43"/>
      <c r="Z1600" s="94"/>
      <c r="AA1600" s="43"/>
      <c r="AB1600" s="43"/>
      <c r="AC1600" s="43"/>
      <c r="AD1600" s="43"/>
    </row>
    <row r="1601" spans="1:30" ht="15" x14ac:dyDescent="0.15">
      <c r="A1601" s="53"/>
      <c r="B1601" s="58"/>
      <c r="C1601" s="55"/>
      <c r="D1601" s="59"/>
      <c r="E1601" s="60"/>
      <c r="F1601" s="58"/>
      <c r="G1601" s="59"/>
      <c r="H1601" s="60"/>
      <c r="I1601" s="58"/>
      <c r="J1601" s="40"/>
      <c r="K1601" s="41"/>
      <c r="L1601" s="41"/>
      <c r="M1601" s="42"/>
      <c r="N1601" s="43"/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94"/>
      <c r="AA1601" s="43"/>
      <c r="AB1601" s="43"/>
      <c r="AC1601" s="43"/>
      <c r="AD1601" s="43"/>
    </row>
    <row r="1602" spans="1:30" ht="15" x14ac:dyDescent="0.15">
      <c r="A1602" s="53"/>
      <c r="B1602" s="58"/>
      <c r="C1602" s="55"/>
      <c r="D1602" s="59"/>
      <c r="E1602" s="60"/>
      <c r="F1602" s="58"/>
      <c r="G1602" s="59"/>
      <c r="H1602" s="60"/>
      <c r="I1602" s="58"/>
      <c r="J1602" s="40"/>
      <c r="K1602" s="41"/>
      <c r="L1602" s="41"/>
      <c r="M1602" s="42"/>
      <c r="N1602" s="43"/>
      <c r="O1602" s="43"/>
      <c r="P1602" s="43"/>
      <c r="Q1602" s="43"/>
      <c r="R1602" s="43"/>
      <c r="S1602" s="43"/>
      <c r="T1602" s="43"/>
      <c r="U1602" s="43"/>
      <c r="V1602" s="43"/>
      <c r="W1602" s="43"/>
      <c r="X1602" s="43"/>
      <c r="Y1602" s="43"/>
      <c r="Z1602" s="94"/>
      <c r="AA1602" s="43"/>
      <c r="AB1602" s="43"/>
      <c r="AC1602" s="43"/>
      <c r="AD1602" s="43"/>
    </row>
    <row r="1603" spans="1:30" ht="15" x14ac:dyDescent="0.15">
      <c r="A1603" s="53"/>
      <c r="B1603" s="58"/>
      <c r="C1603" s="55"/>
      <c r="D1603" s="59"/>
      <c r="E1603" s="60"/>
      <c r="F1603" s="58"/>
      <c r="G1603" s="59"/>
      <c r="H1603" s="60"/>
      <c r="I1603" s="58"/>
      <c r="J1603" s="40"/>
      <c r="K1603" s="41"/>
      <c r="L1603" s="41"/>
      <c r="M1603" s="42"/>
      <c r="N1603" s="43"/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  <c r="Y1603" s="43"/>
      <c r="Z1603" s="94"/>
      <c r="AA1603" s="43"/>
      <c r="AB1603" s="43"/>
      <c r="AC1603" s="43"/>
      <c r="AD1603" s="43"/>
    </row>
    <row r="1604" spans="1:30" ht="15" x14ac:dyDescent="0.15">
      <c r="A1604" s="53"/>
      <c r="B1604" s="58"/>
      <c r="C1604" s="55"/>
      <c r="D1604" s="59"/>
      <c r="E1604" s="60"/>
      <c r="F1604" s="58"/>
      <c r="G1604" s="59"/>
      <c r="H1604" s="60"/>
      <c r="I1604" s="58"/>
      <c r="J1604" s="40"/>
      <c r="K1604" s="41"/>
      <c r="L1604" s="41"/>
      <c r="M1604" s="42"/>
      <c r="N1604" s="43"/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  <c r="Y1604" s="43"/>
      <c r="Z1604" s="94"/>
      <c r="AA1604" s="43"/>
      <c r="AB1604" s="43"/>
      <c r="AC1604" s="43"/>
      <c r="AD1604" s="43"/>
    </row>
    <row r="1605" spans="1:30" ht="15" x14ac:dyDescent="0.15">
      <c r="A1605" s="53"/>
      <c r="B1605" s="58"/>
      <c r="C1605" s="55"/>
      <c r="D1605" s="59"/>
      <c r="E1605" s="60"/>
      <c r="F1605" s="58"/>
      <c r="G1605" s="59"/>
      <c r="H1605" s="60"/>
      <c r="I1605" s="58"/>
      <c r="J1605" s="40"/>
      <c r="K1605" s="41"/>
      <c r="L1605" s="41"/>
      <c r="M1605" s="42"/>
      <c r="N1605" s="43"/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  <c r="Y1605" s="43"/>
      <c r="Z1605" s="94"/>
      <c r="AA1605" s="43"/>
      <c r="AB1605" s="43"/>
      <c r="AC1605" s="43"/>
      <c r="AD1605" s="43"/>
    </row>
    <row r="1606" spans="1:30" ht="15" x14ac:dyDescent="0.15">
      <c r="A1606" s="53"/>
      <c r="B1606" s="58"/>
      <c r="C1606" s="55"/>
      <c r="D1606" s="59"/>
      <c r="E1606" s="60"/>
      <c r="F1606" s="58"/>
      <c r="G1606" s="59"/>
      <c r="H1606" s="60"/>
      <c r="I1606" s="58"/>
      <c r="J1606" s="40"/>
      <c r="K1606" s="41"/>
      <c r="L1606" s="41"/>
      <c r="M1606" s="42"/>
      <c r="N1606" s="43"/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  <c r="Y1606" s="43"/>
      <c r="Z1606" s="94"/>
      <c r="AA1606" s="43"/>
      <c r="AB1606" s="43"/>
      <c r="AC1606" s="43"/>
      <c r="AD1606" s="43"/>
    </row>
    <row r="1607" spans="1:30" ht="15" x14ac:dyDescent="0.15">
      <c r="A1607" s="53"/>
      <c r="B1607" s="58"/>
      <c r="C1607" s="55"/>
      <c r="D1607" s="59"/>
      <c r="E1607" s="60"/>
      <c r="F1607" s="58"/>
      <c r="G1607" s="59"/>
      <c r="H1607" s="60"/>
      <c r="I1607" s="58"/>
      <c r="J1607" s="40"/>
      <c r="K1607" s="41"/>
      <c r="L1607" s="41"/>
      <c r="M1607" s="42"/>
      <c r="N1607" s="43"/>
      <c r="O1607" s="43"/>
      <c r="P1607" s="43"/>
      <c r="Q1607" s="43"/>
      <c r="R1607" s="43"/>
      <c r="S1607" s="43"/>
      <c r="T1607" s="43"/>
      <c r="U1607" s="43"/>
      <c r="V1607" s="43"/>
      <c r="W1607" s="43"/>
      <c r="X1607" s="43"/>
      <c r="Y1607" s="43"/>
      <c r="Z1607" s="94"/>
      <c r="AA1607" s="43"/>
      <c r="AB1607" s="43"/>
      <c r="AC1607" s="43"/>
      <c r="AD1607" s="43"/>
    </row>
    <row r="1608" spans="1:30" ht="15" x14ac:dyDescent="0.15">
      <c r="A1608" s="53"/>
      <c r="B1608" s="58"/>
      <c r="C1608" s="55"/>
      <c r="D1608" s="59"/>
      <c r="E1608" s="60"/>
      <c r="F1608" s="58"/>
      <c r="G1608" s="59"/>
      <c r="H1608" s="60"/>
      <c r="I1608" s="58"/>
      <c r="J1608" s="40"/>
      <c r="K1608" s="41"/>
      <c r="L1608" s="41"/>
      <c r="M1608" s="42"/>
      <c r="N1608" s="43"/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  <c r="Y1608" s="43"/>
      <c r="Z1608" s="94"/>
      <c r="AA1608" s="43"/>
      <c r="AB1608" s="43"/>
      <c r="AC1608" s="43"/>
      <c r="AD1608" s="43"/>
    </row>
    <row r="1609" spans="1:30" ht="15" x14ac:dyDescent="0.15">
      <c r="A1609" s="53"/>
      <c r="B1609" s="58"/>
      <c r="C1609" s="55"/>
      <c r="D1609" s="59"/>
      <c r="E1609" s="60"/>
      <c r="F1609" s="58"/>
      <c r="G1609" s="59"/>
      <c r="H1609" s="60"/>
      <c r="I1609" s="58"/>
      <c r="J1609" s="40"/>
      <c r="K1609" s="41"/>
      <c r="L1609" s="41"/>
      <c r="M1609" s="42"/>
      <c r="N1609" s="43"/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  <c r="Y1609" s="43"/>
      <c r="Z1609" s="94"/>
      <c r="AA1609" s="43"/>
      <c r="AB1609" s="43"/>
      <c r="AC1609" s="43"/>
      <c r="AD1609" s="43"/>
    </row>
    <row r="1610" spans="1:30" ht="15" x14ac:dyDescent="0.15">
      <c r="A1610" s="53"/>
      <c r="B1610" s="58"/>
      <c r="C1610" s="55"/>
      <c r="D1610" s="59"/>
      <c r="E1610" s="60"/>
      <c r="F1610" s="58"/>
      <c r="G1610" s="59"/>
      <c r="H1610" s="60"/>
      <c r="I1610" s="58"/>
      <c r="J1610" s="40"/>
      <c r="K1610" s="41"/>
      <c r="L1610" s="41"/>
      <c r="M1610" s="42"/>
      <c r="N1610" s="43"/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  <c r="Y1610" s="43"/>
      <c r="Z1610" s="94"/>
      <c r="AA1610" s="43"/>
      <c r="AB1610" s="43"/>
      <c r="AC1610" s="43"/>
      <c r="AD1610" s="43"/>
    </row>
    <row r="1611" spans="1:30" ht="15" x14ac:dyDescent="0.15">
      <c r="A1611" s="53"/>
      <c r="B1611" s="58"/>
      <c r="C1611" s="55"/>
      <c r="D1611" s="59"/>
      <c r="E1611" s="60"/>
      <c r="F1611" s="58"/>
      <c r="G1611" s="59"/>
      <c r="H1611" s="60"/>
      <c r="I1611" s="58"/>
      <c r="J1611" s="40"/>
      <c r="K1611" s="41"/>
      <c r="L1611" s="41"/>
      <c r="M1611" s="42"/>
      <c r="N1611" s="43"/>
      <c r="O1611" s="43"/>
      <c r="P1611" s="43"/>
      <c r="Q1611" s="43"/>
      <c r="R1611" s="43"/>
      <c r="S1611" s="43"/>
      <c r="T1611" s="43"/>
      <c r="U1611" s="43"/>
      <c r="V1611" s="43"/>
      <c r="W1611" s="43"/>
      <c r="X1611" s="43"/>
      <c r="Y1611" s="43"/>
      <c r="Z1611" s="94"/>
      <c r="AA1611" s="43"/>
      <c r="AB1611" s="43"/>
      <c r="AC1611" s="43"/>
      <c r="AD1611" s="43"/>
    </row>
    <row r="1612" spans="1:30" ht="15" x14ac:dyDescent="0.15">
      <c r="A1612" s="53"/>
      <c r="B1612" s="58"/>
      <c r="C1612" s="55"/>
      <c r="D1612" s="59"/>
      <c r="E1612" s="60"/>
      <c r="F1612" s="58"/>
      <c r="G1612" s="59"/>
      <c r="H1612" s="60"/>
      <c r="I1612" s="58"/>
      <c r="J1612" s="40"/>
      <c r="K1612" s="41"/>
      <c r="L1612" s="41"/>
      <c r="M1612" s="42"/>
      <c r="N1612" s="43"/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  <c r="Y1612" s="43"/>
      <c r="Z1612" s="94"/>
      <c r="AA1612" s="43"/>
      <c r="AB1612" s="43"/>
      <c r="AC1612" s="43"/>
      <c r="AD1612" s="43"/>
    </row>
    <row r="1613" spans="1:30" ht="15" x14ac:dyDescent="0.15">
      <c r="A1613" s="53"/>
      <c r="B1613" s="58"/>
      <c r="C1613" s="55"/>
      <c r="D1613" s="59"/>
      <c r="E1613" s="60"/>
      <c r="F1613" s="58"/>
      <c r="G1613" s="59"/>
      <c r="H1613" s="60"/>
      <c r="I1613" s="58"/>
      <c r="J1613" s="40"/>
      <c r="K1613" s="41"/>
      <c r="L1613" s="41"/>
      <c r="M1613" s="42"/>
      <c r="N1613" s="43"/>
      <c r="O1613" s="43"/>
      <c r="P1613" s="43"/>
      <c r="Q1613" s="43"/>
      <c r="R1613" s="43"/>
      <c r="S1613" s="43"/>
      <c r="T1613" s="43"/>
      <c r="U1613" s="43"/>
      <c r="V1613" s="43"/>
      <c r="W1613" s="43"/>
      <c r="X1613" s="43"/>
      <c r="Y1613" s="43"/>
      <c r="Z1613" s="94"/>
      <c r="AA1613" s="43"/>
      <c r="AB1613" s="43"/>
      <c r="AC1613" s="43"/>
      <c r="AD1613" s="43"/>
    </row>
    <row r="1614" spans="1:30" ht="15" x14ac:dyDescent="0.15">
      <c r="A1614" s="53"/>
      <c r="B1614" s="58"/>
      <c r="C1614" s="55"/>
      <c r="D1614" s="59"/>
      <c r="E1614" s="60"/>
      <c r="F1614" s="58"/>
      <c r="G1614" s="59"/>
      <c r="H1614" s="60"/>
      <c r="I1614" s="58"/>
      <c r="J1614" s="40"/>
      <c r="K1614" s="41"/>
      <c r="L1614" s="41"/>
      <c r="M1614" s="42"/>
      <c r="N1614" s="43"/>
      <c r="O1614" s="43"/>
      <c r="P1614" s="43"/>
      <c r="Q1614" s="43"/>
      <c r="R1614" s="43"/>
      <c r="S1614" s="43"/>
      <c r="T1614" s="43"/>
      <c r="U1614" s="43"/>
      <c r="V1614" s="43"/>
      <c r="W1614" s="43"/>
      <c r="X1614" s="43"/>
      <c r="Y1614" s="43"/>
      <c r="Z1614" s="94"/>
      <c r="AA1614" s="43"/>
      <c r="AB1614" s="43"/>
      <c r="AC1614" s="43"/>
      <c r="AD1614" s="43"/>
    </row>
    <row r="1615" spans="1:30" ht="15" x14ac:dyDescent="0.15">
      <c r="A1615" s="53"/>
      <c r="B1615" s="58"/>
      <c r="C1615" s="55"/>
      <c r="D1615" s="59"/>
      <c r="E1615" s="60"/>
      <c r="F1615" s="58"/>
      <c r="G1615" s="59"/>
      <c r="H1615" s="60"/>
      <c r="I1615" s="58"/>
      <c r="J1615" s="40"/>
      <c r="K1615" s="41"/>
      <c r="L1615" s="41"/>
      <c r="M1615" s="42"/>
      <c r="N1615" s="43"/>
      <c r="O1615" s="43"/>
      <c r="P1615" s="43"/>
      <c r="Q1615" s="43"/>
      <c r="R1615" s="43"/>
      <c r="S1615" s="43"/>
      <c r="T1615" s="43"/>
      <c r="U1615" s="43"/>
      <c r="V1615" s="43"/>
      <c r="W1615" s="43"/>
      <c r="X1615" s="43"/>
      <c r="Y1615" s="43"/>
      <c r="Z1615" s="94"/>
      <c r="AA1615" s="43"/>
      <c r="AB1615" s="43"/>
      <c r="AC1615" s="43"/>
      <c r="AD1615" s="43"/>
    </row>
    <row r="1616" spans="1:30" ht="15" x14ac:dyDescent="0.15">
      <c r="A1616" s="53"/>
      <c r="B1616" s="58"/>
      <c r="C1616" s="55"/>
      <c r="D1616" s="59"/>
      <c r="E1616" s="60"/>
      <c r="F1616" s="58"/>
      <c r="G1616" s="59"/>
      <c r="H1616" s="60"/>
      <c r="I1616" s="58"/>
      <c r="J1616" s="40"/>
      <c r="K1616" s="41"/>
      <c r="L1616" s="41"/>
      <c r="M1616" s="42"/>
      <c r="N1616" s="43"/>
      <c r="O1616" s="43"/>
      <c r="P1616" s="43"/>
      <c r="Q1616" s="43"/>
      <c r="R1616" s="43"/>
      <c r="S1616" s="43"/>
      <c r="T1616" s="43"/>
      <c r="U1616" s="43"/>
      <c r="V1616" s="43"/>
      <c r="W1616" s="43"/>
      <c r="X1616" s="43"/>
      <c r="Y1616" s="43"/>
      <c r="Z1616" s="94"/>
      <c r="AA1616" s="43"/>
      <c r="AB1616" s="43"/>
      <c r="AC1616" s="43"/>
      <c r="AD1616" s="43"/>
    </row>
    <row r="1617" spans="1:30" ht="15" x14ac:dyDescent="0.15">
      <c r="A1617" s="53"/>
      <c r="B1617" s="58"/>
      <c r="C1617" s="55"/>
      <c r="D1617" s="59"/>
      <c r="E1617" s="60"/>
      <c r="F1617" s="58"/>
      <c r="G1617" s="59"/>
      <c r="H1617" s="60"/>
      <c r="I1617" s="58"/>
      <c r="J1617" s="40"/>
      <c r="K1617" s="41"/>
      <c r="L1617" s="41"/>
      <c r="M1617" s="42"/>
      <c r="N1617" s="43"/>
      <c r="O1617" s="43"/>
      <c r="P1617" s="43"/>
      <c r="Q1617" s="43"/>
      <c r="R1617" s="43"/>
      <c r="S1617" s="43"/>
      <c r="T1617" s="43"/>
      <c r="U1617" s="43"/>
      <c r="V1617" s="43"/>
      <c r="W1617" s="43"/>
      <c r="X1617" s="43"/>
      <c r="Y1617" s="43"/>
      <c r="Z1617" s="94"/>
      <c r="AA1617" s="43"/>
      <c r="AB1617" s="43"/>
      <c r="AC1617" s="43"/>
      <c r="AD1617" s="43"/>
    </row>
    <row r="1618" spans="1:30" ht="15" x14ac:dyDescent="0.15">
      <c r="A1618" s="53"/>
      <c r="B1618" s="58"/>
      <c r="C1618" s="55"/>
      <c r="D1618" s="59"/>
      <c r="E1618" s="60"/>
      <c r="F1618" s="58"/>
      <c r="G1618" s="59"/>
      <c r="H1618" s="60"/>
      <c r="I1618" s="58"/>
      <c r="J1618" s="40"/>
      <c r="K1618" s="41"/>
      <c r="L1618" s="41"/>
      <c r="M1618" s="42"/>
      <c r="N1618" s="43"/>
      <c r="O1618" s="43"/>
      <c r="P1618" s="43"/>
      <c r="Q1618" s="43"/>
      <c r="R1618" s="43"/>
      <c r="S1618" s="43"/>
      <c r="T1618" s="43"/>
      <c r="U1618" s="43"/>
      <c r="V1618" s="43"/>
      <c r="W1618" s="43"/>
      <c r="X1618" s="43"/>
      <c r="Y1618" s="43"/>
      <c r="Z1618" s="94"/>
      <c r="AA1618" s="43"/>
      <c r="AB1618" s="43"/>
      <c r="AC1618" s="43"/>
      <c r="AD1618" s="43"/>
    </row>
    <row r="1619" spans="1:30" ht="15" x14ac:dyDescent="0.15">
      <c r="A1619" s="53"/>
      <c r="B1619" s="58"/>
      <c r="C1619" s="55"/>
      <c r="D1619" s="59"/>
      <c r="E1619" s="60"/>
      <c r="F1619" s="58"/>
      <c r="G1619" s="59"/>
      <c r="H1619" s="60"/>
      <c r="I1619" s="58"/>
      <c r="J1619" s="40"/>
      <c r="K1619" s="41"/>
      <c r="L1619" s="41"/>
      <c r="M1619" s="42"/>
      <c r="N1619" s="43"/>
      <c r="O1619" s="43"/>
      <c r="P1619" s="43"/>
      <c r="Q1619" s="43"/>
      <c r="R1619" s="43"/>
      <c r="S1619" s="43"/>
      <c r="T1619" s="43"/>
      <c r="U1619" s="43"/>
      <c r="V1619" s="43"/>
      <c r="W1619" s="43"/>
      <c r="X1619" s="43"/>
      <c r="Y1619" s="43"/>
      <c r="Z1619" s="94"/>
      <c r="AA1619" s="43"/>
      <c r="AB1619" s="43"/>
      <c r="AC1619" s="43"/>
      <c r="AD1619" s="43"/>
    </row>
    <row r="1620" spans="1:30" ht="15" x14ac:dyDescent="0.15">
      <c r="A1620" s="53"/>
      <c r="B1620" s="58"/>
      <c r="C1620" s="55"/>
      <c r="D1620" s="59"/>
      <c r="E1620" s="60"/>
      <c r="F1620" s="58"/>
      <c r="G1620" s="59"/>
      <c r="H1620" s="60"/>
      <c r="I1620" s="58"/>
      <c r="J1620" s="40"/>
      <c r="K1620" s="41"/>
      <c r="L1620" s="41"/>
      <c r="M1620" s="42"/>
      <c r="N1620" s="43"/>
      <c r="O1620" s="43"/>
      <c r="P1620" s="43"/>
      <c r="Q1620" s="43"/>
      <c r="R1620" s="43"/>
      <c r="S1620" s="43"/>
      <c r="T1620" s="43"/>
      <c r="U1620" s="43"/>
      <c r="V1620" s="43"/>
      <c r="W1620" s="43"/>
      <c r="X1620" s="43"/>
      <c r="Y1620" s="43"/>
      <c r="Z1620" s="94"/>
      <c r="AA1620" s="43"/>
      <c r="AB1620" s="43"/>
      <c r="AC1620" s="43"/>
      <c r="AD1620" s="43"/>
    </row>
    <row r="1621" spans="1:30" ht="15" x14ac:dyDescent="0.15">
      <c r="A1621" s="53"/>
      <c r="B1621" s="58"/>
      <c r="C1621" s="55"/>
      <c r="D1621" s="59"/>
      <c r="E1621" s="60"/>
      <c r="F1621" s="58"/>
      <c r="G1621" s="59"/>
      <c r="H1621" s="60"/>
      <c r="I1621" s="58"/>
      <c r="J1621" s="40"/>
      <c r="K1621" s="41"/>
      <c r="L1621" s="41"/>
      <c r="M1621" s="42"/>
      <c r="N1621" s="43"/>
      <c r="O1621" s="43"/>
      <c r="P1621" s="43"/>
      <c r="Q1621" s="43"/>
      <c r="R1621" s="43"/>
      <c r="S1621" s="43"/>
      <c r="T1621" s="43"/>
      <c r="U1621" s="43"/>
      <c r="V1621" s="43"/>
      <c r="W1621" s="43"/>
      <c r="X1621" s="43"/>
      <c r="Y1621" s="43"/>
      <c r="Z1621" s="94"/>
      <c r="AA1621" s="43"/>
      <c r="AB1621" s="43"/>
      <c r="AC1621" s="43"/>
      <c r="AD1621" s="43"/>
    </row>
    <row r="1622" spans="1:30" ht="15" x14ac:dyDescent="0.15">
      <c r="A1622" s="53"/>
      <c r="B1622" s="58"/>
      <c r="C1622" s="55"/>
      <c r="D1622" s="59"/>
      <c r="E1622" s="60"/>
      <c r="F1622" s="58"/>
      <c r="G1622" s="59"/>
      <c r="H1622" s="60"/>
      <c r="I1622" s="58"/>
      <c r="J1622" s="40"/>
      <c r="K1622" s="41"/>
      <c r="L1622" s="41"/>
      <c r="M1622" s="42"/>
      <c r="N1622" s="43"/>
      <c r="O1622" s="43"/>
      <c r="P1622" s="43"/>
      <c r="Q1622" s="43"/>
      <c r="R1622" s="43"/>
      <c r="S1622" s="43"/>
      <c r="T1622" s="43"/>
      <c r="U1622" s="43"/>
      <c r="V1622" s="43"/>
      <c r="W1622" s="43"/>
      <c r="X1622" s="43"/>
      <c r="Y1622" s="43"/>
      <c r="Z1622" s="94"/>
      <c r="AA1622" s="43"/>
      <c r="AB1622" s="43"/>
      <c r="AC1622" s="43"/>
      <c r="AD1622" s="43"/>
    </row>
    <row r="1623" spans="1:30" ht="15" x14ac:dyDescent="0.15">
      <c r="A1623" s="53"/>
      <c r="B1623" s="58"/>
      <c r="C1623" s="55"/>
      <c r="D1623" s="59"/>
      <c r="E1623" s="60"/>
      <c r="F1623" s="58"/>
      <c r="G1623" s="59"/>
      <c r="H1623" s="60"/>
      <c r="I1623" s="58"/>
      <c r="J1623" s="40"/>
      <c r="K1623" s="41"/>
      <c r="L1623" s="41"/>
      <c r="M1623" s="42"/>
      <c r="N1623" s="43"/>
      <c r="O1623" s="43"/>
      <c r="P1623" s="43"/>
      <c r="Q1623" s="43"/>
      <c r="R1623" s="43"/>
      <c r="S1623" s="43"/>
      <c r="T1623" s="43"/>
      <c r="U1623" s="43"/>
      <c r="V1623" s="43"/>
      <c r="W1623" s="43"/>
      <c r="X1623" s="43"/>
      <c r="Y1623" s="43"/>
      <c r="Z1623" s="94"/>
      <c r="AA1623" s="43"/>
      <c r="AB1623" s="43"/>
      <c r="AC1623" s="43"/>
      <c r="AD1623" s="43"/>
    </row>
    <row r="1624" spans="1:30" ht="15" x14ac:dyDescent="0.15">
      <c r="A1624" s="53"/>
      <c r="B1624" s="58"/>
      <c r="C1624" s="55"/>
      <c r="D1624" s="59"/>
      <c r="E1624" s="60"/>
      <c r="F1624" s="58"/>
      <c r="G1624" s="59"/>
      <c r="H1624" s="60"/>
      <c r="I1624" s="58"/>
      <c r="J1624" s="40"/>
      <c r="K1624" s="41"/>
      <c r="L1624" s="41"/>
      <c r="M1624" s="42"/>
      <c r="N1624" s="43"/>
      <c r="O1624" s="43"/>
      <c r="P1624" s="43"/>
      <c r="Q1624" s="43"/>
      <c r="R1624" s="43"/>
      <c r="S1624" s="43"/>
      <c r="T1624" s="43"/>
      <c r="U1624" s="43"/>
      <c r="V1624" s="43"/>
      <c r="W1624" s="43"/>
      <c r="X1624" s="43"/>
      <c r="Y1624" s="43"/>
      <c r="Z1624" s="94"/>
      <c r="AA1624" s="43"/>
      <c r="AB1624" s="43"/>
      <c r="AC1624" s="43"/>
      <c r="AD1624" s="43"/>
    </row>
    <row r="1625" spans="1:30" ht="15" x14ac:dyDescent="0.15">
      <c r="A1625" s="53"/>
      <c r="B1625" s="58"/>
      <c r="C1625" s="55"/>
      <c r="D1625" s="59"/>
      <c r="E1625" s="60"/>
      <c r="F1625" s="58"/>
      <c r="G1625" s="59"/>
      <c r="H1625" s="60"/>
      <c r="I1625" s="58"/>
      <c r="J1625" s="40"/>
      <c r="K1625" s="41"/>
      <c r="L1625" s="41"/>
      <c r="M1625" s="42"/>
      <c r="N1625" s="43"/>
      <c r="O1625" s="43"/>
      <c r="P1625" s="43"/>
      <c r="Q1625" s="43"/>
      <c r="R1625" s="43"/>
      <c r="S1625" s="43"/>
      <c r="T1625" s="43"/>
      <c r="U1625" s="43"/>
      <c r="V1625" s="43"/>
      <c r="W1625" s="43"/>
      <c r="X1625" s="43"/>
      <c r="Y1625" s="43"/>
      <c r="Z1625" s="94"/>
      <c r="AA1625" s="43"/>
      <c r="AB1625" s="43"/>
      <c r="AC1625" s="43"/>
      <c r="AD1625" s="43"/>
    </row>
    <row r="1626" spans="1:30" ht="15" x14ac:dyDescent="0.15">
      <c r="A1626" s="53"/>
      <c r="B1626" s="58"/>
      <c r="C1626" s="55"/>
      <c r="D1626" s="59"/>
      <c r="E1626" s="60"/>
      <c r="F1626" s="58"/>
      <c r="G1626" s="59"/>
      <c r="H1626" s="60"/>
      <c r="I1626" s="58"/>
      <c r="J1626" s="40"/>
      <c r="K1626" s="41"/>
      <c r="L1626" s="41"/>
      <c r="M1626" s="42"/>
      <c r="N1626" s="43"/>
      <c r="O1626" s="43"/>
      <c r="P1626" s="43"/>
      <c r="Q1626" s="43"/>
      <c r="R1626" s="43"/>
      <c r="S1626" s="43"/>
      <c r="T1626" s="43"/>
      <c r="U1626" s="43"/>
      <c r="V1626" s="43"/>
      <c r="W1626" s="43"/>
      <c r="X1626" s="43"/>
      <c r="Y1626" s="43"/>
      <c r="Z1626" s="94"/>
      <c r="AA1626" s="43"/>
      <c r="AB1626" s="43"/>
      <c r="AC1626" s="43"/>
      <c r="AD1626" s="43"/>
    </row>
    <row r="1627" spans="1:30" ht="15" x14ac:dyDescent="0.15">
      <c r="A1627" s="53"/>
      <c r="B1627" s="58"/>
      <c r="C1627" s="55"/>
      <c r="D1627" s="59"/>
      <c r="E1627" s="60"/>
      <c r="F1627" s="58"/>
      <c r="G1627" s="59"/>
      <c r="H1627" s="60"/>
      <c r="I1627" s="58"/>
      <c r="J1627" s="40"/>
      <c r="K1627" s="41"/>
      <c r="L1627" s="41"/>
      <c r="M1627" s="42"/>
      <c r="N1627" s="43"/>
      <c r="O1627" s="43"/>
      <c r="P1627" s="43"/>
      <c r="Q1627" s="43"/>
      <c r="R1627" s="43"/>
      <c r="S1627" s="43"/>
      <c r="T1627" s="43"/>
      <c r="U1627" s="43"/>
      <c r="V1627" s="43"/>
      <c r="W1627" s="43"/>
      <c r="X1627" s="43"/>
      <c r="Y1627" s="43"/>
      <c r="Z1627" s="94"/>
      <c r="AA1627" s="43"/>
      <c r="AB1627" s="43"/>
      <c r="AC1627" s="43"/>
      <c r="AD1627" s="43"/>
    </row>
    <row r="1628" spans="1:30" ht="15" x14ac:dyDescent="0.15">
      <c r="A1628" s="53"/>
      <c r="B1628" s="58"/>
      <c r="C1628" s="55"/>
      <c r="D1628" s="59"/>
      <c r="E1628" s="60"/>
      <c r="F1628" s="58"/>
      <c r="G1628" s="59"/>
      <c r="H1628" s="60"/>
      <c r="I1628" s="58"/>
      <c r="J1628" s="40"/>
      <c r="K1628" s="41"/>
      <c r="L1628" s="41"/>
      <c r="M1628" s="42"/>
      <c r="N1628" s="43"/>
      <c r="O1628" s="43"/>
      <c r="P1628" s="43"/>
      <c r="Q1628" s="43"/>
      <c r="R1628" s="43"/>
      <c r="S1628" s="43"/>
      <c r="T1628" s="43"/>
      <c r="U1628" s="43"/>
      <c r="V1628" s="43"/>
      <c r="W1628" s="43"/>
      <c r="X1628" s="43"/>
      <c r="Y1628" s="43"/>
      <c r="Z1628" s="94"/>
      <c r="AA1628" s="43"/>
      <c r="AB1628" s="43"/>
      <c r="AC1628" s="43"/>
      <c r="AD1628" s="43"/>
    </row>
    <row r="1629" spans="1:30" ht="15" x14ac:dyDescent="0.15">
      <c r="A1629" s="53"/>
      <c r="B1629" s="58"/>
      <c r="C1629" s="55"/>
      <c r="D1629" s="59"/>
      <c r="E1629" s="60"/>
      <c r="F1629" s="58"/>
      <c r="G1629" s="59"/>
      <c r="H1629" s="60"/>
      <c r="I1629" s="58"/>
      <c r="J1629" s="40"/>
      <c r="K1629" s="41"/>
      <c r="L1629" s="41"/>
      <c r="M1629" s="42"/>
      <c r="N1629" s="43"/>
      <c r="O1629" s="43"/>
      <c r="P1629" s="43"/>
      <c r="Q1629" s="43"/>
      <c r="R1629" s="43"/>
      <c r="S1629" s="43"/>
      <c r="T1629" s="43"/>
      <c r="U1629" s="43"/>
      <c r="V1629" s="43"/>
      <c r="W1629" s="43"/>
      <c r="X1629" s="43"/>
      <c r="Y1629" s="43"/>
      <c r="Z1629" s="94"/>
      <c r="AA1629" s="43"/>
      <c r="AB1629" s="43"/>
      <c r="AC1629" s="43"/>
      <c r="AD1629" s="43"/>
    </row>
    <row r="1630" spans="1:30" ht="15" x14ac:dyDescent="0.15">
      <c r="A1630" s="53"/>
      <c r="B1630" s="58"/>
      <c r="C1630" s="55"/>
      <c r="D1630" s="59"/>
      <c r="E1630" s="60"/>
      <c r="F1630" s="58"/>
      <c r="G1630" s="59"/>
      <c r="H1630" s="60"/>
      <c r="I1630" s="58"/>
      <c r="J1630" s="40"/>
      <c r="K1630" s="41"/>
      <c r="L1630" s="41"/>
      <c r="M1630" s="42"/>
      <c r="N1630" s="43"/>
      <c r="O1630" s="43"/>
      <c r="P1630" s="43"/>
      <c r="Q1630" s="43"/>
      <c r="R1630" s="43"/>
      <c r="S1630" s="43"/>
      <c r="T1630" s="43"/>
      <c r="U1630" s="43"/>
      <c r="V1630" s="43"/>
      <c r="W1630" s="43"/>
      <c r="X1630" s="43"/>
      <c r="Y1630" s="43"/>
      <c r="Z1630" s="94"/>
      <c r="AA1630" s="43"/>
      <c r="AB1630" s="43"/>
      <c r="AC1630" s="43"/>
      <c r="AD1630" s="43"/>
    </row>
    <row r="1631" spans="1:30" ht="15" x14ac:dyDescent="0.15">
      <c r="A1631" s="53"/>
      <c r="B1631" s="58"/>
      <c r="C1631" s="55"/>
      <c r="D1631" s="59"/>
      <c r="E1631" s="60"/>
      <c r="F1631" s="58"/>
      <c r="G1631" s="59"/>
      <c r="H1631" s="60"/>
      <c r="I1631" s="58"/>
      <c r="J1631" s="40"/>
      <c r="K1631" s="41"/>
      <c r="L1631" s="41"/>
      <c r="M1631" s="42"/>
      <c r="N1631" s="43"/>
      <c r="O1631" s="43"/>
      <c r="P1631" s="43"/>
      <c r="Q1631" s="43"/>
      <c r="R1631" s="43"/>
      <c r="S1631" s="43"/>
      <c r="T1631" s="43"/>
      <c r="U1631" s="43"/>
      <c r="V1631" s="43"/>
      <c r="W1631" s="43"/>
      <c r="X1631" s="43"/>
      <c r="Y1631" s="43"/>
      <c r="Z1631" s="94"/>
      <c r="AA1631" s="43"/>
      <c r="AB1631" s="43"/>
      <c r="AC1631" s="43"/>
      <c r="AD1631" s="43"/>
    </row>
    <row r="1632" spans="1:30" ht="15" x14ac:dyDescent="0.15">
      <c r="A1632" s="53"/>
      <c r="B1632" s="58"/>
      <c r="C1632" s="55"/>
      <c r="D1632" s="59"/>
      <c r="E1632" s="60"/>
      <c r="F1632" s="58"/>
      <c r="G1632" s="59"/>
      <c r="H1632" s="60"/>
      <c r="I1632" s="58"/>
      <c r="J1632" s="40"/>
      <c r="K1632" s="41"/>
      <c r="L1632" s="41"/>
      <c r="M1632" s="42"/>
      <c r="N1632" s="43"/>
      <c r="O1632" s="43"/>
      <c r="P1632" s="43"/>
      <c r="Q1632" s="43"/>
      <c r="R1632" s="43"/>
      <c r="S1632" s="43"/>
      <c r="T1632" s="43"/>
      <c r="U1632" s="43"/>
      <c r="V1632" s="43"/>
      <c r="W1632" s="43"/>
      <c r="X1632" s="43"/>
      <c r="Y1632" s="43"/>
      <c r="Z1632" s="94"/>
      <c r="AA1632" s="43"/>
      <c r="AB1632" s="43"/>
      <c r="AC1632" s="43"/>
      <c r="AD1632" s="43"/>
    </row>
    <row r="1633" spans="1:30" ht="15" x14ac:dyDescent="0.15">
      <c r="A1633" s="53"/>
      <c r="B1633" s="58"/>
      <c r="C1633" s="55"/>
      <c r="D1633" s="59"/>
      <c r="E1633" s="60"/>
      <c r="F1633" s="58"/>
      <c r="G1633" s="59"/>
      <c r="H1633" s="60"/>
      <c r="I1633" s="58"/>
      <c r="J1633" s="40"/>
      <c r="K1633" s="41"/>
      <c r="L1633" s="41"/>
      <c r="M1633" s="42"/>
      <c r="N1633" s="43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94"/>
      <c r="AA1633" s="43"/>
      <c r="AB1633" s="43"/>
      <c r="AC1633" s="43"/>
      <c r="AD1633" s="43"/>
    </row>
    <row r="1634" spans="1:30" ht="15" x14ac:dyDescent="0.15">
      <c r="A1634" s="53"/>
      <c r="B1634" s="58"/>
      <c r="C1634" s="55"/>
      <c r="D1634" s="59"/>
      <c r="E1634" s="60"/>
      <c r="F1634" s="58"/>
      <c r="G1634" s="59"/>
      <c r="H1634" s="60"/>
      <c r="I1634" s="58"/>
      <c r="J1634" s="40"/>
      <c r="K1634" s="41"/>
      <c r="L1634" s="41"/>
      <c r="M1634" s="42"/>
      <c r="N1634" s="43"/>
      <c r="O1634" s="43"/>
      <c r="P1634" s="43"/>
      <c r="Q1634" s="43"/>
      <c r="R1634" s="43"/>
      <c r="S1634" s="43"/>
      <c r="T1634" s="43"/>
      <c r="U1634" s="43"/>
      <c r="V1634" s="43"/>
      <c r="W1634" s="43"/>
      <c r="X1634" s="43"/>
      <c r="Y1634" s="43"/>
      <c r="Z1634" s="94"/>
      <c r="AA1634" s="43"/>
      <c r="AB1634" s="43"/>
      <c r="AC1634" s="43"/>
      <c r="AD1634" s="43"/>
    </row>
    <row r="1635" spans="1:30" ht="15" x14ac:dyDescent="0.15">
      <c r="A1635" s="53"/>
      <c r="B1635" s="58"/>
      <c r="C1635" s="55"/>
      <c r="D1635" s="59"/>
      <c r="E1635" s="60"/>
      <c r="F1635" s="58"/>
      <c r="G1635" s="59"/>
      <c r="H1635" s="60"/>
      <c r="I1635" s="58"/>
      <c r="J1635" s="40"/>
      <c r="K1635" s="41"/>
      <c r="L1635" s="41"/>
      <c r="M1635" s="42"/>
      <c r="N1635" s="43"/>
      <c r="O1635" s="43"/>
      <c r="P1635" s="43"/>
      <c r="Q1635" s="43"/>
      <c r="R1635" s="43"/>
      <c r="S1635" s="43"/>
      <c r="T1635" s="43"/>
      <c r="U1635" s="43"/>
      <c r="V1635" s="43"/>
      <c r="W1635" s="43"/>
      <c r="X1635" s="43"/>
      <c r="Y1635" s="43"/>
      <c r="Z1635" s="94"/>
      <c r="AA1635" s="43"/>
      <c r="AB1635" s="43"/>
      <c r="AC1635" s="43"/>
      <c r="AD1635" s="43"/>
    </row>
    <row r="1636" spans="1:30" ht="15" x14ac:dyDescent="0.15">
      <c r="A1636" s="53"/>
      <c r="B1636" s="58"/>
      <c r="C1636" s="55"/>
      <c r="D1636" s="59"/>
      <c r="E1636" s="60"/>
      <c r="F1636" s="58"/>
      <c r="G1636" s="59"/>
      <c r="H1636" s="60"/>
      <c r="I1636" s="58"/>
      <c r="J1636" s="40"/>
      <c r="K1636" s="41"/>
      <c r="L1636" s="41"/>
      <c r="M1636" s="42"/>
      <c r="N1636" s="43"/>
      <c r="O1636" s="43"/>
      <c r="P1636" s="43"/>
      <c r="Q1636" s="43"/>
      <c r="R1636" s="43"/>
      <c r="S1636" s="43"/>
      <c r="T1636" s="43"/>
      <c r="U1636" s="43"/>
      <c r="V1636" s="43"/>
      <c r="W1636" s="43"/>
      <c r="X1636" s="43"/>
      <c r="Y1636" s="43"/>
      <c r="Z1636" s="94"/>
      <c r="AA1636" s="43"/>
      <c r="AB1636" s="43"/>
      <c r="AC1636" s="43"/>
      <c r="AD1636" s="43"/>
    </row>
    <row r="1637" spans="1:30" ht="15" x14ac:dyDescent="0.15">
      <c r="A1637" s="53"/>
      <c r="B1637" s="58"/>
      <c r="C1637" s="55"/>
      <c r="D1637" s="59"/>
      <c r="E1637" s="60"/>
      <c r="F1637" s="58"/>
      <c r="G1637" s="59"/>
      <c r="H1637" s="60"/>
      <c r="I1637" s="58"/>
      <c r="J1637" s="40"/>
      <c r="K1637" s="41"/>
      <c r="L1637" s="41"/>
      <c r="M1637" s="42"/>
      <c r="N1637" s="43"/>
      <c r="O1637" s="43"/>
      <c r="P1637" s="43"/>
      <c r="Q1637" s="43"/>
      <c r="R1637" s="43"/>
      <c r="S1637" s="43"/>
      <c r="T1637" s="43"/>
      <c r="U1637" s="43"/>
      <c r="V1637" s="43"/>
      <c r="W1637" s="43"/>
      <c r="X1637" s="43"/>
      <c r="Y1637" s="43"/>
      <c r="Z1637" s="94"/>
      <c r="AA1637" s="43"/>
      <c r="AB1637" s="43"/>
      <c r="AC1637" s="43"/>
      <c r="AD1637" s="43"/>
    </row>
    <row r="1638" spans="1:30" ht="15" x14ac:dyDescent="0.15">
      <c r="A1638" s="53"/>
      <c r="B1638" s="58"/>
      <c r="C1638" s="55"/>
      <c r="D1638" s="59"/>
      <c r="E1638" s="60"/>
      <c r="F1638" s="58"/>
      <c r="G1638" s="59"/>
      <c r="H1638" s="60"/>
      <c r="I1638" s="58"/>
      <c r="J1638" s="40"/>
      <c r="K1638" s="41"/>
      <c r="L1638" s="41"/>
      <c r="M1638" s="42"/>
      <c r="N1638" s="43"/>
      <c r="O1638" s="43"/>
      <c r="P1638" s="43"/>
      <c r="Q1638" s="43"/>
      <c r="R1638" s="43"/>
      <c r="S1638" s="43"/>
      <c r="T1638" s="43"/>
      <c r="U1638" s="43"/>
      <c r="V1638" s="43"/>
      <c r="W1638" s="43"/>
      <c r="X1638" s="43"/>
      <c r="Y1638" s="43"/>
      <c r="Z1638" s="94"/>
      <c r="AA1638" s="43"/>
      <c r="AB1638" s="43"/>
      <c r="AC1638" s="43"/>
      <c r="AD1638" s="43"/>
    </row>
    <row r="1639" spans="1:30" ht="15" x14ac:dyDescent="0.15">
      <c r="A1639" s="53"/>
      <c r="B1639" s="58"/>
      <c r="C1639" s="55"/>
      <c r="D1639" s="59"/>
      <c r="E1639" s="60"/>
      <c r="F1639" s="58"/>
      <c r="G1639" s="59"/>
      <c r="H1639" s="60"/>
      <c r="I1639" s="58"/>
      <c r="J1639" s="40"/>
      <c r="K1639" s="41"/>
      <c r="L1639" s="41"/>
      <c r="M1639" s="42"/>
      <c r="N1639" s="43"/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  <c r="Y1639" s="43"/>
      <c r="Z1639" s="94"/>
      <c r="AA1639" s="43"/>
      <c r="AB1639" s="43"/>
      <c r="AC1639" s="43"/>
      <c r="AD1639" s="43"/>
    </row>
    <row r="1640" spans="1:30" ht="15" x14ac:dyDescent="0.15">
      <c r="A1640" s="53"/>
      <c r="B1640" s="58"/>
      <c r="C1640" s="55"/>
      <c r="D1640" s="59"/>
      <c r="E1640" s="60"/>
      <c r="F1640" s="58"/>
      <c r="G1640" s="59"/>
      <c r="H1640" s="60"/>
      <c r="I1640" s="58"/>
      <c r="J1640" s="40"/>
      <c r="K1640" s="41"/>
      <c r="L1640" s="41"/>
      <c r="M1640" s="42"/>
      <c r="N1640" s="43"/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  <c r="Y1640" s="43"/>
      <c r="Z1640" s="94"/>
      <c r="AA1640" s="43"/>
      <c r="AB1640" s="43"/>
      <c r="AC1640" s="43"/>
      <c r="AD1640" s="43"/>
    </row>
    <row r="1641" spans="1:30" ht="15" x14ac:dyDescent="0.15">
      <c r="A1641" s="53"/>
      <c r="B1641" s="58"/>
      <c r="C1641" s="55"/>
      <c r="D1641" s="59"/>
      <c r="E1641" s="60"/>
      <c r="F1641" s="58"/>
      <c r="G1641" s="59"/>
      <c r="H1641" s="60"/>
      <c r="I1641" s="58"/>
      <c r="J1641" s="40"/>
      <c r="K1641" s="41"/>
      <c r="L1641" s="41"/>
      <c r="M1641" s="42"/>
      <c r="N1641" s="43"/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  <c r="Y1641" s="43"/>
      <c r="Z1641" s="94"/>
      <c r="AA1641" s="43"/>
      <c r="AB1641" s="43"/>
      <c r="AC1641" s="43"/>
      <c r="AD1641" s="43"/>
    </row>
    <row r="1642" spans="1:30" ht="15" x14ac:dyDescent="0.15">
      <c r="A1642" s="53"/>
      <c r="B1642" s="58"/>
      <c r="C1642" s="55"/>
      <c r="D1642" s="59"/>
      <c r="E1642" s="60"/>
      <c r="F1642" s="58"/>
      <c r="G1642" s="59"/>
      <c r="H1642" s="60"/>
      <c r="I1642" s="58"/>
      <c r="J1642" s="40"/>
      <c r="K1642" s="41"/>
      <c r="L1642" s="41"/>
      <c r="M1642" s="42"/>
      <c r="N1642" s="43"/>
      <c r="O1642" s="43"/>
      <c r="P1642" s="43"/>
      <c r="Q1642" s="43"/>
      <c r="R1642" s="43"/>
      <c r="S1642" s="43"/>
      <c r="T1642" s="43"/>
      <c r="U1642" s="43"/>
      <c r="V1642" s="43"/>
      <c r="W1642" s="43"/>
      <c r="X1642" s="43"/>
      <c r="Y1642" s="43"/>
      <c r="Z1642" s="94"/>
      <c r="AA1642" s="43"/>
      <c r="AB1642" s="43"/>
      <c r="AC1642" s="43"/>
      <c r="AD1642" s="43"/>
    </row>
    <row r="1643" spans="1:30" ht="15" x14ac:dyDescent="0.15">
      <c r="A1643" s="53"/>
      <c r="B1643" s="58"/>
      <c r="C1643" s="55"/>
      <c r="D1643" s="59"/>
      <c r="E1643" s="60"/>
      <c r="F1643" s="58"/>
      <c r="G1643" s="59"/>
      <c r="H1643" s="60"/>
      <c r="I1643" s="58"/>
      <c r="J1643" s="40"/>
      <c r="K1643" s="41"/>
      <c r="L1643" s="41"/>
      <c r="M1643" s="42"/>
      <c r="N1643" s="43"/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94"/>
      <c r="AA1643" s="43"/>
      <c r="AB1643" s="43"/>
      <c r="AC1643" s="43"/>
      <c r="AD1643" s="43"/>
    </row>
    <row r="1644" spans="1:30" ht="15" x14ac:dyDescent="0.15">
      <c r="A1644" s="53"/>
      <c r="B1644" s="58"/>
      <c r="C1644" s="55"/>
      <c r="D1644" s="59"/>
      <c r="E1644" s="60"/>
      <c r="F1644" s="58"/>
      <c r="G1644" s="59"/>
      <c r="H1644" s="60"/>
      <c r="I1644" s="58"/>
      <c r="J1644" s="40"/>
      <c r="K1644" s="41"/>
      <c r="L1644" s="41"/>
      <c r="M1644" s="42"/>
      <c r="N1644" s="43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94"/>
      <c r="AA1644" s="43"/>
      <c r="AB1644" s="43"/>
      <c r="AC1644" s="43"/>
      <c r="AD1644" s="43"/>
    </row>
    <row r="1645" spans="1:30" ht="15" x14ac:dyDescent="0.15">
      <c r="A1645" s="53"/>
      <c r="B1645" s="58"/>
      <c r="C1645" s="55"/>
      <c r="D1645" s="59"/>
      <c r="E1645" s="60"/>
      <c r="F1645" s="58"/>
      <c r="G1645" s="59"/>
      <c r="H1645" s="60"/>
      <c r="I1645" s="58"/>
      <c r="J1645" s="40"/>
      <c r="K1645" s="41"/>
      <c r="L1645" s="41"/>
      <c r="M1645" s="42"/>
      <c r="N1645" s="43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94"/>
      <c r="AA1645" s="43"/>
      <c r="AB1645" s="43"/>
      <c r="AC1645" s="43"/>
      <c r="AD1645" s="43"/>
    </row>
    <row r="1646" spans="1:30" ht="15" x14ac:dyDescent="0.15">
      <c r="A1646" s="53"/>
      <c r="B1646" s="58"/>
      <c r="C1646" s="55"/>
      <c r="D1646" s="59"/>
      <c r="E1646" s="60"/>
      <c r="F1646" s="58"/>
      <c r="G1646" s="59"/>
      <c r="H1646" s="60"/>
      <c r="I1646" s="58"/>
      <c r="J1646" s="40"/>
      <c r="K1646" s="41"/>
      <c r="L1646" s="41"/>
      <c r="M1646" s="42"/>
      <c r="N1646" s="43"/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94"/>
      <c r="AA1646" s="43"/>
      <c r="AB1646" s="43"/>
      <c r="AC1646" s="43"/>
      <c r="AD1646" s="43"/>
    </row>
    <row r="1647" spans="1:30" ht="15" x14ac:dyDescent="0.15">
      <c r="A1647" s="53"/>
      <c r="B1647" s="58"/>
      <c r="C1647" s="55"/>
      <c r="D1647" s="59"/>
      <c r="E1647" s="60"/>
      <c r="F1647" s="58"/>
      <c r="G1647" s="59"/>
      <c r="H1647" s="60"/>
      <c r="I1647" s="58"/>
      <c r="J1647" s="40"/>
      <c r="K1647" s="41"/>
      <c r="L1647" s="41"/>
      <c r="M1647" s="42"/>
      <c r="N1647" s="43"/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94"/>
      <c r="AA1647" s="43"/>
      <c r="AB1647" s="43"/>
      <c r="AC1647" s="43"/>
      <c r="AD1647" s="43"/>
    </row>
    <row r="1648" spans="1:30" ht="15" x14ac:dyDescent="0.15">
      <c r="A1648" s="53"/>
      <c r="B1648" s="58"/>
      <c r="C1648" s="55"/>
      <c r="D1648" s="59"/>
      <c r="E1648" s="60"/>
      <c r="F1648" s="58"/>
      <c r="G1648" s="59"/>
      <c r="H1648" s="60"/>
      <c r="I1648" s="58"/>
      <c r="J1648" s="40"/>
      <c r="K1648" s="41"/>
      <c r="L1648" s="41"/>
      <c r="M1648" s="42"/>
      <c r="N1648" s="43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94"/>
      <c r="AA1648" s="43"/>
      <c r="AB1648" s="43"/>
      <c r="AC1648" s="43"/>
      <c r="AD1648" s="43"/>
    </row>
    <row r="1649" spans="1:30" ht="15" x14ac:dyDescent="0.15">
      <c r="A1649" s="53"/>
      <c r="B1649" s="58"/>
      <c r="C1649" s="55"/>
      <c r="D1649" s="59"/>
      <c r="E1649" s="60"/>
      <c r="F1649" s="58"/>
      <c r="G1649" s="59"/>
      <c r="H1649" s="60"/>
      <c r="I1649" s="58"/>
      <c r="J1649" s="40"/>
      <c r="K1649" s="41"/>
      <c r="L1649" s="41"/>
      <c r="M1649" s="42"/>
      <c r="N1649" s="43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94"/>
      <c r="AA1649" s="43"/>
      <c r="AB1649" s="43"/>
      <c r="AC1649" s="43"/>
      <c r="AD1649" s="43"/>
    </row>
    <row r="1650" spans="1:30" ht="15" x14ac:dyDescent="0.15">
      <c r="A1650" s="53"/>
      <c r="B1650" s="58"/>
      <c r="C1650" s="55"/>
      <c r="D1650" s="59"/>
      <c r="E1650" s="60"/>
      <c r="F1650" s="58"/>
      <c r="G1650" s="59"/>
      <c r="H1650" s="60"/>
      <c r="I1650" s="58"/>
      <c r="J1650" s="40"/>
      <c r="K1650" s="41"/>
      <c r="L1650" s="41"/>
      <c r="M1650" s="42"/>
      <c r="N1650" s="43"/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94"/>
      <c r="AA1650" s="43"/>
      <c r="AB1650" s="43"/>
      <c r="AC1650" s="43"/>
      <c r="AD1650" s="43"/>
    </row>
    <row r="1651" spans="1:30" ht="15" x14ac:dyDescent="0.15">
      <c r="A1651" s="53"/>
      <c r="B1651" s="58"/>
      <c r="C1651" s="55"/>
      <c r="D1651" s="59"/>
      <c r="E1651" s="60"/>
      <c r="F1651" s="58"/>
      <c r="G1651" s="59"/>
      <c r="H1651" s="60"/>
      <c r="I1651" s="58"/>
      <c r="J1651" s="40"/>
      <c r="K1651" s="41"/>
      <c r="L1651" s="41"/>
      <c r="M1651" s="42"/>
      <c r="N1651" s="43"/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94"/>
      <c r="AA1651" s="43"/>
      <c r="AB1651" s="43"/>
      <c r="AC1651" s="43"/>
      <c r="AD1651" s="43"/>
    </row>
    <row r="1652" spans="1:30" ht="15" x14ac:dyDescent="0.15">
      <c r="A1652" s="53"/>
      <c r="B1652" s="58"/>
      <c r="C1652" s="55"/>
      <c r="D1652" s="59"/>
      <c r="E1652" s="60"/>
      <c r="F1652" s="58"/>
      <c r="G1652" s="59"/>
      <c r="H1652" s="60"/>
      <c r="I1652" s="58"/>
      <c r="J1652" s="40"/>
      <c r="K1652" s="41"/>
      <c r="L1652" s="41"/>
      <c r="M1652" s="42"/>
      <c r="N1652" s="43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94"/>
      <c r="AA1652" s="43"/>
      <c r="AB1652" s="43"/>
      <c r="AC1652" s="43"/>
      <c r="AD1652" s="43"/>
    </row>
    <row r="1653" spans="1:30" ht="15" x14ac:dyDescent="0.15">
      <c r="A1653" s="53"/>
      <c r="B1653" s="58"/>
      <c r="C1653" s="55"/>
      <c r="D1653" s="59"/>
      <c r="E1653" s="60"/>
      <c r="F1653" s="58"/>
      <c r="G1653" s="59"/>
      <c r="H1653" s="60"/>
      <c r="I1653" s="58"/>
      <c r="J1653" s="40"/>
      <c r="K1653" s="41"/>
      <c r="L1653" s="41"/>
      <c r="M1653" s="42"/>
      <c r="N1653" s="43"/>
      <c r="O1653" s="43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94"/>
      <c r="AA1653" s="43"/>
      <c r="AB1653" s="43"/>
      <c r="AC1653" s="43"/>
      <c r="AD1653" s="43"/>
    </row>
    <row r="1654" spans="1:30" ht="15" x14ac:dyDescent="0.15">
      <c r="A1654" s="53"/>
      <c r="B1654" s="58"/>
      <c r="C1654" s="55"/>
      <c r="D1654" s="59"/>
      <c r="E1654" s="60"/>
      <c r="F1654" s="58"/>
      <c r="G1654" s="59"/>
      <c r="H1654" s="60"/>
      <c r="I1654" s="58"/>
      <c r="J1654" s="40"/>
      <c r="K1654" s="41"/>
      <c r="L1654" s="41"/>
      <c r="M1654" s="42"/>
      <c r="N1654" s="43"/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94"/>
      <c r="AA1654" s="43"/>
      <c r="AB1654" s="43"/>
      <c r="AC1654" s="43"/>
      <c r="AD1654" s="43"/>
    </row>
    <row r="1655" spans="1:30" ht="15" x14ac:dyDescent="0.15">
      <c r="A1655" s="53"/>
      <c r="B1655" s="58"/>
      <c r="C1655" s="55"/>
      <c r="D1655" s="59"/>
      <c r="E1655" s="60"/>
      <c r="F1655" s="58"/>
      <c r="G1655" s="59"/>
      <c r="H1655" s="60"/>
      <c r="I1655" s="58"/>
      <c r="J1655" s="40"/>
      <c r="K1655" s="41"/>
      <c r="L1655" s="41"/>
      <c r="M1655" s="42"/>
      <c r="N1655" s="43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94"/>
      <c r="AA1655" s="43"/>
      <c r="AB1655" s="43"/>
      <c r="AC1655" s="43"/>
      <c r="AD1655" s="43"/>
    </row>
    <row r="1656" spans="1:30" ht="15" x14ac:dyDescent="0.15">
      <c r="A1656" s="53"/>
      <c r="B1656" s="58"/>
      <c r="C1656" s="55"/>
      <c r="D1656" s="59"/>
      <c r="E1656" s="60"/>
      <c r="F1656" s="58"/>
      <c r="G1656" s="59"/>
      <c r="H1656" s="60"/>
      <c r="I1656" s="58"/>
      <c r="J1656" s="40"/>
      <c r="K1656" s="41"/>
      <c r="L1656" s="41"/>
      <c r="M1656" s="42"/>
      <c r="N1656" s="43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94"/>
      <c r="AA1656" s="43"/>
      <c r="AB1656" s="43"/>
      <c r="AC1656" s="43"/>
      <c r="AD1656" s="43"/>
    </row>
    <row r="1657" spans="1:30" ht="15" x14ac:dyDescent="0.15">
      <c r="A1657" s="53"/>
      <c r="B1657" s="58"/>
      <c r="C1657" s="55"/>
      <c r="D1657" s="59"/>
      <c r="E1657" s="60"/>
      <c r="F1657" s="58"/>
      <c r="G1657" s="59"/>
      <c r="H1657" s="60"/>
      <c r="I1657" s="58"/>
      <c r="J1657" s="40"/>
      <c r="K1657" s="41"/>
      <c r="L1657" s="41"/>
      <c r="M1657" s="42"/>
      <c r="N1657" s="43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94"/>
      <c r="AA1657" s="43"/>
      <c r="AB1657" s="43"/>
      <c r="AC1657" s="43"/>
      <c r="AD1657" s="43"/>
    </row>
    <row r="1658" spans="1:30" ht="15" x14ac:dyDescent="0.15">
      <c r="A1658" s="53"/>
      <c r="B1658" s="58"/>
      <c r="C1658" s="55"/>
      <c r="D1658" s="59"/>
      <c r="E1658" s="60"/>
      <c r="F1658" s="58"/>
      <c r="G1658" s="59"/>
      <c r="H1658" s="60"/>
      <c r="I1658" s="58"/>
      <c r="J1658" s="40"/>
      <c r="K1658" s="41"/>
      <c r="L1658" s="41"/>
      <c r="M1658" s="42"/>
      <c r="N1658" s="43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94"/>
      <c r="AA1658" s="43"/>
      <c r="AB1658" s="43"/>
      <c r="AC1658" s="43"/>
      <c r="AD1658" s="43"/>
    </row>
    <row r="1659" spans="1:30" ht="15" x14ac:dyDescent="0.15">
      <c r="A1659" s="53"/>
      <c r="B1659" s="58"/>
      <c r="C1659" s="55"/>
      <c r="D1659" s="59"/>
      <c r="E1659" s="60"/>
      <c r="F1659" s="58"/>
      <c r="G1659" s="59"/>
      <c r="H1659" s="60"/>
      <c r="I1659" s="58"/>
      <c r="J1659" s="40"/>
      <c r="K1659" s="41"/>
      <c r="L1659" s="41"/>
      <c r="M1659" s="42"/>
      <c r="N1659" s="43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94"/>
      <c r="AA1659" s="43"/>
      <c r="AB1659" s="43"/>
      <c r="AC1659" s="43"/>
      <c r="AD1659" s="43"/>
    </row>
    <row r="1660" spans="1:30" ht="15" x14ac:dyDescent="0.15">
      <c r="A1660" s="53"/>
      <c r="B1660" s="58"/>
      <c r="C1660" s="55"/>
      <c r="D1660" s="59"/>
      <c r="E1660" s="60"/>
      <c r="F1660" s="58"/>
      <c r="G1660" s="59"/>
      <c r="H1660" s="60"/>
      <c r="I1660" s="58"/>
      <c r="J1660" s="40"/>
      <c r="K1660" s="41"/>
      <c r="L1660" s="41"/>
      <c r="M1660" s="42"/>
      <c r="N1660" s="43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94"/>
      <c r="AA1660" s="43"/>
      <c r="AB1660" s="43"/>
      <c r="AC1660" s="43"/>
      <c r="AD1660" s="43"/>
    </row>
    <row r="1661" spans="1:30" ht="15" x14ac:dyDescent="0.15">
      <c r="A1661" s="53"/>
      <c r="B1661" s="58"/>
      <c r="C1661" s="55"/>
      <c r="D1661" s="59"/>
      <c r="E1661" s="60"/>
      <c r="F1661" s="58"/>
      <c r="G1661" s="59"/>
      <c r="H1661" s="60"/>
      <c r="I1661" s="58"/>
      <c r="J1661" s="40"/>
      <c r="K1661" s="41"/>
      <c r="L1661" s="41"/>
      <c r="M1661" s="42"/>
      <c r="N1661" s="43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94"/>
      <c r="AA1661" s="43"/>
      <c r="AB1661" s="43"/>
      <c r="AC1661" s="43"/>
      <c r="AD1661" s="43"/>
    </row>
    <row r="1662" spans="1:30" ht="15" x14ac:dyDescent="0.15">
      <c r="A1662" s="53"/>
      <c r="B1662" s="58"/>
      <c r="C1662" s="55"/>
      <c r="D1662" s="59"/>
      <c r="E1662" s="60"/>
      <c r="F1662" s="58"/>
      <c r="G1662" s="59"/>
      <c r="H1662" s="60"/>
      <c r="I1662" s="58"/>
      <c r="J1662" s="40"/>
      <c r="K1662" s="41"/>
      <c r="L1662" s="41"/>
      <c r="M1662" s="42"/>
      <c r="N1662" s="43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94"/>
      <c r="AA1662" s="43"/>
      <c r="AB1662" s="43"/>
      <c r="AC1662" s="43"/>
      <c r="AD1662" s="43"/>
    </row>
    <row r="1663" spans="1:30" ht="15" x14ac:dyDescent="0.15">
      <c r="A1663" s="53"/>
      <c r="B1663" s="58"/>
      <c r="C1663" s="55"/>
      <c r="D1663" s="59"/>
      <c r="E1663" s="60"/>
      <c r="F1663" s="58"/>
      <c r="G1663" s="59"/>
      <c r="H1663" s="60"/>
      <c r="I1663" s="58"/>
      <c r="J1663" s="40"/>
      <c r="K1663" s="41"/>
      <c r="L1663" s="41"/>
      <c r="M1663" s="42"/>
      <c r="N1663" s="43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94"/>
      <c r="AA1663" s="43"/>
      <c r="AB1663" s="43"/>
      <c r="AC1663" s="43"/>
      <c r="AD1663" s="43"/>
    </row>
    <row r="1664" spans="1:30" ht="15" x14ac:dyDescent="0.15">
      <c r="A1664" s="53"/>
      <c r="B1664" s="58"/>
      <c r="C1664" s="55"/>
      <c r="D1664" s="59"/>
      <c r="E1664" s="60"/>
      <c r="F1664" s="58"/>
      <c r="G1664" s="59"/>
      <c r="H1664" s="60"/>
      <c r="I1664" s="58"/>
      <c r="J1664" s="40"/>
      <c r="K1664" s="41"/>
      <c r="L1664" s="41"/>
      <c r="M1664" s="42"/>
      <c r="N1664" s="43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94"/>
      <c r="AA1664" s="43"/>
      <c r="AB1664" s="43"/>
      <c r="AC1664" s="43"/>
      <c r="AD1664" s="43"/>
    </row>
    <row r="1665" spans="1:30" ht="15" x14ac:dyDescent="0.15">
      <c r="A1665" s="53"/>
      <c r="B1665" s="58"/>
      <c r="C1665" s="55"/>
      <c r="D1665" s="59"/>
      <c r="E1665" s="60"/>
      <c r="F1665" s="58"/>
      <c r="G1665" s="59"/>
      <c r="H1665" s="60"/>
      <c r="I1665" s="58"/>
      <c r="J1665" s="40"/>
      <c r="K1665" s="41"/>
      <c r="L1665" s="41"/>
      <c r="M1665" s="42"/>
      <c r="N1665" s="43"/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94"/>
      <c r="AA1665" s="43"/>
      <c r="AB1665" s="43"/>
      <c r="AC1665" s="43"/>
      <c r="AD1665" s="43"/>
    </row>
    <row r="1666" spans="1:30" ht="15" x14ac:dyDescent="0.15">
      <c r="A1666" s="53"/>
      <c r="B1666" s="58"/>
      <c r="C1666" s="55"/>
      <c r="D1666" s="59"/>
      <c r="E1666" s="60"/>
      <c r="F1666" s="58"/>
      <c r="G1666" s="59"/>
      <c r="H1666" s="60"/>
      <c r="I1666" s="58"/>
      <c r="J1666" s="40"/>
      <c r="K1666" s="41"/>
      <c r="L1666" s="41"/>
      <c r="M1666" s="42"/>
      <c r="N1666" s="43"/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94"/>
      <c r="AA1666" s="43"/>
      <c r="AB1666" s="43"/>
      <c r="AC1666" s="43"/>
      <c r="AD1666" s="43"/>
    </row>
    <row r="1667" spans="1:30" ht="15" x14ac:dyDescent="0.15">
      <c r="A1667" s="53"/>
      <c r="B1667" s="58"/>
      <c r="C1667" s="55"/>
      <c r="D1667" s="59"/>
      <c r="E1667" s="60"/>
      <c r="F1667" s="58"/>
      <c r="G1667" s="59"/>
      <c r="H1667" s="60"/>
      <c r="I1667" s="58"/>
      <c r="J1667" s="40"/>
      <c r="K1667" s="41"/>
      <c r="L1667" s="41"/>
      <c r="M1667" s="42"/>
      <c r="N1667" s="43"/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94"/>
      <c r="AA1667" s="43"/>
      <c r="AB1667" s="43"/>
      <c r="AC1667" s="43"/>
      <c r="AD1667" s="43"/>
    </row>
    <row r="1668" spans="1:30" ht="15" x14ac:dyDescent="0.15">
      <c r="A1668" s="53"/>
      <c r="B1668" s="58"/>
      <c r="C1668" s="55"/>
      <c r="D1668" s="59"/>
      <c r="E1668" s="60"/>
      <c r="F1668" s="58"/>
      <c r="G1668" s="59"/>
      <c r="H1668" s="60"/>
      <c r="I1668" s="58"/>
      <c r="J1668" s="40"/>
      <c r="K1668" s="41"/>
      <c r="L1668" s="41"/>
      <c r="M1668" s="42"/>
      <c r="N1668" s="43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94"/>
      <c r="AA1668" s="43"/>
      <c r="AB1668" s="43"/>
      <c r="AC1668" s="43"/>
      <c r="AD1668" s="43"/>
    </row>
    <row r="1669" spans="1:30" ht="15" x14ac:dyDescent="0.15">
      <c r="A1669" s="53"/>
      <c r="B1669" s="58"/>
      <c r="C1669" s="55"/>
      <c r="D1669" s="59"/>
      <c r="E1669" s="60"/>
      <c r="F1669" s="58"/>
      <c r="G1669" s="59"/>
      <c r="H1669" s="60"/>
      <c r="I1669" s="58"/>
      <c r="J1669" s="40"/>
      <c r="K1669" s="41"/>
      <c r="L1669" s="41"/>
      <c r="M1669" s="42"/>
      <c r="N1669" s="43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94"/>
      <c r="AA1669" s="43"/>
      <c r="AB1669" s="43"/>
      <c r="AC1669" s="43"/>
      <c r="AD1669" s="43"/>
    </row>
    <row r="1670" spans="1:30" ht="15" x14ac:dyDescent="0.15">
      <c r="A1670" s="53"/>
      <c r="B1670" s="58"/>
      <c r="C1670" s="55"/>
      <c r="D1670" s="59"/>
      <c r="E1670" s="60"/>
      <c r="F1670" s="58"/>
      <c r="G1670" s="59"/>
      <c r="H1670" s="60"/>
      <c r="I1670" s="58"/>
      <c r="J1670" s="40"/>
      <c r="K1670" s="41"/>
      <c r="L1670" s="41"/>
      <c r="M1670" s="42"/>
      <c r="N1670" s="43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94"/>
      <c r="AA1670" s="43"/>
      <c r="AB1670" s="43"/>
      <c r="AC1670" s="43"/>
      <c r="AD1670" s="43"/>
    </row>
    <row r="1671" spans="1:30" ht="15" x14ac:dyDescent="0.15">
      <c r="A1671" s="53"/>
      <c r="B1671" s="58"/>
      <c r="C1671" s="55"/>
      <c r="D1671" s="59"/>
      <c r="E1671" s="60"/>
      <c r="F1671" s="58"/>
      <c r="G1671" s="59"/>
      <c r="H1671" s="60"/>
      <c r="I1671" s="58"/>
      <c r="J1671" s="40"/>
      <c r="K1671" s="41"/>
      <c r="L1671" s="41"/>
      <c r="M1671" s="42"/>
      <c r="N1671" s="43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94"/>
      <c r="AA1671" s="43"/>
      <c r="AB1671" s="43"/>
      <c r="AC1671" s="43"/>
      <c r="AD1671" s="43"/>
    </row>
    <row r="1672" spans="1:30" ht="15" x14ac:dyDescent="0.15">
      <c r="A1672" s="53"/>
      <c r="B1672" s="58"/>
      <c r="C1672" s="55"/>
      <c r="D1672" s="59"/>
      <c r="E1672" s="60"/>
      <c r="F1672" s="58"/>
      <c r="G1672" s="59"/>
      <c r="H1672" s="60"/>
      <c r="I1672" s="58"/>
      <c r="J1672" s="40"/>
      <c r="K1672" s="41"/>
      <c r="L1672" s="41"/>
      <c r="M1672" s="42"/>
      <c r="N1672" s="43"/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94"/>
      <c r="AA1672" s="43"/>
      <c r="AB1672" s="43"/>
      <c r="AC1672" s="43"/>
      <c r="AD1672" s="43"/>
    </row>
    <row r="1673" spans="1:30" ht="15" x14ac:dyDescent="0.15">
      <c r="A1673" s="53"/>
      <c r="B1673" s="58"/>
      <c r="C1673" s="55"/>
      <c r="D1673" s="59"/>
      <c r="E1673" s="60"/>
      <c r="F1673" s="58"/>
      <c r="G1673" s="59"/>
      <c r="H1673" s="60"/>
      <c r="I1673" s="58"/>
      <c r="J1673" s="40"/>
      <c r="K1673" s="41"/>
      <c r="L1673" s="41"/>
      <c r="M1673" s="42"/>
      <c r="N1673" s="43"/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94"/>
      <c r="AA1673" s="43"/>
      <c r="AB1673" s="43"/>
      <c r="AC1673" s="43"/>
      <c r="AD1673" s="43"/>
    </row>
    <row r="1674" spans="1:30" ht="15" x14ac:dyDescent="0.15">
      <c r="A1674" s="53"/>
      <c r="B1674" s="58"/>
      <c r="C1674" s="55"/>
      <c r="D1674" s="59"/>
      <c r="E1674" s="60"/>
      <c r="F1674" s="58"/>
      <c r="G1674" s="59"/>
      <c r="H1674" s="60"/>
      <c r="I1674" s="58"/>
      <c r="J1674" s="40"/>
      <c r="K1674" s="41"/>
      <c r="L1674" s="41"/>
      <c r="M1674" s="42"/>
      <c r="N1674" s="43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94"/>
      <c r="AA1674" s="43"/>
      <c r="AB1674" s="43"/>
      <c r="AC1674" s="43"/>
      <c r="AD1674" s="43"/>
    </row>
    <row r="1675" spans="1:30" ht="15" x14ac:dyDescent="0.15">
      <c r="A1675" s="53"/>
      <c r="B1675" s="58"/>
      <c r="C1675" s="55"/>
      <c r="D1675" s="59"/>
      <c r="E1675" s="60"/>
      <c r="F1675" s="58"/>
      <c r="G1675" s="59"/>
      <c r="H1675" s="60"/>
      <c r="I1675" s="58"/>
      <c r="J1675" s="40"/>
      <c r="K1675" s="41"/>
      <c r="L1675" s="41"/>
      <c r="M1675" s="42"/>
      <c r="N1675" s="43"/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94"/>
      <c r="AA1675" s="43"/>
      <c r="AB1675" s="43"/>
      <c r="AC1675" s="43"/>
      <c r="AD1675" s="43"/>
    </row>
    <row r="1676" spans="1:30" ht="15" x14ac:dyDescent="0.15">
      <c r="A1676" s="53"/>
      <c r="B1676" s="58"/>
      <c r="C1676" s="55"/>
      <c r="D1676" s="59"/>
      <c r="E1676" s="60"/>
      <c r="F1676" s="58"/>
      <c r="G1676" s="59"/>
      <c r="H1676" s="60"/>
      <c r="I1676" s="58"/>
      <c r="J1676" s="40"/>
      <c r="K1676" s="41"/>
      <c r="L1676" s="41"/>
      <c r="M1676" s="42"/>
      <c r="N1676" s="43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94"/>
      <c r="AA1676" s="43"/>
      <c r="AB1676" s="43"/>
      <c r="AC1676" s="43"/>
      <c r="AD1676" s="43"/>
    </row>
    <row r="1677" spans="1:30" ht="15" x14ac:dyDescent="0.15">
      <c r="A1677" s="53"/>
      <c r="B1677" s="58"/>
      <c r="C1677" s="55"/>
      <c r="D1677" s="59"/>
      <c r="E1677" s="60"/>
      <c r="F1677" s="58"/>
      <c r="G1677" s="59"/>
      <c r="H1677" s="60"/>
      <c r="I1677" s="58"/>
      <c r="J1677" s="40"/>
      <c r="K1677" s="41"/>
      <c r="L1677" s="41"/>
      <c r="M1677" s="42"/>
      <c r="N1677" s="43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94"/>
      <c r="AA1677" s="43"/>
      <c r="AB1677" s="43"/>
      <c r="AC1677" s="43"/>
      <c r="AD1677" s="43"/>
    </row>
    <row r="1678" spans="1:30" ht="15" x14ac:dyDescent="0.15">
      <c r="A1678" s="53"/>
      <c r="B1678" s="58"/>
      <c r="C1678" s="55"/>
      <c r="D1678" s="59"/>
      <c r="E1678" s="60"/>
      <c r="F1678" s="58"/>
      <c r="G1678" s="59"/>
      <c r="H1678" s="60"/>
      <c r="I1678" s="58"/>
      <c r="J1678" s="40"/>
      <c r="K1678" s="41"/>
      <c r="L1678" s="41"/>
      <c r="M1678" s="42"/>
      <c r="N1678" s="43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94"/>
      <c r="AA1678" s="43"/>
      <c r="AB1678" s="43"/>
      <c r="AC1678" s="43"/>
      <c r="AD1678" s="43"/>
    </row>
    <row r="1679" spans="1:30" ht="15" x14ac:dyDescent="0.15">
      <c r="A1679" s="53"/>
      <c r="B1679" s="58"/>
      <c r="C1679" s="55"/>
      <c r="D1679" s="59"/>
      <c r="E1679" s="60"/>
      <c r="F1679" s="58"/>
      <c r="G1679" s="59"/>
      <c r="H1679" s="60"/>
      <c r="I1679" s="58"/>
      <c r="J1679" s="40"/>
      <c r="K1679" s="41"/>
      <c r="L1679" s="41"/>
      <c r="M1679" s="42"/>
      <c r="N1679" s="43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94"/>
      <c r="AA1679" s="43"/>
      <c r="AB1679" s="43"/>
      <c r="AC1679" s="43"/>
      <c r="AD1679" s="43"/>
    </row>
    <row r="1680" spans="1:30" ht="15" x14ac:dyDescent="0.15">
      <c r="A1680" s="53"/>
      <c r="B1680" s="58"/>
      <c r="C1680" s="55"/>
      <c r="D1680" s="59"/>
      <c r="E1680" s="60"/>
      <c r="F1680" s="58"/>
      <c r="G1680" s="59"/>
      <c r="H1680" s="60"/>
      <c r="I1680" s="58"/>
      <c r="J1680" s="40"/>
      <c r="K1680" s="41"/>
      <c r="L1680" s="41"/>
      <c r="M1680" s="42"/>
      <c r="N1680" s="43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94"/>
      <c r="AA1680" s="43"/>
      <c r="AB1680" s="43"/>
      <c r="AC1680" s="43"/>
      <c r="AD1680" s="43"/>
    </row>
    <row r="1681" spans="1:30" ht="15" x14ac:dyDescent="0.15">
      <c r="A1681" s="53"/>
      <c r="B1681" s="58"/>
      <c r="C1681" s="55"/>
      <c r="D1681" s="59"/>
      <c r="E1681" s="60"/>
      <c r="F1681" s="58"/>
      <c r="G1681" s="59"/>
      <c r="H1681" s="60"/>
      <c r="I1681" s="58"/>
      <c r="J1681" s="40"/>
      <c r="K1681" s="41"/>
      <c r="L1681" s="41"/>
      <c r="M1681" s="42"/>
      <c r="N1681" s="43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94"/>
      <c r="AA1681" s="43"/>
      <c r="AB1681" s="43"/>
      <c r="AC1681" s="43"/>
      <c r="AD1681" s="43"/>
    </row>
    <row r="1682" spans="1:30" ht="15" x14ac:dyDescent="0.15">
      <c r="A1682" s="53"/>
      <c r="B1682" s="58"/>
      <c r="C1682" s="55"/>
      <c r="D1682" s="59"/>
      <c r="E1682" s="60"/>
      <c r="F1682" s="58"/>
      <c r="G1682" s="59"/>
      <c r="H1682" s="60"/>
      <c r="I1682" s="58"/>
      <c r="J1682" s="40"/>
      <c r="K1682" s="41"/>
      <c r="L1682" s="41"/>
      <c r="M1682" s="42"/>
      <c r="N1682" s="43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94"/>
      <c r="AA1682" s="43"/>
      <c r="AB1682" s="43"/>
      <c r="AC1682" s="43"/>
      <c r="AD1682" s="43"/>
    </row>
    <row r="1683" spans="1:30" ht="15" x14ac:dyDescent="0.15">
      <c r="A1683" s="53"/>
      <c r="B1683" s="58"/>
      <c r="C1683" s="55"/>
      <c r="D1683" s="59"/>
      <c r="E1683" s="60"/>
      <c r="F1683" s="58"/>
      <c r="G1683" s="59"/>
      <c r="H1683" s="60"/>
      <c r="I1683" s="58"/>
      <c r="J1683" s="40"/>
      <c r="K1683" s="41"/>
      <c r="L1683" s="41"/>
      <c r="M1683" s="42"/>
      <c r="N1683" s="43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94"/>
      <c r="AA1683" s="43"/>
      <c r="AB1683" s="43"/>
      <c r="AC1683" s="43"/>
      <c r="AD1683" s="43"/>
    </row>
    <row r="1684" spans="1:30" ht="15" x14ac:dyDescent="0.15">
      <c r="A1684" s="53"/>
      <c r="B1684" s="58"/>
      <c r="C1684" s="55"/>
      <c r="D1684" s="59"/>
      <c r="E1684" s="60"/>
      <c r="F1684" s="58"/>
      <c r="G1684" s="59"/>
      <c r="H1684" s="60"/>
      <c r="I1684" s="58"/>
      <c r="J1684" s="40"/>
      <c r="K1684" s="41"/>
      <c r="L1684" s="41"/>
      <c r="M1684" s="42"/>
      <c r="N1684" s="43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94"/>
      <c r="AA1684" s="43"/>
      <c r="AB1684" s="43"/>
      <c r="AC1684" s="43"/>
      <c r="AD1684" s="43"/>
    </row>
    <row r="1685" spans="1:30" ht="15" x14ac:dyDescent="0.15">
      <c r="A1685" s="53"/>
      <c r="B1685" s="58"/>
      <c r="C1685" s="55"/>
      <c r="D1685" s="59"/>
      <c r="E1685" s="60"/>
      <c r="F1685" s="58"/>
      <c r="G1685" s="59"/>
      <c r="H1685" s="60"/>
      <c r="I1685" s="58"/>
      <c r="J1685" s="40"/>
      <c r="K1685" s="41"/>
      <c r="L1685" s="41"/>
      <c r="M1685" s="42"/>
      <c r="N1685" s="43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94"/>
      <c r="AA1685" s="43"/>
      <c r="AB1685" s="43"/>
      <c r="AC1685" s="43"/>
      <c r="AD1685" s="43"/>
    </row>
    <row r="1686" spans="1:30" ht="15" x14ac:dyDescent="0.15">
      <c r="A1686" s="53"/>
      <c r="B1686" s="58"/>
      <c r="C1686" s="55"/>
      <c r="D1686" s="59"/>
      <c r="E1686" s="60"/>
      <c r="F1686" s="58"/>
      <c r="G1686" s="59"/>
      <c r="H1686" s="60"/>
      <c r="I1686" s="58"/>
      <c r="J1686" s="40"/>
      <c r="K1686" s="41"/>
      <c r="L1686" s="41"/>
      <c r="M1686" s="42"/>
      <c r="N1686" s="43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94"/>
      <c r="AA1686" s="43"/>
      <c r="AB1686" s="43"/>
      <c r="AC1686" s="43"/>
      <c r="AD1686" s="43"/>
    </row>
    <row r="1687" spans="1:30" ht="15" x14ac:dyDescent="0.15">
      <c r="A1687" s="53"/>
      <c r="B1687" s="58"/>
      <c r="C1687" s="55"/>
      <c r="D1687" s="59"/>
      <c r="E1687" s="60"/>
      <c r="F1687" s="58"/>
      <c r="G1687" s="59"/>
      <c r="H1687" s="60"/>
      <c r="I1687" s="58"/>
      <c r="J1687" s="40"/>
      <c r="K1687" s="41"/>
      <c r="L1687" s="41"/>
      <c r="M1687" s="42"/>
      <c r="N1687" s="43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94"/>
      <c r="AA1687" s="43"/>
      <c r="AB1687" s="43"/>
      <c r="AC1687" s="43"/>
      <c r="AD1687" s="43"/>
    </row>
    <row r="1688" spans="1:30" ht="15" x14ac:dyDescent="0.15">
      <c r="A1688" s="53"/>
      <c r="B1688" s="58"/>
      <c r="C1688" s="55"/>
      <c r="D1688" s="59"/>
      <c r="E1688" s="60"/>
      <c r="F1688" s="58"/>
      <c r="G1688" s="59"/>
      <c r="H1688" s="60"/>
      <c r="I1688" s="58"/>
      <c r="J1688" s="40"/>
      <c r="K1688" s="41"/>
      <c r="L1688" s="41"/>
      <c r="M1688" s="42"/>
      <c r="N1688" s="43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94"/>
      <c r="AA1688" s="43"/>
      <c r="AB1688" s="43"/>
      <c r="AC1688" s="43"/>
      <c r="AD1688" s="43"/>
    </row>
    <row r="1689" spans="1:30" ht="15" x14ac:dyDescent="0.15">
      <c r="A1689" s="53"/>
      <c r="B1689" s="58"/>
      <c r="C1689" s="55"/>
      <c r="D1689" s="59"/>
      <c r="E1689" s="60"/>
      <c r="F1689" s="58"/>
      <c r="G1689" s="59"/>
      <c r="H1689" s="60"/>
      <c r="I1689" s="58"/>
      <c r="J1689" s="40"/>
      <c r="K1689" s="41"/>
      <c r="L1689" s="41"/>
      <c r="M1689" s="42"/>
      <c r="N1689" s="43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94"/>
      <c r="AA1689" s="43"/>
      <c r="AB1689" s="43"/>
      <c r="AC1689" s="43"/>
      <c r="AD1689" s="43"/>
    </row>
    <row r="1690" spans="1:30" ht="15" x14ac:dyDescent="0.15">
      <c r="A1690" s="53"/>
      <c r="B1690" s="58"/>
      <c r="C1690" s="55"/>
      <c r="D1690" s="59"/>
      <c r="E1690" s="60"/>
      <c r="F1690" s="58"/>
      <c r="G1690" s="59"/>
      <c r="H1690" s="60"/>
      <c r="I1690" s="58"/>
      <c r="J1690" s="40"/>
      <c r="K1690" s="41"/>
      <c r="L1690" s="41"/>
      <c r="M1690" s="42"/>
      <c r="N1690" s="43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94"/>
      <c r="AA1690" s="43"/>
      <c r="AB1690" s="43"/>
      <c r="AC1690" s="43"/>
      <c r="AD1690" s="43"/>
    </row>
    <row r="1691" spans="1:30" ht="15" x14ac:dyDescent="0.15">
      <c r="A1691" s="53"/>
      <c r="B1691" s="58"/>
      <c r="C1691" s="55"/>
      <c r="D1691" s="59"/>
      <c r="E1691" s="60"/>
      <c r="F1691" s="58"/>
      <c r="G1691" s="59"/>
      <c r="H1691" s="60"/>
      <c r="I1691" s="58"/>
      <c r="J1691" s="40"/>
      <c r="K1691" s="41"/>
      <c r="L1691" s="41"/>
      <c r="M1691" s="42"/>
      <c r="N1691" s="43"/>
      <c r="O1691" s="43"/>
      <c r="P1691" s="43"/>
      <c r="Q1691" s="43"/>
      <c r="R1691" s="43"/>
      <c r="S1691" s="43"/>
      <c r="T1691" s="43"/>
      <c r="U1691" s="43"/>
      <c r="V1691" s="43"/>
      <c r="W1691" s="43"/>
      <c r="X1691" s="43"/>
      <c r="Y1691" s="43"/>
      <c r="Z1691" s="94"/>
      <c r="AA1691" s="43"/>
      <c r="AB1691" s="43"/>
      <c r="AC1691" s="43"/>
      <c r="AD1691" s="43"/>
    </row>
    <row r="1692" spans="1:30" ht="15" x14ac:dyDescent="0.15">
      <c r="A1692" s="53"/>
      <c r="B1692" s="58"/>
      <c r="C1692" s="55"/>
      <c r="D1692" s="59"/>
      <c r="E1692" s="60"/>
      <c r="F1692" s="58"/>
      <c r="G1692" s="59"/>
      <c r="H1692" s="60"/>
      <c r="I1692" s="58"/>
      <c r="J1692" s="40"/>
      <c r="K1692" s="41"/>
      <c r="L1692" s="41"/>
      <c r="M1692" s="42"/>
      <c r="N1692" s="43"/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94"/>
      <c r="AA1692" s="43"/>
      <c r="AB1692" s="43"/>
      <c r="AC1692" s="43"/>
      <c r="AD1692" s="43"/>
    </row>
    <row r="1693" spans="1:30" ht="15" x14ac:dyDescent="0.15">
      <c r="A1693" s="53"/>
      <c r="B1693" s="58"/>
      <c r="C1693" s="55"/>
      <c r="D1693" s="59"/>
      <c r="E1693" s="60"/>
      <c r="F1693" s="58"/>
      <c r="G1693" s="59"/>
      <c r="H1693" s="60"/>
      <c r="I1693" s="58"/>
      <c r="J1693" s="40"/>
      <c r="K1693" s="41"/>
      <c r="L1693" s="41"/>
      <c r="M1693" s="42"/>
      <c r="N1693" s="43"/>
      <c r="O1693" s="43"/>
      <c r="P1693" s="43"/>
      <c r="Q1693" s="43"/>
      <c r="R1693" s="43"/>
      <c r="S1693" s="43"/>
      <c r="T1693" s="43"/>
      <c r="U1693" s="43"/>
      <c r="V1693" s="43"/>
      <c r="W1693" s="43"/>
      <c r="X1693" s="43"/>
      <c r="Y1693" s="43"/>
      <c r="Z1693" s="94"/>
      <c r="AA1693" s="43"/>
      <c r="AB1693" s="43"/>
      <c r="AC1693" s="43"/>
      <c r="AD1693" s="43"/>
    </row>
    <row r="1694" spans="1:30" ht="15" x14ac:dyDescent="0.15">
      <c r="A1694" s="53"/>
      <c r="B1694" s="58"/>
      <c r="C1694" s="55"/>
      <c r="D1694" s="59"/>
      <c r="E1694" s="60"/>
      <c r="F1694" s="58"/>
      <c r="G1694" s="59"/>
      <c r="H1694" s="60"/>
      <c r="I1694" s="58"/>
      <c r="J1694" s="40"/>
      <c r="K1694" s="41"/>
      <c r="L1694" s="41"/>
      <c r="M1694" s="42"/>
      <c r="N1694" s="43"/>
      <c r="O1694" s="43"/>
      <c r="P1694" s="43"/>
      <c r="Q1694" s="43"/>
      <c r="R1694" s="43"/>
      <c r="S1694" s="43"/>
      <c r="T1694" s="43"/>
      <c r="U1694" s="43"/>
      <c r="V1694" s="43"/>
      <c r="W1694" s="43"/>
      <c r="X1694" s="43"/>
      <c r="Y1694" s="43"/>
      <c r="Z1694" s="94"/>
      <c r="AA1694" s="43"/>
      <c r="AB1694" s="43"/>
      <c r="AC1694" s="43"/>
      <c r="AD1694" s="43"/>
    </row>
    <row r="1695" spans="1:30" ht="15" x14ac:dyDescent="0.15">
      <c r="A1695" s="53"/>
      <c r="B1695" s="58"/>
      <c r="C1695" s="55"/>
      <c r="D1695" s="59"/>
      <c r="E1695" s="60"/>
      <c r="F1695" s="58"/>
      <c r="G1695" s="59"/>
      <c r="H1695" s="60"/>
      <c r="I1695" s="58"/>
      <c r="J1695" s="40"/>
      <c r="K1695" s="41"/>
      <c r="L1695" s="41"/>
      <c r="M1695" s="42"/>
      <c r="N1695" s="43"/>
      <c r="O1695" s="43"/>
      <c r="P1695" s="43"/>
      <c r="Q1695" s="43"/>
      <c r="R1695" s="43"/>
      <c r="S1695" s="43"/>
      <c r="T1695" s="43"/>
      <c r="U1695" s="43"/>
      <c r="V1695" s="43"/>
      <c r="W1695" s="43"/>
      <c r="X1695" s="43"/>
      <c r="Y1695" s="43"/>
      <c r="Z1695" s="94"/>
      <c r="AA1695" s="43"/>
      <c r="AB1695" s="43"/>
      <c r="AC1695" s="43"/>
      <c r="AD1695" s="43"/>
    </row>
    <row r="1696" spans="1:30" ht="15" x14ac:dyDescent="0.15">
      <c r="A1696" s="53"/>
      <c r="B1696" s="58"/>
      <c r="C1696" s="55"/>
      <c r="D1696" s="59"/>
      <c r="E1696" s="60"/>
      <c r="F1696" s="58"/>
      <c r="G1696" s="59"/>
      <c r="H1696" s="60"/>
      <c r="I1696" s="58"/>
      <c r="J1696" s="40"/>
      <c r="K1696" s="41"/>
      <c r="L1696" s="41"/>
      <c r="M1696" s="42"/>
      <c r="N1696" s="43"/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94"/>
      <c r="AA1696" s="43"/>
      <c r="AB1696" s="43"/>
      <c r="AC1696" s="43"/>
      <c r="AD1696" s="43"/>
    </row>
    <row r="1697" spans="1:30" ht="15" x14ac:dyDescent="0.15">
      <c r="A1697" s="53"/>
      <c r="B1697" s="58"/>
      <c r="C1697" s="55"/>
      <c r="D1697" s="59"/>
      <c r="E1697" s="60"/>
      <c r="F1697" s="58"/>
      <c r="G1697" s="59"/>
      <c r="H1697" s="60"/>
      <c r="I1697" s="58"/>
      <c r="J1697" s="40"/>
      <c r="K1697" s="41"/>
      <c r="L1697" s="41"/>
      <c r="M1697" s="42"/>
      <c r="N1697" s="43"/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94"/>
      <c r="AA1697" s="43"/>
      <c r="AB1697" s="43"/>
      <c r="AC1697" s="43"/>
      <c r="AD1697" s="43"/>
    </row>
    <row r="1698" spans="1:30" ht="15" x14ac:dyDescent="0.15">
      <c r="A1698" s="53"/>
      <c r="B1698" s="58"/>
      <c r="C1698" s="55"/>
      <c r="D1698" s="59"/>
      <c r="E1698" s="60"/>
      <c r="F1698" s="58"/>
      <c r="G1698" s="59"/>
      <c r="H1698" s="60"/>
      <c r="I1698" s="58"/>
      <c r="J1698" s="40"/>
      <c r="K1698" s="41"/>
      <c r="L1698" s="41"/>
      <c r="M1698" s="42"/>
      <c r="N1698" s="43"/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94"/>
      <c r="AA1698" s="43"/>
      <c r="AB1698" s="43"/>
      <c r="AC1698" s="43"/>
      <c r="AD1698" s="43"/>
    </row>
    <row r="1699" spans="1:30" ht="15" x14ac:dyDescent="0.15">
      <c r="A1699" s="53"/>
      <c r="B1699" s="58"/>
      <c r="C1699" s="55"/>
      <c r="D1699" s="59"/>
      <c r="E1699" s="60"/>
      <c r="F1699" s="58"/>
      <c r="G1699" s="59"/>
      <c r="H1699" s="60"/>
      <c r="I1699" s="58"/>
      <c r="J1699" s="40"/>
      <c r="K1699" s="41"/>
      <c r="L1699" s="41"/>
      <c r="M1699" s="42"/>
      <c r="N1699" s="43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94"/>
      <c r="AA1699" s="43"/>
      <c r="AB1699" s="43"/>
      <c r="AC1699" s="43"/>
      <c r="AD1699" s="43"/>
    </row>
    <row r="1700" spans="1:30" ht="15" x14ac:dyDescent="0.15">
      <c r="A1700" s="53"/>
      <c r="B1700" s="58"/>
      <c r="C1700" s="55"/>
      <c r="D1700" s="59"/>
      <c r="E1700" s="60"/>
      <c r="F1700" s="58"/>
      <c r="G1700" s="59"/>
      <c r="H1700" s="60"/>
      <c r="I1700" s="58"/>
      <c r="J1700" s="40"/>
      <c r="K1700" s="41"/>
      <c r="L1700" s="41"/>
      <c r="M1700" s="42"/>
      <c r="N1700" s="43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94"/>
      <c r="AA1700" s="43"/>
      <c r="AB1700" s="43"/>
      <c r="AC1700" s="43"/>
      <c r="AD1700" s="43"/>
    </row>
    <row r="1701" spans="1:30" ht="15" x14ac:dyDescent="0.15">
      <c r="A1701" s="53"/>
      <c r="B1701" s="58"/>
      <c r="C1701" s="55"/>
      <c r="D1701" s="59"/>
      <c r="E1701" s="60"/>
      <c r="F1701" s="58"/>
      <c r="G1701" s="59"/>
      <c r="H1701" s="60"/>
      <c r="I1701" s="58"/>
      <c r="J1701" s="40"/>
      <c r="K1701" s="41"/>
      <c r="L1701" s="41"/>
      <c r="M1701" s="42"/>
      <c r="N1701" s="43"/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94"/>
      <c r="AA1701" s="43"/>
      <c r="AB1701" s="43"/>
      <c r="AC1701" s="43"/>
      <c r="AD1701" s="43"/>
    </row>
    <row r="1702" spans="1:30" ht="15" x14ac:dyDescent="0.15">
      <c r="A1702" s="53"/>
      <c r="B1702" s="58"/>
      <c r="C1702" s="55"/>
      <c r="D1702" s="59"/>
      <c r="E1702" s="60"/>
      <c r="F1702" s="58"/>
      <c r="G1702" s="59"/>
      <c r="H1702" s="60"/>
      <c r="I1702" s="58"/>
      <c r="J1702" s="40"/>
      <c r="K1702" s="41"/>
      <c r="L1702" s="41"/>
      <c r="M1702" s="42"/>
      <c r="N1702" s="43"/>
      <c r="O1702" s="43"/>
      <c r="P1702" s="43"/>
      <c r="Q1702" s="43"/>
      <c r="R1702" s="43"/>
      <c r="S1702" s="43"/>
      <c r="T1702" s="43"/>
      <c r="U1702" s="43"/>
      <c r="V1702" s="43"/>
      <c r="W1702" s="43"/>
      <c r="X1702" s="43"/>
      <c r="Y1702" s="43"/>
      <c r="Z1702" s="94"/>
      <c r="AA1702" s="43"/>
      <c r="AB1702" s="43"/>
      <c r="AC1702" s="43"/>
      <c r="AD1702" s="43"/>
    </row>
    <row r="1703" spans="1:30" ht="15" x14ac:dyDescent="0.15">
      <c r="A1703" s="53"/>
      <c r="B1703" s="58"/>
      <c r="C1703" s="55"/>
      <c r="D1703" s="59"/>
      <c r="E1703" s="60"/>
      <c r="F1703" s="58"/>
      <c r="G1703" s="59"/>
      <c r="H1703" s="60"/>
      <c r="I1703" s="58"/>
      <c r="J1703" s="40"/>
      <c r="K1703" s="41"/>
      <c r="L1703" s="41"/>
      <c r="M1703" s="42"/>
      <c r="N1703" s="43"/>
      <c r="O1703" s="43"/>
      <c r="P1703" s="43"/>
      <c r="Q1703" s="43"/>
      <c r="R1703" s="43"/>
      <c r="S1703" s="43"/>
      <c r="T1703" s="43"/>
      <c r="U1703" s="43"/>
      <c r="V1703" s="43"/>
      <c r="W1703" s="43"/>
      <c r="X1703" s="43"/>
      <c r="Y1703" s="43"/>
      <c r="Z1703" s="94"/>
      <c r="AA1703" s="43"/>
      <c r="AB1703" s="43"/>
      <c r="AC1703" s="43"/>
      <c r="AD1703" s="43"/>
    </row>
    <row r="1704" spans="1:30" ht="15" x14ac:dyDescent="0.15">
      <c r="A1704" s="53"/>
      <c r="B1704" s="58"/>
      <c r="C1704" s="55"/>
      <c r="D1704" s="59"/>
      <c r="E1704" s="60"/>
      <c r="F1704" s="58"/>
      <c r="G1704" s="59"/>
      <c r="H1704" s="60"/>
      <c r="I1704" s="58"/>
      <c r="J1704" s="40"/>
      <c r="K1704" s="41"/>
      <c r="L1704" s="41"/>
      <c r="M1704" s="42"/>
      <c r="N1704" s="43"/>
      <c r="O1704" s="43"/>
      <c r="P1704" s="43"/>
      <c r="Q1704" s="43"/>
      <c r="R1704" s="43"/>
      <c r="S1704" s="43"/>
      <c r="T1704" s="43"/>
      <c r="U1704" s="43"/>
      <c r="V1704" s="43"/>
      <c r="W1704" s="43"/>
      <c r="X1704" s="43"/>
      <c r="Y1704" s="43"/>
      <c r="Z1704" s="94"/>
      <c r="AA1704" s="43"/>
      <c r="AB1704" s="43"/>
      <c r="AC1704" s="43"/>
      <c r="AD1704" s="43"/>
    </row>
    <row r="1705" spans="1:30" ht="15" x14ac:dyDescent="0.15">
      <c r="A1705" s="53"/>
      <c r="B1705" s="58"/>
      <c r="C1705" s="55"/>
      <c r="D1705" s="59"/>
      <c r="E1705" s="60"/>
      <c r="F1705" s="58"/>
      <c r="G1705" s="59"/>
      <c r="H1705" s="60"/>
      <c r="I1705" s="58"/>
      <c r="J1705" s="40"/>
      <c r="K1705" s="41"/>
      <c r="L1705" s="41"/>
      <c r="M1705" s="42"/>
      <c r="N1705" s="43"/>
      <c r="O1705" s="43"/>
      <c r="P1705" s="43"/>
      <c r="Q1705" s="43"/>
      <c r="R1705" s="43"/>
      <c r="S1705" s="43"/>
      <c r="T1705" s="43"/>
      <c r="U1705" s="43"/>
      <c r="V1705" s="43"/>
      <c r="W1705" s="43"/>
      <c r="X1705" s="43"/>
      <c r="Y1705" s="43"/>
      <c r="Z1705" s="94"/>
      <c r="AA1705" s="43"/>
      <c r="AB1705" s="43"/>
      <c r="AC1705" s="43"/>
      <c r="AD1705" s="43"/>
    </row>
    <row r="1706" spans="1:30" ht="15" x14ac:dyDescent="0.15">
      <c r="A1706" s="53"/>
      <c r="B1706" s="58"/>
      <c r="C1706" s="55"/>
      <c r="D1706" s="59"/>
      <c r="E1706" s="60"/>
      <c r="F1706" s="58"/>
      <c r="G1706" s="59"/>
      <c r="H1706" s="60"/>
      <c r="I1706" s="58"/>
      <c r="J1706" s="40"/>
      <c r="K1706" s="41"/>
      <c r="L1706" s="41"/>
      <c r="M1706" s="42"/>
      <c r="N1706" s="43"/>
      <c r="O1706" s="43"/>
      <c r="P1706" s="43"/>
      <c r="Q1706" s="43"/>
      <c r="R1706" s="43"/>
      <c r="S1706" s="43"/>
      <c r="T1706" s="43"/>
      <c r="U1706" s="43"/>
      <c r="V1706" s="43"/>
      <c r="W1706" s="43"/>
      <c r="X1706" s="43"/>
      <c r="Y1706" s="43"/>
      <c r="Z1706" s="94"/>
      <c r="AA1706" s="43"/>
      <c r="AB1706" s="43"/>
      <c r="AC1706" s="43"/>
      <c r="AD1706" s="43"/>
    </row>
    <row r="1707" spans="1:30" ht="15" x14ac:dyDescent="0.15">
      <c r="A1707" s="53"/>
      <c r="B1707" s="58"/>
      <c r="C1707" s="55"/>
      <c r="D1707" s="59"/>
      <c r="E1707" s="60"/>
      <c r="F1707" s="58"/>
      <c r="G1707" s="59"/>
      <c r="H1707" s="60"/>
      <c r="I1707" s="58"/>
      <c r="J1707" s="40"/>
      <c r="K1707" s="41"/>
      <c r="L1707" s="41"/>
      <c r="M1707" s="42"/>
      <c r="N1707" s="43"/>
      <c r="O1707" s="43"/>
      <c r="P1707" s="43"/>
      <c r="Q1707" s="43"/>
      <c r="R1707" s="43"/>
      <c r="S1707" s="43"/>
      <c r="T1707" s="43"/>
      <c r="U1707" s="43"/>
      <c r="V1707" s="43"/>
      <c r="W1707" s="43"/>
      <c r="X1707" s="43"/>
      <c r="Y1707" s="43"/>
      <c r="Z1707" s="94"/>
      <c r="AA1707" s="43"/>
      <c r="AB1707" s="43"/>
      <c r="AC1707" s="43"/>
      <c r="AD1707" s="43"/>
    </row>
    <row r="1708" spans="1:30" ht="15" x14ac:dyDescent="0.15">
      <c r="A1708" s="53"/>
      <c r="B1708" s="58"/>
      <c r="C1708" s="55"/>
      <c r="D1708" s="59"/>
      <c r="E1708" s="60"/>
      <c r="F1708" s="58"/>
      <c r="G1708" s="59"/>
      <c r="H1708" s="60"/>
      <c r="I1708" s="58"/>
      <c r="J1708" s="40"/>
      <c r="K1708" s="41"/>
      <c r="L1708" s="41"/>
      <c r="M1708" s="42"/>
      <c r="N1708" s="43"/>
      <c r="O1708" s="43"/>
      <c r="P1708" s="43"/>
      <c r="Q1708" s="43"/>
      <c r="R1708" s="43"/>
      <c r="S1708" s="43"/>
      <c r="T1708" s="43"/>
      <c r="U1708" s="43"/>
      <c r="V1708" s="43"/>
      <c r="W1708" s="43"/>
      <c r="X1708" s="43"/>
      <c r="Y1708" s="43"/>
      <c r="Z1708" s="94"/>
      <c r="AA1708" s="43"/>
      <c r="AB1708" s="43"/>
      <c r="AC1708" s="43"/>
      <c r="AD1708" s="43"/>
    </row>
    <row r="1709" spans="1:30" ht="15" x14ac:dyDescent="0.15">
      <c r="A1709" s="53"/>
      <c r="B1709" s="58"/>
      <c r="C1709" s="55"/>
      <c r="D1709" s="59"/>
      <c r="E1709" s="60"/>
      <c r="F1709" s="58"/>
      <c r="G1709" s="59"/>
      <c r="H1709" s="60"/>
      <c r="I1709" s="58"/>
      <c r="J1709" s="40"/>
      <c r="K1709" s="41"/>
      <c r="L1709" s="41"/>
      <c r="M1709" s="42"/>
      <c r="N1709" s="43"/>
      <c r="O1709" s="43"/>
      <c r="P1709" s="43"/>
      <c r="Q1709" s="43"/>
      <c r="R1709" s="43"/>
      <c r="S1709" s="43"/>
      <c r="T1709" s="43"/>
      <c r="U1709" s="43"/>
      <c r="V1709" s="43"/>
      <c r="W1709" s="43"/>
      <c r="X1709" s="43"/>
      <c r="Y1709" s="43"/>
      <c r="Z1709" s="94"/>
      <c r="AA1709" s="43"/>
      <c r="AB1709" s="43"/>
      <c r="AC1709" s="43"/>
      <c r="AD1709" s="43"/>
    </row>
    <row r="1710" spans="1:30" ht="15" x14ac:dyDescent="0.15">
      <c r="A1710" s="53"/>
      <c r="B1710" s="58"/>
      <c r="C1710" s="55"/>
      <c r="D1710" s="59"/>
      <c r="E1710" s="60"/>
      <c r="F1710" s="58"/>
      <c r="G1710" s="59"/>
      <c r="H1710" s="60"/>
      <c r="I1710" s="58"/>
      <c r="J1710" s="40"/>
      <c r="K1710" s="41"/>
      <c r="L1710" s="41"/>
      <c r="M1710" s="42"/>
      <c r="N1710" s="43"/>
      <c r="O1710" s="43"/>
      <c r="P1710" s="43"/>
      <c r="Q1710" s="43"/>
      <c r="R1710" s="43"/>
      <c r="S1710" s="43"/>
      <c r="T1710" s="43"/>
      <c r="U1710" s="43"/>
      <c r="V1710" s="43"/>
      <c r="W1710" s="43"/>
      <c r="X1710" s="43"/>
      <c r="Y1710" s="43"/>
      <c r="Z1710" s="94"/>
      <c r="AA1710" s="43"/>
      <c r="AB1710" s="43"/>
      <c r="AC1710" s="43"/>
      <c r="AD1710" s="43"/>
    </row>
    <row r="1711" spans="1:30" ht="15" x14ac:dyDescent="0.15">
      <c r="A1711" s="53"/>
      <c r="B1711" s="58"/>
      <c r="C1711" s="55"/>
      <c r="D1711" s="59"/>
      <c r="E1711" s="60"/>
      <c r="F1711" s="58"/>
      <c r="G1711" s="59"/>
      <c r="H1711" s="60"/>
      <c r="I1711" s="58"/>
      <c r="J1711" s="40"/>
      <c r="K1711" s="41"/>
      <c r="L1711" s="41"/>
      <c r="M1711" s="42"/>
      <c r="N1711" s="43"/>
      <c r="O1711" s="43"/>
      <c r="P1711" s="43"/>
      <c r="Q1711" s="43"/>
      <c r="R1711" s="43"/>
      <c r="S1711" s="43"/>
      <c r="T1711" s="43"/>
      <c r="U1711" s="43"/>
      <c r="V1711" s="43"/>
      <c r="W1711" s="43"/>
      <c r="X1711" s="43"/>
      <c r="Y1711" s="43"/>
      <c r="Z1711" s="94"/>
      <c r="AA1711" s="43"/>
      <c r="AB1711" s="43"/>
      <c r="AC1711" s="43"/>
      <c r="AD1711" s="43"/>
    </row>
    <row r="1712" spans="1:30" ht="15" x14ac:dyDescent="0.15">
      <c r="A1712" s="53"/>
      <c r="B1712" s="58"/>
      <c r="C1712" s="55"/>
      <c r="D1712" s="59"/>
      <c r="E1712" s="60"/>
      <c r="F1712" s="58"/>
      <c r="G1712" s="59"/>
      <c r="H1712" s="60"/>
      <c r="I1712" s="58"/>
      <c r="J1712" s="40"/>
      <c r="K1712" s="41"/>
      <c r="L1712" s="41"/>
      <c r="M1712" s="42"/>
      <c r="N1712" s="43"/>
      <c r="O1712" s="43"/>
      <c r="P1712" s="43"/>
      <c r="Q1712" s="43"/>
      <c r="R1712" s="43"/>
      <c r="S1712" s="43"/>
      <c r="T1712" s="43"/>
      <c r="U1712" s="43"/>
      <c r="V1712" s="43"/>
      <c r="W1712" s="43"/>
      <c r="X1712" s="43"/>
      <c r="Y1712" s="43"/>
      <c r="Z1712" s="94"/>
      <c r="AA1712" s="43"/>
      <c r="AB1712" s="43"/>
      <c r="AC1712" s="43"/>
      <c r="AD1712" s="43"/>
    </row>
    <row r="1713" spans="1:30" ht="15" x14ac:dyDescent="0.15">
      <c r="A1713" s="53"/>
      <c r="B1713" s="58"/>
      <c r="C1713" s="55"/>
      <c r="D1713" s="59"/>
      <c r="E1713" s="60"/>
      <c r="F1713" s="58"/>
      <c r="G1713" s="59"/>
      <c r="H1713" s="60"/>
      <c r="I1713" s="58"/>
      <c r="J1713" s="40"/>
      <c r="K1713" s="41"/>
      <c r="L1713" s="41"/>
      <c r="M1713" s="42"/>
      <c r="N1713" s="43"/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94"/>
      <c r="AA1713" s="43"/>
      <c r="AB1713" s="43"/>
      <c r="AC1713" s="43"/>
      <c r="AD1713" s="43"/>
    </row>
    <row r="1714" spans="1:30" ht="15" x14ac:dyDescent="0.15">
      <c r="A1714" s="53"/>
      <c r="B1714" s="58"/>
      <c r="C1714" s="55"/>
      <c r="D1714" s="59"/>
      <c r="E1714" s="60"/>
      <c r="F1714" s="58"/>
      <c r="G1714" s="59"/>
      <c r="H1714" s="60"/>
      <c r="I1714" s="58"/>
      <c r="J1714" s="40"/>
      <c r="K1714" s="41"/>
      <c r="L1714" s="41"/>
      <c r="M1714" s="42"/>
      <c r="N1714" s="43"/>
      <c r="O1714" s="43"/>
      <c r="P1714" s="43"/>
      <c r="Q1714" s="43"/>
      <c r="R1714" s="43"/>
      <c r="S1714" s="43"/>
      <c r="T1714" s="43"/>
      <c r="U1714" s="43"/>
      <c r="V1714" s="43"/>
      <c r="W1714" s="43"/>
      <c r="X1714" s="43"/>
      <c r="Y1714" s="43"/>
      <c r="Z1714" s="94"/>
      <c r="AA1714" s="43"/>
      <c r="AB1714" s="43"/>
      <c r="AC1714" s="43"/>
      <c r="AD1714" s="43"/>
    </row>
    <row r="1715" spans="1:30" ht="15" x14ac:dyDescent="0.15">
      <c r="A1715" s="53"/>
      <c r="B1715" s="58"/>
      <c r="C1715" s="55"/>
      <c r="D1715" s="59"/>
      <c r="E1715" s="60"/>
      <c r="F1715" s="58"/>
      <c r="G1715" s="59"/>
      <c r="H1715" s="60"/>
      <c r="I1715" s="58"/>
      <c r="J1715" s="40"/>
      <c r="K1715" s="41"/>
      <c r="L1715" s="41"/>
      <c r="M1715" s="42"/>
      <c r="N1715" s="43"/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94"/>
      <c r="AA1715" s="43"/>
      <c r="AB1715" s="43"/>
      <c r="AC1715" s="43"/>
      <c r="AD1715" s="43"/>
    </row>
    <row r="1716" spans="1:30" ht="15" x14ac:dyDescent="0.15">
      <c r="A1716" s="53"/>
      <c r="B1716" s="58"/>
      <c r="C1716" s="55"/>
      <c r="D1716" s="59"/>
      <c r="E1716" s="60"/>
      <c r="F1716" s="58"/>
      <c r="G1716" s="59"/>
      <c r="H1716" s="60"/>
      <c r="I1716" s="58"/>
      <c r="J1716" s="40"/>
      <c r="K1716" s="41"/>
      <c r="L1716" s="41"/>
      <c r="M1716" s="42"/>
      <c r="N1716" s="43"/>
      <c r="O1716" s="43"/>
      <c r="P1716" s="43"/>
      <c r="Q1716" s="43"/>
      <c r="R1716" s="43"/>
      <c r="S1716" s="43"/>
      <c r="T1716" s="43"/>
      <c r="U1716" s="43"/>
      <c r="V1716" s="43"/>
      <c r="W1716" s="43"/>
      <c r="X1716" s="43"/>
      <c r="Y1716" s="43"/>
      <c r="Z1716" s="94"/>
      <c r="AA1716" s="43"/>
      <c r="AB1716" s="43"/>
      <c r="AC1716" s="43"/>
      <c r="AD1716" s="43"/>
    </row>
    <row r="1717" spans="1:30" ht="15" x14ac:dyDescent="0.15">
      <c r="A1717" s="53"/>
      <c r="B1717" s="58"/>
      <c r="C1717" s="55"/>
      <c r="D1717" s="59"/>
      <c r="E1717" s="60"/>
      <c r="F1717" s="58"/>
      <c r="G1717" s="59"/>
      <c r="H1717" s="60"/>
      <c r="I1717" s="58"/>
      <c r="J1717" s="40"/>
      <c r="K1717" s="41"/>
      <c r="L1717" s="41"/>
      <c r="M1717" s="42"/>
      <c r="N1717" s="43"/>
      <c r="O1717" s="43"/>
      <c r="P1717" s="43"/>
      <c r="Q1717" s="43"/>
      <c r="R1717" s="43"/>
      <c r="S1717" s="43"/>
      <c r="T1717" s="43"/>
      <c r="U1717" s="43"/>
      <c r="V1717" s="43"/>
      <c r="W1717" s="43"/>
      <c r="X1717" s="43"/>
      <c r="Y1717" s="43"/>
      <c r="Z1717" s="94"/>
      <c r="AA1717" s="43"/>
      <c r="AB1717" s="43"/>
      <c r="AC1717" s="43"/>
      <c r="AD1717" s="43"/>
    </row>
    <row r="1718" spans="1:30" ht="15" x14ac:dyDescent="0.15">
      <c r="A1718" s="53"/>
      <c r="B1718" s="58"/>
      <c r="C1718" s="55"/>
      <c r="D1718" s="59"/>
      <c r="E1718" s="60"/>
      <c r="F1718" s="58"/>
      <c r="G1718" s="59"/>
      <c r="H1718" s="60"/>
      <c r="I1718" s="58"/>
      <c r="J1718" s="40"/>
      <c r="K1718" s="41"/>
      <c r="L1718" s="41"/>
      <c r="M1718" s="42"/>
      <c r="N1718" s="43"/>
      <c r="O1718" s="43"/>
      <c r="P1718" s="43"/>
      <c r="Q1718" s="43"/>
      <c r="R1718" s="43"/>
      <c r="S1718" s="43"/>
      <c r="T1718" s="43"/>
      <c r="U1718" s="43"/>
      <c r="V1718" s="43"/>
      <c r="W1718" s="43"/>
      <c r="X1718" s="43"/>
      <c r="Y1718" s="43"/>
      <c r="Z1718" s="94"/>
      <c r="AA1718" s="43"/>
      <c r="AB1718" s="43"/>
      <c r="AC1718" s="43"/>
      <c r="AD1718" s="43"/>
    </row>
    <row r="1719" spans="1:30" ht="15" x14ac:dyDescent="0.15">
      <c r="A1719" s="53"/>
      <c r="B1719" s="58"/>
      <c r="C1719" s="55"/>
      <c r="D1719" s="59"/>
      <c r="E1719" s="60"/>
      <c r="F1719" s="58"/>
      <c r="G1719" s="59"/>
      <c r="H1719" s="60"/>
      <c r="I1719" s="58"/>
      <c r="J1719" s="40"/>
      <c r="K1719" s="41"/>
      <c r="L1719" s="41"/>
      <c r="M1719" s="42"/>
      <c r="N1719" s="43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94"/>
      <c r="AA1719" s="43"/>
      <c r="AB1719" s="43"/>
      <c r="AC1719" s="43"/>
      <c r="AD1719" s="43"/>
    </row>
    <row r="1720" spans="1:30" ht="15" x14ac:dyDescent="0.15">
      <c r="A1720" s="53"/>
      <c r="B1720" s="58"/>
      <c r="C1720" s="55"/>
      <c r="D1720" s="59"/>
      <c r="E1720" s="60"/>
      <c r="F1720" s="58"/>
      <c r="G1720" s="59"/>
      <c r="H1720" s="60"/>
      <c r="I1720" s="58"/>
      <c r="J1720" s="40"/>
      <c r="K1720" s="41"/>
      <c r="L1720" s="41"/>
      <c r="M1720" s="42"/>
      <c r="N1720" s="43"/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94"/>
      <c r="AA1720" s="43"/>
      <c r="AB1720" s="43"/>
      <c r="AC1720" s="43"/>
      <c r="AD1720" s="43"/>
    </row>
    <row r="1721" spans="1:30" ht="15" x14ac:dyDescent="0.15">
      <c r="A1721" s="53"/>
      <c r="B1721" s="58"/>
      <c r="C1721" s="55"/>
      <c r="D1721" s="59"/>
      <c r="E1721" s="60"/>
      <c r="F1721" s="58"/>
      <c r="G1721" s="59"/>
      <c r="H1721" s="60"/>
      <c r="I1721" s="58"/>
      <c r="J1721" s="40"/>
      <c r="K1721" s="41"/>
      <c r="L1721" s="41"/>
      <c r="M1721" s="42"/>
      <c r="N1721" s="43"/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94"/>
      <c r="AA1721" s="43"/>
      <c r="AB1721" s="43"/>
      <c r="AC1721" s="43"/>
      <c r="AD1721" s="43"/>
    </row>
    <row r="1722" spans="1:30" ht="15" x14ac:dyDescent="0.15">
      <c r="A1722" s="53"/>
      <c r="B1722" s="58"/>
      <c r="C1722" s="55"/>
      <c r="D1722" s="59"/>
      <c r="E1722" s="60"/>
      <c r="F1722" s="58"/>
      <c r="G1722" s="59"/>
      <c r="H1722" s="60"/>
      <c r="I1722" s="58"/>
      <c r="J1722" s="40"/>
      <c r="K1722" s="41"/>
      <c r="L1722" s="41"/>
      <c r="M1722" s="42"/>
      <c r="N1722" s="43"/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94"/>
      <c r="AA1722" s="43"/>
      <c r="AB1722" s="43"/>
      <c r="AC1722" s="43"/>
      <c r="AD1722" s="43"/>
    </row>
    <row r="1723" spans="1:30" ht="15" x14ac:dyDescent="0.15">
      <c r="A1723" s="53"/>
      <c r="B1723" s="58"/>
      <c r="C1723" s="55"/>
      <c r="D1723" s="59"/>
      <c r="E1723" s="60"/>
      <c r="F1723" s="58"/>
      <c r="G1723" s="59"/>
      <c r="H1723" s="60"/>
      <c r="I1723" s="58"/>
      <c r="J1723" s="40"/>
      <c r="K1723" s="41"/>
      <c r="L1723" s="41"/>
      <c r="M1723" s="42"/>
      <c r="N1723" s="43"/>
      <c r="O1723" s="43"/>
      <c r="P1723" s="43"/>
      <c r="Q1723" s="43"/>
      <c r="R1723" s="43"/>
      <c r="S1723" s="43"/>
      <c r="T1723" s="43"/>
      <c r="U1723" s="43"/>
      <c r="V1723" s="43"/>
      <c r="W1723" s="43"/>
      <c r="X1723" s="43"/>
      <c r="Y1723" s="43"/>
      <c r="Z1723" s="94"/>
      <c r="AA1723" s="43"/>
      <c r="AB1723" s="43"/>
      <c r="AC1723" s="43"/>
      <c r="AD1723" s="43"/>
    </row>
    <row r="1724" spans="1:30" ht="15" x14ac:dyDescent="0.15">
      <c r="A1724" s="53"/>
      <c r="B1724" s="58"/>
      <c r="C1724" s="55"/>
      <c r="D1724" s="59"/>
      <c r="E1724" s="60"/>
      <c r="F1724" s="58"/>
      <c r="G1724" s="59"/>
      <c r="H1724" s="60"/>
      <c r="I1724" s="58"/>
      <c r="J1724" s="40"/>
      <c r="K1724" s="41"/>
      <c r="L1724" s="41"/>
      <c r="M1724" s="42"/>
      <c r="N1724" s="43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94"/>
      <c r="AA1724" s="43"/>
      <c r="AB1724" s="43"/>
      <c r="AC1724" s="43"/>
      <c r="AD1724" s="43"/>
    </row>
    <row r="1725" spans="1:30" ht="15" x14ac:dyDescent="0.15">
      <c r="A1725" s="53"/>
      <c r="B1725" s="58"/>
      <c r="C1725" s="55"/>
      <c r="D1725" s="59"/>
      <c r="E1725" s="60"/>
      <c r="F1725" s="58"/>
      <c r="G1725" s="59"/>
      <c r="H1725" s="60"/>
      <c r="I1725" s="58"/>
      <c r="J1725" s="40"/>
      <c r="K1725" s="41"/>
      <c r="L1725" s="41"/>
      <c r="M1725" s="42"/>
      <c r="N1725" s="43"/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94"/>
      <c r="AA1725" s="43"/>
      <c r="AB1725" s="43"/>
      <c r="AC1725" s="43"/>
      <c r="AD1725" s="43"/>
    </row>
    <row r="1726" spans="1:30" ht="15" x14ac:dyDescent="0.15">
      <c r="A1726" s="53"/>
      <c r="B1726" s="58"/>
      <c r="C1726" s="55"/>
      <c r="D1726" s="59"/>
      <c r="E1726" s="60"/>
      <c r="F1726" s="58"/>
      <c r="G1726" s="59"/>
      <c r="H1726" s="60"/>
      <c r="I1726" s="58"/>
      <c r="J1726" s="40"/>
      <c r="K1726" s="41"/>
      <c r="L1726" s="41"/>
      <c r="M1726" s="42"/>
      <c r="N1726" s="43"/>
      <c r="O1726" s="43"/>
      <c r="P1726" s="43"/>
      <c r="Q1726" s="43"/>
      <c r="R1726" s="43"/>
      <c r="S1726" s="43"/>
      <c r="T1726" s="43"/>
      <c r="U1726" s="43"/>
      <c r="V1726" s="43"/>
      <c r="W1726" s="43"/>
      <c r="X1726" s="43"/>
      <c r="Y1726" s="43"/>
      <c r="Z1726" s="94"/>
      <c r="AA1726" s="43"/>
      <c r="AB1726" s="43"/>
      <c r="AC1726" s="43"/>
      <c r="AD1726" s="43"/>
    </row>
    <row r="1727" spans="1:30" ht="15" x14ac:dyDescent="0.15">
      <c r="A1727" s="53"/>
      <c r="B1727" s="58"/>
      <c r="C1727" s="55"/>
      <c r="D1727" s="59"/>
      <c r="E1727" s="60"/>
      <c r="F1727" s="58"/>
      <c r="G1727" s="59"/>
      <c r="H1727" s="60"/>
      <c r="I1727" s="58"/>
      <c r="J1727" s="40"/>
      <c r="K1727" s="41"/>
      <c r="L1727" s="41"/>
      <c r="M1727" s="42"/>
      <c r="N1727" s="43"/>
      <c r="O1727" s="43"/>
      <c r="P1727" s="43"/>
      <c r="Q1727" s="43"/>
      <c r="R1727" s="43"/>
      <c r="S1727" s="43"/>
      <c r="T1727" s="43"/>
      <c r="U1727" s="43"/>
      <c r="V1727" s="43"/>
      <c r="W1727" s="43"/>
      <c r="X1727" s="43"/>
      <c r="Y1727" s="43"/>
      <c r="Z1727" s="94"/>
      <c r="AA1727" s="43"/>
      <c r="AB1727" s="43"/>
      <c r="AC1727" s="43"/>
      <c r="AD1727" s="43"/>
    </row>
    <row r="1728" spans="1:30" ht="15" x14ac:dyDescent="0.15">
      <c r="A1728" s="53"/>
      <c r="B1728" s="58"/>
      <c r="C1728" s="55"/>
      <c r="D1728" s="59"/>
      <c r="E1728" s="60"/>
      <c r="F1728" s="58"/>
      <c r="G1728" s="59"/>
      <c r="H1728" s="60"/>
      <c r="I1728" s="58"/>
      <c r="J1728" s="40"/>
      <c r="K1728" s="41"/>
      <c r="L1728" s="41"/>
      <c r="M1728" s="42"/>
      <c r="N1728" s="43"/>
      <c r="O1728" s="43"/>
      <c r="P1728" s="43"/>
      <c r="Q1728" s="43"/>
      <c r="R1728" s="43"/>
      <c r="S1728" s="43"/>
      <c r="T1728" s="43"/>
      <c r="U1728" s="43"/>
      <c r="V1728" s="43"/>
      <c r="W1728" s="43"/>
      <c r="X1728" s="43"/>
      <c r="Y1728" s="43"/>
      <c r="Z1728" s="94"/>
      <c r="AA1728" s="43"/>
      <c r="AB1728" s="43"/>
      <c r="AC1728" s="43"/>
      <c r="AD1728" s="43"/>
    </row>
    <row r="1729" spans="1:30" ht="15" x14ac:dyDescent="0.15">
      <c r="A1729" s="53"/>
      <c r="B1729" s="58"/>
      <c r="C1729" s="55"/>
      <c r="D1729" s="59"/>
      <c r="E1729" s="60"/>
      <c r="F1729" s="58"/>
      <c r="G1729" s="59"/>
      <c r="H1729" s="60"/>
      <c r="I1729" s="58"/>
      <c r="J1729" s="40"/>
      <c r="K1729" s="41"/>
      <c r="L1729" s="41"/>
      <c r="M1729" s="42"/>
      <c r="N1729" s="43"/>
      <c r="O1729" s="43"/>
      <c r="P1729" s="43"/>
      <c r="Q1729" s="43"/>
      <c r="R1729" s="43"/>
      <c r="S1729" s="43"/>
      <c r="T1729" s="43"/>
      <c r="U1729" s="43"/>
      <c r="V1729" s="43"/>
      <c r="W1729" s="43"/>
      <c r="X1729" s="43"/>
      <c r="Y1729" s="43"/>
      <c r="Z1729" s="94"/>
      <c r="AA1729" s="43"/>
      <c r="AB1729" s="43"/>
      <c r="AC1729" s="43"/>
      <c r="AD1729" s="43"/>
    </row>
    <row r="1730" spans="1:30" ht="15" x14ac:dyDescent="0.15">
      <c r="A1730" s="53"/>
      <c r="B1730" s="58"/>
      <c r="C1730" s="55"/>
      <c r="D1730" s="59"/>
      <c r="E1730" s="60"/>
      <c r="F1730" s="58"/>
      <c r="G1730" s="59"/>
      <c r="H1730" s="60"/>
      <c r="I1730" s="58"/>
      <c r="J1730" s="40"/>
      <c r="K1730" s="41"/>
      <c r="L1730" s="41"/>
      <c r="M1730" s="42"/>
      <c r="N1730" s="43"/>
      <c r="O1730" s="43"/>
      <c r="P1730" s="43"/>
      <c r="Q1730" s="43"/>
      <c r="R1730" s="43"/>
      <c r="S1730" s="43"/>
      <c r="T1730" s="43"/>
      <c r="U1730" s="43"/>
      <c r="V1730" s="43"/>
      <c r="W1730" s="43"/>
      <c r="X1730" s="43"/>
      <c r="Y1730" s="43"/>
      <c r="Z1730" s="94"/>
      <c r="AA1730" s="43"/>
      <c r="AB1730" s="43"/>
      <c r="AC1730" s="43"/>
      <c r="AD1730" s="43"/>
    </row>
    <row r="1731" spans="1:30" ht="15" x14ac:dyDescent="0.15">
      <c r="A1731" s="53"/>
      <c r="B1731" s="58"/>
      <c r="C1731" s="55"/>
      <c r="D1731" s="59"/>
      <c r="E1731" s="60"/>
      <c r="F1731" s="58"/>
      <c r="G1731" s="59"/>
      <c r="H1731" s="60"/>
      <c r="I1731" s="58"/>
      <c r="J1731" s="40"/>
      <c r="K1731" s="41"/>
      <c r="L1731" s="41"/>
      <c r="M1731" s="42"/>
      <c r="N1731" s="43"/>
      <c r="O1731" s="43"/>
      <c r="P1731" s="43"/>
      <c r="Q1731" s="43"/>
      <c r="R1731" s="43"/>
      <c r="S1731" s="43"/>
      <c r="T1731" s="43"/>
      <c r="U1731" s="43"/>
      <c r="V1731" s="43"/>
      <c r="W1731" s="43"/>
      <c r="X1731" s="43"/>
      <c r="Y1731" s="43"/>
      <c r="Z1731" s="94"/>
      <c r="AA1731" s="43"/>
      <c r="AB1731" s="43"/>
      <c r="AC1731" s="43"/>
      <c r="AD1731" s="43"/>
    </row>
    <row r="1732" spans="1:30" ht="15" x14ac:dyDescent="0.15">
      <c r="A1732" s="53"/>
      <c r="B1732" s="58"/>
      <c r="C1732" s="55"/>
      <c r="D1732" s="59"/>
      <c r="E1732" s="60"/>
      <c r="F1732" s="58"/>
      <c r="G1732" s="59"/>
      <c r="H1732" s="60"/>
      <c r="I1732" s="58"/>
      <c r="J1732" s="40"/>
      <c r="K1732" s="41"/>
      <c r="L1732" s="41"/>
      <c r="M1732" s="42"/>
      <c r="N1732" s="43"/>
      <c r="O1732" s="43"/>
      <c r="P1732" s="43"/>
      <c r="Q1732" s="43"/>
      <c r="R1732" s="43"/>
      <c r="S1732" s="43"/>
      <c r="T1732" s="43"/>
      <c r="U1732" s="43"/>
      <c r="V1732" s="43"/>
      <c r="W1732" s="43"/>
      <c r="X1732" s="43"/>
      <c r="Y1732" s="43"/>
      <c r="Z1732" s="94"/>
      <c r="AA1732" s="43"/>
      <c r="AB1732" s="43"/>
      <c r="AC1732" s="43"/>
      <c r="AD1732" s="43"/>
    </row>
    <row r="1733" spans="1:30" ht="15" x14ac:dyDescent="0.15">
      <c r="A1733" s="53"/>
      <c r="B1733" s="58"/>
      <c r="C1733" s="55"/>
      <c r="D1733" s="59"/>
      <c r="E1733" s="60"/>
      <c r="F1733" s="58"/>
      <c r="G1733" s="59"/>
      <c r="H1733" s="60"/>
      <c r="I1733" s="58"/>
      <c r="J1733" s="40"/>
      <c r="K1733" s="41"/>
      <c r="L1733" s="41"/>
      <c r="M1733" s="42"/>
      <c r="N1733" s="43"/>
      <c r="O1733" s="43"/>
      <c r="P1733" s="43"/>
      <c r="Q1733" s="43"/>
      <c r="R1733" s="43"/>
      <c r="S1733" s="43"/>
      <c r="T1733" s="43"/>
      <c r="U1733" s="43"/>
      <c r="V1733" s="43"/>
      <c r="W1733" s="43"/>
      <c r="X1733" s="43"/>
      <c r="Y1733" s="43"/>
      <c r="Z1733" s="94"/>
      <c r="AA1733" s="43"/>
      <c r="AB1733" s="43"/>
      <c r="AC1733" s="43"/>
      <c r="AD1733" s="43"/>
    </row>
    <row r="1734" spans="1:30" ht="15" x14ac:dyDescent="0.15">
      <c r="A1734" s="53"/>
      <c r="B1734" s="58"/>
      <c r="C1734" s="55"/>
      <c r="D1734" s="59"/>
      <c r="E1734" s="60"/>
      <c r="F1734" s="58"/>
      <c r="G1734" s="59"/>
      <c r="H1734" s="60"/>
      <c r="I1734" s="58"/>
      <c r="J1734" s="40"/>
      <c r="K1734" s="41"/>
      <c r="L1734" s="41"/>
      <c r="M1734" s="42"/>
      <c r="N1734" s="43"/>
      <c r="O1734" s="43"/>
      <c r="P1734" s="43"/>
      <c r="Q1734" s="43"/>
      <c r="R1734" s="43"/>
      <c r="S1734" s="43"/>
      <c r="T1734" s="43"/>
      <c r="U1734" s="43"/>
      <c r="V1734" s="43"/>
      <c r="W1734" s="43"/>
      <c r="X1734" s="43"/>
      <c r="Y1734" s="43"/>
      <c r="Z1734" s="94"/>
      <c r="AA1734" s="43"/>
      <c r="AB1734" s="43"/>
      <c r="AC1734" s="43"/>
      <c r="AD1734" s="43"/>
    </row>
    <row r="1735" spans="1:30" ht="15" x14ac:dyDescent="0.15">
      <c r="A1735" s="53"/>
      <c r="B1735" s="58"/>
      <c r="C1735" s="55"/>
      <c r="D1735" s="59"/>
      <c r="E1735" s="60"/>
      <c r="F1735" s="58"/>
      <c r="G1735" s="59"/>
      <c r="H1735" s="60"/>
      <c r="I1735" s="58"/>
      <c r="J1735" s="40"/>
      <c r="K1735" s="41"/>
      <c r="L1735" s="41"/>
      <c r="M1735" s="42"/>
      <c r="N1735" s="43"/>
      <c r="O1735" s="43"/>
      <c r="P1735" s="43"/>
      <c r="Q1735" s="43"/>
      <c r="R1735" s="43"/>
      <c r="S1735" s="43"/>
      <c r="T1735" s="43"/>
      <c r="U1735" s="43"/>
      <c r="V1735" s="43"/>
      <c r="W1735" s="43"/>
      <c r="X1735" s="43"/>
      <c r="Y1735" s="43"/>
      <c r="Z1735" s="94"/>
      <c r="AA1735" s="43"/>
      <c r="AB1735" s="43"/>
      <c r="AC1735" s="43"/>
      <c r="AD1735" s="43"/>
    </row>
    <row r="1736" spans="1:30" ht="15" x14ac:dyDescent="0.15">
      <c r="A1736" s="53"/>
      <c r="B1736" s="58"/>
      <c r="C1736" s="55"/>
      <c r="D1736" s="59"/>
      <c r="E1736" s="60"/>
      <c r="F1736" s="58"/>
      <c r="G1736" s="59"/>
      <c r="H1736" s="60"/>
      <c r="I1736" s="58"/>
      <c r="J1736" s="40"/>
      <c r="K1736" s="41"/>
      <c r="L1736" s="41"/>
      <c r="M1736" s="42"/>
      <c r="N1736" s="43"/>
      <c r="O1736" s="43"/>
      <c r="P1736" s="43"/>
      <c r="Q1736" s="43"/>
      <c r="R1736" s="43"/>
      <c r="S1736" s="43"/>
      <c r="T1736" s="43"/>
      <c r="U1736" s="43"/>
      <c r="V1736" s="43"/>
      <c r="W1736" s="43"/>
      <c r="X1736" s="43"/>
      <c r="Y1736" s="43"/>
      <c r="Z1736" s="94"/>
      <c r="AA1736" s="43"/>
      <c r="AB1736" s="43"/>
      <c r="AC1736" s="43"/>
      <c r="AD1736" s="43"/>
    </row>
    <row r="1737" spans="1:30" ht="15" x14ac:dyDescent="0.15">
      <c r="A1737" s="53"/>
      <c r="B1737" s="58"/>
      <c r="C1737" s="55"/>
      <c r="D1737" s="59"/>
      <c r="E1737" s="60"/>
      <c r="F1737" s="58"/>
      <c r="G1737" s="59"/>
      <c r="H1737" s="60"/>
      <c r="I1737" s="58"/>
      <c r="J1737" s="40"/>
      <c r="K1737" s="41"/>
      <c r="L1737" s="41"/>
      <c r="M1737" s="42"/>
      <c r="N1737" s="43"/>
      <c r="O1737" s="43"/>
      <c r="P1737" s="43"/>
      <c r="Q1737" s="43"/>
      <c r="R1737" s="43"/>
      <c r="S1737" s="43"/>
      <c r="T1737" s="43"/>
      <c r="U1737" s="43"/>
      <c r="V1737" s="43"/>
      <c r="W1737" s="43"/>
      <c r="X1737" s="43"/>
      <c r="Y1737" s="43"/>
      <c r="Z1737" s="94"/>
      <c r="AA1737" s="43"/>
      <c r="AB1737" s="43"/>
      <c r="AC1737" s="43"/>
      <c r="AD1737" s="43"/>
    </row>
    <row r="1738" spans="1:30" ht="15" x14ac:dyDescent="0.15">
      <c r="A1738" s="53"/>
      <c r="B1738" s="58"/>
      <c r="C1738" s="55"/>
      <c r="D1738" s="59"/>
      <c r="E1738" s="60"/>
      <c r="F1738" s="58"/>
      <c r="G1738" s="59"/>
      <c r="H1738" s="60"/>
      <c r="I1738" s="58"/>
      <c r="J1738" s="40"/>
      <c r="K1738" s="41"/>
      <c r="L1738" s="41"/>
      <c r="M1738" s="42"/>
      <c r="N1738" s="43"/>
      <c r="O1738" s="43"/>
      <c r="P1738" s="43"/>
      <c r="Q1738" s="43"/>
      <c r="R1738" s="43"/>
      <c r="S1738" s="43"/>
      <c r="T1738" s="43"/>
      <c r="U1738" s="43"/>
      <c r="V1738" s="43"/>
      <c r="W1738" s="43"/>
      <c r="X1738" s="43"/>
      <c r="Y1738" s="43"/>
      <c r="Z1738" s="94"/>
      <c r="AA1738" s="43"/>
      <c r="AB1738" s="43"/>
      <c r="AC1738" s="43"/>
      <c r="AD1738" s="43"/>
    </row>
    <row r="1739" spans="1:30" ht="15" x14ac:dyDescent="0.15">
      <c r="A1739" s="53"/>
      <c r="B1739" s="58"/>
      <c r="C1739" s="55"/>
      <c r="D1739" s="59"/>
      <c r="E1739" s="60"/>
      <c r="F1739" s="58"/>
      <c r="G1739" s="59"/>
      <c r="H1739" s="60"/>
      <c r="I1739" s="58"/>
      <c r="J1739" s="40"/>
      <c r="K1739" s="41"/>
      <c r="L1739" s="41"/>
      <c r="M1739" s="42"/>
      <c r="N1739" s="43"/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94"/>
      <c r="AA1739" s="43"/>
      <c r="AB1739" s="43"/>
      <c r="AC1739" s="43"/>
      <c r="AD1739" s="43"/>
    </row>
    <row r="1740" spans="1:30" ht="15" x14ac:dyDescent="0.15">
      <c r="A1740" s="53"/>
      <c r="B1740" s="58"/>
      <c r="C1740" s="55"/>
      <c r="D1740" s="59"/>
      <c r="E1740" s="60"/>
      <c r="F1740" s="58"/>
      <c r="G1740" s="59"/>
      <c r="H1740" s="60"/>
      <c r="I1740" s="58"/>
      <c r="J1740" s="40"/>
      <c r="K1740" s="41"/>
      <c r="L1740" s="41"/>
      <c r="M1740" s="42"/>
      <c r="N1740" s="43"/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94"/>
      <c r="AA1740" s="43"/>
      <c r="AB1740" s="43"/>
      <c r="AC1740" s="43"/>
      <c r="AD1740" s="43"/>
    </row>
    <row r="1741" spans="1:30" ht="15" x14ac:dyDescent="0.15">
      <c r="A1741" s="53"/>
      <c r="B1741" s="58"/>
      <c r="C1741" s="55"/>
      <c r="D1741" s="59"/>
      <c r="E1741" s="60"/>
      <c r="F1741" s="58"/>
      <c r="G1741" s="59"/>
      <c r="H1741" s="60"/>
      <c r="I1741" s="58"/>
      <c r="J1741" s="40"/>
      <c r="K1741" s="41"/>
      <c r="L1741" s="41"/>
      <c r="M1741" s="42"/>
      <c r="N1741" s="43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94"/>
      <c r="AA1741" s="43"/>
      <c r="AB1741" s="43"/>
      <c r="AC1741" s="43"/>
      <c r="AD1741" s="43"/>
    </row>
    <row r="1742" spans="1:30" ht="15" x14ac:dyDescent="0.15">
      <c r="A1742" s="53"/>
      <c r="B1742" s="58"/>
      <c r="C1742" s="55"/>
      <c r="D1742" s="59"/>
      <c r="E1742" s="60"/>
      <c r="F1742" s="58"/>
      <c r="G1742" s="59"/>
      <c r="H1742" s="60"/>
      <c r="I1742" s="58"/>
      <c r="J1742" s="40"/>
      <c r="K1742" s="41"/>
      <c r="L1742" s="41"/>
      <c r="M1742" s="42"/>
      <c r="N1742" s="43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94"/>
      <c r="AA1742" s="43"/>
      <c r="AB1742" s="43"/>
      <c r="AC1742" s="43"/>
      <c r="AD1742" s="43"/>
    </row>
    <row r="1743" spans="1:30" ht="15" x14ac:dyDescent="0.15">
      <c r="A1743" s="53"/>
      <c r="B1743" s="58"/>
      <c r="C1743" s="55"/>
      <c r="D1743" s="59"/>
      <c r="E1743" s="60"/>
      <c r="F1743" s="58"/>
      <c r="G1743" s="59"/>
      <c r="H1743" s="60"/>
      <c r="I1743" s="58"/>
      <c r="J1743" s="40"/>
      <c r="K1743" s="41"/>
      <c r="L1743" s="41"/>
      <c r="M1743" s="42"/>
      <c r="N1743" s="43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94"/>
      <c r="AA1743" s="43"/>
      <c r="AB1743" s="43"/>
      <c r="AC1743" s="43"/>
      <c r="AD1743" s="43"/>
    </row>
    <row r="1744" spans="1:30" ht="15" x14ac:dyDescent="0.15">
      <c r="A1744" s="53"/>
      <c r="B1744" s="58"/>
      <c r="C1744" s="55"/>
      <c r="D1744" s="59"/>
      <c r="E1744" s="60"/>
      <c r="F1744" s="58"/>
      <c r="G1744" s="59"/>
      <c r="H1744" s="60"/>
      <c r="I1744" s="58"/>
      <c r="J1744" s="40"/>
      <c r="K1744" s="41"/>
      <c r="L1744" s="41"/>
      <c r="M1744" s="42"/>
      <c r="N1744" s="43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94"/>
      <c r="AA1744" s="43"/>
      <c r="AB1744" s="43"/>
      <c r="AC1744" s="43"/>
      <c r="AD1744" s="43"/>
    </row>
    <row r="1745" spans="1:30" ht="15" x14ac:dyDescent="0.15">
      <c r="A1745" s="53"/>
      <c r="B1745" s="58"/>
      <c r="C1745" s="55"/>
      <c r="D1745" s="59"/>
      <c r="E1745" s="60"/>
      <c r="F1745" s="58"/>
      <c r="G1745" s="59"/>
      <c r="H1745" s="60"/>
      <c r="I1745" s="58"/>
      <c r="J1745" s="40"/>
      <c r="K1745" s="41"/>
      <c r="L1745" s="41"/>
      <c r="M1745" s="42"/>
      <c r="N1745" s="43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94"/>
      <c r="AA1745" s="43"/>
      <c r="AB1745" s="43"/>
      <c r="AC1745" s="43"/>
      <c r="AD1745" s="43"/>
    </row>
    <row r="1746" spans="1:30" ht="15" x14ac:dyDescent="0.15">
      <c r="A1746" s="53"/>
      <c r="B1746" s="58"/>
      <c r="C1746" s="55"/>
      <c r="D1746" s="59"/>
      <c r="E1746" s="60"/>
      <c r="F1746" s="58"/>
      <c r="G1746" s="59"/>
      <c r="H1746" s="60"/>
      <c r="I1746" s="58"/>
      <c r="J1746" s="40"/>
      <c r="K1746" s="41"/>
      <c r="L1746" s="41"/>
      <c r="M1746" s="42"/>
      <c r="N1746" s="43"/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94"/>
      <c r="AA1746" s="43"/>
      <c r="AB1746" s="43"/>
      <c r="AC1746" s="43"/>
      <c r="AD1746" s="43"/>
    </row>
    <row r="1747" spans="1:30" ht="15" x14ac:dyDescent="0.15">
      <c r="A1747" s="53"/>
      <c r="B1747" s="58"/>
      <c r="C1747" s="55"/>
      <c r="D1747" s="59"/>
      <c r="E1747" s="60"/>
      <c r="F1747" s="58"/>
      <c r="G1747" s="59"/>
      <c r="H1747" s="60"/>
      <c r="I1747" s="58"/>
      <c r="J1747" s="40"/>
      <c r="K1747" s="41"/>
      <c r="L1747" s="41"/>
      <c r="M1747" s="42"/>
      <c r="N1747" s="43"/>
      <c r="O1747" s="43"/>
      <c r="P1747" s="43"/>
      <c r="Q1747" s="43"/>
      <c r="R1747" s="43"/>
      <c r="S1747" s="43"/>
      <c r="T1747" s="43"/>
      <c r="U1747" s="43"/>
      <c r="V1747" s="43"/>
      <c r="W1747" s="43"/>
      <c r="X1747" s="43"/>
      <c r="Y1747" s="43"/>
      <c r="Z1747" s="94"/>
      <c r="AA1747" s="43"/>
      <c r="AB1747" s="43"/>
      <c r="AC1747" s="43"/>
      <c r="AD1747" s="43"/>
    </row>
    <row r="1748" spans="1:30" ht="15" x14ac:dyDescent="0.15">
      <c r="A1748" s="53"/>
      <c r="B1748" s="58"/>
      <c r="C1748" s="55"/>
      <c r="D1748" s="59"/>
      <c r="E1748" s="60"/>
      <c r="F1748" s="58"/>
      <c r="G1748" s="59"/>
      <c r="H1748" s="60"/>
      <c r="I1748" s="58"/>
      <c r="J1748" s="40"/>
      <c r="K1748" s="41"/>
      <c r="L1748" s="41"/>
      <c r="M1748" s="42"/>
      <c r="N1748" s="43"/>
      <c r="O1748" s="43"/>
      <c r="P1748" s="43"/>
      <c r="Q1748" s="43"/>
      <c r="R1748" s="43"/>
      <c r="S1748" s="43"/>
      <c r="T1748" s="43"/>
      <c r="U1748" s="43"/>
      <c r="V1748" s="43"/>
      <c r="W1748" s="43"/>
      <c r="X1748" s="43"/>
      <c r="Y1748" s="43"/>
      <c r="Z1748" s="94"/>
      <c r="AA1748" s="43"/>
      <c r="AB1748" s="43"/>
      <c r="AC1748" s="43"/>
      <c r="AD1748" s="43"/>
    </row>
    <row r="1749" spans="1:30" ht="15" x14ac:dyDescent="0.15">
      <c r="A1749" s="53"/>
      <c r="B1749" s="58"/>
      <c r="C1749" s="55"/>
      <c r="D1749" s="59"/>
      <c r="E1749" s="60"/>
      <c r="F1749" s="58"/>
      <c r="G1749" s="59"/>
      <c r="H1749" s="60"/>
      <c r="I1749" s="58"/>
      <c r="J1749" s="40"/>
      <c r="K1749" s="41"/>
      <c r="L1749" s="41"/>
      <c r="M1749" s="42"/>
      <c r="N1749" s="43"/>
      <c r="O1749" s="43"/>
      <c r="P1749" s="43"/>
      <c r="Q1749" s="43"/>
      <c r="R1749" s="43"/>
      <c r="S1749" s="43"/>
      <c r="T1749" s="43"/>
      <c r="U1749" s="43"/>
      <c r="V1749" s="43"/>
      <c r="W1749" s="43"/>
      <c r="X1749" s="43"/>
      <c r="Y1749" s="43"/>
      <c r="Z1749" s="94"/>
      <c r="AA1749" s="43"/>
      <c r="AB1749" s="43"/>
      <c r="AC1749" s="43"/>
      <c r="AD1749" s="43"/>
    </row>
    <row r="1750" spans="1:30" ht="15" x14ac:dyDescent="0.15">
      <c r="A1750" s="53"/>
      <c r="B1750" s="58"/>
      <c r="C1750" s="55"/>
      <c r="D1750" s="59"/>
      <c r="E1750" s="60"/>
      <c r="F1750" s="58"/>
      <c r="G1750" s="59"/>
      <c r="H1750" s="60"/>
      <c r="I1750" s="58"/>
      <c r="J1750" s="40"/>
      <c r="K1750" s="41"/>
      <c r="L1750" s="41"/>
      <c r="M1750" s="42"/>
      <c r="N1750" s="43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94"/>
      <c r="AA1750" s="43"/>
      <c r="AB1750" s="43"/>
      <c r="AC1750" s="43"/>
      <c r="AD1750" s="43"/>
    </row>
    <row r="1751" spans="1:30" ht="15" x14ac:dyDescent="0.15">
      <c r="A1751" s="53"/>
      <c r="B1751" s="58"/>
      <c r="C1751" s="55"/>
      <c r="D1751" s="59"/>
      <c r="E1751" s="60"/>
      <c r="F1751" s="58"/>
      <c r="G1751" s="59"/>
      <c r="H1751" s="60"/>
      <c r="I1751" s="58"/>
      <c r="J1751" s="40"/>
      <c r="K1751" s="41"/>
      <c r="L1751" s="41"/>
      <c r="M1751" s="42"/>
      <c r="N1751" s="43"/>
      <c r="O1751" s="43"/>
      <c r="P1751" s="43"/>
      <c r="Q1751" s="43"/>
      <c r="R1751" s="43"/>
      <c r="S1751" s="43"/>
      <c r="T1751" s="43"/>
      <c r="U1751" s="43"/>
      <c r="V1751" s="43"/>
      <c r="W1751" s="43"/>
      <c r="X1751" s="43"/>
      <c r="Y1751" s="43"/>
      <c r="Z1751" s="94"/>
      <c r="AA1751" s="43"/>
      <c r="AB1751" s="43"/>
      <c r="AC1751" s="43"/>
      <c r="AD1751" s="43"/>
    </row>
    <row r="1752" spans="1:30" ht="15" x14ac:dyDescent="0.15">
      <c r="A1752" s="53"/>
      <c r="B1752" s="58"/>
      <c r="C1752" s="55"/>
      <c r="D1752" s="59"/>
      <c r="E1752" s="60"/>
      <c r="F1752" s="58"/>
      <c r="G1752" s="59"/>
      <c r="H1752" s="60"/>
      <c r="I1752" s="58"/>
      <c r="J1752" s="40"/>
      <c r="K1752" s="41"/>
      <c r="L1752" s="41"/>
      <c r="M1752" s="42"/>
      <c r="N1752" s="43"/>
      <c r="O1752" s="43"/>
      <c r="P1752" s="43"/>
      <c r="Q1752" s="43"/>
      <c r="R1752" s="43"/>
      <c r="S1752" s="43"/>
      <c r="T1752" s="43"/>
      <c r="U1752" s="43"/>
      <c r="V1752" s="43"/>
      <c r="W1752" s="43"/>
      <c r="X1752" s="43"/>
      <c r="Y1752" s="43"/>
      <c r="Z1752" s="94"/>
      <c r="AA1752" s="43"/>
      <c r="AB1752" s="43"/>
      <c r="AC1752" s="43"/>
      <c r="AD1752" s="43"/>
    </row>
    <row r="1753" spans="1:30" ht="15" x14ac:dyDescent="0.15">
      <c r="A1753" s="53"/>
      <c r="B1753" s="58"/>
      <c r="C1753" s="55"/>
      <c r="D1753" s="59"/>
      <c r="E1753" s="60"/>
      <c r="F1753" s="58"/>
      <c r="G1753" s="59"/>
      <c r="H1753" s="60"/>
      <c r="I1753" s="58"/>
      <c r="J1753" s="40"/>
      <c r="K1753" s="41"/>
      <c r="L1753" s="41"/>
      <c r="M1753" s="42"/>
      <c r="N1753" s="43"/>
      <c r="O1753" s="43"/>
      <c r="P1753" s="43"/>
      <c r="Q1753" s="43"/>
      <c r="R1753" s="43"/>
      <c r="S1753" s="43"/>
      <c r="T1753" s="43"/>
      <c r="U1753" s="43"/>
      <c r="V1753" s="43"/>
      <c r="W1753" s="43"/>
      <c r="X1753" s="43"/>
      <c r="Y1753" s="43"/>
      <c r="Z1753" s="94"/>
      <c r="AA1753" s="43"/>
      <c r="AB1753" s="43"/>
      <c r="AC1753" s="43"/>
      <c r="AD1753" s="43"/>
    </row>
    <row r="1754" spans="1:30" ht="15" x14ac:dyDescent="0.15">
      <c r="A1754" s="53"/>
      <c r="B1754" s="58"/>
      <c r="C1754" s="55"/>
      <c r="D1754" s="59"/>
      <c r="E1754" s="60"/>
      <c r="F1754" s="58"/>
      <c r="G1754" s="59"/>
      <c r="H1754" s="60"/>
      <c r="I1754" s="58"/>
      <c r="J1754" s="40"/>
      <c r="K1754" s="41"/>
      <c r="L1754" s="41"/>
      <c r="M1754" s="42"/>
      <c r="N1754" s="43"/>
      <c r="O1754" s="43"/>
      <c r="P1754" s="43"/>
      <c r="Q1754" s="43"/>
      <c r="R1754" s="43"/>
      <c r="S1754" s="43"/>
      <c r="T1754" s="43"/>
      <c r="U1754" s="43"/>
      <c r="V1754" s="43"/>
      <c r="W1754" s="43"/>
      <c r="X1754" s="43"/>
      <c r="Y1754" s="43"/>
      <c r="Z1754" s="94"/>
      <c r="AA1754" s="43"/>
      <c r="AB1754" s="43"/>
      <c r="AC1754" s="43"/>
      <c r="AD1754" s="43"/>
    </row>
    <row r="1755" spans="1:30" ht="15" x14ac:dyDescent="0.15">
      <c r="A1755" s="53"/>
      <c r="B1755" s="58"/>
      <c r="C1755" s="55"/>
      <c r="D1755" s="59"/>
      <c r="E1755" s="60"/>
      <c r="F1755" s="58"/>
      <c r="G1755" s="59"/>
      <c r="H1755" s="60"/>
      <c r="I1755" s="58"/>
      <c r="J1755" s="40"/>
      <c r="K1755" s="41"/>
      <c r="L1755" s="41"/>
      <c r="M1755" s="42"/>
      <c r="N1755" s="43"/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  <c r="Y1755" s="43"/>
      <c r="Z1755" s="94"/>
      <c r="AA1755" s="43"/>
      <c r="AB1755" s="43"/>
      <c r="AC1755" s="43"/>
      <c r="AD1755" s="43"/>
    </row>
    <row r="1756" spans="1:30" ht="15" x14ac:dyDescent="0.15">
      <c r="A1756" s="53"/>
      <c r="B1756" s="58"/>
      <c r="C1756" s="55"/>
      <c r="D1756" s="59"/>
      <c r="E1756" s="60"/>
      <c r="F1756" s="58"/>
      <c r="G1756" s="59"/>
      <c r="H1756" s="60"/>
      <c r="I1756" s="58"/>
      <c r="J1756" s="40"/>
      <c r="K1756" s="41"/>
      <c r="L1756" s="41"/>
      <c r="M1756" s="42"/>
      <c r="N1756" s="43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94"/>
      <c r="AA1756" s="43"/>
      <c r="AB1756" s="43"/>
      <c r="AC1756" s="43"/>
      <c r="AD1756" s="43"/>
    </row>
    <row r="1757" spans="1:30" ht="15" x14ac:dyDescent="0.15">
      <c r="A1757" s="53"/>
      <c r="B1757" s="58"/>
      <c r="C1757" s="55"/>
      <c r="D1757" s="59"/>
      <c r="E1757" s="60"/>
      <c r="F1757" s="58"/>
      <c r="G1757" s="59"/>
      <c r="H1757" s="60"/>
      <c r="I1757" s="58"/>
      <c r="J1757" s="40"/>
      <c r="K1757" s="41"/>
      <c r="L1757" s="41"/>
      <c r="M1757" s="42"/>
      <c r="N1757" s="43"/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  <c r="Y1757" s="43"/>
      <c r="Z1757" s="94"/>
      <c r="AA1757" s="43"/>
      <c r="AB1757" s="43"/>
      <c r="AC1757" s="43"/>
      <c r="AD1757" s="43"/>
    </row>
    <row r="1758" spans="1:30" ht="15" x14ac:dyDescent="0.15">
      <c r="A1758" s="53"/>
      <c r="B1758" s="58"/>
      <c r="C1758" s="55"/>
      <c r="D1758" s="59"/>
      <c r="E1758" s="60"/>
      <c r="F1758" s="58"/>
      <c r="G1758" s="59"/>
      <c r="H1758" s="60"/>
      <c r="I1758" s="58"/>
      <c r="J1758" s="40"/>
      <c r="K1758" s="41"/>
      <c r="L1758" s="41"/>
      <c r="M1758" s="42"/>
      <c r="N1758" s="43"/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  <c r="Y1758" s="43"/>
      <c r="Z1758" s="94"/>
      <c r="AA1758" s="43"/>
      <c r="AB1758" s="43"/>
      <c r="AC1758" s="43"/>
      <c r="AD1758" s="43"/>
    </row>
    <row r="1759" spans="1:30" ht="15" x14ac:dyDescent="0.15">
      <c r="A1759" s="53"/>
      <c r="B1759" s="58"/>
      <c r="C1759" s="55"/>
      <c r="D1759" s="59"/>
      <c r="E1759" s="60"/>
      <c r="F1759" s="58"/>
      <c r="G1759" s="59"/>
      <c r="H1759" s="60"/>
      <c r="I1759" s="58"/>
      <c r="J1759" s="40"/>
      <c r="K1759" s="41"/>
      <c r="L1759" s="41"/>
      <c r="M1759" s="42"/>
      <c r="N1759" s="43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94"/>
      <c r="AA1759" s="43"/>
      <c r="AB1759" s="43"/>
      <c r="AC1759" s="43"/>
      <c r="AD1759" s="43"/>
    </row>
    <row r="1760" spans="1:30" ht="15" x14ac:dyDescent="0.15">
      <c r="A1760" s="53"/>
      <c r="B1760" s="58"/>
      <c r="C1760" s="55"/>
      <c r="D1760" s="59"/>
      <c r="E1760" s="60"/>
      <c r="F1760" s="58"/>
      <c r="G1760" s="59"/>
      <c r="H1760" s="60"/>
      <c r="I1760" s="58"/>
      <c r="J1760" s="40"/>
      <c r="K1760" s="41"/>
      <c r="L1760" s="41"/>
      <c r="M1760" s="42"/>
      <c r="N1760" s="43"/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  <c r="Y1760" s="43"/>
      <c r="Z1760" s="94"/>
      <c r="AA1760" s="43"/>
      <c r="AB1760" s="43"/>
      <c r="AC1760" s="43"/>
      <c r="AD1760" s="43"/>
    </row>
    <row r="1761" spans="1:30" ht="15" x14ac:dyDescent="0.15">
      <c r="A1761" s="53"/>
      <c r="B1761" s="58"/>
      <c r="C1761" s="55"/>
      <c r="D1761" s="59"/>
      <c r="E1761" s="60"/>
      <c r="F1761" s="58"/>
      <c r="G1761" s="59"/>
      <c r="H1761" s="60"/>
      <c r="I1761" s="58"/>
      <c r="J1761" s="40"/>
      <c r="K1761" s="41"/>
      <c r="L1761" s="41"/>
      <c r="M1761" s="42"/>
      <c r="N1761" s="43"/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  <c r="Y1761" s="43"/>
      <c r="Z1761" s="94"/>
      <c r="AA1761" s="43"/>
      <c r="AB1761" s="43"/>
      <c r="AC1761" s="43"/>
      <c r="AD1761" s="43"/>
    </row>
    <row r="1762" spans="1:30" ht="15" x14ac:dyDescent="0.15">
      <c r="A1762" s="53"/>
      <c r="B1762" s="58"/>
      <c r="C1762" s="55"/>
      <c r="D1762" s="59"/>
      <c r="E1762" s="60"/>
      <c r="F1762" s="58"/>
      <c r="G1762" s="59"/>
      <c r="H1762" s="60"/>
      <c r="I1762" s="58"/>
      <c r="J1762" s="40"/>
      <c r="K1762" s="41"/>
      <c r="L1762" s="41"/>
      <c r="M1762" s="42"/>
      <c r="N1762" s="43"/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  <c r="Y1762" s="43"/>
      <c r="Z1762" s="94"/>
      <c r="AA1762" s="43"/>
      <c r="AB1762" s="43"/>
      <c r="AC1762" s="43"/>
      <c r="AD1762" s="43"/>
    </row>
    <row r="1763" spans="1:30" ht="15" x14ac:dyDescent="0.15">
      <c r="A1763" s="53"/>
      <c r="B1763" s="58"/>
      <c r="C1763" s="55"/>
      <c r="D1763" s="59"/>
      <c r="E1763" s="60"/>
      <c r="F1763" s="58"/>
      <c r="G1763" s="59"/>
      <c r="H1763" s="60"/>
      <c r="I1763" s="58"/>
      <c r="J1763" s="40"/>
      <c r="K1763" s="41"/>
      <c r="L1763" s="41"/>
      <c r="M1763" s="42"/>
      <c r="N1763" s="43"/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  <c r="Y1763" s="43"/>
      <c r="Z1763" s="94"/>
      <c r="AA1763" s="43"/>
      <c r="AB1763" s="43"/>
      <c r="AC1763" s="43"/>
      <c r="AD1763" s="43"/>
    </row>
    <row r="1764" spans="1:30" ht="15" x14ac:dyDescent="0.15">
      <c r="A1764" s="53"/>
      <c r="B1764" s="58"/>
      <c r="C1764" s="55"/>
      <c r="D1764" s="59"/>
      <c r="E1764" s="60"/>
      <c r="F1764" s="58"/>
      <c r="G1764" s="59"/>
      <c r="H1764" s="60"/>
      <c r="I1764" s="58"/>
      <c r="J1764" s="40"/>
      <c r="K1764" s="41"/>
      <c r="L1764" s="41"/>
      <c r="M1764" s="42"/>
      <c r="N1764" s="43"/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  <c r="Y1764" s="43"/>
      <c r="Z1764" s="94"/>
      <c r="AA1764" s="43"/>
      <c r="AB1764" s="43"/>
      <c r="AC1764" s="43"/>
      <c r="AD1764" s="43"/>
    </row>
    <row r="1765" spans="1:30" ht="15" x14ac:dyDescent="0.15">
      <c r="A1765" s="53"/>
      <c r="B1765" s="58"/>
      <c r="C1765" s="55"/>
      <c r="D1765" s="59"/>
      <c r="E1765" s="60"/>
      <c r="F1765" s="58"/>
      <c r="G1765" s="59"/>
      <c r="H1765" s="60"/>
      <c r="I1765" s="58"/>
      <c r="J1765" s="40"/>
      <c r="K1765" s="41"/>
      <c r="L1765" s="41"/>
      <c r="M1765" s="42"/>
      <c r="N1765" s="43"/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  <c r="Y1765" s="43"/>
      <c r="Z1765" s="94"/>
      <c r="AA1765" s="43"/>
      <c r="AB1765" s="43"/>
      <c r="AC1765" s="43"/>
      <c r="AD1765" s="43"/>
    </row>
    <row r="1766" spans="1:30" ht="15" x14ac:dyDescent="0.15">
      <c r="A1766" s="53"/>
      <c r="B1766" s="58"/>
      <c r="C1766" s="55"/>
      <c r="D1766" s="59"/>
      <c r="E1766" s="60"/>
      <c r="F1766" s="58"/>
      <c r="G1766" s="59"/>
      <c r="H1766" s="60"/>
      <c r="I1766" s="58"/>
      <c r="J1766" s="40"/>
      <c r="K1766" s="41"/>
      <c r="L1766" s="41"/>
      <c r="M1766" s="42"/>
      <c r="N1766" s="43"/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  <c r="Y1766" s="43"/>
      <c r="Z1766" s="94"/>
      <c r="AA1766" s="43"/>
      <c r="AB1766" s="43"/>
      <c r="AC1766" s="43"/>
      <c r="AD1766" s="43"/>
    </row>
    <row r="1767" spans="1:30" ht="15" x14ac:dyDescent="0.15">
      <c r="A1767" s="53"/>
      <c r="B1767" s="58"/>
      <c r="C1767" s="55"/>
      <c r="D1767" s="59"/>
      <c r="E1767" s="60"/>
      <c r="F1767" s="58"/>
      <c r="G1767" s="59"/>
      <c r="H1767" s="60"/>
      <c r="I1767" s="58"/>
      <c r="J1767" s="40"/>
      <c r="K1767" s="41"/>
      <c r="L1767" s="41"/>
      <c r="M1767" s="42"/>
      <c r="N1767" s="43"/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  <c r="Y1767" s="43"/>
      <c r="Z1767" s="94"/>
      <c r="AA1767" s="43"/>
      <c r="AB1767" s="43"/>
      <c r="AC1767" s="43"/>
      <c r="AD1767" s="43"/>
    </row>
    <row r="1768" spans="1:30" ht="15" x14ac:dyDescent="0.15">
      <c r="A1768" s="53"/>
      <c r="B1768" s="58"/>
      <c r="C1768" s="55"/>
      <c r="D1768" s="59"/>
      <c r="E1768" s="60"/>
      <c r="F1768" s="58"/>
      <c r="G1768" s="59"/>
      <c r="H1768" s="60"/>
      <c r="I1768" s="58"/>
      <c r="J1768" s="40"/>
      <c r="K1768" s="41"/>
      <c r="L1768" s="41"/>
      <c r="M1768" s="42"/>
      <c r="N1768" s="43"/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  <c r="Y1768" s="43"/>
      <c r="Z1768" s="94"/>
      <c r="AA1768" s="43"/>
      <c r="AB1768" s="43"/>
      <c r="AC1768" s="43"/>
      <c r="AD1768" s="43"/>
    </row>
    <row r="1769" spans="1:30" ht="15" x14ac:dyDescent="0.15">
      <c r="A1769" s="53"/>
      <c r="B1769" s="58"/>
      <c r="C1769" s="55"/>
      <c r="D1769" s="59"/>
      <c r="E1769" s="60"/>
      <c r="F1769" s="58"/>
      <c r="G1769" s="59"/>
      <c r="H1769" s="60"/>
      <c r="I1769" s="58"/>
      <c r="J1769" s="40"/>
      <c r="K1769" s="41"/>
      <c r="L1769" s="41"/>
      <c r="M1769" s="42"/>
      <c r="N1769" s="43"/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  <c r="Y1769" s="43"/>
      <c r="Z1769" s="94"/>
      <c r="AA1769" s="43"/>
      <c r="AB1769" s="43"/>
      <c r="AC1769" s="43"/>
      <c r="AD1769" s="43"/>
    </row>
    <row r="1770" spans="1:30" ht="15" x14ac:dyDescent="0.15">
      <c r="A1770" s="53"/>
      <c r="B1770" s="58"/>
      <c r="C1770" s="55"/>
      <c r="D1770" s="59"/>
      <c r="E1770" s="60"/>
      <c r="F1770" s="58"/>
      <c r="G1770" s="59"/>
      <c r="H1770" s="60"/>
      <c r="I1770" s="58"/>
      <c r="J1770" s="40"/>
      <c r="K1770" s="41"/>
      <c r="L1770" s="41"/>
      <c r="M1770" s="42"/>
      <c r="N1770" s="43"/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  <c r="Y1770" s="43"/>
      <c r="Z1770" s="94"/>
      <c r="AA1770" s="43"/>
      <c r="AB1770" s="43"/>
      <c r="AC1770" s="43"/>
      <c r="AD1770" s="43"/>
    </row>
    <row r="1771" spans="1:30" ht="15" x14ac:dyDescent="0.15">
      <c r="A1771" s="53"/>
      <c r="B1771" s="58"/>
      <c r="C1771" s="55"/>
      <c r="D1771" s="59"/>
      <c r="E1771" s="60"/>
      <c r="F1771" s="58"/>
      <c r="G1771" s="59"/>
      <c r="H1771" s="60"/>
      <c r="I1771" s="58"/>
      <c r="J1771" s="40"/>
      <c r="K1771" s="41"/>
      <c r="L1771" s="41"/>
      <c r="M1771" s="42"/>
      <c r="N1771" s="43"/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  <c r="Y1771" s="43"/>
      <c r="Z1771" s="94"/>
      <c r="AA1771" s="43"/>
      <c r="AB1771" s="43"/>
      <c r="AC1771" s="43"/>
      <c r="AD1771" s="43"/>
    </row>
    <row r="1772" spans="1:30" ht="15" x14ac:dyDescent="0.15">
      <c r="A1772" s="53"/>
      <c r="B1772" s="58"/>
      <c r="C1772" s="55"/>
      <c r="D1772" s="59"/>
      <c r="E1772" s="60"/>
      <c r="F1772" s="58"/>
      <c r="G1772" s="59"/>
      <c r="H1772" s="60"/>
      <c r="I1772" s="58"/>
      <c r="J1772" s="40"/>
      <c r="K1772" s="41"/>
      <c r="L1772" s="41"/>
      <c r="M1772" s="42"/>
      <c r="N1772" s="43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94"/>
      <c r="AA1772" s="43"/>
      <c r="AB1772" s="43"/>
      <c r="AC1772" s="43"/>
      <c r="AD1772" s="43"/>
    </row>
    <row r="1773" spans="1:30" ht="15" x14ac:dyDescent="0.15">
      <c r="A1773" s="53"/>
      <c r="B1773" s="58"/>
      <c r="C1773" s="55"/>
      <c r="D1773" s="59"/>
      <c r="E1773" s="60"/>
      <c r="F1773" s="58"/>
      <c r="G1773" s="59"/>
      <c r="H1773" s="60"/>
      <c r="I1773" s="58"/>
      <c r="J1773" s="40"/>
      <c r="K1773" s="41"/>
      <c r="L1773" s="41"/>
      <c r="M1773" s="42"/>
      <c r="N1773" s="43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94"/>
      <c r="AA1773" s="43"/>
      <c r="AB1773" s="43"/>
      <c r="AC1773" s="43"/>
      <c r="AD1773" s="43"/>
    </row>
    <row r="1774" spans="1:30" ht="15" x14ac:dyDescent="0.15">
      <c r="A1774" s="53"/>
      <c r="B1774" s="58"/>
      <c r="C1774" s="55"/>
      <c r="D1774" s="59"/>
      <c r="E1774" s="60"/>
      <c r="F1774" s="58"/>
      <c r="G1774" s="59"/>
      <c r="H1774" s="60"/>
      <c r="I1774" s="58"/>
      <c r="J1774" s="40"/>
      <c r="K1774" s="41"/>
      <c r="L1774" s="41"/>
      <c r="M1774" s="42"/>
      <c r="N1774" s="43"/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  <c r="Y1774" s="43"/>
      <c r="Z1774" s="94"/>
      <c r="AA1774" s="43"/>
      <c r="AB1774" s="43"/>
      <c r="AC1774" s="43"/>
      <c r="AD1774" s="43"/>
    </row>
    <row r="1775" spans="1:30" ht="15" x14ac:dyDescent="0.15">
      <c r="A1775" s="53"/>
      <c r="B1775" s="58"/>
      <c r="C1775" s="55"/>
      <c r="D1775" s="59"/>
      <c r="E1775" s="60"/>
      <c r="F1775" s="58"/>
      <c r="G1775" s="59"/>
      <c r="H1775" s="60"/>
      <c r="I1775" s="58"/>
      <c r="J1775" s="40"/>
      <c r="K1775" s="41"/>
      <c r="L1775" s="41"/>
      <c r="M1775" s="42"/>
      <c r="N1775" s="43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94"/>
      <c r="AA1775" s="43"/>
      <c r="AB1775" s="43"/>
      <c r="AC1775" s="43"/>
      <c r="AD1775" s="43"/>
    </row>
    <row r="1776" spans="1:30" ht="15" x14ac:dyDescent="0.15">
      <c r="A1776" s="53"/>
      <c r="B1776" s="58"/>
      <c r="C1776" s="55"/>
      <c r="D1776" s="59"/>
      <c r="E1776" s="60"/>
      <c r="F1776" s="58"/>
      <c r="G1776" s="59"/>
      <c r="H1776" s="60"/>
      <c r="I1776" s="58"/>
      <c r="J1776" s="40"/>
      <c r="K1776" s="41"/>
      <c r="L1776" s="41"/>
      <c r="M1776" s="42"/>
      <c r="N1776" s="43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94"/>
      <c r="AA1776" s="43"/>
      <c r="AB1776" s="43"/>
      <c r="AC1776" s="43"/>
      <c r="AD1776" s="43"/>
    </row>
    <row r="1777" spans="1:30" ht="15" x14ac:dyDescent="0.15">
      <c r="A1777" s="53"/>
      <c r="B1777" s="58"/>
      <c r="C1777" s="55"/>
      <c r="D1777" s="59"/>
      <c r="E1777" s="60"/>
      <c r="F1777" s="58"/>
      <c r="G1777" s="59"/>
      <c r="H1777" s="60"/>
      <c r="I1777" s="58"/>
      <c r="J1777" s="40"/>
      <c r="K1777" s="41"/>
      <c r="L1777" s="41"/>
      <c r="M1777" s="42"/>
      <c r="N1777" s="43"/>
      <c r="O1777" s="43"/>
      <c r="P1777" s="43"/>
      <c r="Q1777" s="43"/>
      <c r="R1777" s="43"/>
      <c r="S1777" s="43"/>
      <c r="T1777" s="43"/>
      <c r="U1777" s="43"/>
      <c r="V1777" s="43"/>
      <c r="W1777" s="43"/>
      <c r="X1777" s="43"/>
      <c r="Y1777" s="43"/>
      <c r="Z1777" s="94"/>
      <c r="AA1777" s="43"/>
      <c r="AB1777" s="43"/>
      <c r="AC1777" s="43"/>
      <c r="AD1777" s="43"/>
    </row>
    <row r="1778" spans="1:30" ht="15" x14ac:dyDescent="0.15">
      <c r="A1778" s="53"/>
      <c r="B1778" s="58"/>
      <c r="C1778" s="55"/>
      <c r="D1778" s="59"/>
      <c r="E1778" s="60"/>
      <c r="F1778" s="58"/>
      <c r="G1778" s="59"/>
      <c r="H1778" s="60"/>
      <c r="I1778" s="58"/>
      <c r="J1778" s="40"/>
      <c r="K1778" s="41"/>
      <c r="L1778" s="41"/>
      <c r="M1778" s="42"/>
      <c r="N1778" s="43"/>
      <c r="O1778" s="43"/>
      <c r="P1778" s="43"/>
      <c r="Q1778" s="43"/>
      <c r="R1778" s="43"/>
      <c r="S1778" s="43"/>
      <c r="T1778" s="43"/>
      <c r="U1778" s="43"/>
      <c r="V1778" s="43"/>
      <c r="W1778" s="43"/>
      <c r="X1778" s="43"/>
      <c r="Y1778" s="43"/>
      <c r="Z1778" s="94"/>
      <c r="AA1778" s="43"/>
      <c r="AB1778" s="43"/>
      <c r="AC1778" s="43"/>
      <c r="AD1778" s="43"/>
    </row>
    <row r="1779" spans="1:30" ht="15" x14ac:dyDescent="0.15">
      <c r="A1779" s="53"/>
      <c r="B1779" s="58"/>
      <c r="C1779" s="55"/>
      <c r="D1779" s="59"/>
      <c r="E1779" s="60"/>
      <c r="F1779" s="58"/>
      <c r="G1779" s="59"/>
      <c r="H1779" s="60"/>
      <c r="I1779" s="58"/>
      <c r="J1779" s="40"/>
      <c r="K1779" s="41"/>
      <c r="L1779" s="41"/>
      <c r="M1779" s="42"/>
      <c r="N1779" s="43"/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94"/>
      <c r="AA1779" s="43"/>
      <c r="AB1779" s="43"/>
      <c r="AC1779" s="43"/>
      <c r="AD1779" s="43"/>
    </row>
    <row r="1780" spans="1:30" ht="15" x14ac:dyDescent="0.15">
      <c r="A1780" s="53"/>
      <c r="B1780" s="58"/>
      <c r="C1780" s="55"/>
      <c r="D1780" s="59"/>
      <c r="E1780" s="60"/>
      <c r="F1780" s="58"/>
      <c r="G1780" s="59"/>
      <c r="H1780" s="60"/>
      <c r="I1780" s="58"/>
      <c r="J1780" s="40"/>
      <c r="K1780" s="41"/>
      <c r="L1780" s="41"/>
      <c r="M1780" s="42"/>
      <c r="N1780" s="43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94"/>
      <c r="AA1780" s="43"/>
      <c r="AB1780" s="43"/>
      <c r="AC1780" s="43"/>
      <c r="AD1780" s="43"/>
    </row>
    <row r="1781" spans="1:30" ht="15" x14ac:dyDescent="0.15">
      <c r="A1781" s="53"/>
      <c r="B1781" s="58"/>
      <c r="C1781" s="55"/>
      <c r="D1781" s="59"/>
      <c r="E1781" s="60"/>
      <c r="F1781" s="58"/>
      <c r="G1781" s="59"/>
      <c r="H1781" s="60"/>
      <c r="I1781" s="58"/>
      <c r="J1781" s="40"/>
      <c r="K1781" s="41"/>
      <c r="L1781" s="41"/>
      <c r="M1781" s="42"/>
      <c r="N1781" s="43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94"/>
      <c r="AA1781" s="43"/>
      <c r="AB1781" s="43"/>
      <c r="AC1781" s="43"/>
      <c r="AD1781" s="43"/>
    </row>
    <row r="1782" spans="1:30" ht="15" x14ac:dyDescent="0.15">
      <c r="A1782" s="53"/>
      <c r="B1782" s="58"/>
      <c r="C1782" s="55"/>
      <c r="D1782" s="59"/>
      <c r="E1782" s="60"/>
      <c r="F1782" s="58"/>
      <c r="G1782" s="59"/>
      <c r="H1782" s="60"/>
      <c r="I1782" s="58"/>
      <c r="J1782" s="40"/>
      <c r="K1782" s="41"/>
      <c r="L1782" s="41"/>
      <c r="M1782" s="42"/>
      <c r="N1782" s="43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94"/>
      <c r="AA1782" s="43"/>
      <c r="AB1782" s="43"/>
      <c r="AC1782" s="43"/>
      <c r="AD1782" s="43"/>
    </row>
    <row r="1783" spans="1:30" ht="15" x14ac:dyDescent="0.15">
      <c r="A1783" s="53"/>
      <c r="B1783" s="58"/>
      <c r="C1783" s="55"/>
      <c r="D1783" s="59"/>
      <c r="E1783" s="60"/>
      <c r="F1783" s="58"/>
      <c r="G1783" s="59"/>
      <c r="H1783" s="60"/>
      <c r="I1783" s="58"/>
      <c r="J1783" s="40"/>
      <c r="K1783" s="41"/>
      <c r="L1783" s="41"/>
      <c r="M1783" s="42"/>
      <c r="N1783" s="43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94"/>
      <c r="AA1783" s="43"/>
      <c r="AB1783" s="43"/>
      <c r="AC1783" s="43"/>
      <c r="AD1783" s="43"/>
    </row>
    <row r="1784" spans="1:30" ht="15" x14ac:dyDescent="0.15">
      <c r="A1784" s="53"/>
      <c r="B1784" s="58"/>
      <c r="C1784" s="55"/>
      <c r="D1784" s="59"/>
      <c r="E1784" s="60"/>
      <c r="F1784" s="58"/>
      <c r="G1784" s="59"/>
      <c r="H1784" s="60"/>
      <c r="I1784" s="58"/>
      <c r="J1784" s="40"/>
      <c r="K1784" s="41"/>
      <c r="L1784" s="41"/>
      <c r="M1784" s="42"/>
      <c r="N1784" s="43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94"/>
      <c r="AA1784" s="43"/>
      <c r="AB1784" s="43"/>
      <c r="AC1784" s="43"/>
      <c r="AD1784" s="43"/>
    </row>
    <row r="1785" spans="1:30" ht="15" x14ac:dyDescent="0.15">
      <c r="A1785" s="53"/>
      <c r="B1785" s="58"/>
      <c r="C1785" s="55"/>
      <c r="D1785" s="59"/>
      <c r="E1785" s="60"/>
      <c r="F1785" s="58"/>
      <c r="G1785" s="59"/>
      <c r="H1785" s="60"/>
      <c r="I1785" s="58"/>
      <c r="J1785" s="40"/>
      <c r="K1785" s="41"/>
      <c r="L1785" s="41"/>
      <c r="M1785" s="42"/>
      <c r="N1785" s="43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94"/>
      <c r="AA1785" s="43"/>
      <c r="AB1785" s="43"/>
      <c r="AC1785" s="43"/>
      <c r="AD1785" s="43"/>
    </row>
    <row r="1786" spans="1:30" ht="15" x14ac:dyDescent="0.15">
      <c r="A1786" s="53"/>
      <c r="B1786" s="58"/>
      <c r="C1786" s="55"/>
      <c r="D1786" s="59"/>
      <c r="E1786" s="60"/>
      <c r="F1786" s="58"/>
      <c r="G1786" s="59"/>
      <c r="H1786" s="60"/>
      <c r="I1786" s="58"/>
      <c r="J1786" s="40"/>
      <c r="K1786" s="41"/>
      <c r="L1786" s="41"/>
      <c r="M1786" s="42"/>
      <c r="N1786" s="43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94"/>
      <c r="AA1786" s="43"/>
      <c r="AB1786" s="43"/>
      <c r="AC1786" s="43"/>
      <c r="AD1786" s="43"/>
    </row>
    <row r="1787" spans="1:30" ht="15" x14ac:dyDescent="0.15">
      <c r="A1787" s="53"/>
      <c r="B1787" s="58"/>
      <c r="C1787" s="55"/>
      <c r="D1787" s="59"/>
      <c r="E1787" s="60"/>
      <c r="F1787" s="58"/>
      <c r="G1787" s="59"/>
      <c r="H1787" s="60"/>
      <c r="I1787" s="58"/>
      <c r="J1787" s="40"/>
      <c r="K1787" s="41"/>
      <c r="L1787" s="41"/>
      <c r="M1787" s="42"/>
      <c r="N1787" s="43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94"/>
      <c r="AA1787" s="43"/>
      <c r="AB1787" s="43"/>
      <c r="AC1787" s="43"/>
      <c r="AD1787" s="43"/>
    </row>
    <row r="1788" spans="1:30" ht="15" x14ac:dyDescent="0.15">
      <c r="A1788" s="53"/>
      <c r="B1788" s="58"/>
      <c r="C1788" s="55"/>
      <c r="D1788" s="59"/>
      <c r="E1788" s="60"/>
      <c r="F1788" s="58"/>
      <c r="G1788" s="59"/>
      <c r="H1788" s="60"/>
      <c r="I1788" s="58"/>
      <c r="J1788" s="40"/>
      <c r="K1788" s="41"/>
      <c r="L1788" s="41"/>
      <c r="M1788" s="42"/>
      <c r="N1788" s="43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94"/>
      <c r="AA1788" s="43"/>
      <c r="AB1788" s="43"/>
      <c r="AC1788" s="43"/>
      <c r="AD1788" s="43"/>
    </row>
    <row r="1789" spans="1:30" ht="15" x14ac:dyDescent="0.15">
      <c r="A1789" s="53"/>
      <c r="B1789" s="58"/>
      <c r="C1789" s="55"/>
      <c r="D1789" s="59"/>
      <c r="E1789" s="60"/>
      <c r="F1789" s="58"/>
      <c r="G1789" s="59"/>
      <c r="H1789" s="60"/>
      <c r="I1789" s="58"/>
      <c r="J1789" s="40"/>
      <c r="K1789" s="41"/>
      <c r="L1789" s="41"/>
      <c r="M1789" s="42"/>
      <c r="N1789" s="43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94"/>
      <c r="AA1789" s="43"/>
      <c r="AB1789" s="43"/>
      <c r="AC1789" s="43"/>
      <c r="AD1789" s="43"/>
    </row>
    <row r="1790" spans="1:30" ht="15" x14ac:dyDescent="0.15">
      <c r="A1790" s="53"/>
      <c r="B1790" s="58"/>
      <c r="C1790" s="55"/>
      <c r="D1790" s="59"/>
      <c r="E1790" s="60"/>
      <c r="F1790" s="58"/>
      <c r="G1790" s="59"/>
      <c r="H1790" s="60"/>
      <c r="I1790" s="58"/>
      <c r="J1790" s="40"/>
      <c r="K1790" s="41"/>
      <c r="L1790" s="41"/>
      <c r="M1790" s="42"/>
      <c r="N1790" s="43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94"/>
      <c r="AA1790" s="43"/>
      <c r="AB1790" s="43"/>
      <c r="AC1790" s="43"/>
      <c r="AD1790" s="43"/>
    </row>
    <row r="1791" spans="1:30" ht="15" x14ac:dyDescent="0.15">
      <c r="A1791" s="53"/>
      <c r="B1791" s="58"/>
      <c r="C1791" s="55"/>
      <c r="D1791" s="59"/>
      <c r="E1791" s="60"/>
      <c r="F1791" s="58"/>
      <c r="G1791" s="59"/>
      <c r="H1791" s="60"/>
      <c r="I1791" s="58"/>
      <c r="J1791" s="40"/>
      <c r="K1791" s="41"/>
      <c r="L1791" s="41"/>
      <c r="M1791" s="42"/>
      <c r="N1791" s="43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94"/>
      <c r="AA1791" s="43"/>
      <c r="AB1791" s="43"/>
      <c r="AC1791" s="43"/>
      <c r="AD1791" s="43"/>
    </row>
    <row r="1792" spans="1:30" ht="15" x14ac:dyDescent="0.15">
      <c r="A1792" s="53"/>
      <c r="B1792" s="58"/>
      <c r="C1792" s="55"/>
      <c r="D1792" s="59"/>
      <c r="E1792" s="60"/>
      <c r="F1792" s="58"/>
      <c r="G1792" s="59"/>
      <c r="H1792" s="60"/>
      <c r="I1792" s="58"/>
      <c r="J1792" s="40"/>
      <c r="K1792" s="41"/>
      <c r="L1792" s="41"/>
      <c r="M1792" s="42"/>
      <c r="N1792" s="43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94"/>
      <c r="AA1792" s="43"/>
      <c r="AB1792" s="43"/>
      <c r="AC1792" s="43"/>
      <c r="AD1792" s="43"/>
    </row>
    <row r="1793" spans="1:30" ht="15" x14ac:dyDescent="0.15">
      <c r="A1793" s="53"/>
      <c r="B1793" s="58"/>
      <c r="C1793" s="55"/>
      <c r="D1793" s="59"/>
      <c r="E1793" s="60"/>
      <c r="F1793" s="58"/>
      <c r="G1793" s="59"/>
      <c r="H1793" s="60"/>
      <c r="I1793" s="58"/>
      <c r="J1793" s="40"/>
      <c r="K1793" s="41"/>
      <c r="L1793" s="41"/>
      <c r="M1793" s="42"/>
      <c r="N1793" s="43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94"/>
      <c r="AA1793" s="43"/>
      <c r="AB1793" s="43"/>
      <c r="AC1793" s="43"/>
      <c r="AD1793" s="43"/>
    </row>
    <row r="1794" spans="1:30" ht="15" x14ac:dyDescent="0.15">
      <c r="A1794" s="53"/>
      <c r="B1794" s="58"/>
      <c r="C1794" s="55"/>
      <c r="D1794" s="59"/>
      <c r="E1794" s="60"/>
      <c r="F1794" s="58"/>
      <c r="G1794" s="59"/>
      <c r="H1794" s="60"/>
      <c r="I1794" s="58"/>
      <c r="J1794" s="40"/>
      <c r="K1794" s="41"/>
      <c r="L1794" s="41"/>
      <c r="M1794" s="42"/>
      <c r="N1794" s="43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94"/>
      <c r="AA1794" s="43"/>
      <c r="AB1794" s="43"/>
      <c r="AC1794" s="43"/>
      <c r="AD1794" s="43"/>
    </row>
    <row r="1795" spans="1:30" ht="15" x14ac:dyDescent="0.15">
      <c r="A1795" s="53"/>
      <c r="B1795" s="58"/>
      <c r="C1795" s="55"/>
      <c r="D1795" s="59"/>
      <c r="E1795" s="60"/>
      <c r="F1795" s="58"/>
      <c r="G1795" s="59"/>
      <c r="H1795" s="60"/>
      <c r="I1795" s="58"/>
      <c r="J1795" s="40"/>
      <c r="K1795" s="41"/>
      <c r="L1795" s="41"/>
      <c r="M1795" s="42"/>
      <c r="N1795" s="43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94"/>
      <c r="AA1795" s="43"/>
      <c r="AB1795" s="43"/>
      <c r="AC1795" s="43"/>
      <c r="AD1795" s="43"/>
    </row>
    <row r="1796" spans="1:30" ht="15" x14ac:dyDescent="0.15">
      <c r="A1796" s="53"/>
      <c r="B1796" s="58"/>
      <c r="C1796" s="55"/>
      <c r="D1796" s="59"/>
      <c r="E1796" s="60"/>
      <c r="F1796" s="58"/>
      <c r="G1796" s="59"/>
      <c r="H1796" s="60"/>
      <c r="I1796" s="58"/>
      <c r="J1796" s="40"/>
      <c r="K1796" s="41"/>
      <c r="L1796" s="41"/>
      <c r="M1796" s="42"/>
      <c r="N1796" s="43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94"/>
      <c r="AA1796" s="43"/>
      <c r="AB1796" s="43"/>
      <c r="AC1796" s="43"/>
      <c r="AD1796" s="43"/>
    </row>
    <row r="1797" spans="1:30" ht="15" x14ac:dyDescent="0.15">
      <c r="A1797" s="53"/>
      <c r="B1797" s="58"/>
      <c r="C1797" s="55"/>
      <c r="D1797" s="59"/>
      <c r="E1797" s="60"/>
      <c r="F1797" s="58"/>
      <c r="G1797" s="59"/>
      <c r="H1797" s="60"/>
      <c r="I1797" s="58"/>
      <c r="J1797" s="40"/>
      <c r="K1797" s="41"/>
      <c r="L1797" s="41"/>
      <c r="M1797" s="42"/>
      <c r="N1797" s="43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94"/>
      <c r="AA1797" s="43"/>
      <c r="AB1797" s="43"/>
      <c r="AC1797" s="43"/>
      <c r="AD1797" s="43"/>
    </row>
    <row r="1798" spans="1:30" ht="15" x14ac:dyDescent="0.15">
      <c r="A1798" s="53"/>
      <c r="B1798" s="58"/>
      <c r="C1798" s="55"/>
      <c r="D1798" s="59"/>
      <c r="E1798" s="60"/>
      <c r="F1798" s="58"/>
      <c r="G1798" s="59"/>
      <c r="H1798" s="60"/>
      <c r="I1798" s="58"/>
      <c r="J1798" s="40"/>
      <c r="K1798" s="41"/>
      <c r="L1798" s="41"/>
      <c r="M1798" s="42"/>
      <c r="N1798" s="43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94"/>
      <c r="AA1798" s="43"/>
      <c r="AB1798" s="43"/>
      <c r="AC1798" s="43"/>
      <c r="AD1798" s="43"/>
    </row>
    <row r="1799" spans="1:30" ht="15" x14ac:dyDescent="0.15">
      <c r="A1799" s="53"/>
      <c r="B1799" s="58"/>
      <c r="C1799" s="55"/>
      <c r="D1799" s="59"/>
      <c r="E1799" s="60"/>
      <c r="F1799" s="58"/>
      <c r="G1799" s="59"/>
      <c r="H1799" s="60"/>
      <c r="I1799" s="58"/>
      <c r="J1799" s="40"/>
      <c r="K1799" s="41"/>
      <c r="L1799" s="41"/>
      <c r="M1799" s="42"/>
      <c r="N1799" s="43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94"/>
      <c r="AA1799" s="43"/>
      <c r="AB1799" s="43"/>
      <c r="AC1799" s="43"/>
      <c r="AD1799" s="43"/>
    </row>
    <row r="1800" spans="1:30" ht="15" x14ac:dyDescent="0.15">
      <c r="A1800" s="53"/>
      <c r="B1800" s="58"/>
      <c r="C1800" s="55"/>
      <c r="D1800" s="59"/>
      <c r="E1800" s="60"/>
      <c r="F1800" s="58"/>
      <c r="G1800" s="59"/>
      <c r="H1800" s="60"/>
      <c r="I1800" s="58"/>
      <c r="J1800" s="40"/>
      <c r="K1800" s="41"/>
      <c r="L1800" s="41"/>
      <c r="M1800" s="42"/>
      <c r="N1800" s="43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94"/>
      <c r="AA1800" s="43"/>
      <c r="AB1800" s="43"/>
      <c r="AC1800" s="43"/>
      <c r="AD1800" s="43"/>
    </row>
    <row r="1801" spans="1:30" ht="15" x14ac:dyDescent="0.15">
      <c r="A1801" s="53"/>
      <c r="B1801" s="58"/>
      <c r="C1801" s="55"/>
      <c r="D1801" s="59"/>
      <c r="E1801" s="60"/>
      <c r="F1801" s="58"/>
      <c r="G1801" s="59"/>
      <c r="H1801" s="60"/>
      <c r="I1801" s="58"/>
      <c r="J1801" s="40"/>
      <c r="K1801" s="41"/>
      <c r="L1801" s="41"/>
      <c r="M1801" s="42"/>
      <c r="N1801" s="43"/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94"/>
      <c r="AA1801" s="43"/>
      <c r="AB1801" s="43"/>
      <c r="AC1801" s="43"/>
      <c r="AD1801" s="43"/>
    </row>
    <row r="1802" spans="1:30" ht="15" x14ac:dyDescent="0.15">
      <c r="A1802" s="53"/>
      <c r="B1802" s="58"/>
      <c r="C1802" s="55"/>
      <c r="D1802" s="59"/>
      <c r="E1802" s="60"/>
      <c r="F1802" s="58"/>
      <c r="G1802" s="59"/>
      <c r="H1802" s="60"/>
      <c r="I1802" s="58"/>
      <c r="J1802" s="40"/>
      <c r="K1802" s="41"/>
      <c r="L1802" s="41"/>
      <c r="M1802" s="42"/>
      <c r="N1802" s="43"/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94"/>
      <c r="AA1802" s="43"/>
      <c r="AB1802" s="43"/>
      <c r="AC1802" s="43"/>
      <c r="AD1802" s="43"/>
    </row>
    <row r="1803" spans="1:30" ht="15" x14ac:dyDescent="0.15">
      <c r="A1803" s="53"/>
      <c r="B1803" s="58"/>
      <c r="C1803" s="55"/>
      <c r="D1803" s="59"/>
      <c r="E1803" s="60"/>
      <c r="F1803" s="58"/>
      <c r="G1803" s="59"/>
      <c r="H1803" s="60"/>
      <c r="I1803" s="58"/>
      <c r="J1803" s="40"/>
      <c r="K1803" s="41"/>
      <c r="L1803" s="41"/>
      <c r="M1803" s="42"/>
      <c r="N1803" s="43"/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94"/>
      <c r="AA1803" s="43"/>
      <c r="AB1803" s="43"/>
      <c r="AC1803" s="43"/>
      <c r="AD1803" s="43"/>
    </row>
    <row r="1804" spans="1:30" ht="15" x14ac:dyDescent="0.15">
      <c r="A1804" s="53"/>
      <c r="B1804" s="58"/>
      <c r="C1804" s="55"/>
      <c r="D1804" s="59"/>
      <c r="E1804" s="60"/>
      <c r="F1804" s="58"/>
      <c r="G1804" s="59"/>
      <c r="H1804" s="60"/>
      <c r="I1804" s="58"/>
      <c r="J1804" s="40"/>
      <c r="K1804" s="41"/>
      <c r="L1804" s="41"/>
      <c r="M1804" s="42"/>
      <c r="N1804" s="43"/>
      <c r="O1804" s="43"/>
      <c r="P1804" s="43"/>
      <c r="Q1804" s="43"/>
      <c r="R1804" s="43"/>
      <c r="S1804" s="43"/>
      <c r="T1804" s="43"/>
      <c r="U1804" s="43"/>
      <c r="V1804" s="43"/>
      <c r="W1804" s="43"/>
      <c r="X1804" s="43"/>
      <c r="Y1804" s="43"/>
      <c r="Z1804" s="94"/>
      <c r="AA1804" s="43"/>
      <c r="AB1804" s="43"/>
      <c r="AC1804" s="43"/>
      <c r="AD1804" s="43"/>
    </row>
    <row r="1805" spans="1:30" ht="15" x14ac:dyDescent="0.15">
      <c r="A1805" s="53"/>
      <c r="B1805" s="58"/>
      <c r="C1805" s="55"/>
      <c r="D1805" s="59"/>
      <c r="E1805" s="60"/>
      <c r="F1805" s="58"/>
      <c r="G1805" s="59"/>
      <c r="H1805" s="60"/>
      <c r="I1805" s="58"/>
      <c r="J1805" s="40"/>
      <c r="K1805" s="41"/>
      <c r="L1805" s="41"/>
      <c r="M1805" s="42"/>
      <c r="N1805" s="43"/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94"/>
      <c r="AA1805" s="43"/>
      <c r="AB1805" s="43"/>
      <c r="AC1805" s="43"/>
      <c r="AD1805" s="43"/>
    </row>
    <row r="1806" spans="1:30" ht="15" x14ac:dyDescent="0.15">
      <c r="A1806" s="53"/>
      <c r="B1806" s="58"/>
      <c r="C1806" s="55"/>
      <c r="D1806" s="59"/>
      <c r="E1806" s="60"/>
      <c r="F1806" s="58"/>
      <c r="G1806" s="59"/>
      <c r="H1806" s="60"/>
      <c r="I1806" s="58"/>
      <c r="J1806" s="40"/>
      <c r="K1806" s="41"/>
      <c r="L1806" s="41"/>
      <c r="M1806" s="42"/>
      <c r="N1806" s="43"/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94"/>
      <c r="AA1806" s="43"/>
      <c r="AB1806" s="43"/>
      <c r="AC1806" s="43"/>
      <c r="AD1806" s="43"/>
    </row>
    <row r="1807" spans="1:30" ht="15" x14ac:dyDescent="0.15">
      <c r="A1807" s="53"/>
      <c r="B1807" s="58"/>
      <c r="C1807" s="55"/>
      <c r="D1807" s="59"/>
      <c r="E1807" s="60"/>
      <c r="F1807" s="58"/>
      <c r="G1807" s="59"/>
      <c r="H1807" s="60"/>
      <c r="I1807" s="58"/>
      <c r="J1807" s="40"/>
      <c r="K1807" s="41"/>
      <c r="L1807" s="41"/>
      <c r="M1807" s="42"/>
      <c r="N1807" s="43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94"/>
      <c r="AA1807" s="43"/>
      <c r="AB1807" s="43"/>
      <c r="AC1807" s="43"/>
      <c r="AD1807" s="43"/>
    </row>
    <row r="1808" spans="1:30" ht="15" x14ac:dyDescent="0.15">
      <c r="A1808" s="53"/>
      <c r="B1808" s="58"/>
      <c r="C1808" s="55"/>
      <c r="D1808" s="59"/>
      <c r="E1808" s="60"/>
      <c r="F1808" s="58"/>
      <c r="G1808" s="59"/>
      <c r="H1808" s="60"/>
      <c r="I1808" s="58"/>
      <c r="J1808" s="40"/>
      <c r="K1808" s="41"/>
      <c r="L1808" s="41"/>
      <c r="M1808" s="42"/>
      <c r="N1808" s="43"/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94"/>
      <c r="AA1808" s="43"/>
      <c r="AB1808" s="43"/>
      <c r="AC1808" s="43"/>
      <c r="AD1808" s="43"/>
    </row>
    <row r="1809" spans="1:30" ht="15" x14ac:dyDescent="0.15">
      <c r="A1809" s="53"/>
      <c r="B1809" s="58"/>
      <c r="C1809" s="55"/>
      <c r="D1809" s="59"/>
      <c r="E1809" s="60"/>
      <c r="F1809" s="58"/>
      <c r="G1809" s="59"/>
      <c r="H1809" s="60"/>
      <c r="I1809" s="58"/>
      <c r="J1809" s="40"/>
      <c r="K1809" s="41"/>
      <c r="L1809" s="41"/>
      <c r="M1809" s="42"/>
      <c r="N1809" s="43"/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94"/>
      <c r="AA1809" s="43"/>
      <c r="AB1809" s="43"/>
      <c r="AC1809" s="43"/>
      <c r="AD1809" s="43"/>
    </row>
    <row r="1810" spans="1:30" ht="15" x14ac:dyDescent="0.15">
      <c r="A1810" s="53"/>
      <c r="B1810" s="58"/>
      <c r="C1810" s="55"/>
      <c r="D1810" s="59"/>
      <c r="E1810" s="60"/>
      <c r="F1810" s="58"/>
      <c r="G1810" s="59"/>
      <c r="H1810" s="60"/>
      <c r="I1810" s="58"/>
      <c r="J1810" s="40"/>
      <c r="K1810" s="41"/>
      <c r="L1810" s="41"/>
      <c r="M1810" s="42"/>
      <c r="N1810" s="43"/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94"/>
      <c r="AA1810" s="43"/>
      <c r="AB1810" s="43"/>
      <c r="AC1810" s="43"/>
      <c r="AD1810" s="43"/>
    </row>
    <row r="1811" spans="1:30" ht="15" x14ac:dyDescent="0.15">
      <c r="A1811" s="53"/>
      <c r="B1811" s="58"/>
      <c r="C1811" s="55"/>
      <c r="D1811" s="59"/>
      <c r="E1811" s="60"/>
      <c r="F1811" s="58"/>
      <c r="G1811" s="59"/>
      <c r="H1811" s="60"/>
      <c r="I1811" s="58"/>
      <c r="J1811" s="40"/>
      <c r="K1811" s="41"/>
      <c r="L1811" s="41"/>
      <c r="M1811" s="42"/>
      <c r="N1811" s="43"/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94"/>
      <c r="AA1811" s="43"/>
      <c r="AB1811" s="43"/>
      <c r="AC1811" s="43"/>
      <c r="AD1811" s="43"/>
    </row>
    <row r="1812" spans="1:30" ht="15" x14ac:dyDescent="0.15">
      <c r="A1812" s="53"/>
      <c r="B1812" s="58"/>
      <c r="C1812" s="55"/>
      <c r="D1812" s="59"/>
      <c r="E1812" s="60"/>
      <c r="F1812" s="58"/>
      <c r="G1812" s="59"/>
      <c r="H1812" s="60"/>
      <c r="I1812" s="58"/>
      <c r="J1812" s="40"/>
      <c r="K1812" s="41"/>
      <c r="L1812" s="41"/>
      <c r="M1812" s="42"/>
      <c r="N1812" s="43"/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94"/>
      <c r="AA1812" s="43"/>
      <c r="AB1812" s="43"/>
      <c r="AC1812" s="43"/>
      <c r="AD1812" s="43"/>
    </row>
    <row r="1813" spans="1:30" ht="15" x14ac:dyDescent="0.15">
      <c r="A1813" s="53"/>
      <c r="B1813" s="58"/>
      <c r="C1813" s="55"/>
      <c r="D1813" s="59"/>
      <c r="E1813" s="60"/>
      <c r="F1813" s="58"/>
      <c r="G1813" s="59"/>
      <c r="H1813" s="60"/>
      <c r="I1813" s="58"/>
      <c r="J1813" s="40"/>
      <c r="K1813" s="41"/>
      <c r="L1813" s="41"/>
      <c r="M1813" s="42"/>
      <c r="N1813" s="43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94"/>
      <c r="AA1813" s="43"/>
      <c r="AB1813" s="43"/>
      <c r="AC1813" s="43"/>
      <c r="AD1813" s="43"/>
    </row>
    <row r="1814" spans="1:30" ht="15" x14ac:dyDescent="0.15">
      <c r="A1814" s="53"/>
      <c r="B1814" s="58"/>
      <c r="C1814" s="55"/>
      <c r="D1814" s="59"/>
      <c r="E1814" s="60"/>
      <c r="F1814" s="58"/>
      <c r="G1814" s="59"/>
      <c r="H1814" s="60"/>
      <c r="I1814" s="58"/>
      <c r="J1814" s="40"/>
      <c r="K1814" s="41"/>
      <c r="L1814" s="41"/>
      <c r="M1814" s="42"/>
      <c r="N1814" s="43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94"/>
      <c r="AA1814" s="43"/>
      <c r="AB1814" s="43"/>
      <c r="AC1814" s="43"/>
      <c r="AD1814" s="43"/>
    </row>
    <row r="1815" spans="1:30" ht="15" x14ac:dyDescent="0.15">
      <c r="A1815" s="53"/>
      <c r="B1815" s="58"/>
      <c r="C1815" s="55"/>
      <c r="D1815" s="59"/>
      <c r="E1815" s="60"/>
      <c r="F1815" s="58"/>
      <c r="G1815" s="59"/>
      <c r="H1815" s="60"/>
      <c r="I1815" s="58"/>
      <c r="J1815" s="40"/>
      <c r="K1815" s="41"/>
      <c r="L1815" s="41"/>
      <c r="M1815" s="42"/>
      <c r="N1815" s="43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94"/>
      <c r="AA1815" s="43"/>
      <c r="AB1815" s="43"/>
      <c r="AC1815" s="43"/>
      <c r="AD1815" s="43"/>
    </row>
    <row r="1816" spans="1:30" ht="15" x14ac:dyDescent="0.15">
      <c r="A1816" s="53"/>
      <c r="B1816" s="58"/>
      <c r="C1816" s="55"/>
      <c r="D1816" s="59"/>
      <c r="E1816" s="60"/>
      <c r="F1816" s="58"/>
      <c r="G1816" s="59"/>
      <c r="H1816" s="60"/>
      <c r="I1816" s="58"/>
      <c r="J1816" s="40"/>
      <c r="K1816" s="41"/>
      <c r="L1816" s="41"/>
      <c r="M1816" s="42"/>
      <c r="N1816" s="43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94"/>
      <c r="AA1816" s="43"/>
      <c r="AB1816" s="43"/>
      <c r="AC1816" s="43"/>
      <c r="AD1816" s="43"/>
    </row>
    <row r="1817" spans="1:30" ht="15" x14ac:dyDescent="0.15">
      <c r="A1817" s="53"/>
      <c r="B1817" s="58"/>
      <c r="C1817" s="55"/>
      <c r="D1817" s="59"/>
      <c r="E1817" s="60"/>
      <c r="F1817" s="58"/>
      <c r="G1817" s="59"/>
      <c r="H1817" s="60"/>
      <c r="I1817" s="58"/>
      <c r="J1817" s="40"/>
      <c r="K1817" s="41"/>
      <c r="L1817" s="41"/>
      <c r="M1817" s="42"/>
      <c r="N1817" s="43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94"/>
      <c r="AA1817" s="43"/>
      <c r="AB1817" s="43"/>
      <c r="AC1817" s="43"/>
      <c r="AD1817" s="43"/>
    </row>
    <row r="1818" spans="1:30" ht="15" x14ac:dyDescent="0.15">
      <c r="A1818" s="53"/>
      <c r="B1818" s="58"/>
      <c r="C1818" s="55"/>
      <c r="D1818" s="59"/>
      <c r="E1818" s="60"/>
      <c r="F1818" s="58"/>
      <c r="G1818" s="59"/>
      <c r="H1818" s="60"/>
      <c r="I1818" s="58"/>
      <c r="J1818" s="40"/>
      <c r="K1818" s="41"/>
      <c r="L1818" s="41"/>
      <c r="M1818" s="42"/>
      <c r="N1818" s="43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94"/>
      <c r="AA1818" s="43"/>
      <c r="AB1818" s="43"/>
      <c r="AC1818" s="43"/>
      <c r="AD1818" s="43"/>
    </row>
    <row r="1819" spans="1:30" ht="15" x14ac:dyDescent="0.15">
      <c r="A1819" s="53"/>
      <c r="B1819" s="58"/>
      <c r="C1819" s="55"/>
      <c r="D1819" s="59"/>
      <c r="E1819" s="60"/>
      <c r="F1819" s="58"/>
      <c r="G1819" s="59"/>
      <c r="H1819" s="60"/>
      <c r="I1819" s="58"/>
      <c r="J1819" s="40"/>
      <c r="K1819" s="41"/>
      <c r="L1819" s="41"/>
      <c r="M1819" s="42"/>
      <c r="N1819" s="43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94"/>
      <c r="AA1819" s="43"/>
      <c r="AB1819" s="43"/>
      <c r="AC1819" s="43"/>
      <c r="AD1819" s="43"/>
    </row>
    <row r="1820" spans="1:30" ht="15" x14ac:dyDescent="0.15">
      <c r="A1820" s="53"/>
      <c r="B1820" s="58"/>
      <c r="C1820" s="55"/>
      <c r="D1820" s="59"/>
      <c r="E1820" s="60"/>
      <c r="F1820" s="58"/>
      <c r="G1820" s="59"/>
      <c r="H1820" s="60"/>
      <c r="I1820" s="58"/>
      <c r="J1820" s="40"/>
      <c r="K1820" s="41"/>
      <c r="L1820" s="41"/>
      <c r="M1820" s="42"/>
      <c r="N1820" s="43"/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94"/>
      <c r="AA1820" s="43"/>
      <c r="AB1820" s="43"/>
      <c r="AC1820" s="43"/>
      <c r="AD1820" s="43"/>
    </row>
    <row r="1821" spans="1:30" ht="15" x14ac:dyDescent="0.15">
      <c r="A1821" s="53"/>
      <c r="B1821" s="58"/>
      <c r="C1821" s="55"/>
      <c r="D1821" s="59"/>
      <c r="E1821" s="60"/>
      <c r="F1821" s="58"/>
      <c r="G1821" s="59"/>
      <c r="H1821" s="60"/>
      <c r="I1821" s="58"/>
      <c r="J1821" s="40"/>
      <c r="K1821" s="41"/>
      <c r="L1821" s="41"/>
      <c r="M1821" s="42"/>
      <c r="N1821" s="43"/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94"/>
      <c r="AA1821" s="43"/>
      <c r="AB1821" s="43"/>
      <c r="AC1821" s="43"/>
      <c r="AD1821" s="43"/>
    </row>
    <row r="1822" spans="1:30" ht="15" x14ac:dyDescent="0.15">
      <c r="A1822" s="53"/>
      <c r="B1822" s="58"/>
      <c r="C1822" s="55"/>
      <c r="D1822" s="59"/>
      <c r="E1822" s="60"/>
      <c r="F1822" s="58"/>
      <c r="G1822" s="59"/>
      <c r="H1822" s="60"/>
      <c r="I1822" s="58"/>
      <c r="J1822" s="40"/>
      <c r="K1822" s="41"/>
      <c r="L1822" s="41"/>
      <c r="M1822" s="42"/>
      <c r="N1822" s="43"/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94"/>
      <c r="AA1822" s="43"/>
      <c r="AB1822" s="43"/>
      <c r="AC1822" s="43"/>
      <c r="AD1822" s="43"/>
    </row>
    <row r="1823" spans="1:30" ht="15" x14ac:dyDescent="0.15">
      <c r="A1823" s="53"/>
      <c r="B1823" s="58"/>
      <c r="C1823" s="55"/>
      <c r="D1823" s="59"/>
      <c r="E1823" s="60"/>
      <c r="F1823" s="58"/>
      <c r="G1823" s="59"/>
      <c r="H1823" s="60"/>
      <c r="I1823" s="58"/>
      <c r="J1823" s="40"/>
      <c r="K1823" s="41"/>
      <c r="L1823" s="41"/>
      <c r="M1823" s="42"/>
      <c r="N1823" s="43"/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94"/>
      <c r="AA1823" s="43"/>
      <c r="AB1823" s="43"/>
      <c r="AC1823" s="43"/>
      <c r="AD1823" s="43"/>
    </row>
    <row r="1824" spans="1:30" ht="15" x14ac:dyDescent="0.15">
      <c r="A1824" s="53"/>
      <c r="B1824" s="58"/>
      <c r="C1824" s="55"/>
      <c r="D1824" s="59"/>
      <c r="E1824" s="60"/>
      <c r="F1824" s="58"/>
      <c r="G1824" s="59"/>
      <c r="H1824" s="60"/>
      <c r="I1824" s="58"/>
      <c r="J1824" s="40"/>
      <c r="K1824" s="41"/>
      <c r="L1824" s="41"/>
      <c r="M1824" s="42"/>
      <c r="N1824" s="43"/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94"/>
      <c r="AA1824" s="43"/>
      <c r="AB1824" s="43"/>
      <c r="AC1824" s="43"/>
      <c r="AD1824" s="43"/>
    </row>
    <row r="1825" spans="1:30" ht="15" x14ac:dyDescent="0.15">
      <c r="A1825" s="53"/>
      <c r="B1825" s="58"/>
      <c r="C1825" s="55"/>
      <c r="D1825" s="59"/>
      <c r="E1825" s="60"/>
      <c r="F1825" s="58"/>
      <c r="G1825" s="59"/>
      <c r="H1825" s="60"/>
      <c r="I1825" s="58"/>
      <c r="J1825" s="40"/>
      <c r="K1825" s="41"/>
      <c r="L1825" s="41"/>
      <c r="M1825" s="42"/>
      <c r="N1825" s="43"/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94"/>
      <c r="AA1825" s="43"/>
      <c r="AB1825" s="43"/>
      <c r="AC1825" s="43"/>
      <c r="AD1825" s="43"/>
    </row>
    <row r="1826" spans="1:30" ht="15" x14ac:dyDescent="0.15">
      <c r="A1826" s="53"/>
      <c r="B1826" s="58"/>
      <c r="C1826" s="55"/>
      <c r="D1826" s="59"/>
      <c r="E1826" s="60"/>
      <c r="F1826" s="58"/>
      <c r="G1826" s="59"/>
      <c r="H1826" s="60"/>
      <c r="I1826" s="58"/>
      <c r="J1826" s="40"/>
      <c r="K1826" s="41"/>
      <c r="L1826" s="41"/>
      <c r="M1826" s="42"/>
      <c r="N1826" s="43"/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94"/>
      <c r="AA1826" s="43"/>
      <c r="AB1826" s="43"/>
      <c r="AC1826" s="43"/>
      <c r="AD1826" s="43"/>
    </row>
    <row r="1827" spans="1:30" ht="15" x14ac:dyDescent="0.15">
      <c r="A1827" s="53"/>
      <c r="B1827" s="58"/>
      <c r="C1827" s="55"/>
      <c r="D1827" s="59"/>
      <c r="E1827" s="60"/>
      <c r="F1827" s="58"/>
      <c r="G1827" s="59"/>
      <c r="H1827" s="60"/>
      <c r="I1827" s="58"/>
      <c r="J1827" s="40"/>
      <c r="K1827" s="41"/>
      <c r="L1827" s="41"/>
      <c r="M1827" s="42"/>
      <c r="N1827" s="43"/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94"/>
      <c r="AA1827" s="43"/>
      <c r="AB1827" s="43"/>
      <c r="AC1827" s="43"/>
      <c r="AD1827" s="43"/>
    </row>
    <row r="1828" spans="1:30" ht="15" x14ac:dyDescent="0.15">
      <c r="A1828" s="53"/>
      <c r="B1828" s="58"/>
      <c r="C1828" s="55"/>
      <c r="D1828" s="59"/>
      <c r="E1828" s="60"/>
      <c r="F1828" s="58"/>
      <c r="G1828" s="59"/>
      <c r="H1828" s="60"/>
      <c r="I1828" s="58"/>
      <c r="J1828" s="40"/>
      <c r="K1828" s="41"/>
      <c r="L1828" s="41"/>
      <c r="M1828" s="42"/>
      <c r="N1828" s="43"/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94"/>
      <c r="AA1828" s="43"/>
      <c r="AB1828" s="43"/>
      <c r="AC1828" s="43"/>
      <c r="AD1828" s="43"/>
    </row>
    <row r="1829" spans="1:30" ht="15" x14ac:dyDescent="0.15">
      <c r="A1829" s="53"/>
      <c r="B1829" s="58"/>
      <c r="C1829" s="55"/>
      <c r="D1829" s="59"/>
      <c r="E1829" s="60"/>
      <c r="F1829" s="58"/>
      <c r="G1829" s="59"/>
      <c r="H1829" s="60"/>
      <c r="I1829" s="58"/>
      <c r="J1829" s="40"/>
      <c r="K1829" s="41"/>
      <c r="L1829" s="41"/>
      <c r="M1829" s="42"/>
      <c r="N1829" s="43"/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94"/>
      <c r="AA1829" s="43"/>
      <c r="AB1829" s="43"/>
      <c r="AC1829" s="43"/>
      <c r="AD1829" s="43"/>
    </row>
    <row r="1830" spans="1:30" ht="15" x14ac:dyDescent="0.15">
      <c r="A1830" s="53"/>
      <c r="B1830" s="58"/>
      <c r="C1830" s="55"/>
      <c r="D1830" s="59"/>
      <c r="E1830" s="60"/>
      <c r="F1830" s="58"/>
      <c r="G1830" s="59"/>
      <c r="H1830" s="60"/>
      <c r="I1830" s="58"/>
      <c r="J1830" s="40"/>
      <c r="K1830" s="41"/>
      <c r="L1830" s="41"/>
      <c r="M1830" s="42"/>
      <c r="N1830" s="43"/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94"/>
      <c r="AA1830" s="43"/>
      <c r="AB1830" s="43"/>
      <c r="AC1830" s="43"/>
      <c r="AD1830" s="43"/>
    </row>
    <row r="1831" spans="1:30" ht="15" x14ac:dyDescent="0.15">
      <c r="A1831" s="53"/>
      <c r="B1831" s="58"/>
      <c r="C1831" s="55"/>
      <c r="D1831" s="59"/>
      <c r="E1831" s="60"/>
      <c r="F1831" s="58"/>
      <c r="G1831" s="59"/>
      <c r="H1831" s="60"/>
      <c r="I1831" s="58"/>
      <c r="J1831" s="40"/>
      <c r="K1831" s="41"/>
      <c r="L1831" s="41"/>
      <c r="M1831" s="42"/>
      <c r="N1831" s="43"/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94"/>
      <c r="AA1831" s="43"/>
      <c r="AB1831" s="43"/>
      <c r="AC1831" s="43"/>
      <c r="AD1831" s="43"/>
    </row>
    <row r="1832" spans="1:30" ht="15" x14ac:dyDescent="0.15">
      <c r="A1832" s="53"/>
      <c r="B1832" s="58"/>
      <c r="C1832" s="55"/>
      <c r="D1832" s="59"/>
      <c r="E1832" s="60"/>
      <c r="F1832" s="58"/>
      <c r="G1832" s="59"/>
      <c r="H1832" s="60"/>
      <c r="I1832" s="58"/>
      <c r="J1832" s="40"/>
      <c r="K1832" s="41"/>
      <c r="L1832" s="41"/>
      <c r="M1832" s="42"/>
      <c r="N1832" s="43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94"/>
      <c r="AA1832" s="43"/>
      <c r="AB1832" s="43"/>
      <c r="AC1832" s="43"/>
      <c r="AD1832" s="43"/>
    </row>
    <row r="1833" spans="1:30" ht="15" x14ac:dyDescent="0.15">
      <c r="A1833" s="53"/>
      <c r="B1833" s="58"/>
      <c r="C1833" s="55"/>
      <c r="D1833" s="59"/>
      <c r="E1833" s="60"/>
      <c r="F1833" s="58"/>
      <c r="G1833" s="59"/>
      <c r="H1833" s="60"/>
      <c r="I1833" s="58"/>
      <c r="J1833" s="40"/>
      <c r="K1833" s="41"/>
      <c r="L1833" s="41"/>
      <c r="M1833" s="42"/>
      <c r="N1833" s="43"/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94"/>
      <c r="AA1833" s="43"/>
      <c r="AB1833" s="43"/>
      <c r="AC1833" s="43"/>
      <c r="AD1833" s="43"/>
    </row>
    <row r="1834" spans="1:30" ht="15" x14ac:dyDescent="0.15">
      <c r="A1834" s="53"/>
      <c r="B1834" s="58"/>
      <c r="C1834" s="55"/>
      <c r="D1834" s="59"/>
      <c r="E1834" s="60"/>
      <c r="F1834" s="58"/>
      <c r="G1834" s="59"/>
      <c r="H1834" s="60"/>
      <c r="I1834" s="58"/>
      <c r="J1834" s="40"/>
      <c r="K1834" s="41"/>
      <c r="L1834" s="41"/>
      <c r="M1834" s="42"/>
      <c r="N1834" s="43"/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94"/>
      <c r="AA1834" s="43"/>
      <c r="AB1834" s="43"/>
      <c r="AC1834" s="43"/>
      <c r="AD1834" s="43"/>
    </row>
    <row r="1835" spans="1:30" ht="15" x14ac:dyDescent="0.15">
      <c r="A1835" s="53"/>
      <c r="B1835" s="58"/>
      <c r="C1835" s="55"/>
      <c r="D1835" s="59"/>
      <c r="E1835" s="60"/>
      <c r="F1835" s="58"/>
      <c r="G1835" s="59"/>
      <c r="H1835" s="60"/>
      <c r="I1835" s="58"/>
      <c r="J1835" s="40"/>
      <c r="K1835" s="41"/>
      <c r="L1835" s="41"/>
      <c r="M1835" s="42"/>
      <c r="N1835" s="43"/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94"/>
      <c r="AA1835" s="43"/>
      <c r="AB1835" s="43"/>
      <c r="AC1835" s="43"/>
      <c r="AD1835" s="43"/>
    </row>
    <row r="1836" spans="1:30" ht="15" x14ac:dyDescent="0.15">
      <c r="A1836" s="53"/>
      <c r="B1836" s="58"/>
      <c r="C1836" s="55"/>
      <c r="D1836" s="59"/>
      <c r="E1836" s="60"/>
      <c r="F1836" s="58"/>
      <c r="G1836" s="59"/>
      <c r="H1836" s="60"/>
      <c r="I1836" s="58"/>
      <c r="J1836" s="40"/>
      <c r="K1836" s="41"/>
      <c r="L1836" s="41"/>
      <c r="M1836" s="42"/>
      <c r="N1836" s="43"/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94"/>
      <c r="AA1836" s="43"/>
      <c r="AB1836" s="43"/>
      <c r="AC1836" s="43"/>
      <c r="AD1836" s="43"/>
    </row>
    <row r="1837" spans="1:30" ht="15" x14ac:dyDescent="0.15">
      <c r="A1837" s="53"/>
      <c r="B1837" s="58"/>
      <c r="C1837" s="55"/>
      <c r="D1837" s="59"/>
      <c r="E1837" s="60"/>
      <c r="F1837" s="58"/>
      <c r="G1837" s="59"/>
      <c r="H1837" s="60"/>
      <c r="I1837" s="58"/>
      <c r="J1837" s="40"/>
      <c r="K1837" s="41"/>
      <c r="L1837" s="41"/>
      <c r="M1837" s="42"/>
      <c r="N1837" s="43"/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94"/>
      <c r="AA1837" s="43"/>
      <c r="AB1837" s="43"/>
      <c r="AC1837" s="43"/>
      <c r="AD1837" s="43"/>
    </row>
    <row r="1838" spans="1:30" ht="15" x14ac:dyDescent="0.15">
      <c r="A1838" s="53"/>
      <c r="B1838" s="58"/>
      <c r="C1838" s="55"/>
      <c r="D1838" s="59"/>
      <c r="E1838" s="60"/>
      <c r="F1838" s="58"/>
      <c r="G1838" s="59"/>
      <c r="H1838" s="60"/>
      <c r="I1838" s="58"/>
      <c r="J1838" s="40"/>
      <c r="K1838" s="41"/>
      <c r="L1838" s="41"/>
      <c r="M1838" s="42"/>
      <c r="N1838" s="43"/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94"/>
      <c r="AA1838" s="43"/>
      <c r="AB1838" s="43"/>
      <c r="AC1838" s="43"/>
      <c r="AD1838" s="43"/>
    </row>
    <row r="1839" spans="1:30" ht="15" x14ac:dyDescent="0.15">
      <c r="A1839" s="53"/>
      <c r="B1839" s="58"/>
      <c r="C1839" s="55"/>
      <c r="D1839" s="59"/>
      <c r="E1839" s="60"/>
      <c r="F1839" s="58"/>
      <c r="G1839" s="59"/>
      <c r="H1839" s="60"/>
      <c r="I1839" s="58"/>
      <c r="J1839" s="40"/>
      <c r="K1839" s="41"/>
      <c r="L1839" s="41"/>
      <c r="M1839" s="42"/>
      <c r="N1839" s="43"/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94"/>
      <c r="AA1839" s="43"/>
      <c r="AB1839" s="43"/>
      <c r="AC1839" s="43"/>
      <c r="AD1839" s="43"/>
    </row>
    <row r="1840" spans="1:30" ht="15" x14ac:dyDescent="0.15">
      <c r="A1840" s="53"/>
      <c r="B1840" s="58"/>
      <c r="C1840" s="55"/>
      <c r="D1840" s="59"/>
      <c r="E1840" s="60"/>
      <c r="F1840" s="58"/>
      <c r="G1840" s="59"/>
      <c r="H1840" s="60"/>
      <c r="I1840" s="58"/>
      <c r="J1840" s="40"/>
      <c r="K1840" s="41"/>
      <c r="L1840" s="41"/>
      <c r="M1840" s="42"/>
      <c r="N1840" s="43"/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94"/>
      <c r="AA1840" s="43"/>
      <c r="AB1840" s="43"/>
      <c r="AC1840" s="43"/>
      <c r="AD1840" s="43"/>
    </row>
    <row r="1841" spans="1:30" ht="15" x14ac:dyDescent="0.15">
      <c r="A1841" s="53"/>
      <c r="B1841" s="58"/>
      <c r="C1841" s="55"/>
      <c r="D1841" s="59"/>
      <c r="E1841" s="60"/>
      <c r="F1841" s="58"/>
      <c r="G1841" s="59"/>
      <c r="H1841" s="60"/>
      <c r="I1841" s="58"/>
      <c r="J1841" s="40"/>
      <c r="K1841" s="41"/>
      <c r="L1841" s="41"/>
      <c r="M1841" s="42"/>
      <c r="N1841" s="43"/>
      <c r="O1841" s="43"/>
      <c r="P1841" s="43"/>
      <c r="Q1841" s="43"/>
      <c r="R1841" s="43"/>
      <c r="S1841" s="43"/>
      <c r="T1841" s="43"/>
      <c r="U1841" s="43"/>
      <c r="V1841" s="43"/>
      <c r="W1841" s="43"/>
      <c r="X1841" s="43"/>
      <c r="Y1841" s="43"/>
      <c r="Z1841" s="94"/>
      <c r="AA1841" s="43"/>
      <c r="AB1841" s="43"/>
      <c r="AC1841" s="43"/>
      <c r="AD1841" s="43"/>
    </row>
    <row r="1842" spans="1:30" ht="15" x14ac:dyDescent="0.15">
      <c r="A1842" s="53"/>
      <c r="B1842" s="58"/>
      <c r="C1842" s="55"/>
      <c r="D1842" s="59"/>
      <c r="E1842" s="60"/>
      <c r="F1842" s="58"/>
      <c r="G1842" s="59"/>
      <c r="H1842" s="60"/>
      <c r="I1842" s="58"/>
      <c r="J1842" s="40"/>
      <c r="K1842" s="41"/>
      <c r="L1842" s="41"/>
      <c r="M1842" s="42"/>
      <c r="N1842" s="43"/>
      <c r="O1842" s="43"/>
      <c r="P1842" s="43"/>
      <c r="Q1842" s="43"/>
      <c r="R1842" s="43"/>
      <c r="S1842" s="43"/>
      <c r="T1842" s="43"/>
      <c r="U1842" s="43"/>
      <c r="V1842" s="43"/>
      <c r="W1842" s="43"/>
      <c r="X1842" s="43"/>
      <c r="Y1842" s="43"/>
      <c r="Z1842" s="94"/>
      <c r="AA1842" s="43"/>
      <c r="AB1842" s="43"/>
      <c r="AC1842" s="43"/>
      <c r="AD1842" s="43"/>
    </row>
    <row r="1843" spans="1:30" ht="15" x14ac:dyDescent="0.15">
      <c r="A1843" s="53"/>
      <c r="B1843" s="58"/>
      <c r="C1843" s="55"/>
      <c r="D1843" s="59"/>
      <c r="E1843" s="60"/>
      <c r="F1843" s="58"/>
      <c r="G1843" s="59"/>
      <c r="H1843" s="60"/>
      <c r="I1843" s="58"/>
      <c r="J1843" s="40"/>
      <c r="K1843" s="41"/>
      <c r="L1843" s="41"/>
      <c r="M1843" s="42"/>
      <c r="N1843" s="43"/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  <c r="Y1843" s="43"/>
      <c r="Z1843" s="94"/>
      <c r="AA1843" s="43"/>
      <c r="AB1843" s="43"/>
      <c r="AC1843" s="43"/>
      <c r="AD1843" s="43"/>
    </row>
    <row r="1844" spans="1:30" ht="15" x14ac:dyDescent="0.15">
      <c r="A1844" s="53"/>
      <c r="B1844" s="58"/>
      <c r="C1844" s="55"/>
      <c r="D1844" s="59"/>
      <c r="E1844" s="60"/>
      <c r="F1844" s="58"/>
      <c r="G1844" s="59"/>
      <c r="H1844" s="60"/>
      <c r="I1844" s="58"/>
      <c r="J1844" s="40"/>
      <c r="K1844" s="41"/>
      <c r="L1844" s="41"/>
      <c r="M1844" s="42"/>
      <c r="N1844" s="43"/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  <c r="Y1844" s="43"/>
      <c r="Z1844" s="94"/>
      <c r="AA1844" s="43"/>
      <c r="AB1844" s="43"/>
      <c r="AC1844" s="43"/>
      <c r="AD1844" s="43"/>
    </row>
    <row r="1845" spans="1:30" ht="15" x14ac:dyDescent="0.15">
      <c r="A1845" s="53"/>
      <c r="B1845" s="58"/>
      <c r="C1845" s="55"/>
      <c r="D1845" s="59"/>
      <c r="E1845" s="60"/>
      <c r="F1845" s="58"/>
      <c r="G1845" s="59"/>
      <c r="H1845" s="60"/>
      <c r="I1845" s="58"/>
      <c r="J1845" s="40"/>
      <c r="K1845" s="41"/>
      <c r="L1845" s="41"/>
      <c r="M1845" s="42"/>
      <c r="N1845" s="43"/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  <c r="Y1845" s="43"/>
      <c r="Z1845" s="94"/>
      <c r="AA1845" s="43"/>
      <c r="AB1845" s="43"/>
      <c r="AC1845" s="43"/>
      <c r="AD1845" s="43"/>
    </row>
    <row r="1846" spans="1:30" ht="15" x14ac:dyDescent="0.15">
      <c r="A1846" s="53"/>
      <c r="B1846" s="58"/>
      <c r="C1846" s="55"/>
      <c r="D1846" s="59"/>
      <c r="E1846" s="60"/>
      <c r="F1846" s="58"/>
      <c r="G1846" s="59"/>
      <c r="H1846" s="60"/>
      <c r="I1846" s="58"/>
      <c r="J1846" s="40"/>
      <c r="K1846" s="41"/>
      <c r="L1846" s="41"/>
      <c r="M1846" s="42"/>
      <c r="N1846" s="43"/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  <c r="Y1846" s="43"/>
      <c r="Z1846" s="94"/>
      <c r="AA1846" s="43"/>
      <c r="AB1846" s="43"/>
      <c r="AC1846" s="43"/>
      <c r="AD1846" s="43"/>
    </row>
    <row r="1847" spans="1:30" ht="15" x14ac:dyDescent="0.15">
      <c r="A1847" s="53"/>
      <c r="B1847" s="58"/>
      <c r="C1847" s="55"/>
      <c r="D1847" s="59"/>
      <c r="E1847" s="60"/>
      <c r="F1847" s="58"/>
      <c r="G1847" s="59"/>
      <c r="H1847" s="60"/>
      <c r="I1847" s="58"/>
      <c r="J1847" s="40"/>
      <c r="K1847" s="41"/>
      <c r="L1847" s="41"/>
      <c r="M1847" s="42"/>
      <c r="N1847" s="43"/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  <c r="Y1847" s="43"/>
      <c r="Z1847" s="94"/>
      <c r="AA1847" s="43"/>
      <c r="AB1847" s="43"/>
      <c r="AC1847" s="43"/>
      <c r="AD1847" s="43"/>
    </row>
    <row r="1848" spans="1:30" ht="15" x14ac:dyDescent="0.15">
      <c r="A1848" s="53"/>
      <c r="B1848" s="58"/>
      <c r="C1848" s="55"/>
      <c r="D1848" s="59"/>
      <c r="E1848" s="60"/>
      <c r="F1848" s="58"/>
      <c r="G1848" s="59"/>
      <c r="H1848" s="60"/>
      <c r="I1848" s="58"/>
      <c r="J1848" s="40"/>
      <c r="K1848" s="41"/>
      <c r="L1848" s="41"/>
      <c r="M1848" s="42"/>
      <c r="N1848" s="43"/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  <c r="Y1848" s="43"/>
      <c r="Z1848" s="94"/>
      <c r="AA1848" s="43"/>
      <c r="AB1848" s="43"/>
      <c r="AC1848" s="43"/>
      <c r="AD1848" s="43"/>
    </row>
    <row r="1849" spans="1:30" ht="15" x14ac:dyDescent="0.15">
      <c r="A1849" s="53"/>
      <c r="B1849" s="58"/>
      <c r="C1849" s="55"/>
      <c r="D1849" s="59"/>
      <c r="E1849" s="60"/>
      <c r="F1849" s="58"/>
      <c r="G1849" s="59"/>
      <c r="H1849" s="60"/>
      <c r="I1849" s="58"/>
      <c r="J1849" s="40"/>
      <c r="K1849" s="41"/>
      <c r="L1849" s="41"/>
      <c r="M1849" s="42"/>
      <c r="N1849" s="43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94"/>
      <c r="AA1849" s="43"/>
      <c r="AB1849" s="43"/>
      <c r="AC1849" s="43"/>
      <c r="AD1849" s="43"/>
    </row>
    <row r="1850" spans="1:30" ht="15" x14ac:dyDescent="0.15">
      <c r="A1850" s="53"/>
      <c r="B1850" s="58"/>
      <c r="C1850" s="55"/>
      <c r="D1850" s="59"/>
      <c r="E1850" s="60"/>
      <c r="F1850" s="58"/>
      <c r="G1850" s="59"/>
      <c r="H1850" s="60"/>
      <c r="I1850" s="58"/>
      <c r="J1850" s="40"/>
      <c r="K1850" s="41"/>
      <c r="L1850" s="41"/>
      <c r="M1850" s="42"/>
      <c r="N1850" s="43"/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  <c r="Y1850" s="43"/>
      <c r="Z1850" s="94"/>
      <c r="AA1850" s="43"/>
      <c r="AB1850" s="43"/>
      <c r="AC1850" s="43"/>
      <c r="AD1850" s="43"/>
    </row>
    <row r="1851" spans="1:30" ht="15" x14ac:dyDescent="0.15">
      <c r="A1851" s="53"/>
      <c r="B1851" s="58"/>
      <c r="C1851" s="55"/>
      <c r="D1851" s="59"/>
      <c r="E1851" s="60"/>
      <c r="F1851" s="58"/>
      <c r="G1851" s="59"/>
      <c r="H1851" s="60"/>
      <c r="I1851" s="58"/>
      <c r="J1851" s="40"/>
      <c r="K1851" s="41"/>
      <c r="L1851" s="41"/>
      <c r="M1851" s="42"/>
      <c r="N1851" s="43"/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  <c r="Y1851" s="43"/>
      <c r="Z1851" s="94"/>
      <c r="AA1851" s="43"/>
      <c r="AB1851" s="43"/>
      <c r="AC1851" s="43"/>
      <c r="AD1851" s="43"/>
    </row>
    <row r="1852" spans="1:30" ht="15" x14ac:dyDescent="0.15">
      <c r="A1852" s="53"/>
      <c r="B1852" s="58"/>
      <c r="C1852" s="55"/>
      <c r="D1852" s="59"/>
      <c r="E1852" s="60"/>
      <c r="F1852" s="58"/>
      <c r="G1852" s="59"/>
      <c r="H1852" s="60"/>
      <c r="I1852" s="58"/>
      <c r="J1852" s="40"/>
      <c r="K1852" s="41"/>
      <c r="L1852" s="41"/>
      <c r="M1852" s="42"/>
      <c r="N1852" s="43"/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  <c r="Y1852" s="43"/>
      <c r="Z1852" s="94"/>
      <c r="AA1852" s="43"/>
      <c r="AB1852" s="43"/>
      <c r="AC1852" s="43"/>
      <c r="AD1852" s="43"/>
    </row>
    <row r="1853" spans="1:30" ht="15" x14ac:dyDescent="0.15">
      <c r="A1853" s="53"/>
      <c r="B1853" s="58"/>
      <c r="C1853" s="55"/>
      <c r="D1853" s="59"/>
      <c r="E1853" s="60"/>
      <c r="F1853" s="58"/>
      <c r="G1853" s="59"/>
      <c r="H1853" s="60"/>
      <c r="I1853" s="58"/>
      <c r="J1853" s="40"/>
      <c r="K1853" s="41"/>
      <c r="L1853" s="41"/>
      <c r="M1853" s="42"/>
      <c r="N1853" s="43"/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  <c r="Y1853" s="43"/>
      <c r="Z1853" s="94"/>
      <c r="AA1853" s="43"/>
      <c r="AB1853" s="43"/>
      <c r="AC1853" s="43"/>
      <c r="AD1853" s="43"/>
    </row>
    <row r="1854" spans="1:30" ht="15" x14ac:dyDescent="0.15">
      <c r="A1854" s="53"/>
      <c r="B1854" s="58"/>
      <c r="C1854" s="55"/>
      <c r="D1854" s="59"/>
      <c r="E1854" s="60"/>
      <c r="F1854" s="58"/>
      <c r="G1854" s="59"/>
      <c r="H1854" s="60"/>
      <c r="I1854" s="58"/>
      <c r="J1854" s="40"/>
      <c r="K1854" s="41"/>
      <c r="L1854" s="41"/>
      <c r="M1854" s="42"/>
      <c r="N1854" s="43"/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  <c r="Y1854" s="43"/>
      <c r="Z1854" s="94"/>
      <c r="AA1854" s="43"/>
      <c r="AB1854" s="43"/>
      <c r="AC1854" s="43"/>
      <c r="AD1854" s="43"/>
    </row>
    <row r="1855" spans="1:30" ht="15" x14ac:dyDescent="0.15">
      <c r="A1855" s="53"/>
      <c r="B1855" s="58"/>
      <c r="C1855" s="55"/>
      <c r="D1855" s="59"/>
      <c r="E1855" s="60"/>
      <c r="F1855" s="58"/>
      <c r="G1855" s="59"/>
      <c r="H1855" s="60"/>
      <c r="I1855" s="58"/>
      <c r="J1855" s="40"/>
      <c r="K1855" s="41"/>
      <c r="L1855" s="41"/>
      <c r="M1855" s="42"/>
      <c r="N1855" s="43"/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  <c r="Y1855" s="43"/>
      <c r="Z1855" s="94"/>
      <c r="AA1855" s="43"/>
      <c r="AB1855" s="43"/>
      <c r="AC1855" s="43"/>
      <c r="AD1855" s="43"/>
    </row>
    <row r="1856" spans="1:30" ht="15" x14ac:dyDescent="0.15">
      <c r="A1856" s="53"/>
      <c r="B1856" s="58"/>
      <c r="C1856" s="55"/>
      <c r="D1856" s="59"/>
      <c r="E1856" s="60"/>
      <c r="F1856" s="58"/>
      <c r="G1856" s="59"/>
      <c r="H1856" s="60"/>
      <c r="I1856" s="58"/>
      <c r="J1856" s="40"/>
      <c r="K1856" s="41"/>
      <c r="L1856" s="41"/>
      <c r="M1856" s="42"/>
      <c r="N1856" s="43"/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  <c r="Y1856" s="43"/>
      <c r="Z1856" s="94"/>
      <c r="AA1856" s="43"/>
      <c r="AB1856" s="43"/>
      <c r="AC1856" s="43"/>
      <c r="AD1856" s="43"/>
    </row>
    <row r="1857" spans="1:30" ht="15" x14ac:dyDescent="0.15">
      <c r="A1857" s="53"/>
      <c r="B1857" s="58"/>
      <c r="C1857" s="55"/>
      <c r="D1857" s="59"/>
      <c r="E1857" s="60"/>
      <c r="F1857" s="58"/>
      <c r="G1857" s="59"/>
      <c r="H1857" s="60"/>
      <c r="I1857" s="58"/>
      <c r="J1857" s="40"/>
      <c r="K1857" s="41"/>
      <c r="L1857" s="41"/>
      <c r="M1857" s="42"/>
      <c r="N1857" s="43"/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  <c r="Y1857" s="43"/>
      <c r="Z1857" s="94"/>
      <c r="AA1857" s="43"/>
      <c r="AB1857" s="43"/>
      <c r="AC1857" s="43"/>
      <c r="AD1857" s="43"/>
    </row>
    <row r="1858" spans="1:30" ht="15" x14ac:dyDescent="0.15">
      <c r="A1858" s="53"/>
      <c r="B1858" s="58"/>
      <c r="C1858" s="55"/>
      <c r="D1858" s="59"/>
      <c r="E1858" s="60"/>
      <c r="F1858" s="58"/>
      <c r="G1858" s="59"/>
      <c r="H1858" s="60"/>
      <c r="I1858" s="58"/>
      <c r="J1858" s="40"/>
      <c r="K1858" s="41"/>
      <c r="L1858" s="41"/>
      <c r="M1858" s="42"/>
      <c r="N1858" s="43"/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  <c r="Y1858" s="43"/>
      <c r="Z1858" s="94"/>
      <c r="AA1858" s="43"/>
      <c r="AB1858" s="43"/>
      <c r="AC1858" s="43"/>
      <c r="AD1858" s="43"/>
    </row>
    <row r="1859" spans="1:30" ht="15" x14ac:dyDescent="0.15">
      <c r="A1859" s="53"/>
      <c r="B1859" s="58"/>
      <c r="C1859" s="55"/>
      <c r="D1859" s="59"/>
      <c r="E1859" s="60"/>
      <c r="F1859" s="58"/>
      <c r="G1859" s="59"/>
      <c r="H1859" s="60"/>
      <c r="I1859" s="58"/>
      <c r="J1859" s="40"/>
      <c r="K1859" s="41"/>
      <c r="L1859" s="41"/>
      <c r="M1859" s="42"/>
      <c r="N1859" s="43"/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  <c r="Y1859" s="43"/>
      <c r="Z1859" s="94"/>
      <c r="AA1859" s="43"/>
      <c r="AB1859" s="43"/>
      <c r="AC1859" s="43"/>
      <c r="AD1859" s="43"/>
    </row>
    <row r="1860" spans="1:30" ht="15" x14ac:dyDescent="0.15">
      <c r="A1860" s="53"/>
      <c r="B1860" s="58"/>
      <c r="C1860" s="55"/>
      <c r="D1860" s="59"/>
      <c r="E1860" s="60"/>
      <c r="F1860" s="58"/>
      <c r="G1860" s="59"/>
      <c r="H1860" s="60"/>
      <c r="I1860" s="58"/>
      <c r="J1860" s="40"/>
      <c r="K1860" s="41"/>
      <c r="L1860" s="41"/>
      <c r="M1860" s="42"/>
      <c r="N1860" s="43"/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  <c r="Y1860" s="43"/>
      <c r="Z1860" s="94"/>
      <c r="AA1860" s="43"/>
      <c r="AB1860" s="43"/>
      <c r="AC1860" s="43"/>
      <c r="AD1860" s="43"/>
    </row>
    <row r="1861" spans="1:30" ht="15" x14ac:dyDescent="0.15">
      <c r="A1861" s="53"/>
      <c r="B1861" s="58"/>
      <c r="C1861" s="55"/>
      <c r="D1861" s="59"/>
      <c r="E1861" s="60"/>
      <c r="F1861" s="58"/>
      <c r="G1861" s="59"/>
      <c r="H1861" s="60"/>
      <c r="I1861" s="58"/>
      <c r="J1861" s="40"/>
      <c r="K1861" s="41"/>
      <c r="L1861" s="41"/>
      <c r="M1861" s="42"/>
      <c r="N1861" s="43"/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  <c r="Y1861" s="43"/>
      <c r="Z1861" s="94"/>
      <c r="AA1861" s="43"/>
      <c r="AB1861" s="43"/>
      <c r="AC1861" s="43"/>
      <c r="AD1861" s="43"/>
    </row>
    <row r="1862" spans="1:30" ht="15" x14ac:dyDescent="0.15">
      <c r="A1862" s="53"/>
      <c r="B1862" s="58"/>
      <c r="C1862" s="55"/>
      <c r="D1862" s="59"/>
      <c r="E1862" s="60"/>
      <c r="F1862" s="58"/>
      <c r="G1862" s="59"/>
      <c r="H1862" s="60"/>
      <c r="I1862" s="58"/>
      <c r="J1862" s="40"/>
      <c r="K1862" s="41"/>
      <c r="L1862" s="41"/>
      <c r="M1862" s="42"/>
      <c r="N1862" s="43"/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  <c r="Y1862" s="43"/>
      <c r="Z1862" s="94"/>
      <c r="AA1862" s="43"/>
      <c r="AB1862" s="43"/>
      <c r="AC1862" s="43"/>
      <c r="AD1862" s="43"/>
    </row>
    <row r="1863" spans="1:30" ht="15" x14ac:dyDescent="0.15">
      <c r="A1863" s="53"/>
      <c r="B1863" s="58"/>
      <c r="C1863" s="55"/>
      <c r="D1863" s="59"/>
      <c r="E1863" s="60"/>
      <c r="F1863" s="58"/>
      <c r="G1863" s="59"/>
      <c r="H1863" s="60"/>
      <c r="I1863" s="58"/>
      <c r="J1863" s="40"/>
      <c r="K1863" s="41"/>
      <c r="L1863" s="41"/>
      <c r="M1863" s="42"/>
      <c r="N1863" s="43"/>
      <c r="O1863" s="43"/>
      <c r="P1863" s="43"/>
      <c r="Q1863" s="43"/>
      <c r="R1863" s="43"/>
      <c r="S1863" s="43"/>
      <c r="T1863" s="43"/>
      <c r="U1863" s="43"/>
      <c r="V1863" s="43"/>
      <c r="W1863" s="43"/>
      <c r="X1863" s="43"/>
      <c r="Y1863" s="43"/>
      <c r="Z1863" s="94"/>
      <c r="AA1863" s="43"/>
      <c r="AB1863" s="43"/>
      <c r="AC1863" s="43"/>
      <c r="AD1863" s="43"/>
    </row>
    <row r="1864" spans="1:30" ht="15" x14ac:dyDescent="0.15">
      <c r="A1864" s="53"/>
      <c r="B1864" s="58"/>
      <c r="C1864" s="55"/>
      <c r="D1864" s="59"/>
      <c r="E1864" s="60"/>
      <c r="F1864" s="58"/>
      <c r="G1864" s="59"/>
      <c r="H1864" s="60"/>
      <c r="I1864" s="58"/>
      <c r="J1864" s="40"/>
      <c r="K1864" s="41"/>
      <c r="L1864" s="41"/>
      <c r="M1864" s="42"/>
      <c r="N1864" s="43"/>
      <c r="O1864" s="43"/>
      <c r="P1864" s="43"/>
      <c r="Q1864" s="43"/>
      <c r="R1864" s="43"/>
      <c r="S1864" s="43"/>
      <c r="T1864" s="43"/>
      <c r="U1864" s="43"/>
      <c r="V1864" s="43"/>
      <c r="W1864" s="43"/>
      <c r="X1864" s="43"/>
      <c r="Y1864" s="43"/>
      <c r="Z1864" s="94"/>
      <c r="AA1864" s="43"/>
      <c r="AB1864" s="43"/>
      <c r="AC1864" s="43"/>
      <c r="AD1864" s="43"/>
    </row>
    <row r="1865" spans="1:30" ht="15" x14ac:dyDescent="0.15">
      <c r="A1865" s="53"/>
      <c r="B1865" s="58"/>
      <c r="C1865" s="55"/>
      <c r="D1865" s="59"/>
      <c r="E1865" s="60"/>
      <c r="F1865" s="58"/>
      <c r="G1865" s="59"/>
      <c r="H1865" s="60"/>
      <c r="I1865" s="58"/>
      <c r="J1865" s="40"/>
      <c r="K1865" s="41"/>
      <c r="L1865" s="41"/>
      <c r="M1865" s="42"/>
      <c r="N1865" s="43"/>
      <c r="O1865" s="43"/>
      <c r="P1865" s="43"/>
      <c r="Q1865" s="43"/>
      <c r="R1865" s="43"/>
      <c r="S1865" s="43"/>
      <c r="T1865" s="43"/>
      <c r="U1865" s="43"/>
      <c r="V1865" s="43"/>
      <c r="W1865" s="43"/>
      <c r="X1865" s="43"/>
      <c r="Y1865" s="43"/>
      <c r="Z1865" s="94"/>
      <c r="AA1865" s="43"/>
      <c r="AB1865" s="43"/>
      <c r="AC1865" s="43"/>
      <c r="AD1865" s="43"/>
    </row>
    <row r="1866" spans="1:30" ht="15" x14ac:dyDescent="0.15">
      <c r="A1866" s="53"/>
      <c r="B1866" s="58"/>
      <c r="C1866" s="55"/>
      <c r="D1866" s="59"/>
      <c r="E1866" s="60"/>
      <c r="F1866" s="58"/>
      <c r="G1866" s="59"/>
      <c r="H1866" s="60"/>
      <c r="I1866" s="58"/>
      <c r="J1866" s="40"/>
      <c r="K1866" s="41"/>
      <c r="L1866" s="41"/>
      <c r="M1866" s="42"/>
      <c r="N1866" s="43"/>
      <c r="O1866" s="43"/>
      <c r="P1866" s="43"/>
      <c r="Q1866" s="43"/>
      <c r="R1866" s="43"/>
      <c r="S1866" s="43"/>
      <c r="T1866" s="43"/>
      <c r="U1866" s="43"/>
      <c r="V1866" s="43"/>
      <c r="W1866" s="43"/>
      <c r="X1866" s="43"/>
      <c r="Y1866" s="43"/>
      <c r="Z1866" s="94"/>
      <c r="AA1866" s="43"/>
      <c r="AB1866" s="43"/>
      <c r="AC1866" s="43"/>
      <c r="AD1866" s="43"/>
    </row>
    <row r="1867" spans="1:30" ht="15" x14ac:dyDescent="0.15">
      <c r="A1867" s="53"/>
      <c r="B1867" s="58"/>
      <c r="C1867" s="55"/>
      <c r="D1867" s="59"/>
      <c r="E1867" s="60"/>
      <c r="F1867" s="58"/>
      <c r="G1867" s="59"/>
      <c r="H1867" s="60"/>
      <c r="I1867" s="58"/>
      <c r="J1867" s="40"/>
      <c r="K1867" s="41"/>
      <c r="L1867" s="41"/>
      <c r="M1867" s="42"/>
      <c r="N1867" s="43"/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94"/>
      <c r="AA1867" s="43"/>
      <c r="AB1867" s="43"/>
      <c r="AC1867" s="43"/>
      <c r="AD1867" s="43"/>
    </row>
    <row r="1868" spans="1:30" ht="15" x14ac:dyDescent="0.15">
      <c r="A1868" s="53"/>
      <c r="B1868" s="58"/>
      <c r="C1868" s="55"/>
      <c r="D1868" s="59"/>
      <c r="E1868" s="60"/>
      <c r="F1868" s="58"/>
      <c r="G1868" s="59"/>
      <c r="H1868" s="60"/>
      <c r="I1868" s="58"/>
      <c r="J1868" s="40"/>
      <c r="K1868" s="41"/>
      <c r="L1868" s="41"/>
      <c r="M1868" s="42"/>
      <c r="N1868" s="43"/>
      <c r="O1868" s="43"/>
      <c r="P1868" s="43"/>
      <c r="Q1868" s="43"/>
      <c r="R1868" s="43"/>
      <c r="S1868" s="43"/>
      <c r="T1868" s="43"/>
      <c r="U1868" s="43"/>
      <c r="V1868" s="43"/>
      <c r="W1868" s="43"/>
      <c r="X1868" s="43"/>
      <c r="Y1868" s="43"/>
      <c r="Z1868" s="94"/>
      <c r="AA1868" s="43"/>
      <c r="AB1868" s="43"/>
      <c r="AC1868" s="43"/>
      <c r="AD1868" s="43"/>
    </row>
    <row r="1869" spans="1:30" ht="15" x14ac:dyDescent="0.15">
      <c r="A1869" s="53"/>
      <c r="B1869" s="58"/>
      <c r="C1869" s="55"/>
      <c r="D1869" s="59"/>
      <c r="E1869" s="60"/>
      <c r="F1869" s="58"/>
      <c r="G1869" s="59"/>
      <c r="H1869" s="60"/>
      <c r="I1869" s="58"/>
      <c r="J1869" s="40"/>
      <c r="K1869" s="41"/>
      <c r="L1869" s="41"/>
      <c r="M1869" s="42"/>
      <c r="N1869" s="43"/>
      <c r="O1869" s="43"/>
      <c r="P1869" s="43"/>
      <c r="Q1869" s="43"/>
      <c r="R1869" s="43"/>
      <c r="S1869" s="43"/>
      <c r="T1869" s="43"/>
      <c r="U1869" s="43"/>
      <c r="V1869" s="43"/>
      <c r="W1869" s="43"/>
      <c r="X1869" s="43"/>
      <c r="Y1869" s="43"/>
      <c r="Z1869" s="94"/>
      <c r="AA1869" s="43"/>
      <c r="AB1869" s="43"/>
      <c r="AC1869" s="43"/>
      <c r="AD1869" s="43"/>
    </row>
    <row r="1870" spans="1:30" ht="15" x14ac:dyDescent="0.15">
      <c r="A1870" s="53"/>
      <c r="B1870" s="58"/>
      <c r="C1870" s="55"/>
      <c r="D1870" s="59"/>
      <c r="E1870" s="60"/>
      <c r="F1870" s="58"/>
      <c r="G1870" s="59"/>
      <c r="H1870" s="60"/>
      <c r="I1870" s="58"/>
      <c r="J1870" s="40"/>
      <c r="K1870" s="41"/>
      <c r="L1870" s="41"/>
      <c r="M1870" s="42"/>
      <c r="N1870" s="43"/>
      <c r="O1870" s="43"/>
      <c r="P1870" s="43"/>
      <c r="Q1870" s="43"/>
      <c r="R1870" s="43"/>
      <c r="S1870" s="43"/>
      <c r="T1870" s="43"/>
      <c r="U1870" s="43"/>
      <c r="V1870" s="43"/>
      <c r="W1870" s="43"/>
      <c r="X1870" s="43"/>
      <c r="Y1870" s="43"/>
      <c r="Z1870" s="94"/>
      <c r="AA1870" s="43"/>
      <c r="AB1870" s="43"/>
      <c r="AC1870" s="43"/>
      <c r="AD1870" s="43"/>
    </row>
    <row r="1871" spans="1:30" ht="15" x14ac:dyDescent="0.15">
      <c r="A1871" s="53"/>
      <c r="B1871" s="58"/>
      <c r="C1871" s="55"/>
      <c r="D1871" s="59"/>
      <c r="E1871" s="60"/>
      <c r="F1871" s="58"/>
      <c r="G1871" s="59"/>
      <c r="H1871" s="60"/>
      <c r="I1871" s="58"/>
      <c r="J1871" s="40"/>
      <c r="K1871" s="41"/>
      <c r="L1871" s="41"/>
      <c r="M1871" s="42"/>
      <c r="N1871" s="43"/>
      <c r="O1871" s="43"/>
      <c r="P1871" s="43"/>
      <c r="Q1871" s="43"/>
      <c r="R1871" s="43"/>
      <c r="S1871" s="43"/>
      <c r="T1871" s="43"/>
      <c r="U1871" s="43"/>
      <c r="V1871" s="43"/>
      <c r="W1871" s="43"/>
      <c r="X1871" s="43"/>
      <c r="Y1871" s="43"/>
      <c r="Z1871" s="94"/>
      <c r="AA1871" s="43"/>
      <c r="AB1871" s="43"/>
      <c r="AC1871" s="43"/>
      <c r="AD1871" s="43"/>
    </row>
    <row r="1872" spans="1:30" ht="15" x14ac:dyDescent="0.15">
      <c r="A1872" s="53"/>
      <c r="B1872" s="58"/>
      <c r="C1872" s="55"/>
      <c r="D1872" s="59"/>
      <c r="E1872" s="60"/>
      <c r="F1872" s="58"/>
      <c r="G1872" s="59"/>
      <c r="H1872" s="60"/>
      <c r="I1872" s="58"/>
      <c r="J1872" s="40"/>
      <c r="K1872" s="41"/>
      <c r="L1872" s="41"/>
      <c r="M1872" s="42"/>
      <c r="N1872" s="43"/>
      <c r="O1872" s="43"/>
      <c r="P1872" s="43"/>
      <c r="Q1872" s="43"/>
      <c r="R1872" s="43"/>
      <c r="S1872" s="43"/>
      <c r="T1872" s="43"/>
      <c r="U1872" s="43"/>
      <c r="V1872" s="43"/>
      <c r="W1872" s="43"/>
      <c r="X1872" s="43"/>
      <c r="Y1872" s="43"/>
      <c r="Z1872" s="94"/>
      <c r="AA1872" s="43"/>
      <c r="AB1872" s="43"/>
      <c r="AC1872" s="43"/>
      <c r="AD1872" s="43"/>
    </row>
    <row r="1873" spans="1:30" ht="15" x14ac:dyDescent="0.15">
      <c r="A1873" s="53"/>
      <c r="B1873" s="58"/>
      <c r="C1873" s="55"/>
      <c r="D1873" s="59"/>
      <c r="E1873" s="60"/>
      <c r="F1873" s="58"/>
      <c r="G1873" s="59"/>
      <c r="H1873" s="60"/>
      <c r="I1873" s="58"/>
      <c r="J1873" s="40"/>
      <c r="K1873" s="41"/>
      <c r="L1873" s="41"/>
      <c r="M1873" s="42"/>
      <c r="N1873" s="43"/>
      <c r="O1873" s="43"/>
      <c r="P1873" s="43"/>
      <c r="Q1873" s="43"/>
      <c r="R1873" s="43"/>
      <c r="S1873" s="43"/>
      <c r="T1873" s="43"/>
      <c r="U1873" s="43"/>
      <c r="V1873" s="43"/>
      <c r="W1873" s="43"/>
      <c r="X1873" s="43"/>
      <c r="Y1873" s="43"/>
      <c r="Z1873" s="94"/>
      <c r="AA1873" s="43"/>
      <c r="AB1873" s="43"/>
      <c r="AC1873" s="43"/>
      <c r="AD1873" s="43"/>
    </row>
    <row r="1874" spans="1:30" ht="15" x14ac:dyDescent="0.15">
      <c r="A1874" s="53"/>
      <c r="B1874" s="58"/>
      <c r="C1874" s="55"/>
      <c r="D1874" s="59"/>
      <c r="E1874" s="60"/>
      <c r="F1874" s="58"/>
      <c r="G1874" s="59"/>
      <c r="H1874" s="60"/>
      <c r="I1874" s="58"/>
      <c r="J1874" s="40"/>
      <c r="K1874" s="41"/>
      <c r="L1874" s="41"/>
      <c r="M1874" s="42"/>
      <c r="N1874" s="43"/>
      <c r="O1874" s="43"/>
      <c r="P1874" s="43"/>
      <c r="Q1874" s="43"/>
      <c r="R1874" s="43"/>
      <c r="S1874" s="43"/>
      <c r="T1874" s="43"/>
      <c r="U1874" s="43"/>
      <c r="V1874" s="43"/>
      <c r="W1874" s="43"/>
      <c r="X1874" s="43"/>
      <c r="Y1874" s="43"/>
      <c r="Z1874" s="94"/>
      <c r="AA1874" s="43"/>
      <c r="AB1874" s="43"/>
      <c r="AC1874" s="43"/>
      <c r="AD1874" s="43"/>
    </row>
    <row r="1875" spans="1:30" ht="15" x14ac:dyDescent="0.15">
      <c r="A1875" s="53"/>
      <c r="B1875" s="58"/>
      <c r="C1875" s="55"/>
      <c r="D1875" s="59"/>
      <c r="E1875" s="60"/>
      <c r="F1875" s="58"/>
      <c r="G1875" s="59"/>
      <c r="H1875" s="60"/>
      <c r="I1875" s="58"/>
      <c r="J1875" s="40"/>
      <c r="K1875" s="41"/>
      <c r="L1875" s="41"/>
      <c r="M1875" s="42"/>
      <c r="N1875" s="43"/>
      <c r="O1875" s="43"/>
      <c r="P1875" s="43"/>
      <c r="Q1875" s="43"/>
      <c r="R1875" s="43"/>
      <c r="S1875" s="43"/>
      <c r="T1875" s="43"/>
      <c r="U1875" s="43"/>
      <c r="V1875" s="43"/>
      <c r="W1875" s="43"/>
      <c r="X1875" s="43"/>
      <c r="Y1875" s="43"/>
      <c r="Z1875" s="94"/>
      <c r="AA1875" s="43"/>
      <c r="AB1875" s="43"/>
      <c r="AC1875" s="43"/>
      <c r="AD1875" s="43"/>
    </row>
    <row r="1876" spans="1:30" ht="15" x14ac:dyDescent="0.15">
      <c r="A1876" s="53"/>
      <c r="B1876" s="58"/>
      <c r="C1876" s="55"/>
      <c r="D1876" s="59"/>
      <c r="E1876" s="60"/>
      <c r="F1876" s="58"/>
      <c r="G1876" s="59"/>
      <c r="H1876" s="60"/>
      <c r="I1876" s="58"/>
      <c r="J1876" s="40"/>
      <c r="K1876" s="41"/>
      <c r="L1876" s="41"/>
      <c r="M1876" s="42"/>
      <c r="N1876" s="43"/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94"/>
      <c r="AA1876" s="43"/>
      <c r="AB1876" s="43"/>
      <c r="AC1876" s="43"/>
      <c r="AD1876" s="43"/>
    </row>
    <row r="1877" spans="1:30" ht="15" x14ac:dyDescent="0.15">
      <c r="A1877" s="53"/>
      <c r="B1877" s="58"/>
      <c r="C1877" s="55"/>
      <c r="D1877" s="59"/>
      <c r="E1877" s="60"/>
      <c r="F1877" s="58"/>
      <c r="G1877" s="59"/>
      <c r="H1877" s="60"/>
      <c r="I1877" s="58"/>
      <c r="J1877" s="40"/>
      <c r="K1877" s="41"/>
      <c r="L1877" s="41"/>
      <c r="M1877" s="42"/>
      <c r="N1877" s="43"/>
      <c r="O1877" s="43"/>
      <c r="P1877" s="43"/>
      <c r="Q1877" s="43"/>
      <c r="R1877" s="43"/>
      <c r="S1877" s="43"/>
      <c r="T1877" s="43"/>
      <c r="U1877" s="43"/>
      <c r="V1877" s="43"/>
      <c r="W1877" s="43"/>
      <c r="X1877" s="43"/>
      <c r="Y1877" s="43"/>
      <c r="Z1877" s="94"/>
      <c r="AA1877" s="43"/>
      <c r="AB1877" s="43"/>
      <c r="AC1877" s="43"/>
      <c r="AD1877" s="43"/>
    </row>
    <row r="1878" spans="1:30" ht="15" x14ac:dyDescent="0.15">
      <c r="A1878" s="53"/>
      <c r="B1878" s="58"/>
      <c r="C1878" s="55"/>
      <c r="D1878" s="59"/>
      <c r="E1878" s="60"/>
      <c r="F1878" s="58"/>
      <c r="G1878" s="59"/>
      <c r="H1878" s="60"/>
      <c r="I1878" s="58"/>
      <c r="J1878" s="40"/>
      <c r="K1878" s="41"/>
      <c r="L1878" s="41"/>
      <c r="M1878" s="42"/>
      <c r="N1878" s="43"/>
      <c r="O1878" s="43"/>
      <c r="P1878" s="43"/>
      <c r="Q1878" s="43"/>
      <c r="R1878" s="43"/>
      <c r="S1878" s="43"/>
      <c r="T1878" s="43"/>
      <c r="U1878" s="43"/>
      <c r="V1878" s="43"/>
      <c r="W1878" s="43"/>
      <c r="X1878" s="43"/>
      <c r="Y1878" s="43"/>
      <c r="Z1878" s="94"/>
      <c r="AA1878" s="43"/>
      <c r="AB1878" s="43"/>
      <c r="AC1878" s="43"/>
      <c r="AD1878" s="43"/>
    </row>
    <row r="1879" spans="1:30" ht="15" x14ac:dyDescent="0.15">
      <c r="A1879" s="53"/>
      <c r="B1879" s="58"/>
      <c r="C1879" s="55"/>
      <c r="D1879" s="59"/>
      <c r="E1879" s="60"/>
      <c r="F1879" s="58"/>
      <c r="G1879" s="59"/>
      <c r="H1879" s="60"/>
      <c r="I1879" s="58"/>
      <c r="J1879" s="40"/>
      <c r="K1879" s="41"/>
      <c r="L1879" s="41"/>
      <c r="M1879" s="42"/>
      <c r="N1879" s="43"/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94"/>
      <c r="AA1879" s="43"/>
      <c r="AB1879" s="43"/>
      <c r="AC1879" s="43"/>
      <c r="AD1879" s="43"/>
    </row>
    <row r="1880" spans="1:30" ht="15" x14ac:dyDescent="0.15">
      <c r="A1880" s="53"/>
      <c r="B1880" s="58"/>
      <c r="C1880" s="55"/>
      <c r="D1880" s="59"/>
      <c r="E1880" s="60"/>
      <c r="F1880" s="58"/>
      <c r="G1880" s="59"/>
      <c r="H1880" s="60"/>
      <c r="I1880" s="58"/>
      <c r="J1880" s="40"/>
      <c r="K1880" s="41"/>
      <c r="L1880" s="41"/>
      <c r="M1880" s="42"/>
      <c r="N1880" s="43"/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94"/>
      <c r="AA1880" s="43"/>
      <c r="AB1880" s="43"/>
      <c r="AC1880" s="43"/>
      <c r="AD1880" s="43"/>
    </row>
    <row r="1881" spans="1:30" ht="15" x14ac:dyDescent="0.15">
      <c r="A1881" s="53"/>
      <c r="B1881" s="58"/>
      <c r="C1881" s="55"/>
      <c r="D1881" s="59"/>
      <c r="E1881" s="60"/>
      <c r="F1881" s="58"/>
      <c r="G1881" s="59"/>
      <c r="H1881" s="60"/>
      <c r="I1881" s="58"/>
      <c r="J1881" s="40"/>
      <c r="K1881" s="41"/>
      <c r="L1881" s="41"/>
      <c r="M1881" s="42"/>
      <c r="N1881" s="43"/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94"/>
      <c r="AA1881" s="43"/>
      <c r="AB1881" s="43"/>
      <c r="AC1881" s="43"/>
      <c r="AD1881" s="43"/>
    </row>
    <row r="1882" spans="1:30" ht="15" x14ac:dyDescent="0.15">
      <c r="A1882" s="53"/>
      <c r="B1882" s="58"/>
      <c r="C1882" s="55"/>
      <c r="D1882" s="59"/>
      <c r="E1882" s="60"/>
      <c r="F1882" s="58"/>
      <c r="G1882" s="59"/>
      <c r="H1882" s="60"/>
      <c r="I1882" s="58"/>
      <c r="J1882" s="40"/>
      <c r="K1882" s="41"/>
      <c r="L1882" s="41"/>
      <c r="M1882" s="42"/>
      <c r="N1882" s="43"/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94"/>
      <c r="AA1882" s="43"/>
      <c r="AB1882" s="43"/>
      <c r="AC1882" s="43"/>
      <c r="AD1882" s="43"/>
    </row>
    <row r="1883" spans="1:30" ht="15" x14ac:dyDescent="0.15">
      <c r="A1883" s="53"/>
      <c r="B1883" s="58"/>
      <c r="C1883" s="55"/>
      <c r="D1883" s="59"/>
      <c r="E1883" s="60"/>
      <c r="F1883" s="58"/>
      <c r="G1883" s="59"/>
      <c r="H1883" s="60"/>
      <c r="I1883" s="58"/>
      <c r="J1883" s="40"/>
      <c r="K1883" s="41"/>
      <c r="L1883" s="41"/>
      <c r="M1883" s="42"/>
      <c r="N1883" s="43"/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94"/>
      <c r="AA1883" s="43"/>
      <c r="AB1883" s="43"/>
      <c r="AC1883" s="43"/>
      <c r="AD1883" s="43"/>
    </row>
    <row r="1884" spans="1:30" ht="15" x14ac:dyDescent="0.15">
      <c r="A1884" s="53"/>
      <c r="B1884" s="58"/>
      <c r="C1884" s="55"/>
      <c r="D1884" s="59"/>
      <c r="E1884" s="60"/>
      <c r="F1884" s="58"/>
      <c r="G1884" s="59"/>
      <c r="H1884" s="60"/>
      <c r="I1884" s="58"/>
      <c r="J1884" s="40"/>
      <c r="K1884" s="41"/>
      <c r="L1884" s="41"/>
      <c r="M1884" s="42"/>
      <c r="N1884" s="43"/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94"/>
      <c r="AA1884" s="43"/>
      <c r="AB1884" s="43"/>
      <c r="AC1884" s="43"/>
      <c r="AD1884" s="43"/>
    </row>
    <row r="1885" spans="1:30" ht="15" x14ac:dyDescent="0.15">
      <c r="A1885" s="53"/>
      <c r="B1885" s="58"/>
      <c r="C1885" s="55"/>
      <c r="D1885" s="59"/>
      <c r="E1885" s="60"/>
      <c r="F1885" s="58"/>
      <c r="G1885" s="59"/>
      <c r="H1885" s="60"/>
      <c r="I1885" s="58"/>
      <c r="J1885" s="40"/>
      <c r="K1885" s="41"/>
      <c r="L1885" s="41"/>
      <c r="M1885" s="42"/>
      <c r="N1885" s="43"/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94"/>
      <c r="AA1885" s="43"/>
      <c r="AB1885" s="43"/>
      <c r="AC1885" s="43"/>
      <c r="AD1885" s="43"/>
    </row>
    <row r="1886" spans="1:30" ht="15" x14ac:dyDescent="0.15">
      <c r="A1886" s="53"/>
      <c r="B1886" s="58"/>
      <c r="C1886" s="55"/>
      <c r="D1886" s="59"/>
      <c r="E1886" s="60"/>
      <c r="F1886" s="58"/>
      <c r="G1886" s="59"/>
      <c r="H1886" s="60"/>
      <c r="I1886" s="58"/>
      <c r="J1886" s="40"/>
      <c r="K1886" s="41"/>
      <c r="L1886" s="41"/>
      <c r="M1886" s="42"/>
      <c r="N1886" s="43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94"/>
      <c r="AA1886" s="43"/>
      <c r="AB1886" s="43"/>
      <c r="AC1886" s="43"/>
      <c r="AD1886" s="43"/>
    </row>
    <row r="1887" spans="1:30" ht="15" x14ac:dyDescent="0.15">
      <c r="A1887" s="53"/>
      <c r="B1887" s="58"/>
      <c r="C1887" s="55"/>
      <c r="D1887" s="59"/>
      <c r="E1887" s="60"/>
      <c r="F1887" s="58"/>
      <c r="G1887" s="59"/>
      <c r="H1887" s="60"/>
      <c r="I1887" s="58"/>
      <c r="J1887" s="40"/>
      <c r="K1887" s="41"/>
      <c r="L1887" s="41"/>
      <c r="M1887" s="42"/>
      <c r="N1887" s="43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94"/>
      <c r="AA1887" s="43"/>
      <c r="AB1887" s="43"/>
      <c r="AC1887" s="43"/>
      <c r="AD1887" s="43"/>
    </row>
    <row r="1888" spans="1:30" ht="15" x14ac:dyDescent="0.15">
      <c r="A1888" s="53"/>
      <c r="B1888" s="58"/>
      <c r="C1888" s="55"/>
      <c r="D1888" s="59"/>
      <c r="E1888" s="60"/>
      <c r="F1888" s="58"/>
      <c r="G1888" s="59"/>
      <c r="H1888" s="60"/>
      <c r="I1888" s="58"/>
      <c r="J1888" s="40"/>
      <c r="K1888" s="41"/>
      <c r="L1888" s="41"/>
      <c r="M1888" s="42"/>
      <c r="N1888" s="43"/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94"/>
      <c r="AA1888" s="43"/>
      <c r="AB1888" s="43"/>
      <c r="AC1888" s="43"/>
      <c r="AD1888" s="43"/>
    </row>
    <row r="1889" spans="1:30" ht="15" x14ac:dyDescent="0.15">
      <c r="A1889" s="53"/>
      <c r="B1889" s="58"/>
      <c r="C1889" s="55"/>
      <c r="D1889" s="59"/>
      <c r="E1889" s="60"/>
      <c r="F1889" s="58"/>
      <c r="G1889" s="59"/>
      <c r="H1889" s="60"/>
      <c r="I1889" s="58"/>
      <c r="J1889" s="40"/>
      <c r="K1889" s="41"/>
      <c r="L1889" s="41"/>
      <c r="M1889" s="42"/>
      <c r="N1889" s="43"/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94"/>
      <c r="AA1889" s="43"/>
      <c r="AB1889" s="43"/>
      <c r="AC1889" s="43"/>
      <c r="AD1889" s="43"/>
    </row>
    <row r="1890" spans="1:30" ht="15" x14ac:dyDescent="0.15">
      <c r="A1890" s="53"/>
      <c r="B1890" s="58"/>
      <c r="C1890" s="55"/>
      <c r="D1890" s="59"/>
      <c r="E1890" s="60"/>
      <c r="F1890" s="58"/>
      <c r="G1890" s="59"/>
      <c r="H1890" s="60"/>
      <c r="I1890" s="58"/>
      <c r="J1890" s="40"/>
      <c r="K1890" s="41"/>
      <c r="L1890" s="41"/>
      <c r="M1890" s="42"/>
      <c r="N1890" s="43"/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94"/>
      <c r="AA1890" s="43"/>
      <c r="AB1890" s="43"/>
      <c r="AC1890" s="43"/>
      <c r="AD1890" s="43"/>
    </row>
    <row r="1891" spans="1:30" ht="15" x14ac:dyDescent="0.15">
      <c r="A1891" s="53"/>
      <c r="B1891" s="58"/>
      <c r="C1891" s="55"/>
      <c r="D1891" s="59"/>
      <c r="E1891" s="60"/>
      <c r="F1891" s="58"/>
      <c r="G1891" s="59"/>
      <c r="H1891" s="60"/>
      <c r="I1891" s="58"/>
      <c r="J1891" s="40"/>
      <c r="K1891" s="41"/>
      <c r="L1891" s="41"/>
      <c r="M1891" s="42"/>
      <c r="N1891" s="43"/>
      <c r="O1891" s="43"/>
      <c r="P1891" s="43"/>
      <c r="Q1891" s="43"/>
      <c r="R1891" s="43"/>
      <c r="S1891" s="43"/>
      <c r="T1891" s="43"/>
      <c r="U1891" s="43"/>
      <c r="V1891" s="43"/>
      <c r="W1891" s="43"/>
      <c r="X1891" s="43"/>
      <c r="Y1891" s="43"/>
      <c r="Z1891" s="94"/>
      <c r="AA1891" s="43"/>
      <c r="AB1891" s="43"/>
      <c r="AC1891" s="43"/>
      <c r="AD1891" s="43"/>
    </row>
    <row r="1892" spans="1:30" ht="15" x14ac:dyDescent="0.15">
      <c r="A1892" s="53"/>
      <c r="B1892" s="58"/>
      <c r="C1892" s="55"/>
      <c r="D1892" s="59"/>
      <c r="E1892" s="60"/>
      <c r="F1892" s="58"/>
      <c r="G1892" s="59"/>
      <c r="H1892" s="60"/>
      <c r="I1892" s="58"/>
      <c r="J1892" s="40"/>
      <c r="K1892" s="41"/>
      <c r="L1892" s="41"/>
      <c r="M1892" s="42"/>
      <c r="N1892" s="43"/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94"/>
      <c r="AA1892" s="43"/>
      <c r="AB1892" s="43"/>
      <c r="AC1892" s="43"/>
      <c r="AD1892" s="43"/>
    </row>
    <row r="1893" spans="1:30" ht="15" x14ac:dyDescent="0.15">
      <c r="A1893" s="53"/>
      <c r="B1893" s="58"/>
      <c r="C1893" s="55"/>
      <c r="D1893" s="59"/>
      <c r="E1893" s="60"/>
      <c r="F1893" s="58"/>
      <c r="G1893" s="59"/>
      <c r="H1893" s="60"/>
      <c r="I1893" s="58"/>
      <c r="J1893" s="40"/>
      <c r="K1893" s="41"/>
      <c r="L1893" s="41"/>
      <c r="M1893" s="42"/>
      <c r="N1893" s="43"/>
      <c r="O1893" s="43"/>
      <c r="P1893" s="43"/>
      <c r="Q1893" s="43"/>
      <c r="R1893" s="43"/>
      <c r="S1893" s="43"/>
      <c r="T1893" s="43"/>
      <c r="U1893" s="43"/>
      <c r="V1893" s="43"/>
      <c r="W1893" s="43"/>
      <c r="X1893" s="43"/>
      <c r="Y1893" s="43"/>
      <c r="Z1893" s="94"/>
      <c r="AA1893" s="43"/>
      <c r="AB1893" s="43"/>
      <c r="AC1893" s="43"/>
      <c r="AD1893" s="43"/>
    </row>
    <row r="1894" spans="1:30" ht="15" x14ac:dyDescent="0.15">
      <c r="A1894" s="53"/>
      <c r="B1894" s="58"/>
      <c r="C1894" s="55"/>
      <c r="D1894" s="59"/>
      <c r="E1894" s="60"/>
      <c r="F1894" s="58"/>
      <c r="G1894" s="59"/>
      <c r="H1894" s="60"/>
      <c r="I1894" s="58"/>
      <c r="J1894" s="40"/>
      <c r="K1894" s="41"/>
      <c r="L1894" s="41"/>
      <c r="M1894" s="42"/>
      <c r="N1894" s="43"/>
      <c r="O1894" s="43"/>
      <c r="P1894" s="43"/>
      <c r="Q1894" s="43"/>
      <c r="R1894" s="43"/>
      <c r="S1894" s="43"/>
      <c r="T1894" s="43"/>
      <c r="U1894" s="43"/>
      <c r="V1894" s="43"/>
      <c r="W1894" s="43"/>
      <c r="X1894" s="43"/>
      <c r="Y1894" s="43"/>
      <c r="Z1894" s="94"/>
      <c r="AA1894" s="43"/>
      <c r="AB1894" s="43"/>
      <c r="AC1894" s="43"/>
      <c r="AD1894" s="43"/>
    </row>
    <row r="1895" spans="1:30" ht="15" x14ac:dyDescent="0.15">
      <c r="A1895" s="53"/>
      <c r="B1895" s="58"/>
      <c r="C1895" s="55"/>
      <c r="D1895" s="59"/>
      <c r="E1895" s="60"/>
      <c r="F1895" s="58"/>
      <c r="G1895" s="59"/>
      <c r="H1895" s="60"/>
      <c r="I1895" s="58"/>
      <c r="J1895" s="40"/>
      <c r="K1895" s="41"/>
      <c r="L1895" s="41"/>
      <c r="M1895" s="42"/>
      <c r="N1895" s="43"/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  <c r="Y1895" s="43"/>
      <c r="Z1895" s="94"/>
      <c r="AA1895" s="43"/>
      <c r="AB1895" s="43"/>
      <c r="AC1895" s="43"/>
      <c r="AD1895" s="43"/>
    </row>
    <row r="1896" spans="1:30" ht="15" x14ac:dyDescent="0.15">
      <c r="A1896" s="53"/>
      <c r="B1896" s="58"/>
      <c r="C1896" s="55"/>
      <c r="D1896" s="59"/>
      <c r="E1896" s="60"/>
      <c r="F1896" s="58"/>
      <c r="G1896" s="59"/>
      <c r="H1896" s="60"/>
      <c r="I1896" s="58"/>
      <c r="J1896" s="40"/>
      <c r="K1896" s="41"/>
      <c r="L1896" s="41"/>
      <c r="M1896" s="42"/>
      <c r="N1896" s="43"/>
      <c r="O1896" s="43"/>
      <c r="P1896" s="43"/>
      <c r="Q1896" s="43"/>
      <c r="R1896" s="43"/>
      <c r="S1896" s="43"/>
      <c r="T1896" s="43"/>
      <c r="U1896" s="43"/>
      <c r="V1896" s="43"/>
      <c r="W1896" s="43"/>
      <c r="X1896" s="43"/>
      <c r="Y1896" s="43"/>
      <c r="Z1896" s="94"/>
      <c r="AA1896" s="43"/>
      <c r="AB1896" s="43"/>
      <c r="AC1896" s="43"/>
      <c r="AD1896" s="43"/>
    </row>
    <row r="1897" spans="1:30" ht="15" x14ac:dyDescent="0.15">
      <c r="A1897" s="53"/>
      <c r="B1897" s="58"/>
      <c r="C1897" s="55"/>
      <c r="D1897" s="59"/>
      <c r="E1897" s="60"/>
      <c r="F1897" s="58"/>
      <c r="G1897" s="59"/>
      <c r="H1897" s="60"/>
      <c r="I1897" s="58"/>
      <c r="J1897" s="40"/>
      <c r="K1897" s="41"/>
      <c r="L1897" s="41"/>
      <c r="M1897" s="42"/>
      <c r="N1897" s="43"/>
      <c r="O1897" s="43"/>
      <c r="P1897" s="43"/>
      <c r="Q1897" s="43"/>
      <c r="R1897" s="43"/>
      <c r="S1897" s="43"/>
      <c r="T1897" s="43"/>
      <c r="U1897" s="43"/>
      <c r="V1897" s="43"/>
      <c r="W1897" s="43"/>
      <c r="X1897" s="43"/>
      <c r="Y1897" s="43"/>
      <c r="Z1897" s="94"/>
      <c r="AA1897" s="43"/>
      <c r="AB1897" s="43"/>
      <c r="AC1897" s="43"/>
      <c r="AD1897" s="43"/>
    </row>
    <row r="1898" spans="1:30" ht="15" x14ac:dyDescent="0.15">
      <c r="A1898" s="53"/>
      <c r="B1898" s="58"/>
      <c r="C1898" s="55"/>
      <c r="D1898" s="59"/>
      <c r="E1898" s="60"/>
      <c r="F1898" s="58"/>
      <c r="G1898" s="59"/>
      <c r="H1898" s="60"/>
      <c r="I1898" s="58"/>
      <c r="J1898" s="40"/>
      <c r="K1898" s="41"/>
      <c r="L1898" s="41"/>
      <c r="M1898" s="42"/>
      <c r="N1898" s="43"/>
      <c r="O1898" s="43"/>
      <c r="P1898" s="43"/>
      <c r="Q1898" s="43"/>
      <c r="R1898" s="43"/>
      <c r="S1898" s="43"/>
      <c r="T1898" s="43"/>
      <c r="U1898" s="43"/>
      <c r="V1898" s="43"/>
      <c r="W1898" s="43"/>
      <c r="X1898" s="43"/>
      <c r="Y1898" s="43"/>
      <c r="Z1898" s="94"/>
      <c r="AA1898" s="43"/>
      <c r="AB1898" s="43"/>
      <c r="AC1898" s="43"/>
      <c r="AD1898" s="43"/>
    </row>
    <row r="1899" spans="1:30" ht="15" x14ac:dyDescent="0.15">
      <c r="A1899" s="53"/>
      <c r="B1899" s="58"/>
      <c r="C1899" s="55"/>
      <c r="D1899" s="59"/>
      <c r="E1899" s="60"/>
      <c r="F1899" s="58"/>
      <c r="G1899" s="59"/>
      <c r="H1899" s="60"/>
      <c r="I1899" s="58"/>
      <c r="J1899" s="40"/>
      <c r="K1899" s="41"/>
      <c r="L1899" s="41"/>
      <c r="M1899" s="42"/>
      <c r="N1899" s="43"/>
      <c r="O1899" s="43"/>
      <c r="P1899" s="43"/>
      <c r="Q1899" s="43"/>
      <c r="R1899" s="43"/>
      <c r="S1899" s="43"/>
      <c r="T1899" s="43"/>
      <c r="U1899" s="43"/>
      <c r="V1899" s="43"/>
      <c r="W1899" s="43"/>
      <c r="X1899" s="43"/>
      <c r="Y1899" s="43"/>
      <c r="Z1899" s="94"/>
      <c r="AA1899" s="43"/>
      <c r="AB1899" s="43"/>
      <c r="AC1899" s="43"/>
      <c r="AD1899" s="43"/>
    </row>
    <row r="1900" spans="1:30" ht="15" x14ac:dyDescent="0.15">
      <c r="A1900" s="53"/>
      <c r="B1900" s="58"/>
      <c r="C1900" s="55"/>
      <c r="D1900" s="59"/>
      <c r="E1900" s="60"/>
      <c r="F1900" s="58"/>
      <c r="G1900" s="59"/>
      <c r="H1900" s="60"/>
      <c r="I1900" s="58"/>
      <c r="J1900" s="40"/>
      <c r="K1900" s="41"/>
      <c r="L1900" s="41"/>
      <c r="M1900" s="42"/>
      <c r="N1900" s="43"/>
      <c r="O1900" s="43"/>
      <c r="P1900" s="43"/>
      <c r="Q1900" s="43"/>
      <c r="R1900" s="43"/>
      <c r="S1900" s="43"/>
      <c r="T1900" s="43"/>
      <c r="U1900" s="43"/>
      <c r="V1900" s="43"/>
      <c r="W1900" s="43"/>
      <c r="X1900" s="43"/>
      <c r="Y1900" s="43"/>
      <c r="Z1900" s="94"/>
      <c r="AA1900" s="43"/>
      <c r="AB1900" s="43"/>
      <c r="AC1900" s="43"/>
      <c r="AD1900" s="43"/>
    </row>
    <row r="1901" spans="1:30" ht="15" x14ac:dyDescent="0.15">
      <c r="A1901" s="53"/>
      <c r="B1901" s="58"/>
      <c r="C1901" s="55"/>
      <c r="D1901" s="59"/>
      <c r="E1901" s="60"/>
      <c r="F1901" s="58"/>
      <c r="G1901" s="59"/>
      <c r="H1901" s="60"/>
      <c r="I1901" s="58"/>
      <c r="J1901" s="40"/>
      <c r="K1901" s="41"/>
      <c r="L1901" s="41"/>
      <c r="M1901" s="42"/>
      <c r="N1901" s="43"/>
      <c r="O1901" s="43"/>
      <c r="P1901" s="43"/>
      <c r="Q1901" s="43"/>
      <c r="R1901" s="43"/>
      <c r="S1901" s="43"/>
      <c r="T1901" s="43"/>
      <c r="U1901" s="43"/>
      <c r="V1901" s="43"/>
      <c r="W1901" s="43"/>
      <c r="X1901" s="43"/>
      <c r="Y1901" s="43"/>
      <c r="Z1901" s="94"/>
      <c r="AA1901" s="43"/>
      <c r="AB1901" s="43"/>
      <c r="AC1901" s="43"/>
      <c r="AD1901" s="43"/>
    </row>
    <row r="1902" spans="1:30" ht="15" x14ac:dyDescent="0.15">
      <c r="A1902" s="53"/>
      <c r="B1902" s="58"/>
      <c r="C1902" s="55"/>
      <c r="D1902" s="59"/>
      <c r="E1902" s="60"/>
      <c r="F1902" s="58"/>
      <c r="G1902" s="59"/>
      <c r="H1902" s="60"/>
      <c r="I1902" s="58"/>
      <c r="J1902" s="40"/>
      <c r="K1902" s="41"/>
      <c r="L1902" s="41"/>
      <c r="M1902" s="42"/>
      <c r="N1902" s="43"/>
      <c r="O1902" s="43"/>
      <c r="P1902" s="43"/>
      <c r="Q1902" s="43"/>
      <c r="R1902" s="43"/>
      <c r="S1902" s="43"/>
      <c r="T1902" s="43"/>
      <c r="U1902" s="43"/>
      <c r="V1902" s="43"/>
      <c r="W1902" s="43"/>
      <c r="X1902" s="43"/>
      <c r="Y1902" s="43"/>
      <c r="Z1902" s="94"/>
      <c r="AA1902" s="43"/>
      <c r="AB1902" s="43"/>
      <c r="AC1902" s="43"/>
      <c r="AD1902" s="43"/>
    </row>
    <row r="1903" spans="1:30" ht="15" x14ac:dyDescent="0.15">
      <c r="A1903" s="53"/>
      <c r="B1903" s="58"/>
      <c r="C1903" s="55"/>
      <c r="D1903" s="59"/>
      <c r="E1903" s="60"/>
      <c r="F1903" s="58"/>
      <c r="G1903" s="59"/>
      <c r="H1903" s="60"/>
      <c r="I1903" s="58"/>
      <c r="J1903" s="40"/>
      <c r="K1903" s="41"/>
      <c r="L1903" s="41"/>
      <c r="M1903" s="42"/>
      <c r="N1903" s="43"/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94"/>
      <c r="AA1903" s="43"/>
      <c r="AB1903" s="43"/>
      <c r="AC1903" s="43"/>
      <c r="AD1903" s="43"/>
    </row>
    <row r="1904" spans="1:30" ht="15" x14ac:dyDescent="0.15">
      <c r="A1904" s="53"/>
      <c r="B1904" s="58"/>
      <c r="C1904" s="55"/>
      <c r="D1904" s="59"/>
      <c r="E1904" s="60"/>
      <c r="F1904" s="58"/>
      <c r="G1904" s="59"/>
      <c r="H1904" s="60"/>
      <c r="I1904" s="58"/>
      <c r="J1904" s="40"/>
      <c r="K1904" s="41"/>
      <c r="L1904" s="41"/>
      <c r="M1904" s="42"/>
      <c r="N1904" s="43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94"/>
      <c r="AA1904" s="43"/>
      <c r="AB1904" s="43"/>
      <c r="AC1904" s="43"/>
      <c r="AD1904" s="43"/>
    </row>
    <row r="1905" spans="1:30" ht="15" x14ac:dyDescent="0.15">
      <c r="A1905" s="53"/>
      <c r="B1905" s="58"/>
      <c r="C1905" s="55"/>
      <c r="D1905" s="59"/>
      <c r="E1905" s="60"/>
      <c r="F1905" s="58"/>
      <c r="G1905" s="59"/>
      <c r="H1905" s="60"/>
      <c r="I1905" s="58"/>
      <c r="J1905" s="40"/>
      <c r="K1905" s="41"/>
      <c r="L1905" s="41"/>
      <c r="M1905" s="42"/>
      <c r="N1905" s="43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94"/>
      <c r="AA1905" s="43"/>
      <c r="AB1905" s="43"/>
      <c r="AC1905" s="43"/>
      <c r="AD1905" s="43"/>
    </row>
    <row r="1906" spans="1:30" ht="15" x14ac:dyDescent="0.15">
      <c r="A1906" s="53"/>
      <c r="B1906" s="58"/>
      <c r="C1906" s="55"/>
      <c r="D1906" s="59"/>
      <c r="E1906" s="60"/>
      <c r="F1906" s="58"/>
      <c r="G1906" s="59"/>
      <c r="H1906" s="60"/>
      <c r="I1906" s="58"/>
      <c r="J1906" s="40"/>
      <c r="K1906" s="41"/>
      <c r="L1906" s="41"/>
      <c r="M1906" s="42"/>
      <c r="N1906" s="43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94"/>
      <c r="AA1906" s="43"/>
      <c r="AB1906" s="43"/>
      <c r="AC1906" s="43"/>
      <c r="AD1906" s="43"/>
    </row>
    <row r="1907" spans="1:30" ht="15" x14ac:dyDescent="0.15">
      <c r="A1907" s="53"/>
      <c r="B1907" s="58"/>
      <c r="C1907" s="55"/>
      <c r="D1907" s="59"/>
      <c r="E1907" s="60"/>
      <c r="F1907" s="58"/>
      <c r="G1907" s="59"/>
      <c r="H1907" s="60"/>
      <c r="I1907" s="58"/>
      <c r="J1907" s="40"/>
      <c r="K1907" s="41"/>
      <c r="L1907" s="41"/>
      <c r="M1907" s="42"/>
      <c r="N1907" s="43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94"/>
      <c r="AA1907" s="43"/>
      <c r="AB1907" s="43"/>
      <c r="AC1907" s="43"/>
      <c r="AD1907" s="43"/>
    </row>
    <row r="1908" spans="1:30" ht="15" x14ac:dyDescent="0.15">
      <c r="A1908" s="53"/>
      <c r="B1908" s="58"/>
      <c r="C1908" s="55"/>
      <c r="D1908" s="59"/>
      <c r="E1908" s="60"/>
      <c r="F1908" s="58"/>
      <c r="G1908" s="59"/>
      <c r="H1908" s="60"/>
      <c r="I1908" s="58"/>
      <c r="J1908" s="40"/>
      <c r="K1908" s="41"/>
      <c r="L1908" s="41"/>
      <c r="M1908" s="42"/>
      <c r="N1908" s="43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94"/>
      <c r="AA1908" s="43"/>
      <c r="AB1908" s="43"/>
      <c r="AC1908" s="43"/>
      <c r="AD1908" s="43"/>
    </row>
    <row r="1909" spans="1:30" ht="15" x14ac:dyDescent="0.15">
      <c r="A1909" s="53"/>
      <c r="B1909" s="58"/>
      <c r="C1909" s="55"/>
      <c r="D1909" s="59"/>
      <c r="E1909" s="60"/>
      <c r="F1909" s="58"/>
      <c r="G1909" s="59"/>
      <c r="H1909" s="60"/>
      <c r="I1909" s="58"/>
      <c r="J1909" s="40"/>
      <c r="K1909" s="41"/>
      <c r="L1909" s="41"/>
      <c r="M1909" s="42"/>
      <c r="N1909" s="43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94"/>
      <c r="AA1909" s="43"/>
      <c r="AB1909" s="43"/>
      <c r="AC1909" s="43"/>
      <c r="AD1909" s="43"/>
    </row>
    <row r="1910" spans="1:30" ht="15" x14ac:dyDescent="0.15">
      <c r="A1910" s="53"/>
      <c r="B1910" s="58"/>
      <c r="C1910" s="55"/>
      <c r="D1910" s="59"/>
      <c r="E1910" s="60"/>
      <c r="F1910" s="58"/>
      <c r="G1910" s="59"/>
      <c r="H1910" s="60"/>
      <c r="I1910" s="58"/>
      <c r="J1910" s="40"/>
      <c r="K1910" s="41"/>
      <c r="L1910" s="41"/>
      <c r="M1910" s="42"/>
      <c r="N1910" s="43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94"/>
      <c r="AA1910" s="43"/>
      <c r="AB1910" s="43"/>
      <c r="AC1910" s="43"/>
      <c r="AD1910" s="43"/>
    </row>
    <row r="1911" spans="1:30" ht="15" x14ac:dyDescent="0.15">
      <c r="A1911" s="53"/>
      <c r="B1911" s="58"/>
      <c r="C1911" s="55"/>
      <c r="D1911" s="59"/>
      <c r="E1911" s="60"/>
      <c r="F1911" s="58"/>
      <c r="G1911" s="59"/>
      <c r="H1911" s="60"/>
      <c r="I1911" s="58"/>
      <c r="J1911" s="40"/>
      <c r="K1911" s="41"/>
      <c r="L1911" s="41"/>
      <c r="M1911" s="42"/>
      <c r="N1911" s="43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94"/>
      <c r="AA1911" s="43"/>
      <c r="AB1911" s="43"/>
      <c r="AC1911" s="43"/>
      <c r="AD1911" s="43"/>
    </row>
    <row r="1912" spans="1:30" ht="15" x14ac:dyDescent="0.15">
      <c r="A1912" s="53"/>
      <c r="B1912" s="58"/>
      <c r="C1912" s="55"/>
      <c r="D1912" s="59"/>
      <c r="E1912" s="60"/>
      <c r="F1912" s="58"/>
      <c r="G1912" s="59"/>
      <c r="H1912" s="60"/>
      <c r="I1912" s="58"/>
      <c r="J1912" s="40"/>
      <c r="K1912" s="41"/>
      <c r="L1912" s="41"/>
      <c r="M1912" s="42"/>
      <c r="N1912" s="43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94"/>
      <c r="AA1912" s="43"/>
      <c r="AB1912" s="43"/>
      <c r="AC1912" s="43"/>
      <c r="AD1912" s="43"/>
    </row>
    <row r="1913" spans="1:30" ht="15" x14ac:dyDescent="0.15">
      <c r="A1913" s="53"/>
      <c r="B1913" s="58"/>
      <c r="C1913" s="55"/>
      <c r="D1913" s="59"/>
      <c r="E1913" s="60"/>
      <c r="F1913" s="58"/>
      <c r="G1913" s="59"/>
      <c r="H1913" s="60"/>
      <c r="I1913" s="58"/>
      <c r="J1913" s="40"/>
      <c r="K1913" s="41"/>
      <c r="L1913" s="41"/>
      <c r="M1913" s="42"/>
      <c r="N1913" s="43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94"/>
      <c r="AA1913" s="43"/>
      <c r="AB1913" s="43"/>
      <c r="AC1913" s="43"/>
      <c r="AD1913" s="43"/>
    </row>
    <row r="1914" spans="1:30" ht="15" x14ac:dyDescent="0.15">
      <c r="A1914" s="53"/>
      <c r="B1914" s="58"/>
      <c r="C1914" s="55"/>
      <c r="D1914" s="59"/>
      <c r="E1914" s="60"/>
      <c r="F1914" s="58"/>
      <c r="G1914" s="59"/>
      <c r="H1914" s="60"/>
      <c r="I1914" s="58"/>
      <c r="J1914" s="40"/>
      <c r="K1914" s="41"/>
      <c r="L1914" s="41"/>
      <c r="M1914" s="42"/>
      <c r="N1914" s="43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94"/>
      <c r="AA1914" s="43"/>
      <c r="AB1914" s="43"/>
      <c r="AC1914" s="43"/>
      <c r="AD1914" s="43"/>
    </row>
    <row r="1915" spans="1:30" ht="15" x14ac:dyDescent="0.15">
      <c r="A1915" s="53"/>
      <c r="B1915" s="58"/>
      <c r="C1915" s="55"/>
      <c r="D1915" s="59"/>
      <c r="E1915" s="60"/>
      <c r="F1915" s="58"/>
      <c r="G1915" s="59"/>
      <c r="H1915" s="60"/>
      <c r="I1915" s="58"/>
      <c r="J1915" s="40"/>
      <c r="K1915" s="41"/>
      <c r="L1915" s="41"/>
      <c r="M1915" s="42"/>
      <c r="N1915" s="43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94"/>
      <c r="AA1915" s="43"/>
      <c r="AB1915" s="43"/>
      <c r="AC1915" s="43"/>
      <c r="AD1915" s="43"/>
    </row>
    <row r="1916" spans="1:30" ht="15" x14ac:dyDescent="0.15">
      <c r="A1916" s="53"/>
      <c r="B1916" s="58"/>
      <c r="C1916" s="55"/>
      <c r="D1916" s="59"/>
      <c r="E1916" s="60"/>
      <c r="F1916" s="58"/>
      <c r="G1916" s="59"/>
      <c r="H1916" s="60"/>
      <c r="I1916" s="58"/>
      <c r="J1916" s="40"/>
      <c r="K1916" s="41"/>
      <c r="L1916" s="41"/>
      <c r="M1916" s="42"/>
      <c r="N1916" s="43"/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94"/>
      <c r="AA1916" s="43"/>
      <c r="AB1916" s="43"/>
      <c r="AC1916" s="43"/>
      <c r="AD1916" s="43"/>
    </row>
    <row r="1917" spans="1:30" ht="15" x14ac:dyDescent="0.15">
      <c r="A1917" s="53"/>
      <c r="B1917" s="58"/>
      <c r="C1917" s="55"/>
      <c r="D1917" s="59"/>
      <c r="E1917" s="60"/>
      <c r="F1917" s="58"/>
      <c r="G1917" s="59"/>
      <c r="H1917" s="60"/>
      <c r="I1917" s="58"/>
      <c r="J1917" s="40"/>
      <c r="K1917" s="41"/>
      <c r="L1917" s="41"/>
      <c r="M1917" s="42"/>
      <c r="N1917" s="43"/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94"/>
      <c r="AA1917" s="43"/>
      <c r="AB1917" s="43"/>
      <c r="AC1917" s="43"/>
      <c r="AD1917" s="43"/>
    </row>
    <row r="1918" spans="1:30" ht="15" x14ac:dyDescent="0.15">
      <c r="A1918" s="53"/>
      <c r="B1918" s="58"/>
      <c r="C1918" s="55"/>
      <c r="D1918" s="59"/>
      <c r="E1918" s="60"/>
      <c r="F1918" s="58"/>
      <c r="G1918" s="59"/>
      <c r="H1918" s="60"/>
      <c r="I1918" s="58"/>
      <c r="J1918" s="40"/>
      <c r="K1918" s="41"/>
      <c r="L1918" s="41"/>
      <c r="M1918" s="42"/>
      <c r="N1918" s="43"/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94"/>
      <c r="AA1918" s="43"/>
      <c r="AB1918" s="43"/>
      <c r="AC1918" s="43"/>
      <c r="AD1918" s="43"/>
    </row>
    <row r="1919" spans="1:30" ht="15" x14ac:dyDescent="0.15">
      <c r="A1919" s="53"/>
      <c r="B1919" s="58"/>
      <c r="C1919" s="55"/>
      <c r="D1919" s="59"/>
      <c r="E1919" s="60"/>
      <c r="F1919" s="58"/>
      <c r="G1919" s="59"/>
      <c r="H1919" s="60"/>
      <c r="I1919" s="58"/>
      <c r="J1919" s="40"/>
      <c r="K1919" s="41"/>
      <c r="L1919" s="41"/>
      <c r="M1919" s="42"/>
      <c r="N1919" s="43"/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94"/>
      <c r="AA1919" s="43"/>
      <c r="AB1919" s="43"/>
      <c r="AC1919" s="43"/>
      <c r="AD1919" s="43"/>
    </row>
    <row r="1920" spans="1:30" ht="15" x14ac:dyDescent="0.15">
      <c r="A1920" s="53"/>
      <c r="B1920" s="58"/>
      <c r="C1920" s="55"/>
      <c r="D1920" s="59"/>
      <c r="E1920" s="60"/>
      <c r="F1920" s="58"/>
      <c r="G1920" s="59"/>
      <c r="H1920" s="60"/>
      <c r="I1920" s="58"/>
      <c r="J1920" s="40"/>
      <c r="K1920" s="41"/>
      <c r="L1920" s="41"/>
      <c r="M1920" s="42"/>
      <c r="N1920" s="43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94"/>
      <c r="AA1920" s="43"/>
      <c r="AB1920" s="43"/>
      <c r="AC1920" s="43"/>
      <c r="AD1920" s="43"/>
    </row>
    <row r="1921" spans="1:30" ht="15" x14ac:dyDescent="0.15">
      <c r="A1921" s="53"/>
      <c r="B1921" s="58"/>
      <c r="C1921" s="55"/>
      <c r="D1921" s="59"/>
      <c r="E1921" s="60"/>
      <c r="F1921" s="58"/>
      <c r="G1921" s="59"/>
      <c r="H1921" s="60"/>
      <c r="I1921" s="58"/>
      <c r="J1921" s="40"/>
      <c r="K1921" s="41"/>
      <c r="L1921" s="41"/>
      <c r="M1921" s="42"/>
      <c r="N1921" s="43"/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94"/>
      <c r="AA1921" s="43"/>
      <c r="AB1921" s="43"/>
      <c r="AC1921" s="43"/>
      <c r="AD1921" s="43"/>
    </row>
    <row r="1922" spans="1:30" ht="15" x14ac:dyDescent="0.15">
      <c r="A1922" s="53"/>
      <c r="B1922" s="58"/>
      <c r="C1922" s="55"/>
      <c r="D1922" s="59"/>
      <c r="E1922" s="60"/>
      <c r="F1922" s="58"/>
      <c r="G1922" s="59"/>
      <c r="H1922" s="60"/>
      <c r="I1922" s="58"/>
      <c r="J1922" s="40"/>
      <c r="K1922" s="41"/>
      <c r="L1922" s="41"/>
      <c r="M1922" s="42"/>
      <c r="N1922" s="43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94"/>
      <c r="AA1922" s="43"/>
      <c r="AB1922" s="43"/>
      <c r="AC1922" s="43"/>
      <c r="AD1922" s="43"/>
    </row>
    <row r="1923" spans="1:30" ht="15" x14ac:dyDescent="0.15">
      <c r="A1923" s="53"/>
      <c r="B1923" s="58"/>
      <c r="C1923" s="55"/>
      <c r="D1923" s="59"/>
      <c r="E1923" s="60"/>
      <c r="F1923" s="58"/>
      <c r="G1923" s="59"/>
      <c r="H1923" s="60"/>
      <c r="I1923" s="58"/>
      <c r="J1923" s="40"/>
      <c r="K1923" s="41"/>
      <c r="L1923" s="41"/>
      <c r="M1923" s="42"/>
      <c r="N1923" s="43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94"/>
      <c r="AA1923" s="43"/>
      <c r="AB1923" s="43"/>
      <c r="AC1923" s="43"/>
      <c r="AD1923" s="43"/>
    </row>
    <row r="1924" spans="1:30" ht="15" x14ac:dyDescent="0.15">
      <c r="A1924" s="53"/>
      <c r="B1924" s="58"/>
      <c r="C1924" s="55"/>
      <c r="D1924" s="59"/>
      <c r="E1924" s="60"/>
      <c r="F1924" s="58"/>
      <c r="G1924" s="59"/>
      <c r="H1924" s="60"/>
      <c r="I1924" s="58"/>
      <c r="J1924" s="40"/>
      <c r="K1924" s="41"/>
      <c r="L1924" s="41"/>
      <c r="M1924" s="42"/>
      <c r="N1924" s="43"/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94"/>
      <c r="AA1924" s="43"/>
      <c r="AB1924" s="43"/>
      <c r="AC1924" s="43"/>
      <c r="AD1924" s="43"/>
    </row>
    <row r="1925" spans="1:30" ht="15" x14ac:dyDescent="0.15">
      <c r="A1925" s="53"/>
      <c r="B1925" s="58"/>
      <c r="C1925" s="55"/>
      <c r="D1925" s="59"/>
      <c r="E1925" s="60"/>
      <c r="F1925" s="58"/>
      <c r="G1925" s="59"/>
      <c r="H1925" s="60"/>
      <c r="I1925" s="58"/>
      <c r="J1925" s="40"/>
      <c r="K1925" s="41"/>
      <c r="L1925" s="41"/>
      <c r="M1925" s="42"/>
      <c r="N1925" s="43"/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94"/>
      <c r="AA1925" s="43"/>
      <c r="AB1925" s="43"/>
      <c r="AC1925" s="43"/>
      <c r="AD1925" s="43"/>
    </row>
    <row r="1926" spans="1:30" ht="15" x14ac:dyDescent="0.15">
      <c r="A1926" s="53"/>
      <c r="B1926" s="58"/>
      <c r="C1926" s="55"/>
      <c r="D1926" s="59"/>
      <c r="E1926" s="60"/>
      <c r="F1926" s="58"/>
      <c r="G1926" s="59"/>
      <c r="H1926" s="60"/>
      <c r="I1926" s="58"/>
      <c r="J1926" s="40"/>
      <c r="K1926" s="41"/>
      <c r="L1926" s="41"/>
      <c r="M1926" s="42"/>
      <c r="N1926" s="43"/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94"/>
      <c r="AA1926" s="43"/>
      <c r="AB1926" s="43"/>
      <c r="AC1926" s="43"/>
      <c r="AD1926" s="43"/>
    </row>
    <row r="1927" spans="1:30" ht="15" x14ac:dyDescent="0.15">
      <c r="A1927" s="53"/>
      <c r="B1927" s="58"/>
      <c r="C1927" s="55"/>
      <c r="D1927" s="59"/>
      <c r="E1927" s="60"/>
      <c r="F1927" s="58"/>
      <c r="G1927" s="59"/>
      <c r="H1927" s="60"/>
      <c r="I1927" s="58"/>
      <c r="J1927" s="40"/>
      <c r="K1927" s="41"/>
      <c r="L1927" s="41"/>
      <c r="M1927" s="42"/>
      <c r="N1927" s="43"/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94"/>
      <c r="AA1927" s="43"/>
      <c r="AB1927" s="43"/>
      <c r="AC1927" s="43"/>
      <c r="AD1927" s="43"/>
    </row>
    <row r="1928" spans="1:30" ht="15" x14ac:dyDescent="0.15">
      <c r="A1928" s="53"/>
      <c r="B1928" s="58"/>
      <c r="C1928" s="55"/>
      <c r="D1928" s="59"/>
      <c r="E1928" s="60"/>
      <c r="F1928" s="58"/>
      <c r="G1928" s="59"/>
      <c r="H1928" s="60"/>
      <c r="I1928" s="58"/>
      <c r="J1928" s="40"/>
      <c r="K1928" s="41"/>
      <c r="L1928" s="41"/>
      <c r="M1928" s="42"/>
      <c r="N1928" s="43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94"/>
      <c r="AA1928" s="43"/>
      <c r="AB1928" s="43"/>
      <c r="AC1928" s="43"/>
      <c r="AD1928" s="43"/>
    </row>
    <row r="1929" spans="1:30" ht="15" x14ac:dyDescent="0.15">
      <c r="A1929" s="53"/>
      <c r="B1929" s="58"/>
      <c r="C1929" s="55"/>
      <c r="D1929" s="59"/>
      <c r="E1929" s="60"/>
      <c r="F1929" s="58"/>
      <c r="G1929" s="59"/>
      <c r="H1929" s="60"/>
      <c r="I1929" s="58"/>
      <c r="J1929" s="40"/>
      <c r="K1929" s="41"/>
      <c r="L1929" s="41"/>
      <c r="M1929" s="42"/>
      <c r="N1929" s="43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94"/>
      <c r="AA1929" s="43"/>
      <c r="AB1929" s="43"/>
      <c r="AC1929" s="43"/>
      <c r="AD1929" s="43"/>
    </row>
    <row r="1930" spans="1:30" ht="15" x14ac:dyDescent="0.15">
      <c r="A1930" s="53"/>
      <c r="B1930" s="58"/>
      <c r="C1930" s="55"/>
      <c r="D1930" s="59"/>
      <c r="E1930" s="60"/>
      <c r="F1930" s="58"/>
      <c r="G1930" s="59"/>
      <c r="H1930" s="60"/>
      <c r="I1930" s="58"/>
      <c r="J1930" s="40"/>
      <c r="K1930" s="41"/>
      <c r="L1930" s="41"/>
      <c r="M1930" s="42"/>
      <c r="N1930" s="43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94"/>
      <c r="AA1930" s="43"/>
      <c r="AB1930" s="43"/>
      <c r="AC1930" s="43"/>
      <c r="AD1930" s="43"/>
    </row>
    <row r="1931" spans="1:30" ht="15" x14ac:dyDescent="0.15">
      <c r="A1931" s="53"/>
      <c r="B1931" s="58"/>
      <c r="C1931" s="55"/>
      <c r="D1931" s="59"/>
      <c r="E1931" s="60"/>
      <c r="F1931" s="58"/>
      <c r="G1931" s="59"/>
      <c r="H1931" s="60"/>
      <c r="I1931" s="58"/>
      <c r="J1931" s="40"/>
      <c r="K1931" s="41"/>
      <c r="L1931" s="41"/>
      <c r="M1931" s="42"/>
      <c r="N1931" s="43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94"/>
      <c r="AA1931" s="43"/>
      <c r="AB1931" s="43"/>
      <c r="AC1931" s="43"/>
      <c r="AD1931" s="43"/>
    </row>
    <row r="1932" spans="1:30" ht="15" x14ac:dyDescent="0.15">
      <c r="A1932" s="53"/>
      <c r="B1932" s="58"/>
      <c r="C1932" s="55"/>
      <c r="D1932" s="59"/>
      <c r="E1932" s="60"/>
      <c r="F1932" s="58"/>
      <c r="G1932" s="59"/>
      <c r="H1932" s="60"/>
      <c r="I1932" s="58"/>
      <c r="J1932" s="40"/>
      <c r="K1932" s="41"/>
      <c r="L1932" s="41"/>
      <c r="M1932" s="42"/>
      <c r="N1932" s="43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94"/>
      <c r="AA1932" s="43"/>
      <c r="AB1932" s="43"/>
      <c r="AC1932" s="43"/>
      <c r="AD1932" s="43"/>
    </row>
    <row r="1933" spans="1:30" ht="15" x14ac:dyDescent="0.15">
      <c r="A1933" s="53"/>
      <c r="B1933" s="58"/>
      <c r="C1933" s="55"/>
      <c r="D1933" s="59"/>
      <c r="E1933" s="60"/>
      <c r="F1933" s="58"/>
      <c r="G1933" s="59"/>
      <c r="H1933" s="60"/>
      <c r="I1933" s="58"/>
      <c r="J1933" s="40"/>
      <c r="K1933" s="41"/>
      <c r="L1933" s="41"/>
      <c r="M1933" s="42"/>
      <c r="N1933" s="43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94"/>
      <c r="AA1933" s="43"/>
      <c r="AB1933" s="43"/>
      <c r="AC1933" s="43"/>
      <c r="AD1933" s="43"/>
    </row>
    <row r="1934" spans="1:30" ht="15" x14ac:dyDescent="0.15">
      <c r="A1934" s="53"/>
      <c r="B1934" s="58"/>
      <c r="C1934" s="55"/>
      <c r="D1934" s="59"/>
      <c r="E1934" s="60"/>
      <c r="F1934" s="58"/>
      <c r="G1934" s="59"/>
      <c r="H1934" s="60"/>
      <c r="I1934" s="58"/>
      <c r="J1934" s="40"/>
      <c r="K1934" s="41"/>
      <c r="L1934" s="41"/>
      <c r="M1934" s="42"/>
      <c r="N1934" s="43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94"/>
      <c r="AA1934" s="43"/>
      <c r="AB1934" s="43"/>
      <c r="AC1934" s="43"/>
      <c r="AD1934" s="43"/>
    </row>
    <row r="1935" spans="1:30" ht="15" x14ac:dyDescent="0.15">
      <c r="A1935" s="53"/>
      <c r="B1935" s="58"/>
      <c r="C1935" s="55"/>
      <c r="D1935" s="59"/>
      <c r="E1935" s="60"/>
      <c r="F1935" s="58"/>
      <c r="G1935" s="59"/>
      <c r="H1935" s="60"/>
      <c r="I1935" s="58"/>
      <c r="J1935" s="40"/>
      <c r="K1935" s="41"/>
      <c r="L1935" s="41"/>
      <c r="M1935" s="42"/>
      <c r="N1935" s="43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94"/>
      <c r="AA1935" s="43"/>
      <c r="AB1935" s="43"/>
      <c r="AC1935" s="43"/>
      <c r="AD1935" s="43"/>
    </row>
    <row r="1936" spans="1:30" ht="15" x14ac:dyDescent="0.15">
      <c r="A1936" s="53"/>
      <c r="B1936" s="58"/>
      <c r="C1936" s="55"/>
      <c r="D1936" s="59"/>
      <c r="E1936" s="60"/>
      <c r="F1936" s="58"/>
      <c r="G1936" s="59"/>
      <c r="H1936" s="60"/>
      <c r="I1936" s="58"/>
      <c r="J1936" s="40"/>
      <c r="K1936" s="41"/>
      <c r="L1936" s="41"/>
      <c r="M1936" s="42"/>
      <c r="N1936" s="43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94"/>
      <c r="AA1936" s="43"/>
      <c r="AB1936" s="43"/>
      <c r="AC1936" s="43"/>
      <c r="AD1936" s="43"/>
    </row>
    <row r="1937" spans="1:30" ht="15" x14ac:dyDescent="0.15">
      <c r="A1937" s="53"/>
      <c r="B1937" s="58"/>
      <c r="C1937" s="55"/>
      <c r="D1937" s="59"/>
      <c r="E1937" s="60"/>
      <c r="F1937" s="58"/>
      <c r="G1937" s="59"/>
      <c r="H1937" s="60"/>
      <c r="I1937" s="58"/>
      <c r="J1937" s="40"/>
      <c r="K1937" s="41"/>
      <c r="L1937" s="41"/>
      <c r="M1937" s="42"/>
      <c r="N1937" s="43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94"/>
      <c r="AA1937" s="43"/>
      <c r="AB1937" s="43"/>
      <c r="AC1937" s="43"/>
      <c r="AD1937" s="43"/>
    </row>
    <row r="1938" spans="1:30" ht="15" x14ac:dyDescent="0.15">
      <c r="A1938" s="53"/>
      <c r="B1938" s="58"/>
      <c r="C1938" s="55"/>
      <c r="D1938" s="59"/>
      <c r="E1938" s="60"/>
      <c r="F1938" s="58"/>
      <c r="G1938" s="59"/>
      <c r="H1938" s="60"/>
      <c r="I1938" s="58"/>
      <c r="J1938" s="40"/>
      <c r="K1938" s="41"/>
      <c r="L1938" s="41"/>
      <c r="M1938" s="42"/>
      <c r="N1938" s="43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94"/>
      <c r="AA1938" s="43"/>
      <c r="AB1938" s="43"/>
      <c r="AC1938" s="43"/>
      <c r="AD1938" s="43"/>
    </row>
    <row r="1939" spans="1:30" ht="15" x14ac:dyDescent="0.15">
      <c r="A1939" s="53"/>
      <c r="B1939" s="58"/>
      <c r="C1939" s="55"/>
      <c r="D1939" s="59"/>
      <c r="E1939" s="60"/>
      <c r="F1939" s="58"/>
      <c r="G1939" s="59"/>
      <c r="H1939" s="60"/>
      <c r="I1939" s="58"/>
      <c r="J1939" s="40"/>
      <c r="K1939" s="41"/>
      <c r="L1939" s="41"/>
      <c r="M1939" s="42"/>
      <c r="N1939" s="43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94"/>
      <c r="AA1939" s="43"/>
      <c r="AB1939" s="43"/>
      <c r="AC1939" s="43"/>
      <c r="AD1939" s="43"/>
    </row>
    <row r="1940" spans="1:30" ht="15" x14ac:dyDescent="0.15">
      <c r="A1940" s="53"/>
      <c r="B1940" s="58"/>
      <c r="C1940" s="55"/>
      <c r="D1940" s="59"/>
      <c r="E1940" s="60"/>
      <c r="F1940" s="58"/>
      <c r="G1940" s="59"/>
      <c r="H1940" s="60"/>
      <c r="I1940" s="58"/>
      <c r="J1940" s="40"/>
      <c r="K1940" s="41"/>
      <c r="L1940" s="41"/>
      <c r="M1940" s="42"/>
      <c r="N1940" s="43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94"/>
      <c r="AA1940" s="43"/>
      <c r="AB1940" s="43"/>
      <c r="AC1940" s="43"/>
      <c r="AD1940" s="43"/>
    </row>
    <row r="1941" spans="1:30" ht="15" x14ac:dyDescent="0.15">
      <c r="A1941" s="53"/>
      <c r="B1941" s="58"/>
      <c r="C1941" s="55"/>
      <c r="D1941" s="59"/>
      <c r="E1941" s="60"/>
      <c r="F1941" s="58"/>
      <c r="G1941" s="59"/>
      <c r="H1941" s="60"/>
      <c r="I1941" s="58"/>
      <c r="J1941" s="40"/>
      <c r="K1941" s="41"/>
      <c r="L1941" s="41"/>
      <c r="M1941" s="42"/>
      <c r="N1941" s="43"/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  <c r="Y1941" s="43"/>
      <c r="Z1941" s="94"/>
      <c r="AA1941" s="43"/>
      <c r="AB1941" s="43"/>
      <c r="AC1941" s="43"/>
      <c r="AD1941" s="43"/>
    </row>
    <row r="1942" spans="1:30" ht="15" x14ac:dyDescent="0.15">
      <c r="A1942" s="53"/>
      <c r="B1942" s="58"/>
      <c r="C1942" s="55"/>
      <c r="D1942" s="59"/>
      <c r="E1942" s="60"/>
      <c r="F1942" s="58"/>
      <c r="G1942" s="59"/>
      <c r="H1942" s="60"/>
      <c r="I1942" s="58"/>
      <c r="J1942" s="40"/>
      <c r="K1942" s="41"/>
      <c r="L1942" s="41"/>
      <c r="M1942" s="42"/>
      <c r="N1942" s="43"/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  <c r="Y1942" s="43"/>
      <c r="Z1942" s="94"/>
      <c r="AA1942" s="43"/>
      <c r="AB1942" s="43"/>
      <c r="AC1942" s="43"/>
      <c r="AD1942" s="43"/>
    </row>
    <row r="1943" spans="1:30" ht="15" x14ac:dyDescent="0.15">
      <c r="A1943" s="53"/>
      <c r="B1943" s="58"/>
      <c r="C1943" s="55"/>
      <c r="D1943" s="59"/>
      <c r="E1943" s="60"/>
      <c r="F1943" s="58"/>
      <c r="G1943" s="59"/>
      <c r="H1943" s="60"/>
      <c r="I1943" s="58"/>
      <c r="J1943" s="40"/>
      <c r="K1943" s="41"/>
      <c r="L1943" s="41"/>
      <c r="M1943" s="42"/>
      <c r="N1943" s="43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94"/>
      <c r="AA1943" s="43"/>
      <c r="AB1943" s="43"/>
      <c r="AC1943" s="43"/>
      <c r="AD1943" s="43"/>
    </row>
    <row r="1944" spans="1:30" ht="15" x14ac:dyDescent="0.15">
      <c r="A1944" s="53"/>
      <c r="B1944" s="58"/>
      <c r="C1944" s="55"/>
      <c r="D1944" s="59"/>
      <c r="E1944" s="60"/>
      <c r="F1944" s="58"/>
      <c r="G1944" s="59"/>
      <c r="H1944" s="60"/>
      <c r="I1944" s="58"/>
      <c r="J1944" s="40"/>
      <c r="K1944" s="41"/>
      <c r="L1944" s="41"/>
      <c r="M1944" s="42"/>
      <c r="N1944" s="43"/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  <c r="Y1944" s="43"/>
      <c r="Z1944" s="94"/>
      <c r="AA1944" s="43"/>
      <c r="AB1944" s="43"/>
      <c r="AC1944" s="43"/>
      <c r="AD1944" s="43"/>
    </row>
    <row r="1945" spans="1:30" ht="15" x14ac:dyDescent="0.15">
      <c r="A1945" s="53"/>
      <c r="B1945" s="58"/>
      <c r="C1945" s="55"/>
      <c r="D1945" s="59"/>
      <c r="E1945" s="60"/>
      <c r="F1945" s="58"/>
      <c r="G1945" s="59"/>
      <c r="H1945" s="60"/>
      <c r="I1945" s="58"/>
      <c r="J1945" s="40"/>
      <c r="K1945" s="41"/>
      <c r="L1945" s="41"/>
      <c r="M1945" s="42"/>
      <c r="N1945" s="43"/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  <c r="Y1945" s="43"/>
      <c r="Z1945" s="94"/>
      <c r="AA1945" s="43"/>
      <c r="AB1945" s="43"/>
      <c r="AC1945" s="43"/>
      <c r="AD1945" s="43"/>
    </row>
    <row r="1946" spans="1:30" ht="15" x14ac:dyDescent="0.15">
      <c r="A1946" s="53"/>
      <c r="B1946" s="58"/>
      <c r="C1946" s="55"/>
      <c r="D1946" s="59"/>
      <c r="E1946" s="60"/>
      <c r="F1946" s="58"/>
      <c r="G1946" s="59"/>
      <c r="H1946" s="60"/>
      <c r="I1946" s="58"/>
      <c r="J1946" s="40"/>
      <c r="K1946" s="41"/>
      <c r="L1946" s="41"/>
      <c r="M1946" s="42"/>
      <c r="N1946" s="43"/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  <c r="Y1946" s="43"/>
      <c r="Z1946" s="94"/>
      <c r="AA1946" s="43"/>
      <c r="AB1946" s="43"/>
      <c r="AC1946" s="43"/>
      <c r="AD1946" s="43"/>
    </row>
    <row r="1947" spans="1:30" ht="15" x14ac:dyDescent="0.15">
      <c r="A1947" s="53"/>
      <c r="B1947" s="58"/>
      <c r="C1947" s="55"/>
      <c r="D1947" s="59"/>
      <c r="E1947" s="60"/>
      <c r="F1947" s="58"/>
      <c r="G1947" s="59"/>
      <c r="H1947" s="60"/>
      <c r="I1947" s="58"/>
      <c r="J1947" s="40"/>
      <c r="K1947" s="41"/>
      <c r="L1947" s="41"/>
      <c r="M1947" s="42"/>
      <c r="N1947" s="43"/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  <c r="Y1947" s="43"/>
      <c r="Z1947" s="94"/>
      <c r="AA1947" s="43"/>
      <c r="AB1947" s="43"/>
      <c r="AC1947" s="43"/>
      <c r="AD1947" s="43"/>
    </row>
    <row r="1948" spans="1:30" ht="15" x14ac:dyDescent="0.15">
      <c r="A1948" s="53"/>
      <c r="B1948" s="58"/>
      <c r="C1948" s="55"/>
      <c r="D1948" s="59"/>
      <c r="E1948" s="60"/>
      <c r="F1948" s="58"/>
      <c r="G1948" s="59"/>
      <c r="H1948" s="60"/>
      <c r="I1948" s="58"/>
      <c r="J1948" s="40"/>
      <c r="K1948" s="41"/>
      <c r="L1948" s="41"/>
      <c r="M1948" s="42"/>
      <c r="N1948" s="43"/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  <c r="Y1948" s="43"/>
      <c r="Z1948" s="94"/>
      <c r="AA1948" s="43"/>
      <c r="AB1948" s="43"/>
      <c r="AC1948" s="43"/>
      <c r="AD1948" s="43"/>
    </row>
    <row r="1949" spans="1:30" ht="15" x14ac:dyDescent="0.15">
      <c r="A1949" s="53"/>
      <c r="B1949" s="58"/>
      <c r="C1949" s="55"/>
      <c r="D1949" s="59"/>
      <c r="E1949" s="60"/>
      <c r="F1949" s="58"/>
      <c r="G1949" s="59"/>
      <c r="H1949" s="60"/>
      <c r="I1949" s="58"/>
      <c r="J1949" s="40"/>
      <c r="K1949" s="41"/>
      <c r="L1949" s="41"/>
      <c r="M1949" s="42"/>
      <c r="N1949" s="43"/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  <c r="Y1949" s="43"/>
      <c r="Z1949" s="94"/>
      <c r="AA1949" s="43"/>
      <c r="AB1949" s="43"/>
      <c r="AC1949" s="43"/>
      <c r="AD1949" s="43"/>
    </row>
    <row r="1950" spans="1:30" ht="15" x14ac:dyDescent="0.15">
      <c r="A1950" s="53"/>
      <c r="B1950" s="58"/>
      <c r="C1950" s="55"/>
      <c r="D1950" s="59"/>
      <c r="E1950" s="60"/>
      <c r="F1950" s="58"/>
      <c r="G1950" s="59"/>
      <c r="H1950" s="60"/>
      <c r="I1950" s="58"/>
      <c r="J1950" s="40"/>
      <c r="K1950" s="41"/>
      <c r="L1950" s="41"/>
      <c r="M1950" s="42"/>
      <c r="N1950" s="43"/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  <c r="Y1950" s="43"/>
      <c r="Z1950" s="94"/>
      <c r="AA1950" s="43"/>
      <c r="AB1950" s="43"/>
      <c r="AC1950" s="43"/>
      <c r="AD1950" s="43"/>
    </row>
    <row r="1951" spans="1:30" ht="15" x14ac:dyDescent="0.15">
      <c r="A1951" s="53"/>
      <c r="B1951" s="58"/>
      <c r="C1951" s="55"/>
      <c r="D1951" s="59"/>
      <c r="E1951" s="60"/>
      <c r="F1951" s="58"/>
      <c r="G1951" s="59"/>
      <c r="H1951" s="60"/>
      <c r="I1951" s="58"/>
      <c r="J1951" s="40"/>
      <c r="K1951" s="41"/>
      <c r="L1951" s="41"/>
      <c r="M1951" s="42"/>
      <c r="N1951" s="43"/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  <c r="Y1951" s="43"/>
      <c r="Z1951" s="94"/>
      <c r="AA1951" s="43"/>
      <c r="AB1951" s="43"/>
      <c r="AC1951" s="43"/>
      <c r="AD1951" s="43"/>
    </row>
    <row r="1952" spans="1:30" ht="15" x14ac:dyDescent="0.15">
      <c r="A1952" s="53"/>
      <c r="B1952" s="58"/>
      <c r="C1952" s="55"/>
      <c r="D1952" s="59"/>
      <c r="E1952" s="60"/>
      <c r="F1952" s="58"/>
      <c r="G1952" s="59"/>
      <c r="H1952" s="60"/>
      <c r="I1952" s="58"/>
      <c r="J1952" s="40"/>
      <c r="K1952" s="41"/>
      <c r="L1952" s="41"/>
      <c r="M1952" s="42"/>
      <c r="N1952" s="43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94"/>
      <c r="AA1952" s="43"/>
      <c r="AB1952" s="43"/>
      <c r="AC1952" s="43"/>
      <c r="AD1952" s="43"/>
    </row>
    <row r="1953" spans="1:30" ht="15" x14ac:dyDescent="0.15">
      <c r="A1953" s="53"/>
      <c r="B1953" s="58"/>
      <c r="C1953" s="55"/>
      <c r="D1953" s="59"/>
      <c r="E1953" s="60"/>
      <c r="F1953" s="58"/>
      <c r="G1953" s="59"/>
      <c r="H1953" s="60"/>
      <c r="I1953" s="58"/>
      <c r="J1953" s="40"/>
      <c r="K1953" s="41"/>
      <c r="L1953" s="41"/>
      <c r="M1953" s="42"/>
      <c r="N1953" s="43"/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  <c r="Y1953" s="43"/>
      <c r="Z1953" s="94"/>
      <c r="AA1953" s="43"/>
      <c r="AB1953" s="43"/>
      <c r="AC1953" s="43"/>
      <c r="AD1953" s="43"/>
    </row>
    <row r="1954" spans="1:30" ht="15" x14ac:dyDescent="0.15">
      <c r="A1954" s="53"/>
      <c r="B1954" s="58"/>
      <c r="C1954" s="55"/>
      <c r="D1954" s="59"/>
      <c r="E1954" s="60"/>
      <c r="F1954" s="58"/>
      <c r="G1954" s="59"/>
      <c r="H1954" s="60"/>
      <c r="I1954" s="58"/>
      <c r="J1954" s="40"/>
      <c r="K1954" s="41"/>
      <c r="L1954" s="41"/>
      <c r="M1954" s="42"/>
      <c r="N1954" s="43"/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  <c r="Y1954" s="43"/>
      <c r="Z1954" s="94"/>
      <c r="AA1954" s="43"/>
      <c r="AB1954" s="43"/>
      <c r="AC1954" s="43"/>
      <c r="AD1954" s="43"/>
    </row>
    <row r="1955" spans="1:30" ht="15" x14ac:dyDescent="0.15">
      <c r="A1955" s="53"/>
      <c r="B1955" s="58"/>
      <c r="C1955" s="55"/>
      <c r="D1955" s="59"/>
      <c r="E1955" s="60"/>
      <c r="F1955" s="58"/>
      <c r="G1955" s="59"/>
      <c r="H1955" s="60"/>
      <c r="I1955" s="58"/>
      <c r="J1955" s="40"/>
      <c r="K1955" s="41"/>
      <c r="L1955" s="41"/>
      <c r="M1955" s="42"/>
      <c r="N1955" s="43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94"/>
      <c r="AA1955" s="43"/>
      <c r="AB1955" s="43"/>
      <c r="AC1955" s="43"/>
      <c r="AD1955" s="43"/>
    </row>
    <row r="1956" spans="1:30" ht="15" x14ac:dyDescent="0.15">
      <c r="A1956" s="53"/>
      <c r="B1956" s="58"/>
      <c r="C1956" s="55"/>
      <c r="D1956" s="59"/>
      <c r="E1956" s="60"/>
      <c r="F1956" s="58"/>
      <c r="G1956" s="59"/>
      <c r="H1956" s="60"/>
      <c r="I1956" s="58"/>
      <c r="J1956" s="40"/>
      <c r="K1956" s="41"/>
      <c r="L1956" s="41"/>
      <c r="M1956" s="42"/>
      <c r="N1956" s="43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94"/>
      <c r="AA1956" s="43"/>
      <c r="AB1956" s="43"/>
      <c r="AC1956" s="43"/>
      <c r="AD1956" s="43"/>
    </row>
    <row r="1957" spans="1:30" ht="15" x14ac:dyDescent="0.15">
      <c r="A1957" s="53"/>
      <c r="B1957" s="58"/>
      <c r="C1957" s="55"/>
      <c r="D1957" s="59"/>
      <c r="E1957" s="60"/>
      <c r="F1957" s="58"/>
      <c r="G1957" s="59"/>
      <c r="H1957" s="60"/>
      <c r="I1957" s="58"/>
      <c r="J1957" s="40"/>
      <c r="K1957" s="41"/>
      <c r="L1957" s="41"/>
      <c r="M1957" s="42"/>
      <c r="N1957" s="43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94"/>
      <c r="AA1957" s="43"/>
      <c r="AB1957" s="43"/>
      <c r="AC1957" s="43"/>
      <c r="AD1957" s="43"/>
    </row>
    <row r="1958" spans="1:30" ht="15" x14ac:dyDescent="0.15">
      <c r="A1958" s="53"/>
      <c r="B1958" s="58"/>
      <c r="C1958" s="55"/>
      <c r="D1958" s="59"/>
      <c r="E1958" s="60"/>
      <c r="F1958" s="58"/>
      <c r="G1958" s="59"/>
      <c r="H1958" s="60"/>
      <c r="I1958" s="58"/>
      <c r="J1958" s="40"/>
      <c r="K1958" s="41"/>
      <c r="L1958" s="41"/>
      <c r="M1958" s="42"/>
      <c r="N1958" s="43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94"/>
      <c r="AA1958" s="43"/>
      <c r="AB1958" s="43"/>
      <c r="AC1958" s="43"/>
      <c r="AD1958" s="43"/>
    </row>
    <row r="1959" spans="1:30" ht="15" x14ac:dyDescent="0.15">
      <c r="A1959" s="53"/>
      <c r="B1959" s="58"/>
      <c r="C1959" s="55"/>
      <c r="D1959" s="59"/>
      <c r="E1959" s="60"/>
      <c r="F1959" s="58"/>
      <c r="G1959" s="59"/>
      <c r="H1959" s="60"/>
      <c r="I1959" s="58"/>
      <c r="J1959" s="40"/>
      <c r="K1959" s="41"/>
      <c r="L1959" s="41"/>
      <c r="M1959" s="42"/>
      <c r="N1959" s="43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94"/>
      <c r="AA1959" s="43"/>
      <c r="AB1959" s="43"/>
      <c r="AC1959" s="43"/>
      <c r="AD1959" s="43"/>
    </row>
    <row r="1960" spans="1:30" ht="15" x14ac:dyDescent="0.15">
      <c r="A1960" s="53"/>
      <c r="B1960" s="58"/>
      <c r="C1960" s="55"/>
      <c r="D1960" s="59"/>
      <c r="E1960" s="60"/>
      <c r="F1960" s="58"/>
      <c r="G1960" s="59"/>
      <c r="H1960" s="60"/>
      <c r="I1960" s="58"/>
      <c r="J1960" s="40"/>
      <c r="K1960" s="41"/>
      <c r="L1960" s="41"/>
      <c r="M1960" s="42"/>
      <c r="N1960" s="43"/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94"/>
      <c r="AA1960" s="43"/>
      <c r="AB1960" s="43"/>
      <c r="AC1960" s="43"/>
      <c r="AD1960" s="43"/>
    </row>
    <row r="1961" spans="1:30" ht="15" x14ac:dyDescent="0.15">
      <c r="A1961" s="53"/>
      <c r="B1961" s="58"/>
      <c r="C1961" s="55"/>
      <c r="D1961" s="59"/>
      <c r="E1961" s="60"/>
      <c r="F1961" s="58"/>
      <c r="G1961" s="59"/>
      <c r="H1961" s="60"/>
      <c r="I1961" s="58"/>
      <c r="J1961" s="40"/>
      <c r="K1961" s="41"/>
      <c r="L1961" s="41"/>
      <c r="M1961" s="42"/>
      <c r="N1961" s="43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94"/>
      <c r="AA1961" s="43"/>
      <c r="AB1961" s="43"/>
      <c r="AC1961" s="43"/>
      <c r="AD1961" s="43"/>
    </row>
    <row r="1962" spans="1:30" ht="15" x14ac:dyDescent="0.15">
      <c r="A1962" s="53"/>
      <c r="B1962" s="58"/>
      <c r="C1962" s="55"/>
      <c r="D1962" s="59"/>
      <c r="E1962" s="60"/>
      <c r="F1962" s="58"/>
      <c r="G1962" s="59"/>
      <c r="H1962" s="60"/>
      <c r="I1962" s="58"/>
      <c r="J1962" s="40"/>
      <c r="K1962" s="41"/>
      <c r="L1962" s="41"/>
      <c r="M1962" s="42"/>
      <c r="N1962" s="43"/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94"/>
      <c r="AA1962" s="43"/>
      <c r="AB1962" s="43"/>
      <c r="AC1962" s="43"/>
      <c r="AD1962" s="43"/>
    </row>
    <row r="1963" spans="1:30" ht="15" x14ac:dyDescent="0.15">
      <c r="A1963" s="53"/>
      <c r="B1963" s="58"/>
      <c r="C1963" s="55"/>
      <c r="D1963" s="59"/>
      <c r="E1963" s="60"/>
      <c r="F1963" s="58"/>
      <c r="G1963" s="59"/>
      <c r="H1963" s="60"/>
      <c r="I1963" s="58"/>
      <c r="J1963" s="40"/>
      <c r="K1963" s="41"/>
      <c r="L1963" s="41"/>
      <c r="M1963" s="42"/>
      <c r="N1963" s="43"/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94"/>
      <c r="AA1963" s="43"/>
      <c r="AB1963" s="43"/>
      <c r="AC1963" s="43"/>
      <c r="AD1963" s="43"/>
    </row>
    <row r="1964" spans="1:30" ht="15" x14ac:dyDescent="0.15">
      <c r="A1964" s="53"/>
      <c r="B1964" s="58"/>
      <c r="C1964" s="55"/>
      <c r="D1964" s="59"/>
      <c r="E1964" s="60"/>
      <c r="F1964" s="58"/>
      <c r="G1964" s="59"/>
      <c r="H1964" s="60"/>
      <c r="I1964" s="58"/>
      <c r="J1964" s="40"/>
      <c r="K1964" s="41"/>
      <c r="L1964" s="41"/>
      <c r="M1964" s="42"/>
      <c r="N1964" s="43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94"/>
      <c r="AA1964" s="43"/>
      <c r="AB1964" s="43"/>
      <c r="AC1964" s="43"/>
      <c r="AD1964" s="43"/>
    </row>
    <row r="1965" spans="1:30" ht="15" x14ac:dyDescent="0.15">
      <c r="A1965" s="53"/>
      <c r="B1965" s="58"/>
      <c r="C1965" s="55"/>
      <c r="D1965" s="59"/>
      <c r="E1965" s="60"/>
      <c r="F1965" s="58"/>
      <c r="G1965" s="59"/>
      <c r="H1965" s="60"/>
      <c r="I1965" s="58"/>
      <c r="J1965" s="40"/>
      <c r="K1965" s="41"/>
      <c r="L1965" s="41"/>
      <c r="M1965" s="42"/>
      <c r="N1965" s="43"/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94"/>
      <c r="AA1965" s="43"/>
      <c r="AB1965" s="43"/>
      <c r="AC1965" s="43"/>
      <c r="AD1965" s="43"/>
    </row>
    <row r="1966" spans="1:30" ht="15" x14ac:dyDescent="0.15">
      <c r="A1966" s="53"/>
      <c r="B1966" s="58"/>
      <c r="C1966" s="55"/>
      <c r="D1966" s="59"/>
      <c r="E1966" s="60"/>
      <c r="F1966" s="58"/>
      <c r="G1966" s="59"/>
      <c r="H1966" s="60"/>
      <c r="I1966" s="58"/>
      <c r="J1966" s="40"/>
      <c r="K1966" s="41"/>
      <c r="L1966" s="41"/>
      <c r="M1966" s="42"/>
      <c r="N1966" s="43"/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94"/>
      <c r="AA1966" s="43"/>
      <c r="AB1966" s="43"/>
      <c r="AC1966" s="43"/>
      <c r="AD1966" s="43"/>
    </row>
    <row r="1967" spans="1:30" ht="15" x14ac:dyDescent="0.15">
      <c r="A1967" s="53"/>
      <c r="B1967" s="58"/>
      <c r="C1967" s="55"/>
      <c r="D1967" s="59"/>
      <c r="E1967" s="60"/>
      <c r="F1967" s="58"/>
      <c r="G1967" s="59"/>
      <c r="H1967" s="60"/>
      <c r="I1967" s="58"/>
      <c r="J1967" s="40"/>
      <c r="K1967" s="41"/>
      <c r="L1967" s="41"/>
      <c r="M1967" s="42"/>
      <c r="N1967" s="43"/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94"/>
      <c r="AA1967" s="43"/>
      <c r="AB1967" s="43"/>
      <c r="AC1967" s="43"/>
      <c r="AD1967" s="43"/>
    </row>
    <row r="1968" spans="1:30" ht="15" x14ac:dyDescent="0.15">
      <c r="A1968" s="53"/>
      <c r="B1968" s="58"/>
      <c r="C1968" s="55"/>
      <c r="D1968" s="59"/>
      <c r="E1968" s="60"/>
      <c r="F1968" s="58"/>
      <c r="G1968" s="59"/>
      <c r="H1968" s="60"/>
      <c r="I1968" s="58"/>
      <c r="J1968" s="40"/>
      <c r="K1968" s="41"/>
      <c r="L1968" s="41"/>
      <c r="M1968" s="42"/>
      <c r="N1968" s="43"/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94"/>
      <c r="AA1968" s="43"/>
      <c r="AB1968" s="43"/>
      <c r="AC1968" s="43"/>
      <c r="AD1968" s="43"/>
    </row>
    <row r="1969" spans="1:30" ht="15" x14ac:dyDescent="0.15">
      <c r="A1969" s="53"/>
      <c r="B1969" s="58"/>
      <c r="C1969" s="55"/>
      <c r="D1969" s="59"/>
      <c r="E1969" s="60"/>
      <c r="F1969" s="58"/>
      <c r="G1969" s="59"/>
      <c r="H1969" s="60"/>
      <c r="I1969" s="58"/>
      <c r="J1969" s="40"/>
      <c r="K1969" s="41"/>
      <c r="L1969" s="41"/>
      <c r="M1969" s="42"/>
      <c r="N1969" s="43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94"/>
      <c r="AA1969" s="43"/>
      <c r="AB1969" s="43"/>
      <c r="AC1969" s="43"/>
      <c r="AD1969" s="43"/>
    </row>
    <row r="1970" spans="1:30" ht="15" x14ac:dyDescent="0.15">
      <c r="A1970" s="53"/>
      <c r="B1970" s="58"/>
      <c r="C1970" s="55"/>
      <c r="D1970" s="59"/>
      <c r="E1970" s="60"/>
      <c r="F1970" s="58"/>
      <c r="G1970" s="59"/>
      <c r="H1970" s="60"/>
      <c r="I1970" s="58"/>
      <c r="J1970" s="40"/>
      <c r="K1970" s="41"/>
      <c r="L1970" s="41"/>
      <c r="M1970" s="42"/>
      <c r="N1970" s="43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94"/>
      <c r="AA1970" s="43"/>
      <c r="AB1970" s="43"/>
      <c r="AC1970" s="43"/>
      <c r="AD1970" s="43"/>
    </row>
    <row r="1971" spans="1:30" ht="15" x14ac:dyDescent="0.15">
      <c r="A1971" s="53"/>
      <c r="B1971" s="58"/>
      <c r="C1971" s="55"/>
      <c r="D1971" s="59"/>
      <c r="E1971" s="60"/>
      <c r="F1971" s="58"/>
      <c r="G1971" s="59"/>
      <c r="H1971" s="60"/>
      <c r="I1971" s="58"/>
      <c r="J1971" s="40"/>
      <c r="K1971" s="41"/>
      <c r="L1971" s="41"/>
      <c r="M1971" s="42"/>
      <c r="N1971" s="43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94"/>
      <c r="AA1971" s="43"/>
      <c r="AB1971" s="43"/>
      <c r="AC1971" s="43"/>
      <c r="AD1971" s="43"/>
    </row>
    <row r="1972" spans="1:30" ht="15" x14ac:dyDescent="0.15">
      <c r="A1972" s="53"/>
      <c r="B1972" s="58"/>
      <c r="C1972" s="55"/>
      <c r="D1972" s="59"/>
      <c r="E1972" s="60"/>
      <c r="F1972" s="58"/>
      <c r="G1972" s="59"/>
      <c r="H1972" s="60"/>
      <c r="I1972" s="58"/>
      <c r="J1972" s="40"/>
      <c r="K1972" s="41"/>
      <c r="L1972" s="41"/>
      <c r="M1972" s="42"/>
      <c r="N1972" s="43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94"/>
      <c r="AA1972" s="43"/>
      <c r="AB1972" s="43"/>
      <c r="AC1972" s="43"/>
      <c r="AD1972" s="43"/>
    </row>
    <row r="1973" spans="1:30" ht="15" x14ac:dyDescent="0.15">
      <c r="A1973" s="53"/>
      <c r="B1973" s="58"/>
      <c r="C1973" s="55"/>
      <c r="D1973" s="59"/>
      <c r="E1973" s="60"/>
      <c r="F1973" s="58"/>
      <c r="G1973" s="59"/>
      <c r="H1973" s="60"/>
      <c r="I1973" s="58"/>
      <c r="J1973" s="40"/>
      <c r="K1973" s="41"/>
      <c r="L1973" s="41"/>
      <c r="M1973" s="42"/>
      <c r="N1973" s="43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94"/>
      <c r="AA1973" s="43"/>
      <c r="AB1973" s="43"/>
      <c r="AC1973" s="43"/>
      <c r="AD1973" s="43"/>
    </row>
    <row r="1974" spans="1:30" ht="15" x14ac:dyDescent="0.15">
      <c r="A1974" s="53"/>
      <c r="B1974" s="58"/>
      <c r="C1974" s="55"/>
      <c r="D1974" s="59"/>
      <c r="E1974" s="60"/>
      <c r="F1974" s="58"/>
      <c r="G1974" s="59"/>
      <c r="H1974" s="60"/>
      <c r="I1974" s="58"/>
      <c r="J1974" s="40"/>
      <c r="K1974" s="41"/>
      <c r="L1974" s="41"/>
      <c r="M1974" s="42"/>
      <c r="N1974" s="43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94"/>
      <c r="AA1974" s="43"/>
      <c r="AB1974" s="43"/>
      <c r="AC1974" s="43"/>
      <c r="AD1974" s="43"/>
    </row>
    <row r="1975" spans="1:30" ht="15" x14ac:dyDescent="0.15">
      <c r="A1975" s="53"/>
      <c r="B1975" s="58"/>
      <c r="C1975" s="55"/>
      <c r="D1975" s="59"/>
      <c r="E1975" s="60"/>
      <c r="F1975" s="58"/>
      <c r="G1975" s="59"/>
      <c r="H1975" s="60"/>
      <c r="I1975" s="58"/>
      <c r="J1975" s="40"/>
      <c r="K1975" s="41"/>
      <c r="L1975" s="41"/>
      <c r="M1975" s="42"/>
      <c r="N1975" s="43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94"/>
      <c r="AA1975" s="43"/>
      <c r="AB1975" s="43"/>
      <c r="AC1975" s="43"/>
      <c r="AD1975" s="43"/>
    </row>
    <row r="1976" spans="1:30" ht="15" x14ac:dyDescent="0.15">
      <c r="A1976" s="53"/>
      <c r="B1976" s="58"/>
      <c r="C1976" s="55"/>
      <c r="D1976" s="59"/>
      <c r="E1976" s="60"/>
      <c r="F1976" s="58"/>
      <c r="G1976" s="59"/>
      <c r="H1976" s="60"/>
      <c r="I1976" s="58"/>
      <c r="J1976" s="40"/>
      <c r="K1976" s="41"/>
      <c r="L1976" s="41"/>
      <c r="M1976" s="42"/>
      <c r="N1976" s="43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94"/>
      <c r="AA1976" s="43"/>
      <c r="AB1976" s="43"/>
      <c r="AC1976" s="43"/>
      <c r="AD1976" s="43"/>
    </row>
    <row r="1977" spans="1:30" ht="15" x14ac:dyDescent="0.15">
      <c r="A1977" s="53"/>
      <c r="B1977" s="58"/>
      <c r="C1977" s="55"/>
      <c r="D1977" s="59"/>
      <c r="E1977" s="60"/>
      <c r="F1977" s="58"/>
      <c r="G1977" s="59"/>
      <c r="H1977" s="60"/>
      <c r="I1977" s="58"/>
      <c r="J1977" s="40"/>
      <c r="K1977" s="41"/>
      <c r="L1977" s="41"/>
      <c r="M1977" s="42"/>
      <c r="N1977" s="43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94"/>
      <c r="AA1977" s="43"/>
      <c r="AB1977" s="43"/>
      <c r="AC1977" s="43"/>
      <c r="AD1977" s="43"/>
    </row>
    <row r="1978" spans="1:30" ht="15" x14ac:dyDescent="0.15">
      <c r="A1978" s="53"/>
      <c r="B1978" s="58"/>
      <c r="C1978" s="55"/>
      <c r="D1978" s="59"/>
      <c r="E1978" s="60"/>
      <c r="F1978" s="58"/>
      <c r="G1978" s="59"/>
      <c r="H1978" s="60"/>
      <c r="I1978" s="58"/>
      <c r="J1978" s="40"/>
      <c r="K1978" s="41"/>
      <c r="L1978" s="41"/>
      <c r="M1978" s="42"/>
      <c r="N1978" s="43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94"/>
      <c r="AA1978" s="43"/>
      <c r="AB1978" s="43"/>
      <c r="AC1978" s="43"/>
      <c r="AD1978" s="43"/>
    </row>
    <row r="1979" spans="1:30" ht="15" x14ac:dyDescent="0.15">
      <c r="A1979" s="53"/>
      <c r="B1979" s="58"/>
      <c r="C1979" s="55"/>
      <c r="D1979" s="59"/>
      <c r="E1979" s="60"/>
      <c r="F1979" s="58"/>
      <c r="G1979" s="59"/>
      <c r="H1979" s="60"/>
      <c r="I1979" s="58"/>
      <c r="J1979" s="40"/>
      <c r="K1979" s="41"/>
      <c r="L1979" s="41"/>
      <c r="M1979" s="42"/>
      <c r="N1979" s="43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94"/>
      <c r="AA1979" s="43"/>
      <c r="AB1979" s="43"/>
      <c r="AC1979" s="43"/>
      <c r="AD1979" s="43"/>
    </row>
    <row r="1980" spans="1:30" ht="15" x14ac:dyDescent="0.15">
      <c r="A1980" s="53"/>
      <c r="B1980" s="58"/>
      <c r="C1980" s="55"/>
      <c r="D1980" s="59"/>
      <c r="E1980" s="60"/>
      <c r="F1980" s="58"/>
      <c r="G1980" s="59"/>
      <c r="H1980" s="60"/>
      <c r="I1980" s="58"/>
      <c r="J1980" s="40"/>
      <c r="K1980" s="41"/>
      <c r="L1980" s="41"/>
      <c r="M1980" s="42"/>
      <c r="N1980" s="43"/>
      <c r="O1980" s="43"/>
      <c r="P1980" s="43"/>
      <c r="Q1980" s="43"/>
      <c r="R1980" s="43"/>
      <c r="S1980" s="43"/>
      <c r="T1980" s="43"/>
      <c r="U1980" s="43"/>
      <c r="V1980" s="43"/>
      <c r="W1980" s="43"/>
      <c r="X1980" s="43"/>
      <c r="Y1980" s="43"/>
      <c r="Z1980" s="94"/>
      <c r="AA1980" s="43"/>
      <c r="AB1980" s="43"/>
      <c r="AC1980" s="43"/>
      <c r="AD1980" s="43"/>
    </row>
    <row r="1981" spans="1:30" ht="15" x14ac:dyDescent="0.15">
      <c r="A1981" s="53"/>
      <c r="B1981" s="58"/>
      <c r="C1981" s="55"/>
      <c r="D1981" s="59"/>
      <c r="E1981" s="60"/>
      <c r="F1981" s="58"/>
      <c r="G1981" s="59"/>
      <c r="H1981" s="60"/>
      <c r="I1981" s="58"/>
      <c r="J1981" s="40"/>
      <c r="K1981" s="41"/>
      <c r="L1981" s="41"/>
      <c r="M1981" s="42"/>
      <c r="N1981" s="43"/>
      <c r="O1981" s="43"/>
      <c r="P1981" s="43"/>
      <c r="Q1981" s="43"/>
      <c r="R1981" s="43"/>
      <c r="S1981" s="43"/>
      <c r="T1981" s="43"/>
      <c r="U1981" s="43"/>
      <c r="V1981" s="43"/>
      <c r="W1981" s="43"/>
      <c r="X1981" s="43"/>
      <c r="Y1981" s="43"/>
      <c r="Z1981" s="94"/>
      <c r="AA1981" s="43"/>
      <c r="AB1981" s="43"/>
      <c r="AC1981" s="43"/>
      <c r="AD1981" s="43"/>
    </row>
    <row r="1982" spans="1:30" ht="15" x14ac:dyDescent="0.15">
      <c r="A1982" s="53"/>
      <c r="B1982" s="58"/>
      <c r="C1982" s="55"/>
      <c r="D1982" s="59"/>
      <c r="E1982" s="60"/>
      <c r="F1982" s="58"/>
      <c r="G1982" s="59"/>
      <c r="H1982" s="60"/>
      <c r="I1982" s="58"/>
      <c r="J1982" s="40"/>
      <c r="K1982" s="41"/>
      <c r="L1982" s="41"/>
      <c r="M1982" s="42"/>
      <c r="N1982" s="43"/>
      <c r="O1982" s="43"/>
      <c r="P1982" s="43"/>
      <c r="Q1982" s="43"/>
      <c r="R1982" s="43"/>
      <c r="S1982" s="43"/>
      <c r="T1982" s="43"/>
      <c r="U1982" s="43"/>
      <c r="V1982" s="43"/>
      <c r="W1982" s="43"/>
      <c r="X1982" s="43"/>
      <c r="Y1982" s="43"/>
      <c r="Z1982" s="94"/>
      <c r="AA1982" s="43"/>
      <c r="AB1982" s="43"/>
      <c r="AC1982" s="43"/>
      <c r="AD1982" s="43"/>
    </row>
    <row r="1983" spans="1:30" ht="15" x14ac:dyDescent="0.15">
      <c r="A1983" s="53"/>
      <c r="B1983" s="58"/>
      <c r="C1983" s="55"/>
      <c r="D1983" s="59"/>
      <c r="E1983" s="60"/>
      <c r="F1983" s="58"/>
      <c r="G1983" s="59"/>
      <c r="H1983" s="60"/>
      <c r="I1983" s="58"/>
      <c r="J1983" s="40"/>
      <c r="K1983" s="41"/>
      <c r="L1983" s="41"/>
      <c r="M1983" s="42"/>
      <c r="N1983" s="43"/>
      <c r="O1983" s="43"/>
      <c r="P1983" s="43"/>
      <c r="Q1983" s="43"/>
      <c r="R1983" s="43"/>
      <c r="S1983" s="43"/>
      <c r="T1983" s="43"/>
      <c r="U1983" s="43"/>
      <c r="V1983" s="43"/>
      <c r="W1983" s="43"/>
      <c r="X1983" s="43"/>
      <c r="Y1983" s="43"/>
      <c r="Z1983" s="94"/>
      <c r="AA1983" s="43"/>
      <c r="AB1983" s="43"/>
      <c r="AC1983" s="43"/>
      <c r="AD1983" s="43"/>
    </row>
    <row r="1984" spans="1:30" ht="15" x14ac:dyDescent="0.15">
      <c r="A1984" s="53"/>
      <c r="B1984" s="58"/>
      <c r="C1984" s="55"/>
      <c r="D1984" s="59"/>
      <c r="E1984" s="60"/>
      <c r="F1984" s="58"/>
      <c r="G1984" s="59"/>
      <c r="H1984" s="60"/>
      <c r="I1984" s="58"/>
      <c r="J1984" s="40"/>
      <c r="K1984" s="41"/>
      <c r="L1984" s="41"/>
      <c r="M1984" s="42"/>
      <c r="N1984" s="43"/>
      <c r="O1984" s="43"/>
      <c r="P1984" s="43"/>
      <c r="Q1984" s="43"/>
      <c r="R1984" s="43"/>
      <c r="S1984" s="43"/>
      <c r="T1984" s="43"/>
      <c r="U1984" s="43"/>
      <c r="V1984" s="43"/>
      <c r="W1984" s="43"/>
      <c r="X1984" s="43"/>
      <c r="Y1984" s="43"/>
      <c r="Z1984" s="94"/>
      <c r="AA1984" s="43"/>
      <c r="AB1984" s="43"/>
      <c r="AC1984" s="43"/>
      <c r="AD1984" s="43"/>
    </row>
    <row r="1985" spans="1:30" ht="15" x14ac:dyDescent="0.15">
      <c r="A1985" s="53"/>
      <c r="B1985" s="58"/>
      <c r="C1985" s="55"/>
      <c r="D1985" s="59"/>
      <c r="E1985" s="60"/>
      <c r="F1985" s="58"/>
      <c r="G1985" s="59"/>
      <c r="H1985" s="60"/>
      <c r="I1985" s="58"/>
      <c r="J1985" s="40"/>
      <c r="K1985" s="41"/>
      <c r="L1985" s="41"/>
      <c r="M1985" s="42"/>
      <c r="N1985" s="43"/>
      <c r="O1985" s="43"/>
      <c r="P1985" s="43"/>
      <c r="Q1985" s="43"/>
      <c r="R1985" s="43"/>
      <c r="S1985" s="43"/>
      <c r="T1985" s="43"/>
      <c r="U1985" s="43"/>
      <c r="V1985" s="43"/>
      <c r="W1985" s="43"/>
      <c r="X1985" s="43"/>
      <c r="Y1985" s="43"/>
      <c r="Z1985" s="94"/>
      <c r="AA1985" s="43"/>
      <c r="AB1985" s="43"/>
      <c r="AC1985" s="43"/>
      <c r="AD1985" s="43"/>
    </row>
    <row r="1986" spans="1:30" ht="15" x14ac:dyDescent="0.15">
      <c r="A1986" s="53"/>
      <c r="B1986" s="58"/>
      <c r="C1986" s="55"/>
      <c r="D1986" s="59"/>
      <c r="E1986" s="60"/>
      <c r="F1986" s="58"/>
      <c r="G1986" s="59"/>
      <c r="H1986" s="60"/>
      <c r="I1986" s="58"/>
      <c r="J1986" s="40"/>
      <c r="K1986" s="41"/>
      <c r="L1986" s="41"/>
      <c r="M1986" s="42"/>
      <c r="N1986" s="43"/>
      <c r="O1986" s="43"/>
      <c r="P1986" s="43"/>
      <c r="Q1986" s="43"/>
      <c r="R1986" s="43"/>
      <c r="S1986" s="43"/>
      <c r="T1986" s="43"/>
      <c r="U1986" s="43"/>
      <c r="V1986" s="43"/>
      <c r="W1986" s="43"/>
      <c r="X1986" s="43"/>
      <c r="Y1986" s="43"/>
      <c r="Z1986" s="94"/>
      <c r="AA1986" s="43"/>
      <c r="AB1986" s="43"/>
      <c r="AC1986" s="43"/>
      <c r="AD1986" s="43"/>
    </row>
    <row r="1987" spans="1:30" ht="15" x14ac:dyDescent="0.15">
      <c r="A1987" s="53"/>
      <c r="B1987" s="58"/>
      <c r="C1987" s="55"/>
      <c r="D1987" s="59"/>
      <c r="E1987" s="60"/>
      <c r="F1987" s="58"/>
      <c r="G1987" s="59"/>
      <c r="H1987" s="60"/>
      <c r="I1987" s="58"/>
      <c r="J1987" s="40"/>
      <c r="K1987" s="41"/>
      <c r="L1987" s="41"/>
      <c r="M1987" s="42"/>
      <c r="N1987" s="43"/>
      <c r="O1987" s="43"/>
      <c r="P1987" s="43"/>
      <c r="Q1987" s="43"/>
      <c r="R1987" s="43"/>
      <c r="S1987" s="43"/>
      <c r="T1987" s="43"/>
      <c r="U1987" s="43"/>
      <c r="V1987" s="43"/>
      <c r="W1987" s="43"/>
      <c r="X1987" s="43"/>
      <c r="Y1987" s="43"/>
      <c r="Z1987" s="94"/>
      <c r="AA1987" s="43"/>
      <c r="AB1987" s="43"/>
      <c r="AC1987" s="43"/>
      <c r="AD1987" s="43"/>
    </row>
    <row r="1988" spans="1:30" ht="15" x14ac:dyDescent="0.15">
      <c r="A1988" s="53"/>
      <c r="B1988" s="58"/>
      <c r="C1988" s="55"/>
      <c r="D1988" s="59"/>
      <c r="E1988" s="60"/>
      <c r="F1988" s="58"/>
      <c r="G1988" s="59"/>
      <c r="H1988" s="60"/>
      <c r="I1988" s="58"/>
      <c r="J1988" s="40"/>
      <c r="K1988" s="41"/>
      <c r="L1988" s="41"/>
      <c r="M1988" s="42"/>
      <c r="N1988" s="43"/>
      <c r="O1988" s="43"/>
      <c r="P1988" s="43"/>
      <c r="Q1988" s="43"/>
      <c r="R1988" s="43"/>
      <c r="S1988" s="43"/>
      <c r="T1988" s="43"/>
      <c r="U1988" s="43"/>
      <c r="V1988" s="43"/>
      <c r="W1988" s="43"/>
      <c r="X1988" s="43"/>
      <c r="Y1988" s="43"/>
      <c r="Z1988" s="94"/>
      <c r="AA1988" s="43"/>
      <c r="AB1988" s="43"/>
      <c r="AC1988" s="43"/>
      <c r="AD1988" s="43"/>
    </row>
    <row r="1989" spans="1:30" ht="15" x14ac:dyDescent="0.15">
      <c r="A1989" s="53"/>
      <c r="B1989" s="58"/>
      <c r="C1989" s="55"/>
      <c r="D1989" s="59"/>
      <c r="E1989" s="60"/>
      <c r="F1989" s="58"/>
      <c r="G1989" s="59"/>
      <c r="H1989" s="60"/>
      <c r="I1989" s="58"/>
      <c r="J1989" s="40"/>
      <c r="K1989" s="41"/>
      <c r="L1989" s="41"/>
      <c r="M1989" s="42"/>
      <c r="N1989" s="43"/>
      <c r="O1989" s="43"/>
      <c r="P1989" s="43"/>
      <c r="Q1989" s="43"/>
      <c r="R1989" s="43"/>
      <c r="S1989" s="43"/>
      <c r="T1989" s="43"/>
      <c r="U1989" s="43"/>
      <c r="V1989" s="43"/>
      <c r="W1989" s="43"/>
      <c r="X1989" s="43"/>
      <c r="Y1989" s="43"/>
      <c r="Z1989" s="94"/>
      <c r="AA1989" s="43"/>
      <c r="AB1989" s="43"/>
      <c r="AC1989" s="43"/>
      <c r="AD1989" s="43"/>
    </row>
    <row r="1990" spans="1:30" ht="15" x14ac:dyDescent="0.15">
      <c r="A1990" s="53"/>
      <c r="B1990" s="58"/>
      <c r="C1990" s="55"/>
      <c r="D1990" s="59"/>
      <c r="E1990" s="60"/>
      <c r="F1990" s="58"/>
      <c r="G1990" s="59"/>
      <c r="H1990" s="60"/>
      <c r="I1990" s="58"/>
      <c r="J1990" s="40"/>
      <c r="K1990" s="41"/>
      <c r="L1990" s="41"/>
      <c r="M1990" s="42"/>
      <c r="N1990" s="43"/>
      <c r="O1990" s="43"/>
      <c r="P1990" s="43"/>
      <c r="Q1990" s="43"/>
      <c r="R1990" s="43"/>
      <c r="S1990" s="43"/>
      <c r="T1990" s="43"/>
      <c r="U1990" s="43"/>
      <c r="V1990" s="43"/>
      <c r="W1990" s="43"/>
      <c r="X1990" s="43"/>
      <c r="Y1990" s="43"/>
      <c r="Z1990" s="94"/>
      <c r="AA1990" s="43"/>
      <c r="AB1990" s="43"/>
      <c r="AC1990" s="43"/>
      <c r="AD1990" s="43"/>
    </row>
    <row r="1991" spans="1:30" ht="15" x14ac:dyDescent="0.15">
      <c r="A1991" s="53"/>
      <c r="B1991" s="58"/>
      <c r="C1991" s="55"/>
      <c r="D1991" s="59"/>
      <c r="E1991" s="60"/>
      <c r="F1991" s="58"/>
      <c r="G1991" s="59"/>
      <c r="H1991" s="60"/>
      <c r="I1991" s="58"/>
      <c r="J1991" s="40"/>
      <c r="K1991" s="41"/>
      <c r="L1991" s="41"/>
      <c r="M1991" s="42"/>
      <c r="N1991" s="43"/>
      <c r="O1991" s="43"/>
      <c r="P1991" s="43"/>
      <c r="Q1991" s="43"/>
      <c r="R1991" s="43"/>
      <c r="S1991" s="43"/>
      <c r="T1991" s="43"/>
      <c r="U1991" s="43"/>
      <c r="V1991" s="43"/>
      <c r="W1991" s="43"/>
      <c r="X1991" s="43"/>
      <c r="Y1991" s="43"/>
      <c r="Z1991" s="94"/>
      <c r="AA1991" s="43"/>
      <c r="AB1991" s="43"/>
      <c r="AC1991" s="43"/>
      <c r="AD1991" s="43"/>
    </row>
    <row r="1992" spans="1:30" ht="15" x14ac:dyDescent="0.15">
      <c r="A1992" s="53"/>
      <c r="B1992" s="58"/>
      <c r="C1992" s="55"/>
      <c r="D1992" s="59"/>
      <c r="E1992" s="60"/>
      <c r="F1992" s="58"/>
      <c r="G1992" s="59"/>
      <c r="H1992" s="60"/>
      <c r="I1992" s="58"/>
      <c r="J1992" s="40"/>
      <c r="K1992" s="41"/>
      <c r="L1992" s="41"/>
      <c r="M1992" s="42"/>
      <c r="N1992" s="43"/>
      <c r="O1992" s="43"/>
      <c r="P1992" s="43"/>
      <c r="Q1992" s="43"/>
      <c r="R1992" s="43"/>
      <c r="S1992" s="43"/>
      <c r="T1992" s="43"/>
      <c r="U1992" s="43"/>
      <c r="V1992" s="43"/>
      <c r="W1992" s="43"/>
      <c r="X1992" s="43"/>
      <c r="Y1992" s="43"/>
      <c r="Z1992" s="94"/>
      <c r="AA1992" s="43"/>
      <c r="AB1992" s="43"/>
      <c r="AC1992" s="43"/>
      <c r="AD1992" s="43"/>
    </row>
    <row r="1993" spans="1:30" ht="15" x14ac:dyDescent="0.15">
      <c r="A1993" s="53"/>
      <c r="B1993" s="58"/>
      <c r="C1993" s="55"/>
      <c r="D1993" s="59"/>
      <c r="E1993" s="60"/>
      <c r="F1993" s="58"/>
      <c r="G1993" s="59"/>
      <c r="H1993" s="60"/>
      <c r="I1993" s="58"/>
      <c r="J1993" s="40"/>
      <c r="K1993" s="41"/>
      <c r="L1993" s="41"/>
      <c r="M1993" s="42"/>
      <c r="N1993" s="43"/>
      <c r="O1993" s="43"/>
      <c r="P1993" s="43"/>
      <c r="Q1993" s="43"/>
      <c r="R1993" s="43"/>
      <c r="S1993" s="43"/>
      <c r="T1993" s="43"/>
      <c r="U1993" s="43"/>
      <c r="V1993" s="43"/>
      <c r="W1993" s="43"/>
      <c r="X1993" s="43"/>
      <c r="Y1993" s="43"/>
      <c r="Z1993" s="94"/>
      <c r="AA1993" s="43"/>
      <c r="AB1993" s="43"/>
      <c r="AC1993" s="43"/>
      <c r="AD1993" s="43"/>
    </row>
    <row r="1994" spans="1:30" ht="15" x14ac:dyDescent="0.15">
      <c r="A1994" s="53"/>
      <c r="B1994" s="58"/>
      <c r="C1994" s="55"/>
      <c r="D1994" s="59"/>
      <c r="E1994" s="60"/>
      <c r="F1994" s="58"/>
      <c r="G1994" s="59"/>
      <c r="H1994" s="60"/>
      <c r="I1994" s="58"/>
      <c r="J1994" s="40"/>
      <c r="K1994" s="41"/>
      <c r="L1994" s="41"/>
      <c r="M1994" s="42"/>
      <c r="N1994" s="43"/>
      <c r="O1994" s="43"/>
      <c r="P1994" s="43"/>
      <c r="Q1994" s="43"/>
      <c r="R1994" s="43"/>
      <c r="S1994" s="43"/>
      <c r="T1994" s="43"/>
      <c r="U1994" s="43"/>
      <c r="V1994" s="43"/>
      <c r="W1994" s="43"/>
      <c r="X1994" s="43"/>
      <c r="Y1994" s="43"/>
      <c r="Z1994" s="94"/>
      <c r="AA1994" s="43"/>
      <c r="AB1994" s="43"/>
      <c r="AC1994" s="43"/>
      <c r="AD1994" s="43"/>
    </row>
    <row r="1995" spans="1:30" ht="15" x14ac:dyDescent="0.15">
      <c r="A1995" s="53"/>
      <c r="B1995" s="58"/>
      <c r="C1995" s="55"/>
      <c r="D1995" s="59"/>
      <c r="E1995" s="60"/>
      <c r="F1995" s="58"/>
      <c r="G1995" s="59"/>
      <c r="H1995" s="60"/>
      <c r="I1995" s="58"/>
      <c r="J1995" s="40"/>
      <c r="K1995" s="41"/>
      <c r="L1995" s="41"/>
      <c r="M1995" s="42"/>
      <c r="N1995" s="43"/>
      <c r="O1995" s="43"/>
      <c r="P1995" s="43"/>
      <c r="Q1995" s="43"/>
      <c r="R1995" s="43"/>
      <c r="S1995" s="43"/>
      <c r="T1995" s="43"/>
      <c r="U1995" s="43"/>
      <c r="V1995" s="43"/>
      <c r="W1995" s="43"/>
      <c r="X1995" s="43"/>
      <c r="Y1995" s="43"/>
      <c r="Z1995" s="94"/>
      <c r="AA1995" s="43"/>
      <c r="AB1995" s="43"/>
      <c r="AC1995" s="43"/>
      <c r="AD1995" s="43"/>
    </row>
    <row r="1996" spans="1:30" ht="15" x14ac:dyDescent="0.15">
      <c r="A1996" s="53"/>
      <c r="B1996" s="58"/>
      <c r="C1996" s="55"/>
      <c r="D1996" s="59"/>
      <c r="E1996" s="60"/>
      <c r="F1996" s="58"/>
      <c r="G1996" s="59"/>
      <c r="H1996" s="60"/>
      <c r="I1996" s="58"/>
      <c r="J1996" s="40"/>
      <c r="K1996" s="41"/>
      <c r="L1996" s="41"/>
      <c r="M1996" s="42"/>
      <c r="N1996" s="43"/>
      <c r="O1996" s="43"/>
      <c r="P1996" s="43"/>
      <c r="Q1996" s="43"/>
      <c r="R1996" s="43"/>
      <c r="S1996" s="43"/>
      <c r="T1996" s="43"/>
      <c r="U1996" s="43"/>
      <c r="V1996" s="43"/>
      <c r="W1996" s="43"/>
      <c r="X1996" s="43"/>
      <c r="Y1996" s="43"/>
      <c r="Z1996" s="94"/>
      <c r="AA1996" s="43"/>
      <c r="AB1996" s="43"/>
      <c r="AC1996" s="43"/>
      <c r="AD1996" s="43"/>
    </row>
    <row r="1997" spans="1:30" ht="15" x14ac:dyDescent="0.15">
      <c r="A1997" s="53"/>
      <c r="B1997" s="58"/>
      <c r="C1997" s="55"/>
      <c r="D1997" s="59"/>
      <c r="E1997" s="60"/>
      <c r="F1997" s="58"/>
      <c r="G1997" s="59"/>
      <c r="H1997" s="60"/>
      <c r="I1997" s="58"/>
      <c r="J1997" s="40"/>
      <c r="K1997" s="41"/>
      <c r="L1997" s="41"/>
      <c r="M1997" s="42"/>
      <c r="N1997" s="43"/>
      <c r="O1997" s="43"/>
      <c r="P1997" s="43"/>
      <c r="Q1997" s="43"/>
      <c r="R1997" s="43"/>
      <c r="S1997" s="43"/>
      <c r="T1997" s="43"/>
      <c r="U1997" s="43"/>
      <c r="V1997" s="43"/>
      <c r="W1997" s="43"/>
      <c r="X1997" s="43"/>
      <c r="Y1997" s="43"/>
      <c r="Z1997" s="94"/>
      <c r="AA1997" s="43"/>
      <c r="AB1997" s="43"/>
      <c r="AC1997" s="43"/>
      <c r="AD1997" s="43"/>
    </row>
    <row r="1998" spans="1:30" ht="15" x14ac:dyDescent="0.15">
      <c r="A1998" s="53"/>
      <c r="B1998" s="58"/>
      <c r="C1998" s="55"/>
      <c r="D1998" s="59"/>
      <c r="E1998" s="60"/>
      <c r="F1998" s="58"/>
      <c r="G1998" s="59"/>
      <c r="H1998" s="60"/>
      <c r="I1998" s="58"/>
      <c r="J1998" s="40"/>
      <c r="K1998" s="41"/>
      <c r="L1998" s="41"/>
      <c r="M1998" s="42"/>
      <c r="N1998" s="43"/>
      <c r="O1998" s="43"/>
      <c r="P1998" s="43"/>
      <c r="Q1998" s="43"/>
      <c r="R1998" s="43"/>
      <c r="S1998" s="43"/>
      <c r="T1998" s="43"/>
      <c r="U1998" s="43"/>
      <c r="V1998" s="43"/>
      <c r="W1998" s="43"/>
      <c r="X1998" s="43"/>
      <c r="Y1998" s="43"/>
      <c r="Z1998" s="94"/>
      <c r="AA1998" s="43"/>
      <c r="AB1998" s="43"/>
      <c r="AC1998" s="43"/>
      <c r="AD1998" s="43"/>
    </row>
    <row r="1999" spans="1:30" ht="15" x14ac:dyDescent="0.15">
      <c r="A1999" s="53"/>
      <c r="B1999" s="58"/>
      <c r="C1999" s="55"/>
      <c r="D1999" s="59"/>
      <c r="E1999" s="60"/>
      <c r="F1999" s="58"/>
      <c r="G1999" s="59"/>
      <c r="H1999" s="60"/>
      <c r="I1999" s="58"/>
      <c r="J1999" s="40"/>
      <c r="K1999" s="41"/>
      <c r="L1999" s="41"/>
      <c r="M1999" s="42"/>
      <c r="N1999" s="43"/>
      <c r="O1999" s="43"/>
      <c r="P1999" s="43"/>
      <c r="Q1999" s="43"/>
      <c r="R1999" s="43"/>
      <c r="S1999" s="43"/>
      <c r="T1999" s="43"/>
      <c r="U1999" s="43"/>
      <c r="V1999" s="43"/>
      <c r="W1999" s="43"/>
      <c r="X1999" s="43"/>
      <c r="Y1999" s="43"/>
      <c r="Z1999" s="94"/>
      <c r="AA1999" s="43"/>
      <c r="AB1999" s="43"/>
      <c r="AC1999" s="43"/>
      <c r="AD1999" s="43"/>
    </row>
    <row r="2000" spans="1:30" ht="15" x14ac:dyDescent="0.15">
      <c r="A2000" s="53"/>
      <c r="B2000" s="58"/>
      <c r="C2000" s="55"/>
      <c r="D2000" s="59"/>
      <c r="E2000" s="60"/>
      <c r="F2000" s="58"/>
      <c r="G2000" s="59"/>
      <c r="H2000" s="60"/>
      <c r="I2000" s="58"/>
      <c r="J2000" s="40"/>
      <c r="K2000" s="41"/>
      <c r="L2000" s="41"/>
      <c r="M2000" s="42"/>
      <c r="N2000" s="43"/>
      <c r="O2000" s="43"/>
      <c r="P2000" s="43"/>
      <c r="Q2000" s="43"/>
      <c r="R2000" s="43"/>
      <c r="S2000" s="43"/>
      <c r="T2000" s="43"/>
      <c r="U2000" s="43"/>
      <c r="V2000" s="43"/>
      <c r="W2000" s="43"/>
      <c r="X2000" s="43"/>
      <c r="Y2000" s="43"/>
      <c r="Z2000" s="94"/>
      <c r="AA2000" s="43"/>
      <c r="AB2000" s="43"/>
      <c r="AC2000" s="43"/>
      <c r="AD2000" s="43"/>
    </row>
    <row r="2001" spans="1:30" ht="15" x14ac:dyDescent="0.15">
      <c r="A2001" s="53"/>
      <c r="B2001" s="58"/>
      <c r="C2001" s="55"/>
      <c r="D2001" s="59"/>
      <c r="E2001" s="60"/>
      <c r="F2001" s="58"/>
      <c r="G2001" s="59"/>
      <c r="H2001" s="60"/>
      <c r="I2001" s="58"/>
      <c r="J2001" s="40"/>
      <c r="K2001" s="41"/>
      <c r="L2001" s="41"/>
      <c r="M2001" s="42"/>
      <c r="N2001" s="43"/>
      <c r="O2001" s="43"/>
      <c r="P2001" s="43"/>
      <c r="Q2001" s="43"/>
      <c r="R2001" s="43"/>
      <c r="S2001" s="43"/>
      <c r="T2001" s="43"/>
      <c r="U2001" s="43"/>
      <c r="V2001" s="43"/>
      <c r="W2001" s="43"/>
      <c r="X2001" s="43"/>
      <c r="Y2001" s="43"/>
      <c r="Z2001" s="94"/>
      <c r="AA2001" s="43"/>
      <c r="AB2001" s="43"/>
      <c r="AC2001" s="43"/>
      <c r="AD2001" s="43"/>
    </row>
    <row r="2002" spans="1:30" ht="15" x14ac:dyDescent="0.15">
      <c r="A2002" s="53"/>
      <c r="B2002" s="58"/>
      <c r="C2002" s="55"/>
      <c r="D2002" s="59"/>
      <c r="E2002" s="60"/>
      <c r="F2002" s="58"/>
      <c r="G2002" s="59"/>
      <c r="H2002" s="60"/>
      <c r="I2002" s="58"/>
      <c r="J2002" s="40"/>
      <c r="K2002" s="41"/>
      <c r="L2002" s="41"/>
      <c r="M2002" s="42"/>
      <c r="N2002" s="43"/>
      <c r="O2002" s="43"/>
      <c r="P2002" s="43"/>
      <c r="Q2002" s="43"/>
      <c r="R2002" s="43"/>
      <c r="S2002" s="43"/>
      <c r="T2002" s="43"/>
      <c r="U2002" s="43"/>
      <c r="V2002" s="43"/>
      <c r="W2002" s="43"/>
      <c r="X2002" s="43"/>
      <c r="Y2002" s="43"/>
      <c r="Z2002" s="94"/>
      <c r="AA2002" s="43"/>
      <c r="AB2002" s="43"/>
      <c r="AC2002" s="43"/>
      <c r="AD2002" s="43"/>
    </row>
    <row r="2003" spans="1:30" ht="15" x14ac:dyDescent="0.15">
      <c r="A2003" s="53"/>
      <c r="B2003" s="58"/>
      <c r="C2003" s="55"/>
      <c r="D2003" s="59"/>
      <c r="E2003" s="60"/>
      <c r="F2003" s="58"/>
      <c r="G2003" s="59"/>
      <c r="H2003" s="60"/>
      <c r="I2003" s="58"/>
      <c r="J2003" s="40"/>
      <c r="K2003" s="41"/>
      <c r="L2003" s="41"/>
      <c r="M2003" s="42"/>
      <c r="N2003" s="43"/>
      <c r="O2003" s="43"/>
      <c r="P2003" s="43"/>
      <c r="Q2003" s="43"/>
      <c r="R2003" s="43"/>
      <c r="S2003" s="43"/>
      <c r="T2003" s="43"/>
      <c r="U2003" s="43"/>
      <c r="V2003" s="43"/>
      <c r="W2003" s="43"/>
      <c r="X2003" s="43"/>
      <c r="Y2003" s="43"/>
      <c r="Z2003" s="94"/>
      <c r="AA2003" s="43"/>
      <c r="AB2003" s="43"/>
      <c r="AC2003" s="43"/>
      <c r="AD2003" s="43"/>
    </row>
    <row r="2004" spans="1:30" ht="15" x14ac:dyDescent="0.15">
      <c r="A2004" s="53"/>
      <c r="B2004" s="58"/>
      <c r="C2004" s="55"/>
      <c r="D2004" s="59"/>
      <c r="E2004" s="60"/>
      <c r="F2004" s="58"/>
      <c r="G2004" s="59"/>
      <c r="H2004" s="60"/>
      <c r="I2004" s="58"/>
      <c r="J2004" s="40"/>
      <c r="K2004" s="41"/>
      <c r="L2004" s="41"/>
      <c r="M2004" s="42"/>
      <c r="N2004" s="43"/>
      <c r="O2004" s="43"/>
      <c r="P2004" s="43"/>
      <c r="Q2004" s="43"/>
      <c r="R2004" s="43"/>
      <c r="S2004" s="43"/>
      <c r="T2004" s="43"/>
      <c r="U2004" s="43"/>
      <c r="V2004" s="43"/>
      <c r="W2004" s="43"/>
      <c r="X2004" s="43"/>
      <c r="Y2004" s="43"/>
      <c r="Z2004" s="94"/>
      <c r="AA2004" s="43"/>
      <c r="AB2004" s="43"/>
      <c r="AC2004" s="43"/>
      <c r="AD2004" s="43"/>
    </row>
  </sheetData>
  <mergeCells count="3">
    <mergeCell ref="A2:J2"/>
    <mergeCell ref="K4:L4"/>
    <mergeCell ref="R8:Y9"/>
  </mergeCells>
  <conditionalFormatting sqref="J13:J290">
    <cfRule type="cellIs" dxfId="28" priority="7" operator="equal">
      <formula>"A"</formula>
    </cfRule>
  </conditionalFormatting>
  <conditionalFormatting sqref="J13:J290">
    <cfRule type="cellIs" dxfId="27" priority="8" operator="equal">
      <formula>"B"</formula>
    </cfRule>
  </conditionalFormatting>
  <conditionalFormatting sqref="J13:J290">
    <cfRule type="cellIs" dxfId="26" priority="9" operator="equal">
      <formula>"Z"</formula>
    </cfRule>
  </conditionalFormatting>
  <conditionalFormatting sqref="M1:AC3 N12:AD2004 M10:AC11 R7:AB7 Q8:Q9 R8 Q4:AB6 Z8:AB9">
    <cfRule type="containsText" dxfId="25" priority="10" operator="containsText" text="Social Touchpoint">
      <formula>NOT(ISERROR(SEARCH(("Social Touchpoint"),(M1))))</formula>
    </cfRule>
  </conditionalFormatting>
  <conditionalFormatting sqref="M1:AC3 N12:AD2004 M10:AC11 R7:AB7 Q8:Q9 R8 Q4:AB6 Z8:AB9">
    <cfRule type="containsText" dxfId="24" priority="12" operator="containsText" text="Business Touchpoint">
      <formula>NOT(ISERROR(SEARCH(("Business Touchpoint"),(M1))))</formula>
    </cfRule>
  </conditionalFormatting>
  <conditionalFormatting sqref="N13:AD290">
    <cfRule type="cellIs" dxfId="23" priority="13" operator="equal">
      <formula>"Service Touchpoint"</formula>
    </cfRule>
  </conditionalFormatting>
  <conditionalFormatting sqref="N32">
    <cfRule type="cellIs" dxfId="22" priority="14" operator="equal">
      <formula>0</formula>
    </cfRule>
  </conditionalFormatting>
  <conditionalFormatting sqref="N13:Y290">
    <cfRule type="cellIs" dxfId="21" priority="15" operator="equal">
      <formula>0</formula>
    </cfRule>
  </conditionalFormatting>
  <conditionalFormatting sqref="A13:AD1506">
    <cfRule type="expression" dxfId="20" priority="1">
      <formula>$C13&gt;$B$9</formula>
    </cfRule>
  </conditionalFormatting>
  <dataValidations count="3">
    <dataValidation type="list" allowBlank="1" sqref="L13:L292" xr:uid="{00000000-0002-0000-0100-000000000000}">
      <formula1>"Advocate,Client,Customer,Add-on"</formula1>
    </dataValidation>
    <dataValidation type="list" allowBlank="1" showInputMessage="1" showErrorMessage="1" prompt="Click and enter a value from the list of items" sqref="M13:M290" xr:uid="{00000000-0002-0000-0100-000001000000}">
      <formula1>"January,February,March,April,May,June,July,August,September,October,November,December"</formula1>
    </dataValidation>
    <dataValidation type="list" allowBlank="1" sqref="J13:J292" xr:uid="{00000000-0002-0000-0100-000004000000}">
      <formula1>"A,B,Z"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94E1-FF56-49A4-AEA5-2270244FB41B}">
  <dimension ref="A1:P1273"/>
  <sheetViews>
    <sheetView workbookViewId="0">
      <selection activeCell="H1" sqref="E1:H1048576"/>
    </sheetView>
  </sheetViews>
  <sheetFormatPr baseColWidth="10" defaultColWidth="8.83203125" defaultRowHeight="13" x14ac:dyDescent="0.15"/>
  <cols>
    <col min="1" max="1" width="18.5" bestFit="1" customWidth="1"/>
    <col min="2" max="2" width="14" bestFit="1" customWidth="1"/>
    <col min="3" max="3" width="19.6640625" customWidth="1"/>
    <col min="4" max="4" width="13.83203125" bestFit="1" customWidth="1"/>
    <col min="5" max="5" width="12.6640625" hidden="1" customWidth="1"/>
    <col min="6" max="6" width="11.6640625" hidden="1" customWidth="1"/>
    <col min="7" max="8" width="0" hidden="1" customWidth="1"/>
    <col min="10" max="10" width="2.33203125" customWidth="1"/>
    <col min="12" max="13" width="13.83203125" bestFit="1" customWidth="1"/>
    <col min="14" max="14" width="12.6640625" bestFit="1" customWidth="1"/>
    <col min="15" max="16" width="11.6640625" bestFit="1" customWidth="1"/>
  </cols>
  <sheetData>
    <row r="1" spans="1:16" s="63" customFormat="1" x14ac:dyDescent="0.15">
      <c r="A1" s="62" t="str">
        <f>'Raw Data'!A1</f>
        <v>Name</v>
      </c>
      <c r="B1" s="62" t="str">
        <f>'Raw Data'!B1</f>
        <v>Total Assets</v>
      </c>
      <c r="C1" s="62" t="str">
        <f>'Raw Data'!C1</f>
        <v>Total Gross Revenue</v>
      </c>
      <c r="K1" s="63" t="s">
        <v>29</v>
      </c>
      <c r="L1" s="64">
        <f>COUNTA('Raw Data'!A:A)-1</f>
        <v>272</v>
      </c>
      <c r="M1" s="65">
        <v>0.8</v>
      </c>
      <c r="N1" s="65">
        <v>0.5</v>
      </c>
      <c r="O1" s="65">
        <v>0.05</v>
      </c>
      <c r="P1" s="65">
        <v>0.01</v>
      </c>
    </row>
    <row r="2" spans="1:16" x14ac:dyDescent="0.15">
      <c r="A2" s="61" t="str">
        <f>'Raw Data'!A2</f>
        <v>Client 1</v>
      </c>
      <c r="B2" s="66">
        <f>'Raw Data'!B2</f>
        <v>6978972.1399999997</v>
      </c>
      <c r="C2" s="66">
        <f>'Raw Data'!C2</f>
        <v>34894.61</v>
      </c>
      <c r="K2" s="16" t="s">
        <v>51</v>
      </c>
      <c r="L2" s="61">
        <f>SUM('Raw Data'!B:B)</f>
        <v>144437167.39999983</v>
      </c>
      <c r="M2" s="61">
        <f>$L$2*M$1</f>
        <v>115549733.91999987</v>
      </c>
      <c r="N2" s="61">
        <f>$L$2*N$1</f>
        <v>72218583.699999914</v>
      </c>
      <c r="O2" s="61">
        <f>$L$2*O$1</f>
        <v>7221858.3699999917</v>
      </c>
      <c r="P2" s="61">
        <f>$L$2*P$1</f>
        <v>1444371.6739999983</v>
      </c>
    </row>
    <row r="3" spans="1:16" x14ac:dyDescent="0.15">
      <c r="A3" s="61" t="str">
        <f>'Raw Data'!A3</f>
        <v>Client 2</v>
      </c>
      <c r="B3" s="66">
        <f>'Raw Data'!B3</f>
        <v>5921182</v>
      </c>
      <c r="C3" s="66">
        <f>'Raw Data'!C3</f>
        <v>27572.65</v>
      </c>
      <c r="K3" s="16" t="s">
        <v>52</v>
      </c>
      <c r="L3" s="61">
        <f>SUM('Raw Data'!C:C)</f>
        <v>471911.91000000038</v>
      </c>
      <c r="M3" s="61">
        <f>$L3*M$1</f>
        <v>377529.52800000034</v>
      </c>
      <c r="N3" s="61">
        <f>$L3*N$1</f>
        <v>235955.95500000019</v>
      </c>
      <c r="O3" s="61">
        <f>$L3*O$1</f>
        <v>23595.595500000021</v>
      </c>
      <c r="P3" s="61">
        <f>$L3*P$1</f>
        <v>4719.1191000000035</v>
      </c>
    </row>
    <row r="4" spans="1:16" x14ac:dyDescent="0.15">
      <c r="A4" s="61" t="str">
        <f>'Raw Data'!A4</f>
        <v>Client 3</v>
      </c>
      <c r="B4" s="66">
        <f>'Raw Data'!B4</f>
        <v>3493563.77</v>
      </c>
      <c r="C4" s="66">
        <f>'Raw Data'!C4</f>
        <v>26353.919999999998</v>
      </c>
    </row>
    <row r="5" spans="1:16" x14ac:dyDescent="0.15">
      <c r="A5" s="61" t="str">
        <f>'Raw Data'!A5</f>
        <v>Client 4</v>
      </c>
      <c r="B5" s="66">
        <f>'Raw Data'!B5</f>
        <v>5342840.97</v>
      </c>
      <c r="C5" s="66">
        <f>'Raw Data'!C5</f>
        <v>19228.87</v>
      </c>
    </row>
    <row r="6" spans="1:16" x14ac:dyDescent="0.15">
      <c r="A6" s="61" t="str">
        <f>'Raw Data'!A6</f>
        <v>Client 5</v>
      </c>
      <c r="B6" s="66">
        <f>'Raw Data'!B6</f>
        <v>4135111.5</v>
      </c>
      <c r="C6" s="66">
        <f>'Raw Data'!C6</f>
        <v>18690.11</v>
      </c>
    </row>
    <row r="7" spans="1:16" x14ac:dyDescent="0.15">
      <c r="A7" s="61" t="str">
        <f>'Raw Data'!A7</f>
        <v>Client 6</v>
      </c>
      <c r="B7" s="66">
        <f>'Raw Data'!B7</f>
        <v>4684815.33</v>
      </c>
      <c r="C7" s="66">
        <f>'Raw Data'!C7</f>
        <v>17154.22</v>
      </c>
    </row>
    <row r="8" spans="1:16" x14ac:dyDescent="0.15">
      <c r="A8" s="61" t="str">
        <f>'Raw Data'!A8</f>
        <v>Client 7</v>
      </c>
      <c r="B8" s="66">
        <f>'Raw Data'!B8</f>
        <v>1664753.24</v>
      </c>
      <c r="C8" s="66">
        <f>'Raw Data'!C8</f>
        <v>11469.26</v>
      </c>
    </row>
    <row r="9" spans="1:16" x14ac:dyDescent="0.15">
      <c r="A9" s="61" t="str">
        <f>'Raw Data'!A9</f>
        <v>Client 8</v>
      </c>
      <c r="B9" s="66">
        <f>'Raw Data'!B9</f>
        <v>2065024.21</v>
      </c>
      <c r="C9" s="66">
        <f>'Raw Data'!C9</f>
        <v>11295.98</v>
      </c>
    </row>
    <row r="10" spans="1:16" x14ac:dyDescent="0.15">
      <c r="A10" s="61" t="str">
        <f>'Raw Data'!A10</f>
        <v>Client 9</v>
      </c>
      <c r="B10" s="66">
        <f>'Raw Data'!B10</f>
        <v>1851292.5</v>
      </c>
      <c r="C10" s="66">
        <f>'Raw Data'!C10</f>
        <v>10153.120000000001</v>
      </c>
    </row>
    <row r="11" spans="1:16" x14ac:dyDescent="0.15">
      <c r="A11" s="61" t="str">
        <f>'Raw Data'!A11</f>
        <v>Client 10</v>
      </c>
      <c r="B11" s="66">
        <f>'Raw Data'!B11</f>
        <v>831062.37</v>
      </c>
      <c r="C11" s="66">
        <f>'Raw Data'!C11</f>
        <v>7966.73</v>
      </c>
    </row>
    <row r="12" spans="1:16" x14ac:dyDescent="0.15">
      <c r="A12" s="61" t="str">
        <f>'Raw Data'!A12</f>
        <v>Client 11</v>
      </c>
      <c r="B12" s="66">
        <f>'Raw Data'!B12</f>
        <v>1505429.7</v>
      </c>
      <c r="C12" s="66">
        <f>'Raw Data'!C12</f>
        <v>7062.36</v>
      </c>
    </row>
    <row r="13" spans="1:16" x14ac:dyDescent="0.15">
      <c r="A13" s="61" t="str">
        <f>'Raw Data'!A13</f>
        <v>Client 12</v>
      </c>
      <c r="B13" s="66">
        <f>'Raw Data'!B13</f>
        <v>3844483.42</v>
      </c>
      <c r="C13" s="66">
        <f>'Raw Data'!C13</f>
        <v>7044.12</v>
      </c>
    </row>
    <row r="14" spans="1:16" x14ac:dyDescent="0.15">
      <c r="A14" s="61" t="str">
        <f>'Raw Data'!A14</f>
        <v>Client 13</v>
      </c>
      <c r="B14" s="66">
        <f>'Raw Data'!B14</f>
        <v>683371.5</v>
      </c>
      <c r="C14" s="66">
        <f>'Raw Data'!C14</f>
        <v>6755.33</v>
      </c>
    </row>
    <row r="15" spans="1:16" x14ac:dyDescent="0.15">
      <c r="A15" s="61" t="str">
        <f>'Raw Data'!A15</f>
        <v>Client 14</v>
      </c>
      <c r="B15" s="66">
        <f>'Raw Data'!B15</f>
        <v>419921.51</v>
      </c>
      <c r="C15" s="66">
        <f>'Raw Data'!C15</f>
        <v>6162.65</v>
      </c>
    </row>
    <row r="16" spans="1:16" x14ac:dyDescent="0.15">
      <c r="A16" s="61" t="str">
        <f>'Raw Data'!A16</f>
        <v>Client 15</v>
      </c>
      <c r="B16" s="66">
        <f>'Raw Data'!B16</f>
        <v>1043836.47</v>
      </c>
      <c r="C16" s="66">
        <f>'Raw Data'!C16</f>
        <v>5661.46</v>
      </c>
    </row>
    <row r="17" spans="1:3" x14ac:dyDescent="0.15">
      <c r="A17" s="61" t="str">
        <f>'Raw Data'!A17</f>
        <v>Client 16</v>
      </c>
      <c r="B17" s="66">
        <f>'Raw Data'!B17</f>
        <v>2202755.09</v>
      </c>
      <c r="C17" s="66">
        <f>'Raw Data'!C17</f>
        <v>5225.6899999999996</v>
      </c>
    </row>
    <row r="18" spans="1:3" x14ac:dyDescent="0.15">
      <c r="A18" s="61" t="str">
        <f>'Raw Data'!A18</f>
        <v>Client 17</v>
      </c>
      <c r="B18" s="66">
        <f>'Raw Data'!B18</f>
        <v>351152.08</v>
      </c>
      <c r="C18" s="66">
        <f>'Raw Data'!C18</f>
        <v>5131.05</v>
      </c>
    </row>
    <row r="19" spans="1:3" x14ac:dyDescent="0.15">
      <c r="A19" s="61" t="str">
        <f>'Raw Data'!A19</f>
        <v>Client 18</v>
      </c>
      <c r="B19" s="66">
        <f>'Raw Data'!B19</f>
        <v>3619614.33</v>
      </c>
      <c r="C19" s="66">
        <f>'Raw Data'!C19</f>
        <v>5073.1899999999996</v>
      </c>
    </row>
    <row r="20" spans="1:3" x14ac:dyDescent="0.15">
      <c r="A20" s="61" t="str">
        <f>'Raw Data'!A20</f>
        <v>Client 19</v>
      </c>
      <c r="B20" s="66">
        <f>'Raw Data'!B20</f>
        <v>688961.48</v>
      </c>
      <c r="C20" s="66">
        <f>'Raw Data'!C20</f>
        <v>5034.82</v>
      </c>
    </row>
    <row r="21" spans="1:3" x14ac:dyDescent="0.15">
      <c r="A21" s="61" t="str">
        <f>'Raw Data'!A21</f>
        <v>Client 20</v>
      </c>
      <c r="B21" s="66">
        <f>'Raw Data'!B21</f>
        <v>3358.59</v>
      </c>
      <c r="C21" s="66">
        <f>'Raw Data'!C21</f>
        <v>4683.08</v>
      </c>
    </row>
    <row r="22" spans="1:3" x14ac:dyDescent="0.15">
      <c r="A22" s="61" t="str">
        <f>'Raw Data'!A22</f>
        <v>Client 21</v>
      </c>
      <c r="B22" s="66">
        <f>'Raw Data'!B22</f>
        <v>1043156.48</v>
      </c>
      <c r="C22" s="66">
        <f>'Raw Data'!C22</f>
        <v>4462.88</v>
      </c>
    </row>
    <row r="23" spans="1:3" x14ac:dyDescent="0.15">
      <c r="A23" s="61" t="str">
        <f>'Raw Data'!A23</f>
        <v>Client 22</v>
      </c>
      <c r="B23" s="66">
        <f>'Raw Data'!B23</f>
        <v>907170.95</v>
      </c>
      <c r="C23" s="66">
        <f>'Raw Data'!C23</f>
        <v>4376.78</v>
      </c>
    </row>
    <row r="24" spans="1:3" x14ac:dyDescent="0.15">
      <c r="A24" s="61" t="str">
        <f>'Raw Data'!A24</f>
        <v>Client 23</v>
      </c>
      <c r="B24" s="66">
        <f>'Raw Data'!B24</f>
        <v>274208.77</v>
      </c>
      <c r="C24" s="66">
        <f>'Raw Data'!C24</f>
        <v>4259.41</v>
      </c>
    </row>
    <row r="25" spans="1:3" x14ac:dyDescent="0.15">
      <c r="A25" s="61" t="str">
        <f>'Raw Data'!A25</f>
        <v>Client 24</v>
      </c>
      <c r="B25" s="66">
        <f>'Raw Data'!B25</f>
        <v>5608555.3700000001</v>
      </c>
      <c r="C25" s="66">
        <f>'Raw Data'!C25</f>
        <v>4068.57</v>
      </c>
    </row>
    <row r="26" spans="1:3" x14ac:dyDescent="0.15">
      <c r="A26" s="61" t="str">
        <f>'Raw Data'!A26</f>
        <v>Client 25</v>
      </c>
      <c r="B26" s="66">
        <f>'Raw Data'!B26</f>
        <v>410548.56</v>
      </c>
      <c r="C26" s="66">
        <f>'Raw Data'!C26</f>
        <v>4014.67</v>
      </c>
    </row>
    <row r="27" spans="1:3" x14ac:dyDescent="0.15">
      <c r="A27" s="61" t="str">
        <f>'Raw Data'!A27</f>
        <v>Client 26</v>
      </c>
      <c r="B27" s="66">
        <f>'Raw Data'!B27</f>
        <v>1312047.52</v>
      </c>
      <c r="C27" s="66">
        <f>'Raw Data'!C27</f>
        <v>3963.47</v>
      </c>
    </row>
    <row r="28" spans="1:3" x14ac:dyDescent="0.15">
      <c r="A28" s="61" t="str">
        <f>'Raw Data'!A28</f>
        <v>Client 27</v>
      </c>
      <c r="B28" s="66">
        <f>'Raw Data'!B28</f>
        <v>1445601.28</v>
      </c>
      <c r="C28" s="66">
        <f>'Raw Data'!C28</f>
        <v>3894.07</v>
      </c>
    </row>
    <row r="29" spans="1:3" x14ac:dyDescent="0.15">
      <c r="A29" s="61" t="str">
        <f>'Raw Data'!A29</f>
        <v>Client 28</v>
      </c>
      <c r="B29" s="66">
        <f>'Raw Data'!B29</f>
        <v>376412.49</v>
      </c>
      <c r="C29" s="66">
        <f>'Raw Data'!C29</f>
        <v>3773.64</v>
      </c>
    </row>
    <row r="30" spans="1:3" x14ac:dyDescent="0.15">
      <c r="A30" s="61" t="str">
        <f>'Raw Data'!A30</f>
        <v>Client 29</v>
      </c>
      <c r="B30" s="66">
        <f>'Raw Data'!B30</f>
        <v>369671.08</v>
      </c>
      <c r="C30" s="66">
        <f>'Raw Data'!C30</f>
        <v>3507.49</v>
      </c>
    </row>
    <row r="31" spans="1:3" x14ac:dyDescent="0.15">
      <c r="A31" s="61" t="str">
        <f>'Raw Data'!A31</f>
        <v>Client 30</v>
      </c>
      <c r="B31" s="66">
        <f>'Raw Data'!B31</f>
        <v>1081627.18</v>
      </c>
      <c r="C31" s="66">
        <f>'Raw Data'!C31</f>
        <v>3466.34</v>
      </c>
    </row>
    <row r="32" spans="1:3" x14ac:dyDescent="0.15">
      <c r="A32" s="61" t="str">
        <f>'Raw Data'!A32</f>
        <v>Client 31</v>
      </c>
      <c r="B32" s="66">
        <f>'Raw Data'!B32</f>
        <v>3663361.17</v>
      </c>
      <c r="C32" s="66">
        <f>'Raw Data'!C32</f>
        <v>3411.22</v>
      </c>
    </row>
    <row r="33" spans="1:3" x14ac:dyDescent="0.15">
      <c r="A33" s="61" t="str">
        <f>'Raw Data'!A33</f>
        <v>Client 32</v>
      </c>
      <c r="B33" s="66">
        <f>'Raw Data'!B33</f>
        <v>4341685.33</v>
      </c>
      <c r="C33" s="66">
        <f>'Raw Data'!C33</f>
        <v>3351.66</v>
      </c>
    </row>
    <row r="34" spans="1:3" x14ac:dyDescent="0.15">
      <c r="A34" s="61" t="str">
        <f>'Raw Data'!A34</f>
        <v>Client 33</v>
      </c>
      <c r="B34" s="66">
        <f>'Raw Data'!B34</f>
        <v>900684.02</v>
      </c>
      <c r="C34" s="66">
        <f>'Raw Data'!C34</f>
        <v>3272.31</v>
      </c>
    </row>
    <row r="35" spans="1:3" x14ac:dyDescent="0.15">
      <c r="A35" s="61" t="str">
        <f>'Raw Data'!A35</f>
        <v>Client 34</v>
      </c>
      <c r="B35" s="66">
        <f>'Raw Data'!B35</f>
        <v>427051.94</v>
      </c>
      <c r="C35" s="66">
        <f>'Raw Data'!C35</f>
        <v>3132.34</v>
      </c>
    </row>
    <row r="36" spans="1:3" x14ac:dyDescent="0.15">
      <c r="A36" s="61" t="str">
        <f>'Raw Data'!A36</f>
        <v>Client 35</v>
      </c>
      <c r="B36" s="66">
        <f>'Raw Data'!B36</f>
        <v>293175.36</v>
      </c>
      <c r="C36" s="66">
        <f>'Raw Data'!C36</f>
        <v>3113.47</v>
      </c>
    </row>
    <row r="37" spans="1:3" x14ac:dyDescent="0.15">
      <c r="A37" s="61" t="str">
        <f>'Raw Data'!A37</f>
        <v>Client 36</v>
      </c>
      <c r="B37" s="66">
        <f>'Raw Data'!B37</f>
        <v>693949.15</v>
      </c>
      <c r="C37" s="66">
        <f>'Raw Data'!C37</f>
        <v>3073.71</v>
      </c>
    </row>
    <row r="38" spans="1:3" x14ac:dyDescent="0.15">
      <c r="A38" s="61" t="str">
        <f>'Raw Data'!A38</f>
        <v>Client 37</v>
      </c>
      <c r="B38" s="66">
        <f>'Raw Data'!B38</f>
        <v>314168.43</v>
      </c>
      <c r="C38" s="66">
        <f>'Raw Data'!C38</f>
        <v>3060.4</v>
      </c>
    </row>
    <row r="39" spans="1:3" x14ac:dyDescent="0.15">
      <c r="A39" s="61" t="str">
        <f>'Raw Data'!A39</f>
        <v>Client 38</v>
      </c>
      <c r="B39" s="66">
        <f>'Raw Data'!B39</f>
        <v>372912.46</v>
      </c>
      <c r="C39" s="66">
        <f>'Raw Data'!C39</f>
        <v>3016.77</v>
      </c>
    </row>
    <row r="40" spans="1:3" x14ac:dyDescent="0.15">
      <c r="A40" s="61" t="str">
        <f>'Raw Data'!A40</f>
        <v>Client 39</v>
      </c>
      <c r="B40" s="66">
        <f>'Raw Data'!B40</f>
        <v>783180.58</v>
      </c>
      <c r="C40" s="66">
        <f>'Raw Data'!C40</f>
        <v>2883.73</v>
      </c>
    </row>
    <row r="41" spans="1:3" x14ac:dyDescent="0.15">
      <c r="A41" s="61" t="str">
        <f>'Raw Data'!A41</f>
        <v>Client 40</v>
      </c>
      <c r="B41" s="66">
        <f>'Raw Data'!B41</f>
        <v>4685799.5599999996</v>
      </c>
      <c r="C41" s="66">
        <f>'Raw Data'!C41</f>
        <v>2875.69</v>
      </c>
    </row>
    <row r="42" spans="1:3" x14ac:dyDescent="0.15">
      <c r="A42" s="61" t="str">
        <f>'Raw Data'!A42</f>
        <v>Client 41</v>
      </c>
      <c r="B42" s="66">
        <f>'Raw Data'!B42</f>
        <v>1649565.05</v>
      </c>
      <c r="C42" s="66">
        <f>'Raw Data'!C42</f>
        <v>2873.34</v>
      </c>
    </row>
    <row r="43" spans="1:3" x14ac:dyDescent="0.15">
      <c r="A43" s="61" t="str">
        <f>'Raw Data'!A43</f>
        <v>Client 42</v>
      </c>
      <c r="B43" s="66">
        <f>'Raw Data'!B43</f>
        <v>1231228.8500000001</v>
      </c>
      <c r="C43" s="66">
        <f>'Raw Data'!C43</f>
        <v>2844.97</v>
      </c>
    </row>
    <row r="44" spans="1:3" x14ac:dyDescent="0.15">
      <c r="A44" s="61" t="str">
        <f>'Raw Data'!A44</f>
        <v>Client 43</v>
      </c>
      <c r="B44" s="66">
        <f>'Raw Data'!B44</f>
        <v>2421549.15</v>
      </c>
      <c r="C44" s="66">
        <f>'Raw Data'!C44</f>
        <v>2777.28</v>
      </c>
    </row>
    <row r="45" spans="1:3" x14ac:dyDescent="0.15">
      <c r="A45" s="61" t="str">
        <f>'Raw Data'!A45</f>
        <v>Client 44</v>
      </c>
      <c r="B45" s="66">
        <f>'Raw Data'!B45</f>
        <v>719432.44</v>
      </c>
      <c r="C45" s="66">
        <f>'Raw Data'!C45</f>
        <v>2660.28</v>
      </c>
    </row>
    <row r="46" spans="1:3" x14ac:dyDescent="0.15">
      <c r="A46" s="61" t="str">
        <f>'Raw Data'!A46</f>
        <v>Client 45</v>
      </c>
      <c r="B46" s="66">
        <f>'Raw Data'!B46</f>
        <v>152030.82999999999</v>
      </c>
      <c r="C46" s="66">
        <f>'Raw Data'!C46</f>
        <v>2658.02</v>
      </c>
    </row>
    <row r="47" spans="1:3" x14ac:dyDescent="0.15">
      <c r="A47" s="61" t="str">
        <f>'Raw Data'!A47</f>
        <v>Client 46</v>
      </c>
      <c r="B47" s="66">
        <f>'Raw Data'!B47</f>
        <v>455343.85</v>
      </c>
      <c r="C47" s="66">
        <f>'Raw Data'!C47</f>
        <v>2499.04</v>
      </c>
    </row>
    <row r="48" spans="1:3" x14ac:dyDescent="0.15">
      <c r="A48" s="61" t="str">
        <f>'Raw Data'!A48</f>
        <v>Client 47</v>
      </c>
      <c r="B48" s="66">
        <f>'Raw Data'!B48</f>
        <v>3313569.89</v>
      </c>
      <c r="C48" s="66">
        <f>'Raw Data'!C48</f>
        <v>2486.83</v>
      </c>
    </row>
    <row r="49" spans="1:3" x14ac:dyDescent="0.15">
      <c r="A49" s="61" t="str">
        <f>'Raw Data'!A49</f>
        <v>Client 48</v>
      </c>
      <c r="B49" s="66">
        <f>'Raw Data'!B49</f>
        <v>4642348.6100000003</v>
      </c>
      <c r="C49" s="66">
        <f>'Raw Data'!C49</f>
        <v>2470.6799999999998</v>
      </c>
    </row>
    <row r="50" spans="1:3" x14ac:dyDescent="0.15">
      <c r="A50" s="61" t="str">
        <f>'Raw Data'!A50</f>
        <v>Client 49</v>
      </c>
      <c r="B50" s="66">
        <f>'Raw Data'!B50</f>
        <v>1315114.48</v>
      </c>
      <c r="C50" s="66">
        <f>'Raw Data'!C50</f>
        <v>2374.6999999999998</v>
      </c>
    </row>
    <row r="51" spans="1:3" x14ac:dyDescent="0.15">
      <c r="A51" s="61" t="str">
        <f>'Raw Data'!A51</f>
        <v>Client 50</v>
      </c>
      <c r="B51" s="66">
        <f>'Raw Data'!B51</f>
        <v>934938.02</v>
      </c>
      <c r="C51" s="66">
        <f>'Raw Data'!C51</f>
        <v>2335.88</v>
      </c>
    </row>
    <row r="52" spans="1:3" x14ac:dyDescent="0.15">
      <c r="A52" s="61" t="str">
        <f>'Raw Data'!A52</f>
        <v>Client 51</v>
      </c>
      <c r="B52" s="66">
        <f>'Raw Data'!B52</f>
        <v>812889.03</v>
      </c>
      <c r="C52" s="66">
        <f>'Raw Data'!C52</f>
        <v>2312.8200000000002</v>
      </c>
    </row>
    <row r="53" spans="1:3" x14ac:dyDescent="0.15">
      <c r="A53" s="61" t="str">
        <f>'Raw Data'!A53</f>
        <v>Client 52</v>
      </c>
      <c r="B53" s="66">
        <f>'Raw Data'!B53</f>
        <v>448071.35</v>
      </c>
      <c r="C53" s="66">
        <f>'Raw Data'!C53</f>
        <v>2180.19</v>
      </c>
    </row>
    <row r="54" spans="1:3" x14ac:dyDescent="0.15">
      <c r="A54" s="61" t="str">
        <f>'Raw Data'!A54</f>
        <v>Client 53</v>
      </c>
      <c r="B54" s="66">
        <f>'Raw Data'!B54</f>
        <v>1005550.14</v>
      </c>
      <c r="C54" s="66">
        <f>'Raw Data'!C54</f>
        <v>2152.58</v>
      </c>
    </row>
    <row r="55" spans="1:3" x14ac:dyDescent="0.15">
      <c r="A55" s="61" t="str">
        <f>'Raw Data'!A55</f>
        <v>Client 54</v>
      </c>
      <c r="B55" s="66">
        <f>'Raw Data'!B55</f>
        <v>138091.91</v>
      </c>
      <c r="C55" s="66">
        <f>'Raw Data'!C55</f>
        <v>2095.7399999999998</v>
      </c>
    </row>
    <row r="56" spans="1:3" x14ac:dyDescent="0.15">
      <c r="A56" s="61" t="str">
        <f>'Raw Data'!A56</f>
        <v>Client 55</v>
      </c>
      <c r="B56" s="66">
        <f>'Raw Data'!B56</f>
        <v>840195.98</v>
      </c>
      <c r="C56" s="66">
        <f>'Raw Data'!C56</f>
        <v>2079.61</v>
      </c>
    </row>
    <row r="57" spans="1:3" x14ac:dyDescent="0.15">
      <c r="A57" s="61" t="str">
        <f>'Raw Data'!A57</f>
        <v>Client 56</v>
      </c>
      <c r="B57" s="66">
        <f>'Raw Data'!B57</f>
        <v>412784.19</v>
      </c>
      <c r="C57" s="66">
        <f>'Raw Data'!C57</f>
        <v>2005.3</v>
      </c>
    </row>
    <row r="58" spans="1:3" x14ac:dyDescent="0.15">
      <c r="A58" s="61" t="str">
        <f>'Raw Data'!A58</f>
        <v>Client 57</v>
      </c>
      <c r="B58" s="66">
        <f>'Raw Data'!B58</f>
        <v>2001574.11</v>
      </c>
      <c r="C58" s="66">
        <f>'Raw Data'!C58</f>
        <v>1936.06</v>
      </c>
    </row>
    <row r="59" spans="1:3" x14ac:dyDescent="0.15">
      <c r="A59" s="61" t="str">
        <f>'Raw Data'!A59</f>
        <v>Client 58</v>
      </c>
      <c r="B59" s="66">
        <f>'Raw Data'!B59</f>
        <v>715273.88</v>
      </c>
      <c r="C59" s="66">
        <f>'Raw Data'!C59</f>
        <v>1903.56</v>
      </c>
    </row>
    <row r="60" spans="1:3" x14ac:dyDescent="0.15">
      <c r="A60" s="61" t="str">
        <f>'Raw Data'!A60</f>
        <v>Client 59</v>
      </c>
      <c r="B60" s="66">
        <f>'Raw Data'!B60</f>
        <v>187647.43</v>
      </c>
      <c r="C60" s="66">
        <f>'Raw Data'!C60</f>
        <v>1828.32</v>
      </c>
    </row>
    <row r="61" spans="1:3" x14ac:dyDescent="0.15">
      <c r="A61" s="61" t="str">
        <f>'Raw Data'!A61</f>
        <v>Client 60</v>
      </c>
      <c r="B61" s="66">
        <f>'Raw Data'!B61</f>
        <v>1229084.81</v>
      </c>
      <c r="C61" s="66">
        <f>'Raw Data'!C61</f>
        <v>1770.33</v>
      </c>
    </row>
    <row r="62" spans="1:3" x14ac:dyDescent="0.15">
      <c r="A62" s="61" t="str">
        <f>'Raw Data'!A62</f>
        <v>Client 61</v>
      </c>
      <c r="B62" s="66">
        <f>'Raw Data'!B62</f>
        <v>0</v>
      </c>
      <c r="C62" s="66">
        <f>'Raw Data'!C62</f>
        <v>1758.15</v>
      </c>
    </row>
    <row r="63" spans="1:3" x14ac:dyDescent="0.15">
      <c r="A63" s="61" t="str">
        <f>'Raw Data'!A63</f>
        <v>Client 62</v>
      </c>
      <c r="B63" s="66">
        <f>'Raw Data'!B63</f>
        <v>170243.78</v>
      </c>
      <c r="C63" s="66">
        <f>'Raw Data'!C63</f>
        <v>1723.72</v>
      </c>
    </row>
    <row r="64" spans="1:3" x14ac:dyDescent="0.15">
      <c r="A64" s="61" t="str">
        <f>'Raw Data'!A64</f>
        <v>Client 63</v>
      </c>
      <c r="B64" s="66">
        <f>'Raw Data'!B64</f>
        <v>2117997.14</v>
      </c>
      <c r="C64" s="66">
        <f>'Raw Data'!C64</f>
        <v>1713.07</v>
      </c>
    </row>
    <row r="65" spans="1:3" x14ac:dyDescent="0.15">
      <c r="A65" s="61" t="str">
        <f>'Raw Data'!A65</f>
        <v>Client 64</v>
      </c>
      <c r="B65" s="66">
        <f>'Raw Data'!B65</f>
        <v>1244396.6200000001</v>
      </c>
      <c r="C65" s="66">
        <f>'Raw Data'!C65</f>
        <v>1704.27</v>
      </c>
    </row>
    <row r="66" spans="1:3" x14ac:dyDescent="0.15">
      <c r="A66" s="61" t="str">
        <f>'Raw Data'!A66</f>
        <v>Client 65</v>
      </c>
      <c r="B66" s="66">
        <f>'Raw Data'!B66</f>
        <v>404217.01</v>
      </c>
      <c r="C66" s="66">
        <f>'Raw Data'!C66</f>
        <v>1697.12</v>
      </c>
    </row>
    <row r="67" spans="1:3" x14ac:dyDescent="0.15">
      <c r="A67" s="61" t="str">
        <f>'Raw Data'!A67</f>
        <v>Client 66</v>
      </c>
      <c r="B67" s="66">
        <f>'Raw Data'!B67</f>
        <v>817773.89</v>
      </c>
      <c r="C67" s="66">
        <f>'Raw Data'!C67</f>
        <v>1593.32</v>
      </c>
    </row>
    <row r="68" spans="1:3" x14ac:dyDescent="0.15">
      <c r="A68" s="61" t="str">
        <f>'Raw Data'!A68</f>
        <v>Client 67</v>
      </c>
      <c r="B68" s="66">
        <f>'Raw Data'!B68</f>
        <v>208709.18</v>
      </c>
      <c r="C68" s="66">
        <f>'Raw Data'!C68</f>
        <v>1571.55</v>
      </c>
    </row>
    <row r="69" spans="1:3" x14ac:dyDescent="0.15">
      <c r="A69" s="61" t="str">
        <f>'Raw Data'!A69</f>
        <v>Client 68</v>
      </c>
      <c r="B69" s="66">
        <f>'Raw Data'!B69</f>
        <v>379322.12</v>
      </c>
      <c r="C69" s="66">
        <f>'Raw Data'!C69</f>
        <v>1515.65</v>
      </c>
    </row>
    <row r="70" spans="1:3" x14ac:dyDescent="0.15">
      <c r="A70" s="61" t="str">
        <f>'Raw Data'!A70</f>
        <v>Client 69</v>
      </c>
      <c r="B70" s="66">
        <f>'Raw Data'!B70</f>
        <v>0</v>
      </c>
      <c r="C70" s="66">
        <f>'Raw Data'!C70</f>
        <v>1515.06</v>
      </c>
    </row>
    <row r="71" spans="1:3" x14ac:dyDescent="0.15">
      <c r="A71" s="61" t="str">
        <f>'Raw Data'!A71</f>
        <v>Client 70</v>
      </c>
      <c r="B71" s="66">
        <f>'Raw Data'!B71</f>
        <v>208442.88</v>
      </c>
      <c r="C71" s="66">
        <f>'Raw Data'!C71</f>
        <v>1510.87</v>
      </c>
    </row>
    <row r="72" spans="1:3" x14ac:dyDescent="0.15">
      <c r="A72" s="61" t="str">
        <f>'Raw Data'!A72</f>
        <v>Client 71</v>
      </c>
      <c r="B72" s="66">
        <f>'Raw Data'!B72</f>
        <v>454351.23</v>
      </c>
      <c r="C72" s="66">
        <f>'Raw Data'!C72</f>
        <v>1466.42</v>
      </c>
    </row>
    <row r="73" spans="1:3" x14ac:dyDescent="0.15">
      <c r="A73" s="61" t="str">
        <f>'Raw Data'!A73</f>
        <v>Client 72</v>
      </c>
      <c r="B73" s="66">
        <f>'Raw Data'!B73</f>
        <v>207570.19</v>
      </c>
      <c r="C73" s="66">
        <f>'Raw Data'!C73</f>
        <v>1461.58</v>
      </c>
    </row>
    <row r="74" spans="1:3" x14ac:dyDescent="0.15">
      <c r="A74" s="61" t="str">
        <f>'Raw Data'!A74</f>
        <v>Client 73</v>
      </c>
      <c r="B74" s="66">
        <f>'Raw Data'!B74</f>
        <v>143785.47</v>
      </c>
      <c r="C74" s="66">
        <f>'Raw Data'!C74</f>
        <v>1458.19</v>
      </c>
    </row>
    <row r="75" spans="1:3" x14ac:dyDescent="0.15">
      <c r="A75" s="61" t="str">
        <f>'Raw Data'!A75</f>
        <v>Client 74</v>
      </c>
      <c r="B75" s="66">
        <f>'Raw Data'!B75</f>
        <v>150241.44</v>
      </c>
      <c r="C75" s="66">
        <f>'Raw Data'!C75</f>
        <v>1445.65</v>
      </c>
    </row>
    <row r="76" spans="1:3" x14ac:dyDescent="0.15">
      <c r="A76" s="61" t="str">
        <f>'Raw Data'!A76</f>
        <v>Client 75</v>
      </c>
      <c r="B76" s="66">
        <f>'Raw Data'!B76</f>
        <v>286309.62</v>
      </c>
      <c r="C76" s="66">
        <f>'Raw Data'!C76</f>
        <v>1361.43</v>
      </c>
    </row>
    <row r="77" spans="1:3" x14ac:dyDescent="0.15">
      <c r="A77" s="61" t="str">
        <f>'Raw Data'!A77</f>
        <v>Client 76</v>
      </c>
      <c r="B77" s="66">
        <f>'Raw Data'!B77</f>
        <v>151507.16</v>
      </c>
      <c r="C77" s="66">
        <f>'Raw Data'!C77</f>
        <v>1358.95</v>
      </c>
    </row>
    <row r="78" spans="1:3" x14ac:dyDescent="0.15">
      <c r="A78" s="61" t="str">
        <f>'Raw Data'!A78</f>
        <v>Client 77</v>
      </c>
      <c r="B78" s="66">
        <f>'Raw Data'!B78</f>
        <v>91187.49</v>
      </c>
      <c r="C78" s="66">
        <f>'Raw Data'!C78</f>
        <v>1343.18</v>
      </c>
    </row>
    <row r="79" spans="1:3" x14ac:dyDescent="0.15">
      <c r="A79" s="61" t="str">
        <f>'Raw Data'!A79</f>
        <v>Client 78</v>
      </c>
      <c r="B79" s="66">
        <f>'Raw Data'!B79</f>
        <v>304093.31</v>
      </c>
      <c r="C79" s="66">
        <f>'Raw Data'!C79</f>
        <v>1329.69</v>
      </c>
    </row>
    <row r="80" spans="1:3" x14ac:dyDescent="0.15">
      <c r="A80" s="61" t="str">
        <f>'Raw Data'!A80</f>
        <v>Client 79</v>
      </c>
      <c r="B80" s="66">
        <f>'Raw Data'!B80</f>
        <v>91572.53</v>
      </c>
      <c r="C80" s="66">
        <f>'Raw Data'!C80</f>
        <v>1326.83</v>
      </c>
    </row>
    <row r="81" spans="1:3" x14ac:dyDescent="0.15">
      <c r="A81" s="61" t="str">
        <f>'Raw Data'!A81</f>
        <v>Client 80</v>
      </c>
      <c r="B81" s="66">
        <f>'Raw Data'!B81</f>
        <v>361178.51</v>
      </c>
      <c r="C81" s="66">
        <f>'Raw Data'!C81</f>
        <v>1319.75</v>
      </c>
    </row>
    <row r="82" spans="1:3" x14ac:dyDescent="0.15">
      <c r="A82" s="61" t="str">
        <f>'Raw Data'!A82</f>
        <v>Client 81</v>
      </c>
      <c r="B82" s="66">
        <f>'Raw Data'!B82</f>
        <v>972651.98</v>
      </c>
      <c r="C82" s="66">
        <f>'Raw Data'!C82</f>
        <v>1308.3499999999999</v>
      </c>
    </row>
    <row r="83" spans="1:3" x14ac:dyDescent="0.15">
      <c r="A83" s="61" t="str">
        <f>'Raw Data'!A83</f>
        <v>Client 82</v>
      </c>
      <c r="B83" s="66">
        <f>'Raw Data'!B83</f>
        <v>314275.43</v>
      </c>
      <c r="C83" s="66">
        <f>'Raw Data'!C83</f>
        <v>1299.82</v>
      </c>
    </row>
    <row r="84" spans="1:3" x14ac:dyDescent="0.15">
      <c r="A84" s="61" t="str">
        <f>'Raw Data'!A84</f>
        <v>Client 83</v>
      </c>
      <c r="B84" s="66">
        <f>'Raw Data'!B84</f>
        <v>0</v>
      </c>
      <c r="C84" s="66">
        <f>'Raw Data'!C84</f>
        <v>1293.22</v>
      </c>
    </row>
    <row r="85" spans="1:3" x14ac:dyDescent="0.15">
      <c r="A85" s="61" t="str">
        <f>'Raw Data'!A85</f>
        <v>Client 84</v>
      </c>
      <c r="B85" s="66">
        <f>'Raw Data'!B85</f>
        <v>1206727.17</v>
      </c>
      <c r="C85" s="66">
        <f>'Raw Data'!C85</f>
        <v>1275.9100000000001</v>
      </c>
    </row>
    <row r="86" spans="1:3" x14ac:dyDescent="0.15">
      <c r="A86" s="61" t="str">
        <f>'Raw Data'!A86</f>
        <v>Client 85</v>
      </c>
      <c r="B86" s="66">
        <f>'Raw Data'!B86</f>
        <v>268486.77</v>
      </c>
      <c r="C86" s="66">
        <f>'Raw Data'!C86</f>
        <v>1256.79</v>
      </c>
    </row>
    <row r="87" spans="1:3" x14ac:dyDescent="0.15">
      <c r="A87" s="61" t="str">
        <f>'Raw Data'!A87</f>
        <v>Client 86</v>
      </c>
      <c r="B87" s="66">
        <f>'Raw Data'!B87</f>
        <v>124283.32</v>
      </c>
      <c r="C87" s="66">
        <f>'Raw Data'!C87</f>
        <v>1253.75</v>
      </c>
    </row>
    <row r="88" spans="1:3" x14ac:dyDescent="0.15">
      <c r="A88" s="61" t="str">
        <f>'Raw Data'!A88</f>
        <v>Client 87</v>
      </c>
      <c r="B88" s="66">
        <f>'Raw Data'!B88</f>
        <v>166785.42000000001</v>
      </c>
      <c r="C88" s="66">
        <f>'Raw Data'!C88</f>
        <v>1246.01</v>
      </c>
    </row>
    <row r="89" spans="1:3" x14ac:dyDescent="0.15">
      <c r="A89" s="61" t="str">
        <f>'Raw Data'!A89</f>
        <v>Client 88</v>
      </c>
      <c r="B89" s="66">
        <f>'Raw Data'!B89</f>
        <v>211583.18</v>
      </c>
      <c r="C89" s="66">
        <f>'Raw Data'!C89</f>
        <v>1231.05</v>
      </c>
    </row>
    <row r="90" spans="1:3" x14ac:dyDescent="0.15">
      <c r="A90" s="61" t="str">
        <f>'Raw Data'!A90</f>
        <v>Client 89</v>
      </c>
      <c r="B90" s="66">
        <f>'Raw Data'!B90</f>
        <v>178596.63</v>
      </c>
      <c r="C90" s="66">
        <f>'Raw Data'!C90</f>
        <v>1227.28</v>
      </c>
    </row>
    <row r="91" spans="1:3" x14ac:dyDescent="0.15">
      <c r="A91" s="61" t="str">
        <f>'Raw Data'!A91</f>
        <v>Client 90</v>
      </c>
      <c r="B91" s="66">
        <f>'Raw Data'!B91</f>
        <v>163905.76999999999</v>
      </c>
      <c r="C91" s="66">
        <f>'Raw Data'!C91</f>
        <v>1211.78</v>
      </c>
    </row>
    <row r="92" spans="1:3" x14ac:dyDescent="0.15">
      <c r="A92" s="61" t="str">
        <f>'Raw Data'!A92</f>
        <v>Client 91</v>
      </c>
      <c r="B92" s="66">
        <f>'Raw Data'!B92</f>
        <v>288524.64</v>
      </c>
      <c r="C92" s="66">
        <f>'Raw Data'!C92</f>
        <v>1182.58</v>
      </c>
    </row>
    <row r="93" spans="1:3" x14ac:dyDescent="0.15">
      <c r="A93" s="61" t="str">
        <f>'Raw Data'!A93</f>
        <v>Client 92</v>
      </c>
      <c r="B93" s="66">
        <f>'Raw Data'!B93</f>
        <v>1290.3900000000001</v>
      </c>
      <c r="C93" s="66">
        <f>'Raw Data'!C93</f>
        <v>1172.6400000000001</v>
      </c>
    </row>
    <row r="94" spans="1:3" x14ac:dyDescent="0.15">
      <c r="A94" s="61" t="str">
        <f>'Raw Data'!A94</f>
        <v>Client 93</v>
      </c>
      <c r="B94" s="66">
        <f>'Raw Data'!B94</f>
        <v>81708.27</v>
      </c>
      <c r="C94" s="66">
        <f>'Raw Data'!C94</f>
        <v>1171.5999999999999</v>
      </c>
    </row>
    <row r="95" spans="1:3" x14ac:dyDescent="0.15">
      <c r="A95" s="61" t="str">
        <f>'Raw Data'!A95</f>
        <v>Client 94</v>
      </c>
      <c r="B95" s="66">
        <f>'Raw Data'!B95</f>
        <v>118423.57</v>
      </c>
      <c r="C95" s="66">
        <f>'Raw Data'!C95</f>
        <v>1167.94</v>
      </c>
    </row>
    <row r="96" spans="1:3" x14ac:dyDescent="0.15">
      <c r="A96" s="61" t="str">
        <f>'Raw Data'!A96</f>
        <v>Client 95</v>
      </c>
      <c r="B96" s="66">
        <f>'Raw Data'!B96</f>
        <v>115342.75</v>
      </c>
      <c r="C96" s="66">
        <f>'Raw Data'!C96</f>
        <v>1154.53</v>
      </c>
    </row>
    <row r="97" spans="1:3" x14ac:dyDescent="0.15">
      <c r="A97" s="61" t="str">
        <f>'Raw Data'!A97</f>
        <v>Client 96</v>
      </c>
      <c r="B97" s="66">
        <f>'Raw Data'!B97</f>
        <v>152256.94</v>
      </c>
      <c r="C97" s="66">
        <f>'Raw Data'!C97</f>
        <v>1154.02</v>
      </c>
    </row>
    <row r="98" spans="1:3" x14ac:dyDescent="0.15">
      <c r="A98" s="61" t="str">
        <f>'Raw Data'!A98</f>
        <v>Client 97</v>
      </c>
      <c r="B98" s="66">
        <f>'Raw Data'!B98</f>
        <v>1841262.1</v>
      </c>
      <c r="C98" s="66">
        <f>'Raw Data'!C98</f>
        <v>1151.4100000000001</v>
      </c>
    </row>
    <row r="99" spans="1:3" x14ac:dyDescent="0.15">
      <c r="A99" s="61" t="str">
        <f>'Raw Data'!A99</f>
        <v>Client 98</v>
      </c>
      <c r="B99" s="66">
        <f>'Raw Data'!B99</f>
        <v>964110.55</v>
      </c>
      <c r="C99" s="66">
        <f>'Raw Data'!C99</f>
        <v>1135.28</v>
      </c>
    </row>
    <row r="100" spans="1:3" x14ac:dyDescent="0.15">
      <c r="A100" s="61" t="str">
        <f>'Raw Data'!A100</f>
        <v>Client 99</v>
      </c>
      <c r="B100" s="66">
        <f>'Raw Data'!B100</f>
        <v>138895.76</v>
      </c>
      <c r="C100" s="66">
        <f>'Raw Data'!C100</f>
        <v>1133.07</v>
      </c>
    </row>
    <row r="101" spans="1:3" x14ac:dyDescent="0.15">
      <c r="A101" s="61" t="str">
        <f>'Raw Data'!A101</f>
        <v>Client 100</v>
      </c>
      <c r="B101" s="66">
        <f>'Raw Data'!B101</f>
        <v>205996.7</v>
      </c>
      <c r="C101" s="66">
        <f>'Raw Data'!C101</f>
        <v>1110.29</v>
      </c>
    </row>
    <row r="102" spans="1:3" x14ac:dyDescent="0.15">
      <c r="A102" s="61" t="str">
        <f>'Raw Data'!A102</f>
        <v>Client 101</v>
      </c>
      <c r="B102" s="66">
        <f>'Raw Data'!B102</f>
        <v>139105.01</v>
      </c>
      <c r="C102" s="66">
        <f>'Raw Data'!C102</f>
        <v>1094.49</v>
      </c>
    </row>
    <row r="103" spans="1:3" x14ac:dyDescent="0.15">
      <c r="A103" s="61" t="str">
        <f>'Raw Data'!A103</f>
        <v>Client 102</v>
      </c>
      <c r="B103" s="66">
        <f>'Raw Data'!B103</f>
        <v>127963.41</v>
      </c>
      <c r="C103" s="66">
        <f>'Raw Data'!C103</f>
        <v>1062.68</v>
      </c>
    </row>
    <row r="104" spans="1:3" x14ac:dyDescent="0.15">
      <c r="A104" s="61" t="str">
        <f>'Raw Data'!A104</f>
        <v>Client 103</v>
      </c>
      <c r="B104" s="66">
        <f>'Raw Data'!B104</f>
        <v>171716.73</v>
      </c>
      <c r="C104" s="66">
        <f>'Raw Data'!C104</f>
        <v>1057.3900000000001</v>
      </c>
    </row>
    <row r="105" spans="1:3" x14ac:dyDescent="0.15">
      <c r="A105" s="61" t="str">
        <f>'Raw Data'!A105</f>
        <v>Client 104</v>
      </c>
      <c r="B105" s="66">
        <f>'Raw Data'!B105</f>
        <v>934471.57</v>
      </c>
      <c r="C105" s="66">
        <f>'Raw Data'!C105</f>
        <v>1050.22</v>
      </c>
    </row>
    <row r="106" spans="1:3" x14ac:dyDescent="0.15">
      <c r="A106" s="61" t="str">
        <f>'Raw Data'!A106</f>
        <v>Client 105</v>
      </c>
      <c r="B106" s="66">
        <f>'Raw Data'!B106</f>
        <v>135578.04999999999</v>
      </c>
      <c r="C106" s="66">
        <f>'Raw Data'!C106</f>
        <v>1049.27</v>
      </c>
    </row>
    <row r="107" spans="1:3" x14ac:dyDescent="0.15">
      <c r="A107" s="61" t="str">
        <f>'Raw Data'!A107</f>
        <v>Client 106</v>
      </c>
      <c r="B107" s="66">
        <f>'Raw Data'!B107</f>
        <v>146927.57999999999</v>
      </c>
      <c r="C107" s="66">
        <f>'Raw Data'!C107</f>
        <v>1041.8900000000001</v>
      </c>
    </row>
    <row r="108" spans="1:3" x14ac:dyDescent="0.15">
      <c r="A108" s="61" t="str">
        <f>'Raw Data'!A108</f>
        <v>Client 107</v>
      </c>
      <c r="B108" s="66">
        <f>'Raw Data'!B108</f>
        <v>161930.59</v>
      </c>
      <c r="C108" s="66">
        <f>'Raw Data'!C108</f>
        <v>1022.67</v>
      </c>
    </row>
    <row r="109" spans="1:3" x14ac:dyDescent="0.15">
      <c r="A109" s="61" t="str">
        <f>'Raw Data'!A109</f>
        <v>Client 108</v>
      </c>
      <c r="B109" s="66">
        <f>'Raw Data'!B109</f>
        <v>196705.62</v>
      </c>
      <c r="C109" s="66">
        <f>'Raw Data'!C109</f>
        <v>1016.28</v>
      </c>
    </row>
    <row r="110" spans="1:3" x14ac:dyDescent="0.15">
      <c r="A110" s="61" t="str">
        <f>'Raw Data'!A110</f>
        <v>Client 109</v>
      </c>
      <c r="B110" s="66">
        <f>'Raw Data'!B110</f>
        <v>141501.14000000001</v>
      </c>
      <c r="C110" s="66">
        <f>'Raw Data'!C110</f>
        <v>1008.32</v>
      </c>
    </row>
    <row r="111" spans="1:3" x14ac:dyDescent="0.15">
      <c r="A111" s="61" t="str">
        <f>'Raw Data'!A111</f>
        <v>Client 110</v>
      </c>
      <c r="B111" s="66">
        <f>'Raw Data'!B111</f>
        <v>103481.46</v>
      </c>
      <c r="C111" s="66">
        <f>'Raw Data'!C111</f>
        <v>956.1</v>
      </c>
    </row>
    <row r="112" spans="1:3" x14ac:dyDescent="0.15">
      <c r="A112" s="61" t="str">
        <f>'Raw Data'!A112</f>
        <v>Client 111</v>
      </c>
      <c r="B112" s="66">
        <f>'Raw Data'!B112</f>
        <v>253499.5</v>
      </c>
      <c r="C112" s="66">
        <f>'Raw Data'!C112</f>
        <v>933.4</v>
      </c>
    </row>
    <row r="113" spans="1:3" x14ac:dyDescent="0.15">
      <c r="A113" s="61" t="str">
        <f>'Raw Data'!A113</f>
        <v>Client 112</v>
      </c>
      <c r="B113" s="66">
        <f>'Raw Data'!B113</f>
        <v>0</v>
      </c>
      <c r="C113" s="66">
        <f>'Raw Data'!C113</f>
        <v>923.45</v>
      </c>
    </row>
    <row r="114" spans="1:3" x14ac:dyDescent="0.15">
      <c r="A114" s="61" t="str">
        <f>'Raw Data'!A114</f>
        <v>Client 113</v>
      </c>
      <c r="B114" s="66">
        <f>'Raw Data'!B114</f>
        <v>92215.32</v>
      </c>
      <c r="C114" s="66">
        <f>'Raw Data'!C114</f>
        <v>907.51</v>
      </c>
    </row>
    <row r="115" spans="1:3" x14ac:dyDescent="0.15">
      <c r="A115" s="61" t="str">
        <f>'Raw Data'!A115</f>
        <v>Client 114</v>
      </c>
      <c r="B115" s="66">
        <f>'Raw Data'!B115</f>
        <v>144139.76</v>
      </c>
      <c r="C115" s="66">
        <f>'Raw Data'!C115</f>
        <v>902.03</v>
      </c>
    </row>
    <row r="116" spans="1:3" x14ac:dyDescent="0.15">
      <c r="A116" s="61" t="str">
        <f>'Raw Data'!A116</f>
        <v>Client 115</v>
      </c>
      <c r="B116" s="66">
        <f>'Raw Data'!B116</f>
        <v>95447.92</v>
      </c>
      <c r="C116" s="66">
        <f>'Raw Data'!C116</f>
        <v>876.96</v>
      </c>
    </row>
    <row r="117" spans="1:3" x14ac:dyDescent="0.15">
      <c r="A117" s="61" t="str">
        <f>'Raw Data'!A117</f>
        <v>Client 116</v>
      </c>
      <c r="B117" s="66">
        <f>'Raw Data'!B117</f>
        <v>61503.839999999997</v>
      </c>
      <c r="C117" s="66">
        <f>'Raw Data'!C117</f>
        <v>869.56</v>
      </c>
    </row>
    <row r="118" spans="1:3" x14ac:dyDescent="0.15">
      <c r="A118" s="61" t="str">
        <f>'Raw Data'!A118</f>
        <v>Client 117</v>
      </c>
      <c r="B118" s="66">
        <f>'Raw Data'!B118</f>
        <v>47867.69</v>
      </c>
      <c r="C118" s="66">
        <f>'Raw Data'!C118</f>
        <v>857.32</v>
      </c>
    </row>
    <row r="119" spans="1:3" x14ac:dyDescent="0.15">
      <c r="A119" s="61" t="str">
        <f>'Raw Data'!A119</f>
        <v>Client 118</v>
      </c>
      <c r="B119" s="66">
        <f>'Raw Data'!B119</f>
        <v>283896.88</v>
      </c>
      <c r="C119" s="66">
        <f>'Raw Data'!C119</f>
        <v>815.38</v>
      </c>
    </row>
    <row r="120" spans="1:3" x14ac:dyDescent="0.15">
      <c r="A120" s="61" t="str">
        <f>'Raw Data'!A120</f>
        <v>Client 119</v>
      </c>
      <c r="B120" s="66">
        <f>'Raw Data'!B120</f>
        <v>695444.91</v>
      </c>
      <c r="C120" s="66">
        <f>'Raw Data'!C120</f>
        <v>779.69</v>
      </c>
    </row>
    <row r="121" spans="1:3" x14ac:dyDescent="0.15">
      <c r="A121" s="61" t="str">
        <f>'Raw Data'!A121</f>
        <v>Client 120</v>
      </c>
      <c r="B121" s="66">
        <f>'Raw Data'!B121</f>
        <v>71800.11</v>
      </c>
      <c r="C121" s="66">
        <f>'Raw Data'!C121</f>
        <v>766.5</v>
      </c>
    </row>
    <row r="122" spans="1:3" x14ac:dyDescent="0.15">
      <c r="A122" s="61" t="str">
        <f>'Raw Data'!A122</f>
        <v>Client 121</v>
      </c>
      <c r="B122" s="66">
        <f>'Raw Data'!B122</f>
        <v>1321910.96</v>
      </c>
      <c r="C122" s="66">
        <f>'Raw Data'!C122</f>
        <v>759.31</v>
      </c>
    </row>
    <row r="123" spans="1:3" x14ac:dyDescent="0.15">
      <c r="A123" s="61" t="str">
        <f>'Raw Data'!A123</f>
        <v>Client 122</v>
      </c>
      <c r="B123" s="66">
        <f>'Raw Data'!B123</f>
        <v>1172247.01</v>
      </c>
      <c r="C123" s="66">
        <f>'Raw Data'!C123</f>
        <v>758.61</v>
      </c>
    </row>
    <row r="124" spans="1:3" x14ac:dyDescent="0.15">
      <c r="A124" s="61" t="str">
        <f>'Raw Data'!A124</f>
        <v>Client 123</v>
      </c>
      <c r="B124" s="66">
        <f>'Raw Data'!B124</f>
        <v>0</v>
      </c>
      <c r="C124" s="66">
        <f>'Raw Data'!C124</f>
        <v>757.86</v>
      </c>
    </row>
    <row r="125" spans="1:3" x14ac:dyDescent="0.15">
      <c r="A125" s="61" t="str">
        <f>'Raw Data'!A125</f>
        <v>Client 124</v>
      </c>
      <c r="B125" s="66">
        <f>'Raw Data'!B125</f>
        <v>117379.73</v>
      </c>
      <c r="C125" s="66">
        <f>'Raw Data'!C125</f>
        <v>756.93</v>
      </c>
    </row>
    <row r="126" spans="1:3" x14ac:dyDescent="0.15">
      <c r="A126" s="61" t="str">
        <f>'Raw Data'!A126</f>
        <v>Client 125</v>
      </c>
      <c r="B126" s="66">
        <f>'Raw Data'!B126</f>
        <v>67429.97</v>
      </c>
      <c r="C126" s="66">
        <f>'Raw Data'!C126</f>
        <v>738.17</v>
      </c>
    </row>
    <row r="127" spans="1:3" x14ac:dyDescent="0.15">
      <c r="A127" s="61" t="str">
        <f>'Raw Data'!A127</f>
        <v>Client 126</v>
      </c>
      <c r="B127" s="66">
        <f>'Raw Data'!B127</f>
        <v>75458.41</v>
      </c>
      <c r="C127" s="66">
        <f>'Raw Data'!C127</f>
        <v>737.51</v>
      </c>
    </row>
    <row r="128" spans="1:3" x14ac:dyDescent="0.15">
      <c r="A128" s="61" t="str">
        <f>'Raw Data'!A128</f>
        <v>Client 127</v>
      </c>
      <c r="B128" s="66">
        <f>'Raw Data'!B128</f>
        <v>91469.95</v>
      </c>
      <c r="C128" s="66">
        <f>'Raw Data'!C128</f>
        <v>718.88</v>
      </c>
    </row>
    <row r="129" spans="1:3" x14ac:dyDescent="0.15">
      <c r="A129" s="61" t="str">
        <f>'Raw Data'!A129</f>
        <v>Client 128</v>
      </c>
      <c r="B129" s="66">
        <f>'Raw Data'!B129</f>
        <v>258404.21</v>
      </c>
      <c r="C129" s="66">
        <f>'Raw Data'!C129</f>
        <v>712.37</v>
      </c>
    </row>
    <row r="130" spans="1:3" x14ac:dyDescent="0.15">
      <c r="A130" s="61" t="str">
        <f>'Raw Data'!A130</f>
        <v>Client 129</v>
      </c>
      <c r="B130" s="66">
        <f>'Raw Data'!B130</f>
        <v>116179.84</v>
      </c>
      <c r="C130" s="66">
        <f>'Raw Data'!C130</f>
        <v>696.56</v>
      </c>
    </row>
    <row r="131" spans="1:3" x14ac:dyDescent="0.15">
      <c r="A131" s="61" t="str">
        <f>'Raw Data'!A131</f>
        <v>Client 130</v>
      </c>
      <c r="B131" s="66">
        <f>'Raw Data'!B131</f>
        <v>311590.73</v>
      </c>
      <c r="C131" s="66">
        <f>'Raw Data'!C131</f>
        <v>694.42</v>
      </c>
    </row>
    <row r="132" spans="1:3" x14ac:dyDescent="0.15">
      <c r="A132" s="61" t="str">
        <f>'Raw Data'!A132</f>
        <v>Client 131</v>
      </c>
      <c r="B132" s="66">
        <f>'Raw Data'!B132</f>
        <v>259247.82</v>
      </c>
      <c r="C132" s="66">
        <f>'Raw Data'!C132</f>
        <v>688.23</v>
      </c>
    </row>
    <row r="133" spans="1:3" x14ac:dyDescent="0.15">
      <c r="A133" s="61" t="str">
        <f>'Raw Data'!A133</f>
        <v>Client 132</v>
      </c>
      <c r="B133" s="66">
        <f>'Raw Data'!B133</f>
        <v>78586.13</v>
      </c>
      <c r="C133" s="66">
        <f>'Raw Data'!C133</f>
        <v>654.57000000000005</v>
      </c>
    </row>
    <row r="134" spans="1:3" x14ac:dyDescent="0.15">
      <c r="A134" s="61" t="str">
        <f>'Raw Data'!A134</f>
        <v>Client 133</v>
      </c>
      <c r="B134" s="66">
        <f>'Raw Data'!B134</f>
        <v>316734.88</v>
      </c>
      <c r="C134" s="66">
        <f>'Raw Data'!C134</f>
        <v>651.98</v>
      </c>
    </row>
    <row r="135" spans="1:3" x14ac:dyDescent="0.15">
      <c r="A135" s="61" t="str">
        <f>'Raw Data'!A135</f>
        <v>Client 134</v>
      </c>
      <c r="B135" s="66">
        <f>'Raw Data'!B135</f>
        <v>172679.97</v>
      </c>
      <c r="C135" s="66">
        <f>'Raw Data'!C135</f>
        <v>643.76</v>
      </c>
    </row>
    <row r="136" spans="1:3" x14ac:dyDescent="0.15">
      <c r="A136" s="61" t="str">
        <f>'Raw Data'!A136</f>
        <v>Client 135</v>
      </c>
      <c r="B136" s="66">
        <f>'Raw Data'!B136</f>
        <v>73211.38</v>
      </c>
      <c r="C136" s="66">
        <f>'Raw Data'!C136</f>
        <v>634.94000000000005</v>
      </c>
    </row>
    <row r="137" spans="1:3" x14ac:dyDescent="0.15">
      <c r="A137" s="61" t="str">
        <f>'Raw Data'!A137</f>
        <v>Client 136</v>
      </c>
      <c r="B137" s="66">
        <f>'Raw Data'!B137</f>
        <v>325720.96000000002</v>
      </c>
      <c r="C137" s="66">
        <f>'Raw Data'!C137</f>
        <v>626.79999999999995</v>
      </c>
    </row>
    <row r="138" spans="1:3" x14ac:dyDescent="0.15">
      <c r="A138" s="61" t="str">
        <f>'Raw Data'!A138</f>
        <v>Client 137</v>
      </c>
      <c r="B138" s="66">
        <f>'Raw Data'!B138</f>
        <v>70702.98</v>
      </c>
      <c r="C138" s="66">
        <f>'Raw Data'!C138</f>
        <v>625.78</v>
      </c>
    </row>
    <row r="139" spans="1:3" x14ac:dyDescent="0.15">
      <c r="A139" s="61" t="str">
        <f>'Raw Data'!A139</f>
        <v>Client 138</v>
      </c>
      <c r="B139" s="66">
        <f>'Raw Data'!B139</f>
        <v>255696.57</v>
      </c>
      <c r="C139" s="66">
        <f>'Raw Data'!C139</f>
        <v>616.95000000000005</v>
      </c>
    </row>
    <row r="140" spans="1:3" x14ac:dyDescent="0.15">
      <c r="A140" s="61" t="str">
        <f>'Raw Data'!A140</f>
        <v>Client 139</v>
      </c>
      <c r="B140" s="66">
        <f>'Raw Data'!B140</f>
        <v>819226.94</v>
      </c>
      <c r="C140" s="66">
        <f>'Raw Data'!C140</f>
        <v>614.36</v>
      </c>
    </row>
    <row r="141" spans="1:3" x14ac:dyDescent="0.15">
      <c r="A141" s="61" t="str">
        <f>'Raw Data'!A141</f>
        <v>Client 140</v>
      </c>
      <c r="B141" s="66">
        <f>'Raw Data'!B141</f>
        <v>33545.699999999997</v>
      </c>
      <c r="C141" s="66">
        <f>'Raw Data'!C141</f>
        <v>601.72</v>
      </c>
    </row>
    <row r="142" spans="1:3" x14ac:dyDescent="0.15">
      <c r="A142" s="61" t="str">
        <f>'Raw Data'!A142</f>
        <v>Client 141</v>
      </c>
      <c r="B142" s="66">
        <f>'Raw Data'!B142</f>
        <v>0</v>
      </c>
      <c r="C142" s="66">
        <f>'Raw Data'!C142</f>
        <v>595.85</v>
      </c>
    </row>
    <row r="143" spans="1:3" x14ac:dyDescent="0.15">
      <c r="A143" s="61" t="str">
        <f>'Raw Data'!A143</f>
        <v>Client 142</v>
      </c>
      <c r="B143" s="66">
        <f>'Raw Data'!B143</f>
        <v>51391.98</v>
      </c>
      <c r="C143" s="66">
        <f>'Raw Data'!C143</f>
        <v>578.03</v>
      </c>
    </row>
    <row r="144" spans="1:3" x14ac:dyDescent="0.15">
      <c r="A144" s="61" t="str">
        <f>'Raw Data'!A144</f>
        <v>Client 143</v>
      </c>
      <c r="B144" s="66">
        <f>'Raw Data'!B144</f>
        <v>51371.26</v>
      </c>
      <c r="C144" s="66">
        <f>'Raw Data'!C144</f>
        <v>573.02</v>
      </c>
    </row>
    <row r="145" spans="1:3" x14ac:dyDescent="0.15">
      <c r="A145" s="61" t="str">
        <f>'Raw Data'!A145</f>
        <v>Client 144</v>
      </c>
      <c r="B145" s="66">
        <f>'Raw Data'!B145</f>
        <v>113519.46</v>
      </c>
      <c r="C145" s="66">
        <f>'Raw Data'!C145</f>
        <v>563.66</v>
      </c>
    </row>
    <row r="146" spans="1:3" x14ac:dyDescent="0.15">
      <c r="A146" s="61" t="str">
        <f>'Raw Data'!A146</f>
        <v>Client 145</v>
      </c>
      <c r="B146" s="66">
        <f>'Raw Data'!B146</f>
        <v>48552.480000000003</v>
      </c>
      <c r="C146" s="66">
        <f>'Raw Data'!C146</f>
        <v>556.24</v>
      </c>
    </row>
    <row r="147" spans="1:3" x14ac:dyDescent="0.15">
      <c r="A147" s="61" t="str">
        <f>'Raw Data'!A147</f>
        <v>Client 146</v>
      </c>
      <c r="B147" s="66">
        <f>'Raw Data'!B147</f>
        <v>273913.59999999998</v>
      </c>
      <c r="C147" s="66">
        <f>'Raw Data'!C147</f>
        <v>544.1</v>
      </c>
    </row>
    <row r="148" spans="1:3" x14ac:dyDescent="0.15">
      <c r="A148" s="61" t="str">
        <f>'Raw Data'!A148</f>
        <v>Client 147</v>
      </c>
      <c r="B148" s="66">
        <f>'Raw Data'!B148</f>
        <v>99121.59</v>
      </c>
      <c r="C148" s="66">
        <f>'Raw Data'!C148</f>
        <v>542.91999999999996</v>
      </c>
    </row>
    <row r="149" spans="1:3" x14ac:dyDescent="0.15">
      <c r="A149" s="61" t="str">
        <f>'Raw Data'!A149</f>
        <v>Client 148</v>
      </c>
      <c r="B149" s="66">
        <f>'Raw Data'!B149</f>
        <v>139533.57</v>
      </c>
      <c r="C149" s="66">
        <f>'Raw Data'!C149</f>
        <v>526.58000000000004</v>
      </c>
    </row>
    <row r="150" spans="1:3" x14ac:dyDescent="0.15">
      <c r="A150" s="61" t="str">
        <f>'Raw Data'!A150</f>
        <v>Client 149</v>
      </c>
      <c r="B150" s="66">
        <f>'Raw Data'!B150</f>
        <v>103411.36</v>
      </c>
      <c r="C150" s="66">
        <f>'Raw Data'!C150</f>
        <v>524.07000000000005</v>
      </c>
    </row>
    <row r="151" spans="1:3" x14ac:dyDescent="0.15">
      <c r="A151" s="61" t="str">
        <f>'Raw Data'!A151</f>
        <v>Client 150</v>
      </c>
      <c r="B151" s="66">
        <f>'Raw Data'!B151</f>
        <v>298811.24</v>
      </c>
      <c r="C151" s="66">
        <f>'Raw Data'!C151</f>
        <v>505.12</v>
      </c>
    </row>
    <row r="152" spans="1:3" x14ac:dyDescent="0.15">
      <c r="A152" s="61" t="str">
        <f>'Raw Data'!A152</f>
        <v>Client 151</v>
      </c>
      <c r="B152" s="66">
        <f>'Raw Data'!B152</f>
        <v>97305.93</v>
      </c>
      <c r="C152" s="66">
        <f>'Raw Data'!C152</f>
        <v>503.03</v>
      </c>
    </row>
    <row r="153" spans="1:3" x14ac:dyDescent="0.15">
      <c r="A153" s="61" t="str">
        <f>'Raw Data'!A153</f>
        <v>Client 152</v>
      </c>
      <c r="B153" s="66">
        <f>'Raw Data'!B153</f>
        <v>31467.34</v>
      </c>
      <c r="C153" s="66">
        <f>'Raw Data'!C153</f>
        <v>456.68</v>
      </c>
    </row>
    <row r="154" spans="1:3" x14ac:dyDescent="0.15">
      <c r="A154" s="61" t="str">
        <f>'Raw Data'!A154</f>
        <v>Client 153</v>
      </c>
      <c r="B154" s="66">
        <f>'Raw Data'!B154</f>
        <v>4200.8100000000004</v>
      </c>
      <c r="C154" s="66">
        <f>'Raw Data'!C154</f>
        <v>455.11</v>
      </c>
    </row>
    <row r="155" spans="1:3" x14ac:dyDescent="0.15">
      <c r="A155" s="61" t="str">
        <f>'Raw Data'!A155</f>
        <v>Client 154</v>
      </c>
      <c r="B155" s="66">
        <f>'Raw Data'!B155</f>
        <v>46281.62</v>
      </c>
      <c r="C155" s="66">
        <f>'Raw Data'!C155</f>
        <v>455.04</v>
      </c>
    </row>
    <row r="156" spans="1:3" x14ac:dyDescent="0.15">
      <c r="A156" s="61" t="str">
        <f>'Raw Data'!A156</f>
        <v>Client 155</v>
      </c>
      <c r="B156" s="66">
        <f>'Raw Data'!B156</f>
        <v>1652199.13</v>
      </c>
      <c r="C156" s="66">
        <f>'Raw Data'!C156</f>
        <v>447.36</v>
      </c>
    </row>
    <row r="157" spans="1:3" x14ac:dyDescent="0.15">
      <c r="A157" s="61" t="str">
        <f>'Raw Data'!A157</f>
        <v>Client 156</v>
      </c>
      <c r="B157" s="66">
        <f>'Raw Data'!B157</f>
        <v>0</v>
      </c>
      <c r="C157" s="66">
        <f>'Raw Data'!C157</f>
        <v>437</v>
      </c>
    </row>
    <row r="158" spans="1:3" x14ac:dyDescent="0.15">
      <c r="A158" s="61" t="str">
        <f>'Raw Data'!A158</f>
        <v>Client 157</v>
      </c>
      <c r="B158" s="66">
        <f>'Raw Data'!B158</f>
        <v>145741.51999999999</v>
      </c>
      <c r="C158" s="66">
        <f>'Raw Data'!C158</f>
        <v>431.77</v>
      </c>
    </row>
    <row r="159" spans="1:3" x14ac:dyDescent="0.15">
      <c r="A159" s="61" t="str">
        <f>'Raw Data'!A159</f>
        <v>Client 158</v>
      </c>
      <c r="B159" s="66">
        <f>'Raw Data'!B159</f>
        <v>52477.96</v>
      </c>
      <c r="C159" s="66">
        <f>'Raw Data'!C159</f>
        <v>426.5</v>
      </c>
    </row>
    <row r="160" spans="1:3" x14ac:dyDescent="0.15">
      <c r="A160" s="61" t="str">
        <f>'Raw Data'!A160</f>
        <v>Client 159</v>
      </c>
      <c r="B160" s="66">
        <f>'Raw Data'!B160</f>
        <v>54464.6</v>
      </c>
      <c r="C160" s="66">
        <f>'Raw Data'!C160</f>
        <v>420.78</v>
      </c>
    </row>
    <row r="161" spans="1:3" x14ac:dyDescent="0.15">
      <c r="A161" s="61" t="str">
        <f>'Raw Data'!A161</f>
        <v>Client 160</v>
      </c>
      <c r="B161" s="66">
        <f>'Raw Data'!B161</f>
        <v>46215.91</v>
      </c>
      <c r="C161" s="66">
        <f>'Raw Data'!C161</f>
        <v>405.83</v>
      </c>
    </row>
    <row r="162" spans="1:3" x14ac:dyDescent="0.15">
      <c r="A162" s="61" t="str">
        <f>'Raw Data'!A162</f>
        <v>Client 161</v>
      </c>
      <c r="B162" s="66">
        <f>'Raw Data'!B162</f>
        <v>236286.57</v>
      </c>
      <c r="C162" s="66">
        <f>'Raw Data'!C162</f>
        <v>404.07</v>
      </c>
    </row>
    <row r="163" spans="1:3" x14ac:dyDescent="0.15">
      <c r="A163" s="61" t="str">
        <f>'Raw Data'!A163</f>
        <v>Client 162</v>
      </c>
      <c r="B163" s="66">
        <f>'Raw Data'!B163</f>
        <v>236115.95</v>
      </c>
      <c r="C163" s="66">
        <f>'Raw Data'!C163</f>
        <v>373.83</v>
      </c>
    </row>
    <row r="164" spans="1:3" x14ac:dyDescent="0.15">
      <c r="A164" s="61" t="str">
        <f>'Raw Data'!A164</f>
        <v>Client 163</v>
      </c>
      <c r="B164" s="66">
        <f>'Raw Data'!B164</f>
        <v>40013.620000000003</v>
      </c>
      <c r="C164" s="66">
        <f>'Raw Data'!C164</f>
        <v>367.97</v>
      </c>
    </row>
    <row r="165" spans="1:3" x14ac:dyDescent="0.15">
      <c r="A165" s="61" t="str">
        <f>'Raw Data'!A165</f>
        <v>Client 164</v>
      </c>
      <c r="B165" s="66">
        <f>'Raw Data'!B165</f>
        <v>25865.38</v>
      </c>
      <c r="C165" s="66">
        <f>'Raw Data'!C165</f>
        <v>337.2</v>
      </c>
    </row>
    <row r="166" spans="1:3" x14ac:dyDescent="0.15">
      <c r="A166" s="61" t="str">
        <f>'Raw Data'!A166</f>
        <v>Client 165</v>
      </c>
      <c r="B166" s="66">
        <f>'Raw Data'!B166</f>
        <v>34145.69</v>
      </c>
      <c r="C166" s="66">
        <f>'Raw Data'!C166</f>
        <v>329.77</v>
      </c>
    </row>
    <row r="167" spans="1:3" x14ac:dyDescent="0.15">
      <c r="A167" s="61" t="str">
        <f>'Raw Data'!A167</f>
        <v>Client 166</v>
      </c>
      <c r="B167" s="66">
        <f>'Raw Data'!B167</f>
        <v>48172.13</v>
      </c>
      <c r="C167" s="66">
        <f>'Raw Data'!C167</f>
        <v>321.75</v>
      </c>
    </row>
    <row r="168" spans="1:3" x14ac:dyDescent="0.15">
      <c r="A168" s="61" t="str">
        <f>'Raw Data'!A168</f>
        <v>Client 167</v>
      </c>
      <c r="B168" s="66">
        <f>'Raw Data'!B168</f>
        <v>23703.54</v>
      </c>
      <c r="C168" s="66">
        <f>'Raw Data'!C168</f>
        <v>321.58999999999997</v>
      </c>
    </row>
    <row r="169" spans="1:3" x14ac:dyDescent="0.15">
      <c r="A169" s="61" t="str">
        <f>'Raw Data'!A169</f>
        <v>Client 168</v>
      </c>
      <c r="B169" s="66">
        <f>'Raw Data'!B169</f>
        <v>35602.550000000003</v>
      </c>
      <c r="C169" s="66">
        <f>'Raw Data'!C169</f>
        <v>319.75</v>
      </c>
    </row>
    <row r="170" spans="1:3" x14ac:dyDescent="0.15">
      <c r="A170" s="61" t="str">
        <f>'Raw Data'!A170</f>
        <v>Client 169</v>
      </c>
      <c r="B170" s="66">
        <f>'Raw Data'!B170</f>
        <v>60557.05</v>
      </c>
      <c r="C170" s="66">
        <f>'Raw Data'!C170</f>
        <v>315.14</v>
      </c>
    </row>
    <row r="171" spans="1:3" x14ac:dyDescent="0.15">
      <c r="A171" s="61" t="str">
        <f>'Raw Data'!A171</f>
        <v>Client 170</v>
      </c>
      <c r="B171" s="66">
        <f>'Raw Data'!B171</f>
        <v>124993.63</v>
      </c>
      <c r="C171" s="66">
        <f>'Raw Data'!C171</f>
        <v>309.81</v>
      </c>
    </row>
    <row r="172" spans="1:3" x14ac:dyDescent="0.15">
      <c r="A172" s="61" t="str">
        <f>'Raw Data'!A172</f>
        <v>Client 171</v>
      </c>
      <c r="B172" s="66">
        <f>'Raw Data'!B172</f>
        <v>19829.62</v>
      </c>
      <c r="C172" s="66">
        <f>'Raw Data'!C172</f>
        <v>307.58</v>
      </c>
    </row>
    <row r="173" spans="1:3" x14ac:dyDescent="0.15">
      <c r="A173" s="61" t="str">
        <f>'Raw Data'!A173</f>
        <v>Client 172</v>
      </c>
      <c r="B173" s="66">
        <f>'Raw Data'!B173</f>
        <v>842949.76</v>
      </c>
      <c r="C173" s="66">
        <f>'Raw Data'!C173</f>
        <v>301.95999999999998</v>
      </c>
    </row>
    <row r="174" spans="1:3" x14ac:dyDescent="0.15">
      <c r="A174" s="61" t="str">
        <f>'Raw Data'!A174</f>
        <v>Client 173</v>
      </c>
      <c r="B174" s="66">
        <f>'Raw Data'!B174</f>
        <v>30320.6</v>
      </c>
      <c r="C174" s="66">
        <f>'Raw Data'!C174</f>
        <v>298.95999999999998</v>
      </c>
    </row>
    <row r="175" spans="1:3" x14ac:dyDescent="0.15">
      <c r="A175" s="61" t="str">
        <f>'Raw Data'!A175</f>
        <v>Client 174</v>
      </c>
      <c r="B175" s="66">
        <f>'Raw Data'!B175</f>
        <v>88021.48</v>
      </c>
      <c r="C175" s="66">
        <f>'Raw Data'!C175</f>
        <v>297.69</v>
      </c>
    </row>
    <row r="176" spans="1:3" x14ac:dyDescent="0.15">
      <c r="A176" s="61" t="str">
        <f>'Raw Data'!A176</f>
        <v>Client 175</v>
      </c>
      <c r="B176" s="66">
        <f>'Raw Data'!B176</f>
        <v>12867.94</v>
      </c>
      <c r="C176" s="66">
        <f>'Raw Data'!C176</f>
        <v>295.60000000000002</v>
      </c>
    </row>
    <row r="177" spans="1:3" x14ac:dyDescent="0.15">
      <c r="A177" s="61" t="str">
        <f>'Raw Data'!A177</f>
        <v>Client 176</v>
      </c>
      <c r="B177" s="66">
        <f>'Raw Data'!B177</f>
        <v>113800.84</v>
      </c>
      <c r="C177" s="66">
        <f>'Raw Data'!C177</f>
        <v>291.14</v>
      </c>
    </row>
    <row r="178" spans="1:3" x14ac:dyDescent="0.15">
      <c r="A178" s="61" t="str">
        <f>'Raw Data'!A178</f>
        <v>Client 177</v>
      </c>
      <c r="B178" s="66">
        <f>'Raw Data'!B178</f>
        <v>46755.81</v>
      </c>
      <c r="C178" s="66">
        <f>'Raw Data'!C178</f>
        <v>280.56</v>
      </c>
    </row>
    <row r="179" spans="1:3" x14ac:dyDescent="0.15">
      <c r="A179" s="61" t="str">
        <f>'Raw Data'!A179</f>
        <v>Client 178</v>
      </c>
      <c r="B179" s="66">
        <f>'Raw Data'!B179</f>
        <v>162824.76</v>
      </c>
      <c r="C179" s="66">
        <f>'Raw Data'!C179</f>
        <v>259.39</v>
      </c>
    </row>
    <row r="180" spans="1:3" x14ac:dyDescent="0.15">
      <c r="A180" s="61" t="str">
        <f>'Raw Data'!A180</f>
        <v>Client 179</v>
      </c>
      <c r="B180" s="66">
        <f>'Raw Data'!B180</f>
        <v>32369.02</v>
      </c>
      <c r="C180" s="66">
        <f>'Raw Data'!C180</f>
        <v>259.3</v>
      </c>
    </row>
    <row r="181" spans="1:3" x14ac:dyDescent="0.15">
      <c r="A181" s="61" t="str">
        <f>'Raw Data'!A181</f>
        <v>Client 180</v>
      </c>
      <c r="B181" s="66">
        <f>'Raw Data'!B181</f>
        <v>30201.77</v>
      </c>
      <c r="C181" s="66">
        <f>'Raw Data'!C181</f>
        <v>258.39</v>
      </c>
    </row>
    <row r="182" spans="1:3" x14ac:dyDescent="0.15">
      <c r="A182" s="61" t="str">
        <f>'Raw Data'!A182</f>
        <v>Client 181</v>
      </c>
      <c r="B182" s="66">
        <f>'Raw Data'!B182</f>
        <v>27428.32</v>
      </c>
      <c r="C182" s="66">
        <f>'Raw Data'!C182</f>
        <v>247.59</v>
      </c>
    </row>
    <row r="183" spans="1:3" x14ac:dyDescent="0.15">
      <c r="A183" s="61" t="str">
        <f>'Raw Data'!A183</f>
        <v>Client 182</v>
      </c>
      <c r="B183" s="66">
        <f>'Raw Data'!B183</f>
        <v>25510.04</v>
      </c>
      <c r="C183" s="66">
        <f>'Raw Data'!C183</f>
        <v>247.46</v>
      </c>
    </row>
    <row r="184" spans="1:3" x14ac:dyDescent="0.15">
      <c r="A184" s="61" t="str">
        <f>'Raw Data'!A184</f>
        <v>Client 183</v>
      </c>
      <c r="B184" s="66">
        <f>'Raw Data'!B184</f>
        <v>366535.39</v>
      </c>
      <c r="C184" s="66">
        <f>'Raw Data'!C184</f>
        <v>246.15</v>
      </c>
    </row>
    <row r="185" spans="1:3" x14ac:dyDescent="0.15">
      <c r="A185" s="61" t="str">
        <f>'Raw Data'!A185</f>
        <v>Client 184</v>
      </c>
      <c r="B185" s="66">
        <f>'Raw Data'!B185</f>
        <v>204266.23999999999</v>
      </c>
      <c r="C185" s="66">
        <f>'Raw Data'!C185</f>
        <v>245.74</v>
      </c>
    </row>
    <row r="186" spans="1:3" x14ac:dyDescent="0.15">
      <c r="A186" s="61" t="str">
        <f>'Raw Data'!A186</f>
        <v>Client 185</v>
      </c>
      <c r="B186" s="66">
        <f>'Raw Data'!B186</f>
        <v>641258.73</v>
      </c>
      <c r="C186" s="66">
        <f>'Raw Data'!C186</f>
        <v>245.35</v>
      </c>
    </row>
    <row r="187" spans="1:3" x14ac:dyDescent="0.15">
      <c r="A187" s="61" t="str">
        <f>'Raw Data'!A187</f>
        <v>Client 186</v>
      </c>
      <c r="B187" s="66">
        <f>'Raw Data'!B187</f>
        <v>78745</v>
      </c>
      <c r="C187" s="66">
        <f>'Raw Data'!C187</f>
        <v>242.45</v>
      </c>
    </row>
    <row r="188" spans="1:3" x14ac:dyDescent="0.15">
      <c r="A188" s="61" t="str">
        <f>'Raw Data'!A188</f>
        <v>Client 187</v>
      </c>
      <c r="B188" s="66">
        <f>'Raw Data'!B188</f>
        <v>239488.81</v>
      </c>
      <c r="C188" s="66">
        <f>'Raw Data'!C188</f>
        <v>240.64</v>
      </c>
    </row>
    <row r="189" spans="1:3" x14ac:dyDescent="0.15">
      <c r="A189" s="61" t="str">
        <f>'Raw Data'!A189</f>
        <v>Client 188</v>
      </c>
      <c r="B189" s="66">
        <f>'Raw Data'!B189</f>
        <v>207417.04</v>
      </c>
      <c r="C189" s="66">
        <f>'Raw Data'!C189</f>
        <v>238.24</v>
      </c>
    </row>
    <row r="190" spans="1:3" x14ac:dyDescent="0.15">
      <c r="A190" s="61" t="str">
        <f>'Raw Data'!A190</f>
        <v>Client 189</v>
      </c>
      <c r="B190" s="66">
        <f>'Raw Data'!B190</f>
        <v>15639.13</v>
      </c>
      <c r="C190" s="66">
        <f>'Raw Data'!C190</f>
        <v>223.08</v>
      </c>
    </row>
    <row r="191" spans="1:3" x14ac:dyDescent="0.15">
      <c r="A191" s="61" t="str">
        <f>'Raw Data'!A191</f>
        <v>Client 190</v>
      </c>
      <c r="B191" s="66">
        <f>'Raw Data'!B191</f>
        <v>65851.45</v>
      </c>
      <c r="C191" s="66">
        <f>'Raw Data'!C191</f>
        <v>220.14</v>
      </c>
    </row>
    <row r="192" spans="1:3" x14ac:dyDescent="0.15">
      <c r="A192" s="61" t="str">
        <f>'Raw Data'!A192</f>
        <v>Client 191</v>
      </c>
      <c r="B192" s="66">
        <f>'Raw Data'!B192</f>
        <v>59335.56</v>
      </c>
      <c r="C192" s="66">
        <f>'Raw Data'!C192</f>
        <v>205.85</v>
      </c>
    </row>
    <row r="193" spans="1:3" x14ac:dyDescent="0.15">
      <c r="A193" s="61" t="str">
        <f>'Raw Data'!A193</f>
        <v>Client 192</v>
      </c>
      <c r="B193" s="66">
        <f>'Raw Data'!B193</f>
        <v>0</v>
      </c>
      <c r="C193" s="66">
        <f>'Raw Data'!C193</f>
        <v>203</v>
      </c>
    </row>
    <row r="194" spans="1:3" x14ac:dyDescent="0.15">
      <c r="A194" s="61" t="str">
        <f>'Raw Data'!A194</f>
        <v>Client 193</v>
      </c>
      <c r="B194" s="66">
        <f>'Raw Data'!B194</f>
        <v>0</v>
      </c>
      <c r="C194" s="66">
        <f>'Raw Data'!C194</f>
        <v>196.66</v>
      </c>
    </row>
    <row r="195" spans="1:3" x14ac:dyDescent="0.15">
      <c r="A195" s="61" t="str">
        <f>'Raw Data'!A195</f>
        <v>Client 194</v>
      </c>
      <c r="B195" s="66">
        <f>'Raw Data'!B195</f>
        <v>165648.10999999999</v>
      </c>
      <c r="C195" s="66">
        <f>'Raw Data'!C195</f>
        <v>195.74</v>
      </c>
    </row>
    <row r="196" spans="1:3" x14ac:dyDescent="0.15">
      <c r="A196" s="61" t="str">
        <f>'Raw Data'!A196</f>
        <v>Client 195</v>
      </c>
      <c r="B196" s="66">
        <f>'Raw Data'!B196</f>
        <v>22547.79</v>
      </c>
      <c r="C196" s="66">
        <f>'Raw Data'!C196</f>
        <v>192.59</v>
      </c>
    </row>
    <row r="197" spans="1:3" x14ac:dyDescent="0.15">
      <c r="A197" s="61" t="str">
        <f>'Raw Data'!A197</f>
        <v>Client 196</v>
      </c>
      <c r="B197" s="66">
        <f>'Raw Data'!B197</f>
        <v>57127.78</v>
      </c>
      <c r="C197" s="66">
        <f>'Raw Data'!C197</f>
        <v>191.33</v>
      </c>
    </row>
    <row r="198" spans="1:3" x14ac:dyDescent="0.15">
      <c r="A198" s="61" t="str">
        <f>'Raw Data'!A198</f>
        <v>Client 197</v>
      </c>
      <c r="B198" s="66">
        <f>'Raw Data'!B198</f>
        <v>20313</v>
      </c>
      <c r="C198" s="66">
        <f>'Raw Data'!C198</f>
        <v>188.73</v>
      </c>
    </row>
    <row r="199" spans="1:3" x14ac:dyDescent="0.15">
      <c r="A199" s="61" t="str">
        <f>'Raw Data'!A199</f>
        <v>Client 198</v>
      </c>
      <c r="B199" s="66">
        <f>'Raw Data'!B199</f>
        <v>40769.21</v>
      </c>
      <c r="C199" s="66">
        <f>'Raw Data'!C199</f>
        <v>169.63</v>
      </c>
    </row>
    <row r="200" spans="1:3" x14ac:dyDescent="0.15">
      <c r="A200" s="61" t="str">
        <f>'Raw Data'!A200</f>
        <v>Client 199</v>
      </c>
      <c r="B200" s="66">
        <f>'Raw Data'!B200</f>
        <v>125741.68</v>
      </c>
      <c r="C200" s="66">
        <f>'Raw Data'!C200</f>
        <v>167.26</v>
      </c>
    </row>
    <row r="201" spans="1:3" x14ac:dyDescent="0.15">
      <c r="A201" s="61" t="str">
        <f>'Raw Data'!A201</f>
        <v>Client 200</v>
      </c>
      <c r="B201" s="66">
        <f>'Raw Data'!B201</f>
        <v>70961.070000000007</v>
      </c>
      <c r="C201" s="66">
        <f>'Raw Data'!C201</f>
        <v>164.24</v>
      </c>
    </row>
    <row r="202" spans="1:3" x14ac:dyDescent="0.15">
      <c r="A202" s="61" t="str">
        <f>'Raw Data'!A202</f>
        <v>Client 201</v>
      </c>
      <c r="B202" s="66">
        <f>'Raw Data'!B202</f>
        <v>52683.98</v>
      </c>
      <c r="C202" s="66">
        <f>'Raw Data'!C202</f>
        <v>161.46</v>
      </c>
    </row>
    <row r="203" spans="1:3" x14ac:dyDescent="0.15">
      <c r="A203" s="61" t="str">
        <f>'Raw Data'!A203</f>
        <v>Client 202</v>
      </c>
      <c r="B203" s="66">
        <f>'Raw Data'!B203</f>
        <v>101297.44</v>
      </c>
      <c r="C203" s="66">
        <f>'Raw Data'!C203</f>
        <v>158.44</v>
      </c>
    </row>
    <row r="204" spans="1:3" x14ac:dyDescent="0.15">
      <c r="A204" s="61" t="str">
        <f>'Raw Data'!A204</f>
        <v>Client 203</v>
      </c>
      <c r="B204" s="66">
        <f>'Raw Data'!B204</f>
        <v>4352.55</v>
      </c>
      <c r="C204" s="66">
        <f>'Raw Data'!C204</f>
        <v>150.91999999999999</v>
      </c>
    </row>
    <row r="205" spans="1:3" x14ac:dyDescent="0.15">
      <c r="A205" s="61" t="str">
        <f>'Raw Data'!A205</f>
        <v>Client 204</v>
      </c>
      <c r="B205" s="66">
        <f>'Raw Data'!B205</f>
        <v>14555.97</v>
      </c>
      <c r="C205" s="66">
        <f>'Raw Data'!C205</f>
        <v>144.81</v>
      </c>
    </row>
    <row r="206" spans="1:3" x14ac:dyDescent="0.15">
      <c r="A206" s="61" t="str">
        <f>'Raw Data'!A206</f>
        <v>Client 205</v>
      </c>
      <c r="B206" s="66">
        <f>'Raw Data'!B206</f>
        <v>62869.33</v>
      </c>
      <c r="C206" s="66">
        <f>'Raw Data'!C206</f>
        <v>139.46</v>
      </c>
    </row>
    <row r="207" spans="1:3" x14ac:dyDescent="0.15">
      <c r="A207" s="61" t="str">
        <f>'Raw Data'!A207</f>
        <v>Client 206</v>
      </c>
      <c r="B207" s="66">
        <f>'Raw Data'!B207</f>
        <v>58448.72</v>
      </c>
      <c r="C207" s="66">
        <f>'Raw Data'!C207</f>
        <v>131.63</v>
      </c>
    </row>
    <row r="208" spans="1:3" x14ac:dyDescent="0.15">
      <c r="A208" s="61" t="str">
        <f>'Raw Data'!A208</f>
        <v>Client 207</v>
      </c>
      <c r="B208" s="66">
        <f>'Raw Data'!B208</f>
        <v>36982.620000000003</v>
      </c>
      <c r="C208" s="66">
        <f>'Raw Data'!C208</f>
        <v>130.84</v>
      </c>
    </row>
    <row r="209" spans="1:3" x14ac:dyDescent="0.15">
      <c r="A209" s="61" t="str">
        <f>'Raw Data'!A209</f>
        <v>Client 208</v>
      </c>
      <c r="B209" s="66">
        <f>'Raw Data'!B209</f>
        <v>75574.22</v>
      </c>
      <c r="C209" s="66">
        <f>'Raw Data'!C209</f>
        <v>130.04</v>
      </c>
    </row>
    <row r="210" spans="1:3" x14ac:dyDescent="0.15">
      <c r="A210" s="61" t="str">
        <f>'Raw Data'!A210</f>
        <v>Client 209</v>
      </c>
      <c r="B210" s="66">
        <f>'Raw Data'!B210</f>
        <v>12999.76</v>
      </c>
      <c r="C210" s="66">
        <f>'Raw Data'!C210</f>
        <v>127.18</v>
      </c>
    </row>
    <row r="211" spans="1:3" x14ac:dyDescent="0.15">
      <c r="A211" s="61" t="str">
        <f>'Raw Data'!A211</f>
        <v>Client 210</v>
      </c>
      <c r="B211" s="66">
        <f>'Raw Data'!B211</f>
        <v>250207.91</v>
      </c>
      <c r="C211" s="66">
        <f>'Raw Data'!C211</f>
        <v>125.25</v>
      </c>
    </row>
    <row r="212" spans="1:3" x14ac:dyDescent="0.15">
      <c r="A212" s="61" t="str">
        <f>'Raw Data'!A212</f>
        <v>Client 211</v>
      </c>
      <c r="B212" s="66">
        <f>'Raw Data'!B212</f>
        <v>11072.07</v>
      </c>
      <c r="C212" s="66">
        <f>'Raw Data'!C212</f>
        <v>120.97</v>
      </c>
    </row>
    <row r="213" spans="1:3" x14ac:dyDescent="0.15">
      <c r="A213" s="61" t="str">
        <f>'Raw Data'!A213</f>
        <v>Client 212</v>
      </c>
      <c r="B213" s="66">
        <f>'Raw Data'!B213</f>
        <v>16287.36</v>
      </c>
      <c r="C213" s="66">
        <f>'Raw Data'!C213</f>
        <v>118.93</v>
      </c>
    </row>
    <row r="214" spans="1:3" x14ac:dyDescent="0.15">
      <c r="A214" s="61" t="str">
        <f>'Raw Data'!A214</f>
        <v>Client 213</v>
      </c>
      <c r="B214" s="66">
        <f>'Raw Data'!B214</f>
        <v>8257.36</v>
      </c>
      <c r="C214" s="66">
        <f>'Raw Data'!C214</f>
        <v>115.7</v>
      </c>
    </row>
    <row r="215" spans="1:3" x14ac:dyDescent="0.15">
      <c r="A215" s="61" t="str">
        <f>'Raw Data'!A215</f>
        <v>Client 214</v>
      </c>
      <c r="B215" s="66">
        <f>'Raw Data'!B215</f>
        <v>0</v>
      </c>
      <c r="C215" s="66">
        <f>'Raw Data'!C215</f>
        <v>115.33</v>
      </c>
    </row>
    <row r="216" spans="1:3" x14ac:dyDescent="0.15">
      <c r="A216" s="61" t="str">
        <f>'Raw Data'!A216</f>
        <v>Client 215</v>
      </c>
      <c r="B216" s="66">
        <f>'Raw Data'!B216</f>
        <v>539800.24</v>
      </c>
      <c r="C216" s="66">
        <f>'Raw Data'!C216</f>
        <v>114.92</v>
      </c>
    </row>
    <row r="217" spans="1:3" x14ac:dyDescent="0.15">
      <c r="A217" s="61" t="str">
        <f>'Raw Data'!A217</f>
        <v>Client 216</v>
      </c>
      <c r="B217" s="66">
        <f>'Raw Data'!B217</f>
        <v>14769.15</v>
      </c>
      <c r="C217" s="66">
        <f>'Raw Data'!C217</f>
        <v>114.18</v>
      </c>
    </row>
    <row r="218" spans="1:3" x14ac:dyDescent="0.15">
      <c r="A218" s="61" t="str">
        <f>'Raw Data'!A218</f>
        <v>Client 217</v>
      </c>
      <c r="B218" s="66">
        <f>'Raw Data'!B218</f>
        <v>144902.93</v>
      </c>
      <c r="C218" s="66">
        <f>'Raw Data'!C218</f>
        <v>103.34</v>
      </c>
    </row>
    <row r="219" spans="1:3" x14ac:dyDescent="0.15">
      <c r="A219" s="61" t="str">
        <f>'Raw Data'!A219</f>
        <v>Client 218</v>
      </c>
      <c r="B219" s="66">
        <f>'Raw Data'!B219</f>
        <v>1632.31</v>
      </c>
      <c r="C219" s="66">
        <f>'Raw Data'!C219</f>
        <v>88.75</v>
      </c>
    </row>
    <row r="220" spans="1:3" x14ac:dyDescent="0.15">
      <c r="A220" s="61" t="str">
        <f>'Raw Data'!A220</f>
        <v>Client 219</v>
      </c>
      <c r="B220" s="66">
        <f>'Raw Data'!B220</f>
        <v>35337.85</v>
      </c>
      <c r="C220" s="66">
        <f>'Raw Data'!C220</f>
        <v>87.85</v>
      </c>
    </row>
    <row r="221" spans="1:3" x14ac:dyDescent="0.15">
      <c r="A221" s="61" t="str">
        <f>'Raw Data'!A221</f>
        <v>Client 220</v>
      </c>
      <c r="B221" s="66">
        <f>'Raw Data'!B221</f>
        <v>91743.51</v>
      </c>
      <c r="C221" s="66">
        <f>'Raw Data'!C221</f>
        <v>86.06</v>
      </c>
    </row>
    <row r="222" spans="1:3" x14ac:dyDescent="0.15">
      <c r="A222" s="61" t="str">
        <f>'Raw Data'!A222</f>
        <v>Client 221</v>
      </c>
      <c r="B222" s="66">
        <f>'Raw Data'!B222</f>
        <v>8435.0300000000007</v>
      </c>
      <c r="C222" s="66">
        <f>'Raw Data'!C222</f>
        <v>78.86</v>
      </c>
    </row>
    <row r="223" spans="1:3" x14ac:dyDescent="0.15">
      <c r="A223" s="61" t="str">
        <f>'Raw Data'!A223</f>
        <v>Client 222</v>
      </c>
      <c r="B223" s="66">
        <f>'Raw Data'!B223</f>
        <v>45445.62</v>
      </c>
      <c r="C223" s="66">
        <f>'Raw Data'!C223</f>
        <v>78.77</v>
      </c>
    </row>
    <row r="224" spans="1:3" x14ac:dyDescent="0.15">
      <c r="A224" s="61" t="str">
        <f>'Raw Data'!A224</f>
        <v>Client 223</v>
      </c>
      <c r="B224" s="66">
        <f>'Raw Data'!B224</f>
        <v>8458.1200000000008</v>
      </c>
      <c r="C224" s="66">
        <f>'Raw Data'!C224</f>
        <v>78.06</v>
      </c>
    </row>
    <row r="225" spans="1:3" x14ac:dyDescent="0.15">
      <c r="A225" s="61" t="str">
        <f>'Raw Data'!A225</f>
        <v>Client 224</v>
      </c>
      <c r="B225" s="66">
        <f>'Raw Data'!B225</f>
        <v>30068.57</v>
      </c>
      <c r="C225" s="66">
        <f>'Raw Data'!C225</f>
        <v>76.94</v>
      </c>
    </row>
    <row r="226" spans="1:3" x14ac:dyDescent="0.15">
      <c r="A226" s="61" t="str">
        <f>'Raw Data'!A226</f>
        <v>Client 225</v>
      </c>
      <c r="B226" s="66">
        <f>'Raw Data'!B226</f>
        <v>21586.03</v>
      </c>
      <c r="C226" s="66">
        <f>'Raw Data'!C226</f>
        <v>75.209999999999994</v>
      </c>
    </row>
    <row r="227" spans="1:3" x14ac:dyDescent="0.15">
      <c r="A227" s="61" t="str">
        <f>'Raw Data'!A227</f>
        <v>Client 226</v>
      </c>
      <c r="B227" s="66">
        <f>'Raw Data'!B227</f>
        <v>8681.4500000000007</v>
      </c>
      <c r="C227" s="66">
        <f>'Raw Data'!C227</f>
        <v>75.010000000000005</v>
      </c>
    </row>
    <row r="228" spans="1:3" x14ac:dyDescent="0.15">
      <c r="A228" s="61" t="str">
        <f>'Raw Data'!A228</f>
        <v>Client 227</v>
      </c>
      <c r="B228" s="66">
        <f>'Raw Data'!B228</f>
        <v>0</v>
      </c>
      <c r="C228" s="66">
        <f>'Raw Data'!C228</f>
        <v>74.67</v>
      </c>
    </row>
    <row r="229" spans="1:3" x14ac:dyDescent="0.15">
      <c r="A229" s="61" t="str">
        <f>'Raw Data'!A229</f>
        <v>Client 228</v>
      </c>
      <c r="B229" s="66">
        <f>'Raw Data'!B229</f>
        <v>126567.6</v>
      </c>
      <c r="C229" s="66">
        <f>'Raw Data'!C229</f>
        <v>73.95</v>
      </c>
    </row>
    <row r="230" spans="1:3" x14ac:dyDescent="0.15">
      <c r="A230" s="61" t="str">
        <f>'Raw Data'!A230</f>
        <v>Client 229</v>
      </c>
      <c r="B230" s="66">
        <f>'Raw Data'!B230</f>
        <v>6660.98</v>
      </c>
      <c r="C230" s="66">
        <f>'Raw Data'!C230</f>
        <v>73.58</v>
      </c>
    </row>
    <row r="231" spans="1:3" x14ac:dyDescent="0.15">
      <c r="A231" s="61" t="str">
        <f>'Raw Data'!A231</f>
        <v>Client 230</v>
      </c>
      <c r="B231" s="66">
        <f>'Raw Data'!B231</f>
        <v>12911.25</v>
      </c>
      <c r="C231" s="66">
        <f>'Raw Data'!C231</f>
        <v>72.38</v>
      </c>
    </row>
    <row r="232" spans="1:3" x14ac:dyDescent="0.15">
      <c r="A232" s="61" t="str">
        <f>'Raw Data'!A232</f>
        <v>Client 231</v>
      </c>
      <c r="B232" s="66">
        <f>'Raw Data'!B232</f>
        <v>71287.5</v>
      </c>
      <c r="C232" s="66">
        <f>'Raw Data'!C232</f>
        <v>70.45</v>
      </c>
    </row>
    <row r="233" spans="1:3" x14ac:dyDescent="0.15">
      <c r="A233" s="61" t="str">
        <f>'Raw Data'!A233</f>
        <v>Client 232</v>
      </c>
      <c r="B233" s="66">
        <f>'Raw Data'!B233</f>
        <v>3721.09</v>
      </c>
      <c r="C233" s="66">
        <f>'Raw Data'!C233</f>
        <v>69.5</v>
      </c>
    </row>
    <row r="234" spans="1:3" x14ac:dyDescent="0.15">
      <c r="A234" s="61" t="str">
        <f>'Raw Data'!A234</f>
        <v>Client 233</v>
      </c>
      <c r="B234" s="66">
        <f>'Raw Data'!B234</f>
        <v>1322554.1200000001</v>
      </c>
      <c r="C234" s="66">
        <f>'Raw Data'!C234</f>
        <v>69.010000000000005</v>
      </c>
    </row>
    <row r="235" spans="1:3" x14ac:dyDescent="0.15">
      <c r="A235" s="61" t="str">
        <f>'Raw Data'!A235</f>
        <v>Client 234</v>
      </c>
      <c r="B235" s="66">
        <f>'Raw Data'!B235</f>
        <v>900785.17</v>
      </c>
      <c r="C235" s="66">
        <f>'Raw Data'!C235</f>
        <v>64.88</v>
      </c>
    </row>
    <row r="236" spans="1:3" x14ac:dyDescent="0.15">
      <c r="A236" s="61" t="str">
        <f>'Raw Data'!A236</f>
        <v>Client 235</v>
      </c>
      <c r="B236" s="66">
        <f>'Raw Data'!B236</f>
        <v>2326.29</v>
      </c>
      <c r="C236" s="66">
        <f>'Raw Data'!C236</f>
        <v>64.78</v>
      </c>
    </row>
    <row r="237" spans="1:3" x14ac:dyDescent="0.15">
      <c r="A237" s="61" t="str">
        <f>'Raw Data'!A237</f>
        <v>Client 236</v>
      </c>
      <c r="B237" s="66">
        <f>'Raw Data'!B237</f>
        <v>1169.95</v>
      </c>
      <c r="C237" s="66">
        <f>'Raw Data'!C237</f>
        <v>63.92</v>
      </c>
    </row>
    <row r="238" spans="1:3" x14ac:dyDescent="0.15">
      <c r="A238" s="61" t="str">
        <f>'Raw Data'!A238</f>
        <v>Client 237</v>
      </c>
      <c r="B238" s="66">
        <f>'Raw Data'!B238</f>
        <v>0.02</v>
      </c>
      <c r="C238" s="66">
        <f>'Raw Data'!C238</f>
        <v>55.02</v>
      </c>
    </row>
    <row r="239" spans="1:3" x14ac:dyDescent="0.15">
      <c r="A239" s="61" t="str">
        <f>'Raw Data'!A239</f>
        <v>Client 238</v>
      </c>
      <c r="B239" s="66">
        <f>'Raw Data'!B239</f>
        <v>5944.48</v>
      </c>
      <c r="C239" s="66">
        <f>'Raw Data'!C239</f>
        <v>50.26</v>
      </c>
    </row>
    <row r="240" spans="1:3" x14ac:dyDescent="0.15">
      <c r="A240" s="61" t="str">
        <f>'Raw Data'!A240</f>
        <v>Client 239</v>
      </c>
      <c r="B240" s="66">
        <f>'Raw Data'!B240</f>
        <v>4749.42</v>
      </c>
      <c r="C240" s="66">
        <f>'Raw Data'!C240</f>
        <v>48.39</v>
      </c>
    </row>
    <row r="241" spans="1:3" x14ac:dyDescent="0.15">
      <c r="A241" s="61" t="str">
        <f>'Raw Data'!A241</f>
        <v>Client 240</v>
      </c>
      <c r="B241" s="66">
        <f>'Raw Data'!B241</f>
        <v>26779.46</v>
      </c>
      <c r="C241" s="66">
        <f>'Raw Data'!C241</f>
        <v>47.67</v>
      </c>
    </row>
    <row r="242" spans="1:3" x14ac:dyDescent="0.15">
      <c r="A242" s="61" t="str">
        <f>'Raw Data'!A242</f>
        <v>Client 241</v>
      </c>
      <c r="B242" s="66">
        <f>'Raw Data'!B242</f>
        <v>30245.8</v>
      </c>
      <c r="C242" s="66">
        <f>'Raw Data'!C242</f>
        <v>47.57</v>
      </c>
    </row>
    <row r="243" spans="1:3" x14ac:dyDescent="0.15">
      <c r="A243" s="61" t="str">
        <f>'Raw Data'!A243</f>
        <v>Client 242</v>
      </c>
      <c r="B243" s="66">
        <f>'Raw Data'!B243</f>
        <v>25285.17</v>
      </c>
      <c r="C243" s="66">
        <f>'Raw Data'!C243</f>
        <v>46.43</v>
      </c>
    </row>
    <row r="244" spans="1:3" x14ac:dyDescent="0.15">
      <c r="A244" s="61" t="str">
        <f>'Raw Data'!A244</f>
        <v>Client 243</v>
      </c>
      <c r="B244" s="66">
        <f>'Raw Data'!B244</f>
        <v>6247.76</v>
      </c>
      <c r="C244" s="66">
        <f>'Raw Data'!C244</f>
        <v>46.15</v>
      </c>
    </row>
    <row r="245" spans="1:3" x14ac:dyDescent="0.15">
      <c r="A245" s="61" t="str">
        <f>'Raw Data'!A245</f>
        <v>Client 244</v>
      </c>
      <c r="B245" s="66">
        <f>'Raw Data'!B245</f>
        <v>6195</v>
      </c>
      <c r="C245" s="66">
        <f>'Raw Data'!C245</f>
        <v>43.65</v>
      </c>
    </row>
    <row r="246" spans="1:3" x14ac:dyDescent="0.15">
      <c r="A246" s="61" t="str">
        <f>'Raw Data'!A246</f>
        <v>Client 245</v>
      </c>
      <c r="B246" s="66">
        <f>'Raw Data'!B246</f>
        <v>3889.92</v>
      </c>
      <c r="C246" s="66">
        <f>'Raw Data'!C246</f>
        <v>42.86</v>
      </c>
    </row>
    <row r="247" spans="1:3" x14ac:dyDescent="0.15">
      <c r="A247" s="61" t="str">
        <f>'Raw Data'!A247</f>
        <v>Client 246</v>
      </c>
      <c r="B247" s="66">
        <f>'Raw Data'!B247</f>
        <v>7479.03</v>
      </c>
      <c r="C247" s="66">
        <f>'Raw Data'!C247</f>
        <v>40.36</v>
      </c>
    </row>
    <row r="248" spans="1:3" x14ac:dyDescent="0.15">
      <c r="A248" s="61" t="str">
        <f>'Raw Data'!A248</f>
        <v>Client 247</v>
      </c>
      <c r="B248" s="66">
        <f>'Raw Data'!B248</f>
        <v>50452.36</v>
      </c>
      <c r="C248" s="66">
        <f>'Raw Data'!C248</f>
        <v>39.92</v>
      </c>
    </row>
    <row r="249" spans="1:3" x14ac:dyDescent="0.15">
      <c r="A249" s="61" t="str">
        <f>'Raw Data'!A249</f>
        <v>Client 248</v>
      </c>
      <c r="B249" s="66">
        <f>'Raw Data'!B249</f>
        <v>2532.15</v>
      </c>
      <c r="C249" s="66">
        <f>'Raw Data'!C249</f>
        <v>37.28</v>
      </c>
    </row>
    <row r="250" spans="1:3" x14ac:dyDescent="0.15">
      <c r="A250" s="61" t="str">
        <f>'Raw Data'!A250</f>
        <v>Client 249</v>
      </c>
      <c r="B250" s="66">
        <f>'Raw Data'!B250</f>
        <v>3936.01</v>
      </c>
      <c r="C250" s="66">
        <f>'Raw Data'!C250</f>
        <v>35.770000000000003</v>
      </c>
    </row>
    <row r="251" spans="1:3" x14ac:dyDescent="0.15">
      <c r="A251" s="61" t="str">
        <f>'Raw Data'!A251</f>
        <v>Client 250</v>
      </c>
      <c r="B251" s="66">
        <f>'Raw Data'!B251</f>
        <v>0</v>
      </c>
      <c r="C251" s="66">
        <f>'Raw Data'!C251</f>
        <v>35.14</v>
      </c>
    </row>
    <row r="252" spans="1:3" x14ac:dyDescent="0.15">
      <c r="A252" s="61" t="str">
        <f>'Raw Data'!A252</f>
        <v>Client 251</v>
      </c>
      <c r="B252" s="66">
        <f>'Raw Data'!B252</f>
        <v>3570.85</v>
      </c>
      <c r="C252" s="66">
        <f>'Raw Data'!C252</f>
        <v>34.979999999999997</v>
      </c>
    </row>
    <row r="253" spans="1:3" x14ac:dyDescent="0.15">
      <c r="A253" s="61" t="str">
        <f>'Raw Data'!A253</f>
        <v>Client 252</v>
      </c>
      <c r="B253" s="66">
        <f>'Raw Data'!B253</f>
        <v>0</v>
      </c>
      <c r="C253" s="66">
        <f>'Raw Data'!C253</f>
        <v>33.14</v>
      </c>
    </row>
    <row r="254" spans="1:3" x14ac:dyDescent="0.15">
      <c r="A254" s="61" t="str">
        <f>'Raw Data'!A254</f>
        <v>Client 253</v>
      </c>
      <c r="B254" s="66">
        <f>'Raw Data'!B254</f>
        <v>6560.1</v>
      </c>
      <c r="C254" s="66">
        <f>'Raw Data'!C254</f>
        <v>31.97</v>
      </c>
    </row>
    <row r="255" spans="1:3" x14ac:dyDescent="0.15">
      <c r="A255" s="61" t="str">
        <f>'Raw Data'!A255</f>
        <v>Client 254</v>
      </c>
      <c r="B255" s="66">
        <f>'Raw Data'!B255</f>
        <v>13260.86</v>
      </c>
      <c r="C255" s="66">
        <f>'Raw Data'!C255</f>
        <v>31.64</v>
      </c>
    </row>
    <row r="256" spans="1:3" x14ac:dyDescent="0.15">
      <c r="A256" s="61" t="str">
        <f>'Raw Data'!A256</f>
        <v>Client 255</v>
      </c>
      <c r="B256" s="66">
        <f>'Raw Data'!B256</f>
        <v>0</v>
      </c>
      <c r="C256" s="66">
        <f>'Raw Data'!C256</f>
        <v>31.6</v>
      </c>
    </row>
    <row r="257" spans="1:3" x14ac:dyDescent="0.15">
      <c r="A257" s="61" t="str">
        <f>'Raw Data'!A257</f>
        <v>Client 256</v>
      </c>
      <c r="B257" s="66">
        <f>'Raw Data'!B257</f>
        <v>2851.95</v>
      </c>
      <c r="C257" s="66">
        <f>'Raw Data'!C257</f>
        <v>31.57</v>
      </c>
    </row>
    <row r="258" spans="1:3" x14ac:dyDescent="0.15">
      <c r="A258" s="61" t="str">
        <f>'Raw Data'!A258</f>
        <v>Client 257</v>
      </c>
      <c r="B258" s="66">
        <f>'Raw Data'!B258</f>
        <v>0</v>
      </c>
      <c r="C258" s="66">
        <f>'Raw Data'!C258</f>
        <v>29.68</v>
      </c>
    </row>
    <row r="259" spans="1:3" x14ac:dyDescent="0.15">
      <c r="A259" s="61" t="str">
        <f>'Raw Data'!A259</f>
        <v>Client 258</v>
      </c>
      <c r="B259" s="66">
        <f>'Raw Data'!B259</f>
        <v>6021.87</v>
      </c>
      <c r="C259" s="66">
        <f>'Raw Data'!C259</f>
        <v>29.38</v>
      </c>
    </row>
    <row r="260" spans="1:3" x14ac:dyDescent="0.15">
      <c r="A260" s="61" t="str">
        <f>'Raw Data'!A260</f>
        <v>Client 259</v>
      </c>
      <c r="B260" s="66">
        <f>'Raw Data'!B260</f>
        <v>2422.63</v>
      </c>
      <c r="C260" s="66">
        <f>'Raw Data'!C260</f>
        <v>23.1</v>
      </c>
    </row>
    <row r="261" spans="1:3" x14ac:dyDescent="0.15">
      <c r="A261" s="61" t="str">
        <f>'Raw Data'!A261</f>
        <v>Client 260</v>
      </c>
      <c r="B261" s="66">
        <f>'Raw Data'!B261</f>
        <v>0</v>
      </c>
      <c r="C261" s="66">
        <f>'Raw Data'!C261</f>
        <v>16.07</v>
      </c>
    </row>
    <row r="262" spans="1:3" x14ac:dyDescent="0.15">
      <c r="A262" s="61" t="str">
        <f>'Raw Data'!A262</f>
        <v>Client 261</v>
      </c>
      <c r="B262" s="66">
        <f>'Raw Data'!B262</f>
        <v>2108.08</v>
      </c>
      <c r="C262" s="66">
        <f>'Raw Data'!C262</f>
        <v>13.96</v>
      </c>
    </row>
    <row r="263" spans="1:3" x14ac:dyDescent="0.15">
      <c r="A263" s="61" t="str">
        <f>'Raw Data'!A263</f>
        <v>Client 262</v>
      </c>
      <c r="B263" s="66">
        <f>'Raw Data'!B263</f>
        <v>2145.29</v>
      </c>
      <c r="C263" s="66">
        <f>'Raw Data'!C263</f>
        <v>9.8800000000000008</v>
      </c>
    </row>
    <row r="264" spans="1:3" x14ac:dyDescent="0.15">
      <c r="A264" s="61" t="str">
        <f>'Raw Data'!A264</f>
        <v>Client 263</v>
      </c>
      <c r="B264" s="66">
        <f>'Raw Data'!B264</f>
        <v>849.42</v>
      </c>
      <c r="C264" s="66">
        <f>'Raw Data'!C264</f>
        <v>8.85</v>
      </c>
    </row>
    <row r="265" spans="1:3" x14ac:dyDescent="0.15">
      <c r="A265" s="61" t="str">
        <f>'Raw Data'!A265</f>
        <v>Client 264</v>
      </c>
      <c r="B265" s="66">
        <f>'Raw Data'!B265</f>
        <v>3331.92</v>
      </c>
      <c r="C265" s="66">
        <f>'Raw Data'!C265</f>
        <v>8.3800000000000008</v>
      </c>
    </row>
    <row r="266" spans="1:3" x14ac:dyDescent="0.15">
      <c r="A266" s="61" t="str">
        <f>'Raw Data'!A266</f>
        <v>Client 265</v>
      </c>
      <c r="B266" s="66">
        <f>'Raw Data'!B266</f>
        <v>0</v>
      </c>
      <c r="C266" s="66">
        <f>'Raw Data'!C266</f>
        <v>7.47</v>
      </c>
    </row>
    <row r="267" spans="1:3" x14ac:dyDescent="0.15">
      <c r="A267" s="61" t="str">
        <f>'Raw Data'!A267</f>
        <v>Client 266</v>
      </c>
      <c r="B267" s="66">
        <f>'Raw Data'!B267</f>
        <v>646.62</v>
      </c>
      <c r="C267" s="66">
        <f>'Raw Data'!C267</f>
        <v>6.62</v>
      </c>
    </row>
    <row r="268" spans="1:3" x14ac:dyDescent="0.15">
      <c r="A268" s="61" t="str">
        <f>'Raw Data'!A268</f>
        <v>Client 267</v>
      </c>
      <c r="B268" s="66">
        <f>'Raw Data'!B268</f>
        <v>0</v>
      </c>
      <c r="C268" s="66">
        <f>'Raw Data'!C268</f>
        <v>6.42</v>
      </c>
    </row>
    <row r="269" spans="1:3" x14ac:dyDescent="0.15">
      <c r="A269" s="61" t="str">
        <f>'Raw Data'!A269</f>
        <v>Client 268</v>
      </c>
      <c r="B269" s="66">
        <f>'Raw Data'!B269</f>
        <v>75835.929999999993</v>
      </c>
      <c r="C269" s="66">
        <f>'Raw Data'!C269</f>
        <v>5.85</v>
      </c>
    </row>
    <row r="270" spans="1:3" x14ac:dyDescent="0.15">
      <c r="A270" s="61" t="str">
        <f>'Raw Data'!A270</f>
        <v>Client 269</v>
      </c>
      <c r="B270" s="66">
        <f>'Raw Data'!B270</f>
        <v>1478.19</v>
      </c>
      <c r="C270" s="66">
        <f>'Raw Data'!C270</f>
        <v>3.36</v>
      </c>
    </row>
    <row r="271" spans="1:3" x14ac:dyDescent="0.15">
      <c r="A271" s="61" t="str">
        <f>'Raw Data'!A271</f>
        <v>Client 270</v>
      </c>
      <c r="B271" s="66">
        <f>'Raw Data'!B271</f>
        <v>0</v>
      </c>
      <c r="C271" s="66">
        <f>'Raw Data'!C271</f>
        <v>2.08</v>
      </c>
    </row>
    <row r="272" spans="1:3" x14ac:dyDescent="0.15">
      <c r="A272" s="61" t="str">
        <f>'Raw Data'!A272</f>
        <v>Client 271</v>
      </c>
      <c r="B272" s="66">
        <f>'Raw Data'!B272</f>
        <v>1534567.62</v>
      </c>
      <c r="C272" s="66">
        <f>'Raw Data'!C272</f>
        <v>0.96</v>
      </c>
    </row>
    <row r="273" spans="1:3" x14ac:dyDescent="0.15">
      <c r="A273" s="61" t="str">
        <f>'Raw Data'!A273</f>
        <v>Client 272</v>
      </c>
      <c r="B273" s="66">
        <f>'Raw Data'!B273</f>
        <v>0</v>
      </c>
      <c r="C273" s="66">
        <f>'Raw Data'!C273</f>
        <v>0.48</v>
      </c>
    </row>
    <row r="274" spans="1:3" x14ac:dyDescent="0.15">
      <c r="A274" s="61">
        <f>'Raw Data'!A274</f>
        <v>0</v>
      </c>
      <c r="B274" s="66">
        <f>'Raw Data'!B274</f>
        <v>0</v>
      </c>
      <c r="C274" s="66">
        <f>'Raw Data'!C274</f>
        <v>0</v>
      </c>
    </row>
    <row r="275" spans="1:3" x14ac:dyDescent="0.15">
      <c r="A275" s="61">
        <f>'Raw Data'!A275</f>
        <v>0</v>
      </c>
      <c r="B275" s="66">
        <f>'Raw Data'!B275</f>
        <v>0</v>
      </c>
      <c r="C275" s="66">
        <f>'Raw Data'!C275</f>
        <v>0</v>
      </c>
    </row>
    <row r="276" spans="1:3" x14ac:dyDescent="0.15">
      <c r="A276" s="61">
        <f>'Raw Data'!A276</f>
        <v>0</v>
      </c>
      <c r="B276" s="66">
        <f>'Raw Data'!B276</f>
        <v>0</v>
      </c>
      <c r="C276" s="66">
        <f>'Raw Data'!C276</f>
        <v>0</v>
      </c>
    </row>
    <row r="277" spans="1:3" x14ac:dyDescent="0.15">
      <c r="A277" s="61">
        <f>'Raw Data'!A277</f>
        <v>0</v>
      </c>
      <c r="B277" s="66">
        <f>'Raw Data'!B277</f>
        <v>0</v>
      </c>
      <c r="C277" s="66">
        <f>'Raw Data'!C277</f>
        <v>0</v>
      </c>
    </row>
    <row r="278" spans="1:3" x14ac:dyDescent="0.15">
      <c r="A278" s="61">
        <f>'Raw Data'!A278</f>
        <v>0</v>
      </c>
      <c r="B278" s="66">
        <f>'Raw Data'!B278</f>
        <v>0</v>
      </c>
      <c r="C278" s="66">
        <f>'Raw Data'!C278</f>
        <v>0</v>
      </c>
    </row>
    <row r="279" spans="1:3" x14ac:dyDescent="0.15">
      <c r="A279" s="61">
        <f>'Raw Data'!A279</f>
        <v>0</v>
      </c>
      <c r="B279" s="66">
        <f>'Raw Data'!B279</f>
        <v>0</v>
      </c>
      <c r="C279" s="66">
        <f>'Raw Data'!C279</f>
        <v>0</v>
      </c>
    </row>
    <row r="280" spans="1:3" x14ac:dyDescent="0.15">
      <c r="A280" s="61">
        <f>'Raw Data'!A280</f>
        <v>0</v>
      </c>
      <c r="B280" s="66">
        <f>'Raw Data'!B280</f>
        <v>0</v>
      </c>
      <c r="C280" s="66">
        <f>'Raw Data'!C280</f>
        <v>0</v>
      </c>
    </row>
    <row r="281" spans="1:3" x14ac:dyDescent="0.15">
      <c r="A281" s="61">
        <f>'Raw Data'!A281</f>
        <v>0</v>
      </c>
      <c r="B281" s="66">
        <f>'Raw Data'!B281</f>
        <v>0</v>
      </c>
      <c r="C281" s="66">
        <f>'Raw Data'!C281</f>
        <v>0</v>
      </c>
    </row>
    <row r="282" spans="1:3" x14ac:dyDescent="0.15">
      <c r="A282" s="61">
        <f>'Raw Data'!A282</f>
        <v>0</v>
      </c>
      <c r="B282" s="66">
        <f>'Raw Data'!B282</f>
        <v>0</v>
      </c>
      <c r="C282" s="66">
        <f>'Raw Data'!C282</f>
        <v>0</v>
      </c>
    </row>
    <row r="283" spans="1:3" x14ac:dyDescent="0.15">
      <c r="A283" s="61">
        <f>'Raw Data'!A283</f>
        <v>0</v>
      </c>
      <c r="B283" s="66">
        <f>'Raw Data'!B283</f>
        <v>0</v>
      </c>
      <c r="C283" s="66">
        <f>'Raw Data'!C283</f>
        <v>0</v>
      </c>
    </row>
    <row r="284" spans="1:3" x14ac:dyDescent="0.15">
      <c r="A284" s="61">
        <f>'Raw Data'!A284</f>
        <v>0</v>
      </c>
      <c r="B284" s="66">
        <f>'Raw Data'!B284</f>
        <v>0</v>
      </c>
      <c r="C284" s="66">
        <f>'Raw Data'!C284</f>
        <v>0</v>
      </c>
    </row>
    <row r="285" spans="1:3" x14ac:dyDescent="0.15">
      <c r="A285" s="61">
        <f>'Raw Data'!A285</f>
        <v>0</v>
      </c>
      <c r="B285" s="66">
        <f>'Raw Data'!B285</f>
        <v>0</v>
      </c>
      <c r="C285" s="66">
        <f>'Raw Data'!C285</f>
        <v>0</v>
      </c>
    </row>
    <row r="286" spans="1:3" x14ac:dyDescent="0.15">
      <c r="A286" s="61">
        <f>'Raw Data'!A286</f>
        <v>0</v>
      </c>
      <c r="B286" s="66">
        <f>'Raw Data'!B286</f>
        <v>0</v>
      </c>
      <c r="C286" s="66">
        <f>'Raw Data'!C286</f>
        <v>0</v>
      </c>
    </row>
    <row r="287" spans="1:3" x14ac:dyDescent="0.15">
      <c r="A287" s="61">
        <f>'Raw Data'!A287</f>
        <v>0</v>
      </c>
      <c r="B287" s="66">
        <f>'Raw Data'!B287</f>
        <v>0</v>
      </c>
      <c r="C287" s="66">
        <f>'Raw Data'!C287</f>
        <v>0</v>
      </c>
    </row>
    <row r="288" spans="1:3" x14ac:dyDescent="0.15">
      <c r="A288" s="61">
        <f>'Raw Data'!A288</f>
        <v>0</v>
      </c>
      <c r="B288" s="66">
        <f>'Raw Data'!B288</f>
        <v>0</v>
      </c>
      <c r="C288" s="66">
        <f>'Raw Data'!C288</f>
        <v>0</v>
      </c>
    </row>
    <row r="289" spans="1:3" x14ac:dyDescent="0.15">
      <c r="A289" s="61">
        <f>'Raw Data'!A289</f>
        <v>0</v>
      </c>
      <c r="B289" s="66">
        <f>'Raw Data'!B289</f>
        <v>0</v>
      </c>
      <c r="C289" s="66">
        <f>'Raw Data'!C289</f>
        <v>0</v>
      </c>
    </row>
    <row r="290" spans="1:3" x14ac:dyDescent="0.15">
      <c r="A290" s="61">
        <f>'Raw Data'!A290</f>
        <v>0</v>
      </c>
      <c r="B290" s="66">
        <f>'Raw Data'!B290</f>
        <v>0</v>
      </c>
      <c r="C290" s="66">
        <f>'Raw Data'!C290</f>
        <v>0</v>
      </c>
    </row>
    <row r="291" spans="1:3" x14ac:dyDescent="0.15">
      <c r="A291" s="61">
        <f>'Raw Data'!A291</f>
        <v>0</v>
      </c>
      <c r="B291" s="66">
        <f>'Raw Data'!B291</f>
        <v>0</v>
      </c>
      <c r="C291" s="66">
        <f>'Raw Data'!C291</f>
        <v>0</v>
      </c>
    </row>
    <row r="292" spans="1:3" x14ac:dyDescent="0.15">
      <c r="A292" s="61">
        <f>'Raw Data'!A292</f>
        <v>0</v>
      </c>
      <c r="B292" s="66">
        <f>'Raw Data'!B292</f>
        <v>0</v>
      </c>
      <c r="C292" s="66">
        <f>'Raw Data'!C292</f>
        <v>0</v>
      </c>
    </row>
    <row r="293" spans="1:3" x14ac:dyDescent="0.15">
      <c r="A293" s="61">
        <f>'Raw Data'!A293</f>
        <v>0</v>
      </c>
      <c r="B293" s="66">
        <f>'Raw Data'!B293</f>
        <v>0</v>
      </c>
      <c r="C293" s="66">
        <f>'Raw Data'!C293</f>
        <v>0</v>
      </c>
    </row>
    <row r="294" spans="1:3" x14ac:dyDescent="0.15">
      <c r="A294" s="61">
        <f>'Raw Data'!A294</f>
        <v>0</v>
      </c>
      <c r="B294" s="66">
        <f>'Raw Data'!B294</f>
        <v>0</v>
      </c>
      <c r="C294" s="66">
        <f>'Raw Data'!C294</f>
        <v>0</v>
      </c>
    </row>
    <row r="295" spans="1:3" x14ac:dyDescent="0.15">
      <c r="A295" s="61">
        <f>'Raw Data'!A295</f>
        <v>0</v>
      </c>
      <c r="B295" s="66">
        <f>'Raw Data'!B295</f>
        <v>0</v>
      </c>
      <c r="C295" s="66">
        <f>'Raw Data'!C295</f>
        <v>0</v>
      </c>
    </row>
    <row r="296" spans="1:3" x14ac:dyDescent="0.15">
      <c r="A296" s="61">
        <f>'Raw Data'!A296</f>
        <v>0</v>
      </c>
      <c r="B296" s="66">
        <f>'Raw Data'!B296</f>
        <v>0</v>
      </c>
      <c r="C296" s="66">
        <f>'Raw Data'!C296</f>
        <v>0</v>
      </c>
    </row>
    <row r="297" spans="1:3" x14ac:dyDescent="0.15">
      <c r="A297" s="61">
        <f>'Raw Data'!A297</f>
        <v>0</v>
      </c>
      <c r="B297" s="66">
        <f>'Raw Data'!B297</f>
        <v>0</v>
      </c>
      <c r="C297" s="66">
        <f>'Raw Data'!C297</f>
        <v>0</v>
      </c>
    </row>
    <row r="298" spans="1:3" x14ac:dyDescent="0.15">
      <c r="A298" s="61">
        <f>'Raw Data'!A298</f>
        <v>0</v>
      </c>
      <c r="B298" s="66">
        <f>'Raw Data'!B298</f>
        <v>0</v>
      </c>
      <c r="C298" s="66">
        <f>'Raw Data'!C298</f>
        <v>0</v>
      </c>
    </row>
    <row r="299" spans="1:3" x14ac:dyDescent="0.15">
      <c r="A299" s="61">
        <f>'Raw Data'!A299</f>
        <v>0</v>
      </c>
      <c r="B299" s="66">
        <f>'Raw Data'!B299</f>
        <v>0</v>
      </c>
      <c r="C299" s="66">
        <f>'Raw Data'!C299</f>
        <v>0</v>
      </c>
    </row>
    <row r="300" spans="1:3" x14ac:dyDescent="0.15">
      <c r="A300" s="61">
        <f>'Raw Data'!A300</f>
        <v>0</v>
      </c>
      <c r="B300" s="66">
        <f>'Raw Data'!B300</f>
        <v>0</v>
      </c>
      <c r="C300" s="66">
        <f>'Raw Data'!C300</f>
        <v>0</v>
      </c>
    </row>
    <row r="301" spans="1:3" x14ac:dyDescent="0.15">
      <c r="A301" s="61">
        <f>'Raw Data'!A301</f>
        <v>0</v>
      </c>
      <c r="B301" s="66">
        <f>'Raw Data'!B301</f>
        <v>0</v>
      </c>
      <c r="C301" s="66">
        <f>'Raw Data'!C301</f>
        <v>0</v>
      </c>
    </row>
    <row r="302" spans="1:3" x14ac:dyDescent="0.15">
      <c r="A302" s="61">
        <f>'Raw Data'!A302</f>
        <v>0</v>
      </c>
      <c r="B302" s="66">
        <f>'Raw Data'!B302</f>
        <v>0</v>
      </c>
      <c r="C302" s="66">
        <f>'Raw Data'!C302</f>
        <v>0</v>
      </c>
    </row>
    <row r="303" spans="1:3" x14ac:dyDescent="0.15">
      <c r="A303" s="61">
        <f>'Raw Data'!A303</f>
        <v>0</v>
      </c>
      <c r="B303" s="66">
        <f>'Raw Data'!B303</f>
        <v>0</v>
      </c>
      <c r="C303" s="66">
        <f>'Raw Data'!C303</f>
        <v>0</v>
      </c>
    </row>
    <row r="304" spans="1:3" x14ac:dyDescent="0.15">
      <c r="A304" s="61">
        <f>'Raw Data'!A304</f>
        <v>0</v>
      </c>
      <c r="B304" s="66">
        <f>'Raw Data'!B304</f>
        <v>0</v>
      </c>
      <c r="C304" s="66">
        <f>'Raw Data'!C304</f>
        <v>0</v>
      </c>
    </row>
    <row r="305" spans="1:3" x14ac:dyDescent="0.15">
      <c r="A305" s="61">
        <f>'Raw Data'!A305</f>
        <v>0</v>
      </c>
      <c r="B305" s="66">
        <f>'Raw Data'!B305</f>
        <v>0</v>
      </c>
      <c r="C305" s="66">
        <f>'Raw Data'!C305</f>
        <v>0</v>
      </c>
    </row>
    <row r="306" spans="1:3" x14ac:dyDescent="0.15">
      <c r="A306" s="61">
        <f>'Raw Data'!A306</f>
        <v>0</v>
      </c>
      <c r="B306" s="66">
        <f>'Raw Data'!B306</f>
        <v>0</v>
      </c>
      <c r="C306" s="66">
        <f>'Raw Data'!C306</f>
        <v>0</v>
      </c>
    </row>
    <row r="307" spans="1:3" x14ac:dyDescent="0.15">
      <c r="A307" s="61">
        <f>'Raw Data'!A307</f>
        <v>0</v>
      </c>
      <c r="B307" s="66">
        <f>'Raw Data'!B307</f>
        <v>0</v>
      </c>
      <c r="C307" s="66">
        <f>'Raw Data'!C307</f>
        <v>0</v>
      </c>
    </row>
    <row r="308" spans="1:3" x14ac:dyDescent="0.15">
      <c r="A308" s="61">
        <f>'Raw Data'!A308</f>
        <v>0</v>
      </c>
      <c r="B308" s="66">
        <f>'Raw Data'!B308</f>
        <v>0</v>
      </c>
      <c r="C308" s="66">
        <f>'Raw Data'!C308</f>
        <v>0</v>
      </c>
    </row>
    <row r="309" spans="1:3" x14ac:dyDescent="0.15">
      <c r="A309" s="61">
        <f>'Raw Data'!A309</f>
        <v>0</v>
      </c>
      <c r="B309" s="66">
        <f>'Raw Data'!B309</f>
        <v>0</v>
      </c>
      <c r="C309" s="66">
        <f>'Raw Data'!C309</f>
        <v>0</v>
      </c>
    </row>
    <row r="310" spans="1:3" x14ac:dyDescent="0.15">
      <c r="A310" s="61">
        <f>'Raw Data'!A310</f>
        <v>0</v>
      </c>
      <c r="B310" s="66">
        <f>'Raw Data'!B310</f>
        <v>0</v>
      </c>
      <c r="C310" s="66">
        <f>'Raw Data'!C310</f>
        <v>0</v>
      </c>
    </row>
    <row r="311" spans="1:3" x14ac:dyDescent="0.15">
      <c r="A311" s="61">
        <f>'Raw Data'!A311</f>
        <v>0</v>
      </c>
      <c r="B311" s="66">
        <f>'Raw Data'!B311</f>
        <v>0</v>
      </c>
      <c r="C311" s="66">
        <f>'Raw Data'!C311</f>
        <v>0</v>
      </c>
    </row>
    <row r="312" spans="1:3" x14ac:dyDescent="0.15">
      <c r="A312" s="61">
        <f>'Raw Data'!A312</f>
        <v>0</v>
      </c>
      <c r="B312" s="66">
        <f>'Raw Data'!B312</f>
        <v>0</v>
      </c>
      <c r="C312" s="66">
        <f>'Raw Data'!C312</f>
        <v>0</v>
      </c>
    </row>
    <row r="313" spans="1:3" x14ac:dyDescent="0.15">
      <c r="A313" s="61">
        <f>'Raw Data'!A313</f>
        <v>0</v>
      </c>
      <c r="B313" s="66">
        <f>'Raw Data'!B313</f>
        <v>0</v>
      </c>
      <c r="C313" s="66">
        <f>'Raw Data'!C313</f>
        <v>0</v>
      </c>
    </row>
    <row r="314" spans="1:3" x14ac:dyDescent="0.15">
      <c r="A314" s="61">
        <f>'Raw Data'!A314</f>
        <v>0</v>
      </c>
      <c r="B314" s="66">
        <f>'Raw Data'!B314</f>
        <v>0</v>
      </c>
      <c r="C314" s="66">
        <f>'Raw Data'!C314</f>
        <v>0</v>
      </c>
    </row>
    <row r="315" spans="1:3" x14ac:dyDescent="0.15">
      <c r="A315" s="61">
        <f>'Raw Data'!A315</f>
        <v>0</v>
      </c>
      <c r="B315" s="66">
        <f>'Raw Data'!B315</f>
        <v>0</v>
      </c>
      <c r="C315" s="66">
        <f>'Raw Data'!C315</f>
        <v>0</v>
      </c>
    </row>
    <row r="316" spans="1:3" x14ac:dyDescent="0.15">
      <c r="A316" s="61">
        <f>'Raw Data'!A316</f>
        <v>0</v>
      </c>
      <c r="B316" s="66">
        <f>'Raw Data'!B316</f>
        <v>0</v>
      </c>
      <c r="C316" s="66">
        <f>'Raw Data'!C316</f>
        <v>0</v>
      </c>
    </row>
    <row r="317" spans="1:3" x14ac:dyDescent="0.15">
      <c r="A317" s="61">
        <f>'Raw Data'!A317</f>
        <v>0</v>
      </c>
      <c r="B317" s="66">
        <f>'Raw Data'!B317</f>
        <v>0</v>
      </c>
      <c r="C317" s="66">
        <f>'Raw Data'!C317</f>
        <v>0</v>
      </c>
    </row>
    <row r="318" spans="1:3" x14ac:dyDescent="0.15">
      <c r="A318" s="61">
        <f>'Raw Data'!A318</f>
        <v>0</v>
      </c>
      <c r="B318" s="66">
        <f>'Raw Data'!B318</f>
        <v>0</v>
      </c>
      <c r="C318" s="66">
        <f>'Raw Data'!C318</f>
        <v>0</v>
      </c>
    </row>
    <row r="319" spans="1:3" x14ac:dyDescent="0.15">
      <c r="A319" s="61">
        <f>'Raw Data'!A319</f>
        <v>0</v>
      </c>
      <c r="B319" s="66">
        <f>'Raw Data'!B319</f>
        <v>0</v>
      </c>
      <c r="C319" s="66">
        <f>'Raw Data'!C319</f>
        <v>0</v>
      </c>
    </row>
    <row r="320" spans="1:3" x14ac:dyDescent="0.15">
      <c r="A320" s="61">
        <f>'Raw Data'!A320</f>
        <v>0</v>
      </c>
      <c r="B320" s="66">
        <f>'Raw Data'!B320</f>
        <v>0</v>
      </c>
      <c r="C320" s="66">
        <f>'Raw Data'!C320</f>
        <v>0</v>
      </c>
    </row>
    <row r="321" spans="1:3" x14ac:dyDescent="0.15">
      <c r="A321" s="61">
        <f>'Raw Data'!A321</f>
        <v>0</v>
      </c>
      <c r="B321" s="66">
        <f>'Raw Data'!B321</f>
        <v>0</v>
      </c>
      <c r="C321" s="66">
        <f>'Raw Data'!C321</f>
        <v>0</v>
      </c>
    </row>
    <row r="322" spans="1:3" x14ac:dyDescent="0.15">
      <c r="A322" s="61">
        <f>'Raw Data'!A322</f>
        <v>0</v>
      </c>
      <c r="B322" s="66">
        <f>'Raw Data'!B322</f>
        <v>0</v>
      </c>
      <c r="C322" s="66">
        <f>'Raw Data'!C322</f>
        <v>0</v>
      </c>
    </row>
    <row r="323" spans="1:3" x14ac:dyDescent="0.15">
      <c r="A323" s="61">
        <f>'Raw Data'!A323</f>
        <v>0</v>
      </c>
      <c r="B323" s="66">
        <f>'Raw Data'!B323</f>
        <v>0</v>
      </c>
      <c r="C323" s="66">
        <f>'Raw Data'!C323</f>
        <v>0</v>
      </c>
    </row>
    <row r="324" spans="1:3" x14ac:dyDescent="0.15">
      <c r="A324" s="61">
        <f>'Raw Data'!A324</f>
        <v>0</v>
      </c>
      <c r="B324" s="66">
        <f>'Raw Data'!B324</f>
        <v>0</v>
      </c>
      <c r="C324" s="66">
        <f>'Raw Data'!C324</f>
        <v>0</v>
      </c>
    </row>
    <row r="325" spans="1:3" x14ac:dyDescent="0.15">
      <c r="A325" s="61">
        <f>'Raw Data'!A325</f>
        <v>0</v>
      </c>
      <c r="B325" s="66">
        <f>'Raw Data'!B325</f>
        <v>0</v>
      </c>
      <c r="C325" s="66">
        <f>'Raw Data'!C325</f>
        <v>0</v>
      </c>
    </row>
    <row r="326" spans="1:3" x14ac:dyDescent="0.15">
      <c r="A326" s="61">
        <f>'Raw Data'!A326</f>
        <v>0</v>
      </c>
      <c r="B326" s="66">
        <f>'Raw Data'!B326</f>
        <v>0</v>
      </c>
      <c r="C326" s="66">
        <f>'Raw Data'!C326</f>
        <v>0</v>
      </c>
    </row>
    <row r="327" spans="1:3" x14ac:dyDescent="0.15">
      <c r="A327" s="61">
        <f>'Raw Data'!A327</f>
        <v>0</v>
      </c>
      <c r="B327" s="66">
        <f>'Raw Data'!B327</f>
        <v>0</v>
      </c>
      <c r="C327" s="66">
        <f>'Raw Data'!C327</f>
        <v>0</v>
      </c>
    </row>
    <row r="328" spans="1:3" x14ac:dyDescent="0.15">
      <c r="A328" s="61">
        <f>'Raw Data'!A328</f>
        <v>0</v>
      </c>
      <c r="B328" s="66">
        <f>'Raw Data'!B328</f>
        <v>0</v>
      </c>
      <c r="C328" s="66">
        <f>'Raw Data'!C328</f>
        <v>0</v>
      </c>
    </row>
    <row r="329" spans="1:3" x14ac:dyDescent="0.15">
      <c r="A329" s="61">
        <f>'Raw Data'!A329</f>
        <v>0</v>
      </c>
      <c r="B329" s="66">
        <f>'Raw Data'!B329</f>
        <v>0</v>
      </c>
      <c r="C329" s="66">
        <f>'Raw Data'!C329</f>
        <v>0</v>
      </c>
    </row>
    <row r="330" spans="1:3" x14ac:dyDescent="0.15">
      <c r="A330" s="61">
        <f>'Raw Data'!A330</f>
        <v>0</v>
      </c>
      <c r="B330" s="66">
        <f>'Raw Data'!B330</f>
        <v>0</v>
      </c>
      <c r="C330" s="66">
        <f>'Raw Data'!C330</f>
        <v>0</v>
      </c>
    </row>
    <row r="331" spans="1:3" x14ac:dyDescent="0.15">
      <c r="A331" s="61">
        <f>'Raw Data'!A331</f>
        <v>0</v>
      </c>
      <c r="B331" s="66">
        <f>'Raw Data'!B331</f>
        <v>0</v>
      </c>
      <c r="C331" s="66">
        <f>'Raw Data'!C331</f>
        <v>0</v>
      </c>
    </row>
    <row r="332" spans="1:3" x14ac:dyDescent="0.15">
      <c r="A332" s="61">
        <f>'Raw Data'!A332</f>
        <v>0</v>
      </c>
      <c r="B332" s="66">
        <f>'Raw Data'!B332</f>
        <v>0</v>
      </c>
      <c r="C332" s="66">
        <f>'Raw Data'!C332</f>
        <v>0</v>
      </c>
    </row>
    <row r="333" spans="1:3" x14ac:dyDescent="0.15">
      <c r="A333" s="61">
        <f>'Raw Data'!A333</f>
        <v>0</v>
      </c>
      <c r="B333" s="66">
        <f>'Raw Data'!B333</f>
        <v>0</v>
      </c>
      <c r="C333" s="66">
        <f>'Raw Data'!C333</f>
        <v>0</v>
      </c>
    </row>
    <row r="334" spans="1:3" x14ac:dyDescent="0.15">
      <c r="A334" s="61">
        <f>'Raw Data'!A334</f>
        <v>0</v>
      </c>
      <c r="B334" s="66">
        <f>'Raw Data'!B334</f>
        <v>0</v>
      </c>
      <c r="C334" s="66">
        <f>'Raw Data'!C334</f>
        <v>0</v>
      </c>
    </row>
    <row r="335" spans="1:3" x14ac:dyDescent="0.15">
      <c r="A335" s="61">
        <f>'Raw Data'!A335</f>
        <v>0</v>
      </c>
      <c r="B335" s="66">
        <f>'Raw Data'!B335</f>
        <v>0</v>
      </c>
      <c r="C335" s="66">
        <f>'Raw Data'!C335</f>
        <v>0</v>
      </c>
    </row>
    <row r="336" spans="1:3" x14ac:dyDescent="0.15">
      <c r="A336" s="61">
        <f>'Raw Data'!A336</f>
        <v>0</v>
      </c>
      <c r="B336" s="66">
        <f>'Raw Data'!B336</f>
        <v>0</v>
      </c>
      <c r="C336" s="66">
        <f>'Raw Data'!C336</f>
        <v>0</v>
      </c>
    </row>
    <row r="337" spans="1:3" x14ac:dyDescent="0.15">
      <c r="A337" s="61">
        <f>'Raw Data'!A337</f>
        <v>0</v>
      </c>
      <c r="B337" s="66">
        <f>'Raw Data'!B337</f>
        <v>0</v>
      </c>
      <c r="C337" s="66">
        <f>'Raw Data'!C337</f>
        <v>0</v>
      </c>
    </row>
    <row r="338" spans="1:3" x14ac:dyDescent="0.15">
      <c r="A338" s="61">
        <f>'Raw Data'!A338</f>
        <v>0</v>
      </c>
      <c r="B338" s="66">
        <f>'Raw Data'!B338</f>
        <v>0</v>
      </c>
      <c r="C338" s="66">
        <f>'Raw Data'!C338</f>
        <v>0</v>
      </c>
    </row>
    <row r="339" spans="1:3" x14ac:dyDescent="0.15">
      <c r="A339" s="61">
        <f>'Raw Data'!A339</f>
        <v>0</v>
      </c>
      <c r="B339" s="66">
        <f>'Raw Data'!B339</f>
        <v>0</v>
      </c>
      <c r="C339" s="66">
        <f>'Raw Data'!C339</f>
        <v>0</v>
      </c>
    </row>
    <row r="340" spans="1:3" x14ac:dyDescent="0.15">
      <c r="A340" s="61">
        <f>'Raw Data'!A340</f>
        <v>0</v>
      </c>
      <c r="B340" s="66">
        <f>'Raw Data'!B340</f>
        <v>0</v>
      </c>
      <c r="C340" s="66">
        <f>'Raw Data'!C340</f>
        <v>0</v>
      </c>
    </row>
    <row r="341" spans="1:3" x14ac:dyDescent="0.15">
      <c r="A341" s="61">
        <f>'Raw Data'!A341</f>
        <v>0</v>
      </c>
      <c r="B341" s="66">
        <f>'Raw Data'!B341</f>
        <v>0</v>
      </c>
      <c r="C341" s="66">
        <f>'Raw Data'!C341</f>
        <v>0</v>
      </c>
    </row>
    <row r="342" spans="1:3" x14ac:dyDescent="0.15">
      <c r="A342" s="61">
        <f>'Raw Data'!A342</f>
        <v>0</v>
      </c>
      <c r="B342" s="66">
        <f>'Raw Data'!B342</f>
        <v>0</v>
      </c>
      <c r="C342" s="66">
        <f>'Raw Data'!C342</f>
        <v>0</v>
      </c>
    </row>
    <row r="343" spans="1:3" x14ac:dyDescent="0.15">
      <c r="A343" s="61">
        <f>'Raw Data'!A343</f>
        <v>0</v>
      </c>
      <c r="B343" s="66">
        <f>'Raw Data'!B343</f>
        <v>0</v>
      </c>
      <c r="C343" s="66">
        <f>'Raw Data'!C343</f>
        <v>0</v>
      </c>
    </row>
    <row r="344" spans="1:3" x14ac:dyDescent="0.15">
      <c r="A344" s="61">
        <f>'Raw Data'!A344</f>
        <v>0</v>
      </c>
      <c r="B344" s="66">
        <f>'Raw Data'!B344</f>
        <v>0</v>
      </c>
      <c r="C344" s="66">
        <f>'Raw Data'!C344</f>
        <v>0</v>
      </c>
    </row>
    <row r="345" spans="1:3" x14ac:dyDescent="0.15">
      <c r="A345" s="61">
        <f>'Raw Data'!A345</f>
        <v>0</v>
      </c>
      <c r="B345" s="66">
        <f>'Raw Data'!B345</f>
        <v>0</v>
      </c>
      <c r="C345" s="66">
        <f>'Raw Data'!C345</f>
        <v>0</v>
      </c>
    </row>
    <row r="346" spans="1:3" x14ac:dyDescent="0.15">
      <c r="A346" s="61">
        <f>'Raw Data'!A346</f>
        <v>0</v>
      </c>
      <c r="B346" s="66">
        <f>'Raw Data'!B346</f>
        <v>0</v>
      </c>
      <c r="C346" s="66">
        <f>'Raw Data'!C346</f>
        <v>0</v>
      </c>
    </row>
    <row r="347" spans="1:3" x14ac:dyDescent="0.15">
      <c r="A347" s="61">
        <f>'Raw Data'!A347</f>
        <v>0</v>
      </c>
      <c r="B347" s="66">
        <f>'Raw Data'!B347</f>
        <v>0</v>
      </c>
      <c r="C347" s="66">
        <f>'Raw Data'!C347</f>
        <v>0</v>
      </c>
    </row>
    <row r="348" spans="1:3" x14ac:dyDescent="0.15">
      <c r="A348" s="61">
        <f>'Raw Data'!A348</f>
        <v>0</v>
      </c>
      <c r="B348" s="66">
        <f>'Raw Data'!B348</f>
        <v>0</v>
      </c>
      <c r="C348" s="66">
        <f>'Raw Data'!C348</f>
        <v>0</v>
      </c>
    </row>
    <row r="349" spans="1:3" x14ac:dyDescent="0.15">
      <c r="A349" s="61">
        <f>'Raw Data'!A349</f>
        <v>0</v>
      </c>
      <c r="B349" s="66">
        <f>'Raw Data'!B349</f>
        <v>0</v>
      </c>
      <c r="C349" s="66">
        <f>'Raw Data'!C349</f>
        <v>0</v>
      </c>
    </row>
    <row r="350" spans="1:3" x14ac:dyDescent="0.15">
      <c r="A350" s="61">
        <f>'Raw Data'!A350</f>
        <v>0</v>
      </c>
      <c r="B350" s="66">
        <f>'Raw Data'!B350</f>
        <v>0</v>
      </c>
      <c r="C350" s="66">
        <f>'Raw Data'!C350</f>
        <v>0</v>
      </c>
    </row>
    <row r="351" spans="1:3" x14ac:dyDescent="0.15">
      <c r="A351" s="61">
        <f>'Raw Data'!A351</f>
        <v>0</v>
      </c>
      <c r="B351" s="66">
        <f>'Raw Data'!B351</f>
        <v>0</v>
      </c>
      <c r="C351" s="66">
        <f>'Raw Data'!C351</f>
        <v>0</v>
      </c>
    </row>
    <row r="352" spans="1:3" x14ac:dyDescent="0.15">
      <c r="A352" s="61">
        <f>'Raw Data'!A352</f>
        <v>0</v>
      </c>
      <c r="B352" s="66">
        <f>'Raw Data'!B352</f>
        <v>0</v>
      </c>
      <c r="C352" s="66">
        <f>'Raw Data'!C352</f>
        <v>0</v>
      </c>
    </row>
    <row r="353" spans="1:3" x14ac:dyDescent="0.15">
      <c r="A353" s="61">
        <f>'Raw Data'!A353</f>
        <v>0</v>
      </c>
      <c r="B353" s="66">
        <f>'Raw Data'!B353</f>
        <v>0</v>
      </c>
      <c r="C353" s="66">
        <f>'Raw Data'!C353</f>
        <v>0</v>
      </c>
    </row>
    <row r="354" spans="1:3" x14ac:dyDescent="0.15">
      <c r="A354" s="61">
        <f>'Raw Data'!A354</f>
        <v>0</v>
      </c>
      <c r="B354" s="66">
        <f>'Raw Data'!B354</f>
        <v>0</v>
      </c>
      <c r="C354" s="66">
        <f>'Raw Data'!C354</f>
        <v>0</v>
      </c>
    </row>
    <row r="355" spans="1:3" x14ac:dyDescent="0.15">
      <c r="A355" s="61">
        <f>'Raw Data'!A355</f>
        <v>0</v>
      </c>
      <c r="B355" s="66">
        <f>'Raw Data'!B355</f>
        <v>0</v>
      </c>
      <c r="C355" s="66">
        <f>'Raw Data'!C355</f>
        <v>0</v>
      </c>
    </row>
    <row r="356" spans="1:3" x14ac:dyDescent="0.15">
      <c r="A356" s="61">
        <f>'Raw Data'!A356</f>
        <v>0</v>
      </c>
      <c r="B356" s="66">
        <f>'Raw Data'!B356</f>
        <v>0</v>
      </c>
      <c r="C356" s="66">
        <f>'Raw Data'!C356</f>
        <v>0</v>
      </c>
    </row>
    <row r="357" spans="1:3" x14ac:dyDescent="0.15">
      <c r="A357" s="61">
        <f>'Raw Data'!A357</f>
        <v>0</v>
      </c>
      <c r="B357" s="66">
        <f>'Raw Data'!B357</f>
        <v>0</v>
      </c>
      <c r="C357" s="66">
        <f>'Raw Data'!C357</f>
        <v>0</v>
      </c>
    </row>
    <row r="358" spans="1:3" x14ac:dyDescent="0.15">
      <c r="A358" s="61">
        <f>'Raw Data'!A358</f>
        <v>0</v>
      </c>
      <c r="B358" s="66">
        <f>'Raw Data'!B358</f>
        <v>0</v>
      </c>
      <c r="C358" s="66">
        <f>'Raw Data'!C358</f>
        <v>0</v>
      </c>
    </row>
    <row r="359" spans="1:3" x14ac:dyDescent="0.15">
      <c r="A359" s="61">
        <f>'Raw Data'!A359</f>
        <v>0</v>
      </c>
      <c r="B359" s="66">
        <f>'Raw Data'!B359</f>
        <v>0</v>
      </c>
      <c r="C359" s="66">
        <f>'Raw Data'!C359</f>
        <v>0</v>
      </c>
    </row>
    <row r="360" spans="1:3" x14ac:dyDescent="0.15">
      <c r="A360" s="61">
        <f>'Raw Data'!A360</f>
        <v>0</v>
      </c>
      <c r="B360" s="66">
        <f>'Raw Data'!B360</f>
        <v>0</v>
      </c>
      <c r="C360" s="66">
        <f>'Raw Data'!C360</f>
        <v>0</v>
      </c>
    </row>
    <row r="361" spans="1:3" x14ac:dyDescent="0.15">
      <c r="A361" s="61">
        <f>'Raw Data'!A361</f>
        <v>0</v>
      </c>
      <c r="B361" s="66">
        <f>'Raw Data'!B361</f>
        <v>0</v>
      </c>
      <c r="C361" s="66">
        <f>'Raw Data'!C361</f>
        <v>0</v>
      </c>
    </row>
    <row r="362" spans="1:3" x14ac:dyDescent="0.15">
      <c r="A362" s="61">
        <f>'Raw Data'!A362</f>
        <v>0</v>
      </c>
      <c r="B362" s="66">
        <f>'Raw Data'!B362</f>
        <v>0</v>
      </c>
      <c r="C362" s="66">
        <f>'Raw Data'!C362</f>
        <v>0</v>
      </c>
    </row>
    <row r="363" spans="1:3" x14ac:dyDescent="0.15">
      <c r="A363" s="61">
        <f>'Raw Data'!A363</f>
        <v>0</v>
      </c>
      <c r="B363" s="66">
        <f>'Raw Data'!B363</f>
        <v>0</v>
      </c>
      <c r="C363" s="66">
        <f>'Raw Data'!C363</f>
        <v>0</v>
      </c>
    </row>
    <row r="364" spans="1:3" x14ac:dyDescent="0.15">
      <c r="A364" s="61">
        <f>'Raw Data'!A364</f>
        <v>0</v>
      </c>
      <c r="B364" s="66">
        <f>'Raw Data'!B364</f>
        <v>0</v>
      </c>
      <c r="C364" s="66">
        <f>'Raw Data'!C364</f>
        <v>0</v>
      </c>
    </row>
    <row r="365" spans="1:3" x14ac:dyDescent="0.15">
      <c r="A365" s="61">
        <f>'Raw Data'!A365</f>
        <v>0</v>
      </c>
      <c r="B365" s="66">
        <f>'Raw Data'!B365</f>
        <v>0</v>
      </c>
      <c r="C365" s="66">
        <f>'Raw Data'!C365</f>
        <v>0</v>
      </c>
    </row>
    <row r="366" spans="1:3" x14ac:dyDescent="0.15">
      <c r="A366" s="61">
        <f>'Raw Data'!A366</f>
        <v>0</v>
      </c>
      <c r="B366" s="66">
        <f>'Raw Data'!B366</f>
        <v>0</v>
      </c>
      <c r="C366" s="66">
        <f>'Raw Data'!C366</f>
        <v>0</v>
      </c>
    </row>
    <row r="367" spans="1:3" x14ac:dyDescent="0.15">
      <c r="A367" s="61">
        <f>'Raw Data'!A367</f>
        <v>0</v>
      </c>
      <c r="B367" s="66">
        <f>'Raw Data'!B367</f>
        <v>0</v>
      </c>
      <c r="C367" s="66">
        <f>'Raw Data'!C367</f>
        <v>0</v>
      </c>
    </row>
    <row r="368" spans="1:3" x14ac:dyDescent="0.15">
      <c r="A368" s="61">
        <f>'Raw Data'!A368</f>
        <v>0</v>
      </c>
      <c r="B368" s="66">
        <f>'Raw Data'!B368</f>
        <v>0</v>
      </c>
      <c r="C368" s="66">
        <f>'Raw Data'!C368</f>
        <v>0</v>
      </c>
    </row>
    <row r="369" spans="1:3" x14ac:dyDescent="0.15">
      <c r="A369" s="61">
        <f>'Raw Data'!A369</f>
        <v>0</v>
      </c>
      <c r="B369" s="66">
        <f>'Raw Data'!B369</f>
        <v>0</v>
      </c>
      <c r="C369" s="66">
        <f>'Raw Data'!C369</f>
        <v>0</v>
      </c>
    </row>
    <row r="370" spans="1:3" x14ac:dyDescent="0.15">
      <c r="A370" s="61">
        <f>'Raw Data'!A370</f>
        <v>0</v>
      </c>
      <c r="B370" s="66">
        <f>'Raw Data'!B370</f>
        <v>0</v>
      </c>
      <c r="C370" s="66">
        <f>'Raw Data'!C370</f>
        <v>0</v>
      </c>
    </row>
    <row r="371" spans="1:3" x14ac:dyDescent="0.15">
      <c r="A371" s="61">
        <f>'Raw Data'!A371</f>
        <v>0</v>
      </c>
      <c r="B371" s="66">
        <f>'Raw Data'!B371</f>
        <v>0</v>
      </c>
      <c r="C371" s="66">
        <f>'Raw Data'!C371</f>
        <v>0</v>
      </c>
    </row>
    <row r="372" spans="1:3" x14ac:dyDescent="0.15">
      <c r="A372" s="61">
        <f>'Raw Data'!A372</f>
        <v>0</v>
      </c>
      <c r="B372" s="66">
        <f>'Raw Data'!B372</f>
        <v>0</v>
      </c>
      <c r="C372" s="66">
        <f>'Raw Data'!C372</f>
        <v>0</v>
      </c>
    </row>
    <row r="373" spans="1:3" x14ac:dyDescent="0.15">
      <c r="A373" s="61">
        <f>'Raw Data'!A373</f>
        <v>0</v>
      </c>
      <c r="B373" s="66">
        <f>'Raw Data'!B373</f>
        <v>0</v>
      </c>
      <c r="C373" s="66">
        <f>'Raw Data'!C373</f>
        <v>0</v>
      </c>
    </row>
    <row r="374" spans="1:3" x14ac:dyDescent="0.15">
      <c r="A374" s="61">
        <f>'Raw Data'!A374</f>
        <v>0</v>
      </c>
      <c r="B374" s="66">
        <f>'Raw Data'!B374</f>
        <v>0</v>
      </c>
      <c r="C374" s="66">
        <f>'Raw Data'!C374</f>
        <v>0</v>
      </c>
    </row>
    <row r="375" spans="1:3" x14ac:dyDescent="0.15">
      <c r="A375" s="61">
        <f>'Raw Data'!A375</f>
        <v>0</v>
      </c>
      <c r="B375" s="66">
        <f>'Raw Data'!B375</f>
        <v>0</v>
      </c>
      <c r="C375" s="66">
        <f>'Raw Data'!C375</f>
        <v>0</v>
      </c>
    </row>
    <row r="376" spans="1:3" x14ac:dyDescent="0.15">
      <c r="A376" s="61">
        <f>'Raw Data'!A376</f>
        <v>0</v>
      </c>
      <c r="B376" s="66">
        <f>'Raw Data'!B376</f>
        <v>0</v>
      </c>
      <c r="C376" s="66">
        <f>'Raw Data'!C376</f>
        <v>0</v>
      </c>
    </row>
    <row r="377" spans="1:3" x14ac:dyDescent="0.15">
      <c r="A377" s="61">
        <f>'Raw Data'!A377</f>
        <v>0</v>
      </c>
      <c r="B377" s="66">
        <f>'Raw Data'!B377</f>
        <v>0</v>
      </c>
      <c r="C377" s="66">
        <f>'Raw Data'!C377</f>
        <v>0</v>
      </c>
    </row>
    <row r="378" spans="1:3" x14ac:dyDescent="0.15">
      <c r="A378" s="61">
        <f>'Raw Data'!A378</f>
        <v>0</v>
      </c>
      <c r="B378" s="66">
        <f>'Raw Data'!B378</f>
        <v>0</v>
      </c>
      <c r="C378" s="66">
        <f>'Raw Data'!C378</f>
        <v>0</v>
      </c>
    </row>
    <row r="379" spans="1:3" x14ac:dyDescent="0.15">
      <c r="A379" s="61">
        <f>'Raw Data'!A379</f>
        <v>0</v>
      </c>
      <c r="B379" s="66">
        <f>'Raw Data'!B379</f>
        <v>0</v>
      </c>
      <c r="C379" s="66">
        <f>'Raw Data'!C379</f>
        <v>0</v>
      </c>
    </row>
    <row r="380" spans="1:3" x14ac:dyDescent="0.15">
      <c r="A380" s="61">
        <f>'Raw Data'!A380</f>
        <v>0</v>
      </c>
      <c r="B380" s="66">
        <f>'Raw Data'!B380</f>
        <v>0</v>
      </c>
      <c r="C380" s="66">
        <f>'Raw Data'!C380</f>
        <v>0</v>
      </c>
    </row>
    <row r="381" spans="1:3" x14ac:dyDescent="0.15">
      <c r="A381" s="61">
        <f>'Raw Data'!A381</f>
        <v>0</v>
      </c>
      <c r="B381" s="66">
        <f>'Raw Data'!B381</f>
        <v>0</v>
      </c>
      <c r="C381" s="66">
        <f>'Raw Data'!C381</f>
        <v>0</v>
      </c>
    </row>
    <row r="382" spans="1:3" x14ac:dyDescent="0.15">
      <c r="A382" s="61">
        <f>'Raw Data'!A382</f>
        <v>0</v>
      </c>
      <c r="B382" s="66">
        <f>'Raw Data'!B382</f>
        <v>0</v>
      </c>
      <c r="C382" s="66">
        <f>'Raw Data'!C382</f>
        <v>0</v>
      </c>
    </row>
    <row r="383" spans="1:3" x14ac:dyDescent="0.15">
      <c r="A383" s="61">
        <f>'Raw Data'!A383</f>
        <v>0</v>
      </c>
      <c r="B383" s="66">
        <f>'Raw Data'!B383</f>
        <v>0</v>
      </c>
      <c r="C383" s="66">
        <f>'Raw Data'!C383</f>
        <v>0</v>
      </c>
    </row>
    <row r="384" spans="1:3" x14ac:dyDescent="0.15">
      <c r="A384" s="61">
        <f>'Raw Data'!A384</f>
        <v>0</v>
      </c>
      <c r="B384" s="66">
        <f>'Raw Data'!B384</f>
        <v>0</v>
      </c>
      <c r="C384" s="66">
        <f>'Raw Data'!C384</f>
        <v>0</v>
      </c>
    </row>
    <row r="385" spans="1:3" x14ac:dyDescent="0.15">
      <c r="A385" s="61">
        <f>'Raw Data'!A385</f>
        <v>0</v>
      </c>
      <c r="B385" s="66">
        <f>'Raw Data'!B385</f>
        <v>0</v>
      </c>
      <c r="C385" s="66">
        <f>'Raw Data'!C385</f>
        <v>0</v>
      </c>
    </row>
    <row r="386" spans="1:3" x14ac:dyDescent="0.15">
      <c r="A386" s="61">
        <f>'Raw Data'!A386</f>
        <v>0</v>
      </c>
      <c r="B386" s="66">
        <f>'Raw Data'!B386</f>
        <v>0</v>
      </c>
      <c r="C386" s="66">
        <f>'Raw Data'!C386</f>
        <v>0</v>
      </c>
    </row>
    <row r="387" spans="1:3" x14ac:dyDescent="0.15">
      <c r="A387" s="61">
        <f>'Raw Data'!A387</f>
        <v>0</v>
      </c>
      <c r="B387" s="66">
        <f>'Raw Data'!B387</f>
        <v>0</v>
      </c>
      <c r="C387" s="66">
        <f>'Raw Data'!C387</f>
        <v>0</v>
      </c>
    </row>
    <row r="388" spans="1:3" x14ac:dyDescent="0.15">
      <c r="A388" s="61">
        <f>'Raw Data'!A388</f>
        <v>0</v>
      </c>
      <c r="B388" s="66">
        <f>'Raw Data'!B388</f>
        <v>0</v>
      </c>
      <c r="C388" s="66">
        <f>'Raw Data'!C388</f>
        <v>0</v>
      </c>
    </row>
    <row r="389" spans="1:3" x14ac:dyDescent="0.15">
      <c r="A389" s="61">
        <f>'Raw Data'!A389</f>
        <v>0</v>
      </c>
      <c r="B389" s="66">
        <f>'Raw Data'!B389</f>
        <v>0</v>
      </c>
      <c r="C389" s="66">
        <f>'Raw Data'!C389</f>
        <v>0</v>
      </c>
    </row>
    <row r="390" spans="1:3" x14ac:dyDescent="0.15">
      <c r="A390" s="61">
        <f>'Raw Data'!A390</f>
        <v>0</v>
      </c>
      <c r="B390" s="66">
        <f>'Raw Data'!B390</f>
        <v>0</v>
      </c>
      <c r="C390" s="66">
        <f>'Raw Data'!C390</f>
        <v>0</v>
      </c>
    </row>
    <row r="391" spans="1:3" x14ac:dyDescent="0.15">
      <c r="A391" s="61">
        <f>'Raw Data'!A391</f>
        <v>0</v>
      </c>
      <c r="B391" s="66">
        <f>'Raw Data'!B391</f>
        <v>0</v>
      </c>
      <c r="C391" s="66">
        <f>'Raw Data'!C391</f>
        <v>0</v>
      </c>
    </row>
    <row r="392" spans="1:3" x14ac:dyDescent="0.15">
      <c r="A392" s="61">
        <f>'Raw Data'!A392</f>
        <v>0</v>
      </c>
      <c r="B392" s="66">
        <f>'Raw Data'!B392</f>
        <v>0</v>
      </c>
      <c r="C392" s="66">
        <f>'Raw Data'!C392</f>
        <v>0</v>
      </c>
    </row>
    <row r="393" spans="1:3" x14ac:dyDescent="0.15">
      <c r="A393" s="61">
        <f>'Raw Data'!A393</f>
        <v>0</v>
      </c>
      <c r="B393" s="66">
        <f>'Raw Data'!B393</f>
        <v>0</v>
      </c>
      <c r="C393" s="66">
        <f>'Raw Data'!C393</f>
        <v>0</v>
      </c>
    </row>
    <row r="394" spans="1:3" x14ac:dyDescent="0.15">
      <c r="A394" s="61">
        <f>'Raw Data'!A394</f>
        <v>0</v>
      </c>
      <c r="B394" s="66">
        <f>'Raw Data'!B394</f>
        <v>0</v>
      </c>
      <c r="C394" s="66">
        <f>'Raw Data'!C394</f>
        <v>0</v>
      </c>
    </row>
    <row r="395" spans="1:3" x14ac:dyDescent="0.15">
      <c r="A395" s="61">
        <f>'Raw Data'!A395</f>
        <v>0</v>
      </c>
      <c r="B395" s="66">
        <f>'Raw Data'!B395</f>
        <v>0</v>
      </c>
      <c r="C395" s="66">
        <f>'Raw Data'!C395</f>
        <v>0</v>
      </c>
    </row>
    <row r="396" spans="1:3" x14ac:dyDescent="0.15">
      <c r="A396" s="61">
        <f>'Raw Data'!A396</f>
        <v>0</v>
      </c>
      <c r="B396" s="66">
        <f>'Raw Data'!B396</f>
        <v>0</v>
      </c>
      <c r="C396" s="66">
        <f>'Raw Data'!C396</f>
        <v>0</v>
      </c>
    </row>
    <row r="397" spans="1:3" x14ac:dyDescent="0.15">
      <c r="A397" s="61">
        <f>'Raw Data'!A397</f>
        <v>0</v>
      </c>
      <c r="B397" s="66">
        <f>'Raw Data'!B397</f>
        <v>0</v>
      </c>
      <c r="C397" s="66">
        <f>'Raw Data'!C397</f>
        <v>0</v>
      </c>
    </row>
    <row r="398" spans="1:3" x14ac:dyDescent="0.15">
      <c r="A398" s="61">
        <f>'Raw Data'!A398</f>
        <v>0</v>
      </c>
      <c r="B398" s="66">
        <f>'Raw Data'!B398</f>
        <v>0</v>
      </c>
      <c r="C398" s="66">
        <f>'Raw Data'!C398</f>
        <v>0</v>
      </c>
    </row>
    <row r="399" spans="1:3" x14ac:dyDescent="0.15">
      <c r="A399" s="61">
        <f>'Raw Data'!A399</f>
        <v>0</v>
      </c>
      <c r="B399" s="66">
        <f>'Raw Data'!B399</f>
        <v>0</v>
      </c>
      <c r="C399" s="66">
        <f>'Raw Data'!C399</f>
        <v>0</v>
      </c>
    </row>
    <row r="400" spans="1:3" x14ac:dyDescent="0.15">
      <c r="A400" s="61">
        <f>'Raw Data'!A400</f>
        <v>0</v>
      </c>
      <c r="B400" s="66">
        <f>'Raw Data'!B400</f>
        <v>0</v>
      </c>
      <c r="C400" s="66">
        <f>'Raw Data'!C400</f>
        <v>0</v>
      </c>
    </row>
    <row r="401" spans="1:3" x14ac:dyDescent="0.15">
      <c r="A401" s="61">
        <f>'Raw Data'!A401</f>
        <v>0</v>
      </c>
      <c r="B401" s="66">
        <f>'Raw Data'!B401</f>
        <v>0</v>
      </c>
      <c r="C401" s="66">
        <f>'Raw Data'!C401</f>
        <v>0</v>
      </c>
    </row>
    <row r="402" spans="1:3" x14ac:dyDescent="0.15">
      <c r="A402" s="61">
        <f>'Raw Data'!A402</f>
        <v>0</v>
      </c>
      <c r="B402" s="66">
        <f>'Raw Data'!B402</f>
        <v>0</v>
      </c>
      <c r="C402" s="66">
        <f>'Raw Data'!C402</f>
        <v>0</v>
      </c>
    </row>
    <row r="403" spans="1:3" x14ac:dyDescent="0.15">
      <c r="A403" s="61">
        <f>'Raw Data'!A403</f>
        <v>0</v>
      </c>
      <c r="B403" s="66">
        <f>'Raw Data'!B403</f>
        <v>0</v>
      </c>
      <c r="C403" s="66">
        <f>'Raw Data'!C403</f>
        <v>0</v>
      </c>
    </row>
    <row r="404" spans="1:3" x14ac:dyDescent="0.15">
      <c r="A404" s="61">
        <f>'Raw Data'!A404</f>
        <v>0</v>
      </c>
      <c r="B404" s="66">
        <f>'Raw Data'!B404</f>
        <v>0</v>
      </c>
      <c r="C404" s="66">
        <f>'Raw Data'!C404</f>
        <v>0</v>
      </c>
    </row>
    <row r="405" spans="1:3" x14ac:dyDescent="0.15">
      <c r="A405" s="61">
        <f>'Raw Data'!A405</f>
        <v>0</v>
      </c>
      <c r="B405" s="66">
        <f>'Raw Data'!B405</f>
        <v>0</v>
      </c>
      <c r="C405" s="66">
        <f>'Raw Data'!C405</f>
        <v>0</v>
      </c>
    </row>
    <row r="406" spans="1:3" x14ac:dyDescent="0.15">
      <c r="A406" s="61">
        <f>'Raw Data'!A406</f>
        <v>0</v>
      </c>
      <c r="B406" s="66">
        <f>'Raw Data'!B406</f>
        <v>0</v>
      </c>
      <c r="C406" s="66">
        <f>'Raw Data'!C406</f>
        <v>0</v>
      </c>
    </row>
    <row r="407" spans="1:3" x14ac:dyDescent="0.15">
      <c r="A407" s="61">
        <f>'Raw Data'!A407</f>
        <v>0</v>
      </c>
      <c r="B407" s="66">
        <f>'Raw Data'!B407</f>
        <v>0</v>
      </c>
      <c r="C407" s="66">
        <f>'Raw Data'!C407</f>
        <v>0</v>
      </c>
    </row>
    <row r="408" spans="1:3" x14ac:dyDescent="0.15">
      <c r="A408" s="61">
        <f>'Raw Data'!A408</f>
        <v>0</v>
      </c>
      <c r="B408" s="66">
        <f>'Raw Data'!B408</f>
        <v>0</v>
      </c>
      <c r="C408" s="66">
        <f>'Raw Data'!C408</f>
        <v>0</v>
      </c>
    </row>
    <row r="409" spans="1:3" x14ac:dyDescent="0.15">
      <c r="A409" s="61">
        <f>'Raw Data'!A409</f>
        <v>0</v>
      </c>
      <c r="B409" s="66">
        <f>'Raw Data'!B409</f>
        <v>0</v>
      </c>
      <c r="C409" s="66">
        <f>'Raw Data'!C409</f>
        <v>0</v>
      </c>
    </row>
    <row r="410" spans="1:3" x14ac:dyDescent="0.15">
      <c r="A410" s="61">
        <f>'Raw Data'!A410</f>
        <v>0</v>
      </c>
      <c r="B410" s="66">
        <f>'Raw Data'!B410</f>
        <v>0</v>
      </c>
      <c r="C410" s="66">
        <f>'Raw Data'!C410</f>
        <v>0</v>
      </c>
    </row>
    <row r="411" spans="1:3" x14ac:dyDescent="0.15">
      <c r="A411" s="61">
        <f>'Raw Data'!A411</f>
        <v>0</v>
      </c>
      <c r="B411" s="66">
        <f>'Raw Data'!B411</f>
        <v>0</v>
      </c>
      <c r="C411" s="66">
        <f>'Raw Data'!C411</f>
        <v>0</v>
      </c>
    </row>
    <row r="412" spans="1:3" x14ac:dyDescent="0.15">
      <c r="A412" s="61">
        <f>'Raw Data'!A412</f>
        <v>0</v>
      </c>
      <c r="B412" s="66">
        <f>'Raw Data'!B412</f>
        <v>0</v>
      </c>
      <c r="C412" s="66">
        <f>'Raw Data'!C412</f>
        <v>0</v>
      </c>
    </row>
    <row r="413" spans="1:3" x14ac:dyDescent="0.15">
      <c r="A413" s="61">
        <f>'Raw Data'!A413</f>
        <v>0</v>
      </c>
      <c r="B413" s="66">
        <f>'Raw Data'!B413</f>
        <v>0</v>
      </c>
      <c r="C413" s="66">
        <f>'Raw Data'!C413</f>
        <v>0</v>
      </c>
    </row>
    <row r="414" spans="1:3" x14ac:dyDescent="0.15">
      <c r="A414" s="61">
        <f>'Raw Data'!A414</f>
        <v>0</v>
      </c>
      <c r="B414" s="66">
        <f>'Raw Data'!B414</f>
        <v>0</v>
      </c>
      <c r="C414" s="66">
        <f>'Raw Data'!C414</f>
        <v>0</v>
      </c>
    </row>
    <row r="415" spans="1:3" x14ac:dyDescent="0.15">
      <c r="A415" s="61">
        <f>'Raw Data'!A415</f>
        <v>0</v>
      </c>
      <c r="B415" s="66">
        <f>'Raw Data'!B415</f>
        <v>0</v>
      </c>
      <c r="C415" s="66">
        <f>'Raw Data'!C415</f>
        <v>0</v>
      </c>
    </row>
    <row r="416" spans="1:3" x14ac:dyDescent="0.15">
      <c r="A416" s="61">
        <f>'Raw Data'!A416</f>
        <v>0</v>
      </c>
      <c r="B416" s="66">
        <f>'Raw Data'!B416</f>
        <v>0</v>
      </c>
      <c r="C416" s="66">
        <f>'Raw Data'!C416</f>
        <v>0</v>
      </c>
    </row>
    <row r="417" spans="1:3" x14ac:dyDescent="0.15">
      <c r="A417" s="61">
        <f>'Raw Data'!A417</f>
        <v>0</v>
      </c>
      <c r="B417" s="66">
        <f>'Raw Data'!B417</f>
        <v>0</v>
      </c>
      <c r="C417" s="66">
        <f>'Raw Data'!C417</f>
        <v>0</v>
      </c>
    </row>
    <row r="418" spans="1:3" x14ac:dyDescent="0.15">
      <c r="A418" s="61">
        <f>'Raw Data'!A418</f>
        <v>0</v>
      </c>
      <c r="B418" s="66">
        <f>'Raw Data'!B418</f>
        <v>0</v>
      </c>
      <c r="C418" s="66">
        <f>'Raw Data'!C418</f>
        <v>0</v>
      </c>
    </row>
    <row r="419" spans="1:3" x14ac:dyDescent="0.15">
      <c r="A419" s="61">
        <f>'Raw Data'!A419</f>
        <v>0</v>
      </c>
      <c r="B419" s="66">
        <f>'Raw Data'!B419</f>
        <v>0</v>
      </c>
      <c r="C419" s="66">
        <f>'Raw Data'!C419</f>
        <v>0</v>
      </c>
    </row>
    <row r="420" spans="1:3" x14ac:dyDescent="0.15">
      <c r="A420" s="61">
        <f>'Raw Data'!A420</f>
        <v>0</v>
      </c>
      <c r="B420" s="66">
        <f>'Raw Data'!B420</f>
        <v>0</v>
      </c>
      <c r="C420" s="66">
        <f>'Raw Data'!C420</f>
        <v>0</v>
      </c>
    </row>
    <row r="421" spans="1:3" x14ac:dyDescent="0.15">
      <c r="A421" s="61">
        <f>'Raw Data'!A421</f>
        <v>0</v>
      </c>
      <c r="B421" s="66">
        <f>'Raw Data'!B421</f>
        <v>0</v>
      </c>
      <c r="C421" s="66">
        <f>'Raw Data'!C421</f>
        <v>0</v>
      </c>
    </row>
    <row r="422" spans="1:3" x14ac:dyDescent="0.15">
      <c r="A422" s="61">
        <f>'Raw Data'!A422</f>
        <v>0</v>
      </c>
      <c r="B422" s="66">
        <f>'Raw Data'!B422</f>
        <v>0</v>
      </c>
      <c r="C422" s="66">
        <f>'Raw Data'!C422</f>
        <v>0</v>
      </c>
    </row>
    <row r="423" spans="1:3" x14ac:dyDescent="0.15">
      <c r="A423" s="61">
        <f>'Raw Data'!A423</f>
        <v>0</v>
      </c>
      <c r="B423" s="66">
        <f>'Raw Data'!B423</f>
        <v>0</v>
      </c>
      <c r="C423" s="66">
        <f>'Raw Data'!C423</f>
        <v>0</v>
      </c>
    </row>
    <row r="424" spans="1:3" x14ac:dyDescent="0.15">
      <c r="A424" s="61">
        <f>'Raw Data'!A424</f>
        <v>0</v>
      </c>
      <c r="B424" s="66">
        <f>'Raw Data'!B424</f>
        <v>0</v>
      </c>
      <c r="C424" s="66">
        <f>'Raw Data'!C424</f>
        <v>0</v>
      </c>
    </row>
    <row r="425" spans="1:3" x14ac:dyDescent="0.15">
      <c r="A425" s="61">
        <f>'Raw Data'!A425</f>
        <v>0</v>
      </c>
      <c r="B425" s="66">
        <f>'Raw Data'!B425</f>
        <v>0</v>
      </c>
      <c r="C425" s="66">
        <f>'Raw Data'!C425</f>
        <v>0</v>
      </c>
    </row>
    <row r="426" spans="1:3" x14ac:dyDescent="0.15">
      <c r="A426" s="61">
        <f>'Raw Data'!A426</f>
        <v>0</v>
      </c>
      <c r="B426" s="66">
        <f>'Raw Data'!B426</f>
        <v>0</v>
      </c>
      <c r="C426" s="66">
        <f>'Raw Data'!C426</f>
        <v>0</v>
      </c>
    </row>
    <row r="427" spans="1:3" x14ac:dyDescent="0.15">
      <c r="A427" s="61">
        <f>'Raw Data'!A427</f>
        <v>0</v>
      </c>
      <c r="B427" s="66">
        <f>'Raw Data'!B427</f>
        <v>0</v>
      </c>
      <c r="C427" s="66">
        <f>'Raw Data'!C427</f>
        <v>0</v>
      </c>
    </row>
    <row r="428" spans="1:3" x14ac:dyDescent="0.15">
      <c r="A428" s="61">
        <f>'Raw Data'!A428</f>
        <v>0</v>
      </c>
      <c r="B428" s="66">
        <f>'Raw Data'!B428</f>
        <v>0</v>
      </c>
      <c r="C428" s="66">
        <f>'Raw Data'!C428</f>
        <v>0</v>
      </c>
    </row>
    <row r="429" spans="1:3" x14ac:dyDescent="0.15">
      <c r="A429" s="61">
        <f>'Raw Data'!A429</f>
        <v>0</v>
      </c>
      <c r="B429" s="66">
        <f>'Raw Data'!B429</f>
        <v>0</v>
      </c>
      <c r="C429" s="66">
        <f>'Raw Data'!C429</f>
        <v>0</v>
      </c>
    </row>
    <row r="430" spans="1:3" x14ac:dyDescent="0.15">
      <c r="A430" s="61">
        <f>'Raw Data'!A430</f>
        <v>0</v>
      </c>
      <c r="B430" s="66">
        <f>'Raw Data'!B430</f>
        <v>0</v>
      </c>
      <c r="C430" s="66">
        <f>'Raw Data'!C430</f>
        <v>0</v>
      </c>
    </row>
    <row r="431" spans="1:3" x14ac:dyDescent="0.15">
      <c r="A431" s="61">
        <f>'Raw Data'!A431</f>
        <v>0</v>
      </c>
      <c r="B431" s="66">
        <f>'Raw Data'!B431</f>
        <v>0</v>
      </c>
      <c r="C431" s="66">
        <f>'Raw Data'!C431</f>
        <v>0</v>
      </c>
    </row>
    <row r="432" spans="1:3" x14ac:dyDescent="0.15">
      <c r="A432" s="61">
        <f>'Raw Data'!A432</f>
        <v>0</v>
      </c>
      <c r="B432" s="66">
        <f>'Raw Data'!B432</f>
        <v>0</v>
      </c>
      <c r="C432" s="66">
        <f>'Raw Data'!C432</f>
        <v>0</v>
      </c>
    </row>
    <row r="433" spans="1:3" x14ac:dyDescent="0.15">
      <c r="A433" s="61">
        <f>'Raw Data'!A433</f>
        <v>0</v>
      </c>
      <c r="B433" s="66">
        <f>'Raw Data'!B433</f>
        <v>0</v>
      </c>
      <c r="C433" s="66">
        <f>'Raw Data'!C433</f>
        <v>0</v>
      </c>
    </row>
    <row r="434" spans="1:3" x14ac:dyDescent="0.15">
      <c r="A434" s="61">
        <f>'Raw Data'!A434</f>
        <v>0</v>
      </c>
      <c r="B434" s="66">
        <f>'Raw Data'!B434</f>
        <v>0</v>
      </c>
      <c r="C434" s="66">
        <f>'Raw Data'!C434</f>
        <v>0</v>
      </c>
    </row>
    <row r="435" spans="1:3" x14ac:dyDescent="0.15">
      <c r="A435" s="61">
        <f>'Raw Data'!A435</f>
        <v>0</v>
      </c>
      <c r="B435" s="66">
        <f>'Raw Data'!B435</f>
        <v>0</v>
      </c>
      <c r="C435" s="66">
        <f>'Raw Data'!C435</f>
        <v>0</v>
      </c>
    </row>
    <row r="436" spans="1:3" x14ac:dyDescent="0.15">
      <c r="A436" s="61">
        <f>'Raw Data'!A436</f>
        <v>0</v>
      </c>
      <c r="B436" s="66">
        <f>'Raw Data'!B436</f>
        <v>0</v>
      </c>
      <c r="C436" s="66">
        <f>'Raw Data'!C436</f>
        <v>0</v>
      </c>
    </row>
    <row r="437" spans="1:3" x14ac:dyDescent="0.15">
      <c r="A437" s="61">
        <f>'Raw Data'!A437</f>
        <v>0</v>
      </c>
      <c r="B437" s="66">
        <f>'Raw Data'!B437</f>
        <v>0</v>
      </c>
      <c r="C437" s="66">
        <f>'Raw Data'!C437</f>
        <v>0</v>
      </c>
    </row>
    <row r="438" spans="1:3" x14ac:dyDescent="0.15">
      <c r="A438" s="61">
        <f>'Raw Data'!A438</f>
        <v>0</v>
      </c>
      <c r="B438" s="66">
        <f>'Raw Data'!B438</f>
        <v>0</v>
      </c>
      <c r="C438" s="66">
        <f>'Raw Data'!C438</f>
        <v>0</v>
      </c>
    </row>
    <row r="439" spans="1:3" x14ac:dyDescent="0.15">
      <c r="A439" s="61">
        <f>'Raw Data'!A439</f>
        <v>0</v>
      </c>
      <c r="B439" s="66">
        <f>'Raw Data'!B439</f>
        <v>0</v>
      </c>
      <c r="C439" s="66">
        <f>'Raw Data'!C439</f>
        <v>0</v>
      </c>
    </row>
    <row r="440" spans="1:3" x14ac:dyDescent="0.15">
      <c r="A440" s="61">
        <f>'Raw Data'!A440</f>
        <v>0</v>
      </c>
      <c r="B440" s="66">
        <f>'Raw Data'!B440</f>
        <v>0</v>
      </c>
      <c r="C440" s="66">
        <f>'Raw Data'!C440</f>
        <v>0</v>
      </c>
    </row>
    <row r="441" spans="1:3" x14ac:dyDescent="0.15">
      <c r="A441" s="61">
        <f>'Raw Data'!A441</f>
        <v>0</v>
      </c>
      <c r="B441" s="66">
        <f>'Raw Data'!B441</f>
        <v>0</v>
      </c>
      <c r="C441" s="66">
        <f>'Raw Data'!C441</f>
        <v>0</v>
      </c>
    </row>
    <row r="442" spans="1:3" x14ac:dyDescent="0.15">
      <c r="A442" s="61">
        <f>'Raw Data'!A442</f>
        <v>0</v>
      </c>
      <c r="B442" s="66">
        <f>'Raw Data'!B442</f>
        <v>0</v>
      </c>
      <c r="C442" s="66">
        <f>'Raw Data'!C442</f>
        <v>0</v>
      </c>
    </row>
    <row r="443" spans="1:3" x14ac:dyDescent="0.15">
      <c r="A443" s="61">
        <f>'Raw Data'!A443</f>
        <v>0</v>
      </c>
      <c r="B443" s="66">
        <f>'Raw Data'!B443</f>
        <v>0</v>
      </c>
      <c r="C443" s="66">
        <f>'Raw Data'!C443</f>
        <v>0</v>
      </c>
    </row>
    <row r="444" spans="1:3" x14ac:dyDescent="0.15">
      <c r="A444" s="61">
        <f>'Raw Data'!A444</f>
        <v>0</v>
      </c>
      <c r="B444" s="66">
        <f>'Raw Data'!B444</f>
        <v>0</v>
      </c>
      <c r="C444" s="66">
        <f>'Raw Data'!C444</f>
        <v>0</v>
      </c>
    </row>
    <row r="445" spans="1:3" x14ac:dyDescent="0.15">
      <c r="A445" s="61">
        <f>'Raw Data'!A445</f>
        <v>0</v>
      </c>
      <c r="B445" s="66">
        <f>'Raw Data'!B445</f>
        <v>0</v>
      </c>
      <c r="C445" s="66">
        <f>'Raw Data'!C445</f>
        <v>0</v>
      </c>
    </row>
    <row r="446" spans="1:3" x14ac:dyDescent="0.15">
      <c r="A446" s="61">
        <f>'Raw Data'!A446</f>
        <v>0</v>
      </c>
      <c r="B446" s="66">
        <f>'Raw Data'!B446</f>
        <v>0</v>
      </c>
      <c r="C446" s="66">
        <f>'Raw Data'!C446</f>
        <v>0</v>
      </c>
    </row>
    <row r="447" spans="1:3" x14ac:dyDescent="0.15">
      <c r="A447" s="61">
        <f>'Raw Data'!A447</f>
        <v>0</v>
      </c>
      <c r="B447" s="66">
        <f>'Raw Data'!B447</f>
        <v>0</v>
      </c>
      <c r="C447" s="66">
        <f>'Raw Data'!C447</f>
        <v>0</v>
      </c>
    </row>
    <row r="448" spans="1:3" x14ac:dyDescent="0.15">
      <c r="A448" s="61">
        <f>'Raw Data'!A448</f>
        <v>0</v>
      </c>
      <c r="B448" s="66">
        <f>'Raw Data'!B448</f>
        <v>0</v>
      </c>
      <c r="C448" s="66">
        <f>'Raw Data'!C448</f>
        <v>0</v>
      </c>
    </row>
    <row r="449" spans="1:3" x14ac:dyDescent="0.15">
      <c r="A449" s="61">
        <f>'Raw Data'!A449</f>
        <v>0</v>
      </c>
      <c r="B449" s="66">
        <f>'Raw Data'!B449</f>
        <v>0</v>
      </c>
      <c r="C449" s="66">
        <f>'Raw Data'!C449</f>
        <v>0</v>
      </c>
    </row>
    <row r="450" spans="1:3" x14ac:dyDescent="0.15">
      <c r="A450" s="61">
        <f>'Raw Data'!A450</f>
        <v>0</v>
      </c>
      <c r="B450" s="66">
        <f>'Raw Data'!B450</f>
        <v>0</v>
      </c>
      <c r="C450" s="66">
        <f>'Raw Data'!C450</f>
        <v>0</v>
      </c>
    </row>
    <row r="451" spans="1:3" x14ac:dyDescent="0.15">
      <c r="A451" s="61">
        <f>'Raw Data'!A451</f>
        <v>0</v>
      </c>
      <c r="B451" s="66">
        <f>'Raw Data'!B451</f>
        <v>0</v>
      </c>
      <c r="C451" s="66">
        <f>'Raw Data'!C451</f>
        <v>0</v>
      </c>
    </row>
    <row r="452" spans="1:3" x14ac:dyDescent="0.15">
      <c r="A452" s="61">
        <f>'Raw Data'!A452</f>
        <v>0</v>
      </c>
      <c r="B452" s="66">
        <f>'Raw Data'!B452</f>
        <v>0</v>
      </c>
      <c r="C452" s="66">
        <f>'Raw Data'!C452</f>
        <v>0</v>
      </c>
    </row>
    <row r="453" spans="1:3" x14ac:dyDescent="0.15">
      <c r="A453" s="61">
        <f>'Raw Data'!A453</f>
        <v>0</v>
      </c>
      <c r="B453" s="66">
        <f>'Raw Data'!B453</f>
        <v>0</v>
      </c>
      <c r="C453" s="66">
        <f>'Raw Data'!C453</f>
        <v>0</v>
      </c>
    </row>
    <row r="454" spans="1:3" x14ac:dyDescent="0.15">
      <c r="A454" s="61">
        <f>'Raw Data'!A454</f>
        <v>0</v>
      </c>
      <c r="B454" s="66">
        <f>'Raw Data'!B454</f>
        <v>0</v>
      </c>
      <c r="C454" s="66">
        <f>'Raw Data'!C454</f>
        <v>0</v>
      </c>
    </row>
    <row r="455" spans="1:3" x14ac:dyDescent="0.15">
      <c r="A455" s="61">
        <f>'Raw Data'!A455</f>
        <v>0</v>
      </c>
      <c r="B455" s="66">
        <f>'Raw Data'!B455</f>
        <v>0</v>
      </c>
      <c r="C455" s="66">
        <f>'Raw Data'!C455</f>
        <v>0</v>
      </c>
    </row>
    <row r="456" spans="1:3" x14ac:dyDescent="0.15">
      <c r="A456" s="61">
        <f>'Raw Data'!A456</f>
        <v>0</v>
      </c>
      <c r="B456" s="66">
        <f>'Raw Data'!B456</f>
        <v>0</v>
      </c>
      <c r="C456" s="66">
        <f>'Raw Data'!C456</f>
        <v>0</v>
      </c>
    </row>
    <row r="457" spans="1:3" x14ac:dyDescent="0.15">
      <c r="A457" s="61">
        <f>'Raw Data'!A457</f>
        <v>0</v>
      </c>
      <c r="B457" s="66">
        <f>'Raw Data'!B457</f>
        <v>0</v>
      </c>
      <c r="C457" s="66">
        <f>'Raw Data'!C457</f>
        <v>0</v>
      </c>
    </row>
    <row r="458" spans="1:3" x14ac:dyDescent="0.15">
      <c r="A458" s="61">
        <f>'Raw Data'!A458</f>
        <v>0</v>
      </c>
      <c r="B458" s="66">
        <f>'Raw Data'!B458</f>
        <v>0</v>
      </c>
      <c r="C458" s="66">
        <f>'Raw Data'!C458</f>
        <v>0</v>
      </c>
    </row>
    <row r="459" spans="1:3" x14ac:dyDescent="0.15">
      <c r="A459" s="61">
        <f>'Raw Data'!A459</f>
        <v>0</v>
      </c>
      <c r="B459" s="66">
        <f>'Raw Data'!B459</f>
        <v>0</v>
      </c>
      <c r="C459" s="66">
        <f>'Raw Data'!C459</f>
        <v>0</v>
      </c>
    </row>
    <row r="460" spans="1:3" x14ac:dyDescent="0.15">
      <c r="A460" s="61">
        <f>'Raw Data'!A460</f>
        <v>0</v>
      </c>
      <c r="B460" s="66">
        <f>'Raw Data'!B460</f>
        <v>0</v>
      </c>
      <c r="C460" s="66">
        <f>'Raw Data'!C460</f>
        <v>0</v>
      </c>
    </row>
    <row r="461" spans="1:3" x14ac:dyDescent="0.15">
      <c r="A461" s="61">
        <f>'Raw Data'!A461</f>
        <v>0</v>
      </c>
      <c r="B461" s="66">
        <f>'Raw Data'!B461</f>
        <v>0</v>
      </c>
      <c r="C461" s="66">
        <f>'Raw Data'!C461</f>
        <v>0</v>
      </c>
    </row>
    <row r="462" spans="1:3" x14ac:dyDescent="0.15">
      <c r="A462" s="61">
        <f>'Raw Data'!A462</f>
        <v>0</v>
      </c>
      <c r="B462" s="66">
        <f>'Raw Data'!B462</f>
        <v>0</v>
      </c>
      <c r="C462" s="66">
        <f>'Raw Data'!C462</f>
        <v>0</v>
      </c>
    </row>
    <row r="463" spans="1:3" x14ac:dyDescent="0.15">
      <c r="A463" s="61">
        <f>'Raw Data'!A463</f>
        <v>0</v>
      </c>
      <c r="B463" s="66">
        <f>'Raw Data'!B463</f>
        <v>0</v>
      </c>
      <c r="C463" s="66">
        <f>'Raw Data'!C463</f>
        <v>0</v>
      </c>
    </row>
    <row r="464" spans="1:3" x14ac:dyDescent="0.15">
      <c r="A464" s="61">
        <f>'Raw Data'!A464</f>
        <v>0</v>
      </c>
      <c r="B464" s="66">
        <f>'Raw Data'!B464</f>
        <v>0</v>
      </c>
      <c r="C464" s="66">
        <f>'Raw Data'!C464</f>
        <v>0</v>
      </c>
    </row>
    <row r="465" spans="1:3" x14ac:dyDescent="0.15">
      <c r="A465" s="61">
        <f>'Raw Data'!A465</f>
        <v>0</v>
      </c>
      <c r="B465" s="66">
        <f>'Raw Data'!B465</f>
        <v>0</v>
      </c>
      <c r="C465" s="66">
        <f>'Raw Data'!C465</f>
        <v>0</v>
      </c>
    </row>
    <row r="466" spans="1:3" x14ac:dyDescent="0.15">
      <c r="A466" s="61">
        <f>'Raw Data'!A466</f>
        <v>0</v>
      </c>
      <c r="B466" s="66">
        <f>'Raw Data'!B466</f>
        <v>0</v>
      </c>
      <c r="C466" s="66">
        <f>'Raw Data'!C466</f>
        <v>0</v>
      </c>
    </row>
    <row r="467" spans="1:3" x14ac:dyDescent="0.15">
      <c r="A467" s="61">
        <f>'Raw Data'!A467</f>
        <v>0</v>
      </c>
      <c r="B467" s="66">
        <f>'Raw Data'!B467</f>
        <v>0</v>
      </c>
      <c r="C467" s="66">
        <f>'Raw Data'!C467</f>
        <v>0</v>
      </c>
    </row>
    <row r="468" spans="1:3" x14ac:dyDescent="0.15">
      <c r="A468" s="61">
        <f>'Raw Data'!A468</f>
        <v>0</v>
      </c>
      <c r="B468" s="66">
        <f>'Raw Data'!B468</f>
        <v>0</v>
      </c>
      <c r="C468" s="66">
        <f>'Raw Data'!C468</f>
        <v>0</v>
      </c>
    </row>
    <row r="469" spans="1:3" x14ac:dyDescent="0.15">
      <c r="A469" s="61">
        <f>'Raw Data'!A469</f>
        <v>0</v>
      </c>
      <c r="B469" s="66">
        <f>'Raw Data'!B469</f>
        <v>0</v>
      </c>
      <c r="C469" s="66">
        <f>'Raw Data'!C469</f>
        <v>0</v>
      </c>
    </row>
    <row r="470" spans="1:3" x14ac:dyDescent="0.15">
      <c r="A470" s="61">
        <f>'Raw Data'!A470</f>
        <v>0</v>
      </c>
      <c r="B470" s="66">
        <f>'Raw Data'!B470</f>
        <v>0</v>
      </c>
      <c r="C470" s="66">
        <f>'Raw Data'!C470</f>
        <v>0</v>
      </c>
    </row>
    <row r="471" spans="1:3" x14ac:dyDescent="0.15">
      <c r="A471" s="61">
        <f>'Raw Data'!A471</f>
        <v>0</v>
      </c>
      <c r="B471" s="66">
        <f>'Raw Data'!B471</f>
        <v>0</v>
      </c>
      <c r="C471" s="66">
        <f>'Raw Data'!C471</f>
        <v>0</v>
      </c>
    </row>
    <row r="472" spans="1:3" x14ac:dyDescent="0.15">
      <c r="A472" s="61">
        <f>'Raw Data'!A472</f>
        <v>0</v>
      </c>
      <c r="B472" s="66">
        <f>'Raw Data'!B472</f>
        <v>0</v>
      </c>
      <c r="C472" s="66">
        <f>'Raw Data'!C472</f>
        <v>0</v>
      </c>
    </row>
    <row r="473" spans="1:3" x14ac:dyDescent="0.15">
      <c r="A473" s="61">
        <f>'Raw Data'!A473</f>
        <v>0</v>
      </c>
      <c r="B473" s="66">
        <f>'Raw Data'!B473</f>
        <v>0</v>
      </c>
      <c r="C473" s="66">
        <f>'Raw Data'!C473</f>
        <v>0</v>
      </c>
    </row>
    <row r="474" spans="1:3" x14ac:dyDescent="0.15">
      <c r="A474" s="61">
        <f>'Raw Data'!A474</f>
        <v>0</v>
      </c>
      <c r="B474" s="66">
        <f>'Raw Data'!B474</f>
        <v>0</v>
      </c>
      <c r="C474" s="66">
        <f>'Raw Data'!C474</f>
        <v>0</v>
      </c>
    </row>
    <row r="475" spans="1:3" x14ac:dyDescent="0.15">
      <c r="A475" s="61">
        <f>'Raw Data'!A475</f>
        <v>0</v>
      </c>
      <c r="B475" s="66">
        <f>'Raw Data'!B475</f>
        <v>0</v>
      </c>
      <c r="C475" s="66">
        <f>'Raw Data'!C475</f>
        <v>0</v>
      </c>
    </row>
    <row r="476" spans="1:3" x14ac:dyDescent="0.15">
      <c r="A476" s="61">
        <f>'Raw Data'!A476</f>
        <v>0</v>
      </c>
      <c r="B476" s="66">
        <f>'Raw Data'!B476</f>
        <v>0</v>
      </c>
      <c r="C476" s="66">
        <f>'Raw Data'!C476</f>
        <v>0</v>
      </c>
    </row>
    <row r="477" spans="1:3" x14ac:dyDescent="0.15">
      <c r="A477" s="61">
        <f>'Raw Data'!A477</f>
        <v>0</v>
      </c>
      <c r="B477" s="66">
        <f>'Raw Data'!B477</f>
        <v>0</v>
      </c>
      <c r="C477" s="66">
        <f>'Raw Data'!C477</f>
        <v>0</v>
      </c>
    </row>
    <row r="478" spans="1:3" x14ac:dyDescent="0.15">
      <c r="A478" s="61">
        <f>'Raw Data'!A478</f>
        <v>0</v>
      </c>
      <c r="B478" s="66">
        <f>'Raw Data'!B478</f>
        <v>0</v>
      </c>
      <c r="C478" s="66">
        <f>'Raw Data'!C478</f>
        <v>0</v>
      </c>
    </row>
    <row r="479" spans="1:3" x14ac:dyDescent="0.15">
      <c r="A479" s="61">
        <f>'Raw Data'!A479</f>
        <v>0</v>
      </c>
      <c r="B479" s="66">
        <f>'Raw Data'!B479</f>
        <v>0</v>
      </c>
      <c r="C479" s="66">
        <f>'Raw Data'!C479</f>
        <v>0</v>
      </c>
    </row>
    <row r="480" spans="1:3" x14ac:dyDescent="0.15">
      <c r="A480" s="61">
        <f>'Raw Data'!A480</f>
        <v>0</v>
      </c>
      <c r="B480" s="66">
        <f>'Raw Data'!B480</f>
        <v>0</v>
      </c>
      <c r="C480" s="66">
        <f>'Raw Data'!C480</f>
        <v>0</v>
      </c>
    </row>
    <row r="481" spans="1:3" x14ac:dyDescent="0.15">
      <c r="A481" s="61">
        <f>'Raw Data'!A481</f>
        <v>0</v>
      </c>
      <c r="B481" s="66">
        <f>'Raw Data'!B481</f>
        <v>0</v>
      </c>
      <c r="C481" s="66">
        <f>'Raw Data'!C481</f>
        <v>0</v>
      </c>
    </row>
    <row r="482" spans="1:3" x14ac:dyDescent="0.15">
      <c r="A482" s="61">
        <f>'Raw Data'!A482</f>
        <v>0</v>
      </c>
      <c r="B482" s="66">
        <f>'Raw Data'!B482</f>
        <v>0</v>
      </c>
      <c r="C482" s="66">
        <f>'Raw Data'!C482</f>
        <v>0</v>
      </c>
    </row>
    <row r="483" spans="1:3" x14ac:dyDescent="0.15">
      <c r="A483" s="61">
        <f>'Raw Data'!A483</f>
        <v>0</v>
      </c>
      <c r="B483" s="66">
        <f>'Raw Data'!B483</f>
        <v>0</v>
      </c>
      <c r="C483" s="66">
        <f>'Raw Data'!C483</f>
        <v>0</v>
      </c>
    </row>
    <row r="484" spans="1:3" x14ac:dyDescent="0.15">
      <c r="A484" s="61">
        <f>'Raw Data'!A484</f>
        <v>0</v>
      </c>
      <c r="B484" s="66">
        <f>'Raw Data'!B484</f>
        <v>0</v>
      </c>
      <c r="C484" s="66">
        <f>'Raw Data'!C484</f>
        <v>0</v>
      </c>
    </row>
    <row r="485" spans="1:3" x14ac:dyDescent="0.15">
      <c r="A485" s="61">
        <f>'Raw Data'!A485</f>
        <v>0</v>
      </c>
      <c r="B485" s="66">
        <f>'Raw Data'!B485</f>
        <v>0</v>
      </c>
      <c r="C485" s="66">
        <f>'Raw Data'!C485</f>
        <v>0</v>
      </c>
    </row>
    <row r="486" spans="1:3" x14ac:dyDescent="0.15">
      <c r="A486" s="61">
        <f>'Raw Data'!A486</f>
        <v>0</v>
      </c>
      <c r="B486" s="66">
        <f>'Raw Data'!B486</f>
        <v>0</v>
      </c>
      <c r="C486" s="66">
        <f>'Raw Data'!C486</f>
        <v>0</v>
      </c>
    </row>
    <row r="487" spans="1:3" x14ac:dyDescent="0.15">
      <c r="A487" s="61">
        <f>'Raw Data'!A487</f>
        <v>0</v>
      </c>
      <c r="B487" s="66">
        <f>'Raw Data'!B487</f>
        <v>0</v>
      </c>
      <c r="C487" s="66">
        <f>'Raw Data'!C487</f>
        <v>0</v>
      </c>
    </row>
    <row r="488" spans="1:3" x14ac:dyDescent="0.15">
      <c r="A488" s="61">
        <f>'Raw Data'!A488</f>
        <v>0</v>
      </c>
      <c r="B488" s="66">
        <f>'Raw Data'!B488</f>
        <v>0</v>
      </c>
      <c r="C488" s="66">
        <f>'Raw Data'!C488</f>
        <v>0</v>
      </c>
    </row>
    <row r="489" spans="1:3" x14ac:dyDescent="0.15">
      <c r="A489" s="61">
        <f>'Raw Data'!A489</f>
        <v>0</v>
      </c>
      <c r="B489" s="66">
        <f>'Raw Data'!B489</f>
        <v>0</v>
      </c>
      <c r="C489" s="66">
        <f>'Raw Data'!C489</f>
        <v>0</v>
      </c>
    </row>
    <row r="490" spans="1:3" x14ac:dyDescent="0.15">
      <c r="A490" s="61">
        <f>'Raw Data'!A490</f>
        <v>0</v>
      </c>
      <c r="B490" s="66">
        <f>'Raw Data'!B490</f>
        <v>0</v>
      </c>
      <c r="C490" s="66">
        <f>'Raw Data'!C490</f>
        <v>0</v>
      </c>
    </row>
    <row r="491" spans="1:3" x14ac:dyDescent="0.15">
      <c r="A491" s="61">
        <f>'Raw Data'!A491</f>
        <v>0</v>
      </c>
      <c r="B491" s="66">
        <f>'Raw Data'!B491</f>
        <v>0</v>
      </c>
      <c r="C491" s="66">
        <f>'Raw Data'!C491</f>
        <v>0</v>
      </c>
    </row>
    <row r="492" spans="1:3" x14ac:dyDescent="0.15">
      <c r="A492" s="61">
        <f>'Raw Data'!A492</f>
        <v>0</v>
      </c>
      <c r="B492" s="66">
        <f>'Raw Data'!B492</f>
        <v>0</v>
      </c>
      <c r="C492" s="66">
        <f>'Raw Data'!C492</f>
        <v>0</v>
      </c>
    </row>
    <row r="493" spans="1:3" x14ac:dyDescent="0.15">
      <c r="A493" s="61">
        <f>'Raw Data'!A493</f>
        <v>0</v>
      </c>
      <c r="B493" s="66">
        <f>'Raw Data'!B493</f>
        <v>0</v>
      </c>
      <c r="C493" s="66">
        <f>'Raw Data'!C493</f>
        <v>0</v>
      </c>
    </row>
    <row r="494" spans="1:3" x14ac:dyDescent="0.15">
      <c r="A494" s="61">
        <f>'Raw Data'!A494</f>
        <v>0</v>
      </c>
      <c r="B494" s="66">
        <f>'Raw Data'!B494</f>
        <v>0</v>
      </c>
      <c r="C494" s="66">
        <f>'Raw Data'!C494</f>
        <v>0</v>
      </c>
    </row>
    <row r="495" spans="1:3" x14ac:dyDescent="0.15">
      <c r="A495" s="61">
        <f>'Raw Data'!A495</f>
        <v>0</v>
      </c>
      <c r="B495" s="66">
        <f>'Raw Data'!B495</f>
        <v>0</v>
      </c>
      <c r="C495" s="66">
        <f>'Raw Data'!C495</f>
        <v>0</v>
      </c>
    </row>
    <row r="496" spans="1:3" x14ac:dyDescent="0.15">
      <c r="A496" s="61">
        <f>'Raw Data'!A496</f>
        <v>0</v>
      </c>
      <c r="B496" s="66">
        <f>'Raw Data'!B496</f>
        <v>0</v>
      </c>
      <c r="C496" s="66">
        <f>'Raw Data'!C496</f>
        <v>0</v>
      </c>
    </row>
    <row r="497" spans="1:3" x14ac:dyDescent="0.15">
      <c r="A497" s="61">
        <f>'Raw Data'!A497</f>
        <v>0</v>
      </c>
      <c r="B497" s="66">
        <f>'Raw Data'!B497</f>
        <v>0</v>
      </c>
      <c r="C497" s="66">
        <f>'Raw Data'!C497</f>
        <v>0</v>
      </c>
    </row>
    <row r="498" spans="1:3" x14ac:dyDescent="0.15">
      <c r="A498" s="61">
        <f>'Raw Data'!A498</f>
        <v>0</v>
      </c>
      <c r="B498" s="66">
        <f>'Raw Data'!B498</f>
        <v>0</v>
      </c>
      <c r="C498" s="66">
        <f>'Raw Data'!C498</f>
        <v>0</v>
      </c>
    </row>
    <row r="499" spans="1:3" x14ac:dyDescent="0.15">
      <c r="A499" s="61">
        <f>'Raw Data'!A499</f>
        <v>0</v>
      </c>
      <c r="B499" s="66">
        <f>'Raw Data'!B499</f>
        <v>0</v>
      </c>
      <c r="C499" s="66">
        <f>'Raw Data'!C499</f>
        <v>0</v>
      </c>
    </row>
    <row r="500" spans="1:3" x14ac:dyDescent="0.15">
      <c r="A500" s="61">
        <f>'Raw Data'!A500</f>
        <v>0</v>
      </c>
      <c r="B500" s="66">
        <f>'Raw Data'!B500</f>
        <v>0</v>
      </c>
      <c r="C500" s="66">
        <f>'Raw Data'!C500</f>
        <v>0</v>
      </c>
    </row>
    <row r="501" spans="1:3" x14ac:dyDescent="0.15">
      <c r="A501" s="61">
        <f>'Raw Data'!A501</f>
        <v>0</v>
      </c>
      <c r="B501" s="66">
        <f>'Raw Data'!B501</f>
        <v>0</v>
      </c>
      <c r="C501" s="66">
        <f>'Raw Data'!C501</f>
        <v>0</v>
      </c>
    </row>
    <row r="502" spans="1:3" x14ac:dyDescent="0.15">
      <c r="A502" s="61">
        <f>'Raw Data'!A502</f>
        <v>0</v>
      </c>
      <c r="B502" s="66">
        <f>'Raw Data'!B502</f>
        <v>0</v>
      </c>
      <c r="C502" s="66">
        <f>'Raw Data'!C502</f>
        <v>0</v>
      </c>
    </row>
    <row r="503" spans="1:3" x14ac:dyDescent="0.15">
      <c r="A503" s="61">
        <f>'Raw Data'!A503</f>
        <v>0</v>
      </c>
      <c r="B503" s="66">
        <f>'Raw Data'!B503</f>
        <v>0</v>
      </c>
      <c r="C503" s="66">
        <f>'Raw Data'!C503</f>
        <v>0</v>
      </c>
    </row>
    <row r="504" spans="1:3" x14ac:dyDescent="0.15">
      <c r="A504" s="61">
        <f>'Raw Data'!A504</f>
        <v>0</v>
      </c>
      <c r="B504" s="66">
        <f>'Raw Data'!B504</f>
        <v>0</v>
      </c>
      <c r="C504" s="66">
        <f>'Raw Data'!C504</f>
        <v>0</v>
      </c>
    </row>
    <row r="505" spans="1:3" x14ac:dyDescent="0.15">
      <c r="A505" s="61">
        <f>'Raw Data'!A505</f>
        <v>0</v>
      </c>
      <c r="B505" s="66">
        <f>'Raw Data'!B505</f>
        <v>0</v>
      </c>
      <c r="C505" s="66">
        <f>'Raw Data'!C505</f>
        <v>0</v>
      </c>
    </row>
    <row r="506" spans="1:3" x14ac:dyDescent="0.15">
      <c r="A506" s="61">
        <f>'Raw Data'!A506</f>
        <v>0</v>
      </c>
      <c r="B506" s="66">
        <f>'Raw Data'!B506</f>
        <v>0</v>
      </c>
      <c r="C506" s="66">
        <f>'Raw Data'!C506</f>
        <v>0</v>
      </c>
    </row>
    <row r="507" spans="1:3" x14ac:dyDescent="0.15">
      <c r="A507" s="61">
        <f>'Raw Data'!A507</f>
        <v>0</v>
      </c>
      <c r="B507" s="66">
        <f>'Raw Data'!B507</f>
        <v>0</v>
      </c>
      <c r="C507" s="66">
        <f>'Raw Data'!C507</f>
        <v>0</v>
      </c>
    </row>
    <row r="508" spans="1:3" x14ac:dyDescent="0.15">
      <c r="A508" s="61">
        <f>'Raw Data'!A508</f>
        <v>0</v>
      </c>
      <c r="B508" s="66">
        <f>'Raw Data'!B508</f>
        <v>0</v>
      </c>
      <c r="C508" s="66">
        <f>'Raw Data'!C508</f>
        <v>0</v>
      </c>
    </row>
    <row r="509" spans="1:3" x14ac:dyDescent="0.15">
      <c r="A509" s="61">
        <f>'Raw Data'!A509</f>
        <v>0</v>
      </c>
      <c r="B509" s="66">
        <f>'Raw Data'!B509</f>
        <v>0</v>
      </c>
      <c r="C509" s="66">
        <f>'Raw Data'!C509</f>
        <v>0</v>
      </c>
    </row>
    <row r="510" spans="1:3" x14ac:dyDescent="0.15">
      <c r="A510" s="61">
        <f>'Raw Data'!A510</f>
        <v>0</v>
      </c>
      <c r="B510" s="66">
        <f>'Raw Data'!B510</f>
        <v>0</v>
      </c>
      <c r="C510" s="66">
        <f>'Raw Data'!C510</f>
        <v>0</v>
      </c>
    </row>
    <row r="511" spans="1:3" x14ac:dyDescent="0.15">
      <c r="A511" s="61">
        <f>'Raw Data'!A511</f>
        <v>0</v>
      </c>
      <c r="B511" s="66">
        <f>'Raw Data'!B511</f>
        <v>0</v>
      </c>
      <c r="C511" s="66">
        <f>'Raw Data'!C511</f>
        <v>0</v>
      </c>
    </row>
    <row r="512" spans="1:3" x14ac:dyDescent="0.15">
      <c r="A512" s="61">
        <f>'Raw Data'!A512</f>
        <v>0</v>
      </c>
      <c r="B512" s="66">
        <f>'Raw Data'!B512</f>
        <v>0</v>
      </c>
      <c r="C512" s="66">
        <f>'Raw Data'!C512</f>
        <v>0</v>
      </c>
    </row>
    <row r="513" spans="1:3" x14ac:dyDescent="0.15">
      <c r="A513" s="61">
        <f>'Raw Data'!A513</f>
        <v>0</v>
      </c>
      <c r="B513" s="66">
        <f>'Raw Data'!B513</f>
        <v>0</v>
      </c>
      <c r="C513" s="66">
        <f>'Raw Data'!C513</f>
        <v>0</v>
      </c>
    </row>
    <row r="514" spans="1:3" x14ac:dyDescent="0.15">
      <c r="A514" s="61">
        <f>'Raw Data'!A514</f>
        <v>0</v>
      </c>
      <c r="B514" s="66">
        <f>'Raw Data'!B514</f>
        <v>0</v>
      </c>
      <c r="C514" s="66">
        <f>'Raw Data'!C514</f>
        <v>0</v>
      </c>
    </row>
    <row r="515" spans="1:3" x14ac:dyDescent="0.15">
      <c r="A515" s="61">
        <f>'Raw Data'!A515</f>
        <v>0</v>
      </c>
      <c r="B515" s="66">
        <f>'Raw Data'!B515</f>
        <v>0</v>
      </c>
      <c r="C515" s="66">
        <f>'Raw Data'!C515</f>
        <v>0</v>
      </c>
    </row>
    <row r="516" spans="1:3" x14ac:dyDescent="0.15">
      <c r="A516" s="61">
        <f>'Raw Data'!A516</f>
        <v>0</v>
      </c>
      <c r="B516" s="66">
        <f>'Raw Data'!B516</f>
        <v>0</v>
      </c>
      <c r="C516" s="66">
        <f>'Raw Data'!C516</f>
        <v>0</v>
      </c>
    </row>
    <row r="517" spans="1:3" x14ac:dyDescent="0.15">
      <c r="A517" s="61">
        <f>'Raw Data'!A517</f>
        <v>0</v>
      </c>
      <c r="B517" s="66">
        <f>'Raw Data'!B517</f>
        <v>0</v>
      </c>
      <c r="C517" s="66">
        <f>'Raw Data'!C517</f>
        <v>0</v>
      </c>
    </row>
    <row r="518" spans="1:3" x14ac:dyDescent="0.15">
      <c r="A518" s="61">
        <f>'Raw Data'!A518</f>
        <v>0</v>
      </c>
      <c r="B518" s="66">
        <f>'Raw Data'!B518</f>
        <v>0</v>
      </c>
      <c r="C518" s="66">
        <f>'Raw Data'!C518</f>
        <v>0</v>
      </c>
    </row>
    <row r="519" spans="1:3" x14ac:dyDescent="0.15">
      <c r="A519" s="61">
        <f>'Raw Data'!A519</f>
        <v>0</v>
      </c>
      <c r="B519" s="66">
        <f>'Raw Data'!B519</f>
        <v>0</v>
      </c>
      <c r="C519" s="66">
        <f>'Raw Data'!C519</f>
        <v>0</v>
      </c>
    </row>
    <row r="520" spans="1:3" x14ac:dyDescent="0.15">
      <c r="A520" s="61">
        <f>'Raw Data'!A520</f>
        <v>0</v>
      </c>
      <c r="B520" s="66">
        <f>'Raw Data'!B520</f>
        <v>0</v>
      </c>
      <c r="C520" s="66">
        <f>'Raw Data'!C520</f>
        <v>0</v>
      </c>
    </row>
    <row r="521" spans="1:3" x14ac:dyDescent="0.15">
      <c r="A521" s="61">
        <f>'Raw Data'!A521</f>
        <v>0</v>
      </c>
      <c r="B521" s="66">
        <f>'Raw Data'!B521</f>
        <v>0</v>
      </c>
      <c r="C521" s="66">
        <f>'Raw Data'!C521</f>
        <v>0</v>
      </c>
    </row>
    <row r="522" spans="1:3" x14ac:dyDescent="0.15">
      <c r="A522" s="61">
        <f>'Raw Data'!A522</f>
        <v>0</v>
      </c>
      <c r="B522" s="66">
        <f>'Raw Data'!B522</f>
        <v>0</v>
      </c>
      <c r="C522" s="66">
        <f>'Raw Data'!C522</f>
        <v>0</v>
      </c>
    </row>
    <row r="523" spans="1:3" x14ac:dyDescent="0.15">
      <c r="A523" s="61">
        <f>'Raw Data'!A523</f>
        <v>0</v>
      </c>
      <c r="B523" s="66">
        <f>'Raw Data'!B523</f>
        <v>0</v>
      </c>
      <c r="C523" s="66">
        <f>'Raw Data'!C523</f>
        <v>0</v>
      </c>
    </row>
    <row r="524" spans="1:3" x14ac:dyDescent="0.15">
      <c r="A524" s="61">
        <f>'Raw Data'!A524</f>
        <v>0</v>
      </c>
      <c r="B524" s="66">
        <f>'Raw Data'!B524</f>
        <v>0</v>
      </c>
      <c r="C524" s="66">
        <f>'Raw Data'!C524</f>
        <v>0</v>
      </c>
    </row>
    <row r="525" spans="1:3" x14ac:dyDescent="0.15">
      <c r="A525" s="61">
        <f>'Raw Data'!A525</f>
        <v>0</v>
      </c>
      <c r="B525" s="66">
        <f>'Raw Data'!B525</f>
        <v>0</v>
      </c>
      <c r="C525" s="66">
        <f>'Raw Data'!C525</f>
        <v>0</v>
      </c>
    </row>
    <row r="526" spans="1:3" x14ac:dyDescent="0.15">
      <c r="A526" s="61">
        <f>'Raw Data'!A526</f>
        <v>0</v>
      </c>
      <c r="B526" s="66">
        <f>'Raw Data'!B526</f>
        <v>0</v>
      </c>
      <c r="C526" s="66">
        <f>'Raw Data'!C526</f>
        <v>0</v>
      </c>
    </row>
    <row r="527" spans="1:3" x14ac:dyDescent="0.15">
      <c r="A527" s="61">
        <f>'Raw Data'!A527</f>
        <v>0</v>
      </c>
      <c r="B527" s="66">
        <f>'Raw Data'!B527</f>
        <v>0</v>
      </c>
      <c r="C527" s="66">
        <f>'Raw Data'!C527</f>
        <v>0</v>
      </c>
    </row>
    <row r="528" spans="1:3" x14ac:dyDescent="0.15">
      <c r="A528" s="61">
        <f>'Raw Data'!A528</f>
        <v>0</v>
      </c>
      <c r="B528" s="66">
        <f>'Raw Data'!B528</f>
        <v>0</v>
      </c>
      <c r="C528" s="66">
        <f>'Raw Data'!C528</f>
        <v>0</v>
      </c>
    </row>
    <row r="529" spans="1:3" x14ac:dyDescent="0.15">
      <c r="A529" s="61">
        <f>'Raw Data'!A529</f>
        <v>0</v>
      </c>
      <c r="B529" s="66">
        <f>'Raw Data'!B529</f>
        <v>0</v>
      </c>
      <c r="C529" s="66">
        <f>'Raw Data'!C529</f>
        <v>0</v>
      </c>
    </row>
    <row r="530" spans="1:3" x14ac:dyDescent="0.15">
      <c r="A530" s="61">
        <f>'Raw Data'!A530</f>
        <v>0</v>
      </c>
      <c r="B530" s="66">
        <f>'Raw Data'!B530</f>
        <v>0</v>
      </c>
      <c r="C530" s="66">
        <f>'Raw Data'!C530</f>
        <v>0</v>
      </c>
    </row>
    <row r="531" spans="1:3" x14ac:dyDescent="0.15">
      <c r="A531" s="61">
        <f>'Raw Data'!A531</f>
        <v>0</v>
      </c>
      <c r="B531" s="66">
        <f>'Raw Data'!B531</f>
        <v>0</v>
      </c>
      <c r="C531" s="66">
        <f>'Raw Data'!C531</f>
        <v>0</v>
      </c>
    </row>
    <row r="532" spans="1:3" x14ac:dyDescent="0.15">
      <c r="A532" s="61">
        <f>'Raw Data'!A532</f>
        <v>0</v>
      </c>
      <c r="B532" s="66">
        <f>'Raw Data'!B532</f>
        <v>0</v>
      </c>
      <c r="C532" s="66">
        <f>'Raw Data'!C532</f>
        <v>0</v>
      </c>
    </row>
    <row r="533" spans="1:3" x14ac:dyDescent="0.15">
      <c r="A533" s="61">
        <f>'Raw Data'!A533</f>
        <v>0</v>
      </c>
      <c r="B533" s="66">
        <f>'Raw Data'!B533</f>
        <v>0</v>
      </c>
      <c r="C533" s="66">
        <f>'Raw Data'!C533</f>
        <v>0</v>
      </c>
    </row>
    <row r="534" spans="1:3" x14ac:dyDescent="0.15">
      <c r="A534" s="61">
        <f>'Raw Data'!A534</f>
        <v>0</v>
      </c>
      <c r="B534" s="66">
        <f>'Raw Data'!B534</f>
        <v>0</v>
      </c>
      <c r="C534" s="66">
        <f>'Raw Data'!C534</f>
        <v>0</v>
      </c>
    </row>
    <row r="535" spans="1:3" x14ac:dyDescent="0.15">
      <c r="A535" s="61">
        <f>'Raw Data'!A535</f>
        <v>0</v>
      </c>
      <c r="B535" s="66">
        <f>'Raw Data'!B535</f>
        <v>0</v>
      </c>
      <c r="C535" s="66">
        <f>'Raw Data'!C535</f>
        <v>0</v>
      </c>
    </row>
    <row r="536" spans="1:3" x14ac:dyDescent="0.15">
      <c r="A536" s="61">
        <f>'Raw Data'!A536</f>
        <v>0</v>
      </c>
      <c r="B536" s="66">
        <f>'Raw Data'!B536</f>
        <v>0</v>
      </c>
      <c r="C536" s="66">
        <f>'Raw Data'!C536</f>
        <v>0</v>
      </c>
    </row>
    <row r="537" spans="1:3" x14ac:dyDescent="0.15">
      <c r="A537" s="61">
        <f>'Raw Data'!A537</f>
        <v>0</v>
      </c>
      <c r="B537" s="66">
        <f>'Raw Data'!B537</f>
        <v>0</v>
      </c>
      <c r="C537" s="66">
        <f>'Raw Data'!C537</f>
        <v>0</v>
      </c>
    </row>
    <row r="538" spans="1:3" x14ac:dyDescent="0.15">
      <c r="A538" s="61">
        <f>'Raw Data'!A538</f>
        <v>0</v>
      </c>
      <c r="B538" s="66">
        <f>'Raw Data'!B538</f>
        <v>0</v>
      </c>
      <c r="C538" s="66">
        <f>'Raw Data'!C538</f>
        <v>0</v>
      </c>
    </row>
    <row r="539" spans="1:3" x14ac:dyDescent="0.15">
      <c r="A539" s="61">
        <f>'Raw Data'!A539</f>
        <v>0</v>
      </c>
      <c r="B539" s="66">
        <f>'Raw Data'!B539</f>
        <v>0</v>
      </c>
      <c r="C539" s="66">
        <f>'Raw Data'!C539</f>
        <v>0</v>
      </c>
    </row>
    <row r="540" spans="1:3" x14ac:dyDescent="0.15">
      <c r="A540" s="61">
        <f>'Raw Data'!A540</f>
        <v>0</v>
      </c>
      <c r="B540" s="66">
        <f>'Raw Data'!B540</f>
        <v>0</v>
      </c>
      <c r="C540" s="66">
        <f>'Raw Data'!C540</f>
        <v>0</v>
      </c>
    </row>
    <row r="541" spans="1:3" x14ac:dyDescent="0.15">
      <c r="A541" s="61">
        <f>'Raw Data'!A541</f>
        <v>0</v>
      </c>
      <c r="B541" s="66">
        <f>'Raw Data'!B541</f>
        <v>0</v>
      </c>
      <c r="C541" s="66">
        <f>'Raw Data'!C541</f>
        <v>0</v>
      </c>
    </row>
    <row r="542" spans="1:3" x14ac:dyDescent="0.15">
      <c r="A542" s="61">
        <f>'Raw Data'!A542</f>
        <v>0</v>
      </c>
      <c r="B542" s="66">
        <f>'Raw Data'!B542</f>
        <v>0</v>
      </c>
      <c r="C542" s="66">
        <f>'Raw Data'!C542</f>
        <v>0</v>
      </c>
    </row>
    <row r="543" spans="1:3" x14ac:dyDescent="0.15">
      <c r="A543" s="61">
        <f>'Raw Data'!A543</f>
        <v>0</v>
      </c>
      <c r="B543" s="66">
        <f>'Raw Data'!B543</f>
        <v>0</v>
      </c>
      <c r="C543" s="66">
        <f>'Raw Data'!C543</f>
        <v>0</v>
      </c>
    </row>
    <row r="544" spans="1:3" x14ac:dyDescent="0.15">
      <c r="A544" s="61">
        <f>'Raw Data'!A544</f>
        <v>0</v>
      </c>
      <c r="B544" s="66">
        <f>'Raw Data'!B544</f>
        <v>0</v>
      </c>
      <c r="C544" s="66">
        <f>'Raw Data'!C544</f>
        <v>0</v>
      </c>
    </row>
    <row r="545" spans="1:3" x14ac:dyDescent="0.15">
      <c r="A545" s="61">
        <f>'Raw Data'!A545</f>
        <v>0</v>
      </c>
      <c r="B545" s="66">
        <f>'Raw Data'!B545</f>
        <v>0</v>
      </c>
      <c r="C545" s="66">
        <f>'Raw Data'!C545</f>
        <v>0</v>
      </c>
    </row>
    <row r="546" spans="1:3" x14ac:dyDescent="0.15">
      <c r="A546" s="61">
        <f>'Raw Data'!A546</f>
        <v>0</v>
      </c>
      <c r="B546" s="66">
        <f>'Raw Data'!B546</f>
        <v>0</v>
      </c>
      <c r="C546" s="66">
        <f>'Raw Data'!C546</f>
        <v>0</v>
      </c>
    </row>
    <row r="547" spans="1:3" x14ac:dyDescent="0.15">
      <c r="A547" s="61">
        <f>'Raw Data'!A547</f>
        <v>0</v>
      </c>
      <c r="B547" s="66">
        <f>'Raw Data'!B547</f>
        <v>0</v>
      </c>
      <c r="C547" s="66">
        <f>'Raw Data'!C547</f>
        <v>0</v>
      </c>
    </row>
    <row r="548" spans="1:3" x14ac:dyDescent="0.15">
      <c r="A548" s="61">
        <f>'Raw Data'!A548</f>
        <v>0</v>
      </c>
      <c r="B548" s="66">
        <f>'Raw Data'!B548</f>
        <v>0</v>
      </c>
      <c r="C548" s="66">
        <f>'Raw Data'!C548</f>
        <v>0</v>
      </c>
    </row>
    <row r="549" spans="1:3" x14ac:dyDescent="0.15">
      <c r="A549" s="61">
        <f>'Raw Data'!A549</f>
        <v>0</v>
      </c>
      <c r="B549" s="66">
        <f>'Raw Data'!B549</f>
        <v>0</v>
      </c>
      <c r="C549" s="66">
        <f>'Raw Data'!C549</f>
        <v>0</v>
      </c>
    </row>
    <row r="550" spans="1:3" x14ac:dyDescent="0.15">
      <c r="A550" s="61">
        <f>'Raw Data'!A550</f>
        <v>0</v>
      </c>
      <c r="B550" s="66">
        <f>'Raw Data'!B550</f>
        <v>0</v>
      </c>
      <c r="C550" s="66">
        <f>'Raw Data'!C550</f>
        <v>0</v>
      </c>
    </row>
    <row r="551" spans="1:3" x14ac:dyDescent="0.15">
      <c r="A551" s="61">
        <f>'Raw Data'!A551</f>
        <v>0</v>
      </c>
      <c r="B551" s="66">
        <f>'Raw Data'!B551</f>
        <v>0</v>
      </c>
      <c r="C551" s="66">
        <f>'Raw Data'!C551</f>
        <v>0</v>
      </c>
    </row>
    <row r="552" spans="1:3" x14ac:dyDescent="0.15">
      <c r="A552" s="61">
        <f>'Raw Data'!A552</f>
        <v>0</v>
      </c>
      <c r="B552" s="66">
        <f>'Raw Data'!B552</f>
        <v>0</v>
      </c>
      <c r="C552" s="66">
        <f>'Raw Data'!C552</f>
        <v>0</v>
      </c>
    </row>
    <row r="553" spans="1:3" x14ac:dyDescent="0.15">
      <c r="A553" s="61">
        <f>'Raw Data'!A553</f>
        <v>0</v>
      </c>
      <c r="B553" s="66">
        <f>'Raw Data'!B553</f>
        <v>0</v>
      </c>
      <c r="C553" s="66">
        <f>'Raw Data'!C553</f>
        <v>0</v>
      </c>
    </row>
    <row r="554" spans="1:3" x14ac:dyDescent="0.15">
      <c r="A554" s="61">
        <f>'Raw Data'!A554</f>
        <v>0</v>
      </c>
      <c r="B554" s="66">
        <f>'Raw Data'!B554</f>
        <v>0</v>
      </c>
      <c r="C554" s="66">
        <f>'Raw Data'!C554</f>
        <v>0</v>
      </c>
    </row>
    <row r="555" spans="1:3" x14ac:dyDescent="0.15">
      <c r="A555" s="61">
        <f>'Raw Data'!A555</f>
        <v>0</v>
      </c>
      <c r="B555" s="66">
        <f>'Raw Data'!B555</f>
        <v>0</v>
      </c>
      <c r="C555" s="66">
        <f>'Raw Data'!C555</f>
        <v>0</v>
      </c>
    </row>
    <row r="556" spans="1:3" x14ac:dyDescent="0.15">
      <c r="A556" s="61">
        <f>'Raw Data'!A556</f>
        <v>0</v>
      </c>
      <c r="B556" s="66">
        <f>'Raw Data'!B556</f>
        <v>0</v>
      </c>
      <c r="C556" s="66">
        <f>'Raw Data'!C556</f>
        <v>0</v>
      </c>
    </row>
    <row r="557" spans="1:3" x14ac:dyDescent="0.15">
      <c r="A557" s="61">
        <f>'Raw Data'!A557</f>
        <v>0</v>
      </c>
      <c r="B557" s="66">
        <f>'Raw Data'!B557</f>
        <v>0</v>
      </c>
      <c r="C557" s="66">
        <f>'Raw Data'!C557</f>
        <v>0</v>
      </c>
    </row>
    <row r="558" spans="1:3" x14ac:dyDescent="0.15">
      <c r="A558" s="61">
        <f>'Raw Data'!A558</f>
        <v>0</v>
      </c>
      <c r="B558" s="66">
        <f>'Raw Data'!B558</f>
        <v>0</v>
      </c>
      <c r="C558" s="66">
        <f>'Raw Data'!C558</f>
        <v>0</v>
      </c>
    </row>
    <row r="559" spans="1:3" x14ac:dyDescent="0.15">
      <c r="A559" s="61">
        <f>'Raw Data'!A559</f>
        <v>0</v>
      </c>
      <c r="B559" s="66">
        <f>'Raw Data'!B559</f>
        <v>0</v>
      </c>
      <c r="C559" s="66">
        <f>'Raw Data'!C559</f>
        <v>0</v>
      </c>
    </row>
    <row r="560" spans="1:3" x14ac:dyDescent="0.15">
      <c r="A560" s="61">
        <f>'Raw Data'!A560</f>
        <v>0</v>
      </c>
      <c r="B560" s="66">
        <f>'Raw Data'!B560</f>
        <v>0</v>
      </c>
      <c r="C560" s="66">
        <f>'Raw Data'!C560</f>
        <v>0</v>
      </c>
    </row>
    <row r="561" spans="1:3" x14ac:dyDescent="0.15">
      <c r="A561" s="61">
        <f>'Raw Data'!A561</f>
        <v>0</v>
      </c>
      <c r="B561" s="66">
        <f>'Raw Data'!B561</f>
        <v>0</v>
      </c>
      <c r="C561" s="66">
        <f>'Raw Data'!C561</f>
        <v>0</v>
      </c>
    </row>
    <row r="562" spans="1:3" x14ac:dyDescent="0.15">
      <c r="A562" s="61">
        <f>'Raw Data'!A562</f>
        <v>0</v>
      </c>
      <c r="B562" s="66">
        <f>'Raw Data'!B562</f>
        <v>0</v>
      </c>
      <c r="C562" s="66">
        <f>'Raw Data'!C562</f>
        <v>0</v>
      </c>
    </row>
    <row r="563" spans="1:3" x14ac:dyDescent="0.15">
      <c r="A563" s="61">
        <f>'Raw Data'!A563</f>
        <v>0</v>
      </c>
      <c r="B563" s="66">
        <f>'Raw Data'!B563</f>
        <v>0</v>
      </c>
      <c r="C563" s="66">
        <f>'Raw Data'!C563</f>
        <v>0</v>
      </c>
    </row>
    <row r="564" spans="1:3" x14ac:dyDescent="0.15">
      <c r="A564" s="61">
        <f>'Raw Data'!A564</f>
        <v>0</v>
      </c>
      <c r="B564" s="66">
        <f>'Raw Data'!B564</f>
        <v>0</v>
      </c>
      <c r="C564" s="66">
        <f>'Raw Data'!C564</f>
        <v>0</v>
      </c>
    </row>
    <row r="565" spans="1:3" x14ac:dyDescent="0.15">
      <c r="A565" s="61">
        <f>'Raw Data'!A565</f>
        <v>0</v>
      </c>
      <c r="B565" s="66">
        <f>'Raw Data'!B565</f>
        <v>0</v>
      </c>
      <c r="C565" s="66">
        <f>'Raw Data'!C565</f>
        <v>0</v>
      </c>
    </row>
    <row r="566" spans="1:3" x14ac:dyDescent="0.15">
      <c r="A566" s="61">
        <f>'Raw Data'!A566</f>
        <v>0</v>
      </c>
      <c r="B566" s="66">
        <f>'Raw Data'!B566</f>
        <v>0</v>
      </c>
      <c r="C566" s="66">
        <f>'Raw Data'!C566</f>
        <v>0</v>
      </c>
    </row>
    <row r="567" spans="1:3" x14ac:dyDescent="0.15">
      <c r="A567" s="61">
        <f>'Raw Data'!A567</f>
        <v>0</v>
      </c>
      <c r="B567" s="66">
        <f>'Raw Data'!B567</f>
        <v>0</v>
      </c>
      <c r="C567" s="66">
        <f>'Raw Data'!C567</f>
        <v>0</v>
      </c>
    </row>
    <row r="568" spans="1:3" x14ac:dyDescent="0.15">
      <c r="A568" s="61">
        <f>'Raw Data'!A568</f>
        <v>0</v>
      </c>
      <c r="B568" s="66">
        <f>'Raw Data'!B568</f>
        <v>0</v>
      </c>
      <c r="C568" s="66">
        <f>'Raw Data'!C568</f>
        <v>0</v>
      </c>
    </row>
    <row r="569" spans="1:3" x14ac:dyDescent="0.15">
      <c r="A569" s="61">
        <f>'Raw Data'!A569</f>
        <v>0</v>
      </c>
      <c r="B569" s="66">
        <f>'Raw Data'!B569</f>
        <v>0</v>
      </c>
      <c r="C569" s="66">
        <f>'Raw Data'!C569</f>
        <v>0</v>
      </c>
    </row>
    <row r="570" spans="1:3" x14ac:dyDescent="0.15">
      <c r="A570" s="61">
        <f>'Raw Data'!A570</f>
        <v>0</v>
      </c>
      <c r="B570" s="66">
        <f>'Raw Data'!B570</f>
        <v>0</v>
      </c>
      <c r="C570" s="66">
        <f>'Raw Data'!C570</f>
        <v>0</v>
      </c>
    </row>
    <row r="571" spans="1:3" x14ac:dyDescent="0.15">
      <c r="A571" s="61">
        <f>'Raw Data'!A571</f>
        <v>0</v>
      </c>
      <c r="B571" s="66">
        <f>'Raw Data'!B571</f>
        <v>0</v>
      </c>
      <c r="C571" s="66">
        <f>'Raw Data'!C571</f>
        <v>0</v>
      </c>
    </row>
    <row r="572" spans="1:3" x14ac:dyDescent="0.15">
      <c r="A572" s="61">
        <f>'Raw Data'!A572</f>
        <v>0</v>
      </c>
      <c r="B572" s="66">
        <f>'Raw Data'!B572</f>
        <v>0</v>
      </c>
      <c r="C572" s="66">
        <f>'Raw Data'!C572</f>
        <v>0</v>
      </c>
    </row>
    <row r="573" spans="1:3" x14ac:dyDescent="0.15">
      <c r="A573" s="61">
        <f>'Raw Data'!A573</f>
        <v>0</v>
      </c>
      <c r="B573" s="66">
        <f>'Raw Data'!B573</f>
        <v>0</v>
      </c>
      <c r="C573" s="66">
        <f>'Raw Data'!C573</f>
        <v>0</v>
      </c>
    </row>
    <row r="574" spans="1:3" x14ac:dyDescent="0.15">
      <c r="A574" s="61">
        <f>'Raw Data'!A574</f>
        <v>0</v>
      </c>
      <c r="B574" s="66">
        <f>'Raw Data'!B574</f>
        <v>0</v>
      </c>
      <c r="C574" s="66">
        <f>'Raw Data'!C574</f>
        <v>0</v>
      </c>
    </row>
    <row r="575" spans="1:3" x14ac:dyDescent="0.15">
      <c r="A575" s="61">
        <f>'Raw Data'!A575</f>
        <v>0</v>
      </c>
      <c r="B575" s="66">
        <f>'Raw Data'!B575</f>
        <v>0</v>
      </c>
      <c r="C575" s="66">
        <f>'Raw Data'!C575</f>
        <v>0</v>
      </c>
    </row>
    <row r="576" spans="1:3" x14ac:dyDescent="0.15">
      <c r="A576" s="61">
        <f>'Raw Data'!A576</f>
        <v>0</v>
      </c>
      <c r="B576" s="66">
        <f>'Raw Data'!B576</f>
        <v>0</v>
      </c>
      <c r="C576" s="66">
        <f>'Raw Data'!C576</f>
        <v>0</v>
      </c>
    </row>
    <row r="577" spans="1:3" x14ac:dyDescent="0.15">
      <c r="A577" s="61">
        <f>'Raw Data'!A577</f>
        <v>0</v>
      </c>
      <c r="B577" s="66">
        <f>'Raw Data'!B577</f>
        <v>0</v>
      </c>
      <c r="C577" s="66">
        <f>'Raw Data'!C577</f>
        <v>0</v>
      </c>
    </row>
    <row r="578" spans="1:3" x14ac:dyDescent="0.15">
      <c r="A578" s="61">
        <f>'Raw Data'!A578</f>
        <v>0</v>
      </c>
      <c r="B578" s="66">
        <f>'Raw Data'!B578</f>
        <v>0</v>
      </c>
      <c r="C578" s="66">
        <f>'Raw Data'!C578</f>
        <v>0</v>
      </c>
    </row>
    <row r="579" spans="1:3" x14ac:dyDescent="0.15">
      <c r="A579" s="61">
        <f>'Raw Data'!A579</f>
        <v>0</v>
      </c>
      <c r="B579" s="66">
        <f>'Raw Data'!B579</f>
        <v>0</v>
      </c>
      <c r="C579" s="66">
        <f>'Raw Data'!C579</f>
        <v>0</v>
      </c>
    </row>
    <row r="580" spans="1:3" x14ac:dyDescent="0.15">
      <c r="A580" s="61">
        <f>'Raw Data'!A580</f>
        <v>0</v>
      </c>
      <c r="B580" s="66">
        <f>'Raw Data'!B580</f>
        <v>0</v>
      </c>
      <c r="C580" s="66">
        <f>'Raw Data'!C580</f>
        <v>0</v>
      </c>
    </row>
    <row r="581" spans="1:3" x14ac:dyDescent="0.15">
      <c r="A581" s="61">
        <f>'Raw Data'!A581</f>
        <v>0</v>
      </c>
      <c r="B581" s="66">
        <f>'Raw Data'!B581</f>
        <v>0</v>
      </c>
      <c r="C581" s="66">
        <f>'Raw Data'!C581</f>
        <v>0</v>
      </c>
    </row>
    <row r="582" spans="1:3" x14ac:dyDescent="0.15">
      <c r="A582" s="61">
        <f>'Raw Data'!A582</f>
        <v>0</v>
      </c>
      <c r="B582" s="66">
        <f>'Raw Data'!B582</f>
        <v>0</v>
      </c>
      <c r="C582" s="66">
        <f>'Raw Data'!C582</f>
        <v>0</v>
      </c>
    </row>
    <row r="583" spans="1:3" x14ac:dyDescent="0.15">
      <c r="A583" s="61">
        <f>'Raw Data'!A583</f>
        <v>0</v>
      </c>
      <c r="B583" s="66">
        <f>'Raw Data'!B583</f>
        <v>0</v>
      </c>
      <c r="C583" s="66">
        <f>'Raw Data'!C583</f>
        <v>0</v>
      </c>
    </row>
    <row r="584" spans="1:3" x14ac:dyDescent="0.15">
      <c r="A584" s="61">
        <f>'Raw Data'!A584</f>
        <v>0</v>
      </c>
      <c r="B584" s="66">
        <f>'Raw Data'!B584</f>
        <v>0</v>
      </c>
      <c r="C584" s="66">
        <f>'Raw Data'!C584</f>
        <v>0</v>
      </c>
    </row>
    <row r="585" spans="1:3" x14ac:dyDescent="0.15">
      <c r="A585" s="61">
        <f>'Raw Data'!A585</f>
        <v>0</v>
      </c>
      <c r="B585" s="66">
        <f>'Raw Data'!B585</f>
        <v>0</v>
      </c>
      <c r="C585" s="66">
        <f>'Raw Data'!C585</f>
        <v>0</v>
      </c>
    </row>
    <row r="586" spans="1:3" x14ac:dyDescent="0.15">
      <c r="A586" s="61">
        <f>'Raw Data'!A586</f>
        <v>0</v>
      </c>
      <c r="B586" s="66">
        <f>'Raw Data'!B586</f>
        <v>0</v>
      </c>
      <c r="C586" s="66">
        <f>'Raw Data'!C586</f>
        <v>0</v>
      </c>
    </row>
    <row r="587" spans="1:3" x14ac:dyDescent="0.15">
      <c r="A587" s="61">
        <f>'Raw Data'!A587</f>
        <v>0</v>
      </c>
      <c r="B587" s="66">
        <f>'Raw Data'!B587</f>
        <v>0</v>
      </c>
      <c r="C587" s="66">
        <f>'Raw Data'!C587</f>
        <v>0</v>
      </c>
    </row>
    <row r="588" spans="1:3" x14ac:dyDescent="0.15">
      <c r="A588" s="61">
        <f>'Raw Data'!A588</f>
        <v>0</v>
      </c>
      <c r="B588" s="66">
        <f>'Raw Data'!B588</f>
        <v>0</v>
      </c>
      <c r="C588" s="66">
        <f>'Raw Data'!C588</f>
        <v>0</v>
      </c>
    </row>
    <row r="589" spans="1:3" x14ac:dyDescent="0.15">
      <c r="A589" s="61">
        <f>'Raw Data'!A589</f>
        <v>0</v>
      </c>
      <c r="B589" s="66">
        <f>'Raw Data'!B589</f>
        <v>0</v>
      </c>
      <c r="C589" s="66">
        <f>'Raw Data'!C589</f>
        <v>0</v>
      </c>
    </row>
    <row r="590" spans="1:3" x14ac:dyDescent="0.15">
      <c r="A590" s="61">
        <f>'Raw Data'!A590</f>
        <v>0</v>
      </c>
      <c r="B590" s="66">
        <f>'Raw Data'!B590</f>
        <v>0</v>
      </c>
      <c r="C590" s="66">
        <f>'Raw Data'!C590</f>
        <v>0</v>
      </c>
    </row>
    <row r="591" spans="1:3" x14ac:dyDescent="0.15">
      <c r="A591" s="61">
        <f>'Raw Data'!A591</f>
        <v>0</v>
      </c>
      <c r="B591" s="66">
        <f>'Raw Data'!B591</f>
        <v>0</v>
      </c>
      <c r="C591" s="66">
        <f>'Raw Data'!C591</f>
        <v>0</v>
      </c>
    </row>
    <row r="592" spans="1:3" x14ac:dyDescent="0.15">
      <c r="A592" s="61">
        <f>'Raw Data'!A592</f>
        <v>0</v>
      </c>
      <c r="B592" s="66">
        <f>'Raw Data'!B592</f>
        <v>0</v>
      </c>
      <c r="C592" s="66">
        <f>'Raw Data'!C592</f>
        <v>0</v>
      </c>
    </row>
    <row r="593" spans="1:3" x14ac:dyDescent="0.15">
      <c r="A593" s="61">
        <f>'Raw Data'!A593</f>
        <v>0</v>
      </c>
      <c r="B593" s="66">
        <f>'Raw Data'!B593</f>
        <v>0</v>
      </c>
      <c r="C593" s="66">
        <f>'Raw Data'!C593</f>
        <v>0</v>
      </c>
    </row>
    <row r="594" spans="1:3" x14ac:dyDescent="0.15">
      <c r="A594" s="61">
        <f>'Raw Data'!A594</f>
        <v>0</v>
      </c>
      <c r="B594" s="66">
        <f>'Raw Data'!B594</f>
        <v>0</v>
      </c>
      <c r="C594" s="66">
        <f>'Raw Data'!C594</f>
        <v>0</v>
      </c>
    </row>
    <row r="595" spans="1:3" x14ac:dyDescent="0.15">
      <c r="A595" s="61">
        <f>'Raw Data'!A595</f>
        <v>0</v>
      </c>
      <c r="B595" s="66">
        <f>'Raw Data'!B595</f>
        <v>0</v>
      </c>
      <c r="C595" s="66">
        <f>'Raw Data'!C595</f>
        <v>0</v>
      </c>
    </row>
    <row r="596" spans="1:3" x14ac:dyDescent="0.15">
      <c r="A596" s="61">
        <f>'Raw Data'!A596</f>
        <v>0</v>
      </c>
      <c r="B596" s="66">
        <f>'Raw Data'!B596</f>
        <v>0</v>
      </c>
      <c r="C596" s="66">
        <f>'Raw Data'!C596</f>
        <v>0</v>
      </c>
    </row>
    <row r="597" spans="1:3" x14ac:dyDescent="0.15">
      <c r="A597" s="61">
        <f>'Raw Data'!A597</f>
        <v>0</v>
      </c>
      <c r="B597" s="66">
        <f>'Raw Data'!B597</f>
        <v>0</v>
      </c>
      <c r="C597" s="66">
        <f>'Raw Data'!C597</f>
        <v>0</v>
      </c>
    </row>
    <row r="598" spans="1:3" x14ac:dyDescent="0.15">
      <c r="A598" s="61">
        <f>'Raw Data'!A598</f>
        <v>0</v>
      </c>
      <c r="B598" s="66">
        <f>'Raw Data'!B598</f>
        <v>0</v>
      </c>
      <c r="C598" s="66">
        <f>'Raw Data'!C598</f>
        <v>0</v>
      </c>
    </row>
    <row r="599" spans="1:3" x14ac:dyDescent="0.15">
      <c r="A599" s="61">
        <f>'Raw Data'!A599</f>
        <v>0</v>
      </c>
      <c r="B599" s="66">
        <f>'Raw Data'!B599</f>
        <v>0</v>
      </c>
      <c r="C599" s="66">
        <f>'Raw Data'!C599</f>
        <v>0</v>
      </c>
    </row>
    <row r="600" spans="1:3" x14ac:dyDescent="0.15">
      <c r="A600" s="61">
        <f>'Raw Data'!A600</f>
        <v>0</v>
      </c>
      <c r="B600" s="66">
        <f>'Raw Data'!B600</f>
        <v>0</v>
      </c>
      <c r="C600" s="66">
        <f>'Raw Data'!C600</f>
        <v>0</v>
      </c>
    </row>
    <row r="601" spans="1:3" x14ac:dyDescent="0.15">
      <c r="A601" s="61">
        <f>'Raw Data'!A601</f>
        <v>0</v>
      </c>
      <c r="B601" s="66">
        <f>'Raw Data'!B601</f>
        <v>0</v>
      </c>
      <c r="C601" s="66">
        <f>'Raw Data'!C601</f>
        <v>0</v>
      </c>
    </row>
    <row r="602" spans="1:3" x14ac:dyDescent="0.15">
      <c r="A602" s="61">
        <f>'Raw Data'!A602</f>
        <v>0</v>
      </c>
      <c r="B602" s="66">
        <f>'Raw Data'!B602</f>
        <v>0</v>
      </c>
      <c r="C602" s="66">
        <f>'Raw Data'!C602</f>
        <v>0</v>
      </c>
    </row>
    <row r="603" spans="1:3" x14ac:dyDescent="0.15">
      <c r="A603" s="61">
        <f>'Raw Data'!A603</f>
        <v>0</v>
      </c>
      <c r="B603" s="66">
        <f>'Raw Data'!B603</f>
        <v>0</v>
      </c>
      <c r="C603" s="66">
        <f>'Raw Data'!C603</f>
        <v>0</v>
      </c>
    </row>
    <row r="604" spans="1:3" x14ac:dyDescent="0.15">
      <c r="A604" s="61">
        <f>'Raw Data'!A604</f>
        <v>0</v>
      </c>
      <c r="B604" s="66">
        <f>'Raw Data'!B604</f>
        <v>0</v>
      </c>
      <c r="C604" s="66">
        <f>'Raw Data'!C604</f>
        <v>0</v>
      </c>
    </row>
    <row r="605" spans="1:3" x14ac:dyDescent="0.15">
      <c r="A605" s="61">
        <f>'Raw Data'!A605</f>
        <v>0</v>
      </c>
      <c r="B605" s="66">
        <f>'Raw Data'!B605</f>
        <v>0</v>
      </c>
      <c r="C605" s="66">
        <f>'Raw Data'!C605</f>
        <v>0</v>
      </c>
    </row>
    <row r="606" spans="1:3" x14ac:dyDescent="0.15">
      <c r="A606" s="61">
        <f>'Raw Data'!A606</f>
        <v>0</v>
      </c>
      <c r="B606" s="66">
        <f>'Raw Data'!B606</f>
        <v>0</v>
      </c>
      <c r="C606" s="66">
        <f>'Raw Data'!C606</f>
        <v>0</v>
      </c>
    </row>
    <row r="607" spans="1:3" x14ac:dyDescent="0.15">
      <c r="A607" s="61">
        <f>'Raw Data'!A607</f>
        <v>0</v>
      </c>
      <c r="B607" s="66">
        <f>'Raw Data'!B607</f>
        <v>0</v>
      </c>
      <c r="C607" s="66">
        <f>'Raw Data'!C607</f>
        <v>0</v>
      </c>
    </row>
    <row r="608" spans="1:3" x14ac:dyDescent="0.15">
      <c r="A608" s="61">
        <f>'Raw Data'!A608</f>
        <v>0</v>
      </c>
      <c r="B608" s="66">
        <f>'Raw Data'!B608</f>
        <v>0</v>
      </c>
      <c r="C608" s="66">
        <f>'Raw Data'!C608</f>
        <v>0</v>
      </c>
    </row>
    <row r="609" spans="1:3" x14ac:dyDescent="0.15">
      <c r="A609" s="61">
        <f>'Raw Data'!A609</f>
        <v>0</v>
      </c>
      <c r="B609" s="66">
        <f>'Raw Data'!B609</f>
        <v>0</v>
      </c>
      <c r="C609" s="66">
        <f>'Raw Data'!C609</f>
        <v>0</v>
      </c>
    </row>
    <row r="610" spans="1:3" x14ac:dyDescent="0.15">
      <c r="A610" s="61">
        <f>'Raw Data'!A610</f>
        <v>0</v>
      </c>
      <c r="B610" s="66">
        <f>'Raw Data'!B610</f>
        <v>0</v>
      </c>
      <c r="C610" s="66">
        <f>'Raw Data'!C610</f>
        <v>0</v>
      </c>
    </row>
    <row r="611" spans="1:3" x14ac:dyDescent="0.15">
      <c r="A611" s="61">
        <f>'Raw Data'!A611</f>
        <v>0</v>
      </c>
      <c r="B611" s="66">
        <f>'Raw Data'!B611</f>
        <v>0</v>
      </c>
      <c r="C611" s="66">
        <f>'Raw Data'!C611</f>
        <v>0</v>
      </c>
    </row>
    <row r="612" spans="1:3" x14ac:dyDescent="0.15">
      <c r="A612" s="61">
        <f>'Raw Data'!A612</f>
        <v>0</v>
      </c>
      <c r="B612" s="66">
        <f>'Raw Data'!B612</f>
        <v>0</v>
      </c>
      <c r="C612" s="66">
        <f>'Raw Data'!C612</f>
        <v>0</v>
      </c>
    </row>
    <row r="613" spans="1:3" x14ac:dyDescent="0.15">
      <c r="A613" s="61">
        <f>'Raw Data'!A613</f>
        <v>0</v>
      </c>
      <c r="B613" s="66">
        <f>'Raw Data'!B613</f>
        <v>0</v>
      </c>
      <c r="C613" s="66">
        <f>'Raw Data'!C613</f>
        <v>0</v>
      </c>
    </row>
    <row r="614" spans="1:3" x14ac:dyDescent="0.15">
      <c r="A614" s="61">
        <f>'Raw Data'!A614</f>
        <v>0</v>
      </c>
      <c r="B614" s="66">
        <f>'Raw Data'!B614</f>
        <v>0</v>
      </c>
      <c r="C614" s="66">
        <f>'Raw Data'!C614</f>
        <v>0</v>
      </c>
    </row>
    <row r="615" spans="1:3" x14ac:dyDescent="0.15">
      <c r="A615" s="61">
        <f>'Raw Data'!A615</f>
        <v>0</v>
      </c>
      <c r="B615" s="66">
        <f>'Raw Data'!B615</f>
        <v>0</v>
      </c>
      <c r="C615" s="66">
        <f>'Raw Data'!C615</f>
        <v>0</v>
      </c>
    </row>
    <row r="616" spans="1:3" x14ac:dyDescent="0.15">
      <c r="A616" s="61">
        <f>'Raw Data'!A616</f>
        <v>0</v>
      </c>
      <c r="B616" s="66">
        <f>'Raw Data'!B616</f>
        <v>0</v>
      </c>
      <c r="C616" s="66">
        <f>'Raw Data'!C616</f>
        <v>0</v>
      </c>
    </row>
    <row r="617" spans="1:3" x14ac:dyDescent="0.15">
      <c r="A617" s="61">
        <f>'Raw Data'!A617</f>
        <v>0</v>
      </c>
      <c r="B617" s="66">
        <f>'Raw Data'!B617</f>
        <v>0</v>
      </c>
      <c r="C617" s="66">
        <f>'Raw Data'!C617</f>
        <v>0</v>
      </c>
    </row>
    <row r="618" spans="1:3" x14ac:dyDescent="0.15">
      <c r="A618" s="61">
        <f>'Raw Data'!A618</f>
        <v>0</v>
      </c>
      <c r="B618" s="66">
        <f>'Raw Data'!B618</f>
        <v>0</v>
      </c>
      <c r="C618" s="66">
        <f>'Raw Data'!C618</f>
        <v>0</v>
      </c>
    </row>
    <row r="619" spans="1:3" x14ac:dyDescent="0.15">
      <c r="A619" s="61">
        <f>'Raw Data'!A619</f>
        <v>0</v>
      </c>
      <c r="B619" s="66">
        <f>'Raw Data'!B619</f>
        <v>0</v>
      </c>
      <c r="C619" s="66">
        <f>'Raw Data'!C619</f>
        <v>0</v>
      </c>
    </row>
    <row r="620" spans="1:3" x14ac:dyDescent="0.15">
      <c r="A620" s="61">
        <f>'Raw Data'!A620</f>
        <v>0</v>
      </c>
      <c r="B620" s="66">
        <f>'Raw Data'!B620</f>
        <v>0</v>
      </c>
      <c r="C620" s="66">
        <f>'Raw Data'!C620</f>
        <v>0</v>
      </c>
    </row>
    <row r="621" spans="1:3" x14ac:dyDescent="0.15">
      <c r="A621" s="61">
        <f>'Raw Data'!A621</f>
        <v>0</v>
      </c>
      <c r="B621" s="66">
        <f>'Raw Data'!B621</f>
        <v>0</v>
      </c>
      <c r="C621" s="66">
        <f>'Raw Data'!C621</f>
        <v>0</v>
      </c>
    </row>
    <row r="622" spans="1:3" x14ac:dyDescent="0.15">
      <c r="A622" s="61">
        <f>'Raw Data'!A622</f>
        <v>0</v>
      </c>
      <c r="B622" s="66">
        <f>'Raw Data'!B622</f>
        <v>0</v>
      </c>
      <c r="C622" s="66">
        <f>'Raw Data'!C622</f>
        <v>0</v>
      </c>
    </row>
    <row r="623" spans="1:3" x14ac:dyDescent="0.15">
      <c r="A623" s="61">
        <f>'Raw Data'!A623</f>
        <v>0</v>
      </c>
      <c r="B623" s="66">
        <f>'Raw Data'!B623</f>
        <v>0</v>
      </c>
      <c r="C623" s="66">
        <f>'Raw Data'!C623</f>
        <v>0</v>
      </c>
    </row>
    <row r="624" spans="1:3" x14ac:dyDescent="0.15">
      <c r="A624" s="61">
        <f>'Raw Data'!A624</f>
        <v>0</v>
      </c>
      <c r="B624" s="66">
        <f>'Raw Data'!B624</f>
        <v>0</v>
      </c>
      <c r="C624" s="66">
        <f>'Raw Data'!C624</f>
        <v>0</v>
      </c>
    </row>
    <row r="625" spans="1:3" x14ac:dyDescent="0.15">
      <c r="A625" s="61">
        <f>'Raw Data'!A625</f>
        <v>0</v>
      </c>
      <c r="B625" s="66">
        <f>'Raw Data'!B625</f>
        <v>0</v>
      </c>
      <c r="C625" s="66">
        <f>'Raw Data'!C625</f>
        <v>0</v>
      </c>
    </row>
    <row r="626" spans="1:3" x14ac:dyDescent="0.15">
      <c r="A626" s="61">
        <f>'Raw Data'!A626</f>
        <v>0</v>
      </c>
      <c r="B626" s="66">
        <f>'Raw Data'!B626</f>
        <v>0</v>
      </c>
      <c r="C626" s="66">
        <f>'Raw Data'!C626</f>
        <v>0</v>
      </c>
    </row>
    <row r="627" spans="1:3" x14ac:dyDescent="0.15">
      <c r="A627" s="61">
        <f>'Raw Data'!A627</f>
        <v>0</v>
      </c>
      <c r="B627" s="66">
        <f>'Raw Data'!B627</f>
        <v>0</v>
      </c>
      <c r="C627" s="66">
        <f>'Raw Data'!C627</f>
        <v>0</v>
      </c>
    </row>
    <row r="628" spans="1:3" x14ac:dyDescent="0.15">
      <c r="A628" s="61">
        <f>'Raw Data'!A628</f>
        <v>0</v>
      </c>
      <c r="B628" s="66">
        <f>'Raw Data'!B628</f>
        <v>0</v>
      </c>
      <c r="C628" s="66">
        <f>'Raw Data'!C628</f>
        <v>0</v>
      </c>
    </row>
    <row r="629" spans="1:3" x14ac:dyDescent="0.15">
      <c r="A629" s="61">
        <f>'Raw Data'!A629</f>
        <v>0</v>
      </c>
      <c r="B629" s="66">
        <f>'Raw Data'!B629</f>
        <v>0</v>
      </c>
      <c r="C629" s="66">
        <f>'Raw Data'!C629</f>
        <v>0</v>
      </c>
    </row>
    <row r="630" spans="1:3" x14ac:dyDescent="0.15">
      <c r="A630" s="61">
        <f>'Raw Data'!A630</f>
        <v>0</v>
      </c>
      <c r="B630" s="66">
        <f>'Raw Data'!B630</f>
        <v>0</v>
      </c>
      <c r="C630" s="66">
        <f>'Raw Data'!C630</f>
        <v>0</v>
      </c>
    </row>
    <row r="631" spans="1:3" x14ac:dyDescent="0.15">
      <c r="A631" s="61">
        <f>'Raw Data'!A631</f>
        <v>0</v>
      </c>
      <c r="B631" s="66">
        <f>'Raw Data'!B631</f>
        <v>0</v>
      </c>
      <c r="C631" s="66">
        <f>'Raw Data'!C631</f>
        <v>0</v>
      </c>
    </row>
    <row r="632" spans="1:3" x14ac:dyDescent="0.15">
      <c r="A632" s="61">
        <f>'Raw Data'!A632</f>
        <v>0</v>
      </c>
      <c r="B632" s="66">
        <f>'Raw Data'!B632</f>
        <v>0</v>
      </c>
      <c r="C632" s="66">
        <f>'Raw Data'!C632</f>
        <v>0</v>
      </c>
    </row>
    <row r="633" spans="1:3" x14ac:dyDescent="0.15">
      <c r="A633" s="61">
        <f>'Raw Data'!A633</f>
        <v>0</v>
      </c>
      <c r="B633" s="66">
        <f>'Raw Data'!B633</f>
        <v>0</v>
      </c>
      <c r="C633" s="66">
        <f>'Raw Data'!C633</f>
        <v>0</v>
      </c>
    </row>
    <row r="634" spans="1:3" x14ac:dyDescent="0.15">
      <c r="A634" s="61">
        <f>'Raw Data'!A634</f>
        <v>0</v>
      </c>
      <c r="B634" s="66">
        <f>'Raw Data'!B634</f>
        <v>0</v>
      </c>
      <c r="C634" s="66">
        <f>'Raw Data'!C634</f>
        <v>0</v>
      </c>
    </row>
    <row r="635" spans="1:3" x14ac:dyDescent="0.15">
      <c r="A635" s="61">
        <f>'Raw Data'!A635</f>
        <v>0</v>
      </c>
      <c r="B635" s="66">
        <f>'Raw Data'!B635</f>
        <v>0</v>
      </c>
      <c r="C635" s="66">
        <f>'Raw Data'!C635</f>
        <v>0</v>
      </c>
    </row>
    <row r="636" spans="1:3" x14ac:dyDescent="0.15">
      <c r="A636" s="61">
        <f>'Raw Data'!A636</f>
        <v>0</v>
      </c>
      <c r="B636" s="66">
        <f>'Raw Data'!B636</f>
        <v>0</v>
      </c>
      <c r="C636" s="66">
        <f>'Raw Data'!C636</f>
        <v>0</v>
      </c>
    </row>
    <row r="637" spans="1:3" x14ac:dyDescent="0.15">
      <c r="A637" s="61">
        <f>'Raw Data'!A637</f>
        <v>0</v>
      </c>
      <c r="B637" s="66">
        <f>'Raw Data'!B637</f>
        <v>0</v>
      </c>
      <c r="C637" s="66">
        <f>'Raw Data'!C637</f>
        <v>0</v>
      </c>
    </row>
    <row r="638" spans="1:3" x14ac:dyDescent="0.15">
      <c r="A638" s="61">
        <f>'Raw Data'!A638</f>
        <v>0</v>
      </c>
      <c r="B638" s="66">
        <f>'Raw Data'!B638</f>
        <v>0</v>
      </c>
      <c r="C638" s="66">
        <f>'Raw Data'!C638</f>
        <v>0</v>
      </c>
    </row>
    <row r="639" spans="1:3" x14ac:dyDescent="0.15">
      <c r="A639" s="61">
        <f>'Raw Data'!A639</f>
        <v>0</v>
      </c>
      <c r="B639" s="66">
        <f>'Raw Data'!B639</f>
        <v>0</v>
      </c>
      <c r="C639" s="66">
        <f>'Raw Data'!C639</f>
        <v>0</v>
      </c>
    </row>
    <row r="640" spans="1:3" x14ac:dyDescent="0.15">
      <c r="A640" s="61">
        <f>'Raw Data'!A640</f>
        <v>0</v>
      </c>
      <c r="B640" s="66">
        <f>'Raw Data'!B640</f>
        <v>0</v>
      </c>
      <c r="C640" s="66">
        <f>'Raw Data'!C640</f>
        <v>0</v>
      </c>
    </row>
    <row r="641" spans="1:3" x14ac:dyDescent="0.15">
      <c r="A641" s="61">
        <f>'Raw Data'!A641</f>
        <v>0</v>
      </c>
      <c r="B641" s="66">
        <f>'Raw Data'!B641</f>
        <v>0</v>
      </c>
      <c r="C641" s="66">
        <f>'Raw Data'!C641</f>
        <v>0</v>
      </c>
    </row>
    <row r="642" spans="1:3" x14ac:dyDescent="0.15">
      <c r="A642" s="61">
        <f>'Raw Data'!A642</f>
        <v>0</v>
      </c>
      <c r="B642" s="66">
        <f>'Raw Data'!B642</f>
        <v>0</v>
      </c>
      <c r="C642" s="66">
        <f>'Raw Data'!C642</f>
        <v>0</v>
      </c>
    </row>
    <row r="643" spans="1:3" x14ac:dyDescent="0.15">
      <c r="A643" s="61">
        <f>'Raw Data'!A643</f>
        <v>0</v>
      </c>
      <c r="B643" s="66">
        <f>'Raw Data'!B643</f>
        <v>0</v>
      </c>
      <c r="C643" s="66">
        <f>'Raw Data'!C643</f>
        <v>0</v>
      </c>
    </row>
    <row r="644" spans="1:3" x14ac:dyDescent="0.15">
      <c r="A644" s="61">
        <f>'Raw Data'!A644</f>
        <v>0</v>
      </c>
      <c r="B644" s="66">
        <f>'Raw Data'!B644</f>
        <v>0</v>
      </c>
      <c r="C644" s="66">
        <f>'Raw Data'!C644</f>
        <v>0</v>
      </c>
    </row>
    <row r="645" spans="1:3" x14ac:dyDescent="0.15">
      <c r="A645" s="61">
        <f>'Raw Data'!A645</f>
        <v>0</v>
      </c>
      <c r="B645" s="66">
        <f>'Raw Data'!B645</f>
        <v>0</v>
      </c>
      <c r="C645" s="66">
        <f>'Raw Data'!C645</f>
        <v>0</v>
      </c>
    </row>
    <row r="646" spans="1:3" x14ac:dyDescent="0.15">
      <c r="A646" s="61">
        <f>'Raw Data'!A646</f>
        <v>0</v>
      </c>
      <c r="B646" s="66">
        <f>'Raw Data'!B646</f>
        <v>0</v>
      </c>
      <c r="C646" s="66">
        <f>'Raw Data'!C646</f>
        <v>0</v>
      </c>
    </row>
    <row r="647" spans="1:3" x14ac:dyDescent="0.15">
      <c r="A647" s="61">
        <f>'Raw Data'!A647</f>
        <v>0</v>
      </c>
      <c r="B647" s="66">
        <f>'Raw Data'!B647</f>
        <v>0</v>
      </c>
      <c r="C647" s="66">
        <f>'Raw Data'!C647</f>
        <v>0</v>
      </c>
    </row>
    <row r="648" spans="1:3" x14ac:dyDescent="0.15">
      <c r="A648" s="61">
        <f>'Raw Data'!A648</f>
        <v>0</v>
      </c>
      <c r="B648" s="66">
        <f>'Raw Data'!B648</f>
        <v>0</v>
      </c>
      <c r="C648" s="66">
        <f>'Raw Data'!C648</f>
        <v>0</v>
      </c>
    </row>
    <row r="649" spans="1:3" x14ac:dyDescent="0.15">
      <c r="A649" s="61">
        <f>'Raw Data'!A649</f>
        <v>0</v>
      </c>
      <c r="B649" s="66">
        <f>'Raw Data'!B649</f>
        <v>0</v>
      </c>
      <c r="C649" s="66">
        <f>'Raw Data'!C649</f>
        <v>0</v>
      </c>
    </row>
    <row r="650" spans="1:3" x14ac:dyDescent="0.15">
      <c r="A650" s="61">
        <f>'Raw Data'!A650</f>
        <v>0</v>
      </c>
      <c r="B650" s="66">
        <f>'Raw Data'!B650</f>
        <v>0</v>
      </c>
      <c r="C650" s="66">
        <f>'Raw Data'!C650</f>
        <v>0</v>
      </c>
    </row>
    <row r="651" spans="1:3" x14ac:dyDescent="0.15">
      <c r="A651" s="61">
        <f>'Raw Data'!A651</f>
        <v>0</v>
      </c>
      <c r="B651" s="66">
        <f>'Raw Data'!B651</f>
        <v>0</v>
      </c>
      <c r="C651" s="66">
        <f>'Raw Data'!C651</f>
        <v>0</v>
      </c>
    </row>
    <row r="652" spans="1:3" x14ac:dyDescent="0.15">
      <c r="A652" s="61">
        <f>'Raw Data'!A652</f>
        <v>0</v>
      </c>
      <c r="B652" s="66">
        <f>'Raw Data'!B652</f>
        <v>0</v>
      </c>
      <c r="C652" s="66">
        <f>'Raw Data'!C652</f>
        <v>0</v>
      </c>
    </row>
    <row r="653" spans="1:3" x14ac:dyDescent="0.15">
      <c r="A653" s="61">
        <f>'Raw Data'!A653</f>
        <v>0</v>
      </c>
      <c r="B653" s="66">
        <f>'Raw Data'!B653</f>
        <v>0</v>
      </c>
      <c r="C653" s="66">
        <f>'Raw Data'!C653</f>
        <v>0</v>
      </c>
    </row>
    <row r="654" spans="1:3" x14ac:dyDescent="0.15">
      <c r="A654" s="61">
        <f>'Raw Data'!A654</f>
        <v>0</v>
      </c>
      <c r="B654" s="66">
        <f>'Raw Data'!B654</f>
        <v>0</v>
      </c>
      <c r="C654" s="66">
        <f>'Raw Data'!C654</f>
        <v>0</v>
      </c>
    </row>
    <row r="655" spans="1:3" x14ac:dyDescent="0.15">
      <c r="A655" s="61">
        <f>'Raw Data'!A655</f>
        <v>0</v>
      </c>
      <c r="B655" s="66">
        <f>'Raw Data'!B655</f>
        <v>0</v>
      </c>
      <c r="C655" s="66">
        <f>'Raw Data'!C655</f>
        <v>0</v>
      </c>
    </row>
    <row r="656" spans="1:3" x14ac:dyDescent="0.15">
      <c r="A656" s="61">
        <f>'Raw Data'!A656</f>
        <v>0</v>
      </c>
      <c r="B656" s="66">
        <f>'Raw Data'!B656</f>
        <v>0</v>
      </c>
      <c r="C656" s="66">
        <f>'Raw Data'!C656</f>
        <v>0</v>
      </c>
    </row>
    <row r="657" spans="1:3" x14ac:dyDescent="0.15">
      <c r="A657" s="61">
        <f>'Raw Data'!A657</f>
        <v>0</v>
      </c>
      <c r="B657" s="66">
        <f>'Raw Data'!B657</f>
        <v>0</v>
      </c>
      <c r="C657" s="66">
        <f>'Raw Data'!C657</f>
        <v>0</v>
      </c>
    </row>
    <row r="658" spans="1:3" x14ac:dyDescent="0.15">
      <c r="A658" s="61">
        <f>'Raw Data'!A658</f>
        <v>0</v>
      </c>
      <c r="B658" s="66">
        <f>'Raw Data'!B658</f>
        <v>0</v>
      </c>
      <c r="C658" s="66">
        <f>'Raw Data'!C658</f>
        <v>0</v>
      </c>
    </row>
    <row r="659" spans="1:3" x14ac:dyDescent="0.15">
      <c r="A659" s="61">
        <f>'Raw Data'!A659</f>
        <v>0</v>
      </c>
      <c r="B659" s="66">
        <f>'Raw Data'!B659</f>
        <v>0</v>
      </c>
      <c r="C659" s="66">
        <f>'Raw Data'!C659</f>
        <v>0</v>
      </c>
    </row>
    <row r="660" spans="1:3" x14ac:dyDescent="0.15">
      <c r="A660" s="61">
        <f>'Raw Data'!A660</f>
        <v>0</v>
      </c>
      <c r="B660" s="66">
        <f>'Raw Data'!B660</f>
        <v>0</v>
      </c>
      <c r="C660" s="66">
        <f>'Raw Data'!C660</f>
        <v>0</v>
      </c>
    </row>
    <row r="661" spans="1:3" x14ac:dyDescent="0.15">
      <c r="A661" s="61">
        <f>'Raw Data'!A661</f>
        <v>0</v>
      </c>
      <c r="B661" s="66">
        <f>'Raw Data'!B661</f>
        <v>0</v>
      </c>
      <c r="C661" s="66">
        <f>'Raw Data'!C661</f>
        <v>0</v>
      </c>
    </row>
    <row r="662" spans="1:3" x14ac:dyDescent="0.15">
      <c r="A662" s="61">
        <f>'Raw Data'!A662</f>
        <v>0</v>
      </c>
      <c r="B662" s="66">
        <f>'Raw Data'!B662</f>
        <v>0</v>
      </c>
      <c r="C662" s="66">
        <f>'Raw Data'!C662</f>
        <v>0</v>
      </c>
    </row>
    <row r="663" spans="1:3" x14ac:dyDescent="0.15">
      <c r="A663" s="61">
        <f>'Raw Data'!A663</f>
        <v>0</v>
      </c>
      <c r="B663" s="66">
        <f>'Raw Data'!B663</f>
        <v>0</v>
      </c>
      <c r="C663" s="66">
        <f>'Raw Data'!C663</f>
        <v>0</v>
      </c>
    </row>
    <row r="664" spans="1:3" x14ac:dyDescent="0.15">
      <c r="A664" s="61">
        <f>'Raw Data'!A664</f>
        <v>0</v>
      </c>
      <c r="B664" s="66">
        <f>'Raw Data'!B664</f>
        <v>0</v>
      </c>
      <c r="C664" s="66">
        <f>'Raw Data'!C664</f>
        <v>0</v>
      </c>
    </row>
    <row r="665" spans="1:3" x14ac:dyDescent="0.15">
      <c r="A665" s="61">
        <f>'Raw Data'!A665</f>
        <v>0</v>
      </c>
      <c r="B665" s="66">
        <f>'Raw Data'!B665</f>
        <v>0</v>
      </c>
      <c r="C665" s="66">
        <f>'Raw Data'!C665</f>
        <v>0</v>
      </c>
    </row>
    <row r="666" spans="1:3" x14ac:dyDescent="0.15">
      <c r="A666" s="61">
        <f>'Raw Data'!A666</f>
        <v>0</v>
      </c>
      <c r="B666" s="66">
        <f>'Raw Data'!B666</f>
        <v>0</v>
      </c>
      <c r="C666" s="66">
        <f>'Raw Data'!C666</f>
        <v>0</v>
      </c>
    </row>
    <row r="667" spans="1:3" x14ac:dyDescent="0.15">
      <c r="A667" s="61">
        <f>'Raw Data'!A667</f>
        <v>0</v>
      </c>
      <c r="B667" s="66">
        <f>'Raw Data'!B667</f>
        <v>0</v>
      </c>
      <c r="C667" s="66">
        <f>'Raw Data'!C667</f>
        <v>0</v>
      </c>
    </row>
    <row r="668" spans="1:3" x14ac:dyDescent="0.15">
      <c r="A668" s="61">
        <f>'Raw Data'!A668</f>
        <v>0</v>
      </c>
      <c r="B668" s="66">
        <f>'Raw Data'!B668</f>
        <v>0</v>
      </c>
      <c r="C668" s="66">
        <f>'Raw Data'!C668</f>
        <v>0</v>
      </c>
    </row>
    <row r="669" spans="1:3" x14ac:dyDescent="0.15">
      <c r="A669" s="61">
        <f>'Raw Data'!A669</f>
        <v>0</v>
      </c>
      <c r="B669" s="66">
        <f>'Raw Data'!B669</f>
        <v>0</v>
      </c>
      <c r="C669" s="66">
        <f>'Raw Data'!C669</f>
        <v>0</v>
      </c>
    </row>
    <row r="670" spans="1:3" x14ac:dyDescent="0.15">
      <c r="A670" s="61">
        <f>'Raw Data'!A670</f>
        <v>0</v>
      </c>
      <c r="B670" s="66">
        <f>'Raw Data'!B670</f>
        <v>0</v>
      </c>
      <c r="C670" s="66">
        <f>'Raw Data'!C670</f>
        <v>0</v>
      </c>
    </row>
    <row r="671" spans="1:3" x14ac:dyDescent="0.15">
      <c r="A671" s="61">
        <f>'Raw Data'!A671</f>
        <v>0</v>
      </c>
      <c r="B671" s="66">
        <f>'Raw Data'!B671</f>
        <v>0</v>
      </c>
      <c r="C671" s="66">
        <f>'Raw Data'!C671</f>
        <v>0</v>
      </c>
    </row>
    <row r="672" spans="1:3" x14ac:dyDescent="0.15">
      <c r="A672" s="61">
        <f>'Raw Data'!A672</f>
        <v>0</v>
      </c>
      <c r="B672" s="66">
        <f>'Raw Data'!B672</f>
        <v>0</v>
      </c>
      <c r="C672" s="66">
        <f>'Raw Data'!C672</f>
        <v>0</v>
      </c>
    </row>
    <row r="673" spans="1:3" x14ac:dyDescent="0.15">
      <c r="A673" s="61">
        <f>'Raw Data'!A673</f>
        <v>0</v>
      </c>
      <c r="B673" s="66">
        <f>'Raw Data'!B673</f>
        <v>0</v>
      </c>
      <c r="C673" s="66">
        <f>'Raw Data'!C673</f>
        <v>0</v>
      </c>
    </row>
    <row r="674" spans="1:3" x14ac:dyDescent="0.15">
      <c r="A674" s="61">
        <f>'Raw Data'!A674</f>
        <v>0</v>
      </c>
      <c r="B674" s="66">
        <f>'Raw Data'!B674</f>
        <v>0</v>
      </c>
      <c r="C674" s="66">
        <f>'Raw Data'!C674</f>
        <v>0</v>
      </c>
    </row>
    <row r="675" spans="1:3" x14ac:dyDescent="0.15">
      <c r="A675" s="61">
        <f>'Raw Data'!A675</f>
        <v>0</v>
      </c>
      <c r="B675" s="66">
        <f>'Raw Data'!B675</f>
        <v>0</v>
      </c>
      <c r="C675" s="66">
        <f>'Raw Data'!C675</f>
        <v>0</v>
      </c>
    </row>
    <row r="676" spans="1:3" x14ac:dyDescent="0.15">
      <c r="A676" s="61">
        <f>'Raw Data'!A676</f>
        <v>0</v>
      </c>
      <c r="B676" s="66">
        <f>'Raw Data'!B676</f>
        <v>0</v>
      </c>
      <c r="C676" s="66">
        <f>'Raw Data'!C676</f>
        <v>0</v>
      </c>
    </row>
    <row r="677" spans="1:3" x14ac:dyDescent="0.15">
      <c r="A677" s="61">
        <f>'Raw Data'!A677</f>
        <v>0</v>
      </c>
      <c r="B677" s="66">
        <f>'Raw Data'!B677</f>
        <v>0</v>
      </c>
      <c r="C677" s="66">
        <f>'Raw Data'!C677</f>
        <v>0</v>
      </c>
    </row>
    <row r="678" spans="1:3" x14ac:dyDescent="0.15">
      <c r="A678" s="61">
        <f>'Raw Data'!A678</f>
        <v>0</v>
      </c>
      <c r="B678" s="66">
        <f>'Raw Data'!B678</f>
        <v>0</v>
      </c>
      <c r="C678" s="66">
        <f>'Raw Data'!C678</f>
        <v>0</v>
      </c>
    </row>
    <row r="679" spans="1:3" x14ac:dyDescent="0.15">
      <c r="A679" s="61">
        <f>'Raw Data'!A679</f>
        <v>0</v>
      </c>
      <c r="B679" s="66">
        <f>'Raw Data'!B679</f>
        <v>0</v>
      </c>
      <c r="C679" s="66">
        <f>'Raw Data'!C679</f>
        <v>0</v>
      </c>
    </row>
    <row r="680" spans="1:3" x14ac:dyDescent="0.15">
      <c r="A680" s="61">
        <f>'Raw Data'!A680</f>
        <v>0</v>
      </c>
      <c r="B680" s="66">
        <f>'Raw Data'!B680</f>
        <v>0</v>
      </c>
      <c r="C680" s="66">
        <f>'Raw Data'!C680</f>
        <v>0</v>
      </c>
    </row>
    <row r="681" spans="1:3" x14ac:dyDescent="0.15">
      <c r="A681" s="61">
        <f>'Raw Data'!A681</f>
        <v>0</v>
      </c>
      <c r="B681" s="66">
        <f>'Raw Data'!B681</f>
        <v>0</v>
      </c>
      <c r="C681" s="66">
        <f>'Raw Data'!C681</f>
        <v>0</v>
      </c>
    </row>
    <row r="682" spans="1:3" x14ac:dyDescent="0.15">
      <c r="A682" s="61">
        <f>'Raw Data'!A682</f>
        <v>0</v>
      </c>
      <c r="B682" s="66">
        <f>'Raw Data'!B682</f>
        <v>0</v>
      </c>
      <c r="C682" s="66">
        <f>'Raw Data'!C682</f>
        <v>0</v>
      </c>
    </row>
    <row r="683" spans="1:3" x14ac:dyDescent="0.15">
      <c r="A683" s="61">
        <f>'Raw Data'!A683</f>
        <v>0</v>
      </c>
      <c r="B683" s="66">
        <f>'Raw Data'!B683</f>
        <v>0</v>
      </c>
      <c r="C683" s="66">
        <f>'Raw Data'!C683</f>
        <v>0</v>
      </c>
    </row>
    <row r="684" spans="1:3" x14ac:dyDescent="0.15">
      <c r="A684" s="61">
        <f>'Raw Data'!A684</f>
        <v>0</v>
      </c>
      <c r="B684" s="66">
        <f>'Raw Data'!B684</f>
        <v>0</v>
      </c>
      <c r="C684" s="66">
        <f>'Raw Data'!C684</f>
        <v>0</v>
      </c>
    </row>
    <row r="685" spans="1:3" x14ac:dyDescent="0.15">
      <c r="A685" s="61">
        <f>'Raw Data'!A685</f>
        <v>0</v>
      </c>
      <c r="B685" s="66">
        <f>'Raw Data'!B685</f>
        <v>0</v>
      </c>
      <c r="C685" s="66">
        <f>'Raw Data'!C685</f>
        <v>0</v>
      </c>
    </row>
    <row r="686" spans="1:3" x14ac:dyDescent="0.15">
      <c r="A686" s="61">
        <f>'Raw Data'!A686</f>
        <v>0</v>
      </c>
      <c r="B686" s="66">
        <f>'Raw Data'!B686</f>
        <v>0</v>
      </c>
      <c r="C686" s="66">
        <f>'Raw Data'!C686</f>
        <v>0</v>
      </c>
    </row>
    <row r="687" spans="1:3" x14ac:dyDescent="0.15">
      <c r="A687" s="61">
        <f>'Raw Data'!A687</f>
        <v>0</v>
      </c>
      <c r="B687" s="66">
        <f>'Raw Data'!B687</f>
        <v>0</v>
      </c>
      <c r="C687" s="66">
        <f>'Raw Data'!C687</f>
        <v>0</v>
      </c>
    </row>
    <row r="688" spans="1:3" x14ac:dyDescent="0.15">
      <c r="A688" s="61">
        <f>'Raw Data'!A688</f>
        <v>0</v>
      </c>
      <c r="B688" s="66">
        <f>'Raw Data'!B688</f>
        <v>0</v>
      </c>
      <c r="C688" s="66">
        <f>'Raw Data'!C688</f>
        <v>0</v>
      </c>
    </row>
    <row r="689" spans="1:3" x14ac:dyDescent="0.15">
      <c r="A689" s="61">
        <f>'Raw Data'!A689</f>
        <v>0</v>
      </c>
      <c r="B689" s="66">
        <f>'Raw Data'!B689</f>
        <v>0</v>
      </c>
      <c r="C689" s="66">
        <f>'Raw Data'!C689</f>
        <v>0</v>
      </c>
    </row>
    <row r="690" spans="1:3" x14ac:dyDescent="0.15">
      <c r="A690" s="61">
        <f>'Raw Data'!A690</f>
        <v>0</v>
      </c>
      <c r="B690" s="66">
        <f>'Raw Data'!B690</f>
        <v>0</v>
      </c>
      <c r="C690" s="66">
        <f>'Raw Data'!C690</f>
        <v>0</v>
      </c>
    </row>
    <row r="691" spans="1:3" x14ac:dyDescent="0.15">
      <c r="A691" s="61">
        <f>'Raw Data'!A691</f>
        <v>0</v>
      </c>
      <c r="B691" s="66">
        <f>'Raw Data'!B691</f>
        <v>0</v>
      </c>
      <c r="C691" s="66">
        <f>'Raw Data'!C691</f>
        <v>0</v>
      </c>
    </row>
    <row r="692" spans="1:3" x14ac:dyDescent="0.15">
      <c r="A692" s="61">
        <f>'Raw Data'!A692</f>
        <v>0</v>
      </c>
      <c r="B692" s="66">
        <f>'Raw Data'!B692</f>
        <v>0</v>
      </c>
      <c r="C692" s="66">
        <f>'Raw Data'!C692</f>
        <v>0</v>
      </c>
    </row>
    <row r="693" spans="1:3" x14ac:dyDescent="0.15">
      <c r="A693" s="61">
        <f>'Raw Data'!A693</f>
        <v>0</v>
      </c>
      <c r="B693" s="66">
        <f>'Raw Data'!B693</f>
        <v>0</v>
      </c>
      <c r="C693" s="66">
        <f>'Raw Data'!C693</f>
        <v>0</v>
      </c>
    </row>
    <row r="694" spans="1:3" x14ac:dyDescent="0.15">
      <c r="A694" s="61">
        <f>'Raw Data'!A694</f>
        <v>0</v>
      </c>
      <c r="B694" s="66">
        <f>'Raw Data'!B694</f>
        <v>0</v>
      </c>
      <c r="C694" s="66">
        <f>'Raw Data'!C694</f>
        <v>0</v>
      </c>
    </row>
    <row r="695" spans="1:3" x14ac:dyDescent="0.15">
      <c r="A695" s="61">
        <f>'Raw Data'!A695</f>
        <v>0</v>
      </c>
      <c r="B695" s="66">
        <f>'Raw Data'!B695</f>
        <v>0</v>
      </c>
      <c r="C695" s="66">
        <f>'Raw Data'!C695</f>
        <v>0</v>
      </c>
    </row>
    <row r="696" spans="1:3" x14ac:dyDescent="0.15">
      <c r="A696" s="61">
        <f>'Raw Data'!A696</f>
        <v>0</v>
      </c>
      <c r="B696" s="66">
        <f>'Raw Data'!B696</f>
        <v>0</v>
      </c>
      <c r="C696" s="66">
        <f>'Raw Data'!C696</f>
        <v>0</v>
      </c>
    </row>
    <row r="697" spans="1:3" x14ac:dyDescent="0.15">
      <c r="A697" s="61">
        <f>'Raw Data'!A697</f>
        <v>0</v>
      </c>
      <c r="B697" s="66">
        <f>'Raw Data'!B697</f>
        <v>0</v>
      </c>
      <c r="C697" s="66">
        <f>'Raw Data'!C697</f>
        <v>0</v>
      </c>
    </row>
    <row r="698" spans="1:3" x14ac:dyDescent="0.15">
      <c r="A698" s="61">
        <f>'Raw Data'!A698</f>
        <v>0</v>
      </c>
      <c r="B698" s="66">
        <f>'Raw Data'!B698</f>
        <v>0</v>
      </c>
      <c r="C698" s="66">
        <f>'Raw Data'!C698</f>
        <v>0</v>
      </c>
    </row>
    <row r="699" spans="1:3" x14ac:dyDescent="0.15">
      <c r="A699" s="61">
        <f>'Raw Data'!A699</f>
        <v>0</v>
      </c>
      <c r="B699" s="66">
        <f>'Raw Data'!B699</f>
        <v>0</v>
      </c>
      <c r="C699" s="66">
        <f>'Raw Data'!C699</f>
        <v>0</v>
      </c>
    </row>
    <row r="700" spans="1:3" x14ac:dyDescent="0.15">
      <c r="A700" s="61">
        <f>'Raw Data'!A700</f>
        <v>0</v>
      </c>
      <c r="B700" s="66">
        <f>'Raw Data'!B700</f>
        <v>0</v>
      </c>
      <c r="C700" s="66">
        <f>'Raw Data'!C700</f>
        <v>0</v>
      </c>
    </row>
    <row r="701" spans="1:3" x14ac:dyDescent="0.15">
      <c r="A701" s="61">
        <f>'Raw Data'!A701</f>
        <v>0</v>
      </c>
      <c r="B701" s="66">
        <f>'Raw Data'!B701</f>
        <v>0</v>
      </c>
      <c r="C701" s="66">
        <f>'Raw Data'!C701</f>
        <v>0</v>
      </c>
    </row>
    <row r="702" spans="1:3" x14ac:dyDescent="0.15">
      <c r="A702" s="61">
        <f>'Raw Data'!A702</f>
        <v>0</v>
      </c>
      <c r="B702" s="66">
        <f>'Raw Data'!B702</f>
        <v>0</v>
      </c>
      <c r="C702" s="66">
        <f>'Raw Data'!C702</f>
        <v>0</v>
      </c>
    </row>
    <row r="703" spans="1:3" x14ac:dyDescent="0.15">
      <c r="A703" s="61">
        <f>'Raw Data'!A703</f>
        <v>0</v>
      </c>
      <c r="B703" s="66">
        <f>'Raw Data'!B703</f>
        <v>0</v>
      </c>
      <c r="C703" s="66">
        <f>'Raw Data'!C703</f>
        <v>0</v>
      </c>
    </row>
    <row r="704" spans="1:3" x14ac:dyDescent="0.15">
      <c r="A704" s="61">
        <f>'Raw Data'!A704</f>
        <v>0</v>
      </c>
      <c r="B704" s="66">
        <f>'Raw Data'!B704</f>
        <v>0</v>
      </c>
      <c r="C704" s="66">
        <f>'Raw Data'!C704</f>
        <v>0</v>
      </c>
    </row>
    <row r="705" spans="1:3" x14ac:dyDescent="0.15">
      <c r="A705" s="61">
        <f>'Raw Data'!A705</f>
        <v>0</v>
      </c>
      <c r="B705" s="66">
        <f>'Raw Data'!B705</f>
        <v>0</v>
      </c>
      <c r="C705" s="66">
        <f>'Raw Data'!C705</f>
        <v>0</v>
      </c>
    </row>
    <row r="706" spans="1:3" x14ac:dyDescent="0.15">
      <c r="A706" s="61">
        <f>'Raw Data'!A706</f>
        <v>0</v>
      </c>
      <c r="B706" s="66">
        <f>'Raw Data'!B706</f>
        <v>0</v>
      </c>
      <c r="C706" s="66">
        <f>'Raw Data'!C706</f>
        <v>0</v>
      </c>
    </row>
    <row r="707" spans="1:3" x14ac:dyDescent="0.15">
      <c r="A707" s="61">
        <f>'Raw Data'!A707</f>
        <v>0</v>
      </c>
      <c r="B707" s="66">
        <f>'Raw Data'!B707</f>
        <v>0</v>
      </c>
      <c r="C707" s="66">
        <f>'Raw Data'!C707</f>
        <v>0</v>
      </c>
    </row>
    <row r="708" spans="1:3" x14ac:dyDescent="0.15">
      <c r="A708" s="61">
        <f>'Raw Data'!A708</f>
        <v>0</v>
      </c>
      <c r="B708" s="66">
        <f>'Raw Data'!B708</f>
        <v>0</v>
      </c>
      <c r="C708" s="66">
        <f>'Raw Data'!C708</f>
        <v>0</v>
      </c>
    </row>
    <row r="709" spans="1:3" x14ac:dyDescent="0.15">
      <c r="A709" s="61">
        <f>'Raw Data'!A709</f>
        <v>0</v>
      </c>
      <c r="B709" s="66">
        <f>'Raw Data'!B709</f>
        <v>0</v>
      </c>
      <c r="C709" s="66">
        <f>'Raw Data'!C709</f>
        <v>0</v>
      </c>
    </row>
    <row r="710" spans="1:3" x14ac:dyDescent="0.15">
      <c r="A710" s="61">
        <f>'Raw Data'!A710</f>
        <v>0</v>
      </c>
      <c r="B710" s="66">
        <f>'Raw Data'!B710</f>
        <v>0</v>
      </c>
      <c r="C710" s="66">
        <f>'Raw Data'!C710</f>
        <v>0</v>
      </c>
    </row>
    <row r="711" spans="1:3" x14ac:dyDescent="0.15">
      <c r="A711" s="61">
        <f>'Raw Data'!A711</f>
        <v>0</v>
      </c>
      <c r="B711" s="66">
        <f>'Raw Data'!B711</f>
        <v>0</v>
      </c>
      <c r="C711" s="66">
        <f>'Raw Data'!C711</f>
        <v>0</v>
      </c>
    </row>
    <row r="712" spans="1:3" x14ac:dyDescent="0.15">
      <c r="A712" s="61">
        <f>'Raw Data'!A712</f>
        <v>0</v>
      </c>
      <c r="B712" s="66">
        <f>'Raw Data'!B712</f>
        <v>0</v>
      </c>
      <c r="C712" s="66">
        <f>'Raw Data'!C712</f>
        <v>0</v>
      </c>
    </row>
    <row r="713" spans="1:3" x14ac:dyDescent="0.15">
      <c r="A713" s="61">
        <f>'Raw Data'!A713</f>
        <v>0</v>
      </c>
      <c r="B713" s="66">
        <f>'Raw Data'!B713</f>
        <v>0</v>
      </c>
      <c r="C713" s="66">
        <f>'Raw Data'!C713</f>
        <v>0</v>
      </c>
    </row>
    <row r="714" spans="1:3" x14ac:dyDescent="0.15">
      <c r="A714" s="61">
        <f>'Raw Data'!A714</f>
        <v>0</v>
      </c>
      <c r="B714" s="66">
        <f>'Raw Data'!B714</f>
        <v>0</v>
      </c>
      <c r="C714" s="66">
        <f>'Raw Data'!C714</f>
        <v>0</v>
      </c>
    </row>
    <row r="715" spans="1:3" x14ac:dyDescent="0.15">
      <c r="A715" s="61">
        <f>'Raw Data'!A715</f>
        <v>0</v>
      </c>
      <c r="B715" s="66">
        <f>'Raw Data'!B715</f>
        <v>0</v>
      </c>
      <c r="C715" s="66">
        <f>'Raw Data'!C715</f>
        <v>0</v>
      </c>
    </row>
    <row r="716" spans="1:3" x14ac:dyDescent="0.15">
      <c r="A716" s="61">
        <f>'Raw Data'!A716</f>
        <v>0</v>
      </c>
      <c r="B716" s="66">
        <f>'Raw Data'!B716</f>
        <v>0</v>
      </c>
      <c r="C716" s="66">
        <f>'Raw Data'!C716</f>
        <v>0</v>
      </c>
    </row>
    <row r="717" spans="1:3" x14ac:dyDescent="0.15">
      <c r="A717" s="61">
        <f>'Raw Data'!A717</f>
        <v>0</v>
      </c>
      <c r="B717" s="66">
        <f>'Raw Data'!B717</f>
        <v>0</v>
      </c>
      <c r="C717" s="66">
        <f>'Raw Data'!C717</f>
        <v>0</v>
      </c>
    </row>
    <row r="718" spans="1:3" x14ac:dyDescent="0.15">
      <c r="A718" s="61">
        <f>'Raw Data'!A718</f>
        <v>0</v>
      </c>
      <c r="B718" s="66">
        <f>'Raw Data'!B718</f>
        <v>0</v>
      </c>
      <c r="C718" s="66">
        <f>'Raw Data'!C718</f>
        <v>0</v>
      </c>
    </row>
    <row r="719" spans="1:3" x14ac:dyDescent="0.15">
      <c r="A719" s="61">
        <f>'Raw Data'!A719</f>
        <v>0</v>
      </c>
      <c r="B719" s="66">
        <f>'Raw Data'!B719</f>
        <v>0</v>
      </c>
      <c r="C719" s="66">
        <f>'Raw Data'!C719</f>
        <v>0</v>
      </c>
    </row>
    <row r="720" spans="1:3" x14ac:dyDescent="0.15">
      <c r="A720" s="61">
        <f>'Raw Data'!A720</f>
        <v>0</v>
      </c>
      <c r="B720" s="66">
        <f>'Raw Data'!B720</f>
        <v>0</v>
      </c>
      <c r="C720" s="66">
        <f>'Raw Data'!C720</f>
        <v>0</v>
      </c>
    </row>
    <row r="721" spans="1:3" x14ac:dyDescent="0.15">
      <c r="A721" s="61">
        <f>'Raw Data'!A721</f>
        <v>0</v>
      </c>
      <c r="B721" s="66">
        <f>'Raw Data'!B721</f>
        <v>0</v>
      </c>
      <c r="C721" s="66">
        <f>'Raw Data'!C721</f>
        <v>0</v>
      </c>
    </row>
    <row r="722" spans="1:3" x14ac:dyDescent="0.15">
      <c r="A722" s="61">
        <f>'Raw Data'!A722</f>
        <v>0</v>
      </c>
      <c r="B722" s="66">
        <f>'Raw Data'!B722</f>
        <v>0</v>
      </c>
      <c r="C722" s="66">
        <f>'Raw Data'!C722</f>
        <v>0</v>
      </c>
    </row>
    <row r="723" spans="1:3" x14ac:dyDescent="0.15">
      <c r="A723" s="61">
        <f>'Raw Data'!A723</f>
        <v>0</v>
      </c>
      <c r="B723" s="66">
        <f>'Raw Data'!B723</f>
        <v>0</v>
      </c>
      <c r="C723" s="66">
        <f>'Raw Data'!C723</f>
        <v>0</v>
      </c>
    </row>
    <row r="724" spans="1:3" x14ac:dyDescent="0.15">
      <c r="A724" s="61">
        <f>'Raw Data'!A724</f>
        <v>0</v>
      </c>
      <c r="B724" s="66">
        <f>'Raw Data'!B724</f>
        <v>0</v>
      </c>
      <c r="C724" s="66">
        <f>'Raw Data'!C724</f>
        <v>0</v>
      </c>
    </row>
    <row r="725" spans="1:3" x14ac:dyDescent="0.15">
      <c r="A725" s="61">
        <f>'Raw Data'!A725</f>
        <v>0</v>
      </c>
      <c r="B725" s="66">
        <f>'Raw Data'!B725</f>
        <v>0</v>
      </c>
      <c r="C725" s="66">
        <f>'Raw Data'!C725</f>
        <v>0</v>
      </c>
    </row>
    <row r="726" spans="1:3" x14ac:dyDescent="0.15">
      <c r="A726" s="61">
        <f>'Raw Data'!A726</f>
        <v>0</v>
      </c>
      <c r="B726" s="66">
        <f>'Raw Data'!B726</f>
        <v>0</v>
      </c>
      <c r="C726" s="66">
        <f>'Raw Data'!C726</f>
        <v>0</v>
      </c>
    </row>
    <row r="727" spans="1:3" x14ac:dyDescent="0.15">
      <c r="A727" s="61">
        <f>'Raw Data'!A727</f>
        <v>0</v>
      </c>
      <c r="B727" s="66">
        <f>'Raw Data'!B727</f>
        <v>0</v>
      </c>
      <c r="C727" s="66">
        <f>'Raw Data'!C727</f>
        <v>0</v>
      </c>
    </row>
    <row r="728" spans="1:3" x14ac:dyDescent="0.15">
      <c r="A728" s="61">
        <f>'Raw Data'!A728</f>
        <v>0</v>
      </c>
      <c r="B728" s="66">
        <f>'Raw Data'!B728</f>
        <v>0</v>
      </c>
      <c r="C728" s="66">
        <f>'Raw Data'!C728</f>
        <v>0</v>
      </c>
    </row>
    <row r="729" spans="1:3" x14ac:dyDescent="0.15">
      <c r="A729" s="61">
        <f>'Raw Data'!A729</f>
        <v>0</v>
      </c>
      <c r="B729" s="66">
        <f>'Raw Data'!B729</f>
        <v>0</v>
      </c>
      <c r="C729" s="66">
        <f>'Raw Data'!C729</f>
        <v>0</v>
      </c>
    </row>
    <row r="730" spans="1:3" x14ac:dyDescent="0.15">
      <c r="A730" s="61">
        <f>'Raw Data'!A730</f>
        <v>0</v>
      </c>
      <c r="B730" s="66">
        <f>'Raw Data'!B730</f>
        <v>0</v>
      </c>
      <c r="C730" s="66">
        <f>'Raw Data'!C730</f>
        <v>0</v>
      </c>
    </row>
    <row r="731" spans="1:3" x14ac:dyDescent="0.15">
      <c r="A731" s="61">
        <f>'Raw Data'!A731</f>
        <v>0</v>
      </c>
      <c r="B731" s="66">
        <f>'Raw Data'!B731</f>
        <v>0</v>
      </c>
      <c r="C731" s="66">
        <f>'Raw Data'!C731</f>
        <v>0</v>
      </c>
    </row>
    <row r="732" spans="1:3" x14ac:dyDescent="0.15">
      <c r="A732" s="61">
        <f>'Raw Data'!A732</f>
        <v>0</v>
      </c>
      <c r="B732" s="66">
        <f>'Raw Data'!B732</f>
        <v>0</v>
      </c>
      <c r="C732" s="66">
        <f>'Raw Data'!C732</f>
        <v>0</v>
      </c>
    </row>
    <row r="733" spans="1:3" x14ac:dyDescent="0.15">
      <c r="A733" s="61">
        <f>'Raw Data'!A733</f>
        <v>0</v>
      </c>
      <c r="B733" s="66">
        <f>'Raw Data'!B733</f>
        <v>0</v>
      </c>
      <c r="C733" s="66">
        <f>'Raw Data'!C733</f>
        <v>0</v>
      </c>
    </row>
    <row r="734" spans="1:3" x14ac:dyDescent="0.15">
      <c r="A734" s="61">
        <f>'Raw Data'!A734</f>
        <v>0</v>
      </c>
      <c r="B734" s="66">
        <f>'Raw Data'!B734</f>
        <v>0</v>
      </c>
      <c r="C734" s="66">
        <f>'Raw Data'!C734</f>
        <v>0</v>
      </c>
    </row>
    <row r="735" spans="1:3" x14ac:dyDescent="0.15">
      <c r="A735" s="61">
        <f>'Raw Data'!A735</f>
        <v>0</v>
      </c>
      <c r="B735" s="66">
        <f>'Raw Data'!B735</f>
        <v>0</v>
      </c>
      <c r="C735" s="66">
        <f>'Raw Data'!C735</f>
        <v>0</v>
      </c>
    </row>
    <row r="736" spans="1:3" x14ac:dyDescent="0.15">
      <c r="A736" s="61">
        <f>'Raw Data'!A736</f>
        <v>0</v>
      </c>
      <c r="B736" s="66">
        <f>'Raw Data'!B736</f>
        <v>0</v>
      </c>
      <c r="C736" s="66">
        <f>'Raw Data'!C736</f>
        <v>0</v>
      </c>
    </row>
    <row r="737" spans="1:3" x14ac:dyDescent="0.15">
      <c r="A737" s="61">
        <f>'Raw Data'!A737</f>
        <v>0</v>
      </c>
      <c r="B737" s="66">
        <f>'Raw Data'!B737</f>
        <v>0</v>
      </c>
      <c r="C737" s="66">
        <f>'Raw Data'!C737</f>
        <v>0</v>
      </c>
    </row>
    <row r="738" spans="1:3" x14ac:dyDescent="0.15">
      <c r="A738" s="61">
        <f>'Raw Data'!A738</f>
        <v>0</v>
      </c>
      <c r="B738" s="66">
        <f>'Raw Data'!B738</f>
        <v>0</v>
      </c>
      <c r="C738" s="66">
        <f>'Raw Data'!C738</f>
        <v>0</v>
      </c>
    </row>
    <row r="739" spans="1:3" x14ac:dyDescent="0.15">
      <c r="A739" s="61">
        <f>'Raw Data'!A739</f>
        <v>0</v>
      </c>
      <c r="B739" s="66">
        <f>'Raw Data'!B739</f>
        <v>0</v>
      </c>
      <c r="C739" s="66">
        <f>'Raw Data'!C739</f>
        <v>0</v>
      </c>
    </row>
    <row r="740" spans="1:3" x14ac:dyDescent="0.15">
      <c r="A740" s="61">
        <f>'Raw Data'!A740</f>
        <v>0</v>
      </c>
      <c r="B740" s="66">
        <f>'Raw Data'!B740</f>
        <v>0</v>
      </c>
      <c r="C740" s="66">
        <f>'Raw Data'!C740</f>
        <v>0</v>
      </c>
    </row>
    <row r="741" spans="1:3" x14ac:dyDescent="0.15">
      <c r="A741" s="61">
        <f>'Raw Data'!A741</f>
        <v>0</v>
      </c>
      <c r="B741" s="66">
        <f>'Raw Data'!B741</f>
        <v>0</v>
      </c>
      <c r="C741" s="66">
        <f>'Raw Data'!C741</f>
        <v>0</v>
      </c>
    </row>
    <row r="742" spans="1:3" x14ac:dyDescent="0.15">
      <c r="A742" s="61">
        <f>'Raw Data'!A742</f>
        <v>0</v>
      </c>
      <c r="B742" s="66">
        <f>'Raw Data'!B742</f>
        <v>0</v>
      </c>
      <c r="C742" s="66">
        <f>'Raw Data'!C742</f>
        <v>0</v>
      </c>
    </row>
    <row r="743" spans="1:3" x14ac:dyDescent="0.15">
      <c r="A743" s="61">
        <f>'Raw Data'!A743</f>
        <v>0</v>
      </c>
      <c r="B743" s="66">
        <f>'Raw Data'!B743</f>
        <v>0</v>
      </c>
      <c r="C743" s="66">
        <f>'Raw Data'!C743</f>
        <v>0</v>
      </c>
    </row>
    <row r="744" spans="1:3" x14ac:dyDescent="0.15">
      <c r="A744" s="61">
        <f>'Raw Data'!A744</f>
        <v>0</v>
      </c>
      <c r="B744" s="66">
        <f>'Raw Data'!B744</f>
        <v>0</v>
      </c>
      <c r="C744" s="66">
        <f>'Raw Data'!C744</f>
        <v>0</v>
      </c>
    </row>
    <row r="745" spans="1:3" x14ac:dyDescent="0.15">
      <c r="A745" s="61">
        <f>'Raw Data'!A745</f>
        <v>0</v>
      </c>
      <c r="B745" s="66">
        <f>'Raw Data'!B745</f>
        <v>0</v>
      </c>
      <c r="C745" s="66">
        <f>'Raw Data'!C745</f>
        <v>0</v>
      </c>
    </row>
    <row r="746" spans="1:3" x14ac:dyDescent="0.15">
      <c r="A746" s="61">
        <f>'Raw Data'!A746</f>
        <v>0</v>
      </c>
      <c r="B746" s="66">
        <f>'Raw Data'!B746</f>
        <v>0</v>
      </c>
      <c r="C746" s="66">
        <f>'Raw Data'!C746</f>
        <v>0</v>
      </c>
    </row>
    <row r="747" spans="1:3" x14ac:dyDescent="0.15">
      <c r="A747" s="61">
        <f>'Raw Data'!A747</f>
        <v>0</v>
      </c>
      <c r="B747" s="66">
        <f>'Raw Data'!B747</f>
        <v>0</v>
      </c>
      <c r="C747" s="66">
        <f>'Raw Data'!C747</f>
        <v>0</v>
      </c>
    </row>
    <row r="748" spans="1:3" x14ac:dyDescent="0.15">
      <c r="A748" s="61">
        <f>'Raw Data'!A748</f>
        <v>0</v>
      </c>
      <c r="B748" s="66">
        <f>'Raw Data'!B748</f>
        <v>0</v>
      </c>
      <c r="C748" s="66">
        <f>'Raw Data'!C748</f>
        <v>0</v>
      </c>
    </row>
    <row r="749" spans="1:3" x14ac:dyDescent="0.15">
      <c r="A749" s="61">
        <f>'Raw Data'!A749</f>
        <v>0</v>
      </c>
      <c r="B749" s="66">
        <f>'Raw Data'!B749</f>
        <v>0</v>
      </c>
      <c r="C749" s="66">
        <f>'Raw Data'!C749</f>
        <v>0</v>
      </c>
    </row>
    <row r="750" spans="1:3" x14ac:dyDescent="0.15">
      <c r="A750" s="61">
        <f>'Raw Data'!A750</f>
        <v>0</v>
      </c>
      <c r="B750" s="66">
        <f>'Raw Data'!B750</f>
        <v>0</v>
      </c>
      <c r="C750" s="66">
        <f>'Raw Data'!C750</f>
        <v>0</v>
      </c>
    </row>
    <row r="751" spans="1:3" x14ac:dyDescent="0.15">
      <c r="A751" s="61">
        <f>'Raw Data'!A751</f>
        <v>0</v>
      </c>
      <c r="B751" s="66">
        <f>'Raw Data'!B751</f>
        <v>0</v>
      </c>
      <c r="C751" s="66">
        <f>'Raw Data'!C751</f>
        <v>0</v>
      </c>
    </row>
    <row r="752" spans="1:3" x14ac:dyDescent="0.15">
      <c r="A752" s="61">
        <f>'Raw Data'!A752</f>
        <v>0</v>
      </c>
      <c r="B752" s="66">
        <f>'Raw Data'!B752</f>
        <v>0</v>
      </c>
      <c r="C752" s="66">
        <f>'Raw Data'!C752</f>
        <v>0</v>
      </c>
    </row>
    <row r="753" spans="1:3" x14ac:dyDescent="0.15">
      <c r="A753" s="61">
        <f>'Raw Data'!A753</f>
        <v>0</v>
      </c>
      <c r="B753" s="66">
        <f>'Raw Data'!B753</f>
        <v>0</v>
      </c>
      <c r="C753" s="66">
        <f>'Raw Data'!C753</f>
        <v>0</v>
      </c>
    </row>
    <row r="754" spans="1:3" x14ac:dyDescent="0.15">
      <c r="A754" s="61">
        <f>'Raw Data'!A754</f>
        <v>0</v>
      </c>
      <c r="B754" s="66">
        <f>'Raw Data'!B754</f>
        <v>0</v>
      </c>
      <c r="C754" s="66">
        <f>'Raw Data'!C754</f>
        <v>0</v>
      </c>
    </row>
    <row r="755" spans="1:3" x14ac:dyDescent="0.15">
      <c r="A755" s="61">
        <f>'Raw Data'!A755</f>
        <v>0</v>
      </c>
      <c r="B755" s="66">
        <f>'Raw Data'!B755</f>
        <v>0</v>
      </c>
      <c r="C755" s="66">
        <f>'Raw Data'!C755</f>
        <v>0</v>
      </c>
    </row>
    <row r="756" spans="1:3" x14ac:dyDescent="0.15">
      <c r="A756" s="61">
        <f>'Raw Data'!A756</f>
        <v>0</v>
      </c>
      <c r="B756" s="66">
        <f>'Raw Data'!B756</f>
        <v>0</v>
      </c>
      <c r="C756" s="66">
        <f>'Raw Data'!C756</f>
        <v>0</v>
      </c>
    </row>
    <row r="757" spans="1:3" x14ac:dyDescent="0.15">
      <c r="A757" s="61">
        <f>'Raw Data'!A757</f>
        <v>0</v>
      </c>
      <c r="B757" s="66">
        <f>'Raw Data'!B757</f>
        <v>0</v>
      </c>
      <c r="C757" s="66">
        <f>'Raw Data'!C757</f>
        <v>0</v>
      </c>
    </row>
    <row r="758" spans="1:3" x14ac:dyDescent="0.15">
      <c r="A758" s="61">
        <f>'Raw Data'!A758</f>
        <v>0</v>
      </c>
      <c r="B758" s="66">
        <f>'Raw Data'!B758</f>
        <v>0</v>
      </c>
      <c r="C758" s="66">
        <f>'Raw Data'!C758</f>
        <v>0</v>
      </c>
    </row>
    <row r="759" spans="1:3" x14ac:dyDescent="0.15">
      <c r="A759" s="61">
        <f>'Raw Data'!A759</f>
        <v>0</v>
      </c>
      <c r="B759" s="66">
        <f>'Raw Data'!B759</f>
        <v>0</v>
      </c>
      <c r="C759" s="66">
        <f>'Raw Data'!C759</f>
        <v>0</v>
      </c>
    </row>
    <row r="760" spans="1:3" x14ac:dyDescent="0.15">
      <c r="A760" s="61">
        <f>'Raw Data'!A760</f>
        <v>0</v>
      </c>
      <c r="B760" s="66">
        <f>'Raw Data'!B760</f>
        <v>0</v>
      </c>
      <c r="C760" s="66">
        <f>'Raw Data'!C760</f>
        <v>0</v>
      </c>
    </row>
    <row r="761" spans="1:3" x14ac:dyDescent="0.15">
      <c r="A761" s="61">
        <f>'Raw Data'!A761</f>
        <v>0</v>
      </c>
      <c r="B761" s="66">
        <f>'Raw Data'!B761</f>
        <v>0</v>
      </c>
      <c r="C761" s="66">
        <f>'Raw Data'!C761</f>
        <v>0</v>
      </c>
    </row>
    <row r="762" spans="1:3" x14ac:dyDescent="0.15">
      <c r="A762" s="61">
        <f>'Raw Data'!A762</f>
        <v>0</v>
      </c>
      <c r="B762" s="66">
        <f>'Raw Data'!B762</f>
        <v>0</v>
      </c>
      <c r="C762" s="66">
        <f>'Raw Data'!C762</f>
        <v>0</v>
      </c>
    </row>
    <row r="763" spans="1:3" x14ac:dyDescent="0.15">
      <c r="A763" s="61">
        <f>'Raw Data'!A763</f>
        <v>0</v>
      </c>
      <c r="B763" s="66">
        <f>'Raw Data'!B763</f>
        <v>0</v>
      </c>
      <c r="C763" s="66">
        <f>'Raw Data'!C763</f>
        <v>0</v>
      </c>
    </row>
    <row r="764" spans="1:3" x14ac:dyDescent="0.15">
      <c r="A764" s="61">
        <f>'Raw Data'!A764</f>
        <v>0</v>
      </c>
      <c r="B764" s="66">
        <f>'Raw Data'!B764</f>
        <v>0</v>
      </c>
      <c r="C764" s="66">
        <f>'Raw Data'!C764</f>
        <v>0</v>
      </c>
    </row>
    <row r="765" spans="1:3" x14ac:dyDescent="0.15">
      <c r="A765" s="61">
        <f>'Raw Data'!A765</f>
        <v>0</v>
      </c>
      <c r="B765" s="66">
        <f>'Raw Data'!B765</f>
        <v>0</v>
      </c>
      <c r="C765" s="66">
        <f>'Raw Data'!C765</f>
        <v>0</v>
      </c>
    </row>
    <row r="766" spans="1:3" x14ac:dyDescent="0.15">
      <c r="A766" s="61">
        <f>'Raw Data'!A766</f>
        <v>0</v>
      </c>
      <c r="B766" s="66">
        <f>'Raw Data'!B766</f>
        <v>0</v>
      </c>
      <c r="C766" s="66">
        <f>'Raw Data'!C766</f>
        <v>0</v>
      </c>
    </row>
    <row r="767" spans="1:3" x14ac:dyDescent="0.15">
      <c r="A767" s="61">
        <f>'Raw Data'!A767</f>
        <v>0</v>
      </c>
      <c r="B767" s="66">
        <f>'Raw Data'!B767</f>
        <v>0</v>
      </c>
      <c r="C767" s="66">
        <f>'Raw Data'!C767</f>
        <v>0</v>
      </c>
    </row>
    <row r="768" spans="1:3" x14ac:dyDescent="0.15">
      <c r="A768" s="61">
        <f>'Raw Data'!A768</f>
        <v>0</v>
      </c>
      <c r="B768" s="66">
        <f>'Raw Data'!B768</f>
        <v>0</v>
      </c>
      <c r="C768" s="66">
        <f>'Raw Data'!C768</f>
        <v>0</v>
      </c>
    </row>
    <row r="769" spans="1:3" x14ac:dyDescent="0.15">
      <c r="A769" s="61">
        <f>'Raw Data'!A769</f>
        <v>0</v>
      </c>
      <c r="B769" s="66">
        <f>'Raw Data'!B769</f>
        <v>0</v>
      </c>
      <c r="C769" s="66">
        <f>'Raw Data'!C769</f>
        <v>0</v>
      </c>
    </row>
    <row r="770" spans="1:3" x14ac:dyDescent="0.15">
      <c r="A770" s="61">
        <f>'Raw Data'!A770</f>
        <v>0</v>
      </c>
      <c r="B770" s="66">
        <f>'Raw Data'!B770</f>
        <v>0</v>
      </c>
      <c r="C770" s="66">
        <f>'Raw Data'!C770</f>
        <v>0</v>
      </c>
    </row>
    <row r="771" spans="1:3" x14ac:dyDescent="0.15">
      <c r="A771" s="61">
        <f>'Raw Data'!A771</f>
        <v>0</v>
      </c>
      <c r="B771" s="66">
        <f>'Raw Data'!B771</f>
        <v>0</v>
      </c>
      <c r="C771" s="66">
        <f>'Raw Data'!C771</f>
        <v>0</v>
      </c>
    </row>
    <row r="772" spans="1:3" x14ac:dyDescent="0.15">
      <c r="A772" s="61">
        <f>'Raw Data'!A772</f>
        <v>0</v>
      </c>
      <c r="B772" s="66">
        <f>'Raw Data'!B772</f>
        <v>0</v>
      </c>
      <c r="C772" s="66">
        <f>'Raw Data'!C772</f>
        <v>0</v>
      </c>
    </row>
    <row r="773" spans="1:3" x14ac:dyDescent="0.15">
      <c r="A773" s="61">
        <f>'Raw Data'!A773</f>
        <v>0</v>
      </c>
      <c r="B773" s="66">
        <f>'Raw Data'!B773</f>
        <v>0</v>
      </c>
      <c r="C773" s="66">
        <f>'Raw Data'!C773</f>
        <v>0</v>
      </c>
    </row>
    <row r="774" spans="1:3" x14ac:dyDescent="0.15">
      <c r="A774" s="61">
        <f>'Raw Data'!A774</f>
        <v>0</v>
      </c>
      <c r="B774" s="66">
        <f>'Raw Data'!B774</f>
        <v>0</v>
      </c>
      <c r="C774" s="66">
        <f>'Raw Data'!C774</f>
        <v>0</v>
      </c>
    </row>
    <row r="775" spans="1:3" x14ac:dyDescent="0.15">
      <c r="A775" s="61">
        <f>'Raw Data'!A775</f>
        <v>0</v>
      </c>
      <c r="B775" s="66">
        <f>'Raw Data'!B775</f>
        <v>0</v>
      </c>
      <c r="C775" s="66">
        <f>'Raw Data'!C775</f>
        <v>0</v>
      </c>
    </row>
    <row r="776" spans="1:3" x14ac:dyDescent="0.15">
      <c r="A776" s="61">
        <f>'Raw Data'!A776</f>
        <v>0</v>
      </c>
      <c r="B776" s="66">
        <f>'Raw Data'!B776</f>
        <v>0</v>
      </c>
      <c r="C776" s="66">
        <f>'Raw Data'!C776</f>
        <v>0</v>
      </c>
    </row>
    <row r="777" spans="1:3" x14ac:dyDescent="0.15">
      <c r="A777" s="61">
        <f>'Raw Data'!A777</f>
        <v>0</v>
      </c>
      <c r="B777" s="66">
        <f>'Raw Data'!B777</f>
        <v>0</v>
      </c>
      <c r="C777" s="66">
        <f>'Raw Data'!C777</f>
        <v>0</v>
      </c>
    </row>
    <row r="778" spans="1:3" x14ac:dyDescent="0.15">
      <c r="A778" s="61">
        <f>'Raw Data'!A778</f>
        <v>0</v>
      </c>
      <c r="B778" s="66">
        <f>'Raw Data'!B778</f>
        <v>0</v>
      </c>
      <c r="C778" s="66">
        <f>'Raw Data'!C778</f>
        <v>0</v>
      </c>
    </row>
    <row r="779" spans="1:3" x14ac:dyDescent="0.15">
      <c r="A779" s="61">
        <f>'Raw Data'!A779</f>
        <v>0</v>
      </c>
      <c r="B779" s="66">
        <f>'Raw Data'!B779</f>
        <v>0</v>
      </c>
      <c r="C779" s="66">
        <f>'Raw Data'!C779</f>
        <v>0</v>
      </c>
    </row>
    <row r="780" spans="1:3" x14ac:dyDescent="0.15">
      <c r="A780" s="61">
        <f>'Raw Data'!A780</f>
        <v>0</v>
      </c>
      <c r="B780" s="66">
        <f>'Raw Data'!B780</f>
        <v>0</v>
      </c>
      <c r="C780" s="66">
        <f>'Raw Data'!C780</f>
        <v>0</v>
      </c>
    </row>
    <row r="781" spans="1:3" x14ac:dyDescent="0.15">
      <c r="A781" s="61">
        <f>'Raw Data'!A781</f>
        <v>0</v>
      </c>
      <c r="B781" s="66">
        <f>'Raw Data'!B781</f>
        <v>0</v>
      </c>
      <c r="C781" s="66">
        <f>'Raw Data'!C781</f>
        <v>0</v>
      </c>
    </row>
    <row r="782" spans="1:3" x14ac:dyDescent="0.15">
      <c r="A782" s="61">
        <f>'Raw Data'!A782</f>
        <v>0</v>
      </c>
      <c r="B782" s="66">
        <f>'Raw Data'!B782</f>
        <v>0</v>
      </c>
      <c r="C782" s="66">
        <f>'Raw Data'!C782</f>
        <v>0</v>
      </c>
    </row>
    <row r="783" spans="1:3" x14ac:dyDescent="0.15">
      <c r="A783" s="61">
        <f>'Raw Data'!A783</f>
        <v>0</v>
      </c>
      <c r="B783" s="66">
        <f>'Raw Data'!B783</f>
        <v>0</v>
      </c>
      <c r="C783" s="66">
        <f>'Raw Data'!C783</f>
        <v>0</v>
      </c>
    </row>
    <row r="784" spans="1:3" x14ac:dyDescent="0.15">
      <c r="A784" s="61">
        <f>'Raw Data'!A784</f>
        <v>0</v>
      </c>
      <c r="B784" s="66">
        <f>'Raw Data'!B784</f>
        <v>0</v>
      </c>
      <c r="C784" s="66">
        <f>'Raw Data'!C784</f>
        <v>0</v>
      </c>
    </row>
    <row r="785" spans="1:3" x14ac:dyDescent="0.15">
      <c r="A785" s="61">
        <f>'Raw Data'!A785</f>
        <v>0</v>
      </c>
      <c r="B785" s="66">
        <f>'Raw Data'!B785</f>
        <v>0</v>
      </c>
      <c r="C785" s="66">
        <f>'Raw Data'!C785</f>
        <v>0</v>
      </c>
    </row>
    <row r="786" spans="1:3" x14ac:dyDescent="0.15">
      <c r="A786" s="61">
        <f>'Raw Data'!A786</f>
        <v>0</v>
      </c>
      <c r="B786" s="66">
        <f>'Raw Data'!B786</f>
        <v>0</v>
      </c>
      <c r="C786" s="66">
        <f>'Raw Data'!C786</f>
        <v>0</v>
      </c>
    </row>
    <row r="787" spans="1:3" x14ac:dyDescent="0.15">
      <c r="A787" s="61">
        <f>'Raw Data'!A787</f>
        <v>0</v>
      </c>
      <c r="B787" s="66">
        <f>'Raw Data'!B787</f>
        <v>0</v>
      </c>
      <c r="C787" s="66">
        <f>'Raw Data'!C787</f>
        <v>0</v>
      </c>
    </row>
    <row r="788" spans="1:3" x14ac:dyDescent="0.15">
      <c r="A788" s="61">
        <f>'Raw Data'!A788</f>
        <v>0</v>
      </c>
      <c r="B788" s="66">
        <f>'Raw Data'!B788</f>
        <v>0</v>
      </c>
      <c r="C788" s="66">
        <f>'Raw Data'!C788</f>
        <v>0</v>
      </c>
    </row>
    <row r="789" spans="1:3" x14ac:dyDescent="0.15">
      <c r="A789" s="61">
        <f>'Raw Data'!A789</f>
        <v>0</v>
      </c>
      <c r="B789" s="66">
        <f>'Raw Data'!B789</f>
        <v>0</v>
      </c>
      <c r="C789" s="66">
        <f>'Raw Data'!C789</f>
        <v>0</v>
      </c>
    </row>
    <row r="790" spans="1:3" x14ac:dyDescent="0.15">
      <c r="A790" s="61">
        <f>'Raw Data'!A790</f>
        <v>0</v>
      </c>
      <c r="B790" s="66">
        <f>'Raw Data'!B790</f>
        <v>0</v>
      </c>
      <c r="C790" s="66">
        <f>'Raw Data'!C790</f>
        <v>0</v>
      </c>
    </row>
    <row r="791" spans="1:3" x14ac:dyDescent="0.15">
      <c r="A791" s="61">
        <f>'Raw Data'!A791</f>
        <v>0</v>
      </c>
      <c r="B791" s="66">
        <f>'Raw Data'!B791</f>
        <v>0</v>
      </c>
      <c r="C791" s="66">
        <f>'Raw Data'!C791</f>
        <v>0</v>
      </c>
    </row>
    <row r="792" spans="1:3" x14ac:dyDescent="0.15">
      <c r="A792" s="61">
        <f>'Raw Data'!A792</f>
        <v>0</v>
      </c>
      <c r="B792" s="66">
        <f>'Raw Data'!B792</f>
        <v>0</v>
      </c>
      <c r="C792" s="66">
        <f>'Raw Data'!C792</f>
        <v>0</v>
      </c>
    </row>
    <row r="793" spans="1:3" x14ac:dyDescent="0.15">
      <c r="A793" s="61">
        <f>'Raw Data'!A793</f>
        <v>0</v>
      </c>
      <c r="B793" s="66">
        <f>'Raw Data'!B793</f>
        <v>0</v>
      </c>
      <c r="C793" s="66">
        <f>'Raw Data'!C793</f>
        <v>0</v>
      </c>
    </row>
    <row r="794" spans="1:3" x14ac:dyDescent="0.15">
      <c r="A794" s="61">
        <f>'Raw Data'!A794</f>
        <v>0</v>
      </c>
      <c r="B794" s="66">
        <f>'Raw Data'!B794</f>
        <v>0</v>
      </c>
      <c r="C794" s="66">
        <f>'Raw Data'!C794</f>
        <v>0</v>
      </c>
    </row>
    <row r="795" spans="1:3" x14ac:dyDescent="0.15">
      <c r="A795" s="61">
        <f>'Raw Data'!A795</f>
        <v>0</v>
      </c>
      <c r="B795" s="66">
        <f>'Raw Data'!B795</f>
        <v>0</v>
      </c>
      <c r="C795" s="66">
        <f>'Raw Data'!C795</f>
        <v>0</v>
      </c>
    </row>
    <row r="796" spans="1:3" x14ac:dyDescent="0.15">
      <c r="A796" s="61">
        <f>'Raw Data'!A796</f>
        <v>0</v>
      </c>
      <c r="B796" s="66">
        <f>'Raw Data'!B796</f>
        <v>0</v>
      </c>
      <c r="C796" s="66">
        <f>'Raw Data'!C796</f>
        <v>0</v>
      </c>
    </row>
    <row r="797" spans="1:3" x14ac:dyDescent="0.15">
      <c r="A797" s="61">
        <f>'Raw Data'!A797</f>
        <v>0</v>
      </c>
      <c r="B797" s="66">
        <f>'Raw Data'!B797</f>
        <v>0</v>
      </c>
      <c r="C797" s="66">
        <f>'Raw Data'!C797</f>
        <v>0</v>
      </c>
    </row>
    <row r="798" spans="1:3" x14ac:dyDescent="0.15">
      <c r="A798" s="61">
        <f>'Raw Data'!A798</f>
        <v>0</v>
      </c>
      <c r="B798" s="66">
        <f>'Raw Data'!B798</f>
        <v>0</v>
      </c>
      <c r="C798" s="66">
        <f>'Raw Data'!C798</f>
        <v>0</v>
      </c>
    </row>
    <row r="799" spans="1:3" x14ac:dyDescent="0.15">
      <c r="A799" s="61">
        <f>'Raw Data'!A799</f>
        <v>0</v>
      </c>
      <c r="B799" s="66">
        <f>'Raw Data'!B799</f>
        <v>0</v>
      </c>
      <c r="C799" s="66">
        <f>'Raw Data'!C799</f>
        <v>0</v>
      </c>
    </row>
    <row r="800" spans="1:3" x14ac:dyDescent="0.15">
      <c r="A800" s="61">
        <f>'Raw Data'!A800</f>
        <v>0</v>
      </c>
      <c r="B800" s="66">
        <f>'Raw Data'!B800</f>
        <v>0</v>
      </c>
      <c r="C800" s="66">
        <f>'Raw Data'!C800</f>
        <v>0</v>
      </c>
    </row>
    <row r="801" spans="1:3" x14ac:dyDescent="0.15">
      <c r="A801" s="61">
        <f>'Raw Data'!A801</f>
        <v>0</v>
      </c>
      <c r="B801" s="66">
        <f>'Raw Data'!B801</f>
        <v>0</v>
      </c>
      <c r="C801" s="66">
        <f>'Raw Data'!C801</f>
        <v>0</v>
      </c>
    </row>
    <row r="802" spans="1:3" x14ac:dyDescent="0.15">
      <c r="A802" s="61">
        <f>'Raw Data'!A802</f>
        <v>0</v>
      </c>
      <c r="B802" s="66">
        <f>'Raw Data'!B802</f>
        <v>0</v>
      </c>
      <c r="C802" s="66">
        <f>'Raw Data'!C802</f>
        <v>0</v>
      </c>
    </row>
    <row r="803" spans="1:3" x14ac:dyDescent="0.15">
      <c r="A803" s="61">
        <f>'Raw Data'!A803</f>
        <v>0</v>
      </c>
      <c r="B803" s="66">
        <f>'Raw Data'!B803</f>
        <v>0</v>
      </c>
      <c r="C803" s="66">
        <f>'Raw Data'!C803</f>
        <v>0</v>
      </c>
    </row>
    <row r="804" spans="1:3" x14ac:dyDescent="0.15">
      <c r="A804" s="61">
        <f>'Raw Data'!A804</f>
        <v>0</v>
      </c>
      <c r="B804" s="66">
        <f>'Raw Data'!B804</f>
        <v>0</v>
      </c>
      <c r="C804" s="66">
        <f>'Raw Data'!C804</f>
        <v>0</v>
      </c>
    </row>
    <row r="805" spans="1:3" x14ac:dyDescent="0.15">
      <c r="A805" s="61">
        <f>'Raw Data'!A805</f>
        <v>0</v>
      </c>
      <c r="B805" s="66">
        <f>'Raw Data'!B805</f>
        <v>0</v>
      </c>
      <c r="C805" s="66">
        <f>'Raw Data'!C805</f>
        <v>0</v>
      </c>
    </row>
    <row r="806" spans="1:3" x14ac:dyDescent="0.15">
      <c r="A806" s="61">
        <f>'Raw Data'!A806</f>
        <v>0</v>
      </c>
      <c r="B806" s="66">
        <f>'Raw Data'!B806</f>
        <v>0</v>
      </c>
      <c r="C806" s="66">
        <f>'Raw Data'!C806</f>
        <v>0</v>
      </c>
    </row>
    <row r="807" spans="1:3" x14ac:dyDescent="0.15">
      <c r="A807" s="61">
        <f>'Raw Data'!A807</f>
        <v>0</v>
      </c>
      <c r="B807" s="66">
        <f>'Raw Data'!B807</f>
        <v>0</v>
      </c>
      <c r="C807" s="66">
        <f>'Raw Data'!C807</f>
        <v>0</v>
      </c>
    </row>
    <row r="808" spans="1:3" x14ac:dyDescent="0.15">
      <c r="A808" s="61">
        <f>'Raw Data'!A808</f>
        <v>0</v>
      </c>
      <c r="B808" s="66">
        <f>'Raw Data'!B808</f>
        <v>0</v>
      </c>
      <c r="C808" s="66">
        <f>'Raw Data'!C808</f>
        <v>0</v>
      </c>
    </row>
    <row r="809" spans="1:3" x14ac:dyDescent="0.15">
      <c r="A809" s="61">
        <f>'Raw Data'!A809</f>
        <v>0</v>
      </c>
      <c r="B809" s="66">
        <f>'Raw Data'!B809</f>
        <v>0</v>
      </c>
      <c r="C809" s="66">
        <f>'Raw Data'!C809</f>
        <v>0</v>
      </c>
    </row>
    <row r="810" spans="1:3" x14ac:dyDescent="0.15">
      <c r="A810" s="61">
        <f>'Raw Data'!A810</f>
        <v>0</v>
      </c>
      <c r="B810" s="66">
        <f>'Raw Data'!B810</f>
        <v>0</v>
      </c>
      <c r="C810" s="66">
        <f>'Raw Data'!C810</f>
        <v>0</v>
      </c>
    </row>
    <row r="811" spans="1:3" x14ac:dyDescent="0.15">
      <c r="A811" s="61">
        <f>'Raw Data'!A811</f>
        <v>0</v>
      </c>
      <c r="B811" s="66">
        <f>'Raw Data'!B811</f>
        <v>0</v>
      </c>
      <c r="C811" s="66">
        <f>'Raw Data'!C811</f>
        <v>0</v>
      </c>
    </row>
    <row r="812" spans="1:3" x14ac:dyDescent="0.15">
      <c r="A812" s="61">
        <f>'Raw Data'!A812</f>
        <v>0</v>
      </c>
      <c r="B812" s="66">
        <f>'Raw Data'!B812</f>
        <v>0</v>
      </c>
      <c r="C812" s="66">
        <f>'Raw Data'!C812</f>
        <v>0</v>
      </c>
    </row>
    <row r="813" spans="1:3" x14ac:dyDescent="0.15">
      <c r="A813" s="61">
        <f>'Raw Data'!A813</f>
        <v>0</v>
      </c>
      <c r="B813" s="66">
        <f>'Raw Data'!B813</f>
        <v>0</v>
      </c>
      <c r="C813" s="66">
        <f>'Raw Data'!C813</f>
        <v>0</v>
      </c>
    </row>
    <row r="814" spans="1:3" x14ac:dyDescent="0.15">
      <c r="A814" s="61">
        <f>'Raw Data'!A814</f>
        <v>0</v>
      </c>
      <c r="B814" s="66">
        <f>'Raw Data'!B814</f>
        <v>0</v>
      </c>
      <c r="C814" s="66">
        <f>'Raw Data'!C814</f>
        <v>0</v>
      </c>
    </row>
    <row r="815" spans="1:3" x14ac:dyDescent="0.15">
      <c r="A815" s="61">
        <f>'Raw Data'!A815</f>
        <v>0</v>
      </c>
      <c r="B815" s="66">
        <f>'Raw Data'!B815</f>
        <v>0</v>
      </c>
      <c r="C815" s="66">
        <f>'Raw Data'!C815</f>
        <v>0</v>
      </c>
    </row>
    <row r="816" spans="1:3" x14ac:dyDescent="0.15">
      <c r="A816" s="61">
        <f>'Raw Data'!A816</f>
        <v>0</v>
      </c>
      <c r="B816" s="66">
        <f>'Raw Data'!B816</f>
        <v>0</v>
      </c>
      <c r="C816" s="66">
        <f>'Raw Data'!C816</f>
        <v>0</v>
      </c>
    </row>
    <row r="817" spans="1:3" x14ac:dyDescent="0.15">
      <c r="A817" s="61">
        <f>'Raw Data'!A817</f>
        <v>0</v>
      </c>
      <c r="B817" s="66">
        <f>'Raw Data'!B817</f>
        <v>0</v>
      </c>
      <c r="C817" s="66">
        <f>'Raw Data'!C817</f>
        <v>0</v>
      </c>
    </row>
    <row r="818" spans="1:3" x14ac:dyDescent="0.15">
      <c r="A818" s="61">
        <f>'Raw Data'!A818</f>
        <v>0</v>
      </c>
      <c r="B818" s="66">
        <f>'Raw Data'!B818</f>
        <v>0</v>
      </c>
      <c r="C818" s="66">
        <f>'Raw Data'!C818</f>
        <v>0</v>
      </c>
    </row>
    <row r="819" spans="1:3" x14ac:dyDescent="0.15">
      <c r="A819" s="61">
        <f>'Raw Data'!A819</f>
        <v>0</v>
      </c>
      <c r="B819" s="66">
        <f>'Raw Data'!B819</f>
        <v>0</v>
      </c>
      <c r="C819" s="66">
        <f>'Raw Data'!C819</f>
        <v>0</v>
      </c>
    </row>
    <row r="820" spans="1:3" x14ac:dyDescent="0.15">
      <c r="A820" s="61">
        <f>'Raw Data'!A820</f>
        <v>0</v>
      </c>
      <c r="B820" s="66">
        <f>'Raw Data'!B820</f>
        <v>0</v>
      </c>
      <c r="C820" s="66">
        <f>'Raw Data'!C820</f>
        <v>0</v>
      </c>
    </row>
    <row r="821" spans="1:3" x14ac:dyDescent="0.15">
      <c r="A821" s="61">
        <f>'Raw Data'!A821</f>
        <v>0</v>
      </c>
      <c r="B821" s="66">
        <f>'Raw Data'!B821</f>
        <v>0</v>
      </c>
      <c r="C821" s="66">
        <f>'Raw Data'!C821</f>
        <v>0</v>
      </c>
    </row>
    <row r="822" spans="1:3" x14ac:dyDescent="0.15">
      <c r="A822" s="61">
        <f>'Raw Data'!A822</f>
        <v>0</v>
      </c>
      <c r="B822" s="66">
        <f>'Raw Data'!B822</f>
        <v>0</v>
      </c>
      <c r="C822" s="66">
        <f>'Raw Data'!C822</f>
        <v>0</v>
      </c>
    </row>
    <row r="823" spans="1:3" x14ac:dyDescent="0.15">
      <c r="A823" s="61">
        <f>'Raw Data'!A823</f>
        <v>0</v>
      </c>
      <c r="B823" s="66">
        <f>'Raw Data'!B823</f>
        <v>0</v>
      </c>
      <c r="C823" s="66">
        <f>'Raw Data'!C823</f>
        <v>0</v>
      </c>
    </row>
    <row r="824" spans="1:3" x14ac:dyDescent="0.15">
      <c r="A824" s="61">
        <f>'Raw Data'!A824</f>
        <v>0</v>
      </c>
      <c r="B824" s="66">
        <f>'Raw Data'!B824</f>
        <v>0</v>
      </c>
      <c r="C824" s="66">
        <f>'Raw Data'!C824</f>
        <v>0</v>
      </c>
    </row>
    <row r="825" spans="1:3" x14ac:dyDescent="0.15">
      <c r="A825" s="61">
        <f>'Raw Data'!A825</f>
        <v>0</v>
      </c>
      <c r="B825" s="66">
        <f>'Raw Data'!B825</f>
        <v>0</v>
      </c>
      <c r="C825" s="66">
        <f>'Raw Data'!C825</f>
        <v>0</v>
      </c>
    </row>
    <row r="826" spans="1:3" x14ac:dyDescent="0.15">
      <c r="A826" s="61">
        <f>'Raw Data'!A826</f>
        <v>0</v>
      </c>
      <c r="B826" s="66">
        <f>'Raw Data'!B826</f>
        <v>0</v>
      </c>
      <c r="C826" s="66">
        <f>'Raw Data'!C826</f>
        <v>0</v>
      </c>
    </row>
    <row r="827" spans="1:3" x14ac:dyDescent="0.15">
      <c r="A827" s="61">
        <f>'Raw Data'!A827</f>
        <v>0</v>
      </c>
      <c r="B827" s="66">
        <f>'Raw Data'!B827</f>
        <v>0</v>
      </c>
      <c r="C827" s="66">
        <f>'Raw Data'!C827</f>
        <v>0</v>
      </c>
    </row>
    <row r="828" spans="1:3" x14ac:dyDescent="0.15">
      <c r="A828" s="61">
        <f>'Raw Data'!A828</f>
        <v>0</v>
      </c>
      <c r="B828" s="66">
        <f>'Raw Data'!B828</f>
        <v>0</v>
      </c>
      <c r="C828" s="66">
        <f>'Raw Data'!C828</f>
        <v>0</v>
      </c>
    </row>
    <row r="829" spans="1:3" x14ac:dyDescent="0.15">
      <c r="A829" s="61">
        <f>'Raw Data'!A829</f>
        <v>0</v>
      </c>
      <c r="B829" s="66">
        <f>'Raw Data'!B829</f>
        <v>0</v>
      </c>
      <c r="C829" s="66">
        <f>'Raw Data'!C829</f>
        <v>0</v>
      </c>
    </row>
    <row r="830" spans="1:3" x14ac:dyDescent="0.15">
      <c r="A830" s="61">
        <f>'Raw Data'!A830</f>
        <v>0</v>
      </c>
      <c r="B830" s="66">
        <f>'Raw Data'!B830</f>
        <v>0</v>
      </c>
      <c r="C830" s="66">
        <f>'Raw Data'!C830</f>
        <v>0</v>
      </c>
    </row>
    <row r="831" spans="1:3" x14ac:dyDescent="0.15">
      <c r="A831" s="61">
        <f>'Raw Data'!A831</f>
        <v>0</v>
      </c>
      <c r="B831" s="66">
        <f>'Raw Data'!B831</f>
        <v>0</v>
      </c>
      <c r="C831" s="66">
        <f>'Raw Data'!C831</f>
        <v>0</v>
      </c>
    </row>
    <row r="832" spans="1:3" x14ac:dyDescent="0.15">
      <c r="A832" s="61">
        <f>'Raw Data'!A832</f>
        <v>0</v>
      </c>
      <c r="B832" s="66">
        <f>'Raw Data'!B832</f>
        <v>0</v>
      </c>
      <c r="C832" s="66">
        <f>'Raw Data'!C832</f>
        <v>0</v>
      </c>
    </row>
    <row r="833" spans="1:3" x14ac:dyDescent="0.15">
      <c r="A833" s="61">
        <f>'Raw Data'!A833</f>
        <v>0</v>
      </c>
      <c r="B833" s="66">
        <f>'Raw Data'!B833</f>
        <v>0</v>
      </c>
      <c r="C833" s="66">
        <f>'Raw Data'!C833</f>
        <v>0</v>
      </c>
    </row>
    <row r="834" spans="1:3" x14ac:dyDescent="0.15">
      <c r="A834" s="61">
        <f>'Raw Data'!A834</f>
        <v>0</v>
      </c>
      <c r="B834" s="66">
        <f>'Raw Data'!B834</f>
        <v>0</v>
      </c>
      <c r="C834" s="66">
        <f>'Raw Data'!C834</f>
        <v>0</v>
      </c>
    </row>
    <row r="835" spans="1:3" x14ac:dyDescent="0.15">
      <c r="A835" s="61">
        <f>'Raw Data'!A835</f>
        <v>0</v>
      </c>
      <c r="B835" s="66">
        <f>'Raw Data'!B835</f>
        <v>0</v>
      </c>
      <c r="C835" s="66">
        <f>'Raw Data'!C835</f>
        <v>0</v>
      </c>
    </row>
    <row r="836" spans="1:3" x14ac:dyDescent="0.15">
      <c r="A836" s="61">
        <f>'Raw Data'!A836</f>
        <v>0</v>
      </c>
      <c r="B836" s="66">
        <f>'Raw Data'!B836</f>
        <v>0</v>
      </c>
      <c r="C836" s="66">
        <f>'Raw Data'!C836</f>
        <v>0</v>
      </c>
    </row>
    <row r="837" spans="1:3" x14ac:dyDescent="0.15">
      <c r="A837" s="61">
        <f>'Raw Data'!A837</f>
        <v>0</v>
      </c>
      <c r="B837" s="66">
        <f>'Raw Data'!B837</f>
        <v>0</v>
      </c>
      <c r="C837" s="66">
        <f>'Raw Data'!C837</f>
        <v>0</v>
      </c>
    </row>
    <row r="838" spans="1:3" x14ac:dyDescent="0.15">
      <c r="A838" s="61">
        <f>'Raw Data'!A838</f>
        <v>0</v>
      </c>
      <c r="B838" s="66">
        <f>'Raw Data'!B838</f>
        <v>0</v>
      </c>
      <c r="C838" s="66">
        <f>'Raw Data'!C838</f>
        <v>0</v>
      </c>
    </row>
    <row r="839" spans="1:3" x14ac:dyDescent="0.15">
      <c r="A839" s="61">
        <f>'Raw Data'!A839</f>
        <v>0</v>
      </c>
      <c r="B839" s="66">
        <f>'Raw Data'!B839</f>
        <v>0</v>
      </c>
      <c r="C839" s="66">
        <f>'Raw Data'!C839</f>
        <v>0</v>
      </c>
    </row>
    <row r="840" spans="1:3" x14ac:dyDescent="0.15">
      <c r="A840" s="61">
        <f>'Raw Data'!A840</f>
        <v>0</v>
      </c>
      <c r="B840" s="66">
        <f>'Raw Data'!B840</f>
        <v>0</v>
      </c>
      <c r="C840" s="66">
        <f>'Raw Data'!C840</f>
        <v>0</v>
      </c>
    </row>
    <row r="841" spans="1:3" x14ac:dyDescent="0.15">
      <c r="A841" s="61">
        <f>'Raw Data'!A841</f>
        <v>0</v>
      </c>
      <c r="B841" s="66">
        <f>'Raw Data'!B841</f>
        <v>0</v>
      </c>
      <c r="C841" s="66">
        <f>'Raw Data'!C841</f>
        <v>0</v>
      </c>
    </row>
    <row r="842" spans="1:3" x14ac:dyDescent="0.15">
      <c r="A842" s="61">
        <f>'Raw Data'!A842</f>
        <v>0</v>
      </c>
      <c r="B842" s="66">
        <f>'Raw Data'!B842</f>
        <v>0</v>
      </c>
      <c r="C842" s="66">
        <f>'Raw Data'!C842</f>
        <v>0</v>
      </c>
    </row>
    <row r="843" spans="1:3" x14ac:dyDescent="0.15">
      <c r="A843" s="61">
        <f>'Raw Data'!A843</f>
        <v>0</v>
      </c>
      <c r="B843" s="66">
        <f>'Raw Data'!B843</f>
        <v>0</v>
      </c>
      <c r="C843" s="66">
        <f>'Raw Data'!C843</f>
        <v>0</v>
      </c>
    </row>
    <row r="844" spans="1:3" x14ac:dyDescent="0.15">
      <c r="A844" s="61">
        <f>'Raw Data'!A844</f>
        <v>0</v>
      </c>
      <c r="B844" s="66">
        <f>'Raw Data'!B844</f>
        <v>0</v>
      </c>
      <c r="C844" s="66">
        <f>'Raw Data'!C844</f>
        <v>0</v>
      </c>
    </row>
    <row r="845" spans="1:3" x14ac:dyDescent="0.15">
      <c r="A845" s="61">
        <f>'Raw Data'!A845</f>
        <v>0</v>
      </c>
      <c r="B845" s="66">
        <f>'Raw Data'!B845</f>
        <v>0</v>
      </c>
      <c r="C845" s="66">
        <f>'Raw Data'!C845</f>
        <v>0</v>
      </c>
    </row>
    <row r="846" spans="1:3" x14ac:dyDescent="0.15">
      <c r="A846" s="61">
        <f>'Raw Data'!A846</f>
        <v>0</v>
      </c>
      <c r="B846" s="66">
        <f>'Raw Data'!B846</f>
        <v>0</v>
      </c>
      <c r="C846" s="66">
        <f>'Raw Data'!C846</f>
        <v>0</v>
      </c>
    </row>
    <row r="847" spans="1:3" x14ac:dyDescent="0.15">
      <c r="A847" s="61">
        <f>'Raw Data'!A847</f>
        <v>0</v>
      </c>
      <c r="B847" s="66">
        <f>'Raw Data'!B847</f>
        <v>0</v>
      </c>
      <c r="C847" s="66">
        <f>'Raw Data'!C847</f>
        <v>0</v>
      </c>
    </row>
    <row r="848" spans="1:3" x14ac:dyDescent="0.15">
      <c r="A848" s="61">
        <f>'Raw Data'!A848</f>
        <v>0</v>
      </c>
      <c r="B848" s="66">
        <f>'Raw Data'!B848</f>
        <v>0</v>
      </c>
      <c r="C848" s="66">
        <f>'Raw Data'!C848</f>
        <v>0</v>
      </c>
    </row>
    <row r="849" spans="1:3" x14ac:dyDescent="0.15">
      <c r="A849" s="61">
        <f>'Raw Data'!A849</f>
        <v>0</v>
      </c>
      <c r="B849" s="66">
        <f>'Raw Data'!B849</f>
        <v>0</v>
      </c>
      <c r="C849" s="66">
        <f>'Raw Data'!C849</f>
        <v>0</v>
      </c>
    </row>
    <row r="850" spans="1:3" x14ac:dyDescent="0.15">
      <c r="A850" s="61">
        <f>'Raw Data'!A850</f>
        <v>0</v>
      </c>
      <c r="B850" s="66">
        <f>'Raw Data'!B850</f>
        <v>0</v>
      </c>
      <c r="C850" s="66">
        <f>'Raw Data'!C850</f>
        <v>0</v>
      </c>
    </row>
    <row r="851" spans="1:3" x14ac:dyDescent="0.15">
      <c r="A851" s="61">
        <f>'Raw Data'!A851</f>
        <v>0</v>
      </c>
      <c r="B851" s="66">
        <f>'Raw Data'!B851</f>
        <v>0</v>
      </c>
      <c r="C851" s="66">
        <f>'Raw Data'!C851</f>
        <v>0</v>
      </c>
    </row>
    <row r="852" spans="1:3" x14ac:dyDescent="0.15">
      <c r="A852" s="61">
        <f>'Raw Data'!A852</f>
        <v>0</v>
      </c>
      <c r="B852" s="66">
        <f>'Raw Data'!B852</f>
        <v>0</v>
      </c>
      <c r="C852" s="66">
        <f>'Raw Data'!C852</f>
        <v>0</v>
      </c>
    </row>
    <row r="853" spans="1:3" x14ac:dyDescent="0.15">
      <c r="A853" s="61">
        <f>'Raw Data'!A853</f>
        <v>0</v>
      </c>
      <c r="B853" s="66">
        <f>'Raw Data'!B853</f>
        <v>0</v>
      </c>
      <c r="C853" s="66">
        <f>'Raw Data'!C853</f>
        <v>0</v>
      </c>
    </row>
    <row r="854" spans="1:3" x14ac:dyDescent="0.15">
      <c r="A854" s="61">
        <f>'Raw Data'!A854</f>
        <v>0</v>
      </c>
      <c r="B854" s="66">
        <f>'Raw Data'!B854</f>
        <v>0</v>
      </c>
      <c r="C854" s="66">
        <f>'Raw Data'!C854</f>
        <v>0</v>
      </c>
    </row>
    <row r="855" spans="1:3" x14ac:dyDescent="0.15">
      <c r="A855" s="61">
        <f>'Raw Data'!A855</f>
        <v>0</v>
      </c>
      <c r="B855" s="66">
        <f>'Raw Data'!B855</f>
        <v>0</v>
      </c>
      <c r="C855" s="66">
        <f>'Raw Data'!C855</f>
        <v>0</v>
      </c>
    </row>
    <row r="856" spans="1:3" x14ac:dyDescent="0.15">
      <c r="A856" s="61">
        <f>'Raw Data'!A856</f>
        <v>0</v>
      </c>
      <c r="B856" s="66">
        <f>'Raw Data'!B856</f>
        <v>0</v>
      </c>
      <c r="C856" s="66">
        <f>'Raw Data'!C856</f>
        <v>0</v>
      </c>
    </row>
    <row r="857" spans="1:3" x14ac:dyDescent="0.15">
      <c r="A857" s="61">
        <f>'Raw Data'!A857</f>
        <v>0</v>
      </c>
      <c r="B857" s="66">
        <f>'Raw Data'!B857</f>
        <v>0</v>
      </c>
      <c r="C857" s="66">
        <f>'Raw Data'!C857</f>
        <v>0</v>
      </c>
    </row>
    <row r="858" spans="1:3" x14ac:dyDescent="0.15">
      <c r="A858" s="61">
        <f>'Raw Data'!A858</f>
        <v>0</v>
      </c>
      <c r="B858" s="66">
        <f>'Raw Data'!B858</f>
        <v>0</v>
      </c>
      <c r="C858" s="66">
        <f>'Raw Data'!C858</f>
        <v>0</v>
      </c>
    </row>
    <row r="859" spans="1:3" x14ac:dyDescent="0.15">
      <c r="A859" s="61">
        <f>'Raw Data'!A859</f>
        <v>0</v>
      </c>
      <c r="B859" s="66">
        <f>'Raw Data'!B859</f>
        <v>0</v>
      </c>
      <c r="C859" s="66">
        <f>'Raw Data'!C859</f>
        <v>0</v>
      </c>
    </row>
    <row r="860" spans="1:3" x14ac:dyDescent="0.15">
      <c r="A860" s="61">
        <f>'Raw Data'!A860</f>
        <v>0</v>
      </c>
      <c r="B860" s="66">
        <f>'Raw Data'!B860</f>
        <v>0</v>
      </c>
      <c r="C860" s="66">
        <f>'Raw Data'!C860</f>
        <v>0</v>
      </c>
    </row>
    <row r="861" spans="1:3" x14ac:dyDescent="0.15">
      <c r="A861" s="61">
        <f>'Raw Data'!A861</f>
        <v>0</v>
      </c>
      <c r="B861" s="66">
        <f>'Raw Data'!B861</f>
        <v>0</v>
      </c>
      <c r="C861" s="66">
        <f>'Raw Data'!C861</f>
        <v>0</v>
      </c>
    </row>
    <row r="862" spans="1:3" x14ac:dyDescent="0.15">
      <c r="A862" s="61">
        <f>'Raw Data'!A862</f>
        <v>0</v>
      </c>
      <c r="B862" s="66">
        <f>'Raw Data'!B862</f>
        <v>0</v>
      </c>
      <c r="C862" s="66">
        <f>'Raw Data'!C862</f>
        <v>0</v>
      </c>
    </row>
    <row r="863" spans="1:3" x14ac:dyDescent="0.15">
      <c r="A863" s="61">
        <f>'Raw Data'!A863</f>
        <v>0</v>
      </c>
      <c r="B863" s="66">
        <f>'Raw Data'!B863</f>
        <v>0</v>
      </c>
      <c r="C863" s="66">
        <f>'Raw Data'!C863</f>
        <v>0</v>
      </c>
    </row>
    <row r="864" spans="1:3" x14ac:dyDescent="0.15">
      <c r="A864" s="61">
        <f>'Raw Data'!A864</f>
        <v>0</v>
      </c>
      <c r="B864" s="66">
        <f>'Raw Data'!B864</f>
        <v>0</v>
      </c>
      <c r="C864" s="66">
        <f>'Raw Data'!C864</f>
        <v>0</v>
      </c>
    </row>
    <row r="865" spans="1:3" x14ac:dyDescent="0.15">
      <c r="A865" s="61">
        <f>'Raw Data'!A865</f>
        <v>0</v>
      </c>
      <c r="B865" s="66">
        <f>'Raw Data'!B865</f>
        <v>0</v>
      </c>
      <c r="C865" s="66">
        <f>'Raw Data'!C865</f>
        <v>0</v>
      </c>
    </row>
    <row r="866" spans="1:3" x14ac:dyDescent="0.15">
      <c r="A866" s="61">
        <f>'Raw Data'!A866</f>
        <v>0</v>
      </c>
      <c r="B866" s="66">
        <f>'Raw Data'!B866</f>
        <v>0</v>
      </c>
      <c r="C866" s="66">
        <f>'Raw Data'!C866</f>
        <v>0</v>
      </c>
    </row>
    <row r="867" spans="1:3" x14ac:dyDescent="0.15">
      <c r="A867" s="61">
        <f>'Raw Data'!A867</f>
        <v>0</v>
      </c>
      <c r="B867" s="66">
        <f>'Raw Data'!B867</f>
        <v>0</v>
      </c>
      <c r="C867" s="66">
        <f>'Raw Data'!C867</f>
        <v>0</v>
      </c>
    </row>
    <row r="868" spans="1:3" x14ac:dyDescent="0.15">
      <c r="A868" s="61">
        <f>'Raw Data'!A868</f>
        <v>0</v>
      </c>
      <c r="B868" s="66">
        <f>'Raw Data'!B868</f>
        <v>0</v>
      </c>
      <c r="C868" s="66">
        <f>'Raw Data'!C868</f>
        <v>0</v>
      </c>
    </row>
    <row r="869" spans="1:3" x14ac:dyDescent="0.15">
      <c r="A869" s="61">
        <f>'Raw Data'!A869</f>
        <v>0</v>
      </c>
      <c r="B869" s="66">
        <f>'Raw Data'!B869</f>
        <v>0</v>
      </c>
      <c r="C869" s="66">
        <f>'Raw Data'!C869</f>
        <v>0</v>
      </c>
    </row>
    <row r="870" spans="1:3" x14ac:dyDescent="0.15">
      <c r="A870" s="61">
        <f>'Raw Data'!A870</f>
        <v>0</v>
      </c>
      <c r="B870" s="66">
        <f>'Raw Data'!B870</f>
        <v>0</v>
      </c>
      <c r="C870" s="66">
        <f>'Raw Data'!C870</f>
        <v>0</v>
      </c>
    </row>
    <row r="871" spans="1:3" x14ac:dyDescent="0.15">
      <c r="A871" s="61">
        <f>'Raw Data'!A871</f>
        <v>0</v>
      </c>
      <c r="B871" s="66">
        <f>'Raw Data'!B871</f>
        <v>0</v>
      </c>
      <c r="C871" s="66">
        <f>'Raw Data'!C871</f>
        <v>0</v>
      </c>
    </row>
    <row r="872" spans="1:3" x14ac:dyDescent="0.15">
      <c r="A872" s="61">
        <f>'Raw Data'!A872</f>
        <v>0</v>
      </c>
      <c r="B872" s="66">
        <f>'Raw Data'!B872</f>
        <v>0</v>
      </c>
      <c r="C872" s="66">
        <f>'Raw Data'!C872</f>
        <v>0</v>
      </c>
    </row>
    <row r="873" spans="1:3" x14ac:dyDescent="0.15">
      <c r="A873" s="61">
        <f>'Raw Data'!A873</f>
        <v>0</v>
      </c>
      <c r="B873" s="66">
        <f>'Raw Data'!B873</f>
        <v>0</v>
      </c>
      <c r="C873" s="66">
        <f>'Raw Data'!C873</f>
        <v>0</v>
      </c>
    </row>
    <row r="874" spans="1:3" x14ac:dyDescent="0.15">
      <c r="A874" s="61">
        <f>'Raw Data'!A874</f>
        <v>0</v>
      </c>
      <c r="B874" s="66">
        <f>'Raw Data'!B874</f>
        <v>0</v>
      </c>
      <c r="C874" s="66">
        <f>'Raw Data'!C874</f>
        <v>0</v>
      </c>
    </row>
    <row r="875" spans="1:3" x14ac:dyDescent="0.15">
      <c r="A875" s="61">
        <f>'Raw Data'!A875</f>
        <v>0</v>
      </c>
      <c r="B875" s="66">
        <f>'Raw Data'!B875</f>
        <v>0</v>
      </c>
      <c r="C875" s="66">
        <f>'Raw Data'!C875</f>
        <v>0</v>
      </c>
    </row>
    <row r="876" spans="1:3" x14ac:dyDescent="0.15">
      <c r="A876" s="61">
        <f>'Raw Data'!A876</f>
        <v>0</v>
      </c>
      <c r="B876" s="66">
        <f>'Raw Data'!B876</f>
        <v>0</v>
      </c>
      <c r="C876" s="66">
        <f>'Raw Data'!C876</f>
        <v>0</v>
      </c>
    </row>
    <row r="877" spans="1:3" x14ac:dyDescent="0.15">
      <c r="A877" s="61">
        <f>'Raw Data'!A877</f>
        <v>0</v>
      </c>
      <c r="B877" s="66">
        <f>'Raw Data'!B877</f>
        <v>0</v>
      </c>
      <c r="C877" s="66">
        <f>'Raw Data'!C877</f>
        <v>0</v>
      </c>
    </row>
    <row r="878" spans="1:3" x14ac:dyDescent="0.15">
      <c r="A878" s="61">
        <f>'Raw Data'!A878</f>
        <v>0</v>
      </c>
      <c r="B878" s="66">
        <f>'Raw Data'!B878</f>
        <v>0</v>
      </c>
      <c r="C878" s="66">
        <f>'Raw Data'!C878</f>
        <v>0</v>
      </c>
    </row>
    <row r="879" spans="1:3" x14ac:dyDescent="0.15">
      <c r="A879" s="61">
        <f>'Raw Data'!A879</f>
        <v>0</v>
      </c>
      <c r="B879" s="66">
        <f>'Raw Data'!B879</f>
        <v>0</v>
      </c>
      <c r="C879" s="66">
        <f>'Raw Data'!C879</f>
        <v>0</v>
      </c>
    </row>
    <row r="880" spans="1:3" x14ac:dyDescent="0.15">
      <c r="A880" s="61">
        <f>'Raw Data'!A880</f>
        <v>0</v>
      </c>
      <c r="B880" s="66">
        <f>'Raw Data'!B880</f>
        <v>0</v>
      </c>
      <c r="C880" s="66">
        <f>'Raw Data'!C880</f>
        <v>0</v>
      </c>
    </row>
    <row r="881" spans="1:3" x14ac:dyDescent="0.15">
      <c r="A881" s="61">
        <f>'Raw Data'!A881</f>
        <v>0</v>
      </c>
      <c r="B881" s="66">
        <f>'Raw Data'!B881</f>
        <v>0</v>
      </c>
      <c r="C881" s="66">
        <f>'Raw Data'!C881</f>
        <v>0</v>
      </c>
    </row>
    <row r="882" spans="1:3" x14ac:dyDescent="0.15">
      <c r="A882" s="61">
        <f>'Raw Data'!A882</f>
        <v>0</v>
      </c>
      <c r="B882" s="66">
        <f>'Raw Data'!B882</f>
        <v>0</v>
      </c>
      <c r="C882" s="66">
        <f>'Raw Data'!C882</f>
        <v>0</v>
      </c>
    </row>
    <row r="883" spans="1:3" x14ac:dyDescent="0.15">
      <c r="A883" s="61">
        <f>'Raw Data'!A883</f>
        <v>0</v>
      </c>
      <c r="B883" s="66">
        <f>'Raw Data'!B883</f>
        <v>0</v>
      </c>
      <c r="C883" s="66">
        <f>'Raw Data'!C883</f>
        <v>0</v>
      </c>
    </row>
    <row r="884" spans="1:3" x14ac:dyDescent="0.15">
      <c r="A884" s="61">
        <f>'Raw Data'!A884</f>
        <v>0</v>
      </c>
      <c r="B884" s="66">
        <f>'Raw Data'!B884</f>
        <v>0</v>
      </c>
      <c r="C884" s="66">
        <f>'Raw Data'!C884</f>
        <v>0</v>
      </c>
    </row>
    <row r="885" spans="1:3" x14ac:dyDescent="0.15">
      <c r="A885" s="61">
        <f>'Raw Data'!A885</f>
        <v>0</v>
      </c>
      <c r="B885" s="66">
        <f>'Raw Data'!B885</f>
        <v>0</v>
      </c>
      <c r="C885" s="66">
        <f>'Raw Data'!C885</f>
        <v>0</v>
      </c>
    </row>
    <row r="886" spans="1:3" x14ac:dyDescent="0.15">
      <c r="A886" s="61">
        <f>'Raw Data'!A886</f>
        <v>0</v>
      </c>
      <c r="B886" s="66">
        <f>'Raw Data'!B886</f>
        <v>0</v>
      </c>
      <c r="C886" s="66">
        <f>'Raw Data'!C886</f>
        <v>0</v>
      </c>
    </row>
    <row r="887" spans="1:3" x14ac:dyDescent="0.15">
      <c r="A887" s="61">
        <f>'Raw Data'!A887</f>
        <v>0</v>
      </c>
      <c r="B887" s="66">
        <f>'Raw Data'!B887</f>
        <v>0</v>
      </c>
      <c r="C887" s="66">
        <f>'Raw Data'!C887</f>
        <v>0</v>
      </c>
    </row>
    <row r="888" spans="1:3" x14ac:dyDescent="0.15">
      <c r="A888" s="61">
        <f>'Raw Data'!A888</f>
        <v>0</v>
      </c>
      <c r="B888" s="66">
        <f>'Raw Data'!B888</f>
        <v>0</v>
      </c>
      <c r="C888" s="66">
        <f>'Raw Data'!C888</f>
        <v>0</v>
      </c>
    </row>
    <row r="889" spans="1:3" x14ac:dyDescent="0.15">
      <c r="A889" s="61">
        <f>'Raw Data'!A889</f>
        <v>0</v>
      </c>
      <c r="B889" s="66">
        <f>'Raw Data'!B889</f>
        <v>0</v>
      </c>
      <c r="C889" s="66">
        <f>'Raw Data'!C889</f>
        <v>0</v>
      </c>
    </row>
    <row r="890" spans="1:3" x14ac:dyDescent="0.15">
      <c r="A890" s="61">
        <f>'Raw Data'!A890</f>
        <v>0</v>
      </c>
      <c r="B890" s="66">
        <f>'Raw Data'!B890</f>
        <v>0</v>
      </c>
      <c r="C890" s="66">
        <f>'Raw Data'!C890</f>
        <v>0</v>
      </c>
    </row>
    <row r="891" spans="1:3" x14ac:dyDescent="0.15">
      <c r="A891" s="61">
        <f>'Raw Data'!A891</f>
        <v>0</v>
      </c>
      <c r="B891" s="66">
        <f>'Raw Data'!B891</f>
        <v>0</v>
      </c>
      <c r="C891" s="66">
        <f>'Raw Data'!C891</f>
        <v>0</v>
      </c>
    </row>
    <row r="892" spans="1:3" x14ac:dyDescent="0.15">
      <c r="A892" s="61">
        <f>'Raw Data'!A892</f>
        <v>0</v>
      </c>
      <c r="B892" s="66">
        <f>'Raw Data'!B892</f>
        <v>0</v>
      </c>
      <c r="C892" s="66">
        <f>'Raw Data'!C892</f>
        <v>0</v>
      </c>
    </row>
    <row r="893" spans="1:3" x14ac:dyDescent="0.15">
      <c r="A893" s="61">
        <f>'Raw Data'!A893</f>
        <v>0</v>
      </c>
      <c r="B893" s="66">
        <f>'Raw Data'!B893</f>
        <v>0</v>
      </c>
      <c r="C893" s="66">
        <f>'Raw Data'!C893</f>
        <v>0</v>
      </c>
    </row>
    <row r="894" spans="1:3" x14ac:dyDescent="0.15">
      <c r="A894" s="61">
        <f>'Raw Data'!A894</f>
        <v>0</v>
      </c>
      <c r="B894" s="66">
        <f>'Raw Data'!B894</f>
        <v>0</v>
      </c>
      <c r="C894" s="66">
        <f>'Raw Data'!C894</f>
        <v>0</v>
      </c>
    </row>
    <row r="895" spans="1:3" x14ac:dyDescent="0.15">
      <c r="A895" s="61">
        <f>'Raw Data'!A895</f>
        <v>0</v>
      </c>
      <c r="B895" s="66">
        <f>'Raw Data'!B895</f>
        <v>0</v>
      </c>
      <c r="C895" s="66">
        <f>'Raw Data'!C895</f>
        <v>0</v>
      </c>
    </row>
    <row r="896" spans="1:3" x14ac:dyDescent="0.15">
      <c r="A896" s="61">
        <f>'Raw Data'!A896</f>
        <v>0</v>
      </c>
      <c r="B896" s="66">
        <f>'Raw Data'!B896</f>
        <v>0</v>
      </c>
      <c r="C896" s="66">
        <f>'Raw Data'!C896</f>
        <v>0</v>
      </c>
    </row>
    <row r="897" spans="1:3" x14ac:dyDescent="0.15">
      <c r="A897" s="61">
        <f>'Raw Data'!A897</f>
        <v>0</v>
      </c>
      <c r="B897" s="66">
        <f>'Raw Data'!B897</f>
        <v>0</v>
      </c>
      <c r="C897" s="66">
        <f>'Raw Data'!C897</f>
        <v>0</v>
      </c>
    </row>
    <row r="898" spans="1:3" x14ac:dyDescent="0.15">
      <c r="A898" s="61">
        <f>'Raw Data'!A898</f>
        <v>0</v>
      </c>
      <c r="B898" s="66">
        <f>'Raw Data'!B898</f>
        <v>0</v>
      </c>
      <c r="C898" s="66">
        <f>'Raw Data'!C898</f>
        <v>0</v>
      </c>
    </row>
    <row r="899" spans="1:3" x14ac:dyDescent="0.15">
      <c r="A899" s="61">
        <f>'Raw Data'!A899</f>
        <v>0</v>
      </c>
      <c r="B899" s="66">
        <f>'Raw Data'!B899</f>
        <v>0</v>
      </c>
      <c r="C899" s="66">
        <f>'Raw Data'!C899</f>
        <v>0</v>
      </c>
    </row>
    <row r="900" spans="1:3" x14ac:dyDescent="0.15">
      <c r="A900" s="61">
        <f>'Raw Data'!A900</f>
        <v>0</v>
      </c>
      <c r="B900" s="66">
        <f>'Raw Data'!B900</f>
        <v>0</v>
      </c>
      <c r="C900" s="66">
        <f>'Raw Data'!C900</f>
        <v>0</v>
      </c>
    </row>
    <row r="901" spans="1:3" x14ac:dyDescent="0.15">
      <c r="A901" s="61">
        <f>'Raw Data'!A901</f>
        <v>0</v>
      </c>
      <c r="B901" s="66">
        <f>'Raw Data'!B901</f>
        <v>0</v>
      </c>
      <c r="C901" s="66">
        <f>'Raw Data'!C901</f>
        <v>0</v>
      </c>
    </row>
    <row r="902" spans="1:3" x14ac:dyDescent="0.15">
      <c r="A902" s="61">
        <f>'Raw Data'!A902</f>
        <v>0</v>
      </c>
      <c r="B902" s="66">
        <f>'Raw Data'!B902</f>
        <v>0</v>
      </c>
      <c r="C902" s="66">
        <f>'Raw Data'!C902</f>
        <v>0</v>
      </c>
    </row>
    <row r="903" spans="1:3" x14ac:dyDescent="0.15">
      <c r="A903" s="61">
        <f>'Raw Data'!A903</f>
        <v>0</v>
      </c>
      <c r="B903" s="66">
        <f>'Raw Data'!B903</f>
        <v>0</v>
      </c>
      <c r="C903" s="66">
        <f>'Raw Data'!C903</f>
        <v>0</v>
      </c>
    </row>
    <row r="904" spans="1:3" x14ac:dyDescent="0.15">
      <c r="A904" s="61">
        <f>'Raw Data'!A904</f>
        <v>0</v>
      </c>
      <c r="B904" s="66">
        <f>'Raw Data'!B904</f>
        <v>0</v>
      </c>
      <c r="C904" s="66">
        <f>'Raw Data'!C904</f>
        <v>0</v>
      </c>
    </row>
    <row r="905" spans="1:3" x14ac:dyDescent="0.15">
      <c r="A905" s="61">
        <f>'Raw Data'!A905</f>
        <v>0</v>
      </c>
      <c r="B905" s="66">
        <f>'Raw Data'!B905</f>
        <v>0</v>
      </c>
      <c r="C905" s="66">
        <f>'Raw Data'!C905</f>
        <v>0</v>
      </c>
    </row>
    <row r="906" spans="1:3" x14ac:dyDescent="0.15">
      <c r="A906" s="61">
        <f>'Raw Data'!A906</f>
        <v>0</v>
      </c>
      <c r="B906" s="66">
        <f>'Raw Data'!B906</f>
        <v>0</v>
      </c>
      <c r="C906" s="66">
        <f>'Raw Data'!C906</f>
        <v>0</v>
      </c>
    </row>
    <row r="907" spans="1:3" x14ac:dyDescent="0.15">
      <c r="A907" s="61">
        <f>'Raw Data'!A907</f>
        <v>0</v>
      </c>
      <c r="B907" s="66">
        <f>'Raw Data'!B907</f>
        <v>0</v>
      </c>
      <c r="C907" s="66">
        <f>'Raw Data'!C907</f>
        <v>0</v>
      </c>
    </row>
    <row r="908" spans="1:3" x14ac:dyDescent="0.15">
      <c r="A908" s="61">
        <f>'Raw Data'!A908</f>
        <v>0</v>
      </c>
      <c r="B908" s="66">
        <f>'Raw Data'!B908</f>
        <v>0</v>
      </c>
      <c r="C908" s="66">
        <f>'Raw Data'!C908</f>
        <v>0</v>
      </c>
    </row>
    <row r="909" spans="1:3" x14ac:dyDescent="0.15">
      <c r="A909" s="61">
        <f>'Raw Data'!A909</f>
        <v>0</v>
      </c>
      <c r="B909" s="66">
        <f>'Raw Data'!B909</f>
        <v>0</v>
      </c>
      <c r="C909" s="66">
        <f>'Raw Data'!C909</f>
        <v>0</v>
      </c>
    </row>
    <row r="910" spans="1:3" x14ac:dyDescent="0.15">
      <c r="A910" s="61">
        <f>'Raw Data'!A910</f>
        <v>0</v>
      </c>
      <c r="B910" s="66">
        <f>'Raw Data'!B910</f>
        <v>0</v>
      </c>
      <c r="C910" s="66">
        <f>'Raw Data'!C910</f>
        <v>0</v>
      </c>
    </row>
    <row r="911" spans="1:3" x14ac:dyDescent="0.15">
      <c r="A911" s="61">
        <f>'Raw Data'!A911</f>
        <v>0</v>
      </c>
      <c r="B911" s="66">
        <f>'Raw Data'!B911</f>
        <v>0</v>
      </c>
      <c r="C911" s="66">
        <f>'Raw Data'!C911</f>
        <v>0</v>
      </c>
    </row>
    <row r="912" spans="1:3" x14ac:dyDescent="0.15">
      <c r="A912" s="61">
        <f>'Raw Data'!A912</f>
        <v>0</v>
      </c>
      <c r="B912" s="66">
        <f>'Raw Data'!B912</f>
        <v>0</v>
      </c>
      <c r="C912" s="66">
        <f>'Raw Data'!C912</f>
        <v>0</v>
      </c>
    </row>
    <row r="913" spans="1:3" x14ac:dyDescent="0.15">
      <c r="A913" s="61">
        <f>'Raw Data'!A913</f>
        <v>0</v>
      </c>
      <c r="B913" s="66">
        <f>'Raw Data'!B913</f>
        <v>0</v>
      </c>
      <c r="C913" s="66">
        <f>'Raw Data'!C913</f>
        <v>0</v>
      </c>
    </row>
    <row r="914" spans="1:3" x14ac:dyDescent="0.15">
      <c r="A914" s="61">
        <f>'Raw Data'!A914</f>
        <v>0</v>
      </c>
      <c r="B914" s="66">
        <f>'Raw Data'!B914</f>
        <v>0</v>
      </c>
      <c r="C914" s="66">
        <f>'Raw Data'!C914</f>
        <v>0</v>
      </c>
    </row>
    <row r="915" spans="1:3" x14ac:dyDescent="0.15">
      <c r="A915" s="61">
        <f>'Raw Data'!A915</f>
        <v>0</v>
      </c>
      <c r="B915" s="66">
        <f>'Raw Data'!B915</f>
        <v>0</v>
      </c>
      <c r="C915" s="66">
        <f>'Raw Data'!C915</f>
        <v>0</v>
      </c>
    </row>
    <row r="916" spans="1:3" x14ac:dyDescent="0.15">
      <c r="A916" s="61">
        <f>'Raw Data'!A916</f>
        <v>0</v>
      </c>
      <c r="B916" s="66">
        <f>'Raw Data'!B916</f>
        <v>0</v>
      </c>
      <c r="C916" s="66">
        <f>'Raw Data'!C916</f>
        <v>0</v>
      </c>
    </row>
    <row r="917" spans="1:3" x14ac:dyDescent="0.15">
      <c r="A917" s="61">
        <f>'Raw Data'!A917</f>
        <v>0</v>
      </c>
      <c r="B917" s="66">
        <f>'Raw Data'!B917</f>
        <v>0</v>
      </c>
      <c r="C917" s="66">
        <f>'Raw Data'!C917</f>
        <v>0</v>
      </c>
    </row>
    <row r="918" spans="1:3" x14ac:dyDescent="0.15">
      <c r="A918" s="61">
        <f>'Raw Data'!A918</f>
        <v>0</v>
      </c>
      <c r="B918" s="66">
        <f>'Raw Data'!B918</f>
        <v>0</v>
      </c>
      <c r="C918" s="66">
        <f>'Raw Data'!C918</f>
        <v>0</v>
      </c>
    </row>
    <row r="919" spans="1:3" x14ac:dyDescent="0.15">
      <c r="A919" s="61">
        <f>'Raw Data'!A919</f>
        <v>0</v>
      </c>
      <c r="B919" s="66">
        <f>'Raw Data'!B919</f>
        <v>0</v>
      </c>
      <c r="C919" s="66">
        <f>'Raw Data'!C919</f>
        <v>0</v>
      </c>
    </row>
    <row r="920" spans="1:3" x14ac:dyDescent="0.15">
      <c r="A920" s="61">
        <f>'Raw Data'!A920</f>
        <v>0</v>
      </c>
      <c r="B920" s="66">
        <f>'Raw Data'!B920</f>
        <v>0</v>
      </c>
      <c r="C920" s="66">
        <f>'Raw Data'!C920</f>
        <v>0</v>
      </c>
    </row>
    <row r="921" spans="1:3" x14ac:dyDescent="0.15">
      <c r="A921" s="61">
        <f>'Raw Data'!A921</f>
        <v>0</v>
      </c>
      <c r="B921" s="66">
        <f>'Raw Data'!B921</f>
        <v>0</v>
      </c>
      <c r="C921" s="66">
        <f>'Raw Data'!C921</f>
        <v>0</v>
      </c>
    </row>
    <row r="922" spans="1:3" x14ac:dyDescent="0.15">
      <c r="A922" s="61">
        <f>'Raw Data'!A922</f>
        <v>0</v>
      </c>
      <c r="B922" s="66">
        <f>'Raw Data'!B922</f>
        <v>0</v>
      </c>
      <c r="C922" s="66">
        <f>'Raw Data'!C922</f>
        <v>0</v>
      </c>
    </row>
    <row r="923" spans="1:3" x14ac:dyDescent="0.15">
      <c r="A923" s="61">
        <f>'Raw Data'!A923</f>
        <v>0</v>
      </c>
      <c r="B923" s="66">
        <f>'Raw Data'!B923</f>
        <v>0</v>
      </c>
      <c r="C923" s="66">
        <f>'Raw Data'!C923</f>
        <v>0</v>
      </c>
    </row>
    <row r="924" spans="1:3" x14ac:dyDescent="0.15">
      <c r="A924" s="61">
        <f>'Raw Data'!A924</f>
        <v>0</v>
      </c>
      <c r="B924" s="66">
        <f>'Raw Data'!B924</f>
        <v>0</v>
      </c>
      <c r="C924" s="66">
        <f>'Raw Data'!C924</f>
        <v>0</v>
      </c>
    </row>
    <row r="925" spans="1:3" x14ac:dyDescent="0.15">
      <c r="A925" s="61">
        <f>'Raw Data'!A925</f>
        <v>0</v>
      </c>
      <c r="B925" s="66">
        <f>'Raw Data'!B925</f>
        <v>0</v>
      </c>
      <c r="C925" s="66">
        <f>'Raw Data'!C925</f>
        <v>0</v>
      </c>
    </row>
    <row r="926" spans="1:3" x14ac:dyDescent="0.15">
      <c r="A926" s="61">
        <f>'Raw Data'!A926</f>
        <v>0</v>
      </c>
      <c r="B926" s="66">
        <f>'Raw Data'!B926</f>
        <v>0</v>
      </c>
      <c r="C926" s="66">
        <f>'Raw Data'!C926</f>
        <v>0</v>
      </c>
    </row>
    <row r="927" spans="1:3" x14ac:dyDescent="0.15">
      <c r="A927" s="61">
        <f>'Raw Data'!A927</f>
        <v>0</v>
      </c>
      <c r="B927" s="66">
        <f>'Raw Data'!B927</f>
        <v>0</v>
      </c>
      <c r="C927" s="66">
        <f>'Raw Data'!C927</f>
        <v>0</v>
      </c>
    </row>
    <row r="928" spans="1:3" x14ac:dyDescent="0.15">
      <c r="A928" s="61">
        <f>'Raw Data'!A928</f>
        <v>0</v>
      </c>
      <c r="B928" s="66">
        <f>'Raw Data'!B928</f>
        <v>0</v>
      </c>
      <c r="C928" s="66">
        <f>'Raw Data'!C928</f>
        <v>0</v>
      </c>
    </row>
    <row r="929" spans="1:3" x14ac:dyDescent="0.15">
      <c r="A929" s="61">
        <f>'Raw Data'!A929</f>
        <v>0</v>
      </c>
      <c r="B929" s="66">
        <f>'Raw Data'!B929</f>
        <v>0</v>
      </c>
      <c r="C929" s="66">
        <f>'Raw Data'!C929</f>
        <v>0</v>
      </c>
    </row>
    <row r="930" spans="1:3" x14ac:dyDescent="0.15">
      <c r="A930" s="61">
        <f>'Raw Data'!A930</f>
        <v>0</v>
      </c>
      <c r="B930" s="66">
        <f>'Raw Data'!B930</f>
        <v>0</v>
      </c>
      <c r="C930" s="66">
        <f>'Raw Data'!C930</f>
        <v>0</v>
      </c>
    </row>
    <row r="931" spans="1:3" x14ac:dyDescent="0.15">
      <c r="A931" s="61">
        <f>'Raw Data'!A931</f>
        <v>0</v>
      </c>
      <c r="B931" s="66">
        <f>'Raw Data'!B931</f>
        <v>0</v>
      </c>
      <c r="C931" s="66">
        <f>'Raw Data'!C931</f>
        <v>0</v>
      </c>
    </row>
    <row r="932" spans="1:3" x14ac:dyDescent="0.15">
      <c r="A932" s="61">
        <f>'Raw Data'!A932</f>
        <v>0</v>
      </c>
      <c r="B932" s="66">
        <f>'Raw Data'!B932</f>
        <v>0</v>
      </c>
      <c r="C932" s="66">
        <f>'Raw Data'!C932</f>
        <v>0</v>
      </c>
    </row>
    <row r="933" spans="1:3" x14ac:dyDescent="0.15">
      <c r="A933" s="61">
        <f>'Raw Data'!A933</f>
        <v>0</v>
      </c>
      <c r="B933" s="66">
        <f>'Raw Data'!B933</f>
        <v>0</v>
      </c>
      <c r="C933" s="66">
        <f>'Raw Data'!C933</f>
        <v>0</v>
      </c>
    </row>
    <row r="934" spans="1:3" x14ac:dyDescent="0.15">
      <c r="A934" s="61">
        <f>'Raw Data'!A934</f>
        <v>0</v>
      </c>
      <c r="B934" s="66">
        <f>'Raw Data'!B934</f>
        <v>0</v>
      </c>
      <c r="C934" s="66">
        <f>'Raw Data'!C934</f>
        <v>0</v>
      </c>
    </row>
    <row r="935" spans="1:3" x14ac:dyDescent="0.15">
      <c r="A935" s="61">
        <f>'Raw Data'!A935</f>
        <v>0</v>
      </c>
      <c r="B935" s="66">
        <f>'Raw Data'!B935</f>
        <v>0</v>
      </c>
      <c r="C935" s="66">
        <f>'Raw Data'!C935</f>
        <v>0</v>
      </c>
    </row>
    <row r="936" spans="1:3" x14ac:dyDescent="0.15">
      <c r="A936" s="61">
        <f>'Raw Data'!A936</f>
        <v>0</v>
      </c>
      <c r="B936" s="66">
        <f>'Raw Data'!B936</f>
        <v>0</v>
      </c>
      <c r="C936" s="66">
        <f>'Raw Data'!C936</f>
        <v>0</v>
      </c>
    </row>
    <row r="937" spans="1:3" x14ac:dyDescent="0.15">
      <c r="A937" s="61">
        <f>'Raw Data'!A937</f>
        <v>0</v>
      </c>
      <c r="B937" s="66">
        <f>'Raw Data'!B937</f>
        <v>0</v>
      </c>
      <c r="C937" s="66">
        <f>'Raw Data'!C937</f>
        <v>0</v>
      </c>
    </row>
    <row r="938" spans="1:3" x14ac:dyDescent="0.15">
      <c r="A938" s="61">
        <f>'Raw Data'!A938</f>
        <v>0</v>
      </c>
      <c r="B938" s="66">
        <f>'Raw Data'!B938</f>
        <v>0</v>
      </c>
      <c r="C938" s="66">
        <f>'Raw Data'!C938</f>
        <v>0</v>
      </c>
    </row>
    <row r="939" spans="1:3" x14ac:dyDescent="0.15">
      <c r="A939" s="61">
        <f>'Raw Data'!A939</f>
        <v>0</v>
      </c>
      <c r="B939" s="66">
        <f>'Raw Data'!B939</f>
        <v>0</v>
      </c>
      <c r="C939" s="66">
        <f>'Raw Data'!C939</f>
        <v>0</v>
      </c>
    </row>
    <row r="940" spans="1:3" x14ac:dyDescent="0.15">
      <c r="A940" s="61">
        <f>'Raw Data'!A940</f>
        <v>0</v>
      </c>
      <c r="B940" s="66">
        <f>'Raw Data'!B940</f>
        <v>0</v>
      </c>
      <c r="C940" s="66">
        <f>'Raw Data'!C940</f>
        <v>0</v>
      </c>
    </row>
    <row r="941" spans="1:3" x14ac:dyDescent="0.15">
      <c r="A941" s="61">
        <f>'Raw Data'!A941</f>
        <v>0</v>
      </c>
      <c r="B941" s="66">
        <f>'Raw Data'!B941</f>
        <v>0</v>
      </c>
      <c r="C941" s="66">
        <f>'Raw Data'!C941</f>
        <v>0</v>
      </c>
    </row>
    <row r="942" spans="1:3" x14ac:dyDescent="0.15">
      <c r="A942" s="61">
        <f>'Raw Data'!A942</f>
        <v>0</v>
      </c>
      <c r="B942" s="66">
        <f>'Raw Data'!B942</f>
        <v>0</v>
      </c>
      <c r="C942" s="66">
        <f>'Raw Data'!C942</f>
        <v>0</v>
      </c>
    </row>
    <row r="943" spans="1:3" x14ac:dyDescent="0.15">
      <c r="A943" s="61">
        <f>'Raw Data'!A943</f>
        <v>0</v>
      </c>
      <c r="B943" s="66">
        <f>'Raw Data'!B943</f>
        <v>0</v>
      </c>
      <c r="C943" s="66">
        <f>'Raw Data'!C943</f>
        <v>0</v>
      </c>
    </row>
    <row r="944" spans="1:3" x14ac:dyDescent="0.15">
      <c r="A944" s="61">
        <f>'Raw Data'!A944</f>
        <v>0</v>
      </c>
      <c r="B944" s="66">
        <f>'Raw Data'!B944</f>
        <v>0</v>
      </c>
      <c r="C944" s="66">
        <f>'Raw Data'!C944</f>
        <v>0</v>
      </c>
    </row>
    <row r="945" spans="1:3" x14ac:dyDescent="0.15">
      <c r="A945" s="61">
        <f>'Raw Data'!A945</f>
        <v>0</v>
      </c>
      <c r="B945" s="66">
        <f>'Raw Data'!B945</f>
        <v>0</v>
      </c>
      <c r="C945" s="66">
        <f>'Raw Data'!C945</f>
        <v>0</v>
      </c>
    </row>
    <row r="946" spans="1:3" x14ac:dyDescent="0.15">
      <c r="A946" s="61">
        <f>'Raw Data'!A946</f>
        <v>0</v>
      </c>
      <c r="B946" s="66">
        <f>'Raw Data'!B946</f>
        <v>0</v>
      </c>
      <c r="C946" s="66">
        <f>'Raw Data'!C946</f>
        <v>0</v>
      </c>
    </row>
    <row r="947" spans="1:3" x14ac:dyDescent="0.15">
      <c r="A947" s="61">
        <f>'Raw Data'!A947</f>
        <v>0</v>
      </c>
      <c r="B947" s="66">
        <f>'Raw Data'!B947</f>
        <v>0</v>
      </c>
      <c r="C947" s="66">
        <f>'Raw Data'!C947</f>
        <v>0</v>
      </c>
    </row>
    <row r="948" spans="1:3" x14ac:dyDescent="0.15">
      <c r="A948" s="61">
        <f>'Raw Data'!A948</f>
        <v>0</v>
      </c>
      <c r="B948" s="66">
        <f>'Raw Data'!B948</f>
        <v>0</v>
      </c>
      <c r="C948" s="66">
        <f>'Raw Data'!C948</f>
        <v>0</v>
      </c>
    </row>
    <row r="949" spans="1:3" x14ac:dyDescent="0.15">
      <c r="A949" s="61">
        <f>'Raw Data'!A949</f>
        <v>0</v>
      </c>
      <c r="B949" s="66">
        <f>'Raw Data'!B949</f>
        <v>0</v>
      </c>
      <c r="C949" s="66">
        <f>'Raw Data'!C949</f>
        <v>0</v>
      </c>
    </row>
    <row r="950" spans="1:3" x14ac:dyDescent="0.15">
      <c r="A950" s="61">
        <f>'Raw Data'!A950</f>
        <v>0</v>
      </c>
      <c r="B950" s="66">
        <f>'Raw Data'!B950</f>
        <v>0</v>
      </c>
      <c r="C950" s="66">
        <f>'Raw Data'!C950</f>
        <v>0</v>
      </c>
    </row>
    <row r="951" spans="1:3" x14ac:dyDescent="0.15">
      <c r="A951" s="61">
        <f>'Raw Data'!A951</f>
        <v>0</v>
      </c>
      <c r="B951" s="66">
        <f>'Raw Data'!B951</f>
        <v>0</v>
      </c>
      <c r="C951" s="66">
        <f>'Raw Data'!C951</f>
        <v>0</v>
      </c>
    </row>
    <row r="952" spans="1:3" x14ac:dyDescent="0.15">
      <c r="A952" s="61">
        <f>'Raw Data'!A952</f>
        <v>0</v>
      </c>
      <c r="B952" s="66">
        <f>'Raw Data'!B952</f>
        <v>0</v>
      </c>
      <c r="C952" s="66">
        <f>'Raw Data'!C952</f>
        <v>0</v>
      </c>
    </row>
    <row r="953" spans="1:3" x14ac:dyDescent="0.15">
      <c r="A953" s="61">
        <f>'Raw Data'!A953</f>
        <v>0</v>
      </c>
      <c r="B953" s="66">
        <f>'Raw Data'!B953</f>
        <v>0</v>
      </c>
      <c r="C953" s="66">
        <f>'Raw Data'!C953</f>
        <v>0</v>
      </c>
    </row>
    <row r="954" spans="1:3" x14ac:dyDescent="0.15">
      <c r="A954" s="61">
        <f>'Raw Data'!A954</f>
        <v>0</v>
      </c>
      <c r="B954" s="66">
        <f>'Raw Data'!B954</f>
        <v>0</v>
      </c>
      <c r="C954" s="66">
        <f>'Raw Data'!C954</f>
        <v>0</v>
      </c>
    </row>
    <row r="955" spans="1:3" x14ac:dyDescent="0.15">
      <c r="A955" s="61">
        <f>'Raw Data'!A955</f>
        <v>0</v>
      </c>
      <c r="B955" s="66">
        <f>'Raw Data'!B955</f>
        <v>0</v>
      </c>
      <c r="C955" s="66">
        <f>'Raw Data'!C955</f>
        <v>0</v>
      </c>
    </row>
    <row r="956" spans="1:3" x14ac:dyDescent="0.15">
      <c r="A956" s="61">
        <f>'Raw Data'!A956</f>
        <v>0</v>
      </c>
      <c r="B956" s="66">
        <f>'Raw Data'!B956</f>
        <v>0</v>
      </c>
      <c r="C956" s="66">
        <f>'Raw Data'!C956</f>
        <v>0</v>
      </c>
    </row>
    <row r="957" spans="1:3" x14ac:dyDescent="0.15">
      <c r="A957" s="61">
        <f>'Raw Data'!A957</f>
        <v>0</v>
      </c>
      <c r="B957" s="66">
        <f>'Raw Data'!B957</f>
        <v>0</v>
      </c>
      <c r="C957" s="66">
        <f>'Raw Data'!C957</f>
        <v>0</v>
      </c>
    </row>
    <row r="958" spans="1:3" x14ac:dyDescent="0.15">
      <c r="A958" s="61">
        <f>'Raw Data'!A958</f>
        <v>0</v>
      </c>
      <c r="B958" s="66">
        <f>'Raw Data'!B958</f>
        <v>0</v>
      </c>
      <c r="C958" s="66">
        <f>'Raw Data'!C958</f>
        <v>0</v>
      </c>
    </row>
    <row r="959" spans="1:3" x14ac:dyDescent="0.15">
      <c r="A959" s="61">
        <f>'Raw Data'!A959</f>
        <v>0</v>
      </c>
      <c r="B959" s="66">
        <f>'Raw Data'!B959</f>
        <v>0</v>
      </c>
      <c r="C959" s="66">
        <f>'Raw Data'!C959</f>
        <v>0</v>
      </c>
    </row>
    <row r="960" spans="1:3" x14ac:dyDescent="0.15">
      <c r="A960" s="61">
        <f>'Raw Data'!A960</f>
        <v>0</v>
      </c>
      <c r="B960" s="66">
        <f>'Raw Data'!B960</f>
        <v>0</v>
      </c>
      <c r="C960" s="66">
        <f>'Raw Data'!C960</f>
        <v>0</v>
      </c>
    </row>
    <row r="961" spans="1:3" x14ac:dyDescent="0.15">
      <c r="A961" s="61">
        <f>'Raw Data'!A961</f>
        <v>0</v>
      </c>
      <c r="B961" s="66">
        <f>'Raw Data'!B961</f>
        <v>0</v>
      </c>
      <c r="C961" s="66">
        <f>'Raw Data'!C961</f>
        <v>0</v>
      </c>
    </row>
    <row r="962" spans="1:3" x14ac:dyDescent="0.15">
      <c r="A962" s="61">
        <f>'Raw Data'!A962</f>
        <v>0</v>
      </c>
      <c r="B962" s="66">
        <f>'Raw Data'!B962</f>
        <v>0</v>
      </c>
      <c r="C962" s="66">
        <f>'Raw Data'!C962</f>
        <v>0</v>
      </c>
    </row>
    <row r="963" spans="1:3" x14ac:dyDescent="0.15">
      <c r="A963" s="61">
        <f>'Raw Data'!A963</f>
        <v>0</v>
      </c>
      <c r="B963" s="66">
        <f>'Raw Data'!B963</f>
        <v>0</v>
      </c>
      <c r="C963" s="66">
        <f>'Raw Data'!C963</f>
        <v>0</v>
      </c>
    </row>
    <row r="964" spans="1:3" x14ac:dyDescent="0.15">
      <c r="A964" s="61">
        <f>'Raw Data'!A964</f>
        <v>0</v>
      </c>
      <c r="B964" s="66">
        <f>'Raw Data'!B964</f>
        <v>0</v>
      </c>
      <c r="C964" s="66">
        <f>'Raw Data'!C964</f>
        <v>0</v>
      </c>
    </row>
    <row r="965" spans="1:3" x14ac:dyDescent="0.15">
      <c r="A965" s="61">
        <f>'Raw Data'!A965</f>
        <v>0</v>
      </c>
      <c r="B965" s="66">
        <f>'Raw Data'!B965</f>
        <v>0</v>
      </c>
      <c r="C965" s="66">
        <f>'Raw Data'!C965</f>
        <v>0</v>
      </c>
    </row>
    <row r="966" spans="1:3" x14ac:dyDescent="0.15">
      <c r="A966" s="61">
        <f>'Raw Data'!A966</f>
        <v>0</v>
      </c>
      <c r="B966" s="66">
        <f>'Raw Data'!B966</f>
        <v>0</v>
      </c>
      <c r="C966" s="66">
        <f>'Raw Data'!C966</f>
        <v>0</v>
      </c>
    </row>
    <row r="967" spans="1:3" x14ac:dyDescent="0.15">
      <c r="A967" s="61">
        <f>'Raw Data'!A967</f>
        <v>0</v>
      </c>
      <c r="B967" s="66">
        <f>'Raw Data'!B967</f>
        <v>0</v>
      </c>
      <c r="C967" s="66">
        <f>'Raw Data'!C967</f>
        <v>0</v>
      </c>
    </row>
    <row r="968" spans="1:3" x14ac:dyDescent="0.15">
      <c r="A968" s="61">
        <f>'Raw Data'!A968</f>
        <v>0</v>
      </c>
      <c r="B968" s="66">
        <f>'Raw Data'!B968</f>
        <v>0</v>
      </c>
      <c r="C968" s="66">
        <f>'Raw Data'!C968</f>
        <v>0</v>
      </c>
    </row>
    <row r="969" spans="1:3" x14ac:dyDescent="0.15">
      <c r="A969" s="61">
        <f>'Raw Data'!A969</f>
        <v>0</v>
      </c>
      <c r="B969" s="66">
        <f>'Raw Data'!B969</f>
        <v>0</v>
      </c>
      <c r="C969" s="66">
        <f>'Raw Data'!C969</f>
        <v>0</v>
      </c>
    </row>
    <row r="970" spans="1:3" x14ac:dyDescent="0.15">
      <c r="A970" s="61">
        <f>'Raw Data'!A970</f>
        <v>0</v>
      </c>
      <c r="B970" s="66">
        <f>'Raw Data'!B970</f>
        <v>0</v>
      </c>
      <c r="C970" s="66">
        <f>'Raw Data'!C970</f>
        <v>0</v>
      </c>
    </row>
    <row r="971" spans="1:3" x14ac:dyDescent="0.15">
      <c r="A971" s="61">
        <f>'Raw Data'!A971</f>
        <v>0</v>
      </c>
      <c r="B971" s="66">
        <f>'Raw Data'!B971</f>
        <v>0</v>
      </c>
      <c r="C971" s="66">
        <f>'Raw Data'!C971</f>
        <v>0</v>
      </c>
    </row>
    <row r="972" spans="1:3" x14ac:dyDescent="0.15">
      <c r="A972" s="61">
        <f>'Raw Data'!A972</f>
        <v>0</v>
      </c>
      <c r="B972" s="66">
        <f>'Raw Data'!B972</f>
        <v>0</v>
      </c>
      <c r="C972" s="66">
        <f>'Raw Data'!C972</f>
        <v>0</v>
      </c>
    </row>
    <row r="973" spans="1:3" x14ac:dyDescent="0.15">
      <c r="A973" s="61">
        <f>'Raw Data'!A973</f>
        <v>0</v>
      </c>
      <c r="B973" s="66">
        <f>'Raw Data'!B973</f>
        <v>0</v>
      </c>
      <c r="C973" s="66">
        <f>'Raw Data'!C973</f>
        <v>0</v>
      </c>
    </row>
    <row r="974" spans="1:3" x14ac:dyDescent="0.15">
      <c r="A974" s="61">
        <f>'Raw Data'!A974</f>
        <v>0</v>
      </c>
      <c r="B974" s="66">
        <f>'Raw Data'!B974</f>
        <v>0</v>
      </c>
      <c r="C974" s="66">
        <f>'Raw Data'!C974</f>
        <v>0</v>
      </c>
    </row>
    <row r="975" spans="1:3" x14ac:dyDescent="0.15">
      <c r="A975" s="61">
        <f>'Raw Data'!A975</f>
        <v>0</v>
      </c>
      <c r="B975" s="66">
        <f>'Raw Data'!B975</f>
        <v>0</v>
      </c>
      <c r="C975" s="66">
        <f>'Raw Data'!C975</f>
        <v>0</v>
      </c>
    </row>
    <row r="976" spans="1:3" x14ac:dyDescent="0.15">
      <c r="A976" s="61">
        <f>'Raw Data'!A976</f>
        <v>0</v>
      </c>
      <c r="B976" s="66">
        <f>'Raw Data'!B976</f>
        <v>0</v>
      </c>
      <c r="C976" s="66">
        <f>'Raw Data'!C976</f>
        <v>0</v>
      </c>
    </row>
    <row r="977" spans="1:3" x14ac:dyDescent="0.15">
      <c r="A977" s="61">
        <f>'Raw Data'!A977</f>
        <v>0</v>
      </c>
      <c r="B977" s="66">
        <f>'Raw Data'!B977</f>
        <v>0</v>
      </c>
      <c r="C977" s="66">
        <f>'Raw Data'!C977</f>
        <v>0</v>
      </c>
    </row>
    <row r="978" spans="1:3" x14ac:dyDescent="0.15">
      <c r="A978" s="61">
        <f>'Raw Data'!A978</f>
        <v>0</v>
      </c>
      <c r="B978" s="66">
        <f>'Raw Data'!B978</f>
        <v>0</v>
      </c>
      <c r="C978" s="66">
        <f>'Raw Data'!C978</f>
        <v>0</v>
      </c>
    </row>
    <row r="979" spans="1:3" x14ac:dyDescent="0.15">
      <c r="A979" s="61">
        <f>'Raw Data'!A979</f>
        <v>0</v>
      </c>
      <c r="B979" s="66">
        <f>'Raw Data'!B979</f>
        <v>0</v>
      </c>
      <c r="C979" s="66">
        <f>'Raw Data'!C979</f>
        <v>0</v>
      </c>
    </row>
    <row r="980" spans="1:3" x14ac:dyDescent="0.15">
      <c r="A980" s="61">
        <f>'Raw Data'!A980</f>
        <v>0</v>
      </c>
      <c r="B980" s="66">
        <f>'Raw Data'!B980</f>
        <v>0</v>
      </c>
      <c r="C980" s="66">
        <f>'Raw Data'!C980</f>
        <v>0</v>
      </c>
    </row>
    <row r="981" spans="1:3" x14ac:dyDescent="0.15">
      <c r="A981" s="61">
        <f>'Raw Data'!A981</f>
        <v>0</v>
      </c>
      <c r="B981" s="66">
        <f>'Raw Data'!B981</f>
        <v>0</v>
      </c>
      <c r="C981" s="66">
        <f>'Raw Data'!C981</f>
        <v>0</v>
      </c>
    </row>
    <row r="982" spans="1:3" x14ac:dyDescent="0.15">
      <c r="A982" s="61">
        <f>'Raw Data'!A982</f>
        <v>0</v>
      </c>
      <c r="B982" s="66">
        <f>'Raw Data'!B982</f>
        <v>0</v>
      </c>
      <c r="C982" s="66">
        <f>'Raw Data'!C982</f>
        <v>0</v>
      </c>
    </row>
    <row r="983" spans="1:3" x14ac:dyDescent="0.15">
      <c r="A983" s="61">
        <f>'Raw Data'!A983</f>
        <v>0</v>
      </c>
      <c r="B983" s="66">
        <f>'Raw Data'!B983</f>
        <v>0</v>
      </c>
      <c r="C983" s="66">
        <f>'Raw Data'!C983</f>
        <v>0</v>
      </c>
    </row>
    <row r="984" spans="1:3" x14ac:dyDescent="0.15">
      <c r="A984" s="61">
        <f>'Raw Data'!A984</f>
        <v>0</v>
      </c>
      <c r="B984" s="66">
        <f>'Raw Data'!B984</f>
        <v>0</v>
      </c>
      <c r="C984" s="66">
        <f>'Raw Data'!C984</f>
        <v>0</v>
      </c>
    </row>
    <row r="985" spans="1:3" x14ac:dyDescent="0.15">
      <c r="A985" s="61">
        <f>'Raw Data'!A985</f>
        <v>0</v>
      </c>
      <c r="B985" s="66">
        <f>'Raw Data'!B985</f>
        <v>0</v>
      </c>
      <c r="C985" s="66">
        <f>'Raw Data'!C985</f>
        <v>0</v>
      </c>
    </row>
    <row r="986" spans="1:3" x14ac:dyDescent="0.15">
      <c r="A986" s="61">
        <f>'Raw Data'!A986</f>
        <v>0</v>
      </c>
      <c r="B986" s="66">
        <f>'Raw Data'!B986</f>
        <v>0</v>
      </c>
      <c r="C986" s="66">
        <f>'Raw Data'!C986</f>
        <v>0</v>
      </c>
    </row>
    <row r="987" spans="1:3" x14ac:dyDescent="0.15">
      <c r="A987" s="61">
        <f>'Raw Data'!A987</f>
        <v>0</v>
      </c>
      <c r="B987" s="66">
        <f>'Raw Data'!B987</f>
        <v>0</v>
      </c>
      <c r="C987" s="66">
        <f>'Raw Data'!C987</f>
        <v>0</v>
      </c>
    </row>
    <row r="988" spans="1:3" x14ac:dyDescent="0.15">
      <c r="A988" s="61">
        <f>'Raw Data'!A988</f>
        <v>0</v>
      </c>
      <c r="B988" s="66">
        <f>'Raw Data'!B988</f>
        <v>0</v>
      </c>
      <c r="C988" s="66">
        <f>'Raw Data'!C988</f>
        <v>0</v>
      </c>
    </row>
    <row r="989" spans="1:3" x14ac:dyDescent="0.15">
      <c r="A989" s="61">
        <f>'Raw Data'!A989</f>
        <v>0</v>
      </c>
      <c r="B989" s="66">
        <f>'Raw Data'!B989</f>
        <v>0</v>
      </c>
      <c r="C989" s="66">
        <f>'Raw Data'!C989</f>
        <v>0</v>
      </c>
    </row>
    <row r="990" spans="1:3" x14ac:dyDescent="0.15">
      <c r="A990" s="61">
        <f>'Raw Data'!A990</f>
        <v>0</v>
      </c>
      <c r="B990" s="66">
        <f>'Raw Data'!B990</f>
        <v>0</v>
      </c>
      <c r="C990" s="66">
        <f>'Raw Data'!C990</f>
        <v>0</v>
      </c>
    </row>
    <row r="991" spans="1:3" x14ac:dyDescent="0.15">
      <c r="A991" s="61">
        <f>'Raw Data'!A991</f>
        <v>0</v>
      </c>
      <c r="B991" s="66">
        <f>'Raw Data'!B991</f>
        <v>0</v>
      </c>
      <c r="C991" s="66">
        <f>'Raw Data'!C991</f>
        <v>0</v>
      </c>
    </row>
    <row r="992" spans="1:3" x14ac:dyDescent="0.15">
      <c r="A992" s="61">
        <f>'Raw Data'!A992</f>
        <v>0</v>
      </c>
      <c r="B992" s="66">
        <f>'Raw Data'!B992</f>
        <v>0</v>
      </c>
      <c r="C992" s="66">
        <f>'Raw Data'!C992</f>
        <v>0</v>
      </c>
    </row>
    <row r="993" spans="1:3" x14ac:dyDescent="0.15">
      <c r="A993" s="61">
        <f>'Raw Data'!A993</f>
        <v>0</v>
      </c>
      <c r="B993" s="66">
        <f>'Raw Data'!B993</f>
        <v>0</v>
      </c>
      <c r="C993" s="66">
        <f>'Raw Data'!C993</f>
        <v>0</v>
      </c>
    </row>
    <row r="994" spans="1:3" x14ac:dyDescent="0.15">
      <c r="A994" s="61">
        <f>'Raw Data'!A994</f>
        <v>0</v>
      </c>
      <c r="B994" s="66">
        <f>'Raw Data'!B994</f>
        <v>0</v>
      </c>
      <c r="C994" s="66">
        <f>'Raw Data'!C994</f>
        <v>0</v>
      </c>
    </row>
    <row r="995" spans="1:3" x14ac:dyDescent="0.15">
      <c r="A995" s="61">
        <f>'Raw Data'!A995</f>
        <v>0</v>
      </c>
      <c r="B995" s="66">
        <f>'Raw Data'!B995</f>
        <v>0</v>
      </c>
      <c r="C995" s="66">
        <f>'Raw Data'!C995</f>
        <v>0</v>
      </c>
    </row>
    <row r="996" spans="1:3" x14ac:dyDescent="0.15">
      <c r="A996" s="61">
        <f>'Raw Data'!A996</f>
        <v>0</v>
      </c>
      <c r="B996" s="66">
        <f>'Raw Data'!B996</f>
        <v>0</v>
      </c>
      <c r="C996" s="66">
        <f>'Raw Data'!C996</f>
        <v>0</v>
      </c>
    </row>
    <row r="997" spans="1:3" x14ac:dyDescent="0.15">
      <c r="A997" s="61">
        <f>'Raw Data'!A997</f>
        <v>0</v>
      </c>
      <c r="B997" s="66">
        <f>'Raw Data'!B997</f>
        <v>0</v>
      </c>
      <c r="C997" s="66">
        <f>'Raw Data'!C997</f>
        <v>0</v>
      </c>
    </row>
    <row r="998" spans="1:3" x14ac:dyDescent="0.15">
      <c r="A998" s="61">
        <f>'Raw Data'!A998</f>
        <v>0</v>
      </c>
      <c r="B998" s="66">
        <f>'Raw Data'!B998</f>
        <v>0</v>
      </c>
      <c r="C998" s="66">
        <f>'Raw Data'!C998</f>
        <v>0</v>
      </c>
    </row>
    <row r="999" spans="1:3" x14ac:dyDescent="0.15">
      <c r="A999" s="61">
        <f>'Raw Data'!A999</f>
        <v>0</v>
      </c>
      <c r="B999" s="66">
        <f>'Raw Data'!B999</f>
        <v>0</v>
      </c>
      <c r="C999" s="66">
        <f>'Raw Data'!C999</f>
        <v>0</v>
      </c>
    </row>
    <row r="1000" spans="1:3" x14ac:dyDescent="0.15">
      <c r="A1000" s="61">
        <f>'Raw Data'!A1000</f>
        <v>0</v>
      </c>
      <c r="B1000" s="66">
        <f>'Raw Data'!B1000</f>
        <v>0</v>
      </c>
      <c r="C1000" s="66">
        <f>'Raw Data'!C1000</f>
        <v>0</v>
      </c>
    </row>
    <row r="1001" spans="1:3" x14ac:dyDescent="0.15">
      <c r="A1001" s="61">
        <f>'Raw Data'!A1001</f>
        <v>0</v>
      </c>
      <c r="B1001" s="66">
        <f>'Raw Data'!B1001</f>
        <v>0</v>
      </c>
      <c r="C1001" s="66">
        <f>'Raw Data'!C1001</f>
        <v>0</v>
      </c>
    </row>
    <row r="1002" spans="1:3" x14ac:dyDescent="0.15">
      <c r="A1002" s="61">
        <f>'Raw Data'!A1002</f>
        <v>0</v>
      </c>
      <c r="B1002" s="66">
        <f>'Raw Data'!B1002</f>
        <v>0</v>
      </c>
      <c r="C1002" s="66">
        <f>'Raw Data'!C1002</f>
        <v>0</v>
      </c>
    </row>
    <row r="1003" spans="1:3" x14ac:dyDescent="0.15">
      <c r="A1003" s="61">
        <f>'Raw Data'!A1003</f>
        <v>0</v>
      </c>
      <c r="B1003" s="66">
        <f>'Raw Data'!B1003</f>
        <v>0</v>
      </c>
      <c r="C1003" s="66">
        <f>'Raw Data'!C1003</f>
        <v>0</v>
      </c>
    </row>
    <row r="1004" spans="1:3" x14ac:dyDescent="0.15">
      <c r="A1004" s="61">
        <f>'Raw Data'!A1004</f>
        <v>0</v>
      </c>
      <c r="B1004" s="66">
        <f>'Raw Data'!B1004</f>
        <v>0</v>
      </c>
      <c r="C1004" s="66">
        <f>'Raw Data'!C1004</f>
        <v>0</v>
      </c>
    </row>
    <row r="1005" spans="1:3" x14ac:dyDescent="0.15">
      <c r="A1005" s="61">
        <f>'Raw Data'!A1005</f>
        <v>0</v>
      </c>
      <c r="B1005" s="66">
        <f>'Raw Data'!B1005</f>
        <v>0</v>
      </c>
      <c r="C1005" s="66">
        <f>'Raw Data'!C1005</f>
        <v>0</v>
      </c>
    </row>
    <row r="1006" spans="1:3" x14ac:dyDescent="0.15">
      <c r="A1006" s="61">
        <f>'Raw Data'!A1006</f>
        <v>0</v>
      </c>
      <c r="B1006" s="66">
        <f>'Raw Data'!B1006</f>
        <v>0</v>
      </c>
      <c r="C1006" s="66">
        <f>'Raw Data'!C1006</f>
        <v>0</v>
      </c>
    </row>
    <row r="1007" spans="1:3" x14ac:dyDescent="0.15">
      <c r="A1007" s="61">
        <f>'Raw Data'!A1007</f>
        <v>0</v>
      </c>
      <c r="B1007" s="66">
        <f>'Raw Data'!B1007</f>
        <v>0</v>
      </c>
      <c r="C1007" s="66">
        <f>'Raw Data'!C1007</f>
        <v>0</v>
      </c>
    </row>
    <row r="1008" spans="1:3" x14ac:dyDescent="0.15">
      <c r="A1008" s="61">
        <f>'Raw Data'!A1008</f>
        <v>0</v>
      </c>
      <c r="B1008" s="66">
        <f>'Raw Data'!B1008</f>
        <v>0</v>
      </c>
      <c r="C1008" s="66">
        <f>'Raw Data'!C1008</f>
        <v>0</v>
      </c>
    </row>
    <row r="1009" spans="1:3" x14ac:dyDescent="0.15">
      <c r="A1009" s="61">
        <f>'Raw Data'!A1009</f>
        <v>0</v>
      </c>
      <c r="B1009" s="66">
        <f>'Raw Data'!B1009</f>
        <v>0</v>
      </c>
      <c r="C1009" s="66">
        <f>'Raw Data'!C1009</f>
        <v>0</v>
      </c>
    </row>
    <row r="1010" spans="1:3" x14ac:dyDescent="0.15">
      <c r="A1010" s="61">
        <f>'Raw Data'!A1010</f>
        <v>0</v>
      </c>
      <c r="B1010" s="66">
        <f>'Raw Data'!B1010</f>
        <v>0</v>
      </c>
      <c r="C1010" s="66">
        <f>'Raw Data'!C1010</f>
        <v>0</v>
      </c>
    </row>
    <row r="1011" spans="1:3" x14ac:dyDescent="0.15">
      <c r="A1011" s="61">
        <f>'Raw Data'!A1011</f>
        <v>0</v>
      </c>
      <c r="B1011" s="66">
        <f>'Raw Data'!B1011</f>
        <v>0</v>
      </c>
      <c r="C1011" s="66">
        <f>'Raw Data'!C1011</f>
        <v>0</v>
      </c>
    </row>
    <row r="1012" spans="1:3" x14ac:dyDescent="0.15">
      <c r="A1012" s="61">
        <f>'Raw Data'!A1012</f>
        <v>0</v>
      </c>
      <c r="B1012" s="66">
        <f>'Raw Data'!B1012</f>
        <v>0</v>
      </c>
      <c r="C1012" s="66">
        <f>'Raw Data'!C1012</f>
        <v>0</v>
      </c>
    </row>
    <row r="1013" spans="1:3" x14ac:dyDescent="0.15">
      <c r="A1013" s="61">
        <f>'Raw Data'!A1013</f>
        <v>0</v>
      </c>
      <c r="B1013" s="66">
        <f>'Raw Data'!B1013</f>
        <v>0</v>
      </c>
      <c r="C1013" s="66">
        <f>'Raw Data'!C1013</f>
        <v>0</v>
      </c>
    </row>
    <row r="1014" spans="1:3" x14ac:dyDescent="0.15">
      <c r="A1014" s="61">
        <f>'Raw Data'!A1014</f>
        <v>0</v>
      </c>
      <c r="B1014" s="66">
        <f>'Raw Data'!B1014</f>
        <v>0</v>
      </c>
      <c r="C1014" s="66">
        <f>'Raw Data'!C1014</f>
        <v>0</v>
      </c>
    </row>
    <row r="1015" spans="1:3" x14ac:dyDescent="0.15">
      <c r="A1015" s="61">
        <f>'Raw Data'!A1015</f>
        <v>0</v>
      </c>
      <c r="B1015" s="66">
        <f>'Raw Data'!B1015</f>
        <v>0</v>
      </c>
      <c r="C1015" s="66">
        <f>'Raw Data'!C1015</f>
        <v>0</v>
      </c>
    </row>
    <row r="1016" spans="1:3" x14ac:dyDescent="0.15">
      <c r="A1016" s="61">
        <f>'Raw Data'!A1016</f>
        <v>0</v>
      </c>
      <c r="B1016" s="66">
        <f>'Raw Data'!B1016</f>
        <v>0</v>
      </c>
      <c r="C1016" s="66">
        <f>'Raw Data'!C1016</f>
        <v>0</v>
      </c>
    </row>
    <row r="1017" spans="1:3" x14ac:dyDescent="0.15">
      <c r="A1017" s="61">
        <f>'Raw Data'!A1017</f>
        <v>0</v>
      </c>
      <c r="B1017" s="66">
        <f>'Raw Data'!B1017</f>
        <v>0</v>
      </c>
      <c r="C1017" s="66">
        <f>'Raw Data'!C1017</f>
        <v>0</v>
      </c>
    </row>
    <row r="1018" spans="1:3" x14ac:dyDescent="0.15">
      <c r="A1018" s="61">
        <f>'Raw Data'!A1018</f>
        <v>0</v>
      </c>
      <c r="B1018" s="66">
        <f>'Raw Data'!B1018</f>
        <v>0</v>
      </c>
      <c r="C1018" s="66">
        <f>'Raw Data'!C1018</f>
        <v>0</v>
      </c>
    </row>
    <row r="1019" spans="1:3" x14ac:dyDescent="0.15">
      <c r="A1019" s="61">
        <f>'Raw Data'!A1019</f>
        <v>0</v>
      </c>
      <c r="B1019" s="66">
        <f>'Raw Data'!B1019</f>
        <v>0</v>
      </c>
      <c r="C1019" s="66">
        <f>'Raw Data'!C1019</f>
        <v>0</v>
      </c>
    </row>
    <row r="1020" spans="1:3" x14ac:dyDescent="0.15">
      <c r="A1020" s="61">
        <f>'Raw Data'!A1020</f>
        <v>0</v>
      </c>
      <c r="B1020" s="66">
        <f>'Raw Data'!B1020</f>
        <v>0</v>
      </c>
      <c r="C1020" s="66">
        <f>'Raw Data'!C1020</f>
        <v>0</v>
      </c>
    </row>
    <row r="1021" spans="1:3" x14ac:dyDescent="0.15">
      <c r="A1021" s="61">
        <f>'Raw Data'!A1021</f>
        <v>0</v>
      </c>
      <c r="B1021" s="66">
        <f>'Raw Data'!B1021</f>
        <v>0</v>
      </c>
      <c r="C1021" s="66">
        <f>'Raw Data'!C1021</f>
        <v>0</v>
      </c>
    </row>
    <row r="1022" spans="1:3" x14ac:dyDescent="0.15">
      <c r="A1022" s="61">
        <f>'Raw Data'!A1022</f>
        <v>0</v>
      </c>
      <c r="B1022" s="66">
        <f>'Raw Data'!B1022</f>
        <v>0</v>
      </c>
      <c r="C1022" s="66">
        <f>'Raw Data'!C1022</f>
        <v>0</v>
      </c>
    </row>
    <row r="1023" spans="1:3" x14ac:dyDescent="0.15">
      <c r="A1023" s="61">
        <f>'Raw Data'!A1023</f>
        <v>0</v>
      </c>
      <c r="B1023" s="66">
        <f>'Raw Data'!B1023</f>
        <v>0</v>
      </c>
      <c r="C1023" s="66">
        <f>'Raw Data'!C1023</f>
        <v>0</v>
      </c>
    </row>
    <row r="1024" spans="1:3" x14ac:dyDescent="0.15">
      <c r="A1024" s="61">
        <f>'Raw Data'!A1024</f>
        <v>0</v>
      </c>
      <c r="B1024" s="66">
        <f>'Raw Data'!B1024</f>
        <v>0</v>
      </c>
      <c r="C1024" s="66">
        <f>'Raw Data'!C1024</f>
        <v>0</v>
      </c>
    </row>
    <row r="1025" spans="1:3" x14ac:dyDescent="0.15">
      <c r="A1025" s="61">
        <f>'Raw Data'!A1025</f>
        <v>0</v>
      </c>
      <c r="B1025" s="66">
        <f>'Raw Data'!B1025</f>
        <v>0</v>
      </c>
      <c r="C1025" s="66">
        <f>'Raw Data'!C1025</f>
        <v>0</v>
      </c>
    </row>
    <row r="1026" spans="1:3" x14ac:dyDescent="0.15">
      <c r="A1026" s="61">
        <f>'Raw Data'!A1026</f>
        <v>0</v>
      </c>
      <c r="B1026" s="66">
        <f>'Raw Data'!B1026</f>
        <v>0</v>
      </c>
      <c r="C1026" s="66">
        <f>'Raw Data'!C1026</f>
        <v>0</v>
      </c>
    </row>
    <row r="1027" spans="1:3" x14ac:dyDescent="0.15">
      <c r="A1027" s="61">
        <f>'Raw Data'!A1027</f>
        <v>0</v>
      </c>
      <c r="B1027" s="66">
        <f>'Raw Data'!B1027</f>
        <v>0</v>
      </c>
      <c r="C1027" s="66">
        <f>'Raw Data'!C1027</f>
        <v>0</v>
      </c>
    </row>
    <row r="1028" spans="1:3" x14ac:dyDescent="0.15">
      <c r="A1028" s="61">
        <f>'Raw Data'!A1028</f>
        <v>0</v>
      </c>
      <c r="B1028" s="66">
        <f>'Raw Data'!B1028</f>
        <v>0</v>
      </c>
      <c r="C1028" s="66">
        <f>'Raw Data'!C1028</f>
        <v>0</v>
      </c>
    </row>
    <row r="1029" spans="1:3" x14ac:dyDescent="0.15">
      <c r="A1029" s="61">
        <f>'Raw Data'!A1029</f>
        <v>0</v>
      </c>
      <c r="B1029" s="66">
        <f>'Raw Data'!B1029</f>
        <v>0</v>
      </c>
      <c r="C1029" s="66">
        <f>'Raw Data'!C1029</f>
        <v>0</v>
      </c>
    </row>
    <row r="1030" spans="1:3" x14ac:dyDescent="0.15">
      <c r="A1030" s="61">
        <f>'Raw Data'!A1030</f>
        <v>0</v>
      </c>
      <c r="B1030" s="66">
        <f>'Raw Data'!B1030</f>
        <v>0</v>
      </c>
      <c r="C1030" s="66">
        <f>'Raw Data'!C1030</f>
        <v>0</v>
      </c>
    </row>
    <row r="1031" spans="1:3" x14ac:dyDescent="0.15">
      <c r="A1031" s="61">
        <f>'Raw Data'!A1031</f>
        <v>0</v>
      </c>
      <c r="B1031" s="66">
        <f>'Raw Data'!B1031</f>
        <v>0</v>
      </c>
      <c r="C1031" s="66">
        <f>'Raw Data'!C1031</f>
        <v>0</v>
      </c>
    </row>
    <row r="1032" spans="1:3" x14ac:dyDescent="0.15">
      <c r="A1032" s="61">
        <f>'Raw Data'!A1032</f>
        <v>0</v>
      </c>
      <c r="B1032" s="66">
        <f>'Raw Data'!B1032</f>
        <v>0</v>
      </c>
      <c r="C1032" s="66">
        <f>'Raw Data'!C1032</f>
        <v>0</v>
      </c>
    </row>
    <row r="1033" spans="1:3" x14ac:dyDescent="0.15">
      <c r="A1033" s="61">
        <f>'Raw Data'!A1033</f>
        <v>0</v>
      </c>
      <c r="B1033" s="66">
        <f>'Raw Data'!B1033</f>
        <v>0</v>
      </c>
      <c r="C1033" s="66">
        <f>'Raw Data'!C1033</f>
        <v>0</v>
      </c>
    </row>
    <row r="1034" spans="1:3" x14ac:dyDescent="0.15">
      <c r="A1034" s="61">
        <f>'Raw Data'!A1034</f>
        <v>0</v>
      </c>
      <c r="B1034" s="66">
        <f>'Raw Data'!B1034</f>
        <v>0</v>
      </c>
      <c r="C1034" s="66">
        <f>'Raw Data'!C1034</f>
        <v>0</v>
      </c>
    </row>
    <row r="1035" spans="1:3" x14ac:dyDescent="0.15">
      <c r="A1035" s="61">
        <f>'Raw Data'!A1035</f>
        <v>0</v>
      </c>
      <c r="B1035" s="66">
        <f>'Raw Data'!B1035</f>
        <v>0</v>
      </c>
      <c r="C1035" s="66">
        <f>'Raw Data'!C1035</f>
        <v>0</v>
      </c>
    </row>
    <row r="1036" spans="1:3" x14ac:dyDescent="0.15">
      <c r="A1036" s="61">
        <f>'Raw Data'!A1036</f>
        <v>0</v>
      </c>
      <c r="B1036" s="66">
        <f>'Raw Data'!B1036</f>
        <v>0</v>
      </c>
      <c r="C1036" s="66">
        <f>'Raw Data'!C1036</f>
        <v>0</v>
      </c>
    </row>
    <row r="1037" spans="1:3" x14ac:dyDescent="0.15">
      <c r="A1037" s="61">
        <f>'Raw Data'!A1037</f>
        <v>0</v>
      </c>
      <c r="B1037" s="66">
        <f>'Raw Data'!B1037</f>
        <v>0</v>
      </c>
      <c r="C1037" s="66">
        <f>'Raw Data'!C1037</f>
        <v>0</v>
      </c>
    </row>
    <row r="1038" spans="1:3" x14ac:dyDescent="0.15">
      <c r="A1038" s="61">
        <f>'Raw Data'!A1038</f>
        <v>0</v>
      </c>
      <c r="B1038" s="66">
        <f>'Raw Data'!B1038</f>
        <v>0</v>
      </c>
      <c r="C1038" s="66">
        <f>'Raw Data'!C1038</f>
        <v>0</v>
      </c>
    </row>
    <row r="1039" spans="1:3" x14ac:dyDescent="0.15">
      <c r="A1039" s="61">
        <f>'Raw Data'!A1039</f>
        <v>0</v>
      </c>
      <c r="B1039" s="66">
        <f>'Raw Data'!B1039</f>
        <v>0</v>
      </c>
      <c r="C1039" s="66">
        <f>'Raw Data'!C1039</f>
        <v>0</v>
      </c>
    </row>
    <row r="1040" spans="1:3" x14ac:dyDescent="0.15">
      <c r="A1040" s="61">
        <f>'Raw Data'!A1040</f>
        <v>0</v>
      </c>
      <c r="B1040" s="66">
        <f>'Raw Data'!B1040</f>
        <v>0</v>
      </c>
      <c r="C1040" s="66">
        <f>'Raw Data'!C1040</f>
        <v>0</v>
      </c>
    </row>
    <row r="1041" spans="1:3" x14ac:dyDescent="0.15">
      <c r="A1041" s="61">
        <f>'Raw Data'!A1041</f>
        <v>0</v>
      </c>
      <c r="B1041" s="66">
        <f>'Raw Data'!B1041</f>
        <v>0</v>
      </c>
      <c r="C1041" s="66">
        <f>'Raw Data'!C1041</f>
        <v>0</v>
      </c>
    </row>
    <row r="1042" spans="1:3" x14ac:dyDescent="0.15">
      <c r="A1042" s="61">
        <f>'Raw Data'!A1042</f>
        <v>0</v>
      </c>
      <c r="B1042" s="66">
        <f>'Raw Data'!B1042</f>
        <v>0</v>
      </c>
      <c r="C1042" s="66">
        <f>'Raw Data'!C1042</f>
        <v>0</v>
      </c>
    </row>
    <row r="1043" spans="1:3" x14ac:dyDescent="0.15">
      <c r="A1043" s="61">
        <f>'Raw Data'!A1043</f>
        <v>0</v>
      </c>
      <c r="B1043" s="66">
        <f>'Raw Data'!B1043</f>
        <v>0</v>
      </c>
      <c r="C1043" s="66">
        <f>'Raw Data'!C1043</f>
        <v>0</v>
      </c>
    </row>
    <row r="1044" spans="1:3" x14ac:dyDescent="0.15">
      <c r="A1044" s="61">
        <f>'Raw Data'!A1044</f>
        <v>0</v>
      </c>
      <c r="B1044" s="66">
        <f>'Raw Data'!B1044</f>
        <v>0</v>
      </c>
      <c r="C1044" s="66">
        <f>'Raw Data'!C1044</f>
        <v>0</v>
      </c>
    </row>
    <row r="1045" spans="1:3" x14ac:dyDescent="0.15">
      <c r="A1045" s="61">
        <f>'Raw Data'!A1045</f>
        <v>0</v>
      </c>
      <c r="B1045" s="66">
        <f>'Raw Data'!B1045</f>
        <v>0</v>
      </c>
      <c r="C1045" s="66">
        <f>'Raw Data'!C1045</f>
        <v>0</v>
      </c>
    </row>
    <row r="1046" spans="1:3" x14ac:dyDescent="0.15">
      <c r="A1046" s="61">
        <f>'Raw Data'!A1046</f>
        <v>0</v>
      </c>
      <c r="B1046" s="66">
        <f>'Raw Data'!B1046</f>
        <v>0</v>
      </c>
      <c r="C1046" s="66">
        <f>'Raw Data'!C1046</f>
        <v>0</v>
      </c>
    </row>
    <row r="1047" spans="1:3" x14ac:dyDescent="0.15">
      <c r="A1047" s="61">
        <f>'Raw Data'!A1047</f>
        <v>0</v>
      </c>
      <c r="B1047" s="66">
        <f>'Raw Data'!B1047</f>
        <v>0</v>
      </c>
      <c r="C1047" s="66">
        <f>'Raw Data'!C1047</f>
        <v>0</v>
      </c>
    </row>
    <row r="1048" spans="1:3" x14ac:dyDescent="0.15">
      <c r="A1048" s="61">
        <f>'Raw Data'!A1048</f>
        <v>0</v>
      </c>
      <c r="B1048" s="66">
        <f>'Raw Data'!B1048</f>
        <v>0</v>
      </c>
      <c r="C1048" s="66">
        <f>'Raw Data'!C1048</f>
        <v>0</v>
      </c>
    </row>
    <row r="1049" spans="1:3" x14ac:dyDescent="0.15">
      <c r="A1049" s="61">
        <f>'Raw Data'!A1049</f>
        <v>0</v>
      </c>
      <c r="B1049" s="66">
        <f>'Raw Data'!B1049</f>
        <v>0</v>
      </c>
      <c r="C1049" s="66">
        <f>'Raw Data'!C1049</f>
        <v>0</v>
      </c>
    </row>
    <row r="1050" spans="1:3" x14ac:dyDescent="0.15">
      <c r="A1050" s="61">
        <f>'Raw Data'!A1050</f>
        <v>0</v>
      </c>
      <c r="B1050" s="66">
        <f>'Raw Data'!B1050</f>
        <v>0</v>
      </c>
      <c r="C1050" s="66">
        <f>'Raw Data'!C1050</f>
        <v>0</v>
      </c>
    </row>
    <row r="1051" spans="1:3" x14ac:dyDescent="0.15">
      <c r="A1051" s="61">
        <f>'Raw Data'!A1051</f>
        <v>0</v>
      </c>
      <c r="B1051" s="66">
        <f>'Raw Data'!B1051</f>
        <v>0</v>
      </c>
      <c r="C1051" s="66">
        <f>'Raw Data'!C1051</f>
        <v>0</v>
      </c>
    </row>
    <row r="1052" spans="1:3" x14ac:dyDescent="0.15">
      <c r="A1052" s="61">
        <f>'Raw Data'!A1052</f>
        <v>0</v>
      </c>
      <c r="B1052" s="66">
        <f>'Raw Data'!B1052</f>
        <v>0</v>
      </c>
      <c r="C1052" s="66">
        <f>'Raw Data'!C1052</f>
        <v>0</v>
      </c>
    </row>
    <row r="1053" spans="1:3" x14ac:dyDescent="0.15">
      <c r="A1053" s="61">
        <f>'Raw Data'!A1053</f>
        <v>0</v>
      </c>
      <c r="B1053" s="66">
        <f>'Raw Data'!B1053</f>
        <v>0</v>
      </c>
      <c r="C1053" s="66">
        <f>'Raw Data'!C1053</f>
        <v>0</v>
      </c>
    </row>
    <row r="1054" spans="1:3" x14ac:dyDescent="0.15">
      <c r="A1054" s="61">
        <f>'Raw Data'!A1054</f>
        <v>0</v>
      </c>
      <c r="B1054" s="66">
        <f>'Raw Data'!B1054</f>
        <v>0</v>
      </c>
      <c r="C1054" s="66">
        <f>'Raw Data'!C1054</f>
        <v>0</v>
      </c>
    </row>
    <row r="1055" spans="1:3" x14ac:dyDescent="0.15">
      <c r="A1055" s="61">
        <f>'Raw Data'!A1055</f>
        <v>0</v>
      </c>
      <c r="B1055" s="66">
        <f>'Raw Data'!B1055</f>
        <v>0</v>
      </c>
      <c r="C1055" s="66">
        <f>'Raw Data'!C1055</f>
        <v>0</v>
      </c>
    </row>
    <row r="1056" spans="1:3" x14ac:dyDescent="0.15">
      <c r="A1056" s="61">
        <f>'Raw Data'!A1056</f>
        <v>0</v>
      </c>
      <c r="B1056" s="66">
        <f>'Raw Data'!B1056</f>
        <v>0</v>
      </c>
      <c r="C1056" s="66">
        <f>'Raw Data'!C1056</f>
        <v>0</v>
      </c>
    </row>
    <row r="1057" spans="1:3" x14ac:dyDescent="0.15">
      <c r="A1057" s="61">
        <f>'Raw Data'!A1057</f>
        <v>0</v>
      </c>
      <c r="B1057" s="66">
        <f>'Raw Data'!B1057</f>
        <v>0</v>
      </c>
      <c r="C1057" s="66">
        <f>'Raw Data'!C1057</f>
        <v>0</v>
      </c>
    </row>
    <row r="1058" spans="1:3" x14ac:dyDescent="0.15">
      <c r="A1058" s="61">
        <f>'Raw Data'!A1058</f>
        <v>0</v>
      </c>
      <c r="B1058" s="66">
        <f>'Raw Data'!B1058</f>
        <v>0</v>
      </c>
      <c r="C1058" s="66">
        <f>'Raw Data'!C1058</f>
        <v>0</v>
      </c>
    </row>
    <row r="1059" spans="1:3" x14ac:dyDescent="0.15">
      <c r="A1059" s="61">
        <f>'Raw Data'!A1059</f>
        <v>0</v>
      </c>
      <c r="B1059" s="66">
        <f>'Raw Data'!B1059</f>
        <v>0</v>
      </c>
      <c r="C1059" s="66">
        <f>'Raw Data'!C1059</f>
        <v>0</v>
      </c>
    </row>
    <row r="1060" spans="1:3" x14ac:dyDescent="0.15">
      <c r="A1060" s="61">
        <f>'Raw Data'!A1060</f>
        <v>0</v>
      </c>
      <c r="B1060" s="66">
        <f>'Raw Data'!B1060</f>
        <v>0</v>
      </c>
      <c r="C1060" s="66">
        <f>'Raw Data'!C1060</f>
        <v>0</v>
      </c>
    </row>
    <row r="1061" spans="1:3" x14ac:dyDescent="0.15">
      <c r="A1061" s="61">
        <f>'Raw Data'!A1061</f>
        <v>0</v>
      </c>
      <c r="B1061" s="66">
        <f>'Raw Data'!B1061</f>
        <v>0</v>
      </c>
      <c r="C1061" s="66">
        <f>'Raw Data'!C1061</f>
        <v>0</v>
      </c>
    </row>
    <row r="1062" spans="1:3" x14ac:dyDescent="0.15">
      <c r="A1062" s="61">
        <f>'Raw Data'!A1062</f>
        <v>0</v>
      </c>
      <c r="B1062" s="66">
        <f>'Raw Data'!B1062</f>
        <v>0</v>
      </c>
      <c r="C1062" s="66">
        <f>'Raw Data'!C1062</f>
        <v>0</v>
      </c>
    </row>
    <row r="1063" spans="1:3" x14ac:dyDescent="0.15">
      <c r="A1063" s="61">
        <f>'Raw Data'!A1063</f>
        <v>0</v>
      </c>
      <c r="B1063" s="66">
        <f>'Raw Data'!B1063</f>
        <v>0</v>
      </c>
      <c r="C1063" s="66">
        <f>'Raw Data'!C1063</f>
        <v>0</v>
      </c>
    </row>
    <row r="1064" spans="1:3" x14ac:dyDescent="0.15">
      <c r="A1064" s="61">
        <f>'Raw Data'!A1064</f>
        <v>0</v>
      </c>
      <c r="B1064" s="66">
        <f>'Raw Data'!B1064</f>
        <v>0</v>
      </c>
      <c r="C1064" s="66">
        <f>'Raw Data'!C1064</f>
        <v>0</v>
      </c>
    </row>
    <row r="1065" spans="1:3" x14ac:dyDescent="0.15">
      <c r="A1065" s="61">
        <f>'Raw Data'!A1065</f>
        <v>0</v>
      </c>
      <c r="B1065" s="66">
        <f>'Raw Data'!B1065</f>
        <v>0</v>
      </c>
      <c r="C1065" s="66">
        <f>'Raw Data'!C1065</f>
        <v>0</v>
      </c>
    </row>
    <row r="1066" spans="1:3" x14ac:dyDescent="0.15">
      <c r="A1066" s="61">
        <f>'Raw Data'!A1066</f>
        <v>0</v>
      </c>
      <c r="B1066" s="66">
        <f>'Raw Data'!B1066</f>
        <v>0</v>
      </c>
      <c r="C1066" s="66">
        <f>'Raw Data'!C1066</f>
        <v>0</v>
      </c>
    </row>
    <row r="1067" spans="1:3" x14ac:dyDescent="0.15">
      <c r="A1067" s="61">
        <f>'Raw Data'!A1067</f>
        <v>0</v>
      </c>
      <c r="B1067" s="66">
        <f>'Raw Data'!B1067</f>
        <v>0</v>
      </c>
      <c r="C1067" s="66">
        <f>'Raw Data'!C1067</f>
        <v>0</v>
      </c>
    </row>
    <row r="1068" spans="1:3" x14ac:dyDescent="0.15">
      <c r="A1068" s="61">
        <f>'Raw Data'!A1068</f>
        <v>0</v>
      </c>
      <c r="B1068" s="66">
        <f>'Raw Data'!B1068</f>
        <v>0</v>
      </c>
      <c r="C1068" s="66">
        <f>'Raw Data'!C1068</f>
        <v>0</v>
      </c>
    </row>
    <row r="1069" spans="1:3" x14ac:dyDescent="0.15">
      <c r="A1069" s="61">
        <f>'Raw Data'!A1069</f>
        <v>0</v>
      </c>
      <c r="B1069" s="66">
        <f>'Raw Data'!B1069</f>
        <v>0</v>
      </c>
      <c r="C1069" s="66">
        <f>'Raw Data'!C1069</f>
        <v>0</v>
      </c>
    </row>
    <row r="1070" spans="1:3" x14ac:dyDescent="0.15">
      <c r="A1070" s="61">
        <f>'Raw Data'!A1070</f>
        <v>0</v>
      </c>
      <c r="B1070" s="66">
        <f>'Raw Data'!B1070</f>
        <v>0</v>
      </c>
      <c r="C1070" s="66">
        <f>'Raw Data'!C1070</f>
        <v>0</v>
      </c>
    </row>
    <row r="1071" spans="1:3" x14ac:dyDescent="0.15">
      <c r="A1071" s="61">
        <f>'Raw Data'!A1071</f>
        <v>0</v>
      </c>
      <c r="B1071" s="66">
        <f>'Raw Data'!B1071</f>
        <v>0</v>
      </c>
      <c r="C1071" s="66">
        <f>'Raw Data'!C1071</f>
        <v>0</v>
      </c>
    </row>
    <row r="1072" spans="1:3" x14ac:dyDescent="0.15">
      <c r="A1072" s="61">
        <f>'Raw Data'!A1072</f>
        <v>0</v>
      </c>
      <c r="B1072" s="66">
        <f>'Raw Data'!B1072</f>
        <v>0</v>
      </c>
      <c r="C1072" s="66">
        <f>'Raw Data'!C1072</f>
        <v>0</v>
      </c>
    </row>
    <row r="1073" spans="1:3" x14ac:dyDescent="0.15">
      <c r="A1073" s="61">
        <f>'Raw Data'!A1073</f>
        <v>0</v>
      </c>
      <c r="B1073" s="66">
        <f>'Raw Data'!B1073</f>
        <v>0</v>
      </c>
      <c r="C1073" s="66">
        <f>'Raw Data'!C1073</f>
        <v>0</v>
      </c>
    </row>
    <row r="1074" spans="1:3" x14ac:dyDescent="0.15">
      <c r="A1074" s="61">
        <f>'Raw Data'!A1074</f>
        <v>0</v>
      </c>
      <c r="B1074" s="66">
        <f>'Raw Data'!B1074</f>
        <v>0</v>
      </c>
      <c r="C1074" s="66">
        <f>'Raw Data'!C1074</f>
        <v>0</v>
      </c>
    </row>
    <row r="1075" spans="1:3" x14ac:dyDescent="0.15">
      <c r="A1075" s="61">
        <f>'Raw Data'!A1075</f>
        <v>0</v>
      </c>
      <c r="B1075" s="66">
        <f>'Raw Data'!B1075</f>
        <v>0</v>
      </c>
      <c r="C1075" s="66">
        <f>'Raw Data'!C1075</f>
        <v>0</v>
      </c>
    </row>
    <row r="1076" spans="1:3" x14ac:dyDescent="0.15">
      <c r="A1076" s="61">
        <f>'Raw Data'!A1076</f>
        <v>0</v>
      </c>
      <c r="B1076" s="66">
        <f>'Raw Data'!B1076</f>
        <v>0</v>
      </c>
      <c r="C1076" s="66">
        <f>'Raw Data'!C1076</f>
        <v>0</v>
      </c>
    </row>
    <row r="1077" spans="1:3" x14ac:dyDescent="0.15">
      <c r="A1077" s="61">
        <f>'Raw Data'!A1077</f>
        <v>0</v>
      </c>
      <c r="B1077" s="66">
        <f>'Raw Data'!B1077</f>
        <v>0</v>
      </c>
      <c r="C1077" s="66">
        <f>'Raw Data'!C1077</f>
        <v>0</v>
      </c>
    </row>
    <row r="1078" spans="1:3" x14ac:dyDescent="0.15">
      <c r="A1078" s="61">
        <f>'Raw Data'!A1078</f>
        <v>0</v>
      </c>
      <c r="B1078" s="66">
        <f>'Raw Data'!B1078</f>
        <v>0</v>
      </c>
      <c r="C1078" s="66">
        <f>'Raw Data'!C1078</f>
        <v>0</v>
      </c>
    </row>
    <row r="1079" spans="1:3" x14ac:dyDescent="0.15">
      <c r="A1079" s="61">
        <f>'Raw Data'!A1079</f>
        <v>0</v>
      </c>
      <c r="B1079" s="66">
        <f>'Raw Data'!B1079</f>
        <v>0</v>
      </c>
      <c r="C1079" s="66">
        <f>'Raw Data'!C1079</f>
        <v>0</v>
      </c>
    </row>
    <row r="1080" spans="1:3" x14ac:dyDescent="0.15">
      <c r="A1080" s="61">
        <f>'Raw Data'!A1080</f>
        <v>0</v>
      </c>
      <c r="B1080" s="66">
        <f>'Raw Data'!B1080</f>
        <v>0</v>
      </c>
      <c r="C1080" s="66">
        <f>'Raw Data'!C1080</f>
        <v>0</v>
      </c>
    </row>
    <row r="1081" spans="1:3" x14ac:dyDescent="0.15">
      <c r="A1081" s="61">
        <f>'Raw Data'!A1081</f>
        <v>0</v>
      </c>
      <c r="B1081" s="66">
        <f>'Raw Data'!B1081</f>
        <v>0</v>
      </c>
      <c r="C1081" s="66">
        <f>'Raw Data'!C1081</f>
        <v>0</v>
      </c>
    </row>
    <row r="1082" spans="1:3" x14ac:dyDescent="0.15">
      <c r="A1082" s="61">
        <f>'Raw Data'!A1082</f>
        <v>0</v>
      </c>
      <c r="B1082" s="66">
        <f>'Raw Data'!B1082</f>
        <v>0</v>
      </c>
      <c r="C1082" s="66">
        <f>'Raw Data'!C1082</f>
        <v>0</v>
      </c>
    </row>
    <row r="1083" spans="1:3" x14ac:dyDescent="0.15">
      <c r="A1083" s="61">
        <f>'Raw Data'!A1083</f>
        <v>0</v>
      </c>
      <c r="B1083" s="66">
        <f>'Raw Data'!B1083</f>
        <v>0</v>
      </c>
      <c r="C1083" s="66">
        <f>'Raw Data'!C1083</f>
        <v>0</v>
      </c>
    </row>
    <row r="1084" spans="1:3" x14ac:dyDescent="0.15">
      <c r="A1084" s="61">
        <f>'Raw Data'!A1084</f>
        <v>0</v>
      </c>
      <c r="B1084" s="66">
        <f>'Raw Data'!B1084</f>
        <v>0</v>
      </c>
      <c r="C1084" s="66">
        <f>'Raw Data'!C1084</f>
        <v>0</v>
      </c>
    </row>
    <row r="1085" spans="1:3" x14ac:dyDescent="0.15">
      <c r="A1085" s="61">
        <f>'Raw Data'!A1085</f>
        <v>0</v>
      </c>
      <c r="B1085" s="66">
        <f>'Raw Data'!B1085</f>
        <v>0</v>
      </c>
      <c r="C1085" s="66">
        <f>'Raw Data'!C1085</f>
        <v>0</v>
      </c>
    </row>
    <row r="1086" spans="1:3" x14ac:dyDescent="0.15">
      <c r="A1086" s="61">
        <f>'Raw Data'!A1086</f>
        <v>0</v>
      </c>
      <c r="B1086" s="66">
        <f>'Raw Data'!B1086</f>
        <v>0</v>
      </c>
      <c r="C1086" s="66">
        <f>'Raw Data'!C1086</f>
        <v>0</v>
      </c>
    </row>
    <row r="1087" spans="1:3" x14ac:dyDescent="0.15">
      <c r="A1087" s="61">
        <f>'Raw Data'!A1087</f>
        <v>0</v>
      </c>
      <c r="B1087" s="66">
        <f>'Raw Data'!B1087</f>
        <v>0</v>
      </c>
      <c r="C1087" s="66">
        <f>'Raw Data'!C1087</f>
        <v>0</v>
      </c>
    </row>
    <row r="1088" spans="1:3" x14ac:dyDescent="0.15">
      <c r="A1088" s="61">
        <f>'Raw Data'!A1088</f>
        <v>0</v>
      </c>
      <c r="B1088" s="66">
        <f>'Raw Data'!B1088</f>
        <v>0</v>
      </c>
      <c r="C1088" s="66">
        <f>'Raw Data'!C1088</f>
        <v>0</v>
      </c>
    </row>
    <row r="1089" spans="1:3" x14ac:dyDescent="0.15">
      <c r="A1089" s="61">
        <f>'Raw Data'!A1089</f>
        <v>0</v>
      </c>
      <c r="B1089" s="66">
        <f>'Raw Data'!B1089</f>
        <v>0</v>
      </c>
      <c r="C1089" s="66">
        <f>'Raw Data'!C1089</f>
        <v>0</v>
      </c>
    </row>
    <row r="1090" spans="1:3" x14ac:dyDescent="0.15">
      <c r="A1090" s="61">
        <f>'Raw Data'!A1090</f>
        <v>0</v>
      </c>
      <c r="B1090" s="66">
        <f>'Raw Data'!B1090</f>
        <v>0</v>
      </c>
      <c r="C1090" s="66">
        <f>'Raw Data'!C1090</f>
        <v>0</v>
      </c>
    </row>
    <row r="1091" spans="1:3" x14ac:dyDescent="0.15">
      <c r="A1091" s="61">
        <f>'Raw Data'!A1091</f>
        <v>0</v>
      </c>
      <c r="B1091" s="66">
        <f>'Raw Data'!B1091</f>
        <v>0</v>
      </c>
      <c r="C1091" s="66">
        <f>'Raw Data'!C1091</f>
        <v>0</v>
      </c>
    </row>
    <row r="1092" spans="1:3" x14ac:dyDescent="0.15">
      <c r="A1092" s="61">
        <f>'Raw Data'!A1092</f>
        <v>0</v>
      </c>
      <c r="B1092" s="66">
        <f>'Raw Data'!B1092</f>
        <v>0</v>
      </c>
      <c r="C1092" s="66">
        <f>'Raw Data'!C1092</f>
        <v>0</v>
      </c>
    </row>
    <row r="1093" spans="1:3" x14ac:dyDescent="0.15">
      <c r="A1093" s="61">
        <f>'Raw Data'!A1093</f>
        <v>0</v>
      </c>
      <c r="B1093" s="66">
        <f>'Raw Data'!B1093</f>
        <v>0</v>
      </c>
      <c r="C1093" s="66">
        <f>'Raw Data'!C1093</f>
        <v>0</v>
      </c>
    </row>
    <row r="1094" spans="1:3" x14ac:dyDescent="0.15">
      <c r="A1094" s="61">
        <f>'Raw Data'!A1094</f>
        <v>0</v>
      </c>
      <c r="B1094" s="66">
        <f>'Raw Data'!B1094</f>
        <v>0</v>
      </c>
      <c r="C1094" s="66">
        <f>'Raw Data'!C1094</f>
        <v>0</v>
      </c>
    </row>
    <row r="1095" spans="1:3" x14ac:dyDescent="0.15">
      <c r="A1095" s="61">
        <f>'Raw Data'!A1095</f>
        <v>0</v>
      </c>
      <c r="B1095" s="66">
        <f>'Raw Data'!B1095</f>
        <v>0</v>
      </c>
      <c r="C1095" s="66">
        <f>'Raw Data'!C1095</f>
        <v>0</v>
      </c>
    </row>
    <row r="1096" spans="1:3" x14ac:dyDescent="0.15">
      <c r="A1096" s="61">
        <f>'Raw Data'!A1096</f>
        <v>0</v>
      </c>
      <c r="B1096" s="66">
        <f>'Raw Data'!B1096</f>
        <v>0</v>
      </c>
      <c r="C1096" s="66">
        <f>'Raw Data'!C1096</f>
        <v>0</v>
      </c>
    </row>
    <row r="1097" spans="1:3" x14ac:dyDescent="0.15">
      <c r="A1097" s="61">
        <f>'Raw Data'!A1097</f>
        <v>0</v>
      </c>
      <c r="B1097" s="66">
        <f>'Raw Data'!B1097</f>
        <v>0</v>
      </c>
      <c r="C1097" s="66">
        <f>'Raw Data'!C1097</f>
        <v>0</v>
      </c>
    </row>
    <row r="1098" spans="1:3" x14ac:dyDescent="0.15">
      <c r="A1098" s="61">
        <f>'Raw Data'!A1098</f>
        <v>0</v>
      </c>
      <c r="B1098" s="66">
        <f>'Raw Data'!B1098</f>
        <v>0</v>
      </c>
      <c r="C1098" s="66">
        <f>'Raw Data'!C1098</f>
        <v>0</v>
      </c>
    </row>
    <row r="1099" spans="1:3" x14ac:dyDescent="0.15">
      <c r="A1099" s="61">
        <f>'Raw Data'!A1099</f>
        <v>0</v>
      </c>
      <c r="B1099" s="66">
        <f>'Raw Data'!B1099</f>
        <v>0</v>
      </c>
      <c r="C1099" s="66">
        <f>'Raw Data'!C1099</f>
        <v>0</v>
      </c>
    </row>
    <row r="1100" spans="1:3" x14ac:dyDescent="0.15">
      <c r="A1100" s="61">
        <f>'Raw Data'!A1100</f>
        <v>0</v>
      </c>
      <c r="B1100" s="66">
        <f>'Raw Data'!B1100</f>
        <v>0</v>
      </c>
      <c r="C1100" s="66">
        <f>'Raw Data'!C1100</f>
        <v>0</v>
      </c>
    </row>
    <row r="1101" spans="1:3" x14ac:dyDescent="0.15">
      <c r="A1101" s="61">
        <f>'Raw Data'!A1101</f>
        <v>0</v>
      </c>
      <c r="B1101" s="66">
        <f>'Raw Data'!B1101</f>
        <v>0</v>
      </c>
      <c r="C1101" s="66">
        <f>'Raw Data'!C1101</f>
        <v>0</v>
      </c>
    </row>
    <row r="1102" spans="1:3" x14ac:dyDescent="0.15">
      <c r="A1102" s="61">
        <f>'Raw Data'!A1102</f>
        <v>0</v>
      </c>
      <c r="B1102" s="66">
        <f>'Raw Data'!B1102</f>
        <v>0</v>
      </c>
      <c r="C1102" s="66">
        <f>'Raw Data'!C1102</f>
        <v>0</v>
      </c>
    </row>
    <row r="1103" spans="1:3" x14ac:dyDescent="0.15">
      <c r="A1103" s="61">
        <f>'Raw Data'!A1103</f>
        <v>0</v>
      </c>
      <c r="B1103" s="66">
        <f>'Raw Data'!B1103</f>
        <v>0</v>
      </c>
      <c r="C1103" s="66">
        <f>'Raw Data'!C1103</f>
        <v>0</v>
      </c>
    </row>
    <row r="1104" spans="1:3" x14ac:dyDescent="0.15">
      <c r="A1104" s="61">
        <f>'Raw Data'!A1104</f>
        <v>0</v>
      </c>
      <c r="B1104" s="66">
        <f>'Raw Data'!B1104</f>
        <v>0</v>
      </c>
      <c r="C1104" s="66">
        <f>'Raw Data'!C1104</f>
        <v>0</v>
      </c>
    </row>
    <row r="1105" spans="1:3" x14ac:dyDescent="0.15">
      <c r="A1105" s="61">
        <f>'Raw Data'!A1105</f>
        <v>0</v>
      </c>
      <c r="B1105" s="66">
        <f>'Raw Data'!B1105</f>
        <v>0</v>
      </c>
      <c r="C1105" s="66">
        <f>'Raw Data'!C1105</f>
        <v>0</v>
      </c>
    </row>
    <row r="1106" spans="1:3" x14ac:dyDescent="0.15">
      <c r="A1106" s="61">
        <f>'Raw Data'!A1106</f>
        <v>0</v>
      </c>
      <c r="B1106" s="66">
        <f>'Raw Data'!B1106</f>
        <v>0</v>
      </c>
      <c r="C1106" s="66">
        <f>'Raw Data'!C1106</f>
        <v>0</v>
      </c>
    </row>
    <row r="1107" spans="1:3" x14ac:dyDescent="0.15">
      <c r="A1107" s="61">
        <f>'Raw Data'!A1107</f>
        <v>0</v>
      </c>
      <c r="B1107" s="66">
        <f>'Raw Data'!B1107</f>
        <v>0</v>
      </c>
      <c r="C1107" s="66">
        <f>'Raw Data'!C1107</f>
        <v>0</v>
      </c>
    </row>
    <row r="1108" spans="1:3" x14ac:dyDescent="0.15">
      <c r="A1108" s="61">
        <f>'Raw Data'!A1108</f>
        <v>0</v>
      </c>
      <c r="B1108" s="66">
        <f>'Raw Data'!B1108</f>
        <v>0</v>
      </c>
      <c r="C1108" s="66">
        <f>'Raw Data'!C1108</f>
        <v>0</v>
      </c>
    </row>
    <row r="1109" spans="1:3" x14ac:dyDescent="0.15">
      <c r="A1109" s="61">
        <f>'Raw Data'!A1109</f>
        <v>0</v>
      </c>
      <c r="B1109" s="66">
        <f>'Raw Data'!B1109</f>
        <v>0</v>
      </c>
      <c r="C1109" s="66">
        <f>'Raw Data'!C1109</f>
        <v>0</v>
      </c>
    </row>
    <row r="1110" spans="1:3" x14ac:dyDescent="0.15">
      <c r="A1110" s="61">
        <f>'Raw Data'!A1110</f>
        <v>0</v>
      </c>
      <c r="B1110" s="66">
        <f>'Raw Data'!B1110</f>
        <v>0</v>
      </c>
      <c r="C1110" s="66">
        <f>'Raw Data'!C1110</f>
        <v>0</v>
      </c>
    </row>
    <row r="1111" spans="1:3" x14ac:dyDescent="0.15">
      <c r="A1111" s="61">
        <f>'Raw Data'!A1111</f>
        <v>0</v>
      </c>
      <c r="B1111" s="66">
        <f>'Raw Data'!B1111</f>
        <v>0</v>
      </c>
      <c r="C1111" s="66">
        <f>'Raw Data'!C1111</f>
        <v>0</v>
      </c>
    </row>
    <row r="1112" spans="1:3" x14ac:dyDescent="0.15">
      <c r="A1112" s="61">
        <f>'Raw Data'!A1112</f>
        <v>0</v>
      </c>
      <c r="B1112" s="66">
        <f>'Raw Data'!B1112</f>
        <v>0</v>
      </c>
      <c r="C1112" s="66">
        <f>'Raw Data'!C1112</f>
        <v>0</v>
      </c>
    </row>
    <row r="1113" spans="1:3" x14ac:dyDescent="0.15">
      <c r="A1113" s="61">
        <f>'Raw Data'!A1113</f>
        <v>0</v>
      </c>
      <c r="B1113" s="66">
        <f>'Raw Data'!B1113</f>
        <v>0</v>
      </c>
      <c r="C1113" s="66">
        <f>'Raw Data'!C1113</f>
        <v>0</v>
      </c>
    </row>
    <row r="1114" spans="1:3" x14ac:dyDescent="0.15">
      <c r="A1114" s="61">
        <f>'Raw Data'!A1114</f>
        <v>0</v>
      </c>
      <c r="B1114" s="66">
        <f>'Raw Data'!B1114</f>
        <v>0</v>
      </c>
      <c r="C1114" s="66">
        <f>'Raw Data'!C1114</f>
        <v>0</v>
      </c>
    </row>
    <row r="1115" spans="1:3" x14ac:dyDescent="0.15">
      <c r="A1115" s="61">
        <f>'Raw Data'!A1115</f>
        <v>0</v>
      </c>
      <c r="B1115" s="66">
        <f>'Raw Data'!B1115</f>
        <v>0</v>
      </c>
      <c r="C1115" s="66">
        <f>'Raw Data'!C1115</f>
        <v>0</v>
      </c>
    </row>
    <row r="1116" spans="1:3" x14ac:dyDescent="0.15">
      <c r="A1116" s="61">
        <f>'Raw Data'!A1116</f>
        <v>0</v>
      </c>
      <c r="B1116" s="66">
        <f>'Raw Data'!B1116</f>
        <v>0</v>
      </c>
      <c r="C1116" s="66">
        <f>'Raw Data'!C1116</f>
        <v>0</v>
      </c>
    </row>
    <row r="1117" spans="1:3" x14ac:dyDescent="0.15">
      <c r="A1117" s="61">
        <f>'Raw Data'!A1117</f>
        <v>0</v>
      </c>
      <c r="B1117" s="66">
        <f>'Raw Data'!B1117</f>
        <v>0</v>
      </c>
      <c r="C1117" s="66">
        <f>'Raw Data'!C1117</f>
        <v>0</v>
      </c>
    </row>
    <row r="1118" spans="1:3" x14ac:dyDescent="0.15">
      <c r="A1118" s="61">
        <f>'Raw Data'!A1118</f>
        <v>0</v>
      </c>
      <c r="B1118" s="66">
        <f>'Raw Data'!B1118</f>
        <v>0</v>
      </c>
      <c r="C1118" s="66">
        <f>'Raw Data'!C1118</f>
        <v>0</v>
      </c>
    </row>
    <row r="1119" spans="1:3" x14ac:dyDescent="0.15">
      <c r="A1119" s="61">
        <f>'Raw Data'!A1119</f>
        <v>0</v>
      </c>
      <c r="B1119" s="66">
        <f>'Raw Data'!B1119</f>
        <v>0</v>
      </c>
      <c r="C1119" s="66">
        <f>'Raw Data'!C1119</f>
        <v>0</v>
      </c>
    </row>
    <row r="1120" spans="1:3" x14ac:dyDescent="0.15">
      <c r="A1120" s="61">
        <f>'Raw Data'!A1120</f>
        <v>0</v>
      </c>
      <c r="B1120" s="66">
        <f>'Raw Data'!B1120</f>
        <v>0</v>
      </c>
      <c r="C1120" s="66">
        <f>'Raw Data'!C1120</f>
        <v>0</v>
      </c>
    </row>
    <row r="1121" spans="1:3" x14ac:dyDescent="0.15">
      <c r="A1121" s="61">
        <f>'Raw Data'!A1121</f>
        <v>0</v>
      </c>
      <c r="B1121" s="66">
        <f>'Raw Data'!B1121</f>
        <v>0</v>
      </c>
      <c r="C1121" s="66">
        <f>'Raw Data'!C1121</f>
        <v>0</v>
      </c>
    </row>
    <row r="1122" spans="1:3" x14ac:dyDescent="0.15">
      <c r="A1122" s="61">
        <f>'Raw Data'!A1122</f>
        <v>0</v>
      </c>
      <c r="B1122" s="66">
        <f>'Raw Data'!B1122</f>
        <v>0</v>
      </c>
      <c r="C1122" s="66">
        <f>'Raw Data'!C1122</f>
        <v>0</v>
      </c>
    </row>
    <row r="1123" spans="1:3" x14ac:dyDescent="0.15">
      <c r="A1123" s="61">
        <f>'Raw Data'!A1123</f>
        <v>0</v>
      </c>
      <c r="B1123" s="66">
        <f>'Raw Data'!B1123</f>
        <v>0</v>
      </c>
      <c r="C1123" s="66">
        <f>'Raw Data'!C1123</f>
        <v>0</v>
      </c>
    </row>
    <row r="1124" spans="1:3" x14ac:dyDescent="0.15">
      <c r="A1124" s="61">
        <f>'Raw Data'!A1124</f>
        <v>0</v>
      </c>
      <c r="B1124" s="66">
        <f>'Raw Data'!B1124</f>
        <v>0</v>
      </c>
      <c r="C1124" s="66">
        <f>'Raw Data'!C1124</f>
        <v>0</v>
      </c>
    </row>
    <row r="1125" spans="1:3" x14ac:dyDescent="0.15">
      <c r="A1125" s="61">
        <f>'Raw Data'!A1125</f>
        <v>0</v>
      </c>
      <c r="B1125" s="66">
        <f>'Raw Data'!B1125</f>
        <v>0</v>
      </c>
      <c r="C1125" s="66">
        <f>'Raw Data'!C1125</f>
        <v>0</v>
      </c>
    </row>
    <row r="1126" spans="1:3" x14ac:dyDescent="0.15">
      <c r="A1126" s="61">
        <f>'Raw Data'!A1126</f>
        <v>0</v>
      </c>
      <c r="B1126" s="66">
        <f>'Raw Data'!B1126</f>
        <v>0</v>
      </c>
      <c r="C1126" s="66">
        <f>'Raw Data'!C1126</f>
        <v>0</v>
      </c>
    </row>
    <row r="1127" spans="1:3" x14ac:dyDescent="0.15">
      <c r="A1127" s="61">
        <f>'Raw Data'!A1127</f>
        <v>0</v>
      </c>
      <c r="B1127" s="66">
        <f>'Raw Data'!B1127</f>
        <v>0</v>
      </c>
      <c r="C1127" s="66">
        <f>'Raw Data'!C1127</f>
        <v>0</v>
      </c>
    </row>
    <row r="1128" spans="1:3" x14ac:dyDescent="0.15">
      <c r="A1128" s="61">
        <f>'Raw Data'!A1128</f>
        <v>0</v>
      </c>
      <c r="B1128" s="66">
        <f>'Raw Data'!B1128</f>
        <v>0</v>
      </c>
      <c r="C1128" s="66">
        <f>'Raw Data'!C1128</f>
        <v>0</v>
      </c>
    </row>
    <row r="1129" spans="1:3" x14ac:dyDescent="0.15">
      <c r="A1129" s="61">
        <f>'Raw Data'!A1129</f>
        <v>0</v>
      </c>
      <c r="B1129" s="66">
        <f>'Raw Data'!B1129</f>
        <v>0</v>
      </c>
      <c r="C1129" s="66">
        <f>'Raw Data'!C1129</f>
        <v>0</v>
      </c>
    </row>
    <row r="1130" spans="1:3" x14ac:dyDescent="0.15">
      <c r="A1130" s="61">
        <f>'Raw Data'!A1130</f>
        <v>0</v>
      </c>
      <c r="B1130" s="66">
        <f>'Raw Data'!B1130</f>
        <v>0</v>
      </c>
      <c r="C1130" s="66">
        <f>'Raw Data'!C1130</f>
        <v>0</v>
      </c>
    </row>
    <row r="1131" spans="1:3" x14ac:dyDescent="0.15">
      <c r="A1131" s="61">
        <f>'Raw Data'!A1131</f>
        <v>0</v>
      </c>
      <c r="B1131" s="66">
        <f>'Raw Data'!B1131</f>
        <v>0</v>
      </c>
      <c r="C1131" s="66">
        <f>'Raw Data'!C1131</f>
        <v>0</v>
      </c>
    </row>
    <row r="1132" spans="1:3" x14ac:dyDescent="0.15">
      <c r="A1132" s="61">
        <f>'Raw Data'!A1132</f>
        <v>0</v>
      </c>
      <c r="B1132" s="66">
        <f>'Raw Data'!B1132</f>
        <v>0</v>
      </c>
      <c r="C1132" s="66">
        <f>'Raw Data'!C1132</f>
        <v>0</v>
      </c>
    </row>
    <row r="1133" spans="1:3" x14ac:dyDescent="0.15">
      <c r="A1133" s="61">
        <f>'Raw Data'!A1133</f>
        <v>0</v>
      </c>
      <c r="B1133" s="66">
        <f>'Raw Data'!B1133</f>
        <v>0</v>
      </c>
      <c r="C1133" s="66">
        <f>'Raw Data'!C1133</f>
        <v>0</v>
      </c>
    </row>
    <row r="1134" spans="1:3" x14ac:dyDescent="0.15">
      <c r="A1134" s="61">
        <f>'Raw Data'!A1134</f>
        <v>0</v>
      </c>
      <c r="B1134" s="66">
        <f>'Raw Data'!B1134</f>
        <v>0</v>
      </c>
      <c r="C1134" s="66">
        <f>'Raw Data'!C1134</f>
        <v>0</v>
      </c>
    </row>
    <row r="1135" spans="1:3" x14ac:dyDescent="0.15">
      <c r="A1135" s="61">
        <f>'Raw Data'!A1135</f>
        <v>0</v>
      </c>
      <c r="B1135" s="66">
        <f>'Raw Data'!B1135</f>
        <v>0</v>
      </c>
      <c r="C1135" s="66">
        <f>'Raw Data'!C1135</f>
        <v>0</v>
      </c>
    </row>
    <row r="1136" spans="1:3" x14ac:dyDescent="0.15">
      <c r="A1136" s="61">
        <f>'Raw Data'!A1136</f>
        <v>0</v>
      </c>
      <c r="B1136" s="66">
        <f>'Raw Data'!B1136</f>
        <v>0</v>
      </c>
      <c r="C1136" s="66">
        <f>'Raw Data'!C1136</f>
        <v>0</v>
      </c>
    </row>
    <row r="1137" spans="1:3" x14ac:dyDescent="0.15">
      <c r="A1137" s="61">
        <f>'Raw Data'!A1137</f>
        <v>0</v>
      </c>
      <c r="B1137" s="66">
        <f>'Raw Data'!B1137</f>
        <v>0</v>
      </c>
      <c r="C1137" s="66">
        <f>'Raw Data'!C1137</f>
        <v>0</v>
      </c>
    </row>
    <row r="1138" spans="1:3" x14ac:dyDescent="0.15">
      <c r="A1138" s="61">
        <f>'Raw Data'!A1138</f>
        <v>0</v>
      </c>
      <c r="B1138" s="66">
        <f>'Raw Data'!B1138</f>
        <v>0</v>
      </c>
      <c r="C1138" s="66">
        <f>'Raw Data'!C1138</f>
        <v>0</v>
      </c>
    </row>
    <row r="1139" spans="1:3" x14ac:dyDescent="0.15">
      <c r="A1139" s="61">
        <f>'Raw Data'!A1139</f>
        <v>0</v>
      </c>
      <c r="B1139" s="66">
        <f>'Raw Data'!B1139</f>
        <v>0</v>
      </c>
      <c r="C1139" s="66">
        <f>'Raw Data'!C1139</f>
        <v>0</v>
      </c>
    </row>
    <row r="1140" spans="1:3" x14ac:dyDescent="0.15">
      <c r="A1140" s="61">
        <f>'Raw Data'!A1140</f>
        <v>0</v>
      </c>
      <c r="B1140" s="66">
        <f>'Raw Data'!B1140</f>
        <v>0</v>
      </c>
      <c r="C1140" s="66">
        <f>'Raw Data'!C1140</f>
        <v>0</v>
      </c>
    </row>
    <row r="1141" spans="1:3" x14ac:dyDescent="0.15">
      <c r="A1141" s="61">
        <f>'Raw Data'!A1141</f>
        <v>0</v>
      </c>
      <c r="B1141" s="66">
        <f>'Raw Data'!B1141</f>
        <v>0</v>
      </c>
      <c r="C1141" s="66">
        <f>'Raw Data'!C1141</f>
        <v>0</v>
      </c>
    </row>
    <row r="1142" spans="1:3" x14ac:dyDescent="0.15">
      <c r="A1142" s="61">
        <f>'Raw Data'!A1142</f>
        <v>0</v>
      </c>
      <c r="B1142" s="66">
        <f>'Raw Data'!B1142</f>
        <v>0</v>
      </c>
      <c r="C1142" s="66">
        <f>'Raw Data'!C1142</f>
        <v>0</v>
      </c>
    </row>
    <row r="1143" spans="1:3" x14ac:dyDescent="0.15">
      <c r="A1143" s="61">
        <f>'Raw Data'!A1143</f>
        <v>0</v>
      </c>
      <c r="B1143" s="66">
        <f>'Raw Data'!B1143</f>
        <v>0</v>
      </c>
      <c r="C1143" s="66">
        <f>'Raw Data'!C1143</f>
        <v>0</v>
      </c>
    </row>
    <row r="1144" spans="1:3" x14ac:dyDescent="0.15">
      <c r="A1144" s="61">
        <f>'Raw Data'!A1144</f>
        <v>0</v>
      </c>
      <c r="B1144" s="66">
        <f>'Raw Data'!B1144</f>
        <v>0</v>
      </c>
      <c r="C1144" s="66">
        <f>'Raw Data'!C1144</f>
        <v>0</v>
      </c>
    </row>
    <row r="1145" spans="1:3" x14ac:dyDescent="0.15">
      <c r="A1145" s="61">
        <f>'Raw Data'!A1145</f>
        <v>0</v>
      </c>
      <c r="B1145" s="66">
        <f>'Raw Data'!B1145</f>
        <v>0</v>
      </c>
      <c r="C1145" s="66">
        <f>'Raw Data'!C1145</f>
        <v>0</v>
      </c>
    </row>
    <row r="1146" spans="1:3" x14ac:dyDescent="0.15">
      <c r="A1146" s="61">
        <f>'Raw Data'!A1146</f>
        <v>0</v>
      </c>
      <c r="B1146" s="66">
        <f>'Raw Data'!B1146</f>
        <v>0</v>
      </c>
      <c r="C1146" s="66">
        <f>'Raw Data'!C1146</f>
        <v>0</v>
      </c>
    </row>
    <row r="1147" spans="1:3" x14ac:dyDescent="0.15">
      <c r="A1147" s="61">
        <f>'Raw Data'!A1147</f>
        <v>0</v>
      </c>
      <c r="B1147" s="66">
        <f>'Raw Data'!B1147</f>
        <v>0</v>
      </c>
      <c r="C1147" s="66">
        <f>'Raw Data'!C1147</f>
        <v>0</v>
      </c>
    </row>
    <row r="1148" spans="1:3" x14ac:dyDescent="0.15">
      <c r="A1148" s="61">
        <f>'Raw Data'!A1148</f>
        <v>0</v>
      </c>
      <c r="B1148" s="66">
        <f>'Raw Data'!B1148</f>
        <v>0</v>
      </c>
      <c r="C1148" s="66">
        <f>'Raw Data'!C1148</f>
        <v>0</v>
      </c>
    </row>
    <row r="1149" spans="1:3" x14ac:dyDescent="0.15">
      <c r="A1149" s="61">
        <f>'Raw Data'!A1149</f>
        <v>0</v>
      </c>
      <c r="B1149" s="66">
        <f>'Raw Data'!B1149</f>
        <v>0</v>
      </c>
      <c r="C1149" s="66">
        <f>'Raw Data'!C1149</f>
        <v>0</v>
      </c>
    </row>
    <row r="1150" spans="1:3" x14ac:dyDescent="0.15">
      <c r="A1150" s="61">
        <f>'Raw Data'!A1150</f>
        <v>0</v>
      </c>
      <c r="B1150" s="66">
        <f>'Raw Data'!B1150</f>
        <v>0</v>
      </c>
      <c r="C1150" s="66">
        <f>'Raw Data'!C1150</f>
        <v>0</v>
      </c>
    </row>
    <row r="1151" spans="1:3" x14ac:dyDescent="0.15">
      <c r="A1151" s="61">
        <f>'Raw Data'!A1151</f>
        <v>0</v>
      </c>
      <c r="B1151" s="66">
        <f>'Raw Data'!B1151</f>
        <v>0</v>
      </c>
      <c r="C1151" s="66">
        <f>'Raw Data'!C1151</f>
        <v>0</v>
      </c>
    </row>
    <row r="1152" spans="1:3" x14ac:dyDescent="0.15">
      <c r="A1152" s="61">
        <f>'Raw Data'!A1152</f>
        <v>0</v>
      </c>
      <c r="B1152" s="66">
        <f>'Raw Data'!B1152</f>
        <v>0</v>
      </c>
      <c r="C1152" s="66">
        <f>'Raw Data'!C1152</f>
        <v>0</v>
      </c>
    </row>
    <row r="1153" spans="1:3" x14ac:dyDescent="0.15">
      <c r="A1153" s="61">
        <f>'Raw Data'!A1153</f>
        <v>0</v>
      </c>
      <c r="B1153" s="66">
        <f>'Raw Data'!B1153</f>
        <v>0</v>
      </c>
      <c r="C1153" s="66">
        <f>'Raw Data'!C1153</f>
        <v>0</v>
      </c>
    </row>
    <row r="1154" spans="1:3" x14ac:dyDescent="0.15">
      <c r="A1154" s="61">
        <f>'Raw Data'!A1154</f>
        <v>0</v>
      </c>
      <c r="B1154" s="66">
        <f>'Raw Data'!B1154</f>
        <v>0</v>
      </c>
      <c r="C1154" s="66">
        <f>'Raw Data'!C1154</f>
        <v>0</v>
      </c>
    </row>
    <row r="1155" spans="1:3" x14ac:dyDescent="0.15">
      <c r="A1155" s="61">
        <f>'Raw Data'!A1155</f>
        <v>0</v>
      </c>
      <c r="B1155" s="66">
        <f>'Raw Data'!B1155</f>
        <v>0</v>
      </c>
      <c r="C1155" s="66">
        <f>'Raw Data'!C1155</f>
        <v>0</v>
      </c>
    </row>
    <row r="1156" spans="1:3" x14ac:dyDescent="0.15">
      <c r="A1156" s="61">
        <f>'Raw Data'!A1156</f>
        <v>0</v>
      </c>
      <c r="B1156" s="66">
        <f>'Raw Data'!B1156</f>
        <v>0</v>
      </c>
      <c r="C1156" s="66">
        <f>'Raw Data'!C1156</f>
        <v>0</v>
      </c>
    </row>
    <row r="1157" spans="1:3" x14ac:dyDescent="0.15">
      <c r="A1157" s="61">
        <f>'Raw Data'!A1157</f>
        <v>0</v>
      </c>
      <c r="B1157" s="66">
        <f>'Raw Data'!B1157</f>
        <v>0</v>
      </c>
      <c r="C1157" s="66">
        <f>'Raw Data'!C1157</f>
        <v>0</v>
      </c>
    </row>
    <row r="1158" spans="1:3" x14ac:dyDescent="0.15">
      <c r="A1158" s="61">
        <f>'Raw Data'!A1158</f>
        <v>0</v>
      </c>
      <c r="B1158" s="66">
        <f>'Raw Data'!B1158</f>
        <v>0</v>
      </c>
      <c r="C1158" s="66">
        <f>'Raw Data'!C1158</f>
        <v>0</v>
      </c>
    </row>
    <row r="1159" spans="1:3" x14ac:dyDescent="0.15">
      <c r="A1159" s="61">
        <f>'Raw Data'!A1159</f>
        <v>0</v>
      </c>
      <c r="B1159" s="66">
        <f>'Raw Data'!B1159</f>
        <v>0</v>
      </c>
      <c r="C1159" s="66">
        <f>'Raw Data'!C1159</f>
        <v>0</v>
      </c>
    </row>
    <row r="1160" spans="1:3" x14ac:dyDescent="0.15">
      <c r="A1160" s="61">
        <f>'Raw Data'!A1160</f>
        <v>0</v>
      </c>
      <c r="B1160" s="66">
        <f>'Raw Data'!B1160</f>
        <v>0</v>
      </c>
      <c r="C1160" s="66">
        <f>'Raw Data'!C1160</f>
        <v>0</v>
      </c>
    </row>
    <row r="1161" spans="1:3" x14ac:dyDescent="0.15">
      <c r="A1161" s="61">
        <f>'Raw Data'!A1161</f>
        <v>0</v>
      </c>
      <c r="B1161" s="66">
        <f>'Raw Data'!B1161</f>
        <v>0</v>
      </c>
      <c r="C1161" s="66">
        <f>'Raw Data'!C1161</f>
        <v>0</v>
      </c>
    </row>
    <row r="1162" spans="1:3" x14ac:dyDescent="0.15">
      <c r="A1162" s="61">
        <f>'Raw Data'!A1162</f>
        <v>0</v>
      </c>
      <c r="B1162" s="66">
        <f>'Raw Data'!B1162</f>
        <v>0</v>
      </c>
      <c r="C1162" s="66">
        <f>'Raw Data'!C1162</f>
        <v>0</v>
      </c>
    </row>
    <row r="1163" spans="1:3" x14ac:dyDescent="0.15">
      <c r="A1163" s="61">
        <f>'Raw Data'!A1163</f>
        <v>0</v>
      </c>
      <c r="B1163" s="66">
        <f>'Raw Data'!B1163</f>
        <v>0</v>
      </c>
      <c r="C1163" s="66">
        <f>'Raw Data'!C1163</f>
        <v>0</v>
      </c>
    </row>
    <row r="1164" spans="1:3" x14ac:dyDescent="0.15">
      <c r="A1164" s="61">
        <f>'Raw Data'!A1164</f>
        <v>0</v>
      </c>
      <c r="B1164" s="66">
        <f>'Raw Data'!B1164</f>
        <v>0</v>
      </c>
      <c r="C1164" s="66">
        <f>'Raw Data'!C1164</f>
        <v>0</v>
      </c>
    </row>
    <row r="1165" spans="1:3" x14ac:dyDescent="0.15">
      <c r="A1165" s="61">
        <f>'Raw Data'!A1165</f>
        <v>0</v>
      </c>
      <c r="B1165" s="66">
        <f>'Raw Data'!B1165</f>
        <v>0</v>
      </c>
      <c r="C1165" s="66">
        <f>'Raw Data'!C1165</f>
        <v>0</v>
      </c>
    </row>
    <row r="1166" spans="1:3" x14ac:dyDescent="0.15">
      <c r="A1166" s="61">
        <f>'Raw Data'!A1166</f>
        <v>0</v>
      </c>
      <c r="B1166" s="66">
        <f>'Raw Data'!B1166</f>
        <v>0</v>
      </c>
      <c r="C1166" s="66">
        <f>'Raw Data'!C1166</f>
        <v>0</v>
      </c>
    </row>
    <row r="1167" spans="1:3" x14ac:dyDescent="0.15">
      <c r="A1167" s="61">
        <f>'Raw Data'!A1167</f>
        <v>0</v>
      </c>
      <c r="B1167" s="66">
        <f>'Raw Data'!B1167</f>
        <v>0</v>
      </c>
      <c r="C1167" s="66">
        <f>'Raw Data'!C1167</f>
        <v>0</v>
      </c>
    </row>
    <row r="1168" spans="1:3" x14ac:dyDescent="0.15">
      <c r="A1168" s="61">
        <f>'Raw Data'!A1168</f>
        <v>0</v>
      </c>
      <c r="B1168" s="66">
        <f>'Raw Data'!B1168</f>
        <v>0</v>
      </c>
      <c r="C1168" s="66">
        <f>'Raw Data'!C1168</f>
        <v>0</v>
      </c>
    </row>
    <row r="1169" spans="1:3" x14ac:dyDescent="0.15">
      <c r="A1169" s="61">
        <f>'Raw Data'!A1169</f>
        <v>0</v>
      </c>
      <c r="B1169" s="66">
        <f>'Raw Data'!B1169</f>
        <v>0</v>
      </c>
      <c r="C1169" s="66">
        <f>'Raw Data'!C1169</f>
        <v>0</v>
      </c>
    </row>
    <row r="1170" spans="1:3" x14ac:dyDescent="0.15">
      <c r="A1170" s="61">
        <f>'Raw Data'!A1170</f>
        <v>0</v>
      </c>
      <c r="B1170" s="66">
        <f>'Raw Data'!B1170</f>
        <v>0</v>
      </c>
      <c r="C1170" s="66">
        <f>'Raw Data'!C1170</f>
        <v>0</v>
      </c>
    </row>
    <row r="1171" spans="1:3" x14ac:dyDescent="0.15">
      <c r="A1171" s="61">
        <f>'Raw Data'!A1171</f>
        <v>0</v>
      </c>
      <c r="B1171" s="66">
        <f>'Raw Data'!B1171</f>
        <v>0</v>
      </c>
      <c r="C1171" s="66">
        <f>'Raw Data'!C1171</f>
        <v>0</v>
      </c>
    </row>
    <row r="1172" spans="1:3" x14ac:dyDescent="0.15">
      <c r="A1172" s="61">
        <f>'Raw Data'!A1172</f>
        <v>0</v>
      </c>
      <c r="B1172" s="66">
        <f>'Raw Data'!B1172</f>
        <v>0</v>
      </c>
      <c r="C1172" s="66">
        <f>'Raw Data'!C1172</f>
        <v>0</v>
      </c>
    </row>
    <row r="1173" spans="1:3" x14ac:dyDescent="0.15">
      <c r="A1173" s="61">
        <f>'Raw Data'!A1173</f>
        <v>0</v>
      </c>
      <c r="B1173" s="66">
        <f>'Raw Data'!B1173</f>
        <v>0</v>
      </c>
      <c r="C1173" s="66">
        <f>'Raw Data'!C1173</f>
        <v>0</v>
      </c>
    </row>
    <row r="1174" spans="1:3" x14ac:dyDescent="0.15">
      <c r="A1174" s="61">
        <f>'Raw Data'!A1174</f>
        <v>0</v>
      </c>
      <c r="B1174" s="66">
        <f>'Raw Data'!B1174</f>
        <v>0</v>
      </c>
      <c r="C1174" s="66">
        <f>'Raw Data'!C1174</f>
        <v>0</v>
      </c>
    </row>
    <row r="1175" spans="1:3" x14ac:dyDescent="0.15">
      <c r="A1175" s="61">
        <f>'Raw Data'!A1175</f>
        <v>0</v>
      </c>
      <c r="B1175" s="66">
        <f>'Raw Data'!B1175</f>
        <v>0</v>
      </c>
      <c r="C1175" s="66">
        <f>'Raw Data'!C1175</f>
        <v>0</v>
      </c>
    </row>
    <row r="1176" spans="1:3" x14ac:dyDescent="0.15">
      <c r="A1176" s="61">
        <f>'Raw Data'!A1176</f>
        <v>0</v>
      </c>
      <c r="B1176" s="66">
        <f>'Raw Data'!B1176</f>
        <v>0</v>
      </c>
      <c r="C1176" s="66">
        <f>'Raw Data'!C1176</f>
        <v>0</v>
      </c>
    </row>
    <row r="1177" spans="1:3" x14ac:dyDescent="0.15">
      <c r="A1177" s="61">
        <f>'Raw Data'!A1177</f>
        <v>0</v>
      </c>
      <c r="B1177" s="66">
        <f>'Raw Data'!B1177</f>
        <v>0</v>
      </c>
      <c r="C1177" s="66">
        <f>'Raw Data'!C1177</f>
        <v>0</v>
      </c>
    </row>
    <row r="1178" spans="1:3" x14ac:dyDescent="0.15">
      <c r="A1178" s="61">
        <f>'Raw Data'!A1178</f>
        <v>0</v>
      </c>
      <c r="B1178" s="66">
        <f>'Raw Data'!B1178</f>
        <v>0</v>
      </c>
      <c r="C1178" s="66">
        <f>'Raw Data'!C1178</f>
        <v>0</v>
      </c>
    </row>
    <row r="1179" spans="1:3" x14ac:dyDescent="0.15">
      <c r="A1179" s="61">
        <f>'Raw Data'!A1179</f>
        <v>0</v>
      </c>
      <c r="B1179" s="66">
        <f>'Raw Data'!B1179</f>
        <v>0</v>
      </c>
      <c r="C1179" s="66">
        <f>'Raw Data'!C1179</f>
        <v>0</v>
      </c>
    </row>
    <row r="1180" spans="1:3" x14ac:dyDescent="0.15">
      <c r="A1180" s="61">
        <f>'Raw Data'!A1180</f>
        <v>0</v>
      </c>
      <c r="B1180" s="66">
        <f>'Raw Data'!B1180</f>
        <v>0</v>
      </c>
      <c r="C1180" s="66">
        <f>'Raw Data'!C1180</f>
        <v>0</v>
      </c>
    </row>
    <row r="1181" spans="1:3" x14ac:dyDescent="0.15">
      <c r="A1181" s="61">
        <f>'Raw Data'!A1181</f>
        <v>0</v>
      </c>
      <c r="B1181" s="66">
        <f>'Raw Data'!B1181</f>
        <v>0</v>
      </c>
      <c r="C1181" s="66">
        <f>'Raw Data'!C1181</f>
        <v>0</v>
      </c>
    </row>
    <row r="1182" spans="1:3" x14ac:dyDescent="0.15">
      <c r="A1182" s="61">
        <f>'Raw Data'!A1182</f>
        <v>0</v>
      </c>
      <c r="B1182" s="66">
        <f>'Raw Data'!B1182</f>
        <v>0</v>
      </c>
      <c r="C1182" s="66">
        <f>'Raw Data'!C1182</f>
        <v>0</v>
      </c>
    </row>
    <row r="1183" spans="1:3" x14ac:dyDescent="0.15">
      <c r="A1183" s="61">
        <f>'Raw Data'!A1183</f>
        <v>0</v>
      </c>
      <c r="B1183" s="66">
        <f>'Raw Data'!B1183</f>
        <v>0</v>
      </c>
      <c r="C1183" s="66">
        <f>'Raw Data'!C1183</f>
        <v>0</v>
      </c>
    </row>
    <row r="1184" spans="1:3" x14ac:dyDescent="0.15">
      <c r="A1184" s="61">
        <f>'Raw Data'!A1184</f>
        <v>0</v>
      </c>
      <c r="B1184" s="66">
        <f>'Raw Data'!B1184</f>
        <v>0</v>
      </c>
      <c r="C1184" s="66">
        <f>'Raw Data'!C1184</f>
        <v>0</v>
      </c>
    </row>
    <row r="1185" spans="1:3" x14ac:dyDescent="0.15">
      <c r="A1185" s="61">
        <f>'Raw Data'!A1185</f>
        <v>0</v>
      </c>
      <c r="B1185" s="66">
        <f>'Raw Data'!B1185</f>
        <v>0</v>
      </c>
      <c r="C1185" s="66">
        <f>'Raw Data'!C1185</f>
        <v>0</v>
      </c>
    </row>
    <row r="1186" spans="1:3" x14ac:dyDescent="0.15">
      <c r="A1186" s="61">
        <f>'Raw Data'!A1186</f>
        <v>0</v>
      </c>
      <c r="B1186" s="66">
        <f>'Raw Data'!B1186</f>
        <v>0</v>
      </c>
      <c r="C1186" s="66">
        <f>'Raw Data'!C1186</f>
        <v>0</v>
      </c>
    </row>
    <row r="1187" spans="1:3" x14ac:dyDescent="0.15">
      <c r="A1187" s="61">
        <f>'Raw Data'!A1187</f>
        <v>0</v>
      </c>
      <c r="B1187" s="66">
        <f>'Raw Data'!B1187</f>
        <v>0</v>
      </c>
      <c r="C1187" s="66">
        <f>'Raw Data'!C1187</f>
        <v>0</v>
      </c>
    </row>
    <row r="1188" spans="1:3" x14ac:dyDescent="0.15">
      <c r="A1188" s="61">
        <f>'Raw Data'!A1188</f>
        <v>0</v>
      </c>
      <c r="B1188" s="66">
        <f>'Raw Data'!B1188</f>
        <v>0</v>
      </c>
      <c r="C1188" s="66">
        <f>'Raw Data'!C1188</f>
        <v>0</v>
      </c>
    </row>
    <row r="1189" spans="1:3" x14ac:dyDescent="0.15">
      <c r="A1189" s="61">
        <f>'Raw Data'!A1189</f>
        <v>0</v>
      </c>
      <c r="B1189" s="66">
        <f>'Raw Data'!B1189</f>
        <v>0</v>
      </c>
      <c r="C1189" s="66">
        <f>'Raw Data'!C1189</f>
        <v>0</v>
      </c>
    </row>
    <row r="1190" spans="1:3" x14ac:dyDescent="0.15">
      <c r="A1190" s="61">
        <f>'Raw Data'!A1190</f>
        <v>0</v>
      </c>
      <c r="B1190" s="66">
        <f>'Raw Data'!B1190</f>
        <v>0</v>
      </c>
      <c r="C1190" s="66">
        <f>'Raw Data'!C1190</f>
        <v>0</v>
      </c>
    </row>
    <row r="1191" spans="1:3" x14ac:dyDescent="0.15">
      <c r="A1191" s="61">
        <f>'Raw Data'!A1191</f>
        <v>0</v>
      </c>
      <c r="B1191" s="66">
        <f>'Raw Data'!B1191</f>
        <v>0</v>
      </c>
      <c r="C1191" s="66">
        <f>'Raw Data'!C1191</f>
        <v>0</v>
      </c>
    </row>
    <row r="1192" spans="1:3" x14ac:dyDescent="0.15">
      <c r="A1192" s="61">
        <f>'Raw Data'!A1192</f>
        <v>0</v>
      </c>
      <c r="B1192" s="66">
        <f>'Raw Data'!B1192</f>
        <v>0</v>
      </c>
      <c r="C1192" s="66">
        <f>'Raw Data'!C1192</f>
        <v>0</v>
      </c>
    </row>
    <row r="1193" spans="1:3" x14ac:dyDescent="0.15">
      <c r="A1193" s="61">
        <f>'Raw Data'!A1193</f>
        <v>0</v>
      </c>
      <c r="B1193" s="66">
        <f>'Raw Data'!B1193</f>
        <v>0</v>
      </c>
      <c r="C1193" s="66">
        <f>'Raw Data'!C1193</f>
        <v>0</v>
      </c>
    </row>
    <row r="1194" spans="1:3" x14ac:dyDescent="0.15">
      <c r="A1194" s="61">
        <f>'Raw Data'!A1194</f>
        <v>0</v>
      </c>
      <c r="B1194" s="66">
        <f>'Raw Data'!B1194</f>
        <v>0</v>
      </c>
      <c r="C1194" s="66">
        <f>'Raw Data'!C1194</f>
        <v>0</v>
      </c>
    </row>
    <row r="1195" spans="1:3" x14ac:dyDescent="0.15">
      <c r="A1195" s="61">
        <f>'Raw Data'!A1195</f>
        <v>0</v>
      </c>
      <c r="B1195" s="66">
        <f>'Raw Data'!B1195</f>
        <v>0</v>
      </c>
      <c r="C1195" s="66">
        <f>'Raw Data'!C1195</f>
        <v>0</v>
      </c>
    </row>
    <row r="1196" spans="1:3" x14ac:dyDescent="0.15">
      <c r="A1196" s="61">
        <f>'Raw Data'!A1196</f>
        <v>0</v>
      </c>
      <c r="B1196" s="66">
        <f>'Raw Data'!B1196</f>
        <v>0</v>
      </c>
      <c r="C1196" s="66">
        <f>'Raw Data'!C1196</f>
        <v>0</v>
      </c>
    </row>
    <row r="1197" spans="1:3" x14ac:dyDescent="0.15">
      <c r="A1197" s="61">
        <f>'Raw Data'!A1197</f>
        <v>0</v>
      </c>
      <c r="B1197" s="66">
        <f>'Raw Data'!B1197</f>
        <v>0</v>
      </c>
      <c r="C1197" s="66">
        <f>'Raw Data'!C1197</f>
        <v>0</v>
      </c>
    </row>
    <row r="1198" spans="1:3" x14ac:dyDescent="0.15">
      <c r="A1198" s="61">
        <f>'Raw Data'!A1198</f>
        <v>0</v>
      </c>
      <c r="B1198" s="66">
        <f>'Raw Data'!B1198</f>
        <v>0</v>
      </c>
      <c r="C1198" s="66">
        <f>'Raw Data'!C1198</f>
        <v>0</v>
      </c>
    </row>
    <row r="1199" spans="1:3" x14ac:dyDescent="0.15">
      <c r="A1199" s="61">
        <f>'Raw Data'!A1199</f>
        <v>0</v>
      </c>
      <c r="B1199" s="66">
        <f>'Raw Data'!B1199</f>
        <v>0</v>
      </c>
      <c r="C1199" s="66">
        <f>'Raw Data'!C1199</f>
        <v>0</v>
      </c>
    </row>
    <row r="1200" spans="1:3" x14ac:dyDescent="0.15">
      <c r="A1200" s="61">
        <f>'Raw Data'!A1200</f>
        <v>0</v>
      </c>
      <c r="B1200" s="66">
        <f>'Raw Data'!B1200</f>
        <v>0</v>
      </c>
      <c r="C1200" s="66">
        <f>'Raw Data'!C1200</f>
        <v>0</v>
      </c>
    </row>
    <row r="1201" spans="1:3" x14ac:dyDescent="0.15">
      <c r="A1201" s="61">
        <f>'Raw Data'!A1201</f>
        <v>0</v>
      </c>
      <c r="B1201" s="66">
        <f>'Raw Data'!B1201</f>
        <v>0</v>
      </c>
      <c r="C1201" s="66">
        <f>'Raw Data'!C1201</f>
        <v>0</v>
      </c>
    </row>
    <row r="1202" spans="1:3" x14ac:dyDescent="0.15">
      <c r="A1202" s="61">
        <f>'Raw Data'!A1202</f>
        <v>0</v>
      </c>
      <c r="B1202" s="66">
        <f>'Raw Data'!B1202</f>
        <v>0</v>
      </c>
      <c r="C1202" s="66">
        <f>'Raw Data'!C1202</f>
        <v>0</v>
      </c>
    </row>
    <row r="1203" spans="1:3" x14ac:dyDescent="0.15">
      <c r="A1203" s="61">
        <f>'Raw Data'!A1203</f>
        <v>0</v>
      </c>
      <c r="B1203" s="66">
        <f>'Raw Data'!B1203</f>
        <v>0</v>
      </c>
      <c r="C1203" s="66">
        <f>'Raw Data'!C1203</f>
        <v>0</v>
      </c>
    </row>
    <row r="1204" spans="1:3" x14ac:dyDescent="0.15">
      <c r="A1204" s="61">
        <f>'Raw Data'!A1204</f>
        <v>0</v>
      </c>
      <c r="B1204" s="66">
        <f>'Raw Data'!B1204</f>
        <v>0</v>
      </c>
      <c r="C1204" s="66">
        <f>'Raw Data'!C1204</f>
        <v>0</v>
      </c>
    </row>
    <row r="1205" spans="1:3" x14ac:dyDescent="0.15">
      <c r="A1205" s="61">
        <f>'Raw Data'!A1205</f>
        <v>0</v>
      </c>
      <c r="B1205" s="66">
        <f>'Raw Data'!B1205</f>
        <v>0</v>
      </c>
      <c r="C1205" s="66">
        <f>'Raw Data'!C1205</f>
        <v>0</v>
      </c>
    </row>
    <row r="1206" spans="1:3" x14ac:dyDescent="0.15">
      <c r="A1206" s="61">
        <f>'Raw Data'!A1206</f>
        <v>0</v>
      </c>
      <c r="B1206" s="66">
        <f>'Raw Data'!B1206</f>
        <v>0</v>
      </c>
      <c r="C1206" s="66">
        <f>'Raw Data'!C1206</f>
        <v>0</v>
      </c>
    </row>
    <row r="1207" spans="1:3" x14ac:dyDescent="0.15">
      <c r="A1207" s="61">
        <f>'Raw Data'!A1207</f>
        <v>0</v>
      </c>
      <c r="B1207" s="66">
        <f>'Raw Data'!B1207</f>
        <v>0</v>
      </c>
      <c r="C1207" s="66">
        <f>'Raw Data'!C1207</f>
        <v>0</v>
      </c>
    </row>
    <row r="1208" spans="1:3" x14ac:dyDescent="0.15">
      <c r="A1208" s="61">
        <f>'Raw Data'!A1208</f>
        <v>0</v>
      </c>
      <c r="B1208" s="66">
        <f>'Raw Data'!B1208</f>
        <v>0</v>
      </c>
      <c r="C1208" s="66">
        <f>'Raw Data'!C1208</f>
        <v>0</v>
      </c>
    </row>
    <row r="1209" spans="1:3" x14ac:dyDescent="0.15">
      <c r="A1209" s="61">
        <f>'Raw Data'!A1209</f>
        <v>0</v>
      </c>
      <c r="B1209" s="66">
        <f>'Raw Data'!B1209</f>
        <v>0</v>
      </c>
      <c r="C1209" s="66">
        <f>'Raw Data'!C1209</f>
        <v>0</v>
      </c>
    </row>
    <row r="1210" spans="1:3" x14ac:dyDescent="0.15">
      <c r="A1210" s="61">
        <f>'Raw Data'!A1210</f>
        <v>0</v>
      </c>
      <c r="B1210" s="66">
        <f>'Raw Data'!B1210</f>
        <v>0</v>
      </c>
      <c r="C1210" s="66">
        <f>'Raw Data'!C1210</f>
        <v>0</v>
      </c>
    </row>
    <row r="1211" spans="1:3" x14ac:dyDescent="0.15">
      <c r="A1211" s="61">
        <f>'Raw Data'!A1211</f>
        <v>0</v>
      </c>
      <c r="B1211" s="66">
        <f>'Raw Data'!B1211</f>
        <v>0</v>
      </c>
      <c r="C1211" s="66">
        <f>'Raw Data'!C1211</f>
        <v>0</v>
      </c>
    </row>
    <row r="1212" spans="1:3" x14ac:dyDescent="0.15">
      <c r="A1212" s="61">
        <f>'Raw Data'!A1212</f>
        <v>0</v>
      </c>
      <c r="B1212" s="66">
        <f>'Raw Data'!B1212</f>
        <v>0</v>
      </c>
      <c r="C1212" s="66">
        <f>'Raw Data'!C1212</f>
        <v>0</v>
      </c>
    </row>
    <row r="1213" spans="1:3" x14ac:dyDescent="0.15">
      <c r="A1213" s="61">
        <f>'Raw Data'!A1213</f>
        <v>0</v>
      </c>
      <c r="B1213" s="66">
        <f>'Raw Data'!B1213</f>
        <v>0</v>
      </c>
      <c r="C1213" s="66">
        <f>'Raw Data'!C1213</f>
        <v>0</v>
      </c>
    </row>
    <row r="1214" spans="1:3" x14ac:dyDescent="0.15">
      <c r="A1214" s="61">
        <f>'Raw Data'!A1214</f>
        <v>0</v>
      </c>
      <c r="B1214" s="66">
        <f>'Raw Data'!B1214</f>
        <v>0</v>
      </c>
      <c r="C1214" s="66">
        <f>'Raw Data'!C1214</f>
        <v>0</v>
      </c>
    </row>
    <row r="1215" spans="1:3" x14ac:dyDescent="0.15">
      <c r="A1215" s="61">
        <f>'Raw Data'!A1215</f>
        <v>0</v>
      </c>
      <c r="B1215" s="66">
        <f>'Raw Data'!B1215</f>
        <v>0</v>
      </c>
      <c r="C1215" s="66">
        <f>'Raw Data'!C1215</f>
        <v>0</v>
      </c>
    </row>
    <row r="1216" spans="1:3" x14ac:dyDescent="0.15">
      <c r="A1216" s="61">
        <f>'Raw Data'!A1216</f>
        <v>0</v>
      </c>
      <c r="B1216" s="66">
        <f>'Raw Data'!B1216</f>
        <v>0</v>
      </c>
      <c r="C1216" s="66">
        <f>'Raw Data'!C1216</f>
        <v>0</v>
      </c>
    </row>
    <row r="1217" spans="1:3" x14ac:dyDescent="0.15">
      <c r="A1217" s="61">
        <f>'Raw Data'!A1217</f>
        <v>0</v>
      </c>
      <c r="B1217" s="66">
        <f>'Raw Data'!B1217</f>
        <v>0</v>
      </c>
      <c r="C1217" s="66">
        <f>'Raw Data'!C1217</f>
        <v>0</v>
      </c>
    </row>
    <row r="1218" spans="1:3" x14ac:dyDescent="0.15">
      <c r="A1218" s="61">
        <f>'Raw Data'!A1218</f>
        <v>0</v>
      </c>
      <c r="B1218" s="66">
        <f>'Raw Data'!B1218</f>
        <v>0</v>
      </c>
      <c r="C1218" s="66">
        <f>'Raw Data'!C1218</f>
        <v>0</v>
      </c>
    </row>
    <row r="1219" spans="1:3" x14ac:dyDescent="0.15">
      <c r="A1219" s="61">
        <f>'Raw Data'!A1219</f>
        <v>0</v>
      </c>
      <c r="B1219" s="66">
        <f>'Raw Data'!B1219</f>
        <v>0</v>
      </c>
      <c r="C1219" s="66">
        <f>'Raw Data'!C1219</f>
        <v>0</v>
      </c>
    </row>
    <row r="1220" spans="1:3" x14ac:dyDescent="0.15">
      <c r="A1220" s="61">
        <f>'Raw Data'!A1220</f>
        <v>0</v>
      </c>
      <c r="B1220" s="66">
        <f>'Raw Data'!B1220</f>
        <v>0</v>
      </c>
      <c r="C1220" s="66">
        <f>'Raw Data'!C1220</f>
        <v>0</v>
      </c>
    </row>
    <row r="1221" spans="1:3" x14ac:dyDescent="0.15">
      <c r="A1221" s="61">
        <f>'Raw Data'!A1221</f>
        <v>0</v>
      </c>
      <c r="B1221" s="66">
        <f>'Raw Data'!B1221</f>
        <v>0</v>
      </c>
      <c r="C1221" s="66">
        <f>'Raw Data'!C1221</f>
        <v>0</v>
      </c>
    </row>
    <row r="1222" spans="1:3" x14ac:dyDescent="0.15">
      <c r="A1222" s="61">
        <f>'Raw Data'!A1222</f>
        <v>0</v>
      </c>
      <c r="B1222" s="66">
        <f>'Raw Data'!B1222</f>
        <v>0</v>
      </c>
      <c r="C1222" s="66">
        <f>'Raw Data'!C1222</f>
        <v>0</v>
      </c>
    </row>
    <row r="1223" spans="1:3" x14ac:dyDescent="0.15">
      <c r="A1223" s="61">
        <f>'Raw Data'!A1223</f>
        <v>0</v>
      </c>
      <c r="B1223" s="66">
        <f>'Raw Data'!B1223</f>
        <v>0</v>
      </c>
      <c r="C1223" s="66">
        <f>'Raw Data'!C1223</f>
        <v>0</v>
      </c>
    </row>
    <row r="1224" spans="1:3" x14ac:dyDescent="0.15">
      <c r="A1224" s="61">
        <f>'Raw Data'!A1224</f>
        <v>0</v>
      </c>
      <c r="B1224" s="66">
        <f>'Raw Data'!B1224</f>
        <v>0</v>
      </c>
      <c r="C1224" s="66">
        <f>'Raw Data'!C1224</f>
        <v>0</v>
      </c>
    </row>
    <row r="1225" spans="1:3" x14ac:dyDescent="0.15">
      <c r="A1225" s="61">
        <f>'Raw Data'!A1225</f>
        <v>0</v>
      </c>
      <c r="B1225" s="66">
        <f>'Raw Data'!B1225</f>
        <v>0</v>
      </c>
      <c r="C1225" s="66">
        <f>'Raw Data'!C1225</f>
        <v>0</v>
      </c>
    </row>
    <row r="1226" spans="1:3" x14ac:dyDescent="0.15">
      <c r="A1226" s="61">
        <f>'Raw Data'!A1226</f>
        <v>0</v>
      </c>
      <c r="B1226" s="66">
        <f>'Raw Data'!B1226</f>
        <v>0</v>
      </c>
      <c r="C1226" s="66">
        <f>'Raw Data'!C1226</f>
        <v>0</v>
      </c>
    </row>
    <row r="1227" spans="1:3" x14ac:dyDescent="0.15">
      <c r="A1227" s="61">
        <f>'Raw Data'!A1227</f>
        <v>0</v>
      </c>
      <c r="B1227" s="66">
        <f>'Raw Data'!B1227</f>
        <v>0</v>
      </c>
      <c r="C1227" s="66">
        <f>'Raw Data'!C1227</f>
        <v>0</v>
      </c>
    </row>
    <row r="1228" spans="1:3" x14ac:dyDescent="0.15">
      <c r="A1228" s="61">
        <f>'Raw Data'!A1228</f>
        <v>0</v>
      </c>
      <c r="B1228" s="66">
        <f>'Raw Data'!B1228</f>
        <v>0</v>
      </c>
      <c r="C1228" s="66">
        <f>'Raw Data'!C1228</f>
        <v>0</v>
      </c>
    </row>
    <row r="1229" spans="1:3" x14ac:dyDescent="0.15">
      <c r="A1229" s="61">
        <f>'Raw Data'!A1229</f>
        <v>0</v>
      </c>
      <c r="B1229" s="66">
        <f>'Raw Data'!B1229</f>
        <v>0</v>
      </c>
      <c r="C1229" s="66">
        <f>'Raw Data'!C1229</f>
        <v>0</v>
      </c>
    </row>
    <row r="1230" spans="1:3" x14ac:dyDescent="0.15">
      <c r="A1230" s="61">
        <f>'Raw Data'!A1230</f>
        <v>0</v>
      </c>
      <c r="B1230" s="66">
        <f>'Raw Data'!B1230</f>
        <v>0</v>
      </c>
      <c r="C1230" s="66">
        <f>'Raw Data'!C1230</f>
        <v>0</v>
      </c>
    </row>
    <row r="1231" spans="1:3" x14ac:dyDescent="0.15">
      <c r="A1231" s="61">
        <f>'Raw Data'!A1231</f>
        <v>0</v>
      </c>
      <c r="B1231" s="66">
        <f>'Raw Data'!B1231</f>
        <v>0</v>
      </c>
      <c r="C1231" s="66">
        <f>'Raw Data'!C1231</f>
        <v>0</v>
      </c>
    </row>
    <row r="1232" spans="1:3" x14ac:dyDescent="0.15">
      <c r="A1232" s="61">
        <f>'Raw Data'!A1232</f>
        <v>0</v>
      </c>
      <c r="B1232" s="66">
        <f>'Raw Data'!B1232</f>
        <v>0</v>
      </c>
      <c r="C1232" s="66">
        <f>'Raw Data'!C1232</f>
        <v>0</v>
      </c>
    </row>
    <row r="1233" spans="1:3" x14ac:dyDescent="0.15">
      <c r="A1233" s="61">
        <f>'Raw Data'!A1233</f>
        <v>0</v>
      </c>
      <c r="B1233" s="66">
        <f>'Raw Data'!B1233</f>
        <v>0</v>
      </c>
      <c r="C1233" s="66">
        <f>'Raw Data'!C1233</f>
        <v>0</v>
      </c>
    </row>
    <row r="1234" spans="1:3" x14ac:dyDescent="0.15">
      <c r="A1234" s="61">
        <f>'Raw Data'!A1234</f>
        <v>0</v>
      </c>
      <c r="B1234" s="66">
        <f>'Raw Data'!B1234</f>
        <v>0</v>
      </c>
      <c r="C1234" s="66">
        <f>'Raw Data'!C1234</f>
        <v>0</v>
      </c>
    </row>
    <row r="1235" spans="1:3" x14ac:dyDescent="0.15">
      <c r="A1235" s="61">
        <f>'Raw Data'!A1235</f>
        <v>0</v>
      </c>
      <c r="B1235" s="66">
        <f>'Raw Data'!B1235</f>
        <v>0</v>
      </c>
      <c r="C1235" s="66">
        <f>'Raw Data'!C1235</f>
        <v>0</v>
      </c>
    </row>
    <row r="1236" spans="1:3" x14ac:dyDescent="0.15">
      <c r="A1236" s="61">
        <f>'Raw Data'!A1236</f>
        <v>0</v>
      </c>
      <c r="B1236" s="66">
        <f>'Raw Data'!B1236</f>
        <v>0</v>
      </c>
      <c r="C1236" s="66">
        <f>'Raw Data'!C1236</f>
        <v>0</v>
      </c>
    </row>
    <row r="1237" spans="1:3" x14ac:dyDescent="0.15">
      <c r="A1237" s="61">
        <f>'Raw Data'!A1237</f>
        <v>0</v>
      </c>
      <c r="B1237" s="66">
        <f>'Raw Data'!B1237</f>
        <v>0</v>
      </c>
      <c r="C1237" s="66">
        <f>'Raw Data'!C1237</f>
        <v>0</v>
      </c>
    </row>
    <row r="1238" spans="1:3" x14ac:dyDescent="0.15">
      <c r="A1238" s="61">
        <f>'Raw Data'!A1238</f>
        <v>0</v>
      </c>
      <c r="B1238" s="66">
        <f>'Raw Data'!B1238</f>
        <v>0</v>
      </c>
      <c r="C1238" s="66">
        <f>'Raw Data'!C1238</f>
        <v>0</v>
      </c>
    </row>
    <row r="1239" spans="1:3" x14ac:dyDescent="0.15">
      <c r="A1239" s="61">
        <f>'Raw Data'!A1239</f>
        <v>0</v>
      </c>
      <c r="B1239" s="66">
        <f>'Raw Data'!B1239</f>
        <v>0</v>
      </c>
      <c r="C1239" s="66">
        <f>'Raw Data'!C1239</f>
        <v>0</v>
      </c>
    </row>
    <row r="1240" spans="1:3" x14ac:dyDescent="0.15">
      <c r="A1240" s="61">
        <f>'Raw Data'!A1240</f>
        <v>0</v>
      </c>
      <c r="B1240" s="66">
        <f>'Raw Data'!B1240</f>
        <v>0</v>
      </c>
      <c r="C1240" s="66">
        <f>'Raw Data'!C1240</f>
        <v>0</v>
      </c>
    </row>
    <row r="1241" spans="1:3" x14ac:dyDescent="0.15">
      <c r="A1241" s="61">
        <f>'Raw Data'!A1241</f>
        <v>0</v>
      </c>
      <c r="B1241" s="66">
        <f>'Raw Data'!B1241</f>
        <v>0</v>
      </c>
      <c r="C1241" s="66">
        <f>'Raw Data'!C1241</f>
        <v>0</v>
      </c>
    </row>
    <row r="1242" spans="1:3" x14ac:dyDescent="0.15">
      <c r="A1242" s="61">
        <f>'Raw Data'!A1242</f>
        <v>0</v>
      </c>
      <c r="B1242" s="66">
        <f>'Raw Data'!B1242</f>
        <v>0</v>
      </c>
      <c r="C1242" s="66">
        <f>'Raw Data'!C1242</f>
        <v>0</v>
      </c>
    </row>
    <row r="1243" spans="1:3" x14ac:dyDescent="0.15">
      <c r="A1243" s="61">
        <f>'Raw Data'!A1243</f>
        <v>0</v>
      </c>
      <c r="B1243" s="66">
        <f>'Raw Data'!B1243</f>
        <v>0</v>
      </c>
      <c r="C1243" s="66">
        <f>'Raw Data'!C1243</f>
        <v>0</v>
      </c>
    </row>
    <row r="1244" spans="1:3" x14ac:dyDescent="0.15">
      <c r="A1244" s="61">
        <f>'Raw Data'!A1244</f>
        <v>0</v>
      </c>
      <c r="B1244" s="66">
        <f>'Raw Data'!B1244</f>
        <v>0</v>
      </c>
      <c r="C1244" s="66">
        <f>'Raw Data'!C1244</f>
        <v>0</v>
      </c>
    </row>
    <row r="1245" spans="1:3" x14ac:dyDescent="0.15">
      <c r="A1245" s="61">
        <f>'Raw Data'!A1245</f>
        <v>0</v>
      </c>
      <c r="B1245" s="66">
        <f>'Raw Data'!B1245</f>
        <v>0</v>
      </c>
      <c r="C1245" s="66">
        <f>'Raw Data'!C1245</f>
        <v>0</v>
      </c>
    </row>
    <row r="1246" spans="1:3" x14ac:dyDescent="0.15">
      <c r="A1246" s="61">
        <f>'Raw Data'!A1246</f>
        <v>0</v>
      </c>
      <c r="B1246" s="66">
        <f>'Raw Data'!B1246</f>
        <v>0</v>
      </c>
      <c r="C1246" s="66">
        <f>'Raw Data'!C1246</f>
        <v>0</v>
      </c>
    </row>
    <row r="1247" spans="1:3" x14ac:dyDescent="0.15">
      <c r="A1247" s="61">
        <f>'Raw Data'!A1247</f>
        <v>0</v>
      </c>
      <c r="B1247" s="66">
        <f>'Raw Data'!B1247</f>
        <v>0</v>
      </c>
      <c r="C1247" s="66">
        <f>'Raw Data'!C1247</f>
        <v>0</v>
      </c>
    </row>
    <row r="1248" spans="1:3" x14ac:dyDescent="0.15">
      <c r="A1248" s="61">
        <f>'Raw Data'!A1248</f>
        <v>0</v>
      </c>
      <c r="B1248" s="66">
        <f>'Raw Data'!B1248</f>
        <v>0</v>
      </c>
      <c r="C1248" s="66">
        <f>'Raw Data'!C1248</f>
        <v>0</v>
      </c>
    </row>
    <row r="1249" spans="1:3" x14ac:dyDescent="0.15">
      <c r="A1249" s="61">
        <f>'Raw Data'!A1249</f>
        <v>0</v>
      </c>
      <c r="B1249" s="66">
        <f>'Raw Data'!B1249</f>
        <v>0</v>
      </c>
      <c r="C1249" s="66">
        <f>'Raw Data'!C1249</f>
        <v>0</v>
      </c>
    </row>
    <row r="1250" spans="1:3" x14ac:dyDescent="0.15">
      <c r="A1250" s="61">
        <f>'Raw Data'!A1250</f>
        <v>0</v>
      </c>
      <c r="B1250" s="66">
        <f>'Raw Data'!B1250</f>
        <v>0</v>
      </c>
      <c r="C1250" s="66">
        <f>'Raw Data'!C1250</f>
        <v>0</v>
      </c>
    </row>
    <row r="1251" spans="1:3" x14ac:dyDescent="0.15">
      <c r="A1251" s="61">
        <f>'Raw Data'!A1251</f>
        <v>0</v>
      </c>
      <c r="B1251" s="66">
        <f>'Raw Data'!B1251</f>
        <v>0</v>
      </c>
      <c r="C1251" s="66">
        <f>'Raw Data'!C1251</f>
        <v>0</v>
      </c>
    </row>
    <row r="1252" spans="1:3" x14ac:dyDescent="0.15">
      <c r="A1252" s="61">
        <f>'Raw Data'!A1252</f>
        <v>0</v>
      </c>
      <c r="B1252" s="66">
        <f>'Raw Data'!B1252</f>
        <v>0</v>
      </c>
      <c r="C1252" s="66">
        <f>'Raw Data'!C1252</f>
        <v>0</v>
      </c>
    </row>
    <row r="1253" spans="1:3" x14ac:dyDescent="0.15">
      <c r="A1253" s="61">
        <f>'Raw Data'!A1253</f>
        <v>0</v>
      </c>
      <c r="B1253" s="66">
        <f>'Raw Data'!B1253</f>
        <v>0</v>
      </c>
      <c r="C1253" s="66">
        <f>'Raw Data'!C1253</f>
        <v>0</v>
      </c>
    </row>
    <row r="1254" spans="1:3" x14ac:dyDescent="0.15">
      <c r="A1254" s="61">
        <f>'Raw Data'!A1254</f>
        <v>0</v>
      </c>
      <c r="B1254" s="66">
        <f>'Raw Data'!B1254</f>
        <v>0</v>
      </c>
      <c r="C1254" s="66">
        <f>'Raw Data'!C1254</f>
        <v>0</v>
      </c>
    </row>
    <row r="1255" spans="1:3" x14ac:dyDescent="0.15">
      <c r="A1255" s="61">
        <f>'Raw Data'!A1255</f>
        <v>0</v>
      </c>
      <c r="B1255" s="66">
        <f>'Raw Data'!B1255</f>
        <v>0</v>
      </c>
      <c r="C1255" s="66">
        <f>'Raw Data'!C1255</f>
        <v>0</v>
      </c>
    </row>
    <row r="1256" spans="1:3" x14ac:dyDescent="0.15">
      <c r="A1256" s="61">
        <f>'Raw Data'!A1256</f>
        <v>0</v>
      </c>
      <c r="B1256" s="66">
        <f>'Raw Data'!B1256</f>
        <v>0</v>
      </c>
      <c r="C1256" s="66">
        <f>'Raw Data'!C1256</f>
        <v>0</v>
      </c>
    </row>
    <row r="1257" spans="1:3" x14ac:dyDescent="0.15">
      <c r="A1257" s="61">
        <f>'Raw Data'!A1257</f>
        <v>0</v>
      </c>
      <c r="B1257" s="66">
        <f>'Raw Data'!B1257</f>
        <v>0</v>
      </c>
      <c r="C1257" s="66">
        <f>'Raw Data'!C1257</f>
        <v>0</v>
      </c>
    </row>
    <row r="1258" spans="1:3" x14ac:dyDescent="0.15">
      <c r="A1258" s="61">
        <f>'Raw Data'!A1258</f>
        <v>0</v>
      </c>
      <c r="B1258" s="66">
        <f>'Raw Data'!B1258</f>
        <v>0</v>
      </c>
      <c r="C1258" s="66">
        <f>'Raw Data'!C1258</f>
        <v>0</v>
      </c>
    </row>
    <row r="1259" spans="1:3" x14ac:dyDescent="0.15">
      <c r="A1259" s="61">
        <f>'Raw Data'!A1259</f>
        <v>0</v>
      </c>
      <c r="B1259" s="66">
        <f>'Raw Data'!B1259</f>
        <v>0</v>
      </c>
      <c r="C1259" s="66">
        <f>'Raw Data'!C1259</f>
        <v>0</v>
      </c>
    </row>
    <row r="1260" spans="1:3" x14ac:dyDescent="0.15">
      <c r="A1260" s="61">
        <f>'Raw Data'!A1260</f>
        <v>0</v>
      </c>
      <c r="B1260" s="66">
        <f>'Raw Data'!B1260</f>
        <v>0</v>
      </c>
      <c r="C1260" s="66">
        <f>'Raw Data'!C1260</f>
        <v>0</v>
      </c>
    </row>
    <row r="1261" spans="1:3" x14ac:dyDescent="0.15">
      <c r="A1261" s="61">
        <f>'Raw Data'!A1261</f>
        <v>0</v>
      </c>
      <c r="B1261" s="66">
        <f>'Raw Data'!B1261</f>
        <v>0</v>
      </c>
      <c r="C1261" s="66">
        <f>'Raw Data'!C1261</f>
        <v>0</v>
      </c>
    </row>
    <row r="1262" spans="1:3" x14ac:dyDescent="0.15">
      <c r="A1262" s="61">
        <f>'Raw Data'!A1262</f>
        <v>0</v>
      </c>
      <c r="B1262" s="66">
        <f>'Raw Data'!B1262</f>
        <v>0</v>
      </c>
      <c r="C1262" s="66">
        <f>'Raw Data'!C1262</f>
        <v>0</v>
      </c>
    </row>
    <row r="1263" spans="1:3" x14ac:dyDescent="0.15">
      <c r="A1263" s="61">
        <f>'Raw Data'!A1263</f>
        <v>0</v>
      </c>
      <c r="B1263" s="66">
        <f>'Raw Data'!B1263</f>
        <v>0</v>
      </c>
      <c r="C1263" s="66">
        <f>'Raw Data'!C1263</f>
        <v>0</v>
      </c>
    </row>
    <row r="1264" spans="1:3" x14ac:dyDescent="0.15">
      <c r="A1264" s="61">
        <f>'Raw Data'!A1264</f>
        <v>0</v>
      </c>
      <c r="B1264" s="66">
        <f>'Raw Data'!B1264</f>
        <v>0</v>
      </c>
      <c r="C1264" s="66">
        <f>'Raw Data'!C1264</f>
        <v>0</v>
      </c>
    </row>
    <row r="1265" spans="1:3" x14ac:dyDescent="0.15">
      <c r="A1265" s="61">
        <f>'Raw Data'!A1265</f>
        <v>0</v>
      </c>
      <c r="B1265" s="66">
        <f>'Raw Data'!B1265</f>
        <v>0</v>
      </c>
      <c r="C1265" s="66">
        <f>'Raw Data'!C1265</f>
        <v>0</v>
      </c>
    </row>
    <row r="1266" spans="1:3" x14ac:dyDescent="0.15">
      <c r="A1266" s="61">
        <f>'Raw Data'!A1266</f>
        <v>0</v>
      </c>
      <c r="B1266" s="66">
        <f>'Raw Data'!B1266</f>
        <v>0</v>
      </c>
      <c r="C1266" s="66">
        <f>'Raw Data'!C1266</f>
        <v>0</v>
      </c>
    </row>
    <row r="1267" spans="1:3" x14ac:dyDescent="0.15">
      <c r="A1267" s="61">
        <f>'Raw Data'!A1267</f>
        <v>0</v>
      </c>
      <c r="B1267" s="66">
        <f>'Raw Data'!B1267</f>
        <v>0</v>
      </c>
      <c r="C1267" s="66">
        <f>'Raw Data'!C1267</f>
        <v>0</v>
      </c>
    </row>
    <row r="1268" spans="1:3" x14ac:dyDescent="0.15">
      <c r="A1268" s="61">
        <f>'Raw Data'!A1268</f>
        <v>0</v>
      </c>
      <c r="B1268" s="66">
        <f>'Raw Data'!B1268</f>
        <v>0</v>
      </c>
      <c r="C1268" s="66">
        <f>'Raw Data'!C1268</f>
        <v>0</v>
      </c>
    </row>
    <row r="1269" spans="1:3" x14ac:dyDescent="0.15">
      <c r="A1269" s="61">
        <f>'Raw Data'!A1269</f>
        <v>0</v>
      </c>
      <c r="B1269" s="66">
        <f>'Raw Data'!B1269</f>
        <v>0</v>
      </c>
      <c r="C1269" s="66">
        <f>'Raw Data'!C1269</f>
        <v>0</v>
      </c>
    </row>
    <row r="1270" spans="1:3" x14ac:dyDescent="0.15">
      <c r="A1270" s="61">
        <f>'Raw Data'!A1270</f>
        <v>0</v>
      </c>
      <c r="B1270" s="66">
        <f>'Raw Data'!B1270</f>
        <v>0</v>
      </c>
      <c r="C1270" s="66">
        <f>'Raw Data'!C1270</f>
        <v>0</v>
      </c>
    </row>
    <row r="1271" spans="1:3" x14ac:dyDescent="0.15">
      <c r="A1271" s="61">
        <f>'Raw Data'!A1271</f>
        <v>0</v>
      </c>
      <c r="B1271" s="66">
        <f>'Raw Data'!B1271</f>
        <v>0</v>
      </c>
      <c r="C1271" s="66">
        <f>'Raw Data'!C1271</f>
        <v>0</v>
      </c>
    </row>
    <row r="1272" spans="1:3" x14ac:dyDescent="0.15">
      <c r="A1272" s="61">
        <f>'Raw Data'!A1272</f>
        <v>0</v>
      </c>
      <c r="B1272" s="66">
        <f>'Raw Data'!B1272</f>
        <v>0</v>
      </c>
      <c r="C1272" s="66">
        <f>'Raw Data'!C1272</f>
        <v>0</v>
      </c>
    </row>
    <row r="1273" spans="1:3" x14ac:dyDescent="0.15">
      <c r="A1273" s="61">
        <f>'Raw Data'!A1273</f>
        <v>0</v>
      </c>
      <c r="B1273" s="66">
        <f>'Raw Data'!B1273</f>
        <v>0</v>
      </c>
      <c r="C1273" s="66">
        <f>'Raw Data'!C1273</f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338BB-9763-4F98-B76C-3A14B3CB577E}">
  <dimension ref="A1:AB1101"/>
  <sheetViews>
    <sheetView workbookViewId="0">
      <selection activeCell="B2" sqref="B2:B1101"/>
    </sheetView>
  </sheetViews>
  <sheetFormatPr baseColWidth="10" defaultColWidth="9.1640625" defaultRowHeight="13" x14ac:dyDescent="0.15"/>
  <cols>
    <col min="1" max="1" width="9.1640625" style="12"/>
    <col min="2" max="2" width="17" style="12" bestFit="1" customWidth="1"/>
    <col min="3" max="14" width="8" style="12" customWidth="1"/>
    <col min="15" max="15" width="9.1640625" style="12"/>
    <col min="16" max="16" width="8.5" style="12" bestFit="1" customWidth="1"/>
    <col min="17" max="17" width="9.5" style="20" bestFit="1" customWidth="1"/>
    <col min="18" max="16384" width="9.1640625" style="20"/>
  </cols>
  <sheetData>
    <row r="1" spans="1:28" ht="15" x14ac:dyDescent="0.2">
      <c r="B1" s="13" t="s">
        <v>240</v>
      </c>
      <c r="C1" s="13" t="s">
        <v>228</v>
      </c>
      <c r="D1" s="13" t="s">
        <v>229</v>
      </c>
      <c r="E1" s="13" t="s">
        <v>237</v>
      </c>
      <c r="F1" s="13" t="s">
        <v>230</v>
      </c>
      <c r="G1" s="13" t="s">
        <v>21</v>
      </c>
      <c r="H1" s="13" t="s">
        <v>231</v>
      </c>
      <c r="I1" s="13" t="s">
        <v>232</v>
      </c>
      <c r="J1" s="13" t="s">
        <v>233</v>
      </c>
      <c r="K1" s="13" t="s">
        <v>238</v>
      </c>
      <c r="L1" s="13" t="s">
        <v>234</v>
      </c>
      <c r="M1" s="13" t="s">
        <v>235</v>
      </c>
      <c r="N1" s="13" t="s">
        <v>236</v>
      </c>
      <c r="O1" s="13" t="s">
        <v>43</v>
      </c>
      <c r="P1" s="13" t="s">
        <v>241</v>
      </c>
      <c r="Q1" s="1" t="s">
        <v>1</v>
      </c>
      <c r="R1" s="1" t="s">
        <v>18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24</v>
      </c>
      <c r="Y1" s="1" t="s">
        <v>25</v>
      </c>
      <c r="Z1" s="1" t="s">
        <v>26</v>
      </c>
      <c r="AA1" s="1" t="s">
        <v>27</v>
      </c>
      <c r="AB1" s="1" t="s">
        <v>28</v>
      </c>
    </row>
    <row r="2" spans="1:28" x14ac:dyDescent="0.15">
      <c r="A2" s="9" t="str">
        <f>'AB Touchpoint System Workbook'!M13</f>
        <v>October</v>
      </c>
      <c r="B2" s="12" t="str">
        <f>O2&amp;A2</f>
        <v>Client 1October</v>
      </c>
      <c r="C2" s="12" t="b">
        <f>IF(ISNUMBER(SEARCH(Q$1,$B2)),MAX(C$1:C1)+1)</f>
        <v>0</v>
      </c>
      <c r="D2" s="12" t="b">
        <f>IF(ISNUMBER(SEARCH(R$1,$B2)),MAX(D$1:D1)+1)</f>
        <v>0</v>
      </c>
      <c r="E2" s="12" t="b">
        <f>IF(ISNUMBER(SEARCH(S$1,$B2)),MAX(E$1:E1)+1)</f>
        <v>0</v>
      </c>
      <c r="F2" s="12" t="b">
        <f>IF(ISNUMBER(SEARCH(T$1,$B2)),MAX(F$1:F1)+1)</f>
        <v>0</v>
      </c>
      <c r="G2" s="12" t="b">
        <f>IF(ISNUMBER(SEARCH(U$1,$B2)),MAX(G$1:G1)+1)</f>
        <v>0</v>
      </c>
      <c r="H2" s="12" t="b">
        <f>IF(ISNUMBER(SEARCH(V$1,$B2)),MAX(H$1:H1)+1)</f>
        <v>0</v>
      </c>
      <c r="I2" s="12" t="b">
        <f>IF(ISNUMBER(SEARCH(W$1,$B2)),MAX(I$1:I1)+1)</f>
        <v>0</v>
      </c>
      <c r="J2" s="12" t="b">
        <f>IF(ISNUMBER(SEARCH(X$1,$B2)),MAX(J$1:J1)+1)</f>
        <v>0</v>
      </c>
      <c r="K2" s="12" t="b">
        <f>IF(ISNUMBER(SEARCH(Y$1,$B2)),MAX(K$1:K1)+1)</f>
        <v>0</v>
      </c>
      <c r="L2" s="12">
        <f>IF(ISNUMBER(SEARCH(Z$1,$B2)),MAX(L$1:L1)+1)</f>
        <v>1</v>
      </c>
      <c r="M2" s="12" t="b">
        <f>IF(ISNUMBER(SEARCH(AA$1,$B2)),MAX(M$1:M1)+1)</f>
        <v>0</v>
      </c>
      <c r="N2" s="12" t="b">
        <f>IF(ISNUMBER(SEARCH(AB$1,$B2)),MAX(N$1:N1)+1)</f>
        <v>0</v>
      </c>
      <c r="O2" s="12" t="str">
        <f>'AB Touchpoint System Workbook'!K13</f>
        <v>Client 1</v>
      </c>
      <c r="P2" s="12">
        <v>1</v>
      </c>
      <c r="Q2" s="20" t="str">
        <f>IFERROR(VLOOKUP($P2,C:$O,13,0),"")</f>
        <v>Client 13</v>
      </c>
      <c r="R2" s="20" t="str">
        <f>IFERROR(VLOOKUP($P2,D:$O,12,0),"")</f>
        <v>Client 2</v>
      </c>
      <c r="S2" s="20" t="str">
        <f>IFERROR(VLOOKUP($P2,E:$O,11,0),"")</f>
        <v>Client 3</v>
      </c>
      <c r="T2" s="20" t="str">
        <f>IFERROR(VLOOKUP($P2,F:$O,10,0),"")</f>
        <v>Client 4</v>
      </c>
      <c r="U2" s="20" t="str">
        <f>IFERROR(VLOOKUP($P2,G:$O,9,0),"")</f>
        <v>Client 6</v>
      </c>
      <c r="V2" s="20" t="str">
        <f>IFERROR(VLOOKUP($P2,H:$O,8,0),"")</f>
        <v>Client 5</v>
      </c>
      <c r="W2" s="20" t="str">
        <f>IFERROR(VLOOKUP($P2,I:$O,7,0),"")</f>
        <v>Client 7</v>
      </c>
      <c r="X2" s="20" t="str">
        <f>IFERROR(VLOOKUP($P2,J:$O,6,0),"")</f>
        <v>Client 8</v>
      </c>
      <c r="Y2" s="20" t="str">
        <f>IFERROR(VLOOKUP($P2,K:$O,5,0),"")</f>
        <v>Client 9</v>
      </c>
      <c r="Z2" s="20" t="str">
        <f>IFERROR(VLOOKUP($P2,L:$O,4,0),"")</f>
        <v>Client 1</v>
      </c>
      <c r="AA2" s="20" t="str">
        <f>IFERROR(VLOOKUP($P2,M:$O,3,0),"")</f>
        <v>Client 11</v>
      </c>
      <c r="AB2" s="20" t="str">
        <f>IFERROR(VLOOKUP($P2,N:$O,2,0),"")</f>
        <v>Client 12</v>
      </c>
    </row>
    <row r="3" spans="1:28" x14ac:dyDescent="0.15">
      <c r="A3" s="9" t="str">
        <f>'AB Touchpoint System Workbook'!M14</f>
        <v>February</v>
      </c>
      <c r="B3" s="12" t="str">
        <f t="shared" ref="B3:B66" si="0">O3&amp;A3</f>
        <v>Client 2February</v>
      </c>
      <c r="C3" s="12" t="b">
        <f>IF(ISNUMBER(SEARCH(Q$1,$B3)),MAX(C$1:C1)+1)</f>
        <v>0</v>
      </c>
      <c r="D3" s="12">
        <f>IF(ISNUMBER(SEARCH(R$1,$B3)),MAX(D$1:D1)+1)</f>
        <v>1</v>
      </c>
      <c r="E3" s="12" t="b">
        <f>IF(ISNUMBER(SEARCH(S$1,$B3)),MAX(E$1:E1)+1)</f>
        <v>0</v>
      </c>
      <c r="F3" s="12" t="b">
        <f>IF(ISNUMBER(SEARCH(T$1,$B3)),MAX(F$1:F1)+1)</f>
        <v>0</v>
      </c>
      <c r="G3" s="12" t="b">
        <f>IF(ISNUMBER(SEARCH(U$1,$B3)),MAX(G$1:G1)+1)</f>
        <v>0</v>
      </c>
      <c r="H3" s="12" t="b">
        <f>IF(ISNUMBER(SEARCH(V$1,$B3)),MAX(H$1:H1)+1)</f>
        <v>0</v>
      </c>
      <c r="I3" s="12" t="b">
        <f>IF(ISNUMBER(SEARCH(W$1,$B3)),MAX(I$1:I1)+1)</f>
        <v>0</v>
      </c>
      <c r="J3" s="12" t="b">
        <f>IF(ISNUMBER(SEARCH(X$1,$B3)),MAX(J$1:J1)+1)</f>
        <v>0</v>
      </c>
      <c r="K3" s="12" t="b">
        <f>IF(ISNUMBER(SEARCH(Y$1,$B3)),MAX(K$1:K1)+1)</f>
        <v>0</v>
      </c>
      <c r="L3" s="12" t="b">
        <f>IF(ISNUMBER(SEARCH(Z$1,$B3)),MAX(L$1:L1)+1)</f>
        <v>0</v>
      </c>
      <c r="M3" s="12" t="b">
        <f>IF(ISNUMBER(SEARCH(AA$1,$B3)),MAX(M$1:M1)+1)</f>
        <v>0</v>
      </c>
      <c r="N3" s="12" t="b">
        <f>IF(ISNUMBER(SEARCH(AB$1,$B3)),MAX(N$1:N1)+1)</f>
        <v>0</v>
      </c>
      <c r="O3" s="12" t="str">
        <f>'AB Touchpoint System Workbook'!K14</f>
        <v>Client 2</v>
      </c>
      <c r="P3" s="13">
        <f>P2+1</f>
        <v>2</v>
      </c>
      <c r="Q3" s="20" t="str">
        <f>IFERROR(VLOOKUP($P3,C:$O,13,0),"")</f>
        <v>Client 37</v>
      </c>
      <c r="R3" s="20" t="str">
        <f>IFERROR(VLOOKUP($P3,D:$O,12,0),"")</f>
        <v>Client 14</v>
      </c>
      <c r="S3" s="20" t="str">
        <f>IFERROR(VLOOKUP($P3,E:$O,11,0),"")</f>
        <v>Client 15</v>
      </c>
      <c r="T3" s="20" t="str">
        <f>IFERROR(VLOOKUP($P3,F:$O,10,0),"")</f>
        <v>Client 16</v>
      </c>
      <c r="U3" s="20" t="str">
        <f>IFERROR(VLOOKUP($P3,G:$O,9,0),"")</f>
        <v>Client 17</v>
      </c>
      <c r="V3" s="20" t="str">
        <f>IFERROR(VLOOKUP($P3,H:$O,8,0),"")</f>
        <v>Client 18</v>
      </c>
      <c r="W3" s="20" t="str">
        <f>IFERROR(VLOOKUP($P3,I:$O,7,0),"")</f>
        <v>Client 19</v>
      </c>
      <c r="X3" s="20" t="str">
        <f>IFERROR(VLOOKUP($P3,J:$O,6,0),"")</f>
        <v>Client 20</v>
      </c>
      <c r="Y3" s="20" t="str">
        <f>IFERROR(VLOOKUP($P3,K:$O,5,0),"")</f>
        <v>Client 21</v>
      </c>
      <c r="Z3" s="20" t="str">
        <f>IFERROR(VLOOKUP($P3,L:$O,4,0),"")</f>
        <v>Client 10</v>
      </c>
      <c r="AA3" s="20" t="str">
        <f>IFERROR(VLOOKUP($P3,M:$O,3,0),"")</f>
        <v>Client 23</v>
      </c>
      <c r="AB3" s="20" t="str">
        <f>IFERROR(VLOOKUP($P3,N:$O,2,0),"")</f>
        <v>Client 24</v>
      </c>
    </row>
    <row r="4" spans="1:28" x14ac:dyDescent="0.15">
      <c r="A4" s="9" t="str">
        <f>'AB Touchpoint System Workbook'!M15</f>
        <v>March</v>
      </c>
      <c r="B4" s="12" t="str">
        <f t="shared" si="0"/>
        <v>Client 3March</v>
      </c>
      <c r="C4" s="12" t="b">
        <f>IF(ISNUMBER(SEARCH(Q$1,$B4)),MAX(C$1:C2)+1)</f>
        <v>0</v>
      </c>
      <c r="D4" s="12" t="b">
        <f>IF(ISNUMBER(SEARCH(R$1,$B4)),MAX(D$1:D2)+1)</f>
        <v>0</v>
      </c>
      <c r="E4" s="12">
        <f>IF(ISNUMBER(SEARCH(S$1,$B4)),MAX(E$1:E2)+1)</f>
        <v>1</v>
      </c>
      <c r="F4" s="12" t="b">
        <f>IF(ISNUMBER(SEARCH(T$1,$B4)),MAX(F$1:F2)+1)</f>
        <v>0</v>
      </c>
      <c r="G4" s="12" t="b">
        <f>IF(ISNUMBER(SEARCH(U$1,$B4)),MAX(G$1:G2)+1)</f>
        <v>0</v>
      </c>
      <c r="H4" s="12" t="b">
        <f>IF(ISNUMBER(SEARCH(V$1,$B4)),MAX(H$1:H2)+1)</f>
        <v>0</v>
      </c>
      <c r="I4" s="12" t="b">
        <f>IF(ISNUMBER(SEARCH(W$1,$B4)),MAX(I$1:I2)+1)</f>
        <v>0</v>
      </c>
      <c r="J4" s="12" t="b">
        <f>IF(ISNUMBER(SEARCH(X$1,$B4)),MAX(J$1:J2)+1)</f>
        <v>0</v>
      </c>
      <c r="K4" s="12" t="b">
        <f>IF(ISNUMBER(SEARCH(Y$1,$B4)),MAX(K$1:K2)+1)</f>
        <v>0</v>
      </c>
      <c r="L4" s="12" t="b">
        <f>IF(ISNUMBER(SEARCH(Z$1,$B4)),MAX(L$1:L2)+1)</f>
        <v>0</v>
      </c>
      <c r="M4" s="12" t="b">
        <f>IF(ISNUMBER(SEARCH(AA$1,$B4)),MAX(M$1:M2)+1)</f>
        <v>0</v>
      </c>
      <c r="N4" s="12" t="b">
        <f>IF(ISNUMBER(SEARCH(AB$1,$B4)),MAX(N$1:N2)+1)</f>
        <v>0</v>
      </c>
      <c r="O4" s="12" t="str">
        <f>'AB Touchpoint System Workbook'!K15</f>
        <v>Client 3</v>
      </c>
      <c r="P4" s="13">
        <f t="shared" ref="P4:P67" si="1">P3+1</f>
        <v>3</v>
      </c>
      <c r="Q4" s="20" t="str">
        <f>IFERROR(VLOOKUP($P4,C:$O,13,0),"")</f>
        <v>Client 49</v>
      </c>
      <c r="R4" s="20" t="str">
        <f>IFERROR(VLOOKUP($P4,D:$O,12,0),"")</f>
        <v>Client 26</v>
      </c>
      <c r="S4" s="20" t="str">
        <f>IFERROR(VLOOKUP($P4,E:$O,11,0),"")</f>
        <v>Client 25</v>
      </c>
      <c r="T4" s="20" t="str">
        <f>IFERROR(VLOOKUP($P4,F:$O,10,0),"")</f>
        <v>Client 28</v>
      </c>
      <c r="U4" s="20" t="str">
        <f>IFERROR(VLOOKUP($P4,G:$O,9,0),"")</f>
        <v>Client 29</v>
      </c>
      <c r="V4" s="20" t="str">
        <f>IFERROR(VLOOKUP($P4,H:$O,8,0),"")</f>
        <v>Client 30</v>
      </c>
      <c r="W4" s="20" t="str">
        <f>IFERROR(VLOOKUP($P4,I:$O,7,0),"")</f>
        <v>Client 31</v>
      </c>
      <c r="X4" s="20" t="str">
        <f>IFERROR(VLOOKUP($P4,J:$O,6,0),"")</f>
        <v>Client 27</v>
      </c>
      <c r="Y4" s="20" t="str">
        <f>IFERROR(VLOOKUP($P4,K:$O,5,0),"")</f>
        <v>Client 33</v>
      </c>
      <c r="Z4" s="20" t="str">
        <f>IFERROR(VLOOKUP($P4,L:$O,4,0),"")</f>
        <v>Client 22</v>
      </c>
      <c r="AA4" s="20" t="str">
        <f>IFERROR(VLOOKUP($P4,M:$O,3,0),"")</f>
        <v>Client 35</v>
      </c>
      <c r="AB4" s="20" t="str">
        <f>IFERROR(VLOOKUP($P4,N:$O,2,0),"")</f>
        <v>Client 36</v>
      </c>
    </row>
    <row r="5" spans="1:28" x14ac:dyDescent="0.15">
      <c r="A5" s="9" t="str">
        <f>'AB Touchpoint System Workbook'!M16</f>
        <v>April</v>
      </c>
      <c r="B5" s="12" t="str">
        <f t="shared" si="0"/>
        <v>Client 4April</v>
      </c>
      <c r="C5" s="12" t="b">
        <f>IF(ISNUMBER(SEARCH(Q$1,$B5)),MAX(C$1:C4)+1)</f>
        <v>0</v>
      </c>
      <c r="D5" s="12" t="b">
        <f>IF(ISNUMBER(SEARCH(R$1,$B5)),MAX(D$1:D4)+1)</f>
        <v>0</v>
      </c>
      <c r="E5" s="12" t="b">
        <f>IF(ISNUMBER(SEARCH(S$1,$B5)),MAX(E$1:E4)+1)</f>
        <v>0</v>
      </c>
      <c r="F5" s="12">
        <f>IF(ISNUMBER(SEARCH(T$1,$B5)),MAX(F$1:F4)+1)</f>
        <v>1</v>
      </c>
      <c r="G5" s="12" t="b">
        <f>IF(ISNUMBER(SEARCH(U$1,$B5)),MAX(G$1:G4)+1)</f>
        <v>0</v>
      </c>
      <c r="H5" s="12" t="b">
        <f>IF(ISNUMBER(SEARCH(V$1,$B5)),MAX(H$1:H4)+1)</f>
        <v>0</v>
      </c>
      <c r="I5" s="12" t="b">
        <f>IF(ISNUMBER(SEARCH(W$1,$B5)),MAX(I$1:I4)+1)</f>
        <v>0</v>
      </c>
      <c r="J5" s="12" t="b">
        <f>IF(ISNUMBER(SEARCH(X$1,$B5)),MAX(J$1:J4)+1)</f>
        <v>0</v>
      </c>
      <c r="K5" s="12" t="b">
        <f>IF(ISNUMBER(SEARCH(Y$1,$B5)),MAX(K$1:K4)+1)</f>
        <v>0</v>
      </c>
      <c r="L5" s="12" t="b">
        <f>IF(ISNUMBER(SEARCH(Z$1,$B5)),MAX(L$1:L4)+1)</f>
        <v>0</v>
      </c>
      <c r="M5" s="12" t="b">
        <f>IF(ISNUMBER(SEARCH(AA$1,$B5)),MAX(M$1:M4)+1)</f>
        <v>0</v>
      </c>
      <c r="N5" s="12" t="b">
        <f>IF(ISNUMBER(SEARCH(AB$1,$B5)),MAX(N$1:N4)+1)</f>
        <v>0</v>
      </c>
      <c r="O5" s="12" t="str">
        <f>'AB Touchpoint System Workbook'!K16</f>
        <v>Client 4</v>
      </c>
      <c r="P5" s="13">
        <f t="shared" si="1"/>
        <v>4</v>
      </c>
      <c r="Q5" s="20" t="str">
        <f>IFERROR(VLOOKUP($P5,C:$O,13,0),"")</f>
        <v>Client 61</v>
      </c>
      <c r="R5" s="20" t="str">
        <f>IFERROR(VLOOKUP($P5,D:$O,12,0),"")</f>
        <v>Client 38</v>
      </c>
      <c r="S5" s="20" t="str">
        <f>IFERROR(VLOOKUP($P5,E:$O,11,0),"")</f>
        <v>Client 39</v>
      </c>
      <c r="T5" s="20" t="str">
        <f>IFERROR(VLOOKUP($P5,F:$O,10,0),"")</f>
        <v>Client 40</v>
      </c>
      <c r="U5" s="20" t="str">
        <f>IFERROR(VLOOKUP($P5,G:$O,9,0),"")</f>
        <v>Client 41</v>
      </c>
      <c r="V5" s="20" t="str">
        <f>IFERROR(VLOOKUP($P5,H:$O,8,0),"")</f>
        <v>Client 42</v>
      </c>
      <c r="W5" s="20" t="str">
        <f>IFERROR(VLOOKUP($P5,I:$O,7,0),"")</f>
        <v>Client 43</v>
      </c>
      <c r="X5" s="20" t="str">
        <f>IFERROR(VLOOKUP($P5,J:$O,6,0),"")</f>
        <v>Client 32</v>
      </c>
      <c r="Y5" s="20" t="str">
        <f>IFERROR(VLOOKUP($P5,K:$O,5,0),"")</f>
        <v>Client 45</v>
      </c>
      <c r="Z5" s="20" t="str">
        <f>IFERROR(VLOOKUP($P5,L:$O,4,0),"")</f>
        <v>Client 34</v>
      </c>
      <c r="AA5" s="20" t="str">
        <f>IFERROR(VLOOKUP($P5,M:$O,3,0),"")</f>
        <v>Client 47</v>
      </c>
      <c r="AB5" s="20" t="str">
        <f>IFERROR(VLOOKUP($P5,N:$O,2,0),"")</f>
        <v>Client 48</v>
      </c>
    </row>
    <row r="6" spans="1:28" x14ac:dyDescent="0.15">
      <c r="A6" s="9" t="str">
        <f>'AB Touchpoint System Workbook'!M17</f>
        <v>June</v>
      </c>
      <c r="B6" s="12" t="str">
        <f t="shared" si="0"/>
        <v>Client 5June</v>
      </c>
      <c r="C6" s="12" t="b">
        <f>IF(ISNUMBER(SEARCH(Q$1,$B6)),MAX(C$1:C5)+1)</f>
        <v>0</v>
      </c>
      <c r="D6" s="12" t="b">
        <f>IF(ISNUMBER(SEARCH(R$1,$B6)),MAX(D$1:D5)+1)</f>
        <v>0</v>
      </c>
      <c r="E6" s="12" t="b">
        <f>IF(ISNUMBER(SEARCH(S$1,$B6)),MAX(E$1:E5)+1)</f>
        <v>0</v>
      </c>
      <c r="F6" s="12" t="b">
        <f>IF(ISNUMBER(SEARCH(T$1,$B6)),MAX(F$1:F5)+1)</f>
        <v>0</v>
      </c>
      <c r="G6" s="12" t="b">
        <f>IF(ISNUMBER(SEARCH(U$1,$B6)),MAX(G$1:G5)+1)</f>
        <v>0</v>
      </c>
      <c r="H6" s="12">
        <f>IF(ISNUMBER(SEARCH(V$1,$B6)),MAX(H$1:H5)+1)</f>
        <v>1</v>
      </c>
      <c r="I6" s="12" t="b">
        <f>IF(ISNUMBER(SEARCH(W$1,$B6)),MAX(I$1:I5)+1)</f>
        <v>0</v>
      </c>
      <c r="J6" s="12" t="b">
        <f>IF(ISNUMBER(SEARCH(X$1,$B6)),MAX(J$1:J5)+1)</f>
        <v>0</v>
      </c>
      <c r="K6" s="12" t="b">
        <f>IF(ISNUMBER(SEARCH(Y$1,$B6)),MAX(K$1:K5)+1)</f>
        <v>0</v>
      </c>
      <c r="L6" s="12" t="b">
        <f>IF(ISNUMBER(SEARCH(Z$1,$B6)),MAX(L$1:L5)+1)</f>
        <v>0</v>
      </c>
      <c r="M6" s="12" t="b">
        <f>IF(ISNUMBER(SEARCH(AA$1,$B6)),MAX(M$1:M5)+1)</f>
        <v>0</v>
      </c>
      <c r="N6" s="12" t="b">
        <f>IF(ISNUMBER(SEARCH(AB$1,$B6)),MAX(N$1:N5)+1)</f>
        <v>0</v>
      </c>
      <c r="O6" s="12" t="str">
        <f>'AB Touchpoint System Workbook'!K17</f>
        <v>Client 5</v>
      </c>
      <c r="P6" s="13">
        <f t="shared" si="1"/>
        <v>5</v>
      </c>
      <c r="Q6" s="20" t="str">
        <f>IFERROR(VLOOKUP($P6,C:$O,13,0),"")</f>
        <v>Client 72</v>
      </c>
      <c r="R6" s="20" t="str">
        <f>IFERROR(VLOOKUP($P6,D:$O,12,0),"")</f>
        <v>Client 50</v>
      </c>
      <c r="S6" s="20" t="str">
        <f>IFERROR(VLOOKUP($P6,E:$O,11,0),"")</f>
        <v>Client 51</v>
      </c>
      <c r="T6" s="20" t="str">
        <f>IFERROR(VLOOKUP($P6,F:$O,10,0),"")</f>
        <v>Client 52</v>
      </c>
      <c r="U6" s="20" t="str">
        <f>IFERROR(VLOOKUP($P6,G:$O,9,0),"")</f>
        <v>Client 53</v>
      </c>
      <c r="V6" s="20" t="str">
        <f>IFERROR(VLOOKUP($P6,H:$O,8,0),"")</f>
        <v>Client 54</v>
      </c>
      <c r="W6" s="20" t="str">
        <f>IFERROR(VLOOKUP($P6,I:$O,7,0),"")</f>
        <v>Client 55</v>
      </c>
      <c r="X6" s="20" t="str">
        <f>IFERROR(VLOOKUP($P6,J:$O,6,0),"")</f>
        <v>Client 44</v>
      </c>
      <c r="Y6" s="20" t="str">
        <f>IFERROR(VLOOKUP($P6,K:$O,5,0),"")</f>
        <v>Client 57</v>
      </c>
      <c r="Z6" s="20" t="str">
        <f>IFERROR(VLOOKUP($P6,L:$O,4,0),"")</f>
        <v>Client 46</v>
      </c>
      <c r="AA6" s="20" t="str">
        <f>IFERROR(VLOOKUP($P6,M:$O,3,0),"")</f>
        <v>Client 59</v>
      </c>
      <c r="AB6" s="20" t="str">
        <f>IFERROR(VLOOKUP($P6,N:$O,2,0),"")</f>
        <v>Client 60</v>
      </c>
    </row>
    <row r="7" spans="1:28" x14ac:dyDescent="0.15">
      <c r="A7" s="9" t="str">
        <f>'AB Touchpoint System Workbook'!M18</f>
        <v>May</v>
      </c>
      <c r="B7" s="12" t="str">
        <f t="shared" si="0"/>
        <v>Client 6May</v>
      </c>
      <c r="C7" s="12" t="b">
        <f>IF(ISNUMBER(SEARCH(Q$1,$B7)),MAX(C$1:C6)+1)</f>
        <v>0</v>
      </c>
      <c r="D7" s="12" t="b">
        <f>IF(ISNUMBER(SEARCH(R$1,$B7)),MAX(D$1:D6)+1)</f>
        <v>0</v>
      </c>
      <c r="E7" s="12" t="b">
        <f>IF(ISNUMBER(SEARCH(S$1,$B7)),MAX(E$1:E6)+1)</f>
        <v>0</v>
      </c>
      <c r="F7" s="12" t="b">
        <f>IF(ISNUMBER(SEARCH(T$1,$B7)),MAX(F$1:F6)+1)</f>
        <v>0</v>
      </c>
      <c r="G7" s="12">
        <f>IF(ISNUMBER(SEARCH(U$1,$B7)),MAX(G$1:G6)+1)</f>
        <v>1</v>
      </c>
      <c r="H7" s="12" t="b">
        <f>IF(ISNUMBER(SEARCH(V$1,$B7)),MAX(H$1:H6)+1)</f>
        <v>0</v>
      </c>
      <c r="I7" s="12" t="b">
        <f>IF(ISNUMBER(SEARCH(W$1,$B7)),MAX(I$1:I6)+1)</f>
        <v>0</v>
      </c>
      <c r="J7" s="12" t="b">
        <f>IF(ISNUMBER(SEARCH(X$1,$B7)),MAX(J$1:J6)+1)</f>
        <v>0</v>
      </c>
      <c r="K7" s="12" t="b">
        <f>IF(ISNUMBER(SEARCH(Y$1,$B7)),MAX(K$1:K6)+1)</f>
        <v>0</v>
      </c>
      <c r="L7" s="12" t="b">
        <f>IF(ISNUMBER(SEARCH(Z$1,$B7)),MAX(L$1:L6)+1)</f>
        <v>0</v>
      </c>
      <c r="M7" s="12" t="b">
        <f>IF(ISNUMBER(SEARCH(AA$1,$B7)),MAX(M$1:M6)+1)</f>
        <v>0</v>
      </c>
      <c r="N7" s="12" t="b">
        <f>IF(ISNUMBER(SEARCH(AB$1,$B7)),MAX(N$1:N6)+1)</f>
        <v>0</v>
      </c>
      <c r="O7" s="12" t="str">
        <f>'AB Touchpoint System Workbook'!K18</f>
        <v>Client 6</v>
      </c>
      <c r="P7" s="13">
        <f t="shared" si="1"/>
        <v>6</v>
      </c>
      <c r="Q7" s="20" t="str">
        <f>IFERROR(VLOOKUP($P7,C:$O,13,0),"")</f>
        <v>Client 73</v>
      </c>
      <c r="R7" s="20" t="str">
        <f>IFERROR(VLOOKUP($P7,D:$O,12,0),"")</f>
        <v>Client 62</v>
      </c>
      <c r="S7" s="20" t="str">
        <f>IFERROR(VLOOKUP($P7,E:$O,11,0),"")</f>
        <v>Client 63</v>
      </c>
      <c r="T7" s="20" t="str">
        <f>IFERROR(VLOOKUP($P7,F:$O,10,0),"")</f>
        <v>Client 64</v>
      </c>
      <c r="U7" s="20" t="str">
        <f>IFERROR(VLOOKUP($P7,G:$O,9,0),"")</f>
        <v>Client 65</v>
      </c>
      <c r="V7" s="20" t="str">
        <f>IFERROR(VLOOKUP($P7,H:$O,8,0),"")</f>
        <v>Client 66</v>
      </c>
      <c r="W7" s="20" t="str">
        <f>IFERROR(VLOOKUP($P7,I:$O,7,0),"")</f>
        <v>Client 67</v>
      </c>
      <c r="X7" s="20" t="str">
        <f>IFERROR(VLOOKUP($P7,J:$O,6,0),"")</f>
        <v>Client 56</v>
      </c>
      <c r="Y7" s="20" t="str">
        <f>IFERROR(VLOOKUP($P7,K:$O,5,0),"")</f>
        <v>Client 69</v>
      </c>
      <c r="Z7" s="20" t="str">
        <f>IFERROR(VLOOKUP($P7,L:$O,4,0),"")</f>
        <v>Client 58</v>
      </c>
      <c r="AA7" s="20" t="str">
        <f>IFERROR(VLOOKUP($P7,M:$O,3,0),"")</f>
        <v>Client 71</v>
      </c>
      <c r="AB7" s="20" t="str">
        <f>IFERROR(VLOOKUP($P7,N:$O,2,0),"")</f>
        <v>Client 84</v>
      </c>
    </row>
    <row r="8" spans="1:28" x14ac:dyDescent="0.15">
      <c r="A8" s="9" t="str">
        <f>'AB Touchpoint System Workbook'!M19</f>
        <v>July</v>
      </c>
      <c r="B8" s="12" t="str">
        <f t="shared" si="0"/>
        <v>Client 7July</v>
      </c>
      <c r="C8" s="12" t="b">
        <f>IF(ISNUMBER(SEARCH(Q$1,$B8)),MAX(C$1:C7)+1)</f>
        <v>0</v>
      </c>
      <c r="D8" s="12" t="b">
        <f>IF(ISNUMBER(SEARCH(R$1,$B8)),MAX(D$1:D7)+1)</f>
        <v>0</v>
      </c>
      <c r="E8" s="12" t="b">
        <f>IF(ISNUMBER(SEARCH(S$1,$B8)),MAX(E$1:E7)+1)</f>
        <v>0</v>
      </c>
      <c r="F8" s="12" t="b">
        <f>IF(ISNUMBER(SEARCH(T$1,$B8)),MAX(F$1:F7)+1)</f>
        <v>0</v>
      </c>
      <c r="G8" s="12" t="b">
        <f>IF(ISNUMBER(SEARCH(U$1,$B8)),MAX(G$1:G7)+1)</f>
        <v>0</v>
      </c>
      <c r="H8" s="12" t="b">
        <f>IF(ISNUMBER(SEARCH(V$1,$B8)),MAX(H$1:H7)+1)</f>
        <v>0</v>
      </c>
      <c r="I8" s="12">
        <f>IF(ISNUMBER(SEARCH(W$1,$B8)),MAX(I$1:I7)+1)</f>
        <v>1</v>
      </c>
      <c r="J8" s="12" t="b">
        <f>IF(ISNUMBER(SEARCH(X$1,$B8)),MAX(J$1:J7)+1)</f>
        <v>0</v>
      </c>
      <c r="K8" s="12" t="b">
        <f>IF(ISNUMBER(SEARCH(Y$1,$B8)),MAX(K$1:K7)+1)</f>
        <v>0</v>
      </c>
      <c r="L8" s="12" t="b">
        <f>IF(ISNUMBER(SEARCH(Z$1,$B8)),MAX(L$1:L7)+1)</f>
        <v>0</v>
      </c>
      <c r="M8" s="12" t="b">
        <f>IF(ISNUMBER(SEARCH(AA$1,$B8)),MAX(M$1:M7)+1)</f>
        <v>0</v>
      </c>
      <c r="N8" s="12" t="b">
        <f>IF(ISNUMBER(SEARCH(AB$1,$B8)),MAX(N$1:N7)+1)</f>
        <v>0</v>
      </c>
      <c r="O8" s="12" t="str">
        <f>'AB Touchpoint System Workbook'!K19</f>
        <v>Client 7</v>
      </c>
      <c r="P8" s="13">
        <f t="shared" si="1"/>
        <v>7</v>
      </c>
      <c r="Q8" s="20" t="str">
        <f>IFERROR(VLOOKUP($P8,C:$O,13,0),"")</f>
        <v>Client 85</v>
      </c>
      <c r="R8" s="20" t="str">
        <f>IFERROR(VLOOKUP($P8,D:$O,12,0),"")</f>
        <v>Client 74</v>
      </c>
      <c r="S8" s="20" t="str">
        <f>IFERROR(VLOOKUP($P8,E:$O,11,0),"")</f>
        <v>Client 75</v>
      </c>
      <c r="T8" s="20" t="str">
        <f>IFERROR(VLOOKUP($P8,F:$O,10,0),"")</f>
        <v>Client 76</v>
      </c>
      <c r="U8" s="20" t="str">
        <f>IFERROR(VLOOKUP($P8,G:$O,9,0),"")</f>
        <v>Client 77</v>
      </c>
      <c r="V8" s="20" t="str">
        <f>IFERROR(VLOOKUP($P8,H:$O,8,0),"")</f>
        <v>Client 78</v>
      </c>
      <c r="W8" s="20" t="str">
        <f>IFERROR(VLOOKUP($P8,I:$O,7,0),"")</f>
        <v>Client 79</v>
      </c>
      <c r="X8" s="20" t="str">
        <f>IFERROR(VLOOKUP($P8,J:$O,6,0),"")</f>
        <v>Client 68</v>
      </c>
      <c r="Y8" s="20" t="str">
        <f>IFERROR(VLOOKUP($P8,K:$O,5,0),"")</f>
        <v>Client 81</v>
      </c>
      <c r="Z8" s="20" t="str">
        <f>IFERROR(VLOOKUP($P8,L:$O,4,0),"")</f>
        <v>Client 70</v>
      </c>
      <c r="AA8" s="20" t="str">
        <f>IFERROR(VLOOKUP($P8,M:$O,3,0),"")</f>
        <v>Client 83</v>
      </c>
      <c r="AB8" s="20" t="str">
        <f>IFERROR(VLOOKUP($P8,N:$O,2,0),"")</f>
        <v>Client 96</v>
      </c>
    </row>
    <row r="9" spans="1:28" x14ac:dyDescent="0.15">
      <c r="A9" s="9" t="str">
        <f>'AB Touchpoint System Workbook'!M20</f>
        <v>August</v>
      </c>
      <c r="B9" s="12" t="str">
        <f t="shared" si="0"/>
        <v>Client 8August</v>
      </c>
      <c r="C9" s="12" t="b">
        <f>IF(ISNUMBER(SEARCH(Q$1,$B9)),MAX(C$1:C8)+1)</f>
        <v>0</v>
      </c>
      <c r="D9" s="12" t="b">
        <f>IF(ISNUMBER(SEARCH(R$1,$B9)),MAX(D$1:D8)+1)</f>
        <v>0</v>
      </c>
      <c r="E9" s="12" t="b">
        <f>IF(ISNUMBER(SEARCH(S$1,$B9)),MAX(E$1:E8)+1)</f>
        <v>0</v>
      </c>
      <c r="F9" s="12" t="b">
        <f>IF(ISNUMBER(SEARCH(T$1,$B9)),MAX(F$1:F8)+1)</f>
        <v>0</v>
      </c>
      <c r="G9" s="12" t="b">
        <f>IF(ISNUMBER(SEARCH(U$1,$B9)),MAX(G$1:G8)+1)</f>
        <v>0</v>
      </c>
      <c r="H9" s="12" t="b">
        <f>IF(ISNUMBER(SEARCH(V$1,$B9)),MAX(H$1:H8)+1)</f>
        <v>0</v>
      </c>
      <c r="I9" s="12" t="b">
        <f>IF(ISNUMBER(SEARCH(W$1,$B9)),MAX(I$1:I8)+1)</f>
        <v>0</v>
      </c>
      <c r="J9" s="12">
        <f>IF(ISNUMBER(SEARCH(X$1,$B9)),MAX(J$1:J8)+1)</f>
        <v>1</v>
      </c>
      <c r="K9" s="12" t="b">
        <f>IF(ISNUMBER(SEARCH(Y$1,$B9)),MAX(K$1:K8)+1)</f>
        <v>0</v>
      </c>
      <c r="L9" s="12" t="b">
        <f>IF(ISNUMBER(SEARCH(Z$1,$B9)),MAX(L$1:L8)+1)</f>
        <v>0</v>
      </c>
      <c r="M9" s="12" t="b">
        <f>IF(ISNUMBER(SEARCH(AA$1,$B9)),MAX(M$1:M8)+1)</f>
        <v>0</v>
      </c>
      <c r="N9" s="12" t="b">
        <f>IF(ISNUMBER(SEARCH(AB$1,$B9)),MAX(N$1:N8)+1)</f>
        <v>0</v>
      </c>
      <c r="O9" s="12" t="str">
        <f>'AB Touchpoint System Workbook'!K20</f>
        <v>Client 8</v>
      </c>
      <c r="P9" s="13">
        <f t="shared" si="1"/>
        <v>8</v>
      </c>
      <c r="Q9" s="20" t="str">
        <f>IFERROR(VLOOKUP($P9,C:$O,13,0),"")</f>
        <v>Client 97</v>
      </c>
      <c r="R9" s="20" t="str">
        <f>IFERROR(VLOOKUP($P9,D:$O,12,0),"")</f>
        <v>Client 86</v>
      </c>
      <c r="S9" s="20" t="str">
        <f>IFERROR(VLOOKUP($P9,E:$O,11,0),"")</f>
        <v>Client 87</v>
      </c>
      <c r="T9" s="20" t="str">
        <f>IFERROR(VLOOKUP($P9,F:$O,10,0),"")</f>
        <v>Client 88</v>
      </c>
      <c r="U9" s="20" t="str">
        <f>IFERROR(VLOOKUP($P9,G:$O,9,0),"")</f>
        <v>Client 89</v>
      </c>
      <c r="V9" s="20" t="str">
        <f>IFERROR(VLOOKUP($P9,H:$O,8,0),"")</f>
        <v>Client 90</v>
      </c>
      <c r="W9" s="20" t="str">
        <f>IFERROR(VLOOKUP($P9,I:$O,7,0),"")</f>
        <v>Client 91</v>
      </c>
      <c r="X9" s="20" t="str">
        <f>IFERROR(VLOOKUP($P9,J:$O,6,0),"")</f>
        <v>Client 80</v>
      </c>
      <c r="Y9" s="20" t="str">
        <f>IFERROR(VLOOKUP($P9,K:$O,5,0),"")</f>
        <v>Client 93</v>
      </c>
      <c r="Z9" s="20" t="str">
        <f>IFERROR(VLOOKUP($P9,L:$O,4,0),"")</f>
        <v>Client 82</v>
      </c>
      <c r="AA9" s="20" t="str">
        <f>IFERROR(VLOOKUP($P9,M:$O,3,0),"")</f>
        <v>Client 95</v>
      </c>
      <c r="AB9" s="20" t="str">
        <f>IFERROR(VLOOKUP($P9,N:$O,2,0),"")</f>
        <v>Client 108</v>
      </c>
    </row>
    <row r="10" spans="1:28" x14ac:dyDescent="0.15">
      <c r="A10" s="9" t="str">
        <f>'AB Touchpoint System Workbook'!M21</f>
        <v>September</v>
      </c>
      <c r="B10" s="12" t="str">
        <f t="shared" si="0"/>
        <v>Client 9September</v>
      </c>
      <c r="C10" s="12" t="b">
        <f>IF(ISNUMBER(SEARCH(Q$1,$B10)),MAX(C$1:C9)+1)</f>
        <v>0</v>
      </c>
      <c r="D10" s="12" t="b">
        <f>IF(ISNUMBER(SEARCH(R$1,$B10)),MAX(D$1:D9)+1)</f>
        <v>0</v>
      </c>
      <c r="E10" s="12" t="b">
        <f>IF(ISNUMBER(SEARCH(S$1,$B10)),MAX(E$1:E9)+1)</f>
        <v>0</v>
      </c>
      <c r="F10" s="12" t="b">
        <f>IF(ISNUMBER(SEARCH(T$1,$B10)),MAX(F$1:F9)+1)</f>
        <v>0</v>
      </c>
      <c r="G10" s="12" t="b">
        <f>IF(ISNUMBER(SEARCH(U$1,$B10)),MAX(G$1:G9)+1)</f>
        <v>0</v>
      </c>
      <c r="H10" s="12" t="b">
        <f>IF(ISNUMBER(SEARCH(V$1,$B10)),MAX(H$1:H9)+1)</f>
        <v>0</v>
      </c>
      <c r="I10" s="12" t="b">
        <f>IF(ISNUMBER(SEARCH(W$1,$B10)),MAX(I$1:I9)+1)</f>
        <v>0</v>
      </c>
      <c r="J10" s="12" t="b">
        <f>IF(ISNUMBER(SEARCH(X$1,$B10)),MAX(J$1:J9)+1)</f>
        <v>0</v>
      </c>
      <c r="K10" s="12">
        <f>IF(ISNUMBER(SEARCH(Y$1,$B10)),MAX(K$1:K9)+1)</f>
        <v>1</v>
      </c>
      <c r="L10" s="12" t="b">
        <f>IF(ISNUMBER(SEARCH(Z$1,$B10)),MAX(L$1:L9)+1)</f>
        <v>0</v>
      </c>
      <c r="M10" s="12" t="b">
        <f>IF(ISNUMBER(SEARCH(AA$1,$B10)),MAX(M$1:M9)+1)</f>
        <v>0</v>
      </c>
      <c r="N10" s="12" t="b">
        <f>IF(ISNUMBER(SEARCH(AB$1,$B10)),MAX(N$1:N9)+1)</f>
        <v>0</v>
      </c>
      <c r="O10" s="12" t="str">
        <f>'AB Touchpoint System Workbook'!K21</f>
        <v>Client 9</v>
      </c>
      <c r="P10" s="13">
        <f t="shared" si="1"/>
        <v>9</v>
      </c>
      <c r="Q10" s="20" t="str">
        <f>IFERROR(VLOOKUP($P10,C:$O,13,0),"")</f>
        <v>Client 109</v>
      </c>
      <c r="R10" s="20" t="str">
        <f>IFERROR(VLOOKUP($P10,D:$O,12,0),"")</f>
        <v>Client 98</v>
      </c>
      <c r="S10" s="20" t="str">
        <f>IFERROR(VLOOKUP($P10,E:$O,11,0),"")</f>
        <v>Client 99</v>
      </c>
      <c r="T10" s="20" t="str">
        <f>IFERROR(VLOOKUP($P10,F:$O,10,0),"")</f>
        <v>Client 100</v>
      </c>
      <c r="U10" s="20" t="str">
        <f>IFERROR(VLOOKUP($P10,G:$O,9,0),"")</f>
        <v>Client 101</v>
      </c>
      <c r="V10" s="20" t="str">
        <f>IFERROR(VLOOKUP($P10,H:$O,8,0),"")</f>
        <v>Client 102</v>
      </c>
      <c r="W10" s="20" t="str">
        <f>IFERROR(VLOOKUP($P10,I:$O,7,0),"")</f>
        <v>Client 103</v>
      </c>
      <c r="X10" s="20" t="str">
        <f>IFERROR(VLOOKUP($P10,J:$O,6,0),"")</f>
        <v>Client 92</v>
      </c>
      <c r="Y10" s="20" t="str">
        <f>IFERROR(VLOOKUP($P10,K:$O,5,0),"")</f>
        <v>Client 105</v>
      </c>
      <c r="Z10" s="20" t="str">
        <f>IFERROR(VLOOKUP($P10,L:$O,4,0),"")</f>
        <v>Client 94</v>
      </c>
      <c r="AA10" s="20" t="str">
        <f>IFERROR(VLOOKUP($P10,M:$O,3,0),"")</f>
        <v>Client 107</v>
      </c>
      <c r="AB10" s="20" t="str">
        <f>IFERROR(VLOOKUP($P10,N:$O,2,0),"")</f>
        <v>Client 120</v>
      </c>
    </row>
    <row r="11" spans="1:28" x14ac:dyDescent="0.15">
      <c r="A11" s="9" t="str">
        <f>'AB Touchpoint System Workbook'!M22</f>
        <v>October</v>
      </c>
      <c r="B11" s="12" t="str">
        <f t="shared" si="0"/>
        <v>Client 10October</v>
      </c>
      <c r="C11" s="12" t="b">
        <f>IF(ISNUMBER(SEARCH(Q$1,$B11)),MAX(C$1:C10)+1)</f>
        <v>0</v>
      </c>
      <c r="D11" s="12" t="b">
        <f>IF(ISNUMBER(SEARCH(R$1,$B11)),MAX(D$1:D10)+1)</f>
        <v>0</v>
      </c>
      <c r="E11" s="12" t="b">
        <f>IF(ISNUMBER(SEARCH(S$1,$B11)),MAX(E$1:E10)+1)</f>
        <v>0</v>
      </c>
      <c r="F11" s="12" t="b">
        <f>IF(ISNUMBER(SEARCH(T$1,$B11)),MAX(F$1:F10)+1)</f>
        <v>0</v>
      </c>
      <c r="G11" s="12" t="b">
        <f>IF(ISNUMBER(SEARCH(U$1,$B11)),MAX(G$1:G10)+1)</f>
        <v>0</v>
      </c>
      <c r="H11" s="12" t="b">
        <f>IF(ISNUMBER(SEARCH(V$1,$B11)),MAX(H$1:H10)+1)</f>
        <v>0</v>
      </c>
      <c r="I11" s="12" t="b">
        <f>IF(ISNUMBER(SEARCH(W$1,$B11)),MAX(I$1:I10)+1)</f>
        <v>0</v>
      </c>
      <c r="J11" s="12" t="b">
        <f>IF(ISNUMBER(SEARCH(X$1,$B11)),MAX(J$1:J10)+1)</f>
        <v>0</v>
      </c>
      <c r="K11" s="12" t="b">
        <f>IF(ISNUMBER(SEARCH(Y$1,$B11)),MAX(K$1:K10)+1)</f>
        <v>0</v>
      </c>
      <c r="L11" s="12">
        <f>IF(ISNUMBER(SEARCH(Z$1,$B11)),MAX(L$1:L10)+1)</f>
        <v>2</v>
      </c>
      <c r="M11" s="12" t="b">
        <f>IF(ISNUMBER(SEARCH(AA$1,$B11)),MAX(M$1:M10)+1)</f>
        <v>0</v>
      </c>
      <c r="N11" s="12" t="b">
        <f>IF(ISNUMBER(SEARCH(AB$1,$B11)),MAX(N$1:N10)+1)</f>
        <v>0</v>
      </c>
      <c r="O11" s="12" t="str">
        <f>'AB Touchpoint System Workbook'!K22</f>
        <v>Client 10</v>
      </c>
      <c r="P11" s="13">
        <f t="shared" si="1"/>
        <v>10</v>
      </c>
      <c r="Q11" s="20" t="str">
        <f>IFERROR(VLOOKUP($P11,C:$O,13,0),"")</f>
        <v>Client 121</v>
      </c>
      <c r="R11" s="20" t="str">
        <f>IFERROR(VLOOKUP($P11,D:$O,12,0),"")</f>
        <v>Client 110</v>
      </c>
      <c r="S11" s="20" t="str">
        <f>IFERROR(VLOOKUP($P11,E:$O,11,0),"")</f>
        <v>Client 111</v>
      </c>
      <c r="T11" s="20" t="str">
        <f>IFERROR(VLOOKUP($P11,F:$O,10,0),"")</f>
        <v>Client 112</v>
      </c>
      <c r="U11" s="20" t="str">
        <f>IFERROR(VLOOKUP($P11,G:$O,9,0),"")</f>
        <v>Client 113</v>
      </c>
      <c r="V11" s="20" t="str">
        <f>IFERROR(VLOOKUP($P11,H:$O,8,0),"")</f>
        <v>Client 114</v>
      </c>
      <c r="W11" s="20" t="str">
        <f>IFERROR(VLOOKUP($P11,I:$O,7,0),"")</f>
        <v>Client 115</v>
      </c>
      <c r="X11" s="20" t="str">
        <f>IFERROR(VLOOKUP($P11,J:$O,6,0),"")</f>
        <v>Client 104</v>
      </c>
      <c r="Y11" s="20" t="str">
        <f>IFERROR(VLOOKUP($P11,K:$O,5,0),"")</f>
        <v>Client 117</v>
      </c>
      <c r="Z11" s="20" t="str">
        <f>IFERROR(VLOOKUP($P11,L:$O,4,0),"")</f>
        <v>Client 106</v>
      </c>
      <c r="AA11" s="20" t="str">
        <f>IFERROR(VLOOKUP($P11,M:$O,3,0),"")</f>
        <v>Client 119</v>
      </c>
      <c r="AB11" s="20" t="str">
        <f>IFERROR(VLOOKUP($P11,N:$O,2,0),"")</f>
        <v>Client 132</v>
      </c>
    </row>
    <row r="12" spans="1:28" x14ac:dyDescent="0.15">
      <c r="A12" s="9" t="str">
        <f>'AB Touchpoint System Workbook'!M23</f>
        <v>November</v>
      </c>
      <c r="B12" s="12" t="str">
        <f t="shared" si="0"/>
        <v>Client 11November</v>
      </c>
      <c r="C12" s="12" t="b">
        <f>IF(ISNUMBER(SEARCH(Q$1,$B12)),MAX(C$1:C11)+1)</f>
        <v>0</v>
      </c>
      <c r="D12" s="12" t="b">
        <f>IF(ISNUMBER(SEARCH(R$1,$B12)),MAX(D$1:D11)+1)</f>
        <v>0</v>
      </c>
      <c r="E12" s="12" t="b">
        <f>IF(ISNUMBER(SEARCH(S$1,$B12)),MAX(E$1:E11)+1)</f>
        <v>0</v>
      </c>
      <c r="F12" s="12" t="b">
        <f>IF(ISNUMBER(SEARCH(T$1,$B12)),MAX(F$1:F11)+1)</f>
        <v>0</v>
      </c>
      <c r="G12" s="12" t="b">
        <f>IF(ISNUMBER(SEARCH(U$1,$B12)),MAX(G$1:G11)+1)</f>
        <v>0</v>
      </c>
      <c r="H12" s="12" t="b">
        <f>IF(ISNUMBER(SEARCH(V$1,$B12)),MAX(H$1:H11)+1)</f>
        <v>0</v>
      </c>
      <c r="I12" s="12" t="b">
        <f>IF(ISNUMBER(SEARCH(W$1,$B12)),MAX(I$1:I11)+1)</f>
        <v>0</v>
      </c>
      <c r="J12" s="12" t="b">
        <f>IF(ISNUMBER(SEARCH(X$1,$B12)),MAX(J$1:J11)+1)</f>
        <v>0</v>
      </c>
      <c r="K12" s="12" t="b">
        <f>IF(ISNUMBER(SEARCH(Y$1,$B12)),MAX(K$1:K11)+1)</f>
        <v>0</v>
      </c>
      <c r="L12" s="12" t="b">
        <f>IF(ISNUMBER(SEARCH(Z$1,$B12)),MAX(L$1:L11)+1)</f>
        <v>0</v>
      </c>
      <c r="M12" s="12">
        <f>IF(ISNUMBER(SEARCH(AA$1,$B12)),MAX(M$1:M11)+1)</f>
        <v>1</v>
      </c>
      <c r="N12" s="12" t="b">
        <f>IF(ISNUMBER(SEARCH(AB$1,$B12)),MAX(N$1:N11)+1)</f>
        <v>0</v>
      </c>
      <c r="O12" s="12" t="str">
        <f>'AB Touchpoint System Workbook'!K23</f>
        <v>Client 11</v>
      </c>
      <c r="P12" s="13">
        <f t="shared" si="1"/>
        <v>11</v>
      </c>
      <c r="Q12" s="20" t="str">
        <f>IFERROR(VLOOKUP($P12,C:$O,13,0),"")</f>
        <v>Client 133</v>
      </c>
      <c r="R12" s="20" t="str">
        <f>IFERROR(VLOOKUP($P12,D:$O,12,0),"")</f>
        <v>Client 122</v>
      </c>
      <c r="S12" s="20" t="str">
        <f>IFERROR(VLOOKUP($P12,E:$O,11,0),"")</f>
        <v>Client 123</v>
      </c>
      <c r="T12" s="20" t="str">
        <f>IFERROR(VLOOKUP($P12,F:$O,10,0),"")</f>
        <v>Client 124</v>
      </c>
      <c r="U12" s="20" t="str">
        <f>IFERROR(VLOOKUP($P12,G:$O,9,0),"")</f>
        <v>Client 125</v>
      </c>
      <c r="V12" s="20" t="str">
        <f>IFERROR(VLOOKUP($P12,H:$O,8,0),"")</f>
        <v>Client 126</v>
      </c>
      <c r="W12" s="20" t="str">
        <f>IFERROR(VLOOKUP($P12,I:$O,7,0),"")</f>
        <v>Client 127</v>
      </c>
      <c r="X12" s="20" t="str">
        <f>IFERROR(VLOOKUP($P12,J:$O,6,0),"")</f>
        <v>Client 116</v>
      </c>
      <c r="Y12" s="20" t="str">
        <f>IFERROR(VLOOKUP($P12,K:$O,5,0),"")</f>
        <v>Client 129</v>
      </c>
      <c r="Z12" s="20" t="str">
        <f>IFERROR(VLOOKUP($P12,L:$O,4,0),"")</f>
        <v>Client 118</v>
      </c>
      <c r="AA12" s="20" t="str">
        <f>IFERROR(VLOOKUP($P12,M:$O,3,0),"")</f>
        <v>Client 131</v>
      </c>
      <c r="AB12" s="20" t="str">
        <f>IFERROR(VLOOKUP($P12,N:$O,2,0),"")</f>
        <v>Client 144</v>
      </c>
    </row>
    <row r="13" spans="1:28" x14ac:dyDescent="0.15">
      <c r="A13" s="9" t="str">
        <f>'AB Touchpoint System Workbook'!M24</f>
        <v>December</v>
      </c>
      <c r="B13" s="12" t="str">
        <f t="shared" si="0"/>
        <v>Client 12December</v>
      </c>
      <c r="C13" s="12" t="b">
        <f>IF(ISNUMBER(SEARCH(Q$1,$B13)),MAX(C$1:C12)+1)</f>
        <v>0</v>
      </c>
      <c r="D13" s="12" t="b">
        <f>IF(ISNUMBER(SEARCH(R$1,$B13)),MAX(D$1:D12)+1)</f>
        <v>0</v>
      </c>
      <c r="E13" s="12" t="b">
        <f>IF(ISNUMBER(SEARCH(S$1,$B13)),MAX(E$1:E12)+1)</f>
        <v>0</v>
      </c>
      <c r="F13" s="12" t="b">
        <f>IF(ISNUMBER(SEARCH(T$1,$B13)),MAX(F$1:F12)+1)</f>
        <v>0</v>
      </c>
      <c r="G13" s="12" t="b">
        <f>IF(ISNUMBER(SEARCH(U$1,$B13)),MAX(G$1:G12)+1)</f>
        <v>0</v>
      </c>
      <c r="H13" s="12" t="b">
        <f>IF(ISNUMBER(SEARCH(V$1,$B13)),MAX(H$1:H12)+1)</f>
        <v>0</v>
      </c>
      <c r="I13" s="12" t="b">
        <f>IF(ISNUMBER(SEARCH(W$1,$B13)),MAX(I$1:I12)+1)</f>
        <v>0</v>
      </c>
      <c r="J13" s="12" t="b">
        <f>IF(ISNUMBER(SEARCH(X$1,$B13)),MAX(J$1:J12)+1)</f>
        <v>0</v>
      </c>
      <c r="K13" s="12" t="b">
        <f>IF(ISNUMBER(SEARCH(Y$1,$B13)),MAX(K$1:K12)+1)</f>
        <v>0</v>
      </c>
      <c r="L13" s="12" t="b">
        <f>IF(ISNUMBER(SEARCH(Z$1,$B13)),MAX(L$1:L12)+1)</f>
        <v>0</v>
      </c>
      <c r="M13" s="12" t="b">
        <f>IF(ISNUMBER(SEARCH(AA$1,$B13)),MAX(M$1:M12)+1)</f>
        <v>0</v>
      </c>
      <c r="N13" s="12">
        <f>IF(ISNUMBER(SEARCH(AB$1,$B13)),MAX(N$1:N12)+1)</f>
        <v>1</v>
      </c>
      <c r="O13" s="12" t="str">
        <f>'AB Touchpoint System Workbook'!K24</f>
        <v>Client 12</v>
      </c>
      <c r="P13" s="13">
        <f t="shared" si="1"/>
        <v>12</v>
      </c>
      <c r="Q13" s="20" t="str">
        <f>IFERROR(VLOOKUP($P13,C:$O,13,0),"")</f>
        <v>Client 145</v>
      </c>
      <c r="R13" s="20" t="str">
        <f>IFERROR(VLOOKUP($P13,D:$O,12,0),"")</f>
        <v>Client 134</v>
      </c>
      <c r="S13" s="20" t="str">
        <f>IFERROR(VLOOKUP($P13,E:$O,11,0),"")</f>
        <v>Client 135</v>
      </c>
      <c r="T13" s="20" t="str">
        <f>IFERROR(VLOOKUP($P13,F:$O,10,0),"")</f>
        <v>Client 136</v>
      </c>
      <c r="U13" s="20" t="str">
        <f>IFERROR(VLOOKUP($P13,G:$O,9,0),"")</f>
        <v>Client 137</v>
      </c>
      <c r="V13" s="20" t="str">
        <f>IFERROR(VLOOKUP($P13,H:$O,8,0),"")</f>
        <v>Client 138</v>
      </c>
      <c r="W13" s="20" t="str">
        <f>IFERROR(VLOOKUP($P13,I:$O,7,0),"")</f>
        <v>Client 139</v>
      </c>
      <c r="X13" s="20" t="str">
        <f>IFERROR(VLOOKUP($P13,J:$O,6,0),"")</f>
        <v>Client 128</v>
      </c>
      <c r="Y13" s="20" t="str">
        <f>IFERROR(VLOOKUP($P13,K:$O,5,0),"")</f>
        <v>Client 141</v>
      </c>
      <c r="Z13" s="20" t="str">
        <f>IFERROR(VLOOKUP($P13,L:$O,4,0),"")</f>
        <v>Client 130</v>
      </c>
      <c r="AA13" s="20" t="str">
        <f>IFERROR(VLOOKUP($P13,M:$O,3,0),"")</f>
        <v>Client 143</v>
      </c>
      <c r="AB13" s="20" t="str">
        <f>IFERROR(VLOOKUP($P13,N:$O,2,0),"")</f>
        <v>Client 156</v>
      </c>
    </row>
    <row r="14" spans="1:28" x14ac:dyDescent="0.15">
      <c r="A14" s="9" t="str">
        <f>'AB Touchpoint System Workbook'!M25</f>
        <v>January</v>
      </c>
      <c r="B14" s="12" t="str">
        <f t="shared" si="0"/>
        <v>Client 13January</v>
      </c>
      <c r="C14" s="12">
        <f>IF(ISNUMBER(SEARCH(Q$1,$B14)),MAX(C$1:C13)+1)</f>
        <v>1</v>
      </c>
      <c r="D14" s="12" t="b">
        <f>IF(ISNUMBER(SEARCH(R$1,$B14)),MAX(D$1:D13)+1)</f>
        <v>0</v>
      </c>
      <c r="E14" s="12" t="b">
        <f>IF(ISNUMBER(SEARCH(S$1,$B14)),MAX(E$1:E13)+1)</f>
        <v>0</v>
      </c>
      <c r="F14" s="12" t="b">
        <f>IF(ISNUMBER(SEARCH(T$1,$B14)),MAX(F$1:F13)+1)</f>
        <v>0</v>
      </c>
      <c r="G14" s="12" t="b">
        <f>IF(ISNUMBER(SEARCH(U$1,$B14)),MAX(G$1:G13)+1)</f>
        <v>0</v>
      </c>
      <c r="H14" s="12" t="b">
        <f>IF(ISNUMBER(SEARCH(V$1,$B14)),MAX(H$1:H13)+1)</f>
        <v>0</v>
      </c>
      <c r="I14" s="12" t="b">
        <f>IF(ISNUMBER(SEARCH(W$1,$B14)),MAX(I$1:I13)+1)</f>
        <v>0</v>
      </c>
      <c r="J14" s="12" t="b">
        <f>IF(ISNUMBER(SEARCH(X$1,$B14)),MAX(J$1:J13)+1)</f>
        <v>0</v>
      </c>
      <c r="K14" s="12" t="b">
        <f>IF(ISNUMBER(SEARCH(Y$1,$B14)),MAX(K$1:K13)+1)</f>
        <v>0</v>
      </c>
      <c r="L14" s="12" t="b">
        <f>IF(ISNUMBER(SEARCH(Z$1,$B14)),MAX(L$1:L13)+1)</f>
        <v>0</v>
      </c>
      <c r="M14" s="12" t="b">
        <f>IF(ISNUMBER(SEARCH(AA$1,$B14)),MAX(M$1:M13)+1)</f>
        <v>0</v>
      </c>
      <c r="N14" s="12" t="b">
        <f>IF(ISNUMBER(SEARCH(AB$1,$B14)),MAX(N$1:N13)+1)</f>
        <v>0</v>
      </c>
      <c r="O14" s="12" t="str">
        <f>'AB Touchpoint System Workbook'!K25</f>
        <v>Client 13</v>
      </c>
      <c r="P14" s="13">
        <f t="shared" si="1"/>
        <v>13</v>
      </c>
      <c r="Q14" s="20" t="str">
        <f>IFERROR(VLOOKUP($P14,C:$O,13,0),"")</f>
        <v>Client 157</v>
      </c>
      <c r="R14" s="20" t="str">
        <f>IFERROR(VLOOKUP($P14,D:$O,12,0),"")</f>
        <v>Client 146</v>
      </c>
      <c r="S14" s="20" t="str">
        <f>IFERROR(VLOOKUP($P14,E:$O,11,0),"")</f>
        <v>Client 147</v>
      </c>
      <c r="T14" s="20" t="str">
        <f>IFERROR(VLOOKUP($P14,F:$O,10,0),"")</f>
        <v>Client 148</v>
      </c>
      <c r="U14" s="20" t="str">
        <f>IFERROR(VLOOKUP($P14,G:$O,9,0),"")</f>
        <v>Client 149</v>
      </c>
      <c r="V14" s="20" t="str">
        <f>IFERROR(VLOOKUP($P14,H:$O,8,0),"")</f>
        <v>Client 150</v>
      </c>
      <c r="W14" s="20" t="str">
        <f>IFERROR(VLOOKUP($P14,I:$O,7,0),"")</f>
        <v>Client 151</v>
      </c>
      <c r="X14" s="20" t="str">
        <f>IFERROR(VLOOKUP($P14,J:$O,6,0),"")</f>
        <v>Client 140</v>
      </c>
      <c r="Y14" s="20" t="str">
        <f>IFERROR(VLOOKUP($P14,K:$O,5,0),"")</f>
        <v>Client 153</v>
      </c>
      <c r="Z14" s="20" t="str">
        <f>IFERROR(VLOOKUP($P14,L:$O,4,0),"")</f>
        <v>Client 142</v>
      </c>
      <c r="AA14" s="20" t="str">
        <f>IFERROR(VLOOKUP($P14,M:$O,3,0),"")</f>
        <v>Client 155</v>
      </c>
      <c r="AB14" s="20" t="str">
        <f>IFERROR(VLOOKUP($P14,N:$O,2,0),"")</f>
        <v>Client 168</v>
      </c>
    </row>
    <row r="15" spans="1:28" x14ac:dyDescent="0.15">
      <c r="A15" s="9" t="str">
        <f>'AB Touchpoint System Workbook'!M26</f>
        <v>February</v>
      </c>
      <c r="B15" s="12" t="str">
        <f t="shared" si="0"/>
        <v>Client 14February</v>
      </c>
      <c r="C15" s="12" t="b">
        <f>IF(ISNUMBER(SEARCH(Q$1,$B15)),MAX(C$1:C14)+1)</f>
        <v>0</v>
      </c>
      <c r="D15" s="12">
        <f>IF(ISNUMBER(SEARCH(R$1,$B15)),MAX(D$1:D14)+1)</f>
        <v>2</v>
      </c>
      <c r="E15" s="12" t="b">
        <f>IF(ISNUMBER(SEARCH(S$1,$B15)),MAX(E$1:E14)+1)</f>
        <v>0</v>
      </c>
      <c r="F15" s="12" t="b">
        <f>IF(ISNUMBER(SEARCH(T$1,$B15)),MAX(F$1:F14)+1)</f>
        <v>0</v>
      </c>
      <c r="G15" s="12" t="b">
        <f>IF(ISNUMBER(SEARCH(U$1,$B15)),MAX(G$1:G14)+1)</f>
        <v>0</v>
      </c>
      <c r="H15" s="12" t="b">
        <f>IF(ISNUMBER(SEARCH(V$1,$B15)),MAX(H$1:H14)+1)</f>
        <v>0</v>
      </c>
      <c r="I15" s="12" t="b">
        <f>IF(ISNUMBER(SEARCH(W$1,$B15)),MAX(I$1:I14)+1)</f>
        <v>0</v>
      </c>
      <c r="J15" s="12" t="b">
        <f>IF(ISNUMBER(SEARCH(X$1,$B15)),MAX(J$1:J14)+1)</f>
        <v>0</v>
      </c>
      <c r="K15" s="12" t="b">
        <f>IF(ISNUMBER(SEARCH(Y$1,$B15)),MAX(K$1:K14)+1)</f>
        <v>0</v>
      </c>
      <c r="L15" s="12" t="b">
        <f>IF(ISNUMBER(SEARCH(Z$1,$B15)),MAX(L$1:L14)+1)</f>
        <v>0</v>
      </c>
      <c r="M15" s="12" t="b">
        <f>IF(ISNUMBER(SEARCH(AA$1,$B15)),MAX(M$1:M14)+1)</f>
        <v>0</v>
      </c>
      <c r="N15" s="12" t="b">
        <f>IF(ISNUMBER(SEARCH(AB$1,$B15)),MAX(N$1:N14)+1)</f>
        <v>0</v>
      </c>
      <c r="O15" s="12" t="str">
        <f>'AB Touchpoint System Workbook'!K26</f>
        <v>Client 14</v>
      </c>
      <c r="P15" s="13">
        <f t="shared" si="1"/>
        <v>14</v>
      </c>
      <c r="Q15" s="20" t="str">
        <f>IFERROR(VLOOKUP($P15,C:$O,13,0),"")</f>
        <v>Client 169</v>
      </c>
      <c r="R15" s="20" t="str">
        <f>IFERROR(VLOOKUP($P15,D:$O,12,0),"")</f>
        <v>Client 158</v>
      </c>
      <c r="S15" s="20" t="str">
        <f>IFERROR(VLOOKUP($P15,E:$O,11,0),"")</f>
        <v>Client 159</v>
      </c>
      <c r="T15" s="20" t="str">
        <f>IFERROR(VLOOKUP($P15,F:$O,10,0),"")</f>
        <v>Client 160</v>
      </c>
      <c r="U15" s="20" t="str">
        <f>IFERROR(VLOOKUP($P15,G:$O,9,0),"")</f>
        <v>Client 161</v>
      </c>
      <c r="V15" s="20" t="str">
        <f>IFERROR(VLOOKUP($P15,H:$O,8,0),"")</f>
        <v>Client 162</v>
      </c>
      <c r="W15" s="20" t="str">
        <f>IFERROR(VLOOKUP($P15,I:$O,7,0),"")</f>
        <v>Client 163</v>
      </c>
      <c r="X15" s="20" t="str">
        <f>IFERROR(VLOOKUP($P15,J:$O,6,0),"")</f>
        <v>Client 152</v>
      </c>
      <c r="Y15" s="20" t="str">
        <f>IFERROR(VLOOKUP($P15,K:$O,5,0),"")</f>
        <v>Client 165</v>
      </c>
      <c r="Z15" s="20" t="str">
        <f>IFERROR(VLOOKUP($P15,L:$O,4,0),"")</f>
        <v>Client 154</v>
      </c>
      <c r="AA15" s="20" t="str">
        <f>IFERROR(VLOOKUP($P15,M:$O,3,0),"")</f>
        <v>Client 167</v>
      </c>
      <c r="AB15" s="20" t="str">
        <f>IFERROR(VLOOKUP($P15,N:$O,2,0),"")</f>
        <v>Client 180</v>
      </c>
    </row>
    <row r="16" spans="1:28" x14ac:dyDescent="0.15">
      <c r="A16" s="9" t="str">
        <f>'AB Touchpoint System Workbook'!M27</f>
        <v>March</v>
      </c>
      <c r="B16" s="12" t="str">
        <f t="shared" si="0"/>
        <v>Client 15March</v>
      </c>
      <c r="C16" s="12" t="b">
        <f>IF(ISNUMBER(SEARCH(Q$1,$B16)),MAX(C$1:C15)+1)</f>
        <v>0</v>
      </c>
      <c r="D16" s="12" t="b">
        <f>IF(ISNUMBER(SEARCH(R$1,$B16)),MAX(D$1:D15)+1)</f>
        <v>0</v>
      </c>
      <c r="E16" s="12">
        <f>IF(ISNUMBER(SEARCH(S$1,$B16)),MAX(E$1:E15)+1)</f>
        <v>2</v>
      </c>
      <c r="F16" s="12" t="b">
        <f>IF(ISNUMBER(SEARCH(T$1,$B16)),MAX(F$1:F15)+1)</f>
        <v>0</v>
      </c>
      <c r="G16" s="12" t="b">
        <f>IF(ISNUMBER(SEARCH(U$1,$B16)),MAX(G$1:G15)+1)</f>
        <v>0</v>
      </c>
      <c r="H16" s="12" t="b">
        <f>IF(ISNUMBER(SEARCH(V$1,$B16)),MAX(H$1:H15)+1)</f>
        <v>0</v>
      </c>
      <c r="I16" s="12" t="b">
        <f>IF(ISNUMBER(SEARCH(W$1,$B16)),MAX(I$1:I15)+1)</f>
        <v>0</v>
      </c>
      <c r="J16" s="12" t="b">
        <f>IF(ISNUMBER(SEARCH(X$1,$B16)),MAX(J$1:J15)+1)</f>
        <v>0</v>
      </c>
      <c r="K16" s="12" t="b">
        <f>IF(ISNUMBER(SEARCH(Y$1,$B16)),MAX(K$1:K15)+1)</f>
        <v>0</v>
      </c>
      <c r="L16" s="12" t="b">
        <f>IF(ISNUMBER(SEARCH(Z$1,$B16)),MAX(L$1:L15)+1)</f>
        <v>0</v>
      </c>
      <c r="M16" s="12" t="b">
        <f>IF(ISNUMBER(SEARCH(AA$1,$B16)),MAX(M$1:M15)+1)</f>
        <v>0</v>
      </c>
      <c r="N16" s="12" t="b">
        <f>IF(ISNUMBER(SEARCH(AB$1,$B16)),MAX(N$1:N15)+1)</f>
        <v>0</v>
      </c>
      <c r="O16" s="12" t="str">
        <f>'AB Touchpoint System Workbook'!K27</f>
        <v>Client 15</v>
      </c>
      <c r="P16" s="13">
        <f t="shared" si="1"/>
        <v>15</v>
      </c>
      <c r="Q16" s="20" t="str">
        <f>IFERROR(VLOOKUP($P16,C:$O,13,0),"")</f>
        <v>Client 181</v>
      </c>
      <c r="R16" s="20" t="str">
        <f>IFERROR(VLOOKUP($P16,D:$O,12,0),"")</f>
        <v>Client 170</v>
      </c>
      <c r="S16" s="20" t="str">
        <f>IFERROR(VLOOKUP($P16,E:$O,11,0),"")</f>
        <v>Client 171</v>
      </c>
      <c r="T16" s="20" t="str">
        <f>IFERROR(VLOOKUP($P16,F:$O,10,0),"")</f>
        <v>Client 172</v>
      </c>
      <c r="U16" s="20" t="str">
        <f>IFERROR(VLOOKUP($P16,G:$O,9,0),"")</f>
        <v>Client 173</v>
      </c>
      <c r="V16" s="20" t="str">
        <f>IFERROR(VLOOKUP($P16,H:$O,8,0),"")</f>
        <v>Client 174</v>
      </c>
      <c r="W16" s="20" t="str">
        <f>IFERROR(VLOOKUP($P16,I:$O,7,0),"")</f>
        <v>Client 175</v>
      </c>
      <c r="X16" s="20" t="str">
        <f>IFERROR(VLOOKUP($P16,J:$O,6,0),"")</f>
        <v>Client 164</v>
      </c>
      <c r="Y16" s="20" t="str">
        <f>IFERROR(VLOOKUP($P16,K:$O,5,0),"")</f>
        <v>Client 177</v>
      </c>
      <c r="Z16" s="20" t="str">
        <f>IFERROR(VLOOKUP($P16,L:$O,4,0),"")</f>
        <v>Client 166</v>
      </c>
      <c r="AA16" s="20" t="str">
        <f>IFERROR(VLOOKUP($P16,M:$O,3,0),"")</f>
        <v>Client 179</v>
      </c>
      <c r="AB16" s="20" t="str">
        <f>IFERROR(VLOOKUP($P16,N:$O,2,0),"")</f>
        <v>Client 192</v>
      </c>
    </row>
    <row r="17" spans="1:28" x14ac:dyDescent="0.15">
      <c r="A17" s="9" t="str">
        <f>'AB Touchpoint System Workbook'!M28</f>
        <v>April</v>
      </c>
      <c r="B17" s="12" t="str">
        <f t="shared" si="0"/>
        <v>Client 16April</v>
      </c>
      <c r="C17" s="12" t="b">
        <f>IF(ISNUMBER(SEARCH(Q$1,$B17)),MAX(C$1:C16)+1)</f>
        <v>0</v>
      </c>
      <c r="D17" s="12" t="b">
        <f>IF(ISNUMBER(SEARCH(R$1,$B17)),MAX(D$1:D16)+1)</f>
        <v>0</v>
      </c>
      <c r="E17" s="12" t="b">
        <f>IF(ISNUMBER(SEARCH(S$1,$B17)),MAX(E$1:E16)+1)</f>
        <v>0</v>
      </c>
      <c r="F17" s="12">
        <f>IF(ISNUMBER(SEARCH(T$1,$B17)),MAX(F$1:F16)+1)</f>
        <v>2</v>
      </c>
      <c r="G17" s="12" t="b">
        <f>IF(ISNUMBER(SEARCH(U$1,$B17)),MAX(G$1:G16)+1)</f>
        <v>0</v>
      </c>
      <c r="H17" s="12" t="b">
        <f>IF(ISNUMBER(SEARCH(V$1,$B17)),MAX(H$1:H16)+1)</f>
        <v>0</v>
      </c>
      <c r="I17" s="12" t="b">
        <f>IF(ISNUMBER(SEARCH(W$1,$B17)),MAX(I$1:I16)+1)</f>
        <v>0</v>
      </c>
      <c r="J17" s="12" t="b">
        <f>IF(ISNUMBER(SEARCH(X$1,$B17)),MAX(J$1:J16)+1)</f>
        <v>0</v>
      </c>
      <c r="K17" s="12" t="b">
        <f>IF(ISNUMBER(SEARCH(Y$1,$B17)),MAX(K$1:K16)+1)</f>
        <v>0</v>
      </c>
      <c r="L17" s="12" t="b">
        <f>IF(ISNUMBER(SEARCH(Z$1,$B17)),MAX(L$1:L16)+1)</f>
        <v>0</v>
      </c>
      <c r="M17" s="12" t="b">
        <f>IF(ISNUMBER(SEARCH(AA$1,$B17)),MAX(M$1:M16)+1)</f>
        <v>0</v>
      </c>
      <c r="N17" s="12" t="b">
        <f>IF(ISNUMBER(SEARCH(AB$1,$B17)),MAX(N$1:N16)+1)</f>
        <v>0</v>
      </c>
      <c r="O17" s="12" t="str">
        <f>'AB Touchpoint System Workbook'!K28</f>
        <v>Client 16</v>
      </c>
      <c r="P17" s="13">
        <f t="shared" si="1"/>
        <v>16</v>
      </c>
      <c r="Q17" s="20" t="str">
        <f>IFERROR(VLOOKUP($P17,C:$O,13,0),"")</f>
        <v>Client 193</v>
      </c>
      <c r="R17" s="20" t="str">
        <f>IFERROR(VLOOKUP($P17,D:$O,12,0),"")</f>
        <v>Client 182</v>
      </c>
      <c r="S17" s="20" t="str">
        <f>IFERROR(VLOOKUP($P17,E:$O,11,0),"")</f>
        <v>Client 183</v>
      </c>
      <c r="T17" s="20" t="str">
        <f>IFERROR(VLOOKUP($P17,F:$O,10,0),"")</f>
        <v>Client 184</v>
      </c>
      <c r="U17" s="20" t="str">
        <f>IFERROR(VLOOKUP($P17,G:$O,9,0),"")</f>
        <v>Client 185</v>
      </c>
      <c r="V17" s="20" t="str">
        <f>IFERROR(VLOOKUP($P17,H:$O,8,0),"")</f>
        <v>Client 186</v>
      </c>
      <c r="W17" s="20" t="str">
        <f>IFERROR(VLOOKUP($P17,I:$O,7,0),"")</f>
        <v>Client 187</v>
      </c>
      <c r="X17" s="20" t="str">
        <f>IFERROR(VLOOKUP($P17,J:$O,6,0),"")</f>
        <v>Client 176</v>
      </c>
      <c r="Y17" s="20" t="str">
        <f>IFERROR(VLOOKUP($P17,K:$O,5,0),"")</f>
        <v>Client 189</v>
      </c>
      <c r="Z17" s="20" t="str">
        <f>IFERROR(VLOOKUP($P17,L:$O,4,0),"")</f>
        <v>Client 178</v>
      </c>
      <c r="AA17" s="20" t="str">
        <f>IFERROR(VLOOKUP($P17,M:$O,3,0),"")</f>
        <v>Client 191</v>
      </c>
      <c r="AB17" s="20" t="str">
        <f>IFERROR(VLOOKUP($P17,N:$O,2,0),"")</f>
        <v>Client 204</v>
      </c>
    </row>
    <row r="18" spans="1:28" x14ac:dyDescent="0.15">
      <c r="A18" s="9" t="str">
        <f>'AB Touchpoint System Workbook'!M29</f>
        <v>May</v>
      </c>
      <c r="B18" s="12" t="str">
        <f t="shared" si="0"/>
        <v>Client 17May</v>
      </c>
      <c r="C18" s="12" t="b">
        <f>IF(ISNUMBER(SEARCH(Q$1,$B18)),MAX(C$1:C17)+1)</f>
        <v>0</v>
      </c>
      <c r="D18" s="12" t="b">
        <f>IF(ISNUMBER(SEARCH(R$1,$B18)),MAX(D$1:D17)+1)</f>
        <v>0</v>
      </c>
      <c r="E18" s="12" t="b">
        <f>IF(ISNUMBER(SEARCH(S$1,$B18)),MAX(E$1:E17)+1)</f>
        <v>0</v>
      </c>
      <c r="F18" s="12" t="b">
        <f>IF(ISNUMBER(SEARCH(T$1,$B18)),MAX(F$1:F17)+1)</f>
        <v>0</v>
      </c>
      <c r="G18" s="12">
        <f>IF(ISNUMBER(SEARCH(U$1,$B18)),MAX(G$1:G17)+1)</f>
        <v>2</v>
      </c>
      <c r="H18" s="12" t="b">
        <f>IF(ISNUMBER(SEARCH(V$1,$B18)),MAX(H$1:H17)+1)</f>
        <v>0</v>
      </c>
      <c r="I18" s="12" t="b">
        <f>IF(ISNUMBER(SEARCH(W$1,$B18)),MAX(I$1:I17)+1)</f>
        <v>0</v>
      </c>
      <c r="J18" s="12" t="b">
        <f>IF(ISNUMBER(SEARCH(X$1,$B18)),MAX(J$1:J17)+1)</f>
        <v>0</v>
      </c>
      <c r="K18" s="12" t="b">
        <f>IF(ISNUMBER(SEARCH(Y$1,$B18)),MAX(K$1:K17)+1)</f>
        <v>0</v>
      </c>
      <c r="L18" s="12" t="b">
        <f>IF(ISNUMBER(SEARCH(Z$1,$B18)),MAX(L$1:L17)+1)</f>
        <v>0</v>
      </c>
      <c r="M18" s="12" t="b">
        <f>IF(ISNUMBER(SEARCH(AA$1,$B18)),MAX(M$1:M17)+1)</f>
        <v>0</v>
      </c>
      <c r="N18" s="12" t="b">
        <f>IF(ISNUMBER(SEARCH(AB$1,$B18)),MAX(N$1:N17)+1)</f>
        <v>0</v>
      </c>
      <c r="O18" s="12" t="str">
        <f>'AB Touchpoint System Workbook'!K29</f>
        <v>Client 17</v>
      </c>
      <c r="P18" s="13">
        <f t="shared" si="1"/>
        <v>17</v>
      </c>
      <c r="Q18" s="20" t="str">
        <f>IFERROR(VLOOKUP($P18,C:$O,13,0),"")</f>
        <v>Client 205</v>
      </c>
      <c r="R18" s="20" t="str">
        <f>IFERROR(VLOOKUP($P18,D:$O,12,0),"")</f>
        <v>Client 194</v>
      </c>
      <c r="S18" s="20" t="str">
        <f>IFERROR(VLOOKUP($P18,E:$O,11,0),"")</f>
        <v>Client 195</v>
      </c>
      <c r="T18" s="20" t="str">
        <f>IFERROR(VLOOKUP($P18,F:$O,10,0),"")</f>
        <v>Client 196</v>
      </c>
      <c r="U18" s="20" t="str">
        <f>IFERROR(VLOOKUP($P18,G:$O,9,0),"")</f>
        <v>Client 197</v>
      </c>
      <c r="V18" s="20" t="str">
        <f>IFERROR(VLOOKUP($P18,H:$O,8,0),"")</f>
        <v>Client 198</v>
      </c>
      <c r="W18" s="20" t="str">
        <f>IFERROR(VLOOKUP($P18,I:$O,7,0),"")</f>
        <v>Client 199</v>
      </c>
      <c r="X18" s="20" t="str">
        <f>IFERROR(VLOOKUP($P18,J:$O,6,0),"")</f>
        <v>Client 188</v>
      </c>
      <c r="Y18" s="20" t="str">
        <f>IFERROR(VLOOKUP($P18,K:$O,5,0),"")</f>
        <v>Client 201</v>
      </c>
      <c r="Z18" s="20" t="str">
        <f>IFERROR(VLOOKUP($P18,L:$O,4,0),"")</f>
        <v>Client 190</v>
      </c>
      <c r="AA18" s="20" t="str">
        <f>IFERROR(VLOOKUP($P18,M:$O,3,0),"")</f>
        <v>Client 203</v>
      </c>
      <c r="AB18" s="20" t="str">
        <f>IFERROR(VLOOKUP($P18,N:$O,2,0),"")</f>
        <v>Client 216</v>
      </c>
    </row>
    <row r="19" spans="1:28" x14ac:dyDescent="0.15">
      <c r="A19" s="9" t="str">
        <f>'AB Touchpoint System Workbook'!M30</f>
        <v>June</v>
      </c>
      <c r="B19" s="12" t="str">
        <f t="shared" si="0"/>
        <v>Client 18June</v>
      </c>
      <c r="C19" s="12" t="b">
        <f>IF(ISNUMBER(SEARCH(Q$1,$B19)),MAX(C$1:C18)+1)</f>
        <v>0</v>
      </c>
      <c r="D19" s="12" t="b">
        <f>IF(ISNUMBER(SEARCH(R$1,$B19)),MAX(D$1:D18)+1)</f>
        <v>0</v>
      </c>
      <c r="E19" s="12" t="b">
        <f>IF(ISNUMBER(SEARCH(S$1,$B19)),MAX(E$1:E18)+1)</f>
        <v>0</v>
      </c>
      <c r="F19" s="12" t="b">
        <f>IF(ISNUMBER(SEARCH(T$1,$B19)),MAX(F$1:F18)+1)</f>
        <v>0</v>
      </c>
      <c r="G19" s="12" t="b">
        <f>IF(ISNUMBER(SEARCH(U$1,$B19)),MAX(G$1:G18)+1)</f>
        <v>0</v>
      </c>
      <c r="H19" s="12">
        <f>IF(ISNUMBER(SEARCH(V$1,$B19)),MAX(H$1:H18)+1)</f>
        <v>2</v>
      </c>
      <c r="I19" s="12" t="b">
        <f>IF(ISNUMBER(SEARCH(W$1,$B19)),MAX(I$1:I18)+1)</f>
        <v>0</v>
      </c>
      <c r="J19" s="12" t="b">
        <f>IF(ISNUMBER(SEARCH(X$1,$B19)),MAX(J$1:J18)+1)</f>
        <v>0</v>
      </c>
      <c r="K19" s="12" t="b">
        <f>IF(ISNUMBER(SEARCH(Y$1,$B19)),MAX(K$1:K18)+1)</f>
        <v>0</v>
      </c>
      <c r="L19" s="12" t="b">
        <f>IF(ISNUMBER(SEARCH(Z$1,$B19)),MAX(L$1:L18)+1)</f>
        <v>0</v>
      </c>
      <c r="M19" s="12" t="b">
        <f>IF(ISNUMBER(SEARCH(AA$1,$B19)),MAX(M$1:M18)+1)</f>
        <v>0</v>
      </c>
      <c r="N19" s="12" t="b">
        <f>IF(ISNUMBER(SEARCH(AB$1,$B19)),MAX(N$1:N18)+1)</f>
        <v>0</v>
      </c>
      <c r="O19" s="12" t="str">
        <f>'AB Touchpoint System Workbook'!K30</f>
        <v>Client 18</v>
      </c>
      <c r="P19" s="13">
        <f t="shared" si="1"/>
        <v>18</v>
      </c>
      <c r="Q19" s="20" t="str">
        <f>IFERROR(VLOOKUP($P19,C:$O,13,0),"")</f>
        <v>Client 217</v>
      </c>
      <c r="R19" s="20" t="str">
        <f>IFERROR(VLOOKUP($P19,D:$O,12,0),"")</f>
        <v>Client 206</v>
      </c>
      <c r="S19" s="20" t="str">
        <f>IFERROR(VLOOKUP($P19,E:$O,11,0),"")</f>
        <v>Client 207</v>
      </c>
      <c r="T19" s="20" t="str">
        <f>IFERROR(VLOOKUP($P19,F:$O,10,0),"")</f>
        <v>Client 208</v>
      </c>
      <c r="U19" s="20" t="str">
        <f>IFERROR(VLOOKUP($P19,G:$O,9,0),"")</f>
        <v>Client 209</v>
      </c>
      <c r="V19" s="20" t="str">
        <f>IFERROR(VLOOKUP($P19,H:$O,8,0),"")</f>
        <v>Client 210</v>
      </c>
      <c r="W19" s="20" t="str">
        <f>IFERROR(VLOOKUP($P19,I:$O,7,0),"")</f>
        <v>Client 211</v>
      </c>
      <c r="X19" s="20" t="str">
        <f>IFERROR(VLOOKUP($P19,J:$O,6,0),"")</f>
        <v>Client 200</v>
      </c>
      <c r="Y19" s="20" t="str">
        <f>IFERROR(VLOOKUP($P19,K:$O,5,0),"")</f>
        <v>Client 213</v>
      </c>
      <c r="Z19" s="20" t="str">
        <f>IFERROR(VLOOKUP($P19,L:$O,4,0),"")</f>
        <v>Client 202</v>
      </c>
      <c r="AA19" s="20" t="str">
        <f>IFERROR(VLOOKUP($P19,M:$O,3,0),"")</f>
        <v>Client 215</v>
      </c>
      <c r="AB19" s="20" t="str">
        <f>IFERROR(VLOOKUP($P19,N:$O,2,0),"")</f>
        <v>Client 228</v>
      </c>
    </row>
    <row r="20" spans="1:28" x14ac:dyDescent="0.15">
      <c r="A20" s="9" t="str">
        <f>'AB Touchpoint System Workbook'!M31</f>
        <v>July</v>
      </c>
      <c r="B20" s="12" t="str">
        <f t="shared" si="0"/>
        <v>Client 19July</v>
      </c>
      <c r="C20" s="12" t="b">
        <f>IF(ISNUMBER(SEARCH(Q$1,$B20)),MAX(C$1:C19)+1)</f>
        <v>0</v>
      </c>
      <c r="D20" s="12" t="b">
        <f>IF(ISNUMBER(SEARCH(R$1,$B20)),MAX(D$1:D19)+1)</f>
        <v>0</v>
      </c>
      <c r="E20" s="12" t="b">
        <f>IF(ISNUMBER(SEARCH(S$1,$B20)),MAX(E$1:E19)+1)</f>
        <v>0</v>
      </c>
      <c r="F20" s="12" t="b">
        <f>IF(ISNUMBER(SEARCH(T$1,$B20)),MAX(F$1:F19)+1)</f>
        <v>0</v>
      </c>
      <c r="G20" s="12" t="b">
        <f>IF(ISNUMBER(SEARCH(U$1,$B20)),MAX(G$1:G19)+1)</f>
        <v>0</v>
      </c>
      <c r="H20" s="12" t="b">
        <f>IF(ISNUMBER(SEARCH(V$1,$B20)),MAX(H$1:H19)+1)</f>
        <v>0</v>
      </c>
      <c r="I20" s="12">
        <f>IF(ISNUMBER(SEARCH(W$1,$B20)),MAX(I$1:I19)+1)</f>
        <v>2</v>
      </c>
      <c r="J20" s="12" t="b">
        <f>IF(ISNUMBER(SEARCH(X$1,$B20)),MAX(J$1:J19)+1)</f>
        <v>0</v>
      </c>
      <c r="K20" s="12" t="b">
        <f>IF(ISNUMBER(SEARCH(Y$1,$B20)),MAX(K$1:K19)+1)</f>
        <v>0</v>
      </c>
      <c r="L20" s="12" t="b">
        <f>IF(ISNUMBER(SEARCH(Z$1,$B20)),MAX(L$1:L19)+1)</f>
        <v>0</v>
      </c>
      <c r="M20" s="12" t="b">
        <f>IF(ISNUMBER(SEARCH(AA$1,$B20)),MAX(M$1:M19)+1)</f>
        <v>0</v>
      </c>
      <c r="N20" s="12" t="b">
        <f>IF(ISNUMBER(SEARCH(AB$1,$B20)),MAX(N$1:N19)+1)</f>
        <v>0</v>
      </c>
      <c r="O20" s="12" t="str">
        <f>'AB Touchpoint System Workbook'!K31</f>
        <v>Client 19</v>
      </c>
      <c r="P20" s="13">
        <f t="shared" si="1"/>
        <v>19</v>
      </c>
      <c r="Q20" s="20" t="str">
        <f>IFERROR(VLOOKUP($P20,C:$O,13,0),"")</f>
        <v>Client 229</v>
      </c>
      <c r="R20" s="20" t="str">
        <f>IFERROR(VLOOKUP($P20,D:$O,12,0),"")</f>
        <v>Client 218</v>
      </c>
      <c r="S20" s="20" t="str">
        <f>IFERROR(VLOOKUP($P20,E:$O,11,0),"")</f>
        <v>Client 219</v>
      </c>
      <c r="T20" s="20" t="str">
        <f>IFERROR(VLOOKUP($P20,F:$O,10,0),"")</f>
        <v>Client 220</v>
      </c>
      <c r="U20" s="20" t="str">
        <f>IFERROR(VLOOKUP($P20,G:$O,9,0),"")</f>
        <v>Client 221</v>
      </c>
      <c r="V20" s="20" t="str">
        <f>IFERROR(VLOOKUP($P20,H:$O,8,0),"")</f>
        <v>Client 222</v>
      </c>
      <c r="W20" s="20" t="str">
        <f>IFERROR(VLOOKUP($P20,I:$O,7,0),"")</f>
        <v>Client 223</v>
      </c>
      <c r="X20" s="20" t="str">
        <f>IFERROR(VLOOKUP($P20,J:$O,6,0),"")</f>
        <v>Client 212</v>
      </c>
      <c r="Y20" s="20" t="str">
        <f>IFERROR(VLOOKUP($P20,K:$O,5,0),"")</f>
        <v>Client 225</v>
      </c>
      <c r="Z20" s="20" t="str">
        <f>IFERROR(VLOOKUP($P20,L:$O,4,0),"")</f>
        <v>Client 214</v>
      </c>
      <c r="AA20" s="20" t="str">
        <f>IFERROR(VLOOKUP($P20,M:$O,3,0),"")</f>
        <v>Client 227</v>
      </c>
      <c r="AB20" s="20" t="str">
        <f>IFERROR(VLOOKUP($P20,N:$O,2,0),"")</f>
        <v>Client 240</v>
      </c>
    </row>
    <row r="21" spans="1:28" x14ac:dyDescent="0.15">
      <c r="A21" s="9" t="str">
        <f>'AB Touchpoint System Workbook'!M32</f>
        <v>August</v>
      </c>
      <c r="B21" s="12" t="str">
        <f t="shared" si="0"/>
        <v>Client 20August</v>
      </c>
      <c r="C21" s="12" t="b">
        <f>IF(ISNUMBER(SEARCH(Q$1,$B21)),MAX(C$1:C20)+1)</f>
        <v>0</v>
      </c>
      <c r="D21" s="12" t="b">
        <f>IF(ISNUMBER(SEARCH(R$1,$B21)),MAX(D$1:D20)+1)</f>
        <v>0</v>
      </c>
      <c r="E21" s="12" t="b">
        <f>IF(ISNUMBER(SEARCH(S$1,$B21)),MAX(E$1:E20)+1)</f>
        <v>0</v>
      </c>
      <c r="F21" s="12" t="b">
        <f>IF(ISNUMBER(SEARCH(T$1,$B21)),MAX(F$1:F20)+1)</f>
        <v>0</v>
      </c>
      <c r="G21" s="12" t="b">
        <f>IF(ISNUMBER(SEARCH(U$1,$B21)),MAX(G$1:G20)+1)</f>
        <v>0</v>
      </c>
      <c r="H21" s="12" t="b">
        <f>IF(ISNUMBER(SEARCH(V$1,$B21)),MAX(H$1:H20)+1)</f>
        <v>0</v>
      </c>
      <c r="I21" s="12" t="b">
        <f>IF(ISNUMBER(SEARCH(W$1,$B21)),MAX(I$1:I20)+1)</f>
        <v>0</v>
      </c>
      <c r="J21" s="12">
        <f>IF(ISNUMBER(SEARCH(X$1,$B21)),MAX(J$1:J20)+1)</f>
        <v>2</v>
      </c>
      <c r="K21" s="12" t="b">
        <f>IF(ISNUMBER(SEARCH(Y$1,$B21)),MAX(K$1:K20)+1)</f>
        <v>0</v>
      </c>
      <c r="L21" s="12" t="b">
        <f>IF(ISNUMBER(SEARCH(Z$1,$B21)),MAX(L$1:L20)+1)</f>
        <v>0</v>
      </c>
      <c r="M21" s="12" t="b">
        <f>IF(ISNUMBER(SEARCH(AA$1,$B21)),MAX(M$1:M20)+1)</f>
        <v>0</v>
      </c>
      <c r="N21" s="12" t="b">
        <f>IF(ISNUMBER(SEARCH(AB$1,$B21)),MAX(N$1:N20)+1)</f>
        <v>0</v>
      </c>
      <c r="O21" s="12" t="str">
        <f>'AB Touchpoint System Workbook'!K32</f>
        <v>Client 20</v>
      </c>
      <c r="P21" s="13">
        <f t="shared" si="1"/>
        <v>20</v>
      </c>
      <c r="Q21" s="20" t="str">
        <f>IFERROR(VLOOKUP($P21,C:$O,13,0),"")</f>
        <v>Client 241</v>
      </c>
      <c r="R21" s="20" t="str">
        <f>IFERROR(VLOOKUP($P21,D:$O,12,0),"")</f>
        <v>Client 230</v>
      </c>
      <c r="S21" s="20" t="str">
        <f>IFERROR(VLOOKUP($P21,E:$O,11,0),"")</f>
        <v>Client 231</v>
      </c>
      <c r="T21" s="20" t="str">
        <f>IFERROR(VLOOKUP($P21,F:$O,10,0),"")</f>
        <v>Client 232</v>
      </c>
      <c r="U21" s="20" t="str">
        <f>IFERROR(VLOOKUP($P21,G:$O,9,0),"")</f>
        <v>Client 233</v>
      </c>
      <c r="V21" s="20" t="str">
        <f>IFERROR(VLOOKUP($P21,H:$O,8,0),"")</f>
        <v>Client 234</v>
      </c>
      <c r="W21" s="20" t="str">
        <f>IFERROR(VLOOKUP($P21,I:$O,7,0),"")</f>
        <v>Client 235</v>
      </c>
      <c r="X21" s="20" t="str">
        <f>IFERROR(VLOOKUP($P21,J:$O,6,0),"")</f>
        <v>Client 224</v>
      </c>
      <c r="Y21" s="20" t="str">
        <f>IFERROR(VLOOKUP($P21,K:$O,5,0),"")</f>
        <v>Client 237</v>
      </c>
      <c r="Z21" s="20" t="str">
        <f>IFERROR(VLOOKUP($P21,L:$O,4,0),"")</f>
        <v>Client 226</v>
      </c>
      <c r="AA21" s="20" t="str">
        <f>IFERROR(VLOOKUP($P21,M:$O,3,0),"")</f>
        <v>Client 239</v>
      </c>
      <c r="AB21" s="20" t="str">
        <f>IFERROR(VLOOKUP($P21,N:$O,2,0),"")</f>
        <v>Client 252</v>
      </c>
    </row>
    <row r="22" spans="1:28" x14ac:dyDescent="0.15">
      <c r="A22" s="9" t="str">
        <f>'AB Touchpoint System Workbook'!M33</f>
        <v>September</v>
      </c>
      <c r="B22" s="12" t="str">
        <f t="shared" si="0"/>
        <v>Client 21September</v>
      </c>
      <c r="C22" s="12" t="b">
        <f>IF(ISNUMBER(SEARCH(Q$1,$B22)),MAX(C$1:C21)+1)</f>
        <v>0</v>
      </c>
      <c r="D22" s="12" t="b">
        <f>IF(ISNUMBER(SEARCH(R$1,$B22)),MAX(D$1:D21)+1)</f>
        <v>0</v>
      </c>
      <c r="E22" s="12" t="b">
        <f>IF(ISNUMBER(SEARCH(S$1,$B22)),MAX(E$1:E21)+1)</f>
        <v>0</v>
      </c>
      <c r="F22" s="12" t="b">
        <f>IF(ISNUMBER(SEARCH(T$1,$B22)),MAX(F$1:F21)+1)</f>
        <v>0</v>
      </c>
      <c r="G22" s="12" t="b">
        <f>IF(ISNUMBER(SEARCH(U$1,$B22)),MAX(G$1:G21)+1)</f>
        <v>0</v>
      </c>
      <c r="H22" s="12" t="b">
        <f>IF(ISNUMBER(SEARCH(V$1,$B22)),MAX(H$1:H21)+1)</f>
        <v>0</v>
      </c>
      <c r="I22" s="12" t="b">
        <f>IF(ISNUMBER(SEARCH(W$1,$B22)),MAX(I$1:I21)+1)</f>
        <v>0</v>
      </c>
      <c r="J22" s="12" t="b">
        <f>IF(ISNUMBER(SEARCH(X$1,$B22)),MAX(J$1:J21)+1)</f>
        <v>0</v>
      </c>
      <c r="K22" s="12">
        <f>IF(ISNUMBER(SEARCH(Y$1,$B22)),MAX(K$1:K21)+1)</f>
        <v>2</v>
      </c>
      <c r="L22" s="12" t="b">
        <f>IF(ISNUMBER(SEARCH(Z$1,$B22)),MAX(L$1:L21)+1)</f>
        <v>0</v>
      </c>
      <c r="M22" s="12" t="b">
        <f>IF(ISNUMBER(SEARCH(AA$1,$B22)),MAX(M$1:M21)+1)</f>
        <v>0</v>
      </c>
      <c r="N22" s="12" t="b">
        <f>IF(ISNUMBER(SEARCH(AB$1,$B22)),MAX(N$1:N21)+1)</f>
        <v>0</v>
      </c>
      <c r="O22" s="12" t="str">
        <f>'AB Touchpoint System Workbook'!K33</f>
        <v>Client 21</v>
      </c>
      <c r="P22" s="13">
        <f t="shared" si="1"/>
        <v>21</v>
      </c>
      <c r="Q22" s="20" t="str">
        <f>IFERROR(VLOOKUP($P22,C:$O,13,0),"")</f>
        <v>Client 253</v>
      </c>
      <c r="R22" s="20" t="str">
        <f>IFERROR(VLOOKUP($P22,D:$O,12,0),"")</f>
        <v>Client 242</v>
      </c>
      <c r="S22" s="20" t="str">
        <f>IFERROR(VLOOKUP($P22,E:$O,11,0),"")</f>
        <v>Client 243</v>
      </c>
      <c r="T22" s="20" t="str">
        <f>IFERROR(VLOOKUP($P22,F:$O,10,0),"")</f>
        <v>Client 244</v>
      </c>
      <c r="U22" s="20" t="str">
        <f>IFERROR(VLOOKUP($P22,G:$O,9,0),"")</f>
        <v>Client 245</v>
      </c>
      <c r="V22" s="20" t="str">
        <f>IFERROR(VLOOKUP($P22,H:$O,8,0),"")</f>
        <v>Client 246</v>
      </c>
      <c r="W22" s="20" t="str">
        <f>IFERROR(VLOOKUP($P22,I:$O,7,0),"")</f>
        <v>Client 247</v>
      </c>
      <c r="X22" s="20" t="str">
        <f>IFERROR(VLOOKUP($P22,J:$O,6,0),"")</f>
        <v>Client 236</v>
      </c>
      <c r="Y22" s="20" t="str">
        <f>IFERROR(VLOOKUP($P22,K:$O,5,0),"")</f>
        <v>Client 249</v>
      </c>
      <c r="Z22" s="20" t="str">
        <f>IFERROR(VLOOKUP($P22,L:$O,4,0),"")</f>
        <v>Client 238</v>
      </c>
      <c r="AA22" s="20" t="str">
        <f>IFERROR(VLOOKUP($P22,M:$O,3,0),"")</f>
        <v>Client 251</v>
      </c>
      <c r="AB22" s="20" t="str">
        <f>IFERROR(VLOOKUP($P22,N:$O,2,0),"")</f>
        <v>Client 264</v>
      </c>
    </row>
    <row r="23" spans="1:28" x14ac:dyDescent="0.15">
      <c r="A23" s="9" t="str">
        <f>'AB Touchpoint System Workbook'!M34</f>
        <v>October</v>
      </c>
      <c r="B23" s="12" t="str">
        <f t="shared" si="0"/>
        <v>Client 22October</v>
      </c>
      <c r="C23" s="12" t="b">
        <f>IF(ISNUMBER(SEARCH(Q$1,$B23)),MAX(C$1:C22)+1)</f>
        <v>0</v>
      </c>
      <c r="D23" s="12" t="b">
        <f>IF(ISNUMBER(SEARCH(R$1,$B23)),MAX(D$1:D22)+1)</f>
        <v>0</v>
      </c>
      <c r="E23" s="12" t="b">
        <f>IF(ISNUMBER(SEARCH(S$1,$B23)),MAX(E$1:E22)+1)</f>
        <v>0</v>
      </c>
      <c r="F23" s="12" t="b">
        <f>IF(ISNUMBER(SEARCH(T$1,$B23)),MAX(F$1:F22)+1)</f>
        <v>0</v>
      </c>
      <c r="G23" s="12" t="b">
        <f>IF(ISNUMBER(SEARCH(U$1,$B23)),MAX(G$1:G22)+1)</f>
        <v>0</v>
      </c>
      <c r="H23" s="12" t="b">
        <f>IF(ISNUMBER(SEARCH(V$1,$B23)),MAX(H$1:H22)+1)</f>
        <v>0</v>
      </c>
      <c r="I23" s="12" t="b">
        <f>IF(ISNUMBER(SEARCH(W$1,$B23)),MAX(I$1:I22)+1)</f>
        <v>0</v>
      </c>
      <c r="J23" s="12" t="b">
        <f>IF(ISNUMBER(SEARCH(X$1,$B23)),MAX(J$1:J22)+1)</f>
        <v>0</v>
      </c>
      <c r="K23" s="12" t="b">
        <f>IF(ISNUMBER(SEARCH(Y$1,$B23)),MAX(K$1:K22)+1)</f>
        <v>0</v>
      </c>
      <c r="L23" s="12">
        <f>IF(ISNUMBER(SEARCH(Z$1,$B23)),MAX(L$1:L22)+1)</f>
        <v>3</v>
      </c>
      <c r="M23" s="12" t="b">
        <f>IF(ISNUMBER(SEARCH(AA$1,$B23)),MAX(M$1:M22)+1)</f>
        <v>0</v>
      </c>
      <c r="N23" s="12" t="b">
        <f>IF(ISNUMBER(SEARCH(AB$1,$B23)),MAX(N$1:N22)+1)</f>
        <v>0</v>
      </c>
      <c r="O23" s="12" t="str">
        <f>'AB Touchpoint System Workbook'!K34</f>
        <v>Client 22</v>
      </c>
      <c r="P23" s="13">
        <f t="shared" si="1"/>
        <v>22</v>
      </c>
      <c r="Q23" s="20" t="str">
        <f>IFERROR(VLOOKUP($P23,C:$O,13,0),"")</f>
        <v>Client 265</v>
      </c>
      <c r="R23" s="20" t="str">
        <f>IFERROR(VLOOKUP($P23,D:$O,12,0),"")</f>
        <v>Client 254</v>
      </c>
      <c r="S23" s="20" t="str">
        <f>IFERROR(VLOOKUP($P23,E:$O,11,0),"")</f>
        <v>Client 255</v>
      </c>
      <c r="T23" s="20" t="str">
        <f>IFERROR(VLOOKUP($P23,F:$O,10,0),"")</f>
        <v>Client 256</v>
      </c>
      <c r="U23" s="20" t="str">
        <f>IFERROR(VLOOKUP($P23,G:$O,9,0),"")</f>
        <v>Client 257</v>
      </c>
      <c r="V23" s="20" t="str">
        <f>IFERROR(VLOOKUP($P23,H:$O,8,0),"")</f>
        <v>Client 258</v>
      </c>
      <c r="W23" s="20" t="str">
        <f>IFERROR(VLOOKUP($P23,I:$O,7,0),"")</f>
        <v>Client 259</v>
      </c>
      <c r="X23" s="20" t="str">
        <f>IFERROR(VLOOKUP($P23,J:$O,6,0),"")</f>
        <v>Client 248</v>
      </c>
      <c r="Y23" s="20" t="str">
        <f>IFERROR(VLOOKUP($P23,K:$O,5,0),"")</f>
        <v>Client 261</v>
      </c>
      <c r="Z23" s="20" t="str">
        <f>IFERROR(VLOOKUP($P23,L:$O,4,0),"")</f>
        <v>Client 250</v>
      </c>
      <c r="AA23" s="20" t="str">
        <f>IFERROR(VLOOKUP($P23,M:$O,3,0),"")</f>
        <v>Client 263</v>
      </c>
      <c r="AB23" s="20">
        <f>IFERROR(VLOOKUP($P23,N:$O,2,0),"")</f>
        <v>0</v>
      </c>
    </row>
    <row r="24" spans="1:28" x14ac:dyDescent="0.15">
      <c r="A24" s="9" t="str">
        <f>'AB Touchpoint System Workbook'!M35</f>
        <v>November</v>
      </c>
      <c r="B24" s="12" t="str">
        <f t="shared" si="0"/>
        <v>Client 23November</v>
      </c>
      <c r="C24" s="12" t="b">
        <f>IF(ISNUMBER(SEARCH(Q$1,$B24)),MAX(C$1:C23)+1)</f>
        <v>0</v>
      </c>
      <c r="D24" s="12" t="b">
        <f>IF(ISNUMBER(SEARCH(R$1,$B24)),MAX(D$1:D23)+1)</f>
        <v>0</v>
      </c>
      <c r="E24" s="12" t="b">
        <f>IF(ISNUMBER(SEARCH(S$1,$B24)),MAX(E$1:E23)+1)</f>
        <v>0</v>
      </c>
      <c r="F24" s="12" t="b">
        <f>IF(ISNUMBER(SEARCH(T$1,$B24)),MAX(F$1:F23)+1)</f>
        <v>0</v>
      </c>
      <c r="G24" s="12" t="b">
        <f>IF(ISNUMBER(SEARCH(U$1,$B24)),MAX(G$1:G23)+1)</f>
        <v>0</v>
      </c>
      <c r="H24" s="12" t="b">
        <f>IF(ISNUMBER(SEARCH(V$1,$B24)),MAX(H$1:H23)+1)</f>
        <v>0</v>
      </c>
      <c r="I24" s="12" t="b">
        <f>IF(ISNUMBER(SEARCH(W$1,$B24)),MAX(I$1:I23)+1)</f>
        <v>0</v>
      </c>
      <c r="J24" s="12" t="b">
        <f>IF(ISNUMBER(SEARCH(X$1,$B24)),MAX(J$1:J23)+1)</f>
        <v>0</v>
      </c>
      <c r="K24" s="12" t="b">
        <f>IF(ISNUMBER(SEARCH(Y$1,$B24)),MAX(K$1:K23)+1)</f>
        <v>0</v>
      </c>
      <c r="L24" s="12" t="b">
        <f>IF(ISNUMBER(SEARCH(Z$1,$B24)),MAX(L$1:L23)+1)</f>
        <v>0</v>
      </c>
      <c r="M24" s="12">
        <f>IF(ISNUMBER(SEARCH(AA$1,$B24)),MAX(M$1:M23)+1)</f>
        <v>2</v>
      </c>
      <c r="N24" s="12" t="b">
        <f>IF(ISNUMBER(SEARCH(AB$1,$B24)),MAX(N$1:N23)+1)</f>
        <v>0</v>
      </c>
      <c r="O24" s="12" t="str">
        <f>'AB Touchpoint System Workbook'!K35</f>
        <v>Client 23</v>
      </c>
      <c r="P24" s="13">
        <f t="shared" si="1"/>
        <v>23</v>
      </c>
      <c r="Q24" s="20">
        <f>IFERROR(VLOOKUP($P24,C:$O,13,0),"")</f>
        <v>0</v>
      </c>
      <c r="R24" s="20" t="str">
        <f>IFERROR(VLOOKUP($P24,D:$O,12,0),"")</f>
        <v>Client 266</v>
      </c>
      <c r="S24" s="20" t="str">
        <f>IFERROR(VLOOKUP($P24,E:$O,11,0),"")</f>
        <v>Client 267</v>
      </c>
      <c r="T24" s="20" t="str">
        <f>IFERROR(VLOOKUP($P24,F:$O,10,0),"")</f>
        <v>Client 268</v>
      </c>
      <c r="U24" s="20" t="str">
        <f>IFERROR(VLOOKUP($P24,G:$O,9,0),"")</f>
        <v>Client 269</v>
      </c>
      <c r="V24" s="20" t="str">
        <f>IFERROR(VLOOKUP($P24,H:$O,8,0),"")</f>
        <v>Client 270</v>
      </c>
      <c r="W24" s="20" t="str">
        <f>IFERROR(VLOOKUP($P24,I:$O,7,0),"")</f>
        <v>Client 271</v>
      </c>
      <c r="X24" s="20" t="str">
        <f>IFERROR(VLOOKUP($P24,J:$O,6,0),"")</f>
        <v>Client 260</v>
      </c>
      <c r="Y24" s="20">
        <f>IFERROR(VLOOKUP($P24,K:$O,5,0),"")</f>
        <v>0</v>
      </c>
      <c r="Z24" s="20" t="str">
        <f>IFERROR(VLOOKUP($P24,L:$O,4,0),"")</f>
        <v>Client 262</v>
      </c>
      <c r="AA24" s="20">
        <f>IFERROR(VLOOKUP($P24,M:$O,3,0),"")</f>
        <v>0</v>
      </c>
      <c r="AB24" s="20" t="str">
        <f>IFERROR(VLOOKUP($P24,N:$O,2,0),"")</f>
        <v/>
      </c>
    </row>
    <row r="25" spans="1:28" x14ac:dyDescent="0.15">
      <c r="A25" s="9" t="str">
        <f>'AB Touchpoint System Workbook'!M36</f>
        <v>December</v>
      </c>
      <c r="B25" s="12" t="str">
        <f t="shared" si="0"/>
        <v>Client 24December</v>
      </c>
      <c r="C25" s="12" t="b">
        <f>IF(ISNUMBER(SEARCH(Q$1,$B25)),MAX(C$1:C24)+1)</f>
        <v>0</v>
      </c>
      <c r="D25" s="12" t="b">
        <f>IF(ISNUMBER(SEARCH(R$1,$B25)),MAX(D$1:D24)+1)</f>
        <v>0</v>
      </c>
      <c r="E25" s="12" t="b">
        <f>IF(ISNUMBER(SEARCH(S$1,$B25)),MAX(E$1:E24)+1)</f>
        <v>0</v>
      </c>
      <c r="F25" s="12" t="b">
        <f>IF(ISNUMBER(SEARCH(T$1,$B25)),MAX(F$1:F24)+1)</f>
        <v>0</v>
      </c>
      <c r="G25" s="12" t="b">
        <f>IF(ISNUMBER(SEARCH(U$1,$B25)),MAX(G$1:G24)+1)</f>
        <v>0</v>
      </c>
      <c r="H25" s="12" t="b">
        <f>IF(ISNUMBER(SEARCH(V$1,$B25)),MAX(H$1:H24)+1)</f>
        <v>0</v>
      </c>
      <c r="I25" s="12" t="b">
        <f>IF(ISNUMBER(SEARCH(W$1,$B25)),MAX(I$1:I24)+1)</f>
        <v>0</v>
      </c>
      <c r="J25" s="12" t="b">
        <f>IF(ISNUMBER(SEARCH(X$1,$B25)),MAX(J$1:J24)+1)</f>
        <v>0</v>
      </c>
      <c r="K25" s="12" t="b">
        <f>IF(ISNUMBER(SEARCH(Y$1,$B25)),MAX(K$1:K24)+1)</f>
        <v>0</v>
      </c>
      <c r="L25" s="12" t="b">
        <f>IF(ISNUMBER(SEARCH(Z$1,$B25)),MAX(L$1:L24)+1)</f>
        <v>0</v>
      </c>
      <c r="M25" s="12" t="b">
        <f>IF(ISNUMBER(SEARCH(AA$1,$B25)),MAX(M$1:M24)+1)</f>
        <v>0</v>
      </c>
      <c r="N25" s="12">
        <f>IF(ISNUMBER(SEARCH(AB$1,$B25)),MAX(N$1:N24)+1)</f>
        <v>2</v>
      </c>
      <c r="O25" s="12" t="str">
        <f>'AB Touchpoint System Workbook'!K36</f>
        <v>Client 24</v>
      </c>
      <c r="P25" s="13">
        <f t="shared" si="1"/>
        <v>24</v>
      </c>
      <c r="Q25" s="20" t="str">
        <f>IFERROR(VLOOKUP($P25,C:$O,13,0),"")</f>
        <v/>
      </c>
      <c r="R25" s="20">
        <f>IFERROR(VLOOKUP($P25,D:$O,12,0),"")</f>
        <v>0</v>
      </c>
      <c r="S25" s="20" t="str">
        <f>IFERROR(VLOOKUP($P25,E:$O,11,0),"")</f>
        <v/>
      </c>
      <c r="T25" s="20" t="str">
        <f>IFERROR(VLOOKUP($P25,F:$O,10,0),"")</f>
        <v/>
      </c>
      <c r="U25" s="20" t="str">
        <f>IFERROR(VLOOKUP($P25,G:$O,9,0),"")</f>
        <v/>
      </c>
      <c r="V25" s="20" t="str">
        <f>IFERROR(VLOOKUP($P25,H:$O,8,0),"")</f>
        <v/>
      </c>
      <c r="W25" s="20" t="str">
        <f>IFERROR(VLOOKUP($P25,I:$O,7,0),"")</f>
        <v/>
      </c>
      <c r="X25" s="20" t="str">
        <f>IFERROR(VLOOKUP($P25,J:$O,6,0),"")</f>
        <v>Client 272</v>
      </c>
      <c r="Y25" s="20" t="str">
        <f>IFERROR(VLOOKUP($P25,K:$O,5,0),"")</f>
        <v/>
      </c>
      <c r="Z25" s="20">
        <f>IFERROR(VLOOKUP($P25,L:$O,4,0),"")</f>
        <v>0</v>
      </c>
      <c r="AA25" s="20" t="str">
        <f>IFERROR(VLOOKUP($P25,M:$O,3,0),"")</f>
        <v/>
      </c>
      <c r="AB25" s="20" t="str">
        <f>IFERROR(VLOOKUP($P25,N:$O,2,0),"")</f>
        <v/>
      </c>
    </row>
    <row r="26" spans="1:28" x14ac:dyDescent="0.15">
      <c r="A26" s="9" t="str">
        <f>'AB Touchpoint System Workbook'!M37</f>
        <v>March</v>
      </c>
      <c r="B26" s="12" t="str">
        <f t="shared" si="0"/>
        <v>Client 25March</v>
      </c>
      <c r="C26" s="12" t="b">
        <f>IF(ISNUMBER(SEARCH(Q$1,$B26)),MAX(C$1:C25)+1)</f>
        <v>0</v>
      </c>
      <c r="D26" s="12" t="b">
        <f>IF(ISNUMBER(SEARCH(R$1,$B26)),MAX(D$1:D25)+1)</f>
        <v>0</v>
      </c>
      <c r="E26" s="12">
        <f>IF(ISNUMBER(SEARCH(S$1,$B26)),MAX(E$1:E25)+1)</f>
        <v>3</v>
      </c>
      <c r="F26" s="12" t="b">
        <f>IF(ISNUMBER(SEARCH(T$1,$B26)),MAX(F$1:F25)+1)</f>
        <v>0</v>
      </c>
      <c r="G26" s="12" t="b">
        <f>IF(ISNUMBER(SEARCH(U$1,$B26)),MAX(G$1:G25)+1)</f>
        <v>0</v>
      </c>
      <c r="H26" s="12" t="b">
        <f>IF(ISNUMBER(SEARCH(V$1,$B26)),MAX(H$1:H25)+1)</f>
        <v>0</v>
      </c>
      <c r="I26" s="12" t="b">
        <f>IF(ISNUMBER(SEARCH(W$1,$B26)),MAX(I$1:I25)+1)</f>
        <v>0</v>
      </c>
      <c r="J26" s="12" t="b">
        <f>IF(ISNUMBER(SEARCH(X$1,$B26)),MAX(J$1:J25)+1)</f>
        <v>0</v>
      </c>
      <c r="K26" s="12" t="b">
        <f>IF(ISNUMBER(SEARCH(Y$1,$B26)),MAX(K$1:K25)+1)</f>
        <v>0</v>
      </c>
      <c r="L26" s="12" t="b">
        <f>IF(ISNUMBER(SEARCH(Z$1,$B26)),MAX(L$1:L25)+1)</f>
        <v>0</v>
      </c>
      <c r="M26" s="12" t="b">
        <f>IF(ISNUMBER(SEARCH(AA$1,$B26)),MAX(M$1:M25)+1)</f>
        <v>0</v>
      </c>
      <c r="N26" s="12" t="b">
        <f>IF(ISNUMBER(SEARCH(AB$1,$B26)),MAX(N$1:N25)+1)</f>
        <v>0</v>
      </c>
      <c r="O26" s="12" t="str">
        <f>'AB Touchpoint System Workbook'!K37</f>
        <v>Client 25</v>
      </c>
      <c r="P26" s="13">
        <f t="shared" si="1"/>
        <v>25</v>
      </c>
      <c r="Q26" s="20" t="str">
        <f>IFERROR(VLOOKUP($P26,C:$O,13,0),"")</f>
        <v/>
      </c>
      <c r="R26" s="20" t="str">
        <f>IFERROR(VLOOKUP($P26,D:$O,12,0),"")</f>
        <v/>
      </c>
      <c r="S26" s="20" t="str">
        <f>IFERROR(VLOOKUP($P26,E:$O,11,0),"")</f>
        <v/>
      </c>
      <c r="T26" s="20" t="str">
        <f>IFERROR(VLOOKUP($P26,F:$O,10,0),"")</f>
        <v/>
      </c>
      <c r="U26" s="20" t="str">
        <f>IFERROR(VLOOKUP($P26,G:$O,9,0),"")</f>
        <v/>
      </c>
      <c r="V26" s="20" t="str">
        <f>IFERROR(VLOOKUP($P26,H:$O,8,0),"")</f>
        <v/>
      </c>
      <c r="W26" s="20" t="str">
        <f>IFERROR(VLOOKUP($P26,I:$O,7,0),"")</f>
        <v/>
      </c>
      <c r="X26" s="20" t="str">
        <f>IFERROR(VLOOKUP($P26,J:$O,6,0),"")</f>
        <v/>
      </c>
      <c r="Y26" s="20" t="str">
        <f>IFERROR(VLOOKUP($P26,K:$O,5,0),"")</f>
        <v/>
      </c>
      <c r="Z26" s="20" t="str">
        <f>IFERROR(VLOOKUP($P26,L:$O,4,0),"")</f>
        <v/>
      </c>
      <c r="AA26" s="20" t="str">
        <f>IFERROR(VLOOKUP($P26,M:$O,3,0),"")</f>
        <v/>
      </c>
      <c r="AB26" s="20" t="str">
        <f>IFERROR(VLOOKUP($P26,N:$O,2,0),"")</f>
        <v/>
      </c>
    </row>
    <row r="27" spans="1:28" x14ac:dyDescent="0.15">
      <c r="A27" s="9" t="str">
        <f>'AB Touchpoint System Workbook'!M38</f>
        <v>February</v>
      </c>
      <c r="B27" s="12" t="str">
        <f t="shared" si="0"/>
        <v>Client 26February</v>
      </c>
      <c r="C27" s="12" t="b">
        <f>IF(ISNUMBER(SEARCH(Q$1,$B27)),MAX(C$1:C26)+1)</f>
        <v>0</v>
      </c>
      <c r="D27" s="12">
        <f>IF(ISNUMBER(SEARCH(R$1,$B27)),MAX(D$1:D26)+1)</f>
        <v>3</v>
      </c>
      <c r="E27" s="12" t="b">
        <f>IF(ISNUMBER(SEARCH(S$1,$B27)),MAX(E$1:E26)+1)</f>
        <v>0</v>
      </c>
      <c r="F27" s="12" t="b">
        <f>IF(ISNUMBER(SEARCH(T$1,$B27)),MAX(F$1:F26)+1)</f>
        <v>0</v>
      </c>
      <c r="G27" s="12" t="b">
        <f>IF(ISNUMBER(SEARCH(U$1,$B27)),MAX(G$1:G26)+1)</f>
        <v>0</v>
      </c>
      <c r="H27" s="12" t="b">
        <f>IF(ISNUMBER(SEARCH(V$1,$B27)),MAX(H$1:H26)+1)</f>
        <v>0</v>
      </c>
      <c r="I27" s="12" t="b">
        <f>IF(ISNUMBER(SEARCH(W$1,$B27)),MAX(I$1:I26)+1)</f>
        <v>0</v>
      </c>
      <c r="J27" s="12" t="b">
        <f>IF(ISNUMBER(SEARCH(X$1,$B27)),MAX(J$1:J26)+1)</f>
        <v>0</v>
      </c>
      <c r="K27" s="12" t="b">
        <f>IF(ISNUMBER(SEARCH(Y$1,$B27)),MAX(K$1:K26)+1)</f>
        <v>0</v>
      </c>
      <c r="L27" s="12" t="b">
        <f>IF(ISNUMBER(SEARCH(Z$1,$B27)),MAX(L$1:L26)+1)</f>
        <v>0</v>
      </c>
      <c r="M27" s="12" t="b">
        <f>IF(ISNUMBER(SEARCH(AA$1,$B27)),MAX(M$1:M26)+1)</f>
        <v>0</v>
      </c>
      <c r="N27" s="12" t="b">
        <f>IF(ISNUMBER(SEARCH(AB$1,$B27)),MAX(N$1:N26)+1)</f>
        <v>0</v>
      </c>
      <c r="O27" s="12" t="str">
        <f>'AB Touchpoint System Workbook'!K38</f>
        <v>Client 26</v>
      </c>
      <c r="P27" s="13">
        <f t="shared" si="1"/>
        <v>26</v>
      </c>
      <c r="Q27" s="20" t="str">
        <f>IFERROR(VLOOKUP($P27,C:$O,13,0),"")</f>
        <v/>
      </c>
      <c r="R27" s="20" t="str">
        <f>IFERROR(VLOOKUP($P27,D:$O,12,0),"")</f>
        <v/>
      </c>
      <c r="S27" s="20" t="str">
        <f>IFERROR(VLOOKUP($P27,E:$O,11,0),"")</f>
        <v/>
      </c>
      <c r="T27" s="20" t="str">
        <f>IFERROR(VLOOKUP($P27,F:$O,10,0),"")</f>
        <v/>
      </c>
      <c r="U27" s="20" t="str">
        <f>IFERROR(VLOOKUP($P27,G:$O,9,0),"")</f>
        <v/>
      </c>
      <c r="V27" s="20" t="str">
        <f>IFERROR(VLOOKUP($P27,H:$O,8,0),"")</f>
        <v/>
      </c>
      <c r="W27" s="20" t="str">
        <f>IFERROR(VLOOKUP($P27,I:$O,7,0),"")</f>
        <v/>
      </c>
      <c r="X27" s="20" t="str">
        <f>IFERROR(VLOOKUP($P27,J:$O,6,0),"")</f>
        <v/>
      </c>
      <c r="Y27" s="20" t="str">
        <f>IFERROR(VLOOKUP($P27,K:$O,5,0),"")</f>
        <v/>
      </c>
      <c r="Z27" s="20" t="str">
        <f>IFERROR(VLOOKUP($P27,L:$O,4,0),"")</f>
        <v/>
      </c>
      <c r="AA27" s="20" t="str">
        <f>IFERROR(VLOOKUP($P27,M:$O,3,0),"")</f>
        <v/>
      </c>
      <c r="AB27" s="20" t="str">
        <f>IFERROR(VLOOKUP($P27,N:$O,2,0),"")</f>
        <v/>
      </c>
    </row>
    <row r="28" spans="1:28" x14ac:dyDescent="0.15">
      <c r="A28" s="9" t="str">
        <f>'AB Touchpoint System Workbook'!M39</f>
        <v>August</v>
      </c>
      <c r="B28" s="12" t="str">
        <f t="shared" si="0"/>
        <v>Client 27August</v>
      </c>
      <c r="C28" s="12" t="b">
        <f>IF(ISNUMBER(SEARCH(Q$1,$B28)),MAX(C$1:C27)+1)</f>
        <v>0</v>
      </c>
      <c r="D28" s="12" t="b">
        <f>IF(ISNUMBER(SEARCH(R$1,$B28)),MAX(D$1:D27)+1)</f>
        <v>0</v>
      </c>
      <c r="E28" s="12" t="b">
        <f>IF(ISNUMBER(SEARCH(S$1,$B28)),MAX(E$1:E27)+1)</f>
        <v>0</v>
      </c>
      <c r="F28" s="12" t="b">
        <f>IF(ISNUMBER(SEARCH(T$1,$B28)),MAX(F$1:F27)+1)</f>
        <v>0</v>
      </c>
      <c r="G28" s="12" t="b">
        <f>IF(ISNUMBER(SEARCH(U$1,$B28)),MAX(G$1:G27)+1)</f>
        <v>0</v>
      </c>
      <c r="H28" s="12" t="b">
        <f>IF(ISNUMBER(SEARCH(V$1,$B28)),MAX(H$1:H27)+1)</f>
        <v>0</v>
      </c>
      <c r="I28" s="12" t="b">
        <f>IF(ISNUMBER(SEARCH(W$1,$B28)),MAX(I$1:I27)+1)</f>
        <v>0</v>
      </c>
      <c r="J28" s="12">
        <f>IF(ISNUMBER(SEARCH(X$1,$B28)),MAX(J$1:J27)+1)</f>
        <v>3</v>
      </c>
      <c r="K28" s="12" t="b">
        <f>IF(ISNUMBER(SEARCH(Y$1,$B28)),MAX(K$1:K27)+1)</f>
        <v>0</v>
      </c>
      <c r="L28" s="12" t="b">
        <f>IF(ISNUMBER(SEARCH(Z$1,$B28)),MAX(L$1:L27)+1)</f>
        <v>0</v>
      </c>
      <c r="M28" s="12" t="b">
        <f>IF(ISNUMBER(SEARCH(AA$1,$B28)),MAX(M$1:M27)+1)</f>
        <v>0</v>
      </c>
      <c r="N28" s="12" t="b">
        <f>IF(ISNUMBER(SEARCH(AB$1,$B28)),MAX(N$1:N27)+1)</f>
        <v>0</v>
      </c>
      <c r="O28" s="12" t="str">
        <f>'AB Touchpoint System Workbook'!K39</f>
        <v>Client 27</v>
      </c>
      <c r="P28" s="13">
        <f t="shared" si="1"/>
        <v>27</v>
      </c>
      <c r="Q28" s="20" t="str">
        <f>IFERROR(VLOOKUP($P28,C:$O,13,0),"")</f>
        <v/>
      </c>
      <c r="R28" s="20" t="str">
        <f>IFERROR(VLOOKUP($P28,D:$O,12,0),"")</f>
        <v/>
      </c>
      <c r="S28" s="20" t="str">
        <f>IFERROR(VLOOKUP($P28,E:$O,11,0),"")</f>
        <v/>
      </c>
      <c r="T28" s="20" t="str">
        <f>IFERROR(VLOOKUP($P28,F:$O,10,0),"")</f>
        <v/>
      </c>
      <c r="U28" s="20" t="str">
        <f>IFERROR(VLOOKUP($P28,G:$O,9,0),"")</f>
        <v/>
      </c>
      <c r="V28" s="20" t="str">
        <f>IFERROR(VLOOKUP($P28,H:$O,8,0),"")</f>
        <v/>
      </c>
      <c r="W28" s="20" t="str">
        <f>IFERROR(VLOOKUP($P28,I:$O,7,0),"")</f>
        <v/>
      </c>
      <c r="X28" s="20" t="str">
        <f>IFERROR(VLOOKUP($P28,J:$O,6,0),"")</f>
        <v/>
      </c>
      <c r="Y28" s="20" t="str">
        <f>IFERROR(VLOOKUP($P28,K:$O,5,0),"")</f>
        <v/>
      </c>
      <c r="Z28" s="20" t="str">
        <f>IFERROR(VLOOKUP($P28,L:$O,4,0),"")</f>
        <v/>
      </c>
      <c r="AA28" s="20" t="str">
        <f>IFERROR(VLOOKUP($P28,M:$O,3,0),"")</f>
        <v/>
      </c>
      <c r="AB28" s="20" t="str">
        <f>IFERROR(VLOOKUP($P28,N:$O,2,0),"")</f>
        <v/>
      </c>
    </row>
    <row r="29" spans="1:28" x14ac:dyDescent="0.15">
      <c r="A29" s="9" t="str">
        <f>'AB Touchpoint System Workbook'!M40</f>
        <v>April</v>
      </c>
      <c r="B29" s="12" t="str">
        <f t="shared" si="0"/>
        <v>Client 28April</v>
      </c>
      <c r="C29" s="12" t="b">
        <f>IF(ISNUMBER(SEARCH(Q$1,$B29)),MAX(C$1:C28)+1)</f>
        <v>0</v>
      </c>
      <c r="D29" s="12" t="b">
        <f>IF(ISNUMBER(SEARCH(R$1,$B29)),MAX(D$1:D28)+1)</f>
        <v>0</v>
      </c>
      <c r="E29" s="12" t="b">
        <f>IF(ISNUMBER(SEARCH(S$1,$B29)),MAX(E$1:E28)+1)</f>
        <v>0</v>
      </c>
      <c r="F29" s="12">
        <f>IF(ISNUMBER(SEARCH(T$1,$B29)),MAX(F$1:F28)+1)</f>
        <v>3</v>
      </c>
      <c r="G29" s="12" t="b">
        <f>IF(ISNUMBER(SEARCH(U$1,$B29)),MAX(G$1:G28)+1)</f>
        <v>0</v>
      </c>
      <c r="H29" s="12" t="b">
        <f>IF(ISNUMBER(SEARCH(V$1,$B29)),MAX(H$1:H28)+1)</f>
        <v>0</v>
      </c>
      <c r="I29" s="12" t="b">
        <f>IF(ISNUMBER(SEARCH(W$1,$B29)),MAX(I$1:I28)+1)</f>
        <v>0</v>
      </c>
      <c r="J29" s="12" t="b">
        <f>IF(ISNUMBER(SEARCH(X$1,$B29)),MAX(J$1:J28)+1)</f>
        <v>0</v>
      </c>
      <c r="K29" s="12" t="b">
        <f>IF(ISNUMBER(SEARCH(Y$1,$B29)),MAX(K$1:K28)+1)</f>
        <v>0</v>
      </c>
      <c r="L29" s="12" t="b">
        <f>IF(ISNUMBER(SEARCH(Z$1,$B29)),MAX(L$1:L28)+1)</f>
        <v>0</v>
      </c>
      <c r="M29" s="12" t="b">
        <f>IF(ISNUMBER(SEARCH(AA$1,$B29)),MAX(M$1:M28)+1)</f>
        <v>0</v>
      </c>
      <c r="N29" s="12" t="b">
        <f>IF(ISNUMBER(SEARCH(AB$1,$B29)),MAX(N$1:N28)+1)</f>
        <v>0</v>
      </c>
      <c r="O29" s="12" t="str">
        <f>'AB Touchpoint System Workbook'!K40</f>
        <v>Client 28</v>
      </c>
      <c r="P29" s="13">
        <f t="shared" si="1"/>
        <v>28</v>
      </c>
      <c r="Q29" s="20" t="str">
        <f>IFERROR(VLOOKUP($P29,C:$O,13,0),"")</f>
        <v/>
      </c>
      <c r="R29" s="20" t="str">
        <f>IFERROR(VLOOKUP($P29,D:$O,12,0),"")</f>
        <v/>
      </c>
      <c r="S29" s="20" t="str">
        <f>IFERROR(VLOOKUP($P29,E:$O,11,0),"")</f>
        <v/>
      </c>
      <c r="T29" s="20" t="str">
        <f>IFERROR(VLOOKUP($P29,F:$O,10,0),"")</f>
        <v/>
      </c>
      <c r="U29" s="20" t="str">
        <f>IFERROR(VLOOKUP($P29,G:$O,9,0),"")</f>
        <v/>
      </c>
      <c r="V29" s="20" t="str">
        <f>IFERROR(VLOOKUP($P29,H:$O,8,0),"")</f>
        <v/>
      </c>
      <c r="W29" s="20" t="str">
        <f>IFERROR(VLOOKUP($P29,I:$O,7,0),"")</f>
        <v/>
      </c>
      <c r="X29" s="20" t="str">
        <f>IFERROR(VLOOKUP($P29,J:$O,6,0),"")</f>
        <v/>
      </c>
      <c r="Y29" s="20" t="str">
        <f>IFERROR(VLOOKUP($P29,K:$O,5,0),"")</f>
        <v/>
      </c>
      <c r="Z29" s="20" t="str">
        <f>IFERROR(VLOOKUP($P29,L:$O,4,0),"")</f>
        <v/>
      </c>
      <c r="AA29" s="20" t="str">
        <f>IFERROR(VLOOKUP($P29,M:$O,3,0),"")</f>
        <v/>
      </c>
      <c r="AB29" s="20" t="str">
        <f>IFERROR(VLOOKUP($P29,N:$O,2,0),"")</f>
        <v/>
      </c>
    </row>
    <row r="30" spans="1:28" x14ac:dyDescent="0.15">
      <c r="A30" s="9" t="str">
        <f>'AB Touchpoint System Workbook'!M41</f>
        <v>May</v>
      </c>
      <c r="B30" s="12" t="str">
        <f t="shared" si="0"/>
        <v>Client 29May</v>
      </c>
      <c r="C30" s="12" t="b">
        <f>IF(ISNUMBER(SEARCH(Q$1,$B30)),MAX(C$1:C29)+1)</f>
        <v>0</v>
      </c>
      <c r="D30" s="12" t="b">
        <f>IF(ISNUMBER(SEARCH(R$1,$B30)),MAX(D$1:D29)+1)</f>
        <v>0</v>
      </c>
      <c r="E30" s="12" t="b">
        <f>IF(ISNUMBER(SEARCH(S$1,$B30)),MAX(E$1:E29)+1)</f>
        <v>0</v>
      </c>
      <c r="F30" s="12" t="b">
        <f>IF(ISNUMBER(SEARCH(T$1,$B30)),MAX(F$1:F29)+1)</f>
        <v>0</v>
      </c>
      <c r="G30" s="12">
        <f>IF(ISNUMBER(SEARCH(U$1,$B30)),MAX(G$1:G29)+1)</f>
        <v>3</v>
      </c>
      <c r="H30" s="12" t="b">
        <f>IF(ISNUMBER(SEARCH(V$1,$B30)),MAX(H$1:H29)+1)</f>
        <v>0</v>
      </c>
      <c r="I30" s="12" t="b">
        <f>IF(ISNUMBER(SEARCH(W$1,$B30)),MAX(I$1:I29)+1)</f>
        <v>0</v>
      </c>
      <c r="J30" s="12" t="b">
        <f>IF(ISNUMBER(SEARCH(X$1,$B30)),MAX(J$1:J29)+1)</f>
        <v>0</v>
      </c>
      <c r="K30" s="12" t="b">
        <f>IF(ISNUMBER(SEARCH(Y$1,$B30)),MAX(K$1:K29)+1)</f>
        <v>0</v>
      </c>
      <c r="L30" s="12" t="b">
        <f>IF(ISNUMBER(SEARCH(Z$1,$B30)),MAX(L$1:L29)+1)</f>
        <v>0</v>
      </c>
      <c r="M30" s="12" t="b">
        <f>IF(ISNUMBER(SEARCH(AA$1,$B30)),MAX(M$1:M29)+1)</f>
        <v>0</v>
      </c>
      <c r="N30" s="12" t="b">
        <f>IF(ISNUMBER(SEARCH(AB$1,$B30)),MAX(N$1:N29)+1)</f>
        <v>0</v>
      </c>
      <c r="O30" s="12" t="str">
        <f>'AB Touchpoint System Workbook'!K41</f>
        <v>Client 29</v>
      </c>
      <c r="P30" s="13">
        <f t="shared" si="1"/>
        <v>29</v>
      </c>
      <c r="Q30" s="20" t="str">
        <f>IFERROR(VLOOKUP($P30,C:$O,13,0),"")</f>
        <v/>
      </c>
      <c r="R30" s="20" t="str">
        <f>IFERROR(VLOOKUP($P30,D:$O,12,0),"")</f>
        <v/>
      </c>
      <c r="S30" s="20" t="str">
        <f>IFERROR(VLOOKUP($P30,E:$O,11,0),"")</f>
        <v/>
      </c>
      <c r="T30" s="20" t="str">
        <f>IFERROR(VLOOKUP($P30,F:$O,10,0),"")</f>
        <v/>
      </c>
      <c r="U30" s="20" t="str">
        <f>IFERROR(VLOOKUP($P30,G:$O,9,0),"")</f>
        <v/>
      </c>
      <c r="V30" s="20" t="str">
        <f>IFERROR(VLOOKUP($P30,H:$O,8,0),"")</f>
        <v/>
      </c>
      <c r="W30" s="20" t="str">
        <f>IFERROR(VLOOKUP($P30,I:$O,7,0),"")</f>
        <v/>
      </c>
      <c r="X30" s="20" t="str">
        <f>IFERROR(VLOOKUP($P30,J:$O,6,0),"")</f>
        <v/>
      </c>
      <c r="Y30" s="20" t="str">
        <f>IFERROR(VLOOKUP($P30,K:$O,5,0),"")</f>
        <v/>
      </c>
      <c r="Z30" s="20" t="str">
        <f>IFERROR(VLOOKUP($P30,L:$O,4,0),"")</f>
        <v/>
      </c>
      <c r="AA30" s="20" t="str">
        <f>IFERROR(VLOOKUP($P30,M:$O,3,0),"")</f>
        <v/>
      </c>
      <c r="AB30" s="20" t="str">
        <f>IFERROR(VLOOKUP($P30,N:$O,2,0),"")</f>
        <v/>
      </c>
    </row>
    <row r="31" spans="1:28" x14ac:dyDescent="0.15">
      <c r="A31" s="9" t="str">
        <f>'AB Touchpoint System Workbook'!M42</f>
        <v>June</v>
      </c>
      <c r="B31" s="12" t="str">
        <f t="shared" si="0"/>
        <v>Client 30June</v>
      </c>
      <c r="C31" s="12" t="b">
        <f>IF(ISNUMBER(SEARCH(Q$1,$B31)),MAX(C$1:C30)+1)</f>
        <v>0</v>
      </c>
      <c r="D31" s="12" t="b">
        <f>IF(ISNUMBER(SEARCH(R$1,$B31)),MAX(D$1:D30)+1)</f>
        <v>0</v>
      </c>
      <c r="E31" s="12" t="b">
        <f>IF(ISNUMBER(SEARCH(S$1,$B31)),MAX(E$1:E30)+1)</f>
        <v>0</v>
      </c>
      <c r="F31" s="12" t="b">
        <f>IF(ISNUMBER(SEARCH(T$1,$B31)),MAX(F$1:F30)+1)</f>
        <v>0</v>
      </c>
      <c r="G31" s="12" t="b">
        <f>IF(ISNUMBER(SEARCH(U$1,$B31)),MAX(G$1:G30)+1)</f>
        <v>0</v>
      </c>
      <c r="H31" s="12">
        <f>IF(ISNUMBER(SEARCH(V$1,$B31)),MAX(H$1:H30)+1)</f>
        <v>3</v>
      </c>
      <c r="I31" s="12" t="b">
        <f>IF(ISNUMBER(SEARCH(W$1,$B31)),MAX(I$1:I30)+1)</f>
        <v>0</v>
      </c>
      <c r="J31" s="12" t="b">
        <f>IF(ISNUMBER(SEARCH(X$1,$B31)),MAX(J$1:J30)+1)</f>
        <v>0</v>
      </c>
      <c r="K31" s="12" t="b">
        <f>IF(ISNUMBER(SEARCH(Y$1,$B31)),MAX(K$1:K30)+1)</f>
        <v>0</v>
      </c>
      <c r="L31" s="12" t="b">
        <f>IF(ISNUMBER(SEARCH(Z$1,$B31)),MAX(L$1:L30)+1)</f>
        <v>0</v>
      </c>
      <c r="M31" s="12" t="b">
        <f>IF(ISNUMBER(SEARCH(AA$1,$B31)),MAX(M$1:M30)+1)</f>
        <v>0</v>
      </c>
      <c r="N31" s="12" t="b">
        <f>IF(ISNUMBER(SEARCH(AB$1,$B31)),MAX(N$1:N30)+1)</f>
        <v>0</v>
      </c>
      <c r="O31" s="12" t="str">
        <f>'AB Touchpoint System Workbook'!K42</f>
        <v>Client 30</v>
      </c>
      <c r="P31" s="13">
        <f t="shared" si="1"/>
        <v>30</v>
      </c>
      <c r="Q31" s="20" t="str">
        <f>IFERROR(VLOOKUP($P31,C:$O,13,0),"")</f>
        <v/>
      </c>
      <c r="R31" s="20" t="str">
        <f>IFERROR(VLOOKUP($P31,D:$O,12,0),"")</f>
        <v/>
      </c>
      <c r="S31" s="20" t="str">
        <f>IFERROR(VLOOKUP($P31,E:$O,11,0),"")</f>
        <v/>
      </c>
      <c r="T31" s="20" t="str">
        <f>IFERROR(VLOOKUP($P31,F:$O,10,0),"")</f>
        <v/>
      </c>
      <c r="U31" s="20" t="str">
        <f>IFERROR(VLOOKUP($P31,G:$O,9,0),"")</f>
        <v/>
      </c>
      <c r="V31" s="20" t="str">
        <f>IFERROR(VLOOKUP($P31,H:$O,8,0),"")</f>
        <v/>
      </c>
      <c r="W31" s="20" t="str">
        <f>IFERROR(VLOOKUP($P31,I:$O,7,0),"")</f>
        <v/>
      </c>
      <c r="X31" s="20" t="str">
        <f>IFERROR(VLOOKUP($P31,J:$O,6,0),"")</f>
        <v/>
      </c>
      <c r="Y31" s="20" t="str">
        <f>IFERROR(VLOOKUP($P31,K:$O,5,0),"")</f>
        <v/>
      </c>
      <c r="Z31" s="20" t="str">
        <f>IFERROR(VLOOKUP($P31,L:$O,4,0),"")</f>
        <v/>
      </c>
      <c r="AA31" s="20" t="str">
        <f>IFERROR(VLOOKUP($P31,M:$O,3,0),"")</f>
        <v/>
      </c>
      <c r="AB31" s="20" t="str">
        <f>IFERROR(VLOOKUP($P31,N:$O,2,0),"")</f>
        <v/>
      </c>
    </row>
    <row r="32" spans="1:28" x14ac:dyDescent="0.15">
      <c r="A32" s="9" t="str">
        <f>'AB Touchpoint System Workbook'!M43</f>
        <v>July</v>
      </c>
      <c r="B32" s="12" t="str">
        <f t="shared" si="0"/>
        <v>Client 31July</v>
      </c>
      <c r="C32" s="12" t="b">
        <f>IF(ISNUMBER(SEARCH(Q$1,$B32)),MAX(C$1:C31)+1)</f>
        <v>0</v>
      </c>
      <c r="D32" s="12" t="b">
        <f>IF(ISNUMBER(SEARCH(R$1,$B32)),MAX(D$1:D31)+1)</f>
        <v>0</v>
      </c>
      <c r="E32" s="12" t="b">
        <f>IF(ISNUMBER(SEARCH(S$1,$B32)),MAX(E$1:E31)+1)</f>
        <v>0</v>
      </c>
      <c r="F32" s="12" t="b">
        <f>IF(ISNUMBER(SEARCH(T$1,$B32)),MAX(F$1:F31)+1)</f>
        <v>0</v>
      </c>
      <c r="G32" s="12" t="b">
        <f>IF(ISNUMBER(SEARCH(U$1,$B32)),MAX(G$1:G31)+1)</f>
        <v>0</v>
      </c>
      <c r="H32" s="12" t="b">
        <f>IF(ISNUMBER(SEARCH(V$1,$B32)),MAX(H$1:H31)+1)</f>
        <v>0</v>
      </c>
      <c r="I32" s="12">
        <f>IF(ISNUMBER(SEARCH(W$1,$B32)),MAX(I$1:I31)+1)</f>
        <v>3</v>
      </c>
      <c r="J32" s="12" t="b">
        <f>IF(ISNUMBER(SEARCH(X$1,$B32)),MAX(J$1:J31)+1)</f>
        <v>0</v>
      </c>
      <c r="K32" s="12" t="b">
        <f>IF(ISNUMBER(SEARCH(Y$1,$B32)),MAX(K$1:K31)+1)</f>
        <v>0</v>
      </c>
      <c r="L32" s="12" t="b">
        <f>IF(ISNUMBER(SEARCH(Z$1,$B32)),MAX(L$1:L31)+1)</f>
        <v>0</v>
      </c>
      <c r="M32" s="12" t="b">
        <f>IF(ISNUMBER(SEARCH(AA$1,$B32)),MAX(M$1:M31)+1)</f>
        <v>0</v>
      </c>
      <c r="N32" s="12" t="b">
        <f>IF(ISNUMBER(SEARCH(AB$1,$B32)),MAX(N$1:N31)+1)</f>
        <v>0</v>
      </c>
      <c r="O32" s="12" t="str">
        <f>'AB Touchpoint System Workbook'!K43</f>
        <v>Client 31</v>
      </c>
      <c r="P32" s="13">
        <f t="shared" si="1"/>
        <v>31</v>
      </c>
      <c r="Q32" s="20" t="str">
        <f>IFERROR(VLOOKUP($P32,C:$O,13,0),"")</f>
        <v/>
      </c>
      <c r="R32" s="20" t="str">
        <f>IFERROR(VLOOKUP($P32,D:$O,12,0),"")</f>
        <v/>
      </c>
      <c r="S32" s="20" t="str">
        <f>IFERROR(VLOOKUP($P32,E:$O,11,0),"")</f>
        <v/>
      </c>
      <c r="T32" s="20" t="str">
        <f>IFERROR(VLOOKUP($P32,F:$O,10,0),"")</f>
        <v/>
      </c>
      <c r="U32" s="20" t="str">
        <f>IFERROR(VLOOKUP($P32,G:$O,9,0),"")</f>
        <v/>
      </c>
      <c r="V32" s="20" t="str">
        <f>IFERROR(VLOOKUP($P32,H:$O,8,0),"")</f>
        <v/>
      </c>
      <c r="W32" s="20" t="str">
        <f>IFERROR(VLOOKUP($P32,I:$O,7,0),"")</f>
        <v/>
      </c>
      <c r="X32" s="20" t="str">
        <f>IFERROR(VLOOKUP($P32,J:$O,6,0),"")</f>
        <v/>
      </c>
      <c r="Y32" s="20" t="str">
        <f>IFERROR(VLOOKUP($P32,K:$O,5,0),"")</f>
        <v/>
      </c>
      <c r="Z32" s="20" t="str">
        <f>IFERROR(VLOOKUP($P32,L:$O,4,0),"")</f>
        <v/>
      </c>
      <c r="AA32" s="20" t="str">
        <f>IFERROR(VLOOKUP($P32,M:$O,3,0),"")</f>
        <v/>
      </c>
      <c r="AB32" s="20" t="str">
        <f>IFERROR(VLOOKUP($P32,N:$O,2,0),"")</f>
        <v/>
      </c>
    </row>
    <row r="33" spans="1:28" x14ac:dyDescent="0.15">
      <c r="A33" s="9" t="str">
        <f>'AB Touchpoint System Workbook'!M44</f>
        <v>August</v>
      </c>
      <c r="B33" s="12" t="str">
        <f t="shared" si="0"/>
        <v>Client 32August</v>
      </c>
      <c r="C33" s="12" t="b">
        <f>IF(ISNUMBER(SEARCH(Q$1,$B33)),MAX(C$1:C32)+1)</f>
        <v>0</v>
      </c>
      <c r="D33" s="12" t="b">
        <f>IF(ISNUMBER(SEARCH(R$1,$B33)),MAX(D$1:D32)+1)</f>
        <v>0</v>
      </c>
      <c r="E33" s="12" t="b">
        <f>IF(ISNUMBER(SEARCH(S$1,$B33)),MAX(E$1:E32)+1)</f>
        <v>0</v>
      </c>
      <c r="F33" s="12" t="b">
        <f>IF(ISNUMBER(SEARCH(T$1,$B33)),MAX(F$1:F32)+1)</f>
        <v>0</v>
      </c>
      <c r="G33" s="12" t="b">
        <f>IF(ISNUMBER(SEARCH(U$1,$B33)),MAX(G$1:G32)+1)</f>
        <v>0</v>
      </c>
      <c r="H33" s="12" t="b">
        <f>IF(ISNUMBER(SEARCH(V$1,$B33)),MAX(H$1:H32)+1)</f>
        <v>0</v>
      </c>
      <c r="I33" s="12" t="b">
        <f>IF(ISNUMBER(SEARCH(W$1,$B33)),MAX(I$1:I32)+1)</f>
        <v>0</v>
      </c>
      <c r="J33" s="12">
        <f>IF(ISNUMBER(SEARCH(X$1,$B33)),MAX(J$1:J32)+1)</f>
        <v>4</v>
      </c>
      <c r="K33" s="12" t="b">
        <f>IF(ISNUMBER(SEARCH(Y$1,$B33)),MAX(K$1:K32)+1)</f>
        <v>0</v>
      </c>
      <c r="L33" s="12" t="b">
        <f>IF(ISNUMBER(SEARCH(Z$1,$B33)),MAX(L$1:L32)+1)</f>
        <v>0</v>
      </c>
      <c r="M33" s="12" t="b">
        <f>IF(ISNUMBER(SEARCH(AA$1,$B33)),MAX(M$1:M32)+1)</f>
        <v>0</v>
      </c>
      <c r="N33" s="12" t="b">
        <f>IF(ISNUMBER(SEARCH(AB$1,$B33)),MAX(N$1:N32)+1)</f>
        <v>0</v>
      </c>
      <c r="O33" s="12" t="str">
        <f>'AB Touchpoint System Workbook'!K44</f>
        <v>Client 32</v>
      </c>
      <c r="P33" s="13">
        <f t="shared" si="1"/>
        <v>32</v>
      </c>
      <c r="Q33" s="20" t="str">
        <f>IFERROR(VLOOKUP($P33,C:$O,13,0),"")</f>
        <v/>
      </c>
      <c r="R33" s="20" t="str">
        <f>IFERROR(VLOOKUP($P33,D:$O,12,0),"")</f>
        <v/>
      </c>
      <c r="S33" s="20" t="str">
        <f>IFERROR(VLOOKUP($P33,E:$O,11,0),"")</f>
        <v/>
      </c>
      <c r="T33" s="20" t="str">
        <f>IFERROR(VLOOKUP($P33,F:$O,10,0),"")</f>
        <v/>
      </c>
      <c r="U33" s="20" t="str">
        <f>IFERROR(VLOOKUP($P33,G:$O,9,0),"")</f>
        <v/>
      </c>
      <c r="V33" s="20" t="str">
        <f>IFERROR(VLOOKUP($P33,H:$O,8,0),"")</f>
        <v/>
      </c>
      <c r="W33" s="20" t="str">
        <f>IFERROR(VLOOKUP($P33,I:$O,7,0),"")</f>
        <v/>
      </c>
      <c r="X33" s="20" t="str">
        <f>IFERROR(VLOOKUP($P33,J:$O,6,0),"")</f>
        <v/>
      </c>
      <c r="Y33" s="20" t="str">
        <f>IFERROR(VLOOKUP($P33,K:$O,5,0),"")</f>
        <v/>
      </c>
      <c r="Z33" s="20" t="str">
        <f>IFERROR(VLOOKUP($P33,L:$O,4,0),"")</f>
        <v/>
      </c>
      <c r="AA33" s="20" t="str">
        <f>IFERROR(VLOOKUP($P33,M:$O,3,0),"")</f>
        <v/>
      </c>
      <c r="AB33" s="20" t="str">
        <f>IFERROR(VLOOKUP($P33,N:$O,2,0),"")</f>
        <v/>
      </c>
    </row>
    <row r="34" spans="1:28" x14ac:dyDescent="0.15">
      <c r="A34" s="9" t="str">
        <f>'AB Touchpoint System Workbook'!M45</f>
        <v>September</v>
      </c>
      <c r="B34" s="12" t="str">
        <f t="shared" si="0"/>
        <v>Client 33September</v>
      </c>
      <c r="C34" s="12" t="b">
        <f>IF(ISNUMBER(SEARCH(Q$1,$B34)),MAX(C$1:C33)+1)</f>
        <v>0</v>
      </c>
      <c r="D34" s="12" t="b">
        <f>IF(ISNUMBER(SEARCH(R$1,$B34)),MAX(D$1:D33)+1)</f>
        <v>0</v>
      </c>
      <c r="E34" s="12" t="b">
        <f>IF(ISNUMBER(SEARCH(S$1,$B34)),MAX(E$1:E33)+1)</f>
        <v>0</v>
      </c>
      <c r="F34" s="12" t="b">
        <f>IF(ISNUMBER(SEARCH(T$1,$B34)),MAX(F$1:F33)+1)</f>
        <v>0</v>
      </c>
      <c r="G34" s="12" t="b">
        <f>IF(ISNUMBER(SEARCH(U$1,$B34)),MAX(G$1:G33)+1)</f>
        <v>0</v>
      </c>
      <c r="H34" s="12" t="b">
        <f>IF(ISNUMBER(SEARCH(V$1,$B34)),MAX(H$1:H33)+1)</f>
        <v>0</v>
      </c>
      <c r="I34" s="12" t="b">
        <f>IF(ISNUMBER(SEARCH(W$1,$B34)),MAX(I$1:I33)+1)</f>
        <v>0</v>
      </c>
      <c r="J34" s="12" t="b">
        <f>IF(ISNUMBER(SEARCH(X$1,$B34)),MAX(J$1:J33)+1)</f>
        <v>0</v>
      </c>
      <c r="K34" s="12">
        <f>IF(ISNUMBER(SEARCH(Y$1,$B34)),MAX(K$1:K33)+1)</f>
        <v>3</v>
      </c>
      <c r="L34" s="12" t="b">
        <f>IF(ISNUMBER(SEARCH(Z$1,$B34)),MAX(L$1:L33)+1)</f>
        <v>0</v>
      </c>
      <c r="M34" s="12" t="b">
        <f>IF(ISNUMBER(SEARCH(AA$1,$B34)),MAX(M$1:M33)+1)</f>
        <v>0</v>
      </c>
      <c r="N34" s="12" t="b">
        <f>IF(ISNUMBER(SEARCH(AB$1,$B34)),MAX(N$1:N33)+1)</f>
        <v>0</v>
      </c>
      <c r="O34" s="12" t="str">
        <f>'AB Touchpoint System Workbook'!K45</f>
        <v>Client 33</v>
      </c>
      <c r="P34" s="13">
        <f t="shared" si="1"/>
        <v>33</v>
      </c>
      <c r="Q34" s="20" t="str">
        <f>IFERROR(VLOOKUP($P34,C:$O,13,0),"")</f>
        <v/>
      </c>
      <c r="R34" s="20" t="str">
        <f>IFERROR(VLOOKUP($P34,D:$O,12,0),"")</f>
        <v/>
      </c>
      <c r="S34" s="20" t="str">
        <f>IFERROR(VLOOKUP($P34,E:$O,11,0),"")</f>
        <v/>
      </c>
      <c r="T34" s="20" t="str">
        <f>IFERROR(VLOOKUP($P34,F:$O,10,0),"")</f>
        <v/>
      </c>
      <c r="U34" s="20" t="str">
        <f>IFERROR(VLOOKUP($P34,G:$O,9,0),"")</f>
        <v/>
      </c>
      <c r="V34" s="20" t="str">
        <f>IFERROR(VLOOKUP($P34,H:$O,8,0),"")</f>
        <v/>
      </c>
      <c r="W34" s="20" t="str">
        <f>IFERROR(VLOOKUP($P34,I:$O,7,0),"")</f>
        <v/>
      </c>
      <c r="X34" s="20" t="str">
        <f>IFERROR(VLOOKUP($P34,J:$O,6,0),"")</f>
        <v/>
      </c>
      <c r="Y34" s="20" t="str">
        <f>IFERROR(VLOOKUP($P34,K:$O,5,0),"")</f>
        <v/>
      </c>
      <c r="Z34" s="20" t="str">
        <f>IFERROR(VLOOKUP($P34,L:$O,4,0),"")</f>
        <v/>
      </c>
      <c r="AA34" s="20" t="str">
        <f>IFERROR(VLOOKUP($P34,M:$O,3,0),"")</f>
        <v/>
      </c>
      <c r="AB34" s="20" t="str">
        <f>IFERROR(VLOOKUP($P34,N:$O,2,0),"")</f>
        <v/>
      </c>
    </row>
    <row r="35" spans="1:28" x14ac:dyDescent="0.15">
      <c r="A35" s="9" t="str">
        <f>'AB Touchpoint System Workbook'!M46</f>
        <v>October</v>
      </c>
      <c r="B35" s="12" t="str">
        <f t="shared" si="0"/>
        <v>Client 34October</v>
      </c>
      <c r="C35" s="12" t="b">
        <f>IF(ISNUMBER(SEARCH(Q$1,$B35)),MAX(C$1:C34)+1)</f>
        <v>0</v>
      </c>
      <c r="D35" s="12" t="b">
        <f>IF(ISNUMBER(SEARCH(R$1,$B35)),MAX(D$1:D34)+1)</f>
        <v>0</v>
      </c>
      <c r="E35" s="12" t="b">
        <f>IF(ISNUMBER(SEARCH(S$1,$B35)),MAX(E$1:E34)+1)</f>
        <v>0</v>
      </c>
      <c r="F35" s="12" t="b">
        <f>IF(ISNUMBER(SEARCH(T$1,$B35)),MAX(F$1:F34)+1)</f>
        <v>0</v>
      </c>
      <c r="G35" s="12" t="b">
        <f>IF(ISNUMBER(SEARCH(U$1,$B35)),MAX(G$1:G34)+1)</f>
        <v>0</v>
      </c>
      <c r="H35" s="12" t="b">
        <f>IF(ISNUMBER(SEARCH(V$1,$B35)),MAX(H$1:H34)+1)</f>
        <v>0</v>
      </c>
      <c r="I35" s="12" t="b">
        <f>IF(ISNUMBER(SEARCH(W$1,$B35)),MAX(I$1:I34)+1)</f>
        <v>0</v>
      </c>
      <c r="J35" s="12" t="b">
        <f>IF(ISNUMBER(SEARCH(X$1,$B35)),MAX(J$1:J34)+1)</f>
        <v>0</v>
      </c>
      <c r="K35" s="12" t="b">
        <f>IF(ISNUMBER(SEARCH(Y$1,$B35)),MAX(K$1:K34)+1)</f>
        <v>0</v>
      </c>
      <c r="L35" s="12">
        <f>IF(ISNUMBER(SEARCH(Z$1,$B35)),MAX(L$1:L34)+1)</f>
        <v>4</v>
      </c>
      <c r="M35" s="12" t="b">
        <f>IF(ISNUMBER(SEARCH(AA$1,$B35)),MAX(M$1:M34)+1)</f>
        <v>0</v>
      </c>
      <c r="N35" s="12" t="b">
        <f>IF(ISNUMBER(SEARCH(AB$1,$B35)),MAX(N$1:N34)+1)</f>
        <v>0</v>
      </c>
      <c r="O35" s="12" t="str">
        <f>'AB Touchpoint System Workbook'!K46</f>
        <v>Client 34</v>
      </c>
      <c r="P35" s="13">
        <f t="shared" si="1"/>
        <v>34</v>
      </c>
      <c r="Q35" s="20" t="str">
        <f>IFERROR(VLOOKUP($P35,C:$O,13,0),"")</f>
        <v/>
      </c>
      <c r="R35" s="20" t="str">
        <f>IFERROR(VLOOKUP($P35,D:$O,12,0),"")</f>
        <v/>
      </c>
      <c r="S35" s="20" t="str">
        <f>IFERROR(VLOOKUP($P35,E:$O,11,0),"")</f>
        <v/>
      </c>
      <c r="T35" s="20" t="str">
        <f>IFERROR(VLOOKUP($P35,F:$O,10,0),"")</f>
        <v/>
      </c>
      <c r="U35" s="20" t="str">
        <f>IFERROR(VLOOKUP($P35,G:$O,9,0),"")</f>
        <v/>
      </c>
      <c r="V35" s="20" t="str">
        <f>IFERROR(VLOOKUP($P35,H:$O,8,0),"")</f>
        <v/>
      </c>
      <c r="W35" s="20" t="str">
        <f>IFERROR(VLOOKUP($P35,I:$O,7,0),"")</f>
        <v/>
      </c>
      <c r="X35" s="20" t="str">
        <f>IFERROR(VLOOKUP($P35,J:$O,6,0),"")</f>
        <v/>
      </c>
      <c r="Y35" s="20" t="str">
        <f>IFERROR(VLOOKUP($P35,K:$O,5,0),"")</f>
        <v/>
      </c>
      <c r="Z35" s="20" t="str">
        <f>IFERROR(VLOOKUP($P35,L:$O,4,0),"")</f>
        <v/>
      </c>
      <c r="AA35" s="20" t="str">
        <f>IFERROR(VLOOKUP($P35,M:$O,3,0),"")</f>
        <v/>
      </c>
      <c r="AB35" s="20" t="str">
        <f>IFERROR(VLOOKUP($P35,N:$O,2,0),"")</f>
        <v/>
      </c>
    </row>
    <row r="36" spans="1:28" x14ac:dyDescent="0.15">
      <c r="A36" s="9" t="str">
        <f>'AB Touchpoint System Workbook'!M47</f>
        <v>November</v>
      </c>
      <c r="B36" s="12" t="str">
        <f t="shared" si="0"/>
        <v>Client 35November</v>
      </c>
      <c r="C36" s="12" t="b">
        <f>IF(ISNUMBER(SEARCH(Q$1,$B36)),MAX(C$1:C35)+1)</f>
        <v>0</v>
      </c>
      <c r="D36" s="12" t="b">
        <f>IF(ISNUMBER(SEARCH(R$1,$B36)),MAX(D$1:D35)+1)</f>
        <v>0</v>
      </c>
      <c r="E36" s="12" t="b">
        <f>IF(ISNUMBER(SEARCH(S$1,$B36)),MAX(E$1:E35)+1)</f>
        <v>0</v>
      </c>
      <c r="F36" s="12" t="b">
        <f>IF(ISNUMBER(SEARCH(T$1,$B36)),MAX(F$1:F35)+1)</f>
        <v>0</v>
      </c>
      <c r="G36" s="12" t="b">
        <f>IF(ISNUMBER(SEARCH(U$1,$B36)),MAX(G$1:G35)+1)</f>
        <v>0</v>
      </c>
      <c r="H36" s="12" t="b">
        <f>IF(ISNUMBER(SEARCH(V$1,$B36)),MAX(H$1:H35)+1)</f>
        <v>0</v>
      </c>
      <c r="I36" s="12" t="b">
        <f>IF(ISNUMBER(SEARCH(W$1,$B36)),MAX(I$1:I35)+1)</f>
        <v>0</v>
      </c>
      <c r="J36" s="12" t="b">
        <f>IF(ISNUMBER(SEARCH(X$1,$B36)),MAX(J$1:J35)+1)</f>
        <v>0</v>
      </c>
      <c r="K36" s="12" t="b">
        <f>IF(ISNUMBER(SEARCH(Y$1,$B36)),MAX(K$1:K35)+1)</f>
        <v>0</v>
      </c>
      <c r="L36" s="12" t="b">
        <f>IF(ISNUMBER(SEARCH(Z$1,$B36)),MAX(L$1:L35)+1)</f>
        <v>0</v>
      </c>
      <c r="M36" s="12">
        <f>IF(ISNUMBER(SEARCH(AA$1,$B36)),MAX(M$1:M35)+1)</f>
        <v>3</v>
      </c>
      <c r="N36" s="12" t="b">
        <f>IF(ISNUMBER(SEARCH(AB$1,$B36)),MAX(N$1:N35)+1)</f>
        <v>0</v>
      </c>
      <c r="O36" s="12" t="str">
        <f>'AB Touchpoint System Workbook'!K47</f>
        <v>Client 35</v>
      </c>
      <c r="P36" s="13">
        <f t="shared" si="1"/>
        <v>35</v>
      </c>
      <c r="Q36" s="20" t="str">
        <f>IFERROR(VLOOKUP($P36,C:$O,13,0),"")</f>
        <v/>
      </c>
      <c r="R36" s="20" t="str">
        <f>IFERROR(VLOOKUP($P36,D:$O,12,0),"")</f>
        <v/>
      </c>
      <c r="S36" s="20" t="str">
        <f>IFERROR(VLOOKUP($P36,E:$O,11,0),"")</f>
        <v/>
      </c>
      <c r="T36" s="20" t="str">
        <f>IFERROR(VLOOKUP($P36,F:$O,10,0),"")</f>
        <v/>
      </c>
      <c r="U36" s="20" t="str">
        <f>IFERROR(VLOOKUP($P36,G:$O,9,0),"")</f>
        <v/>
      </c>
      <c r="V36" s="20" t="str">
        <f>IFERROR(VLOOKUP($P36,H:$O,8,0),"")</f>
        <v/>
      </c>
      <c r="W36" s="20" t="str">
        <f>IFERROR(VLOOKUP($P36,I:$O,7,0),"")</f>
        <v/>
      </c>
      <c r="X36" s="20" t="str">
        <f>IFERROR(VLOOKUP($P36,J:$O,6,0),"")</f>
        <v/>
      </c>
      <c r="Y36" s="20" t="str">
        <f>IFERROR(VLOOKUP($P36,K:$O,5,0),"")</f>
        <v/>
      </c>
      <c r="Z36" s="20" t="str">
        <f>IFERROR(VLOOKUP($P36,L:$O,4,0),"")</f>
        <v/>
      </c>
      <c r="AA36" s="20" t="str">
        <f>IFERROR(VLOOKUP($P36,M:$O,3,0),"")</f>
        <v/>
      </c>
      <c r="AB36" s="20" t="str">
        <f>IFERROR(VLOOKUP($P36,N:$O,2,0),"")</f>
        <v/>
      </c>
    </row>
    <row r="37" spans="1:28" x14ac:dyDescent="0.15">
      <c r="A37" s="9" t="str">
        <f>'AB Touchpoint System Workbook'!M48</f>
        <v>December</v>
      </c>
      <c r="B37" s="12" t="str">
        <f t="shared" si="0"/>
        <v>Client 36December</v>
      </c>
      <c r="C37" s="12" t="b">
        <f>IF(ISNUMBER(SEARCH(Q$1,$B37)),MAX(C$1:C36)+1)</f>
        <v>0</v>
      </c>
      <c r="D37" s="12" t="b">
        <f>IF(ISNUMBER(SEARCH(R$1,$B37)),MAX(D$1:D36)+1)</f>
        <v>0</v>
      </c>
      <c r="E37" s="12" t="b">
        <f>IF(ISNUMBER(SEARCH(S$1,$B37)),MAX(E$1:E36)+1)</f>
        <v>0</v>
      </c>
      <c r="F37" s="12" t="b">
        <f>IF(ISNUMBER(SEARCH(T$1,$B37)),MAX(F$1:F36)+1)</f>
        <v>0</v>
      </c>
      <c r="G37" s="12" t="b">
        <f>IF(ISNUMBER(SEARCH(U$1,$B37)),MAX(G$1:G36)+1)</f>
        <v>0</v>
      </c>
      <c r="H37" s="12" t="b">
        <f>IF(ISNUMBER(SEARCH(V$1,$B37)),MAX(H$1:H36)+1)</f>
        <v>0</v>
      </c>
      <c r="I37" s="12" t="b">
        <f>IF(ISNUMBER(SEARCH(W$1,$B37)),MAX(I$1:I36)+1)</f>
        <v>0</v>
      </c>
      <c r="J37" s="12" t="b">
        <f>IF(ISNUMBER(SEARCH(X$1,$B37)),MAX(J$1:J36)+1)</f>
        <v>0</v>
      </c>
      <c r="K37" s="12" t="b">
        <f>IF(ISNUMBER(SEARCH(Y$1,$B37)),MAX(K$1:K36)+1)</f>
        <v>0</v>
      </c>
      <c r="L37" s="12" t="b">
        <f>IF(ISNUMBER(SEARCH(Z$1,$B37)),MAX(L$1:L36)+1)</f>
        <v>0</v>
      </c>
      <c r="M37" s="12" t="b">
        <f>IF(ISNUMBER(SEARCH(AA$1,$B37)),MAX(M$1:M36)+1)</f>
        <v>0</v>
      </c>
      <c r="N37" s="12">
        <f>IF(ISNUMBER(SEARCH(AB$1,$B37)),MAX(N$1:N36)+1)</f>
        <v>3</v>
      </c>
      <c r="O37" s="12" t="str">
        <f>'AB Touchpoint System Workbook'!K48</f>
        <v>Client 36</v>
      </c>
      <c r="P37" s="13">
        <f t="shared" si="1"/>
        <v>36</v>
      </c>
      <c r="Q37" s="20" t="str">
        <f>IFERROR(VLOOKUP($P37,C:$O,13,0),"")</f>
        <v/>
      </c>
      <c r="R37" s="20" t="str">
        <f>IFERROR(VLOOKUP($P37,D:$O,12,0),"")</f>
        <v/>
      </c>
      <c r="S37" s="20" t="str">
        <f>IFERROR(VLOOKUP($P37,E:$O,11,0),"")</f>
        <v/>
      </c>
      <c r="T37" s="20" t="str">
        <f>IFERROR(VLOOKUP($P37,F:$O,10,0),"")</f>
        <v/>
      </c>
      <c r="U37" s="20" t="str">
        <f>IFERROR(VLOOKUP($P37,G:$O,9,0),"")</f>
        <v/>
      </c>
      <c r="V37" s="20" t="str">
        <f>IFERROR(VLOOKUP($P37,H:$O,8,0),"")</f>
        <v/>
      </c>
      <c r="W37" s="20" t="str">
        <f>IFERROR(VLOOKUP($P37,I:$O,7,0),"")</f>
        <v/>
      </c>
      <c r="X37" s="20" t="str">
        <f>IFERROR(VLOOKUP($P37,J:$O,6,0),"")</f>
        <v/>
      </c>
      <c r="Y37" s="20" t="str">
        <f>IFERROR(VLOOKUP($P37,K:$O,5,0),"")</f>
        <v/>
      </c>
      <c r="Z37" s="20" t="str">
        <f>IFERROR(VLOOKUP($P37,L:$O,4,0),"")</f>
        <v/>
      </c>
      <c r="AA37" s="20" t="str">
        <f>IFERROR(VLOOKUP($P37,M:$O,3,0),"")</f>
        <v/>
      </c>
      <c r="AB37" s="20" t="str">
        <f>IFERROR(VLOOKUP($P37,N:$O,2,0),"")</f>
        <v/>
      </c>
    </row>
    <row r="38" spans="1:28" x14ac:dyDescent="0.15">
      <c r="A38" s="9" t="str">
        <f>'AB Touchpoint System Workbook'!M49</f>
        <v>January</v>
      </c>
      <c r="B38" s="12" t="str">
        <f t="shared" si="0"/>
        <v>Client 37January</v>
      </c>
      <c r="C38" s="12">
        <f>IF(ISNUMBER(SEARCH(Q$1,$B38)),MAX(C$1:C37)+1)</f>
        <v>2</v>
      </c>
      <c r="D38" s="12" t="b">
        <f>IF(ISNUMBER(SEARCH(R$1,$B38)),MAX(D$1:D37)+1)</f>
        <v>0</v>
      </c>
      <c r="E38" s="12" t="b">
        <f>IF(ISNUMBER(SEARCH(S$1,$B38)),MAX(E$1:E37)+1)</f>
        <v>0</v>
      </c>
      <c r="F38" s="12" t="b">
        <f>IF(ISNUMBER(SEARCH(T$1,$B38)),MAX(F$1:F37)+1)</f>
        <v>0</v>
      </c>
      <c r="G38" s="12" t="b">
        <f>IF(ISNUMBER(SEARCH(U$1,$B38)),MAX(G$1:G37)+1)</f>
        <v>0</v>
      </c>
      <c r="H38" s="12" t="b">
        <f>IF(ISNUMBER(SEARCH(V$1,$B38)),MAX(H$1:H37)+1)</f>
        <v>0</v>
      </c>
      <c r="I38" s="12" t="b">
        <f>IF(ISNUMBER(SEARCH(W$1,$B38)),MAX(I$1:I37)+1)</f>
        <v>0</v>
      </c>
      <c r="J38" s="12" t="b">
        <f>IF(ISNUMBER(SEARCH(X$1,$B38)),MAX(J$1:J37)+1)</f>
        <v>0</v>
      </c>
      <c r="K38" s="12" t="b">
        <f>IF(ISNUMBER(SEARCH(Y$1,$B38)),MAX(K$1:K37)+1)</f>
        <v>0</v>
      </c>
      <c r="L38" s="12" t="b">
        <f>IF(ISNUMBER(SEARCH(Z$1,$B38)),MAX(L$1:L37)+1)</f>
        <v>0</v>
      </c>
      <c r="M38" s="12" t="b">
        <f>IF(ISNUMBER(SEARCH(AA$1,$B38)),MAX(M$1:M37)+1)</f>
        <v>0</v>
      </c>
      <c r="N38" s="12" t="b">
        <f>IF(ISNUMBER(SEARCH(AB$1,$B38)),MAX(N$1:N37)+1)</f>
        <v>0</v>
      </c>
      <c r="O38" s="12" t="str">
        <f>'AB Touchpoint System Workbook'!K49</f>
        <v>Client 37</v>
      </c>
      <c r="P38" s="13">
        <f t="shared" si="1"/>
        <v>37</v>
      </c>
      <c r="Q38" s="20" t="str">
        <f>IFERROR(VLOOKUP($P38,C:$O,13,0),"")</f>
        <v/>
      </c>
      <c r="R38" s="20" t="str">
        <f>IFERROR(VLOOKUP($P38,D:$O,12,0),"")</f>
        <v/>
      </c>
      <c r="S38" s="20" t="str">
        <f>IFERROR(VLOOKUP($P38,E:$O,11,0),"")</f>
        <v/>
      </c>
      <c r="T38" s="20" t="str">
        <f>IFERROR(VLOOKUP($P38,F:$O,10,0),"")</f>
        <v/>
      </c>
      <c r="U38" s="20" t="str">
        <f>IFERROR(VLOOKUP($P38,G:$O,9,0),"")</f>
        <v/>
      </c>
      <c r="V38" s="20" t="str">
        <f>IFERROR(VLOOKUP($P38,H:$O,8,0),"")</f>
        <v/>
      </c>
      <c r="W38" s="20" t="str">
        <f>IFERROR(VLOOKUP($P38,I:$O,7,0),"")</f>
        <v/>
      </c>
      <c r="X38" s="20" t="str">
        <f>IFERROR(VLOOKUP($P38,J:$O,6,0),"")</f>
        <v/>
      </c>
      <c r="Y38" s="20" t="str">
        <f>IFERROR(VLOOKUP($P38,K:$O,5,0),"")</f>
        <v/>
      </c>
      <c r="Z38" s="20" t="str">
        <f>IFERROR(VLOOKUP($P38,L:$O,4,0),"")</f>
        <v/>
      </c>
      <c r="AA38" s="20" t="str">
        <f>IFERROR(VLOOKUP($P38,M:$O,3,0),"")</f>
        <v/>
      </c>
      <c r="AB38" s="20" t="str">
        <f>IFERROR(VLOOKUP($P38,N:$O,2,0),"")</f>
        <v/>
      </c>
    </row>
    <row r="39" spans="1:28" x14ac:dyDescent="0.15">
      <c r="A39" s="9" t="str">
        <f>'AB Touchpoint System Workbook'!M50</f>
        <v>February</v>
      </c>
      <c r="B39" s="12" t="str">
        <f t="shared" si="0"/>
        <v>Client 38February</v>
      </c>
      <c r="C39" s="12" t="b">
        <f>IF(ISNUMBER(SEARCH(Q$1,$B39)),MAX(C$1:C38)+1)</f>
        <v>0</v>
      </c>
      <c r="D39" s="12">
        <f>IF(ISNUMBER(SEARCH(R$1,$B39)),MAX(D$1:D38)+1)</f>
        <v>4</v>
      </c>
      <c r="E39" s="12" t="b">
        <f>IF(ISNUMBER(SEARCH(S$1,$B39)),MAX(E$1:E38)+1)</f>
        <v>0</v>
      </c>
      <c r="F39" s="12" t="b">
        <f>IF(ISNUMBER(SEARCH(T$1,$B39)),MAX(F$1:F38)+1)</f>
        <v>0</v>
      </c>
      <c r="G39" s="12" t="b">
        <f>IF(ISNUMBER(SEARCH(U$1,$B39)),MAX(G$1:G38)+1)</f>
        <v>0</v>
      </c>
      <c r="H39" s="12" t="b">
        <f>IF(ISNUMBER(SEARCH(V$1,$B39)),MAX(H$1:H38)+1)</f>
        <v>0</v>
      </c>
      <c r="I39" s="12" t="b">
        <f>IF(ISNUMBER(SEARCH(W$1,$B39)),MAX(I$1:I38)+1)</f>
        <v>0</v>
      </c>
      <c r="J39" s="12" t="b">
        <f>IF(ISNUMBER(SEARCH(X$1,$B39)),MAX(J$1:J38)+1)</f>
        <v>0</v>
      </c>
      <c r="K39" s="12" t="b">
        <f>IF(ISNUMBER(SEARCH(Y$1,$B39)),MAX(K$1:K38)+1)</f>
        <v>0</v>
      </c>
      <c r="L39" s="12" t="b">
        <f>IF(ISNUMBER(SEARCH(Z$1,$B39)),MAX(L$1:L38)+1)</f>
        <v>0</v>
      </c>
      <c r="M39" s="12" t="b">
        <f>IF(ISNUMBER(SEARCH(AA$1,$B39)),MAX(M$1:M38)+1)</f>
        <v>0</v>
      </c>
      <c r="N39" s="12" t="b">
        <f>IF(ISNUMBER(SEARCH(AB$1,$B39)),MAX(N$1:N38)+1)</f>
        <v>0</v>
      </c>
      <c r="O39" s="12" t="str">
        <f>'AB Touchpoint System Workbook'!K50</f>
        <v>Client 38</v>
      </c>
      <c r="P39" s="13">
        <f t="shared" si="1"/>
        <v>38</v>
      </c>
      <c r="Q39" s="20" t="str">
        <f>IFERROR(VLOOKUP($P39,C:$O,13,0),"")</f>
        <v/>
      </c>
      <c r="R39" s="20" t="str">
        <f>IFERROR(VLOOKUP($P39,D:$O,12,0),"")</f>
        <v/>
      </c>
      <c r="S39" s="20" t="str">
        <f>IFERROR(VLOOKUP($P39,E:$O,11,0),"")</f>
        <v/>
      </c>
      <c r="T39" s="20" t="str">
        <f>IFERROR(VLOOKUP($P39,F:$O,10,0),"")</f>
        <v/>
      </c>
      <c r="U39" s="20" t="str">
        <f>IFERROR(VLOOKUP($P39,G:$O,9,0),"")</f>
        <v/>
      </c>
      <c r="V39" s="20" t="str">
        <f>IFERROR(VLOOKUP($P39,H:$O,8,0),"")</f>
        <v/>
      </c>
      <c r="W39" s="20" t="str">
        <f>IFERROR(VLOOKUP($P39,I:$O,7,0),"")</f>
        <v/>
      </c>
      <c r="X39" s="20" t="str">
        <f>IFERROR(VLOOKUP($P39,J:$O,6,0),"")</f>
        <v/>
      </c>
      <c r="Y39" s="20" t="str">
        <f>IFERROR(VLOOKUP($P39,K:$O,5,0),"")</f>
        <v/>
      </c>
      <c r="Z39" s="20" t="str">
        <f>IFERROR(VLOOKUP($P39,L:$O,4,0),"")</f>
        <v/>
      </c>
      <c r="AA39" s="20" t="str">
        <f>IFERROR(VLOOKUP($P39,M:$O,3,0),"")</f>
        <v/>
      </c>
      <c r="AB39" s="20" t="str">
        <f>IFERROR(VLOOKUP($P39,N:$O,2,0),"")</f>
        <v/>
      </c>
    </row>
    <row r="40" spans="1:28" x14ac:dyDescent="0.15">
      <c r="A40" s="9" t="str">
        <f>'AB Touchpoint System Workbook'!M51</f>
        <v>March</v>
      </c>
      <c r="B40" s="12" t="str">
        <f t="shared" si="0"/>
        <v>Client 39March</v>
      </c>
      <c r="C40" s="12" t="b">
        <f>IF(ISNUMBER(SEARCH(Q$1,$B40)),MAX(C$1:C39)+1)</f>
        <v>0</v>
      </c>
      <c r="D40" s="12" t="b">
        <f>IF(ISNUMBER(SEARCH(R$1,$B40)),MAX(D$1:D39)+1)</f>
        <v>0</v>
      </c>
      <c r="E40" s="12">
        <f>IF(ISNUMBER(SEARCH(S$1,$B40)),MAX(E$1:E39)+1)</f>
        <v>4</v>
      </c>
      <c r="F40" s="12" t="b">
        <f>IF(ISNUMBER(SEARCH(T$1,$B40)),MAX(F$1:F39)+1)</f>
        <v>0</v>
      </c>
      <c r="G40" s="12" t="b">
        <f>IF(ISNUMBER(SEARCH(U$1,$B40)),MAX(G$1:G39)+1)</f>
        <v>0</v>
      </c>
      <c r="H40" s="12" t="b">
        <f>IF(ISNUMBER(SEARCH(V$1,$B40)),MAX(H$1:H39)+1)</f>
        <v>0</v>
      </c>
      <c r="I40" s="12" t="b">
        <f>IF(ISNUMBER(SEARCH(W$1,$B40)),MAX(I$1:I39)+1)</f>
        <v>0</v>
      </c>
      <c r="J40" s="12" t="b">
        <f>IF(ISNUMBER(SEARCH(X$1,$B40)),MAX(J$1:J39)+1)</f>
        <v>0</v>
      </c>
      <c r="K40" s="12" t="b">
        <f>IF(ISNUMBER(SEARCH(Y$1,$B40)),MAX(K$1:K39)+1)</f>
        <v>0</v>
      </c>
      <c r="L40" s="12" t="b">
        <f>IF(ISNUMBER(SEARCH(Z$1,$B40)),MAX(L$1:L39)+1)</f>
        <v>0</v>
      </c>
      <c r="M40" s="12" t="b">
        <f>IF(ISNUMBER(SEARCH(AA$1,$B40)),MAX(M$1:M39)+1)</f>
        <v>0</v>
      </c>
      <c r="N40" s="12" t="b">
        <f>IF(ISNUMBER(SEARCH(AB$1,$B40)),MAX(N$1:N39)+1)</f>
        <v>0</v>
      </c>
      <c r="O40" s="12" t="str">
        <f>'AB Touchpoint System Workbook'!K51</f>
        <v>Client 39</v>
      </c>
      <c r="P40" s="13">
        <f t="shared" si="1"/>
        <v>39</v>
      </c>
      <c r="Q40" s="20" t="str">
        <f>IFERROR(VLOOKUP($P40,C:$O,13,0),"")</f>
        <v/>
      </c>
      <c r="R40" s="20" t="str">
        <f>IFERROR(VLOOKUP($P40,D:$O,12,0),"")</f>
        <v/>
      </c>
      <c r="S40" s="20" t="str">
        <f>IFERROR(VLOOKUP($P40,E:$O,11,0),"")</f>
        <v/>
      </c>
      <c r="T40" s="20" t="str">
        <f>IFERROR(VLOOKUP($P40,F:$O,10,0),"")</f>
        <v/>
      </c>
      <c r="U40" s="20" t="str">
        <f>IFERROR(VLOOKUP($P40,G:$O,9,0),"")</f>
        <v/>
      </c>
      <c r="V40" s="20" t="str">
        <f>IFERROR(VLOOKUP($P40,H:$O,8,0),"")</f>
        <v/>
      </c>
      <c r="W40" s="20" t="str">
        <f>IFERROR(VLOOKUP($P40,I:$O,7,0),"")</f>
        <v/>
      </c>
      <c r="X40" s="20" t="str">
        <f>IFERROR(VLOOKUP($P40,J:$O,6,0),"")</f>
        <v/>
      </c>
      <c r="Y40" s="20" t="str">
        <f>IFERROR(VLOOKUP($P40,K:$O,5,0),"")</f>
        <v/>
      </c>
      <c r="Z40" s="20" t="str">
        <f>IFERROR(VLOOKUP($P40,L:$O,4,0),"")</f>
        <v/>
      </c>
      <c r="AA40" s="20" t="str">
        <f>IFERROR(VLOOKUP($P40,M:$O,3,0),"")</f>
        <v/>
      </c>
      <c r="AB40" s="20" t="str">
        <f>IFERROR(VLOOKUP($P40,N:$O,2,0),"")</f>
        <v/>
      </c>
    </row>
    <row r="41" spans="1:28" x14ac:dyDescent="0.15">
      <c r="A41" s="9" t="str">
        <f>'AB Touchpoint System Workbook'!M52</f>
        <v>April</v>
      </c>
      <c r="B41" s="12" t="str">
        <f t="shared" si="0"/>
        <v>Client 40April</v>
      </c>
      <c r="C41" s="12" t="b">
        <f>IF(ISNUMBER(SEARCH(Q$1,$B41)),MAX(C$1:C40)+1)</f>
        <v>0</v>
      </c>
      <c r="D41" s="12" t="b">
        <f>IF(ISNUMBER(SEARCH(R$1,$B41)),MAX(D$1:D40)+1)</f>
        <v>0</v>
      </c>
      <c r="E41" s="12" t="b">
        <f>IF(ISNUMBER(SEARCH(S$1,$B41)),MAX(E$1:E40)+1)</f>
        <v>0</v>
      </c>
      <c r="F41" s="12">
        <f>IF(ISNUMBER(SEARCH(T$1,$B41)),MAX(F$1:F40)+1)</f>
        <v>4</v>
      </c>
      <c r="G41" s="12" t="b">
        <f>IF(ISNUMBER(SEARCH(U$1,$B41)),MAX(G$1:G40)+1)</f>
        <v>0</v>
      </c>
      <c r="H41" s="12" t="b">
        <f>IF(ISNUMBER(SEARCH(V$1,$B41)),MAX(H$1:H40)+1)</f>
        <v>0</v>
      </c>
      <c r="I41" s="12" t="b">
        <f>IF(ISNUMBER(SEARCH(W$1,$B41)),MAX(I$1:I40)+1)</f>
        <v>0</v>
      </c>
      <c r="J41" s="12" t="b">
        <f>IF(ISNUMBER(SEARCH(X$1,$B41)),MAX(J$1:J40)+1)</f>
        <v>0</v>
      </c>
      <c r="K41" s="12" t="b">
        <f>IF(ISNUMBER(SEARCH(Y$1,$B41)),MAX(K$1:K40)+1)</f>
        <v>0</v>
      </c>
      <c r="L41" s="12" t="b">
        <f>IF(ISNUMBER(SEARCH(Z$1,$B41)),MAX(L$1:L40)+1)</f>
        <v>0</v>
      </c>
      <c r="M41" s="12" t="b">
        <f>IF(ISNUMBER(SEARCH(AA$1,$B41)),MAX(M$1:M40)+1)</f>
        <v>0</v>
      </c>
      <c r="N41" s="12" t="b">
        <f>IF(ISNUMBER(SEARCH(AB$1,$B41)),MAX(N$1:N40)+1)</f>
        <v>0</v>
      </c>
      <c r="O41" s="12" t="str">
        <f>'AB Touchpoint System Workbook'!K52</f>
        <v>Client 40</v>
      </c>
      <c r="P41" s="13">
        <f t="shared" si="1"/>
        <v>40</v>
      </c>
      <c r="Q41" s="20" t="str">
        <f>IFERROR(VLOOKUP($P41,C:$O,13,0),"")</f>
        <v/>
      </c>
      <c r="R41" s="20" t="str">
        <f>IFERROR(VLOOKUP($P41,D:$O,12,0),"")</f>
        <v/>
      </c>
      <c r="S41" s="20" t="str">
        <f>IFERROR(VLOOKUP($P41,E:$O,11,0),"")</f>
        <v/>
      </c>
      <c r="T41" s="20" t="str">
        <f>IFERROR(VLOOKUP($P41,F:$O,10,0),"")</f>
        <v/>
      </c>
      <c r="U41" s="20" t="str">
        <f>IFERROR(VLOOKUP($P41,G:$O,9,0),"")</f>
        <v/>
      </c>
      <c r="V41" s="20" t="str">
        <f>IFERROR(VLOOKUP($P41,H:$O,8,0),"")</f>
        <v/>
      </c>
      <c r="W41" s="20" t="str">
        <f>IFERROR(VLOOKUP($P41,I:$O,7,0),"")</f>
        <v/>
      </c>
      <c r="X41" s="20" t="str">
        <f>IFERROR(VLOOKUP($P41,J:$O,6,0),"")</f>
        <v/>
      </c>
      <c r="Y41" s="20" t="str">
        <f>IFERROR(VLOOKUP($P41,K:$O,5,0),"")</f>
        <v/>
      </c>
      <c r="Z41" s="20" t="str">
        <f>IFERROR(VLOOKUP($P41,L:$O,4,0),"")</f>
        <v/>
      </c>
      <c r="AA41" s="20" t="str">
        <f>IFERROR(VLOOKUP($P41,M:$O,3,0),"")</f>
        <v/>
      </c>
      <c r="AB41" s="20" t="str">
        <f>IFERROR(VLOOKUP($P41,N:$O,2,0),"")</f>
        <v/>
      </c>
    </row>
    <row r="42" spans="1:28" x14ac:dyDescent="0.15">
      <c r="A42" s="9" t="str">
        <f>'AB Touchpoint System Workbook'!M53</f>
        <v>May</v>
      </c>
      <c r="B42" s="12" t="str">
        <f t="shared" si="0"/>
        <v>Client 41May</v>
      </c>
      <c r="C42" s="12" t="b">
        <f>IF(ISNUMBER(SEARCH(Q$1,$B42)),MAX(C$1:C41)+1)</f>
        <v>0</v>
      </c>
      <c r="D42" s="12" t="b">
        <f>IF(ISNUMBER(SEARCH(R$1,$B42)),MAX(D$1:D41)+1)</f>
        <v>0</v>
      </c>
      <c r="E42" s="12" t="b">
        <f>IF(ISNUMBER(SEARCH(S$1,$B42)),MAX(E$1:E41)+1)</f>
        <v>0</v>
      </c>
      <c r="F42" s="12" t="b">
        <f>IF(ISNUMBER(SEARCH(T$1,$B42)),MAX(F$1:F41)+1)</f>
        <v>0</v>
      </c>
      <c r="G42" s="12">
        <f>IF(ISNUMBER(SEARCH(U$1,$B42)),MAX(G$1:G41)+1)</f>
        <v>4</v>
      </c>
      <c r="H42" s="12" t="b">
        <f>IF(ISNUMBER(SEARCH(V$1,$B42)),MAX(H$1:H41)+1)</f>
        <v>0</v>
      </c>
      <c r="I42" s="12" t="b">
        <f>IF(ISNUMBER(SEARCH(W$1,$B42)),MAX(I$1:I41)+1)</f>
        <v>0</v>
      </c>
      <c r="J42" s="12" t="b">
        <f>IF(ISNUMBER(SEARCH(X$1,$B42)),MAX(J$1:J41)+1)</f>
        <v>0</v>
      </c>
      <c r="K42" s="12" t="b">
        <f>IF(ISNUMBER(SEARCH(Y$1,$B42)),MAX(K$1:K41)+1)</f>
        <v>0</v>
      </c>
      <c r="L42" s="12" t="b">
        <f>IF(ISNUMBER(SEARCH(Z$1,$B42)),MAX(L$1:L41)+1)</f>
        <v>0</v>
      </c>
      <c r="M42" s="12" t="b">
        <f>IF(ISNUMBER(SEARCH(AA$1,$B42)),MAX(M$1:M41)+1)</f>
        <v>0</v>
      </c>
      <c r="N42" s="12" t="b">
        <f>IF(ISNUMBER(SEARCH(AB$1,$B42)),MAX(N$1:N41)+1)</f>
        <v>0</v>
      </c>
      <c r="O42" s="12" t="str">
        <f>'AB Touchpoint System Workbook'!K53</f>
        <v>Client 41</v>
      </c>
      <c r="P42" s="13">
        <f t="shared" si="1"/>
        <v>41</v>
      </c>
      <c r="Q42" s="20" t="str">
        <f>IFERROR(VLOOKUP($P42,C:$O,13,0),"")</f>
        <v/>
      </c>
      <c r="R42" s="20" t="str">
        <f>IFERROR(VLOOKUP($P42,D:$O,12,0),"")</f>
        <v/>
      </c>
      <c r="S42" s="20" t="str">
        <f>IFERROR(VLOOKUP($P42,E:$O,11,0),"")</f>
        <v/>
      </c>
      <c r="T42" s="20" t="str">
        <f>IFERROR(VLOOKUP($P42,F:$O,10,0),"")</f>
        <v/>
      </c>
      <c r="U42" s="20" t="str">
        <f>IFERROR(VLOOKUP($P42,G:$O,9,0),"")</f>
        <v/>
      </c>
      <c r="V42" s="20" t="str">
        <f>IFERROR(VLOOKUP($P42,H:$O,8,0),"")</f>
        <v/>
      </c>
      <c r="W42" s="20" t="str">
        <f>IFERROR(VLOOKUP($P42,I:$O,7,0),"")</f>
        <v/>
      </c>
      <c r="X42" s="20" t="str">
        <f>IFERROR(VLOOKUP($P42,J:$O,6,0),"")</f>
        <v/>
      </c>
      <c r="Y42" s="20" t="str">
        <f>IFERROR(VLOOKUP($P42,K:$O,5,0),"")</f>
        <v/>
      </c>
      <c r="Z42" s="20" t="str">
        <f>IFERROR(VLOOKUP($P42,L:$O,4,0),"")</f>
        <v/>
      </c>
      <c r="AA42" s="20" t="str">
        <f>IFERROR(VLOOKUP($P42,M:$O,3,0),"")</f>
        <v/>
      </c>
      <c r="AB42" s="20" t="str">
        <f>IFERROR(VLOOKUP($P42,N:$O,2,0),"")</f>
        <v/>
      </c>
    </row>
    <row r="43" spans="1:28" x14ac:dyDescent="0.15">
      <c r="A43" s="9" t="str">
        <f>'AB Touchpoint System Workbook'!M54</f>
        <v>June</v>
      </c>
      <c r="B43" s="12" t="str">
        <f t="shared" si="0"/>
        <v>Client 42June</v>
      </c>
      <c r="C43" s="12" t="b">
        <f>IF(ISNUMBER(SEARCH(Q$1,$B43)),MAX(C$1:C42)+1)</f>
        <v>0</v>
      </c>
      <c r="D43" s="12" t="b">
        <f>IF(ISNUMBER(SEARCH(R$1,$B43)),MAX(D$1:D42)+1)</f>
        <v>0</v>
      </c>
      <c r="E43" s="12" t="b">
        <f>IF(ISNUMBER(SEARCH(S$1,$B43)),MAX(E$1:E42)+1)</f>
        <v>0</v>
      </c>
      <c r="F43" s="12" t="b">
        <f>IF(ISNUMBER(SEARCH(T$1,$B43)),MAX(F$1:F42)+1)</f>
        <v>0</v>
      </c>
      <c r="G43" s="12" t="b">
        <f>IF(ISNUMBER(SEARCH(U$1,$B43)),MAX(G$1:G42)+1)</f>
        <v>0</v>
      </c>
      <c r="H43" s="12">
        <f>IF(ISNUMBER(SEARCH(V$1,$B43)),MAX(H$1:H42)+1)</f>
        <v>4</v>
      </c>
      <c r="I43" s="12" t="b">
        <f>IF(ISNUMBER(SEARCH(W$1,$B43)),MAX(I$1:I42)+1)</f>
        <v>0</v>
      </c>
      <c r="J43" s="12" t="b">
        <f>IF(ISNUMBER(SEARCH(X$1,$B43)),MAX(J$1:J42)+1)</f>
        <v>0</v>
      </c>
      <c r="K43" s="12" t="b">
        <f>IF(ISNUMBER(SEARCH(Y$1,$B43)),MAX(K$1:K42)+1)</f>
        <v>0</v>
      </c>
      <c r="L43" s="12" t="b">
        <f>IF(ISNUMBER(SEARCH(Z$1,$B43)),MAX(L$1:L42)+1)</f>
        <v>0</v>
      </c>
      <c r="M43" s="12" t="b">
        <f>IF(ISNUMBER(SEARCH(AA$1,$B43)),MAX(M$1:M42)+1)</f>
        <v>0</v>
      </c>
      <c r="N43" s="12" t="b">
        <f>IF(ISNUMBER(SEARCH(AB$1,$B43)),MAX(N$1:N42)+1)</f>
        <v>0</v>
      </c>
      <c r="O43" s="12" t="str">
        <f>'AB Touchpoint System Workbook'!K54</f>
        <v>Client 42</v>
      </c>
      <c r="P43" s="13">
        <f t="shared" si="1"/>
        <v>42</v>
      </c>
      <c r="Q43" s="20" t="str">
        <f>IFERROR(VLOOKUP($P43,C:$O,13,0),"")</f>
        <v/>
      </c>
      <c r="R43" s="20" t="str">
        <f>IFERROR(VLOOKUP($P43,D:$O,12,0),"")</f>
        <v/>
      </c>
      <c r="S43" s="20" t="str">
        <f>IFERROR(VLOOKUP($P43,E:$O,11,0),"")</f>
        <v/>
      </c>
      <c r="T43" s="20" t="str">
        <f>IFERROR(VLOOKUP($P43,F:$O,10,0),"")</f>
        <v/>
      </c>
      <c r="U43" s="20" t="str">
        <f>IFERROR(VLOOKUP($P43,G:$O,9,0),"")</f>
        <v/>
      </c>
      <c r="V43" s="20" t="str">
        <f>IFERROR(VLOOKUP($P43,H:$O,8,0),"")</f>
        <v/>
      </c>
      <c r="W43" s="20" t="str">
        <f>IFERROR(VLOOKUP($P43,I:$O,7,0),"")</f>
        <v/>
      </c>
      <c r="X43" s="20" t="str">
        <f>IFERROR(VLOOKUP($P43,J:$O,6,0),"")</f>
        <v/>
      </c>
      <c r="Y43" s="20" t="str">
        <f>IFERROR(VLOOKUP($P43,K:$O,5,0),"")</f>
        <v/>
      </c>
      <c r="Z43" s="20" t="str">
        <f>IFERROR(VLOOKUP($P43,L:$O,4,0),"")</f>
        <v/>
      </c>
      <c r="AA43" s="20" t="str">
        <f>IFERROR(VLOOKUP($P43,M:$O,3,0),"")</f>
        <v/>
      </c>
      <c r="AB43" s="20" t="str">
        <f>IFERROR(VLOOKUP($P43,N:$O,2,0),"")</f>
        <v/>
      </c>
    </row>
    <row r="44" spans="1:28" x14ac:dyDescent="0.15">
      <c r="A44" s="9" t="str">
        <f>'AB Touchpoint System Workbook'!M55</f>
        <v>July</v>
      </c>
      <c r="B44" s="12" t="str">
        <f t="shared" si="0"/>
        <v>Client 43July</v>
      </c>
      <c r="C44" s="12" t="b">
        <f>IF(ISNUMBER(SEARCH(Q$1,$B44)),MAX(C$1:C43)+1)</f>
        <v>0</v>
      </c>
      <c r="D44" s="12" t="b">
        <f>IF(ISNUMBER(SEARCH(R$1,$B44)),MAX(D$1:D43)+1)</f>
        <v>0</v>
      </c>
      <c r="E44" s="12" t="b">
        <f>IF(ISNUMBER(SEARCH(S$1,$B44)),MAX(E$1:E43)+1)</f>
        <v>0</v>
      </c>
      <c r="F44" s="12" t="b">
        <f>IF(ISNUMBER(SEARCH(T$1,$B44)),MAX(F$1:F43)+1)</f>
        <v>0</v>
      </c>
      <c r="G44" s="12" t="b">
        <f>IF(ISNUMBER(SEARCH(U$1,$B44)),MAX(G$1:G43)+1)</f>
        <v>0</v>
      </c>
      <c r="H44" s="12" t="b">
        <f>IF(ISNUMBER(SEARCH(V$1,$B44)),MAX(H$1:H43)+1)</f>
        <v>0</v>
      </c>
      <c r="I44" s="12">
        <f>IF(ISNUMBER(SEARCH(W$1,$B44)),MAX(I$1:I43)+1)</f>
        <v>4</v>
      </c>
      <c r="J44" s="12" t="b">
        <f>IF(ISNUMBER(SEARCH(X$1,$B44)),MAX(J$1:J43)+1)</f>
        <v>0</v>
      </c>
      <c r="K44" s="12" t="b">
        <f>IF(ISNUMBER(SEARCH(Y$1,$B44)),MAX(K$1:K43)+1)</f>
        <v>0</v>
      </c>
      <c r="L44" s="12" t="b">
        <f>IF(ISNUMBER(SEARCH(Z$1,$B44)),MAX(L$1:L43)+1)</f>
        <v>0</v>
      </c>
      <c r="M44" s="12" t="b">
        <f>IF(ISNUMBER(SEARCH(AA$1,$B44)),MAX(M$1:M43)+1)</f>
        <v>0</v>
      </c>
      <c r="N44" s="12" t="b">
        <f>IF(ISNUMBER(SEARCH(AB$1,$B44)),MAX(N$1:N43)+1)</f>
        <v>0</v>
      </c>
      <c r="O44" s="12" t="str">
        <f>'AB Touchpoint System Workbook'!K55</f>
        <v>Client 43</v>
      </c>
      <c r="P44" s="13">
        <f t="shared" si="1"/>
        <v>43</v>
      </c>
      <c r="Q44" s="20" t="str">
        <f>IFERROR(VLOOKUP($P44,C:$O,13,0),"")</f>
        <v/>
      </c>
      <c r="R44" s="20" t="str">
        <f>IFERROR(VLOOKUP($P44,D:$O,12,0),"")</f>
        <v/>
      </c>
      <c r="S44" s="20" t="str">
        <f>IFERROR(VLOOKUP($P44,E:$O,11,0),"")</f>
        <v/>
      </c>
      <c r="T44" s="20" t="str">
        <f>IFERROR(VLOOKUP($P44,F:$O,10,0),"")</f>
        <v/>
      </c>
      <c r="U44" s="20" t="str">
        <f>IFERROR(VLOOKUP($P44,G:$O,9,0),"")</f>
        <v/>
      </c>
      <c r="V44" s="20" t="str">
        <f>IFERROR(VLOOKUP($P44,H:$O,8,0),"")</f>
        <v/>
      </c>
      <c r="W44" s="20" t="str">
        <f>IFERROR(VLOOKUP($P44,I:$O,7,0),"")</f>
        <v/>
      </c>
      <c r="X44" s="20" t="str">
        <f>IFERROR(VLOOKUP($P44,J:$O,6,0),"")</f>
        <v/>
      </c>
      <c r="Y44" s="20" t="str">
        <f>IFERROR(VLOOKUP($P44,K:$O,5,0),"")</f>
        <v/>
      </c>
      <c r="Z44" s="20" t="str">
        <f>IFERROR(VLOOKUP($P44,L:$O,4,0),"")</f>
        <v/>
      </c>
      <c r="AA44" s="20" t="str">
        <f>IFERROR(VLOOKUP($P44,M:$O,3,0),"")</f>
        <v/>
      </c>
      <c r="AB44" s="20" t="str">
        <f>IFERROR(VLOOKUP($P44,N:$O,2,0),"")</f>
        <v/>
      </c>
    </row>
    <row r="45" spans="1:28" x14ac:dyDescent="0.15">
      <c r="A45" s="9" t="str">
        <f>'AB Touchpoint System Workbook'!M56</f>
        <v>August</v>
      </c>
      <c r="B45" s="12" t="str">
        <f t="shared" si="0"/>
        <v>Client 44August</v>
      </c>
      <c r="C45" s="12" t="b">
        <f>IF(ISNUMBER(SEARCH(Q$1,$B45)),MAX(C$1:C44)+1)</f>
        <v>0</v>
      </c>
      <c r="D45" s="12" t="b">
        <f>IF(ISNUMBER(SEARCH(R$1,$B45)),MAX(D$1:D44)+1)</f>
        <v>0</v>
      </c>
      <c r="E45" s="12" t="b">
        <f>IF(ISNUMBER(SEARCH(S$1,$B45)),MAX(E$1:E44)+1)</f>
        <v>0</v>
      </c>
      <c r="F45" s="12" t="b">
        <f>IF(ISNUMBER(SEARCH(T$1,$B45)),MAX(F$1:F44)+1)</f>
        <v>0</v>
      </c>
      <c r="G45" s="12" t="b">
        <f>IF(ISNUMBER(SEARCH(U$1,$B45)),MAX(G$1:G44)+1)</f>
        <v>0</v>
      </c>
      <c r="H45" s="12" t="b">
        <f>IF(ISNUMBER(SEARCH(V$1,$B45)),MAX(H$1:H44)+1)</f>
        <v>0</v>
      </c>
      <c r="I45" s="12" t="b">
        <f>IF(ISNUMBER(SEARCH(W$1,$B45)),MAX(I$1:I44)+1)</f>
        <v>0</v>
      </c>
      <c r="J45" s="12">
        <f>IF(ISNUMBER(SEARCH(X$1,$B45)),MAX(J$1:J44)+1)</f>
        <v>5</v>
      </c>
      <c r="K45" s="12" t="b">
        <f>IF(ISNUMBER(SEARCH(Y$1,$B45)),MAX(K$1:K44)+1)</f>
        <v>0</v>
      </c>
      <c r="L45" s="12" t="b">
        <f>IF(ISNUMBER(SEARCH(Z$1,$B45)),MAX(L$1:L44)+1)</f>
        <v>0</v>
      </c>
      <c r="M45" s="12" t="b">
        <f>IF(ISNUMBER(SEARCH(AA$1,$B45)),MAX(M$1:M44)+1)</f>
        <v>0</v>
      </c>
      <c r="N45" s="12" t="b">
        <f>IF(ISNUMBER(SEARCH(AB$1,$B45)),MAX(N$1:N44)+1)</f>
        <v>0</v>
      </c>
      <c r="O45" s="12" t="str">
        <f>'AB Touchpoint System Workbook'!K56</f>
        <v>Client 44</v>
      </c>
      <c r="P45" s="13">
        <f t="shared" si="1"/>
        <v>44</v>
      </c>
      <c r="Q45" s="20" t="str">
        <f>IFERROR(VLOOKUP($P45,C:$O,13,0),"")</f>
        <v/>
      </c>
      <c r="R45" s="20" t="str">
        <f>IFERROR(VLOOKUP($P45,D:$O,12,0),"")</f>
        <v/>
      </c>
      <c r="S45" s="20" t="str">
        <f>IFERROR(VLOOKUP($P45,E:$O,11,0),"")</f>
        <v/>
      </c>
      <c r="T45" s="20" t="str">
        <f>IFERROR(VLOOKUP($P45,F:$O,10,0),"")</f>
        <v/>
      </c>
      <c r="U45" s="20" t="str">
        <f>IFERROR(VLOOKUP($P45,G:$O,9,0),"")</f>
        <v/>
      </c>
      <c r="V45" s="20" t="str">
        <f>IFERROR(VLOOKUP($P45,H:$O,8,0),"")</f>
        <v/>
      </c>
      <c r="W45" s="20" t="str">
        <f>IFERROR(VLOOKUP($P45,I:$O,7,0),"")</f>
        <v/>
      </c>
      <c r="X45" s="20" t="str">
        <f>IFERROR(VLOOKUP($P45,J:$O,6,0),"")</f>
        <v/>
      </c>
      <c r="Y45" s="20" t="str">
        <f>IFERROR(VLOOKUP($P45,K:$O,5,0),"")</f>
        <v/>
      </c>
      <c r="Z45" s="20" t="str">
        <f>IFERROR(VLOOKUP($P45,L:$O,4,0),"")</f>
        <v/>
      </c>
      <c r="AA45" s="20" t="str">
        <f>IFERROR(VLOOKUP($P45,M:$O,3,0),"")</f>
        <v/>
      </c>
      <c r="AB45" s="20" t="str">
        <f>IFERROR(VLOOKUP($P45,N:$O,2,0),"")</f>
        <v/>
      </c>
    </row>
    <row r="46" spans="1:28" x14ac:dyDescent="0.15">
      <c r="A46" s="9" t="str">
        <f>'AB Touchpoint System Workbook'!M57</f>
        <v>September</v>
      </c>
      <c r="B46" s="12" t="str">
        <f t="shared" si="0"/>
        <v>Client 45September</v>
      </c>
      <c r="C46" s="12" t="b">
        <f>IF(ISNUMBER(SEARCH(Q$1,$B46)),MAX(C$1:C45)+1)</f>
        <v>0</v>
      </c>
      <c r="D46" s="12" t="b">
        <f>IF(ISNUMBER(SEARCH(R$1,$B46)),MAX(D$1:D45)+1)</f>
        <v>0</v>
      </c>
      <c r="E46" s="12" t="b">
        <f>IF(ISNUMBER(SEARCH(S$1,$B46)),MAX(E$1:E45)+1)</f>
        <v>0</v>
      </c>
      <c r="F46" s="12" t="b">
        <f>IF(ISNUMBER(SEARCH(T$1,$B46)),MAX(F$1:F45)+1)</f>
        <v>0</v>
      </c>
      <c r="G46" s="12" t="b">
        <f>IF(ISNUMBER(SEARCH(U$1,$B46)),MAX(G$1:G45)+1)</f>
        <v>0</v>
      </c>
      <c r="H46" s="12" t="b">
        <f>IF(ISNUMBER(SEARCH(V$1,$B46)),MAX(H$1:H45)+1)</f>
        <v>0</v>
      </c>
      <c r="I46" s="12" t="b">
        <f>IF(ISNUMBER(SEARCH(W$1,$B46)),MAX(I$1:I45)+1)</f>
        <v>0</v>
      </c>
      <c r="J46" s="12" t="b">
        <f>IF(ISNUMBER(SEARCH(X$1,$B46)),MAX(J$1:J45)+1)</f>
        <v>0</v>
      </c>
      <c r="K46" s="12">
        <f>IF(ISNUMBER(SEARCH(Y$1,$B46)),MAX(K$1:K45)+1)</f>
        <v>4</v>
      </c>
      <c r="L46" s="12" t="b">
        <f>IF(ISNUMBER(SEARCH(Z$1,$B46)),MAX(L$1:L45)+1)</f>
        <v>0</v>
      </c>
      <c r="M46" s="12" t="b">
        <f>IF(ISNUMBER(SEARCH(AA$1,$B46)),MAX(M$1:M45)+1)</f>
        <v>0</v>
      </c>
      <c r="N46" s="12" t="b">
        <f>IF(ISNUMBER(SEARCH(AB$1,$B46)),MAX(N$1:N45)+1)</f>
        <v>0</v>
      </c>
      <c r="O46" s="12" t="str">
        <f>'AB Touchpoint System Workbook'!K57</f>
        <v>Client 45</v>
      </c>
      <c r="P46" s="13">
        <f t="shared" si="1"/>
        <v>45</v>
      </c>
      <c r="Q46" s="20" t="str">
        <f>IFERROR(VLOOKUP($P46,C:$O,13,0),"")</f>
        <v/>
      </c>
      <c r="R46" s="20" t="str">
        <f>IFERROR(VLOOKUP($P46,D:$O,12,0),"")</f>
        <v/>
      </c>
      <c r="S46" s="20" t="str">
        <f>IFERROR(VLOOKUP($P46,E:$O,11,0),"")</f>
        <v/>
      </c>
      <c r="T46" s="20" t="str">
        <f>IFERROR(VLOOKUP($P46,F:$O,10,0),"")</f>
        <v/>
      </c>
      <c r="U46" s="20" t="str">
        <f>IFERROR(VLOOKUP($P46,G:$O,9,0),"")</f>
        <v/>
      </c>
      <c r="V46" s="20" t="str">
        <f>IFERROR(VLOOKUP($P46,H:$O,8,0),"")</f>
        <v/>
      </c>
      <c r="W46" s="20" t="str">
        <f>IFERROR(VLOOKUP($P46,I:$O,7,0),"")</f>
        <v/>
      </c>
      <c r="X46" s="20" t="str">
        <f>IFERROR(VLOOKUP($P46,J:$O,6,0),"")</f>
        <v/>
      </c>
      <c r="Y46" s="20" t="str">
        <f>IFERROR(VLOOKUP($P46,K:$O,5,0),"")</f>
        <v/>
      </c>
      <c r="Z46" s="20" t="str">
        <f>IFERROR(VLOOKUP($P46,L:$O,4,0),"")</f>
        <v/>
      </c>
      <c r="AA46" s="20" t="str">
        <f>IFERROR(VLOOKUP($P46,M:$O,3,0),"")</f>
        <v/>
      </c>
      <c r="AB46" s="20" t="str">
        <f>IFERROR(VLOOKUP($P46,N:$O,2,0),"")</f>
        <v/>
      </c>
    </row>
    <row r="47" spans="1:28" x14ac:dyDescent="0.15">
      <c r="A47" s="9" t="str">
        <f>'AB Touchpoint System Workbook'!M58</f>
        <v>October</v>
      </c>
      <c r="B47" s="12" t="str">
        <f t="shared" si="0"/>
        <v>Client 46October</v>
      </c>
      <c r="C47" s="12" t="b">
        <f>IF(ISNUMBER(SEARCH(Q$1,$B47)),MAX(C$1:C46)+1)</f>
        <v>0</v>
      </c>
      <c r="D47" s="12" t="b">
        <f>IF(ISNUMBER(SEARCH(R$1,$B47)),MAX(D$1:D46)+1)</f>
        <v>0</v>
      </c>
      <c r="E47" s="12" t="b">
        <f>IF(ISNUMBER(SEARCH(S$1,$B47)),MAX(E$1:E46)+1)</f>
        <v>0</v>
      </c>
      <c r="F47" s="12" t="b">
        <f>IF(ISNUMBER(SEARCH(T$1,$B47)),MAX(F$1:F46)+1)</f>
        <v>0</v>
      </c>
      <c r="G47" s="12" t="b">
        <f>IF(ISNUMBER(SEARCH(U$1,$B47)),MAX(G$1:G46)+1)</f>
        <v>0</v>
      </c>
      <c r="H47" s="12" t="b">
        <f>IF(ISNUMBER(SEARCH(V$1,$B47)),MAX(H$1:H46)+1)</f>
        <v>0</v>
      </c>
      <c r="I47" s="12" t="b">
        <f>IF(ISNUMBER(SEARCH(W$1,$B47)),MAX(I$1:I46)+1)</f>
        <v>0</v>
      </c>
      <c r="J47" s="12" t="b">
        <f>IF(ISNUMBER(SEARCH(X$1,$B47)),MAX(J$1:J46)+1)</f>
        <v>0</v>
      </c>
      <c r="K47" s="12" t="b">
        <f>IF(ISNUMBER(SEARCH(Y$1,$B47)),MAX(K$1:K46)+1)</f>
        <v>0</v>
      </c>
      <c r="L47" s="12">
        <f>IF(ISNUMBER(SEARCH(Z$1,$B47)),MAX(L$1:L46)+1)</f>
        <v>5</v>
      </c>
      <c r="M47" s="12" t="b">
        <f>IF(ISNUMBER(SEARCH(AA$1,$B47)),MAX(M$1:M46)+1)</f>
        <v>0</v>
      </c>
      <c r="N47" s="12" t="b">
        <f>IF(ISNUMBER(SEARCH(AB$1,$B47)),MAX(N$1:N46)+1)</f>
        <v>0</v>
      </c>
      <c r="O47" s="12" t="str">
        <f>'AB Touchpoint System Workbook'!K58</f>
        <v>Client 46</v>
      </c>
      <c r="P47" s="13">
        <f t="shared" si="1"/>
        <v>46</v>
      </c>
      <c r="Q47" s="20" t="str">
        <f>IFERROR(VLOOKUP($P47,C:$O,13,0),"")</f>
        <v/>
      </c>
      <c r="R47" s="20" t="str">
        <f>IFERROR(VLOOKUP($P47,D:$O,12,0),"")</f>
        <v/>
      </c>
      <c r="S47" s="20" t="str">
        <f>IFERROR(VLOOKUP($P47,E:$O,11,0),"")</f>
        <v/>
      </c>
      <c r="T47" s="20" t="str">
        <f>IFERROR(VLOOKUP($P47,F:$O,10,0),"")</f>
        <v/>
      </c>
      <c r="U47" s="20" t="str">
        <f>IFERROR(VLOOKUP($P47,G:$O,9,0),"")</f>
        <v/>
      </c>
      <c r="V47" s="20" t="str">
        <f>IFERROR(VLOOKUP($P47,H:$O,8,0),"")</f>
        <v/>
      </c>
      <c r="W47" s="20" t="str">
        <f>IFERROR(VLOOKUP($P47,I:$O,7,0),"")</f>
        <v/>
      </c>
      <c r="X47" s="20" t="str">
        <f>IFERROR(VLOOKUP($P47,J:$O,6,0),"")</f>
        <v/>
      </c>
      <c r="Y47" s="20" t="str">
        <f>IFERROR(VLOOKUP($P47,K:$O,5,0),"")</f>
        <v/>
      </c>
      <c r="Z47" s="20" t="str">
        <f>IFERROR(VLOOKUP($P47,L:$O,4,0),"")</f>
        <v/>
      </c>
      <c r="AA47" s="20" t="str">
        <f>IFERROR(VLOOKUP($P47,M:$O,3,0),"")</f>
        <v/>
      </c>
      <c r="AB47" s="20" t="str">
        <f>IFERROR(VLOOKUP($P47,N:$O,2,0),"")</f>
        <v/>
      </c>
    </row>
    <row r="48" spans="1:28" x14ac:dyDescent="0.15">
      <c r="A48" s="9" t="str">
        <f>'AB Touchpoint System Workbook'!M59</f>
        <v>November</v>
      </c>
      <c r="B48" s="12" t="str">
        <f t="shared" si="0"/>
        <v>Client 47November</v>
      </c>
      <c r="C48" s="12" t="b">
        <f>IF(ISNUMBER(SEARCH(Q$1,$B48)),MAX(C$1:C47)+1)</f>
        <v>0</v>
      </c>
      <c r="D48" s="12" t="b">
        <f>IF(ISNUMBER(SEARCH(R$1,$B48)),MAX(D$1:D47)+1)</f>
        <v>0</v>
      </c>
      <c r="E48" s="12" t="b">
        <f>IF(ISNUMBER(SEARCH(S$1,$B48)),MAX(E$1:E47)+1)</f>
        <v>0</v>
      </c>
      <c r="F48" s="12" t="b">
        <f>IF(ISNUMBER(SEARCH(T$1,$B48)),MAX(F$1:F47)+1)</f>
        <v>0</v>
      </c>
      <c r="G48" s="12" t="b">
        <f>IF(ISNUMBER(SEARCH(U$1,$B48)),MAX(G$1:G47)+1)</f>
        <v>0</v>
      </c>
      <c r="H48" s="12" t="b">
        <f>IF(ISNUMBER(SEARCH(V$1,$B48)),MAX(H$1:H47)+1)</f>
        <v>0</v>
      </c>
      <c r="I48" s="12" t="b">
        <f>IF(ISNUMBER(SEARCH(W$1,$B48)),MAX(I$1:I47)+1)</f>
        <v>0</v>
      </c>
      <c r="J48" s="12" t="b">
        <f>IF(ISNUMBER(SEARCH(X$1,$B48)),MAX(J$1:J47)+1)</f>
        <v>0</v>
      </c>
      <c r="K48" s="12" t="b">
        <f>IF(ISNUMBER(SEARCH(Y$1,$B48)),MAX(K$1:K47)+1)</f>
        <v>0</v>
      </c>
      <c r="L48" s="12" t="b">
        <f>IF(ISNUMBER(SEARCH(Z$1,$B48)),MAX(L$1:L47)+1)</f>
        <v>0</v>
      </c>
      <c r="M48" s="12">
        <f>IF(ISNUMBER(SEARCH(AA$1,$B48)),MAX(M$1:M47)+1)</f>
        <v>4</v>
      </c>
      <c r="N48" s="12" t="b">
        <f>IF(ISNUMBER(SEARCH(AB$1,$B48)),MAX(N$1:N47)+1)</f>
        <v>0</v>
      </c>
      <c r="O48" s="12" t="str">
        <f>'AB Touchpoint System Workbook'!K59</f>
        <v>Client 47</v>
      </c>
      <c r="P48" s="13">
        <f t="shared" si="1"/>
        <v>47</v>
      </c>
      <c r="Q48" s="20" t="str">
        <f>IFERROR(VLOOKUP($P48,C:$O,13,0),"")</f>
        <v/>
      </c>
      <c r="R48" s="20" t="str">
        <f>IFERROR(VLOOKUP($P48,D:$O,12,0),"")</f>
        <v/>
      </c>
      <c r="S48" s="20" t="str">
        <f>IFERROR(VLOOKUP($P48,E:$O,11,0),"")</f>
        <v/>
      </c>
      <c r="T48" s="20" t="str">
        <f>IFERROR(VLOOKUP($P48,F:$O,10,0),"")</f>
        <v/>
      </c>
      <c r="U48" s="20" t="str">
        <f>IFERROR(VLOOKUP($P48,G:$O,9,0),"")</f>
        <v/>
      </c>
      <c r="V48" s="20" t="str">
        <f>IFERROR(VLOOKUP($P48,H:$O,8,0),"")</f>
        <v/>
      </c>
      <c r="W48" s="20" t="str">
        <f>IFERROR(VLOOKUP($P48,I:$O,7,0),"")</f>
        <v/>
      </c>
      <c r="X48" s="20" t="str">
        <f>IFERROR(VLOOKUP($P48,J:$O,6,0),"")</f>
        <v/>
      </c>
      <c r="Y48" s="20" t="str">
        <f>IFERROR(VLOOKUP($P48,K:$O,5,0),"")</f>
        <v/>
      </c>
      <c r="Z48" s="20" t="str">
        <f>IFERROR(VLOOKUP($P48,L:$O,4,0),"")</f>
        <v/>
      </c>
      <c r="AA48" s="20" t="str">
        <f>IFERROR(VLOOKUP($P48,M:$O,3,0),"")</f>
        <v/>
      </c>
      <c r="AB48" s="20" t="str">
        <f>IFERROR(VLOOKUP($P48,N:$O,2,0),"")</f>
        <v/>
      </c>
    </row>
    <row r="49" spans="1:28" x14ac:dyDescent="0.15">
      <c r="A49" s="9" t="str">
        <f>'AB Touchpoint System Workbook'!M60</f>
        <v>December</v>
      </c>
      <c r="B49" s="12" t="str">
        <f t="shared" si="0"/>
        <v>Client 48December</v>
      </c>
      <c r="C49" s="12" t="b">
        <f>IF(ISNUMBER(SEARCH(Q$1,$B49)),MAX(C$1:C48)+1)</f>
        <v>0</v>
      </c>
      <c r="D49" s="12" t="b">
        <f>IF(ISNUMBER(SEARCH(R$1,$B49)),MAX(D$1:D48)+1)</f>
        <v>0</v>
      </c>
      <c r="E49" s="12" t="b">
        <f>IF(ISNUMBER(SEARCH(S$1,$B49)),MAX(E$1:E48)+1)</f>
        <v>0</v>
      </c>
      <c r="F49" s="12" t="b">
        <f>IF(ISNUMBER(SEARCH(T$1,$B49)),MAX(F$1:F48)+1)</f>
        <v>0</v>
      </c>
      <c r="G49" s="12" t="b">
        <f>IF(ISNUMBER(SEARCH(U$1,$B49)),MAX(G$1:G48)+1)</f>
        <v>0</v>
      </c>
      <c r="H49" s="12" t="b">
        <f>IF(ISNUMBER(SEARCH(V$1,$B49)),MAX(H$1:H48)+1)</f>
        <v>0</v>
      </c>
      <c r="I49" s="12" t="b">
        <f>IF(ISNUMBER(SEARCH(W$1,$B49)),MAX(I$1:I48)+1)</f>
        <v>0</v>
      </c>
      <c r="J49" s="12" t="b">
        <f>IF(ISNUMBER(SEARCH(X$1,$B49)),MAX(J$1:J48)+1)</f>
        <v>0</v>
      </c>
      <c r="K49" s="12" t="b">
        <f>IF(ISNUMBER(SEARCH(Y$1,$B49)),MAX(K$1:K48)+1)</f>
        <v>0</v>
      </c>
      <c r="L49" s="12" t="b">
        <f>IF(ISNUMBER(SEARCH(Z$1,$B49)),MAX(L$1:L48)+1)</f>
        <v>0</v>
      </c>
      <c r="M49" s="12" t="b">
        <f>IF(ISNUMBER(SEARCH(AA$1,$B49)),MAX(M$1:M48)+1)</f>
        <v>0</v>
      </c>
      <c r="N49" s="12">
        <f>IF(ISNUMBER(SEARCH(AB$1,$B49)),MAX(N$1:N48)+1)</f>
        <v>4</v>
      </c>
      <c r="O49" s="12" t="str">
        <f>'AB Touchpoint System Workbook'!K60</f>
        <v>Client 48</v>
      </c>
      <c r="P49" s="13">
        <f t="shared" si="1"/>
        <v>48</v>
      </c>
      <c r="Q49" s="20" t="str">
        <f>IFERROR(VLOOKUP($P49,C:$O,13,0),"")</f>
        <v/>
      </c>
      <c r="R49" s="20" t="str">
        <f>IFERROR(VLOOKUP($P49,D:$O,12,0),"")</f>
        <v/>
      </c>
      <c r="S49" s="20" t="str">
        <f>IFERROR(VLOOKUP($P49,E:$O,11,0),"")</f>
        <v/>
      </c>
      <c r="T49" s="20" t="str">
        <f>IFERROR(VLOOKUP($P49,F:$O,10,0),"")</f>
        <v/>
      </c>
      <c r="U49" s="20" t="str">
        <f>IFERROR(VLOOKUP($P49,G:$O,9,0),"")</f>
        <v/>
      </c>
      <c r="V49" s="20" t="str">
        <f>IFERROR(VLOOKUP($P49,H:$O,8,0),"")</f>
        <v/>
      </c>
      <c r="W49" s="20" t="str">
        <f>IFERROR(VLOOKUP($P49,I:$O,7,0),"")</f>
        <v/>
      </c>
      <c r="X49" s="20" t="str">
        <f>IFERROR(VLOOKUP($P49,J:$O,6,0),"")</f>
        <v/>
      </c>
      <c r="Y49" s="20" t="str">
        <f>IFERROR(VLOOKUP($P49,K:$O,5,0),"")</f>
        <v/>
      </c>
      <c r="Z49" s="20" t="str">
        <f>IFERROR(VLOOKUP($P49,L:$O,4,0),"")</f>
        <v/>
      </c>
      <c r="AA49" s="20" t="str">
        <f>IFERROR(VLOOKUP($P49,M:$O,3,0),"")</f>
        <v/>
      </c>
      <c r="AB49" s="20" t="str">
        <f>IFERROR(VLOOKUP($P49,N:$O,2,0),"")</f>
        <v/>
      </c>
    </row>
    <row r="50" spans="1:28" x14ac:dyDescent="0.15">
      <c r="A50" s="9" t="str">
        <f>'AB Touchpoint System Workbook'!M61</f>
        <v>January</v>
      </c>
      <c r="B50" s="12" t="str">
        <f t="shared" si="0"/>
        <v>Client 49January</v>
      </c>
      <c r="C50" s="12">
        <f>IF(ISNUMBER(SEARCH(Q$1,$B50)),MAX(C$1:C49)+1)</f>
        <v>3</v>
      </c>
      <c r="D50" s="12" t="b">
        <f>IF(ISNUMBER(SEARCH(R$1,$B50)),MAX(D$1:D49)+1)</f>
        <v>0</v>
      </c>
      <c r="E50" s="12" t="b">
        <f>IF(ISNUMBER(SEARCH(S$1,$B50)),MAX(E$1:E49)+1)</f>
        <v>0</v>
      </c>
      <c r="F50" s="12" t="b">
        <f>IF(ISNUMBER(SEARCH(T$1,$B50)),MAX(F$1:F49)+1)</f>
        <v>0</v>
      </c>
      <c r="G50" s="12" t="b">
        <f>IF(ISNUMBER(SEARCH(U$1,$B50)),MAX(G$1:G49)+1)</f>
        <v>0</v>
      </c>
      <c r="H50" s="12" t="b">
        <f>IF(ISNUMBER(SEARCH(V$1,$B50)),MAX(H$1:H49)+1)</f>
        <v>0</v>
      </c>
      <c r="I50" s="12" t="b">
        <f>IF(ISNUMBER(SEARCH(W$1,$B50)),MAX(I$1:I49)+1)</f>
        <v>0</v>
      </c>
      <c r="J50" s="12" t="b">
        <f>IF(ISNUMBER(SEARCH(X$1,$B50)),MAX(J$1:J49)+1)</f>
        <v>0</v>
      </c>
      <c r="K50" s="12" t="b">
        <f>IF(ISNUMBER(SEARCH(Y$1,$B50)),MAX(K$1:K49)+1)</f>
        <v>0</v>
      </c>
      <c r="L50" s="12" t="b">
        <f>IF(ISNUMBER(SEARCH(Z$1,$B50)),MAX(L$1:L49)+1)</f>
        <v>0</v>
      </c>
      <c r="M50" s="12" t="b">
        <f>IF(ISNUMBER(SEARCH(AA$1,$B50)),MAX(M$1:M49)+1)</f>
        <v>0</v>
      </c>
      <c r="N50" s="12" t="b">
        <f>IF(ISNUMBER(SEARCH(AB$1,$B50)),MAX(N$1:N49)+1)</f>
        <v>0</v>
      </c>
      <c r="O50" s="12" t="str">
        <f>'AB Touchpoint System Workbook'!K61</f>
        <v>Client 49</v>
      </c>
      <c r="P50" s="13">
        <f t="shared" si="1"/>
        <v>49</v>
      </c>
      <c r="Q50" s="20" t="str">
        <f>IFERROR(VLOOKUP($P50,C:$O,13,0),"")</f>
        <v/>
      </c>
      <c r="R50" s="20" t="str">
        <f>IFERROR(VLOOKUP($P50,D:$O,12,0),"")</f>
        <v/>
      </c>
      <c r="S50" s="20" t="str">
        <f>IFERROR(VLOOKUP($P50,E:$O,11,0),"")</f>
        <v/>
      </c>
      <c r="T50" s="20" t="str">
        <f>IFERROR(VLOOKUP($P50,F:$O,10,0),"")</f>
        <v/>
      </c>
      <c r="U50" s="20" t="str">
        <f>IFERROR(VLOOKUP($P50,G:$O,9,0),"")</f>
        <v/>
      </c>
      <c r="V50" s="20" t="str">
        <f>IFERROR(VLOOKUP($P50,H:$O,8,0),"")</f>
        <v/>
      </c>
      <c r="W50" s="20" t="str">
        <f>IFERROR(VLOOKUP($P50,I:$O,7,0),"")</f>
        <v/>
      </c>
      <c r="X50" s="20" t="str">
        <f>IFERROR(VLOOKUP($P50,J:$O,6,0),"")</f>
        <v/>
      </c>
      <c r="Y50" s="20" t="str">
        <f>IFERROR(VLOOKUP($P50,K:$O,5,0),"")</f>
        <v/>
      </c>
      <c r="Z50" s="20" t="str">
        <f>IFERROR(VLOOKUP($P50,L:$O,4,0),"")</f>
        <v/>
      </c>
      <c r="AA50" s="20" t="str">
        <f>IFERROR(VLOOKUP($P50,M:$O,3,0),"")</f>
        <v/>
      </c>
      <c r="AB50" s="20" t="str">
        <f>IFERROR(VLOOKUP($P50,N:$O,2,0),"")</f>
        <v/>
      </c>
    </row>
    <row r="51" spans="1:28" x14ac:dyDescent="0.15">
      <c r="A51" s="9" t="str">
        <f>'AB Touchpoint System Workbook'!M62</f>
        <v>February</v>
      </c>
      <c r="B51" s="12" t="str">
        <f t="shared" si="0"/>
        <v>Client 50February</v>
      </c>
      <c r="C51" s="12" t="b">
        <f>IF(ISNUMBER(SEARCH(Q$1,$B51)),MAX(C$1:C50)+1)</f>
        <v>0</v>
      </c>
      <c r="D51" s="12">
        <f>IF(ISNUMBER(SEARCH(R$1,$B51)),MAX(D$1:D50)+1)</f>
        <v>5</v>
      </c>
      <c r="E51" s="12" t="b">
        <f>IF(ISNUMBER(SEARCH(S$1,$B51)),MAX(E$1:E50)+1)</f>
        <v>0</v>
      </c>
      <c r="F51" s="12" t="b">
        <f>IF(ISNUMBER(SEARCH(T$1,$B51)),MAX(F$1:F50)+1)</f>
        <v>0</v>
      </c>
      <c r="G51" s="12" t="b">
        <f>IF(ISNUMBER(SEARCH(U$1,$B51)),MAX(G$1:G50)+1)</f>
        <v>0</v>
      </c>
      <c r="H51" s="12" t="b">
        <f>IF(ISNUMBER(SEARCH(V$1,$B51)),MAX(H$1:H50)+1)</f>
        <v>0</v>
      </c>
      <c r="I51" s="12" t="b">
        <f>IF(ISNUMBER(SEARCH(W$1,$B51)),MAX(I$1:I50)+1)</f>
        <v>0</v>
      </c>
      <c r="J51" s="12" t="b">
        <f>IF(ISNUMBER(SEARCH(X$1,$B51)),MAX(J$1:J50)+1)</f>
        <v>0</v>
      </c>
      <c r="K51" s="12" t="b">
        <f>IF(ISNUMBER(SEARCH(Y$1,$B51)),MAX(K$1:K50)+1)</f>
        <v>0</v>
      </c>
      <c r="L51" s="12" t="b">
        <f>IF(ISNUMBER(SEARCH(Z$1,$B51)),MAX(L$1:L50)+1)</f>
        <v>0</v>
      </c>
      <c r="M51" s="12" t="b">
        <f>IF(ISNUMBER(SEARCH(AA$1,$B51)),MAX(M$1:M50)+1)</f>
        <v>0</v>
      </c>
      <c r="N51" s="12" t="b">
        <f>IF(ISNUMBER(SEARCH(AB$1,$B51)),MAX(N$1:N50)+1)</f>
        <v>0</v>
      </c>
      <c r="O51" s="12" t="str">
        <f>'AB Touchpoint System Workbook'!K62</f>
        <v>Client 50</v>
      </c>
      <c r="P51" s="13">
        <f t="shared" si="1"/>
        <v>50</v>
      </c>
      <c r="Q51" s="20" t="str">
        <f>IFERROR(VLOOKUP($P51,C:$O,13,0),"")</f>
        <v/>
      </c>
      <c r="R51" s="20" t="str">
        <f>IFERROR(VLOOKUP($P51,D:$O,12,0),"")</f>
        <v/>
      </c>
      <c r="S51" s="20" t="str">
        <f>IFERROR(VLOOKUP($P51,E:$O,11,0),"")</f>
        <v/>
      </c>
      <c r="T51" s="20" t="str">
        <f>IFERROR(VLOOKUP($P51,F:$O,10,0),"")</f>
        <v/>
      </c>
      <c r="U51" s="20" t="str">
        <f>IFERROR(VLOOKUP($P51,G:$O,9,0),"")</f>
        <v/>
      </c>
      <c r="V51" s="20" t="str">
        <f>IFERROR(VLOOKUP($P51,H:$O,8,0),"")</f>
        <v/>
      </c>
      <c r="W51" s="20" t="str">
        <f>IFERROR(VLOOKUP($P51,I:$O,7,0),"")</f>
        <v/>
      </c>
      <c r="X51" s="20" t="str">
        <f>IFERROR(VLOOKUP($P51,J:$O,6,0),"")</f>
        <v/>
      </c>
      <c r="Y51" s="20" t="str">
        <f>IFERROR(VLOOKUP($P51,K:$O,5,0),"")</f>
        <v/>
      </c>
      <c r="Z51" s="20" t="str">
        <f>IFERROR(VLOOKUP($P51,L:$O,4,0),"")</f>
        <v/>
      </c>
      <c r="AA51" s="20" t="str">
        <f>IFERROR(VLOOKUP($P51,M:$O,3,0),"")</f>
        <v/>
      </c>
      <c r="AB51" s="20" t="str">
        <f>IFERROR(VLOOKUP($P51,N:$O,2,0),"")</f>
        <v/>
      </c>
    </row>
    <row r="52" spans="1:28" x14ac:dyDescent="0.15">
      <c r="A52" s="9" t="str">
        <f>'AB Touchpoint System Workbook'!M63</f>
        <v>March</v>
      </c>
      <c r="B52" s="12" t="str">
        <f t="shared" si="0"/>
        <v>Client 51March</v>
      </c>
      <c r="C52" s="12" t="b">
        <f>IF(ISNUMBER(SEARCH(Q$1,$B52)),MAX(C$1:C51)+1)</f>
        <v>0</v>
      </c>
      <c r="D52" s="12" t="b">
        <f>IF(ISNUMBER(SEARCH(R$1,$B52)),MAX(D$1:D51)+1)</f>
        <v>0</v>
      </c>
      <c r="E52" s="12">
        <f>IF(ISNUMBER(SEARCH(S$1,$B52)),MAX(E$1:E51)+1)</f>
        <v>5</v>
      </c>
      <c r="F52" s="12" t="b">
        <f>IF(ISNUMBER(SEARCH(T$1,$B52)),MAX(F$1:F51)+1)</f>
        <v>0</v>
      </c>
      <c r="G52" s="12" t="b">
        <f>IF(ISNUMBER(SEARCH(U$1,$B52)),MAX(G$1:G51)+1)</f>
        <v>0</v>
      </c>
      <c r="H52" s="12" t="b">
        <f>IF(ISNUMBER(SEARCH(V$1,$B52)),MAX(H$1:H51)+1)</f>
        <v>0</v>
      </c>
      <c r="I52" s="12" t="b">
        <f>IF(ISNUMBER(SEARCH(W$1,$B52)),MAX(I$1:I51)+1)</f>
        <v>0</v>
      </c>
      <c r="J52" s="12" t="b">
        <f>IF(ISNUMBER(SEARCH(X$1,$B52)),MAX(J$1:J51)+1)</f>
        <v>0</v>
      </c>
      <c r="K52" s="12" t="b">
        <f>IF(ISNUMBER(SEARCH(Y$1,$B52)),MAX(K$1:K51)+1)</f>
        <v>0</v>
      </c>
      <c r="L52" s="12" t="b">
        <f>IF(ISNUMBER(SEARCH(Z$1,$B52)),MAX(L$1:L51)+1)</f>
        <v>0</v>
      </c>
      <c r="M52" s="12" t="b">
        <f>IF(ISNUMBER(SEARCH(AA$1,$B52)),MAX(M$1:M51)+1)</f>
        <v>0</v>
      </c>
      <c r="N52" s="12" t="b">
        <f>IF(ISNUMBER(SEARCH(AB$1,$B52)),MAX(N$1:N51)+1)</f>
        <v>0</v>
      </c>
      <c r="O52" s="12" t="str">
        <f>'AB Touchpoint System Workbook'!K63</f>
        <v>Client 51</v>
      </c>
      <c r="P52" s="13">
        <f t="shared" si="1"/>
        <v>51</v>
      </c>
      <c r="Q52" s="20" t="str">
        <f>IFERROR(VLOOKUP($P52,C:$O,13,0),"")</f>
        <v/>
      </c>
      <c r="R52" s="20" t="str">
        <f>IFERROR(VLOOKUP($P52,D:$O,12,0),"")</f>
        <v/>
      </c>
      <c r="S52" s="20" t="str">
        <f>IFERROR(VLOOKUP($P52,E:$O,11,0),"")</f>
        <v/>
      </c>
      <c r="T52" s="20" t="str">
        <f>IFERROR(VLOOKUP($P52,F:$O,10,0),"")</f>
        <v/>
      </c>
      <c r="U52" s="20" t="str">
        <f>IFERROR(VLOOKUP($P52,G:$O,9,0),"")</f>
        <v/>
      </c>
      <c r="V52" s="20" t="str">
        <f>IFERROR(VLOOKUP($P52,H:$O,8,0),"")</f>
        <v/>
      </c>
      <c r="W52" s="20" t="str">
        <f>IFERROR(VLOOKUP($P52,I:$O,7,0),"")</f>
        <v/>
      </c>
      <c r="X52" s="20" t="str">
        <f>IFERROR(VLOOKUP($P52,J:$O,6,0),"")</f>
        <v/>
      </c>
      <c r="Y52" s="20" t="str">
        <f>IFERROR(VLOOKUP($P52,K:$O,5,0),"")</f>
        <v/>
      </c>
      <c r="Z52" s="20" t="str">
        <f>IFERROR(VLOOKUP($P52,L:$O,4,0),"")</f>
        <v/>
      </c>
      <c r="AA52" s="20" t="str">
        <f>IFERROR(VLOOKUP($P52,M:$O,3,0),"")</f>
        <v/>
      </c>
      <c r="AB52" s="20" t="str">
        <f>IFERROR(VLOOKUP($P52,N:$O,2,0),"")</f>
        <v/>
      </c>
    </row>
    <row r="53" spans="1:28" x14ac:dyDescent="0.15">
      <c r="A53" s="9" t="str">
        <f>'AB Touchpoint System Workbook'!M64</f>
        <v>April</v>
      </c>
      <c r="B53" s="12" t="str">
        <f t="shared" si="0"/>
        <v>Client 52April</v>
      </c>
      <c r="C53" s="12" t="b">
        <f>IF(ISNUMBER(SEARCH(Q$1,$B53)),MAX(C$1:C52)+1)</f>
        <v>0</v>
      </c>
      <c r="D53" s="12" t="b">
        <f>IF(ISNUMBER(SEARCH(R$1,$B53)),MAX(D$1:D52)+1)</f>
        <v>0</v>
      </c>
      <c r="E53" s="12" t="b">
        <f>IF(ISNUMBER(SEARCH(S$1,$B53)),MAX(E$1:E52)+1)</f>
        <v>0</v>
      </c>
      <c r="F53" s="12">
        <f>IF(ISNUMBER(SEARCH(T$1,$B53)),MAX(F$1:F52)+1)</f>
        <v>5</v>
      </c>
      <c r="G53" s="12" t="b">
        <f>IF(ISNUMBER(SEARCH(U$1,$B53)),MAX(G$1:G52)+1)</f>
        <v>0</v>
      </c>
      <c r="H53" s="12" t="b">
        <f>IF(ISNUMBER(SEARCH(V$1,$B53)),MAX(H$1:H52)+1)</f>
        <v>0</v>
      </c>
      <c r="I53" s="12" t="b">
        <f>IF(ISNUMBER(SEARCH(W$1,$B53)),MAX(I$1:I52)+1)</f>
        <v>0</v>
      </c>
      <c r="J53" s="12" t="b">
        <f>IF(ISNUMBER(SEARCH(X$1,$B53)),MAX(J$1:J52)+1)</f>
        <v>0</v>
      </c>
      <c r="K53" s="12" t="b">
        <f>IF(ISNUMBER(SEARCH(Y$1,$B53)),MAX(K$1:K52)+1)</f>
        <v>0</v>
      </c>
      <c r="L53" s="12" t="b">
        <f>IF(ISNUMBER(SEARCH(Z$1,$B53)),MAX(L$1:L52)+1)</f>
        <v>0</v>
      </c>
      <c r="M53" s="12" t="b">
        <f>IF(ISNUMBER(SEARCH(AA$1,$B53)),MAX(M$1:M52)+1)</f>
        <v>0</v>
      </c>
      <c r="N53" s="12" t="b">
        <f>IF(ISNUMBER(SEARCH(AB$1,$B53)),MAX(N$1:N52)+1)</f>
        <v>0</v>
      </c>
      <c r="O53" s="12" t="str">
        <f>'AB Touchpoint System Workbook'!K64</f>
        <v>Client 52</v>
      </c>
      <c r="P53" s="13">
        <f t="shared" si="1"/>
        <v>52</v>
      </c>
      <c r="Q53" s="20" t="str">
        <f>IFERROR(VLOOKUP($P53,C:$O,13,0),"")</f>
        <v/>
      </c>
      <c r="R53" s="20" t="str">
        <f>IFERROR(VLOOKUP($P53,D:$O,12,0),"")</f>
        <v/>
      </c>
      <c r="S53" s="20" t="str">
        <f>IFERROR(VLOOKUP($P53,E:$O,11,0),"")</f>
        <v/>
      </c>
      <c r="T53" s="20" t="str">
        <f>IFERROR(VLOOKUP($P53,F:$O,10,0),"")</f>
        <v/>
      </c>
      <c r="U53" s="20" t="str">
        <f>IFERROR(VLOOKUP($P53,G:$O,9,0),"")</f>
        <v/>
      </c>
      <c r="V53" s="20" t="str">
        <f>IFERROR(VLOOKUP($P53,H:$O,8,0),"")</f>
        <v/>
      </c>
      <c r="W53" s="20" t="str">
        <f>IFERROR(VLOOKUP($P53,I:$O,7,0),"")</f>
        <v/>
      </c>
      <c r="X53" s="20" t="str">
        <f>IFERROR(VLOOKUP($P53,J:$O,6,0),"")</f>
        <v/>
      </c>
      <c r="Y53" s="20" t="str">
        <f>IFERROR(VLOOKUP($P53,K:$O,5,0),"")</f>
        <v/>
      </c>
      <c r="Z53" s="20" t="str">
        <f>IFERROR(VLOOKUP($P53,L:$O,4,0),"")</f>
        <v/>
      </c>
      <c r="AA53" s="20" t="str">
        <f>IFERROR(VLOOKUP($P53,M:$O,3,0),"")</f>
        <v/>
      </c>
      <c r="AB53" s="20" t="str">
        <f>IFERROR(VLOOKUP($P53,N:$O,2,0),"")</f>
        <v/>
      </c>
    </row>
    <row r="54" spans="1:28" x14ac:dyDescent="0.15">
      <c r="A54" s="9" t="str">
        <f>'AB Touchpoint System Workbook'!M65</f>
        <v>May</v>
      </c>
      <c r="B54" s="12" t="str">
        <f t="shared" si="0"/>
        <v>Client 53May</v>
      </c>
      <c r="C54" s="12" t="b">
        <f>IF(ISNUMBER(SEARCH(Q$1,$B54)),MAX(C$1:C53)+1)</f>
        <v>0</v>
      </c>
      <c r="D54" s="12" t="b">
        <f>IF(ISNUMBER(SEARCH(R$1,$B54)),MAX(D$1:D53)+1)</f>
        <v>0</v>
      </c>
      <c r="E54" s="12" t="b">
        <f>IF(ISNUMBER(SEARCH(S$1,$B54)),MAX(E$1:E53)+1)</f>
        <v>0</v>
      </c>
      <c r="F54" s="12" t="b">
        <f>IF(ISNUMBER(SEARCH(T$1,$B54)),MAX(F$1:F53)+1)</f>
        <v>0</v>
      </c>
      <c r="G54" s="12">
        <f>IF(ISNUMBER(SEARCH(U$1,$B54)),MAX(G$1:G53)+1)</f>
        <v>5</v>
      </c>
      <c r="H54" s="12" t="b">
        <f>IF(ISNUMBER(SEARCH(V$1,$B54)),MAX(H$1:H53)+1)</f>
        <v>0</v>
      </c>
      <c r="I54" s="12" t="b">
        <f>IF(ISNUMBER(SEARCH(W$1,$B54)),MAX(I$1:I53)+1)</f>
        <v>0</v>
      </c>
      <c r="J54" s="12" t="b">
        <f>IF(ISNUMBER(SEARCH(X$1,$B54)),MAX(J$1:J53)+1)</f>
        <v>0</v>
      </c>
      <c r="K54" s="12" t="b">
        <f>IF(ISNUMBER(SEARCH(Y$1,$B54)),MAX(K$1:K53)+1)</f>
        <v>0</v>
      </c>
      <c r="L54" s="12" t="b">
        <f>IF(ISNUMBER(SEARCH(Z$1,$B54)),MAX(L$1:L53)+1)</f>
        <v>0</v>
      </c>
      <c r="M54" s="12" t="b">
        <f>IF(ISNUMBER(SEARCH(AA$1,$B54)),MAX(M$1:M53)+1)</f>
        <v>0</v>
      </c>
      <c r="N54" s="12" t="b">
        <f>IF(ISNUMBER(SEARCH(AB$1,$B54)),MAX(N$1:N53)+1)</f>
        <v>0</v>
      </c>
      <c r="O54" s="12" t="str">
        <f>'AB Touchpoint System Workbook'!K65</f>
        <v>Client 53</v>
      </c>
      <c r="P54" s="13">
        <f t="shared" si="1"/>
        <v>53</v>
      </c>
      <c r="Q54" s="20" t="str">
        <f>IFERROR(VLOOKUP($P54,C:$O,13,0),"")</f>
        <v/>
      </c>
      <c r="R54" s="20" t="str">
        <f>IFERROR(VLOOKUP($P54,D:$O,12,0),"")</f>
        <v/>
      </c>
      <c r="S54" s="20" t="str">
        <f>IFERROR(VLOOKUP($P54,E:$O,11,0),"")</f>
        <v/>
      </c>
      <c r="T54" s="20" t="str">
        <f>IFERROR(VLOOKUP($P54,F:$O,10,0),"")</f>
        <v/>
      </c>
      <c r="U54" s="20" t="str">
        <f>IFERROR(VLOOKUP($P54,G:$O,9,0),"")</f>
        <v/>
      </c>
      <c r="V54" s="20" t="str">
        <f>IFERROR(VLOOKUP($P54,H:$O,8,0),"")</f>
        <v/>
      </c>
      <c r="W54" s="20" t="str">
        <f>IFERROR(VLOOKUP($P54,I:$O,7,0),"")</f>
        <v/>
      </c>
      <c r="X54" s="20" t="str">
        <f>IFERROR(VLOOKUP($P54,J:$O,6,0),"")</f>
        <v/>
      </c>
      <c r="Y54" s="20" t="str">
        <f>IFERROR(VLOOKUP($P54,K:$O,5,0),"")</f>
        <v/>
      </c>
      <c r="Z54" s="20" t="str">
        <f>IFERROR(VLOOKUP($P54,L:$O,4,0),"")</f>
        <v/>
      </c>
      <c r="AA54" s="20" t="str">
        <f>IFERROR(VLOOKUP($P54,M:$O,3,0),"")</f>
        <v/>
      </c>
      <c r="AB54" s="20" t="str">
        <f>IFERROR(VLOOKUP($P54,N:$O,2,0),"")</f>
        <v/>
      </c>
    </row>
    <row r="55" spans="1:28" x14ac:dyDescent="0.15">
      <c r="A55" s="9" t="str">
        <f>'AB Touchpoint System Workbook'!M66</f>
        <v>June</v>
      </c>
      <c r="B55" s="12" t="str">
        <f t="shared" si="0"/>
        <v>Client 54June</v>
      </c>
      <c r="C55" s="12" t="b">
        <f>IF(ISNUMBER(SEARCH(Q$1,$B55)),MAX(C$1:C54)+1)</f>
        <v>0</v>
      </c>
      <c r="D55" s="12" t="b">
        <f>IF(ISNUMBER(SEARCH(R$1,$B55)),MAX(D$1:D54)+1)</f>
        <v>0</v>
      </c>
      <c r="E55" s="12" t="b">
        <f>IF(ISNUMBER(SEARCH(S$1,$B55)),MAX(E$1:E54)+1)</f>
        <v>0</v>
      </c>
      <c r="F55" s="12" t="b">
        <f>IF(ISNUMBER(SEARCH(T$1,$B55)),MAX(F$1:F54)+1)</f>
        <v>0</v>
      </c>
      <c r="G55" s="12" t="b">
        <f>IF(ISNUMBER(SEARCH(U$1,$B55)),MAX(G$1:G54)+1)</f>
        <v>0</v>
      </c>
      <c r="H55" s="12">
        <f>IF(ISNUMBER(SEARCH(V$1,$B55)),MAX(H$1:H54)+1)</f>
        <v>5</v>
      </c>
      <c r="I55" s="12" t="b">
        <f>IF(ISNUMBER(SEARCH(W$1,$B55)),MAX(I$1:I54)+1)</f>
        <v>0</v>
      </c>
      <c r="J55" s="12" t="b">
        <f>IF(ISNUMBER(SEARCH(X$1,$B55)),MAX(J$1:J54)+1)</f>
        <v>0</v>
      </c>
      <c r="K55" s="12" t="b">
        <f>IF(ISNUMBER(SEARCH(Y$1,$B55)),MAX(K$1:K54)+1)</f>
        <v>0</v>
      </c>
      <c r="L55" s="12" t="b">
        <f>IF(ISNUMBER(SEARCH(Z$1,$B55)),MAX(L$1:L54)+1)</f>
        <v>0</v>
      </c>
      <c r="M55" s="12" t="b">
        <f>IF(ISNUMBER(SEARCH(AA$1,$B55)),MAX(M$1:M54)+1)</f>
        <v>0</v>
      </c>
      <c r="N55" s="12" t="b">
        <f>IF(ISNUMBER(SEARCH(AB$1,$B55)),MAX(N$1:N54)+1)</f>
        <v>0</v>
      </c>
      <c r="O55" s="12" t="str">
        <f>'AB Touchpoint System Workbook'!K66</f>
        <v>Client 54</v>
      </c>
      <c r="P55" s="13">
        <f t="shared" si="1"/>
        <v>54</v>
      </c>
      <c r="Q55" s="20" t="str">
        <f>IFERROR(VLOOKUP($P55,C:$O,13,0),"")</f>
        <v/>
      </c>
      <c r="R55" s="20" t="str">
        <f>IFERROR(VLOOKUP($P55,D:$O,12,0),"")</f>
        <v/>
      </c>
      <c r="S55" s="20" t="str">
        <f>IFERROR(VLOOKUP($P55,E:$O,11,0),"")</f>
        <v/>
      </c>
      <c r="T55" s="20" t="str">
        <f>IFERROR(VLOOKUP($P55,F:$O,10,0),"")</f>
        <v/>
      </c>
      <c r="U55" s="20" t="str">
        <f>IFERROR(VLOOKUP($P55,G:$O,9,0),"")</f>
        <v/>
      </c>
      <c r="V55" s="20" t="str">
        <f>IFERROR(VLOOKUP($P55,H:$O,8,0),"")</f>
        <v/>
      </c>
      <c r="W55" s="20" t="str">
        <f>IFERROR(VLOOKUP($P55,I:$O,7,0),"")</f>
        <v/>
      </c>
      <c r="X55" s="20" t="str">
        <f>IFERROR(VLOOKUP($P55,J:$O,6,0),"")</f>
        <v/>
      </c>
      <c r="Y55" s="20" t="str">
        <f>IFERROR(VLOOKUP($P55,K:$O,5,0),"")</f>
        <v/>
      </c>
      <c r="Z55" s="20" t="str">
        <f>IFERROR(VLOOKUP($P55,L:$O,4,0),"")</f>
        <v/>
      </c>
      <c r="AA55" s="20" t="str">
        <f>IFERROR(VLOOKUP($P55,M:$O,3,0),"")</f>
        <v/>
      </c>
      <c r="AB55" s="20" t="str">
        <f>IFERROR(VLOOKUP($P55,N:$O,2,0),"")</f>
        <v/>
      </c>
    </row>
    <row r="56" spans="1:28" x14ac:dyDescent="0.15">
      <c r="A56" s="9" t="str">
        <f>'AB Touchpoint System Workbook'!M67</f>
        <v>July</v>
      </c>
      <c r="B56" s="12" t="str">
        <f t="shared" si="0"/>
        <v>Client 55July</v>
      </c>
      <c r="C56" s="12" t="b">
        <f>IF(ISNUMBER(SEARCH(Q$1,$B56)),MAX(C$1:C55)+1)</f>
        <v>0</v>
      </c>
      <c r="D56" s="12" t="b">
        <f>IF(ISNUMBER(SEARCH(R$1,$B56)),MAX(D$1:D55)+1)</f>
        <v>0</v>
      </c>
      <c r="E56" s="12" t="b">
        <f>IF(ISNUMBER(SEARCH(S$1,$B56)),MAX(E$1:E55)+1)</f>
        <v>0</v>
      </c>
      <c r="F56" s="12" t="b">
        <f>IF(ISNUMBER(SEARCH(T$1,$B56)),MAX(F$1:F55)+1)</f>
        <v>0</v>
      </c>
      <c r="G56" s="12" t="b">
        <f>IF(ISNUMBER(SEARCH(U$1,$B56)),MAX(G$1:G55)+1)</f>
        <v>0</v>
      </c>
      <c r="H56" s="12" t="b">
        <f>IF(ISNUMBER(SEARCH(V$1,$B56)),MAX(H$1:H55)+1)</f>
        <v>0</v>
      </c>
      <c r="I56" s="12">
        <f>IF(ISNUMBER(SEARCH(W$1,$B56)),MAX(I$1:I55)+1)</f>
        <v>5</v>
      </c>
      <c r="J56" s="12" t="b">
        <f>IF(ISNUMBER(SEARCH(X$1,$B56)),MAX(J$1:J55)+1)</f>
        <v>0</v>
      </c>
      <c r="K56" s="12" t="b">
        <f>IF(ISNUMBER(SEARCH(Y$1,$B56)),MAX(K$1:K55)+1)</f>
        <v>0</v>
      </c>
      <c r="L56" s="12" t="b">
        <f>IF(ISNUMBER(SEARCH(Z$1,$B56)),MAX(L$1:L55)+1)</f>
        <v>0</v>
      </c>
      <c r="M56" s="12" t="b">
        <f>IF(ISNUMBER(SEARCH(AA$1,$B56)),MAX(M$1:M55)+1)</f>
        <v>0</v>
      </c>
      <c r="N56" s="12" t="b">
        <f>IF(ISNUMBER(SEARCH(AB$1,$B56)),MAX(N$1:N55)+1)</f>
        <v>0</v>
      </c>
      <c r="O56" s="12" t="str">
        <f>'AB Touchpoint System Workbook'!K67</f>
        <v>Client 55</v>
      </c>
      <c r="P56" s="13">
        <f t="shared" si="1"/>
        <v>55</v>
      </c>
      <c r="Q56" s="20" t="str">
        <f>IFERROR(VLOOKUP($P56,C:$O,13,0),"")</f>
        <v/>
      </c>
      <c r="R56" s="20" t="str">
        <f>IFERROR(VLOOKUP($P56,D:$O,12,0),"")</f>
        <v/>
      </c>
      <c r="S56" s="20" t="str">
        <f>IFERROR(VLOOKUP($P56,E:$O,11,0),"")</f>
        <v/>
      </c>
      <c r="T56" s="20" t="str">
        <f>IFERROR(VLOOKUP($P56,F:$O,10,0),"")</f>
        <v/>
      </c>
      <c r="U56" s="20" t="str">
        <f>IFERROR(VLOOKUP($P56,G:$O,9,0),"")</f>
        <v/>
      </c>
      <c r="V56" s="20" t="str">
        <f>IFERROR(VLOOKUP($P56,H:$O,8,0),"")</f>
        <v/>
      </c>
      <c r="W56" s="20" t="str">
        <f>IFERROR(VLOOKUP($P56,I:$O,7,0),"")</f>
        <v/>
      </c>
      <c r="X56" s="20" t="str">
        <f>IFERROR(VLOOKUP($P56,J:$O,6,0),"")</f>
        <v/>
      </c>
      <c r="Y56" s="20" t="str">
        <f>IFERROR(VLOOKUP($P56,K:$O,5,0),"")</f>
        <v/>
      </c>
      <c r="Z56" s="20" t="str">
        <f>IFERROR(VLOOKUP($P56,L:$O,4,0),"")</f>
        <v/>
      </c>
      <c r="AA56" s="20" t="str">
        <f>IFERROR(VLOOKUP($P56,M:$O,3,0),"")</f>
        <v/>
      </c>
      <c r="AB56" s="20" t="str">
        <f>IFERROR(VLOOKUP($P56,N:$O,2,0),"")</f>
        <v/>
      </c>
    </row>
    <row r="57" spans="1:28" x14ac:dyDescent="0.15">
      <c r="A57" s="9" t="str">
        <f>'AB Touchpoint System Workbook'!M68</f>
        <v>August</v>
      </c>
      <c r="B57" s="12" t="str">
        <f t="shared" si="0"/>
        <v>Client 56August</v>
      </c>
      <c r="C57" s="12" t="b">
        <f>IF(ISNUMBER(SEARCH(Q$1,$B57)),MAX(C$1:C56)+1)</f>
        <v>0</v>
      </c>
      <c r="D57" s="12" t="b">
        <f>IF(ISNUMBER(SEARCH(R$1,$B57)),MAX(D$1:D56)+1)</f>
        <v>0</v>
      </c>
      <c r="E57" s="12" t="b">
        <f>IF(ISNUMBER(SEARCH(S$1,$B57)),MAX(E$1:E56)+1)</f>
        <v>0</v>
      </c>
      <c r="F57" s="12" t="b">
        <f>IF(ISNUMBER(SEARCH(T$1,$B57)),MAX(F$1:F56)+1)</f>
        <v>0</v>
      </c>
      <c r="G57" s="12" t="b">
        <f>IF(ISNUMBER(SEARCH(U$1,$B57)),MAX(G$1:G56)+1)</f>
        <v>0</v>
      </c>
      <c r="H57" s="12" t="b">
        <f>IF(ISNUMBER(SEARCH(V$1,$B57)),MAX(H$1:H56)+1)</f>
        <v>0</v>
      </c>
      <c r="I57" s="12" t="b">
        <f>IF(ISNUMBER(SEARCH(W$1,$B57)),MAX(I$1:I56)+1)</f>
        <v>0</v>
      </c>
      <c r="J57" s="12">
        <f>IF(ISNUMBER(SEARCH(X$1,$B57)),MAX(J$1:J56)+1)</f>
        <v>6</v>
      </c>
      <c r="K57" s="12" t="b">
        <f>IF(ISNUMBER(SEARCH(Y$1,$B57)),MAX(K$1:K56)+1)</f>
        <v>0</v>
      </c>
      <c r="L57" s="12" t="b">
        <f>IF(ISNUMBER(SEARCH(Z$1,$B57)),MAX(L$1:L56)+1)</f>
        <v>0</v>
      </c>
      <c r="M57" s="12" t="b">
        <f>IF(ISNUMBER(SEARCH(AA$1,$B57)),MAX(M$1:M56)+1)</f>
        <v>0</v>
      </c>
      <c r="N57" s="12" t="b">
        <f>IF(ISNUMBER(SEARCH(AB$1,$B57)),MAX(N$1:N56)+1)</f>
        <v>0</v>
      </c>
      <c r="O57" s="12" t="str">
        <f>'AB Touchpoint System Workbook'!K68</f>
        <v>Client 56</v>
      </c>
      <c r="P57" s="13">
        <f t="shared" si="1"/>
        <v>56</v>
      </c>
      <c r="Q57" s="20" t="str">
        <f>IFERROR(VLOOKUP($P57,C:$O,13,0),"")</f>
        <v/>
      </c>
      <c r="R57" s="20" t="str">
        <f>IFERROR(VLOOKUP($P57,D:$O,12,0),"")</f>
        <v/>
      </c>
      <c r="S57" s="20" t="str">
        <f>IFERROR(VLOOKUP($P57,E:$O,11,0),"")</f>
        <v/>
      </c>
      <c r="T57" s="20" t="str">
        <f>IFERROR(VLOOKUP($P57,F:$O,10,0),"")</f>
        <v/>
      </c>
      <c r="U57" s="20" t="str">
        <f>IFERROR(VLOOKUP($P57,G:$O,9,0),"")</f>
        <v/>
      </c>
      <c r="V57" s="20" t="str">
        <f>IFERROR(VLOOKUP($P57,H:$O,8,0),"")</f>
        <v/>
      </c>
      <c r="W57" s="20" t="str">
        <f>IFERROR(VLOOKUP($P57,I:$O,7,0),"")</f>
        <v/>
      </c>
      <c r="X57" s="20" t="str">
        <f>IFERROR(VLOOKUP($P57,J:$O,6,0),"")</f>
        <v/>
      </c>
      <c r="Y57" s="20" t="str">
        <f>IFERROR(VLOOKUP($P57,K:$O,5,0),"")</f>
        <v/>
      </c>
      <c r="Z57" s="20" t="str">
        <f>IFERROR(VLOOKUP($P57,L:$O,4,0),"")</f>
        <v/>
      </c>
      <c r="AA57" s="20" t="str">
        <f>IFERROR(VLOOKUP($P57,M:$O,3,0),"")</f>
        <v/>
      </c>
      <c r="AB57" s="20" t="str">
        <f>IFERROR(VLOOKUP($P57,N:$O,2,0),"")</f>
        <v/>
      </c>
    </row>
    <row r="58" spans="1:28" x14ac:dyDescent="0.15">
      <c r="A58" s="9" t="str">
        <f>'AB Touchpoint System Workbook'!M69</f>
        <v>September</v>
      </c>
      <c r="B58" s="12" t="str">
        <f t="shared" si="0"/>
        <v>Client 57September</v>
      </c>
      <c r="C58" s="12" t="b">
        <f>IF(ISNUMBER(SEARCH(Q$1,$B58)),MAX(C$1:C57)+1)</f>
        <v>0</v>
      </c>
      <c r="D58" s="12" t="b">
        <f>IF(ISNUMBER(SEARCH(R$1,$B58)),MAX(D$1:D57)+1)</f>
        <v>0</v>
      </c>
      <c r="E58" s="12" t="b">
        <f>IF(ISNUMBER(SEARCH(S$1,$B58)),MAX(E$1:E57)+1)</f>
        <v>0</v>
      </c>
      <c r="F58" s="12" t="b">
        <f>IF(ISNUMBER(SEARCH(T$1,$B58)),MAX(F$1:F57)+1)</f>
        <v>0</v>
      </c>
      <c r="G58" s="12" t="b">
        <f>IF(ISNUMBER(SEARCH(U$1,$B58)),MAX(G$1:G57)+1)</f>
        <v>0</v>
      </c>
      <c r="H58" s="12" t="b">
        <f>IF(ISNUMBER(SEARCH(V$1,$B58)),MAX(H$1:H57)+1)</f>
        <v>0</v>
      </c>
      <c r="I58" s="12" t="b">
        <f>IF(ISNUMBER(SEARCH(W$1,$B58)),MAX(I$1:I57)+1)</f>
        <v>0</v>
      </c>
      <c r="J58" s="12" t="b">
        <f>IF(ISNUMBER(SEARCH(X$1,$B58)),MAX(J$1:J57)+1)</f>
        <v>0</v>
      </c>
      <c r="K58" s="12">
        <f>IF(ISNUMBER(SEARCH(Y$1,$B58)),MAX(K$1:K57)+1)</f>
        <v>5</v>
      </c>
      <c r="L58" s="12" t="b">
        <f>IF(ISNUMBER(SEARCH(Z$1,$B58)),MAX(L$1:L57)+1)</f>
        <v>0</v>
      </c>
      <c r="M58" s="12" t="b">
        <f>IF(ISNUMBER(SEARCH(AA$1,$B58)),MAX(M$1:M57)+1)</f>
        <v>0</v>
      </c>
      <c r="N58" s="12" t="b">
        <f>IF(ISNUMBER(SEARCH(AB$1,$B58)),MAX(N$1:N57)+1)</f>
        <v>0</v>
      </c>
      <c r="O58" s="12" t="str">
        <f>'AB Touchpoint System Workbook'!K69</f>
        <v>Client 57</v>
      </c>
      <c r="P58" s="13">
        <f t="shared" si="1"/>
        <v>57</v>
      </c>
      <c r="Q58" s="20" t="str">
        <f>IFERROR(VLOOKUP($P58,C:$O,13,0),"")</f>
        <v/>
      </c>
      <c r="R58" s="20" t="str">
        <f>IFERROR(VLOOKUP($P58,D:$O,12,0),"")</f>
        <v/>
      </c>
      <c r="S58" s="20" t="str">
        <f>IFERROR(VLOOKUP($P58,E:$O,11,0),"")</f>
        <v/>
      </c>
      <c r="T58" s="20" t="str">
        <f>IFERROR(VLOOKUP($P58,F:$O,10,0),"")</f>
        <v/>
      </c>
      <c r="U58" s="20" t="str">
        <f>IFERROR(VLOOKUP($P58,G:$O,9,0),"")</f>
        <v/>
      </c>
      <c r="V58" s="20" t="str">
        <f>IFERROR(VLOOKUP($P58,H:$O,8,0),"")</f>
        <v/>
      </c>
      <c r="W58" s="20" t="str">
        <f>IFERROR(VLOOKUP($P58,I:$O,7,0),"")</f>
        <v/>
      </c>
      <c r="X58" s="20" t="str">
        <f>IFERROR(VLOOKUP($P58,J:$O,6,0),"")</f>
        <v/>
      </c>
      <c r="Y58" s="20" t="str">
        <f>IFERROR(VLOOKUP($P58,K:$O,5,0),"")</f>
        <v/>
      </c>
      <c r="Z58" s="20" t="str">
        <f>IFERROR(VLOOKUP($P58,L:$O,4,0),"")</f>
        <v/>
      </c>
      <c r="AA58" s="20" t="str">
        <f>IFERROR(VLOOKUP($P58,M:$O,3,0),"")</f>
        <v/>
      </c>
      <c r="AB58" s="20" t="str">
        <f>IFERROR(VLOOKUP($P58,N:$O,2,0),"")</f>
        <v/>
      </c>
    </row>
    <row r="59" spans="1:28" x14ac:dyDescent="0.15">
      <c r="A59" s="9" t="str">
        <f>'AB Touchpoint System Workbook'!M70</f>
        <v>October</v>
      </c>
      <c r="B59" s="12" t="str">
        <f t="shared" si="0"/>
        <v>Client 58October</v>
      </c>
      <c r="C59" s="12" t="b">
        <f>IF(ISNUMBER(SEARCH(Q$1,$B59)),MAX(C$1:C58)+1)</f>
        <v>0</v>
      </c>
      <c r="D59" s="12" t="b">
        <f>IF(ISNUMBER(SEARCH(R$1,$B59)),MAX(D$1:D58)+1)</f>
        <v>0</v>
      </c>
      <c r="E59" s="12" t="b">
        <f>IF(ISNUMBER(SEARCH(S$1,$B59)),MAX(E$1:E58)+1)</f>
        <v>0</v>
      </c>
      <c r="F59" s="12" t="b">
        <f>IF(ISNUMBER(SEARCH(T$1,$B59)),MAX(F$1:F58)+1)</f>
        <v>0</v>
      </c>
      <c r="G59" s="12" t="b">
        <f>IF(ISNUMBER(SEARCH(U$1,$B59)),MAX(G$1:G58)+1)</f>
        <v>0</v>
      </c>
      <c r="H59" s="12" t="b">
        <f>IF(ISNUMBER(SEARCH(V$1,$B59)),MAX(H$1:H58)+1)</f>
        <v>0</v>
      </c>
      <c r="I59" s="12" t="b">
        <f>IF(ISNUMBER(SEARCH(W$1,$B59)),MAX(I$1:I58)+1)</f>
        <v>0</v>
      </c>
      <c r="J59" s="12" t="b">
        <f>IF(ISNUMBER(SEARCH(X$1,$B59)),MAX(J$1:J58)+1)</f>
        <v>0</v>
      </c>
      <c r="K59" s="12" t="b">
        <f>IF(ISNUMBER(SEARCH(Y$1,$B59)),MAX(K$1:K58)+1)</f>
        <v>0</v>
      </c>
      <c r="L59" s="12">
        <f>IF(ISNUMBER(SEARCH(Z$1,$B59)),MAX(L$1:L58)+1)</f>
        <v>6</v>
      </c>
      <c r="M59" s="12" t="b">
        <f>IF(ISNUMBER(SEARCH(AA$1,$B59)),MAX(M$1:M58)+1)</f>
        <v>0</v>
      </c>
      <c r="N59" s="12" t="b">
        <f>IF(ISNUMBER(SEARCH(AB$1,$B59)),MAX(N$1:N58)+1)</f>
        <v>0</v>
      </c>
      <c r="O59" s="12" t="str">
        <f>'AB Touchpoint System Workbook'!K70</f>
        <v>Client 58</v>
      </c>
      <c r="P59" s="13">
        <f t="shared" si="1"/>
        <v>58</v>
      </c>
      <c r="Q59" s="20" t="str">
        <f>IFERROR(VLOOKUP($P59,C:$O,13,0),"")</f>
        <v/>
      </c>
      <c r="R59" s="20" t="str">
        <f>IFERROR(VLOOKUP($P59,D:$O,12,0),"")</f>
        <v/>
      </c>
      <c r="S59" s="20" t="str">
        <f>IFERROR(VLOOKUP($P59,E:$O,11,0),"")</f>
        <v/>
      </c>
      <c r="T59" s="20" t="str">
        <f>IFERROR(VLOOKUP($P59,F:$O,10,0),"")</f>
        <v/>
      </c>
      <c r="U59" s="20" t="str">
        <f>IFERROR(VLOOKUP($P59,G:$O,9,0),"")</f>
        <v/>
      </c>
      <c r="V59" s="20" t="str">
        <f>IFERROR(VLOOKUP($P59,H:$O,8,0),"")</f>
        <v/>
      </c>
      <c r="W59" s="20" t="str">
        <f>IFERROR(VLOOKUP($P59,I:$O,7,0),"")</f>
        <v/>
      </c>
      <c r="X59" s="20" t="str">
        <f>IFERROR(VLOOKUP($P59,J:$O,6,0),"")</f>
        <v/>
      </c>
      <c r="Y59" s="20" t="str">
        <f>IFERROR(VLOOKUP($P59,K:$O,5,0),"")</f>
        <v/>
      </c>
      <c r="Z59" s="20" t="str">
        <f>IFERROR(VLOOKUP($P59,L:$O,4,0),"")</f>
        <v/>
      </c>
      <c r="AA59" s="20" t="str">
        <f>IFERROR(VLOOKUP($P59,M:$O,3,0),"")</f>
        <v/>
      </c>
      <c r="AB59" s="20" t="str">
        <f>IFERROR(VLOOKUP($P59,N:$O,2,0),"")</f>
        <v/>
      </c>
    </row>
    <row r="60" spans="1:28" x14ac:dyDescent="0.15">
      <c r="A60" s="9" t="str">
        <f>'AB Touchpoint System Workbook'!M71</f>
        <v>November</v>
      </c>
      <c r="B60" s="12" t="str">
        <f t="shared" si="0"/>
        <v>Client 59November</v>
      </c>
      <c r="C60" s="12" t="b">
        <f>IF(ISNUMBER(SEARCH(Q$1,$B60)),MAX(C$1:C59)+1)</f>
        <v>0</v>
      </c>
      <c r="D60" s="12" t="b">
        <f>IF(ISNUMBER(SEARCH(R$1,$B60)),MAX(D$1:D59)+1)</f>
        <v>0</v>
      </c>
      <c r="E60" s="12" t="b">
        <f>IF(ISNUMBER(SEARCH(S$1,$B60)),MAX(E$1:E59)+1)</f>
        <v>0</v>
      </c>
      <c r="F60" s="12" t="b">
        <f>IF(ISNUMBER(SEARCH(T$1,$B60)),MAX(F$1:F59)+1)</f>
        <v>0</v>
      </c>
      <c r="G60" s="12" t="b">
        <f>IF(ISNUMBER(SEARCH(U$1,$B60)),MAX(G$1:G59)+1)</f>
        <v>0</v>
      </c>
      <c r="H60" s="12" t="b">
        <f>IF(ISNUMBER(SEARCH(V$1,$B60)),MAX(H$1:H59)+1)</f>
        <v>0</v>
      </c>
      <c r="I60" s="12" t="b">
        <f>IF(ISNUMBER(SEARCH(W$1,$B60)),MAX(I$1:I59)+1)</f>
        <v>0</v>
      </c>
      <c r="J60" s="12" t="b">
        <f>IF(ISNUMBER(SEARCH(X$1,$B60)),MAX(J$1:J59)+1)</f>
        <v>0</v>
      </c>
      <c r="K60" s="12" t="b">
        <f>IF(ISNUMBER(SEARCH(Y$1,$B60)),MAX(K$1:K59)+1)</f>
        <v>0</v>
      </c>
      <c r="L60" s="12" t="b">
        <f>IF(ISNUMBER(SEARCH(Z$1,$B60)),MAX(L$1:L59)+1)</f>
        <v>0</v>
      </c>
      <c r="M60" s="12">
        <f>IF(ISNUMBER(SEARCH(AA$1,$B60)),MAX(M$1:M59)+1)</f>
        <v>5</v>
      </c>
      <c r="N60" s="12" t="b">
        <f>IF(ISNUMBER(SEARCH(AB$1,$B60)),MAX(N$1:N59)+1)</f>
        <v>0</v>
      </c>
      <c r="O60" s="12" t="str">
        <f>'AB Touchpoint System Workbook'!K71</f>
        <v>Client 59</v>
      </c>
      <c r="P60" s="13">
        <f t="shared" si="1"/>
        <v>59</v>
      </c>
      <c r="Q60" s="20" t="str">
        <f>IFERROR(VLOOKUP($P60,C:$O,13,0),"")</f>
        <v/>
      </c>
      <c r="R60" s="20" t="str">
        <f>IFERROR(VLOOKUP($P60,D:$O,12,0),"")</f>
        <v/>
      </c>
      <c r="S60" s="20" t="str">
        <f>IFERROR(VLOOKUP($P60,E:$O,11,0),"")</f>
        <v/>
      </c>
      <c r="T60" s="20" t="str">
        <f>IFERROR(VLOOKUP($P60,F:$O,10,0),"")</f>
        <v/>
      </c>
      <c r="U60" s="20" t="str">
        <f>IFERROR(VLOOKUP($P60,G:$O,9,0),"")</f>
        <v/>
      </c>
      <c r="V60" s="20" t="str">
        <f>IFERROR(VLOOKUP($P60,H:$O,8,0),"")</f>
        <v/>
      </c>
      <c r="W60" s="20" t="str">
        <f>IFERROR(VLOOKUP($P60,I:$O,7,0),"")</f>
        <v/>
      </c>
      <c r="X60" s="20" t="str">
        <f>IFERROR(VLOOKUP($P60,J:$O,6,0),"")</f>
        <v/>
      </c>
      <c r="Y60" s="20" t="str">
        <f>IFERROR(VLOOKUP($P60,K:$O,5,0),"")</f>
        <v/>
      </c>
      <c r="Z60" s="20" t="str">
        <f>IFERROR(VLOOKUP($P60,L:$O,4,0),"")</f>
        <v/>
      </c>
      <c r="AA60" s="20" t="str">
        <f>IFERROR(VLOOKUP($P60,M:$O,3,0),"")</f>
        <v/>
      </c>
      <c r="AB60" s="20" t="str">
        <f>IFERROR(VLOOKUP($P60,N:$O,2,0),"")</f>
        <v/>
      </c>
    </row>
    <row r="61" spans="1:28" x14ac:dyDescent="0.15">
      <c r="A61" s="9" t="str">
        <f>'AB Touchpoint System Workbook'!M72</f>
        <v>December</v>
      </c>
      <c r="B61" s="12" t="str">
        <f t="shared" si="0"/>
        <v>Client 60December</v>
      </c>
      <c r="C61" s="12" t="b">
        <f>IF(ISNUMBER(SEARCH(Q$1,$B61)),MAX(C$1:C60)+1)</f>
        <v>0</v>
      </c>
      <c r="D61" s="12" t="b">
        <f>IF(ISNUMBER(SEARCH(R$1,$B61)),MAX(D$1:D60)+1)</f>
        <v>0</v>
      </c>
      <c r="E61" s="12" t="b">
        <f>IF(ISNUMBER(SEARCH(S$1,$B61)),MAX(E$1:E60)+1)</f>
        <v>0</v>
      </c>
      <c r="F61" s="12" t="b">
        <f>IF(ISNUMBER(SEARCH(T$1,$B61)),MAX(F$1:F60)+1)</f>
        <v>0</v>
      </c>
      <c r="G61" s="12" t="b">
        <f>IF(ISNUMBER(SEARCH(U$1,$B61)),MAX(G$1:G60)+1)</f>
        <v>0</v>
      </c>
      <c r="H61" s="12" t="b">
        <f>IF(ISNUMBER(SEARCH(V$1,$B61)),MAX(H$1:H60)+1)</f>
        <v>0</v>
      </c>
      <c r="I61" s="12" t="b">
        <f>IF(ISNUMBER(SEARCH(W$1,$B61)),MAX(I$1:I60)+1)</f>
        <v>0</v>
      </c>
      <c r="J61" s="12" t="b">
        <f>IF(ISNUMBER(SEARCH(X$1,$B61)),MAX(J$1:J60)+1)</f>
        <v>0</v>
      </c>
      <c r="K61" s="12" t="b">
        <f>IF(ISNUMBER(SEARCH(Y$1,$B61)),MAX(K$1:K60)+1)</f>
        <v>0</v>
      </c>
      <c r="L61" s="12" t="b">
        <f>IF(ISNUMBER(SEARCH(Z$1,$B61)),MAX(L$1:L60)+1)</f>
        <v>0</v>
      </c>
      <c r="M61" s="12" t="b">
        <f>IF(ISNUMBER(SEARCH(AA$1,$B61)),MAX(M$1:M60)+1)</f>
        <v>0</v>
      </c>
      <c r="N61" s="12">
        <f>IF(ISNUMBER(SEARCH(AB$1,$B61)),MAX(N$1:N60)+1)</f>
        <v>5</v>
      </c>
      <c r="O61" s="12" t="str">
        <f>'AB Touchpoint System Workbook'!K72</f>
        <v>Client 60</v>
      </c>
      <c r="P61" s="13">
        <f t="shared" si="1"/>
        <v>60</v>
      </c>
      <c r="Q61" s="20" t="str">
        <f>IFERROR(VLOOKUP($P61,C:$O,13,0),"")</f>
        <v/>
      </c>
      <c r="R61" s="20" t="str">
        <f>IFERROR(VLOOKUP($P61,D:$O,12,0),"")</f>
        <v/>
      </c>
      <c r="S61" s="20" t="str">
        <f>IFERROR(VLOOKUP($P61,E:$O,11,0),"")</f>
        <v/>
      </c>
      <c r="T61" s="20" t="str">
        <f>IFERROR(VLOOKUP($P61,F:$O,10,0),"")</f>
        <v/>
      </c>
      <c r="U61" s="20" t="str">
        <f>IFERROR(VLOOKUP($P61,G:$O,9,0),"")</f>
        <v/>
      </c>
      <c r="V61" s="20" t="str">
        <f>IFERROR(VLOOKUP($P61,H:$O,8,0),"")</f>
        <v/>
      </c>
      <c r="W61" s="20" t="str">
        <f>IFERROR(VLOOKUP($P61,I:$O,7,0),"")</f>
        <v/>
      </c>
      <c r="X61" s="20" t="str">
        <f>IFERROR(VLOOKUP($P61,J:$O,6,0),"")</f>
        <v/>
      </c>
      <c r="Y61" s="20" t="str">
        <f>IFERROR(VLOOKUP($P61,K:$O,5,0),"")</f>
        <v/>
      </c>
      <c r="Z61" s="20" t="str">
        <f>IFERROR(VLOOKUP($P61,L:$O,4,0),"")</f>
        <v/>
      </c>
      <c r="AA61" s="20" t="str">
        <f>IFERROR(VLOOKUP($P61,M:$O,3,0),"")</f>
        <v/>
      </c>
      <c r="AB61" s="20" t="str">
        <f>IFERROR(VLOOKUP($P61,N:$O,2,0),"")</f>
        <v/>
      </c>
    </row>
    <row r="62" spans="1:28" x14ac:dyDescent="0.15">
      <c r="A62" s="9" t="str">
        <f>'AB Touchpoint System Workbook'!M73</f>
        <v>January</v>
      </c>
      <c r="B62" s="12" t="str">
        <f t="shared" si="0"/>
        <v>Client 61January</v>
      </c>
      <c r="C62" s="12">
        <f>IF(ISNUMBER(SEARCH(Q$1,$B62)),MAX(C$1:C61)+1)</f>
        <v>4</v>
      </c>
      <c r="D62" s="12" t="b">
        <f>IF(ISNUMBER(SEARCH(R$1,$B62)),MAX(D$1:D61)+1)</f>
        <v>0</v>
      </c>
      <c r="E62" s="12" t="b">
        <f>IF(ISNUMBER(SEARCH(S$1,$B62)),MAX(E$1:E61)+1)</f>
        <v>0</v>
      </c>
      <c r="F62" s="12" t="b">
        <f>IF(ISNUMBER(SEARCH(T$1,$B62)),MAX(F$1:F61)+1)</f>
        <v>0</v>
      </c>
      <c r="G62" s="12" t="b">
        <f>IF(ISNUMBER(SEARCH(U$1,$B62)),MAX(G$1:G61)+1)</f>
        <v>0</v>
      </c>
      <c r="H62" s="12" t="b">
        <f>IF(ISNUMBER(SEARCH(V$1,$B62)),MAX(H$1:H61)+1)</f>
        <v>0</v>
      </c>
      <c r="I62" s="12" t="b">
        <f>IF(ISNUMBER(SEARCH(W$1,$B62)),MAX(I$1:I61)+1)</f>
        <v>0</v>
      </c>
      <c r="J62" s="12" t="b">
        <f>IF(ISNUMBER(SEARCH(X$1,$B62)),MAX(J$1:J61)+1)</f>
        <v>0</v>
      </c>
      <c r="K62" s="12" t="b">
        <f>IF(ISNUMBER(SEARCH(Y$1,$B62)),MAX(K$1:K61)+1)</f>
        <v>0</v>
      </c>
      <c r="L62" s="12" t="b">
        <f>IF(ISNUMBER(SEARCH(Z$1,$B62)),MAX(L$1:L61)+1)</f>
        <v>0</v>
      </c>
      <c r="M62" s="12" t="b">
        <f>IF(ISNUMBER(SEARCH(AA$1,$B62)),MAX(M$1:M61)+1)</f>
        <v>0</v>
      </c>
      <c r="N62" s="12" t="b">
        <f>IF(ISNUMBER(SEARCH(AB$1,$B62)),MAX(N$1:N61)+1)</f>
        <v>0</v>
      </c>
      <c r="O62" s="12" t="str">
        <f>'AB Touchpoint System Workbook'!K73</f>
        <v>Client 61</v>
      </c>
      <c r="P62" s="13">
        <f t="shared" si="1"/>
        <v>61</v>
      </c>
      <c r="Q62" s="20" t="str">
        <f>IFERROR(VLOOKUP($P62,C:$O,13,0),"")</f>
        <v/>
      </c>
      <c r="R62" s="20" t="str">
        <f>IFERROR(VLOOKUP($P62,D:$O,12,0),"")</f>
        <v/>
      </c>
      <c r="S62" s="20" t="str">
        <f>IFERROR(VLOOKUP($P62,E:$O,11,0),"")</f>
        <v/>
      </c>
      <c r="T62" s="20" t="str">
        <f>IFERROR(VLOOKUP($P62,F:$O,10,0),"")</f>
        <v/>
      </c>
      <c r="U62" s="20" t="str">
        <f>IFERROR(VLOOKUP($P62,G:$O,9,0),"")</f>
        <v/>
      </c>
      <c r="V62" s="20" t="str">
        <f>IFERROR(VLOOKUP($P62,H:$O,8,0),"")</f>
        <v/>
      </c>
      <c r="W62" s="20" t="str">
        <f>IFERROR(VLOOKUP($P62,I:$O,7,0),"")</f>
        <v/>
      </c>
      <c r="X62" s="20" t="str">
        <f>IFERROR(VLOOKUP($P62,J:$O,6,0),"")</f>
        <v/>
      </c>
      <c r="Y62" s="20" t="str">
        <f>IFERROR(VLOOKUP($P62,K:$O,5,0),"")</f>
        <v/>
      </c>
      <c r="Z62" s="20" t="str">
        <f>IFERROR(VLOOKUP($P62,L:$O,4,0),"")</f>
        <v/>
      </c>
      <c r="AA62" s="20" t="str">
        <f>IFERROR(VLOOKUP($P62,M:$O,3,0),"")</f>
        <v/>
      </c>
      <c r="AB62" s="20" t="str">
        <f>IFERROR(VLOOKUP($P62,N:$O,2,0),"")</f>
        <v/>
      </c>
    </row>
    <row r="63" spans="1:28" x14ac:dyDescent="0.15">
      <c r="A63" s="9" t="str">
        <f>'AB Touchpoint System Workbook'!M74</f>
        <v>February</v>
      </c>
      <c r="B63" s="12" t="str">
        <f t="shared" si="0"/>
        <v>Client 62February</v>
      </c>
      <c r="C63" s="12" t="b">
        <f>IF(ISNUMBER(SEARCH(Q$1,$B63)),MAX(C$1:C62)+1)</f>
        <v>0</v>
      </c>
      <c r="D63" s="12">
        <f>IF(ISNUMBER(SEARCH(R$1,$B63)),MAX(D$1:D62)+1)</f>
        <v>6</v>
      </c>
      <c r="E63" s="12" t="b">
        <f>IF(ISNUMBER(SEARCH(S$1,$B63)),MAX(E$1:E62)+1)</f>
        <v>0</v>
      </c>
      <c r="F63" s="12" t="b">
        <f>IF(ISNUMBER(SEARCH(T$1,$B63)),MAX(F$1:F62)+1)</f>
        <v>0</v>
      </c>
      <c r="G63" s="12" t="b">
        <f>IF(ISNUMBER(SEARCH(U$1,$B63)),MAX(G$1:G62)+1)</f>
        <v>0</v>
      </c>
      <c r="H63" s="12" t="b">
        <f>IF(ISNUMBER(SEARCH(V$1,$B63)),MAX(H$1:H62)+1)</f>
        <v>0</v>
      </c>
      <c r="I63" s="12" t="b">
        <f>IF(ISNUMBER(SEARCH(W$1,$B63)),MAX(I$1:I62)+1)</f>
        <v>0</v>
      </c>
      <c r="J63" s="12" t="b">
        <f>IF(ISNUMBER(SEARCH(X$1,$B63)),MAX(J$1:J62)+1)</f>
        <v>0</v>
      </c>
      <c r="K63" s="12" t="b">
        <f>IF(ISNUMBER(SEARCH(Y$1,$B63)),MAX(K$1:K62)+1)</f>
        <v>0</v>
      </c>
      <c r="L63" s="12" t="b">
        <f>IF(ISNUMBER(SEARCH(Z$1,$B63)),MAX(L$1:L62)+1)</f>
        <v>0</v>
      </c>
      <c r="M63" s="12" t="b">
        <f>IF(ISNUMBER(SEARCH(AA$1,$B63)),MAX(M$1:M62)+1)</f>
        <v>0</v>
      </c>
      <c r="N63" s="12" t="b">
        <f>IF(ISNUMBER(SEARCH(AB$1,$B63)),MAX(N$1:N62)+1)</f>
        <v>0</v>
      </c>
      <c r="O63" s="12" t="str">
        <f>'AB Touchpoint System Workbook'!K74</f>
        <v>Client 62</v>
      </c>
      <c r="P63" s="13">
        <f t="shared" si="1"/>
        <v>62</v>
      </c>
      <c r="Q63" s="20" t="str">
        <f>IFERROR(VLOOKUP($P63,C:$O,13,0),"")</f>
        <v/>
      </c>
      <c r="R63" s="20" t="str">
        <f>IFERROR(VLOOKUP($P63,D:$O,12,0),"")</f>
        <v/>
      </c>
      <c r="S63" s="20" t="str">
        <f>IFERROR(VLOOKUP($P63,E:$O,11,0),"")</f>
        <v/>
      </c>
      <c r="T63" s="20" t="str">
        <f>IFERROR(VLOOKUP($P63,F:$O,10,0),"")</f>
        <v/>
      </c>
      <c r="U63" s="20" t="str">
        <f>IFERROR(VLOOKUP($P63,G:$O,9,0),"")</f>
        <v/>
      </c>
      <c r="V63" s="20" t="str">
        <f>IFERROR(VLOOKUP($P63,H:$O,8,0),"")</f>
        <v/>
      </c>
      <c r="W63" s="20" t="str">
        <f>IFERROR(VLOOKUP($P63,I:$O,7,0),"")</f>
        <v/>
      </c>
      <c r="X63" s="20" t="str">
        <f>IFERROR(VLOOKUP($P63,J:$O,6,0),"")</f>
        <v/>
      </c>
      <c r="Y63" s="20" t="str">
        <f>IFERROR(VLOOKUP($P63,K:$O,5,0),"")</f>
        <v/>
      </c>
      <c r="Z63" s="20" t="str">
        <f>IFERROR(VLOOKUP($P63,L:$O,4,0),"")</f>
        <v/>
      </c>
      <c r="AA63" s="20" t="str">
        <f>IFERROR(VLOOKUP($P63,M:$O,3,0),"")</f>
        <v/>
      </c>
      <c r="AB63" s="20" t="str">
        <f>IFERROR(VLOOKUP($P63,N:$O,2,0),"")</f>
        <v/>
      </c>
    </row>
    <row r="64" spans="1:28" x14ac:dyDescent="0.15">
      <c r="A64" s="9" t="str">
        <f>'AB Touchpoint System Workbook'!M75</f>
        <v>March</v>
      </c>
      <c r="B64" s="12" t="str">
        <f t="shared" si="0"/>
        <v>Client 63March</v>
      </c>
      <c r="C64" s="12" t="b">
        <f>IF(ISNUMBER(SEARCH(Q$1,$B64)),MAX(C$1:C63)+1)</f>
        <v>0</v>
      </c>
      <c r="D64" s="12" t="b">
        <f>IF(ISNUMBER(SEARCH(R$1,$B64)),MAX(D$1:D63)+1)</f>
        <v>0</v>
      </c>
      <c r="E64" s="12">
        <f>IF(ISNUMBER(SEARCH(S$1,$B64)),MAX(E$1:E63)+1)</f>
        <v>6</v>
      </c>
      <c r="F64" s="12" t="b">
        <f>IF(ISNUMBER(SEARCH(T$1,$B64)),MAX(F$1:F63)+1)</f>
        <v>0</v>
      </c>
      <c r="G64" s="12" t="b">
        <f>IF(ISNUMBER(SEARCH(U$1,$B64)),MAX(G$1:G63)+1)</f>
        <v>0</v>
      </c>
      <c r="H64" s="12" t="b">
        <f>IF(ISNUMBER(SEARCH(V$1,$B64)),MAX(H$1:H63)+1)</f>
        <v>0</v>
      </c>
      <c r="I64" s="12" t="b">
        <f>IF(ISNUMBER(SEARCH(W$1,$B64)),MAX(I$1:I63)+1)</f>
        <v>0</v>
      </c>
      <c r="J64" s="12" t="b">
        <f>IF(ISNUMBER(SEARCH(X$1,$B64)),MAX(J$1:J63)+1)</f>
        <v>0</v>
      </c>
      <c r="K64" s="12" t="b">
        <f>IF(ISNUMBER(SEARCH(Y$1,$B64)),MAX(K$1:K63)+1)</f>
        <v>0</v>
      </c>
      <c r="L64" s="12" t="b">
        <f>IF(ISNUMBER(SEARCH(Z$1,$B64)),MAX(L$1:L63)+1)</f>
        <v>0</v>
      </c>
      <c r="M64" s="12" t="b">
        <f>IF(ISNUMBER(SEARCH(AA$1,$B64)),MAX(M$1:M63)+1)</f>
        <v>0</v>
      </c>
      <c r="N64" s="12" t="b">
        <f>IF(ISNUMBER(SEARCH(AB$1,$B64)),MAX(N$1:N63)+1)</f>
        <v>0</v>
      </c>
      <c r="O64" s="12" t="str">
        <f>'AB Touchpoint System Workbook'!K75</f>
        <v>Client 63</v>
      </c>
      <c r="P64" s="13">
        <f t="shared" si="1"/>
        <v>63</v>
      </c>
      <c r="Q64" s="20" t="str">
        <f>IFERROR(VLOOKUP($P64,C:$O,13,0),"")</f>
        <v/>
      </c>
      <c r="R64" s="20" t="str">
        <f>IFERROR(VLOOKUP($P64,D:$O,12,0),"")</f>
        <v/>
      </c>
      <c r="S64" s="20" t="str">
        <f>IFERROR(VLOOKUP($P64,E:$O,11,0),"")</f>
        <v/>
      </c>
      <c r="T64" s="20" t="str">
        <f>IFERROR(VLOOKUP($P64,F:$O,10,0),"")</f>
        <v/>
      </c>
      <c r="U64" s="20" t="str">
        <f>IFERROR(VLOOKUP($P64,G:$O,9,0),"")</f>
        <v/>
      </c>
      <c r="V64" s="20" t="str">
        <f>IFERROR(VLOOKUP($P64,H:$O,8,0),"")</f>
        <v/>
      </c>
      <c r="W64" s="20" t="str">
        <f>IFERROR(VLOOKUP($P64,I:$O,7,0),"")</f>
        <v/>
      </c>
      <c r="X64" s="20" t="str">
        <f>IFERROR(VLOOKUP($P64,J:$O,6,0),"")</f>
        <v/>
      </c>
      <c r="Y64" s="20" t="str">
        <f>IFERROR(VLOOKUP($P64,K:$O,5,0),"")</f>
        <v/>
      </c>
      <c r="Z64" s="20" t="str">
        <f>IFERROR(VLOOKUP($P64,L:$O,4,0),"")</f>
        <v/>
      </c>
      <c r="AA64" s="20" t="str">
        <f>IFERROR(VLOOKUP($P64,M:$O,3,0),"")</f>
        <v/>
      </c>
      <c r="AB64" s="20" t="str">
        <f>IFERROR(VLOOKUP($P64,N:$O,2,0),"")</f>
        <v/>
      </c>
    </row>
    <row r="65" spans="1:28" x14ac:dyDescent="0.15">
      <c r="A65" s="9" t="str">
        <f>'AB Touchpoint System Workbook'!M76</f>
        <v>April</v>
      </c>
      <c r="B65" s="12" t="str">
        <f t="shared" si="0"/>
        <v>Client 64April</v>
      </c>
      <c r="C65" s="12" t="b">
        <f>IF(ISNUMBER(SEARCH(Q$1,$B65)),MAX(C$1:C64)+1)</f>
        <v>0</v>
      </c>
      <c r="D65" s="12" t="b">
        <f>IF(ISNUMBER(SEARCH(R$1,$B65)),MAX(D$1:D64)+1)</f>
        <v>0</v>
      </c>
      <c r="E65" s="12" t="b">
        <f>IF(ISNUMBER(SEARCH(S$1,$B65)),MAX(E$1:E64)+1)</f>
        <v>0</v>
      </c>
      <c r="F65" s="12">
        <f>IF(ISNUMBER(SEARCH(T$1,$B65)),MAX(F$1:F64)+1)</f>
        <v>6</v>
      </c>
      <c r="G65" s="12" t="b">
        <f>IF(ISNUMBER(SEARCH(U$1,$B65)),MAX(G$1:G64)+1)</f>
        <v>0</v>
      </c>
      <c r="H65" s="12" t="b">
        <f>IF(ISNUMBER(SEARCH(V$1,$B65)),MAX(H$1:H64)+1)</f>
        <v>0</v>
      </c>
      <c r="I65" s="12" t="b">
        <f>IF(ISNUMBER(SEARCH(W$1,$B65)),MAX(I$1:I64)+1)</f>
        <v>0</v>
      </c>
      <c r="J65" s="12" t="b">
        <f>IF(ISNUMBER(SEARCH(X$1,$B65)),MAX(J$1:J64)+1)</f>
        <v>0</v>
      </c>
      <c r="K65" s="12" t="b">
        <f>IF(ISNUMBER(SEARCH(Y$1,$B65)),MAX(K$1:K64)+1)</f>
        <v>0</v>
      </c>
      <c r="L65" s="12" t="b">
        <f>IF(ISNUMBER(SEARCH(Z$1,$B65)),MAX(L$1:L64)+1)</f>
        <v>0</v>
      </c>
      <c r="M65" s="12" t="b">
        <f>IF(ISNUMBER(SEARCH(AA$1,$B65)),MAX(M$1:M64)+1)</f>
        <v>0</v>
      </c>
      <c r="N65" s="12" t="b">
        <f>IF(ISNUMBER(SEARCH(AB$1,$B65)),MAX(N$1:N64)+1)</f>
        <v>0</v>
      </c>
      <c r="O65" s="12" t="str">
        <f>'AB Touchpoint System Workbook'!K76</f>
        <v>Client 64</v>
      </c>
      <c r="P65" s="13">
        <f t="shared" si="1"/>
        <v>64</v>
      </c>
      <c r="Q65" s="20" t="str">
        <f>IFERROR(VLOOKUP($P65,C:$O,13,0),"")</f>
        <v/>
      </c>
      <c r="R65" s="20" t="str">
        <f>IFERROR(VLOOKUP($P65,D:$O,12,0),"")</f>
        <v/>
      </c>
      <c r="S65" s="20" t="str">
        <f>IFERROR(VLOOKUP($P65,E:$O,11,0),"")</f>
        <v/>
      </c>
      <c r="T65" s="20" t="str">
        <f>IFERROR(VLOOKUP($P65,F:$O,10,0),"")</f>
        <v/>
      </c>
      <c r="U65" s="20" t="str">
        <f>IFERROR(VLOOKUP($P65,G:$O,9,0),"")</f>
        <v/>
      </c>
      <c r="V65" s="20" t="str">
        <f>IFERROR(VLOOKUP($P65,H:$O,8,0),"")</f>
        <v/>
      </c>
      <c r="W65" s="20" t="str">
        <f>IFERROR(VLOOKUP($P65,I:$O,7,0),"")</f>
        <v/>
      </c>
      <c r="X65" s="20" t="str">
        <f>IFERROR(VLOOKUP($P65,J:$O,6,0),"")</f>
        <v/>
      </c>
      <c r="Y65" s="20" t="str">
        <f>IFERROR(VLOOKUP($P65,K:$O,5,0),"")</f>
        <v/>
      </c>
      <c r="Z65" s="20" t="str">
        <f>IFERROR(VLOOKUP($P65,L:$O,4,0),"")</f>
        <v/>
      </c>
      <c r="AA65" s="20" t="str">
        <f>IFERROR(VLOOKUP($P65,M:$O,3,0),"")</f>
        <v/>
      </c>
      <c r="AB65" s="20" t="str">
        <f>IFERROR(VLOOKUP($P65,N:$O,2,0),"")</f>
        <v/>
      </c>
    </row>
    <row r="66" spans="1:28" x14ac:dyDescent="0.15">
      <c r="A66" s="9" t="str">
        <f>'AB Touchpoint System Workbook'!M77</f>
        <v>May</v>
      </c>
      <c r="B66" s="12" t="str">
        <f t="shared" si="0"/>
        <v>Client 65May</v>
      </c>
      <c r="C66" s="12" t="b">
        <f>IF(ISNUMBER(SEARCH(Q$1,$B66)),MAX(C$1:C65)+1)</f>
        <v>0</v>
      </c>
      <c r="D66" s="12" t="b">
        <f>IF(ISNUMBER(SEARCH(R$1,$B66)),MAX(D$1:D65)+1)</f>
        <v>0</v>
      </c>
      <c r="E66" s="12" t="b">
        <f>IF(ISNUMBER(SEARCH(S$1,$B66)),MAX(E$1:E65)+1)</f>
        <v>0</v>
      </c>
      <c r="F66" s="12" t="b">
        <f>IF(ISNUMBER(SEARCH(T$1,$B66)),MAX(F$1:F65)+1)</f>
        <v>0</v>
      </c>
      <c r="G66" s="12">
        <f>IF(ISNUMBER(SEARCH(U$1,$B66)),MAX(G$1:G65)+1)</f>
        <v>6</v>
      </c>
      <c r="H66" s="12" t="b">
        <f>IF(ISNUMBER(SEARCH(V$1,$B66)),MAX(H$1:H65)+1)</f>
        <v>0</v>
      </c>
      <c r="I66" s="12" t="b">
        <f>IF(ISNUMBER(SEARCH(W$1,$B66)),MAX(I$1:I65)+1)</f>
        <v>0</v>
      </c>
      <c r="J66" s="12" t="b">
        <f>IF(ISNUMBER(SEARCH(X$1,$B66)),MAX(J$1:J65)+1)</f>
        <v>0</v>
      </c>
      <c r="K66" s="12" t="b">
        <f>IF(ISNUMBER(SEARCH(Y$1,$B66)),MAX(K$1:K65)+1)</f>
        <v>0</v>
      </c>
      <c r="L66" s="12" t="b">
        <f>IF(ISNUMBER(SEARCH(Z$1,$B66)),MAX(L$1:L65)+1)</f>
        <v>0</v>
      </c>
      <c r="M66" s="12" t="b">
        <f>IF(ISNUMBER(SEARCH(AA$1,$B66)),MAX(M$1:M65)+1)</f>
        <v>0</v>
      </c>
      <c r="N66" s="12" t="b">
        <f>IF(ISNUMBER(SEARCH(AB$1,$B66)),MAX(N$1:N65)+1)</f>
        <v>0</v>
      </c>
      <c r="O66" s="12" t="str">
        <f>'AB Touchpoint System Workbook'!K77</f>
        <v>Client 65</v>
      </c>
      <c r="P66" s="13">
        <f t="shared" si="1"/>
        <v>65</v>
      </c>
      <c r="Q66" s="20" t="str">
        <f>IFERROR(VLOOKUP($P66,C:$O,13,0),"")</f>
        <v/>
      </c>
      <c r="R66" s="20" t="str">
        <f>IFERROR(VLOOKUP($P66,D:$O,12,0),"")</f>
        <v/>
      </c>
      <c r="S66" s="20" t="str">
        <f>IFERROR(VLOOKUP($P66,E:$O,11,0),"")</f>
        <v/>
      </c>
      <c r="T66" s="20" t="str">
        <f>IFERROR(VLOOKUP($P66,F:$O,10,0),"")</f>
        <v/>
      </c>
      <c r="U66" s="20" t="str">
        <f>IFERROR(VLOOKUP($P66,G:$O,9,0),"")</f>
        <v/>
      </c>
      <c r="V66" s="20" t="str">
        <f>IFERROR(VLOOKUP($P66,H:$O,8,0),"")</f>
        <v/>
      </c>
      <c r="W66" s="20" t="str">
        <f>IFERROR(VLOOKUP($P66,I:$O,7,0),"")</f>
        <v/>
      </c>
      <c r="X66" s="20" t="str">
        <f>IFERROR(VLOOKUP($P66,J:$O,6,0),"")</f>
        <v/>
      </c>
      <c r="Y66" s="20" t="str">
        <f>IFERROR(VLOOKUP($P66,K:$O,5,0),"")</f>
        <v/>
      </c>
      <c r="Z66" s="20" t="str">
        <f>IFERROR(VLOOKUP($P66,L:$O,4,0),"")</f>
        <v/>
      </c>
      <c r="AA66" s="20" t="str">
        <f>IFERROR(VLOOKUP($P66,M:$O,3,0),"")</f>
        <v/>
      </c>
      <c r="AB66" s="20" t="str">
        <f>IFERROR(VLOOKUP($P66,N:$O,2,0),"")</f>
        <v/>
      </c>
    </row>
    <row r="67" spans="1:28" x14ac:dyDescent="0.15">
      <c r="A67" s="9" t="str">
        <f>'AB Touchpoint System Workbook'!M78</f>
        <v>June</v>
      </c>
      <c r="B67" s="12" t="str">
        <f t="shared" ref="B67:B130" si="2">O67&amp;A67</f>
        <v>Client 66June</v>
      </c>
      <c r="C67" s="12" t="b">
        <f>IF(ISNUMBER(SEARCH(Q$1,$B67)),MAX(C$1:C66)+1)</f>
        <v>0</v>
      </c>
      <c r="D67" s="12" t="b">
        <f>IF(ISNUMBER(SEARCH(R$1,$B67)),MAX(D$1:D66)+1)</f>
        <v>0</v>
      </c>
      <c r="E67" s="12" t="b">
        <f>IF(ISNUMBER(SEARCH(S$1,$B67)),MAX(E$1:E66)+1)</f>
        <v>0</v>
      </c>
      <c r="F67" s="12" t="b">
        <f>IF(ISNUMBER(SEARCH(T$1,$B67)),MAX(F$1:F66)+1)</f>
        <v>0</v>
      </c>
      <c r="G67" s="12" t="b">
        <f>IF(ISNUMBER(SEARCH(U$1,$B67)),MAX(G$1:G66)+1)</f>
        <v>0</v>
      </c>
      <c r="H67" s="12">
        <f>IF(ISNUMBER(SEARCH(V$1,$B67)),MAX(H$1:H66)+1)</f>
        <v>6</v>
      </c>
      <c r="I67" s="12" t="b">
        <f>IF(ISNUMBER(SEARCH(W$1,$B67)),MAX(I$1:I66)+1)</f>
        <v>0</v>
      </c>
      <c r="J67" s="12" t="b">
        <f>IF(ISNUMBER(SEARCH(X$1,$B67)),MAX(J$1:J66)+1)</f>
        <v>0</v>
      </c>
      <c r="K67" s="12" t="b">
        <f>IF(ISNUMBER(SEARCH(Y$1,$B67)),MAX(K$1:K66)+1)</f>
        <v>0</v>
      </c>
      <c r="L67" s="12" t="b">
        <f>IF(ISNUMBER(SEARCH(Z$1,$B67)),MAX(L$1:L66)+1)</f>
        <v>0</v>
      </c>
      <c r="M67" s="12" t="b">
        <f>IF(ISNUMBER(SEARCH(AA$1,$B67)),MAX(M$1:M66)+1)</f>
        <v>0</v>
      </c>
      <c r="N67" s="12" t="b">
        <f>IF(ISNUMBER(SEARCH(AB$1,$B67)),MAX(N$1:N66)+1)</f>
        <v>0</v>
      </c>
      <c r="O67" s="12" t="str">
        <f>'AB Touchpoint System Workbook'!K78</f>
        <v>Client 66</v>
      </c>
      <c r="P67" s="13">
        <f t="shared" si="1"/>
        <v>66</v>
      </c>
      <c r="Q67" s="20" t="str">
        <f>IFERROR(VLOOKUP($P67,C:$O,13,0),"")</f>
        <v/>
      </c>
      <c r="R67" s="20" t="str">
        <f>IFERROR(VLOOKUP($P67,D:$O,12,0),"")</f>
        <v/>
      </c>
      <c r="S67" s="20" t="str">
        <f>IFERROR(VLOOKUP($P67,E:$O,11,0),"")</f>
        <v/>
      </c>
      <c r="T67" s="20" t="str">
        <f>IFERROR(VLOOKUP($P67,F:$O,10,0),"")</f>
        <v/>
      </c>
      <c r="U67" s="20" t="str">
        <f>IFERROR(VLOOKUP($P67,G:$O,9,0),"")</f>
        <v/>
      </c>
      <c r="V67" s="20" t="str">
        <f>IFERROR(VLOOKUP($P67,H:$O,8,0),"")</f>
        <v/>
      </c>
      <c r="W67" s="20" t="str">
        <f>IFERROR(VLOOKUP($P67,I:$O,7,0),"")</f>
        <v/>
      </c>
      <c r="X67" s="20" t="str">
        <f>IFERROR(VLOOKUP($P67,J:$O,6,0),"")</f>
        <v/>
      </c>
      <c r="Y67" s="20" t="str">
        <f>IFERROR(VLOOKUP($P67,K:$O,5,0),"")</f>
        <v/>
      </c>
      <c r="Z67" s="20" t="str">
        <f>IFERROR(VLOOKUP($P67,L:$O,4,0),"")</f>
        <v/>
      </c>
      <c r="AA67" s="20" t="str">
        <f>IFERROR(VLOOKUP($P67,M:$O,3,0),"")</f>
        <v/>
      </c>
      <c r="AB67" s="20" t="str">
        <f>IFERROR(VLOOKUP($P67,N:$O,2,0),"")</f>
        <v/>
      </c>
    </row>
    <row r="68" spans="1:28" x14ac:dyDescent="0.15">
      <c r="A68" s="9" t="str">
        <f>'AB Touchpoint System Workbook'!M79</f>
        <v>July</v>
      </c>
      <c r="B68" s="12" t="str">
        <f t="shared" si="2"/>
        <v>Client 67July</v>
      </c>
      <c r="C68" s="12" t="b">
        <f>IF(ISNUMBER(SEARCH(Q$1,$B68)),MAX(C$1:C67)+1)</f>
        <v>0</v>
      </c>
      <c r="D68" s="12" t="b">
        <f>IF(ISNUMBER(SEARCH(R$1,$B68)),MAX(D$1:D67)+1)</f>
        <v>0</v>
      </c>
      <c r="E68" s="12" t="b">
        <f>IF(ISNUMBER(SEARCH(S$1,$B68)),MAX(E$1:E67)+1)</f>
        <v>0</v>
      </c>
      <c r="F68" s="12" t="b">
        <f>IF(ISNUMBER(SEARCH(T$1,$B68)),MAX(F$1:F67)+1)</f>
        <v>0</v>
      </c>
      <c r="G68" s="12" t="b">
        <f>IF(ISNUMBER(SEARCH(U$1,$B68)),MAX(G$1:G67)+1)</f>
        <v>0</v>
      </c>
      <c r="H68" s="12" t="b">
        <f>IF(ISNUMBER(SEARCH(V$1,$B68)),MAX(H$1:H67)+1)</f>
        <v>0</v>
      </c>
      <c r="I68" s="12">
        <f>IF(ISNUMBER(SEARCH(W$1,$B68)),MAX(I$1:I67)+1)</f>
        <v>6</v>
      </c>
      <c r="J68" s="12" t="b">
        <f>IF(ISNUMBER(SEARCH(X$1,$B68)),MAX(J$1:J67)+1)</f>
        <v>0</v>
      </c>
      <c r="K68" s="12" t="b">
        <f>IF(ISNUMBER(SEARCH(Y$1,$B68)),MAX(K$1:K67)+1)</f>
        <v>0</v>
      </c>
      <c r="L68" s="12" t="b">
        <f>IF(ISNUMBER(SEARCH(Z$1,$B68)),MAX(L$1:L67)+1)</f>
        <v>0</v>
      </c>
      <c r="M68" s="12" t="b">
        <f>IF(ISNUMBER(SEARCH(AA$1,$B68)),MAX(M$1:M67)+1)</f>
        <v>0</v>
      </c>
      <c r="N68" s="12" t="b">
        <f>IF(ISNUMBER(SEARCH(AB$1,$B68)),MAX(N$1:N67)+1)</f>
        <v>0</v>
      </c>
      <c r="O68" s="12" t="str">
        <f>'AB Touchpoint System Workbook'!K79</f>
        <v>Client 67</v>
      </c>
      <c r="P68" s="13">
        <f t="shared" ref="P68:P131" si="3">P67+1</f>
        <v>67</v>
      </c>
      <c r="Q68" s="20" t="str">
        <f>IFERROR(VLOOKUP($P68,C:$O,13,0),"")</f>
        <v/>
      </c>
      <c r="R68" s="20" t="str">
        <f>IFERROR(VLOOKUP($P68,D:$O,12,0),"")</f>
        <v/>
      </c>
      <c r="S68" s="20" t="str">
        <f>IFERROR(VLOOKUP($P68,E:$O,11,0),"")</f>
        <v/>
      </c>
      <c r="T68" s="20" t="str">
        <f>IFERROR(VLOOKUP($P68,F:$O,10,0),"")</f>
        <v/>
      </c>
      <c r="U68" s="20" t="str">
        <f>IFERROR(VLOOKUP($P68,G:$O,9,0),"")</f>
        <v/>
      </c>
      <c r="V68" s="20" t="str">
        <f>IFERROR(VLOOKUP($P68,H:$O,8,0),"")</f>
        <v/>
      </c>
      <c r="W68" s="20" t="str">
        <f>IFERROR(VLOOKUP($P68,I:$O,7,0),"")</f>
        <v/>
      </c>
      <c r="X68" s="20" t="str">
        <f>IFERROR(VLOOKUP($P68,J:$O,6,0),"")</f>
        <v/>
      </c>
      <c r="Y68" s="20" t="str">
        <f>IFERROR(VLOOKUP($P68,K:$O,5,0),"")</f>
        <v/>
      </c>
      <c r="Z68" s="20" t="str">
        <f>IFERROR(VLOOKUP($P68,L:$O,4,0),"")</f>
        <v/>
      </c>
      <c r="AA68" s="20" t="str">
        <f>IFERROR(VLOOKUP($P68,M:$O,3,0),"")</f>
        <v/>
      </c>
      <c r="AB68" s="20" t="str">
        <f>IFERROR(VLOOKUP($P68,N:$O,2,0),"")</f>
        <v/>
      </c>
    </row>
    <row r="69" spans="1:28" x14ac:dyDescent="0.15">
      <c r="A69" s="9" t="str">
        <f>'AB Touchpoint System Workbook'!M80</f>
        <v>August</v>
      </c>
      <c r="B69" s="12" t="str">
        <f t="shared" si="2"/>
        <v>Client 68August</v>
      </c>
      <c r="C69" s="12" t="b">
        <f>IF(ISNUMBER(SEARCH(Q$1,$B69)),MAX(C$1:C68)+1)</f>
        <v>0</v>
      </c>
      <c r="D69" s="12" t="b">
        <f>IF(ISNUMBER(SEARCH(R$1,$B69)),MAX(D$1:D68)+1)</f>
        <v>0</v>
      </c>
      <c r="E69" s="12" t="b">
        <f>IF(ISNUMBER(SEARCH(S$1,$B69)),MAX(E$1:E68)+1)</f>
        <v>0</v>
      </c>
      <c r="F69" s="12" t="b">
        <f>IF(ISNUMBER(SEARCH(T$1,$B69)),MAX(F$1:F68)+1)</f>
        <v>0</v>
      </c>
      <c r="G69" s="12" t="b">
        <f>IF(ISNUMBER(SEARCH(U$1,$B69)),MAX(G$1:G68)+1)</f>
        <v>0</v>
      </c>
      <c r="H69" s="12" t="b">
        <f>IF(ISNUMBER(SEARCH(V$1,$B69)),MAX(H$1:H68)+1)</f>
        <v>0</v>
      </c>
      <c r="I69" s="12" t="b">
        <f>IF(ISNUMBER(SEARCH(W$1,$B69)),MAX(I$1:I68)+1)</f>
        <v>0</v>
      </c>
      <c r="J69" s="12">
        <f>IF(ISNUMBER(SEARCH(X$1,$B69)),MAX(J$1:J68)+1)</f>
        <v>7</v>
      </c>
      <c r="K69" s="12" t="b">
        <f>IF(ISNUMBER(SEARCH(Y$1,$B69)),MAX(K$1:K68)+1)</f>
        <v>0</v>
      </c>
      <c r="L69" s="12" t="b">
        <f>IF(ISNUMBER(SEARCH(Z$1,$B69)),MAX(L$1:L68)+1)</f>
        <v>0</v>
      </c>
      <c r="M69" s="12" t="b">
        <f>IF(ISNUMBER(SEARCH(AA$1,$B69)),MAX(M$1:M68)+1)</f>
        <v>0</v>
      </c>
      <c r="N69" s="12" t="b">
        <f>IF(ISNUMBER(SEARCH(AB$1,$B69)),MAX(N$1:N68)+1)</f>
        <v>0</v>
      </c>
      <c r="O69" s="12" t="str">
        <f>'AB Touchpoint System Workbook'!K80</f>
        <v>Client 68</v>
      </c>
      <c r="P69" s="13">
        <f t="shared" si="3"/>
        <v>68</v>
      </c>
      <c r="Q69" s="20" t="str">
        <f>IFERROR(VLOOKUP($P69,C:$O,13,0),"")</f>
        <v/>
      </c>
      <c r="R69" s="20" t="str">
        <f>IFERROR(VLOOKUP($P69,D:$O,12,0),"")</f>
        <v/>
      </c>
      <c r="S69" s="20" t="str">
        <f>IFERROR(VLOOKUP($P69,E:$O,11,0),"")</f>
        <v/>
      </c>
      <c r="T69" s="20" t="str">
        <f>IFERROR(VLOOKUP($P69,F:$O,10,0),"")</f>
        <v/>
      </c>
      <c r="U69" s="20" t="str">
        <f>IFERROR(VLOOKUP($P69,G:$O,9,0),"")</f>
        <v/>
      </c>
      <c r="V69" s="20" t="str">
        <f>IFERROR(VLOOKUP($P69,H:$O,8,0),"")</f>
        <v/>
      </c>
      <c r="W69" s="20" t="str">
        <f>IFERROR(VLOOKUP($P69,I:$O,7,0),"")</f>
        <v/>
      </c>
      <c r="X69" s="20" t="str">
        <f>IFERROR(VLOOKUP($P69,J:$O,6,0),"")</f>
        <v/>
      </c>
      <c r="Y69" s="20" t="str">
        <f>IFERROR(VLOOKUP($P69,K:$O,5,0),"")</f>
        <v/>
      </c>
      <c r="Z69" s="20" t="str">
        <f>IFERROR(VLOOKUP($P69,L:$O,4,0),"")</f>
        <v/>
      </c>
      <c r="AA69" s="20" t="str">
        <f>IFERROR(VLOOKUP($P69,M:$O,3,0),"")</f>
        <v/>
      </c>
      <c r="AB69" s="20" t="str">
        <f>IFERROR(VLOOKUP($P69,N:$O,2,0),"")</f>
        <v/>
      </c>
    </row>
    <row r="70" spans="1:28" x14ac:dyDescent="0.15">
      <c r="A70" s="9" t="str">
        <f>'AB Touchpoint System Workbook'!M81</f>
        <v>September</v>
      </c>
      <c r="B70" s="12" t="str">
        <f t="shared" si="2"/>
        <v>Client 69September</v>
      </c>
      <c r="C70" s="12" t="b">
        <f>IF(ISNUMBER(SEARCH(Q$1,$B70)),MAX(C$1:C69)+1)</f>
        <v>0</v>
      </c>
      <c r="D70" s="12" t="b">
        <f>IF(ISNUMBER(SEARCH(R$1,$B70)),MAX(D$1:D69)+1)</f>
        <v>0</v>
      </c>
      <c r="E70" s="12" t="b">
        <f>IF(ISNUMBER(SEARCH(S$1,$B70)),MAX(E$1:E69)+1)</f>
        <v>0</v>
      </c>
      <c r="F70" s="12" t="b">
        <f>IF(ISNUMBER(SEARCH(T$1,$B70)),MAX(F$1:F69)+1)</f>
        <v>0</v>
      </c>
      <c r="G70" s="12" t="b">
        <f>IF(ISNUMBER(SEARCH(U$1,$B70)),MAX(G$1:G69)+1)</f>
        <v>0</v>
      </c>
      <c r="H70" s="12" t="b">
        <f>IF(ISNUMBER(SEARCH(V$1,$B70)),MAX(H$1:H69)+1)</f>
        <v>0</v>
      </c>
      <c r="I70" s="12" t="b">
        <f>IF(ISNUMBER(SEARCH(W$1,$B70)),MAX(I$1:I69)+1)</f>
        <v>0</v>
      </c>
      <c r="J70" s="12" t="b">
        <f>IF(ISNUMBER(SEARCH(X$1,$B70)),MAX(J$1:J69)+1)</f>
        <v>0</v>
      </c>
      <c r="K70" s="12">
        <f>IF(ISNUMBER(SEARCH(Y$1,$B70)),MAX(K$1:K69)+1)</f>
        <v>6</v>
      </c>
      <c r="L70" s="12" t="b">
        <f>IF(ISNUMBER(SEARCH(Z$1,$B70)),MAX(L$1:L69)+1)</f>
        <v>0</v>
      </c>
      <c r="M70" s="12" t="b">
        <f>IF(ISNUMBER(SEARCH(AA$1,$B70)),MAX(M$1:M69)+1)</f>
        <v>0</v>
      </c>
      <c r="N70" s="12" t="b">
        <f>IF(ISNUMBER(SEARCH(AB$1,$B70)),MAX(N$1:N69)+1)</f>
        <v>0</v>
      </c>
      <c r="O70" s="12" t="str">
        <f>'AB Touchpoint System Workbook'!K81</f>
        <v>Client 69</v>
      </c>
      <c r="P70" s="13">
        <f t="shared" si="3"/>
        <v>69</v>
      </c>
      <c r="Q70" s="20" t="str">
        <f>IFERROR(VLOOKUP($P70,C:$O,13,0),"")</f>
        <v/>
      </c>
      <c r="R70" s="20" t="str">
        <f>IFERROR(VLOOKUP($P70,D:$O,12,0),"")</f>
        <v/>
      </c>
      <c r="S70" s="20" t="str">
        <f>IFERROR(VLOOKUP($P70,E:$O,11,0),"")</f>
        <v/>
      </c>
      <c r="T70" s="20" t="str">
        <f>IFERROR(VLOOKUP($P70,F:$O,10,0),"")</f>
        <v/>
      </c>
      <c r="U70" s="20" t="str">
        <f>IFERROR(VLOOKUP($P70,G:$O,9,0),"")</f>
        <v/>
      </c>
      <c r="V70" s="20" t="str">
        <f>IFERROR(VLOOKUP($P70,H:$O,8,0),"")</f>
        <v/>
      </c>
      <c r="W70" s="20" t="str">
        <f>IFERROR(VLOOKUP($P70,I:$O,7,0),"")</f>
        <v/>
      </c>
      <c r="X70" s="20" t="str">
        <f>IFERROR(VLOOKUP($P70,J:$O,6,0),"")</f>
        <v/>
      </c>
      <c r="Y70" s="20" t="str">
        <f>IFERROR(VLOOKUP($P70,K:$O,5,0),"")</f>
        <v/>
      </c>
      <c r="Z70" s="20" t="str">
        <f>IFERROR(VLOOKUP($P70,L:$O,4,0),"")</f>
        <v/>
      </c>
      <c r="AA70" s="20" t="str">
        <f>IFERROR(VLOOKUP($P70,M:$O,3,0),"")</f>
        <v/>
      </c>
      <c r="AB70" s="20" t="str">
        <f>IFERROR(VLOOKUP($P70,N:$O,2,0),"")</f>
        <v/>
      </c>
    </row>
    <row r="71" spans="1:28" x14ac:dyDescent="0.15">
      <c r="A71" s="9" t="str">
        <f>'AB Touchpoint System Workbook'!M82</f>
        <v>October</v>
      </c>
      <c r="B71" s="12" t="str">
        <f t="shared" si="2"/>
        <v>Client 70October</v>
      </c>
      <c r="C71" s="12" t="b">
        <f>IF(ISNUMBER(SEARCH(Q$1,$B71)),MAX(C$1:C70)+1)</f>
        <v>0</v>
      </c>
      <c r="D71" s="12" t="b">
        <f>IF(ISNUMBER(SEARCH(R$1,$B71)),MAX(D$1:D70)+1)</f>
        <v>0</v>
      </c>
      <c r="E71" s="12" t="b">
        <f>IF(ISNUMBER(SEARCH(S$1,$B71)),MAX(E$1:E70)+1)</f>
        <v>0</v>
      </c>
      <c r="F71" s="12" t="b">
        <f>IF(ISNUMBER(SEARCH(T$1,$B71)),MAX(F$1:F70)+1)</f>
        <v>0</v>
      </c>
      <c r="G71" s="12" t="b">
        <f>IF(ISNUMBER(SEARCH(U$1,$B71)),MAX(G$1:G70)+1)</f>
        <v>0</v>
      </c>
      <c r="H71" s="12" t="b">
        <f>IF(ISNUMBER(SEARCH(V$1,$B71)),MAX(H$1:H70)+1)</f>
        <v>0</v>
      </c>
      <c r="I71" s="12" t="b">
        <f>IF(ISNUMBER(SEARCH(W$1,$B71)),MAX(I$1:I70)+1)</f>
        <v>0</v>
      </c>
      <c r="J71" s="12" t="b">
        <f>IF(ISNUMBER(SEARCH(X$1,$B71)),MAX(J$1:J70)+1)</f>
        <v>0</v>
      </c>
      <c r="K71" s="12" t="b">
        <f>IF(ISNUMBER(SEARCH(Y$1,$B71)),MAX(K$1:K70)+1)</f>
        <v>0</v>
      </c>
      <c r="L71" s="12">
        <f>IF(ISNUMBER(SEARCH(Z$1,$B71)),MAX(L$1:L70)+1)</f>
        <v>7</v>
      </c>
      <c r="M71" s="12" t="b">
        <f>IF(ISNUMBER(SEARCH(AA$1,$B71)),MAX(M$1:M70)+1)</f>
        <v>0</v>
      </c>
      <c r="N71" s="12" t="b">
        <f>IF(ISNUMBER(SEARCH(AB$1,$B71)),MAX(N$1:N70)+1)</f>
        <v>0</v>
      </c>
      <c r="O71" s="12" t="str">
        <f>'AB Touchpoint System Workbook'!K82</f>
        <v>Client 70</v>
      </c>
      <c r="P71" s="13">
        <f t="shared" si="3"/>
        <v>70</v>
      </c>
      <c r="Q71" s="20" t="str">
        <f>IFERROR(VLOOKUP($P71,C:$O,13,0),"")</f>
        <v/>
      </c>
      <c r="R71" s="20" t="str">
        <f>IFERROR(VLOOKUP($P71,D:$O,12,0),"")</f>
        <v/>
      </c>
      <c r="S71" s="20" t="str">
        <f>IFERROR(VLOOKUP($P71,E:$O,11,0),"")</f>
        <v/>
      </c>
      <c r="T71" s="20" t="str">
        <f>IFERROR(VLOOKUP($P71,F:$O,10,0),"")</f>
        <v/>
      </c>
      <c r="U71" s="20" t="str">
        <f>IFERROR(VLOOKUP($P71,G:$O,9,0),"")</f>
        <v/>
      </c>
      <c r="V71" s="20" t="str">
        <f>IFERROR(VLOOKUP($P71,H:$O,8,0),"")</f>
        <v/>
      </c>
      <c r="W71" s="20" t="str">
        <f>IFERROR(VLOOKUP($P71,I:$O,7,0),"")</f>
        <v/>
      </c>
      <c r="X71" s="20" t="str">
        <f>IFERROR(VLOOKUP($P71,J:$O,6,0),"")</f>
        <v/>
      </c>
      <c r="Y71" s="20" t="str">
        <f>IFERROR(VLOOKUP($P71,K:$O,5,0),"")</f>
        <v/>
      </c>
      <c r="Z71" s="20" t="str">
        <f>IFERROR(VLOOKUP($P71,L:$O,4,0),"")</f>
        <v/>
      </c>
      <c r="AA71" s="20" t="str">
        <f>IFERROR(VLOOKUP($P71,M:$O,3,0),"")</f>
        <v/>
      </c>
      <c r="AB71" s="20" t="str">
        <f>IFERROR(VLOOKUP($P71,N:$O,2,0),"")</f>
        <v/>
      </c>
    </row>
    <row r="72" spans="1:28" x14ac:dyDescent="0.15">
      <c r="A72" s="9" t="str">
        <f>'AB Touchpoint System Workbook'!M83</f>
        <v>November</v>
      </c>
      <c r="B72" s="12" t="str">
        <f t="shared" si="2"/>
        <v>Client 71November</v>
      </c>
      <c r="C72" s="12" t="b">
        <f>IF(ISNUMBER(SEARCH(Q$1,$B72)),MAX(C$1:C71)+1)</f>
        <v>0</v>
      </c>
      <c r="D72" s="12" t="b">
        <f>IF(ISNUMBER(SEARCH(R$1,$B72)),MAX(D$1:D71)+1)</f>
        <v>0</v>
      </c>
      <c r="E72" s="12" t="b">
        <f>IF(ISNUMBER(SEARCH(S$1,$B72)),MAX(E$1:E71)+1)</f>
        <v>0</v>
      </c>
      <c r="F72" s="12" t="b">
        <f>IF(ISNUMBER(SEARCH(T$1,$B72)),MAX(F$1:F71)+1)</f>
        <v>0</v>
      </c>
      <c r="G72" s="12" t="b">
        <f>IF(ISNUMBER(SEARCH(U$1,$B72)),MAX(G$1:G71)+1)</f>
        <v>0</v>
      </c>
      <c r="H72" s="12" t="b">
        <f>IF(ISNUMBER(SEARCH(V$1,$B72)),MAX(H$1:H71)+1)</f>
        <v>0</v>
      </c>
      <c r="I72" s="12" t="b">
        <f>IF(ISNUMBER(SEARCH(W$1,$B72)),MAX(I$1:I71)+1)</f>
        <v>0</v>
      </c>
      <c r="J72" s="12" t="b">
        <f>IF(ISNUMBER(SEARCH(X$1,$B72)),MAX(J$1:J71)+1)</f>
        <v>0</v>
      </c>
      <c r="K72" s="12" t="b">
        <f>IF(ISNUMBER(SEARCH(Y$1,$B72)),MAX(K$1:K71)+1)</f>
        <v>0</v>
      </c>
      <c r="L72" s="12" t="b">
        <f>IF(ISNUMBER(SEARCH(Z$1,$B72)),MAX(L$1:L71)+1)</f>
        <v>0</v>
      </c>
      <c r="M72" s="12">
        <f>IF(ISNUMBER(SEARCH(AA$1,$B72)),MAX(M$1:M71)+1)</f>
        <v>6</v>
      </c>
      <c r="N72" s="12" t="b">
        <f>IF(ISNUMBER(SEARCH(AB$1,$B72)),MAX(N$1:N71)+1)</f>
        <v>0</v>
      </c>
      <c r="O72" s="12" t="str">
        <f>'AB Touchpoint System Workbook'!K83</f>
        <v>Client 71</v>
      </c>
      <c r="P72" s="13">
        <f t="shared" si="3"/>
        <v>71</v>
      </c>
      <c r="Q72" s="20" t="str">
        <f>IFERROR(VLOOKUP($P72,C:$O,13,0),"")</f>
        <v/>
      </c>
      <c r="R72" s="20" t="str">
        <f>IFERROR(VLOOKUP($P72,D:$O,12,0),"")</f>
        <v/>
      </c>
      <c r="S72" s="20" t="str">
        <f>IFERROR(VLOOKUP($P72,E:$O,11,0),"")</f>
        <v/>
      </c>
      <c r="T72" s="20" t="str">
        <f>IFERROR(VLOOKUP($P72,F:$O,10,0),"")</f>
        <v/>
      </c>
      <c r="U72" s="20" t="str">
        <f>IFERROR(VLOOKUP($P72,G:$O,9,0),"")</f>
        <v/>
      </c>
      <c r="V72" s="20" t="str">
        <f>IFERROR(VLOOKUP($P72,H:$O,8,0),"")</f>
        <v/>
      </c>
      <c r="W72" s="20" t="str">
        <f>IFERROR(VLOOKUP($P72,I:$O,7,0),"")</f>
        <v/>
      </c>
      <c r="X72" s="20" t="str">
        <f>IFERROR(VLOOKUP($P72,J:$O,6,0),"")</f>
        <v/>
      </c>
      <c r="Y72" s="20" t="str">
        <f>IFERROR(VLOOKUP($P72,K:$O,5,0),"")</f>
        <v/>
      </c>
      <c r="Z72" s="20" t="str">
        <f>IFERROR(VLOOKUP($P72,L:$O,4,0),"")</f>
        <v/>
      </c>
      <c r="AA72" s="20" t="str">
        <f>IFERROR(VLOOKUP($P72,M:$O,3,0),"")</f>
        <v/>
      </c>
      <c r="AB72" s="20" t="str">
        <f>IFERROR(VLOOKUP($P72,N:$O,2,0),"")</f>
        <v/>
      </c>
    </row>
    <row r="73" spans="1:28" x14ac:dyDescent="0.15">
      <c r="A73" s="9" t="str">
        <f>'AB Touchpoint System Workbook'!M84</f>
        <v>January</v>
      </c>
      <c r="B73" s="12" t="str">
        <f t="shared" si="2"/>
        <v>Client 72January</v>
      </c>
      <c r="C73" s="12">
        <f>IF(ISNUMBER(SEARCH(Q$1,$B73)),MAX(C$1:C72)+1)</f>
        <v>5</v>
      </c>
      <c r="D73" s="12" t="b">
        <f>IF(ISNUMBER(SEARCH(R$1,$B73)),MAX(D$1:D72)+1)</f>
        <v>0</v>
      </c>
      <c r="E73" s="12" t="b">
        <f>IF(ISNUMBER(SEARCH(S$1,$B73)),MAX(E$1:E72)+1)</f>
        <v>0</v>
      </c>
      <c r="F73" s="12" t="b">
        <f>IF(ISNUMBER(SEARCH(T$1,$B73)),MAX(F$1:F72)+1)</f>
        <v>0</v>
      </c>
      <c r="G73" s="12" t="b">
        <f>IF(ISNUMBER(SEARCH(U$1,$B73)),MAX(G$1:G72)+1)</f>
        <v>0</v>
      </c>
      <c r="H73" s="12" t="b">
        <f>IF(ISNUMBER(SEARCH(V$1,$B73)),MAX(H$1:H72)+1)</f>
        <v>0</v>
      </c>
      <c r="I73" s="12" t="b">
        <f>IF(ISNUMBER(SEARCH(W$1,$B73)),MAX(I$1:I72)+1)</f>
        <v>0</v>
      </c>
      <c r="J73" s="12" t="b">
        <f>IF(ISNUMBER(SEARCH(X$1,$B73)),MAX(J$1:J72)+1)</f>
        <v>0</v>
      </c>
      <c r="K73" s="12" t="b">
        <f>IF(ISNUMBER(SEARCH(Y$1,$B73)),MAX(K$1:K72)+1)</f>
        <v>0</v>
      </c>
      <c r="L73" s="12" t="b">
        <f>IF(ISNUMBER(SEARCH(Z$1,$B73)),MAX(L$1:L72)+1)</f>
        <v>0</v>
      </c>
      <c r="M73" s="12" t="b">
        <f>IF(ISNUMBER(SEARCH(AA$1,$B73)),MAX(M$1:M72)+1)</f>
        <v>0</v>
      </c>
      <c r="N73" s="12" t="b">
        <f>IF(ISNUMBER(SEARCH(AB$1,$B73)),MAX(N$1:N72)+1)</f>
        <v>0</v>
      </c>
      <c r="O73" s="12" t="str">
        <f>'AB Touchpoint System Workbook'!K84</f>
        <v>Client 72</v>
      </c>
      <c r="P73" s="13">
        <f t="shared" si="3"/>
        <v>72</v>
      </c>
      <c r="Q73" s="20" t="str">
        <f>IFERROR(VLOOKUP($P73,C:$O,13,0),"")</f>
        <v/>
      </c>
      <c r="R73" s="20" t="str">
        <f>IFERROR(VLOOKUP($P73,D:$O,12,0),"")</f>
        <v/>
      </c>
      <c r="S73" s="20" t="str">
        <f>IFERROR(VLOOKUP($P73,E:$O,11,0),"")</f>
        <v/>
      </c>
      <c r="T73" s="20" t="str">
        <f>IFERROR(VLOOKUP($P73,F:$O,10,0),"")</f>
        <v/>
      </c>
      <c r="U73" s="20" t="str">
        <f>IFERROR(VLOOKUP($P73,G:$O,9,0),"")</f>
        <v/>
      </c>
      <c r="V73" s="20" t="str">
        <f>IFERROR(VLOOKUP($P73,H:$O,8,0),"")</f>
        <v/>
      </c>
      <c r="W73" s="20" t="str">
        <f>IFERROR(VLOOKUP($P73,I:$O,7,0),"")</f>
        <v/>
      </c>
      <c r="X73" s="20" t="str">
        <f>IFERROR(VLOOKUP($P73,J:$O,6,0),"")</f>
        <v/>
      </c>
      <c r="Y73" s="20" t="str">
        <f>IFERROR(VLOOKUP($P73,K:$O,5,0),"")</f>
        <v/>
      </c>
      <c r="Z73" s="20" t="str">
        <f>IFERROR(VLOOKUP($P73,L:$O,4,0),"")</f>
        <v/>
      </c>
      <c r="AA73" s="20" t="str">
        <f>IFERROR(VLOOKUP($P73,M:$O,3,0),"")</f>
        <v/>
      </c>
      <c r="AB73" s="20" t="str">
        <f>IFERROR(VLOOKUP($P73,N:$O,2,0),"")</f>
        <v/>
      </c>
    </row>
    <row r="74" spans="1:28" x14ac:dyDescent="0.15">
      <c r="A74" s="9" t="str">
        <f>'AB Touchpoint System Workbook'!M85</f>
        <v>January</v>
      </c>
      <c r="B74" s="12" t="str">
        <f t="shared" si="2"/>
        <v>Client 73January</v>
      </c>
      <c r="C74" s="12">
        <f>IF(ISNUMBER(SEARCH(Q$1,$B74)),MAX(C$1:C73)+1)</f>
        <v>6</v>
      </c>
      <c r="D74" s="12" t="b">
        <f>IF(ISNUMBER(SEARCH(R$1,$B74)),MAX(D$1:D73)+1)</f>
        <v>0</v>
      </c>
      <c r="E74" s="12" t="b">
        <f>IF(ISNUMBER(SEARCH(S$1,$B74)),MAX(E$1:E73)+1)</f>
        <v>0</v>
      </c>
      <c r="F74" s="12" t="b">
        <f>IF(ISNUMBER(SEARCH(T$1,$B74)),MAX(F$1:F73)+1)</f>
        <v>0</v>
      </c>
      <c r="G74" s="12" t="b">
        <f>IF(ISNUMBER(SEARCH(U$1,$B74)),MAX(G$1:G73)+1)</f>
        <v>0</v>
      </c>
      <c r="H74" s="12" t="b">
        <f>IF(ISNUMBER(SEARCH(V$1,$B74)),MAX(H$1:H73)+1)</f>
        <v>0</v>
      </c>
      <c r="I74" s="12" t="b">
        <f>IF(ISNUMBER(SEARCH(W$1,$B74)),MAX(I$1:I73)+1)</f>
        <v>0</v>
      </c>
      <c r="J74" s="12" t="b">
        <f>IF(ISNUMBER(SEARCH(X$1,$B74)),MAX(J$1:J73)+1)</f>
        <v>0</v>
      </c>
      <c r="K74" s="12" t="b">
        <f>IF(ISNUMBER(SEARCH(Y$1,$B74)),MAX(K$1:K73)+1)</f>
        <v>0</v>
      </c>
      <c r="L74" s="12" t="b">
        <f>IF(ISNUMBER(SEARCH(Z$1,$B74)),MAX(L$1:L73)+1)</f>
        <v>0</v>
      </c>
      <c r="M74" s="12" t="b">
        <f>IF(ISNUMBER(SEARCH(AA$1,$B74)),MAX(M$1:M73)+1)</f>
        <v>0</v>
      </c>
      <c r="N74" s="12" t="b">
        <f>IF(ISNUMBER(SEARCH(AB$1,$B74)),MAX(N$1:N73)+1)</f>
        <v>0</v>
      </c>
      <c r="O74" s="12" t="str">
        <f>'AB Touchpoint System Workbook'!K85</f>
        <v>Client 73</v>
      </c>
      <c r="P74" s="13">
        <f t="shared" si="3"/>
        <v>73</v>
      </c>
      <c r="Q74" s="20" t="str">
        <f>IFERROR(VLOOKUP($P74,C:$O,13,0),"")</f>
        <v/>
      </c>
      <c r="R74" s="20" t="str">
        <f>IFERROR(VLOOKUP($P74,D:$O,12,0),"")</f>
        <v/>
      </c>
      <c r="S74" s="20" t="str">
        <f>IFERROR(VLOOKUP($P74,E:$O,11,0),"")</f>
        <v/>
      </c>
      <c r="T74" s="20" t="str">
        <f>IFERROR(VLOOKUP($P74,F:$O,10,0),"")</f>
        <v/>
      </c>
      <c r="U74" s="20" t="str">
        <f>IFERROR(VLOOKUP($P74,G:$O,9,0),"")</f>
        <v/>
      </c>
      <c r="V74" s="20" t="str">
        <f>IFERROR(VLOOKUP($P74,H:$O,8,0),"")</f>
        <v/>
      </c>
      <c r="W74" s="20" t="str">
        <f>IFERROR(VLOOKUP($P74,I:$O,7,0),"")</f>
        <v/>
      </c>
      <c r="X74" s="20" t="str">
        <f>IFERROR(VLOOKUP($P74,J:$O,6,0),"")</f>
        <v/>
      </c>
      <c r="Y74" s="20" t="str">
        <f>IFERROR(VLOOKUP($P74,K:$O,5,0),"")</f>
        <v/>
      </c>
      <c r="Z74" s="20" t="str">
        <f>IFERROR(VLOOKUP($P74,L:$O,4,0),"")</f>
        <v/>
      </c>
      <c r="AA74" s="20" t="str">
        <f>IFERROR(VLOOKUP($P74,M:$O,3,0),"")</f>
        <v/>
      </c>
      <c r="AB74" s="20" t="str">
        <f>IFERROR(VLOOKUP($P74,N:$O,2,0),"")</f>
        <v/>
      </c>
    </row>
    <row r="75" spans="1:28" x14ac:dyDescent="0.15">
      <c r="A75" s="9" t="str">
        <f>'AB Touchpoint System Workbook'!M86</f>
        <v>February</v>
      </c>
      <c r="B75" s="12" t="str">
        <f t="shared" si="2"/>
        <v>Client 74February</v>
      </c>
      <c r="C75" s="12" t="b">
        <f>IF(ISNUMBER(SEARCH(Q$1,$B75)),MAX(C$1:C74)+1)</f>
        <v>0</v>
      </c>
      <c r="D75" s="12">
        <f>IF(ISNUMBER(SEARCH(R$1,$B75)),MAX(D$1:D74)+1)</f>
        <v>7</v>
      </c>
      <c r="E75" s="12" t="b">
        <f>IF(ISNUMBER(SEARCH(S$1,$B75)),MAX(E$1:E74)+1)</f>
        <v>0</v>
      </c>
      <c r="F75" s="12" t="b">
        <f>IF(ISNUMBER(SEARCH(T$1,$B75)),MAX(F$1:F74)+1)</f>
        <v>0</v>
      </c>
      <c r="G75" s="12" t="b">
        <f>IF(ISNUMBER(SEARCH(U$1,$B75)),MAX(G$1:G74)+1)</f>
        <v>0</v>
      </c>
      <c r="H75" s="12" t="b">
        <f>IF(ISNUMBER(SEARCH(V$1,$B75)),MAX(H$1:H74)+1)</f>
        <v>0</v>
      </c>
      <c r="I75" s="12" t="b">
        <f>IF(ISNUMBER(SEARCH(W$1,$B75)),MAX(I$1:I74)+1)</f>
        <v>0</v>
      </c>
      <c r="J75" s="12" t="b">
        <f>IF(ISNUMBER(SEARCH(X$1,$B75)),MAX(J$1:J74)+1)</f>
        <v>0</v>
      </c>
      <c r="K75" s="12" t="b">
        <f>IF(ISNUMBER(SEARCH(Y$1,$B75)),MAX(K$1:K74)+1)</f>
        <v>0</v>
      </c>
      <c r="L75" s="12" t="b">
        <f>IF(ISNUMBER(SEARCH(Z$1,$B75)),MAX(L$1:L74)+1)</f>
        <v>0</v>
      </c>
      <c r="M75" s="12" t="b">
        <f>IF(ISNUMBER(SEARCH(AA$1,$B75)),MAX(M$1:M74)+1)</f>
        <v>0</v>
      </c>
      <c r="N75" s="12" t="b">
        <f>IF(ISNUMBER(SEARCH(AB$1,$B75)),MAX(N$1:N74)+1)</f>
        <v>0</v>
      </c>
      <c r="O75" s="12" t="str">
        <f>'AB Touchpoint System Workbook'!K86</f>
        <v>Client 74</v>
      </c>
      <c r="P75" s="13">
        <f t="shared" si="3"/>
        <v>74</v>
      </c>
      <c r="Q75" s="20" t="str">
        <f>IFERROR(VLOOKUP($P75,C:$O,13,0),"")</f>
        <v/>
      </c>
      <c r="R75" s="20" t="str">
        <f>IFERROR(VLOOKUP($P75,D:$O,12,0),"")</f>
        <v/>
      </c>
      <c r="S75" s="20" t="str">
        <f>IFERROR(VLOOKUP($P75,E:$O,11,0),"")</f>
        <v/>
      </c>
      <c r="T75" s="20" t="str">
        <f>IFERROR(VLOOKUP($P75,F:$O,10,0),"")</f>
        <v/>
      </c>
      <c r="U75" s="20" t="str">
        <f>IFERROR(VLOOKUP($P75,G:$O,9,0),"")</f>
        <v/>
      </c>
      <c r="V75" s="20" t="str">
        <f>IFERROR(VLOOKUP($P75,H:$O,8,0),"")</f>
        <v/>
      </c>
      <c r="W75" s="20" t="str">
        <f>IFERROR(VLOOKUP($P75,I:$O,7,0),"")</f>
        <v/>
      </c>
      <c r="X75" s="20" t="str">
        <f>IFERROR(VLOOKUP($P75,J:$O,6,0),"")</f>
        <v/>
      </c>
      <c r="Y75" s="20" t="str">
        <f>IFERROR(VLOOKUP($P75,K:$O,5,0),"")</f>
        <v/>
      </c>
      <c r="Z75" s="20" t="str">
        <f>IFERROR(VLOOKUP($P75,L:$O,4,0),"")</f>
        <v/>
      </c>
      <c r="AA75" s="20" t="str">
        <f>IFERROR(VLOOKUP($P75,M:$O,3,0),"")</f>
        <v/>
      </c>
      <c r="AB75" s="20" t="str">
        <f>IFERROR(VLOOKUP($P75,N:$O,2,0),"")</f>
        <v/>
      </c>
    </row>
    <row r="76" spans="1:28" x14ac:dyDescent="0.15">
      <c r="A76" s="9" t="str">
        <f>'AB Touchpoint System Workbook'!M87</f>
        <v>March</v>
      </c>
      <c r="B76" s="12" t="str">
        <f t="shared" si="2"/>
        <v>Client 75March</v>
      </c>
      <c r="C76" s="12" t="b">
        <f>IF(ISNUMBER(SEARCH(Q$1,$B76)),MAX(C$1:C75)+1)</f>
        <v>0</v>
      </c>
      <c r="D76" s="12" t="b">
        <f>IF(ISNUMBER(SEARCH(R$1,$B76)),MAX(D$1:D75)+1)</f>
        <v>0</v>
      </c>
      <c r="E76" s="12">
        <f>IF(ISNUMBER(SEARCH(S$1,$B76)),MAX(E$1:E75)+1)</f>
        <v>7</v>
      </c>
      <c r="F76" s="12" t="b">
        <f>IF(ISNUMBER(SEARCH(T$1,$B76)),MAX(F$1:F75)+1)</f>
        <v>0</v>
      </c>
      <c r="G76" s="12" t="b">
        <f>IF(ISNUMBER(SEARCH(U$1,$B76)),MAX(G$1:G75)+1)</f>
        <v>0</v>
      </c>
      <c r="H76" s="12" t="b">
        <f>IF(ISNUMBER(SEARCH(V$1,$B76)),MAX(H$1:H75)+1)</f>
        <v>0</v>
      </c>
      <c r="I76" s="12" t="b">
        <f>IF(ISNUMBER(SEARCH(W$1,$B76)),MAX(I$1:I75)+1)</f>
        <v>0</v>
      </c>
      <c r="J76" s="12" t="b">
        <f>IF(ISNUMBER(SEARCH(X$1,$B76)),MAX(J$1:J75)+1)</f>
        <v>0</v>
      </c>
      <c r="K76" s="12" t="b">
        <f>IF(ISNUMBER(SEARCH(Y$1,$B76)),MAX(K$1:K75)+1)</f>
        <v>0</v>
      </c>
      <c r="L76" s="12" t="b">
        <f>IF(ISNUMBER(SEARCH(Z$1,$B76)),MAX(L$1:L75)+1)</f>
        <v>0</v>
      </c>
      <c r="M76" s="12" t="b">
        <f>IF(ISNUMBER(SEARCH(AA$1,$B76)),MAX(M$1:M75)+1)</f>
        <v>0</v>
      </c>
      <c r="N76" s="12" t="b">
        <f>IF(ISNUMBER(SEARCH(AB$1,$B76)),MAX(N$1:N75)+1)</f>
        <v>0</v>
      </c>
      <c r="O76" s="12" t="str">
        <f>'AB Touchpoint System Workbook'!K87</f>
        <v>Client 75</v>
      </c>
      <c r="P76" s="13">
        <f t="shared" si="3"/>
        <v>75</v>
      </c>
      <c r="Q76" s="20" t="str">
        <f>IFERROR(VLOOKUP($P76,C:$O,13,0),"")</f>
        <v/>
      </c>
      <c r="R76" s="20" t="str">
        <f>IFERROR(VLOOKUP($P76,D:$O,12,0),"")</f>
        <v/>
      </c>
      <c r="S76" s="20" t="str">
        <f>IFERROR(VLOOKUP($P76,E:$O,11,0),"")</f>
        <v/>
      </c>
      <c r="T76" s="20" t="str">
        <f>IFERROR(VLOOKUP($P76,F:$O,10,0),"")</f>
        <v/>
      </c>
      <c r="U76" s="20" t="str">
        <f>IFERROR(VLOOKUP($P76,G:$O,9,0),"")</f>
        <v/>
      </c>
      <c r="V76" s="20" t="str">
        <f>IFERROR(VLOOKUP($P76,H:$O,8,0),"")</f>
        <v/>
      </c>
      <c r="W76" s="20" t="str">
        <f>IFERROR(VLOOKUP($P76,I:$O,7,0),"")</f>
        <v/>
      </c>
      <c r="X76" s="20" t="str">
        <f>IFERROR(VLOOKUP($P76,J:$O,6,0),"")</f>
        <v/>
      </c>
      <c r="Y76" s="20" t="str">
        <f>IFERROR(VLOOKUP($P76,K:$O,5,0),"")</f>
        <v/>
      </c>
      <c r="Z76" s="20" t="str">
        <f>IFERROR(VLOOKUP($P76,L:$O,4,0),"")</f>
        <v/>
      </c>
      <c r="AA76" s="20" t="str">
        <f>IFERROR(VLOOKUP($P76,M:$O,3,0),"")</f>
        <v/>
      </c>
      <c r="AB76" s="20" t="str">
        <f>IFERROR(VLOOKUP($P76,N:$O,2,0),"")</f>
        <v/>
      </c>
    </row>
    <row r="77" spans="1:28" x14ac:dyDescent="0.15">
      <c r="A77" s="9" t="str">
        <f>'AB Touchpoint System Workbook'!M88</f>
        <v>April</v>
      </c>
      <c r="B77" s="12" t="str">
        <f t="shared" si="2"/>
        <v>Client 76April</v>
      </c>
      <c r="C77" s="12" t="b">
        <f>IF(ISNUMBER(SEARCH(Q$1,$B77)),MAX(C$1:C76)+1)</f>
        <v>0</v>
      </c>
      <c r="D77" s="12" t="b">
        <f>IF(ISNUMBER(SEARCH(R$1,$B77)),MAX(D$1:D76)+1)</f>
        <v>0</v>
      </c>
      <c r="E77" s="12" t="b">
        <f>IF(ISNUMBER(SEARCH(S$1,$B77)),MAX(E$1:E76)+1)</f>
        <v>0</v>
      </c>
      <c r="F77" s="12">
        <f>IF(ISNUMBER(SEARCH(T$1,$B77)),MAX(F$1:F76)+1)</f>
        <v>7</v>
      </c>
      <c r="G77" s="12" t="b">
        <f>IF(ISNUMBER(SEARCH(U$1,$B77)),MAX(G$1:G76)+1)</f>
        <v>0</v>
      </c>
      <c r="H77" s="12" t="b">
        <f>IF(ISNUMBER(SEARCH(V$1,$B77)),MAX(H$1:H76)+1)</f>
        <v>0</v>
      </c>
      <c r="I77" s="12" t="b">
        <f>IF(ISNUMBER(SEARCH(W$1,$B77)),MAX(I$1:I76)+1)</f>
        <v>0</v>
      </c>
      <c r="J77" s="12" t="b">
        <f>IF(ISNUMBER(SEARCH(X$1,$B77)),MAX(J$1:J76)+1)</f>
        <v>0</v>
      </c>
      <c r="K77" s="12" t="b">
        <f>IF(ISNUMBER(SEARCH(Y$1,$B77)),MAX(K$1:K76)+1)</f>
        <v>0</v>
      </c>
      <c r="L77" s="12" t="b">
        <f>IF(ISNUMBER(SEARCH(Z$1,$B77)),MAX(L$1:L76)+1)</f>
        <v>0</v>
      </c>
      <c r="M77" s="12" t="b">
        <f>IF(ISNUMBER(SEARCH(AA$1,$B77)),MAX(M$1:M76)+1)</f>
        <v>0</v>
      </c>
      <c r="N77" s="12" t="b">
        <f>IF(ISNUMBER(SEARCH(AB$1,$B77)),MAX(N$1:N76)+1)</f>
        <v>0</v>
      </c>
      <c r="O77" s="12" t="str">
        <f>'AB Touchpoint System Workbook'!K88</f>
        <v>Client 76</v>
      </c>
      <c r="P77" s="13">
        <f t="shared" si="3"/>
        <v>76</v>
      </c>
      <c r="Q77" s="20" t="str">
        <f>IFERROR(VLOOKUP($P77,C:$O,13,0),"")</f>
        <v/>
      </c>
      <c r="R77" s="20" t="str">
        <f>IFERROR(VLOOKUP($P77,D:$O,12,0),"")</f>
        <v/>
      </c>
      <c r="S77" s="20" t="str">
        <f>IFERROR(VLOOKUP($P77,E:$O,11,0),"")</f>
        <v/>
      </c>
      <c r="T77" s="20" t="str">
        <f>IFERROR(VLOOKUP($P77,F:$O,10,0),"")</f>
        <v/>
      </c>
      <c r="U77" s="20" t="str">
        <f>IFERROR(VLOOKUP($P77,G:$O,9,0),"")</f>
        <v/>
      </c>
      <c r="V77" s="20" t="str">
        <f>IFERROR(VLOOKUP($P77,H:$O,8,0),"")</f>
        <v/>
      </c>
      <c r="W77" s="20" t="str">
        <f>IFERROR(VLOOKUP($P77,I:$O,7,0),"")</f>
        <v/>
      </c>
      <c r="X77" s="20" t="str">
        <f>IFERROR(VLOOKUP($P77,J:$O,6,0),"")</f>
        <v/>
      </c>
      <c r="Y77" s="20" t="str">
        <f>IFERROR(VLOOKUP($P77,K:$O,5,0),"")</f>
        <v/>
      </c>
      <c r="Z77" s="20" t="str">
        <f>IFERROR(VLOOKUP($P77,L:$O,4,0),"")</f>
        <v/>
      </c>
      <c r="AA77" s="20" t="str">
        <f>IFERROR(VLOOKUP($P77,M:$O,3,0),"")</f>
        <v/>
      </c>
      <c r="AB77" s="20" t="str">
        <f>IFERROR(VLOOKUP($P77,N:$O,2,0),"")</f>
        <v/>
      </c>
    </row>
    <row r="78" spans="1:28" x14ac:dyDescent="0.15">
      <c r="A78" s="9" t="str">
        <f>'AB Touchpoint System Workbook'!M89</f>
        <v>May</v>
      </c>
      <c r="B78" s="12" t="str">
        <f t="shared" si="2"/>
        <v>Client 77May</v>
      </c>
      <c r="C78" s="12" t="b">
        <f>IF(ISNUMBER(SEARCH(Q$1,$B78)),MAX(C$1:C77)+1)</f>
        <v>0</v>
      </c>
      <c r="D78" s="12" t="b">
        <f>IF(ISNUMBER(SEARCH(R$1,$B78)),MAX(D$1:D77)+1)</f>
        <v>0</v>
      </c>
      <c r="E78" s="12" t="b">
        <f>IF(ISNUMBER(SEARCH(S$1,$B78)),MAX(E$1:E77)+1)</f>
        <v>0</v>
      </c>
      <c r="F78" s="12" t="b">
        <f>IF(ISNUMBER(SEARCH(T$1,$B78)),MAX(F$1:F77)+1)</f>
        <v>0</v>
      </c>
      <c r="G78" s="12">
        <f>IF(ISNUMBER(SEARCH(U$1,$B78)),MAX(G$1:G77)+1)</f>
        <v>7</v>
      </c>
      <c r="H78" s="12" t="b">
        <f>IF(ISNUMBER(SEARCH(V$1,$B78)),MAX(H$1:H77)+1)</f>
        <v>0</v>
      </c>
      <c r="I78" s="12" t="b">
        <f>IF(ISNUMBER(SEARCH(W$1,$B78)),MAX(I$1:I77)+1)</f>
        <v>0</v>
      </c>
      <c r="J78" s="12" t="b">
        <f>IF(ISNUMBER(SEARCH(X$1,$B78)),MAX(J$1:J77)+1)</f>
        <v>0</v>
      </c>
      <c r="K78" s="12" t="b">
        <f>IF(ISNUMBER(SEARCH(Y$1,$B78)),MAX(K$1:K77)+1)</f>
        <v>0</v>
      </c>
      <c r="L78" s="12" t="b">
        <f>IF(ISNUMBER(SEARCH(Z$1,$B78)),MAX(L$1:L77)+1)</f>
        <v>0</v>
      </c>
      <c r="M78" s="12" t="b">
        <f>IF(ISNUMBER(SEARCH(AA$1,$B78)),MAX(M$1:M77)+1)</f>
        <v>0</v>
      </c>
      <c r="N78" s="12" t="b">
        <f>IF(ISNUMBER(SEARCH(AB$1,$B78)),MAX(N$1:N77)+1)</f>
        <v>0</v>
      </c>
      <c r="O78" s="12" t="str">
        <f>'AB Touchpoint System Workbook'!K89</f>
        <v>Client 77</v>
      </c>
      <c r="P78" s="13">
        <f t="shared" si="3"/>
        <v>77</v>
      </c>
      <c r="Q78" s="20" t="str">
        <f>IFERROR(VLOOKUP($P78,C:$O,13,0),"")</f>
        <v/>
      </c>
      <c r="R78" s="20" t="str">
        <f>IFERROR(VLOOKUP($P78,D:$O,12,0),"")</f>
        <v/>
      </c>
      <c r="S78" s="20" t="str">
        <f>IFERROR(VLOOKUP($P78,E:$O,11,0),"")</f>
        <v/>
      </c>
      <c r="T78" s="20" t="str">
        <f>IFERROR(VLOOKUP($P78,F:$O,10,0),"")</f>
        <v/>
      </c>
      <c r="U78" s="20" t="str">
        <f>IFERROR(VLOOKUP($P78,G:$O,9,0),"")</f>
        <v/>
      </c>
      <c r="V78" s="20" t="str">
        <f>IFERROR(VLOOKUP($P78,H:$O,8,0),"")</f>
        <v/>
      </c>
      <c r="W78" s="20" t="str">
        <f>IFERROR(VLOOKUP($P78,I:$O,7,0),"")</f>
        <v/>
      </c>
      <c r="X78" s="20" t="str">
        <f>IFERROR(VLOOKUP($P78,J:$O,6,0),"")</f>
        <v/>
      </c>
      <c r="Y78" s="20" t="str">
        <f>IFERROR(VLOOKUP($P78,K:$O,5,0),"")</f>
        <v/>
      </c>
      <c r="Z78" s="20" t="str">
        <f>IFERROR(VLOOKUP($P78,L:$O,4,0),"")</f>
        <v/>
      </c>
      <c r="AA78" s="20" t="str">
        <f>IFERROR(VLOOKUP($P78,M:$O,3,0),"")</f>
        <v/>
      </c>
      <c r="AB78" s="20" t="str">
        <f>IFERROR(VLOOKUP($P78,N:$O,2,0),"")</f>
        <v/>
      </c>
    </row>
    <row r="79" spans="1:28" x14ac:dyDescent="0.15">
      <c r="A79" s="9" t="str">
        <f>'AB Touchpoint System Workbook'!M90</f>
        <v>June</v>
      </c>
      <c r="B79" s="12" t="str">
        <f t="shared" si="2"/>
        <v>Client 78June</v>
      </c>
      <c r="C79" s="12" t="b">
        <f>IF(ISNUMBER(SEARCH(Q$1,$B79)),MAX(C$1:C78)+1)</f>
        <v>0</v>
      </c>
      <c r="D79" s="12" t="b">
        <f>IF(ISNUMBER(SEARCH(R$1,$B79)),MAX(D$1:D78)+1)</f>
        <v>0</v>
      </c>
      <c r="E79" s="12" t="b">
        <f>IF(ISNUMBER(SEARCH(S$1,$B79)),MAX(E$1:E78)+1)</f>
        <v>0</v>
      </c>
      <c r="F79" s="12" t="b">
        <f>IF(ISNUMBER(SEARCH(T$1,$B79)),MAX(F$1:F78)+1)</f>
        <v>0</v>
      </c>
      <c r="G79" s="12" t="b">
        <f>IF(ISNUMBER(SEARCH(U$1,$B79)),MAX(G$1:G78)+1)</f>
        <v>0</v>
      </c>
      <c r="H79" s="12">
        <f>IF(ISNUMBER(SEARCH(V$1,$B79)),MAX(H$1:H78)+1)</f>
        <v>7</v>
      </c>
      <c r="I79" s="12" t="b">
        <f>IF(ISNUMBER(SEARCH(W$1,$B79)),MAX(I$1:I78)+1)</f>
        <v>0</v>
      </c>
      <c r="J79" s="12" t="b">
        <f>IF(ISNUMBER(SEARCH(X$1,$B79)),MAX(J$1:J78)+1)</f>
        <v>0</v>
      </c>
      <c r="K79" s="12" t="b">
        <f>IF(ISNUMBER(SEARCH(Y$1,$B79)),MAX(K$1:K78)+1)</f>
        <v>0</v>
      </c>
      <c r="L79" s="12" t="b">
        <f>IF(ISNUMBER(SEARCH(Z$1,$B79)),MAX(L$1:L78)+1)</f>
        <v>0</v>
      </c>
      <c r="M79" s="12" t="b">
        <f>IF(ISNUMBER(SEARCH(AA$1,$B79)),MAX(M$1:M78)+1)</f>
        <v>0</v>
      </c>
      <c r="N79" s="12" t="b">
        <f>IF(ISNUMBER(SEARCH(AB$1,$B79)),MAX(N$1:N78)+1)</f>
        <v>0</v>
      </c>
      <c r="O79" s="12" t="str">
        <f>'AB Touchpoint System Workbook'!K90</f>
        <v>Client 78</v>
      </c>
      <c r="P79" s="13">
        <f t="shared" si="3"/>
        <v>78</v>
      </c>
      <c r="Q79" s="20" t="str">
        <f>IFERROR(VLOOKUP($P79,C:$O,13,0),"")</f>
        <v/>
      </c>
      <c r="R79" s="20" t="str">
        <f>IFERROR(VLOOKUP($P79,D:$O,12,0),"")</f>
        <v/>
      </c>
      <c r="S79" s="20" t="str">
        <f>IFERROR(VLOOKUP($P79,E:$O,11,0),"")</f>
        <v/>
      </c>
      <c r="T79" s="20" t="str">
        <f>IFERROR(VLOOKUP($P79,F:$O,10,0),"")</f>
        <v/>
      </c>
      <c r="U79" s="20" t="str">
        <f>IFERROR(VLOOKUP($P79,G:$O,9,0),"")</f>
        <v/>
      </c>
      <c r="V79" s="20" t="str">
        <f>IFERROR(VLOOKUP($P79,H:$O,8,0),"")</f>
        <v/>
      </c>
      <c r="W79" s="20" t="str">
        <f>IFERROR(VLOOKUP($P79,I:$O,7,0),"")</f>
        <v/>
      </c>
      <c r="X79" s="20" t="str">
        <f>IFERROR(VLOOKUP($P79,J:$O,6,0),"")</f>
        <v/>
      </c>
      <c r="Y79" s="20" t="str">
        <f>IFERROR(VLOOKUP($P79,K:$O,5,0),"")</f>
        <v/>
      </c>
      <c r="Z79" s="20" t="str">
        <f>IFERROR(VLOOKUP($P79,L:$O,4,0),"")</f>
        <v/>
      </c>
      <c r="AA79" s="20" t="str">
        <f>IFERROR(VLOOKUP($P79,M:$O,3,0),"")</f>
        <v/>
      </c>
      <c r="AB79" s="20" t="str">
        <f>IFERROR(VLOOKUP($P79,N:$O,2,0),"")</f>
        <v/>
      </c>
    </row>
    <row r="80" spans="1:28" x14ac:dyDescent="0.15">
      <c r="A80" s="9" t="str">
        <f>'AB Touchpoint System Workbook'!M91</f>
        <v>July</v>
      </c>
      <c r="B80" s="12" t="str">
        <f t="shared" si="2"/>
        <v>Client 79July</v>
      </c>
      <c r="C80" s="12" t="b">
        <f>IF(ISNUMBER(SEARCH(Q$1,$B80)),MAX(C$1:C79)+1)</f>
        <v>0</v>
      </c>
      <c r="D80" s="12" t="b">
        <f>IF(ISNUMBER(SEARCH(R$1,$B80)),MAX(D$1:D79)+1)</f>
        <v>0</v>
      </c>
      <c r="E80" s="12" t="b">
        <f>IF(ISNUMBER(SEARCH(S$1,$B80)),MAX(E$1:E79)+1)</f>
        <v>0</v>
      </c>
      <c r="F80" s="12" t="b">
        <f>IF(ISNUMBER(SEARCH(T$1,$B80)),MAX(F$1:F79)+1)</f>
        <v>0</v>
      </c>
      <c r="G80" s="12" t="b">
        <f>IF(ISNUMBER(SEARCH(U$1,$B80)),MAX(G$1:G79)+1)</f>
        <v>0</v>
      </c>
      <c r="H80" s="12" t="b">
        <f>IF(ISNUMBER(SEARCH(V$1,$B80)),MAX(H$1:H79)+1)</f>
        <v>0</v>
      </c>
      <c r="I80" s="12">
        <f>IF(ISNUMBER(SEARCH(W$1,$B80)),MAX(I$1:I79)+1)</f>
        <v>7</v>
      </c>
      <c r="J80" s="12" t="b">
        <f>IF(ISNUMBER(SEARCH(X$1,$B80)),MAX(J$1:J79)+1)</f>
        <v>0</v>
      </c>
      <c r="K80" s="12" t="b">
        <f>IF(ISNUMBER(SEARCH(Y$1,$B80)),MAX(K$1:K79)+1)</f>
        <v>0</v>
      </c>
      <c r="L80" s="12" t="b">
        <f>IF(ISNUMBER(SEARCH(Z$1,$B80)),MAX(L$1:L79)+1)</f>
        <v>0</v>
      </c>
      <c r="M80" s="12" t="b">
        <f>IF(ISNUMBER(SEARCH(AA$1,$B80)),MAX(M$1:M79)+1)</f>
        <v>0</v>
      </c>
      <c r="N80" s="12" t="b">
        <f>IF(ISNUMBER(SEARCH(AB$1,$B80)),MAX(N$1:N79)+1)</f>
        <v>0</v>
      </c>
      <c r="O80" s="12" t="str">
        <f>'AB Touchpoint System Workbook'!K91</f>
        <v>Client 79</v>
      </c>
      <c r="P80" s="13">
        <f t="shared" si="3"/>
        <v>79</v>
      </c>
      <c r="Q80" s="20" t="str">
        <f>IFERROR(VLOOKUP($P80,C:$O,13,0),"")</f>
        <v/>
      </c>
      <c r="R80" s="20" t="str">
        <f>IFERROR(VLOOKUP($P80,D:$O,12,0),"")</f>
        <v/>
      </c>
      <c r="S80" s="20" t="str">
        <f>IFERROR(VLOOKUP($P80,E:$O,11,0),"")</f>
        <v/>
      </c>
      <c r="T80" s="20" t="str">
        <f>IFERROR(VLOOKUP($P80,F:$O,10,0),"")</f>
        <v/>
      </c>
      <c r="U80" s="20" t="str">
        <f>IFERROR(VLOOKUP($P80,G:$O,9,0),"")</f>
        <v/>
      </c>
      <c r="V80" s="20" t="str">
        <f>IFERROR(VLOOKUP($P80,H:$O,8,0),"")</f>
        <v/>
      </c>
      <c r="W80" s="20" t="str">
        <f>IFERROR(VLOOKUP($P80,I:$O,7,0),"")</f>
        <v/>
      </c>
      <c r="X80" s="20" t="str">
        <f>IFERROR(VLOOKUP($P80,J:$O,6,0),"")</f>
        <v/>
      </c>
      <c r="Y80" s="20" t="str">
        <f>IFERROR(VLOOKUP($P80,K:$O,5,0),"")</f>
        <v/>
      </c>
      <c r="Z80" s="20" t="str">
        <f>IFERROR(VLOOKUP($P80,L:$O,4,0),"")</f>
        <v/>
      </c>
      <c r="AA80" s="20" t="str">
        <f>IFERROR(VLOOKUP($P80,M:$O,3,0),"")</f>
        <v/>
      </c>
      <c r="AB80" s="20" t="str">
        <f>IFERROR(VLOOKUP($P80,N:$O,2,0),"")</f>
        <v/>
      </c>
    </row>
    <row r="81" spans="1:28" x14ac:dyDescent="0.15">
      <c r="A81" s="9" t="str">
        <f>'AB Touchpoint System Workbook'!M92</f>
        <v>August</v>
      </c>
      <c r="B81" s="12" t="str">
        <f t="shared" si="2"/>
        <v>Client 80August</v>
      </c>
      <c r="C81" s="12" t="b">
        <f>IF(ISNUMBER(SEARCH(Q$1,$B81)),MAX(C$1:C80)+1)</f>
        <v>0</v>
      </c>
      <c r="D81" s="12" t="b">
        <f>IF(ISNUMBER(SEARCH(R$1,$B81)),MAX(D$1:D80)+1)</f>
        <v>0</v>
      </c>
      <c r="E81" s="12" t="b">
        <f>IF(ISNUMBER(SEARCH(S$1,$B81)),MAX(E$1:E80)+1)</f>
        <v>0</v>
      </c>
      <c r="F81" s="12" t="b">
        <f>IF(ISNUMBER(SEARCH(T$1,$B81)),MAX(F$1:F80)+1)</f>
        <v>0</v>
      </c>
      <c r="G81" s="12" t="b">
        <f>IF(ISNUMBER(SEARCH(U$1,$B81)),MAX(G$1:G80)+1)</f>
        <v>0</v>
      </c>
      <c r="H81" s="12" t="b">
        <f>IF(ISNUMBER(SEARCH(V$1,$B81)),MAX(H$1:H80)+1)</f>
        <v>0</v>
      </c>
      <c r="I81" s="12" t="b">
        <f>IF(ISNUMBER(SEARCH(W$1,$B81)),MAX(I$1:I80)+1)</f>
        <v>0</v>
      </c>
      <c r="J81" s="12">
        <f>IF(ISNUMBER(SEARCH(X$1,$B81)),MAX(J$1:J80)+1)</f>
        <v>8</v>
      </c>
      <c r="K81" s="12" t="b">
        <f>IF(ISNUMBER(SEARCH(Y$1,$B81)),MAX(K$1:K80)+1)</f>
        <v>0</v>
      </c>
      <c r="L81" s="12" t="b">
        <f>IF(ISNUMBER(SEARCH(Z$1,$B81)),MAX(L$1:L80)+1)</f>
        <v>0</v>
      </c>
      <c r="M81" s="12" t="b">
        <f>IF(ISNUMBER(SEARCH(AA$1,$B81)),MAX(M$1:M80)+1)</f>
        <v>0</v>
      </c>
      <c r="N81" s="12" t="b">
        <f>IF(ISNUMBER(SEARCH(AB$1,$B81)),MAX(N$1:N80)+1)</f>
        <v>0</v>
      </c>
      <c r="O81" s="12" t="str">
        <f>'AB Touchpoint System Workbook'!K92</f>
        <v>Client 80</v>
      </c>
      <c r="P81" s="13">
        <f t="shared" si="3"/>
        <v>80</v>
      </c>
      <c r="Q81" s="20" t="str">
        <f>IFERROR(VLOOKUP($P81,C:$O,13,0),"")</f>
        <v/>
      </c>
      <c r="R81" s="20" t="str">
        <f>IFERROR(VLOOKUP($P81,D:$O,12,0),"")</f>
        <v/>
      </c>
      <c r="S81" s="20" t="str">
        <f>IFERROR(VLOOKUP($P81,E:$O,11,0),"")</f>
        <v/>
      </c>
      <c r="T81" s="20" t="str">
        <f>IFERROR(VLOOKUP($P81,F:$O,10,0),"")</f>
        <v/>
      </c>
      <c r="U81" s="20" t="str">
        <f>IFERROR(VLOOKUP($P81,G:$O,9,0),"")</f>
        <v/>
      </c>
      <c r="V81" s="20" t="str">
        <f>IFERROR(VLOOKUP($P81,H:$O,8,0),"")</f>
        <v/>
      </c>
      <c r="W81" s="20" t="str">
        <f>IFERROR(VLOOKUP($P81,I:$O,7,0),"")</f>
        <v/>
      </c>
      <c r="X81" s="20" t="str">
        <f>IFERROR(VLOOKUP($P81,J:$O,6,0),"")</f>
        <v/>
      </c>
      <c r="Y81" s="20" t="str">
        <f>IFERROR(VLOOKUP($P81,K:$O,5,0),"")</f>
        <v/>
      </c>
      <c r="Z81" s="20" t="str">
        <f>IFERROR(VLOOKUP($P81,L:$O,4,0),"")</f>
        <v/>
      </c>
      <c r="AA81" s="20" t="str">
        <f>IFERROR(VLOOKUP($P81,M:$O,3,0),"")</f>
        <v/>
      </c>
      <c r="AB81" s="20" t="str">
        <f>IFERROR(VLOOKUP($P81,N:$O,2,0),"")</f>
        <v/>
      </c>
    </row>
    <row r="82" spans="1:28" x14ac:dyDescent="0.15">
      <c r="A82" s="9" t="str">
        <f>'AB Touchpoint System Workbook'!M93</f>
        <v>September</v>
      </c>
      <c r="B82" s="12" t="str">
        <f t="shared" si="2"/>
        <v>Client 81September</v>
      </c>
      <c r="C82" s="12" t="b">
        <f>IF(ISNUMBER(SEARCH(Q$1,$B82)),MAX(C$1:C81)+1)</f>
        <v>0</v>
      </c>
      <c r="D82" s="12" t="b">
        <f>IF(ISNUMBER(SEARCH(R$1,$B82)),MAX(D$1:D81)+1)</f>
        <v>0</v>
      </c>
      <c r="E82" s="12" t="b">
        <f>IF(ISNUMBER(SEARCH(S$1,$B82)),MAX(E$1:E81)+1)</f>
        <v>0</v>
      </c>
      <c r="F82" s="12" t="b">
        <f>IF(ISNUMBER(SEARCH(T$1,$B82)),MAX(F$1:F81)+1)</f>
        <v>0</v>
      </c>
      <c r="G82" s="12" t="b">
        <f>IF(ISNUMBER(SEARCH(U$1,$B82)),MAX(G$1:G81)+1)</f>
        <v>0</v>
      </c>
      <c r="H82" s="12" t="b">
        <f>IF(ISNUMBER(SEARCH(V$1,$B82)),MAX(H$1:H81)+1)</f>
        <v>0</v>
      </c>
      <c r="I82" s="12" t="b">
        <f>IF(ISNUMBER(SEARCH(W$1,$B82)),MAX(I$1:I81)+1)</f>
        <v>0</v>
      </c>
      <c r="J82" s="12" t="b">
        <f>IF(ISNUMBER(SEARCH(X$1,$B82)),MAX(J$1:J81)+1)</f>
        <v>0</v>
      </c>
      <c r="K82" s="12">
        <f>IF(ISNUMBER(SEARCH(Y$1,$B82)),MAX(K$1:K81)+1)</f>
        <v>7</v>
      </c>
      <c r="L82" s="12" t="b">
        <f>IF(ISNUMBER(SEARCH(Z$1,$B82)),MAX(L$1:L81)+1)</f>
        <v>0</v>
      </c>
      <c r="M82" s="12" t="b">
        <f>IF(ISNUMBER(SEARCH(AA$1,$B82)),MAX(M$1:M81)+1)</f>
        <v>0</v>
      </c>
      <c r="N82" s="12" t="b">
        <f>IF(ISNUMBER(SEARCH(AB$1,$B82)),MAX(N$1:N81)+1)</f>
        <v>0</v>
      </c>
      <c r="O82" s="12" t="str">
        <f>'AB Touchpoint System Workbook'!K93</f>
        <v>Client 81</v>
      </c>
      <c r="P82" s="13">
        <f t="shared" si="3"/>
        <v>81</v>
      </c>
      <c r="Q82" s="20" t="str">
        <f>IFERROR(VLOOKUP($P82,C:$O,13,0),"")</f>
        <v/>
      </c>
      <c r="R82" s="20" t="str">
        <f>IFERROR(VLOOKUP($P82,D:$O,12,0),"")</f>
        <v/>
      </c>
      <c r="S82" s="20" t="str">
        <f>IFERROR(VLOOKUP($P82,E:$O,11,0),"")</f>
        <v/>
      </c>
      <c r="T82" s="20" t="str">
        <f>IFERROR(VLOOKUP($P82,F:$O,10,0),"")</f>
        <v/>
      </c>
      <c r="U82" s="20" t="str">
        <f>IFERROR(VLOOKUP($P82,G:$O,9,0),"")</f>
        <v/>
      </c>
      <c r="V82" s="20" t="str">
        <f>IFERROR(VLOOKUP($P82,H:$O,8,0),"")</f>
        <v/>
      </c>
      <c r="W82" s="20" t="str">
        <f>IFERROR(VLOOKUP($P82,I:$O,7,0),"")</f>
        <v/>
      </c>
      <c r="X82" s="20" t="str">
        <f>IFERROR(VLOOKUP($P82,J:$O,6,0),"")</f>
        <v/>
      </c>
      <c r="Y82" s="20" t="str">
        <f>IFERROR(VLOOKUP($P82,K:$O,5,0),"")</f>
        <v/>
      </c>
      <c r="Z82" s="20" t="str">
        <f>IFERROR(VLOOKUP($P82,L:$O,4,0),"")</f>
        <v/>
      </c>
      <c r="AA82" s="20" t="str">
        <f>IFERROR(VLOOKUP($P82,M:$O,3,0),"")</f>
        <v/>
      </c>
      <c r="AB82" s="20" t="str">
        <f>IFERROR(VLOOKUP($P82,N:$O,2,0),"")</f>
        <v/>
      </c>
    </row>
    <row r="83" spans="1:28" x14ac:dyDescent="0.15">
      <c r="A83" s="9" t="str">
        <f>'AB Touchpoint System Workbook'!M94</f>
        <v>October</v>
      </c>
      <c r="B83" s="12" t="str">
        <f t="shared" si="2"/>
        <v>Client 82October</v>
      </c>
      <c r="C83" s="12" t="b">
        <f>IF(ISNUMBER(SEARCH(Q$1,$B83)),MAX(C$1:C82)+1)</f>
        <v>0</v>
      </c>
      <c r="D83" s="12" t="b">
        <f>IF(ISNUMBER(SEARCH(R$1,$B83)),MAX(D$1:D82)+1)</f>
        <v>0</v>
      </c>
      <c r="E83" s="12" t="b">
        <f>IF(ISNUMBER(SEARCH(S$1,$B83)),MAX(E$1:E82)+1)</f>
        <v>0</v>
      </c>
      <c r="F83" s="12" t="b">
        <f>IF(ISNUMBER(SEARCH(T$1,$B83)),MAX(F$1:F82)+1)</f>
        <v>0</v>
      </c>
      <c r="G83" s="12" t="b">
        <f>IF(ISNUMBER(SEARCH(U$1,$B83)),MAX(G$1:G82)+1)</f>
        <v>0</v>
      </c>
      <c r="H83" s="12" t="b">
        <f>IF(ISNUMBER(SEARCH(V$1,$B83)),MAX(H$1:H82)+1)</f>
        <v>0</v>
      </c>
      <c r="I83" s="12" t="b">
        <f>IF(ISNUMBER(SEARCH(W$1,$B83)),MAX(I$1:I82)+1)</f>
        <v>0</v>
      </c>
      <c r="J83" s="12" t="b">
        <f>IF(ISNUMBER(SEARCH(X$1,$B83)),MAX(J$1:J82)+1)</f>
        <v>0</v>
      </c>
      <c r="K83" s="12" t="b">
        <f>IF(ISNUMBER(SEARCH(Y$1,$B83)),MAX(K$1:K82)+1)</f>
        <v>0</v>
      </c>
      <c r="L83" s="12">
        <f>IF(ISNUMBER(SEARCH(Z$1,$B83)),MAX(L$1:L82)+1)</f>
        <v>8</v>
      </c>
      <c r="M83" s="12" t="b">
        <f>IF(ISNUMBER(SEARCH(AA$1,$B83)),MAX(M$1:M82)+1)</f>
        <v>0</v>
      </c>
      <c r="N83" s="12" t="b">
        <f>IF(ISNUMBER(SEARCH(AB$1,$B83)),MAX(N$1:N82)+1)</f>
        <v>0</v>
      </c>
      <c r="O83" s="12" t="str">
        <f>'AB Touchpoint System Workbook'!K94</f>
        <v>Client 82</v>
      </c>
      <c r="P83" s="13">
        <f t="shared" si="3"/>
        <v>82</v>
      </c>
      <c r="Q83" s="20" t="str">
        <f>IFERROR(VLOOKUP($P83,C:$O,13,0),"")</f>
        <v/>
      </c>
      <c r="R83" s="20" t="str">
        <f>IFERROR(VLOOKUP($P83,D:$O,12,0),"")</f>
        <v/>
      </c>
      <c r="S83" s="20" t="str">
        <f>IFERROR(VLOOKUP($P83,E:$O,11,0),"")</f>
        <v/>
      </c>
      <c r="T83" s="20" t="str">
        <f>IFERROR(VLOOKUP($P83,F:$O,10,0),"")</f>
        <v/>
      </c>
      <c r="U83" s="20" t="str">
        <f>IFERROR(VLOOKUP($P83,G:$O,9,0),"")</f>
        <v/>
      </c>
      <c r="V83" s="20" t="str">
        <f>IFERROR(VLOOKUP($P83,H:$O,8,0),"")</f>
        <v/>
      </c>
      <c r="W83" s="20" t="str">
        <f>IFERROR(VLOOKUP($P83,I:$O,7,0),"")</f>
        <v/>
      </c>
      <c r="X83" s="20" t="str">
        <f>IFERROR(VLOOKUP($P83,J:$O,6,0),"")</f>
        <v/>
      </c>
      <c r="Y83" s="20" t="str">
        <f>IFERROR(VLOOKUP($P83,K:$O,5,0),"")</f>
        <v/>
      </c>
      <c r="Z83" s="20" t="str">
        <f>IFERROR(VLOOKUP($P83,L:$O,4,0),"")</f>
        <v/>
      </c>
      <c r="AA83" s="20" t="str">
        <f>IFERROR(VLOOKUP($P83,M:$O,3,0),"")</f>
        <v/>
      </c>
      <c r="AB83" s="20" t="str">
        <f>IFERROR(VLOOKUP($P83,N:$O,2,0),"")</f>
        <v/>
      </c>
    </row>
    <row r="84" spans="1:28" x14ac:dyDescent="0.15">
      <c r="A84" s="9" t="str">
        <f>'AB Touchpoint System Workbook'!M95</f>
        <v>November</v>
      </c>
      <c r="B84" s="12" t="str">
        <f t="shared" si="2"/>
        <v>Client 83November</v>
      </c>
      <c r="C84" s="12" t="b">
        <f>IF(ISNUMBER(SEARCH(Q$1,$B84)),MAX(C$1:C83)+1)</f>
        <v>0</v>
      </c>
      <c r="D84" s="12" t="b">
        <f>IF(ISNUMBER(SEARCH(R$1,$B84)),MAX(D$1:D83)+1)</f>
        <v>0</v>
      </c>
      <c r="E84" s="12" t="b">
        <f>IF(ISNUMBER(SEARCH(S$1,$B84)),MAX(E$1:E83)+1)</f>
        <v>0</v>
      </c>
      <c r="F84" s="12" t="b">
        <f>IF(ISNUMBER(SEARCH(T$1,$B84)),MAX(F$1:F83)+1)</f>
        <v>0</v>
      </c>
      <c r="G84" s="12" t="b">
        <f>IF(ISNUMBER(SEARCH(U$1,$B84)),MAX(G$1:G83)+1)</f>
        <v>0</v>
      </c>
      <c r="H84" s="12" t="b">
        <f>IF(ISNUMBER(SEARCH(V$1,$B84)),MAX(H$1:H83)+1)</f>
        <v>0</v>
      </c>
      <c r="I84" s="12" t="b">
        <f>IF(ISNUMBER(SEARCH(W$1,$B84)),MAX(I$1:I83)+1)</f>
        <v>0</v>
      </c>
      <c r="J84" s="12" t="b">
        <f>IF(ISNUMBER(SEARCH(X$1,$B84)),MAX(J$1:J83)+1)</f>
        <v>0</v>
      </c>
      <c r="K84" s="12" t="b">
        <f>IF(ISNUMBER(SEARCH(Y$1,$B84)),MAX(K$1:K83)+1)</f>
        <v>0</v>
      </c>
      <c r="L84" s="12" t="b">
        <f>IF(ISNUMBER(SEARCH(Z$1,$B84)),MAX(L$1:L83)+1)</f>
        <v>0</v>
      </c>
      <c r="M84" s="12">
        <f>IF(ISNUMBER(SEARCH(AA$1,$B84)),MAX(M$1:M83)+1)</f>
        <v>7</v>
      </c>
      <c r="N84" s="12" t="b">
        <f>IF(ISNUMBER(SEARCH(AB$1,$B84)),MAX(N$1:N83)+1)</f>
        <v>0</v>
      </c>
      <c r="O84" s="12" t="str">
        <f>'AB Touchpoint System Workbook'!K95</f>
        <v>Client 83</v>
      </c>
      <c r="P84" s="13">
        <f t="shared" si="3"/>
        <v>83</v>
      </c>
      <c r="Q84" s="20" t="str">
        <f>IFERROR(VLOOKUP($P84,C:$O,13,0),"")</f>
        <v/>
      </c>
      <c r="R84" s="20" t="str">
        <f>IFERROR(VLOOKUP($P84,D:$O,12,0),"")</f>
        <v/>
      </c>
      <c r="S84" s="20" t="str">
        <f>IFERROR(VLOOKUP($P84,E:$O,11,0),"")</f>
        <v/>
      </c>
      <c r="T84" s="20" t="str">
        <f>IFERROR(VLOOKUP($P84,F:$O,10,0),"")</f>
        <v/>
      </c>
      <c r="U84" s="20" t="str">
        <f>IFERROR(VLOOKUP($P84,G:$O,9,0),"")</f>
        <v/>
      </c>
      <c r="V84" s="20" t="str">
        <f>IFERROR(VLOOKUP($P84,H:$O,8,0),"")</f>
        <v/>
      </c>
      <c r="W84" s="20" t="str">
        <f>IFERROR(VLOOKUP($P84,I:$O,7,0),"")</f>
        <v/>
      </c>
      <c r="X84" s="20" t="str">
        <f>IFERROR(VLOOKUP($P84,J:$O,6,0),"")</f>
        <v/>
      </c>
      <c r="Y84" s="20" t="str">
        <f>IFERROR(VLOOKUP($P84,K:$O,5,0),"")</f>
        <v/>
      </c>
      <c r="Z84" s="20" t="str">
        <f>IFERROR(VLOOKUP($P84,L:$O,4,0),"")</f>
        <v/>
      </c>
      <c r="AA84" s="20" t="str">
        <f>IFERROR(VLOOKUP($P84,M:$O,3,0),"")</f>
        <v/>
      </c>
      <c r="AB84" s="20" t="str">
        <f>IFERROR(VLOOKUP($P84,N:$O,2,0),"")</f>
        <v/>
      </c>
    </row>
    <row r="85" spans="1:28" x14ac:dyDescent="0.15">
      <c r="A85" s="9" t="str">
        <f>'AB Touchpoint System Workbook'!M96</f>
        <v>December</v>
      </c>
      <c r="B85" s="12" t="str">
        <f t="shared" si="2"/>
        <v>Client 84December</v>
      </c>
      <c r="C85" s="12" t="b">
        <f>IF(ISNUMBER(SEARCH(Q$1,$B85)),MAX(C$1:C84)+1)</f>
        <v>0</v>
      </c>
      <c r="D85" s="12" t="b">
        <f>IF(ISNUMBER(SEARCH(R$1,$B85)),MAX(D$1:D84)+1)</f>
        <v>0</v>
      </c>
      <c r="E85" s="12" t="b">
        <f>IF(ISNUMBER(SEARCH(S$1,$B85)),MAX(E$1:E84)+1)</f>
        <v>0</v>
      </c>
      <c r="F85" s="12" t="b">
        <f>IF(ISNUMBER(SEARCH(T$1,$B85)),MAX(F$1:F84)+1)</f>
        <v>0</v>
      </c>
      <c r="G85" s="12" t="b">
        <f>IF(ISNUMBER(SEARCH(U$1,$B85)),MAX(G$1:G84)+1)</f>
        <v>0</v>
      </c>
      <c r="H85" s="12" t="b">
        <f>IF(ISNUMBER(SEARCH(V$1,$B85)),MAX(H$1:H84)+1)</f>
        <v>0</v>
      </c>
      <c r="I85" s="12" t="b">
        <f>IF(ISNUMBER(SEARCH(W$1,$B85)),MAX(I$1:I84)+1)</f>
        <v>0</v>
      </c>
      <c r="J85" s="12" t="b">
        <f>IF(ISNUMBER(SEARCH(X$1,$B85)),MAX(J$1:J84)+1)</f>
        <v>0</v>
      </c>
      <c r="K85" s="12" t="b">
        <f>IF(ISNUMBER(SEARCH(Y$1,$B85)),MAX(K$1:K84)+1)</f>
        <v>0</v>
      </c>
      <c r="L85" s="12" t="b">
        <f>IF(ISNUMBER(SEARCH(Z$1,$B85)),MAX(L$1:L84)+1)</f>
        <v>0</v>
      </c>
      <c r="M85" s="12" t="b">
        <f>IF(ISNUMBER(SEARCH(AA$1,$B85)),MAX(M$1:M84)+1)</f>
        <v>0</v>
      </c>
      <c r="N85" s="12">
        <f>IF(ISNUMBER(SEARCH(AB$1,$B85)),MAX(N$1:N84)+1)</f>
        <v>6</v>
      </c>
      <c r="O85" s="12" t="str">
        <f>'AB Touchpoint System Workbook'!K96</f>
        <v>Client 84</v>
      </c>
      <c r="P85" s="13">
        <f t="shared" si="3"/>
        <v>84</v>
      </c>
      <c r="Q85" s="20" t="str">
        <f>IFERROR(VLOOKUP($P85,C:$O,13,0),"")</f>
        <v/>
      </c>
      <c r="R85" s="20" t="str">
        <f>IFERROR(VLOOKUP($P85,D:$O,12,0),"")</f>
        <v/>
      </c>
      <c r="S85" s="20" t="str">
        <f>IFERROR(VLOOKUP($P85,E:$O,11,0),"")</f>
        <v/>
      </c>
      <c r="T85" s="20" t="str">
        <f>IFERROR(VLOOKUP($P85,F:$O,10,0),"")</f>
        <v/>
      </c>
      <c r="U85" s="20" t="str">
        <f>IFERROR(VLOOKUP($P85,G:$O,9,0),"")</f>
        <v/>
      </c>
      <c r="V85" s="20" t="str">
        <f>IFERROR(VLOOKUP($P85,H:$O,8,0),"")</f>
        <v/>
      </c>
      <c r="W85" s="20" t="str">
        <f>IFERROR(VLOOKUP($P85,I:$O,7,0),"")</f>
        <v/>
      </c>
      <c r="X85" s="20" t="str">
        <f>IFERROR(VLOOKUP($P85,J:$O,6,0),"")</f>
        <v/>
      </c>
      <c r="Y85" s="20" t="str">
        <f>IFERROR(VLOOKUP($P85,K:$O,5,0),"")</f>
        <v/>
      </c>
      <c r="Z85" s="20" t="str">
        <f>IFERROR(VLOOKUP($P85,L:$O,4,0),"")</f>
        <v/>
      </c>
      <c r="AA85" s="20" t="str">
        <f>IFERROR(VLOOKUP($P85,M:$O,3,0),"")</f>
        <v/>
      </c>
      <c r="AB85" s="20" t="str">
        <f>IFERROR(VLOOKUP($P85,N:$O,2,0),"")</f>
        <v/>
      </c>
    </row>
    <row r="86" spans="1:28" x14ac:dyDescent="0.15">
      <c r="A86" s="9" t="str">
        <f>'AB Touchpoint System Workbook'!M97</f>
        <v>January</v>
      </c>
      <c r="B86" s="12" t="str">
        <f t="shared" si="2"/>
        <v>Client 85January</v>
      </c>
      <c r="C86" s="12">
        <f>IF(ISNUMBER(SEARCH(Q$1,$B86)),MAX(C$1:C85)+1)</f>
        <v>7</v>
      </c>
      <c r="D86" s="12" t="b">
        <f>IF(ISNUMBER(SEARCH(R$1,$B86)),MAX(D$1:D85)+1)</f>
        <v>0</v>
      </c>
      <c r="E86" s="12" t="b">
        <f>IF(ISNUMBER(SEARCH(S$1,$B86)),MAX(E$1:E85)+1)</f>
        <v>0</v>
      </c>
      <c r="F86" s="12" t="b">
        <f>IF(ISNUMBER(SEARCH(T$1,$B86)),MAX(F$1:F85)+1)</f>
        <v>0</v>
      </c>
      <c r="G86" s="12" t="b">
        <f>IF(ISNUMBER(SEARCH(U$1,$B86)),MAX(G$1:G85)+1)</f>
        <v>0</v>
      </c>
      <c r="H86" s="12" t="b">
        <f>IF(ISNUMBER(SEARCH(V$1,$B86)),MAX(H$1:H85)+1)</f>
        <v>0</v>
      </c>
      <c r="I86" s="12" t="b">
        <f>IF(ISNUMBER(SEARCH(W$1,$B86)),MAX(I$1:I85)+1)</f>
        <v>0</v>
      </c>
      <c r="J86" s="12" t="b">
        <f>IF(ISNUMBER(SEARCH(X$1,$B86)),MAX(J$1:J85)+1)</f>
        <v>0</v>
      </c>
      <c r="K86" s="12" t="b">
        <f>IF(ISNUMBER(SEARCH(Y$1,$B86)),MAX(K$1:K85)+1)</f>
        <v>0</v>
      </c>
      <c r="L86" s="12" t="b">
        <f>IF(ISNUMBER(SEARCH(Z$1,$B86)),MAX(L$1:L85)+1)</f>
        <v>0</v>
      </c>
      <c r="M86" s="12" t="b">
        <f>IF(ISNUMBER(SEARCH(AA$1,$B86)),MAX(M$1:M85)+1)</f>
        <v>0</v>
      </c>
      <c r="N86" s="12" t="b">
        <f>IF(ISNUMBER(SEARCH(AB$1,$B86)),MAX(N$1:N85)+1)</f>
        <v>0</v>
      </c>
      <c r="O86" s="12" t="str">
        <f>'AB Touchpoint System Workbook'!K97</f>
        <v>Client 85</v>
      </c>
      <c r="P86" s="13">
        <f t="shared" si="3"/>
        <v>85</v>
      </c>
      <c r="Q86" s="20" t="str">
        <f>IFERROR(VLOOKUP($P86,C:$O,13,0),"")</f>
        <v/>
      </c>
      <c r="R86" s="20" t="str">
        <f>IFERROR(VLOOKUP($P86,D:$O,12,0),"")</f>
        <v/>
      </c>
      <c r="S86" s="20" t="str">
        <f>IFERROR(VLOOKUP($P86,E:$O,11,0),"")</f>
        <v/>
      </c>
      <c r="T86" s="20" t="str">
        <f>IFERROR(VLOOKUP($P86,F:$O,10,0),"")</f>
        <v/>
      </c>
      <c r="U86" s="20" t="str">
        <f>IFERROR(VLOOKUP($P86,G:$O,9,0),"")</f>
        <v/>
      </c>
      <c r="V86" s="20" t="str">
        <f>IFERROR(VLOOKUP($P86,H:$O,8,0),"")</f>
        <v/>
      </c>
      <c r="W86" s="20" t="str">
        <f>IFERROR(VLOOKUP($P86,I:$O,7,0),"")</f>
        <v/>
      </c>
      <c r="X86" s="20" t="str">
        <f>IFERROR(VLOOKUP($P86,J:$O,6,0),"")</f>
        <v/>
      </c>
      <c r="Y86" s="20" t="str">
        <f>IFERROR(VLOOKUP($P86,K:$O,5,0),"")</f>
        <v/>
      </c>
      <c r="Z86" s="20" t="str">
        <f>IFERROR(VLOOKUP($P86,L:$O,4,0),"")</f>
        <v/>
      </c>
      <c r="AA86" s="20" t="str">
        <f>IFERROR(VLOOKUP($P86,M:$O,3,0),"")</f>
        <v/>
      </c>
      <c r="AB86" s="20" t="str">
        <f>IFERROR(VLOOKUP($P86,N:$O,2,0),"")</f>
        <v/>
      </c>
    </row>
    <row r="87" spans="1:28" x14ac:dyDescent="0.15">
      <c r="A87" s="9" t="str">
        <f>'AB Touchpoint System Workbook'!M98</f>
        <v>February</v>
      </c>
      <c r="B87" s="12" t="str">
        <f t="shared" si="2"/>
        <v>Client 86February</v>
      </c>
      <c r="C87" s="12" t="b">
        <f>IF(ISNUMBER(SEARCH(Q$1,$B87)),MAX(C$1:C86)+1)</f>
        <v>0</v>
      </c>
      <c r="D87" s="12">
        <f>IF(ISNUMBER(SEARCH(R$1,$B87)),MAX(D$1:D86)+1)</f>
        <v>8</v>
      </c>
      <c r="E87" s="12" t="b">
        <f>IF(ISNUMBER(SEARCH(S$1,$B87)),MAX(E$1:E86)+1)</f>
        <v>0</v>
      </c>
      <c r="F87" s="12" t="b">
        <f>IF(ISNUMBER(SEARCH(T$1,$B87)),MAX(F$1:F86)+1)</f>
        <v>0</v>
      </c>
      <c r="G87" s="12" t="b">
        <f>IF(ISNUMBER(SEARCH(U$1,$B87)),MAX(G$1:G86)+1)</f>
        <v>0</v>
      </c>
      <c r="H87" s="12" t="b">
        <f>IF(ISNUMBER(SEARCH(V$1,$B87)),MAX(H$1:H86)+1)</f>
        <v>0</v>
      </c>
      <c r="I87" s="12" t="b">
        <f>IF(ISNUMBER(SEARCH(W$1,$B87)),MAX(I$1:I86)+1)</f>
        <v>0</v>
      </c>
      <c r="J87" s="12" t="b">
        <f>IF(ISNUMBER(SEARCH(X$1,$B87)),MAX(J$1:J86)+1)</f>
        <v>0</v>
      </c>
      <c r="K87" s="12" t="b">
        <f>IF(ISNUMBER(SEARCH(Y$1,$B87)),MAX(K$1:K86)+1)</f>
        <v>0</v>
      </c>
      <c r="L87" s="12" t="b">
        <f>IF(ISNUMBER(SEARCH(Z$1,$B87)),MAX(L$1:L86)+1)</f>
        <v>0</v>
      </c>
      <c r="M87" s="12" t="b">
        <f>IF(ISNUMBER(SEARCH(AA$1,$B87)),MAX(M$1:M86)+1)</f>
        <v>0</v>
      </c>
      <c r="N87" s="12" t="b">
        <f>IF(ISNUMBER(SEARCH(AB$1,$B87)),MAX(N$1:N86)+1)</f>
        <v>0</v>
      </c>
      <c r="O87" s="12" t="str">
        <f>'AB Touchpoint System Workbook'!K98</f>
        <v>Client 86</v>
      </c>
      <c r="P87" s="13">
        <f t="shared" si="3"/>
        <v>86</v>
      </c>
      <c r="Q87" s="20" t="str">
        <f>IFERROR(VLOOKUP($P87,C:$O,13,0),"")</f>
        <v/>
      </c>
      <c r="R87" s="20" t="str">
        <f>IFERROR(VLOOKUP($P87,D:$O,12,0),"")</f>
        <v/>
      </c>
      <c r="S87" s="20" t="str">
        <f>IFERROR(VLOOKUP($P87,E:$O,11,0),"")</f>
        <v/>
      </c>
      <c r="T87" s="20" t="str">
        <f>IFERROR(VLOOKUP($P87,F:$O,10,0),"")</f>
        <v/>
      </c>
      <c r="U87" s="20" t="str">
        <f>IFERROR(VLOOKUP($P87,G:$O,9,0),"")</f>
        <v/>
      </c>
      <c r="V87" s="20" t="str">
        <f>IFERROR(VLOOKUP($P87,H:$O,8,0),"")</f>
        <v/>
      </c>
      <c r="W87" s="20" t="str">
        <f>IFERROR(VLOOKUP($P87,I:$O,7,0),"")</f>
        <v/>
      </c>
      <c r="X87" s="20" t="str">
        <f>IFERROR(VLOOKUP($P87,J:$O,6,0),"")</f>
        <v/>
      </c>
      <c r="Y87" s="20" t="str">
        <f>IFERROR(VLOOKUP($P87,K:$O,5,0),"")</f>
        <v/>
      </c>
      <c r="Z87" s="20" t="str">
        <f>IFERROR(VLOOKUP($P87,L:$O,4,0),"")</f>
        <v/>
      </c>
      <c r="AA87" s="20" t="str">
        <f>IFERROR(VLOOKUP($P87,M:$O,3,0),"")</f>
        <v/>
      </c>
      <c r="AB87" s="20" t="str">
        <f>IFERROR(VLOOKUP($P87,N:$O,2,0),"")</f>
        <v/>
      </c>
    </row>
    <row r="88" spans="1:28" x14ac:dyDescent="0.15">
      <c r="A88" s="9" t="str">
        <f>'AB Touchpoint System Workbook'!M99</f>
        <v>March</v>
      </c>
      <c r="B88" s="12" t="str">
        <f t="shared" si="2"/>
        <v>Client 87March</v>
      </c>
      <c r="C88" s="12" t="b">
        <f>IF(ISNUMBER(SEARCH(Q$1,$B88)),MAX(C$1:C87)+1)</f>
        <v>0</v>
      </c>
      <c r="D88" s="12" t="b">
        <f>IF(ISNUMBER(SEARCH(R$1,$B88)),MAX(D$1:D87)+1)</f>
        <v>0</v>
      </c>
      <c r="E88" s="12">
        <f>IF(ISNUMBER(SEARCH(S$1,$B88)),MAX(E$1:E87)+1)</f>
        <v>8</v>
      </c>
      <c r="F88" s="12" t="b">
        <f>IF(ISNUMBER(SEARCH(T$1,$B88)),MAX(F$1:F87)+1)</f>
        <v>0</v>
      </c>
      <c r="G88" s="12" t="b">
        <f>IF(ISNUMBER(SEARCH(U$1,$B88)),MAX(G$1:G87)+1)</f>
        <v>0</v>
      </c>
      <c r="H88" s="12" t="b">
        <f>IF(ISNUMBER(SEARCH(V$1,$B88)),MAX(H$1:H87)+1)</f>
        <v>0</v>
      </c>
      <c r="I88" s="12" t="b">
        <f>IF(ISNUMBER(SEARCH(W$1,$B88)),MAX(I$1:I87)+1)</f>
        <v>0</v>
      </c>
      <c r="J88" s="12" t="b">
        <f>IF(ISNUMBER(SEARCH(X$1,$B88)),MAX(J$1:J87)+1)</f>
        <v>0</v>
      </c>
      <c r="K88" s="12" t="b">
        <f>IF(ISNUMBER(SEARCH(Y$1,$B88)),MAX(K$1:K87)+1)</f>
        <v>0</v>
      </c>
      <c r="L88" s="12" t="b">
        <f>IF(ISNUMBER(SEARCH(Z$1,$B88)),MAX(L$1:L87)+1)</f>
        <v>0</v>
      </c>
      <c r="M88" s="12" t="b">
        <f>IF(ISNUMBER(SEARCH(AA$1,$B88)),MAX(M$1:M87)+1)</f>
        <v>0</v>
      </c>
      <c r="N88" s="12" t="b">
        <f>IF(ISNUMBER(SEARCH(AB$1,$B88)),MAX(N$1:N87)+1)</f>
        <v>0</v>
      </c>
      <c r="O88" s="12" t="str">
        <f>'AB Touchpoint System Workbook'!K99</f>
        <v>Client 87</v>
      </c>
      <c r="P88" s="13">
        <f t="shared" si="3"/>
        <v>87</v>
      </c>
      <c r="Q88" s="20" t="str">
        <f>IFERROR(VLOOKUP($P88,C:$O,13,0),"")</f>
        <v/>
      </c>
      <c r="R88" s="20" t="str">
        <f>IFERROR(VLOOKUP($P88,D:$O,12,0),"")</f>
        <v/>
      </c>
      <c r="S88" s="20" t="str">
        <f>IFERROR(VLOOKUP($P88,E:$O,11,0),"")</f>
        <v/>
      </c>
      <c r="T88" s="20" t="str">
        <f>IFERROR(VLOOKUP($P88,F:$O,10,0),"")</f>
        <v/>
      </c>
      <c r="U88" s="20" t="str">
        <f>IFERROR(VLOOKUP($P88,G:$O,9,0),"")</f>
        <v/>
      </c>
      <c r="V88" s="20" t="str">
        <f>IFERROR(VLOOKUP($P88,H:$O,8,0),"")</f>
        <v/>
      </c>
      <c r="W88" s="20" t="str">
        <f>IFERROR(VLOOKUP($P88,I:$O,7,0),"")</f>
        <v/>
      </c>
      <c r="X88" s="20" t="str">
        <f>IFERROR(VLOOKUP($P88,J:$O,6,0),"")</f>
        <v/>
      </c>
      <c r="Y88" s="20" t="str">
        <f>IFERROR(VLOOKUP($P88,K:$O,5,0),"")</f>
        <v/>
      </c>
      <c r="Z88" s="20" t="str">
        <f>IFERROR(VLOOKUP($P88,L:$O,4,0),"")</f>
        <v/>
      </c>
      <c r="AA88" s="20" t="str">
        <f>IFERROR(VLOOKUP($P88,M:$O,3,0),"")</f>
        <v/>
      </c>
      <c r="AB88" s="20" t="str">
        <f>IFERROR(VLOOKUP($P88,N:$O,2,0),"")</f>
        <v/>
      </c>
    </row>
    <row r="89" spans="1:28" x14ac:dyDescent="0.15">
      <c r="A89" s="9" t="str">
        <f>'AB Touchpoint System Workbook'!M100</f>
        <v>April</v>
      </c>
      <c r="B89" s="12" t="str">
        <f t="shared" si="2"/>
        <v>Client 88April</v>
      </c>
      <c r="C89" s="12" t="b">
        <f>IF(ISNUMBER(SEARCH(Q$1,$B89)),MAX(C$1:C88)+1)</f>
        <v>0</v>
      </c>
      <c r="D89" s="12" t="b">
        <f>IF(ISNUMBER(SEARCH(R$1,$B89)),MAX(D$1:D88)+1)</f>
        <v>0</v>
      </c>
      <c r="E89" s="12" t="b">
        <f>IF(ISNUMBER(SEARCH(S$1,$B89)),MAX(E$1:E88)+1)</f>
        <v>0</v>
      </c>
      <c r="F89" s="12">
        <f>IF(ISNUMBER(SEARCH(T$1,$B89)),MAX(F$1:F88)+1)</f>
        <v>8</v>
      </c>
      <c r="G89" s="12" t="b">
        <f>IF(ISNUMBER(SEARCH(U$1,$B89)),MAX(G$1:G88)+1)</f>
        <v>0</v>
      </c>
      <c r="H89" s="12" t="b">
        <f>IF(ISNUMBER(SEARCH(V$1,$B89)),MAX(H$1:H88)+1)</f>
        <v>0</v>
      </c>
      <c r="I89" s="12" t="b">
        <f>IF(ISNUMBER(SEARCH(W$1,$B89)),MAX(I$1:I88)+1)</f>
        <v>0</v>
      </c>
      <c r="J89" s="12" t="b">
        <f>IF(ISNUMBER(SEARCH(X$1,$B89)),MAX(J$1:J88)+1)</f>
        <v>0</v>
      </c>
      <c r="K89" s="12" t="b">
        <f>IF(ISNUMBER(SEARCH(Y$1,$B89)),MAX(K$1:K88)+1)</f>
        <v>0</v>
      </c>
      <c r="L89" s="12" t="b">
        <f>IF(ISNUMBER(SEARCH(Z$1,$B89)),MAX(L$1:L88)+1)</f>
        <v>0</v>
      </c>
      <c r="M89" s="12" t="b">
        <f>IF(ISNUMBER(SEARCH(AA$1,$B89)),MAX(M$1:M88)+1)</f>
        <v>0</v>
      </c>
      <c r="N89" s="12" t="b">
        <f>IF(ISNUMBER(SEARCH(AB$1,$B89)),MAX(N$1:N88)+1)</f>
        <v>0</v>
      </c>
      <c r="O89" s="12" t="str">
        <f>'AB Touchpoint System Workbook'!K100</f>
        <v>Client 88</v>
      </c>
      <c r="P89" s="13">
        <f t="shared" si="3"/>
        <v>88</v>
      </c>
      <c r="Q89" s="20" t="str">
        <f>IFERROR(VLOOKUP($P89,C:$O,13,0),"")</f>
        <v/>
      </c>
      <c r="R89" s="20" t="str">
        <f>IFERROR(VLOOKUP($P89,D:$O,12,0),"")</f>
        <v/>
      </c>
      <c r="S89" s="20" t="str">
        <f>IFERROR(VLOOKUP($P89,E:$O,11,0),"")</f>
        <v/>
      </c>
      <c r="T89" s="20" t="str">
        <f>IFERROR(VLOOKUP($P89,F:$O,10,0),"")</f>
        <v/>
      </c>
      <c r="U89" s="20" t="str">
        <f>IFERROR(VLOOKUP($P89,G:$O,9,0),"")</f>
        <v/>
      </c>
      <c r="V89" s="20" t="str">
        <f>IFERROR(VLOOKUP($P89,H:$O,8,0),"")</f>
        <v/>
      </c>
      <c r="W89" s="20" t="str">
        <f>IFERROR(VLOOKUP($P89,I:$O,7,0),"")</f>
        <v/>
      </c>
      <c r="X89" s="20" t="str">
        <f>IFERROR(VLOOKUP($P89,J:$O,6,0),"")</f>
        <v/>
      </c>
      <c r="Y89" s="20" t="str">
        <f>IFERROR(VLOOKUP($P89,K:$O,5,0),"")</f>
        <v/>
      </c>
      <c r="Z89" s="20" t="str">
        <f>IFERROR(VLOOKUP($P89,L:$O,4,0),"")</f>
        <v/>
      </c>
      <c r="AA89" s="20" t="str">
        <f>IFERROR(VLOOKUP($P89,M:$O,3,0),"")</f>
        <v/>
      </c>
      <c r="AB89" s="20" t="str">
        <f>IFERROR(VLOOKUP($P89,N:$O,2,0),"")</f>
        <v/>
      </c>
    </row>
    <row r="90" spans="1:28" x14ac:dyDescent="0.15">
      <c r="A90" s="9" t="str">
        <f>'AB Touchpoint System Workbook'!M101</f>
        <v>May</v>
      </c>
      <c r="B90" s="12" t="str">
        <f t="shared" si="2"/>
        <v>Client 89May</v>
      </c>
      <c r="C90" s="12" t="b">
        <f>IF(ISNUMBER(SEARCH(Q$1,$B90)),MAX(C$1:C89)+1)</f>
        <v>0</v>
      </c>
      <c r="D90" s="12" t="b">
        <f>IF(ISNUMBER(SEARCH(R$1,$B90)),MAX(D$1:D89)+1)</f>
        <v>0</v>
      </c>
      <c r="E90" s="12" t="b">
        <f>IF(ISNUMBER(SEARCH(S$1,$B90)),MAX(E$1:E89)+1)</f>
        <v>0</v>
      </c>
      <c r="F90" s="12" t="b">
        <f>IF(ISNUMBER(SEARCH(T$1,$B90)),MAX(F$1:F89)+1)</f>
        <v>0</v>
      </c>
      <c r="G90" s="12">
        <f>IF(ISNUMBER(SEARCH(U$1,$B90)),MAX(G$1:G89)+1)</f>
        <v>8</v>
      </c>
      <c r="H90" s="12" t="b">
        <f>IF(ISNUMBER(SEARCH(V$1,$B90)),MAX(H$1:H89)+1)</f>
        <v>0</v>
      </c>
      <c r="I90" s="12" t="b">
        <f>IF(ISNUMBER(SEARCH(W$1,$B90)),MAX(I$1:I89)+1)</f>
        <v>0</v>
      </c>
      <c r="J90" s="12" t="b">
        <f>IF(ISNUMBER(SEARCH(X$1,$B90)),MAX(J$1:J89)+1)</f>
        <v>0</v>
      </c>
      <c r="K90" s="12" t="b">
        <f>IF(ISNUMBER(SEARCH(Y$1,$B90)),MAX(K$1:K89)+1)</f>
        <v>0</v>
      </c>
      <c r="L90" s="12" t="b">
        <f>IF(ISNUMBER(SEARCH(Z$1,$B90)),MAX(L$1:L89)+1)</f>
        <v>0</v>
      </c>
      <c r="M90" s="12" t="b">
        <f>IF(ISNUMBER(SEARCH(AA$1,$B90)),MAX(M$1:M89)+1)</f>
        <v>0</v>
      </c>
      <c r="N90" s="12" t="b">
        <f>IF(ISNUMBER(SEARCH(AB$1,$B90)),MAX(N$1:N89)+1)</f>
        <v>0</v>
      </c>
      <c r="O90" s="12" t="str">
        <f>'AB Touchpoint System Workbook'!K101</f>
        <v>Client 89</v>
      </c>
      <c r="P90" s="13">
        <f t="shared" si="3"/>
        <v>89</v>
      </c>
      <c r="Q90" s="20" t="str">
        <f>IFERROR(VLOOKUP($P90,C:$O,13,0),"")</f>
        <v/>
      </c>
      <c r="R90" s="20" t="str">
        <f>IFERROR(VLOOKUP($P90,D:$O,12,0),"")</f>
        <v/>
      </c>
      <c r="S90" s="20" t="str">
        <f>IFERROR(VLOOKUP($P90,E:$O,11,0),"")</f>
        <v/>
      </c>
      <c r="T90" s="20" t="str">
        <f>IFERROR(VLOOKUP($P90,F:$O,10,0),"")</f>
        <v/>
      </c>
      <c r="U90" s="20" t="str">
        <f>IFERROR(VLOOKUP($P90,G:$O,9,0),"")</f>
        <v/>
      </c>
      <c r="V90" s="20" t="str">
        <f>IFERROR(VLOOKUP($P90,H:$O,8,0),"")</f>
        <v/>
      </c>
      <c r="W90" s="20" t="str">
        <f>IFERROR(VLOOKUP($P90,I:$O,7,0),"")</f>
        <v/>
      </c>
      <c r="X90" s="20" t="str">
        <f>IFERROR(VLOOKUP($P90,J:$O,6,0),"")</f>
        <v/>
      </c>
      <c r="Y90" s="20" t="str">
        <f>IFERROR(VLOOKUP($P90,K:$O,5,0),"")</f>
        <v/>
      </c>
      <c r="Z90" s="20" t="str">
        <f>IFERROR(VLOOKUP($P90,L:$O,4,0),"")</f>
        <v/>
      </c>
      <c r="AA90" s="20" t="str">
        <f>IFERROR(VLOOKUP($P90,M:$O,3,0),"")</f>
        <v/>
      </c>
      <c r="AB90" s="20" t="str">
        <f>IFERROR(VLOOKUP($P90,N:$O,2,0),"")</f>
        <v/>
      </c>
    </row>
    <row r="91" spans="1:28" x14ac:dyDescent="0.15">
      <c r="A91" s="9" t="str">
        <f>'AB Touchpoint System Workbook'!M102</f>
        <v>June</v>
      </c>
      <c r="B91" s="12" t="str">
        <f t="shared" si="2"/>
        <v>Client 90June</v>
      </c>
      <c r="C91" s="12" t="b">
        <f>IF(ISNUMBER(SEARCH(Q$1,$B91)),MAX(C$1:C90)+1)</f>
        <v>0</v>
      </c>
      <c r="D91" s="12" t="b">
        <f>IF(ISNUMBER(SEARCH(R$1,$B91)),MAX(D$1:D90)+1)</f>
        <v>0</v>
      </c>
      <c r="E91" s="12" t="b">
        <f>IF(ISNUMBER(SEARCH(S$1,$B91)),MAX(E$1:E90)+1)</f>
        <v>0</v>
      </c>
      <c r="F91" s="12" t="b">
        <f>IF(ISNUMBER(SEARCH(T$1,$B91)),MAX(F$1:F90)+1)</f>
        <v>0</v>
      </c>
      <c r="G91" s="12" t="b">
        <f>IF(ISNUMBER(SEARCH(U$1,$B91)),MAX(G$1:G90)+1)</f>
        <v>0</v>
      </c>
      <c r="H91" s="12">
        <f>IF(ISNUMBER(SEARCH(V$1,$B91)),MAX(H$1:H90)+1)</f>
        <v>8</v>
      </c>
      <c r="I91" s="12" t="b">
        <f>IF(ISNUMBER(SEARCH(W$1,$B91)),MAX(I$1:I90)+1)</f>
        <v>0</v>
      </c>
      <c r="J91" s="12" t="b">
        <f>IF(ISNUMBER(SEARCH(X$1,$B91)),MAX(J$1:J90)+1)</f>
        <v>0</v>
      </c>
      <c r="K91" s="12" t="b">
        <f>IF(ISNUMBER(SEARCH(Y$1,$B91)),MAX(K$1:K90)+1)</f>
        <v>0</v>
      </c>
      <c r="L91" s="12" t="b">
        <f>IF(ISNUMBER(SEARCH(Z$1,$B91)),MAX(L$1:L90)+1)</f>
        <v>0</v>
      </c>
      <c r="M91" s="12" t="b">
        <f>IF(ISNUMBER(SEARCH(AA$1,$B91)),MAX(M$1:M90)+1)</f>
        <v>0</v>
      </c>
      <c r="N91" s="12" t="b">
        <f>IF(ISNUMBER(SEARCH(AB$1,$B91)),MAX(N$1:N90)+1)</f>
        <v>0</v>
      </c>
      <c r="O91" s="12" t="str">
        <f>'AB Touchpoint System Workbook'!K102</f>
        <v>Client 90</v>
      </c>
      <c r="P91" s="13">
        <f t="shared" si="3"/>
        <v>90</v>
      </c>
      <c r="Q91" s="20" t="str">
        <f>IFERROR(VLOOKUP($P91,C:$O,13,0),"")</f>
        <v/>
      </c>
      <c r="R91" s="20" t="str">
        <f>IFERROR(VLOOKUP($P91,D:$O,12,0),"")</f>
        <v/>
      </c>
      <c r="S91" s="20" t="str">
        <f>IFERROR(VLOOKUP($P91,E:$O,11,0),"")</f>
        <v/>
      </c>
      <c r="T91" s="20" t="str">
        <f>IFERROR(VLOOKUP($P91,F:$O,10,0),"")</f>
        <v/>
      </c>
      <c r="U91" s="20" t="str">
        <f>IFERROR(VLOOKUP($P91,G:$O,9,0),"")</f>
        <v/>
      </c>
      <c r="V91" s="20" t="str">
        <f>IFERROR(VLOOKUP($P91,H:$O,8,0),"")</f>
        <v/>
      </c>
      <c r="W91" s="20" t="str">
        <f>IFERROR(VLOOKUP($P91,I:$O,7,0),"")</f>
        <v/>
      </c>
      <c r="X91" s="20" t="str">
        <f>IFERROR(VLOOKUP($P91,J:$O,6,0),"")</f>
        <v/>
      </c>
      <c r="Y91" s="20" t="str">
        <f>IFERROR(VLOOKUP($P91,K:$O,5,0),"")</f>
        <v/>
      </c>
      <c r="Z91" s="20" t="str">
        <f>IFERROR(VLOOKUP($P91,L:$O,4,0),"")</f>
        <v/>
      </c>
      <c r="AA91" s="20" t="str">
        <f>IFERROR(VLOOKUP($P91,M:$O,3,0),"")</f>
        <v/>
      </c>
      <c r="AB91" s="20" t="str">
        <f>IFERROR(VLOOKUP($P91,N:$O,2,0),"")</f>
        <v/>
      </c>
    </row>
    <row r="92" spans="1:28" x14ac:dyDescent="0.15">
      <c r="A92" s="9" t="str">
        <f>'AB Touchpoint System Workbook'!M103</f>
        <v>July</v>
      </c>
      <c r="B92" s="12" t="str">
        <f t="shared" si="2"/>
        <v>Client 91July</v>
      </c>
      <c r="C92" s="12" t="b">
        <f>IF(ISNUMBER(SEARCH(Q$1,$B92)),MAX(C$1:C91)+1)</f>
        <v>0</v>
      </c>
      <c r="D92" s="12" t="b">
        <f>IF(ISNUMBER(SEARCH(R$1,$B92)),MAX(D$1:D91)+1)</f>
        <v>0</v>
      </c>
      <c r="E92" s="12" t="b">
        <f>IF(ISNUMBER(SEARCH(S$1,$B92)),MAX(E$1:E91)+1)</f>
        <v>0</v>
      </c>
      <c r="F92" s="12" t="b">
        <f>IF(ISNUMBER(SEARCH(T$1,$B92)),MAX(F$1:F91)+1)</f>
        <v>0</v>
      </c>
      <c r="G92" s="12" t="b">
        <f>IF(ISNUMBER(SEARCH(U$1,$B92)),MAX(G$1:G91)+1)</f>
        <v>0</v>
      </c>
      <c r="H92" s="12" t="b">
        <f>IF(ISNUMBER(SEARCH(V$1,$B92)),MAX(H$1:H91)+1)</f>
        <v>0</v>
      </c>
      <c r="I92" s="12">
        <f>IF(ISNUMBER(SEARCH(W$1,$B92)),MAX(I$1:I91)+1)</f>
        <v>8</v>
      </c>
      <c r="J92" s="12" t="b">
        <f>IF(ISNUMBER(SEARCH(X$1,$B92)),MAX(J$1:J91)+1)</f>
        <v>0</v>
      </c>
      <c r="K92" s="12" t="b">
        <f>IF(ISNUMBER(SEARCH(Y$1,$B92)),MAX(K$1:K91)+1)</f>
        <v>0</v>
      </c>
      <c r="L92" s="12" t="b">
        <f>IF(ISNUMBER(SEARCH(Z$1,$B92)),MAX(L$1:L91)+1)</f>
        <v>0</v>
      </c>
      <c r="M92" s="12" t="b">
        <f>IF(ISNUMBER(SEARCH(AA$1,$B92)),MAX(M$1:M91)+1)</f>
        <v>0</v>
      </c>
      <c r="N92" s="12" t="b">
        <f>IF(ISNUMBER(SEARCH(AB$1,$B92)),MAX(N$1:N91)+1)</f>
        <v>0</v>
      </c>
      <c r="O92" s="12" t="str">
        <f>'AB Touchpoint System Workbook'!K103</f>
        <v>Client 91</v>
      </c>
      <c r="P92" s="13">
        <f t="shared" si="3"/>
        <v>91</v>
      </c>
      <c r="Q92" s="20" t="str">
        <f>IFERROR(VLOOKUP($P92,C:$O,13,0),"")</f>
        <v/>
      </c>
      <c r="R92" s="20" t="str">
        <f>IFERROR(VLOOKUP($P92,D:$O,12,0),"")</f>
        <v/>
      </c>
      <c r="S92" s="20" t="str">
        <f>IFERROR(VLOOKUP($P92,E:$O,11,0),"")</f>
        <v/>
      </c>
      <c r="T92" s="20" t="str">
        <f>IFERROR(VLOOKUP($P92,F:$O,10,0),"")</f>
        <v/>
      </c>
      <c r="U92" s="20" t="str">
        <f>IFERROR(VLOOKUP($P92,G:$O,9,0),"")</f>
        <v/>
      </c>
      <c r="V92" s="20" t="str">
        <f>IFERROR(VLOOKUP($P92,H:$O,8,0),"")</f>
        <v/>
      </c>
      <c r="W92" s="20" t="str">
        <f>IFERROR(VLOOKUP($P92,I:$O,7,0),"")</f>
        <v/>
      </c>
      <c r="X92" s="20" t="str">
        <f>IFERROR(VLOOKUP($P92,J:$O,6,0),"")</f>
        <v/>
      </c>
      <c r="Y92" s="20" t="str">
        <f>IFERROR(VLOOKUP($P92,K:$O,5,0),"")</f>
        <v/>
      </c>
      <c r="Z92" s="20" t="str">
        <f>IFERROR(VLOOKUP($P92,L:$O,4,0),"")</f>
        <v/>
      </c>
      <c r="AA92" s="20" t="str">
        <f>IFERROR(VLOOKUP($P92,M:$O,3,0),"")</f>
        <v/>
      </c>
      <c r="AB92" s="20" t="str">
        <f>IFERROR(VLOOKUP($P92,N:$O,2,0),"")</f>
        <v/>
      </c>
    </row>
    <row r="93" spans="1:28" x14ac:dyDescent="0.15">
      <c r="A93" s="9" t="str">
        <f>'AB Touchpoint System Workbook'!M104</f>
        <v>August</v>
      </c>
      <c r="B93" s="12" t="str">
        <f t="shared" si="2"/>
        <v>Client 92August</v>
      </c>
      <c r="C93" s="12" t="b">
        <f>IF(ISNUMBER(SEARCH(Q$1,$B93)),MAX(C$1:C92)+1)</f>
        <v>0</v>
      </c>
      <c r="D93" s="12" t="b">
        <f>IF(ISNUMBER(SEARCH(R$1,$B93)),MAX(D$1:D92)+1)</f>
        <v>0</v>
      </c>
      <c r="E93" s="12" t="b">
        <f>IF(ISNUMBER(SEARCH(S$1,$B93)),MAX(E$1:E92)+1)</f>
        <v>0</v>
      </c>
      <c r="F93" s="12" t="b">
        <f>IF(ISNUMBER(SEARCH(T$1,$B93)),MAX(F$1:F92)+1)</f>
        <v>0</v>
      </c>
      <c r="G93" s="12" t="b">
        <f>IF(ISNUMBER(SEARCH(U$1,$B93)),MAX(G$1:G92)+1)</f>
        <v>0</v>
      </c>
      <c r="H93" s="12" t="b">
        <f>IF(ISNUMBER(SEARCH(V$1,$B93)),MAX(H$1:H92)+1)</f>
        <v>0</v>
      </c>
      <c r="I93" s="12" t="b">
        <f>IF(ISNUMBER(SEARCH(W$1,$B93)),MAX(I$1:I92)+1)</f>
        <v>0</v>
      </c>
      <c r="J93" s="12">
        <f>IF(ISNUMBER(SEARCH(X$1,$B93)),MAX(J$1:J92)+1)</f>
        <v>9</v>
      </c>
      <c r="K93" s="12" t="b">
        <f>IF(ISNUMBER(SEARCH(Y$1,$B93)),MAX(K$1:K92)+1)</f>
        <v>0</v>
      </c>
      <c r="L93" s="12" t="b">
        <f>IF(ISNUMBER(SEARCH(Z$1,$B93)),MAX(L$1:L92)+1)</f>
        <v>0</v>
      </c>
      <c r="M93" s="12" t="b">
        <f>IF(ISNUMBER(SEARCH(AA$1,$B93)),MAX(M$1:M92)+1)</f>
        <v>0</v>
      </c>
      <c r="N93" s="12" t="b">
        <f>IF(ISNUMBER(SEARCH(AB$1,$B93)),MAX(N$1:N92)+1)</f>
        <v>0</v>
      </c>
      <c r="O93" s="12" t="str">
        <f>'AB Touchpoint System Workbook'!K104</f>
        <v>Client 92</v>
      </c>
      <c r="P93" s="13">
        <f t="shared" si="3"/>
        <v>92</v>
      </c>
      <c r="Q93" s="20" t="str">
        <f>IFERROR(VLOOKUP($P93,C:$O,13,0),"")</f>
        <v/>
      </c>
      <c r="R93" s="20" t="str">
        <f>IFERROR(VLOOKUP($P93,D:$O,12,0),"")</f>
        <v/>
      </c>
      <c r="S93" s="20" t="str">
        <f>IFERROR(VLOOKUP($P93,E:$O,11,0),"")</f>
        <v/>
      </c>
      <c r="T93" s="20" t="str">
        <f>IFERROR(VLOOKUP($P93,F:$O,10,0),"")</f>
        <v/>
      </c>
      <c r="U93" s="20" t="str">
        <f>IFERROR(VLOOKUP($P93,G:$O,9,0),"")</f>
        <v/>
      </c>
      <c r="V93" s="20" t="str">
        <f>IFERROR(VLOOKUP($P93,H:$O,8,0),"")</f>
        <v/>
      </c>
      <c r="W93" s="20" t="str">
        <f>IFERROR(VLOOKUP($P93,I:$O,7,0),"")</f>
        <v/>
      </c>
      <c r="X93" s="20" t="str">
        <f>IFERROR(VLOOKUP($P93,J:$O,6,0),"")</f>
        <v/>
      </c>
      <c r="Y93" s="20" t="str">
        <f>IFERROR(VLOOKUP($P93,K:$O,5,0),"")</f>
        <v/>
      </c>
      <c r="Z93" s="20" t="str">
        <f>IFERROR(VLOOKUP($P93,L:$O,4,0),"")</f>
        <v/>
      </c>
      <c r="AA93" s="20" t="str">
        <f>IFERROR(VLOOKUP($P93,M:$O,3,0),"")</f>
        <v/>
      </c>
      <c r="AB93" s="20" t="str">
        <f>IFERROR(VLOOKUP($P93,N:$O,2,0),"")</f>
        <v/>
      </c>
    </row>
    <row r="94" spans="1:28" x14ac:dyDescent="0.15">
      <c r="A94" s="9" t="str">
        <f>'AB Touchpoint System Workbook'!M105</f>
        <v>September</v>
      </c>
      <c r="B94" s="12" t="str">
        <f t="shared" si="2"/>
        <v>Client 93September</v>
      </c>
      <c r="C94" s="12" t="b">
        <f>IF(ISNUMBER(SEARCH(Q$1,$B94)),MAX(C$1:C93)+1)</f>
        <v>0</v>
      </c>
      <c r="D94" s="12" t="b">
        <f>IF(ISNUMBER(SEARCH(R$1,$B94)),MAX(D$1:D93)+1)</f>
        <v>0</v>
      </c>
      <c r="E94" s="12" t="b">
        <f>IF(ISNUMBER(SEARCH(S$1,$B94)),MAX(E$1:E93)+1)</f>
        <v>0</v>
      </c>
      <c r="F94" s="12" t="b">
        <f>IF(ISNUMBER(SEARCH(T$1,$B94)),MAX(F$1:F93)+1)</f>
        <v>0</v>
      </c>
      <c r="G94" s="12" t="b">
        <f>IF(ISNUMBER(SEARCH(U$1,$B94)),MAX(G$1:G93)+1)</f>
        <v>0</v>
      </c>
      <c r="H94" s="12" t="b">
        <f>IF(ISNUMBER(SEARCH(V$1,$B94)),MAX(H$1:H93)+1)</f>
        <v>0</v>
      </c>
      <c r="I94" s="12" t="b">
        <f>IF(ISNUMBER(SEARCH(W$1,$B94)),MAX(I$1:I93)+1)</f>
        <v>0</v>
      </c>
      <c r="J94" s="12" t="b">
        <f>IF(ISNUMBER(SEARCH(X$1,$B94)),MAX(J$1:J93)+1)</f>
        <v>0</v>
      </c>
      <c r="K94" s="12">
        <f>IF(ISNUMBER(SEARCH(Y$1,$B94)),MAX(K$1:K93)+1)</f>
        <v>8</v>
      </c>
      <c r="L94" s="12" t="b">
        <f>IF(ISNUMBER(SEARCH(Z$1,$B94)),MAX(L$1:L93)+1)</f>
        <v>0</v>
      </c>
      <c r="M94" s="12" t="b">
        <f>IF(ISNUMBER(SEARCH(AA$1,$B94)),MAX(M$1:M93)+1)</f>
        <v>0</v>
      </c>
      <c r="N94" s="12" t="b">
        <f>IF(ISNUMBER(SEARCH(AB$1,$B94)),MAX(N$1:N93)+1)</f>
        <v>0</v>
      </c>
      <c r="O94" s="12" t="str">
        <f>'AB Touchpoint System Workbook'!K105</f>
        <v>Client 93</v>
      </c>
      <c r="P94" s="13">
        <f t="shared" si="3"/>
        <v>93</v>
      </c>
      <c r="Q94" s="20" t="str">
        <f>IFERROR(VLOOKUP($P94,C:$O,13,0),"")</f>
        <v/>
      </c>
      <c r="R94" s="20" t="str">
        <f>IFERROR(VLOOKUP($P94,D:$O,12,0),"")</f>
        <v/>
      </c>
      <c r="S94" s="20" t="str">
        <f>IFERROR(VLOOKUP($P94,E:$O,11,0),"")</f>
        <v/>
      </c>
      <c r="T94" s="20" t="str">
        <f>IFERROR(VLOOKUP($P94,F:$O,10,0),"")</f>
        <v/>
      </c>
      <c r="U94" s="20" t="str">
        <f>IFERROR(VLOOKUP($P94,G:$O,9,0),"")</f>
        <v/>
      </c>
      <c r="V94" s="20" t="str">
        <f>IFERROR(VLOOKUP($P94,H:$O,8,0),"")</f>
        <v/>
      </c>
      <c r="W94" s="20" t="str">
        <f>IFERROR(VLOOKUP($P94,I:$O,7,0),"")</f>
        <v/>
      </c>
      <c r="X94" s="20" t="str">
        <f>IFERROR(VLOOKUP($P94,J:$O,6,0),"")</f>
        <v/>
      </c>
      <c r="Y94" s="20" t="str">
        <f>IFERROR(VLOOKUP($P94,K:$O,5,0),"")</f>
        <v/>
      </c>
      <c r="Z94" s="20" t="str">
        <f>IFERROR(VLOOKUP($P94,L:$O,4,0),"")</f>
        <v/>
      </c>
      <c r="AA94" s="20" t="str">
        <f>IFERROR(VLOOKUP($P94,M:$O,3,0),"")</f>
        <v/>
      </c>
      <c r="AB94" s="20" t="str">
        <f>IFERROR(VLOOKUP($P94,N:$O,2,0),"")</f>
        <v/>
      </c>
    </row>
    <row r="95" spans="1:28" x14ac:dyDescent="0.15">
      <c r="A95" s="9" t="str">
        <f>'AB Touchpoint System Workbook'!M106</f>
        <v>October</v>
      </c>
      <c r="B95" s="12" t="str">
        <f t="shared" si="2"/>
        <v>Client 94October</v>
      </c>
      <c r="C95" s="12" t="b">
        <f>IF(ISNUMBER(SEARCH(Q$1,$B95)),MAX(C$1:C94)+1)</f>
        <v>0</v>
      </c>
      <c r="D95" s="12" t="b">
        <f>IF(ISNUMBER(SEARCH(R$1,$B95)),MAX(D$1:D94)+1)</f>
        <v>0</v>
      </c>
      <c r="E95" s="12" t="b">
        <f>IF(ISNUMBER(SEARCH(S$1,$B95)),MAX(E$1:E94)+1)</f>
        <v>0</v>
      </c>
      <c r="F95" s="12" t="b">
        <f>IF(ISNUMBER(SEARCH(T$1,$B95)),MAX(F$1:F94)+1)</f>
        <v>0</v>
      </c>
      <c r="G95" s="12" t="b">
        <f>IF(ISNUMBER(SEARCH(U$1,$B95)),MAX(G$1:G94)+1)</f>
        <v>0</v>
      </c>
      <c r="H95" s="12" t="b">
        <f>IF(ISNUMBER(SEARCH(V$1,$B95)),MAX(H$1:H94)+1)</f>
        <v>0</v>
      </c>
      <c r="I95" s="12" t="b">
        <f>IF(ISNUMBER(SEARCH(W$1,$B95)),MAX(I$1:I94)+1)</f>
        <v>0</v>
      </c>
      <c r="J95" s="12" t="b">
        <f>IF(ISNUMBER(SEARCH(X$1,$B95)),MAX(J$1:J94)+1)</f>
        <v>0</v>
      </c>
      <c r="K95" s="12" t="b">
        <f>IF(ISNUMBER(SEARCH(Y$1,$B95)),MAX(K$1:K94)+1)</f>
        <v>0</v>
      </c>
      <c r="L95" s="12">
        <f>IF(ISNUMBER(SEARCH(Z$1,$B95)),MAX(L$1:L94)+1)</f>
        <v>9</v>
      </c>
      <c r="M95" s="12" t="b">
        <f>IF(ISNUMBER(SEARCH(AA$1,$B95)),MAX(M$1:M94)+1)</f>
        <v>0</v>
      </c>
      <c r="N95" s="12" t="b">
        <f>IF(ISNUMBER(SEARCH(AB$1,$B95)),MAX(N$1:N94)+1)</f>
        <v>0</v>
      </c>
      <c r="O95" s="12" t="str">
        <f>'AB Touchpoint System Workbook'!K106</f>
        <v>Client 94</v>
      </c>
      <c r="P95" s="13">
        <f t="shared" si="3"/>
        <v>94</v>
      </c>
      <c r="Q95" s="20" t="str">
        <f>IFERROR(VLOOKUP($P95,C:$O,13,0),"")</f>
        <v/>
      </c>
      <c r="R95" s="20" t="str">
        <f>IFERROR(VLOOKUP($P95,D:$O,12,0),"")</f>
        <v/>
      </c>
      <c r="S95" s="20" t="str">
        <f>IFERROR(VLOOKUP($P95,E:$O,11,0),"")</f>
        <v/>
      </c>
      <c r="T95" s="20" t="str">
        <f>IFERROR(VLOOKUP($P95,F:$O,10,0),"")</f>
        <v/>
      </c>
      <c r="U95" s="20" t="str">
        <f>IFERROR(VLOOKUP($P95,G:$O,9,0),"")</f>
        <v/>
      </c>
      <c r="V95" s="20" t="str">
        <f>IFERROR(VLOOKUP($P95,H:$O,8,0),"")</f>
        <v/>
      </c>
      <c r="W95" s="20" t="str">
        <f>IFERROR(VLOOKUP($P95,I:$O,7,0),"")</f>
        <v/>
      </c>
      <c r="X95" s="20" t="str">
        <f>IFERROR(VLOOKUP($P95,J:$O,6,0),"")</f>
        <v/>
      </c>
      <c r="Y95" s="20" t="str">
        <f>IFERROR(VLOOKUP($P95,K:$O,5,0),"")</f>
        <v/>
      </c>
      <c r="Z95" s="20" t="str">
        <f>IFERROR(VLOOKUP($P95,L:$O,4,0),"")</f>
        <v/>
      </c>
      <c r="AA95" s="20" t="str">
        <f>IFERROR(VLOOKUP($P95,M:$O,3,0),"")</f>
        <v/>
      </c>
      <c r="AB95" s="20" t="str">
        <f>IFERROR(VLOOKUP($P95,N:$O,2,0),"")</f>
        <v/>
      </c>
    </row>
    <row r="96" spans="1:28" x14ac:dyDescent="0.15">
      <c r="A96" s="9" t="str">
        <f>'AB Touchpoint System Workbook'!M107</f>
        <v>November</v>
      </c>
      <c r="B96" s="12" t="str">
        <f t="shared" si="2"/>
        <v>Client 95November</v>
      </c>
      <c r="C96" s="12" t="b">
        <f>IF(ISNUMBER(SEARCH(Q$1,$B96)),MAX(C$1:C95)+1)</f>
        <v>0</v>
      </c>
      <c r="D96" s="12" t="b">
        <f>IF(ISNUMBER(SEARCH(R$1,$B96)),MAX(D$1:D95)+1)</f>
        <v>0</v>
      </c>
      <c r="E96" s="12" t="b">
        <f>IF(ISNUMBER(SEARCH(S$1,$B96)),MAX(E$1:E95)+1)</f>
        <v>0</v>
      </c>
      <c r="F96" s="12" t="b">
        <f>IF(ISNUMBER(SEARCH(T$1,$B96)),MAX(F$1:F95)+1)</f>
        <v>0</v>
      </c>
      <c r="G96" s="12" t="b">
        <f>IF(ISNUMBER(SEARCH(U$1,$B96)),MAX(G$1:G95)+1)</f>
        <v>0</v>
      </c>
      <c r="H96" s="12" t="b">
        <f>IF(ISNUMBER(SEARCH(V$1,$B96)),MAX(H$1:H95)+1)</f>
        <v>0</v>
      </c>
      <c r="I96" s="12" t="b">
        <f>IF(ISNUMBER(SEARCH(W$1,$B96)),MAX(I$1:I95)+1)</f>
        <v>0</v>
      </c>
      <c r="J96" s="12" t="b">
        <f>IF(ISNUMBER(SEARCH(X$1,$B96)),MAX(J$1:J95)+1)</f>
        <v>0</v>
      </c>
      <c r="K96" s="12" t="b">
        <f>IF(ISNUMBER(SEARCH(Y$1,$B96)),MAX(K$1:K95)+1)</f>
        <v>0</v>
      </c>
      <c r="L96" s="12" t="b">
        <f>IF(ISNUMBER(SEARCH(Z$1,$B96)),MAX(L$1:L95)+1)</f>
        <v>0</v>
      </c>
      <c r="M96" s="12">
        <f>IF(ISNUMBER(SEARCH(AA$1,$B96)),MAX(M$1:M95)+1)</f>
        <v>8</v>
      </c>
      <c r="N96" s="12" t="b">
        <f>IF(ISNUMBER(SEARCH(AB$1,$B96)),MAX(N$1:N95)+1)</f>
        <v>0</v>
      </c>
      <c r="O96" s="12" t="str">
        <f>'AB Touchpoint System Workbook'!K107</f>
        <v>Client 95</v>
      </c>
      <c r="P96" s="13">
        <f t="shared" si="3"/>
        <v>95</v>
      </c>
      <c r="Q96" s="20" t="str">
        <f>IFERROR(VLOOKUP($P96,C:$O,13,0),"")</f>
        <v/>
      </c>
      <c r="R96" s="20" t="str">
        <f>IFERROR(VLOOKUP($P96,D:$O,12,0),"")</f>
        <v/>
      </c>
      <c r="S96" s="20" t="str">
        <f>IFERROR(VLOOKUP($P96,E:$O,11,0),"")</f>
        <v/>
      </c>
      <c r="T96" s="20" t="str">
        <f>IFERROR(VLOOKUP($P96,F:$O,10,0),"")</f>
        <v/>
      </c>
      <c r="U96" s="20" t="str">
        <f>IFERROR(VLOOKUP($P96,G:$O,9,0),"")</f>
        <v/>
      </c>
      <c r="V96" s="20" t="str">
        <f>IFERROR(VLOOKUP($P96,H:$O,8,0),"")</f>
        <v/>
      </c>
      <c r="W96" s="20" t="str">
        <f>IFERROR(VLOOKUP($P96,I:$O,7,0),"")</f>
        <v/>
      </c>
      <c r="X96" s="20" t="str">
        <f>IFERROR(VLOOKUP($P96,J:$O,6,0),"")</f>
        <v/>
      </c>
      <c r="Y96" s="20" t="str">
        <f>IFERROR(VLOOKUP($P96,K:$O,5,0),"")</f>
        <v/>
      </c>
      <c r="Z96" s="20" t="str">
        <f>IFERROR(VLOOKUP($P96,L:$O,4,0),"")</f>
        <v/>
      </c>
      <c r="AA96" s="20" t="str">
        <f>IFERROR(VLOOKUP($P96,M:$O,3,0),"")</f>
        <v/>
      </c>
      <c r="AB96" s="20" t="str">
        <f>IFERROR(VLOOKUP($P96,N:$O,2,0),"")</f>
        <v/>
      </c>
    </row>
    <row r="97" spans="1:28" x14ac:dyDescent="0.15">
      <c r="A97" s="9" t="str">
        <f>'AB Touchpoint System Workbook'!M108</f>
        <v>December</v>
      </c>
      <c r="B97" s="12" t="str">
        <f t="shared" si="2"/>
        <v>Client 96December</v>
      </c>
      <c r="C97" s="12" t="b">
        <f>IF(ISNUMBER(SEARCH(Q$1,$B97)),MAX(C$1:C96)+1)</f>
        <v>0</v>
      </c>
      <c r="D97" s="12" t="b">
        <f>IF(ISNUMBER(SEARCH(R$1,$B97)),MAX(D$1:D96)+1)</f>
        <v>0</v>
      </c>
      <c r="E97" s="12" t="b">
        <f>IF(ISNUMBER(SEARCH(S$1,$B97)),MAX(E$1:E96)+1)</f>
        <v>0</v>
      </c>
      <c r="F97" s="12" t="b">
        <f>IF(ISNUMBER(SEARCH(T$1,$B97)),MAX(F$1:F96)+1)</f>
        <v>0</v>
      </c>
      <c r="G97" s="12" t="b">
        <f>IF(ISNUMBER(SEARCH(U$1,$B97)),MAX(G$1:G96)+1)</f>
        <v>0</v>
      </c>
      <c r="H97" s="12" t="b">
        <f>IF(ISNUMBER(SEARCH(V$1,$B97)),MAX(H$1:H96)+1)</f>
        <v>0</v>
      </c>
      <c r="I97" s="12" t="b">
        <f>IF(ISNUMBER(SEARCH(W$1,$B97)),MAX(I$1:I96)+1)</f>
        <v>0</v>
      </c>
      <c r="J97" s="12" t="b">
        <f>IF(ISNUMBER(SEARCH(X$1,$B97)),MAX(J$1:J96)+1)</f>
        <v>0</v>
      </c>
      <c r="K97" s="12" t="b">
        <f>IF(ISNUMBER(SEARCH(Y$1,$B97)),MAX(K$1:K96)+1)</f>
        <v>0</v>
      </c>
      <c r="L97" s="12" t="b">
        <f>IF(ISNUMBER(SEARCH(Z$1,$B97)),MAX(L$1:L96)+1)</f>
        <v>0</v>
      </c>
      <c r="M97" s="12" t="b">
        <f>IF(ISNUMBER(SEARCH(AA$1,$B97)),MAX(M$1:M96)+1)</f>
        <v>0</v>
      </c>
      <c r="N97" s="12">
        <f>IF(ISNUMBER(SEARCH(AB$1,$B97)),MAX(N$1:N96)+1)</f>
        <v>7</v>
      </c>
      <c r="O97" s="12" t="str">
        <f>'AB Touchpoint System Workbook'!K108</f>
        <v>Client 96</v>
      </c>
      <c r="P97" s="13">
        <f t="shared" si="3"/>
        <v>96</v>
      </c>
      <c r="Q97" s="20" t="str">
        <f>IFERROR(VLOOKUP($P97,C:$O,13,0),"")</f>
        <v/>
      </c>
      <c r="R97" s="20" t="str">
        <f>IFERROR(VLOOKUP($P97,D:$O,12,0),"")</f>
        <v/>
      </c>
      <c r="S97" s="20" t="str">
        <f>IFERROR(VLOOKUP($P97,E:$O,11,0),"")</f>
        <v/>
      </c>
      <c r="T97" s="20" t="str">
        <f>IFERROR(VLOOKUP($P97,F:$O,10,0),"")</f>
        <v/>
      </c>
      <c r="U97" s="20" t="str">
        <f>IFERROR(VLOOKUP($P97,G:$O,9,0),"")</f>
        <v/>
      </c>
      <c r="V97" s="20" t="str">
        <f>IFERROR(VLOOKUP($P97,H:$O,8,0),"")</f>
        <v/>
      </c>
      <c r="W97" s="20" t="str">
        <f>IFERROR(VLOOKUP($P97,I:$O,7,0),"")</f>
        <v/>
      </c>
      <c r="X97" s="20" t="str">
        <f>IFERROR(VLOOKUP($P97,J:$O,6,0),"")</f>
        <v/>
      </c>
      <c r="Y97" s="20" t="str">
        <f>IFERROR(VLOOKUP($P97,K:$O,5,0),"")</f>
        <v/>
      </c>
      <c r="Z97" s="20" t="str">
        <f>IFERROR(VLOOKUP($P97,L:$O,4,0),"")</f>
        <v/>
      </c>
      <c r="AA97" s="20" t="str">
        <f>IFERROR(VLOOKUP($P97,M:$O,3,0),"")</f>
        <v/>
      </c>
      <c r="AB97" s="20" t="str">
        <f>IFERROR(VLOOKUP($P97,N:$O,2,0),"")</f>
        <v/>
      </c>
    </row>
    <row r="98" spans="1:28" x14ac:dyDescent="0.15">
      <c r="A98" s="9" t="str">
        <f>'AB Touchpoint System Workbook'!M109</f>
        <v>January</v>
      </c>
      <c r="B98" s="12" t="str">
        <f t="shared" si="2"/>
        <v>Client 97January</v>
      </c>
      <c r="C98" s="12">
        <f>IF(ISNUMBER(SEARCH(Q$1,$B98)),MAX(C$1:C97)+1)</f>
        <v>8</v>
      </c>
      <c r="D98" s="12" t="b">
        <f>IF(ISNUMBER(SEARCH(R$1,$B98)),MAX(D$1:D97)+1)</f>
        <v>0</v>
      </c>
      <c r="E98" s="12" t="b">
        <f>IF(ISNUMBER(SEARCH(S$1,$B98)),MAX(E$1:E97)+1)</f>
        <v>0</v>
      </c>
      <c r="F98" s="12" t="b">
        <f>IF(ISNUMBER(SEARCH(T$1,$B98)),MAX(F$1:F97)+1)</f>
        <v>0</v>
      </c>
      <c r="G98" s="12" t="b">
        <f>IF(ISNUMBER(SEARCH(U$1,$B98)),MAX(G$1:G97)+1)</f>
        <v>0</v>
      </c>
      <c r="H98" s="12" t="b">
        <f>IF(ISNUMBER(SEARCH(V$1,$B98)),MAX(H$1:H97)+1)</f>
        <v>0</v>
      </c>
      <c r="I98" s="12" t="b">
        <f>IF(ISNUMBER(SEARCH(W$1,$B98)),MAX(I$1:I97)+1)</f>
        <v>0</v>
      </c>
      <c r="J98" s="12" t="b">
        <f>IF(ISNUMBER(SEARCH(X$1,$B98)),MAX(J$1:J97)+1)</f>
        <v>0</v>
      </c>
      <c r="K98" s="12" t="b">
        <f>IF(ISNUMBER(SEARCH(Y$1,$B98)),MAX(K$1:K97)+1)</f>
        <v>0</v>
      </c>
      <c r="L98" s="12" t="b">
        <f>IF(ISNUMBER(SEARCH(Z$1,$B98)),MAX(L$1:L97)+1)</f>
        <v>0</v>
      </c>
      <c r="M98" s="12" t="b">
        <f>IF(ISNUMBER(SEARCH(AA$1,$B98)),MAX(M$1:M97)+1)</f>
        <v>0</v>
      </c>
      <c r="N98" s="12" t="b">
        <f>IF(ISNUMBER(SEARCH(AB$1,$B98)),MAX(N$1:N97)+1)</f>
        <v>0</v>
      </c>
      <c r="O98" s="12" t="str">
        <f>'AB Touchpoint System Workbook'!K109</f>
        <v>Client 97</v>
      </c>
      <c r="P98" s="13">
        <f t="shared" si="3"/>
        <v>97</v>
      </c>
      <c r="Q98" s="20" t="str">
        <f>IFERROR(VLOOKUP($P98,C:$O,13,0),"")</f>
        <v/>
      </c>
      <c r="R98" s="20" t="str">
        <f>IFERROR(VLOOKUP($P98,D:$O,12,0),"")</f>
        <v/>
      </c>
      <c r="S98" s="20" t="str">
        <f>IFERROR(VLOOKUP($P98,E:$O,11,0),"")</f>
        <v/>
      </c>
      <c r="T98" s="20" t="str">
        <f>IFERROR(VLOOKUP($P98,F:$O,10,0),"")</f>
        <v/>
      </c>
      <c r="U98" s="20" t="str">
        <f>IFERROR(VLOOKUP($P98,G:$O,9,0),"")</f>
        <v/>
      </c>
      <c r="V98" s="20" t="str">
        <f>IFERROR(VLOOKUP($P98,H:$O,8,0),"")</f>
        <v/>
      </c>
      <c r="W98" s="20" t="str">
        <f>IFERROR(VLOOKUP($P98,I:$O,7,0),"")</f>
        <v/>
      </c>
      <c r="X98" s="20" t="str">
        <f>IFERROR(VLOOKUP($P98,J:$O,6,0),"")</f>
        <v/>
      </c>
      <c r="Y98" s="20" t="str">
        <f>IFERROR(VLOOKUP($P98,K:$O,5,0),"")</f>
        <v/>
      </c>
      <c r="Z98" s="20" t="str">
        <f>IFERROR(VLOOKUP($P98,L:$O,4,0),"")</f>
        <v/>
      </c>
      <c r="AA98" s="20" t="str">
        <f>IFERROR(VLOOKUP($P98,M:$O,3,0),"")</f>
        <v/>
      </c>
      <c r="AB98" s="20" t="str">
        <f>IFERROR(VLOOKUP($P98,N:$O,2,0),"")</f>
        <v/>
      </c>
    </row>
    <row r="99" spans="1:28" x14ac:dyDescent="0.15">
      <c r="A99" s="9" t="str">
        <f>'AB Touchpoint System Workbook'!M110</f>
        <v>February</v>
      </c>
      <c r="B99" s="12" t="str">
        <f t="shared" si="2"/>
        <v>Client 98February</v>
      </c>
      <c r="C99" s="12" t="b">
        <f>IF(ISNUMBER(SEARCH(Q$1,$B99)),MAX(C$1:C98)+1)</f>
        <v>0</v>
      </c>
      <c r="D99" s="12">
        <f>IF(ISNUMBER(SEARCH(R$1,$B99)),MAX(D$1:D98)+1)</f>
        <v>9</v>
      </c>
      <c r="E99" s="12" t="b">
        <f>IF(ISNUMBER(SEARCH(S$1,$B99)),MAX(E$1:E98)+1)</f>
        <v>0</v>
      </c>
      <c r="F99" s="12" t="b">
        <f>IF(ISNUMBER(SEARCH(T$1,$B99)),MAX(F$1:F98)+1)</f>
        <v>0</v>
      </c>
      <c r="G99" s="12" t="b">
        <f>IF(ISNUMBER(SEARCH(U$1,$B99)),MAX(G$1:G98)+1)</f>
        <v>0</v>
      </c>
      <c r="H99" s="12" t="b">
        <f>IF(ISNUMBER(SEARCH(V$1,$B99)),MAX(H$1:H98)+1)</f>
        <v>0</v>
      </c>
      <c r="I99" s="12" t="b">
        <f>IF(ISNUMBER(SEARCH(W$1,$B99)),MAX(I$1:I98)+1)</f>
        <v>0</v>
      </c>
      <c r="J99" s="12" t="b">
        <f>IF(ISNUMBER(SEARCH(X$1,$B99)),MAX(J$1:J98)+1)</f>
        <v>0</v>
      </c>
      <c r="K99" s="12" t="b">
        <f>IF(ISNUMBER(SEARCH(Y$1,$B99)),MAX(K$1:K98)+1)</f>
        <v>0</v>
      </c>
      <c r="L99" s="12" t="b">
        <f>IF(ISNUMBER(SEARCH(Z$1,$B99)),MAX(L$1:L98)+1)</f>
        <v>0</v>
      </c>
      <c r="M99" s="12" t="b">
        <f>IF(ISNUMBER(SEARCH(AA$1,$B99)),MAX(M$1:M98)+1)</f>
        <v>0</v>
      </c>
      <c r="N99" s="12" t="b">
        <f>IF(ISNUMBER(SEARCH(AB$1,$B99)),MAX(N$1:N98)+1)</f>
        <v>0</v>
      </c>
      <c r="O99" s="12" t="str">
        <f>'AB Touchpoint System Workbook'!K110</f>
        <v>Client 98</v>
      </c>
      <c r="P99" s="13">
        <f t="shared" si="3"/>
        <v>98</v>
      </c>
      <c r="Q99" s="20" t="str">
        <f>IFERROR(VLOOKUP($P99,C:$O,13,0),"")</f>
        <v/>
      </c>
      <c r="R99" s="20" t="str">
        <f>IFERROR(VLOOKUP($P99,D:$O,12,0),"")</f>
        <v/>
      </c>
      <c r="S99" s="20" t="str">
        <f>IFERROR(VLOOKUP($P99,E:$O,11,0),"")</f>
        <v/>
      </c>
      <c r="T99" s="20" t="str">
        <f>IFERROR(VLOOKUP($P99,F:$O,10,0),"")</f>
        <v/>
      </c>
      <c r="U99" s="20" t="str">
        <f>IFERROR(VLOOKUP($P99,G:$O,9,0),"")</f>
        <v/>
      </c>
      <c r="V99" s="20" t="str">
        <f>IFERROR(VLOOKUP($P99,H:$O,8,0),"")</f>
        <v/>
      </c>
      <c r="W99" s="20" t="str">
        <f>IFERROR(VLOOKUP($P99,I:$O,7,0),"")</f>
        <v/>
      </c>
      <c r="X99" s="20" t="str">
        <f>IFERROR(VLOOKUP($P99,J:$O,6,0),"")</f>
        <v/>
      </c>
      <c r="Y99" s="20" t="str">
        <f>IFERROR(VLOOKUP($P99,K:$O,5,0),"")</f>
        <v/>
      </c>
      <c r="Z99" s="20" t="str">
        <f>IFERROR(VLOOKUP($P99,L:$O,4,0),"")</f>
        <v/>
      </c>
      <c r="AA99" s="20" t="str">
        <f>IFERROR(VLOOKUP($P99,M:$O,3,0),"")</f>
        <v/>
      </c>
      <c r="AB99" s="20" t="str">
        <f>IFERROR(VLOOKUP($P99,N:$O,2,0),"")</f>
        <v/>
      </c>
    </row>
    <row r="100" spans="1:28" x14ac:dyDescent="0.15">
      <c r="A100" s="9" t="str">
        <f>'AB Touchpoint System Workbook'!M111</f>
        <v>March</v>
      </c>
      <c r="B100" s="12" t="str">
        <f t="shared" si="2"/>
        <v>Client 99March</v>
      </c>
      <c r="C100" s="12" t="b">
        <f>IF(ISNUMBER(SEARCH(Q$1,$B100)),MAX(C$1:C99)+1)</f>
        <v>0</v>
      </c>
      <c r="D100" s="12" t="b">
        <f>IF(ISNUMBER(SEARCH(R$1,$B100)),MAX(D$1:D99)+1)</f>
        <v>0</v>
      </c>
      <c r="E100" s="12">
        <f>IF(ISNUMBER(SEARCH(S$1,$B100)),MAX(E$1:E99)+1)</f>
        <v>9</v>
      </c>
      <c r="F100" s="12" t="b">
        <f>IF(ISNUMBER(SEARCH(T$1,$B100)),MAX(F$1:F99)+1)</f>
        <v>0</v>
      </c>
      <c r="G100" s="12" t="b">
        <f>IF(ISNUMBER(SEARCH(U$1,$B100)),MAX(G$1:G99)+1)</f>
        <v>0</v>
      </c>
      <c r="H100" s="12" t="b">
        <f>IF(ISNUMBER(SEARCH(V$1,$B100)),MAX(H$1:H99)+1)</f>
        <v>0</v>
      </c>
      <c r="I100" s="12" t="b">
        <f>IF(ISNUMBER(SEARCH(W$1,$B100)),MAX(I$1:I99)+1)</f>
        <v>0</v>
      </c>
      <c r="J100" s="12" t="b">
        <f>IF(ISNUMBER(SEARCH(X$1,$B100)),MAX(J$1:J99)+1)</f>
        <v>0</v>
      </c>
      <c r="K100" s="12" t="b">
        <f>IF(ISNUMBER(SEARCH(Y$1,$B100)),MAX(K$1:K99)+1)</f>
        <v>0</v>
      </c>
      <c r="L100" s="12" t="b">
        <f>IF(ISNUMBER(SEARCH(Z$1,$B100)),MAX(L$1:L99)+1)</f>
        <v>0</v>
      </c>
      <c r="M100" s="12" t="b">
        <f>IF(ISNUMBER(SEARCH(AA$1,$B100)),MAX(M$1:M99)+1)</f>
        <v>0</v>
      </c>
      <c r="N100" s="12" t="b">
        <f>IF(ISNUMBER(SEARCH(AB$1,$B100)),MAX(N$1:N99)+1)</f>
        <v>0</v>
      </c>
      <c r="O100" s="12" t="str">
        <f>'AB Touchpoint System Workbook'!K111</f>
        <v>Client 99</v>
      </c>
      <c r="P100" s="13">
        <f t="shared" si="3"/>
        <v>99</v>
      </c>
      <c r="Q100" s="20" t="str">
        <f>IFERROR(VLOOKUP($P100,C:$O,13,0),"")</f>
        <v/>
      </c>
      <c r="R100" s="20" t="str">
        <f>IFERROR(VLOOKUP($P100,D:$O,12,0),"")</f>
        <v/>
      </c>
      <c r="S100" s="20" t="str">
        <f>IFERROR(VLOOKUP($P100,E:$O,11,0),"")</f>
        <v/>
      </c>
      <c r="T100" s="20" t="str">
        <f>IFERROR(VLOOKUP($P100,F:$O,10,0),"")</f>
        <v/>
      </c>
      <c r="U100" s="20" t="str">
        <f>IFERROR(VLOOKUP($P100,G:$O,9,0),"")</f>
        <v/>
      </c>
      <c r="V100" s="20" t="str">
        <f>IFERROR(VLOOKUP($P100,H:$O,8,0),"")</f>
        <v/>
      </c>
      <c r="W100" s="20" t="str">
        <f>IFERROR(VLOOKUP($P100,I:$O,7,0),"")</f>
        <v/>
      </c>
      <c r="X100" s="20" t="str">
        <f>IFERROR(VLOOKUP($P100,J:$O,6,0),"")</f>
        <v/>
      </c>
      <c r="Y100" s="20" t="str">
        <f>IFERROR(VLOOKUP($P100,K:$O,5,0),"")</f>
        <v/>
      </c>
      <c r="Z100" s="20" t="str">
        <f>IFERROR(VLOOKUP($P100,L:$O,4,0),"")</f>
        <v/>
      </c>
      <c r="AA100" s="20" t="str">
        <f>IFERROR(VLOOKUP($P100,M:$O,3,0),"")</f>
        <v/>
      </c>
      <c r="AB100" s="20" t="str">
        <f>IFERROR(VLOOKUP($P100,N:$O,2,0),"")</f>
        <v/>
      </c>
    </row>
    <row r="101" spans="1:28" x14ac:dyDescent="0.15">
      <c r="A101" s="9" t="str">
        <f>'AB Touchpoint System Workbook'!M112</f>
        <v>April</v>
      </c>
      <c r="B101" s="12" t="str">
        <f t="shared" si="2"/>
        <v>Client 100April</v>
      </c>
      <c r="C101" s="12" t="b">
        <f>IF(ISNUMBER(SEARCH(Q$1,$B101)),MAX(C$1:C100)+1)</f>
        <v>0</v>
      </c>
      <c r="D101" s="12" t="b">
        <f>IF(ISNUMBER(SEARCH(R$1,$B101)),MAX(D$1:D100)+1)</f>
        <v>0</v>
      </c>
      <c r="E101" s="12" t="b">
        <f>IF(ISNUMBER(SEARCH(S$1,$B101)),MAX(E$1:E100)+1)</f>
        <v>0</v>
      </c>
      <c r="F101" s="12">
        <f>IF(ISNUMBER(SEARCH(T$1,$B101)),MAX(F$1:F100)+1)</f>
        <v>9</v>
      </c>
      <c r="G101" s="12" t="b">
        <f>IF(ISNUMBER(SEARCH(U$1,$B101)),MAX(G$1:G100)+1)</f>
        <v>0</v>
      </c>
      <c r="H101" s="12" t="b">
        <f>IF(ISNUMBER(SEARCH(V$1,$B101)),MAX(H$1:H100)+1)</f>
        <v>0</v>
      </c>
      <c r="I101" s="12" t="b">
        <f>IF(ISNUMBER(SEARCH(W$1,$B101)),MAX(I$1:I100)+1)</f>
        <v>0</v>
      </c>
      <c r="J101" s="12" t="b">
        <f>IF(ISNUMBER(SEARCH(X$1,$B101)),MAX(J$1:J100)+1)</f>
        <v>0</v>
      </c>
      <c r="K101" s="12" t="b">
        <f>IF(ISNUMBER(SEARCH(Y$1,$B101)),MAX(K$1:K100)+1)</f>
        <v>0</v>
      </c>
      <c r="L101" s="12" t="b">
        <f>IF(ISNUMBER(SEARCH(Z$1,$B101)),MAX(L$1:L100)+1)</f>
        <v>0</v>
      </c>
      <c r="M101" s="12" t="b">
        <f>IF(ISNUMBER(SEARCH(AA$1,$B101)),MAX(M$1:M100)+1)</f>
        <v>0</v>
      </c>
      <c r="N101" s="12" t="b">
        <f>IF(ISNUMBER(SEARCH(AB$1,$B101)),MAX(N$1:N100)+1)</f>
        <v>0</v>
      </c>
      <c r="O101" s="12" t="str">
        <f>'AB Touchpoint System Workbook'!K112</f>
        <v>Client 100</v>
      </c>
      <c r="P101" s="13">
        <f t="shared" si="3"/>
        <v>100</v>
      </c>
      <c r="Q101" s="20" t="str">
        <f>IFERROR(VLOOKUP($P101,C:$O,13,0),"")</f>
        <v/>
      </c>
      <c r="R101" s="20" t="str">
        <f>IFERROR(VLOOKUP($P101,D:$O,12,0),"")</f>
        <v/>
      </c>
      <c r="S101" s="20" t="str">
        <f>IFERROR(VLOOKUP($P101,E:$O,11,0),"")</f>
        <v/>
      </c>
      <c r="T101" s="20" t="str">
        <f>IFERROR(VLOOKUP($P101,F:$O,10,0),"")</f>
        <v/>
      </c>
      <c r="U101" s="20" t="str">
        <f>IFERROR(VLOOKUP($P101,G:$O,9,0),"")</f>
        <v/>
      </c>
      <c r="V101" s="20" t="str">
        <f>IFERROR(VLOOKUP($P101,H:$O,8,0),"")</f>
        <v/>
      </c>
      <c r="W101" s="20" t="str">
        <f>IFERROR(VLOOKUP($P101,I:$O,7,0),"")</f>
        <v/>
      </c>
      <c r="X101" s="20" t="str">
        <f>IFERROR(VLOOKUP($P101,J:$O,6,0),"")</f>
        <v/>
      </c>
      <c r="Y101" s="20" t="str">
        <f>IFERROR(VLOOKUP($P101,K:$O,5,0),"")</f>
        <v/>
      </c>
      <c r="Z101" s="20" t="str">
        <f>IFERROR(VLOOKUP($P101,L:$O,4,0),"")</f>
        <v/>
      </c>
      <c r="AA101" s="20" t="str">
        <f>IFERROR(VLOOKUP($P101,M:$O,3,0),"")</f>
        <v/>
      </c>
      <c r="AB101" s="20" t="str">
        <f>IFERROR(VLOOKUP($P101,N:$O,2,0),"")</f>
        <v/>
      </c>
    </row>
    <row r="102" spans="1:28" x14ac:dyDescent="0.15">
      <c r="A102" s="9" t="str">
        <f>'AB Touchpoint System Workbook'!M113</f>
        <v>May</v>
      </c>
      <c r="B102" s="12" t="str">
        <f t="shared" si="2"/>
        <v>Client 101May</v>
      </c>
      <c r="C102" s="12" t="b">
        <f>IF(ISNUMBER(SEARCH(Q$1,$B102)),MAX(C$1:C101)+1)</f>
        <v>0</v>
      </c>
      <c r="D102" s="12" t="b">
        <f>IF(ISNUMBER(SEARCH(R$1,$B102)),MAX(D$1:D101)+1)</f>
        <v>0</v>
      </c>
      <c r="E102" s="12" t="b">
        <f>IF(ISNUMBER(SEARCH(S$1,$B102)),MAX(E$1:E101)+1)</f>
        <v>0</v>
      </c>
      <c r="F102" s="12" t="b">
        <f>IF(ISNUMBER(SEARCH(T$1,$B102)),MAX(F$1:F101)+1)</f>
        <v>0</v>
      </c>
      <c r="G102" s="12">
        <f>IF(ISNUMBER(SEARCH(U$1,$B102)),MAX(G$1:G101)+1)</f>
        <v>9</v>
      </c>
      <c r="H102" s="12" t="b">
        <f>IF(ISNUMBER(SEARCH(V$1,$B102)),MAX(H$1:H101)+1)</f>
        <v>0</v>
      </c>
      <c r="I102" s="12" t="b">
        <f>IF(ISNUMBER(SEARCH(W$1,$B102)),MAX(I$1:I101)+1)</f>
        <v>0</v>
      </c>
      <c r="J102" s="12" t="b">
        <f>IF(ISNUMBER(SEARCH(X$1,$B102)),MAX(J$1:J101)+1)</f>
        <v>0</v>
      </c>
      <c r="K102" s="12" t="b">
        <f>IF(ISNUMBER(SEARCH(Y$1,$B102)),MAX(K$1:K101)+1)</f>
        <v>0</v>
      </c>
      <c r="L102" s="12" t="b">
        <f>IF(ISNUMBER(SEARCH(Z$1,$B102)),MAX(L$1:L101)+1)</f>
        <v>0</v>
      </c>
      <c r="M102" s="12" t="b">
        <f>IF(ISNUMBER(SEARCH(AA$1,$B102)),MAX(M$1:M101)+1)</f>
        <v>0</v>
      </c>
      <c r="N102" s="12" t="b">
        <f>IF(ISNUMBER(SEARCH(AB$1,$B102)),MAX(N$1:N101)+1)</f>
        <v>0</v>
      </c>
      <c r="O102" s="12" t="str">
        <f>'AB Touchpoint System Workbook'!K113</f>
        <v>Client 101</v>
      </c>
      <c r="P102" s="13">
        <f t="shared" si="3"/>
        <v>101</v>
      </c>
      <c r="Q102" s="20" t="str">
        <f>IFERROR(VLOOKUP($P102,C:$O,13,0),"")</f>
        <v/>
      </c>
      <c r="R102" s="20" t="str">
        <f>IFERROR(VLOOKUP($P102,D:$O,12,0),"")</f>
        <v/>
      </c>
      <c r="S102" s="20" t="str">
        <f>IFERROR(VLOOKUP($P102,E:$O,11,0),"")</f>
        <v/>
      </c>
      <c r="T102" s="20" t="str">
        <f>IFERROR(VLOOKUP($P102,F:$O,10,0),"")</f>
        <v/>
      </c>
      <c r="U102" s="20" t="str">
        <f>IFERROR(VLOOKUP($P102,G:$O,9,0),"")</f>
        <v/>
      </c>
      <c r="V102" s="20" t="str">
        <f>IFERROR(VLOOKUP($P102,H:$O,8,0),"")</f>
        <v/>
      </c>
      <c r="W102" s="20" t="str">
        <f>IFERROR(VLOOKUP($P102,I:$O,7,0),"")</f>
        <v/>
      </c>
      <c r="X102" s="20" t="str">
        <f>IFERROR(VLOOKUP($P102,J:$O,6,0),"")</f>
        <v/>
      </c>
      <c r="Y102" s="20" t="str">
        <f>IFERROR(VLOOKUP($P102,K:$O,5,0),"")</f>
        <v/>
      </c>
      <c r="Z102" s="20" t="str">
        <f>IFERROR(VLOOKUP($P102,L:$O,4,0),"")</f>
        <v/>
      </c>
      <c r="AA102" s="20" t="str">
        <f>IFERROR(VLOOKUP($P102,M:$O,3,0),"")</f>
        <v/>
      </c>
      <c r="AB102" s="20" t="str">
        <f>IFERROR(VLOOKUP($P102,N:$O,2,0),"")</f>
        <v/>
      </c>
    </row>
    <row r="103" spans="1:28" x14ac:dyDescent="0.15">
      <c r="A103" s="9" t="str">
        <f>'AB Touchpoint System Workbook'!M114</f>
        <v>June</v>
      </c>
      <c r="B103" s="12" t="str">
        <f t="shared" si="2"/>
        <v>Client 102June</v>
      </c>
      <c r="C103" s="12" t="b">
        <f>IF(ISNUMBER(SEARCH(Q$1,$B103)),MAX(C$1:C102)+1)</f>
        <v>0</v>
      </c>
      <c r="D103" s="12" t="b">
        <f>IF(ISNUMBER(SEARCH(R$1,$B103)),MAX(D$1:D102)+1)</f>
        <v>0</v>
      </c>
      <c r="E103" s="12" t="b">
        <f>IF(ISNUMBER(SEARCH(S$1,$B103)),MAX(E$1:E102)+1)</f>
        <v>0</v>
      </c>
      <c r="F103" s="12" t="b">
        <f>IF(ISNUMBER(SEARCH(T$1,$B103)),MAX(F$1:F102)+1)</f>
        <v>0</v>
      </c>
      <c r="G103" s="12" t="b">
        <f>IF(ISNUMBER(SEARCH(U$1,$B103)),MAX(G$1:G102)+1)</f>
        <v>0</v>
      </c>
      <c r="H103" s="12">
        <f>IF(ISNUMBER(SEARCH(V$1,$B103)),MAX(H$1:H102)+1)</f>
        <v>9</v>
      </c>
      <c r="I103" s="12" t="b">
        <f>IF(ISNUMBER(SEARCH(W$1,$B103)),MAX(I$1:I102)+1)</f>
        <v>0</v>
      </c>
      <c r="J103" s="12" t="b">
        <f>IF(ISNUMBER(SEARCH(X$1,$B103)),MAX(J$1:J102)+1)</f>
        <v>0</v>
      </c>
      <c r="K103" s="12" t="b">
        <f>IF(ISNUMBER(SEARCH(Y$1,$B103)),MAX(K$1:K102)+1)</f>
        <v>0</v>
      </c>
      <c r="L103" s="12" t="b">
        <f>IF(ISNUMBER(SEARCH(Z$1,$B103)),MAX(L$1:L102)+1)</f>
        <v>0</v>
      </c>
      <c r="M103" s="12" t="b">
        <f>IF(ISNUMBER(SEARCH(AA$1,$B103)),MAX(M$1:M102)+1)</f>
        <v>0</v>
      </c>
      <c r="N103" s="12" t="b">
        <f>IF(ISNUMBER(SEARCH(AB$1,$B103)),MAX(N$1:N102)+1)</f>
        <v>0</v>
      </c>
      <c r="O103" s="12" t="str">
        <f>'AB Touchpoint System Workbook'!K114</f>
        <v>Client 102</v>
      </c>
      <c r="P103" s="13">
        <f t="shared" si="3"/>
        <v>102</v>
      </c>
      <c r="Q103" s="20" t="str">
        <f>IFERROR(VLOOKUP($P103,C:$O,13,0),"")</f>
        <v/>
      </c>
      <c r="R103" s="20" t="str">
        <f>IFERROR(VLOOKUP($P103,D:$O,12,0),"")</f>
        <v/>
      </c>
      <c r="S103" s="20" t="str">
        <f>IFERROR(VLOOKUP($P103,E:$O,11,0),"")</f>
        <v/>
      </c>
      <c r="T103" s="20" t="str">
        <f>IFERROR(VLOOKUP($P103,F:$O,10,0),"")</f>
        <v/>
      </c>
      <c r="U103" s="20" t="str">
        <f>IFERROR(VLOOKUP($P103,G:$O,9,0),"")</f>
        <v/>
      </c>
      <c r="V103" s="20" t="str">
        <f>IFERROR(VLOOKUP($P103,H:$O,8,0),"")</f>
        <v/>
      </c>
      <c r="W103" s="20" t="str">
        <f>IFERROR(VLOOKUP($P103,I:$O,7,0),"")</f>
        <v/>
      </c>
      <c r="X103" s="20" t="str">
        <f>IFERROR(VLOOKUP($P103,J:$O,6,0),"")</f>
        <v/>
      </c>
      <c r="Y103" s="20" t="str">
        <f>IFERROR(VLOOKUP($P103,K:$O,5,0),"")</f>
        <v/>
      </c>
      <c r="Z103" s="20" t="str">
        <f>IFERROR(VLOOKUP($P103,L:$O,4,0),"")</f>
        <v/>
      </c>
      <c r="AA103" s="20" t="str">
        <f>IFERROR(VLOOKUP($P103,M:$O,3,0),"")</f>
        <v/>
      </c>
      <c r="AB103" s="20" t="str">
        <f>IFERROR(VLOOKUP($P103,N:$O,2,0),"")</f>
        <v/>
      </c>
    </row>
    <row r="104" spans="1:28" x14ac:dyDescent="0.15">
      <c r="A104" s="9" t="str">
        <f>'AB Touchpoint System Workbook'!M115</f>
        <v>July</v>
      </c>
      <c r="B104" s="12" t="str">
        <f t="shared" si="2"/>
        <v>Client 103July</v>
      </c>
      <c r="C104" s="12" t="b">
        <f>IF(ISNUMBER(SEARCH(Q$1,$B104)),MAX(C$1:C103)+1)</f>
        <v>0</v>
      </c>
      <c r="D104" s="12" t="b">
        <f>IF(ISNUMBER(SEARCH(R$1,$B104)),MAX(D$1:D103)+1)</f>
        <v>0</v>
      </c>
      <c r="E104" s="12" t="b">
        <f>IF(ISNUMBER(SEARCH(S$1,$B104)),MAX(E$1:E103)+1)</f>
        <v>0</v>
      </c>
      <c r="F104" s="12" t="b">
        <f>IF(ISNUMBER(SEARCH(T$1,$B104)),MAX(F$1:F103)+1)</f>
        <v>0</v>
      </c>
      <c r="G104" s="12" t="b">
        <f>IF(ISNUMBER(SEARCH(U$1,$B104)),MAX(G$1:G103)+1)</f>
        <v>0</v>
      </c>
      <c r="H104" s="12" t="b">
        <f>IF(ISNUMBER(SEARCH(V$1,$B104)),MAX(H$1:H103)+1)</f>
        <v>0</v>
      </c>
      <c r="I104" s="12">
        <f>IF(ISNUMBER(SEARCH(W$1,$B104)),MAX(I$1:I103)+1)</f>
        <v>9</v>
      </c>
      <c r="J104" s="12" t="b">
        <f>IF(ISNUMBER(SEARCH(X$1,$B104)),MAX(J$1:J103)+1)</f>
        <v>0</v>
      </c>
      <c r="K104" s="12" t="b">
        <f>IF(ISNUMBER(SEARCH(Y$1,$B104)),MAX(K$1:K103)+1)</f>
        <v>0</v>
      </c>
      <c r="L104" s="12" t="b">
        <f>IF(ISNUMBER(SEARCH(Z$1,$B104)),MAX(L$1:L103)+1)</f>
        <v>0</v>
      </c>
      <c r="M104" s="12" t="b">
        <f>IF(ISNUMBER(SEARCH(AA$1,$B104)),MAX(M$1:M103)+1)</f>
        <v>0</v>
      </c>
      <c r="N104" s="12" t="b">
        <f>IF(ISNUMBER(SEARCH(AB$1,$B104)),MAX(N$1:N103)+1)</f>
        <v>0</v>
      </c>
      <c r="O104" s="12" t="str">
        <f>'AB Touchpoint System Workbook'!K115</f>
        <v>Client 103</v>
      </c>
      <c r="P104" s="13">
        <f t="shared" si="3"/>
        <v>103</v>
      </c>
      <c r="Q104" s="20" t="str">
        <f>IFERROR(VLOOKUP($P104,C:$O,13,0),"")</f>
        <v/>
      </c>
      <c r="R104" s="20" t="str">
        <f>IFERROR(VLOOKUP($P104,D:$O,12,0),"")</f>
        <v/>
      </c>
      <c r="S104" s="20" t="str">
        <f>IFERROR(VLOOKUP($P104,E:$O,11,0),"")</f>
        <v/>
      </c>
      <c r="T104" s="20" t="str">
        <f>IFERROR(VLOOKUP($P104,F:$O,10,0),"")</f>
        <v/>
      </c>
      <c r="U104" s="20" t="str">
        <f>IFERROR(VLOOKUP($P104,G:$O,9,0),"")</f>
        <v/>
      </c>
      <c r="V104" s="20" t="str">
        <f>IFERROR(VLOOKUP($P104,H:$O,8,0),"")</f>
        <v/>
      </c>
      <c r="W104" s="20" t="str">
        <f>IFERROR(VLOOKUP($P104,I:$O,7,0),"")</f>
        <v/>
      </c>
      <c r="X104" s="20" t="str">
        <f>IFERROR(VLOOKUP($P104,J:$O,6,0),"")</f>
        <v/>
      </c>
      <c r="Y104" s="20" t="str">
        <f>IFERROR(VLOOKUP($P104,K:$O,5,0),"")</f>
        <v/>
      </c>
      <c r="Z104" s="20" t="str">
        <f>IFERROR(VLOOKUP($P104,L:$O,4,0),"")</f>
        <v/>
      </c>
      <c r="AA104" s="20" t="str">
        <f>IFERROR(VLOOKUP($P104,M:$O,3,0),"")</f>
        <v/>
      </c>
      <c r="AB104" s="20" t="str">
        <f>IFERROR(VLOOKUP($P104,N:$O,2,0),"")</f>
        <v/>
      </c>
    </row>
    <row r="105" spans="1:28" x14ac:dyDescent="0.15">
      <c r="A105" s="9" t="str">
        <f>'AB Touchpoint System Workbook'!M116</f>
        <v>August</v>
      </c>
      <c r="B105" s="12" t="str">
        <f t="shared" si="2"/>
        <v>Client 104August</v>
      </c>
      <c r="C105" s="12" t="b">
        <f>IF(ISNUMBER(SEARCH(Q$1,$B105)),MAX(C$1:C104)+1)</f>
        <v>0</v>
      </c>
      <c r="D105" s="12" t="b">
        <f>IF(ISNUMBER(SEARCH(R$1,$B105)),MAX(D$1:D104)+1)</f>
        <v>0</v>
      </c>
      <c r="E105" s="12" t="b">
        <f>IF(ISNUMBER(SEARCH(S$1,$B105)),MAX(E$1:E104)+1)</f>
        <v>0</v>
      </c>
      <c r="F105" s="12" t="b">
        <f>IF(ISNUMBER(SEARCH(T$1,$B105)),MAX(F$1:F104)+1)</f>
        <v>0</v>
      </c>
      <c r="G105" s="12" t="b">
        <f>IF(ISNUMBER(SEARCH(U$1,$B105)),MAX(G$1:G104)+1)</f>
        <v>0</v>
      </c>
      <c r="H105" s="12" t="b">
        <f>IF(ISNUMBER(SEARCH(V$1,$B105)),MAX(H$1:H104)+1)</f>
        <v>0</v>
      </c>
      <c r="I105" s="12" t="b">
        <f>IF(ISNUMBER(SEARCH(W$1,$B105)),MAX(I$1:I104)+1)</f>
        <v>0</v>
      </c>
      <c r="J105" s="12">
        <f>IF(ISNUMBER(SEARCH(X$1,$B105)),MAX(J$1:J104)+1)</f>
        <v>10</v>
      </c>
      <c r="K105" s="12" t="b">
        <f>IF(ISNUMBER(SEARCH(Y$1,$B105)),MAX(K$1:K104)+1)</f>
        <v>0</v>
      </c>
      <c r="L105" s="12" t="b">
        <f>IF(ISNUMBER(SEARCH(Z$1,$B105)),MAX(L$1:L104)+1)</f>
        <v>0</v>
      </c>
      <c r="M105" s="12" t="b">
        <f>IF(ISNUMBER(SEARCH(AA$1,$B105)),MAX(M$1:M104)+1)</f>
        <v>0</v>
      </c>
      <c r="N105" s="12" t="b">
        <f>IF(ISNUMBER(SEARCH(AB$1,$B105)),MAX(N$1:N104)+1)</f>
        <v>0</v>
      </c>
      <c r="O105" s="12" t="str">
        <f>'AB Touchpoint System Workbook'!K116</f>
        <v>Client 104</v>
      </c>
      <c r="P105" s="13">
        <f t="shared" si="3"/>
        <v>104</v>
      </c>
      <c r="Q105" s="20" t="str">
        <f>IFERROR(VLOOKUP($P105,C:$O,13,0),"")</f>
        <v/>
      </c>
      <c r="R105" s="20" t="str">
        <f>IFERROR(VLOOKUP($P105,D:$O,12,0),"")</f>
        <v/>
      </c>
      <c r="S105" s="20" t="str">
        <f>IFERROR(VLOOKUP($P105,E:$O,11,0),"")</f>
        <v/>
      </c>
      <c r="T105" s="20" t="str">
        <f>IFERROR(VLOOKUP($P105,F:$O,10,0),"")</f>
        <v/>
      </c>
      <c r="U105" s="20" t="str">
        <f>IFERROR(VLOOKUP($P105,G:$O,9,0),"")</f>
        <v/>
      </c>
      <c r="V105" s="20" t="str">
        <f>IFERROR(VLOOKUP($P105,H:$O,8,0),"")</f>
        <v/>
      </c>
      <c r="W105" s="20" t="str">
        <f>IFERROR(VLOOKUP($P105,I:$O,7,0),"")</f>
        <v/>
      </c>
      <c r="X105" s="20" t="str">
        <f>IFERROR(VLOOKUP($P105,J:$O,6,0),"")</f>
        <v/>
      </c>
      <c r="Y105" s="20" t="str">
        <f>IFERROR(VLOOKUP($P105,K:$O,5,0),"")</f>
        <v/>
      </c>
      <c r="Z105" s="20" t="str">
        <f>IFERROR(VLOOKUP($P105,L:$O,4,0),"")</f>
        <v/>
      </c>
      <c r="AA105" s="20" t="str">
        <f>IFERROR(VLOOKUP($P105,M:$O,3,0),"")</f>
        <v/>
      </c>
      <c r="AB105" s="20" t="str">
        <f>IFERROR(VLOOKUP($P105,N:$O,2,0),"")</f>
        <v/>
      </c>
    </row>
    <row r="106" spans="1:28" x14ac:dyDescent="0.15">
      <c r="A106" s="9" t="str">
        <f>'AB Touchpoint System Workbook'!M117</f>
        <v>September</v>
      </c>
      <c r="B106" s="12" t="str">
        <f t="shared" si="2"/>
        <v>Client 105September</v>
      </c>
      <c r="C106" s="12" t="b">
        <f>IF(ISNUMBER(SEARCH(Q$1,$B106)),MAX(C$1:C105)+1)</f>
        <v>0</v>
      </c>
      <c r="D106" s="12" t="b">
        <f>IF(ISNUMBER(SEARCH(R$1,$B106)),MAX(D$1:D105)+1)</f>
        <v>0</v>
      </c>
      <c r="E106" s="12" t="b">
        <f>IF(ISNUMBER(SEARCH(S$1,$B106)),MAX(E$1:E105)+1)</f>
        <v>0</v>
      </c>
      <c r="F106" s="12" t="b">
        <f>IF(ISNUMBER(SEARCH(T$1,$B106)),MAX(F$1:F105)+1)</f>
        <v>0</v>
      </c>
      <c r="G106" s="12" t="b">
        <f>IF(ISNUMBER(SEARCH(U$1,$B106)),MAX(G$1:G105)+1)</f>
        <v>0</v>
      </c>
      <c r="H106" s="12" t="b">
        <f>IF(ISNUMBER(SEARCH(V$1,$B106)),MAX(H$1:H105)+1)</f>
        <v>0</v>
      </c>
      <c r="I106" s="12" t="b">
        <f>IF(ISNUMBER(SEARCH(W$1,$B106)),MAX(I$1:I105)+1)</f>
        <v>0</v>
      </c>
      <c r="J106" s="12" t="b">
        <f>IF(ISNUMBER(SEARCH(X$1,$B106)),MAX(J$1:J105)+1)</f>
        <v>0</v>
      </c>
      <c r="K106" s="12">
        <f>IF(ISNUMBER(SEARCH(Y$1,$B106)),MAX(K$1:K105)+1)</f>
        <v>9</v>
      </c>
      <c r="L106" s="12" t="b">
        <f>IF(ISNUMBER(SEARCH(Z$1,$B106)),MAX(L$1:L105)+1)</f>
        <v>0</v>
      </c>
      <c r="M106" s="12" t="b">
        <f>IF(ISNUMBER(SEARCH(AA$1,$B106)),MAX(M$1:M105)+1)</f>
        <v>0</v>
      </c>
      <c r="N106" s="12" t="b">
        <f>IF(ISNUMBER(SEARCH(AB$1,$B106)),MAX(N$1:N105)+1)</f>
        <v>0</v>
      </c>
      <c r="O106" s="12" t="str">
        <f>'AB Touchpoint System Workbook'!K117</f>
        <v>Client 105</v>
      </c>
      <c r="P106" s="13">
        <f t="shared" si="3"/>
        <v>105</v>
      </c>
      <c r="Q106" s="20" t="str">
        <f>IFERROR(VLOOKUP($P106,C:$O,13,0),"")</f>
        <v/>
      </c>
      <c r="R106" s="20" t="str">
        <f>IFERROR(VLOOKUP($P106,D:$O,12,0),"")</f>
        <v/>
      </c>
      <c r="S106" s="20" t="str">
        <f>IFERROR(VLOOKUP($P106,E:$O,11,0),"")</f>
        <v/>
      </c>
      <c r="T106" s="20" t="str">
        <f>IFERROR(VLOOKUP($P106,F:$O,10,0),"")</f>
        <v/>
      </c>
      <c r="U106" s="20" t="str">
        <f>IFERROR(VLOOKUP($P106,G:$O,9,0),"")</f>
        <v/>
      </c>
      <c r="V106" s="20" t="str">
        <f>IFERROR(VLOOKUP($P106,H:$O,8,0),"")</f>
        <v/>
      </c>
      <c r="W106" s="20" t="str">
        <f>IFERROR(VLOOKUP($P106,I:$O,7,0),"")</f>
        <v/>
      </c>
      <c r="X106" s="20" t="str">
        <f>IFERROR(VLOOKUP($P106,J:$O,6,0),"")</f>
        <v/>
      </c>
      <c r="Y106" s="20" t="str">
        <f>IFERROR(VLOOKUP($P106,K:$O,5,0),"")</f>
        <v/>
      </c>
      <c r="Z106" s="20" t="str">
        <f>IFERROR(VLOOKUP($P106,L:$O,4,0),"")</f>
        <v/>
      </c>
      <c r="AA106" s="20" t="str">
        <f>IFERROR(VLOOKUP($P106,M:$O,3,0),"")</f>
        <v/>
      </c>
      <c r="AB106" s="20" t="str">
        <f>IFERROR(VLOOKUP($P106,N:$O,2,0),"")</f>
        <v/>
      </c>
    </row>
    <row r="107" spans="1:28" x14ac:dyDescent="0.15">
      <c r="A107" s="9" t="str">
        <f>'AB Touchpoint System Workbook'!M118</f>
        <v>October</v>
      </c>
      <c r="B107" s="12" t="str">
        <f t="shared" si="2"/>
        <v>Client 106October</v>
      </c>
      <c r="C107" s="12" t="b">
        <f>IF(ISNUMBER(SEARCH(Q$1,$B107)),MAX(C$1:C106)+1)</f>
        <v>0</v>
      </c>
      <c r="D107" s="12" t="b">
        <f>IF(ISNUMBER(SEARCH(R$1,$B107)),MAX(D$1:D106)+1)</f>
        <v>0</v>
      </c>
      <c r="E107" s="12" t="b">
        <f>IF(ISNUMBER(SEARCH(S$1,$B107)),MAX(E$1:E106)+1)</f>
        <v>0</v>
      </c>
      <c r="F107" s="12" t="b">
        <f>IF(ISNUMBER(SEARCH(T$1,$B107)),MAX(F$1:F106)+1)</f>
        <v>0</v>
      </c>
      <c r="G107" s="12" t="b">
        <f>IF(ISNUMBER(SEARCH(U$1,$B107)),MAX(G$1:G106)+1)</f>
        <v>0</v>
      </c>
      <c r="H107" s="12" t="b">
        <f>IF(ISNUMBER(SEARCH(V$1,$B107)),MAX(H$1:H106)+1)</f>
        <v>0</v>
      </c>
      <c r="I107" s="12" t="b">
        <f>IF(ISNUMBER(SEARCH(W$1,$B107)),MAX(I$1:I106)+1)</f>
        <v>0</v>
      </c>
      <c r="J107" s="12" t="b">
        <f>IF(ISNUMBER(SEARCH(X$1,$B107)),MAX(J$1:J106)+1)</f>
        <v>0</v>
      </c>
      <c r="K107" s="12" t="b">
        <f>IF(ISNUMBER(SEARCH(Y$1,$B107)),MAX(K$1:K106)+1)</f>
        <v>0</v>
      </c>
      <c r="L107" s="12">
        <f>IF(ISNUMBER(SEARCH(Z$1,$B107)),MAX(L$1:L106)+1)</f>
        <v>10</v>
      </c>
      <c r="M107" s="12" t="b">
        <f>IF(ISNUMBER(SEARCH(AA$1,$B107)),MAX(M$1:M106)+1)</f>
        <v>0</v>
      </c>
      <c r="N107" s="12" t="b">
        <f>IF(ISNUMBER(SEARCH(AB$1,$B107)),MAX(N$1:N106)+1)</f>
        <v>0</v>
      </c>
      <c r="O107" s="12" t="str">
        <f>'AB Touchpoint System Workbook'!K118</f>
        <v>Client 106</v>
      </c>
      <c r="P107" s="13">
        <f t="shared" si="3"/>
        <v>106</v>
      </c>
      <c r="Q107" s="20" t="str">
        <f>IFERROR(VLOOKUP($P107,C:$O,13,0),"")</f>
        <v/>
      </c>
      <c r="R107" s="20" t="str">
        <f>IFERROR(VLOOKUP($P107,D:$O,12,0),"")</f>
        <v/>
      </c>
      <c r="S107" s="20" t="str">
        <f>IFERROR(VLOOKUP($P107,E:$O,11,0),"")</f>
        <v/>
      </c>
      <c r="T107" s="20" t="str">
        <f>IFERROR(VLOOKUP($P107,F:$O,10,0),"")</f>
        <v/>
      </c>
      <c r="U107" s="20" t="str">
        <f>IFERROR(VLOOKUP($P107,G:$O,9,0),"")</f>
        <v/>
      </c>
      <c r="V107" s="20" t="str">
        <f>IFERROR(VLOOKUP($P107,H:$O,8,0),"")</f>
        <v/>
      </c>
      <c r="W107" s="20" t="str">
        <f>IFERROR(VLOOKUP($P107,I:$O,7,0),"")</f>
        <v/>
      </c>
      <c r="X107" s="20" t="str">
        <f>IFERROR(VLOOKUP($P107,J:$O,6,0),"")</f>
        <v/>
      </c>
      <c r="Y107" s="20" t="str">
        <f>IFERROR(VLOOKUP($P107,K:$O,5,0),"")</f>
        <v/>
      </c>
      <c r="Z107" s="20" t="str">
        <f>IFERROR(VLOOKUP($P107,L:$O,4,0),"")</f>
        <v/>
      </c>
      <c r="AA107" s="20" t="str">
        <f>IFERROR(VLOOKUP($P107,M:$O,3,0),"")</f>
        <v/>
      </c>
      <c r="AB107" s="20" t="str">
        <f>IFERROR(VLOOKUP($P107,N:$O,2,0),"")</f>
        <v/>
      </c>
    </row>
    <row r="108" spans="1:28" x14ac:dyDescent="0.15">
      <c r="A108" s="9" t="str">
        <f>'AB Touchpoint System Workbook'!M119</f>
        <v>November</v>
      </c>
      <c r="B108" s="12" t="str">
        <f t="shared" si="2"/>
        <v>Client 107November</v>
      </c>
      <c r="C108" s="12" t="b">
        <f>IF(ISNUMBER(SEARCH(Q$1,$B108)),MAX(C$1:C107)+1)</f>
        <v>0</v>
      </c>
      <c r="D108" s="12" t="b">
        <f>IF(ISNUMBER(SEARCH(R$1,$B108)),MAX(D$1:D107)+1)</f>
        <v>0</v>
      </c>
      <c r="E108" s="12" t="b">
        <f>IF(ISNUMBER(SEARCH(S$1,$B108)),MAX(E$1:E107)+1)</f>
        <v>0</v>
      </c>
      <c r="F108" s="12" t="b">
        <f>IF(ISNUMBER(SEARCH(T$1,$B108)),MAX(F$1:F107)+1)</f>
        <v>0</v>
      </c>
      <c r="G108" s="12" t="b">
        <f>IF(ISNUMBER(SEARCH(U$1,$B108)),MAX(G$1:G107)+1)</f>
        <v>0</v>
      </c>
      <c r="H108" s="12" t="b">
        <f>IF(ISNUMBER(SEARCH(V$1,$B108)),MAX(H$1:H107)+1)</f>
        <v>0</v>
      </c>
      <c r="I108" s="12" t="b">
        <f>IF(ISNUMBER(SEARCH(W$1,$B108)),MAX(I$1:I107)+1)</f>
        <v>0</v>
      </c>
      <c r="J108" s="12" t="b">
        <f>IF(ISNUMBER(SEARCH(X$1,$B108)),MAX(J$1:J107)+1)</f>
        <v>0</v>
      </c>
      <c r="K108" s="12" t="b">
        <f>IF(ISNUMBER(SEARCH(Y$1,$B108)),MAX(K$1:K107)+1)</f>
        <v>0</v>
      </c>
      <c r="L108" s="12" t="b">
        <f>IF(ISNUMBER(SEARCH(Z$1,$B108)),MAX(L$1:L107)+1)</f>
        <v>0</v>
      </c>
      <c r="M108" s="12">
        <f>IF(ISNUMBER(SEARCH(AA$1,$B108)),MAX(M$1:M107)+1)</f>
        <v>9</v>
      </c>
      <c r="N108" s="12" t="b">
        <f>IF(ISNUMBER(SEARCH(AB$1,$B108)),MAX(N$1:N107)+1)</f>
        <v>0</v>
      </c>
      <c r="O108" s="12" t="str">
        <f>'AB Touchpoint System Workbook'!K119</f>
        <v>Client 107</v>
      </c>
      <c r="P108" s="13">
        <f t="shared" si="3"/>
        <v>107</v>
      </c>
      <c r="Q108" s="20" t="str">
        <f>IFERROR(VLOOKUP($P108,C:$O,13,0),"")</f>
        <v/>
      </c>
      <c r="R108" s="20" t="str">
        <f>IFERROR(VLOOKUP($P108,D:$O,12,0),"")</f>
        <v/>
      </c>
      <c r="S108" s="20" t="str">
        <f>IFERROR(VLOOKUP($P108,E:$O,11,0),"")</f>
        <v/>
      </c>
      <c r="T108" s="20" t="str">
        <f>IFERROR(VLOOKUP($P108,F:$O,10,0),"")</f>
        <v/>
      </c>
      <c r="U108" s="20" t="str">
        <f>IFERROR(VLOOKUP($P108,G:$O,9,0),"")</f>
        <v/>
      </c>
      <c r="V108" s="20" t="str">
        <f>IFERROR(VLOOKUP($P108,H:$O,8,0),"")</f>
        <v/>
      </c>
      <c r="W108" s="20" t="str">
        <f>IFERROR(VLOOKUP($P108,I:$O,7,0),"")</f>
        <v/>
      </c>
      <c r="X108" s="20" t="str">
        <f>IFERROR(VLOOKUP($P108,J:$O,6,0),"")</f>
        <v/>
      </c>
      <c r="Y108" s="20" t="str">
        <f>IFERROR(VLOOKUP($P108,K:$O,5,0),"")</f>
        <v/>
      </c>
      <c r="Z108" s="20" t="str">
        <f>IFERROR(VLOOKUP($P108,L:$O,4,0),"")</f>
        <v/>
      </c>
      <c r="AA108" s="20" t="str">
        <f>IFERROR(VLOOKUP($P108,M:$O,3,0),"")</f>
        <v/>
      </c>
      <c r="AB108" s="20" t="str">
        <f>IFERROR(VLOOKUP($P108,N:$O,2,0),"")</f>
        <v/>
      </c>
    </row>
    <row r="109" spans="1:28" x14ac:dyDescent="0.15">
      <c r="A109" s="9" t="str">
        <f>'AB Touchpoint System Workbook'!M120</f>
        <v>December</v>
      </c>
      <c r="B109" s="12" t="str">
        <f t="shared" si="2"/>
        <v>Client 108December</v>
      </c>
      <c r="C109" s="12" t="b">
        <f>IF(ISNUMBER(SEARCH(Q$1,$B109)),MAX(C$1:C108)+1)</f>
        <v>0</v>
      </c>
      <c r="D109" s="12" t="b">
        <f>IF(ISNUMBER(SEARCH(R$1,$B109)),MAX(D$1:D108)+1)</f>
        <v>0</v>
      </c>
      <c r="E109" s="12" t="b">
        <f>IF(ISNUMBER(SEARCH(S$1,$B109)),MAX(E$1:E108)+1)</f>
        <v>0</v>
      </c>
      <c r="F109" s="12" t="b">
        <f>IF(ISNUMBER(SEARCH(T$1,$B109)),MAX(F$1:F108)+1)</f>
        <v>0</v>
      </c>
      <c r="G109" s="12" t="b">
        <f>IF(ISNUMBER(SEARCH(U$1,$B109)),MAX(G$1:G108)+1)</f>
        <v>0</v>
      </c>
      <c r="H109" s="12" t="b">
        <f>IF(ISNUMBER(SEARCH(V$1,$B109)),MAX(H$1:H108)+1)</f>
        <v>0</v>
      </c>
      <c r="I109" s="12" t="b">
        <f>IF(ISNUMBER(SEARCH(W$1,$B109)),MAX(I$1:I108)+1)</f>
        <v>0</v>
      </c>
      <c r="J109" s="12" t="b">
        <f>IF(ISNUMBER(SEARCH(X$1,$B109)),MAX(J$1:J108)+1)</f>
        <v>0</v>
      </c>
      <c r="K109" s="12" t="b">
        <f>IF(ISNUMBER(SEARCH(Y$1,$B109)),MAX(K$1:K108)+1)</f>
        <v>0</v>
      </c>
      <c r="L109" s="12" t="b">
        <f>IF(ISNUMBER(SEARCH(Z$1,$B109)),MAX(L$1:L108)+1)</f>
        <v>0</v>
      </c>
      <c r="M109" s="12" t="b">
        <f>IF(ISNUMBER(SEARCH(AA$1,$B109)),MAX(M$1:M108)+1)</f>
        <v>0</v>
      </c>
      <c r="N109" s="12">
        <f>IF(ISNUMBER(SEARCH(AB$1,$B109)),MAX(N$1:N108)+1)</f>
        <v>8</v>
      </c>
      <c r="O109" s="12" t="str">
        <f>'AB Touchpoint System Workbook'!K120</f>
        <v>Client 108</v>
      </c>
      <c r="P109" s="13">
        <f t="shared" si="3"/>
        <v>108</v>
      </c>
      <c r="Q109" s="20" t="str">
        <f>IFERROR(VLOOKUP($P109,C:$O,13,0),"")</f>
        <v/>
      </c>
      <c r="R109" s="20" t="str">
        <f>IFERROR(VLOOKUP($P109,D:$O,12,0),"")</f>
        <v/>
      </c>
      <c r="S109" s="20" t="str">
        <f>IFERROR(VLOOKUP($P109,E:$O,11,0),"")</f>
        <v/>
      </c>
      <c r="T109" s="20" t="str">
        <f>IFERROR(VLOOKUP($P109,F:$O,10,0),"")</f>
        <v/>
      </c>
      <c r="U109" s="20" t="str">
        <f>IFERROR(VLOOKUP($P109,G:$O,9,0),"")</f>
        <v/>
      </c>
      <c r="V109" s="20" t="str">
        <f>IFERROR(VLOOKUP($P109,H:$O,8,0),"")</f>
        <v/>
      </c>
      <c r="W109" s="20" t="str">
        <f>IFERROR(VLOOKUP($P109,I:$O,7,0),"")</f>
        <v/>
      </c>
      <c r="X109" s="20" t="str">
        <f>IFERROR(VLOOKUP($P109,J:$O,6,0),"")</f>
        <v/>
      </c>
      <c r="Y109" s="20" t="str">
        <f>IFERROR(VLOOKUP($P109,K:$O,5,0),"")</f>
        <v/>
      </c>
      <c r="Z109" s="20" t="str">
        <f>IFERROR(VLOOKUP($P109,L:$O,4,0),"")</f>
        <v/>
      </c>
      <c r="AA109" s="20" t="str">
        <f>IFERROR(VLOOKUP($P109,M:$O,3,0),"")</f>
        <v/>
      </c>
      <c r="AB109" s="20" t="str">
        <f>IFERROR(VLOOKUP($P109,N:$O,2,0),"")</f>
        <v/>
      </c>
    </row>
    <row r="110" spans="1:28" x14ac:dyDescent="0.15">
      <c r="A110" s="9" t="str">
        <f>'AB Touchpoint System Workbook'!M121</f>
        <v>January</v>
      </c>
      <c r="B110" s="12" t="str">
        <f t="shared" si="2"/>
        <v>Client 109January</v>
      </c>
      <c r="C110" s="12">
        <f>IF(ISNUMBER(SEARCH(Q$1,$B110)),MAX(C$1:C109)+1)</f>
        <v>9</v>
      </c>
      <c r="D110" s="12" t="b">
        <f>IF(ISNUMBER(SEARCH(R$1,$B110)),MAX(D$1:D109)+1)</f>
        <v>0</v>
      </c>
      <c r="E110" s="12" t="b">
        <f>IF(ISNUMBER(SEARCH(S$1,$B110)),MAX(E$1:E109)+1)</f>
        <v>0</v>
      </c>
      <c r="F110" s="12" t="b">
        <f>IF(ISNUMBER(SEARCH(T$1,$B110)),MAX(F$1:F109)+1)</f>
        <v>0</v>
      </c>
      <c r="G110" s="12" t="b">
        <f>IF(ISNUMBER(SEARCH(U$1,$B110)),MAX(G$1:G109)+1)</f>
        <v>0</v>
      </c>
      <c r="H110" s="12" t="b">
        <f>IF(ISNUMBER(SEARCH(V$1,$B110)),MAX(H$1:H109)+1)</f>
        <v>0</v>
      </c>
      <c r="I110" s="12" t="b">
        <f>IF(ISNUMBER(SEARCH(W$1,$B110)),MAX(I$1:I109)+1)</f>
        <v>0</v>
      </c>
      <c r="J110" s="12" t="b">
        <f>IF(ISNUMBER(SEARCH(X$1,$B110)),MAX(J$1:J109)+1)</f>
        <v>0</v>
      </c>
      <c r="K110" s="12" t="b">
        <f>IF(ISNUMBER(SEARCH(Y$1,$B110)),MAX(K$1:K109)+1)</f>
        <v>0</v>
      </c>
      <c r="L110" s="12" t="b">
        <f>IF(ISNUMBER(SEARCH(Z$1,$B110)),MAX(L$1:L109)+1)</f>
        <v>0</v>
      </c>
      <c r="M110" s="12" t="b">
        <f>IF(ISNUMBER(SEARCH(AA$1,$B110)),MAX(M$1:M109)+1)</f>
        <v>0</v>
      </c>
      <c r="N110" s="12" t="b">
        <f>IF(ISNUMBER(SEARCH(AB$1,$B110)),MAX(N$1:N109)+1)</f>
        <v>0</v>
      </c>
      <c r="O110" s="12" t="str">
        <f>'AB Touchpoint System Workbook'!K121</f>
        <v>Client 109</v>
      </c>
      <c r="P110" s="13">
        <f t="shared" si="3"/>
        <v>109</v>
      </c>
      <c r="Q110" s="20" t="str">
        <f>IFERROR(VLOOKUP($P110,C:$O,13,0),"")</f>
        <v/>
      </c>
      <c r="R110" s="20" t="str">
        <f>IFERROR(VLOOKUP($P110,D:$O,12,0),"")</f>
        <v/>
      </c>
      <c r="S110" s="20" t="str">
        <f>IFERROR(VLOOKUP($P110,E:$O,11,0),"")</f>
        <v/>
      </c>
      <c r="T110" s="20" t="str">
        <f>IFERROR(VLOOKUP($P110,F:$O,10,0),"")</f>
        <v/>
      </c>
      <c r="U110" s="20" t="str">
        <f>IFERROR(VLOOKUP($P110,G:$O,9,0),"")</f>
        <v/>
      </c>
      <c r="V110" s="20" t="str">
        <f>IFERROR(VLOOKUP($P110,H:$O,8,0),"")</f>
        <v/>
      </c>
      <c r="W110" s="20" t="str">
        <f>IFERROR(VLOOKUP($P110,I:$O,7,0),"")</f>
        <v/>
      </c>
      <c r="X110" s="20" t="str">
        <f>IFERROR(VLOOKUP($P110,J:$O,6,0),"")</f>
        <v/>
      </c>
      <c r="Y110" s="20" t="str">
        <f>IFERROR(VLOOKUP($P110,K:$O,5,0),"")</f>
        <v/>
      </c>
      <c r="Z110" s="20" t="str">
        <f>IFERROR(VLOOKUP($P110,L:$O,4,0),"")</f>
        <v/>
      </c>
      <c r="AA110" s="20" t="str">
        <f>IFERROR(VLOOKUP($P110,M:$O,3,0),"")</f>
        <v/>
      </c>
      <c r="AB110" s="20" t="str">
        <f>IFERROR(VLOOKUP($P110,N:$O,2,0),"")</f>
        <v/>
      </c>
    </row>
    <row r="111" spans="1:28" x14ac:dyDescent="0.15">
      <c r="A111" s="9" t="str">
        <f>'AB Touchpoint System Workbook'!M122</f>
        <v>February</v>
      </c>
      <c r="B111" s="12" t="str">
        <f t="shared" si="2"/>
        <v>Client 110February</v>
      </c>
      <c r="C111" s="12" t="b">
        <f>IF(ISNUMBER(SEARCH(Q$1,$B111)),MAX(C$1:C110)+1)</f>
        <v>0</v>
      </c>
      <c r="D111" s="12">
        <f>IF(ISNUMBER(SEARCH(R$1,$B111)),MAX(D$1:D110)+1)</f>
        <v>10</v>
      </c>
      <c r="E111" s="12" t="b">
        <f>IF(ISNUMBER(SEARCH(S$1,$B111)),MAX(E$1:E110)+1)</f>
        <v>0</v>
      </c>
      <c r="F111" s="12" t="b">
        <f>IF(ISNUMBER(SEARCH(T$1,$B111)),MAX(F$1:F110)+1)</f>
        <v>0</v>
      </c>
      <c r="G111" s="12" t="b">
        <f>IF(ISNUMBER(SEARCH(U$1,$B111)),MAX(G$1:G110)+1)</f>
        <v>0</v>
      </c>
      <c r="H111" s="12" t="b">
        <f>IF(ISNUMBER(SEARCH(V$1,$B111)),MAX(H$1:H110)+1)</f>
        <v>0</v>
      </c>
      <c r="I111" s="12" t="b">
        <f>IF(ISNUMBER(SEARCH(W$1,$B111)),MAX(I$1:I110)+1)</f>
        <v>0</v>
      </c>
      <c r="J111" s="12" t="b">
        <f>IF(ISNUMBER(SEARCH(X$1,$B111)),MAX(J$1:J110)+1)</f>
        <v>0</v>
      </c>
      <c r="K111" s="12" t="b">
        <f>IF(ISNUMBER(SEARCH(Y$1,$B111)),MAX(K$1:K110)+1)</f>
        <v>0</v>
      </c>
      <c r="L111" s="12" t="b">
        <f>IF(ISNUMBER(SEARCH(Z$1,$B111)),MAX(L$1:L110)+1)</f>
        <v>0</v>
      </c>
      <c r="M111" s="12" t="b">
        <f>IF(ISNUMBER(SEARCH(AA$1,$B111)),MAX(M$1:M110)+1)</f>
        <v>0</v>
      </c>
      <c r="N111" s="12" t="b">
        <f>IF(ISNUMBER(SEARCH(AB$1,$B111)),MAX(N$1:N110)+1)</f>
        <v>0</v>
      </c>
      <c r="O111" s="12" t="str">
        <f>'AB Touchpoint System Workbook'!K122</f>
        <v>Client 110</v>
      </c>
      <c r="P111" s="13">
        <f t="shared" si="3"/>
        <v>110</v>
      </c>
      <c r="Q111" s="20" t="str">
        <f>IFERROR(VLOOKUP($P111,C:$O,13,0),"")</f>
        <v/>
      </c>
      <c r="R111" s="20" t="str">
        <f>IFERROR(VLOOKUP($P111,D:$O,12,0),"")</f>
        <v/>
      </c>
      <c r="S111" s="20" t="str">
        <f>IFERROR(VLOOKUP($P111,E:$O,11,0),"")</f>
        <v/>
      </c>
      <c r="T111" s="20" t="str">
        <f>IFERROR(VLOOKUP($P111,F:$O,10,0),"")</f>
        <v/>
      </c>
      <c r="U111" s="20" t="str">
        <f>IFERROR(VLOOKUP($P111,G:$O,9,0),"")</f>
        <v/>
      </c>
      <c r="V111" s="20" t="str">
        <f>IFERROR(VLOOKUP($P111,H:$O,8,0),"")</f>
        <v/>
      </c>
      <c r="W111" s="20" t="str">
        <f>IFERROR(VLOOKUP($P111,I:$O,7,0),"")</f>
        <v/>
      </c>
      <c r="X111" s="20" t="str">
        <f>IFERROR(VLOOKUP($P111,J:$O,6,0),"")</f>
        <v/>
      </c>
      <c r="Y111" s="20" t="str">
        <f>IFERROR(VLOOKUP($P111,K:$O,5,0),"")</f>
        <v/>
      </c>
      <c r="Z111" s="20" t="str">
        <f>IFERROR(VLOOKUP($P111,L:$O,4,0),"")</f>
        <v/>
      </c>
      <c r="AA111" s="20" t="str">
        <f>IFERROR(VLOOKUP($P111,M:$O,3,0),"")</f>
        <v/>
      </c>
      <c r="AB111" s="20" t="str">
        <f>IFERROR(VLOOKUP($P111,N:$O,2,0),"")</f>
        <v/>
      </c>
    </row>
    <row r="112" spans="1:28" x14ac:dyDescent="0.15">
      <c r="A112" s="9" t="str">
        <f>'AB Touchpoint System Workbook'!M123</f>
        <v>March</v>
      </c>
      <c r="B112" s="12" t="str">
        <f t="shared" si="2"/>
        <v>Client 111March</v>
      </c>
      <c r="C112" s="12" t="b">
        <f>IF(ISNUMBER(SEARCH(Q$1,$B112)),MAX(C$1:C111)+1)</f>
        <v>0</v>
      </c>
      <c r="D112" s="12" t="b">
        <f>IF(ISNUMBER(SEARCH(R$1,$B112)),MAX(D$1:D111)+1)</f>
        <v>0</v>
      </c>
      <c r="E112" s="12">
        <f>IF(ISNUMBER(SEARCH(S$1,$B112)),MAX(E$1:E111)+1)</f>
        <v>10</v>
      </c>
      <c r="F112" s="12" t="b">
        <f>IF(ISNUMBER(SEARCH(T$1,$B112)),MAX(F$1:F111)+1)</f>
        <v>0</v>
      </c>
      <c r="G112" s="12" t="b">
        <f>IF(ISNUMBER(SEARCH(U$1,$B112)),MAX(G$1:G111)+1)</f>
        <v>0</v>
      </c>
      <c r="H112" s="12" t="b">
        <f>IF(ISNUMBER(SEARCH(V$1,$B112)),MAX(H$1:H111)+1)</f>
        <v>0</v>
      </c>
      <c r="I112" s="12" t="b">
        <f>IF(ISNUMBER(SEARCH(W$1,$B112)),MAX(I$1:I111)+1)</f>
        <v>0</v>
      </c>
      <c r="J112" s="12" t="b">
        <f>IF(ISNUMBER(SEARCH(X$1,$B112)),MAX(J$1:J111)+1)</f>
        <v>0</v>
      </c>
      <c r="K112" s="12" t="b">
        <f>IF(ISNUMBER(SEARCH(Y$1,$B112)),MAX(K$1:K111)+1)</f>
        <v>0</v>
      </c>
      <c r="L112" s="12" t="b">
        <f>IF(ISNUMBER(SEARCH(Z$1,$B112)),MAX(L$1:L111)+1)</f>
        <v>0</v>
      </c>
      <c r="M112" s="12" t="b">
        <f>IF(ISNUMBER(SEARCH(AA$1,$B112)),MAX(M$1:M111)+1)</f>
        <v>0</v>
      </c>
      <c r="N112" s="12" t="b">
        <f>IF(ISNUMBER(SEARCH(AB$1,$B112)),MAX(N$1:N111)+1)</f>
        <v>0</v>
      </c>
      <c r="O112" s="12" t="str">
        <f>'AB Touchpoint System Workbook'!K123</f>
        <v>Client 111</v>
      </c>
      <c r="P112" s="13">
        <f t="shared" si="3"/>
        <v>111</v>
      </c>
      <c r="Q112" s="20" t="str">
        <f>IFERROR(VLOOKUP($P112,C:$O,13,0),"")</f>
        <v/>
      </c>
      <c r="R112" s="20" t="str">
        <f>IFERROR(VLOOKUP($P112,D:$O,12,0),"")</f>
        <v/>
      </c>
      <c r="S112" s="20" t="str">
        <f>IFERROR(VLOOKUP($P112,E:$O,11,0),"")</f>
        <v/>
      </c>
      <c r="T112" s="20" t="str">
        <f>IFERROR(VLOOKUP($P112,F:$O,10,0),"")</f>
        <v/>
      </c>
      <c r="U112" s="20" t="str">
        <f>IFERROR(VLOOKUP($P112,G:$O,9,0),"")</f>
        <v/>
      </c>
      <c r="V112" s="20" t="str">
        <f>IFERROR(VLOOKUP($P112,H:$O,8,0),"")</f>
        <v/>
      </c>
      <c r="W112" s="20" t="str">
        <f>IFERROR(VLOOKUP($P112,I:$O,7,0),"")</f>
        <v/>
      </c>
      <c r="X112" s="20" t="str">
        <f>IFERROR(VLOOKUP($P112,J:$O,6,0),"")</f>
        <v/>
      </c>
      <c r="Y112" s="20" t="str">
        <f>IFERROR(VLOOKUP($P112,K:$O,5,0),"")</f>
        <v/>
      </c>
      <c r="Z112" s="20" t="str">
        <f>IFERROR(VLOOKUP($P112,L:$O,4,0),"")</f>
        <v/>
      </c>
      <c r="AA112" s="20" t="str">
        <f>IFERROR(VLOOKUP($P112,M:$O,3,0),"")</f>
        <v/>
      </c>
      <c r="AB112" s="20" t="str">
        <f>IFERROR(VLOOKUP($P112,N:$O,2,0),"")</f>
        <v/>
      </c>
    </row>
    <row r="113" spans="1:28" x14ac:dyDescent="0.15">
      <c r="A113" s="9" t="str">
        <f>'AB Touchpoint System Workbook'!M124</f>
        <v>April</v>
      </c>
      <c r="B113" s="12" t="str">
        <f t="shared" si="2"/>
        <v>Client 112April</v>
      </c>
      <c r="C113" s="12" t="b">
        <f>IF(ISNUMBER(SEARCH(Q$1,$B113)),MAX(C$1:C112)+1)</f>
        <v>0</v>
      </c>
      <c r="D113" s="12" t="b">
        <f>IF(ISNUMBER(SEARCH(R$1,$B113)),MAX(D$1:D112)+1)</f>
        <v>0</v>
      </c>
      <c r="E113" s="12" t="b">
        <f>IF(ISNUMBER(SEARCH(S$1,$B113)),MAX(E$1:E112)+1)</f>
        <v>0</v>
      </c>
      <c r="F113" s="12">
        <f>IF(ISNUMBER(SEARCH(T$1,$B113)),MAX(F$1:F112)+1)</f>
        <v>10</v>
      </c>
      <c r="G113" s="12" t="b">
        <f>IF(ISNUMBER(SEARCH(U$1,$B113)),MAX(G$1:G112)+1)</f>
        <v>0</v>
      </c>
      <c r="H113" s="12" t="b">
        <f>IF(ISNUMBER(SEARCH(V$1,$B113)),MAX(H$1:H112)+1)</f>
        <v>0</v>
      </c>
      <c r="I113" s="12" t="b">
        <f>IF(ISNUMBER(SEARCH(W$1,$B113)),MAX(I$1:I112)+1)</f>
        <v>0</v>
      </c>
      <c r="J113" s="12" t="b">
        <f>IF(ISNUMBER(SEARCH(X$1,$B113)),MAX(J$1:J112)+1)</f>
        <v>0</v>
      </c>
      <c r="K113" s="12" t="b">
        <f>IF(ISNUMBER(SEARCH(Y$1,$B113)),MAX(K$1:K112)+1)</f>
        <v>0</v>
      </c>
      <c r="L113" s="12" t="b">
        <f>IF(ISNUMBER(SEARCH(Z$1,$B113)),MAX(L$1:L112)+1)</f>
        <v>0</v>
      </c>
      <c r="M113" s="12" t="b">
        <f>IF(ISNUMBER(SEARCH(AA$1,$B113)),MAX(M$1:M112)+1)</f>
        <v>0</v>
      </c>
      <c r="N113" s="12" t="b">
        <f>IF(ISNUMBER(SEARCH(AB$1,$B113)),MAX(N$1:N112)+1)</f>
        <v>0</v>
      </c>
      <c r="O113" s="12" t="str">
        <f>'AB Touchpoint System Workbook'!K124</f>
        <v>Client 112</v>
      </c>
      <c r="P113" s="13">
        <f t="shared" si="3"/>
        <v>112</v>
      </c>
      <c r="Q113" s="20" t="str">
        <f>IFERROR(VLOOKUP($P113,C:$O,13,0),"")</f>
        <v/>
      </c>
      <c r="R113" s="20" t="str">
        <f>IFERROR(VLOOKUP($P113,D:$O,12,0),"")</f>
        <v/>
      </c>
      <c r="S113" s="20" t="str">
        <f>IFERROR(VLOOKUP($P113,E:$O,11,0),"")</f>
        <v/>
      </c>
      <c r="T113" s="20" t="str">
        <f>IFERROR(VLOOKUP($P113,F:$O,10,0),"")</f>
        <v/>
      </c>
      <c r="U113" s="20" t="str">
        <f>IFERROR(VLOOKUP($P113,G:$O,9,0),"")</f>
        <v/>
      </c>
      <c r="V113" s="20" t="str">
        <f>IFERROR(VLOOKUP($P113,H:$O,8,0),"")</f>
        <v/>
      </c>
      <c r="W113" s="20" t="str">
        <f>IFERROR(VLOOKUP($P113,I:$O,7,0),"")</f>
        <v/>
      </c>
      <c r="X113" s="20" t="str">
        <f>IFERROR(VLOOKUP($P113,J:$O,6,0),"")</f>
        <v/>
      </c>
      <c r="Y113" s="20" t="str">
        <f>IFERROR(VLOOKUP($P113,K:$O,5,0),"")</f>
        <v/>
      </c>
      <c r="Z113" s="20" t="str">
        <f>IFERROR(VLOOKUP($P113,L:$O,4,0),"")</f>
        <v/>
      </c>
      <c r="AA113" s="20" t="str">
        <f>IFERROR(VLOOKUP($P113,M:$O,3,0),"")</f>
        <v/>
      </c>
      <c r="AB113" s="20" t="str">
        <f>IFERROR(VLOOKUP($P113,N:$O,2,0),"")</f>
        <v/>
      </c>
    </row>
    <row r="114" spans="1:28" x14ac:dyDescent="0.15">
      <c r="A114" s="9" t="str">
        <f>'AB Touchpoint System Workbook'!M125</f>
        <v>May</v>
      </c>
      <c r="B114" s="12" t="str">
        <f t="shared" si="2"/>
        <v>Client 113May</v>
      </c>
      <c r="C114" s="12" t="b">
        <f>IF(ISNUMBER(SEARCH(Q$1,$B114)),MAX(C$1:C113)+1)</f>
        <v>0</v>
      </c>
      <c r="D114" s="12" t="b">
        <f>IF(ISNUMBER(SEARCH(R$1,$B114)),MAX(D$1:D113)+1)</f>
        <v>0</v>
      </c>
      <c r="E114" s="12" t="b">
        <f>IF(ISNUMBER(SEARCH(S$1,$B114)),MAX(E$1:E113)+1)</f>
        <v>0</v>
      </c>
      <c r="F114" s="12" t="b">
        <f>IF(ISNUMBER(SEARCH(T$1,$B114)),MAX(F$1:F113)+1)</f>
        <v>0</v>
      </c>
      <c r="G114" s="12">
        <f>IF(ISNUMBER(SEARCH(U$1,$B114)),MAX(G$1:G113)+1)</f>
        <v>10</v>
      </c>
      <c r="H114" s="12" t="b">
        <f>IF(ISNUMBER(SEARCH(V$1,$B114)),MAX(H$1:H113)+1)</f>
        <v>0</v>
      </c>
      <c r="I114" s="12" t="b">
        <f>IF(ISNUMBER(SEARCH(W$1,$B114)),MAX(I$1:I113)+1)</f>
        <v>0</v>
      </c>
      <c r="J114" s="12" t="b">
        <f>IF(ISNUMBER(SEARCH(X$1,$B114)),MAX(J$1:J113)+1)</f>
        <v>0</v>
      </c>
      <c r="K114" s="12" t="b">
        <f>IF(ISNUMBER(SEARCH(Y$1,$B114)),MAX(K$1:K113)+1)</f>
        <v>0</v>
      </c>
      <c r="L114" s="12" t="b">
        <f>IF(ISNUMBER(SEARCH(Z$1,$B114)),MAX(L$1:L113)+1)</f>
        <v>0</v>
      </c>
      <c r="M114" s="12" t="b">
        <f>IF(ISNUMBER(SEARCH(AA$1,$B114)),MAX(M$1:M113)+1)</f>
        <v>0</v>
      </c>
      <c r="N114" s="12" t="b">
        <f>IF(ISNUMBER(SEARCH(AB$1,$B114)),MAX(N$1:N113)+1)</f>
        <v>0</v>
      </c>
      <c r="O114" s="12" t="str">
        <f>'AB Touchpoint System Workbook'!K125</f>
        <v>Client 113</v>
      </c>
      <c r="P114" s="13">
        <f t="shared" si="3"/>
        <v>113</v>
      </c>
      <c r="Q114" s="20" t="str">
        <f>IFERROR(VLOOKUP($P114,C:$O,13,0),"")</f>
        <v/>
      </c>
      <c r="R114" s="20" t="str">
        <f>IFERROR(VLOOKUP($P114,D:$O,12,0),"")</f>
        <v/>
      </c>
      <c r="S114" s="20" t="str">
        <f>IFERROR(VLOOKUP($P114,E:$O,11,0),"")</f>
        <v/>
      </c>
      <c r="T114" s="20" t="str">
        <f>IFERROR(VLOOKUP($P114,F:$O,10,0),"")</f>
        <v/>
      </c>
      <c r="U114" s="20" t="str">
        <f>IFERROR(VLOOKUP($P114,G:$O,9,0),"")</f>
        <v/>
      </c>
      <c r="V114" s="20" t="str">
        <f>IFERROR(VLOOKUP($P114,H:$O,8,0),"")</f>
        <v/>
      </c>
      <c r="W114" s="20" t="str">
        <f>IFERROR(VLOOKUP($P114,I:$O,7,0),"")</f>
        <v/>
      </c>
      <c r="X114" s="20" t="str">
        <f>IFERROR(VLOOKUP($P114,J:$O,6,0),"")</f>
        <v/>
      </c>
      <c r="Y114" s="20" t="str">
        <f>IFERROR(VLOOKUP($P114,K:$O,5,0),"")</f>
        <v/>
      </c>
      <c r="Z114" s="20" t="str">
        <f>IFERROR(VLOOKUP($P114,L:$O,4,0),"")</f>
        <v/>
      </c>
      <c r="AA114" s="20" t="str">
        <f>IFERROR(VLOOKUP($P114,M:$O,3,0),"")</f>
        <v/>
      </c>
      <c r="AB114" s="20" t="str">
        <f>IFERROR(VLOOKUP($P114,N:$O,2,0),"")</f>
        <v/>
      </c>
    </row>
    <row r="115" spans="1:28" x14ac:dyDescent="0.15">
      <c r="A115" s="9" t="str">
        <f>'AB Touchpoint System Workbook'!M126</f>
        <v>June</v>
      </c>
      <c r="B115" s="12" t="str">
        <f t="shared" si="2"/>
        <v>Client 114June</v>
      </c>
      <c r="C115" s="12" t="b">
        <f>IF(ISNUMBER(SEARCH(Q$1,$B115)),MAX(C$1:C114)+1)</f>
        <v>0</v>
      </c>
      <c r="D115" s="12" t="b">
        <f>IF(ISNUMBER(SEARCH(R$1,$B115)),MAX(D$1:D114)+1)</f>
        <v>0</v>
      </c>
      <c r="E115" s="12" t="b">
        <f>IF(ISNUMBER(SEARCH(S$1,$B115)),MAX(E$1:E114)+1)</f>
        <v>0</v>
      </c>
      <c r="F115" s="12" t="b">
        <f>IF(ISNUMBER(SEARCH(T$1,$B115)),MAX(F$1:F114)+1)</f>
        <v>0</v>
      </c>
      <c r="G115" s="12" t="b">
        <f>IF(ISNUMBER(SEARCH(U$1,$B115)),MAX(G$1:G114)+1)</f>
        <v>0</v>
      </c>
      <c r="H115" s="12">
        <f>IF(ISNUMBER(SEARCH(V$1,$B115)),MAX(H$1:H114)+1)</f>
        <v>10</v>
      </c>
      <c r="I115" s="12" t="b">
        <f>IF(ISNUMBER(SEARCH(W$1,$B115)),MAX(I$1:I114)+1)</f>
        <v>0</v>
      </c>
      <c r="J115" s="12" t="b">
        <f>IF(ISNUMBER(SEARCH(X$1,$B115)),MAX(J$1:J114)+1)</f>
        <v>0</v>
      </c>
      <c r="K115" s="12" t="b">
        <f>IF(ISNUMBER(SEARCH(Y$1,$B115)),MAX(K$1:K114)+1)</f>
        <v>0</v>
      </c>
      <c r="L115" s="12" t="b">
        <f>IF(ISNUMBER(SEARCH(Z$1,$B115)),MAX(L$1:L114)+1)</f>
        <v>0</v>
      </c>
      <c r="M115" s="12" t="b">
        <f>IF(ISNUMBER(SEARCH(AA$1,$B115)),MAX(M$1:M114)+1)</f>
        <v>0</v>
      </c>
      <c r="N115" s="12" t="b">
        <f>IF(ISNUMBER(SEARCH(AB$1,$B115)),MAX(N$1:N114)+1)</f>
        <v>0</v>
      </c>
      <c r="O115" s="12" t="str">
        <f>'AB Touchpoint System Workbook'!K126</f>
        <v>Client 114</v>
      </c>
      <c r="P115" s="13">
        <f t="shared" si="3"/>
        <v>114</v>
      </c>
      <c r="Q115" s="20" t="str">
        <f>IFERROR(VLOOKUP($P115,C:$O,13,0),"")</f>
        <v/>
      </c>
      <c r="R115" s="20" t="str">
        <f>IFERROR(VLOOKUP($P115,D:$O,12,0),"")</f>
        <v/>
      </c>
      <c r="S115" s="20" t="str">
        <f>IFERROR(VLOOKUP($P115,E:$O,11,0),"")</f>
        <v/>
      </c>
      <c r="T115" s="20" t="str">
        <f>IFERROR(VLOOKUP($P115,F:$O,10,0),"")</f>
        <v/>
      </c>
      <c r="U115" s="20" t="str">
        <f>IFERROR(VLOOKUP($P115,G:$O,9,0),"")</f>
        <v/>
      </c>
      <c r="V115" s="20" t="str">
        <f>IFERROR(VLOOKUP($P115,H:$O,8,0),"")</f>
        <v/>
      </c>
      <c r="W115" s="20" t="str">
        <f>IFERROR(VLOOKUP($P115,I:$O,7,0),"")</f>
        <v/>
      </c>
      <c r="X115" s="20" t="str">
        <f>IFERROR(VLOOKUP($P115,J:$O,6,0),"")</f>
        <v/>
      </c>
      <c r="Y115" s="20" t="str">
        <f>IFERROR(VLOOKUP($P115,K:$O,5,0),"")</f>
        <v/>
      </c>
      <c r="Z115" s="20" t="str">
        <f>IFERROR(VLOOKUP($P115,L:$O,4,0),"")</f>
        <v/>
      </c>
      <c r="AA115" s="20" t="str">
        <f>IFERROR(VLOOKUP($P115,M:$O,3,0),"")</f>
        <v/>
      </c>
      <c r="AB115" s="20" t="str">
        <f>IFERROR(VLOOKUP($P115,N:$O,2,0),"")</f>
        <v/>
      </c>
    </row>
    <row r="116" spans="1:28" x14ac:dyDescent="0.15">
      <c r="A116" s="9" t="str">
        <f>'AB Touchpoint System Workbook'!M127</f>
        <v>July</v>
      </c>
      <c r="B116" s="12" t="str">
        <f t="shared" si="2"/>
        <v>Client 115July</v>
      </c>
      <c r="C116" s="12" t="b">
        <f>IF(ISNUMBER(SEARCH(Q$1,$B116)),MAX(C$1:C115)+1)</f>
        <v>0</v>
      </c>
      <c r="D116" s="12" t="b">
        <f>IF(ISNUMBER(SEARCH(R$1,$B116)),MAX(D$1:D115)+1)</f>
        <v>0</v>
      </c>
      <c r="E116" s="12" t="b">
        <f>IF(ISNUMBER(SEARCH(S$1,$B116)),MAX(E$1:E115)+1)</f>
        <v>0</v>
      </c>
      <c r="F116" s="12" t="b">
        <f>IF(ISNUMBER(SEARCH(T$1,$B116)),MAX(F$1:F115)+1)</f>
        <v>0</v>
      </c>
      <c r="G116" s="12" t="b">
        <f>IF(ISNUMBER(SEARCH(U$1,$B116)),MAX(G$1:G115)+1)</f>
        <v>0</v>
      </c>
      <c r="H116" s="12" t="b">
        <f>IF(ISNUMBER(SEARCH(V$1,$B116)),MAX(H$1:H115)+1)</f>
        <v>0</v>
      </c>
      <c r="I116" s="12">
        <f>IF(ISNUMBER(SEARCH(W$1,$B116)),MAX(I$1:I115)+1)</f>
        <v>10</v>
      </c>
      <c r="J116" s="12" t="b">
        <f>IF(ISNUMBER(SEARCH(X$1,$B116)),MAX(J$1:J115)+1)</f>
        <v>0</v>
      </c>
      <c r="K116" s="12" t="b">
        <f>IF(ISNUMBER(SEARCH(Y$1,$B116)),MAX(K$1:K115)+1)</f>
        <v>0</v>
      </c>
      <c r="L116" s="12" t="b">
        <f>IF(ISNUMBER(SEARCH(Z$1,$B116)),MAX(L$1:L115)+1)</f>
        <v>0</v>
      </c>
      <c r="M116" s="12" t="b">
        <f>IF(ISNUMBER(SEARCH(AA$1,$B116)),MAX(M$1:M115)+1)</f>
        <v>0</v>
      </c>
      <c r="N116" s="12" t="b">
        <f>IF(ISNUMBER(SEARCH(AB$1,$B116)),MAX(N$1:N115)+1)</f>
        <v>0</v>
      </c>
      <c r="O116" s="12" t="str">
        <f>'AB Touchpoint System Workbook'!K127</f>
        <v>Client 115</v>
      </c>
      <c r="P116" s="13">
        <f t="shared" si="3"/>
        <v>115</v>
      </c>
      <c r="Q116" s="20" t="str">
        <f>IFERROR(VLOOKUP($P116,C:$O,13,0),"")</f>
        <v/>
      </c>
      <c r="R116" s="20" t="str">
        <f>IFERROR(VLOOKUP($P116,D:$O,12,0),"")</f>
        <v/>
      </c>
      <c r="S116" s="20" t="str">
        <f>IFERROR(VLOOKUP($P116,E:$O,11,0),"")</f>
        <v/>
      </c>
      <c r="T116" s="20" t="str">
        <f>IFERROR(VLOOKUP($P116,F:$O,10,0),"")</f>
        <v/>
      </c>
      <c r="U116" s="20" t="str">
        <f>IFERROR(VLOOKUP($P116,G:$O,9,0),"")</f>
        <v/>
      </c>
      <c r="V116" s="20" t="str">
        <f>IFERROR(VLOOKUP($P116,H:$O,8,0),"")</f>
        <v/>
      </c>
      <c r="W116" s="20" t="str">
        <f>IFERROR(VLOOKUP($P116,I:$O,7,0),"")</f>
        <v/>
      </c>
      <c r="X116" s="20" t="str">
        <f>IFERROR(VLOOKUP($P116,J:$O,6,0),"")</f>
        <v/>
      </c>
      <c r="Y116" s="20" t="str">
        <f>IFERROR(VLOOKUP($P116,K:$O,5,0),"")</f>
        <v/>
      </c>
      <c r="Z116" s="20" t="str">
        <f>IFERROR(VLOOKUP($P116,L:$O,4,0),"")</f>
        <v/>
      </c>
      <c r="AA116" s="20" t="str">
        <f>IFERROR(VLOOKUP($P116,M:$O,3,0),"")</f>
        <v/>
      </c>
      <c r="AB116" s="20" t="str">
        <f>IFERROR(VLOOKUP($P116,N:$O,2,0),"")</f>
        <v/>
      </c>
    </row>
    <row r="117" spans="1:28" x14ac:dyDescent="0.15">
      <c r="A117" s="9" t="str">
        <f>'AB Touchpoint System Workbook'!M128</f>
        <v>August</v>
      </c>
      <c r="B117" s="12" t="str">
        <f t="shared" si="2"/>
        <v>Client 116August</v>
      </c>
      <c r="C117" s="12" t="b">
        <f>IF(ISNUMBER(SEARCH(Q$1,$B117)),MAX(C$1:C116)+1)</f>
        <v>0</v>
      </c>
      <c r="D117" s="12" t="b">
        <f>IF(ISNUMBER(SEARCH(R$1,$B117)),MAX(D$1:D116)+1)</f>
        <v>0</v>
      </c>
      <c r="E117" s="12" t="b">
        <f>IF(ISNUMBER(SEARCH(S$1,$B117)),MAX(E$1:E116)+1)</f>
        <v>0</v>
      </c>
      <c r="F117" s="12" t="b">
        <f>IF(ISNUMBER(SEARCH(T$1,$B117)),MAX(F$1:F116)+1)</f>
        <v>0</v>
      </c>
      <c r="G117" s="12" t="b">
        <f>IF(ISNUMBER(SEARCH(U$1,$B117)),MAX(G$1:G116)+1)</f>
        <v>0</v>
      </c>
      <c r="H117" s="12" t="b">
        <f>IF(ISNUMBER(SEARCH(V$1,$B117)),MAX(H$1:H116)+1)</f>
        <v>0</v>
      </c>
      <c r="I117" s="12" t="b">
        <f>IF(ISNUMBER(SEARCH(W$1,$B117)),MAX(I$1:I116)+1)</f>
        <v>0</v>
      </c>
      <c r="J117" s="12">
        <f>IF(ISNUMBER(SEARCH(X$1,$B117)),MAX(J$1:J116)+1)</f>
        <v>11</v>
      </c>
      <c r="K117" s="12" t="b">
        <f>IF(ISNUMBER(SEARCH(Y$1,$B117)),MAX(K$1:K116)+1)</f>
        <v>0</v>
      </c>
      <c r="L117" s="12" t="b">
        <f>IF(ISNUMBER(SEARCH(Z$1,$B117)),MAX(L$1:L116)+1)</f>
        <v>0</v>
      </c>
      <c r="M117" s="12" t="b">
        <f>IF(ISNUMBER(SEARCH(AA$1,$B117)),MAX(M$1:M116)+1)</f>
        <v>0</v>
      </c>
      <c r="N117" s="12" t="b">
        <f>IF(ISNUMBER(SEARCH(AB$1,$B117)),MAX(N$1:N116)+1)</f>
        <v>0</v>
      </c>
      <c r="O117" s="12" t="str">
        <f>'AB Touchpoint System Workbook'!K128</f>
        <v>Client 116</v>
      </c>
      <c r="P117" s="13">
        <f t="shared" si="3"/>
        <v>116</v>
      </c>
      <c r="Q117" s="20" t="str">
        <f>IFERROR(VLOOKUP($P117,C:$O,13,0),"")</f>
        <v/>
      </c>
      <c r="R117" s="20" t="str">
        <f>IFERROR(VLOOKUP($P117,D:$O,12,0),"")</f>
        <v/>
      </c>
      <c r="S117" s="20" t="str">
        <f>IFERROR(VLOOKUP($P117,E:$O,11,0),"")</f>
        <v/>
      </c>
      <c r="T117" s="20" t="str">
        <f>IFERROR(VLOOKUP($P117,F:$O,10,0),"")</f>
        <v/>
      </c>
      <c r="U117" s="20" t="str">
        <f>IFERROR(VLOOKUP($P117,G:$O,9,0),"")</f>
        <v/>
      </c>
      <c r="V117" s="20" t="str">
        <f>IFERROR(VLOOKUP($P117,H:$O,8,0),"")</f>
        <v/>
      </c>
      <c r="W117" s="20" t="str">
        <f>IFERROR(VLOOKUP($P117,I:$O,7,0),"")</f>
        <v/>
      </c>
      <c r="X117" s="20" t="str">
        <f>IFERROR(VLOOKUP($P117,J:$O,6,0),"")</f>
        <v/>
      </c>
      <c r="Y117" s="20" t="str">
        <f>IFERROR(VLOOKUP($P117,K:$O,5,0),"")</f>
        <v/>
      </c>
      <c r="Z117" s="20" t="str">
        <f>IFERROR(VLOOKUP($P117,L:$O,4,0),"")</f>
        <v/>
      </c>
      <c r="AA117" s="20" t="str">
        <f>IFERROR(VLOOKUP($P117,M:$O,3,0),"")</f>
        <v/>
      </c>
      <c r="AB117" s="20" t="str">
        <f>IFERROR(VLOOKUP($P117,N:$O,2,0),"")</f>
        <v/>
      </c>
    </row>
    <row r="118" spans="1:28" x14ac:dyDescent="0.15">
      <c r="A118" s="9" t="str">
        <f>'AB Touchpoint System Workbook'!M129</f>
        <v>September</v>
      </c>
      <c r="B118" s="12" t="str">
        <f t="shared" si="2"/>
        <v>Client 117September</v>
      </c>
      <c r="C118" s="12" t="b">
        <f>IF(ISNUMBER(SEARCH(Q$1,$B118)),MAX(C$1:C117)+1)</f>
        <v>0</v>
      </c>
      <c r="D118" s="12" t="b">
        <f>IF(ISNUMBER(SEARCH(R$1,$B118)),MAX(D$1:D117)+1)</f>
        <v>0</v>
      </c>
      <c r="E118" s="12" t="b">
        <f>IF(ISNUMBER(SEARCH(S$1,$B118)),MAX(E$1:E117)+1)</f>
        <v>0</v>
      </c>
      <c r="F118" s="12" t="b">
        <f>IF(ISNUMBER(SEARCH(T$1,$B118)),MAX(F$1:F117)+1)</f>
        <v>0</v>
      </c>
      <c r="G118" s="12" t="b">
        <f>IF(ISNUMBER(SEARCH(U$1,$B118)),MAX(G$1:G117)+1)</f>
        <v>0</v>
      </c>
      <c r="H118" s="12" t="b">
        <f>IF(ISNUMBER(SEARCH(V$1,$B118)),MAX(H$1:H117)+1)</f>
        <v>0</v>
      </c>
      <c r="I118" s="12" t="b">
        <f>IF(ISNUMBER(SEARCH(W$1,$B118)),MAX(I$1:I117)+1)</f>
        <v>0</v>
      </c>
      <c r="J118" s="12" t="b">
        <f>IF(ISNUMBER(SEARCH(X$1,$B118)),MAX(J$1:J117)+1)</f>
        <v>0</v>
      </c>
      <c r="K118" s="12">
        <f>IF(ISNUMBER(SEARCH(Y$1,$B118)),MAX(K$1:K117)+1)</f>
        <v>10</v>
      </c>
      <c r="L118" s="12" t="b">
        <f>IF(ISNUMBER(SEARCH(Z$1,$B118)),MAX(L$1:L117)+1)</f>
        <v>0</v>
      </c>
      <c r="M118" s="12" t="b">
        <f>IF(ISNUMBER(SEARCH(AA$1,$B118)),MAX(M$1:M117)+1)</f>
        <v>0</v>
      </c>
      <c r="N118" s="12" t="b">
        <f>IF(ISNUMBER(SEARCH(AB$1,$B118)),MAX(N$1:N117)+1)</f>
        <v>0</v>
      </c>
      <c r="O118" s="12" t="str">
        <f>'AB Touchpoint System Workbook'!K129</f>
        <v>Client 117</v>
      </c>
      <c r="P118" s="13">
        <f t="shared" si="3"/>
        <v>117</v>
      </c>
      <c r="Q118" s="20" t="str">
        <f>IFERROR(VLOOKUP($P118,C:$O,13,0),"")</f>
        <v/>
      </c>
      <c r="R118" s="20" t="str">
        <f>IFERROR(VLOOKUP($P118,D:$O,12,0),"")</f>
        <v/>
      </c>
      <c r="S118" s="20" t="str">
        <f>IFERROR(VLOOKUP($P118,E:$O,11,0),"")</f>
        <v/>
      </c>
      <c r="T118" s="20" t="str">
        <f>IFERROR(VLOOKUP($P118,F:$O,10,0),"")</f>
        <v/>
      </c>
      <c r="U118" s="20" t="str">
        <f>IFERROR(VLOOKUP($P118,G:$O,9,0),"")</f>
        <v/>
      </c>
      <c r="V118" s="20" t="str">
        <f>IFERROR(VLOOKUP($P118,H:$O,8,0),"")</f>
        <v/>
      </c>
      <c r="W118" s="20" t="str">
        <f>IFERROR(VLOOKUP($P118,I:$O,7,0),"")</f>
        <v/>
      </c>
      <c r="X118" s="20" t="str">
        <f>IFERROR(VLOOKUP($P118,J:$O,6,0),"")</f>
        <v/>
      </c>
      <c r="Y118" s="20" t="str">
        <f>IFERROR(VLOOKUP($P118,K:$O,5,0),"")</f>
        <v/>
      </c>
      <c r="Z118" s="20" t="str">
        <f>IFERROR(VLOOKUP($P118,L:$O,4,0),"")</f>
        <v/>
      </c>
      <c r="AA118" s="20" t="str">
        <f>IFERROR(VLOOKUP($P118,M:$O,3,0),"")</f>
        <v/>
      </c>
      <c r="AB118" s="20" t="str">
        <f>IFERROR(VLOOKUP($P118,N:$O,2,0),"")</f>
        <v/>
      </c>
    </row>
    <row r="119" spans="1:28" x14ac:dyDescent="0.15">
      <c r="A119" s="9" t="str">
        <f>'AB Touchpoint System Workbook'!M130</f>
        <v>October</v>
      </c>
      <c r="B119" s="12" t="str">
        <f t="shared" si="2"/>
        <v>Client 118October</v>
      </c>
      <c r="C119" s="12" t="b">
        <f>IF(ISNUMBER(SEARCH(Q$1,$B119)),MAX(C$1:C118)+1)</f>
        <v>0</v>
      </c>
      <c r="D119" s="12" t="b">
        <f>IF(ISNUMBER(SEARCH(R$1,$B119)),MAX(D$1:D118)+1)</f>
        <v>0</v>
      </c>
      <c r="E119" s="12" t="b">
        <f>IF(ISNUMBER(SEARCH(S$1,$B119)),MAX(E$1:E118)+1)</f>
        <v>0</v>
      </c>
      <c r="F119" s="12" t="b">
        <f>IF(ISNUMBER(SEARCH(T$1,$B119)),MAX(F$1:F118)+1)</f>
        <v>0</v>
      </c>
      <c r="G119" s="12" t="b">
        <f>IF(ISNUMBER(SEARCH(U$1,$B119)),MAX(G$1:G118)+1)</f>
        <v>0</v>
      </c>
      <c r="H119" s="12" t="b">
        <f>IF(ISNUMBER(SEARCH(V$1,$B119)),MAX(H$1:H118)+1)</f>
        <v>0</v>
      </c>
      <c r="I119" s="12" t="b">
        <f>IF(ISNUMBER(SEARCH(W$1,$B119)),MAX(I$1:I118)+1)</f>
        <v>0</v>
      </c>
      <c r="J119" s="12" t="b">
        <f>IF(ISNUMBER(SEARCH(X$1,$B119)),MAX(J$1:J118)+1)</f>
        <v>0</v>
      </c>
      <c r="K119" s="12" t="b">
        <f>IF(ISNUMBER(SEARCH(Y$1,$B119)),MAX(K$1:K118)+1)</f>
        <v>0</v>
      </c>
      <c r="L119" s="12">
        <f>IF(ISNUMBER(SEARCH(Z$1,$B119)),MAX(L$1:L118)+1)</f>
        <v>11</v>
      </c>
      <c r="M119" s="12" t="b">
        <f>IF(ISNUMBER(SEARCH(AA$1,$B119)),MAX(M$1:M118)+1)</f>
        <v>0</v>
      </c>
      <c r="N119" s="12" t="b">
        <f>IF(ISNUMBER(SEARCH(AB$1,$B119)),MAX(N$1:N118)+1)</f>
        <v>0</v>
      </c>
      <c r="O119" s="12" t="str">
        <f>'AB Touchpoint System Workbook'!K130</f>
        <v>Client 118</v>
      </c>
      <c r="P119" s="13">
        <f t="shared" si="3"/>
        <v>118</v>
      </c>
      <c r="Q119" s="20" t="str">
        <f>IFERROR(VLOOKUP($P119,C:$O,13,0),"")</f>
        <v/>
      </c>
      <c r="R119" s="20" t="str">
        <f>IFERROR(VLOOKUP($P119,D:$O,12,0),"")</f>
        <v/>
      </c>
      <c r="S119" s="20" t="str">
        <f>IFERROR(VLOOKUP($P119,E:$O,11,0),"")</f>
        <v/>
      </c>
      <c r="T119" s="20" t="str">
        <f>IFERROR(VLOOKUP($P119,F:$O,10,0),"")</f>
        <v/>
      </c>
      <c r="U119" s="20" t="str">
        <f>IFERROR(VLOOKUP($P119,G:$O,9,0),"")</f>
        <v/>
      </c>
      <c r="V119" s="20" t="str">
        <f>IFERROR(VLOOKUP($P119,H:$O,8,0),"")</f>
        <v/>
      </c>
      <c r="W119" s="20" t="str">
        <f>IFERROR(VLOOKUP($P119,I:$O,7,0),"")</f>
        <v/>
      </c>
      <c r="X119" s="20" t="str">
        <f>IFERROR(VLOOKUP($P119,J:$O,6,0),"")</f>
        <v/>
      </c>
      <c r="Y119" s="20" t="str">
        <f>IFERROR(VLOOKUP($P119,K:$O,5,0),"")</f>
        <v/>
      </c>
      <c r="Z119" s="20" t="str">
        <f>IFERROR(VLOOKUP($P119,L:$O,4,0),"")</f>
        <v/>
      </c>
      <c r="AA119" s="20" t="str">
        <f>IFERROR(VLOOKUP($P119,M:$O,3,0),"")</f>
        <v/>
      </c>
      <c r="AB119" s="20" t="str">
        <f>IFERROR(VLOOKUP($P119,N:$O,2,0),"")</f>
        <v/>
      </c>
    </row>
    <row r="120" spans="1:28" x14ac:dyDescent="0.15">
      <c r="A120" s="9" t="str">
        <f>'AB Touchpoint System Workbook'!M131</f>
        <v>November</v>
      </c>
      <c r="B120" s="12" t="str">
        <f t="shared" si="2"/>
        <v>Client 119November</v>
      </c>
      <c r="C120" s="12" t="b">
        <f>IF(ISNUMBER(SEARCH(Q$1,$B120)),MAX(C$1:C119)+1)</f>
        <v>0</v>
      </c>
      <c r="D120" s="12" t="b">
        <f>IF(ISNUMBER(SEARCH(R$1,$B120)),MAX(D$1:D119)+1)</f>
        <v>0</v>
      </c>
      <c r="E120" s="12" t="b">
        <f>IF(ISNUMBER(SEARCH(S$1,$B120)),MAX(E$1:E119)+1)</f>
        <v>0</v>
      </c>
      <c r="F120" s="12" t="b">
        <f>IF(ISNUMBER(SEARCH(T$1,$B120)),MAX(F$1:F119)+1)</f>
        <v>0</v>
      </c>
      <c r="G120" s="12" t="b">
        <f>IF(ISNUMBER(SEARCH(U$1,$B120)),MAX(G$1:G119)+1)</f>
        <v>0</v>
      </c>
      <c r="H120" s="12" t="b">
        <f>IF(ISNUMBER(SEARCH(V$1,$B120)),MAX(H$1:H119)+1)</f>
        <v>0</v>
      </c>
      <c r="I120" s="12" t="b">
        <f>IF(ISNUMBER(SEARCH(W$1,$B120)),MAX(I$1:I119)+1)</f>
        <v>0</v>
      </c>
      <c r="J120" s="12" t="b">
        <f>IF(ISNUMBER(SEARCH(X$1,$B120)),MAX(J$1:J119)+1)</f>
        <v>0</v>
      </c>
      <c r="K120" s="12" t="b">
        <f>IF(ISNUMBER(SEARCH(Y$1,$B120)),MAX(K$1:K119)+1)</f>
        <v>0</v>
      </c>
      <c r="L120" s="12" t="b">
        <f>IF(ISNUMBER(SEARCH(Z$1,$B120)),MAX(L$1:L119)+1)</f>
        <v>0</v>
      </c>
      <c r="M120" s="12">
        <f>IF(ISNUMBER(SEARCH(AA$1,$B120)),MAX(M$1:M119)+1)</f>
        <v>10</v>
      </c>
      <c r="N120" s="12" t="b">
        <f>IF(ISNUMBER(SEARCH(AB$1,$B120)),MAX(N$1:N119)+1)</f>
        <v>0</v>
      </c>
      <c r="O120" s="12" t="str">
        <f>'AB Touchpoint System Workbook'!K131</f>
        <v>Client 119</v>
      </c>
      <c r="P120" s="13">
        <f t="shared" si="3"/>
        <v>119</v>
      </c>
      <c r="Q120" s="20" t="str">
        <f>IFERROR(VLOOKUP($P120,C:$O,13,0),"")</f>
        <v/>
      </c>
      <c r="R120" s="20" t="str">
        <f>IFERROR(VLOOKUP($P120,D:$O,12,0),"")</f>
        <v/>
      </c>
      <c r="S120" s="20" t="str">
        <f>IFERROR(VLOOKUP($P120,E:$O,11,0),"")</f>
        <v/>
      </c>
      <c r="T120" s="20" t="str">
        <f>IFERROR(VLOOKUP($P120,F:$O,10,0),"")</f>
        <v/>
      </c>
      <c r="U120" s="20" t="str">
        <f>IFERROR(VLOOKUP($P120,G:$O,9,0),"")</f>
        <v/>
      </c>
      <c r="V120" s="20" t="str">
        <f>IFERROR(VLOOKUP($P120,H:$O,8,0),"")</f>
        <v/>
      </c>
      <c r="W120" s="20" t="str">
        <f>IFERROR(VLOOKUP($P120,I:$O,7,0),"")</f>
        <v/>
      </c>
      <c r="X120" s="20" t="str">
        <f>IFERROR(VLOOKUP($P120,J:$O,6,0),"")</f>
        <v/>
      </c>
      <c r="Y120" s="20" t="str">
        <f>IFERROR(VLOOKUP($P120,K:$O,5,0),"")</f>
        <v/>
      </c>
      <c r="Z120" s="20" t="str">
        <f>IFERROR(VLOOKUP($P120,L:$O,4,0),"")</f>
        <v/>
      </c>
      <c r="AA120" s="20" t="str">
        <f>IFERROR(VLOOKUP($P120,M:$O,3,0),"")</f>
        <v/>
      </c>
      <c r="AB120" s="20" t="str">
        <f>IFERROR(VLOOKUP($P120,N:$O,2,0),"")</f>
        <v/>
      </c>
    </row>
    <row r="121" spans="1:28" x14ac:dyDescent="0.15">
      <c r="A121" s="9" t="str">
        <f>'AB Touchpoint System Workbook'!M132</f>
        <v>December</v>
      </c>
      <c r="B121" s="12" t="str">
        <f t="shared" si="2"/>
        <v>Client 120December</v>
      </c>
      <c r="C121" s="12" t="b">
        <f>IF(ISNUMBER(SEARCH(Q$1,$B121)),MAX(C$1:C120)+1)</f>
        <v>0</v>
      </c>
      <c r="D121" s="12" t="b">
        <f>IF(ISNUMBER(SEARCH(R$1,$B121)),MAX(D$1:D120)+1)</f>
        <v>0</v>
      </c>
      <c r="E121" s="12" t="b">
        <f>IF(ISNUMBER(SEARCH(S$1,$B121)),MAX(E$1:E120)+1)</f>
        <v>0</v>
      </c>
      <c r="F121" s="12" t="b">
        <f>IF(ISNUMBER(SEARCH(T$1,$B121)),MAX(F$1:F120)+1)</f>
        <v>0</v>
      </c>
      <c r="G121" s="12" t="b">
        <f>IF(ISNUMBER(SEARCH(U$1,$B121)),MAX(G$1:G120)+1)</f>
        <v>0</v>
      </c>
      <c r="H121" s="12" t="b">
        <f>IF(ISNUMBER(SEARCH(V$1,$B121)),MAX(H$1:H120)+1)</f>
        <v>0</v>
      </c>
      <c r="I121" s="12" t="b">
        <f>IF(ISNUMBER(SEARCH(W$1,$B121)),MAX(I$1:I120)+1)</f>
        <v>0</v>
      </c>
      <c r="J121" s="12" t="b">
        <f>IF(ISNUMBER(SEARCH(X$1,$B121)),MAX(J$1:J120)+1)</f>
        <v>0</v>
      </c>
      <c r="K121" s="12" t="b">
        <f>IF(ISNUMBER(SEARCH(Y$1,$B121)),MAX(K$1:K120)+1)</f>
        <v>0</v>
      </c>
      <c r="L121" s="12" t="b">
        <f>IF(ISNUMBER(SEARCH(Z$1,$B121)),MAX(L$1:L120)+1)</f>
        <v>0</v>
      </c>
      <c r="M121" s="12" t="b">
        <f>IF(ISNUMBER(SEARCH(AA$1,$B121)),MAX(M$1:M120)+1)</f>
        <v>0</v>
      </c>
      <c r="N121" s="12">
        <f>IF(ISNUMBER(SEARCH(AB$1,$B121)),MAX(N$1:N120)+1)</f>
        <v>9</v>
      </c>
      <c r="O121" s="12" t="str">
        <f>'AB Touchpoint System Workbook'!K132</f>
        <v>Client 120</v>
      </c>
      <c r="P121" s="13">
        <f t="shared" si="3"/>
        <v>120</v>
      </c>
      <c r="Q121" s="20" t="str">
        <f>IFERROR(VLOOKUP($P121,C:$O,13,0),"")</f>
        <v/>
      </c>
      <c r="R121" s="20" t="str">
        <f>IFERROR(VLOOKUP($P121,D:$O,12,0),"")</f>
        <v/>
      </c>
      <c r="S121" s="20" t="str">
        <f>IFERROR(VLOOKUP($P121,E:$O,11,0),"")</f>
        <v/>
      </c>
      <c r="T121" s="20" t="str">
        <f>IFERROR(VLOOKUP($P121,F:$O,10,0),"")</f>
        <v/>
      </c>
      <c r="U121" s="20" t="str">
        <f>IFERROR(VLOOKUP($P121,G:$O,9,0),"")</f>
        <v/>
      </c>
      <c r="V121" s="20" t="str">
        <f>IFERROR(VLOOKUP($P121,H:$O,8,0),"")</f>
        <v/>
      </c>
      <c r="W121" s="20" t="str">
        <f>IFERROR(VLOOKUP($P121,I:$O,7,0),"")</f>
        <v/>
      </c>
      <c r="X121" s="20" t="str">
        <f>IFERROR(VLOOKUP($P121,J:$O,6,0),"")</f>
        <v/>
      </c>
      <c r="Y121" s="20" t="str">
        <f>IFERROR(VLOOKUP($P121,K:$O,5,0),"")</f>
        <v/>
      </c>
      <c r="Z121" s="20" t="str">
        <f>IFERROR(VLOOKUP($P121,L:$O,4,0),"")</f>
        <v/>
      </c>
      <c r="AA121" s="20" t="str">
        <f>IFERROR(VLOOKUP($P121,M:$O,3,0),"")</f>
        <v/>
      </c>
      <c r="AB121" s="20" t="str">
        <f>IFERROR(VLOOKUP($P121,N:$O,2,0),"")</f>
        <v/>
      </c>
    </row>
    <row r="122" spans="1:28" x14ac:dyDescent="0.15">
      <c r="A122" s="9" t="str">
        <f>'AB Touchpoint System Workbook'!M133</f>
        <v>January</v>
      </c>
      <c r="B122" s="12" t="str">
        <f t="shared" si="2"/>
        <v>Client 121January</v>
      </c>
      <c r="C122" s="12">
        <f>IF(ISNUMBER(SEARCH(Q$1,$B122)),MAX(C$1:C121)+1)</f>
        <v>10</v>
      </c>
      <c r="D122" s="12" t="b">
        <f>IF(ISNUMBER(SEARCH(R$1,$B122)),MAX(D$1:D121)+1)</f>
        <v>0</v>
      </c>
      <c r="E122" s="12" t="b">
        <f>IF(ISNUMBER(SEARCH(S$1,$B122)),MAX(E$1:E121)+1)</f>
        <v>0</v>
      </c>
      <c r="F122" s="12" t="b">
        <f>IF(ISNUMBER(SEARCH(T$1,$B122)),MAX(F$1:F121)+1)</f>
        <v>0</v>
      </c>
      <c r="G122" s="12" t="b">
        <f>IF(ISNUMBER(SEARCH(U$1,$B122)),MAX(G$1:G121)+1)</f>
        <v>0</v>
      </c>
      <c r="H122" s="12" t="b">
        <f>IF(ISNUMBER(SEARCH(V$1,$B122)),MAX(H$1:H121)+1)</f>
        <v>0</v>
      </c>
      <c r="I122" s="12" t="b">
        <f>IF(ISNUMBER(SEARCH(W$1,$B122)),MAX(I$1:I121)+1)</f>
        <v>0</v>
      </c>
      <c r="J122" s="12" t="b">
        <f>IF(ISNUMBER(SEARCH(X$1,$B122)),MAX(J$1:J121)+1)</f>
        <v>0</v>
      </c>
      <c r="K122" s="12" t="b">
        <f>IF(ISNUMBER(SEARCH(Y$1,$B122)),MAX(K$1:K121)+1)</f>
        <v>0</v>
      </c>
      <c r="L122" s="12" t="b">
        <f>IF(ISNUMBER(SEARCH(Z$1,$B122)),MAX(L$1:L121)+1)</f>
        <v>0</v>
      </c>
      <c r="M122" s="12" t="b">
        <f>IF(ISNUMBER(SEARCH(AA$1,$B122)),MAX(M$1:M121)+1)</f>
        <v>0</v>
      </c>
      <c r="N122" s="12" t="b">
        <f>IF(ISNUMBER(SEARCH(AB$1,$B122)),MAX(N$1:N121)+1)</f>
        <v>0</v>
      </c>
      <c r="O122" s="12" t="str">
        <f>'AB Touchpoint System Workbook'!K133</f>
        <v>Client 121</v>
      </c>
      <c r="P122" s="13">
        <f t="shared" si="3"/>
        <v>121</v>
      </c>
      <c r="Q122" s="20" t="str">
        <f>IFERROR(VLOOKUP($P122,C:$O,13,0),"")</f>
        <v/>
      </c>
      <c r="R122" s="20" t="str">
        <f>IFERROR(VLOOKUP($P122,D:$O,12,0),"")</f>
        <v/>
      </c>
      <c r="S122" s="20" t="str">
        <f>IFERROR(VLOOKUP($P122,E:$O,11,0),"")</f>
        <v/>
      </c>
      <c r="T122" s="20" t="str">
        <f>IFERROR(VLOOKUP($P122,F:$O,10,0),"")</f>
        <v/>
      </c>
      <c r="U122" s="20" t="str">
        <f>IFERROR(VLOOKUP($P122,G:$O,9,0),"")</f>
        <v/>
      </c>
      <c r="V122" s="20" t="str">
        <f>IFERROR(VLOOKUP($P122,H:$O,8,0),"")</f>
        <v/>
      </c>
      <c r="W122" s="20" t="str">
        <f>IFERROR(VLOOKUP($P122,I:$O,7,0),"")</f>
        <v/>
      </c>
      <c r="X122" s="20" t="str">
        <f>IFERROR(VLOOKUP($P122,J:$O,6,0),"")</f>
        <v/>
      </c>
      <c r="Y122" s="20" t="str">
        <f>IFERROR(VLOOKUP($P122,K:$O,5,0),"")</f>
        <v/>
      </c>
      <c r="Z122" s="20" t="str">
        <f>IFERROR(VLOOKUP($P122,L:$O,4,0),"")</f>
        <v/>
      </c>
      <c r="AA122" s="20" t="str">
        <f>IFERROR(VLOOKUP($P122,M:$O,3,0),"")</f>
        <v/>
      </c>
      <c r="AB122" s="20" t="str">
        <f>IFERROR(VLOOKUP($P122,N:$O,2,0),"")</f>
        <v/>
      </c>
    </row>
    <row r="123" spans="1:28" x14ac:dyDescent="0.15">
      <c r="A123" s="9" t="str">
        <f>'AB Touchpoint System Workbook'!M134</f>
        <v>February</v>
      </c>
      <c r="B123" s="12" t="str">
        <f t="shared" si="2"/>
        <v>Client 122February</v>
      </c>
      <c r="C123" s="12" t="b">
        <f>IF(ISNUMBER(SEARCH(Q$1,$B123)),MAX(C$1:C122)+1)</f>
        <v>0</v>
      </c>
      <c r="D123" s="12">
        <f>IF(ISNUMBER(SEARCH(R$1,$B123)),MAX(D$1:D122)+1)</f>
        <v>11</v>
      </c>
      <c r="E123" s="12" t="b">
        <f>IF(ISNUMBER(SEARCH(S$1,$B123)),MAX(E$1:E122)+1)</f>
        <v>0</v>
      </c>
      <c r="F123" s="12" t="b">
        <f>IF(ISNUMBER(SEARCH(T$1,$B123)),MAX(F$1:F122)+1)</f>
        <v>0</v>
      </c>
      <c r="G123" s="12" t="b">
        <f>IF(ISNUMBER(SEARCH(U$1,$B123)),MAX(G$1:G122)+1)</f>
        <v>0</v>
      </c>
      <c r="H123" s="12" t="b">
        <f>IF(ISNUMBER(SEARCH(V$1,$B123)),MAX(H$1:H122)+1)</f>
        <v>0</v>
      </c>
      <c r="I123" s="12" t="b">
        <f>IF(ISNUMBER(SEARCH(W$1,$B123)),MAX(I$1:I122)+1)</f>
        <v>0</v>
      </c>
      <c r="J123" s="12" t="b">
        <f>IF(ISNUMBER(SEARCH(X$1,$B123)),MAX(J$1:J122)+1)</f>
        <v>0</v>
      </c>
      <c r="K123" s="12" t="b">
        <f>IF(ISNUMBER(SEARCH(Y$1,$B123)),MAX(K$1:K122)+1)</f>
        <v>0</v>
      </c>
      <c r="L123" s="12" t="b">
        <f>IF(ISNUMBER(SEARCH(Z$1,$B123)),MAX(L$1:L122)+1)</f>
        <v>0</v>
      </c>
      <c r="M123" s="12" t="b">
        <f>IF(ISNUMBER(SEARCH(AA$1,$B123)),MAX(M$1:M122)+1)</f>
        <v>0</v>
      </c>
      <c r="N123" s="12" t="b">
        <f>IF(ISNUMBER(SEARCH(AB$1,$B123)),MAX(N$1:N122)+1)</f>
        <v>0</v>
      </c>
      <c r="O123" s="12" t="str">
        <f>'AB Touchpoint System Workbook'!K134</f>
        <v>Client 122</v>
      </c>
      <c r="P123" s="13">
        <f t="shared" si="3"/>
        <v>122</v>
      </c>
      <c r="Q123" s="20" t="str">
        <f>IFERROR(VLOOKUP($P123,C:$O,13,0),"")</f>
        <v/>
      </c>
      <c r="R123" s="20" t="str">
        <f>IFERROR(VLOOKUP($P123,D:$O,12,0),"")</f>
        <v/>
      </c>
      <c r="S123" s="20" t="str">
        <f>IFERROR(VLOOKUP($P123,E:$O,11,0),"")</f>
        <v/>
      </c>
      <c r="T123" s="20" t="str">
        <f>IFERROR(VLOOKUP($P123,F:$O,10,0),"")</f>
        <v/>
      </c>
      <c r="U123" s="20" t="str">
        <f>IFERROR(VLOOKUP($P123,G:$O,9,0),"")</f>
        <v/>
      </c>
      <c r="V123" s="20" t="str">
        <f>IFERROR(VLOOKUP($P123,H:$O,8,0),"")</f>
        <v/>
      </c>
      <c r="W123" s="20" t="str">
        <f>IFERROR(VLOOKUP($P123,I:$O,7,0),"")</f>
        <v/>
      </c>
      <c r="X123" s="20" t="str">
        <f>IFERROR(VLOOKUP($P123,J:$O,6,0),"")</f>
        <v/>
      </c>
      <c r="Y123" s="20" t="str">
        <f>IFERROR(VLOOKUP($P123,K:$O,5,0),"")</f>
        <v/>
      </c>
      <c r="Z123" s="20" t="str">
        <f>IFERROR(VLOOKUP($P123,L:$O,4,0),"")</f>
        <v/>
      </c>
      <c r="AA123" s="20" t="str">
        <f>IFERROR(VLOOKUP($P123,M:$O,3,0),"")</f>
        <v/>
      </c>
      <c r="AB123" s="20" t="str">
        <f>IFERROR(VLOOKUP($P123,N:$O,2,0),"")</f>
        <v/>
      </c>
    </row>
    <row r="124" spans="1:28" x14ac:dyDescent="0.15">
      <c r="A124" s="9" t="str">
        <f>'AB Touchpoint System Workbook'!M135</f>
        <v>March</v>
      </c>
      <c r="B124" s="12" t="str">
        <f t="shared" si="2"/>
        <v>Client 123March</v>
      </c>
      <c r="C124" s="12" t="b">
        <f>IF(ISNUMBER(SEARCH(Q$1,$B124)),MAX(C$1:C123)+1)</f>
        <v>0</v>
      </c>
      <c r="D124" s="12" t="b">
        <f>IF(ISNUMBER(SEARCH(R$1,$B124)),MAX(D$1:D123)+1)</f>
        <v>0</v>
      </c>
      <c r="E124" s="12">
        <f>IF(ISNUMBER(SEARCH(S$1,$B124)),MAX(E$1:E123)+1)</f>
        <v>11</v>
      </c>
      <c r="F124" s="12" t="b">
        <f>IF(ISNUMBER(SEARCH(T$1,$B124)),MAX(F$1:F123)+1)</f>
        <v>0</v>
      </c>
      <c r="G124" s="12" t="b">
        <f>IF(ISNUMBER(SEARCH(U$1,$B124)),MAX(G$1:G123)+1)</f>
        <v>0</v>
      </c>
      <c r="H124" s="12" t="b">
        <f>IF(ISNUMBER(SEARCH(V$1,$B124)),MAX(H$1:H123)+1)</f>
        <v>0</v>
      </c>
      <c r="I124" s="12" t="b">
        <f>IF(ISNUMBER(SEARCH(W$1,$B124)),MAX(I$1:I123)+1)</f>
        <v>0</v>
      </c>
      <c r="J124" s="12" t="b">
        <f>IF(ISNUMBER(SEARCH(X$1,$B124)),MAX(J$1:J123)+1)</f>
        <v>0</v>
      </c>
      <c r="K124" s="12" t="b">
        <f>IF(ISNUMBER(SEARCH(Y$1,$B124)),MAX(K$1:K123)+1)</f>
        <v>0</v>
      </c>
      <c r="L124" s="12" t="b">
        <f>IF(ISNUMBER(SEARCH(Z$1,$B124)),MAX(L$1:L123)+1)</f>
        <v>0</v>
      </c>
      <c r="M124" s="12" t="b">
        <f>IF(ISNUMBER(SEARCH(AA$1,$B124)),MAX(M$1:M123)+1)</f>
        <v>0</v>
      </c>
      <c r="N124" s="12" t="b">
        <f>IF(ISNUMBER(SEARCH(AB$1,$B124)),MAX(N$1:N123)+1)</f>
        <v>0</v>
      </c>
      <c r="O124" s="12" t="str">
        <f>'AB Touchpoint System Workbook'!K135</f>
        <v>Client 123</v>
      </c>
      <c r="P124" s="13">
        <f t="shared" si="3"/>
        <v>123</v>
      </c>
      <c r="Q124" s="20" t="str">
        <f>IFERROR(VLOOKUP($P124,C:$O,13,0),"")</f>
        <v/>
      </c>
      <c r="R124" s="20" t="str">
        <f>IFERROR(VLOOKUP($P124,D:$O,12,0),"")</f>
        <v/>
      </c>
      <c r="S124" s="20" t="str">
        <f>IFERROR(VLOOKUP($P124,E:$O,11,0),"")</f>
        <v/>
      </c>
      <c r="T124" s="20" t="str">
        <f>IFERROR(VLOOKUP($P124,F:$O,10,0),"")</f>
        <v/>
      </c>
      <c r="U124" s="20" t="str">
        <f>IFERROR(VLOOKUP($P124,G:$O,9,0),"")</f>
        <v/>
      </c>
      <c r="V124" s="20" t="str">
        <f>IFERROR(VLOOKUP($P124,H:$O,8,0),"")</f>
        <v/>
      </c>
      <c r="W124" s="20" t="str">
        <f>IFERROR(VLOOKUP($P124,I:$O,7,0),"")</f>
        <v/>
      </c>
      <c r="X124" s="20" t="str">
        <f>IFERROR(VLOOKUP($P124,J:$O,6,0),"")</f>
        <v/>
      </c>
      <c r="Y124" s="20" t="str">
        <f>IFERROR(VLOOKUP($P124,K:$O,5,0),"")</f>
        <v/>
      </c>
      <c r="Z124" s="20" t="str">
        <f>IFERROR(VLOOKUP($P124,L:$O,4,0),"")</f>
        <v/>
      </c>
      <c r="AA124" s="20" t="str">
        <f>IFERROR(VLOOKUP($P124,M:$O,3,0),"")</f>
        <v/>
      </c>
      <c r="AB124" s="20" t="str">
        <f>IFERROR(VLOOKUP($P124,N:$O,2,0),"")</f>
        <v/>
      </c>
    </row>
    <row r="125" spans="1:28" x14ac:dyDescent="0.15">
      <c r="A125" s="9" t="str">
        <f>'AB Touchpoint System Workbook'!M136</f>
        <v>April</v>
      </c>
      <c r="B125" s="12" t="str">
        <f t="shared" si="2"/>
        <v>Client 124April</v>
      </c>
      <c r="C125" s="12" t="b">
        <f>IF(ISNUMBER(SEARCH(Q$1,$B125)),MAX(C$1:C124)+1)</f>
        <v>0</v>
      </c>
      <c r="D125" s="12" t="b">
        <f>IF(ISNUMBER(SEARCH(R$1,$B125)),MAX(D$1:D124)+1)</f>
        <v>0</v>
      </c>
      <c r="E125" s="12" t="b">
        <f>IF(ISNUMBER(SEARCH(S$1,$B125)),MAX(E$1:E124)+1)</f>
        <v>0</v>
      </c>
      <c r="F125" s="12">
        <f>IF(ISNUMBER(SEARCH(T$1,$B125)),MAX(F$1:F124)+1)</f>
        <v>11</v>
      </c>
      <c r="G125" s="12" t="b">
        <f>IF(ISNUMBER(SEARCH(U$1,$B125)),MAX(G$1:G124)+1)</f>
        <v>0</v>
      </c>
      <c r="H125" s="12" t="b">
        <f>IF(ISNUMBER(SEARCH(V$1,$B125)),MAX(H$1:H124)+1)</f>
        <v>0</v>
      </c>
      <c r="I125" s="12" t="b">
        <f>IF(ISNUMBER(SEARCH(W$1,$B125)),MAX(I$1:I124)+1)</f>
        <v>0</v>
      </c>
      <c r="J125" s="12" t="b">
        <f>IF(ISNUMBER(SEARCH(X$1,$B125)),MAX(J$1:J124)+1)</f>
        <v>0</v>
      </c>
      <c r="K125" s="12" t="b">
        <f>IF(ISNUMBER(SEARCH(Y$1,$B125)),MAX(K$1:K124)+1)</f>
        <v>0</v>
      </c>
      <c r="L125" s="12" t="b">
        <f>IF(ISNUMBER(SEARCH(Z$1,$B125)),MAX(L$1:L124)+1)</f>
        <v>0</v>
      </c>
      <c r="M125" s="12" t="b">
        <f>IF(ISNUMBER(SEARCH(AA$1,$B125)),MAX(M$1:M124)+1)</f>
        <v>0</v>
      </c>
      <c r="N125" s="12" t="b">
        <f>IF(ISNUMBER(SEARCH(AB$1,$B125)),MAX(N$1:N124)+1)</f>
        <v>0</v>
      </c>
      <c r="O125" s="12" t="str">
        <f>'AB Touchpoint System Workbook'!K136</f>
        <v>Client 124</v>
      </c>
      <c r="P125" s="13">
        <f t="shared" si="3"/>
        <v>124</v>
      </c>
      <c r="Q125" s="20" t="str">
        <f>IFERROR(VLOOKUP($P125,C:$O,13,0),"")</f>
        <v/>
      </c>
      <c r="R125" s="20" t="str">
        <f>IFERROR(VLOOKUP($P125,D:$O,12,0),"")</f>
        <v/>
      </c>
      <c r="S125" s="20" t="str">
        <f>IFERROR(VLOOKUP($P125,E:$O,11,0),"")</f>
        <v/>
      </c>
      <c r="T125" s="20" t="str">
        <f>IFERROR(VLOOKUP($P125,F:$O,10,0),"")</f>
        <v/>
      </c>
      <c r="U125" s="20" t="str">
        <f>IFERROR(VLOOKUP($P125,G:$O,9,0),"")</f>
        <v/>
      </c>
      <c r="V125" s="20" t="str">
        <f>IFERROR(VLOOKUP($P125,H:$O,8,0),"")</f>
        <v/>
      </c>
      <c r="W125" s="20" t="str">
        <f>IFERROR(VLOOKUP($P125,I:$O,7,0),"")</f>
        <v/>
      </c>
      <c r="X125" s="20" t="str">
        <f>IFERROR(VLOOKUP($P125,J:$O,6,0),"")</f>
        <v/>
      </c>
      <c r="Y125" s="20" t="str">
        <f>IFERROR(VLOOKUP($P125,K:$O,5,0),"")</f>
        <v/>
      </c>
      <c r="Z125" s="20" t="str">
        <f>IFERROR(VLOOKUP($P125,L:$O,4,0),"")</f>
        <v/>
      </c>
      <c r="AA125" s="20" t="str">
        <f>IFERROR(VLOOKUP($P125,M:$O,3,0),"")</f>
        <v/>
      </c>
      <c r="AB125" s="20" t="str">
        <f>IFERROR(VLOOKUP($P125,N:$O,2,0),"")</f>
        <v/>
      </c>
    </row>
    <row r="126" spans="1:28" x14ac:dyDescent="0.15">
      <c r="A126" s="9" t="str">
        <f>'AB Touchpoint System Workbook'!M137</f>
        <v>May</v>
      </c>
      <c r="B126" s="12" t="str">
        <f t="shared" si="2"/>
        <v>Client 125May</v>
      </c>
      <c r="C126" s="12" t="b">
        <f>IF(ISNUMBER(SEARCH(Q$1,$B126)),MAX(C$1:C125)+1)</f>
        <v>0</v>
      </c>
      <c r="D126" s="12" t="b">
        <f>IF(ISNUMBER(SEARCH(R$1,$B126)),MAX(D$1:D125)+1)</f>
        <v>0</v>
      </c>
      <c r="E126" s="12" t="b">
        <f>IF(ISNUMBER(SEARCH(S$1,$B126)),MAX(E$1:E125)+1)</f>
        <v>0</v>
      </c>
      <c r="F126" s="12" t="b">
        <f>IF(ISNUMBER(SEARCH(T$1,$B126)),MAX(F$1:F125)+1)</f>
        <v>0</v>
      </c>
      <c r="G126" s="12">
        <f>IF(ISNUMBER(SEARCH(U$1,$B126)),MAX(G$1:G125)+1)</f>
        <v>11</v>
      </c>
      <c r="H126" s="12" t="b">
        <f>IF(ISNUMBER(SEARCH(V$1,$B126)),MAX(H$1:H125)+1)</f>
        <v>0</v>
      </c>
      <c r="I126" s="12" t="b">
        <f>IF(ISNUMBER(SEARCH(W$1,$B126)),MAX(I$1:I125)+1)</f>
        <v>0</v>
      </c>
      <c r="J126" s="12" t="b">
        <f>IF(ISNUMBER(SEARCH(X$1,$B126)),MAX(J$1:J125)+1)</f>
        <v>0</v>
      </c>
      <c r="K126" s="12" t="b">
        <f>IF(ISNUMBER(SEARCH(Y$1,$B126)),MAX(K$1:K125)+1)</f>
        <v>0</v>
      </c>
      <c r="L126" s="12" t="b">
        <f>IF(ISNUMBER(SEARCH(Z$1,$B126)),MAX(L$1:L125)+1)</f>
        <v>0</v>
      </c>
      <c r="M126" s="12" t="b">
        <f>IF(ISNUMBER(SEARCH(AA$1,$B126)),MAX(M$1:M125)+1)</f>
        <v>0</v>
      </c>
      <c r="N126" s="12" t="b">
        <f>IF(ISNUMBER(SEARCH(AB$1,$B126)),MAX(N$1:N125)+1)</f>
        <v>0</v>
      </c>
      <c r="O126" s="12" t="str">
        <f>'AB Touchpoint System Workbook'!K137</f>
        <v>Client 125</v>
      </c>
      <c r="P126" s="13">
        <f t="shared" si="3"/>
        <v>125</v>
      </c>
      <c r="Q126" s="20" t="str">
        <f>IFERROR(VLOOKUP($P126,C:$O,13,0),"")</f>
        <v/>
      </c>
      <c r="R126" s="20" t="str">
        <f>IFERROR(VLOOKUP($P126,D:$O,12,0),"")</f>
        <v/>
      </c>
      <c r="S126" s="20" t="str">
        <f>IFERROR(VLOOKUP($P126,E:$O,11,0),"")</f>
        <v/>
      </c>
      <c r="T126" s="20" t="str">
        <f>IFERROR(VLOOKUP($P126,F:$O,10,0),"")</f>
        <v/>
      </c>
      <c r="U126" s="20" t="str">
        <f>IFERROR(VLOOKUP($P126,G:$O,9,0),"")</f>
        <v/>
      </c>
      <c r="V126" s="20" t="str">
        <f>IFERROR(VLOOKUP($P126,H:$O,8,0),"")</f>
        <v/>
      </c>
      <c r="W126" s="20" t="str">
        <f>IFERROR(VLOOKUP($P126,I:$O,7,0),"")</f>
        <v/>
      </c>
      <c r="X126" s="20" t="str">
        <f>IFERROR(VLOOKUP($P126,J:$O,6,0),"")</f>
        <v/>
      </c>
      <c r="Y126" s="20" t="str">
        <f>IFERROR(VLOOKUP($P126,K:$O,5,0),"")</f>
        <v/>
      </c>
      <c r="Z126" s="20" t="str">
        <f>IFERROR(VLOOKUP($P126,L:$O,4,0),"")</f>
        <v/>
      </c>
      <c r="AA126" s="20" t="str">
        <f>IFERROR(VLOOKUP($P126,M:$O,3,0),"")</f>
        <v/>
      </c>
      <c r="AB126" s="20" t="str">
        <f>IFERROR(VLOOKUP($P126,N:$O,2,0),"")</f>
        <v/>
      </c>
    </row>
    <row r="127" spans="1:28" x14ac:dyDescent="0.15">
      <c r="A127" s="9" t="str">
        <f>'AB Touchpoint System Workbook'!M138</f>
        <v>June</v>
      </c>
      <c r="B127" s="12" t="str">
        <f t="shared" si="2"/>
        <v>Client 126June</v>
      </c>
      <c r="C127" s="12" t="b">
        <f>IF(ISNUMBER(SEARCH(Q$1,$B127)),MAX(C$1:C126)+1)</f>
        <v>0</v>
      </c>
      <c r="D127" s="12" t="b">
        <f>IF(ISNUMBER(SEARCH(R$1,$B127)),MAX(D$1:D126)+1)</f>
        <v>0</v>
      </c>
      <c r="E127" s="12" t="b">
        <f>IF(ISNUMBER(SEARCH(S$1,$B127)),MAX(E$1:E126)+1)</f>
        <v>0</v>
      </c>
      <c r="F127" s="12" t="b">
        <f>IF(ISNUMBER(SEARCH(T$1,$B127)),MAX(F$1:F126)+1)</f>
        <v>0</v>
      </c>
      <c r="G127" s="12" t="b">
        <f>IF(ISNUMBER(SEARCH(U$1,$B127)),MAX(G$1:G126)+1)</f>
        <v>0</v>
      </c>
      <c r="H127" s="12">
        <f>IF(ISNUMBER(SEARCH(V$1,$B127)),MAX(H$1:H126)+1)</f>
        <v>11</v>
      </c>
      <c r="I127" s="12" t="b">
        <f>IF(ISNUMBER(SEARCH(W$1,$B127)),MAX(I$1:I126)+1)</f>
        <v>0</v>
      </c>
      <c r="J127" s="12" t="b">
        <f>IF(ISNUMBER(SEARCH(X$1,$B127)),MAX(J$1:J126)+1)</f>
        <v>0</v>
      </c>
      <c r="K127" s="12" t="b">
        <f>IF(ISNUMBER(SEARCH(Y$1,$B127)),MAX(K$1:K126)+1)</f>
        <v>0</v>
      </c>
      <c r="L127" s="12" t="b">
        <f>IF(ISNUMBER(SEARCH(Z$1,$B127)),MAX(L$1:L126)+1)</f>
        <v>0</v>
      </c>
      <c r="M127" s="12" t="b">
        <f>IF(ISNUMBER(SEARCH(AA$1,$B127)),MAX(M$1:M126)+1)</f>
        <v>0</v>
      </c>
      <c r="N127" s="12" t="b">
        <f>IF(ISNUMBER(SEARCH(AB$1,$B127)),MAX(N$1:N126)+1)</f>
        <v>0</v>
      </c>
      <c r="O127" s="12" t="str">
        <f>'AB Touchpoint System Workbook'!K138</f>
        <v>Client 126</v>
      </c>
      <c r="P127" s="13">
        <f t="shared" si="3"/>
        <v>126</v>
      </c>
      <c r="Q127" s="20" t="str">
        <f>IFERROR(VLOOKUP($P127,C:$O,13,0),"")</f>
        <v/>
      </c>
      <c r="R127" s="20" t="str">
        <f>IFERROR(VLOOKUP($P127,D:$O,12,0),"")</f>
        <v/>
      </c>
      <c r="S127" s="20" t="str">
        <f>IFERROR(VLOOKUP($P127,E:$O,11,0),"")</f>
        <v/>
      </c>
      <c r="T127" s="20" t="str">
        <f>IFERROR(VLOOKUP($P127,F:$O,10,0),"")</f>
        <v/>
      </c>
      <c r="U127" s="20" t="str">
        <f>IFERROR(VLOOKUP($P127,G:$O,9,0),"")</f>
        <v/>
      </c>
      <c r="V127" s="20" t="str">
        <f>IFERROR(VLOOKUP($P127,H:$O,8,0),"")</f>
        <v/>
      </c>
      <c r="W127" s="20" t="str">
        <f>IFERROR(VLOOKUP($P127,I:$O,7,0),"")</f>
        <v/>
      </c>
      <c r="X127" s="20" t="str">
        <f>IFERROR(VLOOKUP($P127,J:$O,6,0),"")</f>
        <v/>
      </c>
      <c r="Y127" s="20" t="str">
        <f>IFERROR(VLOOKUP($P127,K:$O,5,0),"")</f>
        <v/>
      </c>
      <c r="Z127" s="20" t="str">
        <f>IFERROR(VLOOKUP($P127,L:$O,4,0),"")</f>
        <v/>
      </c>
      <c r="AA127" s="20" t="str">
        <f>IFERROR(VLOOKUP($P127,M:$O,3,0),"")</f>
        <v/>
      </c>
      <c r="AB127" s="20" t="str">
        <f>IFERROR(VLOOKUP($P127,N:$O,2,0),"")</f>
        <v/>
      </c>
    </row>
    <row r="128" spans="1:28" x14ac:dyDescent="0.15">
      <c r="A128" s="9" t="str">
        <f>'AB Touchpoint System Workbook'!M139</f>
        <v>July</v>
      </c>
      <c r="B128" s="12" t="str">
        <f t="shared" si="2"/>
        <v>Client 127July</v>
      </c>
      <c r="C128" s="12" t="b">
        <f>IF(ISNUMBER(SEARCH(Q$1,$B128)),MAX(C$1:C127)+1)</f>
        <v>0</v>
      </c>
      <c r="D128" s="12" t="b">
        <f>IF(ISNUMBER(SEARCH(R$1,$B128)),MAX(D$1:D127)+1)</f>
        <v>0</v>
      </c>
      <c r="E128" s="12" t="b">
        <f>IF(ISNUMBER(SEARCH(S$1,$B128)),MAX(E$1:E127)+1)</f>
        <v>0</v>
      </c>
      <c r="F128" s="12" t="b">
        <f>IF(ISNUMBER(SEARCH(T$1,$B128)),MAX(F$1:F127)+1)</f>
        <v>0</v>
      </c>
      <c r="G128" s="12" t="b">
        <f>IF(ISNUMBER(SEARCH(U$1,$B128)),MAX(G$1:G127)+1)</f>
        <v>0</v>
      </c>
      <c r="H128" s="12" t="b">
        <f>IF(ISNUMBER(SEARCH(V$1,$B128)),MAX(H$1:H127)+1)</f>
        <v>0</v>
      </c>
      <c r="I128" s="12">
        <f>IF(ISNUMBER(SEARCH(W$1,$B128)),MAX(I$1:I127)+1)</f>
        <v>11</v>
      </c>
      <c r="J128" s="12" t="b">
        <f>IF(ISNUMBER(SEARCH(X$1,$B128)),MAX(J$1:J127)+1)</f>
        <v>0</v>
      </c>
      <c r="K128" s="12" t="b">
        <f>IF(ISNUMBER(SEARCH(Y$1,$B128)),MAX(K$1:K127)+1)</f>
        <v>0</v>
      </c>
      <c r="L128" s="12" t="b">
        <f>IF(ISNUMBER(SEARCH(Z$1,$B128)),MAX(L$1:L127)+1)</f>
        <v>0</v>
      </c>
      <c r="M128" s="12" t="b">
        <f>IF(ISNUMBER(SEARCH(AA$1,$B128)),MAX(M$1:M127)+1)</f>
        <v>0</v>
      </c>
      <c r="N128" s="12" t="b">
        <f>IF(ISNUMBER(SEARCH(AB$1,$B128)),MAX(N$1:N127)+1)</f>
        <v>0</v>
      </c>
      <c r="O128" s="12" t="str">
        <f>'AB Touchpoint System Workbook'!K139</f>
        <v>Client 127</v>
      </c>
      <c r="P128" s="13">
        <f t="shared" si="3"/>
        <v>127</v>
      </c>
      <c r="Q128" s="20" t="str">
        <f>IFERROR(VLOOKUP($P128,C:$O,13,0),"")</f>
        <v/>
      </c>
      <c r="R128" s="20" t="str">
        <f>IFERROR(VLOOKUP($P128,D:$O,12,0),"")</f>
        <v/>
      </c>
      <c r="S128" s="20" t="str">
        <f>IFERROR(VLOOKUP($P128,E:$O,11,0),"")</f>
        <v/>
      </c>
      <c r="T128" s="20" t="str">
        <f>IFERROR(VLOOKUP($P128,F:$O,10,0),"")</f>
        <v/>
      </c>
      <c r="U128" s="20" t="str">
        <f>IFERROR(VLOOKUP($P128,G:$O,9,0),"")</f>
        <v/>
      </c>
      <c r="V128" s="20" t="str">
        <f>IFERROR(VLOOKUP($P128,H:$O,8,0),"")</f>
        <v/>
      </c>
      <c r="W128" s="20" t="str">
        <f>IFERROR(VLOOKUP($P128,I:$O,7,0),"")</f>
        <v/>
      </c>
      <c r="X128" s="20" t="str">
        <f>IFERROR(VLOOKUP($P128,J:$O,6,0),"")</f>
        <v/>
      </c>
      <c r="Y128" s="20" t="str">
        <f>IFERROR(VLOOKUP($P128,K:$O,5,0),"")</f>
        <v/>
      </c>
      <c r="Z128" s="20" t="str">
        <f>IFERROR(VLOOKUP($P128,L:$O,4,0),"")</f>
        <v/>
      </c>
      <c r="AA128" s="20" t="str">
        <f>IFERROR(VLOOKUP($P128,M:$O,3,0),"")</f>
        <v/>
      </c>
      <c r="AB128" s="20" t="str">
        <f>IFERROR(VLOOKUP($P128,N:$O,2,0),"")</f>
        <v/>
      </c>
    </row>
    <row r="129" spans="1:28" x14ac:dyDescent="0.15">
      <c r="A129" s="9" t="str">
        <f>'AB Touchpoint System Workbook'!M140</f>
        <v>August</v>
      </c>
      <c r="B129" s="12" t="str">
        <f t="shared" si="2"/>
        <v>Client 128August</v>
      </c>
      <c r="C129" s="12" t="b">
        <f>IF(ISNUMBER(SEARCH(Q$1,$B129)),MAX(C$1:C128)+1)</f>
        <v>0</v>
      </c>
      <c r="D129" s="12" t="b">
        <f>IF(ISNUMBER(SEARCH(R$1,$B129)),MAX(D$1:D128)+1)</f>
        <v>0</v>
      </c>
      <c r="E129" s="12" t="b">
        <f>IF(ISNUMBER(SEARCH(S$1,$B129)),MAX(E$1:E128)+1)</f>
        <v>0</v>
      </c>
      <c r="F129" s="12" t="b">
        <f>IF(ISNUMBER(SEARCH(T$1,$B129)),MAX(F$1:F128)+1)</f>
        <v>0</v>
      </c>
      <c r="G129" s="12" t="b">
        <f>IF(ISNUMBER(SEARCH(U$1,$B129)),MAX(G$1:G128)+1)</f>
        <v>0</v>
      </c>
      <c r="H129" s="12" t="b">
        <f>IF(ISNUMBER(SEARCH(V$1,$B129)),MAX(H$1:H128)+1)</f>
        <v>0</v>
      </c>
      <c r="I129" s="12" t="b">
        <f>IF(ISNUMBER(SEARCH(W$1,$B129)),MAX(I$1:I128)+1)</f>
        <v>0</v>
      </c>
      <c r="J129" s="12">
        <f>IF(ISNUMBER(SEARCH(X$1,$B129)),MAX(J$1:J128)+1)</f>
        <v>12</v>
      </c>
      <c r="K129" s="12" t="b">
        <f>IF(ISNUMBER(SEARCH(Y$1,$B129)),MAX(K$1:K128)+1)</f>
        <v>0</v>
      </c>
      <c r="L129" s="12" t="b">
        <f>IF(ISNUMBER(SEARCH(Z$1,$B129)),MAX(L$1:L128)+1)</f>
        <v>0</v>
      </c>
      <c r="M129" s="12" t="b">
        <f>IF(ISNUMBER(SEARCH(AA$1,$B129)),MAX(M$1:M128)+1)</f>
        <v>0</v>
      </c>
      <c r="N129" s="12" t="b">
        <f>IF(ISNUMBER(SEARCH(AB$1,$B129)),MAX(N$1:N128)+1)</f>
        <v>0</v>
      </c>
      <c r="O129" s="12" t="str">
        <f>'AB Touchpoint System Workbook'!K140</f>
        <v>Client 128</v>
      </c>
      <c r="P129" s="13">
        <f t="shared" si="3"/>
        <v>128</v>
      </c>
      <c r="Q129" s="20" t="str">
        <f>IFERROR(VLOOKUP($P129,C:$O,13,0),"")</f>
        <v/>
      </c>
      <c r="R129" s="20" t="str">
        <f>IFERROR(VLOOKUP($P129,D:$O,12,0),"")</f>
        <v/>
      </c>
      <c r="S129" s="20" t="str">
        <f>IFERROR(VLOOKUP($P129,E:$O,11,0),"")</f>
        <v/>
      </c>
      <c r="T129" s="20" t="str">
        <f>IFERROR(VLOOKUP($P129,F:$O,10,0),"")</f>
        <v/>
      </c>
      <c r="U129" s="20" t="str">
        <f>IFERROR(VLOOKUP($P129,G:$O,9,0),"")</f>
        <v/>
      </c>
      <c r="V129" s="20" t="str">
        <f>IFERROR(VLOOKUP($P129,H:$O,8,0),"")</f>
        <v/>
      </c>
      <c r="W129" s="20" t="str">
        <f>IFERROR(VLOOKUP($P129,I:$O,7,0),"")</f>
        <v/>
      </c>
      <c r="X129" s="20" t="str">
        <f>IFERROR(VLOOKUP($P129,J:$O,6,0),"")</f>
        <v/>
      </c>
      <c r="Y129" s="20" t="str">
        <f>IFERROR(VLOOKUP($P129,K:$O,5,0),"")</f>
        <v/>
      </c>
      <c r="Z129" s="20" t="str">
        <f>IFERROR(VLOOKUP($P129,L:$O,4,0),"")</f>
        <v/>
      </c>
      <c r="AA129" s="20" t="str">
        <f>IFERROR(VLOOKUP($P129,M:$O,3,0),"")</f>
        <v/>
      </c>
      <c r="AB129" s="20" t="str">
        <f>IFERROR(VLOOKUP($P129,N:$O,2,0),"")</f>
        <v/>
      </c>
    </row>
    <row r="130" spans="1:28" x14ac:dyDescent="0.15">
      <c r="A130" s="9" t="str">
        <f>'AB Touchpoint System Workbook'!M141</f>
        <v>September</v>
      </c>
      <c r="B130" s="12" t="str">
        <f t="shared" si="2"/>
        <v>Client 129September</v>
      </c>
      <c r="C130" s="12" t="b">
        <f>IF(ISNUMBER(SEARCH(Q$1,$B130)),MAX(C$1:C129)+1)</f>
        <v>0</v>
      </c>
      <c r="D130" s="12" t="b">
        <f>IF(ISNUMBER(SEARCH(R$1,$B130)),MAX(D$1:D129)+1)</f>
        <v>0</v>
      </c>
      <c r="E130" s="12" t="b">
        <f>IF(ISNUMBER(SEARCH(S$1,$B130)),MAX(E$1:E129)+1)</f>
        <v>0</v>
      </c>
      <c r="F130" s="12" t="b">
        <f>IF(ISNUMBER(SEARCH(T$1,$B130)),MAX(F$1:F129)+1)</f>
        <v>0</v>
      </c>
      <c r="G130" s="12" t="b">
        <f>IF(ISNUMBER(SEARCH(U$1,$B130)),MAX(G$1:G129)+1)</f>
        <v>0</v>
      </c>
      <c r="H130" s="12" t="b">
        <f>IF(ISNUMBER(SEARCH(V$1,$B130)),MAX(H$1:H129)+1)</f>
        <v>0</v>
      </c>
      <c r="I130" s="12" t="b">
        <f>IF(ISNUMBER(SEARCH(W$1,$B130)),MAX(I$1:I129)+1)</f>
        <v>0</v>
      </c>
      <c r="J130" s="12" t="b">
        <f>IF(ISNUMBER(SEARCH(X$1,$B130)),MAX(J$1:J129)+1)</f>
        <v>0</v>
      </c>
      <c r="K130" s="12">
        <f>IF(ISNUMBER(SEARCH(Y$1,$B130)),MAX(K$1:K129)+1)</f>
        <v>11</v>
      </c>
      <c r="L130" s="12" t="b">
        <f>IF(ISNUMBER(SEARCH(Z$1,$B130)),MAX(L$1:L129)+1)</f>
        <v>0</v>
      </c>
      <c r="M130" s="12" t="b">
        <f>IF(ISNUMBER(SEARCH(AA$1,$B130)),MAX(M$1:M129)+1)</f>
        <v>0</v>
      </c>
      <c r="N130" s="12" t="b">
        <f>IF(ISNUMBER(SEARCH(AB$1,$B130)),MAX(N$1:N129)+1)</f>
        <v>0</v>
      </c>
      <c r="O130" s="12" t="str">
        <f>'AB Touchpoint System Workbook'!K141</f>
        <v>Client 129</v>
      </c>
      <c r="P130" s="13">
        <f t="shared" si="3"/>
        <v>129</v>
      </c>
      <c r="Q130" s="20" t="str">
        <f>IFERROR(VLOOKUP($P130,C:$O,13,0),"")</f>
        <v/>
      </c>
      <c r="R130" s="20" t="str">
        <f>IFERROR(VLOOKUP($P130,D:$O,12,0),"")</f>
        <v/>
      </c>
      <c r="S130" s="20" t="str">
        <f>IFERROR(VLOOKUP($P130,E:$O,11,0),"")</f>
        <v/>
      </c>
      <c r="T130" s="20" t="str">
        <f>IFERROR(VLOOKUP($P130,F:$O,10,0),"")</f>
        <v/>
      </c>
      <c r="U130" s="20" t="str">
        <f>IFERROR(VLOOKUP($P130,G:$O,9,0),"")</f>
        <v/>
      </c>
      <c r="V130" s="20" t="str">
        <f>IFERROR(VLOOKUP($P130,H:$O,8,0),"")</f>
        <v/>
      </c>
      <c r="W130" s="20" t="str">
        <f>IFERROR(VLOOKUP($P130,I:$O,7,0),"")</f>
        <v/>
      </c>
      <c r="X130" s="20" t="str">
        <f>IFERROR(VLOOKUP($P130,J:$O,6,0),"")</f>
        <v/>
      </c>
      <c r="Y130" s="20" t="str">
        <f>IFERROR(VLOOKUP($P130,K:$O,5,0),"")</f>
        <v/>
      </c>
      <c r="Z130" s="20" t="str">
        <f>IFERROR(VLOOKUP($P130,L:$O,4,0),"")</f>
        <v/>
      </c>
      <c r="AA130" s="20" t="str">
        <f>IFERROR(VLOOKUP($P130,M:$O,3,0),"")</f>
        <v/>
      </c>
      <c r="AB130" s="20" t="str">
        <f>IFERROR(VLOOKUP($P130,N:$O,2,0),"")</f>
        <v/>
      </c>
    </row>
    <row r="131" spans="1:28" x14ac:dyDescent="0.15">
      <c r="A131" s="9" t="str">
        <f>'AB Touchpoint System Workbook'!M142</f>
        <v>October</v>
      </c>
      <c r="B131" s="12" t="str">
        <f t="shared" ref="B131:B194" si="4">O131&amp;A131</f>
        <v>Client 130October</v>
      </c>
      <c r="C131" s="12" t="b">
        <f>IF(ISNUMBER(SEARCH(Q$1,$B131)),MAX(C$1:C130)+1)</f>
        <v>0</v>
      </c>
      <c r="D131" s="12" t="b">
        <f>IF(ISNUMBER(SEARCH(R$1,$B131)),MAX(D$1:D130)+1)</f>
        <v>0</v>
      </c>
      <c r="E131" s="12" t="b">
        <f>IF(ISNUMBER(SEARCH(S$1,$B131)),MAX(E$1:E130)+1)</f>
        <v>0</v>
      </c>
      <c r="F131" s="12" t="b">
        <f>IF(ISNUMBER(SEARCH(T$1,$B131)),MAX(F$1:F130)+1)</f>
        <v>0</v>
      </c>
      <c r="G131" s="12" t="b">
        <f>IF(ISNUMBER(SEARCH(U$1,$B131)),MAX(G$1:G130)+1)</f>
        <v>0</v>
      </c>
      <c r="H131" s="12" t="b">
        <f>IF(ISNUMBER(SEARCH(V$1,$B131)),MAX(H$1:H130)+1)</f>
        <v>0</v>
      </c>
      <c r="I131" s="12" t="b">
        <f>IF(ISNUMBER(SEARCH(W$1,$B131)),MAX(I$1:I130)+1)</f>
        <v>0</v>
      </c>
      <c r="J131" s="12" t="b">
        <f>IF(ISNUMBER(SEARCH(X$1,$B131)),MAX(J$1:J130)+1)</f>
        <v>0</v>
      </c>
      <c r="K131" s="12" t="b">
        <f>IF(ISNUMBER(SEARCH(Y$1,$B131)),MAX(K$1:K130)+1)</f>
        <v>0</v>
      </c>
      <c r="L131" s="12">
        <f>IF(ISNUMBER(SEARCH(Z$1,$B131)),MAX(L$1:L130)+1)</f>
        <v>12</v>
      </c>
      <c r="M131" s="12" t="b">
        <f>IF(ISNUMBER(SEARCH(AA$1,$B131)),MAX(M$1:M130)+1)</f>
        <v>0</v>
      </c>
      <c r="N131" s="12" t="b">
        <f>IF(ISNUMBER(SEARCH(AB$1,$B131)),MAX(N$1:N130)+1)</f>
        <v>0</v>
      </c>
      <c r="O131" s="12" t="str">
        <f>'AB Touchpoint System Workbook'!K142</f>
        <v>Client 130</v>
      </c>
      <c r="P131" s="13">
        <f t="shared" si="3"/>
        <v>130</v>
      </c>
      <c r="Q131" s="20" t="str">
        <f>IFERROR(VLOOKUP($P131,C:$O,13,0),"")</f>
        <v/>
      </c>
      <c r="R131" s="20" t="str">
        <f>IFERROR(VLOOKUP($P131,D:$O,12,0),"")</f>
        <v/>
      </c>
      <c r="S131" s="20" t="str">
        <f>IFERROR(VLOOKUP($P131,E:$O,11,0),"")</f>
        <v/>
      </c>
      <c r="T131" s="20" t="str">
        <f>IFERROR(VLOOKUP($P131,F:$O,10,0),"")</f>
        <v/>
      </c>
      <c r="U131" s="20" t="str">
        <f>IFERROR(VLOOKUP($P131,G:$O,9,0),"")</f>
        <v/>
      </c>
      <c r="V131" s="20" t="str">
        <f>IFERROR(VLOOKUP($P131,H:$O,8,0),"")</f>
        <v/>
      </c>
      <c r="W131" s="20" t="str">
        <f>IFERROR(VLOOKUP($P131,I:$O,7,0),"")</f>
        <v/>
      </c>
      <c r="X131" s="20" t="str">
        <f>IFERROR(VLOOKUP($P131,J:$O,6,0),"")</f>
        <v/>
      </c>
      <c r="Y131" s="20" t="str">
        <f>IFERROR(VLOOKUP($P131,K:$O,5,0),"")</f>
        <v/>
      </c>
      <c r="Z131" s="20" t="str">
        <f>IFERROR(VLOOKUP($P131,L:$O,4,0),"")</f>
        <v/>
      </c>
      <c r="AA131" s="20" t="str">
        <f>IFERROR(VLOOKUP($P131,M:$O,3,0),"")</f>
        <v/>
      </c>
      <c r="AB131" s="20" t="str">
        <f>IFERROR(VLOOKUP($P131,N:$O,2,0),"")</f>
        <v/>
      </c>
    </row>
    <row r="132" spans="1:28" x14ac:dyDescent="0.15">
      <c r="A132" s="9" t="str">
        <f>'AB Touchpoint System Workbook'!M143</f>
        <v>November</v>
      </c>
      <c r="B132" s="12" t="str">
        <f t="shared" si="4"/>
        <v>Client 131November</v>
      </c>
      <c r="C132" s="12" t="b">
        <f>IF(ISNUMBER(SEARCH(Q$1,$B132)),MAX(C$1:C131)+1)</f>
        <v>0</v>
      </c>
      <c r="D132" s="12" t="b">
        <f>IF(ISNUMBER(SEARCH(R$1,$B132)),MAX(D$1:D131)+1)</f>
        <v>0</v>
      </c>
      <c r="E132" s="12" t="b">
        <f>IF(ISNUMBER(SEARCH(S$1,$B132)),MAX(E$1:E131)+1)</f>
        <v>0</v>
      </c>
      <c r="F132" s="12" t="b">
        <f>IF(ISNUMBER(SEARCH(T$1,$B132)),MAX(F$1:F131)+1)</f>
        <v>0</v>
      </c>
      <c r="G132" s="12" t="b">
        <f>IF(ISNUMBER(SEARCH(U$1,$B132)),MAX(G$1:G131)+1)</f>
        <v>0</v>
      </c>
      <c r="H132" s="12" t="b">
        <f>IF(ISNUMBER(SEARCH(V$1,$B132)),MAX(H$1:H131)+1)</f>
        <v>0</v>
      </c>
      <c r="I132" s="12" t="b">
        <f>IF(ISNUMBER(SEARCH(W$1,$B132)),MAX(I$1:I131)+1)</f>
        <v>0</v>
      </c>
      <c r="J132" s="12" t="b">
        <f>IF(ISNUMBER(SEARCH(X$1,$B132)),MAX(J$1:J131)+1)</f>
        <v>0</v>
      </c>
      <c r="K132" s="12" t="b">
        <f>IF(ISNUMBER(SEARCH(Y$1,$B132)),MAX(K$1:K131)+1)</f>
        <v>0</v>
      </c>
      <c r="L132" s="12" t="b">
        <f>IF(ISNUMBER(SEARCH(Z$1,$B132)),MAX(L$1:L131)+1)</f>
        <v>0</v>
      </c>
      <c r="M132" s="12">
        <f>IF(ISNUMBER(SEARCH(AA$1,$B132)),MAX(M$1:M131)+1)</f>
        <v>11</v>
      </c>
      <c r="N132" s="12" t="b">
        <f>IF(ISNUMBER(SEARCH(AB$1,$B132)),MAX(N$1:N131)+1)</f>
        <v>0</v>
      </c>
      <c r="O132" s="12" t="str">
        <f>'AB Touchpoint System Workbook'!K143</f>
        <v>Client 131</v>
      </c>
      <c r="P132" s="13">
        <f t="shared" ref="P132:P195" si="5">P131+1</f>
        <v>131</v>
      </c>
      <c r="Q132" s="20" t="str">
        <f>IFERROR(VLOOKUP($P132,C:$O,13,0),"")</f>
        <v/>
      </c>
      <c r="R132" s="20" t="str">
        <f>IFERROR(VLOOKUP($P132,D:$O,12,0),"")</f>
        <v/>
      </c>
      <c r="S132" s="20" t="str">
        <f>IFERROR(VLOOKUP($P132,E:$O,11,0),"")</f>
        <v/>
      </c>
      <c r="T132" s="20" t="str">
        <f>IFERROR(VLOOKUP($P132,F:$O,10,0),"")</f>
        <v/>
      </c>
      <c r="U132" s="20" t="str">
        <f>IFERROR(VLOOKUP($P132,G:$O,9,0),"")</f>
        <v/>
      </c>
      <c r="V132" s="20" t="str">
        <f>IFERROR(VLOOKUP($P132,H:$O,8,0),"")</f>
        <v/>
      </c>
      <c r="W132" s="20" t="str">
        <f>IFERROR(VLOOKUP($P132,I:$O,7,0),"")</f>
        <v/>
      </c>
      <c r="X132" s="20" t="str">
        <f>IFERROR(VLOOKUP($P132,J:$O,6,0),"")</f>
        <v/>
      </c>
      <c r="Y132" s="20" t="str">
        <f>IFERROR(VLOOKUP($P132,K:$O,5,0),"")</f>
        <v/>
      </c>
      <c r="Z132" s="20" t="str">
        <f>IFERROR(VLOOKUP($P132,L:$O,4,0),"")</f>
        <v/>
      </c>
      <c r="AA132" s="20" t="str">
        <f>IFERROR(VLOOKUP($P132,M:$O,3,0),"")</f>
        <v/>
      </c>
      <c r="AB132" s="20" t="str">
        <f>IFERROR(VLOOKUP($P132,N:$O,2,0),"")</f>
        <v/>
      </c>
    </row>
    <row r="133" spans="1:28" x14ac:dyDescent="0.15">
      <c r="A133" s="9" t="str">
        <f>'AB Touchpoint System Workbook'!M144</f>
        <v>December</v>
      </c>
      <c r="B133" s="12" t="str">
        <f t="shared" si="4"/>
        <v>Client 132December</v>
      </c>
      <c r="C133" s="12" t="b">
        <f>IF(ISNUMBER(SEARCH(Q$1,$B133)),MAX(C$1:C132)+1)</f>
        <v>0</v>
      </c>
      <c r="D133" s="12" t="b">
        <f>IF(ISNUMBER(SEARCH(R$1,$B133)),MAX(D$1:D132)+1)</f>
        <v>0</v>
      </c>
      <c r="E133" s="12" t="b">
        <f>IF(ISNUMBER(SEARCH(S$1,$B133)),MAX(E$1:E132)+1)</f>
        <v>0</v>
      </c>
      <c r="F133" s="12" t="b">
        <f>IF(ISNUMBER(SEARCH(T$1,$B133)),MAX(F$1:F132)+1)</f>
        <v>0</v>
      </c>
      <c r="G133" s="12" t="b">
        <f>IF(ISNUMBER(SEARCH(U$1,$B133)),MAX(G$1:G132)+1)</f>
        <v>0</v>
      </c>
      <c r="H133" s="12" t="b">
        <f>IF(ISNUMBER(SEARCH(V$1,$B133)),MAX(H$1:H132)+1)</f>
        <v>0</v>
      </c>
      <c r="I133" s="12" t="b">
        <f>IF(ISNUMBER(SEARCH(W$1,$B133)),MAX(I$1:I132)+1)</f>
        <v>0</v>
      </c>
      <c r="J133" s="12" t="b">
        <f>IF(ISNUMBER(SEARCH(X$1,$B133)),MAX(J$1:J132)+1)</f>
        <v>0</v>
      </c>
      <c r="K133" s="12" t="b">
        <f>IF(ISNUMBER(SEARCH(Y$1,$B133)),MAX(K$1:K132)+1)</f>
        <v>0</v>
      </c>
      <c r="L133" s="12" t="b">
        <f>IF(ISNUMBER(SEARCH(Z$1,$B133)),MAX(L$1:L132)+1)</f>
        <v>0</v>
      </c>
      <c r="M133" s="12" t="b">
        <f>IF(ISNUMBER(SEARCH(AA$1,$B133)),MAX(M$1:M132)+1)</f>
        <v>0</v>
      </c>
      <c r="N133" s="12">
        <f>IF(ISNUMBER(SEARCH(AB$1,$B133)),MAX(N$1:N132)+1)</f>
        <v>10</v>
      </c>
      <c r="O133" s="12" t="str">
        <f>'AB Touchpoint System Workbook'!K144</f>
        <v>Client 132</v>
      </c>
      <c r="P133" s="13">
        <f t="shared" si="5"/>
        <v>132</v>
      </c>
      <c r="Q133" s="20" t="str">
        <f>IFERROR(VLOOKUP($P133,C:$O,13,0),"")</f>
        <v/>
      </c>
      <c r="R133" s="20" t="str">
        <f>IFERROR(VLOOKUP($P133,D:$O,12,0),"")</f>
        <v/>
      </c>
      <c r="S133" s="20" t="str">
        <f>IFERROR(VLOOKUP($P133,E:$O,11,0),"")</f>
        <v/>
      </c>
      <c r="T133" s="20" t="str">
        <f>IFERROR(VLOOKUP($P133,F:$O,10,0),"")</f>
        <v/>
      </c>
      <c r="U133" s="20" t="str">
        <f>IFERROR(VLOOKUP($P133,G:$O,9,0),"")</f>
        <v/>
      </c>
      <c r="V133" s="20" t="str">
        <f>IFERROR(VLOOKUP($P133,H:$O,8,0),"")</f>
        <v/>
      </c>
      <c r="W133" s="20" t="str">
        <f>IFERROR(VLOOKUP($P133,I:$O,7,0),"")</f>
        <v/>
      </c>
      <c r="X133" s="20" t="str">
        <f>IFERROR(VLOOKUP($P133,J:$O,6,0),"")</f>
        <v/>
      </c>
      <c r="Y133" s="20" t="str">
        <f>IFERROR(VLOOKUP($P133,K:$O,5,0),"")</f>
        <v/>
      </c>
      <c r="Z133" s="20" t="str">
        <f>IFERROR(VLOOKUP($P133,L:$O,4,0),"")</f>
        <v/>
      </c>
      <c r="AA133" s="20" t="str">
        <f>IFERROR(VLOOKUP($P133,M:$O,3,0),"")</f>
        <v/>
      </c>
      <c r="AB133" s="20" t="str">
        <f>IFERROR(VLOOKUP($P133,N:$O,2,0),"")</f>
        <v/>
      </c>
    </row>
    <row r="134" spans="1:28" x14ac:dyDescent="0.15">
      <c r="A134" s="9" t="str">
        <f>'AB Touchpoint System Workbook'!M145</f>
        <v>January</v>
      </c>
      <c r="B134" s="12" t="str">
        <f t="shared" si="4"/>
        <v>Client 133January</v>
      </c>
      <c r="C134" s="12">
        <f>IF(ISNUMBER(SEARCH(Q$1,$B134)),MAX(C$1:C133)+1)</f>
        <v>11</v>
      </c>
      <c r="D134" s="12" t="b">
        <f>IF(ISNUMBER(SEARCH(R$1,$B134)),MAX(D$1:D133)+1)</f>
        <v>0</v>
      </c>
      <c r="E134" s="12" t="b">
        <f>IF(ISNUMBER(SEARCH(S$1,$B134)),MAX(E$1:E133)+1)</f>
        <v>0</v>
      </c>
      <c r="F134" s="12" t="b">
        <f>IF(ISNUMBER(SEARCH(T$1,$B134)),MAX(F$1:F133)+1)</f>
        <v>0</v>
      </c>
      <c r="G134" s="12" t="b">
        <f>IF(ISNUMBER(SEARCH(U$1,$B134)),MAX(G$1:G133)+1)</f>
        <v>0</v>
      </c>
      <c r="H134" s="12" t="b">
        <f>IF(ISNUMBER(SEARCH(V$1,$B134)),MAX(H$1:H133)+1)</f>
        <v>0</v>
      </c>
      <c r="I134" s="12" t="b">
        <f>IF(ISNUMBER(SEARCH(W$1,$B134)),MAX(I$1:I133)+1)</f>
        <v>0</v>
      </c>
      <c r="J134" s="12" t="b">
        <f>IF(ISNUMBER(SEARCH(X$1,$B134)),MAX(J$1:J133)+1)</f>
        <v>0</v>
      </c>
      <c r="K134" s="12" t="b">
        <f>IF(ISNUMBER(SEARCH(Y$1,$B134)),MAX(K$1:K133)+1)</f>
        <v>0</v>
      </c>
      <c r="L134" s="12" t="b">
        <f>IF(ISNUMBER(SEARCH(Z$1,$B134)),MAX(L$1:L133)+1)</f>
        <v>0</v>
      </c>
      <c r="M134" s="12" t="b">
        <f>IF(ISNUMBER(SEARCH(AA$1,$B134)),MAX(M$1:M133)+1)</f>
        <v>0</v>
      </c>
      <c r="N134" s="12" t="b">
        <f>IF(ISNUMBER(SEARCH(AB$1,$B134)),MAX(N$1:N133)+1)</f>
        <v>0</v>
      </c>
      <c r="O134" s="12" t="str">
        <f>'AB Touchpoint System Workbook'!K145</f>
        <v>Client 133</v>
      </c>
      <c r="P134" s="13">
        <f t="shared" si="5"/>
        <v>133</v>
      </c>
      <c r="Q134" s="20" t="str">
        <f>IFERROR(VLOOKUP($P134,C:$O,13,0),"")</f>
        <v/>
      </c>
      <c r="R134" s="20" t="str">
        <f>IFERROR(VLOOKUP($P134,D:$O,12,0),"")</f>
        <v/>
      </c>
      <c r="S134" s="20" t="str">
        <f>IFERROR(VLOOKUP($P134,E:$O,11,0),"")</f>
        <v/>
      </c>
      <c r="T134" s="20" t="str">
        <f>IFERROR(VLOOKUP($P134,F:$O,10,0),"")</f>
        <v/>
      </c>
      <c r="U134" s="20" t="str">
        <f>IFERROR(VLOOKUP($P134,G:$O,9,0),"")</f>
        <v/>
      </c>
      <c r="V134" s="20" t="str">
        <f>IFERROR(VLOOKUP($P134,H:$O,8,0),"")</f>
        <v/>
      </c>
      <c r="W134" s="20" t="str">
        <f>IFERROR(VLOOKUP($P134,I:$O,7,0),"")</f>
        <v/>
      </c>
      <c r="X134" s="20" t="str">
        <f>IFERROR(VLOOKUP($P134,J:$O,6,0),"")</f>
        <v/>
      </c>
      <c r="Y134" s="20" t="str">
        <f>IFERROR(VLOOKUP($P134,K:$O,5,0),"")</f>
        <v/>
      </c>
      <c r="Z134" s="20" t="str">
        <f>IFERROR(VLOOKUP($P134,L:$O,4,0),"")</f>
        <v/>
      </c>
      <c r="AA134" s="20" t="str">
        <f>IFERROR(VLOOKUP($P134,M:$O,3,0),"")</f>
        <v/>
      </c>
      <c r="AB134" s="20" t="str">
        <f>IFERROR(VLOOKUP($P134,N:$O,2,0),"")</f>
        <v/>
      </c>
    </row>
    <row r="135" spans="1:28" x14ac:dyDescent="0.15">
      <c r="A135" s="9" t="str">
        <f>'AB Touchpoint System Workbook'!M146</f>
        <v>February</v>
      </c>
      <c r="B135" s="12" t="str">
        <f t="shared" si="4"/>
        <v>Client 134February</v>
      </c>
      <c r="C135" s="12" t="b">
        <f>IF(ISNUMBER(SEARCH(Q$1,$B135)),MAX(C$1:C134)+1)</f>
        <v>0</v>
      </c>
      <c r="D135" s="12">
        <f>IF(ISNUMBER(SEARCH(R$1,$B135)),MAX(D$1:D134)+1)</f>
        <v>12</v>
      </c>
      <c r="E135" s="12" t="b">
        <f>IF(ISNUMBER(SEARCH(S$1,$B135)),MAX(E$1:E134)+1)</f>
        <v>0</v>
      </c>
      <c r="F135" s="12" t="b">
        <f>IF(ISNUMBER(SEARCH(T$1,$B135)),MAX(F$1:F134)+1)</f>
        <v>0</v>
      </c>
      <c r="G135" s="12" t="b">
        <f>IF(ISNUMBER(SEARCH(U$1,$B135)),MAX(G$1:G134)+1)</f>
        <v>0</v>
      </c>
      <c r="H135" s="12" t="b">
        <f>IF(ISNUMBER(SEARCH(V$1,$B135)),MAX(H$1:H134)+1)</f>
        <v>0</v>
      </c>
      <c r="I135" s="12" t="b">
        <f>IF(ISNUMBER(SEARCH(W$1,$B135)),MAX(I$1:I134)+1)</f>
        <v>0</v>
      </c>
      <c r="J135" s="12" t="b">
        <f>IF(ISNUMBER(SEARCH(X$1,$B135)),MAX(J$1:J134)+1)</f>
        <v>0</v>
      </c>
      <c r="K135" s="12" t="b">
        <f>IF(ISNUMBER(SEARCH(Y$1,$B135)),MAX(K$1:K134)+1)</f>
        <v>0</v>
      </c>
      <c r="L135" s="12" t="b">
        <f>IF(ISNUMBER(SEARCH(Z$1,$B135)),MAX(L$1:L134)+1)</f>
        <v>0</v>
      </c>
      <c r="M135" s="12" t="b">
        <f>IF(ISNUMBER(SEARCH(AA$1,$B135)),MAX(M$1:M134)+1)</f>
        <v>0</v>
      </c>
      <c r="N135" s="12" t="b">
        <f>IF(ISNUMBER(SEARCH(AB$1,$B135)),MAX(N$1:N134)+1)</f>
        <v>0</v>
      </c>
      <c r="O135" s="12" t="str">
        <f>'AB Touchpoint System Workbook'!K146</f>
        <v>Client 134</v>
      </c>
      <c r="P135" s="13">
        <f t="shared" si="5"/>
        <v>134</v>
      </c>
      <c r="Q135" s="20" t="str">
        <f>IFERROR(VLOOKUP($P135,C:$O,13,0),"")</f>
        <v/>
      </c>
      <c r="R135" s="20" t="str">
        <f>IFERROR(VLOOKUP($P135,D:$O,12,0),"")</f>
        <v/>
      </c>
      <c r="S135" s="20" t="str">
        <f>IFERROR(VLOOKUP($P135,E:$O,11,0),"")</f>
        <v/>
      </c>
      <c r="T135" s="20" t="str">
        <f>IFERROR(VLOOKUP($P135,F:$O,10,0),"")</f>
        <v/>
      </c>
      <c r="U135" s="20" t="str">
        <f>IFERROR(VLOOKUP($P135,G:$O,9,0),"")</f>
        <v/>
      </c>
      <c r="V135" s="20" t="str">
        <f>IFERROR(VLOOKUP($P135,H:$O,8,0),"")</f>
        <v/>
      </c>
      <c r="W135" s="20" t="str">
        <f>IFERROR(VLOOKUP($P135,I:$O,7,0),"")</f>
        <v/>
      </c>
      <c r="X135" s="20" t="str">
        <f>IFERROR(VLOOKUP($P135,J:$O,6,0),"")</f>
        <v/>
      </c>
      <c r="Y135" s="20" t="str">
        <f>IFERROR(VLOOKUP($P135,K:$O,5,0),"")</f>
        <v/>
      </c>
      <c r="Z135" s="20" t="str">
        <f>IFERROR(VLOOKUP($P135,L:$O,4,0),"")</f>
        <v/>
      </c>
      <c r="AA135" s="20" t="str">
        <f>IFERROR(VLOOKUP($P135,M:$O,3,0),"")</f>
        <v/>
      </c>
      <c r="AB135" s="20" t="str">
        <f>IFERROR(VLOOKUP($P135,N:$O,2,0),"")</f>
        <v/>
      </c>
    </row>
    <row r="136" spans="1:28" x14ac:dyDescent="0.15">
      <c r="A136" s="9" t="str">
        <f>'AB Touchpoint System Workbook'!M147</f>
        <v>March</v>
      </c>
      <c r="B136" s="12" t="str">
        <f t="shared" si="4"/>
        <v>Client 135March</v>
      </c>
      <c r="C136" s="12" t="b">
        <f>IF(ISNUMBER(SEARCH(Q$1,$B136)),MAX(C$1:C135)+1)</f>
        <v>0</v>
      </c>
      <c r="D136" s="12" t="b">
        <f>IF(ISNUMBER(SEARCH(R$1,$B136)),MAX(D$1:D135)+1)</f>
        <v>0</v>
      </c>
      <c r="E136" s="12">
        <f>IF(ISNUMBER(SEARCH(S$1,$B136)),MAX(E$1:E135)+1)</f>
        <v>12</v>
      </c>
      <c r="F136" s="12" t="b">
        <f>IF(ISNUMBER(SEARCH(T$1,$B136)),MAX(F$1:F135)+1)</f>
        <v>0</v>
      </c>
      <c r="G136" s="12" t="b">
        <f>IF(ISNUMBER(SEARCH(U$1,$B136)),MAX(G$1:G135)+1)</f>
        <v>0</v>
      </c>
      <c r="H136" s="12" t="b">
        <f>IF(ISNUMBER(SEARCH(V$1,$B136)),MAX(H$1:H135)+1)</f>
        <v>0</v>
      </c>
      <c r="I136" s="12" t="b">
        <f>IF(ISNUMBER(SEARCH(W$1,$B136)),MAX(I$1:I135)+1)</f>
        <v>0</v>
      </c>
      <c r="J136" s="12" t="b">
        <f>IF(ISNUMBER(SEARCH(X$1,$B136)),MAX(J$1:J135)+1)</f>
        <v>0</v>
      </c>
      <c r="K136" s="12" t="b">
        <f>IF(ISNUMBER(SEARCH(Y$1,$B136)),MAX(K$1:K135)+1)</f>
        <v>0</v>
      </c>
      <c r="L136" s="12" t="b">
        <f>IF(ISNUMBER(SEARCH(Z$1,$B136)),MAX(L$1:L135)+1)</f>
        <v>0</v>
      </c>
      <c r="M136" s="12" t="b">
        <f>IF(ISNUMBER(SEARCH(AA$1,$B136)),MAX(M$1:M135)+1)</f>
        <v>0</v>
      </c>
      <c r="N136" s="12" t="b">
        <f>IF(ISNUMBER(SEARCH(AB$1,$B136)),MAX(N$1:N135)+1)</f>
        <v>0</v>
      </c>
      <c r="O136" s="12" t="str">
        <f>'AB Touchpoint System Workbook'!K147</f>
        <v>Client 135</v>
      </c>
      <c r="P136" s="13">
        <f t="shared" si="5"/>
        <v>135</v>
      </c>
      <c r="Q136" s="20" t="str">
        <f>IFERROR(VLOOKUP($P136,C:$O,13,0),"")</f>
        <v/>
      </c>
      <c r="R136" s="20" t="str">
        <f>IFERROR(VLOOKUP($P136,D:$O,12,0),"")</f>
        <v/>
      </c>
      <c r="S136" s="20" t="str">
        <f>IFERROR(VLOOKUP($P136,E:$O,11,0),"")</f>
        <v/>
      </c>
      <c r="T136" s="20" t="str">
        <f>IFERROR(VLOOKUP($P136,F:$O,10,0),"")</f>
        <v/>
      </c>
      <c r="U136" s="20" t="str">
        <f>IFERROR(VLOOKUP($P136,G:$O,9,0),"")</f>
        <v/>
      </c>
      <c r="V136" s="20" t="str">
        <f>IFERROR(VLOOKUP($P136,H:$O,8,0),"")</f>
        <v/>
      </c>
      <c r="W136" s="20" t="str">
        <f>IFERROR(VLOOKUP($P136,I:$O,7,0),"")</f>
        <v/>
      </c>
      <c r="X136" s="20" t="str">
        <f>IFERROR(VLOOKUP($P136,J:$O,6,0),"")</f>
        <v/>
      </c>
      <c r="Y136" s="20" t="str">
        <f>IFERROR(VLOOKUP($P136,K:$O,5,0),"")</f>
        <v/>
      </c>
      <c r="Z136" s="20" t="str">
        <f>IFERROR(VLOOKUP($P136,L:$O,4,0),"")</f>
        <v/>
      </c>
      <c r="AA136" s="20" t="str">
        <f>IFERROR(VLOOKUP($P136,M:$O,3,0),"")</f>
        <v/>
      </c>
      <c r="AB136" s="20" t="str">
        <f>IFERROR(VLOOKUP($P136,N:$O,2,0),"")</f>
        <v/>
      </c>
    </row>
    <row r="137" spans="1:28" x14ac:dyDescent="0.15">
      <c r="A137" s="9" t="str">
        <f>'AB Touchpoint System Workbook'!M148</f>
        <v>April</v>
      </c>
      <c r="B137" s="12" t="str">
        <f t="shared" si="4"/>
        <v>Client 136April</v>
      </c>
      <c r="C137" s="12" t="b">
        <f>IF(ISNUMBER(SEARCH(Q$1,$B137)),MAX(C$1:C136)+1)</f>
        <v>0</v>
      </c>
      <c r="D137" s="12" t="b">
        <f>IF(ISNUMBER(SEARCH(R$1,$B137)),MAX(D$1:D136)+1)</f>
        <v>0</v>
      </c>
      <c r="E137" s="12" t="b">
        <f>IF(ISNUMBER(SEARCH(S$1,$B137)),MAX(E$1:E136)+1)</f>
        <v>0</v>
      </c>
      <c r="F137" s="12">
        <f>IF(ISNUMBER(SEARCH(T$1,$B137)),MAX(F$1:F136)+1)</f>
        <v>12</v>
      </c>
      <c r="G137" s="12" t="b">
        <f>IF(ISNUMBER(SEARCH(U$1,$B137)),MAX(G$1:G136)+1)</f>
        <v>0</v>
      </c>
      <c r="H137" s="12" t="b">
        <f>IF(ISNUMBER(SEARCH(V$1,$B137)),MAX(H$1:H136)+1)</f>
        <v>0</v>
      </c>
      <c r="I137" s="12" t="b">
        <f>IF(ISNUMBER(SEARCH(W$1,$B137)),MAX(I$1:I136)+1)</f>
        <v>0</v>
      </c>
      <c r="J137" s="12" t="b">
        <f>IF(ISNUMBER(SEARCH(X$1,$B137)),MAX(J$1:J136)+1)</f>
        <v>0</v>
      </c>
      <c r="K137" s="12" t="b">
        <f>IF(ISNUMBER(SEARCH(Y$1,$B137)),MAX(K$1:K136)+1)</f>
        <v>0</v>
      </c>
      <c r="L137" s="12" t="b">
        <f>IF(ISNUMBER(SEARCH(Z$1,$B137)),MAX(L$1:L136)+1)</f>
        <v>0</v>
      </c>
      <c r="M137" s="12" t="b">
        <f>IF(ISNUMBER(SEARCH(AA$1,$B137)),MAX(M$1:M136)+1)</f>
        <v>0</v>
      </c>
      <c r="N137" s="12" t="b">
        <f>IF(ISNUMBER(SEARCH(AB$1,$B137)),MAX(N$1:N136)+1)</f>
        <v>0</v>
      </c>
      <c r="O137" s="12" t="str">
        <f>'AB Touchpoint System Workbook'!K148</f>
        <v>Client 136</v>
      </c>
      <c r="P137" s="13">
        <f t="shared" si="5"/>
        <v>136</v>
      </c>
      <c r="Q137" s="20" t="str">
        <f>IFERROR(VLOOKUP($P137,C:$O,13,0),"")</f>
        <v/>
      </c>
      <c r="R137" s="20" t="str">
        <f>IFERROR(VLOOKUP($P137,D:$O,12,0),"")</f>
        <v/>
      </c>
      <c r="S137" s="20" t="str">
        <f>IFERROR(VLOOKUP($P137,E:$O,11,0),"")</f>
        <v/>
      </c>
      <c r="T137" s="20" t="str">
        <f>IFERROR(VLOOKUP($P137,F:$O,10,0),"")</f>
        <v/>
      </c>
      <c r="U137" s="20" t="str">
        <f>IFERROR(VLOOKUP($P137,G:$O,9,0),"")</f>
        <v/>
      </c>
      <c r="V137" s="20" t="str">
        <f>IFERROR(VLOOKUP($P137,H:$O,8,0),"")</f>
        <v/>
      </c>
      <c r="W137" s="20" t="str">
        <f>IFERROR(VLOOKUP($P137,I:$O,7,0),"")</f>
        <v/>
      </c>
      <c r="X137" s="20" t="str">
        <f>IFERROR(VLOOKUP($P137,J:$O,6,0),"")</f>
        <v/>
      </c>
      <c r="Y137" s="20" t="str">
        <f>IFERROR(VLOOKUP($P137,K:$O,5,0),"")</f>
        <v/>
      </c>
      <c r="Z137" s="20" t="str">
        <f>IFERROR(VLOOKUP($P137,L:$O,4,0),"")</f>
        <v/>
      </c>
      <c r="AA137" s="20" t="str">
        <f>IFERROR(VLOOKUP($P137,M:$O,3,0),"")</f>
        <v/>
      </c>
      <c r="AB137" s="20" t="str">
        <f>IFERROR(VLOOKUP($P137,N:$O,2,0),"")</f>
        <v/>
      </c>
    </row>
    <row r="138" spans="1:28" x14ac:dyDescent="0.15">
      <c r="A138" s="9" t="str">
        <f>'AB Touchpoint System Workbook'!M149</f>
        <v>May</v>
      </c>
      <c r="B138" s="12" t="str">
        <f t="shared" si="4"/>
        <v>Client 137May</v>
      </c>
      <c r="C138" s="12" t="b">
        <f>IF(ISNUMBER(SEARCH(Q$1,$B138)),MAX(C$1:C137)+1)</f>
        <v>0</v>
      </c>
      <c r="D138" s="12" t="b">
        <f>IF(ISNUMBER(SEARCH(R$1,$B138)),MAX(D$1:D137)+1)</f>
        <v>0</v>
      </c>
      <c r="E138" s="12" t="b">
        <f>IF(ISNUMBER(SEARCH(S$1,$B138)),MAX(E$1:E137)+1)</f>
        <v>0</v>
      </c>
      <c r="F138" s="12" t="b">
        <f>IF(ISNUMBER(SEARCH(T$1,$B138)),MAX(F$1:F137)+1)</f>
        <v>0</v>
      </c>
      <c r="G138" s="12">
        <f>IF(ISNUMBER(SEARCH(U$1,$B138)),MAX(G$1:G137)+1)</f>
        <v>12</v>
      </c>
      <c r="H138" s="12" t="b">
        <f>IF(ISNUMBER(SEARCH(V$1,$B138)),MAX(H$1:H137)+1)</f>
        <v>0</v>
      </c>
      <c r="I138" s="12" t="b">
        <f>IF(ISNUMBER(SEARCH(W$1,$B138)),MAX(I$1:I137)+1)</f>
        <v>0</v>
      </c>
      <c r="J138" s="12" t="b">
        <f>IF(ISNUMBER(SEARCH(X$1,$B138)),MAX(J$1:J137)+1)</f>
        <v>0</v>
      </c>
      <c r="K138" s="12" t="b">
        <f>IF(ISNUMBER(SEARCH(Y$1,$B138)),MAX(K$1:K137)+1)</f>
        <v>0</v>
      </c>
      <c r="L138" s="12" t="b">
        <f>IF(ISNUMBER(SEARCH(Z$1,$B138)),MAX(L$1:L137)+1)</f>
        <v>0</v>
      </c>
      <c r="M138" s="12" t="b">
        <f>IF(ISNUMBER(SEARCH(AA$1,$B138)),MAX(M$1:M137)+1)</f>
        <v>0</v>
      </c>
      <c r="N138" s="12" t="b">
        <f>IF(ISNUMBER(SEARCH(AB$1,$B138)),MAX(N$1:N137)+1)</f>
        <v>0</v>
      </c>
      <c r="O138" s="12" t="str">
        <f>'AB Touchpoint System Workbook'!K149</f>
        <v>Client 137</v>
      </c>
      <c r="P138" s="13">
        <f t="shared" si="5"/>
        <v>137</v>
      </c>
      <c r="Q138" s="20" t="str">
        <f>IFERROR(VLOOKUP($P138,C:$O,13,0),"")</f>
        <v/>
      </c>
      <c r="R138" s="20" t="str">
        <f>IFERROR(VLOOKUP($P138,D:$O,12,0),"")</f>
        <v/>
      </c>
      <c r="S138" s="20" t="str">
        <f>IFERROR(VLOOKUP($P138,E:$O,11,0),"")</f>
        <v/>
      </c>
      <c r="T138" s="20" t="str">
        <f>IFERROR(VLOOKUP($P138,F:$O,10,0),"")</f>
        <v/>
      </c>
      <c r="U138" s="20" t="str">
        <f>IFERROR(VLOOKUP($P138,G:$O,9,0),"")</f>
        <v/>
      </c>
      <c r="V138" s="20" t="str">
        <f>IFERROR(VLOOKUP($P138,H:$O,8,0),"")</f>
        <v/>
      </c>
      <c r="W138" s="20" t="str">
        <f>IFERROR(VLOOKUP($P138,I:$O,7,0),"")</f>
        <v/>
      </c>
      <c r="X138" s="20" t="str">
        <f>IFERROR(VLOOKUP($P138,J:$O,6,0),"")</f>
        <v/>
      </c>
      <c r="Y138" s="20" t="str">
        <f>IFERROR(VLOOKUP($P138,K:$O,5,0),"")</f>
        <v/>
      </c>
      <c r="Z138" s="20" t="str">
        <f>IFERROR(VLOOKUP($P138,L:$O,4,0),"")</f>
        <v/>
      </c>
      <c r="AA138" s="20" t="str">
        <f>IFERROR(VLOOKUP($P138,M:$O,3,0),"")</f>
        <v/>
      </c>
      <c r="AB138" s="20" t="str">
        <f>IFERROR(VLOOKUP($P138,N:$O,2,0),"")</f>
        <v/>
      </c>
    </row>
    <row r="139" spans="1:28" x14ac:dyDescent="0.15">
      <c r="A139" s="9" t="str">
        <f>'AB Touchpoint System Workbook'!M150</f>
        <v>June</v>
      </c>
      <c r="B139" s="12" t="str">
        <f t="shared" si="4"/>
        <v>Client 138June</v>
      </c>
      <c r="C139" s="12" t="b">
        <f>IF(ISNUMBER(SEARCH(Q$1,$B139)),MAX(C$1:C138)+1)</f>
        <v>0</v>
      </c>
      <c r="D139" s="12" t="b">
        <f>IF(ISNUMBER(SEARCH(R$1,$B139)),MAX(D$1:D138)+1)</f>
        <v>0</v>
      </c>
      <c r="E139" s="12" t="b">
        <f>IF(ISNUMBER(SEARCH(S$1,$B139)),MAX(E$1:E138)+1)</f>
        <v>0</v>
      </c>
      <c r="F139" s="12" t="b">
        <f>IF(ISNUMBER(SEARCH(T$1,$B139)),MAX(F$1:F138)+1)</f>
        <v>0</v>
      </c>
      <c r="G139" s="12" t="b">
        <f>IF(ISNUMBER(SEARCH(U$1,$B139)),MAX(G$1:G138)+1)</f>
        <v>0</v>
      </c>
      <c r="H139" s="12">
        <f>IF(ISNUMBER(SEARCH(V$1,$B139)),MAX(H$1:H138)+1)</f>
        <v>12</v>
      </c>
      <c r="I139" s="12" t="b">
        <f>IF(ISNUMBER(SEARCH(W$1,$B139)),MAX(I$1:I138)+1)</f>
        <v>0</v>
      </c>
      <c r="J139" s="12" t="b">
        <f>IF(ISNUMBER(SEARCH(X$1,$B139)),MAX(J$1:J138)+1)</f>
        <v>0</v>
      </c>
      <c r="K139" s="12" t="b">
        <f>IF(ISNUMBER(SEARCH(Y$1,$B139)),MAX(K$1:K138)+1)</f>
        <v>0</v>
      </c>
      <c r="L139" s="12" t="b">
        <f>IF(ISNUMBER(SEARCH(Z$1,$B139)),MAX(L$1:L138)+1)</f>
        <v>0</v>
      </c>
      <c r="M139" s="12" t="b">
        <f>IF(ISNUMBER(SEARCH(AA$1,$B139)),MAX(M$1:M138)+1)</f>
        <v>0</v>
      </c>
      <c r="N139" s="12" t="b">
        <f>IF(ISNUMBER(SEARCH(AB$1,$B139)),MAX(N$1:N138)+1)</f>
        <v>0</v>
      </c>
      <c r="O139" s="12" t="str">
        <f>'AB Touchpoint System Workbook'!K150</f>
        <v>Client 138</v>
      </c>
      <c r="P139" s="13">
        <f t="shared" si="5"/>
        <v>138</v>
      </c>
      <c r="Q139" s="20" t="str">
        <f>IFERROR(VLOOKUP($P139,C:$O,13,0),"")</f>
        <v/>
      </c>
      <c r="R139" s="20" t="str">
        <f>IFERROR(VLOOKUP($P139,D:$O,12,0),"")</f>
        <v/>
      </c>
      <c r="S139" s="20" t="str">
        <f>IFERROR(VLOOKUP($P139,E:$O,11,0),"")</f>
        <v/>
      </c>
      <c r="T139" s="20" t="str">
        <f>IFERROR(VLOOKUP($P139,F:$O,10,0),"")</f>
        <v/>
      </c>
      <c r="U139" s="20" t="str">
        <f>IFERROR(VLOOKUP($P139,G:$O,9,0),"")</f>
        <v/>
      </c>
      <c r="V139" s="20" t="str">
        <f>IFERROR(VLOOKUP($P139,H:$O,8,0),"")</f>
        <v/>
      </c>
      <c r="W139" s="20" t="str">
        <f>IFERROR(VLOOKUP($P139,I:$O,7,0),"")</f>
        <v/>
      </c>
      <c r="X139" s="20" t="str">
        <f>IFERROR(VLOOKUP($P139,J:$O,6,0),"")</f>
        <v/>
      </c>
      <c r="Y139" s="20" t="str">
        <f>IFERROR(VLOOKUP($P139,K:$O,5,0),"")</f>
        <v/>
      </c>
      <c r="Z139" s="20" t="str">
        <f>IFERROR(VLOOKUP($P139,L:$O,4,0),"")</f>
        <v/>
      </c>
      <c r="AA139" s="20" t="str">
        <f>IFERROR(VLOOKUP($P139,M:$O,3,0),"")</f>
        <v/>
      </c>
      <c r="AB139" s="20" t="str">
        <f>IFERROR(VLOOKUP($P139,N:$O,2,0),"")</f>
        <v/>
      </c>
    </row>
    <row r="140" spans="1:28" x14ac:dyDescent="0.15">
      <c r="A140" s="9" t="str">
        <f>'AB Touchpoint System Workbook'!M151</f>
        <v>July</v>
      </c>
      <c r="B140" s="12" t="str">
        <f t="shared" si="4"/>
        <v>Client 139July</v>
      </c>
      <c r="C140" s="12" t="b">
        <f>IF(ISNUMBER(SEARCH(Q$1,$B140)),MAX(C$1:C139)+1)</f>
        <v>0</v>
      </c>
      <c r="D140" s="12" t="b">
        <f>IF(ISNUMBER(SEARCH(R$1,$B140)),MAX(D$1:D139)+1)</f>
        <v>0</v>
      </c>
      <c r="E140" s="12" t="b">
        <f>IF(ISNUMBER(SEARCH(S$1,$B140)),MAX(E$1:E139)+1)</f>
        <v>0</v>
      </c>
      <c r="F140" s="12" t="b">
        <f>IF(ISNUMBER(SEARCH(T$1,$B140)),MAX(F$1:F139)+1)</f>
        <v>0</v>
      </c>
      <c r="G140" s="12" t="b">
        <f>IF(ISNUMBER(SEARCH(U$1,$B140)),MAX(G$1:G139)+1)</f>
        <v>0</v>
      </c>
      <c r="H140" s="12" t="b">
        <f>IF(ISNUMBER(SEARCH(V$1,$B140)),MAX(H$1:H139)+1)</f>
        <v>0</v>
      </c>
      <c r="I140" s="12">
        <f>IF(ISNUMBER(SEARCH(W$1,$B140)),MAX(I$1:I139)+1)</f>
        <v>12</v>
      </c>
      <c r="J140" s="12" t="b">
        <f>IF(ISNUMBER(SEARCH(X$1,$B140)),MAX(J$1:J139)+1)</f>
        <v>0</v>
      </c>
      <c r="K140" s="12" t="b">
        <f>IF(ISNUMBER(SEARCH(Y$1,$B140)),MAX(K$1:K139)+1)</f>
        <v>0</v>
      </c>
      <c r="L140" s="12" t="b">
        <f>IF(ISNUMBER(SEARCH(Z$1,$B140)),MAX(L$1:L139)+1)</f>
        <v>0</v>
      </c>
      <c r="M140" s="12" t="b">
        <f>IF(ISNUMBER(SEARCH(AA$1,$B140)),MAX(M$1:M139)+1)</f>
        <v>0</v>
      </c>
      <c r="N140" s="12" t="b">
        <f>IF(ISNUMBER(SEARCH(AB$1,$B140)),MAX(N$1:N139)+1)</f>
        <v>0</v>
      </c>
      <c r="O140" s="12" t="str">
        <f>'AB Touchpoint System Workbook'!K151</f>
        <v>Client 139</v>
      </c>
      <c r="P140" s="13">
        <f t="shared" si="5"/>
        <v>139</v>
      </c>
      <c r="Q140" s="20" t="str">
        <f>IFERROR(VLOOKUP($P140,C:$O,13,0),"")</f>
        <v/>
      </c>
      <c r="R140" s="20" t="str">
        <f>IFERROR(VLOOKUP($P140,D:$O,12,0),"")</f>
        <v/>
      </c>
      <c r="S140" s="20" t="str">
        <f>IFERROR(VLOOKUP($P140,E:$O,11,0),"")</f>
        <v/>
      </c>
      <c r="T140" s="20" t="str">
        <f>IFERROR(VLOOKUP($P140,F:$O,10,0),"")</f>
        <v/>
      </c>
      <c r="U140" s="20" t="str">
        <f>IFERROR(VLOOKUP($P140,G:$O,9,0),"")</f>
        <v/>
      </c>
      <c r="V140" s="20" t="str">
        <f>IFERROR(VLOOKUP($P140,H:$O,8,0),"")</f>
        <v/>
      </c>
      <c r="W140" s="20" t="str">
        <f>IFERROR(VLOOKUP($P140,I:$O,7,0),"")</f>
        <v/>
      </c>
      <c r="X140" s="20" t="str">
        <f>IFERROR(VLOOKUP($P140,J:$O,6,0),"")</f>
        <v/>
      </c>
      <c r="Y140" s="20" t="str">
        <f>IFERROR(VLOOKUP($P140,K:$O,5,0),"")</f>
        <v/>
      </c>
      <c r="Z140" s="20" t="str">
        <f>IFERROR(VLOOKUP($P140,L:$O,4,0),"")</f>
        <v/>
      </c>
      <c r="AA140" s="20" t="str">
        <f>IFERROR(VLOOKUP($P140,M:$O,3,0),"")</f>
        <v/>
      </c>
      <c r="AB140" s="20" t="str">
        <f>IFERROR(VLOOKUP($P140,N:$O,2,0),"")</f>
        <v/>
      </c>
    </row>
    <row r="141" spans="1:28" x14ac:dyDescent="0.15">
      <c r="A141" s="9" t="str">
        <f>'AB Touchpoint System Workbook'!M152</f>
        <v>August</v>
      </c>
      <c r="B141" s="12" t="str">
        <f t="shared" si="4"/>
        <v>Client 140August</v>
      </c>
      <c r="C141" s="12" t="b">
        <f>IF(ISNUMBER(SEARCH(Q$1,$B141)),MAX(C$1:C140)+1)</f>
        <v>0</v>
      </c>
      <c r="D141" s="12" t="b">
        <f>IF(ISNUMBER(SEARCH(R$1,$B141)),MAX(D$1:D140)+1)</f>
        <v>0</v>
      </c>
      <c r="E141" s="12" t="b">
        <f>IF(ISNUMBER(SEARCH(S$1,$B141)),MAX(E$1:E140)+1)</f>
        <v>0</v>
      </c>
      <c r="F141" s="12" t="b">
        <f>IF(ISNUMBER(SEARCH(T$1,$B141)),MAX(F$1:F140)+1)</f>
        <v>0</v>
      </c>
      <c r="G141" s="12" t="b">
        <f>IF(ISNUMBER(SEARCH(U$1,$B141)),MAX(G$1:G140)+1)</f>
        <v>0</v>
      </c>
      <c r="H141" s="12" t="b">
        <f>IF(ISNUMBER(SEARCH(V$1,$B141)),MAX(H$1:H140)+1)</f>
        <v>0</v>
      </c>
      <c r="I141" s="12" t="b">
        <f>IF(ISNUMBER(SEARCH(W$1,$B141)),MAX(I$1:I140)+1)</f>
        <v>0</v>
      </c>
      <c r="J141" s="12">
        <f>IF(ISNUMBER(SEARCH(X$1,$B141)),MAX(J$1:J140)+1)</f>
        <v>13</v>
      </c>
      <c r="K141" s="12" t="b">
        <f>IF(ISNUMBER(SEARCH(Y$1,$B141)),MAX(K$1:K140)+1)</f>
        <v>0</v>
      </c>
      <c r="L141" s="12" t="b">
        <f>IF(ISNUMBER(SEARCH(Z$1,$B141)),MAX(L$1:L140)+1)</f>
        <v>0</v>
      </c>
      <c r="M141" s="12" t="b">
        <f>IF(ISNUMBER(SEARCH(AA$1,$B141)),MAX(M$1:M140)+1)</f>
        <v>0</v>
      </c>
      <c r="N141" s="12" t="b">
        <f>IF(ISNUMBER(SEARCH(AB$1,$B141)),MAX(N$1:N140)+1)</f>
        <v>0</v>
      </c>
      <c r="O141" s="12" t="str">
        <f>'AB Touchpoint System Workbook'!K152</f>
        <v>Client 140</v>
      </c>
      <c r="P141" s="13">
        <f t="shared" si="5"/>
        <v>140</v>
      </c>
      <c r="Q141" s="20" t="str">
        <f>IFERROR(VLOOKUP($P141,C:$O,13,0),"")</f>
        <v/>
      </c>
      <c r="R141" s="20" t="str">
        <f>IFERROR(VLOOKUP($P141,D:$O,12,0),"")</f>
        <v/>
      </c>
      <c r="S141" s="20" t="str">
        <f>IFERROR(VLOOKUP($P141,E:$O,11,0),"")</f>
        <v/>
      </c>
      <c r="T141" s="20" t="str">
        <f>IFERROR(VLOOKUP($P141,F:$O,10,0),"")</f>
        <v/>
      </c>
      <c r="U141" s="20" t="str">
        <f>IFERROR(VLOOKUP($P141,G:$O,9,0),"")</f>
        <v/>
      </c>
      <c r="V141" s="20" t="str">
        <f>IFERROR(VLOOKUP($P141,H:$O,8,0),"")</f>
        <v/>
      </c>
      <c r="W141" s="20" t="str">
        <f>IFERROR(VLOOKUP($P141,I:$O,7,0),"")</f>
        <v/>
      </c>
      <c r="X141" s="20" t="str">
        <f>IFERROR(VLOOKUP($P141,J:$O,6,0),"")</f>
        <v/>
      </c>
      <c r="Y141" s="20" t="str">
        <f>IFERROR(VLOOKUP($P141,K:$O,5,0),"")</f>
        <v/>
      </c>
      <c r="Z141" s="20" t="str">
        <f>IFERROR(VLOOKUP($P141,L:$O,4,0),"")</f>
        <v/>
      </c>
      <c r="AA141" s="20" t="str">
        <f>IFERROR(VLOOKUP($P141,M:$O,3,0),"")</f>
        <v/>
      </c>
      <c r="AB141" s="20" t="str">
        <f>IFERROR(VLOOKUP($P141,N:$O,2,0),"")</f>
        <v/>
      </c>
    </row>
    <row r="142" spans="1:28" x14ac:dyDescent="0.15">
      <c r="A142" s="9" t="str">
        <f>'AB Touchpoint System Workbook'!M153</f>
        <v>September</v>
      </c>
      <c r="B142" s="12" t="str">
        <f t="shared" si="4"/>
        <v>Client 141September</v>
      </c>
      <c r="C142" s="12" t="b">
        <f>IF(ISNUMBER(SEARCH(Q$1,$B142)),MAX(C$1:C141)+1)</f>
        <v>0</v>
      </c>
      <c r="D142" s="12" t="b">
        <f>IF(ISNUMBER(SEARCH(R$1,$B142)),MAX(D$1:D141)+1)</f>
        <v>0</v>
      </c>
      <c r="E142" s="12" t="b">
        <f>IF(ISNUMBER(SEARCH(S$1,$B142)),MAX(E$1:E141)+1)</f>
        <v>0</v>
      </c>
      <c r="F142" s="12" t="b">
        <f>IF(ISNUMBER(SEARCH(T$1,$B142)),MAX(F$1:F141)+1)</f>
        <v>0</v>
      </c>
      <c r="G142" s="12" t="b">
        <f>IF(ISNUMBER(SEARCH(U$1,$B142)),MAX(G$1:G141)+1)</f>
        <v>0</v>
      </c>
      <c r="H142" s="12" t="b">
        <f>IF(ISNUMBER(SEARCH(V$1,$B142)),MAX(H$1:H141)+1)</f>
        <v>0</v>
      </c>
      <c r="I142" s="12" t="b">
        <f>IF(ISNUMBER(SEARCH(W$1,$B142)),MAX(I$1:I141)+1)</f>
        <v>0</v>
      </c>
      <c r="J142" s="12" t="b">
        <f>IF(ISNUMBER(SEARCH(X$1,$B142)),MAX(J$1:J141)+1)</f>
        <v>0</v>
      </c>
      <c r="K142" s="12">
        <f>IF(ISNUMBER(SEARCH(Y$1,$B142)),MAX(K$1:K141)+1)</f>
        <v>12</v>
      </c>
      <c r="L142" s="12" t="b">
        <f>IF(ISNUMBER(SEARCH(Z$1,$B142)),MAX(L$1:L141)+1)</f>
        <v>0</v>
      </c>
      <c r="M142" s="12" t="b">
        <f>IF(ISNUMBER(SEARCH(AA$1,$B142)),MAX(M$1:M141)+1)</f>
        <v>0</v>
      </c>
      <c r="N142" s="12" t="b">
        <f>IF(ISNUMBER(SEARCH(AB$1,$B142)),MAX(N$1:N141)+1)</f>
        <v>0</v>
      </c>
      <c r="O142" s="12" t="str">
        <f>'AB Touchpoint System Workbook'!K153</f>
        <v>Client 141</v>
      </c>
      <c r="P142" s="13">
        <f t="shared" si="5"/>
        <v>141</v>
      </c>
      <c r="Q142" s="20" t="str">
        <f>IFERROR(VLOOKUP($P142,C:$O,13,0),"")</f>
        <v/>
      </c>
      <c r="R142" s="20" t="str">
        <f>IFERROR(VLOOKUP($P142,D:$O,12,0),"")</f>
        <v/>
      </c>
      <c r="S142" s="20" t="str">
        <f>IFERROR(VLOOKUP($P142,E:$O,11,0),"")</f>
        <v/>
      </c>
      <c r="T142" s="20" t="str">
        <f>IFERROR(VLOOKUP($P142,F:$O,10,0),"")</f>
        <v/>
      </c>
      <c r="U142" s="20" t="str">
        <f>IFERROR(VLOOKUP($P142,G:$O,9,0),"")</f>
        <v/>
      </c>
      <c r="V142" s="20" t="str">
        <f>IFERROR(VLOOKUP($P142,H:$O,8,0),"")</f>
        <v/>
      </c>
      <c r="W142" s="20" t="str">
        <f>IFERROR(VLOOKUP($P142,I:$O,7,0),"")</f>
        <v/>
      </c>
      <c r="X142" s="20" t="str">
        <f>IFERROR(VLOOKUP($P142,J:$O,6,0),"")</f>
        <v/>
      </c>
      <c r="Y142" s="20" t="str">
        <f>IFERROR(VLOOKUP($P142,K:$O,5,0),"")</f>
        <v/>
      </c>
      <c r="Z142" s="20" t="str">
        <f>IFERROR(VLOOKUP($P142,L:$O,4,0),"")</f>
        <v/>
      </c>
      <c r="AA142" s="20" t="str">
        <f>IFERROR(VLOOKUP($P142,M:$O,3,0),"")</f>
        <v/>
      </c>
      <c r="AB142" s="20" t="str">
        <f>IFERROR(VLOOKUP($P142,N:$O,2,0),"")</f>
        <v/>
      </c>
    </row>
    <row r="143" spans="1:28" x14ac:dyDescent="0.15">
      <c r="A143" s="9" t="str">
        <f>'AB Touchpoint System Workbook'!M154</f>
        <v>October</v>
      </c>
      <c r="B143" s="12" t="str">
        <f t="shared" si="4"/>
        <v>Client 142October</v>
      </c>
      <c r="C143" s="12" t="b">
        <f>IF(ISNUMBER(SEARCH(Q$1,$B143)),MAX(C$1:C142)+1)</f>
        <v>0</v>
      </c>
      <c r="D143" s="12" t="b">
        <f>IF(ISNUMBER(SEARCH(R$1,$B143)),MAX(D$1:D142)+1)</f>
        <v>0</v>
      </c>
      <c r="E143" s="12" t="b">
        <f>IF(ISNUMBER(SEARCH(S$1,$B143)),MAX(E$1:E142)+1)</f>
        <v>0</v>
      </c>
      <c r="F143" s="12" t="b">
        <f>IF(ISNUMBER(SEARCH(T$1,$B143)),MAX(F$1:F142)+1)</f>
        <v>0</v>
      </c>
      <c r="G143" s="12" t="b">
        <f>IF(ISNUMBER(SEARCH(U$1,$B143)),MAX(G$1:G142)+1)</f>
        <v>0</v>
      </c>
      <c r="H143" s="12" t="b">
        <f>IF(ISNUMBER(SEARCH(V$1,$B143)),MAX(H$1:H142)+1)</f>
        <v>0</v>
      </c>
      <c r="I143" s="12" t="b">
        <f>IF(ISNUMBER(SEARCH(W$1,$B143)),MAX(I$1:I142)+1)</f>
        <v>0</v>
      </c>
      <c r="J143" s="12" t="b">
        <f>IF(ISNUMBER(SEARCH(X$1,$B143)),MAX(J$1:J142)+1)</f>
        <v>0</v>
      </c>
      <c r="K143" s="12" t="b">
        <f>IF(ISNUMBER(SEARCH(Y$1,$B143)),MAX(K$1:K142)+1)</f>
        <v>0</v>
      </c>
      <c r="L143" s="12">
        <f>IF(ISNUMBER(SEARCH(Z$1,$B143)),MAX(L$1:L142)+1)</f>
        <v>13</v>
      </c>
      <c r="M143" s="12" t="b">
        <f>IF(ISNUMBER(SEARCH(AA$1,$B143)),MAX(M$1:M142)+1)</f>
        <v>0</v>
      </c>
      <c r="N143" s="12" t="b">
        <f>IF(ISNUMBER(SEARCH(AB$1,$B143)),MAX(N$1:N142)+1)</f>
        <v>0</v>
      </c>
      <c r="O143" s="12" t="str">
        <f>'AB Touchpoint System Workbook'!K154</f>
        <v>Client 142</v>
      </c>
      <c r="P143" s="13">
        <f t="shared" si="5"/>
        <v>142</v>
      </c>
      <c r="Q143" s="20" t="str">
        <f>IFERROR(VLOOKUP($P143,C:$O,13,0),"")</f>
        <v/>
      </c>
      <c r="R143" s="20" t="str">
        <f>IFERROR(VLOOKUP($P143,D:$O,12,0),"")</f>
        <v/>
      </c>
      <c r="S143" s="20" t="str">
        <f>IFERROR(VLOOKUP($P143,E:$O,11,0),"")</f>
        <v/>
      </c>
      <c r="T143" s="20" t="str">
        <f>IFERROR(VLOOKUP($P143,F:$O,10,0),"")</f>
        <v/>
      </c>
      <c r="U143" s="20" t="str">
        <f>IFERROR(VLOOKUP($P143,G:$O,9,0),"")</f>
        <v/>
      </c>
      <c r="V143" s="20" t="str">
        <f>IFERROR(VLOOKUP($P143,H:$O,8,0),"")</f>
        <v/>
      </c>
      <c r="W143" s="20" t="str">
        <f>IFERROR(VLOOKUP($P143,I:$O,7,0),"")</f>
        <v/>
      </c>
      <c r="X143" s="20" t="str">
        <f>IFERROR(VLOOKUP($P143,J:$O,6,0),"")</f>
        <v/>
      </c>
      <c r="Y143" s="20" t="str">
        <f>IFERROR(VLOOKUP($P143,K:$O,5,0),"")</f>
        <v/>
      </c>
      <c r="Z143" s="20" t="str">
        <f>IFERROR(VLOOKUP($P143,L:$O,4,0),"")</f>
        <v/>
      </c>
      <c r="AA143" s="20" t="str">
        <f>IFERROR(VLOOKUP($P143,M:$O,3,0),"")</f>
        <v/>
      </c>
      <c r="AB143" s="20" t="str">
        <f>IFERROR(VLOOKUP($P143,N:$O,2,0),"")</f>
        <v/>
      </c>
    </row>
    <row r="144" spans="1:28" x14ac:dyDescent="0.15">
      <c r="A144" s="9" t="str">
        <f>'AB Touchpoint System Workbook'!M155</f>
        <v>November</v>
      </c>
      <c r="B144" s="12" t="str">
        <f t="shared" si="4"/>
        <v>Client 143November</v>
      </c>
      <c r="C144" s="12" t="b">
        <f>IF(ISNUMBER(SEARCH(Q$1,$B144)),MAX(C$1:C143)+1)</f>
        <v>0</v>
      </c>
      <c r="D144" s="12" t="b">
        <f>IF(ISNUMBER(SEARCH(R$1,$B144)),MAX(D$1:D143)+1)</f>
        <v>0</v>
      </c>
      <c r="E144" s="12" t="b">
        <f>IF(ISNUMBER(SEARCH(S$1,$B144)),MAX(E$1:E143)+1)</f>
        <v>0</v>
      </c>
      <c r="F144" s="12" t="b">
        <f>IF(ISNUMBER(SEARCH(T$1,$B144)),MAX(F$1:F143)+1)</f>
        <v>0</v>
      </c>
      <c r="G144" s="12" t="b">
        <f>IF(ISNUMBER(SEARCH(U$1,$B144)),MAX(G$1:G143)+1)</f>
        <v>0</v>
      </c>
      <c r="H144" s="12" t="b">
        <f>IF(ISNUMBER(SEARCH(V$1,$B144)),MAX(H$1:H143)+1)</f>
        <v>0</v>
      </c>
      <c r="I144" s="12" t="b">
        <f>IF(ISNUMBER(SEARCH(W$1,$B144)),MAX(I$1:I143)+1)</f>
        <v>0</v>
      </c>
      <c r="J144" s="12" t="b">
        <f>IF(ISNUMBER(SEARCH(X$1,$B144)),MAX(J$1:J143)+1)</f>
        <v>0</v>
      </c>
      <c r="K144" s="12" t="b">
        <f>IF(ISNUMBER(SEARCH(Y$1,$B144)),MAX(K$1:K143)+1)</f>
        <v>0</v>
      </c>
      <c r="L144" s="12" t="b">
        <f>IF(ISNUMBER(SEARCH(Z$1,$B144)),MAX(L$1:L143)+1)</f>
        <v>0</v>
      </c>
      <c r="M144" s="12">
        <f>IF(ISNUMBER(SEARCH(AA$1,$B144)),MAX(M$1:M143)+1)</f>
        <v>12</v>
      </c>
      <c r="N144" s="12" t="b">
        <f>IF(ISNUMBER(SEARCH(AB$1,$B144)),MAX(N$1:N143)+1)</f>
        <v>0</v>
      </c>
      <c r="O144" s="12" t="str">
        <f>'AB Touchpoint System Workbook'!K155</f>
        <v>Client 143</v>
      </c>
      <c r="P144" s="13">
        <f t="shared" si="5"/>
        <v>143</v>
      </c>
      <c r="Q144" s="20" t="str">
        <f>IFERROR(VLOOKUP($P144,C:$O,13,0),"")</f>
        <v/>
      </c>
      <c r="R144" s="20" t="str">
        <f>IFERROR(VLOOKUP($P144,D:$O,12,0),"")</f>
        <v/>
      </c>
      <c r="S144" s="20" t="str">
        <f>IFERROR(VLOOKUP($P144,E:$O,11,0),"")</f>
        <v/>
      </c>
      <c r="T144" s="20" t="str">
        <f>IFERROR(VLOOKUP($P144,F:$O,10,0),"")</f>
        <v/>
      </c>
      <c r="U144" s="20" t="str">
        <f>IFERROR(VLOOKUP($P144,G:$O,9,0),"")</f>
        <v/>
      </c>
      <c r="V144" s="20" t="str">
        <f>IFERROR(VLOOKUP($P144,H:$O,8,0),"")</f>
        <v/>
      </c>
      <c r="W144" s="20" t="str">
        <f>IFERROR(VLOOKUP($P144,I:$O,7,0),"")</f>
        <v/>
      </c>
      <c r="X144" s="20" t="str">
        <f>IFERROR(VLOOKUP($P144,J:$O,6,0),"")</f>
        <v/>
      </c>
      <c r="Y144" s="20" t="str">
        <f>IFERROR(VLOOKUP($P144,K:$O,5,0),"")</f>
        <v/>
      </c>
      <c r="Z144" s="20" t="str">
        <f>IFERROR(VLOOKUP($P144,L:$O,4,0),"")</f>
        <v/>
      </c>
      <c r="AA144" s="20" t="str">
        <f>IFERROR(VLOOKUP($P144,M:$O,3,0),"")</f>
        <v/>
      </c>
      <c r="AB144" s="20" t="str">
        <f>IFERROR(VLOOKUP($P144,N:$O,2,0),"")</f>
        <v/>
      </c>
    </row>
    <row r="145" spans="1:28" x14ac:dyDescent="0.15">
      <c r="A145" s="9" t="str">
        <f>'AB Touchpoint System Workbook'!M156</f>
        <v>December</v>
      </c>
      <c r="B145" s="12" t="str">
        <f t="shared" si="4"/>
        <v>Client 144December</v>
      </c>
      <c r="C145" s="12" t="b">
        <f>IF(ISNUMBER(SEARCH(Q$1,$B145)),MAX(C$1:C144)+1)</f>
        <v>0</v>
      </c>
      <c r="D145" s="12" t="b">
        <f>IF(ISNUMBER(SEARCH(R$1,$B145)),MAX(D$1:D144)+1)</f>
        <v>0</v>
      </c>
      <c r="E145" s="12" t="b">
        <f>IF(ISNUMBER(SEARCH(S$1,$B145)),MAX(E$1:E144)+1)</f>
        <v>0</v>
      </c>
      <c r="F145" s="12" t="b">
        <f>IF(ISNUMBER(SEARCH(T$1,$B145)),MAX(F$1:F144)+1)</f>
        <v>0</v>
      </c>
      <c r="G145" s="12" t="b">
        <f>IF(ISNUMBER(SEARCH(U$1,$B145)),MAX(G$1:G144)+1)</f>
        <v>0</v>
      </c>
      <c r="H145" s="12" t="b">
        <f>IF(ISNUMBER(SEARCH(V$1,$B145)),MAX(H$1:H144)+1)</f>
        <v>0</v>
      </c>
      <c r="I145" s="12" t="b">
        <f>IF(ISNUMBER(SEARCH(W$1,$B145)),MAX(I$1:I144)+1)</f>
        <v>0</v>
      </c>
      <c r="J145" s="12" t="b">
        <f>IF(ISNUMBER(SEARCH(X$1,$B145)),MAX(J$1:J144)+1)</f>
        <v>0</v>
      </c>
      <c r="K145" s="12" t="b">
        <f>IF(ISNUMBER(SEARCH(Y$1,$B145)),MAX(K$1:K144)+1)</f>
        <v>0</v>
      </c>
      <c r="L145" s="12" t="b">
        <f>IF(ISNUMBER(SEARCH(Z$1,$B145)),MAX(L$1:L144)+1)</f>
        <v>0</v>
      </c>
      <c r="M145" s="12" t="b">
        <f>IF(ISNUMBER(SEARCH(AA$1,$B145)),MAX(M$1:M144)+1)</f>
        <v>0</v>
      </c>
      <c r="N145" s="12">
        <f>IF(ISNUMBER(SEARCH(AB$1,$B145)),MAX(N$1:N144)+1)</f>
        <v>11</v>
      </c>
      <c r="O145" s="12" t="str">
        <f>'AB Touchpoint System Workbook'!K156</f>
        <v>Client 144</v>
      </c>
      <c r="P145" s="13">
        <f t="shared" si="5"/>
        <v>144</v>
      </c>
      <c r="Q145" s="20" t="str">
        <f>IFERROR(VLOOKUP($P145,C:$O,13,0),"")</f>
        <v/>
      </c>
      <c r="R145" s="20" t="str">
        <f>IFERROR(VLOOKUP($P145,D:$O,12,0),"")</f>
        <v/>
      </c>
      <c r="S145" s="20" t="str">
        <f>IFERROR(VLOOKUP($P145,E:$O,11,0),"")</f>
        <v/>
      </c>
      <c r="T145" s="20" t="str">
        <f>IFERROR(VLOOKUP($P145,F:$O,10,0),"")</f>
        <v/>
      </c>
      <c r="U145" s="20" t="str">
        <f>IFERROR(VLOOKUP($P145,G:$O,9,0),"")</f>
        <v/>
      </c>
      <c r="V145" s="20" t="str">
        <f>IFERROR(VLOOKUP($P145,H:$O,8,0),"")</f>
        <v/>
      </c>
      <c r="W145" s="20" t="str">
        <f>IFERROR(VLOOKUP($P145,I:$O,7,0),"")</f>
        <v/>
      </c>
      <c r="X145" s="20" t="str">
        <f>IFERROR(VLOOKUP($P145,J:$O,6,0),"")</f>
        <v/>
      </c>
      <c r="Y145" s="20" t="str">
        <f>IFERROR(VLOOKUP($P145,K:$O,5,0),"")</f>
        <v/>
      </c>
      <c r="Z145" s="20" t="str">
        <f>IFERROR(VLOOKUP($P145,L:$O,4,0),"")</f>
        <v/>
      </c>
      <c r="AA145" s="20" t="str">
        <f>IFERROR(VLOOKUP($P145,M:$O,3,0),"")</f>
        <v/>
      </c>
      <c r="AB145" s="20" t="str">
        <f>IFERROR(VLOOKUP($P145,N:$O,2,0),"")</f>
        <v/>
      </c>
    </row>
    <row r="146" spans="1:28" x14ac:dyDescent="0.15">
      <c r="A146" s="9" t="str">
        <f>'AB Touchpoint System Workbook'!M157</f>
        <v>January</v>
      </c>
      <c r="B146" s="12" t="str">
        <f t="shared" si="4"/>
        <v>Client 145January</v>
      </c>
      <c r="C146" s="12">
        <f>IF(ISNUMBER(SEARCH(Q$1,$B146)),MAX(C$1:C145)+1)</f>
        <v>12</v>
      </c>
      <c r="D146" s="12" t="b">
        <f>IF(ISNUMBER(SEARCH(R$1,$B146)),MAX(D$1:D145)+1)</f>
        <v>0</v>
      </c>
      <c r="E146" s="12" t="b">
        <f>IF(ISNUMBER(SEARCH(S$1,$B146)),MAX(E$1:E145)+1)</f>
        <v>0</v>
      </c>
      <c r="F146" s="12" t="b">
        <f>IF(ISNUMBER(SEARCH(T$1,$B146)),MAX(F$1:F145)+1)</f>
        <v>0</v>
      </c>
      <c r="G146" s="12" t="b">
        <f>IF(ISNUMBER(SEARCH(U$1,$B146)),MAX(G$1:G145)+1)</f>
        <v>0</v>
      </c>
      <c r="H146" s="12" t="b">
        <f>IF(ISNUMBER(SEARCH(V$1,$B146)),MAX(H$1:H145)+1)</f>
        <v>0</v>
      </c>
      <c r="I146" s="12" t="b">
        <f>IF(ISNUMBER(SEARCH(W$1,$B146)),MAX(I$1:I145)+1)</f>
        <v>0</v>
      </c>
      <c r="J146" s="12" t="b">
        <f>IF(ISNUMBER(SEARCH(X$1,$B146)),MAX(J$1:J145)+1)</f>
        <v>0</v>
      </c>
      <c r="K146" s="12" t="b">
        <f>IF(ISNUMBER(SEARCH(Y$1,$B146)),MAX(K$1:K145)+1)</f>
        <v>0</v>
      </c>
      <c r="L146" s="12" t="b">
        <f>IF(ISNUMBER(SEARCH(Z$1,$B146)),MAX(L$1:L145)+1)</f>
        <v>0</v>
      </c>
      <c r="M146" s="12" t="b">
        <f>IF(ISNUMBER(SEARCH(AA$1,$B146)),MAX(M$1:M145)+1)</f>
        <v>0</v>
      </c>
      <c r="N146" s="12" t="b">
        <f>IF(ISNUMBER(SEARCH(AB$1,$B146)),MAX(N$1:N145)+1)</f>
        <v>0</v>
      </c>
      <c r="O146" s="12" t="str">
        <f>'AB Touchpoint System Workbook'!K157</f>
        <v>Client 145</v>
      </c>
      <c r="P146" s="13">
        <f t="shared" si="5"/>
        <v>145</v>
      </c>
      <c r="Q146" s="20" t="str">
        <f>IFERROR(VLOOKUP($P146,C:$O,13,0),"")</f>
        <v/>
      </c>
      <c r="R146" s="20" t="str">
        <f>IFERROR(VLOOKUP($P146,D:$O,12,0),"")</f>
        <v/>
      </c>
      <c r="S146" s="20" t="str">
        <f>IFERROR(VLOOKUP($P146,E:$O,11,0),"")</f>
        <v/>
      </c>
      <c r="T146" s="20" t="str">
        <f>IFERROR(VLOOKUP($P146,F:$O,10,0),"")</f>
        <v/>
      </c>
      <c r="U146" s="20" t="str">
        <f>IFERROR(VLOOKUP($P146,G:$O,9,0),"")</f>
        <v/>
      </c>
      <c r="V146" s="20" t="str">
        <f>IFERROR(VLOOKUP($P146,H:$O,8,0),"")</f>
        <v/>
      </c>
      <c r="W146" s="20" t="str">
        <f>IFERROR(VLOOKUP($P146,I:$O,7,0),"")</f>
        <v/>
      </c>
      <c r="X146" s="20" t="str">
        <f>IFERROR(VLOOKUP($P146,J:$O,6,0),"")</f>
        <v/>
      </c>
      <c r="Y146" s="20" t="str">
        <f>IFERROR(VLOOKUP($P146,K:$O,5,0),"")</f>
        <v/>
      </c>
      <c r="Z146" s="20" t="str">
        <f>IFERROR(VLOOKUP($P146,L:$O,4,0),"")</f>
        <v/>
      </c>
      <c r="AA146" s="20" t="str">
        <f>IFERROR(VLOOKUP($P146,M:$O,3,0),"")</f>
        <v/>
      </c>
      <c r="AB146" s="20" t="str">
        <f>IFERROR(VLOOKUP($P146,N:$O,2,0),"")</f>
        <v/>
      </c>
    </row>
    <row r="147" spans="1:28" x14ac:dyDescent="0.15">
      <c r="A147" s="9" t="str">
        <f>'AB Touchpoint System Workbook'!M158</f>
        <v>February</v>
      </c>
      <c r="B147" s="12" t="str">
        <f t="shared" si="4"/>
        <v>Client 146February</v>
      </c>
      <c r="C147" s="12" t="b">
        <f>IF(ISNUMBER(SEARCH(Q$1,$B147)),MAX(C$1:C146)+1)</f>
        <v>0</v>
      </c>
      <c r="D147" s="12">
        <f>IF(ISNUMBER(SEARCH(R$1,$B147)),MAX(D$1:D146)+1)</f>
        <v>13</v>
      </c>
      <c r="E147" s="12" t="b">
        <f>IF(ISNUMBER(SEARCH(S$1,$B147)),MAX(E$1:E146)+1)</f>
        <v>0</v>
      </c>
      <c r="F147" s="12" t="b">
        <f>IF(ISNUMBER(SEARCH(T$1,$B147)),MAX(F$1:F146)+1)</f>
        <v>0</v>
      </c>
      <c r="G147" s="12" t="b">
        <f>IF(ISNUMBER(SEARCH(U$1,$B147)),MAX(G$1:G146)+1)</f>
        <v>0</v>
      </c>
      <c r="H147" s="12" t="b">
        <f>IF(ISNUMBER(SEARCH(V$1,$B147)),MAX(H$1:H146)+1)</f>
        <v>0</v>
      </c>
      <c r="I147" s="12" t="b">
        <f>IF(ISNUMBER(SEARCH(W$1,$B147)),MAX(I$1:I146)+1)</f>
        <v>0</v>
      </c>
      <c r="J147" s="12" t="b">
        <f>IF(ISNUMBER(SEARCH(X$1,$B147)),MAX(J$1:J146)+1)</f>
        <v>0</v>
      </c>
      <c r="K147" s="12" t="b">
        <f>IF(ISNUMBER(SEARCH(Y$1,$B147)),MAX(K$1:K146)+1)</f>
        <v>0</v>
      </c>
      <c r="L147" s="12" t="b">
        <f>IF(ISNUMBER(SEARCH(Z$1,$B147)),MAX(L$1:L146)+1)</f>
        <v>0</v>
      </c>
      <c r="M147" s="12" t="b">
        <f>IF(ISNUMBER(SEARCH(AA$1,$B147)),MAX(M$1:M146)+1)</f>
        <v>0</v>
      </c>
      <c r="N147" s="12" t="b">
        <f>IF(ISNUMBER(SEARCH(AB$1,$B147)),MAX(N$1:N146)+1)</f>
        <v>0</v>
      </c>
      <c r="O147" s="12" t="str">
        <f>'AB Touchpoint System Workbook'!K158</f>
        <v>Client 146</v>
      </c>
      <c r="P147" s="13">
        <f t="shared" si="5"/>
        <v>146</v>
      </c>
      <c r="Q147" s="20" t="str">
        <f>IFERROR(VLOOKUP($P147,C:$O,13,0),"")</f>
        <v/>
      </c>
      <c r="R147" s="20" t="str">
        <f>IFERROR(VLOOKUP($P147,D:$O,12,0),"")</f>
        <v/>
      </c>
      <c r="S147" s="20" t="str">
        <f>IFERROR(VLOOKUP($P147,E:$O,11,0),"")</f>
        <v/>
      </c>
      <c r="T147" s="20" t="str">
        <f>IFERROR(VLOOKUP($P147,F:$O,10,0),"")</f>
        <v/>
      </c>
      <c r="U147" s="20" t="str">
        <f>IFERROR(VLOOKUP($P147,G:$O,9,0),"")</f>
        <v/>
      </c>
      <c r="V147" s="20" t="str">
        <f>IFERROR(VLOOKUP($P147,H:$O,8,0),"")</f>
        <v/>
      </c>
      <c r="W147" s="20" t="str">
        <f>IFERROR(VLOOKUP($P147,I:$O,7,0),"")</f>
        <v/>
      </c>
      <c r="X147" s="20" t="str">
        <f>IFERROR(VLOOKUP($P147,J:$O,6,0),"")</f>
        <v/>
      </c>
      <c r="Y147" s="20" t="str">
        <f>IFERROR(VLOOKUP($P147,K:$O,5,0),"")</f>
        <v/>
      </c>
      <c r="Z147" s="20" t="str">
        <f>IFERROR(VLOOKUP($P147,L:$O,4,0),"")</f>
        <v/>
      </c>
      <c r="AA147" s="20" t="str">
        <f>IFERROR(VLOOKUP($P147,M:$O,3,0),"")</f>
        <v/>
      </c>
      <c r="AB147" s="20" t="str">
        <f>IFERROR(VLOOKUP($P147,N:$O,2,0),"")</f>
        <v/>
      </c>
    </row>
    <row r="148" spans="1:28" x14ac:dyDescent="0.15">
      <c r="A148" s="9" t="str">
        <f>'AB Touchpoint System Workbook'!M159</f>
        <v>March</v>
      </c>
      <c r="B148" s="12" t="str">
        <f t="shared" si="4"/>
        <v>Client 147March</v>
      </c>
      <c r="C148" s="12" t="b">
        <f>IF(ISNUMBER(SEARCH(Q$1,$B148)),MAX(C$1:C147)+1)</f>
        <v>0</v>
      </c>
      <c r="D148" s="12" t="b">
        <f>IF(ISNUMBER(SEARCH(R$1,$B148)),MAX(D$1:D147)+1)</f>
        <v>0</v>
      </c>
      <c r="E148" s="12">
        <f>IF(ISNUMBER(SEARCH(S$1,$B148)),MAX(E$1:E147)+1)</f>
        <v>13</v>
      </c>
      <c r="F148" s="12" t="b">
        <f>IF(ISNUMBER(SEARCH(T$1,$B148)),MAX(F$1:F147)+1)</f>
        <v>0</v>
      </c>
      <c r="G148" s="12" t="b">
        <f>IF(ISNUMBER(SEARCH(U$1,$B148)),MAX(G$1:G147)+1)</f>
        <v>0</v>
      </c>
      <c r="H148" s="12" t="b">
        <f>IF(ISNUMBER(SEARCH(V$1,$B148)),MAX(H$1:H147)+1)</f>
        <v>0</v>
      </c>
      <c r="I148" s="12" t="b">
        <f>IF(ISNUMBER(SEARCH(W$1,$B148)),MAX(I$1:I147)+1)</f>
        <v>0</v>
      </c>
      <c r="J148" s="12" t="b">
        <f>IF(ISNUMBER(SEARCH(X$1,$B148)),MAX(J$1:J147)+1)</f>
        <v>0</v>
      </c>
      <c r="K148" s="12" t="b">
        <f>IF(ISNUMBER(SEARCH(Y$1,$B148)),MAX(K$1:K147)+1)</f>
        <v>0</v>
      </c>
      <c r="L148" s="12" t="b">
        <f>IF(ISNUMBER(SEARCH(Z$1,$B148)),MAX(L$1:L147)+1)</f>
        <v>0</v>
      </c>
      <c r="M148" s="12" t="b">
        <f>IF(ISNUMBER(SEARCH(AA$1,$B148)),MAX(M$1:M147)+1)</f>
        <v>0</v>
      </c>
      <c r="N148" s="12" t="b">
        <f>IF(ISNUMBER(SEARCH(AB$1,$B148)),MAX(N$1:N147)+1)</f>
        <v>0</v>
      </c>
      <c r="O148" s="12" t="str">
        <f>'AB Touchpoint System Workbook'!K159</f>
        <v>Client 147</v>
      </c>
      <c r="P148" s="13">
        <f t="shared" si="5"/>
        <v>147</v>
      </c>
      <c r="Q148" s="20" t="str">
        <f>IFERROR(VLOOKUP($P148,C:$O,13,0),"")</f>
        <v/>
      </c>
      <c r="R148" s="20" t="str">
        <f>IFERROR(VLOOKUP($P148,D:$O,12,0),"")</f>
        <v/>
      </c>
      <c r="S148" s="20" t="str">
        <f>IFERROR(VLOOKUP($P148,E:$O,11,0),"")</f>
        <v/>
      </c>
      <c r="T148" s="20" t="str">
        <f>IFERROR(VLOOKUP($P148,F:$O,10,0),"")</f>
        <v/>
      </c>
      <c r="U148" s="20" t="str">
        <f>IFERROR(VLOOKUP($P148,G:$O,9,0),"")</f>
        <v/>
      </c>
      <c r="V148" s="20" t="str">
        <f>IFERROR(VLOOKUP($P148,H:$O,8,0),"")</f>
        <v/>
      </c>
      <c r="W148" s="20" t="str">
        <f>IFERROR(VLOOKUP($P148,I:$O,7,0),"")</f>
        <v/>
      </c>
      <c r="X148" s="20" t="str">
        <f>IFERROR(VLOOKUP($P148,J:$O,6,0),"")</f>
        <v/>
      </c>
      <c r="Y148" s="20" t="str">
        <f>IFERROR(VLOOKUP($P148,K:$O,5,0),"")</f>
        <v/>
      </c>
      <c r="Z148" s="20" t="str">
        <f>IFERROR(VLOOKUP($P148,L:$O,4,0),"")</f>
        <v/>
      </c>
      <c r="AA148" s="20" t="str">
        <f>IFERROR(VLOOKUP($P148,M:$O,3,0),"")</f>
        <v/>
      </c>
      <c r="AB148" s="20" t="str">
        <f>IFERROR(VLOOKUP($P148,N:$O,2,0),"")</f>
        <v/>
      </c>
    </row>
    <row r="149" spans="1:28" x14ac:dyDescent="0.15">
      <c r="A149" s="9" t="str">
        <f>'AB Touchpoint System Workbook'!M160</f>
        <v>April</v>
      </c>
      <c r="B149" s="12" t="str">
        <f t="shared" si="4"/>
        <v>Client 148April</v>
      </c>
      <c r="C149" s="12" t="b">
        <f>IF(ISNUMBER(SEARCH(Q$1,$B149)),MAX(C$1:C148)+1)</f>
        <v>0</v>
      </c>
      <c r="D149" s="12" t="b">
        <f>IF(ISNUMBER(SEARCH(R$1,$B149)),MAX(D$1:D148)+1)</f>
        <v>0</v>
      </c>
      <c r="E149" s="12" t="b">
        <f>IF(ISNUMBER(SEARCH(S$1,$B149)),MAX(E$1:E148)+1)</f>
        <v>0</v>
      </c>
      <c r="F149" s="12">
        <f>IF(ISNUMBER(SEARCH(T$1,$B149)),MAX(F$1:F148)+1)</f>
        <v>13</v>
      </c>
      <c r="G149" s="12" t="b">
        <f>IF(ISNUMBER(SEARCH(U$1,$B149)),MAX(G$1:G148)+1)</f>
        <v>0</v>
      </c>
      <c r="H149" s="12" t="b">
        <f>IF(ISNUMBER(SEARCH(V$1,$B149)),MAX(H$1:H148)+1)</f>
        <v>0</v>
      </c>
      <c r="I149" s="12" t="b">
        <f>IF(ISNUMBER(SEARCH(W$1,$B149)),MAX(I$1:I148)+1)</f>
        <v>0</v>
      </c>
      <c r="J149" s="12" t="b">
        <f>IF(ISNUMBER(SEARCH(X$1,$B149)),MAX(J$1:J148)+1)</f>
        <v>0</v>
      </c>
      <c r="K149" s="12" t="b">
        <f>IF(ISNUMBER(SEARCH(Y$1,$B149)),MAX(K$1:K148)+1)</f>
        <v>0</v>
      </c>
      <c r="L149" s="12" t="b">
        <f>IF(ISNUMBER(SEARCH(Z$1,$B149)),MAX(L$1:L148)+1)</f>
        <v>0</v>
      </c>
      <c r="M149" s="12" t="b">
        <f>IF(ISNUMBER(SEARCH(AA$1,$B149)),MAX(M$1:M148)+1)</f>
        <v>0</v>
      </c>
      <c r="N149" s="12" t="b">
        <f>IF(ISNUMBER(SEARCH(AB$1,$B149)),MAX(N$1:N148)+1)</f>
        <v>0</v>
      </c>
      <c r="O149" s="12" t="str">
        <f>'AB Touchpoint System Workbook'!K160</f>
        <v>Client 148</v>
      </c>
      <c r="P149" s="13">
        <f t="shared" si="5"/>
        <v>148</v>
      </c>
      <c r="Q149" s="20" t="str">
        <f>IFERROR(VLOOKUP($P149,C:$O,13,0),"")</f>
        <v/>
      </c>
      <c r="R149" s="20" t="str">
        <f>IFERROR(VLOOKUP($P149,D:$O,12,0),"")</f>
        <v/>
      </c>
      <c r="S149" s="20" t="str">
        <f>IFERROR(VLOOKUP($P149,E:$O,11,0),"")</f>
        <v/>
      </c>
      <c r="T149" s="20" t="str">
        <f>IFERROR(VLOOKUP($P149,F:$O,10,0),"")</f>
        <v/>
      </c>
      <c r="U149" s="20" t="str">
        <f>IFERROR(VLOOKUP($P149,G:$O,9,0),"")</f>
        <v/>
      </c>
      <c r="V149" s="20" t="str">
        <f>IFERROR(VLOOKUP($P149,H:$O,8,0),"")</f>
        <v/>
      </c>
      <c r="W149" s="20" t="str">
        <f>IFERROR(VLOOKUP($P149,I:$O,7,0),"")</f>
        <v/>
      </c>
      <c r="X149" s="20" t="str">
        <f>IFERROR(VLOOKUP($P149,J:$O,6,0),"")</f>
        <v/>
      </c>
      <c r="Y149" s="20" t="str">
        <f>IFERROR(VLOOKUP($P149,K:$O,5,0),"")</f>
        <v/>
      </c>
      <c r="Z149" s="20" t="str">
        <f>IFERROR(VLOOKUP($P149,L:$O,4,0),"")</f>
        <v/>
      </c>
      <c r="AA149" s="20" t="str">
        <f>IFERROR(VLOOKUP($P149,M:$O,3,0),"")</f>
        <v/>
      </c>
      <c r="AB149" s="20" t="str">
        <f>IFERROR(VLOOKUP($P149,N:$O,2,0),"")</f>
        <v/>
      </c>
    </row>
    <row r="150" spans="1:28" x14ac:dyDescent="0.15">
      <c r="A150" s="9" t="str">
        <f>'AB Touchpoint System Workbook'!M161</f>
        <v>May</v>
      </c>
      <c r="B150" s="12" t="str">
        <f t="shared" si="4"/>
        <v>Client 149May</v>
      </c>
      <c r="C150" s="12" t="b">
        <f>IF(ISNUMBER(SEARCH(Q$1,$B150)),MAX(C$1:C149)+1)</f>
        <v>0</v>
      </c>
      <c r="D150" s="12" t="b">
        <f>IF(ISNUMBER(SEARCH(R$1,$B150)),MAX(D$1:D149)+1)</f>
        <v>0</v>
      </c>
      <c r="E150" s="12" t="b">
        <f>IF(ISNUMBER(SEARCH(S$1,$B150)),MAX(E$1:E149)+1)</f>
        <v>0</v>
      </c>
      <c r="F150" s="12" t="b">
        <f>IF(ISNUMBER(SEARCH(T$1,$B150)),MAX(F$1:F149)+1)</f>
        <v>0</v>
      </c>
      <c r="G150" s="12">
        <f>IF(ISNUMBER(SEARCH(U$1,$B150)),MAX(G$1:G149)+1)</f>
        <v>13</v>
      </c>
      <c r="H150" s="12" t="b">
        <f>IF(ISNUMBER(SEARCH(V$1,$B150)),MAX(H$1:H149)+1)</f>
        <v>0</v>
      </c>
      <c r="I150" s="12" t="b">
        <f>IF(ISNUMBER(SEARCH(W$1,$B150)),MAX(I$1:I149)+1)</f>
        <v>0</v>
      </c>
      <c r="J150" s="12" t="b">
        <f>IF(ISNUMBER(SEARCH(X$1,$B150)),MAX(J$1:J149)+1)</f>
        <v>0</v>
      </c>
      <c r="K150" s="12" t="b">
        <f>IF(ISNUMBER(SEARCH(Y$1,$B150)),MAX(K$1:K149)+1)</f>
        <v>0</v>
      </c>
      <c r="L150" s="12" t="b">
        <f>IF(ISNUMBER(SEARCH(Z$1,$B150)),MAX(L$1:L149)+1)</f>
        <v>0</v>
      </c>
      <c r="M150" s="12" t="b">
        <f>IF(ISNUMBER(SEARCH(AA$1,$B150)),MAX(M$1:M149)+1)</f>
        <v>0</v>
      </c>
      <c r="N150" s="12" t="b">
        <f>IF(ISNUMBER(SEARCH(AB$1,$B150)),MAX(N$1:N149)+1)</f>
        <v>0</v>
      </c>
      <c r="O150" s="12" t="str">
        <f>'AB Touchpoint System Workbook'!K161</f>
        <v>Client 149</v>
      </c>
      <c r="P150" s="13">
        <f t="shared" si="5"/>
        <v>149</v>
      </c>
      <c r="Q150" s="20" t="str">
        <f>IFERROR(VLOOKUP($P150,C:$O,13,0),"")</f>
        <v/>
      </c>
      <c r="R150" s="20" t="str">
        <f>IFERROR(VLOOKUP($P150,D:$O,12,0),"")</f>
        <v/>
      </c>
      <c r="S150" s="20" t="str">
        <f>IFERROR(VLOOKUP($P150,E:$O,11,0),"")</f>
        <v/>
      </c>
      <c r="T150" s="20" t="str">
        <f>IFERROR(VLOOKUP($P150,F:$O,10,0),"")</f>
        <v/>
      </c>
      <c r="U150" s="20" t="str">
        <f>IFERROR(VLOOKUP($P150,G:$O,9,0),"")</f>
        <v/>
      </c>
      <c r="V150" s="20" t="str">
        <f>IFERROR(VLOOKUP($P150,H:$O,8,0),"")</f>
        <v/>
      </c>
      <c r="W150" s="20" t="str">
        <f>IFERROR(VLOOKUP($P150,I:$O,7,0),"")</f>
        <v/>
      </c>
      <c r="X150" s="20" t="str">
        <f>IFERROR(VLOOKUP($P150,J:$O,6,0),"")</f>
        <v/>
      </c>
      <c r="Y150" s="20" t="str">
        <f>IFERROR(VLOOKUP($P150,K:$O,5,0),"")</f>
        <v/>
      </c>
      <c r="Z150" s="20" t="str">
        <f>IFERROR(VLOOKUP($P150,L:$O,4,0),"")</f>
        <v/>
      </c>
      <c r="AA150" s="20" t="str">
        <f>IFERROR(VLOOKUP($P150,M:$O,3,0),"")</f>
        <v/>
      </c>
      <c r="AB150" s="20" t="str">
        <f>IFERROR(VLOOKUP($P150,N:$O,2,0),"")</f>
        <v/>
      </c>
    </row>
    <row r="151" spans="1:28" x14ac:dyDescent="0.15">
      <c r="A151" s="9" t="str">
        <f>'AB Touchpoint System Workbook'!M162</f>
        <v>June</v>
      </c>
      <c r="B151" s="12" t="str">
        <f t="shared" si="4"/>
        <v>Client 150June</v>
      </c>
      <c r="C151" s="12" t="b">
        <f>IF(ISNUMBER(SEARCH(Q$1,$B151)),MAX(C$1:C150)+1)</f>
        <v>0</v>
      </c>
      <c r="D151" s="12" t="b">
        <f>IF(ISNUMBER(SEARCH(R$1,$B151)),MAX(D$1:D150)+1)</f>
        <v>0</v>
      </c>
      <c r="E151" s="12" t="b">
        <f>IF(ISNUMBER(SEARCH(S$1,$B151)),MAX(E$1:E150)+1)</f>
        <v>0</v>
      </c>
      <c r="F151" s="12" t="b">
        <f>IF(ISNUMBER(SEARCH(T$1,$B151)),MAX(F$1:F150)+1)</f>
        <v>0</v>
      </c>
      <c r="G151" s="12" t="b">
        <f>IF(ISNUMBER(SEARCH(U$1,$B151)),MAX(G$1:G150)+1)</f>
        <v>0</v>
      </c>
      <c r="H151" s="12">
        <f>IF(ISNUMBER(SEARCH(V$1,$B151)),MAX(H$1:H150)+1)</f>
        <v>13</v>
      </c>
      <c r="I151" s="12" t="b">
        <f>IF(ISNUMBER(SEARCH(W$1,$B151)),MAX(I$1:I150)+1)</f>
        <v>0</v>
      </c>
      <c r="J151" s="12" t="b">
        <f>IF(ISNUMBER(SEARCH(X$1,$B151)),MAX(J$1:J150)+1)</f>
        <v>0</v>
      </c>
      <c r="K151" s="12" t="b">
        <f>IF(ISNUMBER(SEARCH(Y$1,$B151)),MAX(K$1:K150)+1)</f>
        <v>0</v>
      </c>
      <c r="L151" s="12" t="b">
        <f>IF(ISNUMBER(SEARCH(Z$1,$B151)),MAX(L$1:L150)+1)</f>
        <v>0</v>
      </c>
      <c r="M151" s="12" t="b">
        <f>IF(ISNUMBER(SEARCH(AA$1,$B151)),MAX(M$1:M150)+1)</f>
        <v>0</v>
      </c>
      <c r="N151" s="12" t="b">
        <f>IF(ISNUMBER(SEARCH(AB$1,$B151)),MAX(N$1:N150)+1)</f>
        <v>0</v>
      </c>
      <c r="O151" s="12" t="str">
        <f>'AB Touchpoint System Workbook'!K162</f>
        <v>Client 150</v>
      </c>
      <c r="P151" s="13">
        <f t="shared" si="5"/>
        <v>150</v>
      </c>
      <c r="Q151" s="20" t="str">
        <f>IFERROR(VLOOKUP($P151,C:$O,13,0),"")</f>
        <v/>
      </c>
      <c r="R151" s="20" t="str">
        <f>IFERROR(VLOOKUP($P151,D:$O,12,0),"")</f>
        <v/>
      </c>
      <c r="S151" s="20" t="str">
        <f>IFERROR(VLOOKUP($P151,E:$O,11,0),"")</f>
        <v/>
      </c>
      <c r="T151" s="20" t="str">
        <f>IFERROR(VLOOKUP($P151,F:$O,10,0),"")</f>
        <v/>
      </c>
      <c r="U151" s="20" t="str">
        <f>IFERROR(VLOOKUP($P151,G:$O,9,0),"")</f>
        <v/>
      </c>
      <c r="V151" s="20" t="str">
        <f>IFERROR(VLOOKUP($P151,H:$O,8,0),"")</f>
        <v/>
      </c>
      <c r="W151" s="20" t="str">
        <f>IFERROR(VLOOKUP($P151,I:$O,7,0),"")</f>
        <v/>
      </c>
      <c r="X151" s="20" t="str">
        <f>IFERROR(VLOOKUP($P151,J:$O,6,0),"")</f>
        <v/>
      </c>
      <c r="Y151" s="20" t="str">
        <f>IFERROR(VLOOKUP($P151,K:$O,5,0),"")</f>
        <v/>
      </c>
      <c r="Z151" s="20" t="str">
        <f>IFERROR(VLOOKUP($P151,L:$O,4,0),"")</f>
        <v/>
      </c>
      <c r="AA151" s="20" t="str">
        <f>IFERROR(VLOOKUP($P151,M:$O,3,0),"")</f>
        <v/>
      </c>
      <c r="AB151" s="20" t="str">
        <f>IFERROR(VLOOKUP($P151,N:$O,2,0),"")</f>
        <v/>
      </c>
    </row>
    <row r="152" spans="1:28" x14ac:dyDescent="0.15">
      <c r="A152" s="9" t="str">
        <f>'AB Touchpoint System Workbook'!M163</f>
        <v>July</v>
      </c>
      <c r="B152" s="12" t="str">
        <f t="shared" si="4"/>
        <v>Client 151July</v>
      </c>
      <c r="C152" s="12" t="b">
        <f>IF(ISNUMBER(SEARCH(Q$1,$B152)),MAX(C$1:C151)+1)</f>
        <v>0</v>
      </c>
      <c r="D152" s="12" t="b">
        <f>IF(ISNUMBER(SEARCH(R$1,$B152)),MAX(D$1:D151)+1)</f>
        <v>0</v>
      </c>
      <c r="E152" s="12" t="b">
        <f>IF(ISNUMBER(SEARCH(S$1,$B152)),MAX(E$1:E151)+1)</f>
        <v>0</v>
      </c>
      <c r="F152" s="12" t="b">
        <f>IF(ISNUMBER(SEARCH(T$1,$B152)),MAX(F$1:F151)+1)</f>
        <v>0</v>
      </c>
      <c r="G152" s="12" t="b">
        <f>IF(ISNUMBER(SEARCH(U$1,$B152)),MAX(G$1:G151)+1)</f>
        <v>0</v>
      </c>
      <c r="H152" s="12" t="b">
        <f>IF(ISNUMBER(SEARCH(V$1,$B152)),MAX(H$1:H151)+1)</f>
        <v>0</v>
      </c>
      <c r="I152" s="12">
        <f>IF(ISNUMBER(SEARCH(W$1,$B152)),MAX(I$1:I151)+1)</f>
        <v>13</v>
      </c>
      <c r="J152" s="12" t="b">
        <f>IF(ISNUMBER(SEARCH(X$1,$B152)),MAX(J$1:J151)+1)</f>
        <v>0</v>
      </c>
      <c r="K152" s="12" t="b">
        <f>IF(ISNUMBER(SEARCH(Y$1,$B152)),MAX(K$1:K151)+1)</f>
        <v>0</v>
      </c>
      <c r="L152" s="12" t="b">
        <f>IF(ISNUMBER(SEARCH(Z$1,$B152)),MAX(L$1:L151)+1)</f>
        <v>0</v>
      </c>
      <c r="M152" s="12" t="b">
        <f>IF(ISNUMBER(SEARCH(AA$1,$B152)),MAX(M$1:M151)+1)</f>
        <v>0</v>
      </c>
      <c r="N152" s="12" t="b">
        <f>IF(ISNUMBER(SEARCH(AB$1,$B152)),MAX(N$1:N151)+1)</f>
        <v>0</v>
      </c>
      <c r="O152" s="12" t="str">
        <f>'AB Touchpoint System Workbook'!K163</f>
        <v>Client 151</v>
      </c>
      <c r="P152" s="13">
        <f t="shared" si="5"/>
        <v>151</v>
      </c>
      <c r="Q152" s="20" t="str">
        <f>IFERROR(VLOOKUP($P152,C:$O,13,0),"")</f>
        <v/>
      </c>
      <c r="R152" s="20" t="str">
        <f>IFERROR(VLOOKUP($P152,D:$O,12,0),"")</f>
        <v/>
      </c>
      <c r="S152" s="20" t="str">
        <f>IFERROR(VLOOKUP($P152,E:$O,11,0),"")</f>
        <v/>
      </c>
      <c r="T152" s="20" t="str">
        <f>IFERROR(VLOOKUP($P152,F:$O,10,0),"")</f>
        <v/>
      </c>
      <c r="U152" s="20" t="str">
        <f>IFERROR(VLOOKUP($P152,G:$O,9,0),"")</f>
        <v/>
      </c>
      <c r="V152" s="20" t="str">
        <f>IFERROR(VLOOKUP($P152,H:$O,8,0),"")</f>
        <v/>
      </c>
      <c r="W152" s="20" t="str">
        <f>IFERROR(VLOOKUP($P152,I:$O,7,0),"")</f>
        <v/>
      </c>
      <c r="X152" s="20" t="str">
        <f>IFERROR(VLOOKUP($P152,J:$O,6,0),"")</f>
        <v/>
      </c>
      <c r="Y152" s="20" t="str">
        <f>IFERROR(VLOOKUP($P152,K:$O,5,0),"")</f>
        <v/>
      </c>
      <c r="Z152" s="20" t="str">
        <f>IFERROR(VLOOKUP($P152,L:$O,4,0),"")</f>
        <v/>
      </c>
      <c r="AA152" s="20" t="str">
        <f>IFERROR(VLOOKUP($P152,M:$O,3,0),"")</f>
        <v/>
      </c>
      <c r="AB152" s="20" t="str">
        <f>IFERROR(VLOOKUP($P152,N:$O,2,0),"")</f>
        <v/>
      </c>
    </row>
    <row r="153" spans="1:28" x14ac:dyDescent="0.15">
      <c r="A153" s="9" t="str">
        <f>'AB Touchpoint System Workbook'!M164</f>
        <v>August</v>
      </c>
      <c r="B153" s="12" t="str">
        <f t="shared" si="4"/>
        <v>Client 152August</v>
      </c>
      <c r="C153" s="12" t="b">
        <f>IF(ISNUMBER(SEARCH(Q$1,$B153)),MAX(C$1:C152)+1)</f>
        <v>0</v>
      </c>
      <c r="D153" s="12" t="b">
        <f>IF(ISNUMBER(SEARCH(R$1,$B153)),MAX(D$1:D152)+1)</f>
        <v>0</v>
      </c>
      <c r="E153" s="12" t="b">
        <f>IF(ISNUMBER(SEARCH(S$1,$B153)),MAX(E$1:E152)+1)</f>
        <v>0</v>
      </c>
      <c r="F153" s="12" t="b">
        <f>IF(ISNUMBER(SEARCH(T$1,$B153)),MAX(F$1:F152)+1)</f>
        <v>0</v>
      </c>
      <c r="G153" s="12" t="b">
        <f>IF(ISNUMBER(SEARCH(U$1,$B153)),MAX(G$1:G152)+1)</f>
        <v>0</v>
      </c>
      <c r="H153" s="12" t="b">
        <f>IF(ISNUMBER(SEARCH(V$1,$B153)),MAX(H$1:H152)+1)</f>
        <v>0</v>
      </c>
      <c r="I153" s="12" t="b">
        <f>IF(ISNUMBER(SEARCH(W$1,$B153)),MAX(I$1:I152)+1)</f>
        <v>0</v>
      </c>
      <c r="J153" s="12">
        <f>IF(ISNUMBER(SEARCH(X$1,$B153)),MAX(J$1:J152)+1)</f>
        <v>14</v>
      </c>
      <c r="K153" s="12" t="b">
        <f>IF(ISNUMBER(SEARCH(Y$1,$B153)),MAX(K$1:K152)+1)</f>
        <v>0</v>
      </c>
      <c r="L153" s="12" t="b">
        <f>IF(ISNUMBER(SEARCH(Z$1,$B153)),MAX(L$1:L152)+1)</f>
        <v>0</v>
      </c>
      <c r="M153" s="12" t="b">
        <f>IF(ISNUMBER(SEARCH(AA$1,$B153)),MAX(M$1:M152)+1)</f>
        <v>0</v>
      </c>
      <c r="N153" s="12" t="b">
        <f>IF(ISNUMBER(SEARCH(AB$1,$B153)),MAX(N$1:N152)+1)</f>
        <v>0</v>
      </c>
      <c r="O153" s="12" t="str">
        <f>'AB Touchpoint System Workbook'!K164</f>
        <v>Client 152</v>
      </c>
      <c r="P153" s="13">
        <f t="shared" si="5"/>
        <v>152</v>
      </c>
      <c r="Q153" s="20" t="str">
        <f>IFERROR(VLOOKUP($P153,C:$O,13,0),"")</f>
        <v/>
      </c>
      <c r="R153" s="20" t="str">
        <f>IFERROR(VLOOKUP($P153,D:$O,12,0),"")</f>
        <v/>
      </c>
      <c r="S153" s="20" t="str">
        <f>IFERROR(VLOOKUP($P153,E:$O,11,0),"")</f>
        <v/>
      </c>
      <c r="T153" s="20" t="str">
        <f>IFERROR(VLOOKUP($P153,F:$O,10,0),"")</f>
        <v/>
      </c>
      <c r="U153" s="20" t="str">
        <f>IFERROR(VLOOKUP($P153,G:$O,9,0),"")</f>
        <v/>
      </c>
      <c r="V153" s="20" t="str">
        <f>IFERROR(VLOOKUP($P153,H:$O,8,0),"")</f>
        <v/>
      </c>
      <c r="W153" s="20" t="str">
        <f>IFERROR(VLOOKUP($P153,I:$O,7,0),"")</f>
        <v/>
      </c>
      <c r="X153" s="20" t="str">
        <f>IFERROR(VLOOKUP($P153,J:$O,6,0),"")</f>
        <v/>
      </c>
      <c r="Y153" s="20" t="str">
        <f>IFERROR(VLOOKUP($P153,K:$O,5,0),"")</f>
        <v/>
      </c>
      <c r="Z153" s="20" t="str">
        <f>IFERROR(VLOOKUP($P153,L:$O,4,0),"")</f>
        <v/>
      </c>
      <c r="AA153" s="20" t="str">
        <f>IFERROR(VLOOKUP($P153,M:$O,3,0),"")</f>
        <v/>
      </c>
      <c r="AB153" s="20" t="str">
        <f>IFERROR(VLOOKUP($P153,N:$O,2,0),"")</f>
        <v/>
      </c>
    </row>
    <row r="154" spans="1:28" x14ac:dyDescent="0.15">
      <c r="A154" s="9" t="str">
        <f>'AB Touchpoint System Workbook'!M165</f>
        <v>September</v>
      </c>
      <c r="B154" s="12" t="str">
        <f t="shared" si="4"/>
        <v>Client 153September</v>
      </c>
      <c r="C154" s="12" t="b">
        <f>IF(ISNUMBER(SEARCH(Q$1,$B154)),MAX(C$1:C153)+1)</f>
        <v>0</v>
      </c>
      <c r="D154" s="12" t="b">
        <f>IF(ISNUMBER(SEARCH(R$1,$B154)),MAX(D$1:D153)+1)</f>
        <v>0</v>
      </c>
      <c r="E154" s="12" t="b">
        <f>IF(ISNUMBER(SEARCH(S$1,$B154)),MAX(E$1:E153)+1)</f>
        <v>0</v>
      </c>
      <c r="F154" s="12" t="b">
        <f>IF(ISNUMBER(SEARCH(T$1,$B154)),MAX(F$1:F153)+1)</f>
        <v>0</v>
      </c>
      <c r="G154" s="12" t="b">
        <f>IF(ISNUMBER(SEARCH(U$1,$B154)),MAX(G$1:G153)+1)</f>
        <v>0</v>
      </c>
      <c r="H154" s="12" t="b">
        <f>IF(ISNUMBER(SEARCH(V$1,$B154)),MAX(H$1:H153)+1)</f>
        <v>0</v>
      </c>
      <c r="I154" s="12" t="b">
        <f>IF(ISNUMBER(SEARCH(W$1,$B154)),MAX(I$1:I153)+1)</f>
        <v>0</v>
      </c>
      <c r="J154" s="12" t="b">
        <f>IF(ISNUMBER(SEARCH(X$1,$B154)),MAX(J$1:J153)+1)</f>
        <v>0</v>
      </c>
      <c r="K154" s="12">
        <f>IF(ISNUMBER(SEARCH(Y$1,$B154)),MAX(K$1:K153)+1)</f>
        <v>13</v>
      </c>
      <c r="L154" s="12" t="b">
        <f>IF(ISNUMBER(SEARCH(Z$1,$B154)),MAX(L$1:L153)+1)</f>
        <v>0</v>
      </c>
      <c r="M154" s="12" t="b">
        <f>IF(ISNUMBER(SEARCH(AA$1,$B154)),MAX(M$1:M153)+1)</f>
        <v>0</v>
      </c>
      <c r="N154" s="12" t="b">
        <f>IF(ISNUMBER(SEARCH(AB$1,$B154)),MAX(N$1:N153)+1)</f>
        <v>0</v>
      </c>
      <c r="O154" s="12" t="str">
        <f>'AB Touchpoint System Workbook'!K165</f>
        <v>Client 153</v>
      </c>
      <c r="P154" s="13">
        <f t="shared" si="5"/>
        <v>153</v>
      </c>
      <c r="Q154" s="20" t="str">
        <f>IFERROR(VLOOKUP($P154,C:$O,13,0),"")</f>
        <v/>
      </c>
      <c r="R154" s="20" t="str">
        <f>IFERROR(VLOOKUP($P154,D:$O,12,0),"")</f>
        <v/>
      </c>
      <c r="S154" s="20" t="str">
        <f>IFERROR(VLOOKUP($P154,E:$O,11,0),"")</f>
        <v/>
      </c>
      <c r="T154" s="20" t="str">
        <f>IFERROR(VLOOKUP($P154,F:$O,10,0),"")</f>
        <v/>
      </c>
      <c r="U154" s="20" t="str">
        <f>IFERROR(VLOOKUP($P154,G:$O,9,0),"")</f>
        <v/>
      </c>
      <c r="V154" s="20" t="str">
        <f>IFERROR(VLOOKUP($P154,H:$O,8,0),"")</f>
        <v/>
      </c>
      <c r="W154" s="20" t="str">
        <f>IFERROR(VLOOKUP($P154,I:$O,7,0),"")</f>
        <v/>
      </c>
      <c r="X154" s="20" t="str">
        <f>IFERROR(VLOOKUP($P154,J:$O,6,0),"")</f>
        <v/>
      </c>
      <c r="Y154" s="20" t="str">
        <f>IFERROR(VLOOKUP($P154,K:$O,5,0),"")</f>
        <v/>
      </c>
      <c r="Z154" s="20" t="str">
        <f>IFERROR(VLOOKUP($P154,L:$O,4,0),"")</f>
        <v/>
      </c>
      <c r="AA154" s="20" t="str">
        <f>IFERROR(VLOOKUP($P154,M:$O,3,0),"")</f>
        <v/>
      </c>
      <c r="AB154" s="20" t="str">
        <f>IFERROR(VLOOKUP($P154,N:$O,2,0),"")</f>
        <v/>
      </c>
    </row>
    <row r="155" spans="1:28" x14ac:dyDescent="0.15">
      <c r="A155" s="9" t="str">
        <f>'AB Touchpoint System Workbook'!M166</f>
        <v>October</v>
      </c>
      <c r="B155" s="12" t="str">
        <f t="shared" si="4"/>
        <v>Client 154October</v>
      </c>
      <c r="C155" s="12" t="b">
        <f>IF(ISNUMBER(SEARCH(Q$1,$B155)),MAX(C$1:C154)+1)</f>
        <v>0</v>
      </c>
      <c r="D155" s="12" t="b">
        <f>IF(ISNUMBER(SEARCH(R$1,$B155)),MAX(D$1:D154)+1)</f>
        <v>0</v>
      </c>
      <c r="E155" s="12" t="b">
        <f>IF(ISNUMBER(SEARCH(S$1,$B155)),MAX(E$1:E154)+1)</f>
        <v>0</v>
      </c>
      <c r="F155" s="12" t="b">
        <f>IF(ISNUMBER(SEARCH(T$1,$B155)),MAX(F$1:F154)+1)</f>
        <v>0</v>
      </c>
      <c r="G155" s="12" t="b">
        <f>IF(ISNUMBER(SEARCH(U$1,$B155)),MAX(G$1:G154)+1)</f>
        <v>0</v>
      </c>
      <c r="H155" s="12" t="b">
        <f>IF(ISNUMBER(SEARCH(V$1,$B155)),MAX(H$1:H154)+1)</f>
        <v>0</v>
      </c>
      <c r="I155" s="12" t="b">
        <f>IF(ISNUMBER(SEARCH(W$1,$B155)),MAX(I$1:I154)+1)</f>
        <v>0</v>
      </c>
      <c r="J155" s="12" t="b">
        <f>IF(ISNUMBER(SEARCH(X$1,$B155)),MAX(J$1:J154)+1)</f>
        <v>0</v>
      </c>
      <c r="K155" s="12" t="b">
        <f>IF(ISNUMBER(SEARCH(Y$1,$B155)),MAX(K$1:K154)+1)</f>
        <v>0</v>
      </c>
      <c r="L155" s="12">
        <f>IF(ISNUMBER(SEARCH(Z$1,$B155)),MAX(L$1:L154)+1)</f>
        <v>14</v>
      </c>
      <c r="M155" s="12" t="b">
        <f>IF(ISNUMBER(SEARCH(AA$1,$B155)),MAX(M$1:M154)+1)</f>
        <v>0</v>
      </c>
      <c r="N155" s="12" t="b">
        <f>IF(ISNUMBER(SEARCH(AB$1,$B155)),MAX(N$1:N154)+1)</f>
        <v>0</v>
      </c>
      <c r="O155" s="12" t="str">
        <f>'AB Touchpoint System Workbook'!K166</f>
        <v>Client 154</v>
      </c>
      <c r="P155" s="13">
        <f t="shared" si="5"/>
        <v>154</v>
      </c>
      <c r="Q155" s="20" t="str">
        <f>IFERROR(VLOOKUP($P155,C:$O,13,0),"")</f>
        <v/>
      </c>
      <c r="R155" s="20" t="str">
        <f>IFERROR(VLOOKUP($P155,D:$O,12,0),"")</f>
        <v/>
      </c>
      <c r="S155" s="20" t="str">
        <f>IFERROR(VLOOKUP($P155,E:$O,11,0),"")</f>
        <v/>
      </c>
      <c r="T155" s="20" t="str">
        <f>IFERROR(VLOOKUP($P155,F:$O,10,0),"")</f>
        <v/>
      </c>
      <c r="U155" s="20" t="str">
        <f>IFERROR(VLOOKUP($P155,G:$O,9,0),"")</f>
        <v/>
      </c>
      <c r="V155" s="20" t="str">
        <f>IFERROR(VLOOKUP($P155,H:$O,8,0),"")</f>
        <v/>
      </c>
      <c r="W155" s="20" t="str">
        <f>IFERROR(VLOOKUP($P155,I:$O,7,0),"")</f>
        <v/>
      </c>
      <c r="X155" s="20" t="str">
        <f>IFERROR(VLOOKUP($P155,J:$O,6,0),"")</f>
        <v/>
      </c>
      <c r="Y155" s="20" t="str">
        <f>IFERROR(VLOOKUP($P155,K:$O,5,0),"")</f>
        <v/>
      </c>
      <c r="Z155" s="20" t="str">
        <f>IFERROR(VLOOKUP($P155,L:$O,4,0),"")</f>
        <v/>
      </c>
      <c r="AA155" s="20" t="str">
        <f>IFERROR(VLOOKUP($P155,M:$O,3,0),"")</f>
        <v/>
      </c>
      <c r="AB155" s="20" t="str">
        <f>IFERROR(VLOOKUP($P155,N:$O,2,0),"")</f>
        <v/>
      </c>
    </row>
    <row r="156" spans="1:28" x14ac:dyDescent="0.15">
      <c r="A156" s="9" t="str">
        <f>'AB Touchpoint System Workbook'!M167</f>
        <v>November</v>
      </c>
      <c r="B156" s="12" t="str">
        <f t="shared" si="4"/>
        <v>Client 155November</v>
      </c>
      <c r="C156" s="12" t="b">
        <f>IF(ISNUMBER(SEARCH(Q$1,$B156)),MAX(C$1:C155)+1)</f>
        <v>0</v>
      </c>
      <c r="D156" s="12" t="b">
        <f>IF(ISNUMBER(SEARCH(R$1,$B156)),MAX(D$1:D155)+1)</f>
        <v>0</v>
      </c>
      <c r="E156" s="12" t="b">
        <f>IF(ISNUMBER(SEARCH(S$1,$B156)),MAX(E$1:E155)+1)</f>
        <v>0</v>
      </c>
      <c r="F156" s="12" t="b">
        <f>IF(ISNUMBER(SEARCH(T$1,$B156)),MAX(F$1:F155)+1)</f>
        <v>0</v>
      </c>
      <c r="G156" s="12" t="b">
        <f>IF(ISNUMBER(SEARCH(U$1,$B156)),MAX(G$1:G155)+1)</f>
        <v>0</v>
      </c>
      <c r="H156" s="12" t="b">
        <f>IF(ISNUMBER(SEARCH(V$1,$B156)),MAX(H$1:H155)+1)</f>
        <v>0</v>
      </c>
      <c r="I156" s="12" t="b">
        <f>IF(ISNUMBER(SEARCH(W$1,$B156)),MAX(I$1:I155)+1)</f>
        <v>0</v>
      </c>
      <c r="J156" s="12" t="b">
        <f>IF(ISNUMBER(SEARCH(X$1,$B156)),MAX(J$1:J155)+1)</f>
        <v>0</v>
      </c>
      <c r="K156" s="12" t="b">
        <f>IF(ISNUMBER(SEARCH(Y$1,$B156)),MAX(K$1:K155)+1)</f>
        <v>0</v>
      </c>
      <c r="L156" s="12" t="b">
        <f>IF(ISNUMBER(SEARCH(Z$1,$B156)),MAX(L$1:L155)+1)</f>
        <v>0</v>
      </c>
      <c r="M156" s="12">
        <f>IF(ISNUMBER(SEARCH(AA$1,$B156)),MAX(M$1:M155)+1)</f>
        <v>13</v>
      </c>
      <c r="N156" s="12" t="b">
        <f>IF(ISNUMBER(SEARCH(AB$1,$B156)),MAX(N$1:N155)+1)</f>
        <v>0</v>
      </c>
      <c r="O156" s="12" t="str">
        <f>'AB Touchpoint System Workbook'!K167</f>
        <v>Client 155</v>
      </c>
      <c r="P156" s="13">
        <f t="shared" si="5"/>
        <v>155</v>
      </c>
      <c r="Q156" s="20" t="str">
        <f>IFERROR(VLOOKUP($P156,C:$O,13,0),"")</f>
        <v/>
      </c>
      <c r="R156" s="20" t="str">
        <f>IFERROR(VLOOKUP($P156,D:$O,12,0),"")</f>
        <v/>
      </c>
      <c r="S156" s="20" t="str">
        <f>IFERROR(VLOOKUP($P156,E:$O,11,0),"")</f>
        <v/>
      </c>
      <c r="T156" s="20" t="str">
        <f>IFERROR(VLOOKUP($P156,F:$O,10,0),"")</f>
        <v/>
      </c>
      <c r="U156" s="20" t="str">
        <f>IFERROR(VLOOKUP($P156,G:$O,9,0),"")</f>
        <v/>
      </c>
      <c r="V156" s="20" t="str">
        <f>IFERROR(VLOOKUP($P156,H:$O,8,0),"")</f>
        <v/>
      </c>
      <c r="W156" s="20" t="str">
        <f>IFERROR(VLOOKUP($P156,I:$O,7,0),"")</f>
        <v/>
      </c>
      <c r="X156" s="20" t="str">
        <f>IFERROR(VLOOKUP($P156,J:$O,6,0),"")</f>
        <v/>
      </c>
      <c r="Y156" s="20" t="str">
        <f>IFERROR(VLOOKUP($P156,K:$O,5,0),"")</f>
        <v/>
      </c>
      <c r="Z156" s="20" t="str">
        <f>IFERROR(VLOOKUP($P156,L:$O,4,0),"")</f>
        <v/>
      </c>
      <c r="AA156" s="20" t="str">
        <f>IFERROR(VLOOKUP($P156,M:$O,3,0),"")</f>
        <v/>
      </c>
      <c r="AB156" s="20" t="str">
        <f>IFERROR(VLOOKUP($P156,N:$O,2,0),"")</f>
        <v/>
      </c>
    </row>
    <row r="157" spans="1:28" x14ac:dyDescent="0.15">
      <c r="A157" s="9" t="str">
        <f>'AB Touchpoint System Workbook'!M168</f>
        <v>December</v>
      </c>
      <c r="B157" s="12" t="str">
        <f t="shared" si="4"/>
        <v>Client 156December</v>
      </c>
      <c r="C157" s="12" t="b">
        <f>IF(ISNUMBER(SEARCH(Q$1,$B157)),MAX(C$1:C156)+1)</f>
        <v>0</v>
      </c>
      <c r="D157" s="12" t="b">
        <f>IF(ISNUMBER(SEARCH(R$1,$B157)),MAX(D$1:D156)+1)</f>
        <v>0</v>
      </c>
      <c r="E157" s="12" t="b">
        <f>IF(ISNUMBER(SEARCH(S$1,$B157)),MAX(E$1:E156)+1)</f>
        <v>0</v>
      </c>
      <c r="F157" s="12" t="b">
        <f>IF(ISNUMBER(SEARCH(T$1,$B157)),MAX(F$1:F156)+1)</f>
        <v>0</v>
      </c>
      <c r="G157" s="12" t="b">
        <f>IF(ISNUMBER(SEARCH(U$1,$B157)),MAX(G$1:G156)+1)</f>
        <v>0</v>
      </c>
      <c r="H157" s="12" t="b">
        <f>IF(ISNUMBER(SEARCH(V$1,$B157)),MAX(H$1:H156)+1)</f>
        <v>0</v>
      </c>
      <c r="I157" s="12" t="b">
        <f>IF(ISNUMBER(SEARCH(W$1,$B157)),MAX(I$1:I156)+1)</f>
        <v>0</v>
      </c>
      <c r="J157" s="12" t="b">
        <f>IF(ISNUMBER(SEARCH(X$1,$B157)),MAX(J$1:J156)+1)</f>
        <v>0</v>
      </c>
      <c r="K157" s="12" t="b">
        <f>IF(ISNUMBER(SEARCH(Y$1,$B157)),MAX(K$1:K156)+1)</f>
        <v>0</v>
      </c>
      <c r="L157" s="12" t="b">
        <f>IF(ISNUMBER(SEARCH(Z$1,$B157)),MAX(L$1:L156)+1)</f>
        <v>0</v>
      </c>
      <c r="M157" s="12" t="b">
        <f>IF(ISNUMBER(SEARCH(AA$1,$B157)),MAX(M$1:M156)+1)</f>
        <v>0</v>
      </c>
      <c r="N157" s="12">
        <f>IF(ISNUMBER(SEARCH(AB$1,$B157)),MAX(N$1:N156)+1)</f>
        <v>12</v>
      </c>
      <c r="O157" s="12" t="str">
        <f>'AB Touchpoint System Workbook'!K168</f>
        <v>Client 156</v>
      </c>
      <c r="P157" s="13">
        <f t="shared" si="5"/>
        <v>156</v>
      </c>
      <c r="Q157" s="20" t="str">
        <f>IFERROR(VLOOKUP($P157,C:$O,13,0),"")</f>
        <v/>
      </c>
      <c r="R157" s="20" t="str">
        <f>IFERROR(VLOOKUP($P157,D:$O,12,0),"")</f>
        <v/>
      </c>
      <c r="S157" s="20" t="str">
        <f>IFERROR(VLOOKUP($P157,E:$O,11,0),"")</f>
        <v/>
      </c>
      <c r="T157" s="20" t="str">
        <f>IFERROR(VLOOKUP($P157,F:$O,10,0),"")</f>
        <v/>
      </c>
      <c r="U157" s="20" t="str">
        <f>IFERROR(VLOOKUP($P157,G:$O,9,0),"")</f>
        <v/>
      </c>
      <c r="V157" s="20" t="str">
        <f>IFERROR(VLOOKUP($P157,H:$O,8,0),"")</f>
        <v/>
      </c>
      <c r="W157" s="20" t="str">
        <f>IFERROR(VLOOKUP($P157,I:$O,7,0),"")</f>
        <v/>
      </c>
      <c r="X157" s="20" t="str">
        <f>IFERROR(VLOOKUP($P157,J:$O,6,0),"")</f>
        <v/>
      </c>
      <c r="Y157" s="20" t="str">
        <f>IFERROR(VLOOKUP($P157,K:$O,5,0),"")</f>
        <v/>
      </c>
      <c r="Z157" s="20" t="str">
        <f>IFERROR(VLOOKUP($P157,L:$O,4,0),"")</f>
        <v/>
      </c>
      <c r="AA157" s="20" t="str">
        <f>IFERROR(VLOOKUP($P157,M:$O,3,0),"")</f>
        <v/>
      </c>
      <c r="AB157" s="20" t="str">
        <f>IFERROR(VLOOKUP($P157,N:$O,2,0),"")</f>
        <v/>
      </c>
    </row>
    <row r="158" spans="1:28" x14ac:dyDescent="0.15">
      <c r="A158" s="9" t="str">
        <f>'AB Touchpoint System Workbook'!M169</f>
        <v>January</v>
      </c>
      <c r="B158" s="12" t="str">
        <f t="shared" si="4"/>
        <v>Client 157January</v>
      </c>
      <c r="C158" s="12">
        <f>IF(ISNUMBER(SEARCH(Q$1,$B158)),MAX(C$1:C157)+1)</f>
        <v>13</v>
      </c>
      <c r="D158" s="12" t="b">
        <f>IF(ISNUMBER(SEARCH(R$1,$B158)),MAX(D$1:D157)+1)</f>
        <v>0</v>
      </c>
      <c r="E158" s="12" t="b">
        <f>IF(ISNUMBER(SEARCH(S$1,$B158)),MAX(E$1:E157)+1)</f>
        <v>0</v>
      </c>
      <c r="F158" s="12" t="b">
        <f>IF(ISNUMBER(SEARCH(T$1,$B158)),MAX(F$1:F157)+1)</f>
        <v>0</v>
      </c>
      <c r="G158" s="12" t="b">
        <f>IF(ISNUMBER(SEARCH(U$1,$B158)),MAX(G$1:G157)+1)</f>
        <v>0</v>
      </c>
      <c r="H158" s="12" t="b">
        <f>IF(ISNUMBER(SEARCH(V$1,$B158)),MAX(H$1:H157)+1)</f>
        <v>0</v>
      </c>
      <c r="I158" s="12" t="b">
        <f>IF(ISNUMBER(SEARCH(W$1,$B158)),MAX(I$1:I157)+1)</f>
        <v>0</v>
      </c>
      <c r="J158" s="12" t="b">
        <f>IF(ISNUMBER(SEARCH(X$1,$B158)),MAX(J$1:J157)+1)</f>
        <v>0</v>
      </c>
      <c r="K158" s="12" t="b">
        <f>IF(ISNUMBER(SEARCH(Y$1,$B158)),MAX(K$1:K157)+1)</f>
        <v>0</v>
      </c>
      <c r="L158" s="12" t="b">
        <f>IF(ISNUMBER(SEARCH(Z$1,$B158)),MAX(L$1:L157)+1)</f>
        <v>0</v>
      </c>
      <c r="M158" s="12" t="b">
        <f>IF(ISNUMBER(SEARCH(AA$1,$B158)),MAX(M$1:M157)+1)</f>
        <v>0</v>
      </c>
      <c r="N158" s="12" t="b">
        <f>IF(ISNUMBER(SEARCH(AB$1,$B158)),MAX(N$1:N157)+1)</f>
        <v>0</v>
      </c>
      <c r="O158" s="12" t="str">
        <f>'AB Touchpoint System Workbook'!K169</f>
        <v>Client 157</v>
      </c>
      <c r="P158" s="13">
        <f t="shared" si="5"/>
        <v>157</v>
      </c>
      <c r="Q158" s="20" t="str">
        <f>IFERROR(VLOOKUP($P158,C:$O,13,0),"")</f>
        <v/>
      </c>
      <c r="R158" s="20" t="str">
        <f>IFERROR(VLOOKUP($P158,D:$O,12,0),"")</f>
        <v/>
      </c>
      <c r="S158" s="20" t="str">
        <f>IFERROR(VLOOKUP($P158,E:$O,11,0),"")</f>
        <v/>
      </c>
      <c r="T158" s="20" t="str">
        <f>IFERROR(VLOOKUP($P158,F:$O,10,0),"")</f>
        <v/>
      </c>
      <c r="U158" s="20" t="str">
        <f>IFERROR(VLOOKUP($P158,G:$O,9,0),"")</f>
        <v/>
      </c>
      <c r="V158" s="20" t="str">
        <f>IFERROR(VLOOKUP($P158,H:$O,8,0),"")</f>
        <v/>
      </c>
      <c r="W158" s="20" t="str">
        <f>IFERROR(VLOOKUP($P158,I:$O,7,0),"")</f>
        <v/>
      </c>
      <c r="X158" s="20" t="str">
        <f>IFERROR(VLOOKUP($P158,J:$O,6,0),"")</f>
        <v/>
      </c>
      <c r="Y158" s="20" t="str">
        <f>IFERROR(VLOOKUP($P158,K:$O,5,0),"")</f>
        <v/>
      </c>
      <c r="Z158" s="20" t="str">
        <f>IFERROR(VLOOKUP($P158,L:$O,4,0),"")</f>
        <v/>
      </c>
      <c r="AA158" s="20" t="str">
        <f>IFERROR(VLOOKUP($P158,M:$O,3,0),"")</f>
        <v/>
      </c>
      <c r="AB158" s="20" t="str">
        <f>IFERROR(VLOOKUP($P158,N:$O,2,0),"")</f>
        <v/>
      </c>
    </row>
    <row r="159" spans="1:28" x14ac:dyDescent="0.15">
      <c r="A159" s="9" t="str">
        <f>'AB Touchpoint System Workbook'!M170</f>
        <v>February</v>
      </c>
      <c r="B159" s="12" t="str">
        <f t="shared" si="4"/>
        <v>Client 158February</v>
      </c>
      <c r="C159" s="12" t="b">
        <f>IF(ISNUMBER(SEARCH(Q$1,$B159)),MAX(C$1:C158)+1)</f>
        <v>0</v>
      </c>
      <c r="D159" s="12">
        <f>IF(ISNUMBER(SEARCH(R$1,$B159)),MAX(D$1:D158)+1)</f>
        <v>14</v>
      </c>
      <c r="E159" s="12" t="b">
        <f>IF(ISNUMBER(SEARCH(S$1,$B159)),MAX(E$1:E158)+1)</f>
        <v>0</v>
      </c>
      <c r="F159" s="12" t="b">
        <f>IF(ISNUMBER(SEARCH(T$1,$B159)),MAX(F$1:F158)+1)</f>
        <v>0</v>
      </c>
      <c r="G159" s="12" t="b">
        <f>IF(ISNUMBER(SEARCH(U$1,$B159)),MAX(G$1:G158)+1)</f>
        <v>0</v>
      </c>
      <c r="H159" s="12" t="b">
        <f>IF(ISNUMBER(SEARCH(V$1,$B159)),MAX(H$1:H158)+1)</f>
        <v>0</v>
      </c>
      <c r="I159" s="12" t="b">
        <f>IF(ISNUMBER(SEARCH(W$1,$B159)),MAX(I$1:I158)+1)</f>
        <v>0</v>
      </c>
      <c r="J159" s="12" t="b">
        <f>IF(ISNUMBER(SEARCH(X$1,$B159)),MAX(J$1:J158)+1)</f>
        <v>0</v>
      </c>
      <c r="K159" s="12" t="b">
        <f>IF(ISNUMBER(SEARCH(Y$1,$B159)),MAX(K$1:K158)+1)</f>
        <v>0</v>
      </c>
      <c r="L159" s="12" t="b">
        <f>IF(ISNUMBER(SEARCH(Z$1,$B159)),MAX(L$1:L158)+1)</f>
        <v>0</v>
      </c>
      <c r="M159" s="12" t="b">
        <f>IF(ISNUMBER(SEARCH(AA$1,$B159)),MAX(M$1:M158)+1)</f>
        <v>0</v>
      </c>
      <c r="N159" s="12" t="b">
        <f>IF(ISNUMBER(SEARCH(AB$1,$B159)),MAX(N$1:N158)+1)</f>
        <v>0</v>
      </c>
      <c r="O159" s="12" t="str">
        <f>'AB Touchpoint System Workbook'!K170</f>
        <v>Client 158</v>
      </c>
      <c r="P159" s="13">
        <f t="shared" si="5"/>
        <v>158</v>
      </c>
      <c r="Q159" s="20" t="str">
        <f>IFERROR(VLOOKUP($P159,C:$O,13,0),"")</f>
        <v/>
      </c>
      <c r="R159" s="20" t="str">
        <f>IFERROR(VLOOKUP($P159,D:$O,12,0),"")</f>
        <v/>
      </c>
      <c r="S159" s="20" t="str">
        <f>IFERROR(VLOOKUP($P159,E:$O,11,0),"")</f>
        <v/>
      </c>
      <c r="T159" s="20" t="str">
        <f>IFERROR(VLOOKUP($P159,F:$O,10,0),"")</f>
        <v/>
      </c>
      <c r="U159" s="20" t="str">
        <f>IFERROR(VLOOKUP($P159,G:$O,9,0),"")</f>
        <v/>
      </c>
      <c r="V159" s="20" t="str">
        <f>IFERROR(VLOOKUP($P159,H:$O,8,0),"")</f>
        <v/>
      </c>
      <c r="W159" s="20" t="str">
        <f>IFERROR(VLOOKUP($P159,I:$O,7,0),"")</f>
        <v/>
      </c>
      <c r="X159" s="20" t="str">
        <f>IFERROR(VLOOKUP($P159,J:$O,6,0),"")</f>
        <v/>
      </c>
      <c r="Y159" s="20" t="str">
        <f>IFERROR(VLOOKUP($P159,K:$O,5,0),"")</f>
        <v/>
      </c>
      <c r="Z159" s="20" t="str">
        <f>IFERROR(VLOOKUP($P159,L:$O,4,0),"")</f>
        <v/>
      </c>
      <c r="AA159" s="20" t="str">
        <f>IFERROR(VLOOKUP($P159,M:$O,3,0),"")</f>
        <v/>
      </c>
      <c r="AB159" s="20" t="str">
        <f>IFERROR(VLOOKUP($P159,N:$O,2,0),"")</f>
        <v/>
      </c>
    </row>
    <row r="160" spans="1:28" x14ac:dyDescent="0.15">
      <c r="A160" s="9" t="str">
        <f>'AB Touchpoint System Workbook'!M171</f>
        <v>March</v>
      </c>
      <c r="B160" s="12" t="str">
        <f t="shared" si="4"/>
        <v>Client 159March</v>
      </c>
      <c r="C160" s="12" t="b">
        <f>IF(ISNUMBER(SEARCH(Q$1,$B160)),MAX(C$1:C159)+1)</f>
        <v>0</v>
      </c>
      <c r="D160" s="12" t="b">
        <f>IF(ISNUMBER(SEARCH(R$1,$B160)),MAX(D$1:D159)+1)</f>
        <v>0</v>
      </c>
      <c r="E160" s="12">
        <f>IF(ISNUMBER(SEARCH(S$1,$B160)),MAX(E$1:E159)+1)</f>
        <v>14</v>
      </c>
      <c r="F160" s="12" t="b">
        <f>IF(ISNUMBER(SEARCH(T$1,$B160)),MAX(F$1:F159)+1)</f>
        <v>0</v>
      </c>
      <c r="G160" s="12" t="b">
        <f>IF(ISNUMBER(SEARCH(U$1,$B160)),MAX(G$1:G159)+1)</f>
        <v>0</v>
      </c>
      <c r="H160" s="12" t="b">
        <f>IF(ISNUMBER(SEARCH(V$1,$B160)),MAX(H$1:H159)+1)</f>
        <v>0</v>
      </c>
      <c r="I160" s="12" t="b">
        <f>IF(ISNUMBER(SEARCH(W$1,$B160)),MAX(I$1:I159)+1)</f>
        <v>0</v>
      </c>
      <c r="J160" s="12" t="b">
        <f>IF(ISNUMBER(SEARCH(X$1,$B160)),MAX(J$1:J159)+1)</f>
        <v>0</v>
      </c>
      <c r="K160" s="12" t="b">
        <f>IF(ISNUMBER(SEARCH(Y$1,$B160)),MAX(K$1:K159)+1)</f>
        <v>0</v>
      </c>
      <c r="L160" s="12" t="b">
        <f>IF(ISNUMBER(SEARCH(Z$1,$B160)),MAX(L$1:L159)+1)</f>
        <v>0</v>
      </c>
      <c r="M160" s="12" t="b">
        <f>IF(ISNUMBER(SEARCH(AA$1,$B160)),MAX(M$1:M159)+1)</f>
        <v>0</v>
      </c>
      <c r="N160" s="12" t="b">
        <f>IF(ISNUMBER(SEARCH(AB$1,$B160)),MAX(N$1:N159)+1)</f>
        <v>0</v>
      </c>
      <c r="O160" s="12" t="str">
        <f>'AB Touchpoint System Workbook'!K171</f>
        <v>Client 159</v>
      </c>
      <c r="P160" s="13">
        <f t="shared" si="5"/>
        <v>159</v>
      </c>
      <c r="Q160" s="20" t="str">
        <f>IFERROR(VLOOKUP($P160,C:$O,13,0),"")</f>
        <v/>
      </c>
      <c r="R160" s="20" t="str">
        <f>IFERROR(VLOOKUP($P160,D:$O,12,0),"")</f>
        <v/>
      </c>
      <c r="S160" s="20" t="str">
        <f>IFERROR(VLOOKUP($P160,E:$O,11,0),"")</f>
        <v/>
      </c>
      <c r="T160" s="20" t="str">
        <f>IFERROR(VLOOKUP($P160,F:$O,10,0),"")</f>
        <v/>
      </c>
      <c r="U160" s="20" t="str">
        <f>IFERROR(VLOOKUP($P160,G:$O,9,0),"")</f>
        <v/>
      </c>
      <c r="V160" s="20" t="str">
        <f>IFERROR(VLOOKUP($P160,H:$O,8,0),"")</f>
        <v/>
      </c>
      <c r="W160" s="20" t="str">
        <f>IFERROR(VLOOKUP($P160,I:$O,7,0),"")</f>
        <v/>
      </c>
      <c r="X160" s="20" t="str">
        <f>IFERROR(VLOOKUP($P160,J:$O,6,0),"")</f>
        <v/>
      </c>
      <c r="Y160" s="20" t="str">
        <f>IFERROR(VLOOKUP($P160,K:$O,5,0),"")</f>
        <v/>
      </c>
      <c r="Z160" s="20" t="str">
        <f>IFERROR(VLOOKUP($P160,L:$O,4,0),"")</f>
        <v/>
      </c>
      <c r="AA160" s="20" t="str">
        <f>IFERROR(VLOOKUP($P160,M:$O,3,0),"")</f>
        <v/>
      </c>
      <c r="AB160" s="20" t="str">
        <f>IFERROR(VLOOKUP($P160,N:$O,2,0),"")</f>
        <v/>
      </c>
    </row>
    <row r="161" spans="1:28" x14ac:dyDescent="0.15">
      <c r="A161" s="9" t="str">
        <f>'AB Touchpoint System Workbook'!M172</f>
        <v>April</v>
      </c>
      <c r="B161" s="12" t="str">
        <f t="shared" si="4"/>
        <v>Client 160April</v>
      </c>
      <c r="C161" s="12" t="b">
        <f>IF(ISNUMBER(SEARCH(Q$1,$B161)),MAX(C$1:C160)+1)</f>
        <v>0</v>
      </c>
      <c r="D161" s="12" t="b">
        <f>IF(ISNUMBER(SEARCH(R$1,$B161)),MAX(D$1:D160)+1)</f>
        <v>0</v>
      </c>
      <c r="E161" s="12" t="b">
        <f>IF(ISNUMBER(SEARCH(S$1,$B161)),MAX(E$1:E160)+1)</f>
        <v>0</v>
      </c>
      <c r="F161" s="12">
        <f>IF(ISNUMBER(SEARCH(T$1,$B161)),MAX(F$1:F160)+1)</f>
        <v>14</v>
      </c>
      <c r="G161" s="12" t="b">
        <f>IF(ISNUMBER(SEARCH(U$1,$B161)),MAX(G$1:G160)+1)</f>
        <v>0</v>
      </c>
      <c r="H161" s="12" t="b">
        <f>IF(ISNUMBER(SEARCH(V$1,$B161)),MAX(H$1:H160)+1)</f>
        <v>0</v>
      </c>
      <c r="I161" s="12" t="b">
        <f>IF(ISNUMBER(SEARCH(W$1,$B161)),MAX(I$1:I160)+1)</f>
        <v>0</v>
      </c>
      <c r="J161" s="12" t="b">
        <f>IF(ISNUMBER(SEARCH(X$1,$B161)),MAX(J$1:J160)+1)</f>
        <v>0</v>
      </c>
      <c r="K161" s="12" t="b">
        <f>IF(ISNUMBER(SEARCH(Y$1,$B161)),MAX(K$1:K160)+1)</f>
        <v>0</v>
      </c>
      <c r="L161" s="12" t="b">
        <f>IF(ISNUMBER(SEARCH(Z$1,$B161)),MAX(L$1:L160)+1)</f>
        <v>0</v>
      </c>
      <c r="M161" s="12" t="b">
        <f>IF(ISNUMBER(SEARCH(AA$1,$B161)),MAX(M$1:M160)+1)</f>
        <v>0</v>
      </c>
      <c r="N161" s="12" t="b">
        <f>IF(ISNUMBER(SEARCH(AB$1,$B161)),MAX(N$1:N160)+1)</f>
        <v>0</v>
      </c>
      <c r="O161" s="12" t="str">
        <f>'AB Touchpoint System Workbook'!K172</f>
        <v>Client 160</v>
      </c>
      <c r="P161" s="13">
        <f t="shared" si="5"/>
        <v>160</v>
      </c>
      <c r="Q161" s="20" t="str">
        <f>IFERROR(VLOOKUP($P161,C:$O,13,0),"")</f>
        <v/>
      </c>
      <c r="R161" s="20" t="str">
        <f>IFERROR(VLOOKUP($P161,D:$O,12,0),"")</f>
        <v/>
      </c>
      <c r="S161" s="20" t="str">
        <f>IFERROR(VLOOKUP($P161,E:$O,11,0),"")</f>
        <v/>
      </c>
      <c r="T161" s="20" t="str">
        <f>IFERROR(VLOOKUP($P161,F:$O,10,0),"")</f>
        <v/>
      </c>
      <c r="U161" s="20" t="str">
        <f>IFERROR(VLOOKUP($P161,G:$O,9,0),"")</f>
        <v/>
      </c>
      <c r="V161" s="20" t="str">
        <f>IFERROR(VLOOKUP($P161,H:$O,8,0),"")</f>
        <v/>
      </c>
      <c r="W161" s="20" t="str">
        <f>IFERROR(VLOOKUP($P161,I:$O,7,0),"")</f>
        <v/>
      </c>
      <c r="X161" s="20" t="str">
        <f>IFERROR(VLOOKUP($P161,J:$O,6,0),"")</f>
        <v/>
      </c>
      <c r="Y161" s="20" t="str">
        <f>IFERROR(VLOOKUP($P161,K:$O,5,0),"")</f>
        <v/>
      </c>
      <c r="Z161" s="20" t="str">
        <f>IFERROR(VLOOKUP($P161,L:$O,4,0),"")</f>
        <v/>
      </c>
      <c r="AA161" s="20" t="str">
        <f>IFERROR(VLOOKUP($P161,M:$O,3,0),"")</f>
        <v/>
      </c>
      <c r="AB161" s="20" t="str">
        <f>IFERROR(VLOOKUP($P161,N:$O,2,0),"")</f>
        <v/>
      </c>
    </row>
    <row r="162" spans="1:28" x14ac:dyDescent="0.15">
      <c r="A162" s="9" t="str">
        <f>'AB Touchpoint System Workbook'!M173</f>
        <v>May</v>
      </c>
      <c r="B162" s="12" t="str">
        <f t="shared" si="4"/>
        <v>Client 161May</v>
      </c>
      <c r="C162" s="12" t="b">
        <f>IF(ISNUMBER(SEARCH(Q$1,$B162)),MAX(C$1:C161)+1)</f>
        <v>0</v>
      </c>
      <c r="D162" s="12" t="b">
        <f>IF(ISNUMBER(SEARCH(R$1,$B162)),MAX(D$1:D161)+1)</f>
        <v>0</v>
      </c>
      <c r="E162" s="12" t="b">
        <f>IF(ISNUMBER(SEARCH(S$1,$B162)),MAX(E$1:E161)+1)</f>
        <v>0</v>
      </c>
      <c r="F162" s="12" t="b">
        <f>IF(ISNUMBER(SEARCH(T$1,$B162)),MAX(F$1:F161)+1)</f>
        <v>0</v>
      </c>
      <c r="G162" s="12">
        <f>IF(ISNUMBER(SEARCH(U$1,$B162)),MAX(G$1:G161)+1)</f>
        <v>14</v>
      </c>
      <c r="H162" s="12" t="b">
        <f>IF(ISNUMBER(SEARCH(V$1,$B162)),MAX(H$1:H161)+1)</f>
        <v>0</v>
      </c>
      <c r="I162" s="12" t="b">
        <f>IF(ISNUMBER(SEARCH(W$1,$B162)),MAX(I$1:I161)+1)</f>
        <v>0</v>
      </c>
      <c r="J162" s="12" t="b">
        <f>IF(ISNUMBER(SEARCH(X$1,$B162)),MAX(J$1:J161)+1)</f>
        <v>0</v>
      </c>
      <c r="K162" s="12" t="b">
        <f>IF(ISNUMBER(SEARCH(Y$1,$B162)),MAX(K$1:K161)+1)</f>
        <v>0</v>
      </c>
      <c r="L162" s="12" t="b">
        <f>IF(ISNUMBER(SEARCH(Z$1,$B162)),MAX(L$1:L161)+1)</f>
        <v>0</v>
      </c>
      <c r="M162" s="12" t="b">
        <f>IF(ISNUMBER(SEARCH(AA$1,$B162)),MAX(M$1:M161)+1)</f>
        <v>0</v>
      </c>
      <c r="N162" s="12" t="b">
        <f>IF(ISNUMBER(SEARCH(AB$1,$B162)),MAX(N$1:N161)+1)</f>
        <v>0</v>
      </c>
      <c r="O162" s="12" t="str">
        <f>'AB Touchpoint System Workbook'!K173</f>
        <v>Client 161</v>
      </c>
      <c r="P162" s="13">
        <f t="shared" si="5"/>
        <v>161</v>
      </c>
      <c r="Q162" s="20" t="str">
        <f>IFERROR(VLOOKUP($P162,C:$O,13,0),"")</f>
        <v/>
      </c>
      <c r="R162" s="20" t="str">
        <f>IFERROR(VLOOKUP($P162,D:$O,12,0),"")</f>
        <v/>
      </c>
      <c r="S162" s="20" t="str">
        <f>IFERROR(VLOOKUP($P162,E:$O,11,0),"")</f>
        <v/>
      </c>
      <c r="T162" s="20" t="str">
        <f>IFERROR(VLOOKUP($P162,F:$O,10,0),"")</f>
        <v/>
      </c>
      <c r="U162" s="20" t="str">
        <f>IFERROR(VLOOKUP($P162,G:$O,9,0),"")</f>
        <v/>
      </c>
      <c r="V162" s="20" t="str">
        <f>IFERROR(VLOOKUP($P162,H:$O,8,0),"")</f>
        <v/>
      </c>
      <c r="W162" s="20" t="str">
        <f>IFERROR(VLOOKUP($P162,I:$O,7,0),"")</f>
        <v/>
      </c>
      <c r="X162" s="20" t="str">
        <f>IFERROR(VLOOKUP($P162,J:$O,6,0),"")</f>
        <v/>
      </c>
      <c r="Y162" s="20" t="str">
        <f>IFERROR(VLOOKUP($P162,K:$O,5,0),"")</f>
        <v/>
      </c>
      <c r="Z162" s="20" t="str">
        <f>IFERROR(VLOOKUP($P162,L:$O,4,0),"")</f>
        <v/>
      </c>
      <c r="AA162" s="20" t="str">
        <f>IFERROR(VLOOKUP($P162,M:$O,3,0),"")</f>
        <v/>
      </c>
      <c r="AB162" s="20" t="str">
        <f>IFERROR(VLOOKUP($P162,N:$O,2,0),"")</f>
        <v/>
      </c>
    </row>
    <row r="163" spans="1:28" x14ac:dyDescent="0.15">
      <c r="A163" s="9" t="str">
        <f>'AB Touchpoint System Workbook'!M174</f>
        <v>June</v>
      </c>
      <c r="B163" s="12" t="str">
        <f t="shared" si="4"/>
        <v>Client 162June</v>
      </c>
      <c r="C163" s="12" t="b">
        <f>IF(ISNUMBER(SEARCH(Q$1,$B163)),MAX(C$1:C162)+1)</f>
        <v>0</v>
      </c>
      <c r="D163" s="12" t="b">
        <f>IF(ISNUMBER(SEARCH(R$1,$B163)),MAX(D$1:D162)+1)</f>
        <v>0</v>
      </c>
      <c r="E163" s="12" t="b">
        <f>IF(ISNUMBER(SEARCH(S$1,$B163)),MAX(E$1:E162)+1)</f>
        <v>0</v>
      </c>
      <c r="F163" s="12" t="b">
        <f>IF(ISNUMBER(SEARCH(T$1,$B163)),MAX(F$1:F162)+1)</f>
        <v>0</v>
      </c>
      <c r="G163" s="12" t="b">
        <f>IF(ISNUMBER(SEARCH(U$1,$B163)),MAX(G$1:G162)+1)</f>
        <v>0</v>
      </c>
      <c r="H163" s="12">
        <f>IF(ISNUMBER(SEARCH(V$1,$B163)),MAX(H$1:H162)+1)</f>
        <v>14</v>
      </c>
      <c r="I163" s="12" t="b">
        <f>IF(ISNUMBER(SEARCH(W$1,$B163)),MAX(I$1:I162)+1)</f>
        <v>0</v>
      </c>
      <c r="J163" s="12" t="b">
        <f>IF(ISNUMBER(SEARCH(X$1,$B163)),MAX(J$1:J162)+1)</f>
        <v>0</v>
      </c>
      <c r="K163" s="12" t="b">
        <f>IF(ISNUMBER(SEARCH(Y$1,$B163)),MAX(K$1:K162)+1)</f>
        <v>0</v>
      </c>
      <c r="L163" s="12" t="b">
        <f>IF(ISNUMBER(SEARCH(Z$1,$B163)),MAX(L$1:L162)+1)</f>
        <v>0</v>
      </c>
      <c r="M163" s="12" t="b">
        <f>IF(ISNUMBER(SEARCH(AA$1,$B163)),MAX(M$1:M162)+1)</f>
        <v>0</v>
      </c>
      <c r="N163" s="12" t="b">
        <f>IF(ISNUMBER(SEARCH(AB$1,$B163)),MAX(N$1:N162)+1)</f>
        <v>0</v>
      </c>
      <c r="O163" s="12" t="str">
        <f>'AB Touchpoint System Workbook'!K174</f>
        <v>Client 162</v>
      </c>
      <c r="P163" s="13">
        <f t="shared" si="5"/>
        <v>162</v>
      </c>
      <c r="Q163" s="20" t="str">
        <f>IFERROR(VLOOKUP($P163,C:$O,13,0),"")</f>
        <v/>
      </c>
      <c r="R163" s="20" t="str">
        <f>IFERROR(VLOOKUP($P163,D:$O,12,0),"")</f>
        <v/>
      </c>
      <c r="S163" s="20" t="str">
        <f>IFERROR(VLOOKUP($P163,E:$O,11,0),"")</f>
        <v/>
      </c>
      <c r="T163" s="20" t="str">
        <f>IFERROR(VLOOKUP($P163,F:$O,10,0),"")</f>
        <v/>
      </c>
      <c r="U163" s="20" t="str">
        <f>IFERROR(VLOOKUP($P163,G:$O,9,0),"")</f>
        <v/>
      </c>
      <c r="V163" s="20" t="str">
        <f>IFERROR(VLOOKUP($P163,H:$O,8,0),"")</f>
        <v/>
      </c>
      <c r="W163" s="20" t="str">
        <f>IFERROR(VLOOKUP($P163,I:$O,7,0),"")</f>
        <v/>
      </c>
      <c r="X163" s="20" t="str">
        <f>IFERROR(VLOOKUP($P163,J:$O,6,0),"")</f>
        <v/>
      </c>
      <c r="Y163" s="20" t="str">
        <f>IFERROR(VLOOKUP($P163,K:$O,5,0),"")</f>
        <v/>
      </c>
      <c r="Z163" s="20" t="str">
        <f>IFERROR(VLOOKUP($P163,L:$O,4,0),"")</f>
        <v/>
      </c>
      <c r="AA163" s="20" t="str">
        <f>IFERROR(VLOOKUP($P163,M:$O,3,0),"")</f>
        <v/>
      </c>
      <c r="AB163" s="20" t="str">
        <f>IFERROR(VLOOKUP($P163,N:$O,2,0),"")</f>
        <v/>
      </c>
    </row>
    <row r="164" spans="1:28" x14ac:dyDescent="0.15">
      <c r="A164" s="9" t="str">
        <f>'AB Touchpoint System Workbook'!M175</f>
        <v>July</v>
      </c>
      <c r="B164" s="12" t="str">
        <f t="shared" si="4"/>
        <v>Client 163July</v>
      </c>
      <c r="C164" s="12" t="b">
        <f>IF(ISNUMBER(SEARCH(Q$1,$B164)),MAX(C$1:C163)+1)</f>
        <v>0</v>
      </c>
      <c r="D164" s="12" t="b">
        <f>IF(ISNUMBER(SEARCH(R$1,$B164)),MAX(D$1:D163)+1)</f>
        <v>0</v>
      </c>
      <c r="E164" s="12" t="b">
        <f>IF(ISNUMBER(SEARCH(S$1,$B164)),MAX(E$1:E163)+1)</f>
        <v>0</v>
      </c>
      <c r="F164" s="12" t="b">
        <f>IF(ISNUMBER(SEARCH(T$1,$B164)),MAX(F$1:F163)+1)</f>
        <v>0</v>
      </c>
      <c r="G164" s="12" t="b">
        <f>IF(ISNUMBER(SEARCH(U$1,$B164)),MAX(G$1:G163)+1)</f>
        <v>0</v>
      </c>
      <c r="H164" s="12" t="b">
        <f>IF(ISNUMBER(SEARCH(V$1,$B164)),MAX(H$1:H163)+1)</f>
        <v>0</v>
      </c>
      <c r="I164" s="12">
        <f>IF(ISNUMBER(SEARCH(W$1,$B164)),MAX(I$1:I163)+1)</f>
        <v>14</v>
      </c>
      <c r="J164" s="12" t="b">
        <f>IF(ISNUMBER(SEARCH(X$1,$B164)),MAX(J$1:J163)+1)</f>
        <v>0</v>
      </c>
      <c r="K164" s="12" t="b">
        <f>IF(ISNUMBER(SEARCH(Y$1,$B164)),MAX(K$1:K163)+1)</f>
        <v>0</v>
      </c>
      <c r="L164" s="12" t="b">
        <f>IF(ISNUMBER(SEARCH(Z$1,$B164)),MAX(L$1:L163)+1)</f>
        <v>0</v>
      </c>
      <c r="M164" s="12" t="b">
        <f>IF(ISNUMBER(SEARCH(AA$1,$B164)),MAX(M$1:M163)+1)</f>
        <v>0</v>
      </c>
      <c r="N164" s="12" t="b">
        <f>IF(ISNUMBER(SEARCH(AB$1,$B164)),MAX(N$1:N163)+1)</f>
        <v>0</v>
      </c>
      <c r="O164" s="12" t="str">
        <f>'AB Touchpoint System Workbook'!K175</f>
        <v>Client 163</v>
      </c>
      <c r="P164" s="13">
        <f t="shared" si="5"/>
        <v>163</v>
      </c>
      <c r="Q164" s="20" t="str">
        <f>IFERROR(VLOOKUP($P164,C:$O,13,0),"")</f>
        <v/>
      </c>
      <c r="R164" s="20" t="str">
        <f>IFERROR(VLOOKUP($P164,D:$O,12,0),"")</f>
        <v/>
      </c>
      <c r="S164" s="20" t="str">
        <f>IFERROR(VLOOKUP($P164,E:$O,11,0),"")</f>
        <v/>
      </c>
      <c r="T164" s="20" t="str">
        <f>IFERROR(VLOOKUP($P164,F:$O,10,0),"")</f>
        <v/>
      </c>
      <c r="U164" s="20" t="str">
        <f>IFERROR(VLOOKUP($P164,G:$O,9,0),"")</f>
        <v/>
      </c>
      <c r="V164" s="20" t="str">
        <f>IFERROR(VLOOKUP($P164,H:$O,8,0),"")</f>
        <v/>
      </c>
      <c r="W164" s="20" t="str">
        <f>IFERROR(VLOOKUP($P164,I:$O,7,0),"")</f>
        <v/>
      </c>
      <c r="X164" s="20" t="str">
        <f>IFERROR(VLOOKUP($P164,J:$O,6,0),"")</f>
        <v/>
      </c>
      <c r="Y164" s="20" t="str">
        <f>IFERROR(VLOOKUP($P164,K:$O,5,0),"")</f>
        <v/>
      </c>
      <c r="Z164" s="20" t="str">
        <f>IFERROR(VLOOKUP($P164,L:$O,4,0),"")</f>
        <v/>
      </c>
      <c r="AA164" s="20" t="str">
        <f>IFERROR(VLOOKUP($P164,M:$O,3,0),"")</f>
        <v/>
      </c>
      <c r="AB164" s="20" t="str">
        <f>IFERROR(VLOOKUP($P164,N:$O,2,0),"")</f>
        <v/>
      </c>
    </row>
    <row r="165" spans="1:28" x14ac:dyDescent="0.15">
      <c r="A165" s="9" t="str">
        <f>'AB Touchpoint System Workbook'!M176</f>
        <v>August</v>
      </c>
      <c r="B165" s="12" t="str">
        <f t="shared" si="4"/>
        <v>Client 164August</v>
      </c>
      <c r="C165" s="12" t="b">
        <f>IF(ISNUMBER(SEARCH(Q$1,$B165)),MAX(C$1:C164)+1)</f>
        <v>0</v>
      </c>
      <c r="D165" s="12" t="b">
        <f>IF(ISNUMBER(SEARCH(R$1,$B165)),MAX(D$1:D164)+1)</f>
        <v>0</v>
      </c>
      <c r="E165" s="12" t="b">
        <f>IF(ISNUMBER(SEARCH(S$1,$B165)),MAX(E$1:E164)+1)</f>
        <v>0</v>
      </c>
      <c r="F165" s="12" t="b">
        <f>IF(ISNUMBER(SEARCH(T$1,$B165)),MAX(F$1:F164)+1)</f>
        <v>0</v>
      </c>
      <c r="G165" s="12" t="b">
        <f>IF(ISNUMBER(SEARCH(U$1,$B165)),MAX(G$1:G164)+1)</f>
        <v>0</v>
      </c>
      <c r="H165" s="12" t="b">
        <f>IF(ISNUMBER(SEARCH(V$1,$B165)),MAX(H$1:H164)+1)</f>
        <v>0</v>
      </c>
      <c r="I165" s="12" t="b">
        <f>IF(ISNUMBER(SEARCH(W$1,$B165)),MAX(I$1:I164)+1)</f>
        <v>0</v>
      </c>
      <c r="J165" s="12">
        <f>IF(ISNUMBER(SEARCH(X$1,$B165)),MAX(J$1:J164)+1)</f>
        <v>15</v>
      </c>
      <c r="K165" s="12" t="b">
        <f>IF(ISNUMBER(SEARCH(Y$1,$B165)),MAX(K$1:K164)+1)</f>
        <v>0</v>
      </c>
      <c r="L165" s="12" t="b">
        <f>IF(ISNUMBER(SEARCH(Z$1,$B165)),MAX(L$1:L164)+1)</f>
        <v>0</v>
      </c>
      <c r="M165" s="12" t="b">
        <f>IF(ISNUMBER(SEARCH(AA$1,$B165)),MAX(M$1:M164)+1)</f>
        <v>0</v>
      </c>
      <c r="N165" s="12" t="b">
        <f>IF(ISNUMBER(SEARCH(AB$1,$B165)),MAX(N$1:N164)+1)</f>
        <v>0</v>
      </c>
      <c r="O165" s="12" t="str">
        <f>'AB Touchpoint System Workbook'!K176</f>
        <v>Client 164</v>
      </c>
      <c r="P165" s="13">
        <f t="shared" si="5"/>
        <v>164</v>
      </c>
      <c r="Q165" s="20" t="str">
        <f>IFERROR(VLOOKUP($P165,C:$O,13,0),"")</f>
        <v/>
      </c>
      <c r="R165" s="20" t="str">
        <f>IFERROR(VLOOKUP($P165,D:$O,12,0),"")</f>
        <v/>
      </c>
      <c r="S165" s="20" t="str">
        <f>IFERROR(VLOOKUP($P165,E:$O,11,0),"")</f>
        <v/>
      </c>
      <c r="T165" s="20" t="str">
        <f>IFERROR(VLOOKUP($P165,F:$O,10,0),"")</f>
        <v/>
      </c>
      <c r="U165" s="20" t="str">
        <f>IFERROR(VLOOKUP($P165,G:$O,9,0),"")</f>
        <v/>
      </c>
      <c r="V165" s="20" t="str">
        <f>IFERROR(VLOOKUP($P165,H:$O,8,0),"")</f>
        <v/>
      </c>
      <c r="W165" s="20" t="str">
        <f>IFERROR(VLOOKUP($P165,I:$O,7,0),"")</f>
        <v/>
      </c>
      <c r="X165" s="20" t="str">
        <f>IFERROR(VLOOKUP($P165,J:$O,6,0),"")</f>
        <v/>
      </c>
      <c r="Y165" s="20" t="str">
        <f>IFERROR(VLOOKUP($P165,K:$O,5,0),"")</f>
        <v/>
      </c>
      <c r="Z165" s="20" t="str">
        <f>IFERROR(VLOOKUP($P165,L:$O,4,0),"")</f>
        <v/>
      </c>
      <c r="AA165" s="20" t="str">
        <f>IFERROR(VLOOKUP($P165,M:$O,3,0),"")</f>
        <v/>
      </c>
      <c r="AB165" s="20" t="str">
        <f>IFERROR(VLOOKUP($P165,N:$O,2,0),"")</f>
        <v/>
      </c>
    </row>
    <row r="166" spans="1:28" x14ac:dyDescent="0.15">
      <c r="A166" s="9" t="str">
        <f>'AB Touchpoint System Workbook'!M177</f>
        <v>September</v>
      </c>
      <c r="B166" s="12" t="str">
        <f t="shared" si="4"/>
        <v>Client 165September</v>
      </c>
      <c r="C166" s="12" t="b">
        <f>IF(ISNUMBER(SEARCH(Q$1,$B166)),MAX(C$1:C165)+1)</f>
        <v>0</v>
      </c>
      <c r="D166" s="12" t="b">
        <f>IF(ISNUMBER(SEARCH(R$1,$B166)),MAX(D$1:D165)+1)</f>
        <v>0</v>
      </c>
      <c r="E166" s="12" t="b">
        <f>IF(ISNUMBER(SEARCH(S$1,$B166)),MAX(E$1:E165)+1)</f>
        <v>0</v>
      </c>
      <c r="F166" s="12" t="b">
        <f>IF(ISNUMBER(SEARCH(T$1,$B166)),MAX(F$1:F165)+1)</f>
        <v>0</v>
      </c>
      <c r="G166" s="12" t="b">
        <f>IF(ISNUMBER(SEARCH(U$1,$B166)),MAX(G$1:G165)+1)</f>
        <v>0</v>
      </c>
      <c r="H166" s="12" t="b">
        <f>IF(ISNUMBER(SEARCH(V$1,$B166)),MAX(H$1:H165)+1)</f>
        <v>0</v>
      </c>
      <c r="I166" s="12" t="b">
        <f>IF(ISNUMBER(SEARCH(W$1,$B166)),MAX(I$1:I165)+1)</f>
        <v>0</v>
      </c>
      <c r="J166" s="12" t="b">
        <f>IF(ISNUMBER(SEARCH(X$1,$B166)),MAX(J$1:J165)+1)</f>
        <v>0</v>
      </c>
      <c r="K166" s="12">
        <f>IF(ISNUMBER(SEARCH(Y$1,$B166)),MAX(K$1:K165)+1)</f>
        <v>14</v>
      </c>
      <c r="L166" s="12" t="b">
        <f>IF(ISNUMBER(SEARCH(Z$1,$B166)),MAX(L$1:L165)+1)</f>
        <v>0</v>
      </c>
      <c r="M166" s="12" t="b">
        <f>IF(ISNUMBER(SEARCH(AA$1,$B166)),MAX(M$1:M165)+1)</f>
        <v>0</v>
      </c>
      <c r="N166" s="12" t="b">
        <f>IF(ISNUMBER(SEARCH(AB$1,$B166)),MAX(N$1:N165)+1)</f>
        <v>0</v>
      </c>
      <c r="O166" s="12" t="str">
        <f>'AB Touchpoint System Workbook'!K177</f>
        <v>Client 165</v>
      </c>
      <c r="P166" s="13">
        <f t="shared" si="5"/>
        <v>165</v>
      </c>
      <c r="Q166" s="20" t="str">
        <f>IFERROR(VLOOKUP($P166,C:$O,13,0),"")</f>
        <v/>
      </c>
      <c r="R166" s="20" t="str">
        <f>IFERROR(VLOOKUP($P166,D:$O,12,0),"")</f>
        <v/>
      </c>
      <c r="S166" s="20" t="str">
        <f>IFERROR(VLOOKUP($P166,E:$O,11,0),"")</f>
        <v/>
      </c>
      <c r="T166" s="20" t="str">
        <f>IFERROR(VLOOKUP($P166,F:$O,10,0),"")</f>
        <v/>
      </c>
      <c r="U166" s="20" t="str">
        <f>IFERROR(VLOOKUP($P166,G:$O,9,0),"")</f>
        <v/>
      </c>
      <c r="V166" s="20" t="str">
        <f>IFERROR(VLOOKUP($P166,H:$O,8,0),"")</f>
        <v/>
      </c>
      <c r="W166" s="20" t="str">
        <f>IFERROR(VLOOKUP($P166,I:$O,7,0),"")</f>
        <v/>
      </c>
      <c r="X166" s="20" t="str">
        <f>IFERROR(VLOOKUP($P166,J:$O,6,0),"")</f>
        <v/>
      </c>
      <c r="Y166" s="20" t="str">
        <f>IFERROR(VLOOKUP($P166,K:$O,5,0),"")</f>
        <v/>
      </c>
      <c r="Z166" s="20" t="str">
        <f>IFERROR(VLOOKUP($P166,L:$O,4,0),"")</f>
        <v/>
      </c>
      <c r="AA166" s="20" t="str">
        <f>IFERROR(VLOOKUP($P166,M:$O,3,0),"")</f>
        <v/>
      </c>
      <c r="AB166" s="20" t="str">
        <f>IFERROR(VLOOKUP($P166,N:$O,2,0),"")</f>
        <v/>
      </c>
    </row>
    <row r="167" spans="1:28" x14ac:dyDescent="0.15">
      <c r="A167" s="9" t="str">
        <f>'AB Touchpoint System Workbook'!M178</f>
        <v>October</v>
      </c>
      <c r="B167" s="12" t="str">
        <f t="shared" si="4"/>
        <v>Client 166October</v>
      </c>
      <c r="C167" s="12" t="b">
        <f>IF(ISNUMBER(SEARCH(Q$1,$B167)),MAX(C$1:C166)+1)</f>
        <v>0</v>
      </c>
      <c r="D167" s="12" t="b">
        <f>IF(ISNUMBER(SEARCH(R$1,$B167)),MAX(D$1:D166)+1)</f>
        <v>0</v>
      </c>
      <c r="E167" s="12" t="b">
        <f>IF(ISNUMBER(SEARCH(S$1,$B167)),MAX(E$1:E166)+1)</f>
        <v>0</v>
      </c>
      <c r="F167" s="12" t="b">
        <f>IF(ISNUMBER(SEARCH(T$1,$B167)),MAX(F$1:F166)+1)</f>
        <v>0</v>
      </c>
      <c r="G167" s="12" t="b">
        <f>IF(ISNUMBER(SEARCH(U$1,$B167)),MAX(G$1:G166)+1)</f>
        <v>0</v>
      </c>
      <c r="H167" s="12" t="b">
        <f>IF(ISNUMBER(SEARCH(V$1,$B167)),MAX(H$1:H166)+1)</f>
        <v>0</v>
      </c>
      <c r="I167" s="12" t="b">
        <f>IF(ISNUMBER(SEARCH(W$1,$B167)),MAX(I$1:I166)+1)</f>
        <v>0</v>
      </c>
      <c r="J167" s="12" t="b">
        <f>IF(ISNUMBER(SEARCH(X$1,$B167)),MAX(J$1:J166)+1)</f>
        <v>0</v>
      </c>
      <c r="K167" s="12" t="b">
        <f>IF(ISNUMBER(SEARCH(Y$1,$B167)),MAX(K$1:K166)+1)</f>
        <v>0</v>
      </c>
      <c r="L167" s="12">
        <f>IF(ISNUMBER(SEARCH(Z$1,$B167)),MAX(L$1:L166)+1)</f>
        <v>15</v>
      </c>
      <c r="M167" s="12" t="b">
        <f>IF(ISNUMBER(SEARCH(AA$1,$B167)),MAX(M$1:M166)+1)</f>
        <v>0</v>
      </c>
      <c r="N167" s="12" t="b">
        <f>IF(ISNUMBER(SEARCH(AB$1,$B167)),MAX(N$1:N166)+1)</f>
        <v>0</v>
      </c>
      <c r="O167" s="12" t="str">
        <f>'AB Touchpoint System Workbook'!K178</f>
        <v>Client 166</v>
      </c>
      <c r="P167" s="13">
        <f t="shared" si="5"/>
        <v>166</v>
      </c>
      <c r="Q167" s="20" t="str">
        <f>IFERROR(VLOOKUP($P167,C:$O,13,0),"")</f>
        <v/>
      </c>
      <c r="R167" s="20" t="str">
        <f>IFERROR(VLOOKUP($P167,D:$O,12,0),"")</f>
        <v/>
      </c>
      <c r="S167" s="20" t="str">
        <f>IFERROR(VLOOKUP($P167,E:$O,11,0),"")</f>
        <v/>
      </c>
      <c r="T167" s="20" t="str">
        <f>IFERROR(VLOOKUP($P167,F:$O,10,0),"")</f>
        <v/>
      </c>
      <c r="U167" s="20" t="str">
        <f>IFERROR(VLOOKUP($P167,G:$O,9,0),"")</f>
        <v/>
      </c>
      <c r="V167" s="20" t="str">
        <f>IFERROR(VLOOKUP($P167,H:$O,8,0),"")</f>
        <v/>
      </c>
      <c r="W167" s="20" t="str">
        <f>IFERROR(VLOOKUP($P167,I:$O,7,0),"")</f>
        <v/>
      </c>
      <c r="X167" s="20" t="str">
        <f>IFERROR(VLOOKUP($P167,J:$O,6,0),"")</f>
        <v/>
      </c>
      <c r="Y167" s="20" t="str">
        <f>IFERROR(VLOOKUP($P167,K:$O,5,0),"")</f>
        <v/>
      </c>
      <c r="Z167" s="20" t="str">
        <f>IFERROR(VLOOKUP($P167,L:$O,4,0),"")</f>
        <v/>
      </c>
      <c r="AA167" s="20" t="str">
        <f>IFERROR(VLOOKUP($P167,M:$O,3,0),"")</f>
        <v/>
      </c>
      <c r="AB167" s="20" t="str">
        <f>IFERROR(VLOOKUP($P167,N:$O,2,0),"")</f>
        <v/>
      </c>
    </row>
    <row r="168" spans="1:28" x14ac:dyDescent="0.15">
      <c r="A168" s="9" t="str">
        <f>'AB Touchpoint System Workbook'!M179</f>
        <v>November</v>
      </c>
      <c r="B168" s="12" t="str">
        <f t="shared" si="4"/>
        <v>Client 167November</v>
      </c>
      <c r="C168" s="12" t="b">
        <f>IF(ISNUMBER(SEARCH(Q$1,$B168)),MAX(C$1:C167)+1)</f>
        <v>0</v>
      </c>
      <c r="D168" s="12" t="b">
        <f>IF(ISNUMBER(SEARCH(R$1,$B168)),MAX(D$1:D167)+1)</f>
        <v>0</v>
      </c>
      <c r="E168" s="12" t="b">
        <f>IF(ISNUMBER(SEARCH(S$1,$B168)),MAX(E$1:E167)+1)</f>
        <v>0</v>
      </c>
      <c r="F168" s="12" t="b">
        <f>IF(ISNUMBER(SEARCH(T$1,$B168)),MAX(F$1:F167)+1)</f>
        <v>0</v>
      </c>
      <c r="G168" s="12" t="b">
        <f>IF(ISNUMBER(SEARCH(U$1,$B168)),MAX(G$1:G167)+1)</f>
        <v>0</v>
      </c>
      <c r="H168" s="12" t="b">
        <f>IF(ISNUMBER(SEARCH(V$1,$B168)),MAX(H$1:H167)+1)</f>
        <v>0</v>
      </c>
      <c r="I168" s="12" t="b">
        <f>IF(ISNUMBER(SEARCH(W$1,$B168)),MAX(I$1:I167)+1)</f>
        <v>0</v>
      </c>
      <c r="J168" s="12" t="b">
        <f>IF(ISNUMBER(SEARCH(X$1,$B168)),MAX(J$1:J167)+1)</f>
        <v>0</v>
      </c>
      <c r="K168" s="12" t="b">
        <f>IF(ISNUMBER(SEARCH(Y$1,$B168)),MAX(K$1:K167)+1)</f>
        <v>0</v>
      </c>
      <c r="L168" s="12" t="b">
        <f>IF(ISNUMBER(SEARCH(Z$1,$B168)),MAX(L$1:L167)+1)</f>
        <v>0</v>
      </c>
      <c r="M168" s="12">
        <f>IF(ISNUMBER(SEARCH(AA$1,$B168)),MAX(M$1:M167)+1)</f>
        <v>14</v>
      </c>
      <c r="N168" s="12" t="b">
        <f>IF(ISNUMBER(SEARCH(AB$1,$B168)),MAX(N$1:N167)+1)</f>
        <v>0</v>
      </c>
      <c r="O168" s="12" t="str">
        <f>'AB Touchpoint System Workbook'!K179</f>
        <v>Client 167</v>
      </c>
      <c r="P168" s="13">
        <f t="shared" si="5"/>
        <v>167</v>
      </c>
      <c r="Q168" s="20" t="str">
        <f>IFERROR(VLOOKUP($P168,C:$O,13,0),"")</f>
        <v/>
      </c>
      <c r="R168" s="20" t="str">
        <f>IFERROR(VLOOKUP($P168,D:$O,12,0),"")</f>
        <v/>
      </c>
      <c r="S168" s="20" t="str">
        <f>IFERROR(VLOOKUP($P168,E:$O,11,0),"")</f>
        <v/>
      </c>
      <c r="T168" s="20" t="str">
        <f>IFERROR(VLOOKUP($P168,F:$O,10,0),"")</f>
        <v/>
      </c>
      <c r="U168" s="20" t="str">
        <f>IFERROR(VLOOKUP($P168,G:$O,9,0),"")</f>
        <v/>
      </c>
      <c r="V168" s="20" t="str">
        <f>IFERROR(VLOOKUP($P168,H:$O,8,0),"")</f>
        <v/>
      </c>
      <c r="W168" s="20" t="str">
        <f>IFERROR(VLOOKUP($P168,I:$O,7,0),"")</f>
        <v/>
      </c>
      <c r="X168" s="20" t="str">
        <f>IFERROR(VLOOKUP($P168,J:$O,6,0),"")</f>
        <v/>
      </c>
      <c r="Y168" s="20" t="str">
        <f>IFERROR(VLOOKUP($P168,K:$O,5,0),"")</f>
        <v/>
      </c>
      <c r="Z168" s="20" t="str">
        <f>IFERROR(VLOOKUP($P168,L:$O,4,0),"")</f>
        <v/>
      </c>
      <c r="AA168" s="20" t="str">
        <f>IFERROR(VLOOKUP($P168,M:$O,3,0),"")</f>
        <v/>
      </c>
      <c r="AB168" s="20" t="str">
        <f>IFERROR(VLOOKUP($P168,N:$O,2,0),"")</f>
        <v/>
      </c>
    </row>
    <row r="169" spans="1:28" x14ac:dyDescent="0.15">
      <c r="A169" s="9" t="str">
        <f>'AB Touchpoint System Workbook'!M180</f>
        <v>December</v>
      </c>
      <c r="B169" s="12" t="str">
        <f t="shared" si="4"/>
        <v>Client 168December</v>
      </c>
      <c r="C169" s="12" t="b">
        <f>IF(ISNUMBER(SEARCH(Q$1,$B169)),MAX(C$1:C168)+1)</f>
        <v>0</v>
      </c>
      <c r="D169" s="12" t="b">
        <f>IF(ISNUMBER(SEARCH(R$1,$B169)),MAX(D$1:D168)+1)</f>
        <v>0</v>
      </c>
      <c r="E169" s="12" t="b">
        <f>IF(ISNUMBER(SEARCH(S$1,$B169)),MAX(E$1:E168)+1)</f>
        <v>0</v>
      </c>
      <c r="F169" s="12" t="b">
        <f>IF(ISNUMBER(SEARCH(T$1,$B169)),MAX(F$1:F168)+1)</f>
        <v>0</v>
      </c>
      <c r="G169" s="12" t="b">
        <f>IF(ISNUMBER(SEARCH(U$1,$B169)),MAX(G$1:G168)+1)</f>
        <v>0</v>
      </c>
      <c r="H169" s="12" t="b">
        <f>IF(ISNUMBER(SEARCH(V$1,$B169)),MAX(H$1:H168)+1)</f>
        <v>0</v>
      </c>
      <c r="I169" s="12" t="b">
        <f>IF(ISNUMBER(SEARCH(W$1,$B169)),MAX(I$1:I168)+1)</f>
        <v>0</v>
      </c>
      <c r="J169" s="12" t="b">
        <f>IF(ISNUMBER(SEARCH(X$1,$B169)),MAX(J$1:J168)+1)</f>
        <v>0</v>
      </c>
      <c r="K169" s="12" t="b">
        <f>IF(ISNUMBER(SEARCH(Y$1,$B169)),MAX(K$1:K168)+1)</f>
        <v>0</v>
      </c>
      <c r="L169" s="12" t="b">
        <f>IF(ISNUMBER(SEARCH(Z$1,$B169)),MAX(L$1:L168)+1)</f>
        <v>0</v>
      </c>
      <c r="M169" s="12" t="b">
        <f>IF(ISNUMBER(SEARCH(AA$1,$B169)),MAX(M$1:M168)+1)</f>
        <v>0</v>
      </c>
      <c r="N169" s="12">
        <f>IF(ISNUMBER(SEARCH(AB$1,$B169)),MAX(N$1:N168)+1)</f>
        <v>13</v>
      </c>
      <c r="O169" s="12" t="str">
        <f>'AB Touchpoint System Workbook'!K180</f>
        <v>Client 168</v>
      </c>
      <c r="P169" s="13">
        <f t="shared" si="5"/>
        <v>168</v>
      </c>
      <c r="Q169" s="20" t="str">
        <f>IFERROR(VLOOKUP($P169,C:$O,13,0),"")</f>
        <v/>
      </c>
      <c r="R169" s="20" t="str">
        <f>IFERROR(VLOOKUP($P169,D:$O,12,0),"")</f>
        <v/>
      </c>
      <c r="S169" s="20" t="str">
        <f>IFERROR(VLOOKUP($P169,E:$O,11,0),"")</f>
        <v/>
      </c>
      <c r="T169" s="20" t="str">
        <f>IFERROR(VLOOKUP($P169,F:$O,10,0),"")</f>
        <v/>
      </c>
      <c r="U169" s="20" t="str">
        <f>IFERROR(VLOOKUP($P169,G:$O,9,0),"")</f>
        <v/>
      </c>
      <c r="V169" s="20" t="str">
        <f>IFERROR(VLOOKUP($P169,H:$O,8,0),"")</f>
        <v/>
      </c>
      <c r="W169" s="20" t="str">
        <f>IFERROR(VLOOKUP($P169,I:$O,7,0),"")</f>
        <v/>
      </c>
      <c r="X169" s="20" t="str">
        <f>IFERROR(VLOOKUP($P169,J:$O,6,0),"")</f>
        <v/>
      </c>
      <c r="Y169" s="20" t="str">
        <f>IFERROR(VLOOKUP($P169,K:$O,5,0),"")</f>
        <v/>
      </c>
      <c r="Z169" s="20" t="str">
        <f>IFERROR(VLOOKUP($P169,L:$O,4,0),"")</f>
        <v/>
      </c>
      <c r="AA169" s="20" t="str">
        <f>IFERROR(VLOOKUP($P169,M:$O,3,0),"")</f>
        <v/>
      </c>
      <c r="AB169" s="20" t="str">
        <f>IFERROR(VLOOKUP($P169,N:$O,2,0),"")</f>
        <v/>
      </c>
    </row>
    <row r="170" spans="1:28" x14ac:dyDescent="0.15">
      <c r="A170" s="9" t="str">
        <f>'AB Touchpoint System Workbook'!M181</f>
        <v>January</v>
      </c>
      <c r="B170" s="12" t="str">
        <f t="shared" si="4"/>
        <v>Client 169January</v>
      </c>
      <c r="C170" s="12">
        <f>IF(ISNUMBER(SEARCH(Q$1,$B170)),MAX(C$1:C169)+1)</f>
        <v>14</v>
      </c>
      <c r="D170" s="12" t="b">
        <f>IF(ISNUMBER(SEARCH(R$1,$B170)),MAX(D$1:D169)+1)</f>
        <v>0</v>
      </c>
      <c r="E170" s="12" t="b">
        <f>IF(ISNUMBER(SEARCH(S$1,$B170)),MAX(E$1:E169)+1)</f>
        <v>0</v>
      </c>
      <c r="F170" s="12" t="b">
        <f>IF(ISNUMBER(SEARCH(T$1,$B170)),MAX(F$1:F169)+1)</f>
        <v>0</v>
      </c>
      <c r="G170" s="12" t="b">
        <f>IF(ISNUMBER(SEARCH(U$1,$B170)),MAX(G$1:G169)+1)</f>
        <v>0</v>
      </c>
      <c r="H170" s="12" t="b">
        <f>IF(ISNUMBER(SEARCH(V$1,$B170)),MAX(H$1:H169)+1)</f>
        <v>0</v>
      </c>
      <c r="I170" s="12" t="b">
        <f>IF(ISNUMBER(SEARCH(W$1,$B170)),MAX(I$1:I169)+1)</f>
        <v>0</v>
      </c>
      <c r="J170" s="12" t="b">
        <f>IF(ISNUMBER(SEARCH(X$1,$B170)),MAX(J$1:J169)+1)</f>
        <v>0</v>
      </c>
      <c r="K170" s="12" t="b">
        <f>IF(ISNUMBER(SEARCH(Y$1,$B170)),MAX(K$1:K169)+1)</f>
        <v>0</v>
      </c>
      <c r="L170" s="12" t="b">
        <f>IF(ISNUMBER(SEARCH(Z$1,$B170)),MAX(L$1:L169)+1)</f>
        <v>0</v>
      </c>
      <c r="M170" s="12" t="b">
        <f>IF(ISNUMBER(SEARCH(AA$1,$B170)),MAX(M$1:M169)+1)</f>
        <v>0</v>
      </c>
      <c r="N170" s="12" t="b">
        <f>IF(ISNUMBER(SEARCH(AB$1,$B170)),MAX(N$1:N169)+1)</f>
        <v>0</v>
      </c>
      <c r="O170" s="12" t="str">
        <f>'AB Touchpoint System Workbook'!K181</f>
        <v>Client 169</v>
      </c>
      <c r="P170" s="13">
        <f t="shared" si="5"/>
        <v>169</v>
      </c>
      <c r="Q170" s="20" t="str">
        <f>IFERROR(VLOOKUP($P170,C:$O,13,0),"")</f>
        <v/>
      </c>
      <c r="R170" s="20" t="str">
        <f>IFERROR(VLOOKUP($P170,D:$O,12,0),"")</f>
        <v/>
      </c>
      <c r="S170" s="20" t="str">
        <f>IFERROR(VLOOKUP($P170,E:$O,11,0),"")</f>
        <v/>
      </c>
      <c r="T170" s="20" t="str">
        <f>IFERROR(VLOOKUP($P170,F:$O,10,0),"")</f>
        <v/>
      </c>
      <c r="U170" s="20" t="str">
        <f>IFERROR(VLOOKUP($P170,G:$O,9,0),"")</f>
        <v/>
      </c>
      <c r="V170" s="20" t="str">
        <f>IFERROR(VLOOKUP($P170,H:$O,8,0),"")</f>
        <v/>
      </c>
      <c r="W170" s="20" t="str">
        <f>IFERROR(VLOOKUP($P170,I:$O,7,0),"")</f>
        <v/>
      </c>
      <c r="X170" s="20" t="str">
        <f>IFERROR(VLOOKUP($P170,J:$O,6,0),"")</f>
        <v/>
      </c>
      <c r="Y170" s="20" t="str">
        <f>IFERROR(VLOOKUP($P170,K:$O,5,0),"")</f>
        <v/>
      </c>
      <c r="Z170" s="20" t="str">
        <f>IFERROR(VLOOKUP($P170,L:$O,4,0),"")</f>
        <v/>
      </c>
      <c r="AA170" s="20" t="str">
        <f>IFERROR(VLOOKUP($P170,M:$O,3,0),"")</f>
        <v/>
      </c>
      <c r="AB170" s="20" t="str">
        <f>IFERROR(VLOOKUP($P170,N:$O,2,0),"")</f>
        <v/>
      </c>
    </row>
    <row r="171" spans="1:28" x14ac:dyDescent="0.15">
      <c r="A171" s="9" t="str">
        <f>'AB Touchpoint System Workbook'!M182</f>
        <v>February</v>
      </c>
      <c r="B171" s="12" t="str">
        <f t="shared" si="4"/>
        <v>Client 170February</v>
      </c>
      <c r="C171" s="12" t="b">
        <f>IF(ISNUMBER(SEARCH(Q$1,$B171)),MAX(C$1:C170)+1)</f>
        <v>0</v>
      </c>
      <c r="D171" s="12">
        <f>IF(ISNUMBER(SEARCH(R$1,$B171)),MAX(D$1:D170)+1)</f>
        <v>15</v>
      </c>
      <c r="E171" s="12" t="b">
        <f>IF(ISNUMBER(SEARCH(S$1,$B171)),MAX(E$1:E170)+1)</f>
        <v>0</v>
      </c>
      <c r="F171" s="12" t="b">
        <f>IF(ISNUMBER(SEARCH(T$1,$B171)),MAX(F$1:F170)+1)</f>
        <v>0</v>
      </c>
      <c r="G171" s="12" t="b">
        <f>IF(ISNUMBER(SEARCH(U$1,$B171)),MAX(G$1:G170)+1)</f>
        <v>0</v>
      </c>
      <c r="H171" s="12" t="b">
        <f>IF(ISNUMBER(SEARCH(V$1,$B171)),MAX(H$1:H170)+1)</f>
        <v>0</v>
      </c>
      <c r="I171" s="12" t="b">
        <f>IF(ISNUMBER(SEARCH(W$1,$B171)),MAX(I$1:I170)+1)</f>
        <v>0</v>
      </c>
      <c r="J171" s="12" t="b">
        <f>IF(ISNUMBER(SEARCH(X$1,$B171)),MAX(J$1:J170)+1)</f>
        <v>0</v>
      </c>
      <c r="K171" s="12" t="b">
        <f>IF(ISNUMBER(SEARCH(Y$1,$B171)),MAX(K$1:K170)+1)</f>
        <v>0</v>
      </c>
      <c r="L171" s="12" t="b">
        <f>IF(ISNUMBER(SEARCH(Z$1,$B171)),MAX(L$1:L170)+1)</f>
        <v>0</v>
      </c>
      <c r="M171" s="12" t="b">
        <f>IF(ISNUMBER(SEARCH(AA$1,$B171)),MAX(M$1:M170)+1)</f>
        <v>0</v>
      </c>
      <c r="N171" s="12" t="b">
        <f>IF(ISNUMBER(SEARCH(AB$1,$B171)),MAX(N$1:N170)+1)</f>
        <v>0</v>
      </c>
      <c r="O171" s="12" t="str">
        <f>'AB Touchpoint System Workbook'!K182</f>
        <v>Client 170</v>
      </c>
      <c r="P171" s="13">
        <f t="shared" si="5"/>
        <v>170</v>
      </c>
      <c r="Q171" s="20" t="str">
        <f>IFERROR(VLOOKUP($P171,C:$O,13,0),"")</f>
        <v/>
      </c>
      <c r="R171" s="20" t="str">
        <f>IFERROR(VLOOKUP($P171,D:$O,12,0),"")</f>
        <v/>
      </c>
      <c r="S171" s="20" t="str">
        <f>IFERROR(VLOOKUP($P171,E:$O,11,0),"")</f>
        <v/>
      </c>
      <c r="T171" s="20" t="str">
        <f>IFERROR(VLOOKUP($P171,F:$O,10,0),"")</f>
        <v/>
      </c>
      <c r="U171" s="20" t="str">
        <f>IFERROR(VLOOKUP($P171,G:$O,9,0),"")</f>
        <v/>
      </c>
      <c r="V171" s="20" t="str">
        <f>IFERROR(VLOOKUP($P171,H:$O,8,0),"")</f>
        <v/>
      </c>
      <c r="W171" s="20" t="str">
        <f>IFERROR(VLOOKUP($P171,I:$O,7,0),"")</f>
        <v/>
      </c>
      <c r="X171" s="20" t="str">
        <f>IFERROR(VLOOKUP($P171,J:$O,6,0),"")</f>
        <v/>
      </c>
      <c r="Y171" s="20" t="str">
        <f>IFERROR(VLOOKUP($P171,K:$O,5,0),"")</f>
        <v/>
      </c>
      <c r="Z171" s="20" t="str">
        <f>IFERROR(VLOOKUP($P171,L:$O,4,0),"")</f>
        <v/>
      </c>
      <c r="AA171" s="20" t="str">
        <f>IFERROR(VLOOKUP($P171,M:$O,3,0),"")</f>
        <v/>
      </c>
      <c r="AB171" s="20" t="str">
        <f>IFERROR(VLOOKUP($P171,N:$O,2,0),"")</f>
        <v/>
      </c>
    </row>
    <row r="172" spans="1:28" x14ac:dyDescent="0.15">
      <c r="A172" s="9" t="str">
        <f>'AB Touchpoint System Workbook'!M183</f>
        <v>March</v>
      </c>
      <c r="B172" s="12" t="str">
        <f t="shared" si="4"/>
        <v>Client 171March</v>
      </c>
      <c r="C172" s="12" t="b">
        <f>IF(ISNUMBER(SEARCH(Q$1,$B172)),MAX(C$1:C171)+1)</f>
        <v>0</v>
      </c>
      <c r="D172" s="12" t="b">
        <f>IF(ISNUMBER(SEARCH(R$1,$B172)),MAX(D$1:D171)+1)</f>
        <v>0</v>
      </c>
      <c r="E172" s="12">
        <f>IF(ISNUMBER(SEARCH(S$1,$B172)),MAX(E$1:E171)+1)</f>
        <v>15</v>
      </c>
      <c r="F172" s="12" t="b">
        <f>IF(ISNUMBER(SEARCH(T$1,$B172)),MAX(F$1:F171)+1)</f>
        <v>0</v>
      </c>
      <c r="G172" s="12" t="b">
        <f>IF(ISNUMBER(SEARCH(U$1,$B172)),MAX(G$1:G171)+1)</f>
        <v>0</v>
      </c>
      <c r="H172" s="12" t="b">
        <f>IF(ISNUMBER(SEARCH(V$1,$B172)),MAX(H$1:H171)+1)</f>
        <v>0</v>
      </c>
      <c r="I172" s="12" t="b">
        <f>IF(ISNUMBER(SEARCH(W$1,$B172)),MAX(I$1:I171)+1)</f>
        <v>0</v>
      </c>
      <c r="J172" s="12" t="b">
        <f>IF(ISNUMBER(SEARCH(X$1,$B172)),MAX(J$1:J171)+1)</f>
        <v>0</v>
      </c>
      <c r="K172" s="12" t="b">
        <f>IF(ISNUMBER(SEARCH(Y$1,$B172)),MAX(K$1:K171)+1)</f>
        <v>0</v>
      </c>
      <c r="L172" s="12" t="b">
        <f>IF(ISNUMBER(SEARCH(Z$1,$B172)),MAX(L$1:L171)+1)</f>
        <v>0</v>
      </c>
      <c r="M172" s="12" t="b">
        <f>IF(ISNUMBER(SEARCH(AA$1,$B172)),MAX(M$1:M171)+1)</f>
        <v>0</v>
      </c>
      <c r="N172" s="12" t="b">
        <f>IF(ISNUMBER(SEARCH(AB$1,$B172)),MAX(N$1:N171)+1)</f>
        <v>0</v>
      </c>
      <c r="O172" s="12" t="str">
        <f>'AB Touchpoint System Workbook'!K183</f>
        <v>Client 171</v>
      </c>
      <c r="P172" s="13">
        <f t="shared" si="5"/>
        <v>171</v>
      </c>
      <c r="Q172" s="20" t="str">
        <f>IFERROR(VLOOKUP($P172,C:$O,13,0),"")</f>
        <v/>
      </c>
      <c r="R172" s="20" t="str">
        <f>IFERROR(VLOOKUP($P172,D:$O,12,0),"")</f>
        <v/>
      </c>
      <c r="S172" s="20" t="str">
        <f>IFERROR(VLOOKUP($P172,E:$O,11,0),"")</f>
        <v/>
      </c>
      <c r="T172" s="20" t="str">
        <f>IFERROR(VLOOKUP($P172,F:$O,10,0),"")</f>
        <v/>
      </c>
      <c r="U172" s="20" t="str">
        <f>IFERROR(VLOOKUP($P172,G:$O,9,0),"")</f>
        <v/>
      </c>
      <c r="V172" s="20" t="str">
        <f>IFERROR(VLOOKUP($P172,H:$O,8,0),"")</f>
        <v/>
      </c>
      <c r="W172" s="20" t="str">
        <f>IFERROR(VLOOKUP($P172,I:$O,7,0),"")</f>
        <v/>
      </c>
      <c r="X172" s="20" t="str">
        <f>IFERROR(VLOOKUP($P172,J:$O,6,0),"")</f>
        <v/>
      </c>
      <c r="Y172" s="20" t="str">
        <f>IFERROR(VLOOKUP($P172,K:$O,5,0),"")</f>
        <v/>
      </c>
      <c r="Z172" s="20" t="str">
        <f>IFERROR(VLOOKUP($P172,L:$O,4,0),"")</f>
        <v/>
      </c>
      <c r="AA172" s="20" t="str">
        <f>IFERROR(VLOOKUP($P172,M:$O,3,0),"")</f>
        <v/>
      </c>
      <c r="AB172" s="20" t="str">
        <f>IFERROR(VLOOKUP($P172,N:$O,2,0),"")</f>
        <v/>
      </c>
    </row>
    <row r="173" spans="1:28" x14ac:dyDescent="0.15">
      <c r="A173" s="9" t="str">
        <f>'AB Touchpoint System Workbook'!M184</f>
        <v>April</v>
      </c>
      <c r="B173" s="12" t="str">
        <f t="shared" si="4"/>
        <v>Client 172April</v>
      </c>
      <c r="C173" s="12" t="b">
        <f>IF(ISNUMBER(SEARCH(Q$1,$B173)),MAX(C$1:C172)+1)</f>
        <v>0</v>
      </c>
      <c r="D173" s="12" t="b">
        <f>IF(ISNUMBER(SEARCH(R$1,$B173)),MAX(D$1:D172)+1)</f>
        <v>0</v>
      </c>
      <c r="E173" s="12" t="b">
        <f>IF(ISNUMBER(SEARCH(S$1,$B173)),MAX(E$1:E172)+1)</f>
        <v>0</v>
      </c>
      <c r="F173" s="12">
        <f>IF(ISNUMBER(SEARCH(T$1,$B173)),MAX(F$1:F172)+1)</f>
        <v>15</v>
      </c>
      <c r="G173" s="12" t="b">
        <f>IF(ISNUMBER(SEARCH(U$1,$B173)),MAX(G$1:G172)+1)</f>
        <v>0</v>
      </c>
      <c r="H173" s="12" t="b">
        <f>IF(ISNUMBER(SEARCH(V$1,$B173)),MAX(H$1:H172)+1)</f>
        <v>0</v>
      </c>
      <c r="I173" s="12" t="b">
        <f>IF(ISNUMBER(SEARCH(W$1,$B173)),MAX(I$1:I172)+1)</f>
        <v>0</v>
      </c>
      <c r="J173" s="12" t="b">
        <f>IF(ISNUMBER(SEARCH(X$1,$B173)),MAX(J$1:J172)+1)</f>
        <v>0</v>
      </c>
      <c r="K173" s="12" t="b">
        <f>IF(ISNUMBER(SEARCH(Y$1,$B173)),MAX(K$1:K172)+1)</f>
        <v>0</v>
      </c>
      <c r="L173" s="12" t="b">
        <f>IF(ISNUMBER(SEARCH(Z$1,$B173)),MAX(L$1:L172)+1)</f>
        <v>0</v>
      </c>
      <c r="M173" s="12" t="b">
        <f>IF(ISNUMBER(SEARCH(AA$1,$B173)),MAX(M$1:M172)+1)</f>
        <v>0</v>
      </c>
      <c r="N173" s="12" t="b">
        <f>IF(ISNUMBER(SEARCH(AB$1,$B173)),MAX(N$1:N172)+1)</f>
        <v>0</v>
      </c>
      <c r="O173" s="12" t="str">
        <f>'AB Touchpoint System Workbook'!K184</f>
        <v>Client 172</v>
      </c>
      <c r="P173" s="13">
        <f t="shared" si="5"/>
        <v>172</v>
      </c>
      <c r="Q173" s="20" t="str">
        <f>IFERROR(VLOOKUP($P173,C:$O,13,0),"")</f>
        <v/>
      </c>
      <c r="R173" s="20" t="str">
        <f>IFERROR(VLOOKUP($P173,D:$O,12,0),"")</f>
        <v/>
      </c>
      <c r="S173" s="20" t="str">
        <f>IFERROR(VLOOKUP($P173,E:$O,11,0),"")</f>
        <v/>
      </c>
      <c r="T173" s="20" t="str">
        <f>IFERROR(VLOOKUP($P173,F:$O,10,0),"")</f>
        <v/>
      </c>
      <c r="U173" s="20" t="str">
        <f>IFERROR(VLOOKUP($P173,G:$O,9,0),"")</f>
        <v/>
      </c>
      <c r="V173" s="20" t="str">
        <f>IFERROR(VLOOKUP($P173,H:$O,8,0),"")</f>
        <v/>
      </c>
      <c r="W173" s="20" t="str">
        <f>IFERROR(VLOOKUP($P173,I:$O,7,0),"")</f>
        <v/>
      </c>
      <c r="X173" s="20" t="str">
        <f>IFERROR(VLOOKUP($P173,J:$O,6,0),"")</f>
        <v/>
      </c>
      <c r="Y173" s="20" t="str">
        <f>IFERROR(VLOOKUP($P173,K:$O,5,0),"")</f>
        <v/>
      </c>
      <c r="Z173" s="20" t="str">
        <f>IFERROR(VLOOKUP($P173,L:$O,4,0),"")</f>
        <v/>
      </c>
      <c r="AA173" s="20" t="str">
        <f>IFERROR(VLOOKUP($P173,M:$O,3,0),"")</f>
        <v/>
      </c>
      <c r="AB173" s="20" t="str">
        <f>IFERROR(VLOOKUP($P173,N:$O,2,0),"")</f>
        <v/>
      </c>
    </row>
    <row r="174" spans="1:28" x14ac:dyDescent="0.15">
      <c r="A174" s="9" t="str">
        <f>'AB Touchpoint System Workbook'!M185</f>
        <v>May</v>
      </c>
      <c r="B174" s="12" t="str">
        <f t="shared" si="4"/>
        <v>Client 173May</v>
      </c>
      <c r="C174" s="12" t="b">
        <f>IF(ISNUMBER(SEARCH(Q$1,$B174)),MAX(C$1:C173)+1)</f>
        <v>0</v>
      </c>
      <c r="D174" s="12" t="b">
        <f>IF(ISNUMBER(SEARCH(R$1,$B174)),MAX(D$1:D173)+1)</f>
        <v>0</v>
      </c>
      <c r="E174" s="12" t="b">
        <f>IF(ISNUMBER(SEARCH(S$1,$B174)),MAX(E$1:E173)+1)</f>
        <v>0</v>
      </c>
      <c r="F174" s="12" t="b">
        <f>IF(ISNUMBER(SEARCH(T$1,$B174)),MAX(F$1:F173)+1)</f>
        <v>0</v>
      </c>
      <c r="G174" s="12">
        <f>IF(ISNUMBER(SEARCH(U$1,$B174)),MAX(G$1:G173)+1)</f>
        <v>15</v>
      </c>
      <c r="H174" s="12" t="b">
        <f>IF(ISNUMBER(SEARCH(V$1,$B174)),MAX(H$1:H173)+1)</f>
        <v>0</v>
      </c>
      <c r="I174" s="12" t="b">
        <f>IF(ISNUMBER(SEARCH(W$1,$B174)),MAX(I$1:I173)+1)</f>
        <v>0</v>
      </c>
      <c r="J174" s="12" t="b">
        <f>IF(ISNUMBER(SEARCH(X$1,$B174)),MAX(J$1:J173)+1)</f>
        <v>0</v>
      </c>
      <c r="K174" s="12" t="b">
        <f>IF(ISNUMBER(SEARCH(Y$1,$B174)),MAX(K$1:K173)+1)</f>
        <v>0</v>
      </c>
      <c r="L174" s="12" t="b">
        <f>IF(ISNUMBER(SEARCH(Z$1,$B174)),MAX(L$1:L173)+1)</f>
        <v>0</v>
      </c>
      <c r="M174" s="12" t="b">
        <f>IF(ISNUMBER(SEARCH(AA$1,$B174)),MAX(M$1:M173)+1)</f>
        <v>0</v>
      </c>
      <c r="N174" s="12" t="b">
        <f>IF(ISNUMBER(SEARCH(AB$1,$B174)),MAX(N$1:N173)+1)</f>
        <v>0</v>
      </c>
      <c r="O174" s="12" t="str">
        <f>'AB Touchpoint System Workbook'!K185</f>
        <v>Client 173</v>
      </c>
      <c r="P174" s="13">
        <f t="shared" si="5"/>
        <v>173</v>
      </c>
      <c r="Q174" s="20" t="str">
        <f>IFERROR(VLOOKUP($P174,C:$O,13,0),"")</f>
        <v/>
      </c>
      <c r="R174" s="20" t="str">
        <f>IFERROR(VLOOKUP($P174,D:$O,12,0),"")</f>
        <v/>
      </c>
      <c r="S174" s="20" t="str">
        <f>IFERROR(VLOOKUP($P174,E:$O,11,0),"")</f>
        <v/>
      </c>
      <c r="T174" s="20" t="str">
        <f>IFERROR(VLOOKUP($P174,F:$O,10,0),"")</f>
        <v/>
      </c>
      <c r="U174" s="20" t="str">
        <f>IFERROR(VLOOKUP($P174,G:$O,9,0),"")</f>
        <v/>
      </c>
      <c r="V174" s="20" t="str">
        <f>IFERROR(VLOOKUP($P174,H:$O,8,0),"")</f>
        <v/>
      </c>
      <c r="W174" s="20" t="str">
        <f>IFERROR(VLOOKUP($P174,I:$O,7,0),"")</f>
        <v/>
      </c>
      <c r="X174" s="20" t="str">
        <f>IFERROR(VLOOKUP($P174,J:$O,6,0),"")</f>
        <v/>
      </c>
      <c r="Y174" s="20" t="str">
        <f>IFERROR(VLOOKUP($P174,K:$O,5,0),"")</f>
        <v/>
      </c>
      <c r="Z174" s="20" t="str">
        <f>IFERROR(VLOOKUP($P174,L:$O,4,0),"")</f>
        <v/>
      </c>
      <c r="AA174" s="20" t="str">
        <f>IFERROR(VLOOKUP($P174,M:$O,3,0),"")</f>
        <v/>
      </c>
      <c r="AB174" s="20" t="str">
        <f>IFERROR(VLOOKUP($P174,N:$O,2,0),"")</f>
        <v/>
      </c>
    </row>
    <row r="175" spans="1:28" x14ac:dyDescent="0.15">
      <c r="A175" s="9" t="str">
        <f>'AB Touchpoint System Workbook'!M186</f>
        <v>June</v>
      </c>
      <c r="B175" s="12" t="str">
        <f t="shared" si="4"/>
        <v>Client 174June</v>
      </c>
      <c r="C175" s="12" t="b">
        <f>IF(ISNUMBER(SEARCH(Q$1,$B175)),MAX(C$1:C174)+1)</f>
        <v>0</v>
      </c>
      <c r="D175" s="12" t="b">
        <f>IF(ISNUMBER(SEARCH(R$1,$B175)),MAX(D$1:D174)+1)</f>
        <v>0</v>
      </c>
      <c r="E175" s="12" t="b">
        <f>IF(ISNUMBER(SEARCH(S$1,$B175)),MAX(E$1:E174)+1)</f>
        <v>0</v>
      </c>
      <c r="F175" s="12" t="b">
        <f>IF(ISNUMBER(SEARCH(T$1,$B175)),MAX(F$1:F174)+1)</f>
        <v>0</v>
      </c>
      <c r="G175" s="12" t="b">
        <f>IF(ISNUMBER(SEARCH(U$1,$B175)),MAX(G$1:G174)+1)</f>
        <v>0</v>
      </c>
      <c r="H175" s="12">
        <f>IF(ISNUMBER(SEARCH(V$1,$B175)),MAX(H$1:H174)+1)</f>
        <v>15</v>
      </c>
      <c r="I175" s="12" t="b">
        <f>IF(ISNUMBER(SEARCH(W$1,$B175)),MAX(I$1:I174)+1)</f>
        <v>0</v>
      </c>
      <c r="J175" s="12" t="b">
        <f>IF(ISNUMBER(SEARCH(X$1,$B175)),MAX(J$1:J174)+1)</f>
        <v>0</v>
      </c>
      <c r="K175" s="12" t="b">
        <f>IF(ISNUMBER(SEARCH(Y$1,$B175)),MAX(K$1:K174)+1)</f>
        <v>0</v>
      </c>
      <c r="L175" s="12" t="b">
        <f>IF(ISNUMBER(SEARCH(Z$1,$B175)),MAX(L$1:L174)+1)</f>
        <v>0</v>
      </c>
      <c r="M175" s="12" t="b">
        <f>IF(ISNUMBER(SEARCH(AA$1,$B175)),MAX(M$1:M174)+1)</f>
        <v>0</v>
      </c>
      <c r="N175" s="12" t="b">
        <f>IF(ISNUMBER(SEARCH(AB$1,$B175)),MAX(N$1:N174)+1)</f>
        <v>0</v>
      </c>
      <c r="O175" s="12" t="str">
        <f>'AB Touchpoint System Workbook'!K186</f>
        <v>Client 174</v>
      </c>
      <c r="P175" s="13">
        <f t="shared" si="5"/>
        <v>174</v>
      </c>
      <c r="Q175" s="20" t="str">
        <f>IFERROR(VLOOKUP($P175,C:$O,13,0),"")</f>
        <v/>
      </c>
      <c r="R175" s="20" t="str">
        <f>IFERROR(VLOOKUP($P175,D:$O,12,0),"")</f>
        <v/>
      </c>
      <c r="S175" s="20" t="str">
        <f>IFERROR(VLOOKUP($P175,E:$O,11,0),"")</f>
        <v/>
      </c>
      <c r="T175" s="20" t="str">
        <f>IFERROR(VLOOKUP($P175,F:$O,10,0),"")</f>
        <v/>
      </c>
      <c r="U175" s="20" t="str">
        <f>IFERROR(VLOOKUP($P175,G:$O,9,0),"")</f>
        <v/>
      </c>
      <c r="V175" s="20" t="str">
        <f>IFERROR(VLOOKUP($P175,H:$O,8,0),"")</f>
        <v/>
      </c>
      <c r="W175" s="20" t="str">
        <f>IFERROR(VLOOKUP($P175,I:$O,7,0),"")</f>
        <v/>
      </c>
      <c r="X175" s="20" t="str">
        <f>IFERROR(VLOOKUP($P175,J:$O,6,0),"")</f>
        <v/>
      </c>
      <c r="Y175" s="20" t="str">
        <f>IFERROR(VLOOKUP($P175,K:$O,5,0),"")</f>
        <v/>
      </c>
      <c r="Z175" s="20" t="str">
        <f>IFERROR(VLOOKUP($P175,L:$O,4,0),"")</f>
        <v/>
      </c>
      <c r="AA175" s="20" t="str">
        <f>IFERROR(VLOOKUP($P175,M:$O,3,0),"")</f>
        <v/>
      </c>
      <c r="AB175" s="20" t="str">
        <f>IFERROR(VLOOKUP($P175,N:$O,2,0),"")</f>
        <v/>
      </c>
    </row>
    <row r="176" spans="1:28" x14ac:dyDescent="0.15">
      <c r="A176" s="9" t="str">
        <f>'AB Touchpoint System Workbook'!M187</f>
        <v>July</v>
      </c>
      <c r="B176" s="12" t="str">
        <f t="shared" si="4"/>
        <v>Client 175July</v>
      </c>
      <c r="C176" s="12" t="b">
        <f>IF(ISNUMBER(SEARCH(Q$1,$B176)),MAX(C$1:C175)+1)</f>
        <v>0</v>
      </c>
      <c r="D176" s="12" t="b">
        <f>IF(ISNUMBER(SEARCH(R$1,$B176)),MAX(D$1:D175)+1)</f>
        <v>0</v>
      </c>
      <c r="E176" s="12" t="b">
        <f>IF(ISNUMBER(SEARCH(S$1,$B176)),MAX(E$1:E175)+1)</f>
        <v>0</v>
      </c>
      <c r="F176" s="12" t="b">
        <f>IF(ISNUMBER(SEARCH(T$1,$B176)),MAX(F$1:F175)+1)</f>
        <v>0</v>
      </c>
      <c r="G176" s="12" t="b">
        <f>IF(ISNUMBER(SEARCH(U$1,$B176)),MAX(G$1:G175)+1)</f>
        <v>0</v>
      </c>
      <c r="H176" s="12" t="b">
        <f>IF(ISNUMBER(SEARCH(V$1,$B176)),MAX(H$1:H175)+1)</f>
        <v>0</v>
      </c>
      <c r="I176" s="12">
        <f>IF(ISNUMBER(SEARCH(W$1,$B176)),MAX(I$1:I175)+1)</f>
        <v>15</v>
      </c>
      <c r="J176" s="12" t="b">
        <f>IF(ISNUMBER(SEARCH(X$1,$B176)),MAX(J$1:J175)+1)</f>
        <v>0</v>
      </c>
      <c r="K176" s="12" t="b">
        <f>IF(ISNUMBER(SEARCH(Y$1,$B176)),MAX(K$1:K175)+1)</f>
        <v>0</v>
      </c>
      <c r="L176" s="12" t="b">
        <f>IF(ISNUMBER(SEARCH(Z$1,$B176)),MAX(L$1:L175)+1)</f>
        <v>0</v>
      </c>
      <c r="M176" s="12" t="b">
        <f>IF(ISNUMBER(SEARCH(AA$1,$B176)),MAX(M$1:M175)+1)</f>
        <v>0</v>
      </c>
      <c r="N176" s="12" t="b">
        <f>IF(ISNUMBER(SEARCH(AB$1,$B176)),MAX(N$1:N175)+1)</f>
        <v>0</v>
      </c>
      <c r="O176" s="12" t="str">
        <f>'AB Touchpoint System Workbook'!K187</f>
        <v>Client 175</v>
      </c>
      <c r="P176" s="13">
        <f t="shared" si="5"/>
        <v>175</v>
      </c>
      <c r="Q176" s="20" t="str">
        <f>IFERROR(VLOOKUP($P176,C:$O,13,0),"")</f>
        <v/>
      </c>
      <c r="R176" s="20" t="str">
        <f>IFERROR(VLOOKUP($P176,D:$O,12,0),"")</f>
        <v/>
      </c>
      <c r="S176" s="20" t="str">
        <f>IFERROR(VLOOKUP($P176,E:$O,11,0),"")</f>
        <v/>
      </c>
      <c r="T176" s="20" t="str">
        <f>IFERROR(VLOOKUP($P176,F:$O,10,0),"")</f>
        <v/>
      </c>
      <c r="U176" s="20" t="str">
        <f>IFERROR(VLOOKUP($P176,G:$O,9,0),"")</f>
        <v/>
      </c>
      <c r="V176" s="20" t="str">
        <f>IFERROR(VLOOKUP($P176,H:$O,8,0),"")</f>
        <v/>
      </c>
      <c r="W176" s="20" t="str">
        <f>IFERROR(VLOOKUP($P176,I:$O,7,0),"")</f>
        <v/>
      </c>
      <c r="X176" s="20" t="str">
        <f>IFERROR(VLOOKUP($P176,J:$O,6,0),"")</f>
        <v/>
      </c>
      <c r="Y176" s="20" t="str">
        <f>IFERROR(VLOOKUP($P176,K:$O,5,0),"")</f>
        <v/>
      </c>
      <c r="Z176" s="20" t="str">
        <f>IFERROR(VLOOKUP($P176,L:$O,4,0),"")</f>
        <v/>
      </c>
      <c r="AA176" s="20" t="str">
        <f>IFERROR(VLOOKUP($P176,M:$O,3,0),"")</f>
        <v/>
      </c>
      <c r="AB176" s="20" t="str">
        <f>IFERROR(VLOOKUP($P176,N:$O,2,0),"")</f>
        <v/>
      </c>
    </row>
    <row r="177" spans="1:28" x14ac:dyDescent="0.15">
      <c r="A177" s="9" t="str">
        <f>'AB Touchpoint System Workbook'!M188</f>
        <v>August</v>
      </c>
      <c r="B177" s="12" t="str">
        <f t="shared" si="4"/>
        <v>Client 176August</v>
      </c>
      <c r="C177" s="12" t="b">
        <f>IF(ISNUMBER(SEARCH(Q$1,$B177)),MAX(C$1:C176)+1)</f>
        <v>0</v>
      </c>
      <c r="D177" s="12" t="b">
        <f>IF(ISNUMBER(SEARCH(R$1,$B177)),MAX(D$1:D176)+1)</f>
        <v>0</v>
      </c>
      <c r="E177" s="12" t="b">
        <f>IF(ISNUMBER(SEARCH(S$1,$B177)),MAX(E$1:E176)+1)</f>
        <v>0</v>
      </c>
      <c r="F177" s="12" t="b">
        <f>IF(ISNUMBER(SEARCH(T$1,$B177)),MAX(F$1:F176)+1)</f>
        <v>0</v>
      </c>
      <c r="G177" s="12" t="b">
        <f>IF(ISNUMBER(SEARCH(U$1,$B177)),MAX(G$1:G176)+1)</f>
        <v>0</v>
      </c>
      <c r="H177" s="12" t="b">
        <f>IF(ISNUMBER(SEARCH(V$1,$B177)),MAX(H$1:H176)+1)</f>
        <v>0</v>
      </c>
      <c r="I177" s="12" t="b">
        <f>IF(ISNUMBER(SEARCH(W$1,$B177)),MAX(I$1:I176)+1)</f>
        <v>0</v>
      </c>
      <c r="J177" s="12">
        <f>IF(ISNUMBER(SEARCH(X$1,$B177)),MAX(J$1:J176)+1)</f>
        <v>16</v>
      </c>
      <c r="K177" s="12" t="b">
        <f>IF(ISNUMBER(SEARCH(Y$1,$B177)),MAX(K$1:K176)+1)</f>
        <v>0</v>
      </c>
      <c r="L177" s="12" t="b">
        <f>IF(ISNUMBER(SEARCH(Z$1,$B177)),MAX(L$1:L176)+1)</f>
        <v>0</v>
      </c>
      <c r="M177" s="12" t="b">
        <f>IF(ISNUMBER(SEARCH(AA$1,$B177)),MAX(M$1:M176)+1)</f>
        <v>0</v>
      </c>
      <c r="N177" s="12" t="b">
        <f>IF(ISNUMBER(SEARCH(AB$1,$B177)),MAX(N$1:N176)+1)</f>
        <v>0</v>
      </c>
      <c r="O177" s="12" t="str">
        <f>'AB Touchpoint System Workbook'!K188</f>
        <v>Client 176</v>
      </c>
      <c r="P177" s="13">
        <f t="shared" si="5"/>
        <v>176</v>
      </c>
      <c r="Q177" s="20" t="str">
        <f>IFERROR(VLOOKUP($P177,C:$O,13,0),"")</f>
        <v/>
      </c>
      <c r="R177" s="20" t="str">
        <f>IFERROR(VLOOKUP($P177,D:$O,12,0),"")</f>
        <v/>
      </c>
      <c r="S177" s="20" t="str">
        <f>IFERROR(VLOOKUP($P177,E:$O,11,0),"")</f>
        <v/>
      </c>
      <c r="T177" s="20" t="str">
        <f>IFERROR(VLOOKUP($P177,F:$O,10,0),"")</f>
        <v/>
      </c>
      <c r="U177" s="20" t="str">
        <f>IFERROR(VLOOKUP($P177,G:$O,9,0),"")</f>
        <v/>
      </c>
      <c r="V177" s="20" t="str">
        <f>IFERROR(VLOOKUP($P177,H:$O,8,0),"")</f>
        <v/>
      </c>
      <c r="W177" s="20" t="str">
        <f>IFERROR(VLOOKUP($P177,I:$O,7,0),"")</f>
        <v/>
      </c>
      <c r="X177" s="20" t="str">
        <f>IFERROR(VLOOKUP($P177,J:$O,6,0),"")</f>
        <v/>
      </c>
      <c r="Y177" s="20" t="str">
        <f>IFERROR(VLOOKUP($P177,K:$O,5,0),"")</f>
        <v/>
      </c>
      <c r="Z177" s="20" t="str">
        <f>IFERROR(VLOOKUP($P177,L:$O,4,0),"")</f>
        <v/>
      </c>
      <c r="AA177" s="20" t="str">
        <f>IFERROR(VLOOKUP($P177,M:$O,3,0),"")</f>
        <v/>
      </c>
      <c r="AB177" s="20" t="str">
        <f>IFERROR(VLOOKUP($P177,N:$O,2,0),"")</f>
        <v/>
      </c>
    </row>
    <row r="178" spans="1:28" x14ac:dyDescent="0.15">
      <c r="A178" s="9" t="str">
        <f>'AB Touchpoint System Workbook'!M189</f>
        <v>September</v>
      </c>
      <c r="B178" s="12" t="str">
        <f t="shared" si="4"/>
        <v>Client 177September</v>
      </c>
      <c r="C178" s="12" t="b">
        <f>IF(ISNUMBER(SEARCH(Q$1,$B178)),MAX(C$1:C177)+1)</f>
        <v>0</v>
      </c>
      <c r="D178" s="12" t="b">
        <f>IF(ISNUMBER(SEARCH(R$1,$B178)),MAX(D$1:D177)+1)</f>
        <v>0</v>
      </c>
      <c r="E178" s="12" t="b">
        <f>IF(ISNUMBER(SEARCH(S$1,$B178)),MAX(E$1:E177)+1)</f>
        <v>0</v>
      </c>
      <c r="F178" s="12" t="b">
        <f>IF(ISNUMBER(SEARCH(T$1,$B178)),MAX(F$1:F177)+1)</f>
        <v>0</v>
      </c>
      <c r="G178" s="12" t="b">
        <f>IF(ISNUMBER(SEARCH(U$1,$B178)),MAX(G$1:G177)+1)</f>
        <v>0</v>
      </c>
      <c r="H178" s="12" t="b">
        <f>IF(ISNUMBER(SEARCH(V$1,$B178)),MAX(H$1:H177)+1)</f>
        <v>0</v>
      </c>
      <c r="I178" s="12" t="b">
        <f>IF(ISNUMBER(SEARCH(W$1,$B178)),MAX(I$1:I177)+1)</f>
        <v>0</v>
      </c>
      <c r="J178" s="12" t="b">
        <f>IF(ISNUMBER(SEARCH(X$1,$B178)),MAX(J$1:J177)+1)</f>
        <v>0</v>
      </c>
      <c r="K178" s="12">
        <f>IF(ISNUMBER(SEARCH(Y$1,$B178)),MAX(K$1:K177)+1)</f>
        <v>15</v>
      </c>
      <c r="L178" s="12" t="b">
        <f>IF(ISNUMBER(SEARCH(Z$1,$B178)),MAX(L$1:L177)+1)</f>
        <v>0</v>
      </c>
      <c r="M178" s="12" t="b">
        <f>IF(ISNUMBER(SEARCH(AA$1,$B178)),MAX(M$1:M177)+1)</f>
        <v>0</v>
      </c>
      <c r="N178" s="12" t="b">
        <f>IF(ISNUMBER(SEARCH(AB$1,$B178)),MAX(N$1:N177)+1)</f>
        <v>0</v>
      </c>
      <c r="O178" s="12" t="str">
        <f>'AB Touchpoint System Workbook'!K189</f>
        <v>Client 177</v>
      </c>
      <c r="P178" s="13">
        <f t="shared" si="5"/>
        <v>177</v>
      </c>
      <c r="Q178" s="20" t="str">
        <f>IFERROR(VLOOKUP($P178,C:$O,13,0),"")</f>
        <v/>
      </c>
      <c r="R178" s="20" t="str">
        <f>IFERROR(VLOOKUP($P178,D:$O,12,0),"")</f>
        <v/>
      </c>
      <c r="S178" s="20" t="str">
        <f>IFERROR(VLOOKUP($P178,E:$O,11,0),"")</f>
        <v/>
      </c>
      <c r="T178" s="20" t="str">
        <f>IFERROR(VLOOKUP($P178,F:$O,10,0),"")</f>
        <v/>
      </c>
      <c r="U178" s="20" t="str">
        <f>IFERROR(VLOOKUP($P178,G:$O,9,0),"")</f>
        <v/>
      </c>
      <c r="V178" s="20" t="str">
        <f>IFERROR(VLOOKUP($P178,H:$O,8,0),"")</f>
        <v/>
      </c>
      <c r="W178" s="20" t="str">
        <f>IFERROR(VLOOKUP($P178,I:$O,7,0),"")</f>
        <v/>
      </c>
      <c r="X178" s="20" t="str">
        <f>IFERROR(VLOOKUP($P178,J:$O,6,0),"")</f>
        <v/>
      </c>
      <c r="Y178" s="20" t="str">
        <f>IFERROR(VLOOKUP($P178,K:$O,5,0),"")</f>
        <v/>
      </c>
      <c r="Z178" s="20" t="str">
        <f>IFERROR(VLOOKUP($P178,L:$O,4,0),"")</f>
        <v/>
      </c>
      <c r="AA178" s="20" t="str">
        <f>IFERROR(VLOOKUP($P178,M:$O,3,0),"")</f>
        <v/>
      </c>
      <c r="AB178" s="20" t="str">
        <f>IFERROR(VLOOKUP($P178,N:$O,2,0),"")</f>
        <v/>
      </c>
    </row>
    <row r="179" spans="1:28" x14ac:dyDescent="0.15">
      <c r="A179" s="9" t="str">
        <f>'AB Touchpoint System Workbook'!M190</f>
        <v>October</v>
      </c>
      <c r="B179" s="12" t="str">
        <f t="shared" si="4"/>
        <v>Client 178October</v>
      </c>
      <c r="C179" s="12" t="b">
        <f>IF(ISNUMBER(SEARCH(Q$1,$B179)),MAX(C$1:C178)+1)</f>
        <v>0</v>
      </c>
      <c r="D179" s="12" t="b">
        <f>IF(ISNUMBER(SEARCH(R$1,$B179)),MAX(D$1:D178)+1)</f>
        <v>0</v>
      </c>
      <c r="E179" s="12" t="b">
        <f>IF(ISNUMBER(SEARCH(S$1,$B179)),MAX(E$1:E178)+1)</f>
        <v>0</v>
      </c>
      <c r="F179" s="12" t="b">
        <f>IF(ISNUMBER(SEARCH(T$1,$B179)),MAX(F$1:F178)+1)</f>
        <v>0</v>
      </c>
      <c r="G179" s="12" t="b">
        <f>IF(ISNUMBER(SEARCH(U$1,$B179)),MAX(G$1:G178)+1)</f>
        <v>0</v>
      </c>
      <c r="H179" s="12" t="b">
        <f>IF(ISNUMBER(SEARCH(V$1,$B179)),MAX(H$1:H178)+1)</f>
        <v>0</v>
      </c>
      <c r="I179" s="12" t="b">
        <f>IF(ISNUMBER(SEARCH(W$1,$B179)),MAX(I$1:I178)+1)</f>
        <v>0</v>
      </c>
      <c r="J179" s="12" t="b">
        <f>IF(ISNUMBER(SEARCH(X$1,$B179)),MAX(J$1:J178)+1)</f>
        <v>0</v>
      </c>
      <c r="K179" s="12" t="b">
        <f>IF(ISNUMBER(SEARCH(Y$1,$B179)),MAX(K$1:K178)+1)</f>
        <v>0</v>
      </c>
      <c r="L179" s="12">
        <f>IF(ISNUMBER(SEARCH(Z$1,$B179)),MAX(L$1:L178)+1)</f>
        <v>16</v>
      </c>
      <c r="M179" s="12" t="b">
        <f>IF(ISNUMBER(SEARCH(AA$1,$B179)),MAX(M$1:M178)+1)</f>
        <v>0</v>
      </c>
      <c r="N179" s="12" t="b">
        <f>IF(ISNUMBER(SEARCH(AB$1,$B179)),MAX(N$1:N178)+1)</f>
        <v>0</v>
      </c>
      <c r="O179" s="12" t="str">
        <f>'AB Touchpoint System Workbook'!K190</f>
        <v>Client 178</v>
      </c>
      <c r="P179" s="13">
        <f t="shared" si="5"/>
        <v>178</v>
      </c>
      <c r="Q179" s="20" t="str">
        <f>IFERROR(VLOOKUP($P179,C:$O,13,0),"")</f>
        <v/>
      </c>
      <c r="R179" s="20" t="str">
        <f>IFERROR(VLOOKUP($P179,D:$O,12,0),"")</f>
        <v/>
      </c>
      <c r="S179" s="20" t="str">
        <f>IFERROR(VLOOKUP($P179,E:$O,11,0),"")</f>
        <v/>
      </c>
      <c r="T179" s="20" t="str">
        <f>IFERROR(VLOOKUP($P179,F:$O,10,0),"")</f>
        <v/>
      </c>
      <c r="U179" s="20" t="str">
        <f>IFERROR(VLOOKUP($P179,G:$O,9,0),"")</f>
        <v/>
      </c>
      <c r="V179" s="20" t="str">
        <f>IFERROR(VLOOKUP($P179,H:$O,8,0),"")</f>
        <v/>
      </c>
      <c r="W179" s="20" t="str">
        <f>IFERROR(VLOOKUP($P179,I:$O,7,0),"")</f>
        <v/>
      </c>
      <c r="X179" s="20" t="str">
        <f>IFERROR(VLOOKUP($P179,J:$O,6,0),"")</f>
        <v/>
      </c>
      <c r="Y179" s="20" t="str">
        <f>IFERROR(VLOOKUP($P179,K:$O,5,0),"")</f>
        <v/>
      </c>
      <c r="Z179" s="20" t="str">
        <f>IFERROR(VLOOKUP($P179,L:$O,4,0),"")</f>
        <v/>
      </c>
      <c r="AA179" s="20" t="str">
        <f>IFERROR(VLOOKUP($P179,M:$O,3,0),"")</f>
        <v/>
      </c>
      <c r="AB179" s="20" t="str">
        <f>IFERROR(VLOOKUP($P179,N:$O,2,0),"")</f>
        <v/>
      </c>
    </row>
    <row r="180" spans="1:28" x14ac:dyDescent="0.15">
      <c r="A180" s="9" t="str">
        <f>'AB Touchpoint System Workbook'!M191</f>
        <v>November</v>
      </c>
      <c r="B180" s="12" t="str">
        <f t="shared" si="4"/>
        <v>Client 179November</v>
      </c>
      <c r="C180" s="12" t="b">
        <f>IF(ISNUMBER(SEARCH(Q$1,$B180)),MAX(C$1:C179)+1)</f>
        <v>0</v>
      </c>
      <c r="D180" s="12" t="b">
        <f>IF(ISNUMBER(SEARCH(R$1,$B180)),MAX(D$1:D179)+1)</f>
        <v>0</v>
      </c>
      <c r="E180" s="12" t="b">
        <f>IF(ISNUMBER(SEARCH(S$1,$B180)),MAX(E$1:E179)+1)</f>
        <v>0</v>
      </c>
      <c r="F180" s="12" t="b">
        <f>IF(ISNUMBER(SEARCH(T$1,$B180)),MAX(F$1:F179)+1)</f>
        <v>0</v>
      </c>
      <c r="G180" s="12" t="b">
        <f>IF(ISNUMBER(SEARCH(U$1,$B180)),MAX(G$1:G179)+1)</f>
        <v>0</v>
      </c>
      <c r="H180" s="12" t="b">
        <f>IF(ISNUMBER(SEARCH(V$1,$B180)),MAX(H$1:H179)+1)</f>
        <v>0</v>
      </c>
      <c r="I180" s="12" t="b">
        <f>IF(ISNUMBER(SEARCH(W$1,$B180)),MAX(I$1:I179)+1)</f>
        <v>0</v>
      </c>
      <c r="J180" s="12" t="b">
        <f>IF(ISNUMBER(SEARCH(X$1,$B180)),MAX(J$1:J179)+1)</f>
        <v>0</v>
      </c>
      <c r="K180" s="12" t="b">
        <f>IF(ISNUMBER(SEARCH(Y$1,$B180)),MAX(K$1:K179)+1)</f>
        <v>0</v>
      </c>
      <c r="L180" s="12" t="b">
        <f>IF(ISNUMBER(SEARCH(Z$1,$B180)),MAX(L$1:L179)+1)</f>
        <v>0</v>
      </c>
      <c r="M180" s="12">
        <f>IF(ISNUMBER(SEARCH(AA$1,$B180)),MAX(M$1:M179)+1)</f>
        <v>15</v>
      </c>
      <c r="N180" s="12" t="b">
        <f>IF(ISNUMBER(SEARCH(AB$1,$B180)),MAX(N$1:N179)+1)</f>
        <v>0</v>
      </c>
      <c r="O180" s="12" t="str">
        <f>'AB Touchpoint System Workbook'!K191</f>
        <v>Client 179</v>
      </c>
      <c r="P180" s="13">
        <f t="shared" si="5"/>
        <v>179</v>
      </c>
      <c r="Q180" s="20" t="str">
        <f>IFERROR(VLOOKUP($P180,C:$O,13,0),"")</f>
        <v/>
      </c>
      <c r="R180" s="20" t="str">
        <f>IFERROR(VLOOKUP($P180,D:$O,12,0),"")</f>
        <v/>
      </c>
      <c r="S180" s="20" t="str">
        <f>IFERROR(VLOOKUP($P180,E:$O,11,0),"")</f>
        <v/>
      </c>
      <c r="T180" s="20" t="str">
        <f>IFERROR(VLOOKUP($P180,F:$O,10,0),"")</f>
        <v/>
      </c>
      <c r="U180" s="20" t="str">
        <f>IFERROR(VLOOKUP($P180,G:$O,9,0),"")</f>
        <v/>
      </c>
      <c r="V180" s="20" t="str">
        <f>IFERROR(VLOOKUP($P180,H:$O,8,0),"")</f>
        <v/>
      </c>
      <c r="W180" s="20" t="str">
        <f>IFERROR(VLOOKUP($P180,I:$O,7,0),"")</f>
        <v/>
      </c>
      <c r="X180" s="20" t="str">
        <f>IFERROR(VLOOKUP($P180,J:$O,6,0),"")</f>
        <v/>
      </c>
      <c r="Y180" s="20" t="str">
        <f>IFERROR(VLOOKUP($P180,K:$O,5,0),"")</f>
        <v/>
      </c>
      <c r="Z180" s="20" t="str">
        <f>IFERROR(VLOOKUP($P180,L:$O,4,0),"")</f>
        <v/>
      </c>
      <c r="AA180" s="20" t="str">
        <f>IFERROR(VLOOKUP($P180,M:$O,3,0),"")</f>
        <v/>
      </c>
      <c r="AB180" s="20" t="str">
        <f>IFERROR(VLOOKUP($P180,N:$O,2,0),"")</f>
        <v/>
      </c>
    </row>
    <row r="181" spans="1:28" x14ac:dyDescent="0.15">
      <c r="A181" s="9" t="str">
        <f>'AB Touchpoint System Workbook'!M192</f>
        <v>December</v>
      </c>
      <c r="B181" s="12" t="str">
        <f t="shared" si="4"/>
        <v>Client 180December</v>
      </c>
      <c r="C181" s="12" t="b">
        <f>IF(ISNUMBER(SEARCH(Q$1,$B181)),MAX(C$1:C180)+1)</f>
        <v>0</v>
      </c>
      <c r="D181" s="12" t="b">
        <f>IF(ISNUMBER(SEARCH(R$1,$B181)),MAX(D$1:D180)+1)</f>
        <v>0</v>
      </c>
      <c r="E181" s="12" t="b">
        <f>IF(ISNUMBER(SEARCH(S$1,$B181)),MAX(E$1:E180)+1)</f>
        <v>0</v>
      </c>
      <c r="F181" s="12" t="b">
        <f>IF(ISNUMBER(SEARCH(T$1,$B181)),MAX(F$1:F180)+1)</f>
        <v>0</v>
      </c>
      <c r="G181" s="12" t="b">
        <f>IF(ISNUMBER(SEARCH(U$1,$B181)),MAX(G$1:G180)+1)</f>
        <v>0</v>
      </c>
      <c r="H181" s="12" t="b">
        <f>IF(ISNUMBER(SEARCH(V$1,$B181)),MAX(H$1:H180)+1)</f>
        <v>0</v>
      </c>
      <c r="I181" s="12" t="b">
        <f>IF(ISNUMBER(SEARCH(W$1,$B181)),MAX(I$1:I180)+1)</f>
        <v>0</v>
      </c>
      <c r="J181" s="12" t="b">
        <f>IF(ISNUMBER(SEARCH(X$1,$B181)),MAX(J$1:J180)+1)</f>
        <v>0</v>
      </c>
      <c r="K181" s="12" t="b">
        <f>IF(ISNUMBER(SEARCH(Y$1,$B181)),MAX(K$1:K180)+1)</f>
        <v>0</v>
      </c>
      <c r="L181" s="12" t="b">
        <f>IF(ISNUMBER(SEARCH(Z$1,$B181)),MAX(L$1:L180)+1)</f>
        <v>0</v>
      </c>
      <c r="M181" s="12" t="b">
        <f>IF(ISNUMBER(SEARCH(AA$1,$B181)),MAX(M$1:M180)+1)</f>
        <v>0</v>
      </c>
      <c r="N181" s="12">
        <f>IF(ISNUMBER(SEARCH(AB$1,$B181)),MAX(N$1:N180)+1)</f>
        <v>14</v>
      </c>
      <c r="O181" s="12" t="str">
        <f>'AB Touchpoint System Workbook'!K192</f>
        <v>Client 180</v>
      </c>
      <c r="P181" s="13">
        <f t="shared" si="5"/>
        <v>180</v>
      </c>
      <c r="Q181" s="20" t="str">
        <f>IFERROR(VLOOKUP($P181,C:$O,13,0),"")</f>
        <v/>
      </c>
      <c r="R181" s="20" t="str">
        <f>IFERROR(VLOOKUP($P181,D:$O,12,0),"")</f>
        <v/>
      </c>
      <c r="S181" s="20" t="str">
        <f>IFERROR(VLOOKUP($P181,E:$O,11,0),"")</f>
        <v/>
      </c>
      <c r="T181" s="20" t="str">
        <f>IFERROR(VLOOKUP($P181,F:$O,10,0),"")</f>
        <v/>
      </c>
      <c r="U181" s="20" t="str">
        <f>IFERROR(VLOOKUP($P181,G:$O,9,0),"")</f>
        <v/>
      </c>
      <c r="V181" s="20" t="str">
        <f>IFERROR(VLOOKUP($P181,H:$O,8,0),"")</f>
        <v/>
      </c>
      <c r="W181" s="20" t="str">
        <f>IFERROR(VLOOKUP($P181,I:$O,7,0),"")</f>
        <v/>
      </c>
      <c r="X181" s="20" t="str">
        <f>IFERROR(VLOOKUP($P181,J:$O,6,0),"")</f>
        <v/>
      </c>
      <c r="Y181" s="20" t="str">
        <f>IFERROR(VLOOKUP($P181,K:$O,5,0),"")</f>
        <v/>
      </c>
      <c r="Z181" s="20" t="str">
        <f>IFERROR(VLOOKUP($P181,L:$O,4,0),"")</f>
        <v/>
      </c>
      <c r="AA181" s="20" t="str">
        <f>IFERROR(VLOOKUP($P181,M:$O,3,0),"")</f>
        <v/>
      </c>
      <c r="AB181" s="20" t="str">
        <f>IFERROR(VLOOKUP($P181,N:$O,2,0),"")</f>
        <v/>
      </c>
    </row>
    <row r="182" spans="1:28" x14ac:dyDescent="0.15">
      <c r="A182" s="9" t="str">
        <f>'AB Touchpoint System Workbook'!M193</f>
        <v>January</v>
      </c>
      <c r="B182" s="12" t="str">
        <f t="shared" si="4"/>
        <v>Client 181January</v>
      </c>
      <c r="C182" s="12">
        <f>IF(ISNUMBER(SEARCH(Q$1,$B182)),MAX(C$1:C181)+1)</f>
        <v>15</v>
      </c>
      <c r="D182" s="12" t="b">
        <f>IF(ISNUMBER(SEARCH(R$1,$B182)),MAX(D$1:D181)+1)</f>
        <v>0</v>
      </c>
      <c r="E182" s="12" t="b">
        <f>IF(ISNUMBER(SEARCH(S$1,$B182)),MAX(E$1:E181)+1)</f>
        <v>0</v>
      </c>
      <c r="F182" s="12" t="b">
        <f>IF(ISNUMBER(SEARCH(T$1,$B182)),MAX(F$1:F181)+1)</f>
        <v>0</v>
      </c>
      <c r="G182" s="12" t="b">
        <f>IF(ISNUMBER(SEARCH(U$1,$B182)),MAX(G$1:G181)+1)</f>
        <v>0</v>
      </c>
      <c r="H182" s="12" t="b">
        <f>IF(ISNUMBER(SEARCH(V$1,$B182)),MAX(H$1:H181)+1)</f>
        <v>0</v>
      </c>
      <c r="I182" s="12" t="b">
        <f>IF(ISNUMBER(SEARCH(W$1,$B182)),MAX(I$1:I181)+1)</f>
        <v>0</v>
      </c>
      <c r="J182" s="12" t="b">
        <f>IF(ISNUMBER(SEARCH(X$1,$B182)),MAX(J$1:J181)+1)</f>
        <v>0</v>
      </c>
      <c r="K182" s="12" t="b">
        <f>IF(ISNUMBER(SEARCH(Y$1,$B182)),MAX(K$1:K181)+1)</f>
        <v>0</v>
      </c>
      <c r="L182" s="12" t="b">
        <f>IF(ISNUMBER(SEARCH(Z$1,$B182)),MAX(L$1:L181)+1)</f>
        <v>0</v>
      </c>
      <c r="M182" s="12" t="b">
        <f>IF(ISNUMBER(SEARCH(AA$1,$B182)),MAX(M$1:M181)+1)</f>
        <v>0</v>
      </c>
      <c r="N182" s="12" t="b">
        <f>IF(ISNUMBER(SEARCH(AB$1,$B182)),MAX(N$1:N181)+1)</f>
        <v>0</v>
      </c>
      <c r="O182" s="12" t="str">
        <f>'AB Touchpoint System Workbook'!K193</f>
        <v>Client 181</v>
      </c>
      <c r="P182" s="13">
        <f t="shared" si="5"/>
        <v>181</v>
      </c>
      <c r="Q182" s="20" t="str">
        <f>IFERROR(VLOOKUP($P182,C:$O,13,0),"")</f>
        <v/>
      </c>
      <c r="R182" s="20" t="str">
        <f>IFERROR(VLOOKUP($P182,D:$O,12,0),"")</f>
        <v/>
      </c>
      <c r="S182" s="20" t="str">
        <f>IFERROR(VLOOKUP($P182,E:$O,11,0),"")</f>
        <v/>
      </c>
      <c r="T182" s="20" t="str">
        <f>IFERROR(VLOOKUP($P182,F:$O,10,0),"")</f>
        <v/>
      </c>
      <c r="U182" s="20" t="str">
        <f>IFERROR(VLOOKUP($P182,G:$O,9,0),"")</f>
        <v/>
      </c>
      <c r="V182" s="20" t="str">
        <f>IFERROR(VLOOKUP($P182,H:$O,8,0),"")</f>
        <v/>
      </c>
      <c r="W182" s="20" t="str">
        <f>IFERROR(VLOOKUP($P182,I:$O,7,0),"")</f>
        <v/>
      </c>
      <c r="X182" s="20" t="str">
        <f>IFERROR(VLOOKUP($P182,J:$O,6,0),"")</f>
        <v/>
      </c>
      <c r="Y182" s="20" t="str">
        <f>IFERROR(VLOOKUP($P182,K:$O,5,0),"")</f>
        <v/>
      </c>
      <c r="Z182" s="20" t="str">
        <f>IFERROR(VLOOKUP($P182,L:$O,4,0),"")</f>
        <v/>
      </c>
      <c r="AA182" s="20" t="str">
        <f>IFERROR(VLOOKUP($P182,M:$O,3,0),"")</f>
        <v/>
      </c>
      <c r="AB182" s="20" t="str">
        <f>IFERROR(VLOOKUP($P182,N:$O,2,0),"")</f>
        <v/>
      </c>
    </row>
    <row r="183" spans="1:28" x14ac:dyDescent="0.15">
      <c r="A183" s="9" t="str">
        <f>'AB Touchpoint System Workbook'!M194</f>
        <v>February</v>
      </c>
      <c r="B183" s="12" t="str">
        <f t="shared" si="4"/>
        <v>Client 182February</v>
      </c>
      <c r="C183" s="12" t="b">
        <f>IF(ISNUMBER(SEARCH(Q$1,$B183)),MAX(C$1:C182)+1)</f>
        <v>0</v>
      </c>
      <c r="D183" s="12">
        <f>IF(ISNUMBER(SEARCH(R$1,$B183)),MAX(D$1:D182)+1)</f>
        <v>16</v>
      </c>
      <c r="E183" s="12" t="b">
        <f>IF(ISNUMBER(SEARCH(S$1,$B183)),MAX(E$1:E182)+1)</f>
        <v>0</v>
      </c>
      <c r="F183" s="12" t="b">
        <f>IF(ISNUMBER(SEARCH(T$1,$B183)),MAX(F$1:F182)+1)</f>
        <v>0</v>
      </c>
      <c r="G183" s="12" t="b">
        <f>IF(ISNUMBER(SEARCH(U$1,$B183)),MAX(G$1:G182)+1)</f>
        <v>0</v>
      </c>
      <c r="H183" s="12" t="b">
        <f>IF(ISNUMBER(SEARCH(V$1,$B183)),MAX(H$1:H182)+1)</f>
        <v>0</v>
      </c>
      <c r="I183" s="12" t="b">
        <f>IF(ISNUMBER(SEARCH(W$1,$B183)),MAX(I$1:I182)+1)</f>
        <v>0</v>
      </c>
      <c r="J183" s="12" t="b">
        <f>IF(ISNUMBER(SEARCH(X$1,$B183)),MAX(J$1:J182)+1)</f>
        <v>0</v>
      </c>
      <c r="K183" s="12" t="b">
        <f>IF(ISNUMBER(SEARCH(Y$1,$B183)),MAX(K$1:K182)+1)</f>
        <v>0</v>
      </c>
      <c r="L183" s="12" t="b">
        <f>IF(ISNUMBER(SEARCH(Z$1,$B183)),MAX(L$1:L182)+1)</f>
        <v>0</v>
      </c>
      <c r="M183" s="12" t="b">
        <f>IF(ISNUMBER(SEARCH(AA$1,$B183)),MAX(M$1:M182)+1)</f>
        <v>0</v>
      </c>
      <c r="N183" s="12" t="b">
        <f>IF(ISNUMBER(SEARCH(AB$1,$B183)),MAX(N$1:N182)+1)</f>
        <v>0</v>
      </c>
      <c r="O183" s="12" t="str">
        <f>'AB Touchpoint System Workbook'!K194</f>
        <v>Client 182</v>
      </c>
      <c r="P183" s="13">
        <f t="shared" si="5"/>
        <v>182</v>
      </c>
      <c r="Q183" s="20" t="str">
        <f>IFERROR(VLOOKUP($P183,C:$O,13,0),"")</f>
        <v/>
      </c>
      <c r="R183" s="20" t="str">
        <f>IFERROR(VLOOKUP($P183,D:$O,12,0),"")</f>
        <v/>
      </c>
      <c r="S183" s="20" t="str">
        <f>IFERROR(VLOOKUP($P183,E:$O,11,0),"")</f>
        <v/>
      </c>
      <c r="T183" s="20" t="str">
        <f>IFERROR(VLOOKUP($P183,F:$O,10,0),"")</f>
        <v/>
      </c>
      <c r="U183" s="20" t="str">
        <f>IFERROR(VLOOKUP($P183,G:$O,9,0),"")</f>
        <v/>
      </c>
      <c r="V183" s="20" t="str">
        <f>IFERROR(VLOOKUP($P183,H:$O,8,0),"")</f>
        <v/>
      </c>
      <c r="W183" s="20" t="str">
        <f>IFERROR(VLOOKUP($P183,I:$O,7,0),"")</f>
        <v/>
      </c>
      <c r="X183" s="20" t="str">
        <f>IFERROR(VLOOKUP($P183,J:$O,6,0),"")</f>
        <v/>
      </c>
      <c r="Y183" s="20" t="str">
        <f>IFERROR(VLOOKUP($P183,K:$O,5,0),"")</f>
        <v/>
      </c>
      <c r="Z183" s="20" t="str">
        <f>IFERROR(VLOOKUP($P183,L:$O,4,0),"")</f>
        <v/>
      </c>
      <c r="AA183" s="20" t="str">
        <f>IFERROR(VLOOKUP($P183,M:$O,3,0),"")</f>
        <v/>
      </c>
      <c r="AB183" s="20" t="str">
        <f>IFERROR(VLOOKUP($P183,N:$O,2,0),"")</f>
        <v/>
      </c>
    </row>
    <row r="184" spans="1:28" x14ac:dyDescent="0.15">
      <c r="A184" s="9" t="str">
        <f>'AB Touchpoint System Workbook'!M195</f>
        <v>March</v>
      </c>
      <c r="B184" s="12" t="str">
        <f t="shared" si="4"/>
        <v>Client 183March</v>
      </c>
      <c r="C184" s="12" t="b">
        <f>IF(ISNUMBER(SEARCH(Q$1,$B184)),MAX(C$1:C183)+1)</f>
        <v>0</v>
      </c>
      <c r="D184" s="12" t="b">
        <f>IF(ISNUMBER(SEARCH(R$1,$B184)),MAX(D$1:D183)+1)</f>
        <v>0</v>
      </c>
      <c r="E184" s="12">
        <f>IF(ISNUMBER(SEARCH(S$1,$B184)),MAX(E$1:E183)+1)</f>
        <v>16</v>
      </c>
      <c r="F184" s="12" t="b">
        <f>IF(ISNUMBER(SEARCH(T$1,$B184)),MAX(F$1:F183)+1)</f>
        <v>0</v>
      </c>
      <c r="G184" s="12" t="b">
        <f>IF(ISNUMBER(SEARCH(U$1,$B184)),MAX(G$1:G183)+1)</f>
        <v>0</v>
      </c>
      <c r="H184" s="12" t="b">
        <f>IF(ISNUMBER(SEARCH(V$1,$B184)),MAX(H$1:H183)+1)</f>
        <v>0</v>
      </c>
      <c r="I184" s="12" t="b">
        <f>IF(ISNUMBER(SEARCH(W$1,$B184)),MAX(I$1:I183)+1)</f>
        <v>0</v>
      </c>
      <c r="J184" s="12" t="b">
        <f>IF(ISNUMBER(SEARCH(X$1,$B184)),MAX(J$1:J183)+1)</f>
        <v>0</v>
      </c>
      <c r="K184" s="12" t="b">
        <f>IF(ISNUMBER(SEARCH(Y$1,$B184)),MAX(K$1:K183)+1)</f>
        <v>0</v>
      </c>
      <c r="L184" s="12" t="b">
        <f>IF(ISNUMBER(SEARCH(Z$1,$B184)),MAX(L$1:L183)+1)</f>
        <v>0</v>
      </c>
      <c r="M184" s="12" t="b">
        <f>IF(ISNUMBER(SEARCH(AA$1,$B184)),MAX(M$1:M183)+1)</f>
        <v>0</v>
      </c>
      <c r="N184" s="12" t="b">
        <f>IF(ISNUMBER(SEARCH(AB$1,$B184)),MAX(N$1:N183)+1)</f>
        <v>0</v>
      </c>
      <c r="O184" s="12" t="str">
        <f>'AB Touchpoint System Workbook'!K195</f>
        <v>Client 183</v>
      </c>
      <c r="P184" s="13">
        <f t="shared" si="5"/>
        <v>183</v>
      </c>
      <c r="Q184" s="20" t="str">
        <f>IFERROR(VLOOKUP($P184,C:$O,13,0),"")</f>
        <v/>
      </c>
      <c r="R184" s="20" t="str">
        <f>IFERROR(VLOOKUP($P184,D:$O,12,0),"")</f>
        <v/>
      </c>
      <c r="S184" s="20" t="str">
        <f>IFERROR(VLOOKUP($P184,E:$O,11,0),"")</f>
        <v/>
      </c>
      <c r="T184" s="20" t="str">
        <f>IFERROR(VLOOKUP($P184,F:$O,10,0),"")</f>
        <v/>
      </c>
      <c r="U184" s="20" t="str">
        <f>IFERROR(VLOOKUP($P184,G:$O,9,0),"")</f>
        <v/>
      </c>
      <c r="V184" s="20" t="str">
        <f>IFERROR(VLOOKUP($P184,H:$O,8,0),"")</f>
        <v/>
      </c>
      <c r="W184" s="20" t="str">
        <f>IFERROR(VLOOKUP($P184,I:$O,7,0),"")</f>
        <v/>
      </c>
      <c r="X184" s="20" t="str">
        <f>IFERROR(VLOOKUP($P184,J:$O,6,0),"")</f>
        <v/>
      </c>
      <c r="Y184" s="20" t="str">
        <f>IFERROR(VLOOKUP($P184,K:$O,5,0),"")</f>
        <v/>
      </c>
      <c r="Z184" s="20" t="str">
        <f>IFERROR(VLOOKUP($P184,L:$O,4,0),"")</f>
        <v/>
      </c>
      <c r="AA184" s="20" t="str">
        <f>IFERROR(VLOOKUP($P184,M:$O,3,0),"")</f>
        <v/>
      </c>
      <c r="AB184" s="20" t="str">
        <f>IFERROR(VLOOKUP($P184,N:$O,2,0),"")</f>
        <v/>
      </c>
    </row>
    <row r="185" spans="1:28" x14ac:dyDescent="0.15">
      <c r="A185" s="9" t="str">
        <f>'AB Touchpoint System Workbook'!M196</f>
        <v>April</v>
      </c>
      <c r="B185" s="12" t="str">
        <f t="shared" si="4"/>
        <v>Client 184April</v>
      </c>
      <c r="C185" s="12" t="b">
        <f>IF(ISNUMBER(SEARCH(Q$1,$B185)),MAX(C$1:C184)+1)</f>
        <v>0</v>
      </c>
      <c r="D185" s="12" t="b">
        <f>IF(ISNUMBER(SEARCH(R$1,$B185)),MAX(D$1:D184)+1)</f>
        <v>0</v>
      </c>
      <c r="E185" s="12" t="b">
        <f>IF(ISNUMBER(SEARCH(S$1,$B185)),MAX(E$1:E184)+1)</f>
        <v>0</v>
      </c>
      <c r="F185" s="12">
        <f>IF(ISNUMBER(SEARCH(T$1,$B185)),MAX(F$1:F184)+1)</f>
        <v>16</v>
      </c>
      <c r="G185" s="12" t="b">
        <f>IF(ISNUMBER(SEARCH(U$1,$B185)),MAX(G$1:G184)+1)</f>
        <v>0</v>
      </c>
      <c r="H185" s="12" t="b">
        <f>IF(ISNUMBER(SEARCH(V$1,$B185)),MAX(H$1:H184)+1)</f>
        <v>0</v>
      </c>
      <c r="I185" s="12" t="b">
        <f>IF(ISNUMBER(SEARCH(W$1,$B185)),MAX(I$1:I184)+1)</f>
        <v>0</v>
      </c>
      <c r="J185" s="12" t="b">
        <f>IF(ISNUMBER(SEARCH(X$1,$B185)),MAX(J$1:J184)+1)</f>
        <v>0</v>
      </c>
      <c r="K185" s="12" t="b">
        <f>IF(ISNUMBER(SEARCH(Y$1,$B185)),MAX(K$1:K184)+1)</f>
        <v>0</v>
      </c>
      <c r="L185" s="12" t="b">
        <f>IF(ISNUMBER(SEARCH(Z$1,$B185)),MAX(L$1:L184)+1)</f>
        <v>0</v>
      </c>
      <c r="M185" s="12" t="b">
        <f>IF(ISNUMBER(SEARCH(AA$1,$B185)),MAX(M$1:M184)+1)</f>
        <v>0</v>
      </c>
      <c r="N185" s="12" t="b">
        <f>IF(ISNUMBER(SEARCH(AB$1,$B185)),MAX(N$1:N184)+1)</f>
        <v>0</v>
      </c>
      <c r="O185" s="12" t="str">
        <f>'AB Touchpoint System Workbook'!K196</f>
        <v>Client 184</v>
      </c>
      <c r="P185" s="13">
        <f t="shared" si="5"/>
        <v>184</v>
      </c>
      <c r="Q185" s="20" t="str">
        <f>IFERROR(VLOOKUP($P185,C:$O,13,0),"")</f>
        <v/>
      </c>
      <c r="R185" s="20" t="str">
        <f>IFERROR(VLOOKUP($P185,D:$O,12,0),"")</f>
        <v/>
      </c>
      <c r="S185" s="20" t="str">
        <f>IFERROR(VLOOKUP($P185,E:$O,11,0),"")</f>
        <v/>
      </c>
      <c r="T185" s="20" t="str">
        <f>IFERROR(VLOOKUP($P185,F:$O,10,0),"")</f>
        <v/>
      </c>
      <c r="U185" s="20" t="str">
        <f>IFERROR(VLOOKUP($P185,G:$O,9,0),"")</f>
        <v/>
      </c>
      <c r="V185" s="20" t="str">
        <f>IFERROR(VLOOKUP($P185,H:$O,8,0),"")</f>
        <v/>
      </c>
      <c r="W185" s="20" t="str">
        <f>IFERROR(VLOOKUP($P185,I:$O,7,0),"")</f>
        <v/>
      </c>
      <c r="X185" s="20" t="str">
        <f>IFERROR(VLOOKUP($P185,J:$O,6,0),"")</f>
        <v/>
      </c>
      <c r="Y185" s="20" t="str">
        <f>IFERROR(VLOOKUP($P185,K:$O,5,0),"")</f>
        <v/>
      </c>
      <c r="Z185" s="20" t="str">
        <f>IFERROR(VLOOKUP($P185,L:$O,4,0),"")</f>
        <v/>
      </c>
      <c r="AA185" s="20" t="str">
        <f>IFERROR(VLOOKUP($P185,M:$O,3,0),"")</f>
        <v/>
      </c>
      <c r="AB185" s="20" t="str">
        <f>IFERROR(VLOOKUP($P185,N:$O,2,0),"")</f>
        <v/>
      </c>
    </row>
    <row r="186" spans="1:28" x14ac:dyDescent="0.15">
      <c r="A186" s="9" t="str">
        <f>'AB Touchpoint System Workbook'!M197</f>
        <v>May</v>
      </c>
      <c r="B186" s="12" t="str">
        <f t="shared" si="4"/>
        <v>Client 185May</v>
      </c>
      <c r="C186" s="12" t="b">
        <f>IF(ISNUMBER(SEARCH(Q$1,$B186)),MAX(C$1:C185)+1)</f>
        <v>0</v>
      </c>
      <c r="D186" s="12" t="b">
        <f>IF(ISNUMBER(SEARCH(R$1,$B186)),MAX(D$1:D185)+1)</f>
        <v>0</v>
      </c>
      <c r="E186" s="12" t="b">
        <f>IF(ISNUMBER(SEARCH(S$1,$B186)),MAX(E$1:E185)+1)</f>
        <v>0</v>
      </c>
      <c r="F186" s="12" t="b">
        <f>IF(ISNUMBER(SEARCH(T$1,$B186)),MAX(F$1:F185)+1)</f>
        <v>0</v>
      </c>
      <c r="G186" s="12">
        <f>IF(ISNUMBER(SEARCH(U$1,$B186)),MAX(G$1:G185)+1)</f>
        <v>16</v>
      </c>
      <c r="H186" s="12" t="b">
        <f>IF(ISNUMBER(SEARCH(V$1,$B186)),MAX(H$1:H185)+1)</f>
        <v>0</v>
      </c>
      <c r="I186" s="12" t="b">
        <f>IF(ISNUMBER(SEARCH(W$1,$B186)),MAX(I$1:I185)+1)</f>
        <v>0</v>
      </c>
      <c r="J186" s="12" t="b">
        <f>IF(ISNUMBER(SEARCH(X$1,$B186)),MAX(J$1:J185)+1)</f>
        <v>0</v>
      </c>
      <c r="K186" s="12" t="b">
        <f>IF(ISNUMBER(SEARCH(Y$1,$B186)),MAX(K$1:K185)+1)</f>
        <v>0</v>
      </c>
      <c r="L186" s="12" t="b">
        <f>IF(ISNUMBER(SEARCH(Z$1,$B186)),MAX(L$1:L185)+1)</f>
        <v>0</v>
      </c>
      <c r="M186" s="12" t="b">
        <f>IF(ISNUMBER(SEARCH(AA$1,$B186)),MAX(M$1:M185)+1)</f>
        <v>0</v>
      </c>
      <c r="N186" s="12" t="b">
        <f>IF(ISNUMBER(SEARCH(AB$1,$B186)),MAX(N$1:N185)+1)</f>
        <v>0</v>
      </c>
      <c r="O186" s="12" t="str">
        <f>'AB Touchpoint System Workbook'!K197</f>
        <v>Client 185</v>
      </c>
      <c r="P186" s="13">
        <f t="shared" si="5"/>
        <v>185</v>
      </c>
      <c r="Q186" s="20" t="str">
        <f>IFERROR(VLOOKUP($P186,C:$O,13,0),"")</f>
        <v/>
      </c>
      <c r="R186" s="20" t="str">
        <f>IFERROR(VLOOKUP($P186,D:$O,12,0),"")</f>
        <v/>
      </c>
      <c r="S186" s="20" t="str">
        <f>IFERROR(VLOOKUP($P186,E:$O,11,0),"")</f>
        <v/>
      </c>
      <c r="T186" s="20" t="str">
        <f>IFERROR(VLOOKUP($P186,F:$O,10,0),"")</f>
        <v/>
      </c>
      <c r="U186" s="20" t="str">
        <f>IFERROR(VLOOKUP($P186,G:$O,9,0),"")</f>
        <v/>
      </c>
      <c r="V186" s="20" t="str">
        <f>IFERROR(VLOOKUP($P186,H:$O,8,0),"")</f>
        <v/>
      </c>
      <c r="W186" s="20" t="str">
        <f>IFERROR(VLOOKUP($P186,I:$O,7,0),"")</f>
        <v/>
      </c>
      <c r="X186" s="20" t="str">
        <f>IFERROR(VLOOKUP($P186,J:$O,6,0),"")</f>
        <v/>
      </c>
      <c r="Y186" s="20" t="str">
        <f>IFERROR(VLOOKUP($P186,K:$O,5,0),"")</f>
        <v/>
      </c>
      <c r="Z186" s="20" t="str">
        <f>IFERROR(VLOOKUP($P186,L:$O,4,0),"")</f>
        <v/>
      </c>
      <c r="AA186" s="20" t="str">
        <f>IFERROR(VLOOKUP($P186,M:$O,3,0),"")</f>
        <v/>
      </c>
      <c r="AB186" s="20" t="str">
        <f>IFERROR(VLOOKUP($P186,N:$O,2,0),"")</f>
        <v/>
      </c>
    </row>
    <row r="187" spans="1:28" x14ac:dyDescent="0.15">
      <c r="A187" s="9" t="str">
        <f>'AB Touchpoint System Workbook'!M198</f>
        <v>June</v>
      </c>
      <c r="B187" s="12" t="str">
        <f t="shared" si="4"/>
        <v>Client 186June</v>
      </c>
      <c r="C187" s="12" t="b">
        <f>IF(ISNUMBER(SEARCH(Q$1,$B187)),MAX(C$1:C186)+1)</f>
        <v>0</v>
      </c>
      <c r="D187" s="12" t="b">
        <f>IF(ISNUMBER(SEARCH(R$1,$B187)),MAX(D$1:D186)+1)</f>
        <v>0</v>
      </c>
      <c r="E187" s="12" t="b">
        <f>IF(ISNUMBER(SEARCH(S$1,$B187)),MAX(E$1:E186)+1)</f>
        <v>0</v>
      </c>
      <c r="F187" s="12" t="b">
        <f>IF(ISNUMBER(SEARCH(T$1,$B187)),MAX(F$1:F186)+1)</f>
        <v>0</v>
      </c>
      <c r="G187" s="12" t="b">
        <f>IF(ISNUMBER(SEARCH(U$1,$B187)),MAX(G$1:G186)+1)</f>
        <v>0</v>
      </c>
      <c r="H187" s="12">
        <f>IF(ISNUMBER(SEARCH(V$1,$B187)),MAX(H$1:H186)+1)</f>
        <v>16</v>
      </c>
      <c r="I187" s="12" t="b">
        <f>IF(ISNUMBER(SEARCH(W$1,$B187)),MAX(I$1:I186)+1)</f>
        <v>0</v>
      </c>
      <c r="J187" s="12" t="b">
        <f>IF(ISNUMBER(SEARCH(X$1,$B187)),MAX(J$1:J186)+1)</f>
        <v>0</v>
      </c>
      <c r="K187" s="12" t="b">
        <f>IF(ISNUMBER(SEARCH(Y$1,$B187)),MAX(K$1:K186)+1)</f>
        <v>0</v>
      </c>
      <c r="L187" s="12" t="b">
        <f>IF(ISNUMBER(SEARCH(Z$1,$B187)),MAX(L$1:L186)+1)</f>
        <v>0</v>
      </c>
      <c r="M187" s="12" t="b">
        <f>IF(ISNUMBER(SEARCH(AA$1,$B187)),MAX(M$1:M186)+1)</f>
        <v>0</v>
      </c>
      <c r="N187" s="12" t="b">
        <f>IF(ISNUMBER(SEARCH(AB$1,$B187)),MAX(N$1:N186)+1)</f>
        <v>0</v>
      </c>
      <c r="O187" s="12" t="str">
        <f>'AB Touchpoint System Workbook'!K198</f>
        <v>Client 186</v>
      </c>
      <c r="P187" s="13">
        <f t="shared" si="5"/>
        <v>186</v>
      </c>
      <c r="Q187" s="20" t="str">
        <f>IFERROR(VLOOKUP($P187,C:$O,13,0),"")</f>
        <v/>
      </c>
      <c r="R187" s="20" t="str">
        <f>IFERROR(VLOOKUP($P187,D:$O,12,0),"")</f>
        <v/>
      </c>
      <c r="S187" s="20" t="str">
        <f>IFERROR(VLOOKUP($P187,E:$O,11,0),"")</f>
        <v/>
      </c>
      <c r="T187" s="20" t="str">
        <f>IFERROR(VLOOKUP($P187,F:$O,10,0),"")</f>
        <v/>
      </c>
      <c r="U187" s="20" t="str">
        <f>IFERROR(VLOOKUP($P187,G:$O,9,0),"")</f>
        <v/>
      </c>
      <c r="V187" s="20" t="str">
        <f>IFERROR(VLOOKUP($P187,H:$O,8,0),"")</f>
        <v/>
      </c>
      <c r="W187" s="20" t="str">
        <f>IFERROR(VLOOKUP($P187,I:$O,7,0),"")</f>
        <v/>
      </c>
      <c r="X187" s="20" t="str">
        <f>IFERROR(VLOOKUP($P187,J:$O,6,0),"")</f>
        <v/>
      </c>
      <c r="Y187" s="20" t="str">
        <f>IFERROR(VLOOKUP($P187,K:$O,5,0),"")</f>
        <v/>
      </c>
      <c r="Z187" s="20" t="str">
        <f>IFERROR(VLOOKUP($P187,L:$O,4,0),"")</f>
        <v/>
      </c>
      <c r="AA187" s="20" t="str">
        <f>IFERROR(VLOOKUP($P187,M:$O,3,0),"")</f>
        <v/>
      </c>
      <c r="AB187" s="20" t="str">
        <f>IFERROR(VLOOKUP($P187,N:$O,2,0),"")</f>
        <v/>
      </c>
    </row>
    <row r="188" spans="1:28" x14ac:dyDescent="0.15">
      <c r="A188" s="9" t="str">
        <f>'AB Touchpoint System Workbook'!M199</f>
        <v>July</v>
      </c>
      <c r="B188" s="12" t="str">
        <f t="shared" si="4"/>
        <v>Client 187July</v>
      </c>
      <c r="C188" s="12" t="b">
        <f>IF(ISNUMBER(SEARCH(Q$1,$B188)),MAX(C$1:C187)+1)</f>
        <v>0</v>
      </c>
      <c r="D188" s="12" t="b">
        <f>IF(ISNUMBER(SEARCH(R$1,$B188)),MAX(D$1:D187)+1)</f>
        <v>0</v>
      </c>
      <c r="E188" s="12" t="b">
        <f>IF(ISNUMBER(SEARCH(S$1,$B188)),MAX(E$1:E187)+1)</f>
        <v>0</v>
      </c>
      <c r="F188" s="12" t="b">
        <f>IF(ISNUMBER(SEARCH(T$1,$B188)),MAX(F$1:F187)+1)</f>
        <v>0</v>
      </c>
      <c r="G188" s="12" t="b">
        <f>IF(ISNUMBER(SEARCH(U$1,$B188)),MAX(G$1:G187)+1)</f>
        <v>0</v>
      </c>
      <c r="H188" s="12" t="b">
        <f>IF(ISNUMBER(SEARCH(V$1,$B188)),MAX(H$1:H187)+1)</f>
        <v>0</v>
      </c>
      <c r="I188" s="12">
        <f>IF(ISNUMBER(SEARCH(W$1,$B188)),MAX(I$1:I187)+1)</f>
        <v>16</v>
      </c>
      <c r="J188" s="12" t="b">
        <f>IF(ISNUMBER(SEARCH(X$1,$B188)),MAX(J$1:J187)+1)</f>
        <v>0</v>
      </c>
      <c r="K188" s="12" t="b">
        <f>IF(ISNUMBER(SEARCH(Y$1,$B188)),MAX(K$1:K187)+1)</f>
        <v>0</v>
      </c>
      <c r="L188" s="12" t="b">
        <f>IF(ISNUMBER(SEARCH(Z$1,$B188)),MAX(L$1:L187)+1)</f>
        <v>0</v>
      </c>
      <c r="M188" s="12" t="b">
        <f>IF(ISNUMBER(SEARCH(AA$1,$B188)),MAX(M$1:M187)+1)</f>
        <v>0</v>
      </c>
      <c r="N188" s="12" t="b">
        <f>IF(ISNUMBER(SEARCH(AB$1,$B188)),MAX(N$1:N187)+1)</f>
        <v>0</v>
      </c>
      <c r="O188" s="12" t="str">
        <f>'AB Touchpoint System Workbook'!K199</f>
        <v>Client 187</v>
      </c>
      <c r="P188" s="13">
        <f t="shared" si="5"/>
        <v>187</v>
      </c>
      <c r="Q188" s="20" t="str">
        <f>IFERROR(VLOOKUP($P188,C:$O,13,0),"")</f>
        <v/>
      </c>
      <c r="R188" s="20" t="str">
        <f>IFERROR(VLOOKUP($P188,D:$O,12,0),"")</f>
        <v/>
      </c>
      <c r="S188" s="20" t="str">
        <f>IFERROR(VLOOKUP($P188,E:$O,11,0),"")</f>
        <v/>
      </c>
      <c r="T188" s="20" t="str">
        <f>IFERROR(VLOOKUP($P188,F:$O,10,0),"")</f>
        <v/>
      </c>
      <c r="U188" s="20" t="str">
        <f>IFERROR(VLOOKUP($P188,G:$O,9,0),"")</f>
        <v/>
      </c>
      <c r="V188" s="20" t="str">
        <f>IFERROR(VLOOKUP($P188,H:$O,8,0),"")</f>
        <v/>
      </c>
      <c r="W188" s="20" t="str">
        <f>IFERROR(VLOOKUP($P188,I:$O,7,0),"")</f>
        <v/>
      </c>
      <c r="X188" s="20" t="str">
        <f>IFERROR(VLOOKUP($P188,J:$O,6,0),"")</f>
        <v/>
      </c>
      <c r="Y188" s="20" t="str">
        <f>IFERROR(VLOOKUP($P188,K:$O,5,0),"")</f>
        <v/>
      </c>
      <c r="Z188" s="20" t="str">
        <f>IFERROR(VLOOKUP($P188,L:$O,4,0),"")</f>
        <v/>
      </c>
      <c r="AA188" s="20" t="str">
        <f>IFERROR(VLOOKUP($P188,M:$O,3,0),"")</f>
        <v/>
      </c>
      <c r="AB188" s="20" t="str">
        <f>IFERROR(VLOOKUP($P188,N:$O,2,0),"")</f>
        <v/>
      </c>
    </row>
    <row r="189" spans="1:28" x14ac:dyDescent="0.15">
      <c r="A189" s="9" t="str">
        <f>'AB Touchpoint System Workbook'!M200</f>
        <v>August</v>
      </c>
      <c r="B189" s="12" t="str">
        <f t="shared" si="4"/>
        <v>Client 188August</v>
      </c>
      <c r="C189" s="12" t="b">
        <f>IF(ISNUMBER(SEARCH(Q$1,$B189)),MAX(C$1:C188)+1)</f>
        <v>0</v>
      </c>
      <c r="D189" s="12" t="b">
        <f>IF(ISNUMBER(SEARCH(R$1,$B189)),MAX(D$1:D188)+1)</f>
        <v>0</v>
      </c>
      <c r="E189" s="12" t="b">
        <f>IF(ISNUMBER(SEARCH(S$1,$B189)),MAX(E$1:E188)+1)</f>
        <v>0</v>
      </c>
      <c r="F189" s="12" t="b">
        <f>IF(ISNUMBER(SEARCH(T$1,$B189)),MAX(F$1:F188)+1)</f>
        <v>0</v>
      </c>
      <c r="G189" s="12" t="b">
        <f>IF(ISNUMBER(SEARCH(U$1,$B189)),MAX(G$1:G188)+1)</f>
        <v>0</v>
      </c>
      <c r="H189" s="12" t="b">
        <f>IF(ISNUMBER(SEARCH(V$1,$B189)),MAX(H$1:H188)+1)</f>
        <v>0</v>
      </c>
      <c r="I189" s="12" t="b">
        <f>IF(ISNUMBER(SEARCH(W$1,$B189)),MAX(I$1:I188)+1)</f>
        <v>0</v>
      </c>
      <c r="J189" s="12">
        <f>IF(ISNUMBER(SEARCH(X$1,$B189)),MAX(J$1:J188)+1)</f>
        <v>17</v>
      </c>
      <c r="K189" s="12" t="b">
        <f>IF(ISNUMBER(SEARCH(Y$1,$B189)),MAX(K$1:K188)+1)</f>
        <v>0</v>
      </c>
      <c r="L189" s="12" t="b">
        <f>IF(ISNUMBER(SEARCH(Z$1,$B189)),MAX(L$1:L188)+1)</f>
        <v>0</v>
      </c>
      <c r="M189" s="12" t="b">
        <f>IF(ISNUMBER(SEARCH(AA$1,$B189)),MAX(M$1:M188)+1)</f>
        <v>0</v>
      </c>
      <c r="N189" s="12" t="b">
        <f>IF(ISNUMBER(SEARCH(AB$1,$B189)),MAX(N$1:N188)+1)</f>
        <v>0</v>
      </c>
      <c r="O189" s="12" t="str">
        <f>'AB Touchpoint System Workbook'!K200</f>
        <v>Client 188</v>
      </c>
      <c r="P189" s="13">
        <f t="shared" si="5"/>
        <v>188</v>
      </c>
      <c r="Q189" s="20" t="str">
        <f>IFERROR(VLOOKUP($P189,C:$O,13,0),"")</f>
        <v/>
      </c>
      <c r="R189" s="20" t="str">
        <f>IFERROR(VLOOKUP($P189,D:$O,12,0),"")</f>
        <v/>
      </c>
      <c r="S189" s="20" t="str">
        <f>IFERROR(VLOOKUP($P189,E:$O,11,0),"")</f>
        <v/>
      </c>
      <c r="T189" s="20" t="str">
        <f>IFERROR(VLOOKUP($P189,F:$O,10,0),"")</f>
        <v/>
      </c>
      <c r="U189" s="20" t="str">
        <f>IFERROR(VLOOKUP($P189,G:$O,9,0),"")</f>
        <v/>
      </c>
      <c r="V189" s="20" t="str">
        <f>IFERROR(VLOOKUP($P189,H:$O,8,0),"")</f>
        <v/>
      </c>
      <c r="W189" s="20" t="str">
        <f>IFERROR(VLOOKUP($P189,I:$O,7,0),"")</f>
        <v/>
      </c>
      <c r="X189" s="20" t="str">
        <f>IFERROR(VLOOKUP($P189,J:$O,6,0),"")</f>
        <v/>
      </c>
      <c r="Y189" s="20" t="str">
        <f>IFERROR(VLOOKUP($P189,K:$O,5,0),"")</f>
        <v/>
      </c>
      <c r="Z189" s="20" t="str">
        <f>IFERROR(VLOOKUP($P189,L:$O,4,0),"")</f>
        <v/>
      </c>
      <c r="AA189" s="20" t="str">
        <f>IFERROR(VLOOKUP($P189,M:$O,3,0),"")</f>
        <v/>
      </c>
      <c r="AB189" s="20" t="str">
        <f>IFERROR(VLOOKUP($P189,N:$O,2,0),"")</f>
        <v/>
      </c>
    </row>
    <row r="190" spans="1:28" x14ac:dyDescent="0.15">
      <c r="A190" s="9" t="str">
        <f>'AB Touchpoint System Workbook'!M201</f>
        <v>September</v>
      </c>
      <c r="B190" s="12" t="str">
        <f t="shared" si="4"/>
        <v>Client 189September</v>
      </c>
      <c r="C190" s="12" t="b">
        <f>IF(ISNUMBER(SEARCH(Q$1,$B190)),MAX(C$1:C189)+1)</f>
        <v>0</v>
      </c>
      <c r="D190" s="12" t="b">
        <f>IF(ISNUMBER(SEARCH(R$1,$B190)),MAX(D$1:D189)+1)</f>
        <v>0</v>
      </c>
      <c r="E190" s="12" t="b">
        <f>IF(ISNUMBER(SEARCH(S$1,$B190)),MAX(E$1:E189)+1)</f>
        <v>0</v>
      </c>
      <c r="F190" s="12" t="b">
        <f>IF(ISNUMBER(SEARCH(T$1,$B190)),MAX(F$1:F189)+1)</f>
        <v>0</v>
      </c>
      <c r="G190" s="12" t="b">
        <f>IF(ISNUMBER(SEARCH(U$1,$B190)),MAX(G$1:G189)+1)</f>
        <v>0</v>
      </c>
      <c r="H190" s="12" t="b">
        <f>IF(ISNUMBER(SEARCH(V$1,$B190)),MAX(H$1:H189)+1)</f>
        <v>0</v>
      </c>
      <c r="I190" s="12" t="b">
        <f>IF(ISNUMBER(SEARCH(W$1,$B190)),MAX(I$1:I189)+1)</f>
        <v>0</v>
      </c>
      <c r="J190" s="12" t="b">
        <f>IF(ISNUMBER(SEARCH(X$1,$B190)),MAX(J$1:J189)+1)</f>
        <v>0</v>
      </c>
      <c r="K190" s="12">
        <f>IF(ISNUMBER(SEARCH(Y$1,$B190)),MAX(K$1:K189)+1)</f>
        <v>16</v>
      </c>
      <c r="L190" s="12" t="b">
        <f>IF(ISNUMBER(SEARCH(Z$1,$B190)),MAX(L$1:L189)+1)</f>
        <v>0</v>
      </c>
      <c r="M190" s="12" t="b">
        <f>IF(ISNUMBER(SEARCH(AA$1,$B190)),MAX(M$1:M189)+1)</f>
        <v>0</v>
      </c>
      <c r="N190" s="12" t="b">
        <f>IF(ISNUMBER(SEARCH(AB$1,$B190)),MAX(N$1:N189)+1)</f>
        <v>0</v>
      </c>
      <c r="O190" s="12" t="str">
        <f>'AB Touchpoint System Workbook'!K201</f>
        <v>Client 189</v>
      </c>
      <c r="P190" s="13">
        <f t="shared" si="5"/>
        <v>189</v>
      </c>
      <c r="Q190" s="20" t="str">
        <f>IFERROR(VLOOKUP($P190,C:$O,13,0),"")</f>
        <v/>
      </c>
      <c r="R190" s="20" t="str">
        <f>IFERROR(VLOOKUP($P190,D:$O,12,0),"")</f>
        <v/>
      </c>
      <c r="S190" s="20" t="str">
        <f>IFERROR(VLOOKUP($P190,E:$O,11,0),"")</f>
        <v/>
      </c>
      <c r="T190" s="20" t="str">
        <f>IFERROR(VLOOKUP($P190,F:$O,10,0),"")</f>
        <v/>
      </c>
      <c r="U190" s="20" t="str">
        <f>IFERROR(VLOOKUP($P190,G:$O,9,0),"")</f>
        <v/>
      </c>
      <c r="V190" s="20" t="str">
        <f>IFERROR(VLOOKUP($P190,H:$O,8,0),"")</f>
        <v/>
      </c>
      <c r="W190" s="20" t="str">
        <f>IFERROR(VLOOKUP($P190,I:$O,7,0),"")</f>
        <v/>
      </c>
      <c r="X190" s="20" t="str">
        <f>IFERROR(VLOOKUP($P190,J:$O,6,0),"")</f>
        <v/>
      </c>
      <c r="Y190" s="20" t="str">
        <f>IFERROR(VLOOKUP($P190,K:$O,5,0),"")</f>
        <v/>
      </c>
      <c r="Z190" s="20" t="str">
        <f>IFERROR(VLOOKUP($P190,L:$O,4,0),"")</f>
        <v/>
      </c>
      <c r="AA190" s="20" t="str">
        <f>IFERROR(VLOOKUP($P190,M:$O,3,0),"")</f>
        <v/>
      </c>
      <c r="AB190" s="20" t="str">
        <f>IFERROR(VLOOKUP($P190,N:$O,2,0),"")</f>
        <v/>
      </c>
    </row>
    <row r="191" spans="1:28" x14ac:dyDescent="0.15">
      <c r="A191" s="9" t="str">
        <f>'AB Touchpoint System Workbook'!M202</f>
        <v>October</v>
      </c>
      <c r="B191" s="12" t="str">
        <f t="shared" si="4"/>
        <v>Client 190October</v>
      </c>
      <c r="C191" s="12" t="b">
        <f>IF(ISNUMBER(SEARCH(Q$1,$B191)),MAX(C$1:C190)+1)</f>
        <v>0</v>
      </c>
      <c r="D191" s="12" t="b">
        <f>IF(ISNUMBER(SEARCH(R$1,$B191)),MAX(D$1:D190)+1)</f>
        <v>0</v>
      </c>
      <c r="E191" s="12" t="b">
        <f>IF(ISNUMBER(SEARCH(S$1,$B191)),MAX(E$1:E190)+1)</f>
        <v>0</v>
      </c>
      <c r="F191" s="12" t="b">
        <f>IF(ISNUMBER(SEARCH(T$1,$B191)),MAX(F$1:F190)+1)</f>
        <v>0</v>
      </c>
      <c r="G191" s="12" t="b">
        <f>IF(ISNUMBER(SEARCH(U$1,$B191)),MAX(G$1:G190)+1)</f>
        <v>0</v>
      </c>
      <c r="H191" s="12" t="b">
        <f>IF(ISNUMBER(SEARCH(V$1,$B191)),MAX(H$1:H190)+1)</f>
        <v>0</v>
      </c>
      <c r="I191" s="12" t="b">
        <f>IF(ISNUMBER(SEARCH(W$1,$B191)),MAX(I$1:I190)+1)</f>
        <v>0</v>
      </c>
      <c r="J191" s="12" t="b">
        <f>IF(ISNUMBER(SEARCH(X$1,$B191)),MAX(J$1:J190)+1)</f>
        <v>0</v>
      </c>
      <c r="K191" s="12" t="b">
        <f>IF(ISNUMBER(SEARCH(Y$1,$B191)),MAX(K$1:K190)+1)</f>
        <v>0</v>
      </c>
      <c r="L191" s="12">
        <f>IF(ISNUMBER(SEARCH(Z$1,$B191)),MAX(L$1:L190)+1)</f>
        <v>17</v>
      </c>
      <c r="M191" s="12" t="b">
        <f>IF(ISNUMBER(SEARCH(AA$1,$B191)),MAX(M$1:M190)+1)</f>
        <v>0</v>
      </c>
      <c r="N191" s="12" t="b">
        <f>IF(ISNUMBER(SEARCH(AB$1,$B191)),MAX(N$1:N190)+1)</f>
        <v>0</v>
      </c>
      <c r="O191" s="12" t="str">
        <f>'AB Touchpoint System Workbook'!K202</f>
        <v>Client 190</v>
      </c>
      <c r="P191" s="13">
        <f t="shared" si="5"/>
        <v>190</v>
      </c>
      <c r="Q191" s="20" t="str">
        <f>IFERROR(VLOOKUP($P191,C:$O,13,0),"")</f>
        <v/>
      </c>
      <c r="R191" s="20" t="str">
        <f>IFERROR(VLOOKUP($P191,D:$O,12,0),"")</f>
        <v/>
      </c>
      <c r="S191" s="20" t="str">
        <f>IFERROR(VLOOKUP($P191,E:$O,11,0),"")</f>
        <v/>
      </c>
      <c r="T191" s="20" t="str">
        <f>IFERROR(VLOOKUP($P191,F:$O,10,0),"")</f>
        <v/>
      </c>
      <c r="U191" s="20" t="str">
        <f>IFERROR(VLOOKUP($P191,G:$O,9,0),"")</f>
        <v/>
      </c>
      <c r="V191" s="20" t="str">
        <f>IFERROR(VLOOKUP($P191,H:$O,8,0),"")</f>
        <v/>
      </c>
      <c r="W191" s="20" t="str">
        <f>IFERROR(VLOOKUP($P191,I:$O,7,0),"")</f>
        <v/>
      </c>
      <c r="X191" s="20" t="str">
        <f>IFERROR(VLOOKUP($P191,J:$O,6,0),"")</f>
        <v/>
      </c>
      <c r="Y191" s="20" t="str">
        <f>IFERROR(VLOOKUP($P191,K:$O,5,0),"")</f>
        <v/>
      </c>
      <c r="Z191" s="20" t="str">
        <f>IFERROR(VLOOKUP($P191,L:$O,4,0),"")</f>
        <v/>
      </c>
      <c r="AA191" s="20" t="str">
        <f>IFERROR(VLOOKUP($P191,M:$O,3,0),"")</f>
        <v/>
      </c>
      <c r="AB191" s="20" t="str">
        <f>IFERROR(VLOOKUP($P191,N:$O,2,0),"")</f>
        <v/>
      </c>
    </row>
    <row r="192" spans="1:28" x14ac:dyDescent="0.15">
      <c r="A192" s="9" t="str">
        <f>'AB Touchpoint System Workbook'!M203</f>
        <v>November</v>
      </c>
      <c r="B192" s="12" t="str">
        <f t="shared" si="4"/>
        <v>Client 191November</v>
      </c>
      <c r="C192" s="12" t="b">
        <f>IF(ISNUMBER(SEARCH(Q$1,$B192)),MAX(C$1:C191)+1)</f>
        <v>0</v>
      </c>
      <c r="D192" s="12" t="b">
        <f>IF(ISNUMBER(SEARCH(R$1,$B192)),MAX(D$1:D191)+1)</f>
        <v>0</v>
      </c>
      <c r="E192" s="12" t="b">
        <f>IF(ISNUMBER(SEARCH(S$1,$B192)),MAX(E$1:E191)+1)</f>
        <v>0</v>
      </c>
      <c r="F192" s="12" t="b">
        <f>IF(ISNUMBER(SEARCH(T$1,$B192)),MAX(F$1:F191)+1)</f>
        <v>0</v>
      </c>
      <c r="G192" s="12" t="b">
        <f>IF(ISNUMBER(SEARCH(U$1,$B192)),MAX(G$1:G191)+1)</f>
        <v>0</v>
      </c>
      <c r="H192" s="12" t="b">
        <f>IF(ISNUMBER(SEARCH(V$1,$B192)),MAX(H$1:H191)+1)</f>
        <v>0</v>
      </c>
      <c r="I192" s="12" t="b">
        <f>IF(ISNUMBER(SEARCH(W$1,$B192)),MAX(I$1:I191)+1)</f>
        <v>0</v>
      </c>
      <c r="J192" s="12" t="b">
        <f>IF(ISNUMBER(SEARCH(X$1,$B192)),MAX(J$1:J191)+1)</f>
        <v>0</v>
      </c>
      <c r="K192" s="12" t="b">
        <f>IF(ISNUMBER(SEARCH(Y$1,$B192)),MAX(K$1:K191)+1)</f>
        <v>0</v>
      </c>
      <c r="L192" s="12" t="b">
        <f>IF(ISNUMBER(SEARCH(Z$1,$B192)),MAX(L$1:L191)+1)</f>
        <v>0</v>
      </c>
      <c r="M192" s="12">
        <f>IF(ISNUMBER(SEARCH(AA$1,$B192)),MAX(M$1:M191)+1)</f>
        <v>16</v>
      </c>
      <c r="N192" s="12" t="b">
        <f>IF(ISNUMBER(SEARCH(AB$1,$B192)),MAX(N$1:N191)+1)</f>
        <v>0</v>
      </c>
      <c r="O192" s="12" t="str">
        <f>'AB Touchpoint System Workbook'!K203</f>
        <v>Client 191</v>
      </c>
      <c r="P192" s="13">
        <f t="shared" si="5"/>
        <v>191</v>
      </c>
      <c r="Q192" s="20" t="str">
        <f>IFERROR(VLOOKUP($P192,C:$O,13,0),"")</f>
        <v/>
      </c>
      <c r="R192" s="20" t="str">
        <f>IFERROR(VLOOKUP($P192,D:$O,12,0),"")</f>
        <v/>
      </c>
      <c r="S192" s="20" t="str">
        <f>IFERROR(VLOOKUP($P192,E:$O,11,0),"")</f>
        <v/>
      </c>
      <c r="T192" s="20" t="str">
        <f>IFERROR(VLOOKUP($P192,F:$O,10,0),"")</f>
        <v/>
      </c>
      <c r="U192" s="20" t="str">
        <f>IFERROR(VLOOKUP($P192,G:$O,9,0),"")</f>
        <v/>
      </c>
      <c r="V192" s="20" t="str">
        <f>IFERROR(VLOOKUP($P192,H:$O,8,0),"")</f>
        <v/>
      </c>
      <c r="W192" s="20" t="str">
        <f>IFERROR(VLOOKUP($P192,I:$O,7,0),"")</f>
        <v/>
      </c>
      <c r="X192" s="20" t="str">
        <f>IFERROR(VLOOKUP($P192,J:$O,6,0),"")</f>
        <v/>
      </c>
      <c r="Y192" s="20" t="str">
        <f>IFERROR(VLOOKUP($P192,K:$O,5,0),"")</f>
        <v/>
      </c>
      <c r="Z192" s="20" t="str">
        <f>IFERROR(VLOOKUP($P192,L:$O,4,0),"")</f>
        <v/>
      </c>
      <c r="AA192" s="20" t="str">
        <f>IFERROR(VLOOKUP($P192,M:$O,3,0),"")</f>
        <v/>
      </c>
      <c r="AB192" s="20" t="str">
        <f>IFERROR(VLOOKUP($P192,N:$O,2,0),"")</f>
        <v/>
      </c>
    </row>
    <row r="193" spans="1:28" x14ac:dyDescent="0.15">
      <c r="A193" s="9" t="str">
        <f>'AB Touchpoint System Workbook'!M204</f>
        <v>December</v>
      </c>
      <c r="B193" s="12" t="str">
        <f t="shared" si="4"/>
        <v>Client 192December</v>
      </c>
      <c r="C193" s="12" t="b">
        <f>IF(ISNUMBER(SEARCH(Q$1,$B193)),MAX(C$1:C192)+1)</f>
        <v>0</v>
      </c>
      <c r="D193" s="12" t="b">
        <f>IF(ISNUMBER(SEARCH(R$1,$B193)),MAX(D$1:D192)+1)</f>
        <v>0</v>
      </c>
      <c r="E193" s="12" t="b">
        <f>IF(ISNUMBER(SEARCH(S$1,$B193)),MAX(E$1:E192)+1)</f>
        <v>0</v>
      </c>
      <c r="F193" s="12" t="b">
        <f>IF(ISNUMBER(SEARCH(T$1,$B193)),MAX(F$1:F192)+1)</f>
        <v>0</v>
      </c>
      <c r="G193" s="12" t="b">
        <f>IF(ISNUMBER(SEARCH(U$1,$B193)),MAX(G$1:G192)+1)</f>
        <v>0</v>
      </c>
      <c r="H193" s="12" t="b">
        <f>IF(ISNUMBER(SEARCH(V$1,$B193)),MAX(H$1:H192)+1)</f>
        <v>0</v>
      </c>
      <c r="I193" s="12" t="b">
        <f>IF(ISNUMBER(SEARCH(W$1,$B193)),MAX(I$1:I192)+1)</f>
        <v>0</v>
      </c>
      <c r="J193" s="12" t="b">
        <f>IF(ISNUMBER(SEARCH(X$1,$B193)),MAX(J$1:J192)+1)</f>
        <v>0</v>
      </c>
      <c r="K193" s="12" t="b">
        <f>IF(ISNUMBER(SEARCH(Y$1,$B193)),MAX(K$1:K192)+1)</f>
        <v>0</v>
      </c>
      <c r="L193" s="12" t="b">
        <f>IF(ISNUMBER(SEARCH(Z$1,$B193)),MAX(L$1:L192)+1)</f>
        <v>0</v>
      </c>
      <c r="M193" s="12" t="b">
        <f>IF(ISNUMBER(SEARCH(AA$1,$B193)),MAX(M$1:M192)+1)</f>
        <v>0</v>
      </c>
      <c r="N193" s="12">
        <f>IF(ISNUMBER(SEARCH(AB$1,$B193)),MAX(N$1:N192)+1)</f>
        <v>15</v>
      </c>
      <c r="O193" s="12" t="str">
        <f>'AB Touchpoint System Workbook'!K204</f>
        <v>Client 192</v>
      </c>
      <c r="P193" s="13">
        <f t="shared" si="5"/>
        <v>192</v>
      </c>
      <c r="Q193" s="20" t="str">
        <f>IFERROR(VLOOKUP($P193,C:$O,13,0),"")</f>
        <v/>
      </c>
      <c r="R193" s="20" t="str">
        <f>IFERROR(VLOOKUP($P193,D:$O,12,0),"")</f>
        <v/>
      </c>
      <c r="S193" s="20" t="str">
        <f>IFERROR(VLOOKUP($P193,E:$O,11,0),"")</f>
        <v/>
      </c>
      <c r="T193" s="20" t="str">
        <f>IFERROR(VLOOKUP($P193,F:$O,10,0),"")</f>
        <v/>
      </c>
      <c r="U193" s="20" t="str">
        <f>IFERROR(VLOOKUP($P193,G:$O,9,0),"")</f>
        <v/>
      </c>
      <c r="V193" s="20" t="str">
        <f>IFERROR(VLOOKUP($P193,H:$O,8,0),"")</f>
        <v/>
      </c>
      <c r="W193" s="20" t="str">
        <f>IFERROR(VLOOKUP($P193,I:$O,7,0),"")</f>
        <v/>
      </c>
      <c r="X193" s="20" t="str">
        <f>IFERROR(VLOOKUP($P193,J:$O,6,0),"")</f>
        <v/>
      </c>
      <c r="Y193" s="20" t="str">
        <f>IFERROR(VLOOKUP($P193,K:$O,5,0),"")</f>
        <v/>
      </c>
      <c r="Z193" s="20" t="str">
        <f>IFERROR(VLOOKUP($P193,L:$O,4,0),"")</f>
        <v/>
      </c>
      <c r="AA193" s="20" t="str">
        <f>IFERROR(VLOOKUP($P193,M:$O,3,0),"")</f>
        <v/>
      </c>
      <c r="AB193" s="20" t="str">
        <f>IFERROR(VLOOKUP($P193,N:$O,2,0),"")</f>
        <v/>
      </c>
    </row>
    <row r="194" spans="1:28" x14ac:dyDescent="0.15">
      <c r="A194" s="9" t="str">
        <f>'AB Touchpoint System Workbook'!M205</f>
        <v>January</v>
      </c>
      <c r="B194" s="12" t="str">
        <f t="shared" si="4"/>
        <v>Client 193January</v>
      </c>
      <c r="C194" s="12">
        <f>IF(ISNUMBER(SEARCH(Q$1,$B194)),MAX(C$1:C193)+1)</f>
        <v>16</v>
      </c>
      <c r="D194" s="12" t="b">
        <f>IF(ISNUMBER(SEARCH(R$1,$B194)),MAX(D$1:D193)+1)</f>
        <v>0</v>
      </c>
      <c r="E194" s="12" t="b">
        <f>IF(ISNUMBER(SEARCH(S$1,$B194)),MAX(E$1:E193)+1)</f>
        <v>0</v>
      </c>
      <c r="F194" s="12" t="b">
        <f>IF(ISNUMBER(SEARCH(T$1,$B194)),MAX(F$1:F193)+1)</f>
        <v>0</v>
      </c>
      <c r="G194" s="12" t="b">
        <f>IF(ISNUMBER(SEARCH(U$1,$B194)),MAX(G$1:G193)+1)</f>
        <v>0</v>
      </c>
      <c r="H194" s="12" t="b">
        <f>IF(ISNUMBER(SEARCH(V$1,$B194)),MAX(H$1:H193)+1)</f>
        <v>0</v>
      </c>
      <c r="I194" s="12" t="b">
        <f>IF(ISNUMBER(SEARCH(W$1,$B194)),MAX(I$1:I193)+1)</f>
        <v>0</v>
      </c>
      <c r="J194" s="12" t="b">
        <f>IF(ISNUMBER(SEARCH(X$1,$B194)),MAX(J$1:J193)+1)</f>
        <v>0</v>
      </c>
      <c r="K194" s="12" t="b">
        <f>IF(ISNUMBER(SEARCH(Y$1,$B194)),MAX(K$1:K193)+1)</f>
        <v>0</v>
      </c>
      <c r="L194" s="12" t="b">
        <f>IF(ISNUMBER(SEARCH(Z$1,$B194)),MAX(L$1:L193)+1)</f>
        <v>0</v>
      </c>
      <c r="M194" s="12" t="b">
        <f>IF(ISNUMBER(SEARCH(AA$1,$B194)),MAX(M$1:M193)+1)</f>
        <v>0</v>
      </c>
      <c r="N194" s="12" t="b">
        <f>IF(ISNUMBER(SEARCH(AB$1,$B194)),MAX(N$1:N193)+1)</f>
        <v>0</v>
      </c>
      <c r="O194" s="12" t="str">
        <f>'AB Touchpoint System Workbook'!K205</f>
        <v>Client 193</v>
      </c>
      <c r="P194" s="13">
        <f t="shared" si="5"/>
        <v>193</v>
      </c>
      <c r="Q194" s="20" t="str">
        <f>IFERROR(VLOOKUP($P194,C:$O,13,0),"")</f>
        <v/>
      </c>
      <c r="R194" s="20" t="str">
        <f>IFERROR(VLOOKUP($P194,D:$O,12,0),"")</f>
        <v/>
      </c>
      <c r="S194" s="20" t="str">
        <f>IFERROR(VLOOKUP($P194,E:$O,11,0),"")</f>
        <v/>
      </c>
      <c r="T194" s="20" t="str">
        <f>IFERROR(VLOOKUP($P194,F:$O,10,0),"")</f>
        <v/>
      </c>
      <c r="U194" s="20" t="str">
        <f>IFERROR(VLOOKUP($P194,G:$O,9,0),"")</f>
        <v/>
      </c>
      <c r="V194" s="20" t="str">
        <f>IFERROR(VLOOKUP($P194,H:$O,8,0),"")</f>
        <v/>
      </c>
      <c r="W194" s="20" t="str">
        <f>IFERROR(VLOOKUP($P194,I:$O,7,0),"")</f>
        <v/>
      </c>
      <c r="X194" s="20" t="str">
        <f>IFERROR(VLOOKUP($P194,J:$O,6,0),"")</f>
        <v/>
      </c>
      <c r="Y194" s="20" t="str">
        <f>IFERROR(VLOOKUP($P194,K:$O,5,0),"")</f>
        <v/>
      </c>
      <c r="Z194" s="20" t="str">
        <f>IFERROR(VLOOKUP($P194,L:$O,4,0),"")</f>
        <v/>
      </c>
      <c r="AA194" s="20" t="str">
        <f>IFERROR(VLOOKUP($P194,M:$O,3,0),"")</f>
        <v/>
      </c>
      <c r="AB194" s="20" t="str">
        <f>IFERROR(VLOOKUP($P194,N:$O,2,0),"")</f>
        <v/>
      </c>
    </row>
    <row r="195" spans="1:28" x14ac:dyDescent="0.15">
      <c r="A195" s="9" t="str">
        <f>'AB Touchpoint System Workbook'!M206</f>
        <v>February</v>
      </c>
      <c r="B195" s="12" t="str">
        <f t="shared" ref="B195:B258" si="6">O195&amp;A195</f>
        <v>Client 194February</v>
      </c>
      <c r="C195" s="12" t="b">
        <f>IF(ISNUMBER(SEARCH(Q$1,$B195)),MAX(C$1:C194)+1)</f>
        <v>0</v>
      </c>
      <c r="D195" s="12">
        <f>IF(ISNUMBER(SEARCH(R$1,$B195)),MAX(D$1:D194)+1)</f>
        <v>17</v>
      </c>
      <c r="E195" s="12" t="b">
        <f>IF(ISNUMBER(SEARCH(S$1,$B195)),MAX(E$1:E194)+1)</f>
        <v>0</v>
      </c>
      <c r="F195" s="12" t="b">
        <f>IF(ISNUMBER(SEARCH(T$1,$B195)),MAX(F$1:F194)+1)</f>
        <v>0</v>
      </c>
      <c r="G195" s="12" t="b">
        <f>IF(ISNUMBER(SEARCH(U$1,$B195)),MAX(G$1:G194)+1)</f>
        <v>0</v>
      </c>
      <c r="H195" s="12" t="b">
        <f>IF(ISNUMBER(SEARCH(V$1,$B195)),MAX(H$1:H194)+1)</f>
        <v>0</v>
      </c>
      <c r="I195" s="12" t="b">
        <f>IF(ISNUMBER(SEARCH(W$1,$B195)),MAX(I$1:I194)+1)</f>
        <v>0</v>
      </c>
      <c r="J195" s="12" t="b">
        <f>IF(ISNUMBER(SEARCH(X$1,$B195)),MAX(J$1:J194)+1)</f>
        <v>0</v>
      </c>
      <c r="K195" s="12" t="b">
        <f>IF(ISNUMBER(SEARCH(Y$1,$B195)),MAX(K$1:K194)+1)</f>
        <v>0</v>
      </c>
      <c r="L195" s="12" t="b">
        <f>IF(ISNUMBER(SEARCH(Z$1,$B195)),MAX(L$1:L194)+1)</f>
        <v>0</v>
      </c>
      <c r="M195" s="12" t="b">
        <f>IF(ISNUMBER(SEARCH(AA$1,$B195)),MAX(M$1:M194)+1)</f>
        <v>0</v>
      </c>
      <c r="N195" s="12" t="b">
        <f>IF(ISNUMBER(SEARCH(AB$1,$B195)),MAX(N$1:N194)+1)</f>
        <v>0</v>
      </c>
      <c r="O195" s="12" t="str">
        <f>'AB Touchpoint System Workbook'!K206</f>
        <v>Client 194</v>
      </c>
      <c r="P195" s="13">
        <f t="shared" si="5"/>
        <v>194</v>
      </c>
      <c r="Q195" s="20" t="str">
        <f>IFERROR(VLOOKUP($P195,C:$O,13,0),"")</f>
        <v/>
      </c>
      <c r="R195" s="20" t="str">
        <f>IFERROR(VLOOKUP($P195,D:$O,12,0),"")</f>
        <v/>
      </c>
      <c r="S195" s="20" t="str">
        <f>IFERROR(VLOOKUP($P195,E:$O,11,0),"")</f>
        <v/>
      </c>
      <c r="T195" s="20" t="str">
        <f>IFERROR(VLOOKUP($P195,F:$O,10,0),"")</f>
        <v/>
      </c>
      <c r="U195" s="20" t="str">
        <f>IFERROR(VLOOKUP($P195,G:$O,9,0),"")</f>
        <v/>
      </c>
      <c r="V195" s="20" t="str">
        <f>IFERROR(VLOOKUP($P195,H:$O,8,0),"")</f>
        <v/>
      </c>
      <c r="W195" s="20" t="str">
        <f>IFERROR(VLOOKUP($P195,I:$O,7,0),"")</f>
        <v/>
      </c>
      <c r="X195" s="20" t="str">
        <f>IFERROR(VLOOKUP($P195,J:$O,6,0),"")</f>
        <v/>
      </c>
      <c r="Y195" s="20" t="str">
        <f>IFERROR(VLOOKUP($P195,K:$O,5,0),"")</f>
        <v/>
      </c>
      <c r="Z195" s="20" t="str">
        <f>IFERROR(VLOOKUP($P195,L:$O,4,0),"")</f>
        <v/>
      </c>
      <c r="AA195" s="20" t="str">
        <f>IFERROR(VLOOKUP($P195,M:$O,3,0),"")</f>
        <v/>
      </c>
      <c r="AB195" s="20" t="str">
        <f>IFERROR(VLOOKUP($P195,N:$O,2,0),"")</f>
        <v/>
      </c>
    </row>
    <row r="196" spans="1:28" x14ac:dyDescent="0.15">
      <c r="A196" s="9" t="str">
        <f>'AB Touchpoint System Workbook'!M207</f>
        <v>March</v>
      </c>
      <c r="B196" s="12" t="str">
        <f t="shared" si="6"/>
        <v>Client 195March</v>
      </c>
      <c r="C196" s="12" t="b">
        <f>IF(ISNUMBER(SEARCH(Q$1,$B196)),MAX(C$1:C195)+1)</f>
        <v>0</v>
      </c>
      <c r="D196" s="12" t="b">
        <f>IF(ISNUMBER(SEARCH(R$1,$B196)),MAX(D$1:D195)+1)</f>
        <v>0</v>
      </c>
      <c r="E196" s="12">
        <f>IF(ISNUMBER(SEARCH(S$1,$B196)),MAX(E$1:E195)+1)</f>
        <v>17</v>
      </c>
      <c r="F196" s="12" t="b">
        <f>IF(ISNUMBER(SEARCH(T$1,$B196)),MAX(F$1:F195)+1)</f>
        <v>0</v>
      </c>
      <c r="G196" s="12" t="b">
        <f>IF(ISNUMBER(SEARCH(U$1,$B196)),MAX(G$1:G195)+1)</f>
        <v>0</v>
      </c>
      <c r="H196" s="12" t="b">
        <f>IF(ISNUMBER(SEARCH(V$1,$B196)),MAX(H$1:H195)+1)</f>
        <v>0</v>
      </c>
      <c r="I196" s="12" t="b">
        <f>IF(ISNUMBER(SEARCH(W$1,$B196)),MAX(I$1:I195)+1)</f>
        <v>0</v>
      </c>
      <c r="J196" s="12" t="b">
        <f>IF(ISNUMBER(SEARCH(X$1,$B196)),MAX(J$1:J195)+1)</f>
        <v>0</v>
      </c>
      <c r="K196" s="12" t="b">
        <f>IF(ISNUMBER(SEARCH(Y$1,$B196)),MAX(K$1:K195)+1)</f>
        <v>0</v>
      </c>
      <c r="L196" s="12" t="b">
        <f>IF(ISNUMBER(SEARCH(Z$1,$B196)),MAX(L$1:L195)+1)</f>
        <v>0</v>
      </c>
      <c r="M196" s="12" t="b">
        <f>IF(ISNUMBER(SEARCH(AA$1,$B196)),MAX(M$1:M195)+1)</f>
        <v>0</v>
      </c>
      <c r="N196" s="12" t="b">
        <f>IF(ISNUMBER(SEARCH(AB$1,$B196)),MAX(N$1:N195)+1)</f>
        <v>0</v>
      </c>
      <c r="O196" s="12" t="str">
        <f>'AB Touchpoint System Workbook'!K207</f>
        <v>Client 195</v>
      </c>
      <c r="P196" s="13">
        <f t="shared" ref="P196:P259" si="7">P195+1</f>
        <v>195</v>
      </c>
      <c r="Q196" s="20" t="str">
        <f>IFERROR(VLOOKUP($P196,C:$O,13,0),"")</f>
        <v/>
      </c>
      <c r="R196" s="20" t="str">
        <f>IFERROR(VLOOKUP($P196,D:$O,12,0),"")</f>
        <v/>
      </c>
      <c r="S196" s="20" t="str">
        <f>IFERROR(VLOOKUP($P196,E:$O,11,0),"")</f>
        <v/>
      </c>
      <c r="T196" s="20" t="str">
        <f>IFERROR(VLOOKUP($P196,F:$O,10,0),"")</f>
        <v/>
      </c>
      <c r="U196" s="20" t="str">
        <f>IFERROR(VLOOKUP($P196,G:$O,9,0),"")</f>
        <v/>
      </c>
      <c r="V196" s="20" t="str">
        <f>IFERROR(VLOOKUP($P196,H:$O,8,0),"")</f>
        <v/>
      </c>
      <c r="W196" s="20" t="str">
        <f>IFERROR(VLOOKUP($P196,I:$O,7,0),"")</f>
        <v/>
      </c>
      <c r="X196" s="20" t="str">
        <f>IFERROR(VLOOKUP($P196,J:$O,6,0),"")</f>
        <v/>
      </c>
      <c r="Y196" s="20" t="str">
        <f>IFERROR(VLOOKUP($P196,K:$O,5,0),"")</f>
        <v/>
      </c>
      <c r="Z196" s="20" t="str">
        <f>IFERROR(VLOOKUP($P196,L:$O,4,0),"")</f>
        <v/>
      </c>
      <c r="AA196" s="20" t="str">
        <f>IFERROR(VLOOKUP($P196,M:$O,3,0),"")</f>
        <v/>
      </c>
      <c r="AB196" s="20" t="str">
        <f>IFERROR(VLOOKUP($P196,N:$O,2,0),"")</f>
        <v/>
      </c>
    </row>
    <row r="197" spans="1:28" x14ac:dyDescent="0.15">
      <c r="A197" s="9" t="str">
        <f>'AB Touchpoint System Workbook'!M208</f>
        <v>April</v>
      </c>
      <c r="B197" s="12" t="str">
        <f t="shared" si="6"/>
        <v>Client 196April</v>
      </c>
      <c r="C197" s="12" t="b">
        <f>IF(ISNUMBER(SEARCH(Q$1,$B197)),MAX(C$1:C196)+1)</f>
        <v>0</v>
      </c>
      <c r="D197" s="12" t="b">
        <f>IF(ISNUMBER(SEARCH(R$1,$B197)),MAX(D$1:D196)+1)</f>
        <v>0</v>
      </c>
      <c r="E197" s="12" t="b">
        <f>IF(ISNUMBER(SEARCH(S$1,$B197)),MAX(E$1:E196)+1)</f>
        <v>0</v>
      </c>
      <c r="F197" s="12">
        <f>IF(ISNUMBER(SEARCH(T$1,$B197)),MAX(F$1:F196)+1)</f>
        <v>17</v>
      </c>
      <c r="G197" s="12" t="b">
        <f>IF(ISNUMBER(SEARCH(U$1,$B197)),MAX(G$1:G196)+1)</f>
        <v>0</v>
      </c>
      <c r="H197" s="12" t="b">
        <f>IF(ISNUMBER(SEARCH(V$1,$B197)),MAX(H$1:H196)+1)</f>
        <v>0</v>
      </c>
      <c r="I197" s="12" t="b">
        <f>IF(ISNUMBER(SEARCH(W$1,$B197)),MAX(I$1:I196)+1)</f>
        <v>0</v>
      </c>
      <c r="J197" s="12" t="b">
        <f>IF(ISNUMBER(SEARCH(X$1,$B197)),MAX(J$1:J196)+1)</f>
        <v>0</v>
      </c>
      <c r="K197" s="12" t="b">
        <f>IF(ISNUMBER(SEARCH(Y$1,$B197)),MAX(K$1:K196)+1)</f>
        <v>0</v>
      </c>
      <c r="L197" s="12" t="b">
        <f>IF(ISNUMBER(SEARCH(Z$1,$B197)),MAX(L$1:L196)+1)</f>
        <v>0</v>
      </c>
      <c r="M197" s="12" t="b">
        <f>IF(ISNUMBER(SEARCH(AA$1,$B197)),MAX(M$1:M196)+1)</f>
        <v>0</v>
      </c>
      <c r="N197" s="12" t="b">
        <f>IF(ISNUMBER(SEARCH(AB$1,$B197)),MAX(N$1:N196)+1)</f>
        <v>0</v>
      </c>
      <c r="O197" s="12" t="str">
        <f>'AB Touchpoint System Workbook'!K208</f>
        <v>Client 196</v>
      </c>
      <c r="P197" s="13">
        <f t="shared" si="7"/>
        <v>196</v>
      </c>
      <c r="Q197" s="20" t="str">
        <f>IFERROR(VLOOKUP($P197,C:$O,13,0),"")</f>
        <v/>
      </c>
      <c r="R197" s="20" t="str">
        <f>IFERROR(VLOOKUP($P197,D:$O,12,0),"")</f>
        <v/>
      </c>
      <c r="S197" s="20" t="str">
        <f>IFERROR(VLOOKUP($P197,E:$O,11,0),"")</f>
        <v/>
      </c>
      <c r="T197" s="20" t="str">
        <f>IFERROR(VLOOKUP($P197,F:$O,10,0),"")</f>
        <v/>
      </c>
      <c r="U197" s="20" t="str">
        <f>IFERROR(VLOOKUP($P197,G:$O,9,0),"")</f>
        <v/>
      </c>
      <c r="V197" s="20" t="str">
        <f>IFERROR(VLOOKUP($P197,H:$O,8,0),"")</f>
        <v/>
      </c>
      <c r="W197" s="20" t="str">
        <f>IFERROR(VLOOKUP($P197,I:$O,7,0),"")</f>
        <v/>
      </c>
      <c r="X197" s="20" t="str">
        <f>IFERROR(VLOOKUP($P197,J:$O,6,0),"")</f>
        <v/>
      </c>
      <c r="Y197" s="20" t="str">
        <f>IFERROR(VLOOKUP($P197,K:$O,5,0),"")</f>
        <v/>
      </c>
      <c r="Z197" s="20" t="str">
        <f>IFERROR(VLOOKUP($P197,L:$O,4,0),"")</f>
        <v/>
      </c>
      <c r="AA197" s="20" t="str">
        <f>IFERROR(VLOOKUP($P197,M:$O,3,0),"")</f>
        <v/>
      </c>
      <c r="AB197" s="20" t="str">
        <f>IFERROR(VLOOKUP($P197,N:$O,2,0),"")</f>
        <v/>
      </c>
    </row>
    <row r="198" spans="1:28" x14ac:dyDescent="0.15">
      <c r="A198" s="9" t="str">
        <f>'AB Touchpoint System Workbook'!M209</f>
        <v>May</v>
      </c>
      <c r="B198" s="12" t="str">
        <f t="shared" si="6"/>
        <v>Client 197May</v>
      </c>
      <c r="C198" s="12" t="b">
        <f>IF(ISNUMBER(SEARCH(Q$1,$B198)),MAX(C$1:C197)+1)</f>
        <v>0</v>
      </c>
      <c r="D198" s="12" t="b">
        <f>IF(ISNUMBER(SEARCH(R$1,$B198)),MAX(D$1:D197)+1)</f>
        <v>0</v>
      </c>
      <c r="E198" s="12" t="b">
        <f>IF(ISNUMBER(SEARCH(S$1,$B198)),MAX(E$1:E197)+1)</f>
        <v>0</v>
      </c>
      <c r="F198" s="12" t="b">
        <f>IF(ISNUMBER(SEARCH(T$1,$B198)),MAX(F$1:F197)+1)</f>
        <v>0</v>
      </c>
      <c r="G198" s="12">
        <f>IF(ISNUMBER(SEARCH(U$1,$B198)),MAX(G$1:G197)+1)</f>
        <v>17</v>
      </c>
      <c r="H198" s="12" t="b">
        <f>IF(ISNUMBER(SEARCH(V$1,$B198)),MAX(H$1:H197)+1)</f>
        <v>0</v>
      </c>
      <c r="I198" s="12" t="b">
        <f>IF(ISNUMBER(SEARCH(W$1,$B198)),MAX(I$1:I197)+1)</f>
        <v>0</v>
      </c>
      <c r="J198" s="12" t="b">
        <f>IF(ISNUMBER(SEARCH(X$1,$B198)),MAX(J$1:J197)+1)</f>
        <v>0</v>
      </c>
      <c r="K198" s="12" t="b">
        <f>IF(ISNUMBER(SEARCH(Y$1,$B198)),MAX(K$1:K197)+1)</f>
        <v>0</v>
      </c>
      <c r="L198" s="12" t="b">
        <f>IF(ISNUMBER(SEARCH(Z$1,$B198)),MAX(L$1:L197)+1)</f>
        <v>0</v>
      </c>
      <c r="M198" s="12" t="b">
        <f>IF(ISNUMBER(SEARCH(AA$1,$B198)),MAX(M$1:M197)+1)</f>
        <v>0</v>
      </c>
      <c r="N198" s="12" t="b">
        <f>IF(ISNUMBER(SEARCH(AB$1,$B198)),MAX(N$1:N197)+1)</f>
        <v>0</v>
      </c>
      <c r="O198" s="12" t="str">
        <f>'AB Touchpoint System Workbook'!K209</f>
        <v>Client 197</v>
      </c>
      <c r="P198" s="13">
        <f t="shared" si="7"/>
        <v>197</v>
      </c>
      <c r="Q198" s="20" t="str">
        <f>IFERROR(VLOOKUP($P198,C:$O,13,0),"")</f>
        <v/>
      </c>
      <c r="R198" s="20" t="str">
        <f>IFERROR(VLOOKUP($P198,D:$O,12,0),"")</f>
        <v/>
      </c>
      <c r="S198" s="20" t="str">
        <f>IFERROR(VLOOKUP($P198,E:$O,11,0),"")</f>
        <v/>
      </c>
      <c r="T198" s="20" t="str">
        <f>IFERROR(VLOOKUP($P198,F:$O,10,0),"")</f>
        <v/>
      </c>
      <c r="U198" s="20" t="str">
        <f>IFERROR(VLOOKUP($P198,G:$O,9,0),"")</f>
        <v/>
      </c>
      <c r="V198" s="20" t="str">
        <f>IFERROR(VLOOKUP($P198,H:$O,8,0),"")</f>
        <v/>
      </c>
      <c r="W198" s="20" t="str">
        <f>IFERROR(VLOOKUP($P198,I:$O,7,0),"")</f>
        <v/>
      </c>
      <c r="X198" s="20" t="str">
        <f>IFERROR(VLOOKUP($P198,J:$O,6,0),"")</f>
        <v/>
      </c>
      <c r="Y198" s="20" t="str">
        <f>IFERROR(VLOOKUP($P198,K:$O,5,0),"")</f>
        <v/>
      </c>
      <c r="Z198" s="20" t="str">
        <f>IFERROR(VLOOKUP($P198,L:$O,4,0),"")</f>
        <v/>
      </c>
      <c r="AA198" s="20" t="str">
        <f>IFERROR(VLOOKUP($P198,M:$O,3,0),"")</f>
        <v/>
      </c>
      <c r="AB198" s="20" t="str">
        <f>IFERROR(VLOOKUP($P198,N:$O,2,0),"")</f>
        <v/>
      </c>
    </row>
    <row r="199" spans="1:28" x14ac:dyDescent="0.15">
      <c r="A199" s="9" t="str">
        <f>'AB Touchpoint System Workbook'!M210</f>
        <v>June</v>
      </c>
      <c r="B199" s="12" t="str">
        <f t="shared" si="6"/>
        <v>Client 198June</v>
      </c>
      <c r="C199" s="12" t="b">
        <f>IF(ISNUMBER(SEARCH(Q$1,$B199)),MAX(C$1:C198)+1)</f>
        <v>0</v>
      </c>
      <c r="D199" s="12" t="b">
        <f>IF(ISNUMBER(SEARCH(R$1,$B199)),MAX(D$1:D198)+1)</f>
        <v>0</v>
      </c>
      <c r="E199" s="12" t="b">
        <f>IF(ISNUMBER(SEARCH(S$1,$B199)),MAX(E$1:E198)+1)</f>
        <v>0</v>
      </c>
      <c r="F199" s="12" t="b">
        <f>IF(ISNUMBER(SEARCH(T$1,$B199)),MAX(F$1:F198)+1)</f>
        <v>0</v>
      </c>
      <c r="G199" s="12" t="b">
        <f>IF(ISNUMBER(SEARCH(U$1,$B199)),MAX(G$1:G198)+1)</f>
        <v>0</v>
      </c>
      <c r="H199" s="12">
        <f>IF(ISNUMBER(SEARCH(V$1,$B199)),MAX(H$1:H198)+1)</f>
        <v>17</v>
      </c>
      <c r="I199" s="12" t="b">
        <f>IF(ISNUMBER(SEARCH(W$1,$B199)),MAX(I$1:I198)+1)</f>
        <v>0</v>
      </c>
      <c r="J199" s="12" t="b">
        <f>IF(ISNUMBER(SEARCH(X$1,$B199)),MAX(J$1:J198)+1)</f>
        <v>0</v>
      </c>
      <c r="K199" s="12" t="b">
        <f>IF(ISNUMBER(SEARCH(Y$1,$B199)),MAX(K$1:K198)+1)</f>
        <v>0</v>
      </c>
      <c r="L199" s="12" t="b">
        <f>IF(ISNUMBER(SEARCH(Z$1,$B199)),MAX(L$1:L198)+1)</f>
        <v>0</v>
      </c>
      <c r="M199" s="12" t="b">
        <f>IF(ISNUMBER(SEARCH(AA$1,$B199)),MAX(M$1:M198)+1)</f>
        <v>0</v>
      </c>
      <c r="N199" s="12" t="b">
        <f>IF(ISNUMBER(SEARCH(AB$1,$B199)),MAX(N$1:N198)+1)</f>
        <v>0</v>
      </c>
      <c r="O199" s="12" t="str">
        <f>'AB Touchpoint System Workbook'!K210</f>
        <v>Client 198</v>
      </c>
      <c r="P199" s="13">
        <f t="shared" si="7"/>
        <v>198</v>
      </c>
      <c r="Q199" s="20" t="str">
        <f>IFERROR(VLOOKUP($P199,C:$O,13,0),"")</f>
        <v/>
      </c>
      <c r="R199" s="20" t="str">
        <f>IFERROR(VLOOKUP($P199,D:$O,12,0),"")</f>
        <v/>
      </c>
      <c r="S199" s="20" t="str">
        <f>IFERROR(VLOOKUP($P199,E:$O,11,0),"")</f>
        <v/>
      </c>
      <c r="T199" s="20" t="str">
        <f>IFERROR(VLOOKUP($P199,F:$O,10,0),"")</f>
        <v/>
      </c>
      <c r="U199" s="20" t="str">
        <f>IFERROR(VLOOKUP($P199,G:$O,9,0),"")</f>
        <v/>
      </c>
      <c r="V199" s="20" t="str">
        <f>IFERROR(VLOOKUP($P199,H:$O,8,0),"")</f>
        <v/>
      </c>
      <c r="W199" s="20" t="str">
        <f>IFERROR(VLOOKUP($P199,I:$O,7,0),"")</f>
        <v/>
      </c>
      <c r="X199" s="20" t="str">
        <f>IFERROR(VLOOKUP($P199,J:$O,6,0),"")</f>
        <v/>
      </c>
      <c r="Y199" s="20" t="str">
        <f>IFERROR(VLOOKUP($P199,K:$O,5,0),"")</f>
        <v/>
      </c>
      <c r="Z199" s="20" t="str">
        <f>IFERROR(VLOOKUP($P199,L:$O,4,0),"")</f>
        <v/>
      </c>
      <c r="AA199" s="20" t="str">
        <f>IFERROR(VLOOKUP($P199,M:$O,3,0),"")</f>
        <v/>
      </c>
      <c r="AB199" s="20" t="str">
        <f>IFERROR(VLOOKUP($P199,N:$O,2,0),"")</f>
        <v/>
      </c>
    </row>
    <row r="200" spans="1:28" x14ac:dyDescent="0.15">
      <c r="A200" s="9" t="str">
        <f>'AB Touchpoint System Workbook'!M211</f>
        <v>July</v>
      </c>
      <c r="B200" s="12" t="str">
        <f t="shared" si="6"/>
        <v>Client 199July</v>
      </c>
      <c r="C200" s="12" t="b">
        <f>IF(ISNUMBER(SEARCH(Q$1,$B200)),MAX(C$1:C199)+1)</f>
        <v>0</v>
      </c>
      <c r="D200" s="12" t="b">
        <f>IF(ISNUMBER(SEARCH(R$1,$B200)),MAX(D$1:D199)+1)</f>
        <v>0</v>
      </c>
      <c r="E200" s="12" t="b">
        <f>IF(ISNUMBER(SEARCH(S$1,$B200)),MAX(E$1:E199)+1)</f>
        <v>0</v>
      </c>
      <c r="F200" s="12" t="b">
        <f>IF(ISNUMBER(SEARCH(T$1,$B200)),MAX(F$1:F199)+1)</f>
        <v>0</v>
      </c>
      <c r="G200" s="12" t="b">
        <f>IF(ISNUMBER(SEARCH(U$1,$B200)),MAX(G$1:G199)+1)</f>
        <v>0</v>
      </c>
      <c r="H200" s="12" t="b">
        <f>IF(ISNUMBER(SEARCH(V$1,$B200)),MAX(H$1:H199)+1)</f>
        <v>0</v>
      </c>
      <c r="I200" s="12">
        <f>IF(ISNUMBER(SEARCH(W$1,$B200)),MAX(I$1:I199)+1)</f>
        <v>17</v>
      </c>
      <c r="J200" s="12" t="b">
        <f>IF(ISNUMBER(SEARCH(X$1,$B200)),MAX(J$1:J199)+1)</f>
        <v>0</v>
      </c>
      <c r="K200" s="12" t="b">
        <f>IF(ISNUMBER(SEARCH(Y$1,$B200)),MAX(K$1:K199)+1)</f>
        <v>0</v>
      </c>
      <c r="L200" s="12" t="b">
        <f>IF(ISNUMBER(SEARCH(Z$1,$B200)),MAX(L$1:L199)+1)</f>
        <v>0</v>
      </c>
      <c r="M200" s="12" t="b">
        <f>IF(ISNUMBER(SEARCH(AA$1,$B200)),MAX(M$1:M199)+1)</f>
        <v>0</v>
      </c>
      <c r="N200" s="12" t="b">
        <f>IF(ISNUMBER(SEARCH(AB$1,$B200)),MAX(N$1:N199)+1)</f>
        <v>0</v>
      </c>
      <c r="O200" s="12" t="str">
        <f>'AB Touchpoint System Workbook'!K211</f>
        <v>Client 199</v>
      </c>
      <c r="P200" s="13">
        <f t="shared" si="7"/>
        <v>199</v>
      </c>
      <c r="Q200" s="20" t="str">
        <f>IFERROR(VLOOKUP($P200,C:$O,13,0),"")</f>
        <v/>
      </c>
      <c r="R200" s="20" t="str">
        <f>IFERROR(VLOOKUP($P200,D:$O,12,0),"")</f>
        <v/>
      </c>
      <c r="S200" s="20" t="str">
        <f>IFERROR(VLOOKUP($P200,E:$O,11,0),"")</f>
        <v/>
      </c>
      <c r="T200" s="20" t="str">
        <f>IFERROR(VLOOKUP($P200,F:$O,10,0),"")</f>
        <v/>
      </c>
      <c r="U200" s="20" t="str">
        <f>IFERROR(VLOOKUP($P200,G:$O,9,0),"")</f>
        <v/>
      </c>
      <c r="V200" s="20" t="str">
        <f>IFERROR(VLOOKUP($P200,H:$O,8,0),"")</f>
        <v/>
      </c>
      <c r="W200" s="20" t="str">
        <f>IFERROR(VLOOKUP($P200,I:$O,7,0),"")</f>
        <v/>
      </c>
      <c r="X200" s="20" t="str">
        <f>IFERROR(VLOOKUP($P200,J:$O,6,0),"")</f>
        <v/>
      </c>
      <c r="Y200" s="20" t="str">
        <f>IFERROR(VLOOKUP($P200,K:$O,5,0),"")</f>
        <v/>
      </c>
      <c r="Z200" s="20" t="str">
        <f>IFERROR(VLOOKUP($P200,L:$O,4,0),"")</f>
        <v/>
      </c>
      <c r="AA200" s="20" t="str">
        <f>IFERROR(VLOOKUP($P200,M:$O,3,0),"")</f>
        <v/>
      </c>
      <c r="AB200" s="20" t="str">
        <f>IFERROR(VLOOKUP($P200,N:$O,2,0),"")</f>
        <v/>
      </c>
    </row>
    <row r="201" spans="1:28" x14ac:dyDescent="0.15">
      <c r="A201" s="9" t="str">
        <f>'AB Touchpoint System Workbook'!M212</f>
        <v>August</v>
      </c>
      <c r="B201" s="12" t="str">
        <f t="shared" si="6"/>
        <v>Client 200August</v>
      </c>
      <c r="C201" s="12" t="b">
        <f>IF(ISNUMBER(SEARCH(Q$1,$B201)),MAX(C$1:C200)+1)</f>
        <v>0</v>
      </c>
      <c r="D201" s="12" t="b">
        <f>IF(ISNUMBER(SEARCH(R$1,$B201)),MAX(D$1:D200)+1)</f>
        <v>0</v>
      </c>
      <c r="E201" s="12" t="b">
        <f>IF(ISNUMBER(SEARCH(S$1,$B201)),MAX(E$1:E200)+1)</f>
        <v>0</v>
      </c>
      <c r="F201" s="12" t="b">
        <f>IF(ISNUMBER(SEARCH(T$1,$B201)),MAX(F$1:F200)+1)</f>
        <v>0</v>
      </c>
      <c r="G201" s="12" t="b">
        <f>IF(ISNUMBER(SEARCH(U$1,$B201)),MAX(G$1:G200)+1)</f>
        <v>0</v>
      </c>
      <c r="H201" s="12" t="b">
        <f>IF(ISNUMBER(SEARCH(V$1,$B201)),MAX(H$1:H200)+1)</f>
        <v>0</v>
      </c>
      <c r="I201" s="12" t="b">
        <f>IF(ISNUMBER(SEARCH(W$1,$B201)),MAX(I$1:I200)+1)</f>
        <v>0</v>
      </c>
      <c r="J201" s="12">
        <f>IF(ISNUMBER(SEARCH(X$1,$B201)),MAX(J$1:J200)+1)</f>
        <v>18</v>
      </c>
      <c r="K201" s="12" t="b">
        <f>IF(ISNUMBER(SEARCH(Y$1,$B201)),MAX(K$1:K200)+1)</f>
        <v>0</v>
      </c>
      <c r="L201" s="12" t="b">
        <f>IF(ISNUMBER(SEARCH(Z$1,$B201)),MAX(L$1:L200)+1)</f>
        <v>0</v>
      </c>
      <c r="M201" s="12" t="b">
        <f>IF(ISNUMBER(SEARCH(AA$1,$B201)),MAX(M$1:M200)+1)</f>
        <v>0</v>
      </c>
      <c r="N201" s="12" t="b">
        <f>IF(ISNUMBER(SEARCH(AB$1,$B201)),MAX(N$1:N200)+1)</f>
        <v>0</v>
      </c>
      <c r="O201" s="12" t="str">
        <f>'AB Touchpoint System Workbook'!K212</f>
        <v>Client 200</v>
      </c>
      <c r="P201" s="13">
        <f t="shared" si="7"/>
        <v>200</v>
      </c>
      <c r="Q201" s="20" t="str">
        <f>IFERROR(VLOOKUP($P201,C:$O,13,0),"")</f>
        <v/>
      </c>
      <c r="R201" s="20" t="str">
        <f>IFERROR(VLOOKUP($P201,D:$O,12,0),"")</f>
        <v/>
      </c>
      <c r="S201" s="20" t="str">
        <f>IFERROR(VLOOKUP($P201,E:$O,11,0),"")</f>
        <v/>
      </c>
      <c r="T201" s="20" t="str">
        <f>IFERROR(VLOOKUP($P201,F:$O,10,0),"")</f>
        <v/>
      </c>
      <c r="U201" s="20" t="str">
        <f>IFERROR(VLOOKUP($P201,G:$O,9,0),"")</f>
        <v/>
      </c>
      <c r="V201" s="20" t="str">
        <f>IFERROR(VLOOKUP($P201,H:$O,8,0),"")</f>
        <v/>
      </c>
      <c r="W201" s="20" t="str">
        <f>IFERROR(VLOOKUP($P201,I:$O,7,0),"")</f>
        <v/>
      </c>
      <c r="X201" s="20" t="str">
        <f>IFERROR(VLOOKUP($P201,J:$O,6,0),"")</f>
        <v/>
      </c>
      <c r="Y201" s="20" t="str">
        <f>IFERROR(VLOOKUP($P201,K:$O,5,0),"")</f>
        <v/>
      </c>
      <c r="Z201" s="20" t="str">
        <f>IFERROR(VLOOKUP($P201,L:$O,4,0),"")</f>
        <v/>
      </c>
      <c r="AA201" s="20" t="str">
        <f>IFERROR(VLOOKUP($P201,M:$O,3,0),"")</f>
        <v/>
      </c>
      <c r="AB201" s="20" t="str">
        <f>IFERROR(VLOOKUP($P201,N:$O,2,0),"")</f>
        <v/>
      </c>
    </row>
    <row r="202" spans="1:28" x14ac:dyDescent="0.15">
      <c r="A202" s="9" t="str">
        <f>'AB Touchpoint System Workbook'!M213</f>
        <v>September</v>
      </c>
      <c r="B202" s="12" t="str">
        <f t="shared" si="6"/>
        <v>Client 201September</v>
      </c>
      <c r="C202" s="12" t="b">
        <f>IF(ISNUMBER(SEARCH(Q$1,$B202)),MAX(C$1:C201)+1)</f>
        <v>0</v>
      </c>
      <c r="D202" s="12" t="b">
        <f>IF(ISNUMBER(SEARCH(R$1,$B202)),MAX(D$1:D201)+1)</f>
        <v>0</v>
      </c>
      <c r="E202" s="12" t="b">
        <f>IF(ISNUMBER(SEARCH(S$1,$B202)),MAX(E$1:E201)+1)</f>
        <v>0</v>
      </c>
      <c r="F202" s="12" t="b">
        <f>IF(ISNUMBER(SEARCH(T$1,$B202)),MAX(F$1:F201)+1)</f>
        <v>0</v>
      </c>
      <c r="G202" s="12" t="b">
        <f>IF(ISNUMBER(SEARCH(U$1,$B202)),MAX(G$1:G201)+1)</f>
        <v>0</v>
      </c>
      <c r="H202" s="12" t="b">
        <f>IF(ISNUMBER(SEARCH(V$1,$B202)),MAX(H$1:H201)+1)</f>
        <v>0</v>
      </c>
      <c r="I202" s="12" t="b">
        <f>IF(ISNUMBER(SEARCH(W$1,$B202)),MAX(I$1:I201)+1)</f>
        <v>0</v>
      </c>
      <c r="J202" s="12" t="b">
        <f>IF(ISNUMBER(SEARCH(X$1,$B202)),MAX(J$1:J201)+1)</f>
        <v>0</v>
      </c>
      <c r="K202" s="12">
        <f>IF(ISNUMBER(SEARCH(Y$1,$B202)),MAX(K$1:K201)+1)</f>
        <v>17</v>
      </c>
      <c r="L202" s="12" t="b">
        <f>IF(ISNUMBER(SEARCH(Z$1,$B202)),MAX(L$1:L201)+1)</f>
        <v>0</v>
      </c>
      <c r="M202" s="12" t="b">
        <f>IF(ISNUMBER(SEARCH(AA$1,$B202)),MAX(M$1:M201)+1)</f>
        <v>0</v>
      </c>
      <c r="N202" s="12" t="b">
        <f>IF(ISNUMBER(SEARCH(AB$1,$B202)),MAX(N$1:N201)+1)</f>
        <v>0</v>
      </c>
      <c r="O202" s="12" t="str">
        <f>'AB Touchpoint System Workbook'!K213</f>
        <v>Client 201</v>
      </c>
      <c r="P202" s="13">
        <f t="shared" si="7"/>
        <v>201</v>
      </c>
      <c r="Q202" s="20" t="str">
        <f>IFERROR(VLOOKUP($P202,C:$O,13,0),"")</f>
        <v/>
      </c>
      <c r="R202" s="20" t="str">
        <f>IFERROR(VLOOKUP($P202,D:$O,12,0),"")</f>
        <v/>
      </c>
      <c r="S202" s="20" t="str">
        <f>IFERROR(VLOOKUP($P202,E:$O,11,0),"")</f>
        <v/>
      </c>
      <c r="T202" s="20" t="str">
        <f>IFERROR(VLOOKUP($P202,F:$O,10,0),"")</f>
        <v/>
      </c>
      <c r="U202" s="20" t="str">
        <f>IFERROR(VLOOKUP($P202,G:$O,9,0),"")</f>
        <v/>
      </c>
      <c r="V202" s="20" t="str">
        <f>IFERROR(VLOOKUP($P202,H:$O,8,0),"")</f>
        <v/>
      </c>
      <c r="W202" s="20" t="str">
        <f>IFERROR(VLOOKUP($P202,I:$O,7,0),"")</f>
        <v/>
      </c>
      <c r="X202" s="20" t="str">
        <f>IFERROR(VLOOKUP($P202,J:$O,6,0),"")</f>
        <v/>
      </c>
      <c r="Y202" s="20" t="str">
        <f>IFERROR(VLOOKUP($P202,K:$O,5,0),"")</f>
        <v/>
      </c>
      <c r="Z202" s="20" t="str">
        <f>IFERROR(VLOOKUP($P202,L:$O,4,0),"")</f>
        <v/>
      </c>
      <c r="AA202" s="20" t="str">
        <f>IFERROR(VLOOKUP($P202,M:$O,3,0),"")</f>
        <v/>
      </c>
      <c r="AB202" s="20" t="str">
        <f>IFERROR(VLOOKUP($P202,N:$O,2,0),"")</f>
        <v/>
      </c>
    </row>
    <row r="203" spans="1:28" x14ac:dyDescent="0.15">
      <c r="A203" s="9" t="str">
        <f>'AB Touchpoint System Workbook'!M214</f>
        <v>October</v>
      </c>
      <c r="B203" s="12" t="str">
        <f t="shared" si="6"/>
        <v>Client 202October</v>
      </c>
      <c r="C203" s="12" t="b">
        <f>IF(ISNUMBER(SEARCH(Q$1,$B203)),MAX(C$1:C202)+1)</f>
        <v>0</v>
      </c>
      <c r="D203" s="12" t="b">
        <f>IF(ISNUMBER(SEARCH(R$1,$B203)),MAX(D$1:D202)+1)</f>
        <v>0</v>
      </c>
      <c r="E203" s="12" t="b">
        <f>IF(ISNUMBER(SEARCH(S$1,$B203)),MAX(E$1:E202)+1)</f>
        <v>0</v>
      </c>
      <c r="F203" s="12" t="b">
        <f>IF(ISNUMBER(SEARCH(T$1,$B203)),MAX(F$1:F202)+1)</f>
        <v>0</v>
      </c>
      <c r="G203" s="12" t="b">
        <f>IF(ISNUMBER(SEARCH(U$1,$B203)),MAX(G$1:G202)+1)</f>
        <v>0</v>
      </c>
      <c r="H203" s="12" t="b">
        <f>IF(ISNUMBER(SEARCH(V$1,$B203)),MAX(H$1:H202)+1)</f>
        <v>0</v>
      </c>
      <c r="I203" s="12" t="b">
        <f>IF(ISNUMBER(SEARCH(W$1,$B203)),MAX(I$1:I202)+1)</f>
        <v>0</v>
      </c>
      <c r="J203" s="12" t="b">
        <f>IF(ISNUMBER(SEARCH(X$1,$B203)),MAX(J$1:J202)+1)</f>
        <v>0</v>
      </c>
      <c r="K203" s="12" t="b">
        <f>IF(ISNUMBER(SEARCH(Y$1,$B203)),MAX(K$1:K202)+1)</f>
        <v>0</v>
      </c>
      <c r="L203" s="12">
        <f>IF(ISNUMBER(SEARCH(Z$1,$B203)),MAX(L$1:L202)+1)</f>
        <v>18</v>
      </c>
      <c r="M203" s="12" t="b">
        <f>IF(ISNUMBER(SEARCH(AA$1,$B203)),MAX(M$1:M202)+1)</f>
        <v>0</v>
      </c>
      <c r="N203" s="12" t="b">
        <f>IF(ISNUMBER(SEARCH(AB$1,$B203)),MAX(N$1:N202)+1)</f>
        <v>0</v>
      </c>
      <c r="O203" s="12" t="str">
        <f>'AB Touchpoint System Workbook'!K214</f>
        <v>Client 202</v>
      </c>
      <c r="P203" s="13">
        <f t="shared" si="7"/>
        <v>202</v>
      </c>
      <c r="Q203" s="20" t="str">
        <f>IFERROR(VLOOKUP($P203,C:$O,13,0),"")</f>
        <v/>
      </c>
      <c r="R203" s="20" t="str">
        <f>IFERROR(VLOOKUP($P203,D:$O,12,0),"")</f>
        <v/>
      </c>
      <c r="S203" s="20" t="str">
        <f>IFERROR(VLOOKUP($P203,E:$O,11,0),"")</f>
        <v/>
      </c>
      <c r="T203" s="20" t="str">
        <f>IFERROR(VLOOKUP($P203,F:$O,10,0),"")</f>
        <v/>
      </c>
      <c r="U203" s="20" t="str">
        <f>IFERROR(VLOOKUP($P203,G:$O,9,0),"")</f>
        <v/>
      </c>
      <c r="V203" s="20" t="str">
        <f>IFERROR(VLOOKUP($P203,H:$O,8,0),"")</f>
        <v/>
      </c>
      <c r="W203" s="20" t="str">
        <f>IFERROR(VLOOKUP($P203,I:$O,7,0),"")</f>
        <v/>
      </c>
      <c r="X203" s="20" t="str">
        <f>IFERROR(VLOOKUP($P203,J:$O,6,0),"")</f>
        <v/>
      </c>
      <c r="Y203" s="20" t="str">
        <f>IFERROR(VLOOKUP($P203,K:$O,5,0),"")</f>
        <v/>
      </c>
      <c r="Z203" s="20" t="str">
        <f>IFERROR(VLOOKUP($P203,L:$O,4,0),"")</f>
        <v/>
      </c>
      <c r="AA203" s="20" t="str">
        <f>IFERROR(VLOOKUP($P203,M:$O,3,0),"")</f>
        <v/>
      </c>
      <c r="AB203" s="20" t="str">
        <f>IFERROR(VLOOKUP($P203,N:$O,2,0),"")</f>
        <v/>
      </c>
    </row>
    <row r="204" spans="1:28" x14ac:dyDescent="0.15">
      <c r="A204" s="9" t="str">
        <f>'AB Touchpoint System Workbook'!M215</f>
        <v>November</v>
      </c>
      <c r="B204" s="12" t="str">
        <f t="shared" si="6"/>
        <v>Client 203November</v>
      </c>
      <c r="C204" s="12" t="b">
        <f>IF(ISNUMBER(SEARCH(Q$1,$B204)),MAX(C$1:C203)+1)</f>
        <v>0</v>
      </c>
      <c r="D204" s="12" t="b">
        <f>IF(ISNUMBER(SEARCH(R$1,$B204)),MAX(D$1:D203)+1)</f>
        <v>0</v>
      </c>
      <c r="E204" s="12" t="b">
        <f>IF(ISNUMBER(SEARCH(S$1,$B204)),MAX(E$1:E203)+1)</f>
        <v>0</v>
      </c>
      <c r="F204" s="12" t="b">
        <f>IF(ISNUMBER(SEARCH(T$1,$B204)),MAX(F$1:F203)+1)</f>
        <v>0</v>
      </c>
      <c r="G204" s="12" t="b">
        <f>IF(ISNUMBER(SEARCH(U$1,$B204)),MAX(G$1:G203)+1)</f>
        <v>0</v>
      </c>
      <c r="H204" s="12" t="b">
        <f>IF(ISNUMBER(SEARCH(V$1,$B204)),MAX(H$1:H203)+1)</f>
        <v>0</v>
      </c>
      <c r="I204" s="12" t="b">
        <f>IF(ISNUMBER(SEARCH(W$1,$B204)),MAX(I$1:I203)+1)</f>
        <v>0</v>
      </c>
      <c r="J204" s="12" t="b">
        <f>IF(ISNUMBER(SEARCH(X$1,$B204)),MAX(J$1:J203)+1)</f>
        <v>0</v>
      </c>
      <c r="K204" s="12" t="b">
        <f>IF(ISNUMBER(SEARCH(Y$1,$B204)),MAX(K$1:K203)+1)</f>
        <v>0</v>
      </c>
      <c r="L204" s="12" t="b">
        <f>IF(ISNUMBER(SEARCH(Z$1,$B204)),MAX(L$1:L203)+1)</f>
        <v>0</v>
      </c>
      <c r="M204" s="12">
        <f>IF(ISNUMBER(SEARCH(AA$1,$B204)),MAX(M$1:M203)+1)</f>
        <v>17</v>
      </c>
      <c r="N204" s="12" t="b">
        <f>IF(ISNUMBER(SEARCH(AB$1,$B204)),MAX(N$1:N203)+1)</f>
        <v>0</v>
      </c>
      <c r="O204" s="12" t="str">
        <f>'AB Touchpoint System Workbook'!K215</f>
        <v>Client 203</v>
      </c>
      <c r="P204" s="13">
        <f t="shared" si="7"/>
        <v>203</v>
      </c>
      <c r="Q204" s="20" t="str">
        <f>IFERROR(VLOOKUP($P204,C:$O,13,0),"")</f>
        <v/>
      </c>
      <c r="R204" s="20" t="str">
        <f>IFERROR(VLOOKUP($P204,D:$O,12,0),"")</f>
        <v/>
      </c>
      <c r="S204" s="20" t="str">
        <f>IFERROR(VLOOKUP($P204,E:$O,11,0),"")</f>
        <v/>
      </c>
      <c r="T204" s="20" t="str">
        <f>IFERROR(VLOOKUP($P204,F:$O,10,0),"")</f>
        <v/>
      </c>
      <c r="U204" s="20" t="str">
        <f>IFERROR(VLOOKUP($P204,G:$O,9,0),"")</f>
        <v/>
      </c>
      <c r="V204" s="20" t="str">
        <f>IFERROR(VLOOKUP($P204,H:$O,8,0),"")</f>
        <v/>
      </c>
      <c r="W204" s="20" t="str">
        <f>IFERROR(VLOOKUP($P204,I:$O,7,0),"")</f>
        <v/>
      </c>
      <c r="X204" s="20" t="str">
        <f>IFERROR(VLOOKUP($P204,J:$O,6,0),"")</f>
        <v/>
      </c>
      <c r="Y204" s="20" t="str">
        <f>IFERROR(VLOOKUP($P204,K:$O,5,0),"")</f>
        <v/>
      </c>
      <c r="Z204" s="20" t="str">
        <f>IFERROR(VLOOKUP($P204,L:$O,4,0),"")</f>
        <v/>
      </c>
      <c r="AA204" s="20" t="str">
        <f>IFERROR(VLOOKUP($P204,M:$O,3,0),"")</f>
        <v/>
      </c>
      <c r="AB204" s="20" t="str">
        <f>IFERROR(VLOOKUP($P204,N:$O,2,0),"")</f>
        <v/>
      </c>
    </row>
    <row r="205" spans="1:28" x14ac:dyDescent="0.15">
      <c r="A205" s="9" t="str">
        <f>'AB Touchpoint System Workbook'!M216</f>
        <v>December</v>
      </c>
      <c r="B205" s="12" t="str">
        <f t="shared" si="6"/>
        <v>Client 204December</v>
      </c>
      <c r="C205" s="12" t="b">
        <f>IF(ISNUMBER(SEARCH(Q$1,$B205)),MAX(C$1:C204)+1)</f>
        <v>0</v>
      </c>
      <c r="D205" s="12" t="b">
        <f>IF(ISNUMBER(SEARCH(R$1,$B205)),MAX(D$1:D204)+1)</f>
        <v>0</v>
      </c>
      <c r="E205" s="12" t="b">
        <f>IF(ISNUMBER(SEARCH(S$1,$B205)),MAX(E$1:E204)+1)</f>
        <v>0</v>
      </c>
      <c r="F205" s="12" t="b">
        <f>IF(ISNUMBER(SEARCH(T$1,$B205)),MAX(F$1:F204)+1)</f>
        <v>0</v>
      </c>
      <c r="G205" s="12" t="b">
        <f>IF(ISNUMBER(SEARCH(U$1,$B205)),MAX(G$1:G204)+1)</f>
        <v>0</v>
      </c>
      <c r="H205" s="12" t="b">
        <f>IF(ISNUMBER(SEARCH(V$1,$B205)),MAX(H$1:H204)+1)</f>
        <v>0</v>
      </c>
      <c r="I205" s="12" t="b">
        <f>IF(ISNUMBER(SEARCH(W$1,$B205)),MAX(I$1:I204)+1)</f>
        <v>0</v>
      </c>
      <c r="J205" s="12" t="b">
        <f>IF(ISNUMBER(SEARCH(X$1,$B205)),MAX(J$1:J204)+1)</f>
        <v>0</v>
      </c>
      <c r="K205" s="12" t="b">
        <f>IF(ISNUMBER(SEARCH(Y$1,$B205)),MAX(K$1:K204)+1)</f>
        <v>0</v>
      </c>
      <c r="L205" s="12" t="b">
        <f>IF(ISNUMBER(SEARCH(Z$1,$B205)),MAX(L$1:L204)+1)</f>
        <v>0</v>
      </c>
      <c r="M205" s="12" t="b">
        <f>IF(ISNUMBER(SEARCH(AA$1,$B205)),MAX(M$1:M204)+1)</f>
        <v>0</v>
      </c>
      <c r="N205" s="12">
        <f>IF(ISNUMBER(SEARCH(AB$1,$B205)),MAX(N$1:N204)+1)</f>
        <v>16</v>
      </c>
      <c r="O205" s="12" t="str">
        <f>'AB Touchpoint System Workbook'!K216</f>
        <v>Client 204</v>
      </c>
      <c r="P205" s="13">
        <f t="shared" si="7"/>
        <v>204</v>
      </c>
      <c r="Q205" s="20" t="str">
        <f>IFERROR(VLOOKUP($P205,C:$O,13,0),"")</f>
        <v/>
      </c>
      <c r="R205" s="20" t="str">
        <f>IFERROR(VLOOKUP($P205,D:$O,12,0),"")</f>
        <v/>
      </c>
      <c r="S205" s="20" t="str">
        <f>IFERROR(VLOOKUP($P205,E:$O,11,0),"")</f>
        <v/>
      </c>
      <c r="T205" s="20" t="str">
        <f>IFERROR(VLOOKUP($P205,F:$O,10,0),"")</f>
        <v/>
      </c>
      <c r="U205" s="20" t="str">
        <f>IFERROR(VLOOKUP($P205,G:$O,9,0),"")</f>
        <v/>
      </c>
      <c r="V205" s="20" t="str">
        <f>IFERROR(VLOOKUP($P205,H:$O,8,0),"")</f>
        <v/>
      </c>
      <c r="W205" s="20" t="str">
        <f>IFERROR(VLOOKUP($P205,I:$O,7,0),"")</f>
        <v/>
      </c>
      <c r="X205" s="20" t="str">
        <f>IFERROR(VLOOKUP($P205,J:$O,6,0),"")</f>
        <v/>
      </c>
      <c r="Y205" s="20" t="str">
        <f>IFERROR(VLOOKUP($P205,K:$O,5,0),"")</f>
        <v/>
      </c>
      <c r="Z205" s="20" t="str">
        <f>IFERROR(VLOOKUP($P205,L:$O,4,0),"")</f>
        <v/>
      </c>
      <c r="AA205" s="20" t="str">
        <f>IFERROR(VLOOKUP($P205,M:$O,3,0),"")</f>
        <v/>
      </c>
      <c r="AB205" s="20" t="str">
        <f>IFERROR(VLOOKUP($P205,N:$O,2,0),"")</f>
        <v/>
      </c>
    </row>
    <row r="206" spans="1:28" x14ac:dyDescent="0.15">
      <c r="A206" s="9" t="str">
        <f>'AB Touchpoint System Workbook'!M217</f>
        <v>January</v>
      </c>
      <c r="B206" s="12" t="str">
        <f t="shared" si="6"/>
        <v>Client 205January</v>
      </c>
      <c r="C206" s="12">
        <f>IF(ISNUMBER(SEARCH(Q$1,$B206)),MAX(C$1:C205)+1)</f>
        <v>17</v>
      </c>
      <c r="D206" s="12" t="b">
        <f>IF(ISNUMBER(SEARCH(R$1,$B206)),MAX(D$1:D205)+1)</f>
        <v>0</v>
      </c>
      <c r="E206" s="12" t="b">
        <f>IF(ISNUMBER(SEARCH(S$1,$B206)),MAX(E$1:E205)+1)</f>
        <v>0</v>
      </c>
      <c r="F206" s="12" t="b">
        <f>IF(ISNUMBER(SEARCH(T$1,$B206)),MAX(F$1:F205)+1)</f>
        <v>0</v>
      </c>
      <c r="G206" s="12" t="b">
        <f>IF(ISNUMBER(SEARCH(U$1,$B206)),MAX(G$1:G205)+1)</f>
        <v>0</v>
      </c>
      <c r="H206" s="12" t="b">
        <f>IF(ISNUMBER(SEARCH(V$1,$B206)),MAX(H$1:H205)+1)</f>
        <v>0</v>
      </c>
      <c r="I206" s="12" t="b">
        <f>IF(ISNUMBER(SEARCH(W$1,$B206)),MAX(I$1:I205)+1)</f>
        <v>0</v>
      </c>
      <c r="J206" s="12" t="b">
        <f>IF(ISNUMBER(SEARCH(X$1,$B206)),MAX(J$1:J205)+1)</f>
        <v>0</v>
      </c>
      <c r="K206" s="12" t="b">
        <f>IF(ISNUMBER(SEARCH(Y$1,$B206)),MAX(K$1:K205)+1)</f>
        <v>0</v>
      </c>
      <c r="L206" s="12" t="b">
        <f>IF(ISNUMBER(SEARCH(Z$1,$B206)),MAX(L$1:L205)+1)</f>
        <v>0</v>
      </c>
      <c r="M206" s="12" t="b">
        <f>IF(ISNUMBER(SEARCH(AA$1,$B206)),MAX(M$1:M205)+1)</f>
        <v>0</v>
      </c>
      <c r="N206" s="12" t="b">
        <f>IF(ISNUMBER(SEARCH(AB$1,$B206)),MAX(N$1:N205)+1)</f>
        <v>0</v>
      </c>
      <c r="O206" s="12" t="str">
        <f>'AB Touchpoint System Workbook'!K217</f>
        <v>Client 205</v>
      </c>
      <c r="P206" s="13">
        <f t="shared" si="7"/>
        <v>205</v>
      </c>
      <c r="Q206" s="20" t="str">
        <f>IFERROR(VLOOKUP($P206,C:$O,13,0),"")</f>
        <v/>
      </c>
      <c r="R206" s="20" t="str">
        <f>IFERROR(VLOOKUP($P206,D:$O,12,0),"")</f>
        <v/>
      </c>
      <c r="S206" s="20" t="str">
        <f>IFERROR(VLOOKUP($P206,E:$O,11,0),"")</f>
        <v/>
      </c>
      <c r="T206" s="20" t="str">
        <f>IFERROR(VLOOKUP($P206,F:$O,10,0),"")</f>
        <v/>
      </c>
      <c r="U206" s="20" t="str">
        <f>IFERROR(VLOOKUP($P206,G:$O,9,0),"")</f>
        <v/>
      </c>
      <c r="V206" s="20" t="str">
        <f>IFERROR(VLOOKUP($P206,H:$O,8,0),"")</f>
        <v/>
      </c>
      <c r="W206" s="20" t="str">
        <f>IFERROR(VLOOKUP($P206,I:$O,7,0),"")</f>
        <v/>
      </c>
      <c r="X206" s="20" t="str">
        <f>IFERROR(VLOOKUP($P206,J:$O,6,0),"")</f>
        <v/>
      </c>
      <c r="Y206" s="20" t="str">
        <f>IFERROR(VLOOKUP($P206,K:$O,5,0),"")</f>
        <v/>
      </c>
      <c r="Z206" s="20" t="str">
        <f>IFERROR(VLOOKUP($P206,L:$O,4,0),"")</f>
        <v/>
      </c>
      <c r="AA206" s="20" t="str">
        <f>IFERROR(VLOOKUP($P206,M:$O,3,0),"")</f>
        <v/>
      </c>
      <c r="AB206" s="20" t="str">
        <f>IFERROR(VLOOKUP($P206,N:$O,2,0),"")</f>
        <v/>
      </c>
    </row>
    <row r="207" spans="1:28" x14ac:dyDescent="0.15">
      <c r="A207" s="9" t="str">
        <f>'AB Touchpoint System Workbook'!M218</f>
        <v>February</v>
      </c>
      <c r="B207" s="12" t="str">
        <f t="shared" si="6"/>
        <v>Client 206February</v>
      </c>
      <c r="C207" s="12" t="b">
        <f>IF(ISNUMBER(SEARCH(Q$1,$B207)),MAX(C$1:C206)+1)</f>
        <v>0</v>
      </c>
      <c r="D207" s="12">
        <f>IF(ISNUMBER(SEARCH(R$1,$B207)),MAX(D$1:D206)+1)</f>
        <v>18</v>
      </c>
      <c r="E207" s="12" t="b">
        <f>IF(ISNUMBER(SEARCH(S$1,$B207)),MAX(E$1:E206)+1)</f>
        <v>0</v>
      </c>
      <c r="F207" s="12" t="b">
        <f>IF(ISNUMBER(SEARCH(T$1,$B207)),MAX(F$1:F206)+1)</f>
        <v>0</v>
      </c>
      <c r="G207" s="12" t="b">
        <f>IF(ISNUMBER(SEARCH(U$1,$B207)),MAX(G$1:G206)+1)</f>
        <v>0</v>
      </c>
      <c r="H207" s="12" t="b">
        <f>IF(ISNUMBER(SEARCH(V$1,$B207)),MAX(H$1:H206)+1)</f>
        <v>0</v>
      </c>
      <c r="I207" s="12" t="b">
        <f>IF(ISNUMBER(SEARCH(W$1,$B207)),MAX(I$1:I206)+1)</f>
        <v>0</v>
      </c>
      <c r="J207" s="12" t="b">
        <f>IF(ISNUMBER(SEARCH(X$1,$B207)),MAX(J$1:J206)+1)</f>
        <v>0</v>
      </c>
      <c r="K207" s="12" t="b">
        <f>IF(ISNUMBER(SEARCH(Y$1,$B207)),MAX(K$1:K206)+1)</f>
        <v>0</v>
      </c>
      <c r="L207" s="12" t="b">
        <f>IF(ISNUMBER(SEARCH(Z$1,$B207)),MAX(L$1:L206)+1)</f>
        <v>0</v>
      </c>
      <c r="M207" s="12" t="b">
        <f>IF(ISNUMBER(SEARCH(AA$1,$B207)),MAX(M$1:M206)+1)</f>
        <v>0</v>
      </c>
      <c r="N207" s="12" t="b">
        <f>IF(ISNUMBER(SEARCH(AB$1,$B207)),MAX(N$1:N206)+1)</f>
        <v>0</v>
      </c>
      <c r="O207" s="12" t="str">
        <f>'AB Touchpoint System Workbook'!K218</f>
        <v>Client 206</v>
      </c>
      <c r="P207" s="13">
        <f t="shared" si="7"/>
        <v>206</v>
      </c>
      <c r="Q207" s="20" t="str">
        <f>IFERROR(VLOOKUP($P207,C:$O,13,0),"")</f>
        <v/>
      </c>
      <c r="R207" s="20" t="str">
        <f>IFERROR(VLOOKUP($P207,D:$O,12,0),"")</f>
        <v/>
      </c>
      <c r="S207" s="20" t="str">
        <f>IFERROR(VLOOKUP($P207,E:$O,11,0),"")</f>
        <v/>
      </c>
      <c r="T207" s="20" t="str">
        <f>IFERROR(VLOOKUP($P207,F:$O,10,0),"")</f>
        <v/>
      </c>
      <c r="U207" s="20" t="str">
        <f>IFERROR(VLOOKUP($P207,G:$O,9,0),"")</f>
        <v/>
      </c>
      <c r="V207" s="20" t="str">
        <f>IFERROR(VLOOKUP($P207,H:$O,8,0),"")</f>
        <v/>
      </c>
      <c r="W207" s="20" t="str">
        <f>IFERROR(VLOOKUP($P207,I:$O,7,0),"")</f>
        <v/>
      </c>
      <c r="X207" s="20" t="str">
        <f>IFERROR(VLOOKUP($P207,J:$O,6,0),"")</f>
        <v/>
      </c>
      <c r="Y207" s="20" t="str">
        <f>IFERROR(VLOOKUP($P207,K:$O,5,0),"")</f>
        <v/>
      </c>
      <c r="Z207" s="20" t="str">
        <f>IFERROR(VLOOKUP($P207,L:$O,4,0),"")</f>
        <v/>
      </c>
      <c r="AA207" s="20" t="str">
        <f>IFERROR(VLOOKUP($P207,M:$O,3,0),"")</f>
        <v/>
      </c>
      <c r="AB207" s="20" t="str">
        <f>IFERROR(VLOOKUP($P207,N:$O,2,0),"")</f>
        <v/>
      </c>
    </row>
    <row r="208" spans="1:28" x14ac:dyDescent="0.15">
      <c r="A208" s="9" t="str">
        <f>'AB Touchpoint System Workbook'!M219</f>
        <v>March</v>
      </c>
      <c r="B208" s="12" t="str">
        <f t="shared" si="6"/>
        <v>Client 207March</v>
      </c>
      <c r="C208" s="12" t="b">
        <f>IF(ISNUMBER(SEARCH(Q$1,$B208)),MAX(C$1:C207)+1)</f>
        <v>0</v>
      </c>
      <c r="D208" s="12" t="b">
        <f>IF(ISNUMBER(SEARCH(R$1,$B208)),MAX(D$1:D207)+1)</f>
        <v>0</v>
      </c>
      <c r="E208" s="12">
        <f>IF(ISNUMBER(SEARCH(S$1,$B208)),MAX(E$1:E207)+1)</f>
        <v>18</v>
      </c>
      <c r="F208" s="12" t="b">
        <f>IF(ISNUMBER(SEARCH(T$1,$B208)),MAX(F$1:F207)+1)</f>
        <v>0</v>
      </c>
      <c r="G208" s="12" t="b">
        <f>IF(ISNUMBER(SEARCH(U$1,$B208)),MAX(G$1:G207)+1)</f>
        <v>0</v>
      </c>
      <c r="H208" s="12" t="b">
        <f>IF(ISNUMBER(SEARCH(V$1,$B208)),MAX(H$1:H207)+1)</f>
        <v>0</v>
      </c>
      <c r="I208" s="12" t="b">
        <f>IF(ISNUMBER(SEARCH(W$1,$B208)),MAX(I$1:I207)+1)</f>
        <v>0</v>
      </c>
      <c r="J208" s="12" t="b">
        <f>IF(ISNUMBER(SEARCH(X$1,$B208)),MAX(J$1:J207)+1)</f>
        <v>0</v>
      </c>
      <c r="K208" s="12" t="b">
        <f>IF(ISNUMBER(SEARCH(Y$1,$B208)),MAX(K$1:K207)+1)</f>
        <v>0</v>
      </c>
      <c r="L208" s="12" t="b">
        <f>IF(ISNUMBER(SEARCH(Z$1,$B208)),MAX(L$1:L207)+1)</f>
        <v>0</v>
      </c>
      <c r="M208" s="12" t="b">
        <f>IF(ISNUMBER(SEARCH(AA$1,$B208)),MAX(M$1:M207)+1)</f>
        <v>0</v>
      </c>
      <c r="N208" s="12" t="b">
        <f>IF(ISNUMBER(SEARCH(AB$1,$B208)),MAX(N$1:N207)+1)</f>
        <v>0</v>
      </c>
      <c r="O208" s="12" t="str">
        <f>'AB Touchpoint System Workbook'!K219</f>
        <v>Client 207</v>
      </c>
      <c r="P208" s="13">
        <f t="shared" si="7"/>
        <v>207</v>
      </c>
      <c r="Q208" s="20" t="str">
        <f>IFERROR(VLOOKUP($P208,C:$O,13,0),"")</f>
        <v/>
      </c>
      <c r="R208" s="20" t="str">
        <f>IFERROR(VLOOKUP($P208,D:$O,12,0),"")</f>
        <v/>
      </c>
      <c r="S208" s="20" t="str">
        <f>IFERROR(VLOOKUP($P208,E:$O,11,0),"")</f>
        <v/>
      </c>
      <c r="T208" s="20" t="str">
        <f>IFERROR(VLOOKUP($P208,F:$O,10,0),"")</f>
        <v/>
      </c>
      <c r="U208" s="20" t="str">
        <f>IFERROR(VLOOKUP($P208,G:$O,9,0),"")</f>
        <v/>
      </c>
      <c r="V208" s="20" t="str">
        <f>IFERROR(VLOOKUP($P208,H:$O,8,0),"")</f>
        <v/>
      </c>
      <c r="W208" s="20" t="str">
        <f>IFERROR(VLOOKUP($P208,I:$O,7,0),"")</f>
        <v/>
      </c>
      <c r="X208" s="20" t="str">
        <f>IFERROR(VLOOKUP($P208,J:$O,6,0),"")</f>
        <v/>
      </c>
      <c r="Y208" s="20" t="str">
        <f>IFERROR(VLOOKUP($P208,K:$O,5,0),"")</f>
        <v/>
      </c>
      <c r="Z208" s="20" t="str">
        <f>IFERROR(VLOOKUP($P208,L:$O,4,0),"")</f>
        <v/>
      </c>
      <c r="AA208" s="20" t="str">
        <f>IFERROR(VLOOKUP($P208,M:$O,3,0),"")</f>
        <v/>
      </c>
      <c r="AB208" s="20" t="str">
        <f>IFERROR(VLOOKUP($P208,N:$O,2,0),"")</f>
        <v/>
      </c>
    </row>
    <row r="209" spans="1:28" x14ac:dyDescent="0.15">
      <c r="A209" s="9" t="str">
        <f>'AB Touchpoint System Workbook'!M220</f>
        <v>April</v>
      </c>
      <c r="B209" s="12" t="str">
        <f t="shared" si="6"/>
        <v>Client 208April</v>
      </c>
      <c r="C209" s="12" t="b">
        <f>IF(ISNUMBER(SEARCH(Q$1,$B209)),MAX(C$1:C208)+1)</f>
        <v>0</v>
      </c>
      <c r="D209" s="12" t="b">
        <f>IF(ISNUMBER(SEARCH(R$1,$B209)),MAX(D$1:D208)+1)</f>
        <v>0</v>
      </c>
      <c r="E209" s="12" t="b">
        <f>IF(ISNUMBER(SEARCH(S$1,$B209)),MAX(E$1:E208)+1)</f>
        <v>0</v>
      </c>
      <c r="F209" s="12">
        <f>IF(ISNUMBER(SEARCH(T$1,$B209)),MAX(F$1:F208)+1)</f>
        <v>18</v>
      </c>
      <c r="G209" s="12" t="b">
        <f>IF(ISNUMBER(SEARCH(U$1,$B209)),MAX(G$1:G208)+1)</f>
        <v>0</v>
      </c>
      <c r="H209" s="12" t="b">
        <f>IF(ISNUMBER(SEARCH(V$1,$B209)),MAX(H$1:H208)+1)</f>
        <v>0</v>
      </c>
      <c r="I209" s="12" t="b">
        <f>IF(ISNUMBER(SEARCH(W$1,$B209)),MAX(I$1:I208)+1)</f>
        <v>0</v>
      </c>
      <c r="J209" s="12" t="b">
        <f>IF(ISNUMBER(SEARCH(X$1,$B209)),MAX(J$1:J208)+1)</f>
        <v>0</v>
      </c>
      <c r="K209" s="12" t="b">
        <f>IF(ISNUMBER(SEARCH(Y$1,$B209)),MAX(K$1:K208)+1)</f>
        <v>0</v>
      </c>
      <c r="L209" s="12" t="b">
        <f>IF(ISNUMBER(SEARCH(Z$1,$B209)),MAX(L$1:L208)+1)</f>
        <v>0</v>
      </c>
      <c r="M209" s="12" t="b">
        <f>IF(ISNUMBER(SEARCH(AA$1,$B209)),MAX(M$1:M208)+1)</f>
        <v>0</v>
      </c>
      <c r="N209" s="12" t="b">
        <f>IF(ISNUMBER(SEARCH(AB$1,$B209)),MAX(N$1:N208)+1)</f>
        <v>0</v>
      </c>
      <c r="O209" s="12" t="str">
        <f>'AB Touchpoint System Workbook'!K220</f>
        <v>Client 208</v>
      </c>
      <c r="P209" s="13">
        <f t="shared" si="7"/>
        <v>208</v>
      </c>
      <c r="Q209" s="20" t="str">
        <f>IFERROR(VLOOKUP($P209,C:$O,13,0),"")</f>
        <v/>
      </c>
      <c r="R209" s="20" t="str">
        <f>IFERROR(VLOOKUP($P209,D:$O,12,0),"")</f>
        <v/>
      </c>
      <c r="S209" s="20" t="str">
        <f>IFERROR(VLOOKUP($P209,E:$O,11,0),"")</f>
        <v/>
      </c>
      <c r="T209" s="20" t="str">
        <f>IFERROR(VLOOKUP($P209,F:$O,10,0),"")</f>
        <v/>
      </c>
      <c r="U209" s="20" t="str">
        <f>IFERROR(VLOOKUP($P209,G:$O,9,0),"")</f>
        <v/>
      </c>
      <c r="V209" s="20" t="str">
        <f>IFERROR(VLOOKUP($P209,H:$O,8,0),"")</f>
        <v/>
      </c>
      <c r="W209" s="20" t="str">
        <f>IFERROR(VLOOKUP($P209,I:$O,7,0),"")</f>
        <v/>
      </c>
      <c r="X209" s="20" t="str">
        <f>IFERROR(VLOOKUP($P209,J:$O,6,0),"")</f>
        <v/>
      </c>
      <c r="Y209" s="20" t="str">
        <f>IFERROR(VLOOKUP($P209,K:$O,5,0),"")</f>
        <v/>
      </c>
      <c r="Z209" s="20" t="str">
        <f>IFERROR(VLOOKUP($P209,L:$O,4,0),"")</f>
        <v/>
      </c>
      <c r="AA209" s="20" t="str">
        <f>IFERROR(VLOOKUP($P209,M:$O,3,0),"")</f>
        <v/>
      </c>
      <c r="AB209" s="20" t="str">
        <f>IFERROR(VLOOKUP($P209,N:$O,2,0),"")</f>
        <v/>
      </c>
    </row>
    <row r="210" spans="1:28" x14ac:dyDescent="0.15">
      <c r="A210" s="9" t="str">
        <f>'AB Touchpoint System Workbook'!M221</f>
        <v>May</v>
      </c>
      <c r="B210" s="12" t="str">
        <f t="shared" si="6"/>
        <v>Client 209May</v>
      </c>
      <c r="C210" s="12" t="b">
        <f>IF(ISNUMBER(SEARCH(Q$1,$B210)),MAX(C$1:C209)+1)</f>
        <v>0</v>
      </c>
      <c r="D210" s="12" t="b">
        <f>IF(ISNUMBER(SEARCH(R$1,$B210)),MAX(D$1:D209)+1)</f>
        <v>0</v>
      </c>
      <c r="E210" s="12" t="b">
        <f>IF(ISNUMBER(SEARCH(S$1,$B210)),MAX(E$1:E209)+1)</f>
        <v>0</v>
      </c>
      <c r="F210" s="12" t="b">
        <f>IF(ISNUMBER(SEARCH(T$1,$B210)),MAX(F$1:F209)+1)</f>
        <v>0</v>
      </c>
      <c r="G210" s="12">
        <f>IF(ISNUMBER(SEARCH(U$1,$B210)),MAX(G$1:G209)+1)</f>
        <v>18</v>
      </c>
      <c r="H210" s="12" t="b">
        <f>IF(ISNUMBER(SEARCH(V$1,$B210)),MAX(H$1:H209)+1)</f>
        <v>0</v>
      </c>
      <c r="I210" s="12" t="b">
        <f>IF(ISNUMBER(SEARCH(W$1,$B210)),MAX(I$1:I209)+1)</f>
        <v>0</v>
      </c>
      <c r="J210" s="12" t="b">
        <f>IF(ISNUMBER(SEARCH(X$1,$B210)),MAX(J$1:J209)+1)</f>
        <v>0</v>
      </c>
      <c r="K210" s="12" t="b">
        <f>IF(ISNUMBER(SEARCH(Y$1,$B210)),MAX(K$1:K209)+1)</f>
        <v>0</v>
      </c>
      <c r="L210" s="12" t="b">
        <f>IF(ISNUMBER(SEARCH(Z$1,$B210)),MAX(L$1:L209)+1)</f>
        <v>0</v>
      </c>
      <c r="M210" s="12" t="b">
        <f>IF(ISNUMBER(SEARCH(AA$1,$B210)),MAX(M$1:M209)+1)</f>
        <v>0</v>
      </c>
      <c r="N210" s="12" t="b">
        <f>IF(ISNUMBER(SEARCH(AB$1,$B210)),MAX(N$1:N209)+1)</f>
        <v>0</v>
      </c>
      <c r="O210" s="12" t="str">
        <f>'AB Touchpoint System Workbook'!K221</f>
        <v>Client 209</v>
      </c>
      <c r="P210" s="13">
        <f t="shared" si="7"/>
        <v>209</v>
      </c>
      <c r="Q210" s="20" t="str">
        <f>IFERROR(VLOOKUP($P210,C:$O,13,0),"")</f>
        <v/>
      </c>
      <c r="R210" s="20" t="str">
        <f>IFERROR(VLOOKUP($P210,D:$O,12,0),"")</f>
        <v/>
      </c>
      <c r="S210" s="20" t="str">
        <f>IFERROR(VLOOKUP($P210,E:$O,11,0),"")</f>
        <v/>
      </c>
      <c r="T210" s="20" t="str">
        <f>IFERROR(VLOOKUP($P210,F:$O,10,0),"")</f>
        <v/>
      </c>
      <c r="U210" s="20" t="str">
        <f>IFERROR(VLOOKUP($P210,G:$O,9,0),"")</f>
        <v/>
      </c>
      <c r="V210" s="20" t="str">
        <f>IFERROR(VLOOKUP($P210,H:$O,8,0),"")</f>
        <v/>
      </c>
      <c r="W210" s="20" t="str">
        <f>IFERROR(VLOOKUP($P210,I:$O,7,0),"")</f>
        <v/>
      </c>
      <c r="X210" s="20" t="str">
        <f>IFERROR(VLOOKUP($P210,J:$O,6,0),"")</f>
        <v/>
      </c>
      <c r="Y210" s="20" t="str">
        <f>IFERROR(VLOOKUP($P210,K:$O,5,0),"")</f>
        <v/>
      </c>
      <c r="Z210" s="20" t="str">
        <f>IFERROR(VLOOKUP($P210,L:$O,4,0),"")</f>
        <v/>
      </c>
      <c r="AA210" s="20" t="str">
        <f>IFERROR(VLOOKUP($P210,M:$O,3,0),"")</f>
        <v/>
      </c>
      <c r="AB210" s="20" t="str">
        <f>IFERROR(VLOOKUP($P210,N:$O,2,0),"")</f>
        <v/>
      </c>
    </row>
    <row r="211" spans="1:28" x14ac:dyDescent="0.15">
      <c r="A211" s="9" t="str">
        <f>'AB Touchpoint System Workbook'!M222</f>
        <v>June</v>
      </c>
      <c r="B211" s="12" t="str">
        <f t="shared" si="6"/>
        <v>Client 210June</v>
      </c>
      <c r="C211" s="12" t="b">
        <f>IF(ISNUMBER(SEARCH(Q$1,$B211)),MAX(C$1:C210)+1)</f>
        <v>0</v>
      </c>
      <c r="D211" s="12" t="b">
        <f>IF(ISNUMBER(SEARCH(R$1,$B211)),MAX(D$1:D210)+1)</f>
        <v>0</v>
      </c>
      <c r="E211" s="12" t="b">
        <f>IF(ISNUMBER(SEARCH(S$1,$B211)),MAX(E$1:E210)+1)</f>
        <v>0</v>
      </c>
      <c r="F211" s="12" t="b">
        <f>IF(ISNUMBER(SEARCH(T$1,$B211)),MAX(F$1:F210)+1)</f>
        <v>0</v>
      </c>
      <c r="G211" s="12" t="b">
        <f>IF(ISNUMBER(SEARCH(U$1,$B211)),MAX(G$1:G210)+1)</f>
        <v>0</v>
      </c>
      <c r="H211" s="12">
        <f>IF(ISNUMBER(SEARCH(V$1,$B211)),MAX(H$1:H210)+1)</f>
        <v>18</v>
      </c>
      <c r="I211" s="12" t="b">
        <f>IF(ISNUMBER(SEARCH(W$1,$B211)),MAX(I$1:I210)+1)</f>
        <v>0</v>
      </c>
      <c r="J211" s="12" t="b">
        <f>IF(ISNUMBER(SEARCH(X$1,$B211)),MAX(J$1:J210)+1)</f>
        <v>0</v>
      </c>
      <c r="K211" s="12" t="b">
        <f>IF(ISNUMBER(SEARCH(Y$1,$B211)),MAX(K$1:K210)+1)</f>
        <v>0</v>
      </c>
      <c r="L211" s="12" t="b">
        <f>IF(ISNUMBER(SEARCH(Z$1,$B211)),MAX(L$1:L210)+1)</f>
        <v>0</v>
      </c>
      <c r="M211" s="12" t="b">
        <f>IF(ISNUMBER(SEARCH(AA$1,$B211)),MAX(M$1:M210)+1)</f>
        <v>0</v>
      </c>
      <c r="N211" s="12" t="b">
        <f>IF(ISNUMBER(SEARCH(AB$1,$B211)),MAX(N$1:N210)+1)</f>
        <v>0</v>
      </c>
      <c r="O211" s="12" t="str">
        <f>'AB Touchpoint System Workbook'!K222</f>
        <v>Client 210</v>
      </c>
      <c r="P211" s="13">
        <f t="shared" si="7"/>
        <v>210</v>
      </c>
      <c r="Q211" s="20" t="str">
        <f>IFERROR(VLOOKUP($P211,C:$O,13,0),"")</f>
        <v/>
      </c>
      <c r="R211" s="20" t="str">
        <f>IFERROR(VLOOKUP($P211,D:$O,12,0),"")</f>
        <v/>
      </c>
      <c r="S211" s="20" t="str">
        <f>IFERROR(VLOOKUP($P211,E:$O,11,0),"")</f>
        <v/>
      </c>
      <c r="T211" s="20" t="str">
        <f>IFERROR(VLOOKUP($P211,F:$O,10,0),"")</f>
        <v/>
      </c>
      <c r="U211" s="20" t="str">
        <f>IFERROR(VLOOKUP($P211,G:$O,9,0),"")</f>
        <v/>
      </c>
      <c r="V211" s="20" t="str">
        <f>IFERROR(VLOOKUP($P211,H:$O,8,0),"")</f>
        <v/>
      </c>
      <c r="W211" s="20" t="str">
        <f>IFERROR(VLOOKUP($P211,I:$O,7,0),"")</f>
        <v/>
      </c>
      <c r="X211" s="20" t="str">
        <f>IFERROR(VLOOKUP($P211,J:$O,6,0),"")</f>
        <v/>
      </c>
      <c r="Y211" s="20" t="str">
        <f>IFERROR(VLOOKUP($P211,K:$O,5,0),"")</f>
        <v/>
      </c>
      <c r="Z211" s="20" t="str">
        <f>IFERROR(VLOOKUP($P211,L:$O,4,0),"")</f>
        <v/>
      </c>
      <c r="AA211" s="20" t="str">
        <f>IFERROR(VLOOKUP($P211,M:$O,3,0),"")</f>
        <v/>
      </c>
      <c r="AB211" s="20" t="str">
        <f>IFERROR(VLOOKUP($P211,N:$O,2,0),"")</f>
        <v/>
      </c>
    </row>
    <row r="212" spans="1:28" x14ac:dyDescent="0.15">
      <c r="A212" s="9" t="str">
        <f>'AB Touchpoint System Workbook'!M223</f>
        <v>July</v>
      </c>
      <c r="B212" s="12" t="str">
        <f t="shared" si="6"/>
        <v>Client 211July</v>
      </c>
      <c r="C212" s="12" t="b">
        <f>IF(ISNUMBER(SEARCH(Q$1,$B212)),MAX(C$1:C211)+1)</f>
        <v>0</v>
      </c>
      <c r="D212" s="12" t="b">
        <f>IF(ISNUMBER(SEARCH(R$1,$B212)),MAX(D$1:D211)+1)</f>
        <v>0</v>
      </c>
      <c r="E212" s="12" t="b">
        <f>IF(ISNUMBER(SEARCH(S$1,$B212)),MAX(E$1:E211)+1)</f>
        <v>0</v>
      </c>
      <c r="F212" s="12" t="b">
        <f>IF(ISNUMBER(SEARCH(T$1,$B212)),MAX(F$1:F211)+1)</f>
        <v>0</v>
      </c>
      <c r="G212" s="12" t="b">
        <f>IF(ISNUMBER(SEARCH(U$1,$B212)),MAX(G$1:G211)+1)</f>
        <v>0</v>
      </c>
      <c r="H212" s="12" t="b">
        <f>IF(ISNUMBER(SEARCH(V$1,$B212)),MAX(H$1:H211)+1)</f>
        <v>0</v>
      </c>
      <c r="I212" s="12">
        <f>IF(ISNUMBER(SEARCH(W$1,$B212)),MAX(I$1:I211)+1)</f>
        <v>18</v>
      </c>
      <c r="J212" s="12" t="b">
        <f>IF(ISNUMBER(SEARCH(X$1,$B212)),MAX(J$1:J211)+1)</f>
        <v>0</v>
      </c>
      <c r="K212" s="12" t="b">
        <f>IF(ISNUMBER(SEARCH(Y$1,$B212)),MAX(K$1:K211)+1)</f>
        <v>0</v>
      </c>
      <c r="L212" s="12" t="b">
        <f>IF(ISNUMBER(SEARCH(Z$1,$B212)),MAX(L$1:L211)+1)</f>
        <v>0</v>
      </c>
      <c r="M212" s="12" t="b">
        <f>IF(ISNUMBER(SEARCH(AA$1,$B212)),MAX(M$1:M211)+1)</f>
        <v>0</v>
      </c>
      <c r="N212" s="12" t="b">
        <f>IF(ISNUMBER(SEARCH(AB$1,$B212)),MAX(N$1:N211)+1)</f>
        <v>0</v>
      </c>
      <c r="O212" s="12" t="str">
        <f>'AB Touchpoint System Workbook'!K223</f>
        <v>Client 211</v>
      </c>
      <c r="P212" s="13">
        <f t="shared" si="7"/>
        <v>211</v>
      </c>
      <c r="Q212" s="20" t="str">
        <f>IFERROR(VLOOKUP($P212,C:$O,13,0),"")</f>
        <v/>
      </c>
      <c r="R212" s="20" t="str">
        <f>IFERROR(VLOOKUP($P212,D:$O,12,0),"")</f>
        <v/>
      </c>
      <c r="S212" s="20" t="str">
        <f>IFERROR(VLOOKUP($P212,E:$O,11,0),"")</f>
        <v/>
      </c>
      <c r="T212" s="20" t="str">
        <f>IFERROR(VLOOKUP($P212,F:$O,10,0),"")</f>
        <v/>
      </c>
      <c r="U212" s="20" t="str">
        <f>IFERROR(VLOOKUP($P212,G:$O,9,0),"")</f>
        <v/>
      </c>
      <c r="V212" s="20" t="str">
        <f>IFERROR(VLOOKUP($P212,H:$O,8,0),"")</f>
        <v/>
      </c>
      <c r="W212" s="20" t="str">
        <f>IFERROR(VLOOKUP($P212,I:$O,7,0),"")</f>
        <v/>
      </c>
      <c r="X212" s="20" t="str">
        <f>IFERROR(VLOOKUP($P212,J:$O,6,0),"")</f>
        <v/>
      </c>
      <c r="Y212" s="20" t="str">
        <f>IFERROR(VLOOKUP($P212,K:$O,5,0),"")</f>
        <v/>
      </c>
      <c r="Z212" s="20" t="str">
        <f>IFERROR(VLOOKUP($P212,L:$O,4,0),"")</f>
        <v/>
      </c>
      <c r="AA212" s="20" t="str">
        <f>IFERROR(VLOOKUP($P212,M:$O,3,0),"")</f>
        <v/>
      </c>
      <c r="AB212" s="20" t="str">
        <f>IFERROR(VLOOKUP($P212,N:$O,2,0),"")</f>
        <v/>
      </c>
    </row>
    <row r="213" spans="1:28" x14ac:dyDescent="0.15">
      <c r="A213" s="9" t="str">
        <f>'AB Touchpoint System Workbook'!M224</f>
        <v>August</v>
      </c>
      <c r="B213" s="12" t="str">
        <f t="shared" si="6"/>
        <v>Client 212August</v>
      </c>
      <c r="C213" s="12" t="b">
        <f>IF(ISNUMBER(SEARCH(Q$1,$B213)),MAX(C$1:C212)+1)</f>
        <v>0</v>
      </c>
      <c r="D213" s="12" t="b">
        <f>IF(ISNUMBER(SEARCH(R$1,$B213)),MAX(D$1:D212)+1)</f>
        <v>0</v>
      </c>
      <c r="E213" s="12" t="b">
        <f>IF(ISNUMBER(SEARCH(S$1,$B213)),MAX(E$1:E212)+1)</f>
        <v>0</v>
      </c>
      <c r="F213" s="12" t="b">
        <f>IF(ISNUMBER(SEARCH(T$1,$B213)),MAX(F$1:F212)+1)</f>
        <v>0</v>
      </c>
      <c r="G213" s="12" t="b">
        <f>IF(ISNUMBER(SEARCH(U$1,$B213)),MAX(G$1:G212)+1)</f>
        <v>0</v>
      </c>
      <c r="H213" s="12" t="b">
        <f>IF(ISNUMBER(SEARCH(V$1,$B213)),MAX(H$1:H212)+1)</f>
        <v>0</v>
      </c>
      <c r="I213" s="12" t="b">
        <f>IF(ISNUMBER(SEARCH(W$1,$B213)),MAX(I$1:I212)+1)</f>
        <v>0</v>
      </c>
      <c r="J213" s="12">
        <f>IF(ISNUMBER(SEARCH(X$1,$B213)),MAX(J$1:J212)+1)</f>
        <v>19</v>
      </c>
      <c r="K213" s="12" t="b">
        <f>IF(ISNUMBER(SEARCH(Y$1,$B213)),MAX(K$1:K212)+1)</f>
        <v>0</v>
      </c>
      <c r="L213" s="12" t="b">
        <f>IF(ISNUMBER(SEARCH(Z$1,$B213)),MAX(L$1:L212)+1)</f>
        <v>0</v>
      </c>
      <c r="M213" s="12" t="b">
        <f>IF(ISNUMBER(SEARCH(AA$1,$B213)),MAX(M$1:M212)+1)</f>
        <v>0</v>
      </c>
      <c r="N213" s="12" t="b">
        <f>IF(ISNUMBER(SEARCH(AB$1,$B213)),MAX(N$1:N212)+1)</f>
        <v>0</v>
      </c>
      <c r="O213" s="12" t="str">
        <f>'AB Touchpoint System Workbook'!K224</f>
        <v>Client 212</v>
      </c>
      <c r="P213" s="13">
        <f t="shared" si="7"/>
        <v>212</v>
      </c>
      <c r="Q213" s="20" t="str">
        <f>IFERROR(VLOOKUP($P213,C:$O,13,0),"")</f>
        <v/>
      </c>
      <c r="R213" s="20" t="str">
        <f>IFERROR(VLOOKUP($P213,D:$O,12,0),"")</f>
        <v/>
      </c>
      <c r="S213" s="20" t="str">
        <f>IFERROR(VLOOKUP($P213,E:$O,11,0),"")</f>
        <v/>
      </c>
      <c r="T213" s="20" t="str">
        <f>IFERROR(VLOOKUP($P213,F:$O,10,0),"")</f>
        <v/>
      </c>
      <c r="U213" s="20" t="str">
        <f>IFERROR(VLOOKUP($P213,G:$O,9,0),"")</f>
        <v/>
      </c>
      <c r="V213" s="20" t="str">
        <f>IFERROR(VLOOKUP($P213,H:$O,8,0),"")</f>
        <v/>
      </c>
      <c r="W213" s="20" t="str">
        <f>IFERROR(VLOOKUP($P213,I:$O,7,0),"")</f>
        <v/>
      </c>
      <c r="X213" s="20" t="str">
        <f>IFERROR(VLOOKUP($P213,J:$O,6,0),"")</f>
        <v/>
      </c>
      <c r="Y213" s="20" t="str">
        <f>IFERROR(VLOOKUP($P213,K:$O,5,0),"")</f>
        <v/>
      </c>
      <c r="Z213" s="20" t="str">
        <f>IFERROR(VLOOKUP($P213,L:$O,4,0),"")</f>
        <v/>
      </c>
      <c r="AA213" s="20" t="str">
        <f>IFERROR(VLOOKUP($P213,M:$O,3,0),"")</f>
        <v/>
      </c>
      <c r="AB213" s="20" t="str">
        <f>IFERROR(VLOOKUP($P213,N:$O,2,0),"")</f>
        <v/>
      </c>
    </row>
    <row r="214" spans="1:28" x14ac:dyDescent="0.15">
      <c r="A214" s="9" t="str">
        <f>'AB Touchpoint System Workbook'!M225</f>
        <v>September</v>
      </c>
      <c r="B214" s="12" t="str">
        <f t="shared" si="6"/>
        <v>Client 213September</v>
      </c>
      <c r="C214" s="12" t="b">
        <f>IF(ISNUMBER(SEARCH(Q$1,$B214)),MAX(C$1:C213)+1)</f>
        <v>0</v>
      </c>
      <c r="D214" s="12" t="b">
        <f>IF(ISNUMBER(SEARCH(R$1,$B214)),MAX(D$1:D213)+1)</f>
        <v>0</v>
      </c>
      <c r="E214" s="12" t="b">
        <f>IF(ISNUMBER(SEARCH(S$1,$B214)),MAX(E$1:E213)+1)</f>
        <v>0</v>
      </c>
      <c r="F214" s="12" t="b">
        <f>IF(ISNUMBER(SEARCH(T$1,$B214)),MAX(F$1:F213)+1)</f>
        <v>0</v>
      </c>
      <c r="G214" s="12" t="b">
        <f>IF(ISNUMBER(SEARCH(U$1,$B214)),MAX(G$1:G213)+1)</f>
        <v>0</v>
      </c>
      <c r="H214" s="12" t="b">
        <f>IF(ISNUMBER(SEARCH(V$1,$B214)),MAX(H$1:H213)+1)</f>
        <v>0</v>
      </c>
      <c r="I214" s="12" t="b">
        <f>IF(ISNUMBER(SEARCH(W$1,$B214)),MAX(I$1:I213)+1)</f>
        <v>0</v>
      </c>
      <c r="J214" s="12" t="b">
        <f>IF(ISNUMBER(SEARCH(X$1,$B214)),MAX(J$1:J213)+1)</f>
        <v>0</v>
      </c>
      <c r="K214" s="12">
        <f>IF(ISNUMBER(SEARCH(Y$1,$B214)),MAX(K$1:K213)+1)</f>
        <v>18</v>
      </c>
      <c r="L214" s="12" t="b">
        <f>IF(ISNUMBER(SEARCH(Z$1,$B214)),MAX(L$1:L213)+1)</f>
        <v>0</v>
      </c>
      <c r="M214" s="12" t="b">
        <f>IF(ISNUMBER(SEARCH(AA$1,$B214)),MAX(M$1:M213)+1)</f>
        <v>0</v>
      </c>
      <c r="N214" s="12" t="b">
        <f>IF(ISNUMBER(SEARCH(AB$1,$B214)),MAX(N$1:N213)+1)</f>
        <v>0</v>
      </c>
      <c r="O214" s="12" t="str">
        <f>'AB Touchpoint System Workbook'!K225</f>
        <v>Client 213</v>
      </c>
      <c r="P214" s="13">
        <f t="shared" si="7"/>
        <v>213</v>
      </c>
      <c r="Q214" s="20" t="str">
        <f>IFERROR(VLOOKUP($P214,C:$O,13,0),"")</f>
        <v/>
      </c>
      <c r="R214" s="20" t="str">
        <f>IFERROR(VLOOKUP($P214,D:$O,12,0),"")</f>
        <v/>
      </c>
      <c r="S214" s="20" t="str">
        <f>IFERROR(VLOOKUP($P214,E:$O,11,0),"")</f>
        <v/>
      </c>
      <c r="T214" s="20" t="str">
        <f>IFERROR(VLOOKUP($P214,F:$O,10,0),"")</f>
        <v/>
      </c>
      <c r="U214" s="20" t="str">
        <f>IFERROR(VLOOKUP($P214,G:$O,9,0),"")</f>
        <v/>
      </c>
      <c r="V214" s="20" t="str">
        <f>IFERROR(VLOOKUP($P214,H:$O,8,0),"")</f>
        <v/>
      </c>
      <c r="W214" s="20" t="str">
        <f>IFERROR(VLOOKUP($P214,I:$O,7,0),"")</f>
        <v/>
      </c>
      <c r="X214" s="20" t="str">
        <f>IFERROR(VLOOKUP($P214,J:$O,6,0),"")</f>
        <v/>
      </c>
      <c r="Y214" s="20" t="str">
        <f>IFERROR(VLOOKUP($P214,K:$O,5,0),"")</f>
        <v/>
      </c>
      <c r="Z214" s="20" t="str">
        <f>IFERROR(VLOOKUP($P214,L:$O,4,0),"")</f>
        <v/>
      </c>
      <c r="AA214" s="20" t="str">
        <f>IFERROR(VLOOKUP($P214,M:$O,3,0),"")</f>
        <v/>
      </c>
      <c r="AB214" s="20" t="str">
        <f>IFERROR(VLOOKUP($P214,N:$O,2,0),"")</f>
        <v/>
      </c>
    </row>
    <row r="215" spans="1:28" x14ac:dyDescent="0.15">
      <c r="A215" s="9" t="str">
        <f>'AB Touchpoint System Workbook'!M226</f>
        <v>October</v>
      </c>
      <c r="B215" s="12" t="str">
        <f t="shared" si="6"/>
        <v>Client 214October</v>
      </c>
      <c r="C215" s="12" t="b">
        <f>IF(ISNUMBER(SEARCH(Q$1,$B215)),MAX(C$1:C214)+1)</f>
        <v>0</v>
      </c>
      <c r="D215" s="12" t="b">
        <f>IF(ISNUMBER(SEARCH(R$1,$B215)),MAX(D$1:D214)+1)</f>
        <v>0</v>
      </c>
      <c r="E215" s="12" t="b">
        <f>IF(ISNUMBER(SEARCH(S$1,$B215)),MAX(E$1:E214)+1)</f>
        <v>0</v>
      </c>
      <c r="F215" s="12" t="b">
        <f>IF(ISNUMBER(SEARCH(T$1,$B215)),MAX(F$1:F214)+1)</f>
        <v>0</v>
      </c>
      <c r="G215" s="12" t="b">
        <f>IF(ISNUMBER(SEARCH(U$1,$B215)),MAX(G$1:G214)+1)</f>
        <v>0</v>
      </c>
      <c r="H215" s="12" t="b">
        <f>IF(ISNUMBER(SEARCH(V$1,$B215)),MAX(H$1:H214)+1)</f>
        <v>0</v>
      </c>
      <c r="I215" s="12" t="b">
        <f>IF(ISNUMBER(SEARCH(W$1,$B215)),MAX(I$1:I214)+1)</f>
        <v>0</v>
      </c>
      <c r="J215" s="12" t="b">
        <f>IF(ISNUMBER(SEARCH(X$1,$B215)),MAX(J$1:J214)+1)</f>
        <v>0</v>
      </c>
      <c r="K215" s="12" t="b">
        <f>IF(ISNUMBER(SEARCH(Y$1,$B215)),MAX(K$1:K214)+1)</f>
        <v>0</v>
      </c>
      <c r="L215" s="12">
        <f>IF(ISNUMBER(SEARCH(Z$1,$B215)),MAX(L$1:L214)+1)</f>
        <v>19</v>
      </c>
      <c r="M215" s="12" t="b">
        <f>IF(ISNUMBER(SEARCH(AA$1,$B215)),MAX(M$1:M214)+1)</f>
        <v>0</v>
      </c>
      <c r="N215" s="12" t="b">
        <f>IF(ISNUMBER(SEARCH(AB$1,$B215)),MAX(N$1:N214)+1)</f>
        <v>0</v>
      </c>
      <c r="O215" s="12" t="str">
        <f>'AB Touchpoint System Workbook'!K226</f>
        <v>Client 214</v>
      </c>
      <c r="P215" s="13">
        <f t="shared" si="7"/>
        <v>214</v>
      </c>
      <c r="Q215" s="20" t="str">
        <f>IFERROR(VLOOKUP($P215,C:$O,13,0),"")</f>
        <v/>
      </c>
      <c r="R215" s="20" t="str">
        <f>IFERROR(VLOOKUP($P215,D:$O,12,0),"")</f>
        <v/>
      </c>
      <c r="S215" s="20" t="str">
        <f>IFERROR(VLOOKUP($P215,E:$O,11,0),"")</f>
        <v/>
      </c>
      <c r="T215" s="20" t="str">
        <f>IFERROR(VLOOKUP($P215,F:$O,10,0),"")</f>
        <v/>
      </c>
      <c r="U215" s="20" t="str">
        <f>IFERROR(VLOOKUP($P215,G:$O,9,0),"")</f>
        <v/>
      </c>
      <c r="V215" s="20" t="str">
        <f>IFERROR(VLOOKUP($P215,H:$O,8,0),"")</f>
        <v/>
      </c>
      <c r="W215" s="20" t="str">
        <f>IFERROR(VLOOKUP($P215,I:$O,7,0),"")</f>
        <v/>
      </c>
      <c r="X215" s="20" t="str">
        <f>IFERROR(VLOOKUP($P215,J:$O,6,0),"")</f>
        <v/>
      </c>
      <c r="Y215" s="20" t="str">
        <f>IFERROR(VLOOKUP($P215,K:$O,5,0),"")</f>
        <v/>
      </c>
      <c r="Z215" s="20" t="str">
        <f>IFERROR(VLOOKUP($P215,L:$O,4,0),"")</f>
        <v/>
      </c>
      <c r="AA215" s="20" t="str">
        <f>IFERROR(VLOOKUP($P215,M:$O,3,0),"")</f>
        <v/>
      </c>
      <c r="AB215" s="20" t="str">
        <f>IFERROR(VLOOKUP($P215,N:$O,2,0),"")</f>
        <v/>
      </c>
    </row>
    <row r="216" spans="1:28" x14ac:dyDescent="0.15">
      <c r="A216" s="9" t="str">
        <f>'AB Touchpoint System Workbook'!M227</f>
        <v>November</v>
      </c>
      <c r="B216" s="12" t="str">
        <f t="shared" si="6"/>
        <v>Client 215November</v>
      </c>
      <c r="C216" s="12" t="b">
        <f>IF(ISNUMBER(SEARCH(Q$1,$B216)),MAX(C$1:C215)+1)</f>
        <v>0</v>
      </c>
      <c r="D216" s="12" t="b">
        <f>IF(ISNUMBER(SEARCH(R$1,$B216)),MAX(D$1:D215)+1)</f>
        <v>0</v>
      </c>
      <c r="E216" s="12" t="b">
        <f>IF(ISNUMBER(SEARCH(S$1,$B216)),MAX(E$1:E215)+1)</f>
        <v>0</v>
      </c>
      <c r="F216" s="12" t="b">
        <f>IF(ISNUMBER(SEARCH(T$1,$B216)),MAX(F$1:F215)+1)</f>
        <v>0</v>
      </c>
      <c r="G216" s="12" t="b">
        <f>IF(ISNUMBER(SEARCH(U$1,$B216)),MAX(G$1:G215)+1)</f>
        <v>0</v>
      </c>
      <c r="H216" s="12" t="b">
        <f>IF(ISNUMBER(SEARCH(V$1,$B216)),MAX(H$1:H215)+1)</f>
        <v>0</v>
      </c>
      <c r="I216" s="12" t="b">
        <f>IF(ISNUMBER(SEARCH(W$1,$B216)),MAX(I$1:I215)+1)</f>
        <v>0</v>
      </c>
      <c r="J216" s="12" t="b">
        <f>IF(ISNUMBER(SEARCH(X$1,$B216)),MAX(J$1:J215)+1)</f>
        <v>0</v>
      </c>
      <c r="K216" s="12" t="b">
        <f>IF(ISNUMBER(SEARCH(Y$1,$B216)),MAX(K$1:K215)+1)</f>
        <v>0</v>
      </c>
      <c r="L216" s="12" t="b">
        <f>IF(ISNUMBER(SEARCH(Z$1,$B216)),MAX(L$1:L215)+1)</f>
        <v>0</v>
      </c>
      <c r="M216" s="12">
        <f>IF(ISNUMBER(SEARCH(AA$1,$B216)),MAX(M$1:M215)+1)</f>
        <v>18</v>
      </c>
      <c r="N216" s="12" t="b">
        <f>IF(ISNUMBER(SEARCH(AB$1,$B216)),MAX(N$1:N215)+1)</f>
        <v>0</v>
      </c>
      <c r="O216" s="12" t="str">
        <f>'AB Touchpoint System Workbook'!K227</f>
        <v>Client 215</v>
      </c>
      <c r="P216" s="13">
        <f t="shared" si="7"/>
        <v>215</v>
      </c>
      <c r="Q216" s="20" t="str">
        <f>IFERROR(VLOOKUP($P216,C:$O,13,0),"")</f>
        <v/>
      </c>
      <c r="R216" s="20" t="str">
        <f>IFERROR(VLOOKUP($P216,D:$O,12,0),"")</f>
        <v/>
      </c>
      <c r="S216" s="20" t="str">
        <f>IFERROR(VLOOKUP($P216,E:$O,11,0),"")</f>
        <v/>
      </c>
      <c r="T216" s="20" t="str">
        <f>IFERROR(VLOOKUP($P216,F:$O,10,0),"")</f>
        <v/>
      </c>
      <c r="U216" s="20" t="str">
        <f>IFERROR(VLOOKUP($P216,G:$O,9,0),"")</f>
        <v/>
      </c>
      <c r="V216" s="20" t="str">
        <f>IFERROR(VLOOKUP($P216,H:$O,8,0),"")</f>
        <v/>
      </c>
      <c r="W216" s="20" t="str">
        <f>IFERROR(VLOOKUP($P216,I:$O,7,0),"")</f>
        <v/>
      </c>
      <c r="X216" s="20" t="str">
        <f>IFERROR(VLOOKUP($P216,J:$O,6,0),"")</f>
        <v/>
      </c>
      <c r="Y216" s="20" t="str">
        <f>IFERROR(VLOOKUP($P216,K:$O,5,0),"")</f>
        <v/>
      </c>
      <c r="Z216" s="20" t="str">
        <f>IFERROR(VLOOKUP($P216,L:$O,4,0),"")</f>
        <v/>
      </c>
      <c r="AA216" s="20" t="str">
        <f>IFERROR(VLOOKUP($P216,M:$O,3,0),"")</f>
        <v/>
      </c>
      <c r="AB216" s="20" t="str">
        <f>IFERROR(VLOOKUP($P216,N:$O,2,0),"")</f>
        <v/>
      </c>
    </row>
    <row r="217" spans="1:28" x14ac:dyDescent="0.15">
      <c r="A217" s="9" t="str">
        <f>'AB Touchpoint System Workbook'!M228</f>
        <v>December</v>
      </c>
      <c r="B217" s="12" t="str">
        <f t="shared" si="6"/>
        <v>Client 216December</v>
      </c>
      <c r="C217" s="12" t="b">
        <f>IF(ISNUMBER(SEARCH(Q$1,$B217)),MAX(C$1:C216)+1)</f>
        <v>0</v>
      </c>
      <c r="D217" s="12" t="b">
        <f>IF(ISNUMBER(SEARCH(R$1,$B217)),MAX(D$1:D216)+1)</f>
        <v>0</v>
      </c>
      <c r="E217" s="12" t="b">
        <f>IF(ISNUMBER(SEARCH(S$1,$B217)),MAX(E$1:E216)+1)</f>
        <v>0</v>
      </c>
      <c r="F217" s="12" t="b">
        <f>IF(ISNUMBER(SEARCH(T$1,$B217)),MAX(F$1:F216)+1)</f>
        <v>0</v>
      </c>
      <c r="G217" s="12" t="b">
        <f>IF(ISNUMBER(SEARCH(U$1,$B217)),MAX(G$1:G216)+1)</f>
        <v>0</v>
      </c>
      <c r="H217" s="12" t="b">
        <f>IF(ISNUMBER(SEARCH(V$1,$B217)),MAX(H$1:H216)+1)</f>
        <v>0</v>
      </c>
      <c r="I217" s="12" t="b">
        <f>IF(ISNUMBER(SEARCH(W$1,$B217)),MAX(I$1:I216)+1)</f>
        <v>0</v>
      </c>
      <c r="J217" s="12" t="b">
        <f>IF(ISNUMBER(SEARCH(X$1,$B217)),MAX(J$1:J216)+1)</f>
        <v>0</v>
      </c>
      <c r="K217" s="12" t="b">
        <f>IF(ISNUMBER(SEARCH(Y$1,$B217)),MAX(K$1:K216)+1)</f>
        <v>0</v>
      </c>
      <c r="L217" s="12" t="b">
        <f>IF(ISNUMBER(SEARCH(Z$1,$B217)),MAX(L$1:L216)+1)</f>
        <v>0</v>
      </c>
      <c r="M217" s="12" t="b">
        <f>IF(ISNUMBER(SEARCH(AA$1,$B217)),MAX(M$1:M216)+1)</f>
        <v>0</v>
      </c>
      <c r="N217" s="12">
        <f>IF(ISNUMBER(SEARCH(AB$1,$B217)),MAX(N$1:N216)+1)</f>
        <v>17</v>
      </c>
      <c r="O217" s="12" t="str">
        <f>'AB Touchpoint System Workbook'!K228</f>
        <v>Client 216</v>
      </c>
      <c r="P217" s="13">
        <f t="shared" si="7"/>
        <v>216</v>
      </c>
      <c r="Q217" s="20" t="str">
        <f>IFERROR(VLOOKUP($P217,C:$O,13,0),"")</f>
        <v/>
      </c>
      <c r="R217" s="20" t="str">
        <f>IFERROR(VLOOKUP($P217,D:$O,12,0),"")</f>
        <v/>
      </c>
      <c r="S217" s="20" t="str">
        <f>IFERROR(VLOOKUP($P217,E:$O,11,0),"")</f>
        <v/>
      </c>
      <c r="T217" s="20" t="str">
        <f>IFERROR(VLOOKUP($P217,F:$O,10,0),"")</f>
        <v/>
      </c>
      <c r="U217" s="20" t="str">
        <f>IFERROR(VLOOKUP($P217,G:$O,9,0),"")</f>
        <v/>
      </c>
      <c r="V217" s="20" t="str">
        <f>IFERROR(VLOOKUP($P217,H:$O,8,0),"")</f>
        <v/>
      </c>
      <c r="W217" s="20" t="str">
        <f>IFERROR(VLOOKUP($P217,I:$O,7,0),"")</f>
        <v/>
      </c>
      <c r="X217" s="20" t="str">
        <f>IFERROR(VLOOKUP($P217,J:$O,6,0),"")</f>
        <v/>
      </c>
      <c r="Y217" s="20" t="str">
        <f>IFERROR(VLOOKUP($P217,K:$O,5,0),"")</f>
        <v/>
      </c>
      <c r="Z217" s="20" t="str">
        <f>IFERROR(VLOOKUP($P217,L:$O,4,0),"")</f>
        <v/>
      </c>
      <c r="AA217" s="20" t="str">
        <f>IFERROR(VLOOKUP($P217,M:$O,3,0),"")</f>
        <v/>
      </c>
      <c r="AB217" s="20" t="str">
        <f>IFERROR(VLOOKUP($P217,N:$O,2,0),"")</f>
        <v/>
      </c>
    </row>
    <row r="218" spans="1:28" x14ac:dyDescent="0.15">
      <c r="A218" s="9" t="str">
        <f>'AB Touchpoint System Workbook'!M229</f>
        <v>January</v>
      </c>
      <c r="B218" s="12" t="str">
        <f t="shared" si="6"/>
        <v>Client 217January</v>
      </c>
      <c r="C218" s="12">
        <f>IF(ISNUMBER(SEARCH(Q$1,$B218)),MAX(C$1:C217)+1)</f>
        <v>18</v>
      </c>
      <c r="D218" s="12" t="b">
        <f>IF(ISNUMBER(SEARCH(R$1,$B218)),MAX(D$1:D217)+1)</f>
        <v>0</v>
      </c>
      <c r="E218" s="12" t="b">
        <f>IF(ISNUMBER(SEARCH(S$1,$B218)),MAX(E$1:E217)+1)</f>
        <v>0</v>
      </c>
      <c r="F218" s="12" t="b">
        <f>IF(ISNUMBER(SEARCH(T$1,$B218)),MAX(F$1:F217)+1)</f>
        <v>0</v>
      </c>
      <c r="G218" s="12" t="b">
        <f>IF(ISNUMBER(SEARCH(U$1,$B218)),MAX(G$1:G217)+1)</f>
        <v>0</v>
      </c>
      <c r="H218" s="12" t="b">
        <f>IF(ISNUMBER(SEARCH(V$1,$B218)),MAX(H$1:H217)+1)</f>
        <v>0</v>
      </c>
      <c r="I218" s="12" t="b">
        <f>IF(ISNUMBER(SEARCH(W$1,$B218)),MAX(I$1:I217)+1)</f>
        <v>0</v>
      </c>
      <c r="J218" s="12" t="b">
        <f>IF(ISNUMBER(SEARCH(X$1,$B218)),MAX(J$1:J217)+1)</f>
        <v>0</v>
      </c>
      <c r="K218" s="12" t="b">
        <f>IF(ISNUMBER(SEARCH(Y$1,$B218)),MAX(K$1:K217)+1)</f>
        <v>0</v>
      </c>
      <c r="L218" s="12" t="b">
        <f>IF(ISNUMBER(SEARCH(Z$1,$B218)),MAX(L$1:L217)+1)</f>
        <v>0</v>
      </c>
      <c r="M218" s="12" t="b">
        <f>IF(ISNUMBER(SEARCH(AA$1,$B218)),MAX(M$1:M217)+1)</f>
        <v>0</v>
      </c>
      <c r="N218" s="12" t="b">
        <f>IF(ISNUMBER(SEARCH(AB$1,$B218)),MAX(N$1:N217)+1)</f>
        <v>0</v>
      </c>
      <c r="O218" s="12" t="str">
        <f>'AB Touchpoint System Workbook'!K229</f>
        <v>Client 217</v>
      </c>
      <c r="P218" s="13">
        <f t="shared" si="7"/>
        <v>217</v>
      </c>
      <c r="Q218" s="20" t="str">
        <f>IFERROR(VLOOKUP($P218,C:$O,13,0),"")</f>
        <v/>
      </c>
      <c r="R218" s="20" t="str">
        <f>IFERROR(VLOOKUP($P218,D:$O,12,0),"")</f>
        <v/>
      </c>
      <c r="S218" s="20" t="str">
        <f>IFERROR(VLOOKUP($P218,E:$O,11,0),"")</f>
        <v/>
      </c>
      <c r="T218" s="20" t="str">
        <f>IFERROR(VLOOKUP($P218,F:$O,10,0),"")</f>
        <v/>
      </c>
      <c r="U218" s="20" t="str">
        <f>IFERROR(VLOOKUP($P218,G:$O,9,0),"")</f>
        <v/>
      </c>
      <c r="V218" s="20" t="str">
        <f>IFERROR(VLOOKUP($P218,H:$O,8,0),"")</f>
        <v/>
      </c>
      <c r="W218" s="20" t="str">
        <f>IFERROR(VLOOKUP($P218,I:$O,7,0),"")</f>
        <v/>
      </c>
      <c r="X218" s="20" t="str">
        <f>IFERROR(VLOOKUP($P218,J:$O,6,0),"")</f>
        <v/>
      </c>
      <c r="Y218" s="20" t="str">
        <f>IFERROR(VLOOKUP($P218,K:$O,5,0),"")</f>
        <v/>
      </c>
      <c r="Z218" s="20" t="str">
        <f>IFERROR(VLOOKUP($P218,L:$O,4,0),"")</f>
        <v/>
      </c>
      <c r="AA218" s="20" t="str">
        <f>IFERROR(VLOOKUP($P218,M:$O,3,0),"")</f>
        <v/>
      </c>
      <c r="AB218" s="20" t="str">
        <f>IFERROR(VLOOKUP($P218,N:$O,2,0),"")</f>
        <v/>
      </c>
    </row>
    <row r="219" spans="1:28" x14ac:dyDescent="0.15">
      <c r="A219" s="9" t="str">
        <f>'AB Touchpoint System Workbook'!M230</f>
        <v>February</v>
      </c>
      <c r="B219" s="12" t="str">
        <f t="shared" si="6"/>
        <v>Client 218February</v>
      </c>
      <c r="C219" s="12" t="b">
        <f>IF(ISNUMBER(SEARCH(Q$1,$B219)),MAX(C$1:C218)+1)</f>
        <v>0</v>
      </c>
      <c r="D219" s="12">
        <f>IF(ISNUMBER(SEARCH(R$1,$B219)),MAX(D$1:D218)+1)</f>
        <v>19</v>
      </c>
      <c r="E219" s="12" t="b">
        <f>IF(ISNUMBER(SEARCH(S$1,$B219)),MAX(E$1:E218)+1)</f>
        <v>0</v>
      </c>
      <c r="F219" s="12" t="b">
        <f>IF(ISNUMBER(SEARCH(T$1,$B219)),MAX(F$1:F218)+1)</f>
        <v>0</v>
      </c>
      <c r="G219" s="12" t="b">
        <f>IF(ISNUMBER(SEARCH(U$1,$B219)),MAX(G$1:G218)+1)</f>
        <v>0</v>
      </c>
      <c r="H219" s="12" t="b">
        <f>IF(ISNUMBER(SEARCH(V$1,$B219)),MAX(H$1:H218)+1)</f>
        <v>0</v>
      </c>
      <c r="I219" s="12" t="b">
        <f>IF(ISNUMBER(SEARCH(W$1,$B219)),MAX(I$1:I218)+1)</f>
        <v>0</v>
      </c>
      <c r="J219" s="12" t="b">
        <f>IF(ISNUMBER(SEARCH(X$1,$B219)),MAX(J$1:J218)+1)</f>
        <v>0</v>
      </c>
      <c r="K219" s="12" t="b">
        <f>IF(ISNUMBER(SEARCH(Y$1,$B219)),MAX(K$1:K218)+1)</f>
        <v>0</v>
      </c>
      <c r="L219" s="12" t="b">
        <f>IF(ISNUMBER(SEARCH(Z$1,$B219)),MAX(L$1:L218)+1)</f>
        <v>0</v>
      </c>
      <c r="M219" s="12" t="b">
        <f>IF(ISNUMBER(SEARCH(AA$1,$B219)),MAX(M$1:M218)+1)</f>
        <v>0</v>
      </c>
      <c r="N219" s="12" t="b">
        <f>IF(ISNUMBER(SEARCH(AB$1,$B219)),MAX(N$1:N218)+1)</f>
        <v>0</v>
      </c>
      <c r="O219" s="12" t="str">
        <f>'AB Touchpoint System Workbook'!K230</f>
        <v>Client 218</v>
      </c>
      <c r="P219" s="13">
        <f t="shared" si="7"/>
        <v>218</v>
      </c>
      <c r="Q219" s="20" t="str">
        <f>IFERROR(VLOOKUP($P219,C:$O,13,0),"")</f>
        <v/>
      </c>
      <c r="R219" s="20" t="str">
        <f>IFERROR(VLOOKUP($P219,D:$O,12,0),"")</f>
        <v/>
      </c>
      <c r="S219" s="20" t="str">
        <f>IFERROR(VLOOKUP($P219,E:$O,11,0),"")</f>
        <v/>
      </c>
      <c r="T219" s="20" t="str">
        <f>IFERROR(VLOOKUP($P219,F:$O,10,0),"")</f>
        <v/>
      </c>
      <c r="U219" s="20" t="str">
        <f>IFERROR(VLOOKUP($P219,G:$O,9,0),"")</f>
        <v/>
      </c>
      <c r="V219" s="20" t="str">
        <f>IFERROR(VLOOKUP($P219,H:$O,8,0),"")</f>
        <v/>
      </c>
      <c r="W219" s="20" t="str">
        <f>IFERROR(VLOOKUP($P219,I:$O,7,0),"")</f>
        <v/>
      </c>
      <c r="X219" s="20" t="str">
        <f>IFERROR(VLOOKUP($P219,J:$O,6,0),"")</f>
        <v/>
      </c>
      <c r="Y219" s="20" t="str">
        <f>IFERROR(VLOOKUP($P219,K:$O,5,0),"")</f>
        <v/>
      </c>
      <c r="Z219" s="20" t="str">
        <f>IFERROR(VLOOKUP($P219,L:$O,4,0),"")</f>
        <v/>
      </c>
      <c r="AA219" s="20" t="str">
        <f>IFERROR(VLOOKUP($P219,M:$O,3,0),"")</f>
        <v/>
      </c>
      <c r="AB219" s="20" t="str">
        <f>IFERROR(VLOOKUP($P219,N:$O,2,0),"")</f>
        <v/>
      </c>
    </row>
    <row r="220" spans="1:28" x14ac:dyDescent="0.15">
      <c r="A220" s="9" t="str">
        <f>'AB Touchpoint System Workbook'!M231</f>
        <v>March</v>
      </c>
      <c r="B220" s="12" t="str">
        <f t="shared" si="6"/>
        <v>Client 219March</v>
      </c>
      <c r="C220" s="12" t="b">
        <f>IF(ISNUMBER(SEARCH(Q$1,$B220)),MAX(C$1:C219)+1)</f>
        <v>0</v>
      </c>
      <c r="D220" s="12" t="b">
        <f>IF(ISNUMBER(SEARCH(R$1,$B220)),MAX(D$1:D219)+1)</f>
        <v>0</v>
      </c>
      <c r="E220" s="12">
        <f>IF(ISNUMBER(SEARCH(S$1,$B220)),MAX(E$1:E219)+1)</f>
        <v>19</v>
      </c>
      <c r="F220" s="12" t="b">
        <f>IF(ISNUMBER(SEARCH(T$1,$B220)),MAX(F$1:F219)+1)</f>
        <v>0</v>
      </c>
      <c r="G220" s="12" t="b">
        <f>IF(ISNUMBER(SEARCH(U$1,$B220)),MAX(G$1:G219)+1)</f>
        <v>0</v>
      </c>
      <c r="H220" s="12" t="b">
        <f>IF(ISNUMBER(SEARCH(V$1,$B220)),MAX(H$1:H219)+1)</f>
        <v>0</v>
      </c>
      <c r="I220" s="12" t="b">
        <f>IF(ISNUMBER(SEARCH(W$1,$B220)),MAX(I$1:I219)+1)</f>
        <v>0</v>
      </c>
      <c r="J220" s="12" t="b">
        <f>IF(ISNUMBER(SEARCH(X$1,$B220)),MAX(J$1:J219)+1)</f>
        <v>0</v>
      </c>
      <c r="K220" s="12" t="b">
        <f>IF(ISNUMBER(SEARCH(Y$1,$B220)),MAX(K$1:K219)+1)</f>
        <v>0</v>
      </c>
      <c r="L220" s="12" t="b">
        <f>IF(ISNUMBER(SEARCH(Z$1,$B220)),MAX(L$1:L219)+1)</f>
        <v>0</v>
      </c>
      <c r="M220" s="12" t="b">
        <f>IF(ISNUMBER(SEARCH(AA$1,$B220)),MAX(M$1:M219)+1)</f>
        <v>0</v>
      </c>
      <c r="N220" s="12" t="b">
        <f>IF(ISNUMBER(SEARCH(AB$1,$B220)),MAX(N$1:N219)+1)</f>
        <v>0</v>
      </c>
      <c r="O220" s="12" t="str">
        <f>'AB Touchpoint System Workbook'!K231</f>
        <v>Client 219</v>
      </c>
      <c r="P220" s="13">
        <f t="shared" si="7"/>
        <v>219</v>
      </c>
      <c r="Q220" s="20" t="str">
        <f>IFERROR(VLOOKUP($P220,C:$O,13,0),"")</f>
        <v/>
      </c>
      <c r="R220" s="20" t="str">
        <f>IFERROR(VLOOKUP($P220,D:$O,12,0),"")</f>
        <v/>
      </c>
      <c r="S220" s="20" t="str">
        <f>IFERROR(VLOOKUP($P220,E:$O,11,0),"")</f>
        <v/>
      </c>
      <c r="T220" s="20" t="str">
        <f>IFERROR(VLOOKUP($P220,F:$O,10,0),"")</f>
        <v/>
      </c>
      <c r="U220" s="20" t="str">
        <f>IFERROR(VLOOKUP($P220,G:$O,9,0),"")</f>
        <v/>
      </c>
      <c r="V220" s="20" t="str">
        <f>IFERROR(VLOOKUP($P220,H:$O,8,0),"")</f>
        <v/>
      </c>
      <c r="W220" s="20" t="str">
        <f>IFERROR(VLOOKUP($P220,I:$O,7,0),"")</f>
        <v/>
      </c>
      <c r="X220" s="20" t="str">
        <f>IFERROR(VLOOKUP($P220,J:$O,6,0),"")</f>
        <v/>
      </c>
      <c r="Y220" s="20" t="str">
        <f>IFERROR(VLOOKUP($P220,K:$O,5,0),"")</f>
        <v/>
      </c>
      <c r="Z220" s="20" t="str">
        <f>IFERROR(VLOOKUP($P220,L:$O,4,0),"")</f>
        <v/>
      </c>
      <c r="AA220" s="20" t="str">
        <f>IFERROR(VLOOKUP($P220,M:$O,3,0),"")</f>
        <v/>
      </c>
      <c r="AB220" s="20" t="str">
        <f>IFERROR(VLOOKUP($P220,N:$O,2,0),"")</f>
        <v/>
      </c>
    </row>
    <row r="221" spans="1:28" x14ac:dyDescent="0.15">
      <c r="A221" s="9" t="str">
        <f>'AB Touchpoint System Workbook'!M232</f>
        <v>April</v>
      </c>
      <c r="B221" s="12" t="str">
        <f t="shared" si="6"/>
        <v>Client 220April</v>
      </c>
      <c r="C221" s="12" t="b">
        <f>IF(ISNUMBER(SEARCH(Q$1,$B221)),MAX(C$1:C220)+1)</f>
        <v>0</v>
      </c>
      <c r="D221" s="12" t="b">
        <f>IF(ISNUMBER(SEARCH(R$1,$B221)),MAX(D$1:D220)+1)</f>
        <v>0</v>
      </c>
      <c r="E221" s="12" t="b">
        <f>IF(ISNUMBER(SEARCH(S$1,$B221)),MAX(E$1:E220)+1)</f>
        <v>0</v>
      </c>
      <c r="F221" s="12">
        <f>IF(ISNUMBER(SEARCH(T$1,$B221)),MAX(F$1:F220)+1)</f>
        <v>19</v>
      </c>
      <c r="G221" s="12" t="b">
        <f>IF(ISNUMBER(SEARCH(U$1,$B221)),MAX(G$1:G220)+1)</f>
        <v>0</v>
      </c>
      <c r="H221" s="12" t="b">
        <f>IF(ISNUMBER(SEARCH(V$1,$B221)),MAX(H$1:H220)+1)</f>
        <v>0</v>
      </c>
      <c r="I221" s="12" t="b">
        <f>IF(ISNUMBER(SEARCH(W$1,$B221)),MAX(I$1:I220)+1)</f>
        <v>0</v>
      </c>
      <c r="J221" s="12" t="b">
        <f>IF(ISNUMBER(SEARCH(X$1,$B221)),MAX(J$1:J220)+1)</f>
        <v>0</v>
      </c>
      <c r="K221" s="12" t="b">
        <f>IF(ISNUMBER(SEARCH(Y$1,$B221)),MAX(K$1:K220)+1)</f>
        <v>0</v>
      </c>
      <c r="L221" s="12" t="b">
        <f>IF(ISNUMBER(SEARCH(Z$1,$B221)),MAX(L$1:L220)+1)</f>
        <v>0</v>
      </c>
      <c r="M221" s="12" t="b">
        <f>IF(ISNUMBER(SEARCH(AA$1,$B221)),MAX(M$1:M220)+1)</f>
        <v>0</v>
      </c>
      <c r="N221" s="12" t="b">
        <f>IF(ISNUMBER(SEARCH(AB$1,$B221)),MAX(N$1:N220)+1)</f>
        <v>0</v>
      </c>
      <c r="O221" s="12" t="str">
        <f>'AB Touchpoint System Workbook'!K232</f>
        <v>Client 220</v>
      </c>
      <c r="P221" s="13">
        <f t="shared" si="7"/>
        <v>220</v>
      </c>
      <c r="Q221" s="20" t="str">
        <f>IFERROR(VLOOKUP($P221,C:$O,13,0),"")</f>
        <v/>
      </c>
      <c r="R221" s="20" t="str">
        <f>IFERROR(VLOOKUP($P221,D:$O,12,0),"")</f>
        <v/>
      </c>
      <c r="S221" s="20" t="str">
        <f>IFERROR(VLOOKUP($P221,E:$O,11,0),"")</f>
        <v/>
      </c>
      <c r="T221" s="20" t="str">
        <f>IFERROR(VLOOKUP($P221,F:$O,10,0),"")</f>
        <v/>
      </c>
      <c r="U221" s="20" t="str">
        <f>IFERROR(VLOOKUP($P221,G:$O,9,0),"")</f>
        <v/>
      </c>
      <c r="V221" s="20" t="str">
        <f>IFERROR(VLOOKUP($P221,H:$O,8,0),"")</f>
        <v/>
      </c>
      <c r="W221" s="20" t="str">
        <f>IFERROR(VLOOKUP($P221,I:$O,7,0),"")</f>
        <v/>
      </c>
      <c r="X221" s="20" t="str">
        <f>IFERROR(VLOOKUP($P221,J:$O,6,0),"")</f>
        <v/>
      </c>
      <c r="Y221" s="20" t="str">
        <f>IFERROR(VLOOKUP($P221,K:$O,5,0),"")</f>
        <v/>
      </c>
      <c r="Z221" s="20" t="str">
        <f>IFERROR(VLOOKUP($P221,L:$O,4,0),"")</f>
        <v/>
      </c>
      <c r="AA221" s="20" t="str">
        <f>IFERROR(VLOOKUP($P221,M:$O,3,0),"")</f>
        <v/>
      </c>
      <c r="AB221" s="20" t="str">
        <f>IFERROR(VLOOKUP($P221,N:$O,2,0),"")</f>
        <v/>
      </c>
    </row>
    <row r="222" spans="1:28" x14ac:dyDescent="0.15">
      <c r="A222" s="9" t="str">
        <f>'AB Touchpoint System Workbook'!M233</f>
        <v>May</v>
      </c>
      <c r="B222" s="12" t="str">
        <f t="shared" si="6"/>
        <v>Client 221May</v>
      </c>
      <c r="C222" s="12" t="b">
        <f>IF(ISNUMBER(SEARCH(Q$1,$B222)),MAX(C$1:C221)+1)</f>
        <v>0</v>
      </c>
      <c r="D222" s="12" t="b">
        <f>IF(ISNUMBER(SEARCH(R$1,$B222)),MAX(D$1:D221)+1)</f>
        <v>0</v>
      </c>
      <c r="E222" s="12" t="b">
        <f>IF(ISNUMBER(SEARCH(S$1,$B222)),MAX(E$1:E221)+1)</f>
        <v>0</v>
      </c>
      <c r="F222" s="12" t="b">
        <f>IF(ISNUMBER(SEARCH(T$1,$B222)),MAX(F$1:F221)+1)</f>
        <v>0</v>
      </c>
      <c r="G222" s="12">
        <f>IF(ISNUMBER(SEARCH(U$1,$B222)),MAX(G$1:G221)+1)</f>
        <v>19</v>
      </c>
      <c r="H222" s="12" t="b">
        <f>IF(ISNUMBER(SEARCH(V$1,$B222)),MAX(H$1:H221)+1)</f>
        <v>0</v>
      </c>
      <c r="I222" s="12" t="b">
        <f>IF(ISNUMBER(SEARCH(W$1,$B222)),MAX(I$1:I221)+1)</f>
        <v>0</v>
      </c>
      <c r="J222" s="12" t="b">
        <f>IF(ISNUMBER(SEARCH(X$1,$B222)),MAX(J$1:J221)+1)</f>
        <v>0</v>
      </c>
      <c r="K222" s="12" t="b">
        <f>IF(ISNUMBER(SEARCH(Y$1,$B222)),MAX(K$1:K221)+1)</f>
        <v>0</v>
      </c>
      <c r="L222" s="12" t="b">
        <f>IF(ISNUMBER(SEARCH(Z$1,$B222)),MAX(L$1:L221)+1)</f>
        <v>0</v>
      </c>
      <c r="M222" s="12" t="b">
        <f>IF(ISNUMBER(SEARCH(AA$1,$B222)),MAX(M$1:M221)+1)</f>
        <v>0</v>
      </c>
      <c r="N222" s="12" t="b">
        <f>IF(ISNUMBER(SEARCH(AB$1,$B222)),MAX(N$1:N221)+1)</f>
        <v>0</v>
      </c>
      <c r="O222" s="12" t="str">
        <f>'AB Touchpoint System Workbook'!K233</f>
        <v>Client 221</v>
      </c>
      <c r="P222" s="13">
        <f t="shared" si="7"/>
        <v>221</v>
      </c>
      <c r="Q222" s="20" t="str">
        <f>IFERROR(VLOOKUP($P222,C:$O,13,0),"")</f>
        <v/>
      </c>
      <c r="R222" s="20" t="str">
        <f>IFERROR(VLOOKUP($P222,D:$O,12,0),"")</f>
        <v/>
      </c>
      <c r="S222" s="20" t="str">
        <f>IFERROR(VLOOKUP($P222,E:$O,11,0),"")</f>
        <v/>
      </c>
      <c r="T222" s="20" t="str">
        <f>IFERROR(VLOOKUP($P222,F:$O,10,0),"")</f>
        <v/>
      </c>
      <c r="U222" s="20" t="str">
        <f>IFERROR(VLOOKUP($P222,G:$O,9,0),"")</f>
        <v/>
      </c>
      <c r="V222" s="20" t="str">
        <f>IFERROR(VLOOKUP($P222,H:$O,8,0),"")</f>
        <v/>
      </c>
      <c r="W222" s="20" t="str">
        <f>IFERROR(VLOOKUP($P222,I:$O,7,0),"")</f>
        <v/>
      </c>
      <c r="X222" s="20" t="str">
        <f>IFERROR(VLOOKUP($P222,J:$O,6,0),"")</f>
        <v/>
      </c>
      <c r="Y222" s="20" t="str">
        <f>IFERROR(VLOOKUP($P222,K:$O,5,0),"")</f>
        <v/>
      </c>
      <c r="Z222" s="20" t="str">
        <f>IFERROR(VLOOKUP($P222,L:$O,4,0),"")</f>
        <v/>
      </c>
      <c r="AA222" s="20" t="str">
        <f>IFERROR(VLOOKUP($P222,M:$O,3,0),"")</f>
        <v/>
      </c>
      <c r="AB222" s="20" t="str">
        <f>IFERROR(VLOOKUP($P222,N:$O,2,0),"")</f>
        <v/>
      </c>
    </row>
    <row r="223" spans="1:28" x14ac:dyDescent="0.15">
      <c r="A223" s="9" t="str">
        <f>'AB Touchpoint System Workbook'!M234</f>
        <v>June</v>
      </c>
      <c r="B223" s="12" t="str">
        <f t="shared" si="6"/>
        <v>Client 222June</v>
      </c>
      <c r="C223" s="12" t="b">
        <f>IF(ISNUMBER(SEARCH(Q$1,$B223)),MAX(C$1:C222)+1)</f>
        <v>0</v>
      </c>
      <c r="D223" s="12" t="b">
        <f>IF(ISNUMBER(SEARCH(R$1,$B223)),MAX(D$1:D222)+1)</f>
        <v>0</v>
      </c>
      <c r="E223" s="12" t="b">
        <f>IF(ISNUMBER(SEARCH(S$1,$B223)),MAX(E$1:E222)+1)</f>
        <v>0</v>
      </c>
      <c r="F223" s="12" t="b">
        <f>IF(ISNUMBER(SEARCH(T$1,$B223)),MAX(F$1:F222)+1)</f>
        <v>0</v>
      </c>
      <c r="G223" s="12" t="b">
        <f>IF(ISNUMBER(SEARCH(U$1,$B223)),MAX(G$1:G222)+1)</f>
        <v>0</v>
      </c>
      <c r="H223" s="12">
        <f>IF(ISNUMBER(SEARCH(V$1,$B223)),MAX(H$1:H222)+1)</f>
        <v>19</v>
      </c>
      <c r="I223" s="12" t="b">
        <f>IF(ISNUMBER(SEARCH(W$1,$B223)),MAX(I$1:I222)+1)</f>
        <v>0</v>
      </c>
      <c r="J223" s="12" t="b">
        <f>IF(ISNUMBER(SEARCH(X$1,$B223)),MAX(J$1:J222)+1)</f>
        <v>0</v>
      </c>
      <c r="K223" s="12" t="b">
        <f>IF(ISNUMBER(SEARCH(Y$1,$B223)),MAX(K$1:K222)+1)</f>
        <v>0</v>
      </c>
      <c r="L223" s="12" t="b">
        <f>IF(ISNUMBER(SEARCH(Z$1,$B223)),MAX(L$1:L222)+1)</f>
        <v>0</v>
      </c>
      <c r="M223" s="12" t="b">
        <f>IF(ISNUMBER(SEARCH(AA$1,$B223)),MAX(M$1:M222)+1)</f>
        <v>0</v>
      </c>
      <c r="N223" s="12" t="b">
        <f>IF(ISNUMBER(SEARCH(AB$1,$B223)),MAX(N$1:N222)+1)</f>
        <v>0</v>
      </c>
      <c r="O223" s="12" t="str">
        <f>'AB Touchpoint System Workbook'!K234</f>
        <v>Client 222</v>
      </c>
      <c r="P223" s="13">
        <f t="shared" si="7"/>
        <v>222</v>
      </c>
      <c r="Q223" s="20" t="str">
        <f>IFERROR(VLOOKUP($P223,C:$O,13,0),"")</f>
        <v/>
      </c>
      <c r="R223" s="20" t="str">
        <f>IFERROR(VLOOKUP($P223,D:$O,12,0),"")</f>
        <v/>
      </c>
      <c r="S223" s="20" t="str">
        <f>IFERROR(VLOOKUP($P223,E:$O,11,0),"")</f>
        <v/>
      </c>
      <c r="T223" s="20" t="str">
        <f>IFERROR(VLOOKUP($P223,F:$O,10,0),"")</f>
        <v/>
      </c>
      <c r="U223" s="20" t="str">
        <f>IFERROR(VLOOKUP($P223,G:$O,9,0),"")</f>
        <v/>
      </c>
      <c r="V223" s="20" t="str">
        <f>IFERROR(VLOOKUP($P223,H:$O,8,0),"")</f>
        <v/>
      </c>
      <c r="W223" s="20" t="str">
        <f>IFERROR(VLOOKUP($P223,I:$O,7,0),"")</f>
        <v/>
      </c>
      <c r="X223" s="20" t="str">
        <f>IFERROR(VLOOKUP($P223,J:$O,6,0),"")</f>
        <v/>
      </c>
      <c r="Y223" s="20" t="str">
        <f>IFERROR(VLOOKUP($P223,K:$O,5,0),"")</f>
        <v/>
      </c>
      <c r="Z223" s="20" t="str">
        <f>IFERROR(VLOOKUP($P223,L:$O,4,0),"")</f>
        <v/>
      </c>
      <c r="AA223" s="20" t="str">
        <f>IFERROR(VLOOKUP($P223,M:$O,3,0),"")</f>
        <v/>
      </c>
      <c r="AB223" s="20" t="str">
        <f>IFERROR(VLOOKUP($P223,N:$O,2,0),"")</f>
        <v/>
      </c>
    </row>
    <row r="224" spans="1:28" x14ac:dyDescent="0.15">
      <c r="A224" s="9" t="str">
        <f>'AB Touchpoint System Workbook'!M235</f>
        <v>July</v>
      </c>
      <c r="B224" s="12" t="str">
        <f t="shared" si="6"/>
        <v>Client 223July</v>
      </c>
      <c r="C224" s="12" t="b">
        <f>IF(ISNUMBER(SEARCH(Q$1,$B224)),MAX(C$1:C223)+1)</f>
        <v>0</v>
      </c>
      <c r="D224" s="12" t="b">
        <f>IF(ISNUMBER(SEARCH(R$1,$B224)),MAX(D$1:D223)+1)</f>
        <v>0</v>
      </c>
      <c r="E224" s="12" t="b">
        <f>IF(ISNUMBER(SEARCH(S$1,$B224)),MAX(E$1:E223)+1)</f>
        <v>0</v>
      </c>
      <c r="F224" s="12" t="b">
        <f>IF(ISNUMBER(SEARCH(T$1,$B224)),MAX(F$1:F223)+1)</f>
        <v>0</v>
      </c>
      <c r="G224" s="12" t="b">
        <f>IF(ISNUMBER(SEARCH(U$1,$B224)),MAX(G$1:G223)+1)</f>
        <v>0</v>
      </c>
      <c r="H224" s="12" t="b">
        <f>IF(ISNUMBER(SEARCH(V$1,$B224)),MAX(H$1:H223)+1)</f>
        <v>0</v>
      </c>
      <c r="I224" s="12">
        <f>IF(ISNUMBER(SEARCH(W$1,$B224)),MAX(I$1:I223)+1)</f>
        <v>19</v>
      </c>
      <c r="J224" s="12" t="b">
        <f>IF(ISNUMBER(SEARCH(X$1,$B224)),MAX(J$1:J223)+1)</f>
        <v>0</v>
      </c>
      <c r="K224" s="12" t="b">
        <f>IF(ISNUMBER(SEARCH(Y$1,$B224)),MAX(K$1:K223)+1)</f>
        <v>0</v>
      </c>
      <c r="L224" s="12" t="b">
        <f>IF(ISNUMBER(SEARCH(Z$1,$B224)),MAX(L$1:L223)+1)</f>
        <v>0</v>
      </c>
      <c r="M224" s="12" t="b">
        <f>IF(ISNUMBER(SEARCH(AA$1,$B224)),MAX(M$1:M223)+1)</f>
        <v>0</v>
      </c>
      <c r="N224" s="12" t="b">
        <f>IF(ISNUMBER(SEARCH(AB$1,$B224)),MAX(N$1:N223)+1)</f>
        <v>0</v>
      </c>
      <c r="O224" s="12" t="str">
        <f>'AB Touchpoint System Workbook'!K235</f>
        <v>Client 223</v>
      </c>
      <c r="P224" s="13">
        <f t="shared" si="7"/>
        <v>223</v>
      </c>
      <c r="Q224" s="20" t="str">
        <f>IFERROR(VLOOKUP($P224,C:$O,13,0),"")</f>
        <v/>
      </c>
      <c r="R224" s="20" t="str">
        <f>IFERROR(VLOOKUP($P224,D:$O,12,0),"")</f>
        <v/>
      </c>
      <c r="S224" s="20" t="str">
        <f>IFERROR(VLOOKUP($P224,E:$O,11,0),"")</f>
        <v/>
      </c>
      <c r="T224" s="20" t="str">
        <f>IFERROR(VLOOKUP($P224,F:$O,10,0),"")</f>
        <v/>
      </c>
      <c r="U224" s="20" t="str">
        <f>IFERROR(VLOOKUP($P224,G:$O,9,0),"")</f>
        <v/>
      </c>
      <c r="V224" s="20" t="str">
        <f>IFERROR(VLOOKUP($P224,H:$O,8,0),"")</f>
        <v/>
      </c>
      <c r="W224" s="20" t="str">
        <f>IFERROR(VLOOKUP($P224,I:$O,7,0),"")</f>
        <v/>
      </c>
      <c r="X224" s="20" t="str">
        <f>IFERROR(VLOOKUP($P224,J:$O,6,0),"")</f>
        <v/>
      </c>
      <c r="Y224" s="20" t="str">
        <f>IFERROR(VLOOKUP($P224,K:$O,5,0),"")</f>
        <v/>
      </c>
      <c r="Z224" s="20" t="str">
        <f>IFERROR(VLOOKUP($P224,L:$O,4,0),"")</f>
        <v/>
      </c>
      <c r="AA224" s="20" t="str">
        <f>IFERROR(VLOOKUP($P224,M:$O,3,0),"")</f>
        <v/>
      </c>
      <c r="AB224" s="20" t="str">
        <f>IFERROR(VLOOKUP($P224,N:$O,2,0),"")</f>
        <v/>
      </c>
    </row>
    <row r="225" spans="1:28" x14ac:dyDescent="0.15">
      <c r="A225" s="9" t="str">
        <f>'AB Touchpoint System Workbook'!M236</f>
        <v>August</v>
      </c>
      <c r="B225" s="12" t="str">
        <f t="shared" si="6"/>
        <v>Client 224August</v>
      </c>
      <c r="C225" s="12" t="b">
        <f>IF(ISNUMBER(SEARCH(Q$1,$B225)),MAX(C$1:C224)+1)</f>
        <v>0</v>
      </c>
      <c r="D225" s="12" t="b">
        <f>IF(ISNUMBER(SEARCH(R$1,$B225)),MAX(D$1:D224)+1)</f>
        <v>0</v>
      </c>
      <c r="E225" s="12" t="b">
        <f>IF(ISNUMBER(SEARCH(S$1,$B225)),MAX(E$1:E224)+1)</f>
        <v>0</v>
      </c>
      <c r="F225" s="12" t="b">
        <f>IF(ISNUMBER(SEARCH(T$1,$B225)),MAX(F$1:F224)+1)</f>
        <v>0</v>
      </c>
      <c r="G225" s="12" t="b">
        <f>IF(ISNUMBER(SEARCH(U$1,$B225)),MAX(G$1:G224)+1)</f>
        <v>0</v>
      </c>
      <c r="H225" s="12" t="b">
        <f>IF(ISNUMBER(SEARCH(V$1,$B225)),MAX(H$1:H224)+1)</f>
        <v>0</v>
      </c>
      <c r="I225" s="12" t="b">
        <f>IF(ISNUMBER(SEARCH(W$1,$B225)),MAX(I$1:I224)+1)</f>
        <v>0</v>
      </c>
      <c r="J225" s="12">
        <f>IF(ISNUMBER(SEARCH(X$1,$B225)),MAX(J$1:J224)+1)</f>
        <v>20</v>
      </c>
      <c r="K225" s="12" t="b">
        <f>IF(ISNUMBER(SEARCH(Y$1,$B225)),MAX(K$1:K224)+1)</f>
        <v>0</v>
      </c>
      <c r="L225" s="12" t="b">
        <f>IF(ISNUMBER(SEARCH(Z$1,$B225)),MAX(L$1:L224)+1)</f>
        <v>0</v>
      </c>
      <c r="M225" s="12" t="b">
        <f>IF(ISNUMBER(SEARCH(AA$1,$B225)),MAX(M$1:M224)+1)</f>
        <v>0</v>
      </c>
      <c r="N225" s="12" t="b">
        <f>IF(ISNUMBER(SEARCH(AB$1,$B225)),MAX(N$1:N224)+1)</f>
        <v>0</v>
      </c>
      <c r="O225" s="12" t="str">
        <f>'AB Touchpoint System Workbook'!K236</f>
        <v>Client 224</v>
      </c>
      <c r="P225" s="13">
        <f t="shared" si="7"/>
        <v>224</v>
      </c>
      <c r="Q225" s="20" t="str">
        <f>IFERROR(VLOOKUP($P225,C:$O,13,0),"")</f>
        <v/>
      </c>
      <c r="R225" s="20" t="str">
        <f>IFERROR(VLOOKUP($P225,D:$O,12,0),"")</f>
        <v/>
      </c>
      <c r="S225" s="20" t="str">
        <f>IFERROR(VLOOKUP($P225,E:$O,11,0),"")</f>
        <v/>
      </c>
      <c r="T225" s="20" t="str">
        <f>IFERROR(VLOOKUP($P225,F:$O,10,0),"")</f>
        <v/>
      </c>
      <c r="U225" s="20" t="str">
        <f>IFERROR(VLOOKUP($P225,G:$O,9,0),"")</f>
        <v/>
      </c>
      <c r="V225" s="20" t="str">
        <f>IFERROR(VLOOKUP($P225,H:$O,8,0),"")</f>
        <v/>
      </c>
      <c r="W225" s="20" t="str">
        <f>IFERROR(VLOOKUP($P225,I:$O,7,0),"")</f>
        <v/>
      </c>
      <c r="X225" s="20" t="str">
        <f>IFERROR(VLOOKUP($P225,J:$O,6,0),"")</f>
        <v/>
      </c>
      <c r="Y225" s="20" t="str">
        <f>IFERROR(VLOOKUP($P225,K:$O,5,0),"")</f>
        <v/>
      </c>
      <c r="Z225" s="20" t="str">
        <f>IFERROR(VLOOKUP($P225,L:$O,4,0),"")</f>
        <v/>
      </c>
      <c r="AA225" s="20" t="str">
        <f>IFERROR(VLOOKUP($P225,M:$O,3,0),"")</f>
        <v/>
      </c>
      <c r="AB225" s="20" t="str">
        <f>IFERROR(VLOOKUP($P225,N:$O,2,0),"")</f>
        <v/>
      </c>
    </row>
    <row r="226" spans="1:28" x14ac:dyDescent="0.15">
      <c r="A226" s="9" t="str">
        <f>'AB Touchpoint System Workbook'!M237</f>
        <v>September</v>
      </c>
      <c r="B226" s="12" t="str">
        <f t="shared" si="6"/>
        <v>Client 225September</v>
      </c>
      <c r="C226" s="12" t="b">
        <f>IF(ISNUMBER(SEARCH(Q$1,$B226)),MAX(C$1:C225)+1)</f>
        <v>0</v>
      </c>
      <c r="D226" s="12" t="b">
        <f>IF(ISNUMBER(SEARCH(R$1,$B226)),MAX(D$1:D225)+1)</f>
        <v>0</v>
      </c>
      <c r="E226" s="12" t="b">
        <f>IF(ISNUMBER(SEARCH(S$1,$B226)),MAX(E$1:E225)+1)</f>
        <v>0</v>
      </c>
      <c r="F226" s="12" t="b">
        <f>IF(ISNUMBER(SEARCH(T$1,$B226)),MAX(F$1:F225)+1)</f>
        <v>0</v>
      </c>
      <c r="G226" s="12" t="b">
        <f>IF(ISNUMBER(SEARCH(U$1,$B226)),MAX(G$1:G225)+1)</f>
        <v>0</v>
      </c>
      <c r="H226" s="12" t="b">
        <f>IF(ISNUMBER(SEARCH(V$1,$B226)),MAX(H$1:H225)+1)</f>
        <v>0</v>
      </c>
      <c r="I226" s="12" t="b">
        <f>IF(ISNUMBER(SEARCH(W$1,$B226)),MAX(I$1:I225)+1)</f>
        <v>0</v>
      </c>
      <c r="J226" s="12" t="b">
        <f>IF(ISNUMBER(SEARCH(X$1,$B226)),MAX(J$1:J225)+1)</f>
        <v>0</v>
      </c>
      <c r="K226" s="12">
        <f>IF(ISNUMBER(SEARCH(Y$1,$B226)),MAX(K$1:K225)+1)</f>
        <v>19</v>
      </c>
      <c r="L226" s="12" t="b">
        <f>IF(ISNUMBER(SEARCH(Z$1,$B226)),MAX(L$1:L225)+1)</f>
        <v>0</v>
      </c>
      <c r="M226" s="12" t="b">
        <f>IF(ISNUMBER(SEARCH(AA$1,$B226)),MAX(M$1:M225)+1)</f>
        <v>0</v>
      </c>
      <c r="N226" s="12" t="b">
        <f>IF(ISNUMBER(SEARCH(AB$1,$B226)),MAX(N$1:N225)+1)</f>
        <v>0</v>
      </c>
      <c r="O226" s="12" t="str">
        <f>'AB Touchpoint System Workbook'!K237</f>
        <v>Client 225</v>
      </c>
      <c r="P226" s="13">
        <f t="shared" si="7"/>
        <v>225</v>
      </c>
      <c r="Q226" s="20" t="str">
        <f>IFERROR(VLOOKUP($P226,C:$O,13,0),"")</f>
        <v/>
      </c>
      <c r="R226" s="20" t="str">
        <f>IFERROR(VLOOKUP($P226,D:$O,12,0),"")</f>
        <v/>
      </c>
      <c r="S226" s="20" t="str">
        <f>IFERROR(VLOOKUP($P226,E:$O,11,0),"")</f>
        <v/>
      </c>
      <c r="T226" s="20" t="str">
        <f>IFERROR(VLOOKUP($P226,F:$O,10,0),"")</f>
        <v/>
      </c>
      <c r="U226" s="20" t="str">
        <f>IFERROR(VLOOKUP($P226,G:$O,9,0),"")</f>
        <v/>
      </c>
      <c r="V226" s="20" t="str">
        <f>IFERROR(VLOOKUP($P226,H:$O,8,0),"")</f>
        <v/>
      </c>
      <c r="W226" s="20" t="str">
        <f>IFERROR(VLOOKUP($P226,I:$O,7,0),"")</f>
        <v/>
      </c>
      <c r="X226" s="20" t="str">
        <f>IFERROR(VLOOKUP($P226,J:$O,6,0),"")</f>
        <v/>
      </c>
      <c r="Y226" s="20" t="str">
        <f>IFERROR(VLOOKUP($P226,K:$O,5,0),"")</f>
        <v/>
      </c>
      <c r="Z226" s="20" t="str">
        <f>IFERROR(VLOOKUP($P226,L:$O,4,0),"")</f>
        <v/>
      </c>
      <c r="AA226" s="20" t="str">
        <f>IFERROR(VLOOKUP($P226,M:$O,3,0),"")</f>
        <v/>
      </c>
      <c r="AB226" s="20" t="str">
        <f>IFERROR(VLOOKUP($P226,N:$O,2,0),"")</f>
        <v/>
      </c>
    </row>
    <row r="227" spans="1:28" x14ac:dyDescent="0.15">
      <c r="A227" s="9" t="str">
        <f>'AB Touchpoint System Workbook'!M238</f>
        <v>October</v>
      </c>
      <c r="B227" s="12" t="str">
        <f t="shared" si="6"/>
        <v>Client 226October</v>
      </c>
      <c r="C227" s="12" t="b">
        <f>IF(ISNUMBER(SEARCH(Q$1,$B227)),MAX(C$1:C226)+1)</f>
        <v>0</v>
      </c>
      <c r="D227" s="12" t="b">
        <f>IF(ISNUMBER(SEARCH(R$1,$B227)),MAX(D$1:D226)+1)</f>
        <v>0</v>
      </c>
      <c r="E227" s="12" t="b">
        <f>IF(ISNUMBER(SEARCH(S$1,$B227)),MAX(E$1:E226)+1)</f>
        <v>0</v>
      </c>
      <c r="F227" s="12" t="b">
        <f>IF(ISNUMBER(SEARCH(T$1,$B227)),MAX(F$1:F226)+1)</f>
        <v>0</v>
      </c>
      <c r="G227" s="12" t="b">
        <f>IF(ISNUMBER(SEARCH(U$1,$B227)),MAX(G$1:G226)+1)</f>
        <v>0</v>
      </c>
      <c r="H227" s="12" t="b">
        <f>IF(ISNUMBER(SEARCH(V$1,$B227)),MAX(H$1:H226)+1)</f>
        <v>0</v>
      </c>
      <c r="I227" s="12" t="b">
        <f>IF(ISNUMBER(SEARCH(W$1,$B227)),MAX(I$1:I226)+1)</f>
        <v>0</v>
      </c>
      <c r="J227" s="12" t="b">
        <f>IF(ISNUMBER(SEARCH(X$1,$B227)),MAX(J$1:J226)+1)</f>
        <v>0</v>
      </c>
      <c r="K227" s="12" t="b">
        <f>IF(ISNUMBER(SEARCH(Y$1,$B227)),MAX(K$1:K226)+1)</f>
        <v>0</v>
      </c>
      <c r="L227" s="12">
        <f>IF(ISNUMBER(SEARCH(Z$1,$B227)),MAX(L$1:L226)+1)</f>
        <v>20</v>
      </c>
      <c r="M227" s="12" t="b">
        <f>IF(ISNUMBER(SEARCH(AA$1,$B227)),MAX(M$1:M226)+1)</f>
        <v>0</v>
      </c>
      <c r="N227" s="12" t="b">
        <f>IF(ISNUMBER(SEARCH(AB$1,$B227)),MAX(N$1:N226)+1)</f>
        <v>0</v>
      </c>
      <c r="O227" s="12" t="str">
        <f>'AB Touchpoint System Workbook'!K238</f>
        <v>Client 226</v>
      </c>
      <c r="P227" s="13">
        <f t="shared" si="7"/>
        <v>226</v>
      </c>
      <c r="Q227" s="20" t="str">
        <f>IFERROR(VLOOKUP($P227,C:$O,13,0),"")</f>
        <v/>
      </c>
      <c r="R227" s="20" t="str">
        <f>IFERROR(VLOOKUP($P227,D:$O,12,0),"")</f>
        <v/>
      </c>
      <c r="S227" s="20" t="str">
        <f>IFERROR(VLOOKUP($P227,E:$O,11,0),"")</f>
        <v/>
      </c>
      <c r="T227" s="20" t="str">
        <f>IFERROR(VLOOKUP($P227,F:$O,10,0),"")</f>
        <v/>
      </c>
      <c r="U227" s="20" t="str">
        <f>IFERROR(VLOOKUP($P227,G:$O,9,0),"")</f>
        <v/>
      </c>
      <c r="V227" s="20" t="str">
        <f>IFERROR(VLOOKUP($P227,H:$O,8,0),"")</f>
        <v/>
      </c>
      <c r="W227" s="20" t="str">
        <f>IFERROR(VLOOKUP($P227,I:$O,7,0),"")</f>
        <v/>
      </c>
      <c r="X227" s="20" t="str">
        <f>IFERROR(VLOOKUP($P227,J:$O,6,0),"")</f>
        <v/>
      </c>
      <c r="Y227" s="20" t="str">
        <f>IFERROR(VLOOKUP($P227,K:$O,5,0),"")</f>
        <v/>
      </c>
      <c r="Z227" s="20" t="str">
        <f>IFERROR(VLOOKUP($P227,L:$O,4,0),"")</f>
        <v/>
      </c>
      <c r="AA227" s="20" t="str">
        <f>IFERROR(VLOOKUP($P227,M:$O,3,0),"")</f>
        <v/>
      </c>
      <c r="AB227" s="20" t="str">
        <f>IFERROR(VLOOKUP($P227,N:$O,2,0),"")</f>
        <v/>
      </c>
    </row>
    <row r="228" spans="1:28" x14ac:dyDescent="0.15">
      <c r="A228" s="9" t="str">
        <f>'AB Touchpoint System Workbook'!M239</f>
        <v>November</v>
      </c>
      <c r="B228" s="12" t="str">
        <f t="shared" si="6"/>
        <v>Client 227November</v>
      </c>
      <c r="C228" s="12" t="b">
        <f>IF(ISNUMBER(SEARCH(Q$1,$B228)),MAX(C$1:C227)+1)</f>
        <v>0</v>
      </c>
      <c r="D228" s="12" t="b">
        <f>IF(ISNUMBER(SEARCH(R$1,$B228)),MAX(D$1:D227)+1)</f>
        <v>0</v>
      </c>
      <c r="E228" s="12" t="b">
        <f>IF(ISNUMBER(SEARCH(S$1,$B228)),MAX(E$1:E227)+1)</f>
        <v>0</v>
      </c>
      <c r="F228" s="12" t="b">
        <f>IF(ISNUMBER(SEARCH(T$1,$B228)),MAX(F$1:F227)+1)</f>
        <v>0</v>
      </c>
      <c r="G228" s="12" t="b">
        <f>IF(ISNUMBER(SEARCH(U$1,$B228)),MAX(G$1:G227)+1)</f>
        <v>0</v>
      </c>
      <c r="H228" s="12" t="b">
        <f>IF(ISNUMBER(SEARCH(V$1,$B228)),MAX(H$1:H227)+1)</f>
        <v>0</v>
      </c>
      <c r="I228" s="12" t="b">
        <f>IF(ISNUMBER(SEARCH(W$1,$B228)),MAX(I$1:I227)+1)</f>
        <v>0</v>
      </c>
      <c r="J228" s="12" t="b">
        <f>IF(ISNUMBER(SEARCH(X$1,$B228)),MAX(J$1:J227)+1)</f>
        <v>0</v>
      </c>
      <c r="K228" s="12" t="b">
        <f>IF(ISNUMBER(SEARCH(Y$1,$B228)),MAX(K$1:K227)+1)</f>
        <v>0</v>
      </c>
      <c r="L228" s="12" t="b">
        <f>IF(ISNUMBER(SEARCH(Z$1,$B228)),MAX(L$1:L227)+1)</f>
        <v>0</v>
      </c>
      <c r="M228" s="12">
        <f>IF(ISNUMBER(SEARCH(AA$1,$B228)),MAX(M$1:M227)+1)</f>
        <v>19</v>
      </c>
      <c r="N228" s="12" t="b">
        <f>IF(ISNUMBER(SEARCH(AB$1,$B228)),MAX(N$1:N227)+1)</f>
        <v>0</v>
      </c>
      <c r="O228" s="12" t="str">
        <f>'AB Touchpoint System Workbook'!K239</f>
        <v>Client 227</v>
      </c>
      <c r="P228" s="13">
        <f t="shared" si="7"/>
        <v>227</v>
      </c>
      <c r="Q228" s="20" t="str">
        <f>IFERROR(VLOOKUP($P228,C:$O,13,0),"")</f>
        <v/>
      </c>
      <c r="R228" s="20" t="str">
        <f>IFERROR(VLOOKUP($P228,D:$O,12,0),"")</f>
        <v/>
      </c>
      <c r="S228" s="20" t="str">
        <f>IFERROR(VLOOKUP($P228,E:$O,11,0),"")</f>
        <v/>
      </c>
      <c r="T228" s="20" t="str">
        <f>IFERROR(VLOOKUP($P228,F:$O,10,0),"")</f>
        <v/>
      </c>
      <c r="U228" s="20" t="str">
        <f>IFERROR(VLOOKUP($P228,G:$O,9,0),"")</f>
        <v/>
      </c>
      <c r="V228" s="20" t="str">
        <f>IFERROR(VLOOKUP($P228,H:$O,8,0),"")</f>
        <v/>
      </c>
      <c r="W228" s="20" t="str">
        <f>IFERROR(VLOOKUP($P228,I:$O,7,0),"")</f>
        <v/>
      </c>
      <c r="X228" s="20" t="str">
        <f>IFERROR(VLOOKUP($P228,J:$O,6,0),"")</f>
        <v/>
      </c>
      <c r="Y228" s="20" t="str">
        <f>IFERROR(VLOOKUP($P228,K:$O,5,0),"")</f>
        <v/>
      </c>
      <c r="Z228" s="20" t="str">
        <f>IFERROR(VLOOKUP($P228,L:$O,4,0),"")</f>
        <v/>
      </c>
      <c r="AA228" s="20" t="str">
        <f>IFERROR(VLOOKUP($P228,M:$O,3,0),"")</f>
        <v/>
      </c>
      <c r="AB228" s="20" t="str">
        <f>IFERROR(VLOOKUP($P228,N:$O,2,0),"")</f>
        <v/>
      </c>
    </row>
    <row r="229" spans="1:28" x14ac:dyDescent="0.15">
      <c r="A229" s="9" t="str">
        <f>'AB Touchpoint System Workbook'!M240</f>
        <v>December</v>
      </c>
      <c r="B229" s="12" t="str">
        <f t="shared" si="6"/>
        <v>Client 228December</v>
      </c>
      <c r="C229" s="12" t="b">
        <f>IF(ISNUMBER(SEARCH(Q$1,$B229)),MAX(C$1:C228)+1)</f>
        <v>0</v>
      </c>
      <c r="D229" s="12" t="b">
        <f>IF(ISNUMBER(SEARCH(R$1,$B229)),MAX(D$1:D228)+1)</f>
        <v>0</v>
      </c>
      <c r="E229" s="12" t="b">
        <f>IF(ISNUMBER(SEARCH(S$1,$B229)),MAX(E$1:E228)+1)</f>
        <v>0</v>
      </c>
      <c r="F229" s="12" t="b">
        <f>IF(ISNUMBER(SEARCH(T$1,$B229)),MAX(F$1:F228)+1)</f>
        <v>0</v>
      </c>
      <c r="G229" s="12" t="b">
        <f>IF(ISNUMBER(SEARCH(U$1,$B229)),MAX(G$1:G228)+1)</f>
        <v>0</v>
      </c>
      <c r="H229" s="12" t="b">
        <f>IF(ISNUMBER(SEARCH(V$1,$B229)),MAX(H$1:H228)+1)</f>
        <v>0</v>
      </c>
      <c r="I229" s="12" t="b">
        <f>IF(ISNUMBER(SEARCH(W$1,$B229)),MAX(I$1:I228)+1)</f>
        <v>0</v>
      </c>
      <c r="J229" s="12" t="b">
        <f>IF(ISNUMBER(SEARCH(X$1,$B229)),MAX(J$1:J228)+1)</f>
        <v>0</v>
      </c>
      <c r="K229" s="12" t="b">
        <f>IF(ISNUMBER(SEARCH(Y$1,$B229)),MAX(K$1:K228)+1)</f>
        <v>0</v>
      </c>
      <c r="L229" s="12" t="b">
        <f>IF(ISNUMBER(SEARCH(Z$1,$B229)),MAX(L$1:L228)+1)</f>
        <v>0</v>
      </c>
      <c r="M229" s="12" t="b">
        <f>IF(ISNUMBER(SEARCH(AA$1,$B229)),MAX(M$1:M228)+1)</f>
        <v>0</v>
      </c>
      <c r="N229" s="12">
        <f>IF(ISNUMBER(SEARCH(AB$1,$B229)),MAX(N$1:N228)+1)</f>
        <v>18</v>
      </c>
      <c r="O229" s="12" t="str">
        <f>'AB Touchpoint System Workbook'!K240</f>
        <v>Client 228</v>
      </c>
      <c r="P229" s="13">
        <f t="shared" si="7"/>
        <v>228</v>
      </c>
      <c r="Q229" s="20" t="str">
        <f>IFERROR(VLOOKUP($P229,C:$O,13,0),"")</f>
        <v/>
      </c>
      <c r="R229" s="20" t="str">
        <f>IFERROR(VLOOKUP($P229,D:$O,12,0),"")</f>
        <v/>
      </c>
      <c r="S229" s="20" t="str">
        <f>IFERROR(VLOOKUP($P229,E:$O,11,0),"")</f>
        <v/>
      </c>
      <c r="T229" s="20" t="str">
        <f>IFERROR(VLOOKUP($P229,F:$O,10,0),"")</f>
        <v/>
      </c>
      <c r="U229" s="20" t="str">
        <f>IFERROR(VLOOKUP($P229,G:$O,9,0),"")</f>
        <v/>
      </c>
      <c r="V229" s="20" t="str">
        <f>IFERROR(VLOOKUP($P229,H:$O,8,0),"")</f>
        <v/>
      </c>
      <c r="W229" s="20" t="str">
        <f>IFERROR(VLOOKUP($P229,I:$O,7,0),"")</f>
        <v/>
      </c>
      <c r="X229" s="20" t="str">
        <f>IFERROR(VLOOKUP($P229,J:$O,6,0),"")</f>
        <v/>
      </c>
      <c r="Y229" s="20" t="str">
        <f>IFERROR(VLOOKUP($P229,K:$O,5,0),"")</f>
        <v/>
      </c>
      <c r="Z229" s="20" t="str">
        <f>IFERROR(VLOOKUP($P229,L:$O,4,0),"")</f>
        <v/>
      </c>
      <c r="AA229" s="20" t="str">
        <f>IFERROR(VLOOKUP($P229,M:$O,3,0),"")</f>
        <v/>
      </c>
      <c r="AB229" s="20" t="str">
        <f>IFERROR(VLOOKUP($P229,N:$O,2,0),"")</f>
        <v/>
      </c>
    </row>
    <row r="230" spans="1:28" x14ac:dyDescent="0.15">
      <c r="A230" s="9" t="str">
        <f>'AB Touchpoint System Workbook'!M241</f>
        <v>January</v>
      </c>
      <c r="B230" s="12" t="str">
        <f t="shared" si="6"/>
        <v>Client 229January</v>
      </c>
      <c r="C230" s="12">
        <f>IF(ISNUMBER(SEARCH(Q$1,$B230)),MAX(C$1:C229)+1)</f>
        <v>19</v>
      </c>
      <c r="D230" s="12" t="b">
        <f>IF(ISNUMBER(SEARCH(R$1,$B230)),MAX(D$1:D229)+1)</f>
        <v>0</v>
      </c>
      <c r="E230" s="12" t="b">
        <f>IF(ISNUMBER(SEARCH(S$1,$B230)),MAX(E$1:E229)+1)</f>
        <v>0</v>
      </c>
      <c r="F230" s="12" t="b">
        <f>IF(ISNUMBER(SEARCH(T$1,$B230)),MAX(F$1:F229)+1)</f>
        <v>0</v>
      </c>
      <c r="G230" s="12" t="b">
        <f>IF(ISNUMBER(SEARCH(U$1,$B230)),MAX(G$1:G229)+1)</f>
        <v>0</v>
      </c>
      <c r="H230" s="12" t="b">
        <f>IF(ISNUMBER(SEARCH(V$1,$B230)),MAX(H$1:H229)+1)</f>
        <v>0</v>
      </c>
      <c r="I230" s="12" t="b">
        <f>IF(ISNUMBER(SEARCH(W$1,$B230)),MAX(I$1:I229)+1)</f>
        <v>0</v>
      </c>
      <c r="J230" s="12" t="b">
        <f>IF(ISNUMBER(SEARCH(X$1,$B230)),MAX(J$1:J229)+1)</f>
        <v>0</v>
      </c>
      <c r="K230" s="12" t="b">
        <f>IF(ISNUMBER(SEARCH(Y$1,$B230)),MAX(K$1:K229)+1)</f>
        <v>0</v>
      </c>
      <c r="L230" s="12" t="b">
        <f>IF(ISNUMBER(SEARCH(Z$1,$B230)),MAX(L$1:L229)+1)</f>
        <v>0</v>
      </c>
      <c r="M230" s="12" t="b">
        <f>IF(ISNUMBER(SEARCH(AA$1,$B230)),MAX(M$1:M229)+1)</f>
        <v>0</v>
      </c>
      <c r="N230" s="12" t="b">
        <f>IF(ISNUMBER(SEARCH(AB$1,$B230)),MAX(N$1:N229)+1)</f>
        <v>0</v>
      </c>
      <c r="O230" s="12" t="str">
        <f>'AB Touchpoint System Workbook'!K241</f>
        <v>Client 229</v>
      </c>
      <c r="P230" s="13">
        <f t="shared" si="7"/>
        <v>229</v>
      </c>
      <c r="Q230" s="20" t="str">
        <f>IFERROR(VLOOKUP($P230,C:$O,13,0),"")</f>
        <v/>
      </c>
      <c r="R230" s="20" t="str">
        <f>IFERROR(VLOOKUP($P230,D:$O,12,0),"")</f>
        <v/>
      </c>
      <c r="S230" s="20" t="str">
        <f>IFERROR(VLOOKUP($P230,E:$O,11,0),"")</f>
        <v/>
      </c>
      <c r="T230" s="20" t="str">
        <f>IFERROR(VLOOKUP($P230,F:$O,10,0),"")</f>
        <v/>
      </c>
      <c r="U230" s="20" t="str">
        <f>IFERROR(VLOOKUP($P230,G:$O,9,0),"")</f>
        <v/>
      </c>
      <c r="V230" s="20" t="str">
        <f>IFERROR(VLOOKUP($P230,H:$O,8,0),"")</f>
        <v/>
      </c>
      <c r="W230" s="20" t="str">
        <f>IFERROR(VLOOKUP($P230,I:$O,7,0),"")</f>
        <v/>
      </c>
      <c r="X230" s="20" t="str">
        <f>IFERROR(VLOOKUP($P230,J:$O,6,0),"")</f>
        <v/>
      </c>
      <c r="Y230" s="20" t="str">
        <f>IFERROR(VLOOKUP($P230,K:$O,5,0),"")</f>
        <v/>
      </c>
      <c r="Z230" s="20" t="str">
        <f>IFERROR(VLOOKUP($P230,L:$O,4,0),"")</f>
        <v/>
      </c>
      <c r="AA230" s="20" t="str">
        <f>IFERROR(VLOOKUP($P230,M:$O,3,0),"")</f>
        <v/>
      </c>
      <c r="AB230" s="20" t="str">
        <f>IFERROR(VLOOKUP($P230,N:$O,2,0),"")</f>
        <v/>
      </c>
    </row>
    <row r="231" spans="1:28" x14ac:dyDescent="0.15">
      <c r="A231" s="9" t="str">
        <f>'AB Touchpoint System Workbook'!M242</f>
        <v>February</v>
      </c>
      <c r="B231" s="12" t="str">
        <f t="shared" si="6"/>
        <v>Client 230February</v>
      </c>
      <c r="C231" s="12" t="b">
        <f>IF(ISNUMBER(SEARCH(Q$1,$B231)),MAX(C$1:C230)+1)</f>
        <v>0</v>
      </c>
      <c r="D231" s="12">
        <f>IF(ISNUMBER(SEARCH(R$1,$B231)),MAX(D$1:D230)+1)</f>
        <v>20</v>
      </c>
      <c r="E231" s="12" t="b">
        <f>IF(ISNUMBER(SEARCH(S$1,$B231)),MAX(E$1:E230)+1)</f>
        <v>0</v>
      </c>
      <c r="F231" s="12" t="b">
        <f>IF(ISNUMBER(SEARCH(T$1,$B231)),MAX(F$1:F230)+1)</f>
        <v>0</v>
      </c>
      <c r="G231" s="12" t="b">
        <f>IF(ISNUMBER(SEARCH(U$1,$B231)),MAX(G$1:G230)+1)</f>
        <v>0</v>
      </c>
      <c r="H231" s="12" t="b">
        <f>IF(ISNUMBER(SEARCH(V$1,$B231)),MAX(H$1:H230)+1)</f>
        <v>0</v>
      </c>
      <c r="I231" s="12" t="b">
        <f>IF(ISNUMBER(SEARCH(W$1,$B231)),MAX(I$1:I230)+1)</f>
        <v>0</v>
      </c>
      <c r="J231" s="12" t="b">
        <f>IF(ISNUMBER(SEARCH(X$1,$B231)),MAX(J$1:J230)+1)</f>
        <v>0</v>
      </c>
      <c r="K231" s="12" t="b">
        <f>IF(ISNUMBER(SEARCH(Y$1,$B231)),MAX(K$1:K230)+1)</f>
        <v>0</v>
      </c>
      <c r="L231" s="12" t="b">
        <f>IF(ISNUMBER(SEARCH(Z$1,$B231)),MAX(L$1:L230)+1)</f>
        <v>0</v>
      </c>
      <c r="M231" s="12" t="b">
        <f>IF(ISNUMBER(SEARCH(AA$1,$B231)),MAX(M$1:M230)+1)</f>
        <v>0</v>
      </c>
      <c r="N231" s="12" t="b">
        <f>IF(ISNUMBER(SEARCH(AB$1,$B231)),MAX(N$1:N230)+1)</f>
        <v>0</v>
      </c>
      <c r="O231" s="12" t="str">
        <f>'AB Touchpoint System Workbook'!K242</f>
        <v>Client 230</v>
      </c>
      <c r="P231" s="13">
        <f t="shared" si="7"/>
        <v>230</v>
      </c>
      <c r="Q231" s="20" t="str">
        <f>IFERROR(VLOOKUP($P231,C:$O,13,0),"")</f>
        <v/>
      </c>
      <c r="R231" s="20" t="str">
        <f>IFERROR(VLOOKUP($P231,D:$O,12,0),"")</f>
        <v/>
      </c>
      <c r="S231" s="20" t="str">
        <f>IFERROR(VLOOKUP($P231,E:$O,11,0),"")</f>
        <v/>
      </c>
      <c r="T231" s="20" t="str">
        <f>IFERROR(VLOOKUP($P231,F:$O,10,0),"")</f>
        <v/>
      </c>
      <c r="U231" s="20" t="str">
        <f>IFERROR(VLOOKUP($P231,G:$O,9,0),"")</f>
        <v/>
      </c>
      <c r="V231" s="20" t="str">
        <f>IFERROR(VLOOKUP($P231,H:$O,8,0),"")</f>
        <v/>
      </c>
      <c r="W231" s="20" t="str">
        <f>IFERROR(VLOOKUP($P231,I:$O,7,0),"")</f>
        <v/>
      </c>
      <c r="X231" s="20" t="str">
        <f>IFERROR(VLOOKUP($P231,J:$O,6,0),"")</f>
        <v/>
      </c>
      <c r="Y231" s="20" t="str">
        <f>IFERROR(VLOOKUP($P231,K:$O,5,0),"")</f>
        <v/>
      </c>
      <c r="Z231" s="20" t="str">
        <f>IFERROR(VLOOKUP($P231,L:$O,4,0),"")</f>
        <v/>
      </c>
      <c r="AA231" s="20" t="str">
        <f>IFERROR(VLOOKUP($P231,M:$O,3,0),"")</f>
        <v/>
      </c>
      <c r="AB231" s="20" t="str">
        <f>IFERROR(VLOOKUP($P231,N:$O,2,0),"")</f>
        <v/>
      </c>
    </row>
    <row r="232" spans="1:28" x14ac:dyDescent="0.15">
      <c r="A232" s="9" t="str">
        <f>'AB Touchpoint System Workbook'!M243</f>
        <v>March</v>
      </c>
      <c r="B232" s="12" t="str">
        <f t="shared" si="6"/>
        <v>Client 231March</v>
      </c>
      <c r="C232" s="12" t="b">
        <f>IF(ISNUMBER(SEARCH(Q$1,$B232)),MAX(C$1:C231)+1)</f>
        <v>0</v>
      </c>
      <c r="D232" s="12" t="b">
        <f>IF(ISNUMBER(SEARCH(R$1,$B232)),MAX(D$1:D231)+1)</f>
        <v>0</v>
      </c>
      <c r="E232" s="12">
        <f>IF(ISNUMBER(SEARCH(S$1,$B232)),MAX(E$1:E231)+1)</f>
        <v>20</v>
      </c>
      <c r="F232" s="12" t="b">
        <f>IF(ISNUMBER(SEARCH(T$1,$B232)),MAX(F$1:F231)+1)</f>
        <v>0</v>
      </c>
      <c r="G232" s="12" t="b">
        <f>IF(ISNUMBER(SEARCH(U$1,$B232)),MAX(G$1:G231)+1)</f>
        <v>0</v>
      </c>
      <c r="H232" s="12" t="b">
        <f>IF(ISNUMBER(SEARCH(V$1,$B232)),MAX(H$1:H231)+1)</f>
        <v>0</v>
      </c>
      <c r="I232" s="12" t="b">
        <f>IF(ISNUMBER(SEARCH(W$1,$B232)),MAX(I$1:I231)+1)</f>
        <v>0</v>
      </c>
      <c r="J232" s="12" t="b">
        <f>IF(ISNUMBER(SEARCH(X$1,$B232)),MAX(J$1:J231)+1)</f>
        <v>0</v>
      </c>
      <c r="K232" s="12" t="b">
        <f>IF(ISNUMBER(SEARCH(Y$1,$B232)),MAX(K$1:K231)+1)</f>
        <v>0</v>
      </c>
      <c r="L232" s="12" t="b">
        <f>IF(ISNUMBER(SEARCH(Z$1,$B232)),MAX(L$1:L231)+1)</f>
        <v>0</v>
      </c>
      <c r="M232" s="12" t="b">
        <f>IF(ISNUMBER(SEARCH(AA$1,$B232)),MAX(M$1:M231)+1)</f>
        <v>0</v>
      </c>
      <c r="N232" s="12" t="b">
        <f>IF(ISNUMBER(SEARCH(AB$1,$B232)),MAX(N$1:N231)+1)</f>
        <v>0</v>
      </c>
      <c r="O232" s="12" t="str">
        <f>'AB Touchpoint System Workbook'!K243</f>
        <v>Client 231</v>
      </c>
      <c r="P232" s="13">
        <f t="shared" si="7"/>
        <v>231</v>
      </c>
      <c r="Q232" s="20" t="str">
        <f>IFERROR(VLOOKUP($P232,C:$O,13,0),"")</f>
        <v/>
      </c>
      <c r="R232" s="20" t="str">
        <f>IFERROR(VLOOKUP($P232,D:$O,12,0),"")</f>
        <v/>
      </c>
      <c r="S232" s="20" t="str">
        <f>IFERROR(VLOOKUP($P232,E:$O,11,0),"")</f>
        <v/>
      </c>
      <c r="T232" s="20" t="str">
        <f>IFERROR(VLOOKUP($P232,F:$O,10,0),"")</f>
        <v/>
      </c>
      <c r="U232" s="20" t="str">
        <f>IFERROR(VLOOKUP($P232,G:$O,9,0),"")</f>
        <v/>
      </c>
      <c r="V232" s="20" t="str">
        <f>IFERROR(VLOOKUP($P232,H:$O,8,0),"")</f>
        <v/>
      </c>
      <c r="W232" s="20" t="str">
        <f>IFERROR(VLOOKUP($P232,I:$O,7,0),"")</f>
        <v/>
      </c>
      <c r="X232" s="20" t="str">
        <f>IFERROR(VLOOKUP($P232,J:$O,6,0),"")</f>
        <v/>
      </c>
      <c r="Y232" s="20" t="str">
        <f>IFERROR(VLOOKUP($P232,K:$O,5,0),"")</f>
        <v/>
      </c>
      <c r="Z232" s="20" t="str">
        <f>IFERROR(VLOOKUP($P232,L:$O,4,0),"")</f>
        <v/>
      </c>
      <c r="AA232" s="20" t="str">
        <f>IFERROR(VLOOKUP($P232,M:$O,3,0),"")</f>
        <v/>
      </c>
      <c r="AB232" s="20" t="str">
        <f>IFERROR(VLOOKUP($P232,N:$O,2,0),"")</f>
        <v/>
      </c>
    </row>
    <row r="233" spans="1:28" x14ac:dyDescent="0.15">
      <c r="A233" s="9" t="str">
        <f>'AB Touchpoint System Workbook'!M244</f>
        <v>April</v>
      </c>
      <c r="B233" s="12" t="str">
        <f t="shared" si="6"/>
        <v>Client 232April</v>
      </c>
      <c r="C233" s="12" t="b">
        <f>IF(ISNUMBER(SEARCH(Q$1,$B233)),MAX(C$1:C232)+1)</f>
        <v>0</v>
      </c>
      <c r="D233" s="12" t="b">
        <f>IF(ISNUMBER(SEARCH(R$1,$B233)),MAX(D$1:D232)+1)</f>
        <v>0</v>
      </c>
      <c r="E233" s="12" t="b">
        <f>IF(ISNUMBER(SEARCH(S$1,$B233)),MAX(E$1:E232)+1)</f>
        <v>0</v>
      </c>
      <c r="F233" s="12">
        <f>IF(ISNUMBER(SEARCH(T$1,$B233)),MAX(F$1:F232)+1)</f>
        <v>20</v>
      </c>
      <c r="G233" s="12" t="b">
        <f>IF(ISNUMBER(SEARCH(U$1,$B233)),MAX(G$1:G232)+1)</f>
        <v>0</v>
      </c>
      <c r="H233" s="12" t="b">
        <f>IF(ISNUMBER(SEARCH(V$1,$B233)),MAX(H$1:H232)+1)</f>
        <v>0</v>
      </c>
      <c r="I233" s="12" t="b">
        <f>IF(ISNUMBER(SEARCH(W$1,$B233)),MAX(I$1:I232)+1)</f>
        <v>0</v>
      </c>
      <c r="J233" s="12" t="b">
        <f>IF(ISNUMBER(SEARCH(X$1,$B233)),MAX(J$1:J232)+1)</f>
        <v>0</v>
      </c>
      <c r="K233" s="12" t="b">
        <f>IF(ISNUMBER(SEARCH(Y$1,$B233)),MAX(K$1:K232)+1)</f>
        <v>0</v>
      </c>
      <c r="L233" s="12" t="b">
        <f>IF(ISNUMBER(SEARCH(Z$1,$B233)),MAX(L$1:L232)+1)</f>
        <v>0</v>
      </c>
      <c r="M233" s="12" t="b">
        <f>IF(ISNUMBER(SEARCH(AA$1,$B233)),MAX(M$1:M232)+1)</f>
        <v>0</v>
      </c>
      <c r="N233" s="12" t="b">
        <f>IF(ISNUMBER(SEARCH(AB$1,$B233)),MAX(N$1:N232)+1)</f>
        <v>0</v>
      </c>
      <c r="O233" s="12" t="str">
        <f>'AB Touchpoint System Workbook'!K244</f>
        <v>Client 232</v>
      </c>
      <c r="P233" s="13">
        <f t="shared" si="7"/>
        <v>232</v>
      </c>
      <c r="Q233" s="20" t="str">
        <f>IFERROR(VLOOKUP($P233,C:$O,13,0),"")</f>
        <v/>
      </c>
      <c r="R233" s="20" t="str">
        <f>IFERROR(VLOOKUP($P233,D:$O,12,0),"")</f>
        <v/>
      </c>
      <c r="S233" s="20" t="str">
        <f>IFERROR(VLOOKUP($P233,E:$O,11,0),"")</f>
        <v/>
      </c>
      <c r="T233" s="20" t="str">
        <f>IFERROR(VLOOKUP($P233,F:$O,10,0),"")</f>
        <v/>
      </c>
      <c r="U233" s="20" t="str">
        <f>IFERROR(VLOOKUP($P233,G:$O,9,0),"")</f>
        <v/>
      </c>
      <c r="V233" s="20" t="str">
        <f>IFERROR(VLOOKUP($P233,H:$O,8,0),"")</f>
        <v/>
      </c>
      <c r="W233" s="20" t="str">
        <f>IFERROR(VLOOKUP($P233,I:$O,7,0),"")</f>
        <v/>
      </c>
      <c r="X233" s="20" t="str">
        <f>IFERROR(VLOOKUP($P233,J:$O,6,0),"")</f>
        <v/>
      </c>
      <c r="Y233" s="20" t="str">
        <f>IFERROR(VLOOKUP($P233,K:$O,5,0),"")</f>
        <v/>
      </c>
      <c r="Z233" s="20" t="str">
        <f>IFERROR(VLOOKUP($P233,L:$O,4,0),"")</f>
        <v/>
      </c>
      <c r="AA233" s="20" t="str">
        <f>IFERROR(VLOOKUP($P233,M:$O,3,0),"")</f>
        <v/>
      </c>
      <c r="AB233" s="20" t="str">
        <f>IFERROR(VLOOKUP($P233,N:$O,2,0),"")</f>
        <v/>
      </c>
    </row>
    <row r="234" spans="1:28" x14ac:dyDescent="0.15">
      <c r="A234" s="9" t="str">
        <f>'AB Touchpoint System Workbook'!M245</f>
        <v>May</v>
      </c>
      <c r="B234" s="12" t="str">
        <f t="shared" si="6"/>
        <v>Client 233May</v>
      </c>
      <c r="C234" s="12" t="b">
        <f>IF(ISNUMBER(SEARCH(Q$1,$B234)),MAX(C$1:C233)+1)</f>
        <v>0</v>
      </c>
      <c r="D234" s="12" t="b">
        <f>IF(ISNUMBER(SEARCH(R$1,$B234)),MAX(D$1:D233)+1)</f>
        <v>0</v>
      </c>
      <c r="E234" s="12" t="b">
        <f>IF(ISNUMBER(SEARCH(S$1,$B234)),MAX(E$1:E233)+1)</f>
        <v>0</v>
      </c>
      <c r="F234" s="12" t="b">
        <f>IF(ISNUMBER(SEARCH(T$1,$B234)),MAX(F$1:F233)+1)</f>
        <v>0</v>
      </c>
      <c r="G234" s="12">
        <f>IF(ISNUMBER(SEARCH(U$1,$B234)),MAX(G$1:G233)+1)</f>
        <v>20</v>
      </c>
      <c r="H234" s="12" t="b">
        <f>IF(ISNUMBER(SEARCH(V$1,$B234)),MAX(H$1:H233)+1)</f>
        <v>0</v>
      </c>
      <c r="I234" s="12" t="b">
        <f>IF(ISNUMBER(SEARCH(W$1,$B234)),MAX(I$1:I233)+1)</f>
        <v>0</v>
      </c>
      <c r="J234" s="12" t="b">
        <f>IF(ISNUMBER(SEARCH(X$1,$B234)),MAX(J$1:J233)+1)</f>
        <v>0</v>
      </c>
      <c r="K234" s="12" t="b">
        <f>IF(ISNUMBER(SEARCH(Y$1,$B234)),MAX(K$1:K233)+1)</f>
        <v>0</v>
      </c>
      <c r="L234" s="12" t="b">
        <f>IF(ISNUMBER(SEARCH(Z$1,$B234)),MAX(L$1:L233)+1)</f>
        <v>0</v>
      </c>
      <c r="M234" s="12" t="b">
        <f>IF(ISNUMBER(SEARCH(AA$1,$B234)),MAX(M$1:M233)+1)</f>
        <v>0</v>
      </c>
      <c r="N234" s="12" t="b">
        <f>IF(ISNUMBER(SEARCH(AB$1,$B234)),MAX(N$1:N233)+1)</f>
        <v>0</v>
      </c>
      <c r="O234" s="12" t="str">
        <f>'AB Touchpoint System Workbook'!K245</f>
        <v>Client 233</v>
      </c>
      <c r="P234" s="13">
        <f t="shared" si="7"/>
        <v>233</v>
      </c>
      <c r="Q234" s="20" t="str">
        <f>IFERROR(VLOOKUP($P234,C:$O,13,0),"")</f>
        <v/>
      </c>
      <c r="R234" s="20" t="str">
        <f>IFERROR(VLOOKUP($P234,D:$O,12,0),"")</f>
        <v/>
      </c>
      <c r="S234" s="20" t="str">
        <f>IFERROR(VLOOKUP($P234,E:$O,11,0),"")</f>
        <v/>
      </c>
      <c r="T234" s="20" t="str">
        <f>IFERROR(VLOOKUP($P234,F:$O,10,0),"")</f>
        <v/>
      </c>
      <c r="U234" s="20" t="str">
        <f>IFERROR(VLOOKUP($P234,G:$O,9,0),"")</f>
        <v/>
      </c>
      <c r="V234" s="20" t="str">
        <f>IFERROR(VLOOKUP($P234,H:$O,8,0),"")</f>
        <v/>
      </c>
      <c r="W234" s="20" t="str">
        <f>IFERROR(VLOOKUP($P234,I:$O,7,0),"")</f>
        <v/>
      </c>
      <c r="X234" s="20" t="str">
        <f>IFERROR(VLOOKUP($P234,J:$O,6,0),"")</f>
        <v/>
      </c>
      <c r="Y234" s="20" t="str">
        <f>IFERROR(VLOOKUP($P234,K:$O,5,0),"")</f>
        <v/>
      </c>
      <c r="Z234" s="20" t="str">
        <f>IFERROR(VLOOKUP($P234,L:$O,4,0),"")</f>
        <v/>
      </c>
      <c r="AA234" s="20" t="str">
        <f>IFERROR(VLOOKUP($P234,M:$O,3,0),"")</f>
        <v/>
      </c>
      <c r="AB234" s="20" t="str">
        <f>IFERROR(VLOOKUP($P234,N:$O,2,0),"")</f>
        <v/>
      </c>
    </row>
    <row r="235" spans="1:28" x14ac:dyDescent="0.15">
      <c r="A235" s="9" t="str">
        <f>'AB Touchpoint System Workbook'!M246</f>
        <v>June</v>
      </c>
      <c r="B235" s="12" t="str">
        <f t="shared" si="6"/>
        <v>Client 234June</v>
      </c>
      <c r="C235" s="12" t="b">
        <f>IF(ISNUMBER(SEARCH(Q$1,$B235)),MAX(C$1:C234)+1)</f>
        <v>0</v>
      </c>
      <c r="D235" s="12" t="b">
        <f>IF(ISNUMBER(SEARCH(R$1,$B235)),MAX(D$1:D234)+1)</f>
        <v>0</v>
      </c>
      <c r="E235" s="12" t="b">
        <f>IF(ISNUMBER(SEARCH(S$1,$B235)),MAX(E$1:E234)+1)</f>
        <v>0</v>
      </c>
      <c r="F235" s="12" t="b">
        <f>IF(ISNUMBER(SEARCH(T$1,$B235)),MAX(F$1:F234)+1)</f>
        <v>0</v>
      </c>
      <c r="G235" s="12" t="b">
        <f>IF(ISNUMBER(SEARCH(U$1,$B235)),MAX(G$1:G234)+1)</f>
        <v>0</v>
      </c>
      <c r="H235" s="12">
        <f>IF(ISNUMBER(SEARCH(V$1,$B235)),MAX(H$1:H234)+1)</f>
        <v>20</v>
      </c>
      <c r="I235" s="12" t="b">
        <f>IF(ISNUMBER(SEARCH(W$1,$B235)),MAX(I$1:I234)+1)</f>
        <v>0</v>
      </c>
      <c r="J235" s="12" t="b">
        <f>IF(ISNUMBER(SEARCH(X$1,$B235)),MAX(J$1:J234)+1)</f>
        <v>0</v>
      </c>
      <c r="K235" s="12" t="b">
        <f>IF(ISNUMBER(SEARCH(Y$1,$B235)),MAX(K$1:K234)+1)</f>
        <v>0</v>
      </c>
      <c r="L235" s="12" t="b">
        <f>IF(ISNUMBER(SEARCH(Z$1,$B235)),MAX(L$1:L234)+1)</f>
        <v>0</v>
      </c>
      <c r="M235" s="12" t="b">
        <f>IF(ISNUMBER(SEARCH(AA$1,$B235)),MAX(M$1:M234)+1)</f>
        <v>0</v>
      </c>
      <c r="N235" s="12" t="b">
        <f>IF(ISNUMBER(SEARCH(AB$1,$B235)),MAX(N$1:N234)+1)</f>
        <v>0</v>
      </c>
      <c r="O235" s="12" t="str">
        <f>'AB Touchpoint System Workbook'!K246</f>
        <v>Client 234</v>
      </c>
      <c r="P235" s="13">
        <f t="shared" si="7"/>
        <v>234</v>
      </c>
      <c r="Q235" s="20" t="str">
        <f>IFERROR(VLOOKUP($P235,C:$O,13,0),"")</f>
        <v/>
      </c>
      <c r="R235" s="20" t="str">
        <f>IFERROR(VLOOKUP($P235,D:$O,12,0),"")</f>
        <v/>
      </c>
      <c r="S235" s="20" t="str">
        <f>IFERROR(VLOOKUP($P235,E:$O,11,0),"")</f>
        <v/>
      </c>
      <c r="T235" s="20" t="str">
        <f>IFERROR(VLOOKUP($P235,F:$O,10,0),"")</f>
        <v/>
      </c>
      <c r="U235" s="20" t="str">
        <f>IFERROR(VLOOKUP($P235,G:$O,9,0),"")</f>
        <v/>
      </c>
      <c r="V235" s="20" t="str">
        <f>IFERROR(VLOOKUP($P235,H:$O,8,0),"")</f>
        <v/>
      </c>
      <c r="W235" s="20" t="str">
        <f>IFERROR(VLOOKUP($P235,I:$O,7,0),"")</f>
        <v/>
      </c>
      <c r="X235" s="20" t="str">
        <f>IFERROR(VLOOKUP($P235,J:$O,6,0),"")</f>
        <v/>
      </c>
      <c r="Y235" s="20" t="str">
        <f>IFERROR(VLOOKUP($P235,K:$O,5,0),"")</f>
        <v/>
      </c>
      <c r="Z235" s="20" t="str">
        <f>IFERROR(VLOOKUP($P235,L:$O,4,0),"")</f>
        <v/>
      </c>
      <c r="AA235" s="20" t="str">
        <f>IFERROR(VLOOKUP($P235,M:$O,3,0),"")</f>
        <v/>
      </c>
      <c r="AB235" s="20" t="str">
        <f>IFERROR(VLOOKUP($P235,N:$O,2,0),"")</f>
        <v/>
      </c>
    </row>
    <row r="236" spans="1:28" x14ac:dyDescent="0.15">
      <c r="A236" s="9" t="str">
        <f>'AB Touchpoint System Workbook'!M247</f>
        <v>July</v>
      </c>
      <c r="B236" s="12" t="str">
        <f t="shared" si="6"/>
        <v>Client 235July</v>
      </c>
      <c r="C236" s="12" t="b">
        <f>IF(ISNUMBER(SEARCH(Q$1,$B236)),MAX(C$1:C235)+1)</f>
        <v>0</v>
      </c>
      <c r="D236" s="12" t="b">
        <f>IF(ISNUMBER(SEARCH(R$1,$B236)),MAX(D$1:D235)+1)</f>
        <v>0</v>
      </c>
      <c r="E236" s="12" t="b">
        <f>IF(ISNUMBER(SEARCH(S$1,$B236)),MAX(E$1:E235)+1)</f>
        <v>0</v>
      </c>
      <c r="F236" s="12" t="b">
        <f>IF(ISNUMBER(SEARCH(T$1,$B236)),MAX(F$1:F235)+1)</f>
        <v>0</v>
      </c>
      <c r="G236" s="12" t="b">
        <f>IF(ISNUMBER(SEARCH(U$1,$B236)),MAX(G$1:G235)+1)</f>
        <v>0</v>
      </c>
      <c r="H236" s="12" t="b">
        <f>IF(ISNUMBER(SEARCH(V$1,$B236)),MAX(H$1:H235)+1)</f>
        <v>0</v>
      </c>
      <c r="I236" s="12">
        <f>IF(ISNUMBER(SEARCH(W$1,$B236)),MAX(I$1:I235)+1)</f>
        <v>20</v>
      </c>
      <c r="J236" s="12" t="b">
        <f>IF(ISNUMBER(SEARCH(X$1,$B236)),MAX(J$1:J235)+1)</f>
        <v>0</v>
      </c>
      <c r="K236" s="12" t="b">
        <f>IF(ISNUMBER(SEARCH(Y$1,$B236)),MAX(K$1:K235)+1)</f>
        <v>0</v>
      </c>
      <c r="L236" s="12" t="b">
        <f>IF(ISNUMBER(SEARCH(Z$1,$B236)),MAX(L$1:L235)+1)</f>
        <v>0</v>
      </c>
      <c r="M236" s="12" t="b">
        <f>IF(ISNUMBER(SEARCH(AA$1,$B236)),MAX(M$1:M235)+1)</f>
        <v>0</v>
      </c>
      <c r="N236" s="12" t="b">
        <f>IF(ISNUMBER(SEARCH(AB$1,$B236)),MAX(N$1:N235)+1)</f>
        <v>0</v>
      </c>
      <c r="O236" s="12" t="str">
        <f>'AB Touchpoint System Workbook'!K247</f>
        <v>Client 235</v>
      </c>
      <c r="P236" s="13">
        <f t="shared" si="7"/>
        <v>235</v>
      </c>
      <c r="Q236" s="20" t="str">
        <f>IFERROR(VLOOKUP($P236,C:$O,13,0),"")</f>
        <v/>
      </c>
      <c r="R236" s="20" t="str">
        <f>IFERROR(VLOOKUP($P236,D:$O,12,0),"")</f>
        <v/>
      </c>
      <c r="S236" s="20" t="str">
        <f>IFERROR(VLOOKUP($P236,E:$O,11,0),"")</f>
        <v/>
      </c>
      <c r="T236" s="20" t="str">
        <f>IFERROR(VLOOKUP($P236,F:$O,10,0),"")</f>
        <v/>
      </c>
      <c r="U236" s="20" t="str">
        <f>IFERROR(VLOOKUP($P236,G:$O,9,0),"")</f>
        <v/>
      </c>
      <c r="V236" s="20" t="str">
        <f>IFERROR(VLOOKUP($P236,H:$O,8,0),"")</f>
        <v/>
      </c>
      <c r="W236" s="20" t="str">
        <f>IFERROR(VLOOKUP($P236,I:$O,7,0),"")</f>
        <v/>
      </c>
      <c r="X236" s="20" t="str">
        <f>IFERROR(VLOOKUP($P236,J:$O,6,0),"")</f>
        <v/>
      </c>
      <c r="Y236" s="20" t="str">
        <f>IFERROR(VLOOKUP($P236,K:$O,5,0),"")</f>
        <v/>
      </c>
      <c r="Z236" s="20" t="str">
        <f>IFERROR(VLOOKUP($P236,L:$O,4,0),"")</f>
        <v/>
      </c>
      <c r="AA236" s="20" t="str">
        <f>IFERROR(VLOOKUP($P236,M:$O,3,0),"")</f>
        <v/>
      </c>
      <c r="AB236" s="20" t="str">
        <f>IFERROR(VLOOKUP($P236,N:$O,2,0),"")</f>
        <v/>
      </c>
    </row>
    <row r="237" spans="1:28" x14ac:dyDescent="0.15">
      <c r="A237" s="9" t="str">
        <f>'AB Touchpoint System Workbook'!M248</f>
        <v>August</v>
      </c>
      <c r="B237" s="12" t="str">
        <f t="shared" si="6"/>
        <v>Client 236August</v>
      </c>
      <c r="C237" s="12" t="b">
        <f>IF(ISNUMBER(SEARCH(Q$1,$B237)),MAX(C$1:C236)+1)</f>
        <v>0</v>
      </c>
      <c r="D237" s="12" t="b">
        <f>IF(ISNUMBER(SEARCH(R$1,$B237)),MAX(D$1:D236)+1)</f>
        <v>0</v>
      </c>
      <c r="E237" s="12" t="b">
        <f>IF(ISNUMBER(SEARCH(S$1,$B237)),MAX(E$1:E236)+1)</f>
        <v>0</v>
      </c>
      <c r="F237" s="12" t="b">
        <f>IF(ISNUMBER(SEARCH(T$1,$B237)),MAX(F$1:F236)+1)</f>
        <v>0</v>
      </c>
      <c r="G237" s="12" t="b">
        <f>IF(ISNUMBER(SEARCH(U$1,$B237)),MAX(G$1:G236)+1)</f>
        <v>0</v>
      </c>
      <c r="H237" s="12" t="b">
        <f>IF(ISNUMBER(SEARCH(V$1,$B237)),MAX(H$1:H236)+1)</f>
        <v>0</v>
      </c>
      <c r="I237" s="12" t="b">
        <f>IF(ISNUMBER(SEARCH(W$1,$B237)),MAX(I$1:I236)+1)</f>
        <v>0</v>
      </c>
      <c r="J237" s="12">
        <f>IF(ISNUMBER(SEARCH(X$1,$B237)),MAX(J$1:J236)+1)</f>
        <v>21</v>
      </c>
      <c r="K237" s="12" t="b">
        <f>IF(ISNUMBER(SEARCH(Y$1,$B237)),MAX(K$1:K236)+1)</f>
        <v>0</v>
      </c>
      <c r="L237" s="12" t="b">
        <f>IF(ISNUMBER(SEARCH(Z$1,$B237)),MAX(L$1:L236)+1)</f>
        <v>0</v>
      </c>
      <c r="M237" s="12" t="b">
        <f>IF(ISNUMBER(SEARCH(AA$1,$B237)),MAX(M$1:M236)+1)</f>
        <v>0</v>
      </c>
      <c r="N237" s="12" t="b">
        <f>IF(ISNUMBER(SEARCH(AB$1,$B237)),MAX(N$1:N236)+1)</f>
        <v>0</v>
      </c>
      <c r="O237" s="12" t="str">
        <f>'AB Touchpoint System Workbook'!K248</f>
        <v>Client 236</v>
      </c>
      <c r="P237" s="13">
        <f t="shared" si="7"/>
        <v>236</v>
      </c>
      <c r="Q237" s="20" t="str">
        <f>IFERROR(VLOOKUP($P237,C:$O,13,0),"")</f>
        <v/>
      </c>
      <c r="R237" s="20" t="str">
        <f>IFERROR(VLOOKUP($P237,D:$O,12,0),"")</f>
        <v/>
      </c>
      <c r="S237" s="20" t="str">
        <f>IFERROR(VLOOKUP($P237,E:$O,11,0),"")</f>
        <v/>
      </c>
      <c r="T237" s="20" t="str">
        <f>IFERROR(VLOOKUP($P237,F:$O,10,0),"")</f>
        <v/>
      </c>
      <c r="U237" s="20" t="str">
        <f>IFERROR(VLOOKUP($P237,G:$O,9,0),"")</f>
        <v/>
      </c>
      <c r="V237" s="20" t="str">
        <f>IFERROR(VLOOKUP($P237,H:$O,8,0),"")</f>
        <v/>
      </c>
      <c r="W237" s="20" t="str">
        <f>IFERROR(VLOOKUP($P237,I:$O,7,0),"")</f>
        <v/>
      </c>
      <c r="X237" s="20" t="str">
        <f>IFERROR(VLOOKUP($P237,J:$O,6,0),"")</f>
        <v/>
      </c>
      <c r="Y237" s="20" t="str">
        <f>IFERROR(VLOOKUP($P237,K:$O,5,0),"")</f>
        <v/>
      </c>
      <c r="Z237" s="20" t="str">
        <f>IFERROR(VLOOKUP($P237,L:$O,4,0),"")</f>
        <v/>
      </c>
      <c r="AA237" s="20" t="str">
        <f>IFERROR(VLOOKUP($P237,M:$O,3,0),"")</f>
        <v/>
      </c>
      <c r="AB237" s="20" t="str">
        <f>IFERROR(VLOOKUP($P237,N:$O,2,0),"")</f>
        <v/>
      </c>
    </row>
    <row r="238" spans="1:28" x14ac:dyDescent="0.15">
      <c r="A238" s="9" t="str">
        <f>'AB Touchpoint System Workbook'!M249</f>
        <v>September</v>
      </c>
      <c r="B238" s="12" t="str">
        <f t="shared" si="6"/>
        <v>Client 237September</v>
      </c>
      <c r="C238" s="12" t="b">
        <f>IF(ISNUMBER(SEARCH(Q$1,$B238)),MAX(C$1:C237)+1)</f>
        <v>0</v>
      </c>
      <c r="D238" s="12" t="b">
        <f>IF(ISNUMBER(SEARCH(R$1,$B238)),MAX(D$1:D237)+1)</f>
        <v>0</v>
      </c>
      <c r="E238" s="12" t="b">
        <f>IF(ISNUMBER(SEARCH(S$1,$B238)),MAX(E$1:E237)+1)</f>
        <v>0</v>
      </c>
      <c r="F238" s="12" t="b">
        <f>IF(ISNUMBER(SEARCH(T$1,$B238)),MAX(F$1:F237)+1)</f>
        <v>0</v>
      </c>
      <c r="G238" s="12" t="b">
        <f>IF(ISNUMBER(SEARCH(U$1,$B238)),MAX(G$1:G237)+1)</f>
        <v>0</v>
      </c>
      <c r="H238" s="12" t="b">
        <f>IF(ISNUMBER(SEARCH(V$1,$B238)),MAX(H$1:H237)+1)</f>
        <v>0</v>
      </c>
      <c r="I238" s="12" t="b">
        <f>IF(ISNUMBER(SEARCH(W$1,$B238)),MAX(I$1:I237)+1)</f>
        <v>0</v>
      </c>
      <c r="J238" s="12" t="b">
        <f>IF(ISNUMBER(SEARCH(X$1,$B238)),MAX(J$1:J237)+1)</f>
        <v>0</v>
      </c>
      <c r="K238" s="12">
        <f>IF(ISNUMBER(SEARCH(Y$1,$B238)),MAX(K$1:K237)+1)</f>
        <v>20</v>
      </c>
      <c r="L238" s="12" t="b">
        <f>IF(ISNUMBER(SEARCH(Z$1,$B238)),MAX(L$1:L237)+1)</f>
        <v>0</v>
      </c>
      <c r="M238" s="12" t="b">
        <f>IF(ISNUMBER(SEARCH(AA$1,$B238)),MAX(M$1:M237)+1)</f>
        <v>0</v>
      </c>
      <c r="N238" s="12" t="b">
        <f>IF(ISNUMBER(SEARCH(AB$1,$B238)),MAX(N$1:N237)+1)</f>
        <v>0</v>
      </c>
      <c r="O238" s="12" t="str">
        <f>'AB Touchpoint System Workbook'!K249</f>
        <v>Client 237</v>
      </c>
      <c r="P238" s="13">
        <f t="shared" si="7"/>
        <v>237</v>
      </c>
      <c r="Q238" s="20" t="str">
        <f>IFERROR(VLOOKUP($P238,C:$O,13,0),"")</f>
        <v/>
      </c>
      <c r="R238" s="20" t="str">
        <f>IFERROR(VLOOKUP($P238,D:$O,12,0),"")</f>
        <v/>
      </c>
      <c r="S238" s="20" t="str">
        <f>IFERROR(VLOOKUP($P238,E:$O,11,0),"")</f>
        <v/>
      </c>
      <c r="T238" s="20" t="str">
        <f>IFERROR(VLOOKUP($P238,F:$O,10,0),"")</f>
        <v/>
      </c>
      <c r="U238" s="20" t="str">
        <f>IFERROR(VLOOKUP($P238,G:$O,9,0),"")</f>
        <v/>
      </c>
      <c r="V238" s="20" t="str">
        <f>IFERROR(VLOOKUP($P238,H:$O,8,0),"")</f>
        <v/>
      </c>
      <c r="W238" s="20" t="str">
        <f>IFERROR(VLOOKUP($P238,I:$O,7,0),"")</f>
        <v/>
      </c>
      <c r="X238" s="20" t="str">
        <f>IFERROR(VLOOKUP($P238,J:$O,6,0),"")</f>
        <v/>
      </c>
      <c r="Y238" s="20" t="str">
        <f>IFERROR(VLOOKUP($P238,K:$O,5,0),"")</f>
        <v/>
      </c>
      <c r="Z238" s="20" t="str">
        <f>IFERROR(VLOOKUP($P238,L:$O,4,0),"")</f>
        <v/>
      </c>
      <c r="AA238" s="20" t="str">
        <f>IFERROR(VLOOKUP($P238,M:$O,3,0),"")</f>
        <v/>
      </c>
      <c r="AB238" s="20" t="str">
        <f>IFERROR(VLOOKUP($P238,N:$O,2,0),"")</f>
        <v/>
      </c>
    </row>
    <row r="239" spans="1:28" x14ac:dyDescent="0.15">
      <c r="A239" s="9" t="str">
        <f>'AB Touchpoint System Workbook'!M250</f>
        <v>October</v>
      </c>
      <c r="B239" s="12" t="str">
        <f t="shared" si="6"/>
        <v>Client 238October</v>
      </c>
      <c r="C239" s="12" t="b">
        <f>IF(ISNUMBER(SEARCH(Q$1,$B239)),MAX(C$1:C238)+1)</f>
        <v>0</v>
      </c>
      <c r="D239" s="12" t="b">
        <f>IF(ISNUMBER(SEARCH(R$1,$B239)),MAX(D$1:D238)+1)</f>
        <v>0</v>
      </c>
      <c r="E239" s="12" t="b">
        <f>IF(ISNUMBER(SEARCH(S$1,$B239)),MAX(E$1:E238)+1)</f>
        <v>0</v>
      </c>
      <c r="F239" s="12" t="b">
        <f>IF(ISNUMBER(SEARCH(T$1,$B239)),MAX(F$1:F238)+1)</f>
        <v>0</v>
      </c>
      <c r="G239" s="12" t="b">
        <f>IF(ISNUMBER(SEARCH(U$1,$B239)),MAX(G$1:G238)+1)</f>
        <v>0</v>
      </c>
      <c r="H239" s="12" t="b">
        <f>IF(ISNUMBER(SEARCH(V$1,$B239)),MAX(H$1:H238)+1)</f>
        <v>0</v>
      </c>
      <c r="I239" s="12" t="b">
        <f>IF(ISNUMBER(SEARCH(W$1,$B239)),MAX(I$1:I238)+1)</f>
        <v>0</v>
      </c>
      <c r="J239" s="12" t="b">
        <f>IF(ISNUMBER(SEARCH(X$1,$B239)),MAX(J$1:J238)+1)</f>
        <v>0</v>
      </c>
      <c r="K239" s="12" t="b">
        <f>IF(ISNUMBER(SEARCH(Y$1,$B239)),MAX(K$1:K238)+1)</f>
        <v>0</v>
      </c>
      <c r="L239" s="12">
        <f>IF(ISNUMBER(SEARCH(Z$1,$B239)),MAX(L$1:L238)+1)</f>
        <v>21</v>
      </c>
      <c r="M239" s="12" t="b">
        <f>IF(ISNUMBER(SEARCH(AA$1,$B239)),MAX(M$1:M238)+1)</f>
        <v>0</v>
      </c>
      <c r="N239" s="12" t="b">
        <f>IF(ISNUMBER(SEARCH(AB$1,$B239)),MAX(N$1:N238)+1)</f>
        <v>0</v>
      </c>
      <c r="O239" s="12" t="str">
        <f>'AB Touchpoint System Workbook'!K250</f>
        <v>Client 238</v>
      </c>
      <c r="P239" s="13">
        <f t="shared" si="7"/>
        <v>238</v>
      </c>
      <c r="Q239" s="20" t="str">
        <f>IFERROR(VLOOKUP($P239,C:$O,13,0),"")</f>
        <v/>
      </c>
      <c r="R239" s="20" t="str">
        <f>IFERROR(VLOOKUP($P239,D:$O,12,0),"")</f>
        <v/>
      </c>
      <c r="S239" s="20" t="str">
        <f>IFERROR(VLOOKUP($P239,E:$O,11,0),"")</f>
        <v/>
      </c>
      <c r="T239" s="20" t="str">
        <f>IFERROR(VLOOKUP($P239,F:$O,10,0),"")</f>
        <v/>
      </c>
      <c r="U239" s="20" t="str">
        <f>IFERROR(VLOOKUP($P239,G:$O,9,0),"")</f>
        <v/>
      </c>
      <c r="V239" s="20" t="str">
        <f>IFERROR(VLOOKUP($P239,H:$O,8,0),"")</f>
        <v/>
      </c>
      <c r="W239" s="20" t="str">
        <f>IFERROR(VLOOKUP($P239,I:$O,7,0),"")</f>
        <v/>
      </c>
      <c r="X239" s="20" t="str">
        <f>IFERROR(VLOOKUP($P239,J:$O,6,0),"")</f>
        <v/>
      </c>
      <c r="Y239" s="20" t="str">
        <f>IFERROR(VLOOKUP($P239,K:$O,5,0),"")</f>
        <v/>
      </c>
      <c r="Z239" s="20" t="str">
        <f>IFERROR(VLOOKUP($P239,L:$O,4,0),"")</f>
        <v/>
      </c>
      <c r="AA239" s="20" t="str">
        <f>IFERROR(VLOOKUP($P239,M:$O,3,0),"")</f>
        <v/>
      </c>
      <c r="AB239" s="20" t="str">
        <f>IFERROR(VLOOKUP($P239,N:$O,2,0),"")</f>
        <v/>
      </c>
    </row>
    <row r="240" spans="1:28" x14ac:dyDescent="0.15">
      <c r="A240" s="9" t="str">
        <f>'AB Touchpoint System Workbook'!M251</f>
        <v>November</v>
      </c>
      <c r="B240" s="12" t="str">
        <f t="shared" si="6"/>
        <v>Client 239November</v>
      </c>
      <c r="C240" s="12" t="b">
        <f>IF(ISNUMBER(SEARCH(Q$1,$B240)),MAX(C$1:C239)+1)</f>
        <v>0</v>
      </c>
      <c r="D240" s="12" t="b">
        <f>IF(ISNUMBER(SEARCH(R$1,$B240)),MAX(D$1:D239)+1)</f>
        <v>0</v>
      </c>
      <c r="E240" s="12" t="b">
        <f>IF(ISNUMBER(SEARCH(S$1,$B240)),MAX(E$1:E239)+1)</f>
        <v>0</v>
      </c>
      <c r="F240" s="12" t="b">
        <f>IF(ISNUMBER(SEARCH(T$1,$B240)),MAX(F$1:F239)+1)</f>
        <v>0</v>
      </c>
      <c r="G240" s="12" t="b">
        <f>IF(ISNUMBER(SEARCH(U$1,$B240)),MAX(G$1:G239)+1)</f>
        <v>0</v>
      </c>
      <c r="H240" s="12" t="b">
        <f>IF(ISNUMBER(SEARCH(V$1,$B240)),MAX(H$1:H239)+1)</f>
        <v>0</v>
      </c>
      <c r="I240" s="12" t="b">
        <f>IF(ISNUMBER(SEARCH(W$1,$B240)),MAX(I$1:I239)+1)</f>
        <v>0</v>
      </c>
      <c r="J240" s="12" t="b">
        <f>IF(ISNUMBER(SEARCH(X$1,$B240)),MAX(J$1:J239)+1)</f>
        <v>0</v>
      </c>
      <c r="K240" s="12" t="b">
        <f>IF(ISNUMBER(SEARCH(Y$1,$B240)),MAX(K$1:K239)+1)</f>
        <v>0</v>
      </c>
      <c r="L240" s="12" t="b">
        <f>IF(ISNUMBER(SEARCH(Z$1,$B240)),MAX(L$1:L239)+1)</f>
        <v>0</v>
      </c>
      <c r="M240" s="12">
        <f>IF(ISNUMBER(SEARCH(AA$1,$B240)),MAX(M$1:M239)+1)</f>
        <v>20</v>
      </c>
      <c r="N240" s="12" t="b">
        <f>IF(ISNUMBER(SEARCH(AB$1,$B240)),MAX(N$1:N239)+1)</f>
        <v>0</v>
      </c>
      <c r="O240" s="12" t="str">
        <f>'AB Touchpoint System Workbook'!K251</f>
        <v>Client 239</v>
      </c>
      <c r="P240" s="13">
        <f t="shared" si="7"/>
        <v>239</v>
      </c>
      <c r="Q240" s="20" t="str">
        <f>IFERROR(VLOOKUP($P240,C:$O,13,0),"")</f>
        <v/>
      </c>
      <c r="R240" s="20" t="str">
        <f>IFERROR(VLOOKUP($P240,D:$O,12,0),"")</f>
        <v/>
      </c>
      <c r="S240" s="20" t="str">
        <f>IFERROR(VLOOKUP($P240,E:$O,11,0),"")</f>
        <v/>
      </c>
      <c r="T240" s="20" t="str">
        <f>IFERROR(VLOOKUP($P240,F:$O,10,0),"")</f>
        <v/>
      </c>
      <c r="U240" s="20" t="str">
        <f>IFERROR(VLOOKUP($P240,G:$O,9,0),"")</f>
        <v/>
      </c>
      <c r="V240" s="20" t="str">
        <f>IFERROR(VLOOKUP($P240,H:$O,8,0),"")</f>
        <v/>
      </c>
      <c r="W240" s="20" t="str">
        <f>IFERROR(VLOOKUP($P240,I:$O,7,0),"")</f>
        <v/>
      </c>
      <c r="X240" s="20" t="str">
        <f>IFERROR(VLOOKUP($P240,J:$O,6,0),"")</f>
        <v/>
      </c>
      <c r="Y240" s="20" t="str">
        <f>IFERROR(VLOOKUP($P240,K:$O,5,0),"")</f>
        <v/>
      </c>
      <c r="Z240" s="20" t="str">
        <f>IFERROR(VLOOKUP($P240,L:$O,4,0),"")</f>
        <v/>
      </c>
      <c r="AA240" s="20" t="str">
        <f>IFERROR(VLOOKUP($P240,M:$O,3,0),"")</f>
        <v/>
      </c>
      <c r="AB240" s="20" t="str">
        <f>IFERROR(VLOOKUP($P240,N:$O,2,0),"")</f>
        <v/>
      </c>
    </row>
    <row r="241" spans="1:28" x14ac:dyDescent="0.15">
      <c r="A241" s="9" t="str">
        <f>'AB Touchpoint System Workbook'!M252</f>
        <v>December</v>
      </c>
      <c r="B241" s="12" t="str">
        <f t="shared" si="6"/>
        <v>Client 240December</v>
      </c>
      <c r="C241" s="12" t="b">
        <f>IF(ISNUMBER(SEARCH(Q$1,$B241)),MAX(C$1:C240)+1)</f>
        <v>0</v>
      </c>
      <c r="D241" s="12" t="b">
        <f>IF(ISNUMBER(SEARCH(R$1,$B241)),MAX(D$1:D240)+1)</f>
        <v>0</v>
      </c>
      <c r="E241" s="12" t="b">
        <f>IF(ISNUMBER(SEARCH(S$1,$B241)),MAX(E$1:E240)+1)</f>
        <v>0</v>
      </c>
      <c r="F241" s="12" t="b">
        <f>IF(ISNUMBER(SEARCH(T$1,$B241)),MAX(F$1:F240)+1)</f>
        <v>0</v>
      </c>
      <c r="G241" s="12" t="b">
        <f>IF(ISNUMBER(SEARCH(U$1,$B241)),MAX(G$1:G240)+1)</f>
        <v>0</v>
      </c>
      <c r="H241" s="12" t="b">
        <f>IF(ISNUMBER(SEARCH(V$1,$B241)),MAX(H$1:H240)+1)</f>
        <v>0</v>
      </c>
      <c r="I241" s="12" t="b">
        <f>IF(ISNUMBER(SEARCH(W$1,$B241)),MAX(I$1:I240)+1)</f>
        <v>0</v>
      </c>
      <c r="J241" s="12" t="b">
        <f>IF(ISNUMBER(SEARCH(X$1,$B241)),MAX(J$1:J240)+1)</f>
        <v>0</v>
      </c>
      <c r="K241" s="12" t="b">
        <f>IF(ISNUMBER(SEARCH(Y$1,$B241)),MAX(K$1:K240)+1)</f>
        <v>0</v>
      </c>
      <c r="L241" s="12" t="b">
        <f>IF(ISNUMBER(SEARCH(Z$1,$B241)),MAX(L$1:L240)+1)</f>
        <v>0</v>
      </c>
      <c r="M241" s="12" t="b">
        <f>IF(ISNUMBER(SEARCH(AA$1,$B241)),MAX(M$1:M240)+1)</f>
        <v>0</v>
      </c>
      <c r="N241" s="12">
        <f>IF(ISNUMBER(SEARCH(AB$1,$B241)),MAX(N$1:N240)+1)</f>
        <v>19</v>
      </c>
      <c r="O241" s="12" t="str">
        <f>'AB Touchpoint System Workbook'!K252</f>
        <v>Client 240</v>
      </c>
      <c r="P241" s="13">
        <f t="shared" si="7"/>
        <v>240</v>
      </c>
      <c r="Q241" s="20" t="str">
        <f>IFERROR(VLOOKUP($P241,C:$O,13,0),"")</f>
        <v/>
      </c>
      <c r="R241" s="20" t="str">
        <f>IFERROR(VLOOKUP($P241,D:$O,12,0),"")</f>
        <v/>
      </c>
      <c r="S241" s="20" t="str">
        <f>IFERROR(VLOOKUP($P241,E:$O,11,0),"")</f>
        <v/>
      </c>
      <c r="T241" s="20" t="str">
        <f>IFERROR(VLOOKUP($P241,F:$O,10,0),"")</f>
        <v/>
      </c>
      <c r="U241" s="20" t="str">
        <f>IFERROR(VLOOKUP($P241,G:$O,9,0),"")</f>
        <v/>
      </c>
      <c r="V241" s="20" t="str">
        <f>IFERROR(VLOOKUP($P241,H:$O,8,0),"")</f>
        <v/>
      </c>
      <c r="W241" s="20" t="str">
        <f>IFERROR(VLOOKUP($P241,I:$O,7,0),"")</f>
        <v/>
      </c>
      <c r="X241" s="20" t="str">
        <f>IFERROR(VLOOKUP($P241,J:$O,6,0),"")</f>
        <v/>
      </c>
      <c r="Y241" s="20" t="str">
        <f>IFERROR(VLOOKUP($P241,K:$O,5,0),"")</f>
        <v/>
      </c>
      <c r="Z241" s="20" t="str">
        <f>IFERROR(VLOOKUP($P241,L:$O,4,0),"")</f>
        <v/>
      </c>
      <c r="AA241" s="20" t="str">
        <f>IFERROR(VLOOKUP($P241,M:$O,3,0),"")</f>
        <v/>
      </c>
      <c r="AB241" s="20" t="str">
        <f>IFERROR(VLOOKUP($P241,N:$O,2,0),"")</f>
        <v/>
      </c>
    </row>
    <row r="242" spans="1:28" x14ac:dyDescent="0.15">
      <c r="A242" s="9" t="str">
        <f>'AB Touchpoint System Workbook'!M253</f>
        <v>January</v>
      </c>
      <c r="B242" s="12" t="str">
        <f t="shared" si="6"/>
        <v>Client 241January</v>
      </c>
      <c r="C242" s="12">
        <f>IF(ISNUMBER(SEARCH(Q$1,$B242)),MAX(C$1:C241)+1)</f>
        <v>20</v>
      </c>
      <c r="D242" s="12" t="b">
        <f>IF(ISNUMBER(SEARCH(R$1,$B242)),MAX(D$1:D241)+1)</f>
        <v>0</v>
      </c>
      <c r="E242" s="12" t="b">
        <f>IF(ISNUMBER(SEARCH(S$1,$B242)),MAX(E$1:E241)+1)</f>
        <v>0</v>
      </c>
      <c r="F242" s="12" t="b">
        <f>IF(ISNUMBER(SEARCH(T$1,$B242)),MAX(F$1:F241)+1)</f>
        <v>0</v>
      </c>
      <c r="G242" s="12" t="b">
        <f>IF(ISNUMBER(SEARCH(U$1,$B242)),MAX(G$1:G241)+1)</f>
        <v>0</v>
      </c>
      <c r="H242" s="12" t="b">
        <f>IF(ISNUMBER(SEARCH(V$1,$B242)),MAX(H$1:H241)+1)</f>
        <v>0</v>
      </c>
      <c r="I242" s="12" t="b">
        <f>IF(ISNUMBER(SEARCH(W$1,$B242)),MAX(I$1:I241)+1)</f>
        <v>0</v>
      </c>
      <c r="J242" s="12" t="b">
        <f>IF(ISNUMBER(SEARCH(X$1,$B242)),MAX(J$1:J241)+1)</f>
        <v>0</v>
      </c>
      <c r="K242" s="12" t="b">
        <f>IF(ISNUMBER(SEARCH(Y$1,$B242)),MAX(K$1:K241)+1)</f>
        <v>0</v>
      </c>
      <c r="L242" s="12" t="b">
        <f>IF(ISNUMBER(SEARCH(Z$1,$B242)),MAX(L$1:L241)+1)</f>
        <v>0</v>
      </c>
      <c r="M242" s="12" t="b">
        <f>IF(ISNUMBER(SEARCH(AA$1,$B242)),MAX(M$1:M241)+1)</f>
        <v>0</v>
      </c>
      <c r="N242" s="12" t="b">
        <f>IF(ISNUMBER(SEARCH(AB$1,$B242)),MAX(N$1:N241)+1)</f>
        <v>0</v>
      </c>
      <c r="O242" s="12" t="str">
        <f>'AB Touchpoint System Workbook'!K253</f>
        <v>Client 241</v>
      </c>
      <c r="P242" s="13">
        <f t="shared" si="7"/>
        <v>241</v>
      </c>
      <c r="Q242" s="20" t="str">
        <f>IFERROR(VLOOKUP($P242,C:$O,13,0),"")</f>
        <v/>
      </c>
      <c r="R242" s="20" t="str">
        <f>IFERROR(VLOOKUP($P242,D:$O,12,0),"")</f>
        <v/>
      </c>
      <c r="S242" s="20" t="str">
        <f>IFERROR(VLOOKUP($P242,E:$O,11,0),"")</f>
        <v/>
      </c>
      <c r="T242" s="20" t="str">
        <f>IFERROR(VLOOKUP($P242,F:$O,10,0),"")</f>
        <v/>
      </c>
      <c r="U242" s="20" t="str">
        <f>IFERROR(VLOOKUP($P242,G:$O,9,0),"")</f>
        <v/>
      </c>
      <c r="V242" s="20" t="str">
        <f>IFERROR(VLOOKUP($P242,H:$O,8,0),"")</f>
        <v/>
      </c>
      <c r="W242" s="20" t="str">
        <f>IFERROR(VLOOKUP($P242,I:$O,7,0),"")</f>
        <v/>
      </c>
      <c r="X242" s="20" t="str">
        <f>IFERROR(VLOOKUP($P242,J:$O,6,0),"")</f>
        <v/>
      </c>
      <c r="Y242" s="20" t="str">
        <f>IFERROR(VLOOKUP($P242,K:$O,5,0),"")</f>
        <v/>
      </c>
      <c r="Z242" s="20" t="str">
        <f>IFERROR(VLOOKUP($P242,L:$O,4,0),"")</f>
        <v/>
      </c>
      <c r="AA242" s="20" t="str">
        <f>IFERROR(VLOOKUP($P242,M:$O,3,0),"")</f>
        <v/>
      </c>
      <c r="AB242" s="20" t="str">
        <f>IFERROR(VLOOKUP($P242,N:$O,2,0),"")</f>
        <v/>
      </c>
    </row>
    <row r="243" spans="1:28" x14ac:dyDescent="0.15">
      <c r="A243" s="9" t="str">
        <f>'AB Touchpoint System Workbook'!M254</f>
        <v>February</v>
      </c>
      <c r="B243" s="12" t="str">
        <f t="shared" si="6"/>
        <v>Client 242February</v>
      </c>
      <c r="C243" s="12" t="b">
        <f>IF(ISNUMBER(SEARCH(Q$1,$B243)),MAX(C$1:C242)+1)</f>
        <v>0</v>
      </c>
      <c r="D243" s="12">
        <f>IF(ISNUMBER(SEARCH(R$1,$B243)),MAX(D$1:D242)+1)</f>
        <v>21</v>
      </c>
      <c r="E243" s="12" t="b">
        <f>IF(ISNUMBER(SEARCH(S$1,$B243)),MAX(E$1:E242)+1)</f>
        <v>0</v>
      </c>
      <c r="F243" s="12" t="b">
        <f>IF(ISNUMBER(SEARCH(T$1,$B243)),MAX(F$1:F242)+1)</f>
        <v>0</v>
      </c>
      <c r="G243" s="12" t="b">
        <f>IF(ISNUMBER(SEARCH(U$1,$B243)),MAX(G$1:G242)+1)</f>
        <v>0</v>
      </c>
      <c r="H243" s="12" t="b">
        <f>IF(ISNUMBER(SEARCH(V$1,$B243)),MAX(H$1:H242)+1)</f>
        <v>0</v>
      </c>
      <c r="I243" s="12" t="b">
        <f>IF(ISNUMBER(SEARCH(W$1,$B243)),MAX(I$1:I242)+1)</f>
        <v>0</v>
      </c>
      <c r="J243" s="12" t="b">
        <f>IF(ISNUMBER(SEARCH(X$1,$B243)),MAX(J$1:J242)+1)</f>
        <v>0</v>
      </c>
      <c r="K243" s="12" t="b">
        <f>IF(ISNUMBER(SEARCH(Y$1,$B243)),MAX(K$1:K242)+1)</f>
        <v>0</v>
      </c>
      <c r="L243" s="12" t="b">
        <f>IF(ISNUMBER(SEARCH(Z$1,$B243)),MAX(L$1:L242)+1)</f>
        <v>0</v>
      </c>
      <c r="M243" s="12" t="b">
        <f>IF(ISNUMBER(SEARCH(AA$1,$B243)),MAX(M$1:M242)+1)</f>
        <v>0</v>
      </c>
      <c r="N243" s="12" t="b">
        <f>IF(ISNUMBER(SEARCH(AB$1,$B243)),MAX(N$1:N242)+1)</f>
        <v>0</v>
      </c>
      <c r="O243" s="12" t="str">
        <f>'AB Touchpoint System Workbook'!K254</f>
        <v>Client 242</v>
      </c>
      <c r="P243" s="13">
        <f t="shared" si="7"/>
        <v>242</v>
      </c>
      <c r="Q243" s="20" t="str">
        <f>IFERROR(VLOOKUP($P243,C:$O,13,0),"")</f>
        <v/>
      </c>
      <c r="R243" s="20" t="str">
        <f>IFERROR(VLOOKUP($P243,D:$O,12,0),"")</f>
        <v/>
      </c>
      <c r="S243" s="20" t="str">
        <f>IFERROR(VLOOKUP($P243,E:$O,11,0),"")</f>
        <v/>
      </c>
      <c r="T243" s="20" t="str">
        <f>IFERROR(VLOOKUP($P243,F:$O,10,0),"")</f>
        <v/>
      </c>
      <c r="U243" s="20" t="str">
        <f>IFERROR(VLOOKUP($P243,G:$O,9,0),"")</f>
        <v/>
      </c>
      <c r="V243" s="20" t="str">
        <f>IFERROR(VLOOKUP($P243,H:$O,8,0),"")</f>
        <v/>
      </c>
      <c r="W243" s="20" t="str">
        <f>IFERROR(VLOOKUP($P243,I:$O,7,0),"")</f>
        <v/>
      </c>
      <c r="X243" s="20" t="str">
        <f>IFERROR(VLOOKUP($P243,J:$O,6,0),"")</f>
        <v/>
      </c>
      <c r="Y243" s="20" t="str">
        <f>IFERROR(VLOOKUP($P243,K:$O,5,0),"")</f>
        <v/>
      </c>
      <c r="Z243" s="20" t="str">
        <f>IFERROR(VLOOKUP($P243,L:$O,4,0),"")</f>
        <v/>
      </c>
      <c r="AA243" s="20" t="str">
        <f>IFERROR(VLOOKUP($P243,M:$O,3,0),"")</f>
        <v/>
      </c>
      <c r="AB243" s="20" t="str">
        <f>IFERROR(VLOOKUP($P243,N:$O,2,0),"")</f>
        <v/>
      </c>
    </row>
    <row r="244" spans="1:28" x14ac:dyDescent="0.15">
      <c r="A244" s="9" t="str">
        <f>'AB Touchpoint System Workbook'!M255</f>
        <v>March</v>
      </c>
      <c r="B244" s="12" t="str">
        <f t="shared" si="6"/>
        <v>Client 243March</v>
      </c>
      <c r="C244" s="12" t="b">
        <f>IF(ISNUMBER(SEARCH(Q$1,$B244)),MAX(C$1:C243)+1)</f>
        <v>0</v>
      </c>
      <c r="D244" s="12" t="b">
        <f>IF(ISNUMBER(SEARCH(R$1,$B244)),MAX(D$1:D243)+1)</f>
        <v>0</v>
      </c>
      <c r="E244" s="12">
        <f>IF(ISNUMBER(SEARCH(S$1,$B244)),MAX(E$1:E243)+1)</f>
        <v>21</v>
      </c>
      <c r="F244" s="12" t="b">
        <f>IF(ISNUMBER(SEARCH(T$1,$B244)),MAX(F$1:F243)+1)</f>
        <v>0</v>
      </c>
      <c r="G244" s="12" t="b">
        <f>IF(ISNUMBER(SEARCH(U$1,$B244)),MAX(G$1:G243)+1)</f>
        <v>0</v>
      </c>
      <c r="H244" s="12" t="b">
        <f>IF(ISNUMBER(SEARCH(V$1,$B244)),MAX(H$1:H243)+1)</f>
        <v>0</v>
      </c>
      <c r="I244" s="12" t="b">
        <f>IF(ISNUMBER(SEARCH(W$1,$B244)),MAX(I$1:I243)+1)</f>
        <v>0</v>
      </c>
      <c r="J244" s="12" t="b">
        <f>IF(ISNUMBER(SEARCH(X$1,$B244)),MAX(J$1:J243)+1)</f>
        <v>0</v>
      </c>
      <c r="K244" s="12" t="b">
        <f>IF(ISNUMBER(SEARCH(Y$1,$B244)),MAX(K$1:K243)+1)</f>
        <v>0</v>
      </c>
      <c r="L244" s="12" t="b">
        <f>IF(ISNUMBER(SEARCH(Z$1,$B244)),MAX(L$1:L243)+1)</f>
        <v>0</v>
      </c>
      <c r="M244" s="12" t="b">
        <f>IF(ISNUMBER(SEARCH(AA$1,$B244)),MAX(M$1:M243)+1)</f>
        <v>0</v>
      </c>
      <c r="N244" s="12" t="b">
        <f>IF(ISNUMBER(SEARCH(AB$1,$B244)),MAX(N$1:N243)+1)</f>
        <v>0</v>
      </c>
      <c r="O244" s="12" t="str">
        <f>'AB Touchpoint System Workbook'!K255</f>
        <v>Client 243</v>
      </c>
      <c r="P244" s="13">
        <f t="shared" si="7"/>
        <v>243</v>
      </c>
      <c r="Q244" s="20" t="str">
        <f>IFERROR(VLOOKUP($P244,C:$O,13,0),"")</f>
        <v/>
      </c>
      <c r="R244" s="20" t="str">
        <f>IFERROR(VLOOKUP($P244,D:$O,12,0),"")</f>
        <v/>
      </c>
      <c r="S244" s="20" t="str">
        <f>IFERROR(VLOOKUP($P244,E:$O,11,0),"")</f>
        <v/>
      </c>
      <c r="T244" s="20" t="str">
        <f>IFERROR(VLOOKUP($P244,F:$O,10,0),"")</f>
        <v/>
      </c>
      <c r="U244" s="20" t="str">
        <f>IFERROR(VLOOKUP($P244,G:$O,9,0),"")</f>
        <v/>
      </c>
      <c r="V244" s="20" t="str">
        <f>IFERROR(VLOOKUP($P244,H:$O,8,0),"")</f>
        <v/>
      </c>
      <c r="W244" s="20" t="str">
        <f>IFERROR(VLOOKUP($P244,I:$O,7,0),"")</f>
        <v/>
      </c>
      <c r="X244" s="20" t="str">
        <f>IFERROR(VLOOKUP($P244,J:$O,6,0),"")</f>
        <v/>
      </c>
      <c r="Y244" s="20" t="str">
        <f>IFERROR(VLOOKUP($P244,K:$O,5,0),"")</f>
        <v/>
      </c>
      <c r="Z244" s="20" t="str">
        <f>IFERROR(VLOOKUP($P244,L:$O,4,0),"")</f>
        <v/>
      </c>
      <c r="AA244" s="20" t="str">
        <f>IFERROR(VLOOKUP($P244,M:$O,3,0),"")</f>
        <v/>
      </c>
      <c r="AB244" s="20" t="str">
        <f>IFERROR(VLOOKUP($P244,N:$O,2,0),"")</f>
        <v/>
      </c>
    </row>
    <row r="245" spans="1:28" x14ac:dyDescent="0.15">
      <c r="A245" s="9" t="str">
        <f>'AB Touchpoint System Workbook'!M256</f>
        <v>April</v>
      </c>
      <c r="B245" s="12" t="str">
        <f t="shared" si="6"/>
        <v>Client 244April</v>
      </c>
      <c r="C245" s="12" t="b">
        <f>IF(ISNUMBER(SEARCH(Q$1,$B245)),MAX(C$1:C244)+1)</f>
        <v>0</v>
      </c>
      <c r="D245" s="12" t="b">
        <f>IF(ISNUMBER(SEARCH(R$1,$B245)),MAX(D$1:D244)+1)</f>
        <v>0</v>
      </c>
      <c r="E245" s="12" t="b">
        <f>IF(ISNUMBER(SEARCH(S$1,$B245)),MAX(E$1:E244)+1)</f>
        <v>0</v>
      </c>
      <c r="F245" s="12">
        <f>IF(ISNUMBER(SEARCH(T$1,$B245)),MAX(F$1:F244)+1)</f>
        <v>21</v>
      </c>
      <c r="G245" s="12" t="b">
        <f>IF(ISNUMBER(SEARCH(U$1,$B245)),MAX(G$1:G244)+1)</f>
        <v>0</v>
      </c>
      <c r="H245" s="12" t="b">
        <f>IF(ISNUMBER(SEARCH(V$1,$B245)),MAX(H$1:H244)+1)</f>
        <v>0</v>
      </c>
      <c r="I245" s="12" t="b">
        <f>IF(ISNUMBER(SEARCH(W$1,$B245)),MAX(I$1:I244)+1)</f>
        <v>0</v>
      </c>
      <c r="J245" s="12" t="b">
        <f>IF(ISNUMBER(SEARCH(X$1,$B245)),MAX(J$1:J244)+1)</f>
        <v>0</v>
      </c>
      <c r="K245" s="12" t="b">
        <f>IF(ISNUMBER(SEARCH(Y$1,$B245)),MAX(K$1:K244)+1)</f>
        <v>0</v>
      </c>
      <c r="L245" s="12" t="b">
        <f>IF(ISNUMBER(SEARCH(Z$1,$B245)),MAX(L$1:L244)+1)</f>
        <v>0</v>
      </c>
      <c r="M245" s="12" t="b">
        <f>IF(ISNUMBER(SEARCH(AA$1,$B245)),MAX(M$1:M244)+1)</f>
        <v>0</v>
      </c>
      <c r="N245" s="12" t="b">
        <f>IF(ISNUMBER(SEARCH(AB$1,$B245)),MAX(N$1:N244)+1)</f>
        <v>0</v>
      </c>
      <c r="O245" s="12" t="str">
        <f>'AB Touchpoint System Workbook'!K256</f>
        <v>Client 244</v>
      </c>
      <c r="P245" s="13">
        <f t="shared" si="7"/>
        <v>244</v>
      </c>
      <c r="Q245" s="20" t="str">
        <f>IFERROR(VLOOKUP($P245,C:$O,13,0),"")</f>
        <v/>
      </c>
      <c r="R245" s="20" t="str">
        <f>IFERROR(VLOOKUP($P245,D:$O,12,0),"")</f>
        <v/>
      </c>
      <c r="S245" s="20" t="str">
        <f>IFERROR(VLOOKUP($P245,E:$O,11,0),"")</f>
        <v/>
      </c>
      <c r="T245" s="20" t="str">
        <f>IFERROR(VLOOKUP($P245,F:$O,10,0),"")</f>
        <v/>
      </c>
      <c r="U245" s="20" t="str">
        <f>IFERROR(VLOOKUP($P245,G:$O,9,0),"")</f>
        <v/>
      </c>
      <c r="V245" s="20" t="str">
        <f>IFERROR(VLOOKUP($P245,H:$O,8,0),"")</f>
        <v/>
      </c>
      <c r="W245" s="20" t="str">
        <f>IFERROR(VLOOKUP($P245,I:$O,7,0),"")</f>
        <v/>
      </c>
      <c r="X245" s="20" t="str">
        <f>IFERROR(VLOOKUP($P245,J:$O,6,0),"")</f>
        <v/>
      </c>
      <c r="Y245" s="20" t="str">
        <f>IFERROR(VLOOKUP($P245,K:$O,5,0),"")</f>
        <v/>
      </c>
      <c r="Z245" s="20" t="str">
        <f>IFERROR(VLOOKUP($P245,L:$O,4,0),"")</f>
        <v/>
      </c>
      <c r="AA245" s="20" t="str">
        <f>IFERROR(VLOOKUP($P245,M:$O,3,0),"")</f>
        <v/>
      </c>
      <c r="AB245" s="20" t="str">
        <f>IFERROR(VLOOKUP($P245,N:$O,2,0),"")</f>
        <v/>
      </c>
    </row>
    <row r="246" spans="1:28" x14ac:dyDescent="0.15">
      <c r="A246" s="9" t="str">
        <f>'AB Touchpoint System Workbook'!M257</f>
        <v>May</v>
      </c>
      <c r="B246" s="12" t="str">
        <f t="shared" si="6"/>
        <v>Client 245May</v>
      </c>
      <c r="C246" s="12" t="b">
        <f>IF(ISNUMBER(SEARCH(Q$1,$B246)),MAX(C$1:C245)+1)</f>
        <v>0</v>
      </c>
      <c r="D246" s="12" t="b">
        <f>IF(ISNUMBER(SEARCH(R$1,$B246)),MAX(D$1:D245)+1)</f>
        <v>0</v>
      </c>
      <c r="E246" s="12" t="b">
        <f>IF(ISNUMBER(SEARCH(S$1,$B246)),MAX(E$1:E245)+1)</f>
        <v>0</v>
      </c>
      <c r="F246" s="12" t="b">
        <f>IF(ISNUMBER(SEARCH(T$1,$B246)),MAX(F$1:F245)+1)</f>
        <v>0</v>
      </c>
      <c r="G246" s="12">
        <f>IF(ISNUMBER(SEARCH(U$1,$B246)),MAX(G$1:G245)+1)</f>
        <v>21</v>
      </c>
      <c r="H246" s="12" t="b">
        <f>IF(ISNUMBER(SEARCH(V$1,$B246)),MAX(H$1:H245)+1)</f>
        <v>0</v>
      </c>
      <c r="I246" s="12" t="b">
        <f>IF(ISNUMBER(SEARCH(W$1,$B246)),MAX(I$1:I245)+1)</f>
        <v>0</v>
      </c>
      <c r="J246" s="12" t="b">
        <f>IF(ISNUMBER(SEARCH(X$1,$B246)),MAX(J$1:J245)+1)</f>
        <v>0</v>
      </c>
      <c r="K246" s="12" t="b">
        <f>IF(ISNUMBER(SEARCH(Y$1,$B246)),MAX(K$1:K245)+1)</f>
        <v>0</v>
      </c>
      <c r="L246" s="12" t="b">
        <f>IF(ISNUMBER(SEARCH(Z$1,$B246)),MAX(L$1:L245)+1)</f>
        <v>0</v>
      </c>
      <c r="M246" s="12" t="b">
        <f>IF(ISNUMBER(SEARCH(AA$1,$B246)),MAX(M$1:M245)+1)</f>
        <v>0</v>
      </c>
      <c r="N246" s="12" t="b">
        <f>IF(ISNUMBER(SEARCH(AB$1,$B246)),MAX(N$1:N245)+1)</f>
        <v>0</v>
      </c>
      <c r="O246" s="12" t="str">
        <f>'AB Touchpoint System Workbook'!K257</f>
        <v>Client 245</v>
      </c>
      <c r="P246" s="13">
        <f t="shared" si="7"/>
        <v>245</v>
      </c>
      <c r="Q246" s="20" t="str">
        <f>IFERROR(VLOOKUP($P246,C:$O,13,0),"")</f>
        <v/>
      </c>
      <c r="R246" s="20" t="str">
        <f>IFERROR(VLOOKUP($P246,D:$O,12,0),"")</f>
        <v/>
      </c>
      <c r="S246" s="20" t="str">
        <f>IFERROR(VLOOKUP($P246,E:$O,11,0),"")</f>
        <v/>
      </c>
      <c r="T246" s="20" t="str">
        <f>IFERROR(VLOOKUP($P246,F:$O,10,0),"")</f>
        <v/>
      </c>
      <c r="U246" s="20" t="str">
        <f>IFERROR(VLOOKUP($P246,G:$O,9,0),"")</f>
        <v/>
      </c>
      <c r="V246" s="20" t="str">
        <f>IFERROR(VLOOKUP($P246,H:$O,8,0),"")</f>
        <v/>
      </c>
      <c r="W246" s="20" t="str">
        <f>IFERROR(VLOOKUP($P246,I:$O,7,0),"")</f>
        <v/>
      </c>
      <c r="X246" s="20" t="str">
        <f>IFERROR(VLOOKUP($P246,J:$O,6,0),"")</f>
        <v/>
      </c>
      <c r="Y246" s="20" t="str">
        <f>IFERROR(VLOOKUP($P246,K:$O,5,0),"")</f>
        <v/>
      </c>
      <c r="Z246" s="20" t="str">
        <f>IFERROR(VLOOKUP($P246,L:$O,4,0),"")</f>
        <v/>
      </c>
      <c r="AA246" s="20" t="str">
        <f>IFERROR(VLOOKUP($P246,M:$O,3,0),"")</f>
        <v/>
      </c>
      <c r="AB246" s="20" t="str">
        <f>IFERROR(VLOOKUP($P246,N:$O,2,0),"")</f>
        <v/>
      </c>
    </row>
    <row r="247" spans="1:28" x14ac:dyDescent="0.15">
      <c r="A247" s="9" t="str">
        <f>'AB Touchpoint System Workbook'!M258</f>
        <v>June</v>
      </c>
      <c r="B247" s="12" t="str">
        <f t="shared" si="6"/>
        <v>Client 246June</v>
      </c>
      <c r="C247" s="12" t="b">
        <f>IF(ISNUMBER(SEARCH(Q$1,$B247)),MAX(C$1:C246)+1)</f>
        <v>0</v>
      </c>
      <c r="D247" s="12" t="b">
        <f>IF(ISNUMBER(SEARCH(R$1,$B247)),MAX(D$1:D246)+1)</f>
        <v>0</v>
      </c>
      <c r="E247" s="12" t="b">
        <f>IF(ISNUMBER(SEARCH(S$1,$B247)),MAX(E$1:E246)+1)</f>
        <v>0</v>
      </c>
      <c r="F247" s="12" t="b">
        <f>IF(ISNUMBER(SEARCH(T$1,$B247)),MAX(F$1:F246)+1)</f>
        <v>0</v>
      </c>
      <c r="G247" s="12" t="b">
        <f>IF(ISNUMBER(SEARCH(U$1,$B247)),MAX(G$1:G246)+1)</f>
        <v>0</v>
      </c>
      <c r="H247" s="12">
        <f>IF(ISNUMBER(SEARCH(V$1,$B247)),MAX(H$1:H246)+1)</f>
        <v>21</v>
      </c>
      <c r="I247" s="12" t="b">
        <f>IF(ISNUMBER(SEARCH(W$1,$B247)),MAX(I$1:I246)+1)</f>
        <v>0</v>
      </c>
      <c r="J247" s="12" t="b">
        <f>IF(ISNUMBER(SEARCH(X$1,$B247)),MAX(J$1:J246)+1)</f>
        <v>0</v>
      </c>
      <c r="K247" s="12" t="b">
        <f>IF(ISNUMBER(SEARCH(Y$1,$B247)),MAX(K$1:K246)+1)</f>
        <v>0</v>
      </c>
      <c r="L247" s="12" t="b">
        <f>IF(ISNUMBER(SEARCH(Z$1,$B247)),MAX(L$1:L246)+1)</f>
        <v>0</v>
      </c>
      <c r="M247" s="12" t="b">
        <f>IF(ISNUMBER(SEARCH(AA$1,$B247)),MAX(M$1:M246)+1)</f>
        <v>0</v>
      </c>
      <c r="N247" s="12" t="b">
        <f>IF(ISNUMBER(SEARCH(AB$1,$B247)),MAX(N$1:N246)+1)</f>
        <v>0</v>
      </c>
      <c r="O247" s="12" t="str">
        <f>'AB Touchpoint System Workbook'!K258</f>
        <v>Client 246</v>
      </c>
      <c r="P247" s="13">
        <f t="shared" si="7"/>
        <v>246</v>
      </c>
      <c r="Q247" s="20" t="str">
        <f>IFERROR(VLOOKUP($P247,C:$O,13,0),"")</f>
        <v/>
      </c>
      <c r="R247" s="20" t="str">
        <f>IFERROR(VLOOKUP($P247,D:$O,12,0),"")</f>
        <v/>
      </c>
      <c r="S247" s="20" t="str">
        <f>IFERROR(VLOOKUP($P247,E:$O,11,0),"")</f>
        <v/>
      </c>
      <c r="T247" s="20" t="str">
        <f>IFERROR(VLOOKUP($P247,F:$O,10,0),"")</f>
        <v/>
      </c>
      <c r="U247" s="20" t="str">
        <f>IFERROR(VLOOKUP($P247,G:$O,9,0),"")</f>
        <v/>
      </c>
      <c r="V247" s="20" t="str">
        <f>IFERROR(VLOOKUP($P247,H:$O,8,0),"")</f>
        <v/>
      </c>
      <c r="W247" s="20" t="str">
        <f>IFERROR(VLOOKUP($P247,I:$O,7,0),"")</f>
        <v/>
      </c>
      <c r="X247" s="20" t="str">
        <f>IFERROR(VLOOKUP($P247,J:$O,6,0),"")</f>
        <v/>
      </c>
      <c r="Y247" s="20" t="str">
        <f>IFERROR(VLOOKUP($P247,K:$O,5,0),"")</f>
        <v/>
      </c>
      <c r="Z247" s="20" t="str">
        <f>IFERROR(VLOOKUP($P247,L:$O,4,0),"")</f>
        <v/>
      </c>
      <c r="AA247" s="20" t="str">
        <f>IFERROR(VLOOKUP($P247,M:$O,3,0),"")</f>
        <v/>
      </c>
      <c r="AB247" s="20" t="str">
        <f>IFERROR(VLOOKUP($P247,N:$O,2,0),"")</f>
        <v/>
      </c>
    </row>
    <row r="248" spans="1:28" x14ac:dyDescent="0.15">
      <c r="A248" s="9" t="str">
        <f>'AB Touchpoint System Workbook'!M259</f>
        <v>July</v>
      </c>
      <c r="B248" s="12" t="str">
        <f t="shared" si="6"/>
        <v>Client 247July</v>
      </c>
      <c r="C248" s="12" t="b">
        <f>IF(ISNUMBER(SEARCH(Q$1,$B248)),MAX(C$1:C247)+1)</f>
        <v>0</v>
      </c>
      <c r="D248" s="12" t="b">
        <f>IF(ISNUMBER(SEARCH(R$1,$B248)),MAX(D$1:D247)+1)</f>
        <v>0</v>
      </c>
      <c r="E248" s="12" t="b">
        <f>IF(ISNUMBER(SEARCH(S$1,$B248)),MAX(E$1:E247)+1)</f>
        <v>0</v>
      </c>
      <c r="F248" s="12" t="b">
        <f>IF(ISNUMBER(SEARCH(T$1,$B248)),MAX(F$1:F247)+1)</f>
        <v>0</v>
      </c>
      <c r="G248" s="12" t="b">
        <f>IF(ISNUMBER(SEARCH(U$1,$B248)),MAX(G$1:G247)+1)</f>
        <v>0</v>
      </c>
      <c r="H248" s="12" t="b">
        <f>IF(ISNUMBER(SEARCH(V$1,$B248)),MAX(H$1:H247)+1)</f>
        <v>0</v>
      </c>
      <c r="I248" s="12">
        <f>IF(ISNUMBER(SEARCH(W$1,$B248)),MAX(I$1:I247)+1)</f>
        <v>21</v>
      </c>
      <c r="J248" s="12" t="b">
        <f>IF(ISNUMBER(SEARCH(X$1,$B248)),MAX(J$1:J247)+1)</f>
        <v>0</v>
      </c>
      <c r="K248" s="12" t="b">
        <f>IF(ISNUMBER(SEARCH(Y$1,$B248)),MAX(K$1:K247)+1)</f>
        <v>0</v>
      </c>
      <c r="L248" s="12" t="b">
        <f>IF(ISNUMBER(SEARCH(Z$1,$B248)),MAX(L$1:L247)+1)</f>
        <v>0</v>
      </c>
      <c r="M248" s="12" t="b">
        <f>IF(ISNUMBER(SEARCH(AA$1,$B248)),MAX(M$1:M247)+1)</f>
        <v>0</v>
      </c>
      <c r="N248" s="12" t="b">
        <f>IF(ISNUMBER(SEARCH(AB$1,$B248)),MAX(N$1:N247)+1)</f>
        <v>0</v>
      </c>
      <c r="O248" s="12" t="str">
        <f>'AB Touchpoint System Workbook'!K259</f>
        <v>Client 247</v>
      </c>
      <c r="P248" s="13">
        <f t="shared" si="7"/>
        <v>247</v>
      </c>
      <c r="Q248" s="20" t="str">
        <f>IFERROR(VLOOKUP($P248,C:$O,13,0),"")</f>
        <v/>
      </c>
      <c r="R248" s="20" t="str">
        <f>IFERROR(VLOOKUP($P248,D:$O,12,0),"")</f>
        <v/>
      </c>
      <c r="S248" s="20" t="str">
        <f>IFERROR(VLOOKUP($P248,E:$O,11,0),"")</f>
        <v/>
      </c>
      <c r="T248" s="20" t="str">
        <f>IFERROR(VLOOKUP($P248,F:$O,10,0),"")</f>
        <v/>
      </c>
      <c r="U248" s="20" t="str">
        <f>IFERROR(VLOOKUP($P248,G:$O,9,0),"")</f>
        <v/>
      </c>
      <c r="V248" s="20" t="str">
        <f>IFERROR(VLOOKUP($P248,H:$O,8,0),"")</f>
        <v/>
      </c>
      <c r="W248" s="20" t="str">
        <f>IFERROR(VLOOKUP($P248,I:$O,7,0),"")</f>
        <v/>
      </c>
      <c r="X248" s="20" t="str">
        <f>IFERROR(VLOOKUP($P248,J:$O,6,0),"")</f>
        <v/>
      </c>
      <c r="Y248" s="20" t="str">
        <f>IFERROR(VLOOKUP($P248,K:$O,5,0),"")</f>
        <v/>
      </c>
      <c r="Z248" s="20" t="str">
        <f>IFERROR(VLOOKUP($P248,L:$O,4,0),"")</f>
        <v/>
      </c>
      <c r="AA248" s="20" t="str">
        <f>IFERROR(VLOOKUP($P248,M:$O,3,0),"")</f>
        <v/>
      </c>
      <c r="AB248" s="20" t="str">
        <f>IFERROR(VLOOKUP($P248,N:$O,2,0),"")</f>
        <v/>
      </c>
    </row>
    <row r="249" spans="1:28" x14ac:dyDescent="0.15">
      <c r="A249" s="9" t="str">
        <f>'AB Touchpoint System Workbook'!M260</f>
        <v>August</v>
      </c>
      <c r="B249" s="12" t="str">
        <f t="shared" si="6"/>
        <v>Client 248August</v>
      </c>
      <c r="C249" s="12" t="b">
        <f>IF(ISNUMBER(SEARCH(Q$1,$B249)),MAX(C$1:C248)+1)</f>
        <v>0</v>
      </c>
      <c r="D249" s="12" t="b">
        <f>IF(ISNUMBER(SEARCH(R$1,$B249)),MAX(D$1:D248)+1)</f>
        <v>0</v>
      </c>
      <c r="E249" s="12" t="b">
        <f>IF(ISNUMBER(SEARCH(S$1,$B249)),MAX(E$1:E248)+1)</f>
        <v>0</v>
      </c>
      <c r="F249" s="12" t="b">
        <f>IF(ISNUMBER(SEARCH(T$1,$B249)),MAX(F$1:F248)+1)</f>
        <v>0</v>
      </c>
      <c r="G249" s="12" t="b">
        <f>IF(ISNUMBER(SEARCH(U$1,$B249)),MAX(G$1:G248)+1)</f>
        <v>0</v>
      </c>
      <c r="H249" s="12" t="b">
        <f>IF(ISNUMBER(SEARCH(V$1,$B249)),MAX(H$1:H248)+1)</f>
        <v>0</v>
      </c>
      <c r="I249" s="12" t="b">
        <f>IF(ISNUMBER(SEARCH(W$1,$B249)),MAX(I$1:I248)+1)</f>
        <v>0</v>
      </c>
      <c r="J249" s="12">
        <f>IF(ISNUMBER(SEARCH(X$1,$B249)),MAX(J$1:J248)+1)</f>
        <v>22</v>
      </c>
      <c r="K249" s="12" t="b">
        <f>IF(ISNUMBER(SEARCH(Y$1,$B249)),MAX(K$1:K248)+1)</f>
        <v>0</v>
      </c>
      <c r="L249" s="12" t="b">
        <f>IF(ISNUMBER(SEARCH(Z$1,$B249)),MAX(L$1:L248)+1)</f>
        <v>0</v>
      </c>
      <c r="M249" s="12" t="b">
        <f>IF(ISNUMBER(SEARCH(AA$1,$B249)),MAX(M$1:M248)+1)</f>
        <v>0</v>
      </c>
      <c r="N249" s="12" t="b">
        <f>IF(ISNUMBER(SEARCH(AB$1,$B249)),MAX(N$1:N248)+1)</f>
        <v>0</v>
      </c>
      <c r="O249" s="12" t="str">
        <f>'AB Touchpoint System Workbook'!K260</f>
        <v>Client 248</v>
      </c>
      <c r="P249" s="13">
        <f t="shared" si="7"/>
        <v>248</v>
      </c>
      <c r="Q249" s="20" t="str">
        <f>IFERROR(VLOOKUP($P249,C:$O,13,0),"")</f>
        <v/>
      </c>
      <c r="R249" s="20" t="str">
        <f>IFERROR(VLOOKUP($P249,D:$O,12,0),"")</f>
        <v/>
      </c>
      <c r="S249" s="20" t="str">
        <f>IFERROR(VLOOKUP($P249,E:$O,11,0),"")</f>
        <v/>
      </c>
      <c r="T249" s="20" t="str">
        <f>IFERROR(VLOOKUP($P249,F:$O,10,0),"")</f>
        <v/>
      </c>
      <c r="U249" s="20" t="str">
        <f>IFERROR(VLOOKUP($P249,G:$O,9,0),"")</f>
        <v/>
      </c>
      <c r="V249" s="20" t="str">
        <f>IFERROR(VLOOKUP($P249,H:$O,8,0),"")</f>
        <v/>
      </c>
      <c r="W249" s="20" t="str">
        <f>IFERROR(VLOOKUP($P249,I:$O,7,0),"")</f>
        <v/>
      </c>
      <c r="X249" s="20" t="str">
        <f>IFERROR(VLOOKUP($P249,J:$O,6,0),"")</f>
        <v/>
      </c>
      <c r="Y249" s="20" t="str">
        <f>IFERROR(VLOOKUP($P249,K:$O,5,0),"")</f>
        <v/>
      </c>
      <c r="Z249" s="20" t="str">
        <f>IFERROR(VLOOKUP($P249,L:$O,4,0),"")</f>
        <v/>
      </c>
      <c r="AA249" s="20" t="str">
        <f>IFERROR(VLOOKUP($P249,M:$O,3,0),"")</f>
        <v/>
      </c>
      <c r="AB249" s="20" t="str">
        <f>IFERROR(VLOOKUP($P249,N:$O,2,0),"")</f>
        <v/>
      </c>
    </row>
    <row r="250" spans="1:28" x14ac:dyDescent="0.15">
      <c r="A250" s="9" t="str">
        <f>'AB Touchpoint System Workbook'!M261</f>
        <v>September</v>
      </c>
      <c r="B250" s="12" t="str">
        <f t="shared" si="6"/>
        <v>Client 249September</v>
      </c>
      <c r="C250" s="12" t="b">
        <f>IF(ISNUMBER(SEARCH(Q$1,$B250)),MAX(C$1:C249)+1)</f>
        <v>0</v>
      </c>
      <c r="D250" s="12" t="b">
        <f>IF(ISNUMBER(SEARCH(R$1,$B250)),MAX(D$1:D249)+1)</f>
        <v>0</v>
      </c>
      <c r="E250" s="12" t="b">
        <f>IF(ISNUMBER(SEARCH(S$1,$B250)),MAX(E$1:E249)+1)</f>
        <v>0</v>
      </c>
      <c r="F250" s="12" t="b">
        <f>IF(ISNUMBER(SEARCH(T$1,$B250)),MAX(F$1:F249)+1)</f>
        <v>0</v>
      </c>
      <c r="G250" s="12" t="b">
        <f>IF(ISNUMBER(SEARCH(U$1,$B250)),MAX(G$1:G249)+1)</f>
        <v>0</v>
      </c>
      <c r="H250" s="12" t="b">
        <f>IF(ISNUMBER(SEARCH(V$1,$B250)),MAX(H$1:H249)+1)</f>
        <v>0</v>
      </c>
      <c r="I250" s="12" t="b">
        <f>IF(ISNUMBER(SEARCH(W$1,$B250)),MAX(I$1:I249)+1)</f>
        <v>0</v>
      </c>
      <c r="J250" s="12" t="b">
        <f>IF(ISNUMBER(SEARCH(X$1,$B250)),MAX(J$1:J249)+1)</f>
        <v>0</v>
      </c>
      <c r="K250" s="12">
        <f>IF(ISNUMBER(SEARCH(Y$1,$B250)),MAX(K$1:K249)+1)</f>
        <v>21</v>
      </c>
      <c r="L250" s="12" t="b">
        <f>IF(ISNUMBER(SEARCH(Z$1,$B250)),MAX(L$1:L249)+1)</f>
        <v>0</v>
      </c>
      <c r="M250" s="12" t="b">
        <f>IF(ISNUMBER(SEARCH(AA$1,$B250)),MAX(M$1:M249)+1)</f>
        <v>0</v>
      </c>
      <c r="N250" s="12" t="b">
        <f>IF(ISNUMBER(SEARCH(AB$1,$B250)),MAX(N$1:N249)+1)</f>
        <v>0</v>
      </c>
      <c r="O250" s="12" t="str">
        <f>'AB Touchpoint System Workbook'!K261</f>
        <v>Client 249</v>
      </c>
      <c r="P250" s="13">
        <f t="shared" si="7"/>
        <v>249</v>
      </c>
      <c r="Q250" s="20" t="str">
        <f>IFERROR(VLOOKUP($P250,C:$O,13,0),"")</f>
        <v/>
      </c>
      <c r="R250" s="20" t="str">
        <f>IFERROR(VLOOKUP($P250,D:$O,12,0),"")</f>
        <v/>
      </c>
      <c r="S250" s="20" t="str">
        <f>IFERROR(VLOOKUP($P250,E:$O,11,0),"")</f>
        <v/>
      </c>
      <c r="T250" s="20" t="str">
        <f>IFERROR(VLOOKUP($P250,F:$O,10,0),"")</f>
        <v/>
      </c>
      <c r="U250" s="20" t="str">
        <f>IFERROR(VLOOKUP($P250,G:$O,9,0),"")</f>
        <v/>
      </c>
      <c r="V250" s="20" t="str">
        <f>IFERROR(VLOOKUP($P250,H:$O,8,0),"")</f>
        <v/>
      </c>
      <c r="W250" s="20" t="str">
        <f>IFERROR(VLOOKUP($P250,I:$O,7,0),"")</f>
        <v/>
      </c>
      <c r="X250" s="20" t="str">
        <f>IFERROR(VLOOKUP($P250,J:$O,6,0),"")</f>
        <v/>
      </c>
      <c r="Y250" s="20" t="str">
        <f>IFERROR(VLOOKUP($P250,K:$O,5,0),"")</f>
        <v/>
      </c>
      <c r="Z250" s="20" t="str">
        <f>IFERROR(VLOOKUP($P250,L:$O,4,0),"")</f>
        <v/>
      </c>
      <c r="AA250" s="20" t="str">
        <f>IFERROR(VLOOKUP($P250,M:$O,3,0),"")</f>
        <v/>
      </c>
      <c r="AB250" s="20" t="str">
        <f>IFERROR(VLOOKUP($P250,N:$O,2,0),"")</f>
        <v/>
      </c>
    </row>
    <row r="251" spans="1:28" x14ac:dyDescent="0.15">
      <c r="A251" s="9" t="str">
        <f>'AB Touchpoint System Workbook'!M262</f>
        <v>October</v>
      </c>
      <c r="B251" s="12" t="str">
        <f t="shared" si="6"/>
        <v>Client 250October</v>
      </c>
      <c r="C251" s="12" t="b">
        <f>IF(ISNUMBER(SEARCH(Q$1,$B251)),MAX(C$1:C250)+1)</f>
        <v>0</v>
      </c>
      <c r="D251" s="12" t="b">
        <f>IF(ISNUMBER(SEARCH(R$1,$B251)),MAX(D$1:D250)+1)</f>
        <v>0</v>
      </c>
      <c r="E251" s="12" t="b">
        <f>IF(ISNUMBER(SEARCH(S$1,$B251)),MAX(E$1:E250)+1)</f>
        <v>0</v>
      </c>
      <c r="F251" s="12" t="b">
        <f>IF(ISNUMBER(SEARCH(T$1,$B251)),MAX(F$1:F250)+1)</f>
        <v>0</v>
      </c>
      <c r="G251" s="12" t="b">
        <f>IF(ISNUMBER(SEARCH(U$1,$B251)),MAX(G$1:G250)+1)</f>
        <v>0</v>
      </c>
      <c r="H251" s="12" t="b">
        <f>IF(ISNUMBER(SEARCH(V$1,$B251)),MAX(H$1:H250)+1)</f>
        <v>0</v>
      </c>
      <c r="I251" s="12" t="b">
        <f>IF(ISNUMBER(SEARCH(W$1,$B251)),MAX(I$1:I250)+1)</f>
        <v>0</v>
      </c>
      <c r="J251" s="12" t="b">
        <f>IF(ISNUMBER(SEARCH(X$1,$B251)),MAX(J$1:J250)+1)</f>
        <v>0</v>
      </c>
      <c r="K251" s="12" t="b">
        <f>IF(ISNUMBER(SEARCH(Y$1,$B251)),MAX(K$1:K250)+1)</f>
        <v>0</v>
      </c>
      <c r="L251" s="12">
        <f>IF(ISNUMBER(SEARCH(Z$1,$B251)),MAX(L$1:L250)+1)</f>
        <v>22</v>
      </c>
      <c r="M251" s="12" t="b">
        <f>IF(ISNUMBER(SEARCH(AA$1,$B251)),MAX(M$1:M250)+1)</f>
        <v>0</v>
      </c>
      <c r="N251" s="12" t="b">
        <f>IF(ISNUMBER(SEARCH(AB$1,$B251)),MAX(N$1:N250)+1)</f>
        <v>0</v>
      </c>
      <c r="O251" s="12" t="str">
        <f>'AB Touchpoint System Workbook'!K262</f>
        <v>Client 250</v>
      </c>
      <c r="P251" s="13">
        <f t="shared" si="7"/>
        <v>250</v>
      </c>
      <c r="Q251" s="20" t="str">
        <f>IFERROR(VLOOKUP($P251,C:$O,13,0),"")</f>
        <v/>
      </c>
      <c r="R251" s="20" t="str">
        <f>IFERROR(VLOOKUP($P251,D:$O,12,0),"")</f>
        <v/>
      </c>
      <c r="S251" s="20" t="str">
        <f>IFERROR(VLOOKUP($P251,E:$O,11,0),"")</f>
        <v/>
      </c>
      <c r="T251" s="20" t="str">
        <f>IFERROR(VLOOKUP($P251,F:$O,10,0),"")</f>
        <v/>
      </c>
      <c r="U251" s="20" t="str">
        <f>IFERROR(VLOOKUP($P251,G:$O,9,0),"")</f>
        <v/>
      </c>
      <c r="V251" s="20" t="str">
        <f>IFERROR(VLOOKUP($P251,H:$O,8,0),"")</f>
        <v/>
      </c>
      <c r="W251" s="20" t="str">
        <f>IFERROR(VLOOKUP($P251,I:$O,7,0),"")</f>
        <v/>
      </c>
      <c r="X251" s="20" t="str">
        <f>IFERROR(VLOOKUP($P251,J:$O,6,0),"")</f>
        <v/>
      </c>
      <c r="Y251" s="20" t="str">
        <f>IFERROR(VLOOKUP($P251,K:$O,5,0),"")</f>
        <v/>
      </c>
      <c r="Z251" s="20" t="str">
        <f>IFERROR(VLOOKUP($P251,L:$O,4,0),"")</f>
        <v/>
      </c>
      <c r="AA251" s="20" t="str">
        <f>IFERROR(VLOOKUP($P251,M:$O,3,0),"")</f>
        <v/>
      </c>
      <c r="AB251" s="20" t="str">
        <f>IFERROR(VLOOKUP($P251,N:$O,2,0),"")</f>
        <v/>
      </c>
    </row>
    <row r="252" spans="1:28" x14ac:dyDescent="0.15">
      <c r="A252" s="9" t="str">
        <f>'AB Touchpoint System Workbook'!M263</f>
        <v>November</v>
      </c>
      <c r="B252" s="12" t="str">
        <f t="shared" si="6"/>
        <v>Client 251November</v>
      </c>
      <c r="C252" s="12" t="b">
        <f>IF(ISNUMBER(SEARCH(Q$1,$B252)),MAX(C$1:C251)+1)</f>
        <v>0</v>
      </c>
      <c r="D252" s="12" t="b">
        <f>IF(ISNUMBER(SEARCH(R$1,$B252)),MAX(D$1:D251)+1)</f>
        <v>0</v>
      </c>
      <c r="E252" s="12" t="b">
        <f>IF(ISNUMBER(SEARCH(S$1,$B252)),MAX(E$1:E251)+1)</f>
        <v>0</v>
      </c>
      <c r="F252" s="12" t="b">
        <f>IF(ISNUMBER(SEARCH(T$1,$B252)),MAX(F$1:F251)+1)</f>
        <v>0</v>
      </c>
      <c r="G252" s="12" t="b">
        <f>IF(ISNUMBER(SEARCH(U$1,$B252)),MAX(G$1:G251)+1)</f>
        <v>0</v>
      </c>
      <c r="H252" s="12" t="b">
        <f>IF(ISNUMBER(SEARCH(V$1,$B252)),MAX(H$1:H251)+1)</f>
        <v>0</v>
      </c>
      <c r="I252" s="12" t="b">
        <f>IF(ISNUMBER(SEARCH(W$1,$B252)),MAX(I$1:I251)+1)</f>
        <v>0</v>
      </c>
      <c r="J252" s="12" t="b">
        <f>IF(ISNUMBER(SEARCH(X$1,$B252)),MAX(J$1:J251)+1)</f>
        <v>0</v>
      </c>
      <c r="K252" s="12" t="b">
        <f>IF(ISNUMBER(SEARCH(Y$1,$B252)),MAX(K$1:K251)+1)</f>
        <v>0</v>
      </c>
      <c r="L252" s="12" t="b">
        <f>IF(ISNUMBER(SEARCH(Z$1,$B252)),MAX(L$1:L251)+1)</f>
        <v>0</v>
      </c>
      <c r="M252" s="12">
        <f>IF(ISNUMBER(SEARCH(AA$1,$B252)),MAX(M$1:M251)+1)</f>
        <v>21</v>
      </c>
      <c r="N252" s="12" t="b">
        <f>IF(ISNUMBER(SEARCH(AB$1,$B252)),MAX(N$1:N251)+1)</f>
        <v>0</v>
      </c>
      <c r="O252" s="12" t="str">
        <f>'AB Touchpoint System Workbook'!K263</f>
        <v>Client 251</v>
      </c>
      <c r="P252" s="13">
        <f t="shared" si="7"/>
        <v>251</v>
      </c>
      <c r="Q252" s="20" t="str">
        <f>IFERROR(VLOOKUP($P252,C:$O,13,0),"")</f>
        <v/>
      </c>
      <c r="R252" s="20" t="str">
        <f>IFERROR(VLOOKUP($P252,D:$O,12,0),"")</f>
        <v/>
      </c>
      <c r="S252" s="20" t="str">
        <f>IFERROR(VLOOKUP($P252,E:$O,11,0),"")</f>
        <v/>
      </c>
      <c r="T252" s="20" t="str">
        <f>IFERROR(VLOOKUP($P252,F:$O,10,0),"")</f>
        <v/>
      </c>
      <c r="U252" s="20" t="str">
        <f>IFERROR(VLOOKUP($P252,G:$O,9,0),"")</f>
        <v/>
      </c>
      <c r="V252" s="20" t="str">
        <f>IFERROR(VLOOKUP($P252,H:$O,8,0),"")</f>
        <v/>
      </c>
      <c r="W252" s="20" t="str">
        <f>IFERROR(VLOOKUP($P252,I:$O,7,0),"")</f>
        <v/>
      </c>
      <c r="X252" s="20" t="str">
        <f>IFERROR(VLOOKUP($P252,J:$O,6,0),"")</f>
        <v/>
      </c>
      <c r="Y252" s="20" t="str">
        <f>IFERROR(VLOOKUP($P252,K:$O,5,0),"")</f>
        <v/>
      </c>
      <c r="Z252" s="20" t="str">
        <f>IFERROR(VLOOKUP($P252,L:$O,4,0),"")</f>
        <v/>
      </c>
      <c r="AA252" s="20" t="str">
        <f>IFERROR(VLOOKUP($P252,M:$O,3,0),"")</f>
        <v/>
      </c>
      <c r="AB252" s="20" t="str">
        <f>IFERROR(VLOOKUP($P252,N:$O,2,0),"")</f>
        <v/>
      </c>
    </row>
    <row r="253" spans="1:28" x14ac:dyDescent="0.15">
      <c r="A253" s="9" t="str">
        <f>'AB Touchpoint System Workbook'!M264</f>
        <v>December</v>
      </c>
      <c r="B253" s="12" t="str">
        <f t="shared" si="6"/>
        <v>Client 252December</v>
      </c>
      <c r="C253" s="12" t="b">
        <f>IF(ISNUMBER(SEARCH(Q$1,$B253)),MAX(C$1:C252)+1)</f>
        <v>0</v>
      </c>
      <c r="D253" s="12" t="b">
        <f>IF(ISNUMBER(SEARCH(R$1,$B253)),MAX(D$1:D252)+1)</f>
        <v>0</v>
      </c>
      <c r="E253" s="12" t="b">
        <f>IF(ISNUMBER(SEARCH(S$1,$B253)),MAX(E$1:E252)+1)</f>
        <v>0</v>
      </c>
      <c r="F253" s="12" t="b">
        <f>IF(ISNUMBER(SEARCH(T$1,$B253)),MAX(F$1:F252)+1)</f>
        <v>0</v>
      </c>
      <c r="G253" s="12" t="b">
        <f>IF(ISNUMBER(SEARCH(U$1,$B253)),MAX(G$1:G252)+1)</f>
        <v>0</v>
      </c>
      <c r="H253" s="12" t="b">
        <f>IF(ISNUMBER(SEARCH(V$1,$B253)),MAX(H$1:H252)+1)</f>
        <v>0</v>
      </c>
      <c r="I253" s="12" t="b">
        <f>IF(ISNUMBER(SEARCH(W$1,$B253)),MAX(I$1:I252)+1)</f>
        <v>0</v>
      </c>
      <c r="J253" s="12" t="b">
        <f>IF(ISNUMBER(SEARCH(X$1,$B253)),MAX(J$1:J252)+1)</f>
        <v>0</v>
      </c>
      <c r="K253" s="12" t="b">
        <f>IF(ISNUMBER(SEARCH(Y$1,$B253)),MAX(K$1:K252)+1)</f>
        <v>0</v>
      </c>
      <c r="L253" s="12" t="b">
        <f>IF(ISNUMBER(SEARCH(Z$1,$B253)),MAX(L$1:L252)+1)</f>
        <v>0</v>
      </c>
      <c r="M253" s="12" t="b">
        <f>IF(ISNUMBER(SEARCH(AA$1,$B253)),MAX(M$1:M252)+1)</f>
        <v>0</v>
      </c>
      <c r="N253" s="12">
        <f>IF(ISNUMBER(SEARCH(AB$1,$B253)),MAX(N$1:N252)+1)</f>
        <v>20</v>
      </c>
      <c r="O253" s="12" t="str">
        <f>'AB Touchpoint System Workbook'!K264</f>
        <v>Client 252</v>
      </c>
      <c r="P253" s="13">
        <f t="shared" si="7"/>
        <v>252</v>
      </c>
      <c r="Q253" s="20" t="str">
        <f>IFERROR(VLOOKUP($P253,C:$O,13,0),"")</f>
        <v/>
      </c>
      <c r="R253" s="20" t="str">
        <f>IFERROR(VLOOKUP($P253,D:$O,12,0),"")</f>
        <v/>
      </c>
      <c r="S253" s="20" t="str">
        <f>IFERROR(VLOOKUP($P253,E:$O,11,0),"")</f>
        <v/>
      </c>
      <c r="T253" s="20" t="str">
        <f>IFERROR(VLOOKUP($P253,F:$O,10,0),"")</f>
        <v/>
      </c>
      <c r="U253" s="20" t="str">
        <f>IFERROR(VLOOKUP($P253,G:$O,9,0),"")</f>
        <v/>
      </c>
      <c r="V253" s="20" t="str">
        <f>IFERROR(VLOOKUP($P253,H:$O,8,0),"")</f>
        <v/>
      </c>
      <c r="W253" s="20" t="str">
        <f>IFERROR(VLOOKUP($P253,I:$O,7,0),"")</f>
        <v/>
      </c>
      <c r="X253" s="20" t="str">
        <f>IFERROR(VLOOKUP($P253,J:$O,6,0),"")</f>
        <v/>
      </c>
      <c r="Y253" s="20" t="str">
        <f>IFERROR(VLOOKUP($P253,K:$O,5,0),"")</f>
        <v/>
      </c>
      <c r="Z253" s="20" t="str">
        <f>IFERROR(VLOOKUP($P253,L:$O,4,0),"")</f>
        <v/>
      </c>
      <c r="AA253" s="20" t="str">
        <f>IFERROR(VLOOKUP($P253,M:$O,3,0),"")</f>
        <v/>
      </c>
      <c r="AB253" s="20" t="str">
        <f>IFERROR(VLOOKUP($P253,N:$O,2,0),"")</f>
        <v/>
      </c>
    </row>
    <row r="254" spans="1:28" x14ac:dyDescent="0.15">
      <c r="A254" s="9" t="str">
        <f>'AB Touchpoint System Workbook'!M265</f>
        <v>January</v>
      </c>
      <c r="B254" s="12" t="str">
        <f t="shared" si="6"/>
        <v>Client 253January</v>
      </c>
      <c r="C254" s="12">
        <f>IF(ISNUMBER(SEARCH(Q$1,$B254)),MAX(C$1:C253)+1)</f>
        <v>21</v>
      </c>
      <c r="D254" s="12" t="b">
        <f>IF(ISNUMBER(SEARCH(R$1,$B254)),MAX(D$1:D253)+1)</f>
        <v>0</v>
      </c>
      <c r="E254" s="12" t="b">
        <f>IF(ISNUMBER(SEARCH(S$1,$B254)),MAX(E$1:E253)+1)</f>
        <v>0</v>
      </c>
      <c r="F254" s="12" t="b">
        <f>IF(ISNUMBER(SEARCH(T$1,$B254)),MAX(F$1:F253)+1)</f>
        <v>0</v>
      </c>
      <c r="G254" s="12" t="b">
        <f>IF(ISNUMBER(SEARCH(U$1,$B254)),MAX(G$1:G253)+1)</f>
        <v>0</v>
      </c>
      <c r="H254" s="12" t="b">
        <f>IF(ISNUMBER(SEARCH(V$1,$B254)),MAX(H$1:H253)+1)</f>
        <v>0</v>
      </c>
      <c r="I254" s="12" t="b">
        <f>IF(ISNUMBER(SEARCH(W$1,$B254)),MAX(I$1:I253)+1)</f>
        <v>0</v>
      </c>
      <c r="J254" s="12" t="b">
        <f>IF(ISNUMBER(SEARCH(X$1,$B254)),MAX(J$1:J253)+1)</f>
        <v>0</v>
      </c>
      <c r="K254" s="12" t="b">
        <f>IF(ISNUMBER(SEARCH(Y$1,$B254)),MAX(K$1:K253)+1)</f>
        <v>0</v>
      </c>
      <c r="L254" s="12" t="b">
        <f>IF(ISNUMBER(SEARCH(Z$1,$B254)),MAX(L$1:L253)+1)</f>
        <v>0</v>
      </c>
      <c r="M254" s="12" t="b">
        <f>IF(ISNUMBER(SEARCH(AA$1,$B254)),MAX(M$1:M253)+1)</f>
        <v>0</v>
      </c>
      <c r="N254" s="12" t="b">
        <f>IF(ISNUMBER(SEARCH(AB$1,$B254)),MAX(N$1:N253)+1)</f>
        <v>0</v>
      </c>
      <c r="O254" s="12" t="str">
        <f>'AB Touchpoint System Workbook'!K265</f>
        <v>Client 253</v>
      </c>
      <c r="P254" s="13">
        <f t="shared" si="7"/>
        <v>253</v>
      </c>
      <c r="Q254" s="20" t="str">
        <f>IFERROR(VLOOKUP($P254,C:$O,13,0),"")</f>
        <v/>
      </c>
      <c r="R254" s="20" t="str">
        <f>IFERROR(VLOOKUP($P254,D:$O,12,0),"")</f>
        <v/>
      </c>
      <c r="S254" s="20" t="str">
        <f>IFERROR(VLOOKUP($P254,E:$O,11,0),"")</f>
        <v/>
      </c>
      <c r="T254" s="20" t="str">
        <f>IFERROR(VLOOKUP($P254,F:$O,10,0),"")</f>
        <v/>
      </c>
      <c r="U254" s="20" t="str">
        <f>IFERROR(VLOOKUP($P254,G:$O,9,0),"")</f>
        <v/>
      </c>
      <c r="V254" s="20" t="str">
        <f>IFERROR(VLOOKUP($P254,H:$O,8,0),"")</f>
        <v/>
      </c>
      <c r="W254" s="20" t="str">
        <f>IFERROR(VLOOKUP($P254,I:$O,7,0),"")</f>
        <v/>
      </c>
      <c r="X254" s="20" t="str">
        <f>IFERROR(VLOOKUP($P254,J:$O,6,0),"")</f>
        <v/>
      </c>
      <c r="Y254" s="20" t="str">
        <f>IFERROR(VLOOKUP($P254,K:$O,5,0),"")</f>
        <v/>
      </c>
      <c r="Z254" s="20" t="str">
        <f>IFERROR(VLOOKUP($P254,L:$O,4,0),"")</f>
        <v/>
      </c>
      <c r="AA254" s="20" t="str">
        <f>IFERROR(VLOOKUP($P254,M:$O,3,0),"")</f>
        <v/>
      </c>
      <c r="AB254" s="20" t="str">
        <f>IFERROR(VLOOKUP($P254,N:$O,2,0),"")</f>
        <v/>
      </c>
    </row>
    <row r="255" spans="1:28" x14ac:dyDescent="0.15">
      <c r="A255" s="9" t="str">
        <f>'AB Touchpoint System Workbook'!M266</f>
        <v>February</v>
      </c>
      <c r="B255" s="12" t="str">
        <f t="shared" si="6"/>
        <v>Client 254February</v>
      </c>
      <c r="C255" s="12" t="b">
        <f>IF(ISNUMBER(SEARCH(Q$1,$B255)),MAX(C$1:C254)+1)</f>
        <v>0</v>
      </c>
      <c r="D255" s="12">
        <f>IF(ISNUMBER(SEARCH(R$1,$B255)),MAX(D$1:D254)+1)</f>
        <v>22</v>
      </c>
      <c r="E255" s="12" t="b">
        <f>IF(ISNUMBER(SEARCH(S$1,$B255)),MAX(E$1:E254)+1)</f>
        <v>0</v>
      </c>
      <c r="F255" s="12" t="b">
        <f>IF(ISNUMBER(SEARCH(T$1,$B255)),MAX(F$1:F254)+1)</f>
        <v>0</v>
      </c>
      <c r="G255" s="12" t="b">
        <f>IF(ISNUMBER(SEARCH(U$1,$B255)),MAX(G$1:G254)+1)</f>
        <v>0</v>
      </c>
      <c r="H255" s="12" t="b">
        <f>IF(ISNUMBER(SEARCH(V$1,$B255)),MAX(H$1:H254)+1)</f>
        <v>0</v>
      </c>
      <c r="I255" s="12" t="b">
        <f>IF(ISNUMBER(SEARCH(W$1,$B255)),MAX(I$1:I254)+1)</f>
        <v>0</v>
      </c>
      <c r="J255" s="12" t="b">
        <f>IF(ISNUMBER(SEARCH(X$1,$B255)),MAX(J$1:J254)+1)</f>
        <v>0</v>
      </c>
      <c r="K255" s="12" t="b">
        <f>IF(ISNUMBER(SEARCH(Y$1,$B255)),MAX(K$1:K254)+1)</f>
        <v>0</v>
      </c>
      <c r="L255" s="12" t="b">
        <f>IF(ISNUMBER(SEARCH(Z$1,$B255)),MAX(L$1:L254)+1)</f>
        <v>0</v>
      </c>
      <c r="M255" s="12" t="b">
        <f>IF(ISNUMBER(SEARCH(AA$1,$B255)),MAX(M$1:M254)+1)</f>
        <v>0</v>
      </c>
      <c r="N255" s="12" t="b">
        <f>IF(ISNUMBER(SEARCH(AB$1,$B255)),MAX(N$1:N254)+1)</f>
        <v>0</v>
      </c>
      <c r="O255" s="12" t="str">
        <f>'AB Touchpoint System Workbook'!K266</f>
        <v>Client 254</v>
      </c>
      <c r="P255" s="13">
        <f t="shared" si="7"/>
        <v>254</v>
      </c>
      <c r="Q255" s="20" t="str">
        <f>IFERROR(VLOOKUP($P255,C:$O,13,0),"")</f>
        <v/>
      </c>
      <c r="R255" s="20" t="str">
        <f>IFERROR(VLOOKUP($P255,D:$O,12,0),"")</f>
        <v/>
      </c>
      <c r="S255" s="20" t="str">
        <f>IFERROR(VLOOKUP($P255,E:$O,11,0),"")</f>
        <v/>
      </c>
      <c r="T255" s="20" t="str">
        <f>IFERROR(VLOOKUP($P255,F:$O,10,0),"")</f>
        <v/>
      </c>
      <c r="U255" s="20" t="str">
        <f>IFERROR(VLOOKUP($P255,G:$O,9,0),"")</f>
        <v/>
      </c>
      <c r="V255" s="20" t="str">
        <f>IFERROR(VLOOKUP($P255,H:$O,8,0),"")</f>
        <v/>
      </c>
      <c r="W255" s="20" t="str">
        <f>IFERROR(VLOOKUP($P255,I:$O,7,0),"")</f>
        <v/>
      </c>
      <c r="X255" s="20" t="str">
        <f>IFERROR(VLOOKUP($P255,J:$O,6,0),"")</f>
        <v/>
      </c>
      <c r="Y255" s="20" t="str">
        <f>IFERROR(VLOOKUP($P255,K:$O,5,0),"")</f>
        <v/>
      </c>
      <c r="Z255" s="20" t="str">
        <f>IFERROR(VLOOKUP($P255,L:$O,4,0),"")</f>
        <v/>
      </c>
      <c r="AA255" s="20" t="str">
        <f>IFERROR(VLOOKUP($P255,M:$O,3,0),"")</f>
        <v/>
      </c>
      <c r="AB255" s="20" t="str">
        <f>IFERROR(VLOOKUP($P255,N:$O,2,0),"")</f>
        <v/>
      </c>
    </row>
    <row r="256" spans="1:28" x14ac:dyDescent="0.15">
      <c r="A256" s="9" t="str">
        <f>'AB Touchpoint System Workbook'!M267</f>
        <v>March</v>
      </c>
      <c r="B256" s="12" t="str">
        <f t="shared" si="6"/>
        <v>Client 255March</v>
      </c>
      <c r="C256" s="12" t="b">
        <f>IF(ISNUMBER(SEARCH(Q$1,$B256)),MAX(C$1:C255)+1)</f>
        <v>0</v>
      </c>
      <c r="D256" s="12" t="b">
        <f>IF(ISNUMBER(SEARCH(R$1,$B256)),MAX(D$1:D255)+1)</f>
        <v>0</v>
      </c>
      <c r="E256" s="12">
        <f>IF(ISNUMBER(SEARCH(S$1,$B256)),MAX(E$1:E255)+1)</f>
        <v>22</v>
      </c>
      <c r="F256" s="12" t="b">
        <f>IF(ISNUMBER(SEARCH(T$1,$B256)),MAX(F$1:F255)+1)</f>
        <v>0</v>
      </c>
      <c r="G256" s="12" t="b">
        <f>IF(ISNUMBER(SEARCH(U$1,$B256)),MAX(G$1:G255)+1)</f>
        <v>0</v>
      </c>
      <c r="H256" s="12" t="b">
        <f>IF(ISNUMBER(SEARCH(V$1,$B256)),MAX(H$1:H255)+1)</f>
        <v>0</v>
      </c>
      <c r="I256" s="12" t="b">
        <f>IF(ISNUMBER(SEARCH(W$1,$B256)),MAX(I$1:I255)+1)</f>
        <v>0</v>
      </c>
      <c r="J256" s="12" t="b">
        <f>IF(ISNUMBER(SEARCH(X$1,$B256)),MAX(J$1:J255)+1)</f>
        <v>0</v>
      </c>
      <c r="K256" s="12" t="b">
        <f>IF(ISNUMBER(SEARCH(Y$1,$B256)),MAX(K$1:K255)+1)</f>
        <v>0</v>
      </c>
      <c r="L256" s="12" t="b">
        <f>IF(ISNUMBER(SEARCH(Z$1,$B256)),MAX(L$1:L255)+1)</f>
        <v>0</v>
      </c>
      <c r="M256" s="12" t="b">
        <f>IF(ISNUMBER(SEARCH(AA$1,$B256)),MAX(M$1:M255)+1)</f>
        <v>0</v>
      </c>
      <c r="N256" s="12" t="b">
        <f>IF(ISNUMBER(SEARCH(AB$1,$B256)),MAX(N$1:N255)+1)</f>
        <v>0</v>
      </c>
      <c r="O256" s="12" t="str">
        <f>'AB Touchpoint System Workbook'!K267</f>
        <v>Client 255</v>
      </c>
      <c r="P256" s="13">
        <f t="shared" si="7"/>
        <v>255</v>
      </c>
      <c r="Q256" s="20" t="str">
        <f>IFERROR(VLOOKUP($P256,C:$O,13,0),"")</f>
        <v/>
      </c>
      <c r="R256" s="20" t="str">
        <f>IFERROR(VLOOKUP($P256,D:$O,12,0),"")</f>
        <v/>
      </c>
      <c r="S256" s="20" t="str">
        <f>IFERROR(VLOOKUP($P256,E:$O,11,0),"")</f>
        <v/>
      </c>
      <c r="T256" s="20" t="str">
        <f>IFERROR(VLOOKUP($P256,F:$O,10,0),"")</f>
        <v/>
      </c>
      <c r="U256" s="20" t="str">
        <f>IFERROR(VLOOKUP($P256,G:$O,9,0),"")</f>
        <v/>
      </c>
      <c r="V256" s="20" t="str">
        <f>IFERROR(VLOOKUP($P256,H:$O,8,0),"")</f>
        <v/>
      </c>
      <c r="W256" s="20" t="str">
        <f>IFERROR(VLOOKUP($P256,I:$O,7,0),"")</f>
        <v/>
      </c>
      <c r="X256" s="20" t="str">
        <f>IFERROR(VLOOKUP($P256,J:$O,6,0),"")</f>
        <v/>
      </c>
      <c r="Y256" s="20" t="str">
        <f>IFERROR(VLOOKUP($P256,K:$O,5,0),"")</f>
        <v/>
      </c>
      <c r="Z256" s="20" t="str">
        <f>IFERROR(VLOOKUP($P256,L:$O,4,0),"")</f>
        <v/>
      </c>
      <c r="AA256" s="20" t="str">
        <f>IFERROR(VLOOKUP($P256,M:$O,3,0),"")</f>
        <v/>
      </c>
      <c r="AB256" s="20" t="str">
        <f>IFERROR(VLOOKUP($P256,N:$O,2,0),"")</f>
        <v/>
      </c>
    </row>
    <row r="257" spans="1:28" x14ac:dyDescent="0.15">
      <c r="A257" s="9" t="str">
        <f>'AB Touchpoint System Workbook'!M268</f>
        <v>April</v>
      </c>
      <c r="B257" s="12" t="str">
        <f t="shared" si="6"/>
        <v>Client 256April</v>
      </c>
      <c r="C257" s="12" t="b">
        <f>IF(ISNUMBER(SEARCH(Q$1,$B257)),MAX(C$1:C256)+1)</f>
        <v>0</v>
      </c>
      <c r="D257" s="12" t="b">
        <f>IF(ISNUMBER(SEARCH(R$1,$B257)),MAX(D$1:D256)+1)</f>
        <v>0</v>
      </c>
      <c r="E257" s="12" t="b">
        <f>IF(ISNUMBER(SEARCH(S$1,$B257)),MAX(E$1:E256)+1)</f>
        <v>0</v>
      </c>
      <c r="F257" s="12">
        <f>IF(ISNUMBER(SEARCH(T$1,$B257)),MAX(F$1:F256)+1)</f>
        <v>22</v>
      </c>
      <c r="G257" s="12" t="b">
        <f>IF(ISNUMBER(SEARCH(U$1,$B257)),MAX(G$1:G256)+1)</f>
        <v>0</v>
      </c>
      <c r="H257" s="12" t="b">
        <f>IF(ISNUMBER(SEARCH(V$1,$B257)),MAX(H$1:H256)+1)</f>
        <v>0</v>
      </c>
      <c r="I257" s="12" t="b">
        <f>IF(ISNUMBER(SEARCH(W$1,$B257)),MAX(I$1:I256)+1)</f>
        <v>0</v>
      </c>
      <c r="J257" s="12" t="b">
        <f>IF(ISNUMBER(SEARCH(X$1,$B257)),MAX(J$1:J256)+1)</f>
        <v>0</v>
      </c>
      <c r="K257" s="12" t="b">
        <f>IF(ISNUMBER(SEARCH(Y$1,$B257)),MAX(K$1:K256)+1)</f>
        <v>0</v>
      </c>
      <c r="L257" s="12" t="b">
        <f>IF(ISNUMBER(SEARCH(Z$1,$B257)),MAX(L$1:L256)+1)</f>
        <v>0</v>
      </c>
      <c r="M257" s="12" t="b">
        <f>IF(ISNUMBER(SEARCH(AA$1,$B257)),MAX(M$1:M256)+1)</f>
        <v>0</v>
      </c>
      <c r="N257" s="12" t="b">
        <f>IF(ISNUMBER(SEARCH(AB$1,$B257)),MAX(N$1:N256)+1)</f>
        <v>0</v>
      </c>
      <c r="O257" s="12" t="str">
        <f>'AB Touchpoint System Workbook'!K268</f>
        <v>Client 256</v>
      </c>
      <c r="P257" s="13">
        <f t="shared" si="7"/>
        <v>256</v>
      </c>
      <c r="Q257" s="20" t="str">
        <f>IFERROR(VLOOKUP($P257,C:$O,13,0),"")</f>
        <v/>
      </c>
      <c r="R257" s="20" t="str">
        <f>IFERROR(VLOOKUP($P257,D:$O,12,0),"")</f>
        <v/>
      </c>
      <c r="S257" s="20" t="str">
        <f>IFERROR(VLOOKUP($P257,E:$O,11,0),"")</f>
        <v/>
      </c>
      <c r="T257" s="20" t="str">
        <f>IFERROR(VLOOKUP($P257,F:$O,10,0),"")</f>
        <v/>
      </c>
      <c r="U257" s="20" t="str">
        <f>IFERROR(VLOOKUP($P257,G:$O,9,0),"")</f>
        <v/>
      </c>
      <c r="V257" s="20" t="str">
        <f>IFERROR(VLOOKUP($P257,H:$O,8,0),"")</f>
        <v/>
      </c>
      <c r="W257" s="20" t="str">
        <f>IFERROR(VLOOKUP($P257,I:$O,7,0),"")</f>
        <v/>
      </c>
      <c r="X257" s="20" t="str">
        <f>IFERROR(VLOOKUP($P257,J:$O,6,0),"")</f>
        <v/>
      </c>
      <c r="Y257" s="20" t="str">
        <f>IFERROR(VLOOKUP($P257,K:$O,5,0),"")</f>
        <v/>
      </c>
      <c r="Z257" s="20" t="str">
        <f>IFERROR(VLOOKUP($P257,L:$O,4,0),"")</f>
        <v/>
      </c>
      <c r="AA257" s="20" t="str">
        <f>IFERROR(VLOOKUP($P257,M:$O,3,0),"")</f>
        <v/>
      </c>
      <c r="AB257" s="20" t="str">
        <f>IFERROR(VLOOKUP($P257,N:$O,2,0),"")</f>
        <v/>
      </c>
    </row>
    <row r="258" spans="1:28" x14ac:dyDescent="0.15">
      <c r="A258" s="9" t="str">
        <f>'AB Touchpoint System Workbook'!M269</f>
        <v>May</v>
      </c>
      <c r="B258" s="12" t="str">
        <f t="shared" si="6"/>
        <v>Client 257May</v>
      </c>
      <c r="C258" s="12" t="b">
        <f>IF(ISNUMBER(SEARCH(Q$1,$B258)),MAX(C$1:C257)+1)</f>
        <v>0</v>
      </c>
      <c r="D258" s="12" t="b">
        <f>IF(ISNUMBER(SEARCH(R$1,$B258)),MAX(D$1:D257)+1)</f>
        <v>0</v>
      </c>
      <c r="E258" s="12" t="b">
        <f>IF(ISNUMBER(SEARCH(S$1,$B258)),MAX(E$1:E257)+1)</f>
        <v>0</v>
      </c>
      <c r="F258" s="12" t="b">
        <f>IF(ISNUMBER(SEARCH(T$1,$B258)),MAX(F$1:F257)+1)</f>
        <v>0</v>
      </c>
      <c r="G258" s="12">
        <f>IF(ISNUMBER(SEARCH(U$1,$B258)),MAX(G$1:G257)+1)</f>
        <v>22</v>
      </c>
      <c r="H258" s="12" t="b">
        <f>IF(ISNUMBER(SEARCH(V$1,$B258)),MAX(H$1:H257)+1)</f>
        <v>0</v>
      </c>
      <c r="I258" s="12" t="b">
        <f>IF(ISNUMBER(SEARCH(W$1,$B258)),MAX(I$1:I257)+1)</f>
        <v>0</v>
      </c>
      <c r="J258" s="12" t="b">
        <f>IF(ISNUMBER(SEARCH(X$1,$B258)),MAX(J$1:J257)+1)</f>
        <v>0</v>
      </c>
      <c r="K258" s="12" t="b">
        <f>IF(ISNUMBER(SEARCH(Y$1,$B258)),MAX(K$1:K257)+1)</f>
        <v>0</v>
      </c>
      <c r="L258" s="12" t="b">
        <f>IF(ISNUMBER(SEARCH(Z$1,$B258)),MAX(L$1:L257)+1)</f>
        <v>0</v>
      </c>
      <c r="M258" s="12" t="b">
        <f>IF(ISNUMBER(SEARCH(AA$1,$B258)),MAX(M$1:M257)+1)</f>
        <v>0</v>
      </c>
      <c r="N258" s="12" t="b">
        <f>IF(ISNUMBER(SEARCH(AB$1,$B258)),MAX(N$1:N257)+1)</f>
        <v>0</v>
      </c>
      <c r="O258" s="12" t="str">
        <f>'AB Touchpoint System Workbook'!K269</f>
        <v>Client 257</v>
      </c>
      <c r="P258" s="13">
        <f t="shared" si="7"/>
        <v>257</v>
      </c>
      <c r="Q258" s="20" t="str">
        <f>IFERROR(VLOOKUP($P258,C:$O,13,0),"")</f>
        <v/>
      </c>
      <c r="R258" s="20" t="str">
        <f>IFERROR(VLOOKUP($P258,D:$O,12,0),"")</f>
        <v/>
      </c>
      <c r="S258" s="20" t="str">
        <f>IFERROR(VLOOKUP($P258,E:$O,11,0),"")</f>
        <v/>
      </c>
      <c r="T258" s="20" t="str">
        <f>IFERROR(VLOOKUP($P258,F:$O,10,0),"")</f>
        <v/>
      </c>
      <c r="U258" s="20" t="str">
        <f>IFERROR(VLOOKUP($P258,G:$O,9,0),"")</f>
        <v/>
      </c>
      <c r="V258" s="20" t="str">
        <f>IFERROR(VLOOKUP($P258,H:$O,8,0),"")</f>
        <v/>
      </c>
      <c r="W258" s="20" t="str">
        <f>IFERROR(VLOOKUP($P258,I:$O,7,0),"")</f>
        <v/>
      </c>
      <c r="X258" s="20" t="str">
        <f>IFERROR(VLOOKUP($P258,J:$O,6,0),"")</f>
        <v/>
      </c>
      <c r="Y258" s="20" t="str">
        <f>IFERROR(VLOOKUP($P258,K:$O,5,0),"")</f>
        <v/>
      </c>
      <c r="Z258" s="20" t="str">
        <f>IFERROR(VLOOKUP($P258,L:$O,4,0),"")</f>
        <v/>
      </c>
      <c r="AA258" s="20" t="str">
        <f>IFERROR(VLOOKUP($P258,M:$O,3,0),"")</f>
        <v/>
      </c>
      <c r="AB258" s="20" t="str">
        <f>IFERROR(VLOOKUP($P258,N:$O,2,0),"")</f>
        <v/>
      </c>
    </row>
    <row r="259" spans="1:28" x14ac:dyDescent="0.15">
      <c r="A259" s="9" t="str">
        <f>'AB Touchpoint System Workbook'!M270</f>
        <v>June</v>
      </c>
      <c r="B259" s="12" t="str">
        <f t="shared" ref="B259:B322" si="8">O259&amp;A259</f>
        <v>Client 258June</v>
      </c>
      <c r="C259" s="12" t="b">
        <f>IF(ISNUMBER(SEARCH(Q$1,$B259)),MAX(C$1:C258)+1)</f>
        <v>0</v>
      </c>
      <c r="D259" s="12" t="b">
        <f>IF(ISNUMBER(SEARCH(R$1,$B259)),MAX(D$1:D258)+1)</f>
        <v>0</v>
      </c>
      <c r="E259" s="12" t="b">
        <f>IF(ISNUMBER(SEARCH(S$1,$B259)),MAX(E$1:E258)+1)</f>
        <v>0</v>
      </c>
      <c r="F259" s="12" t="b">
        <f>IF(ISNUMBER(SEARCH(T$1,$B259)),MAX(F$1:F258)+1)</f>
        <v>0</v>
      </c>
      <c r="G259" s="12" t="b">
        <f>IF(ISNUMBER(SEARCH(U$1,$B259)),MAX(G$1:G258)+1)</f>
        <v>0</v>
      </c>
      <c r="H259" s="12">
        <f>IF(ISNUMBER(SEARCH(V$1,$B259)),MAX(H$1:H258)+1)</f>
        <v>22</v>
      </c>
      <c r="I259" s="12" t="b">
        <f>IF(ISNUMBER(SEARCH(W$1,$B259)),MAX(I$1:I258)+1)</f>
        <v>0</v>
      </c>
      <c r="J259" s="12" t="b">
        <f>IF(ISNUMBER(SEARCH(X$1,$B259)),MAX(J$1:J258)+1)</f>
        <v>0</v>
      </c>
      <c r="K259" s="12" t="b">
        <f>IF(ISNUMBER(SEARCH(Y$1,$B259)),MAX(K$1:K258)+1)</f>
        <v>0</v>
      </c>
      <c r="L259" s="12" t="b">
        <f>IF(ISNUMBER(SEARCH(Z$1,$B259)),MAX(L$1:L258)+1)</f>
        <v>0</v>
      </c>
      <c r="M259" s="12" t="b">
        <f>IF(ISNUMBER(SEARCH(AA$1,$B259)),MAX(M$1:M258)+1)</f>
        <v>0</v>
      </c>
      <c r="N259" s="12" t="b">
        <f>IF(ISNUMBER(SEARCH(AB$1,$B259)),MAX(N$1:N258)+1)</f>
        <v>0</v>
      </c>
      <c r="O259" s="12" t="str">
        <f>'AB Touchpoint System Workbook'!K270</f>
        <v>Client 258</v>
      </c>
      <c r="P259" s="13">
        <f t="shared" si="7"/>
        <v>258</v>
      </c>
      <c r="Q259" s="20" t="str">
        <f>IFERROR(VLOOKUP($P259,C:$O,13,0),"")</f>
        <v/>
      </c>
      <c r="R259" s="20" t="str">
        <f>IFERROR(VLOOKUP($P259,D:$O,12,0),"")</f>
        <v/>
      </c>
      <c r="S259" s="20" t="str">
        <f>IFERROR(VLOOKUP($P259,E:$O,11,0),"")</f>
        <v/>
      </c>
      <c r="T259" s="20" t="str">
        <f>IFERROR(VLOOKUP($P259,F:$O,10,0),"")</f>
        <v/>
      </c>
      <c r="U259" s="20" t="str">
        <f>IFERROR(VLOOKUP($P259,G:$O,9,0),"")</f>
        <v/>
      </c>
      <c r="V259" s="20" t="str">
        <f>IFERROR(VLOOKUP($P259,H:$O,8,0),"")</f>
        <v/>
      </c>
      <c r="W259" s="20" t="str">
        <f>IFERROR(VLOOKUP($P259,I:$O,7,0),"")</f>
        <v/>
      </c>
      <c r="X259" s="20" t="str">
        <f>IFERROR(VLOOKUP($P259,J:$O,6,0),"")</f>
        <v/>
      </c>
      <c r="Y259" s="20" t="str">
        <f>IFERROR(VLOOKUP($P259,K:$O,5,0),"")</f>
        <v/>
      </c>
      <c r="Z259" s="20" t="str">
        <f>IFERROR(VLOOKUP($P259,L:$O,4,0),"")</f>
        <v/>
      </c>
      <c r="AA259" s="20" t="str">
        <f>IFERROR(VLOOKUP($P259,M:$O,3,0),"")</f>
        <v/>
      </c>
      <c r="AB259" s="20" t="str">
        <f>IFERROR(VLOOKUP($P259,N:$O,2,0),"")</f>
        <v/>
      </c>
    </row>
    <row r="260" spans="1:28" x14ac:dyDescent="0.15">
      <c r="A260" s="9" t="str">
        <f>'AB Touchpoint System Workbook'!M271</f>
        <v>July</v>
      </c>
      <c r="B260" s="12" t="str">
        <f t="shared" si="8"/>
        <v>Client 259July</v>
      </c>
      <c r="C260" s="12" t="b">
        <f>IF(ISNUMBER(SEARCH(Q$1,$B260)),MAX(C$1:C259)+1)</f>
        <v>0</v>
      </c>
      <c r="D260" s="12" t="b">
        <f>IF(ISNUMBER(SEARCH(R$1,$B260)),MAX(D$1:D259)+1)</f>
        <v>0</v>
      </c>
      <c r="E260" s="12" t="b">
        <f>IF(ISNUMBER(SEARCH(S$1,$B260)),MAX(E$1:E259)+1)</f>
        <v>0</v>
      </c>
      <c r="F260" s="12" t="b">
        <f>IF(ISNUMBER(SEARCH(T$1,$B260)),MAX(F$1:F259)+1)</f>
        <v>0</v>
      </c>
      <c r="G260" s="12" t="b">
        <f>IF(ISNUMBER(SEARCH(U$1,$B260)),MAX(G$1:G259)+1)</f>
        <v>0</v>
      </c>
      <c r="H260" s="12" t="b">
        <f>IF(ISNUMBER(SEARCH(V$1,$B260)),MAX(H$1:H259)+1)</f>
        <v>0</v>
      </c>
      <c r="I260" s="12">
        <f>IF(ISNUMBER(SEARCH(W$1,$B260)),MAX(I$1:I259)+1)</f>
        <v>22</v>
      </c>
      <c r="J260" s="12" t="b">
        <f>IF(ISNUMBER(SEARCH(X$1,$B260)),MAX(J$1:J259)+1)</f>
        <v>0</v>
      </c>
      <c r="K260" s="12" t="b">
        <f>IF(ISNUMBER(SEARCH(Y$1,$B260)),MAX(K$1:K259)+1)</f>
        <v>0</v>
      </c>
      <c r="L260" s="12" t="b">
        <f>IF(ISNUMBER(SEARCH(Z$1,$B260)),MAX(L$1:L259)+1)</f>
        <v>0</v>
      </c>
      <c r="M260" s="12" t="b">
        <f>IF(ISNUMBER(SEARCH(AA$1,$B260)),MAX(M$1:M259)+1)</f>
        <v>0</v>
      </c>
      <c r="N260" s="12" t="b">
        <f>IF(ISNUMBER(SEARCH(AB$1,$B260)),MAX(N$1:N259)+1)</f>
        <v>0</v>
      </c>
      <c r="O260" s="12" t="str">
        <f>'AB Touchpoint System Workbook'!K271</f>
        <v>Client 259</v>
      </c>
      <c r="P260" s="13">
        <f t="shared" ref="P260:P323" si="9">P259+1</f>
        <v>259</v>
      </c>
      <c r="Q260" s="20" t="str">
        <f>IFERROR(VLOOKUP($P260,C:$O,13,0),"")</f>
        <v/>
      </c>
      <c r="R260" s="20" t="str">
        <f>IFERROR(VLOOKUP($P260,D:$O,12,0),"")</f>
        <v/>
      </c>
      <c r="S260" s="20" t="str">
        <f>IFERROR(VLOOKUP($P260,E:$O,11,0),"")</f>
        <v/>
      </c>
      <c r="T260" s="20" t="str">
        <f>IFERROR(VLOOKUP($P260,F:$O,10,0),"")</f>
        <v/>
      </c>
      <c r="U260" s="20" t="str">
        <f>IFERROR(VLOOKUP($P260,G:$O,9,0),"")</f>
        <v/>
      </c>
      <c r="V260" s="20" t="str">
        <f>IFERROR(VLOOKUP($P260,H:$O,8,0),"")</f>
        <v/>
      </c>
      <c r="W260" s="20" t="str">
        <f>IFERROR(VLOOKUP($P260,I:$O,7,0),"")</f>
        <v/>
      </c>
      <c r="X260" s="20" t="str">
        <f>IFERROR(VLOOKUP($P260,J:$O,6,0),"")</f>
        <v/>
      </c>
      <c r="Y260" s="20" t="str">
        <f>IFERROR(VLOOKUP($P260,K:$O,5,0),"")</f>
        <v/>
      </c>
      <c r="Z260" s="20" t="str">
        <f>IFERROR(VLOOKUP($P260,L:$O,4,0),"")</f>
        <v/>
      </c>
      <c r="AA260" s="20" t="str">
        <f>IFERROR(VLOOKUP($P260,M:$O,3,0),"")</f>
        <v/>
      </c>
      <c r="AB260" s="20" t="str">
        <f>IFERROR(VLOOKUP($P260,N:$O,2,0),"")</f>
        <v/>
      </c>
    </row>
    <row r="261" spans="1:28" x14ac:dyDescent="0.15">
      <c r="A261" s="9" t="str">
        <f>'AB Touchpoint System Workbook'!M272</f>
        <v>August</v>
      </c>
      <c r="B261" s="12" t="str">
        <f t="shared" si="8"/>
        <v>Client 260August</v>
      </c>
      <c r="C261" s="12" t="b">
        <f>IF(ISNUMBER(SEARCH(Q$1,$B261)),MAX(C$1:C260)+1)</f>
        <v>0</v>
      </c>
      <c r="D261" s="12" t="b">
        <f>IF(ISNUMBER(SEARCH(R$1,$B261)),MAX(D$1:D260)+1)</f>
        <v>0</v>
      </c>
      <c r="E261" s="12" t="b">
        <f>IF(ISNUMBER(SEARCH(S$1,$B261)),MAX(E$1:E260)+1)</f>
        <v>0</v>
      </c>
      <c r="F261" s="12" t="b">
        <f>IF(ISNUMBER(SEARCH(T$1,$B261)),MAX(F$1:F260)+1)</f>
        <v>0</v>
      </c>
      <c r="G261" s="12" t="b">
        <f>IF(ISNUMBER(SEARCH(U$1,$B261)),MAX(G$1:G260)+1)</f>
        <v>0</v>
      </c>
      <c r="H261" s="12" t="b">
        <f>IF(ISNUMBER(SEARCH(V$1,$B261)),MAX(H$1:H260)+1)</f>
        <v>0</v>
      </c>
      <c r="I261" s="12" t="b">
        <f>IF(ISNUMBER(SEARCH(W$1,$B261)),MAX(I$1:I260)+1)</f>
        <v>0</v>
      </c>
      <c r="J261" s="12">
        <f>IF(ISNUMBER(SEARCH(X$1,$B261)),MAX(J$1:J260)+1)</f>
        <v>23</v>
      </c>
      <c r="K261" s="12" t="b">
        <f>IF(ISNUMBER(SEARCH(Y$1,$B261)),MAX(K$1:K260)+1)</f>
        <v>0</v>
      </c>
      <c r="L261" s="12" t="b">
        <f>IF(ISNUMBER(SEARCH(Z$1,$B261)),MAX(L$1:L260)+1)</f>
        <v>0</v>
      </c>
      <c r="M261" s="12" t="b">
        <f>IF(ISNUMBER(SEARCH(AA$1,$B261)),MAX(M$1:M260)+1)</f>
        <v>0</v>
      </c>
      <c r="N261" s="12" t="b">
        <f>IF(ISNUMBER(SEARCH(AB$1,$B261)),MAX(N$1:N260)+1)</f>
        <v>0</v>
      </c>
      <c r="O261" s="12" t="str">
        <f>'AB Touchpoint System Workbook'!K272</f>
        <v>Client 260</v>
      </c>
      <c r="P261" s="13">
        <f t="shared" si="9"/>
        <v>260</v>
      </c>
      <c r="Q261" s="20" t="str">
        <f>IFERROR(VLOOKUP($P261,C:$O,13,0),"")</f>
        <v/>
      </c>
      <c r="R261" s="20" t="str">
        <f>IFERROR(VLOOKUP($P261,D:$O,12,0),"")</f>
        <v/>
      </c>
      <c r="S261" s="20" t="str">
        <f>IFERROR(VLOOKUP($P261,E:$O,11,0),"")</f>
        <v/>
      </c>
      <c r="T261" s="20" t="str">
        <f>IFERROR(VLOOKUP($P261,F:$O,10,0),"")</f>
        <v/>
      </c>
      <c r="U261" s="20" t="str">
        <f>IFERROR(VLOOKUP($P261,G:$O,9,0),"")</f>
        <v/>
      </c>
      <c r="V261" s="20" t="str">
        <f>IFERROR(VLOOKUP($P261,H:$O,8,0),"")</f>
        <v/>
      </c>
      <c r="W261" s="20" t="str">
        <f>IFERROR(VLOOKUP($P261,I:$O,7,0),"")</f>
        <v/>
      </c>
      <c r="X261" s="20" t="str">
        <f>IFERROR(VLOOKUP($P261,J:$O,6,0),"")</f>
        <v/>
      </c>
      <c r="Y261" s="20" t="str">
        <f>IFERROR(VLOOKUP($P261,K:$O,5,0),"")</f>
        <v/>
      </c>
      <c r="Z261" s="20" t="str">
        <f>IFERROR(VLOOKUP($P261,L:$O,4,0),"")</f>
        <v/>
      </c>
      <c r="AA261" s="20" t="str">
        <f>IFERROR(VLOOKUP($P261,M:$O,3,0),"")</f>
        <v/>
      </c>
      <c r="AB261" s="20" t="str">
        <f>IFERROR(VLOOKUP($P261,N:$O,2,0),"")</f>
        <v/>
      </c>
    </row>
    <row r="262" spans="1:28" x14ac:dyDescent="0.15">
      <c r="A262" s="9" t="str">
        <f>'AB Touchpoint System Workbook'!M273</f>
        <v>September</v>
      </c>
      <c r="B262" s="12" t="str">
        <f t="shared" si="8"/>
        <v>Client 261September</v>
      </c>
      <c r="C262" s="12" t="b">
        <f>IF(ISNUMBER(SEARCH(Q$1,$B262)),MAX(C$1:C261)+1)</f>
        <v>0</v>
      </c>
      <c r="D262" s="12" t="b">
        <f>IF(ISNUMBER(SEARCH(R$1,$B262)),MAX(D$1:D261)+1)</f>
        <v>0</v>
      </c>
      <c r="E262" s="12" t="b">
        <f>IF(ISNUMBER(SEARCH(S$1,$B262)),MAX(E$1:E261)+1)</f>
        <v>0</v>
      </c>
      <c r="F262" s="12" t="b">
        <f>IF(ISNUMBER(SEARCH(T$1,$B262)),MAX(F$1:F261)+1)</f>
        <v>0</v>
      </c>
      <c r="G262" s="12" t="b">
        <f>IF(ISNUMBER(SEARCH(U$1,$B262)),MAX(G$1:G261)+1)</f>
        <v>0</v>
      </c>
      <c r="H262" s="12" t="b">
        <f>IF(ISNUMBER(SEARCH(V$1,$B262)),MAX(H$1:H261)+1)</f>
        <v>0</v>
      </c>
      <c r="I262" s="12" t="b">
        <f>IF(ISNUMBER(SEARCH(W$1,$B262)),MAX(I$1:I261)+1)</f>
        <v>0</v>
      </c>
      <c r="J262" s="12" t="b">
        <f>IF(ISNUMBER(SEARCH(X$1,$B262)),MAX(J$1:J261)+1)</f>
        <v>0</v>
      </c>
      <c r="K262" s="12">
        <f>IF(ISNUMBER(SEARCH(Y$1,$B262)),MAX(K$1:K261)+1)</f>
        <v>22</v>
      </c>
      <c r="L262" s="12" t="b">
        <f>IF(ISNUMBER(SEARCH(Z$1,$B262)),MAX(L$1:L261)+1)</f>
        <v>0</v>
      </c>
      <c r="M262" s="12" t="b">
        <f>IF(ISNUMBER(SEARCH(AA$1,$B262)),MAX(M$1:M261)+1)</f>
        <v>0</v>
      </c>
      <c r="N262" s="12" t="b">
        <f>IF(ISNUMBER(SEARCH(AB$1,$B262)),MAX(N$1:N261)+1)</f>
        <v>0</v>
      </c>
      <c r="O262" s="12" t="str">
        <f>'AB Touchpoint System Workbook'!K273</f>
        <v>Client 261</v>
      </c>
      <c r="P262" s="13">
        <f t="shared" si="9"/>
        <v>261</v>
      </c>
      <c r="Q262" s="20" t="str">
        <f>IFERROR(VLOOKUP($P262,C:$O,13,0),"")</f>
        <v/>
      </c>
      <c r="R262" s="20" t="str">
        <f>IFERROR(VLOOKUP($P262,D:$O,12,0),"")</f>
        <v/>
      </c>
      <c r="S262" s="20" t="str">
        <f>IFERROR(VLOOKUP($P262,E:$O,11,0),"")</f>
        <v/>
      </c>
      <c r="T262" s="20" t="str">
        <f>IFERROR(VLOOKUP($P262,F:$O,10,0),"")</f>
        <v/>
      </c>
      <c r="U262" s="20" t="str">
        <f>IFERROR(VLOOKUP($P262,G:$O,9,0),"")</f>
        <v/>
      </c>
      <c r="V262" s="20" t="str">
        <f>IFERROR(VLOOKUP($P262,H:$O,8,0),"")</f>
        <v/>
      </c>
      <c r="W262" s="20" t="str">
        <f>IFERROR(VLOOKUP($P262,I:$O,7,0),"")</f>
        <v/>
      </c>
      <c r="X262" s="20" t="str">
        <f>IFERROR(VLOOKUP($P262,J:$O,6,0),"")</f>
        <v/>
      </c>
      <c r="Y262" s="20" t="str">
        <f>IFERROR(VLOOKUP($P262,K:$O,5,0),"")</f>
        <v/>
      </c>
      <c r="Z262" s="20" t="str">
        <f>IFERROR(VLOOKUP($P262,L:$O,4,0),"")</f>
        <v/>
      </c>
      <c r="AA262" s="20" t="str">
        <f>IFERROR(VLOOKUP($P262,M:$O,3,0),"")</f>
        <v/>
      </c>
      <c r="AB262" s="20" t="str">
        <f>IFERROR(VLOOKUP($P262,N:$O,2,0),"")</f>
        <v/>
      </c>
    </row>
    <row r="263" spans="1:28" x14ac:dyDescent="0.15">
      <c r="A263" s="9" t="str">
        <f>'AB Touchpoint System Workbook'!M274</f>
        <v>October</v>
      </c>
      <c r="B263" s="12" t="str">
        <f t="shared" si="8"/>
        <v>Client 262October</v>
      </c>
      <c r="C263" s="12" t="b">
        <f>IF(ISNUMBER(SEARCH(Q$1,$B263)),MAX(C$1:C262)+1)</f>
        <v>0</v>
      </c>
      <c r="D263" s="12" t="b">
        <f>IF(ISNUMBER(SEARCH(R$1,$B263)),MAX(D$1:D262)+1)</f>
        <v>0</v>
      </c>
      <c r="E263" s="12" t="b">
        <f>IF(ISNUMBER(SEARCH(S$1,$B263)),MAX(E$1:E262)+1)</f>
        <v>0</v>
      </c>
      <c r="F263" s="12" t="b">
        <f>IF(ISNUMBER(SEARCH(T$1,$B263)),MAX(F$1:F262)+1)</f>
        <v>0</v>
      </c>
      <c r="G263" s="12" t="b">
        <f>IF(ISNUMBER(SEARCH(U$1,$B263)),MAX(G$1:G262)+1)</f>
        <v>0</v>
      </c>
      <c r="H263" s="12" t="b">
        <f>IF(ISNUMBER(SEARCH(V$1,$B263)),MAX(H$1:H262)+1)</f>
        <v>0</v>
      </c>
      <c r="I263" s="12" t="b">
        <f>IF(ISNUMBER(SEARCH(W$1,$B263)),MAX(I$1:I262)+1)</f>
        <v>0</v>
      </c>
      <c r="J263" s="12" t="b">
        <f>IF(ISNUMBER(SEARCH(X$1,$B263)),MAX(J$1:J262)+1)</f>
        <v>0</v>
      </c>
      <c r="K263" s="12" t="b">
        <f>IF(ISNUMBER(SEARCH(Y$1,$B263)),MAX(K$1:K262)+1)</f>
        <v>0</v>
      </c>
      <c r="L263" s="12">
        <f>IF(ISNUMBER(SEARCH(Z$1,$B263)),MAX(L$1:L262)+1)</f>
        <v>23</v>
      </c>
      <c r="M263" s="12" t="b">
        <f>IF(ISNUMBER(SEARCH(AA$1,$B263)),MAX(M$1:M262)+1)</f>
        <v>0</v>
      </c>
      <c r="N263" s="12" t="b">
        <f>IF(ISNUMBER(SEARCH(AB$1,$B263)),MAX(N$1:N262)+1)</f>
        <v>0</v>
      </c>
      <c r="O263" s="12" t="str">
        <f>'AB Touchpoint System Workbook'!K274</f>
        <v>Client 262</v>
      </c>
      <c r="P263" s="13">
        <f t="shared" si="9"/>
        <v>262</v>
      </c>
      <c r="Q263" s="20" t="str">
        <f>IFERROR(VLOOKUP($P263,C:$O,13,0),"")</f>
        <v/>
      </c>
      <c r="R263" s="20" t="str">
        <f>IFERROR(VLOOKUP($P263,D:$O,12,0),"")</f>
        <v/>
      </c>
      <c r="S263" s="20" t="str">
        <f>IFERROR(VLOOKUP($P263,E:$O,11,0),"")</f>
        <v/>
      </c>
      <c r="T263" s="20" t="str">
        <f>IFERROR(VLOOKUP($P263,F:$O,10,0),"")</f>
        <v/>
      </c>
      <c r="U263" s="20" t="str">
        <f>IFERROR(VLOOKUP($P263,G:$O,9,0),"")</f>
        <v/>
      </c>
      <c r="V263" s="20" t="str">
        <f>IFERROR(VLOOKUP($P263,H:$O,8,0),"")</f>
        <v/>
      </c>
      <c r="W263" s="20" t="str">
        <f>IFERROR(VLOOKUP($P263,I:$O,7,0),"")</f>
        <v/>
      </c>
      <c r="X263" s="20" t="str">
        <f>IFERROR(VLOOKUP($P263,J:$O,6,0),"")</f>
        <v/>
      </c>
      <c r="Y263" s="20" t="str">
        <f>IFERROR(VLOOKUP($P263,K:$O,5,0),"")</f>
        <v/>
      </c>
      <c r="Z263" s="20" t="str">
        <f>IFERROR(VLOOKUP($P263,L:$O,4,0),"")</f>
        <v/>
      </c>
      <c r="AA263" s="20" t="str">
        <f>IFERROR(VLOOKUP($P263,M:$O,3,0),"")</f>
        <v/>
      </c>
      <c r="AB263" s="20" t="str">
        <f>IFERROR(VLOOKUP($P263,N:$O,2,0),"")</f>
        <v/>
      </c>
    </row>
    <row r="264" spans="1:28" x14ac:dyDescent="0.15">
      <c r="A264" s="9" t="str">
        <f>'AB Touchpoint System Workbook'!M275</f>
        <v>November</v>
      </c>
      <c r="B264" s="12" t="str">
        <f t="shared" si="8"/>
        <v>Client 263November</v>
      </c>
      <c r="C264" s="12" t="b">
        <f>IF(ISNUMBER(SEARCH(Q$1,$B264)),MAX(C$1:C263)+1)</f>
        <v>0</v>
      </c>
      <c r="D264" s="12" t="b">
        <f>IF(ISNUMBER(SEARCH(R$1,$B264)),MAX(D$1:D263)+1)</f>
        <v>0</v>
      </c>
      <c r="E264" s="12" t="b">
        <f>IF(ISNUMBER(SEARCH(S$1,$B264)),MAX(E$1:E263)+1)</f>
        <v>0</v>
      </c>
      <c r="F264" s="12" t="b">
        <f>IF(ISNUMBER(SEARCH(T$1,$B264)),MAX(F$1:F263)+1)</f>
        <v>0</v>
      </c>
      <c r="G264" s="12" t="b">
        <f>IF(ISNUMBER(SEARCH(U$1,$B264)),MAX(G$1:G263)+1)</f>
        <v>0</v>
      </c>
      <c r="H264" s="12" t="b">
        <f>IF(ISNUMBER(SEARCH(V$1,$B264)),MAX(H$1:H263)+1)</f>
        <v>0</v>
      </c>
      <c r="I264" s="12" t="b">
        <f>IF(ISNUMBER(SEARCH(W$1,$B264)),MAX(I$1:I263)+1)</f>
        <v>0</v>
      </c>
      <c r="J264" s="12" t="b">
        <f>IF(ISNUMBER(SEARCH(X$1,$B264)),MAX(J$1:J263)+1)</f>
        <v>0</v>
      </c>
      <c r="K264" s="12" t="b">
        <f>IF(ISNUMBER(SEARCH(Y$1,$B264)),MAX(K$1:K263)+1)</f>
        <v>0</v>
      </c>
      <c r="L264" s="12" t="b">
        <f>IF(ISNUMBER(SEARCH(Z$1,$B264)),MAX(L$1:L263)+1)</f>
        <v>0</v>
      </c>
      <c r="M264" s="12">
        <f>IF(ISNUMBER(SEARCH(AA$1,$B264)),MAX(M$1:M263)+1)</f>
        <v>22</v>
      </c>
      <c r="N264" s="12" t="b">
        <f>IF(ISNUMBER(SEARCH(AB$1,$B264)),MAX(N$1:N263)+1)</f>
        <v>0</v>
      </c>
      <c r="O264" s="12" t="str">
        <f>'AB Touchpoint System Workbook'!K275</f>
        <v>Client 263</v>
      </c>
      <c r="P264" s="13">
        <f t="shared" si="9"/>
        <v>263</v>
      </c>
      <c r="Q264" s="20" t="str">
        <f>IFERROR(VLOOKUP($P264,C:$O,13,0),"")</f>
        <v/>
      </c>
      <c r="R264" s="20" t="str">
        <f>IFERROR(VLOOKUP($P264,D:$O,12,0),"")</f>
        <v/>
      </c>
      <c r="S264" s="20" t="str">
        <f>IFERROR(VLOOKUP($P264,E:$O,11,0),"")</f>
        <v/>
      </c>
      <c r="T264" s="20" t="str">
        <f>IFERROR(VLOOKUP($P264,F:$O,10,0),"")</f>
        <v/>
      </c>
      <c r="U264" s="20" t="str">
        <f>IFERROR(VLOOKUP($P264,G:$O,9,0),"")</f>
        <v/>
      </c>
      <c r="V264" s="20" t="str">
        <f>IFERROR(VLOOKUP($P264,H:$O,8,0),"")</f>
        <v/>
      </c>
      <c r="W264" s="20" t="str">
        <f>IFERROR(VLOOKUP($P264,I:$O,7,0),"")</f>
        <v/>
      </c>
      <c r="X264" s="20" t="str">
        <f>IFERROR(VLOOKUP($P264,J:$O,6,0),"")</f>
        <v/>
      </c>
      <c r="Y264" s="20" t="str">
        <f>IFERROR(VLOOKUP($P264,K:$O,5,0),"")</f>
        <v/>
      </c>
      <c r="Z264" s="20" t="str">
        <f>IFERROR(VLOOKUP($P264,L:$O,4,0),"")</f>
        <v/>
      </c>
      <c r="AA264" s="20" t="str">
        <f>IFERROR(VLOOKUP($P264,M:$O,3,0),"")</f>
        <v/>
      </c>
      <c r="AB264" s="20" t="str">
        <f>IFERROR(VLOOKUP($P264,N:$O,2,0),"")</f>
        <v/>
      </c>
    </row>
    <row r="265" spans="1:28" x14ac:dyDescent="0.15">
      <c r="A265" s="9" t="str">
        <f>'AB Touchpoint System Workbook'!M276</f>
        <v>December</v>
      </c>
      <c r="B265" s="12" t="str">
        <f t="shared" si="8"/>
        <v>Client 264December</v>
      </c>
      <c r="C265" s="12" t="b">
        <f>IF(ISNUMBER(SEARCH(Q$1,$B265)),MAX(C$1:C264)+1)</f>
        <v>0</v>
      </c>
      <c r="D265" s="12" t="b">
        <f>IF(ISNUMBER(SEARCH(R$1,$B265)),MAX(D$1:D264)+1)</f>
        <v>0</v>
      </c>
      <c r="E265" s="12" t="b">
        <f>IF(ISNUMBER(SEARCH(S$1,$B265)),MAX(E$1:E264)+1)</f>
        <v>0</v>
      </c>
      <c r="F265" s="12" t="b">
        <f>IF(ISNUMBER(SEARCH(T$1,$B265)),MAX(F$1:F264)+1)</f>
        <v>0</v>
      </c>
      <c r="G265" s="12" t="b">
        <f>IF(ISNUMBER(SEARCH(U$1,$B265)),MAX(G$1:G264)+1)</f>
        <v>0</v>
      </c>
      <c r="H265" s="12" t="b">
        <f>IF(ISNUMBER(SEARCH(V$1,$B265)),MAX(H$1:H264)+1)</f>
        <v>0</v>
      </c>
      <c r="I265" s="12" t="b">
        <f>IF(ISNUMBER(SEARCH(W$1,$B265)),MAX(I$1:I264)+1)</f>
        <v>0</v>
      </c>
      <c r="J265" s="12" t="b">
        <f>IF(ISNUMBER(SEARCH(X$1,$B265)),MAX(J$1:J264)+1)</f>
        <v>0</v>
      </c>
      <c r="K265" s="12" t="b">
        <f>IF(ISNUMBER(SEARCH(Y$1,$B265)),MAX(K$1:K264)+1)</f>
        <v>0</v>
      </c>
      <c r="L265" s="12" t="b">
        <f>IF(ISNUMBER(SEARCH(Z$1,$B265)),MAX(L$1:L264)+1)</f>
        <v>0</v>
      </c>
      <c r="M265" s="12" t="b">
        <f>IF(ISNUMBER(SEARCH(AA$1,$B265)),MAX(M$1:M264)+1)</f>
        <v>0</v>
      </c>
      <c r="N265" s="12">
        <f>IF(ISNUMBER(SEARCH(AB$1,$B265)),MAX(N$1:N264)+1)</f>
        <v>21</v>
      </c>
      <c r="O265" s="12" t="str">
        <f>'AB Touchpoint System Workbook'!K276</f>
        <v>Client 264</v>
      </c>
      <c r="P265" s="13">
        <f t="shared" si="9"/>
        <v>264</v>
      </c>
      <c r="Q265" s="20" t="str">
        <f>IFERROR(VLOOKUP($P265,C:$O,13,0),"")</f>
        <v/>
      </c>
      <c r="R265" s="20" t="str">
        <f>IFERROR(VLOOKUP($P265,D:$O,12,0),"")</f>
        <v/>
      </c>
      <c r="S265" s="20" t="str">
        <f>IFERROR(VLOOKUP($P265,E:$O,11,0),"")</f>
        <v/>
      </c>
      <c r="T265" s="20" t="str">
        <f>IFERROR(VLOOKUP($P265,F:$O,10,0),"")</f>
        <v/>
      </c>
      <c r="U265" s="20" t="str">
        <f>IFERROR(VLOOKUP($P265,G:$O,9,0),"")</f>
        <v/>
      </c>
      <c r="V265" s="20" t="str">
        <f>IFERROR(VLOOKUP($P265,H:$O,8,0),"")</f>
        <v/>
      </c>
      <c r="W265" s="20" t="str">
        <f>IFERROR(VLOOKUP($P265,I:$O,7,0),"")</f>
        <v/>
      </c>
      <c r="X265" s="20" t="str">
        <f>IFERROR(VLOOKUP($P265,J:$O,6,0),"")</f>
        <v/>
      </c>
      <c r="Y265" s="20" t="str">
        <f>IFERROR(VLOOKUP($P265,K:$O,5,0),"")</f>
        <v/>
      </c>
      <c r="Z265" s="20" t="str">
        <f>IFERROR(VLOOKUP($P265,L:$O,4,0),"")</f>
        <v/>
      </c>
      <c r="AA265" s="20" t="str">
        <f>IFERROR(VLOOKUP($P265,M:$O,3,0),"")</f>
        <v/>
      </c>
      <c r="AB265" s="20" t="str">
        <f>IFERROR(VLOOKUP($P265,N:$O,2,0),"")</f>
        <v/>
      </c>
    </row>
    <row r="266" spans="1:28" x14ac:dyDescent="0.15">
      <c r="A266" s="9" t="str">
        <f>'AB Touchpoint System Workbook'!M277</f>
        <v>January</v>
      </c>
      <c r="B266" s="12" t="str">
        <f t="shared" si="8"/>
        <v>Client 265January</v>
      </c>
      <c r="C266" s="12">
        <f>IF(ISNUMBER(SEARCH(Q$1,$B266)),MAX(C$1:C265)+1)</f>
        <v>22</v>
      </c>
      <c r="D266" s="12" t="b">
        <f>IF(ISNUMBER(SEARCH(R$1,$B266)),MAX(D$1:D265)+1)</f>
        <v>0</v>
      </c>
      <c r="E266" s="12" t="b">
        <f>IF(ISNUMBER(SEARCH(S$1,$B266)),MAX(E$1:E265)+1)</f>
        <v>0</v>
      </c>
      <c r="F266" s="12" t="b">
        <f>IF(ISNUMBER(SEARCH(T$1,$B266)),MAX(F$1:F265)+1)</f>
        <v>0</v>
      </c>
      <c r="G266" s="12" t="b">
        <f>IF(ISNUMBER(SEARCH(U$1,$B266)),MAX(G$1:G265)+1)</f>
        <v>0</v>
      </c>
      <c r="H266" s="12" t="b">
        <f>IF(ISNUMBER(SEARCH(V$1,$B266)),MAX(H$1:H265)+1)</f>
        <v>0</v>
      </c>
      <c r="I266" s="12" t="b">
        <f>IF(ISNUMBER(SEARCH(W$1,$B266)),MAX(I$1:I265)+1)</f>
        <v>0</v>
      </c>
      <c r="J266" s="12" t="b">
        <f>IF(ISNUMBER(SEARCH(X$1,$B266)),MAX(J$1:J265)+1)</f>
        <v>0</v>
      </c>
      <c r="K266" s="12" t="b">
        <f>IF(ISNUMBER(SEARCH(Y$1,$B266)),MAX(K$1:K265)+1)</f>
        <v>0</v>
      </c>
      <c r="L266" s="12" t="b">
        <f>IF(ISNUMBER(SEARCH(Z$1,$B266)),MAX(L$1:L265)+1)</f>
        <v>0</v>
      </c>
      <c r="M266" s="12" t="b">
        <f>IF(ISNUMBER(SEARCH(AA$1,$B266)),MAX(M$1:M265)+1)</f>
        <v>0</v>
      </c>
      <c r="N266" s="12" t="b">
        <f>IF(ISNUMBER(SEARCH(AB$1,$B266)),MAX(N$1:N265)+1)</f>
        <v>0</v>
      </c>
      <c r="O266" s="12" t="str">
        <f>'AB Touchpoint System Workbook'!K277</f>
        <v>Client 265</v>
      </c>
      <c r="P266" s="13">
        <f t="shared" si="9"/>
        <v>265</v>
      </c>
      <c r="Q266" s="20" t="str">
        <f>IFERROR(VLOOKUP($P266,C:$O,13,0),"")</f>
        <v/>
      </c>
      <c r="R266" s="20" t="str">
        <f>IFERROR(VLOOKUP($P266,D:$O,12,0),"")</f>
        <v/>
      </c>
      <c r="S266" s="20" t="str">
        <f>IFERROR(VLOOKUP($P266,E:$O,11,0),"")</f>
        <v/>
      </c>
      <c r="T266" s="20" t="str">
        <f>IFERROR(VLOOKUP($P266,F:$O,10,0),"")</f>
        <v/>
      </c>
      <c r="U266" s="20" t="str">
        <f>IFERROR(VLOOKUP($P266,G:$O,9,0),"")</f>
        <v/>
      </c>
      <c r="V266" s="20" t="str">
        <f>IFERROR(VLOOKUP($P266,H:$O,8,0),"")</f>
        <v/>
      </c>
      <c r="W266" s="20" t="str">
        <f>IFERROR(VLOOKUP($P266,I:$O,7,0),"")</f>
        <v/>
      </c>
      <c r="X266" s="20" t="str">
        <f>IFERROR(VLOOKUP($P266,J:$O,6,0),"")</f>
        <v/>
      </c>
      <c r="Y266" s="20" t="str">
        <f>IFERROR(VLOOKUP($P266,K:$O,5,0),"")</f>
        <v/>
      </c>
      <c r="Z266" s="20" t="str">
        <f>IFERROR(VLOOKUP($P266,L:$O,4,0),"")</f>
        <v/>
      </c>
      <c r="AA266" s="20" t="str">
        <f>IFERROR(VLOOKUP($P266,M:$O,3,0),"")</f>
        <v/>
      </c>
      <c r="AB266" s="20" t="str">
        <f>IFERROR(VLOOKUP($P266,N:$O,2,0),"")</f>
        <v/>
      </c>
    </row>
    <row r="267" spans="1:28" x14ac:dyDescent="0.15">
      <c r="A267" s="9" t="str">
        <f>'AB Touchpoint System Workbook'!M278</f>
        <v>February</v>
      </c>
      <c r="B267" s="12" t="str">
        <f t="shared" si="8"/>
        <v>Client 266February</v>
      </c>
      <c r="C267" s="12" t="b">
        <f>IF(ISNUMBER(SEARCH(Q$1,$B267)),MAX(C$1:C266)+1)</f>
        <v>0</v>
      </c>
      <c r="D267" s="12">
        <f>IF(ISNUMBER(SEARCH(R$1,$B267)),MAX(D$1:D266)+1)</f>
        <v>23</v>
      </c>
      <c r="E267" s="12" t="b">
        <f>IF(ISNUMBER(SEARCH(S$1,$B267)),MAX(E$1:E266)+1)</f>
        <v>0</v>
      </c>
      <c r="F267" s="12" t="b">
        <f>IF(ISNUMBER(SEARCH(T$1,$B267)),MAX(F$1:F266)+1)</f>
        <v>0</v>
      </c>
      <c r="G267" s="12" t="b">
        <f>IF(ISNUMBER(SEARCH(U$1,$B267)),MAX(G$1:G266)+1)</f>
        <v>0</v>
      </c>
      <c r="H267" s="12" t="b">
        <f>IF(ISNUMBER(SEARCH(V$1,$B267)),MAX(H$1:H266)+1)</f>
        <v>0</v>
      </c>
      <c r="I267" s="12" t="b">
        <f>IF(ISNUMBER(SEARCH(W$1,$B267)),MAX(I$1:I266)+1)</f>
        <v>0</v>
      </c>
      <c r="J267" s="12" t="b">
        <f>IF(ISNUMBER(SEARCH(X$1,$B267)),MAX(J$1:J266)+1)</f>
        <v>0</v>
      </c>
      <c r="K267" s="12" t="b">
        <f>IF(ISNUMBER(SEARCH(Y$1,$B267)),MAX(K$1:K266)+1)</f>
        <v>0</v>
      </c>
      <c r="L267" s="12" t="b">
        <f>IF(ISNUMBER(SEARCH(Z$1,$B267)),MAX(L$1:L266)+1)</f>
        <v>0</v>
      </c>
      <c r="M267" s="12" t="b">
        <f>IF(ISNUMBER(SEARCH(AA$1,$B267)),MAX(M$1:M266)+1)</f>
        <v>0</v>
      </c>
      <c r="N267" s="12" t="b">
        <f>IF(ISNUMBER(SEARCH(AB$1,$B267)),MAX(N$1:N266)+1)</f>
        <v>0</v>
      </c>
      <c r="O267" s="12" t="str">
        <f>'AB Touchpoint System Workbook'!K278</f>
        <v>Client 266</v>
      </c>
      <c r="P267" s="13">
        <f t="shared" si="9"/>
        <v>266</v>
      </c>
      <c r="Q267" s="20" t="str">
        <f>IFERROR(VLOOKUP($P267,C:$O,13,0),"")</f>
        <v/>
      </c>
      <c r="R267" s="20" t="str">
        <f>IFERROR(VLOOKUP($P267,D:$O,12,0),"")</f>
        <v/>
      </c>
      <c r="S267" s="20" t="str">
        <f>IFERROR(VLOOKUP($P267,E:$O,11,0),"")</f>
        <v/>
      </c>
      <c r="T267" s="20" t="str">
        <f>IFERROR(VLOOKUP($P267,F:$O,10,0),"")</f>
        <v/>
      </c>
      <c r="U267" s="20" t="str">
        <f>IFERROR(VLOOKUP($P267,G:$O,9,0),"")</f>
        <v/>
      </c>
      <c r="V267" s="20" t="str">
        <f>IFERROR(VLOOKUP($P267,H:$O,8,0),"")</f>
        <v/>
      </c>
      <c r="W267" s="20" t="str">
        <f>IFERROR(VLOOKUP($P267,I:$O,7,0),"")</f>
        <v/>
      </c>
      <c r="X267" s="20" t="str">
        <f>IFERROR(VLOOKUP($P267,J:$O,6,0),"")</f>
        <v/>
      </c>
      <c r="Y267" s="20" t="str">
        <f>IFERROR(VLOOKUP($P267,K:$O,5,0),"")</f>
        <v/>
      </c>
      <c r="Z267" s="20" t="str">
        <f>IFERROR(VLOOKUP($P267,L:$O,4,0),"")</f>
        <v/>
      </c>
      <c r="AA267" s="20" t="str">
        <f>IFERROR(VLOOKUP($P267,M:$O,3,0),"")</f>
        <v/>
      </c>
      <c r="AB267" s="20" t="str">
        <f>IFERROR(VLOOKUP($P267,N:$O,2,0),"")</f>
        <v/>
      </c>
    </row>
    <row r="268" spans="1:28" x14ac:dyDescent="0.15">
      <c r="A268" s="9" t="str">
        <f>'AB Touchpoint System Workbook'!M279</f>
        <v>March</v>
      </c>
      <c r="B268" s="12" t="str">
        <f t="shared" si="8"/>
        <v>Client 267March</v>
      </c>
      <c r="C268" s="12" t="b">
        <f>IF(ISNUMBER(SEARCH(Q$1,$B268)),MAX(C$1:C267)+1)</f>
        <v>0</v>
      </c>
      <c r="D268" s="12" t="b">
        <f>IF(ISNUMBER(SEARCH(R$1,$B268)),MAX(D$1:D267)+1)</f>
        <v>0</v>
      </c>
      <c r="E268" s="12">
        <f>IF(ISNUMBER(SEARCH(S$1,$B268)),MAX(E$1:E267)+1)</f>
        <v>23</v>
      </c>
      <c r="F268" s="12" t="b">
        <f>IF(ISNUMBER(SEARCH(T$1,$B268)),MAX(F$1:F267)+1)</f>
        <v>0</v>
      </c>
      <c r="G268" s="12" t="b">
        <f>IF(ISNUMBER(SEARCH(U$1,$B268)),MAX(G$1:G267)+1)</f>
        <v>0</v>
      </c>
      <c r="H268" s="12" t="b">
        <f>IF(ISNUMBER(SEARCH(V$1,$B268)),MAX(H$1:H267)+1)</f>
        <v>0</v>
      </c>
      <c r="I268" s="12" t="b">
        <f>IF(ISNUMBER(SEARCH(W$1,$B268)),MAX(I$1:I267)+1)</f>
        <v>0</v>
      </c>
      <c r="J268" s="12" t="b">
        <f>IF(ISNUMBER(SEARCH(X$1,$B268)),MAX(J$1:J267)+1)</f>
        <v>0</v>
      </c>
      <c r="K268" s="12" t="b">
        <f>IF(ISNUMBER(SEARCH(Y$1,$B268)),MAX(K$1:K267)+1)</f>
        <v>0</v>
      </c>
      <c r="L268" s="12" t="b">
        <f>IF(ISNUMBER(SEARCH(Z$1,$B268)),MAX(L$1:L267)+1)</f>
        <v>0</v>
      </c>
      <c r="M268" s="12" t="b">
        <f>IF(ISNUMBER(SEARCH(AA$1,$B268)),MAX(M$1:M267)+1)</f>
        <v>0</v>
      </c>
      <c r="N268" s="12" t="b">
        <f>IF(ISNUMBER(SEARCH(AB$1,$B268)),MAX(N$1:N267)+1)</f>
        <v>0</v>
      </c>
      <c r="O268" s="12" t="str">
        <f>'AB Touchpoint System Workbook'!K279</f>
        <v>Client 267</v>
      </c>
      <c r="P268" s="13">
        <f t="shared" si="9"/>
        <v>267</v>
      </c>
      <c r="Q268" s="20" t="str">
        <f>IFERROR(VLOOKUP($P268,C:$O,13,0),"")</f>
        <v/>
      </c>
      <c r="R268" s="20" t="str">
        <f>IFERROR(VLOOKUP($P268,D:$O,12,0),"")</f>
        <v/>
      </c>
      <c r="S268" s="20" t="str">
        <f>IFERROR(VLOOKUP($P268,E:$O,11,0),"")</f>
        <v/>
      </c>
      <c r="T268" s="20" t="str">
        <f>IFERROR(VLOOKUP($P268,F:$O,10,0),"")</f>
        <v/>
      </c>
      <c r="U268" s="20" t="str">
        <f>IFERROR(VLOOKUP($P268,G:$O,9,0),"")</f>
        <v/>
      </c>
      <c r="V268" s="20" t="str">
        <f>IFERROR(VLOOKUP($P268,H:$O,8,0),"")</f>
        <v/>
      </c>
      <c r="W268" s="20" t="str">
        <f>IFERROR(VLOOKUP($P268,I:$O,7,0),"")</f>
        <v/>
      </c>
      <c r="X268" s="20" t="str">
        <f>IFERROR(VLOOKUP($P268,J:$O,6,0),"")</f>
        <v/>
      </c>
      <c r="Y268" s="20" t="str">
        <f>IFERROR(VLOOKUP($P268,K:$O,5,0),"")</f>
        <v/>
      </c>
      <c r="Z268" s="20" t="str">
        <f>IFERROR(VLOOKUP($P268,L:$O,4,0),"")</f>
        <v/>
      </c>
      <c r="AA268" s="20" t="str">
        <f>IFERROR(VLOOKUP($P268,M:$O,3,0),"")</f>
        <v/>
      </c>
      <c r="AB268" s="20" t="str">
        <f>IFERROR(VLOOKUP($P268,N:$O,2,0),"")</f>
        <v/>
      </c>
    </row>
    <row r="269" spans="1:28" x14ac:dyDescent="0.15">
      <c r="A269" s="9" t="str">
        <f>'AB Touchpoint System Workbook'!M280</f>
        <v>April</v>
      </c>
      <c r="B269" s="12" t="str">
        <f t="shared" si="8"/>
        <v>Client 268April</v>
      </c>
      <c r="C269" s="12" t="b">
        <f>IF(ISNUMBER(SEARCH(Q$1,$B269)),MAX(C$1:C268)+1)</f>
        <v>0</v>
      </c>
      <c r="D269" s="12" t="b">
        <f>IF(ISNUMBER(SEARCH(R$1,$B269)),MAX(D$1:D268)+1)</f>
        <v>0</v>
      </c>
      <c r="E269" s="12" t="b">
        <f>IF(ISNUMBER(SEARCH(S$1,$B269)),MAX(E$1:E268)+1)</f>
        <v>0</v>
      </c>
      <c r="F269" s="12">
        <f>IF(ISNUMBER(SEARCH(T$1,$B269)),MAX(F$1:F268)+1)</f>
        <v>23</v>
      </c>
      <c r="G269" s="12" t="b">
        <f>IF(ISNUMBER(SEARCH(U$1,$B269)),MAX(G$1:G268)+1)</f>
        <v>0</v>
      </c>
      <c r="H269" s="12" t="b">
        <f>IF(ISNUMBER(SEARCH(V$1,$B269)),MAX(H$1:H268)+1)</f>
        <v>0</v>
      </c>
      <c r="I269" s="12" t="b">
        <f>IF(ISNUMBER(SEARCH(W$1,$B269)),MAX(I$1:I268)+1)</f>
        <v>0</v>
      </c>
      <c r="J269" s="12" t="b">
        <f>IF(ISNUMBER(SEARCH(X$1,$B269)),MAX(J$1:J268)+1)</f>
        <v>0</v>
      </c>
      <c r="K269" s="12" t="b">
        <f>IF(ISNUMBER(SEARCH(Y$1,$B269)),MAX(K$1:K268)+1)</f>
        <v>0</v>
      </c>
      <c r="L269" s="12" t="b">
        <f>IF(ISNUMBER(SEARCH(Z$1,$B269)),MAX(L$1:L268)+1)</f>
        <v>0</v>
      </c>
      <c r="M269" s="12" t="b">
        <f>IF(ISNUMBER(SEARCH(AA$1,$B269)),MAX(M$1:M268)+1)</f>
        <v>0</v>
      </c>
      <c r="N269" s="12" t="b">
        <f>IF(ISNUMBER(SEARCH(AB$1,$B269)),MAX(N$1:N268)+1)</f>
        <v>0</v>
      </c>
      <c r="O269" s="12" t="str">
        <f>'AB Touchpoint System Workbook'!K280</f>
        <v>Client 268</v>
      </c>
      <c r="P269" s="13">
        <f t="shared" si="9"/>
        <v>268</v>
      </c>
      <c r="Q269" s="20" t="str">
        <f>IFERROR(VLOOKUP($P269,C:$O,13,0),"")</f>
        <v/>
      </c>
      <c r="R269" s="20" t="str">
        <f>IFERROR(VLOOKUP($P269,D:$O,12,0),"")</f>
        <v/>
      </c>
      <c r="S269" s="20" t="str">
        <f>IFERROR(VLOOKUP($P269,E:$O,11,0),"")</f>
        <v/>
      </c>
      <c r="T269" s="20" t="str">
        <f>IFERROR(VLOOKUP($P269,F:$O,10,0),"")</f>
        <v/>
      </c>
      <c r="U269" s="20" t="str">
        <f>IFERROR(VLOOKUP($P269,G:$O,9,0),"")</f>
        <v/>
      </c>
      <c r="V269" s="20" t="str">
        <f>IFERROR(VLOOKUP($P269,H:$O,8,0),"")</f>
        <v/>
      </c>
      <c r="W269" s="20" t="str">
        <f>IFERROR(VLOOKUP($P269,I:$O,7,0),"")</f>
        <v/>
      </c>
      <c r="X269" s="20" t="str">
        <f>IFERROR(VLOOKUP($P269,J:$O,6,0),"")</f>
        <v/>
      </c>
      <c r="Y269" s="20" t="str">
        <f>IFERROR(VLOOKUP($P269,K:$O,5,0),"")</f>
        <v/>
      </c>
      <c r="Z269" s="20" t="str">
        <f>IFERROR(VLOOKUP($P269,L:$O,4,0),"")</f>
        <v/>
      </c>
      <c r="AA269" s="20" t="str">
        <f>IFERROR(VLOOKUP($P269,M:$O,3,0),"")</f>
        <v/>
      </c>
      <c r="AB269" s="20" t="str">
        <f>IFERROR(VLOOKUP($P269,N:$O,2,0),"")</f>
        <v/>
      </c>
    </row>
    <row r="270" spans="1:28" x14ac:dyDescent="0.15">
      <c r="A270" s="9" t="str">
        <f>'AB Touchpoint System Workbook'!M281</f>
        <v>May</v>
      </c>
      <c r="B270" s="12" t="str">
        <f t="shared" si="8"/>
        <v>Client 269May</v>
      </c>
      <c r="C270" s="12" t="b">
        <f>IF(ISNUMBER(SEARCH(Q$1,$B270)),MAX(C$1:C269)+1)</f>
        <v>0</v>
      </c>
      <c r="D270" s="12" t="b">
        <f>IF(ISNUMBER(SEARCH(R$1,$B270)),MAX(D$1:D269)+1)</f>
        <v>0</v>
      </c>
      <c r="E270" s="12" t="b">
        <f>IF(ISNUMBER(SEARCH(S$1,$B270)),MAX(E$1:E269)+1)</f>
        <v>0</v>
      </c>
      <c r="F270" s="12" t="b">
        <f>IF(ISNUMBER(SEARCH(T$1,$B270)),MAX(F$1:F269)+1)</f>
        <v>0</v>
      </c>
      <c r="G270" s="12">
        <f>IF(ISNUMBER(SEARCH(U$1,$B270)),MAX(G$1:G269)+1)</f>
        <v>23</v>
      </c>
      <c r="H270" s="12" t="b">
        <f>IF(ISNUMBER(SEARCH(V$1,$B270)),MAX(H$1:H269)+1)</f>
        <v>0</v>
      </c>
      <c r="I270" s="12" t="b">
        <f>IF(ISNUMBER(SEARCH(W$1,$B270)),MAX(I$1:I269)+1)</f>
        <v>0</v>
      </c>
      <c r="J270" s="12" t="b">
        <f>IF(ISNUMBER(SEARCH(X$1,$B270)),MAX(J$1:J269)+1)</f>
        <v>0</v>
      </c>
      <c r="K270" s="12" t="b">
        <f>IF(ISNUMBER(SEARCH(Y$1,$B270)),MAX(K$1:K269)+1)</f>
        <v>0</v>
      </c>
      <c r="L270" s="12" t="b">
        <f>IF(ISNUMBER(SEARCH(Z$1,$B270)),MAX(L$1:L269)+1)</f>
        <v>0</v>
      </c>
      <c r="M270" s="12" t="b">
        <f>IF(ISNUMBER(SEARCH(AA$1,$B270)),MAX(M$1:M269)+1)</f>
        <v>0</v>
      </c>
      <c r="N270" s="12" t="b">
        <f>IF(ISNUMBER(SEARCH(AB$1,$B270)),MAX(N$1:N269)+1)</f>
        <v>0</v>
      </c>
      <c r="O270" s="12" t="str">
        <f>'AB Touchpoint System Workbook'!K281</f>
        <v>Client 269</v>
      </c>
      <c r="P270" s="13">
        <f t="shared" si="9"/>
        <v>269</v>
      </c>
      <c r="Q270" s="20" t="str">
        <f>IFERROR(VLOOKUP($P270,C:$O,13,0),"")</f>
        <v/>
      </c>
      <c r="R270" s="20" t="str">
        <f>IFERROR(VLOOKUP($P270,D:$O,12,0),"")</f>
        <v/>
      </c>
      <c r="S270" s="20" t="str">
        <f>IFERROR(VLOOKUP($P270,E:$O,11,0),"")</f>
        <v/>
      </c>
      <c r="T270" s="20" t="str">
        <f>IFERROR(VLOOKUP($P270,F:$O,10,0),"")</f>
        <v/>
      </c>
      <c r="U270" s="20" t="str">
        <f>IFERROR(VLOOKUP($P270,G:$O,9,0),"")</f>
        <v/>
      </c>
      <c r="V270" s="20" t="str">
        <f>IFERROR(VLOOKUP($P270,H:$O,8,0),"")</f>
        <v/>
      </c>
      <c r="W270" s="20" t="str">
        <f>IFERROR(VLOOKUP($P270,I:$O,7,0),"")</f>
        <v/>
      </c>
      <c r="X270" s="20" t="str">
        <f>IFERROR(VLOOKUP($P270,J:$O,6,0),"")</f>
        <v/>
      </c>
      <c r="Y270" s="20" t="str">
        <f>IFERROR(VLOOKUP($P270,K:$O,5,0),"")</f>
        <v/>
      </c>
      <c r="Z270" s="20" t="str">
        <f>IFERROR(VLOOKUP($P270,L:$O,4,0),"")</f>
        <v/>
      </c>
      <c r="AA270" s="20" t="str">
        <f>IFERROR(VLOOKUP($P270,M:$O,3,0),"")</f>
        <v/>
      </c>
      <c r="AB270" s="20" t="str">
        <f>IFERROR(VLOOKUP($P270,N:$O,2,0),"")</f>
        <v/>
      </c>
    </row>
    <row r="271" spans="1:28" x14ac:dyDescent="0.15">
      <c r="A271" s="9" t="str">
        <f>'AB Touchpoint System Workbook'!M282</f>
        <v>June</v>
      </c>
      <c r="B271" s="12" t="str">
        <f t="shared" si="8"/>
        <v>Client 270June</v>
      </c>
      <c r="C271" s="12" t="b">
        <f>IF(ISNUMBER(SEARCH(Q$1,$B271)),MAX(C$1:C270)+1)</f>
        <v>0</v>
      </c>
      <c r="D271" s="12" t="b">
        <f>IF(ISNUMBER(SEARCH(R$1,$B271)),MAX(D$1:D270)+1)</f>
        <v>0</v>
      </c>
      <c r="E271" s="12" t="b">
        <f>IF(ISNUMBER(SEARCH(S$1,$B271)),MAX(E$1:E270)+1)</f>
        <v>0</v>
      </c>
      <c r="F271" s="12" t="b">
        <f>IF(ISNUMBER(SEARCH(T$1,$B271)),MAX(F$1:F270)+1)</f>
        <v>0</v>
      </c>
      <c r="G271" s="12" t="b">
        <f>IF(ISNUMBER(SEARCH(U$1,$B271)),MAX(G$1:G270)+1)</f>
        <v>0</v>
      </c>
      <c r="H271" s="12">
        <f>IF(ISNUMBER(SEARCH(V$1,$B271)),MAX(H$1:H270)+1)</f>
        <v>23</v>
      </c>
      <c r="I271" s="12" t="b">
        <f>IF(ISNUMBER(SEARCH(W$1,$B271)),MAX(I$1:I270)+1)</f>
        <v>0</v>
      </c>
      <c r="J271" s="12" t="b">
        <f>IF(ISNUMBER(SEARCH(X$1,$B271)),MAX(J$1:J270)+1)</f>
        <v>0</v>
      </c>
      <c r="K271" s="12" t="b">
        <f>IF(ISNUMBER(SEARCH(Y$1,$B271)),MAX(K$1:K270)+1)</f>
        <v>0</v>
      </c>
      <c r="L271" s="12" t="b">
        <f>IF(ISNUMBER(SEARCH(Z$1,$B271)),MAX(L$1:L270)+1)</f>
        <v>0</v>
      </c>
      <c r="M271" s="12" t="b">
        <f>IF(ISNUMBER(SEARCH(AA$1,$B271)),MAX(M$1:M270)+1)</f>
        <v>0</v>
      </c>
      <c r="N271" s="12" t="b">
        <f>IF(ISNUMBER(SEARCH(AB$1,$B271)),MAX(N$1:N270)+1)</f>
        <v>0</v>
      </c>
      <c r="O271" s="12" t="str">
        <f>'AB Touchpoint System Workbook'!K282</f>
        <v>Client 270</v>
      </c>
      <c r="P271" s="13">
        <f t="shared" si="9"/>
        <v>270</v>
      </c>
      <c r="Q271" s="20" t="str">
        <f>IFERROR(VLOOKUP($P271,C:$O,13,0),"")</f>
        <v/>
      </c>
      <c r="R271" s="20" t="str">
        <f>IFERROR(VLOOKUP($P271,D:$O,12,0),"")</f>
        <v/>
      </c>
      <c r="S271" s="20" t="str">
        <f>IFERROR(VLOOKUP($P271,E:$O,11,0),"")</f>
        <v/>
      </c>
      <c r="T271" s="20" t="str">
        <f>IFERROR(VLOOKUP($P271,F:$O,10,0),"")</f>
        <v/>
      </c>
      <c r="U271" s="20" t="str">
        <f>IFERROR(VLOOKUP($P271,G:$O,9,0),"")</f>
        <v/>
      </c>
      <c r="V271" s="20" t="str">
        <f>IFERROR(VLOOKUP($P271,H:$O,8,0),"")</f>
        <v/>
      </c>
      <c r="W271" s="20" t="str">
        <f>IFERROR(VLOOKUP($P271,I:$O,7,0),"")</f>
        <v/>
      </c>
      <c r="X271" s="20" t="str">
        <f>IFERROR(VLOOKUP($P271,J:$O,6,0),"")</f>
        <v/>
      </c>
      <c r="Y271" s="20" t="str">
        <f>IFERROR(VLOOKUP($P271,K:$O,5,0),"")</f>
        <v/>
      </c>
      <c r="Z271" s="20" t="str">
        <f>IFERROR(VLOOKUP($P271,L:$O,4,0),"")</f>
        <v/>
      </c>
      <c r="AA271" s="20" t="str">
        <f>IFERROR(VLOOKUP($P271,M:$O,3,0),"")</f>
        <v/>
      </c>
      <c r="AB271" s="20" t="str">
        <f>IFERROR(VLOOKUP($P271,N:$O,2,0),"")</f>
        <v/>
      </c>
    </row>
    <row r="272" spans="1:28" x14ac:dyDescent="0.15">
      <c r="A272" s="9" t="str">
        <f>'AB Touchpoint System Workbook'!M283</f>
        <v>July</v>
      </c>
      <c r="B272" s="12" t="str">
        <f t="shared" si="8"/>
        <v>Client 271July</v>
      </c>
      <c r="C272" s="12" t="b">
        <f>IF(ISNUMBER(SEARCH(Q$1,$B272)),MAX(C$1:C271)+1)</f>
        <v>0</v>
      </c>
      <c r="D272" s="12" t="b">
        <f>IF(ISNUMBER(SEARCH(R$1,$B272)),MAX(D$1:D271)+1)</f>
        <v>0</v>
      </c>
      <c r="E272" s="12" t="b">
        <f>IF(ISNUMBER(SEARCH(S$1,$B272)),MAX(E$1:E271)+1)</f>
        <v>0</v>
      </c>
      <c r="F272" s="12" t="b">
        <f>IF(ISNUMBER(SEARCH(T$1,$B272)),MAX(F$1:F271)+1)</f>
        <v>0</v>
      </c>
      <c r="G272" s="12" t="b">
        <f>IF(ISNUMBER(SEARCH(U$1,$B272)),MAX(G$1:G271)+1)</f>
        <v>0</v>
      </c>
      <c r="H272" s="12" t="b">
        <f>IF(ISNUMBER(SEARCH(V$1,$B272)),MAX(H$1:H271)+1)</f>
        <v>0</v>
      </c>
      <c r="I272" s="12">
        <f>IF(ISNUMBER(SEARCH(W$1,$B272)),MAX(I$1:I271)+1)</f>
        <v>23</v>
      </c>
      <c r="J272" s="12" t="b">
        <f>IF(ISNUMBER(SEARCH(X$1,$B272)),MAX(J$1:J271)+1)</f>
        <v>0</v>
      </c>
      <c r="K272" s="12" t="b">
        <f>IF(ISNUMBER(SEARCH(Y$1,$B272)),MAX(K$1:K271)+1)</f>
        <v>0</v>
      </c>
      <c r="L272" s="12" t="b">
        <f>IF(ISNUMBER(SEARCH(Z$1,$B272)),MAX(L$1:L271)+1)</f>
        <v>0</v>
      </c>
      <c r="M272" s="12" t="b">
        <f>IF(ISNUMBER(SEARCH(AA$1,$B272)),MAX(M$1:M271)+1)</f>
        <v>0</v>
      </c>
      <c r="N272" s="12" t="b">
        <f>IF(ISNUMBER(SEARCH(AB$1,$B272)),MAX(N$1:N271)+1)</f>
        <v>0</v>
      </c>
      <c r="O272" s="12" t="str">
        <f>'AB Touchpoint System Workbook'!K283</f>
        <v>Client 271</v>
      </c>
      <c r="P272" s="13">
        <f t="shared" si="9"/>
        <v>271</v>
      </c>
      <c r="Q272" s="20" t="str">
        <f>IFERROR(VLOOKUP($P272,C:$O,13,0),"")</f>
        <v/>
      </c>
      <c r="R272" s="20" t="str">
        <f>IFERROR(VLOOKUP($P272,D:$O,12,0),"")</f>
        <v/>
      </c>
      <c r="S272" s="20" t="str">
        <f>IFERROR(VLOOKUP($P272,E:$O,11,0),"")</f>
        <v/>
      </c>
      <c r="T272" s="20" t="str">
        <f>IFERROR(VLOOKUP($P272,F:$O,10,0),"")</f>
        <v/>
      </c>
      <c r="U272" s="20" t="str">
        <f>IFERROR(VLOOKUP($P272,G:$O,9,0),"")</f>
        <v/>
      </c>
      <c r="V272" s="20" t="str">
        <f>IFERROR(VLOOKUP($P272,H:$O,8,0),"")</f>
        <v/>
      </c>
      <c r="W272" s="20" t="str">
        <f>IFERROR(VLOOKUP($P272,I:$O,7,0),"")</f>
        <v/>
      </c>
      <c r="X272" s="20" t="str">
        <f>IFERROR(VLOOKUP($P272,J:$O,6,0),"")</f>
        <v/>
      </c>
      <c r="Y272" s="20" t="str">
        <f>IFERROR(VLOOKUP($P272,K:$O,5,0),"")</f>
        <v/>
      </c>
      <c r="Z272" s="20" t="str">
        <f>IFERROR(VLOOKUP($P272,L:$O,4,0),"")</f>
        <v/>
      </c>
      <c r="AA272" s="20" t="str">
        <f>IFERROR(VLOOKUP($P272,M:$O,3,0),"")</f>
        <v/>
      </c>
      <c r="AB272" s="20" t="str">
        <f>IFERROR(VLOOKUP($P272,N:$O,2,0),"")</f>
        <v/>
      </c>
    </row>
    <row r="273" spans="1:28" x14ac:dyDescent="0.15">
      <c r="A273" s="9" t="str">
        <f>'AB Touchpoint System Workbook'!M284</f>
        <v>August</v>
      </c>
      <c r="B273" s="12" t="str">
        <f t="shared" si="8"/>
        <v>Client 272August</v>
      </c>
      <c r="C273" s="12" t="b">
        <f>IF(ISNUMBER(SEARCH(Q$1,$B273)),MAX(C$1:C272)+1)</f>
        <v>0</v>
      </c>
      <c r="D273" s="12" t="b">
        <f>IF(ISNUMBER(SEARCH(R$1,$B273)),MAX(D$1:D272)+1)</f>
        <v>0</v>
      </c>
      <c r="E273" s="12" t="b">
        <f>IF(ISNUMBER(SEARCH(S$1,$B273)),MAX(E$1:E272)+1)</f>
        <v>0</v>
      </c>
      <c r="F273" s="12" t="b">
        <f>IF(ISNUMBER(SEARCH(T$1,$B273)),MAX(F$1:F272)+1)</f>
        <v>0</v>
      </c>
      <c r="G273" s="12" t="b">
        <f>IF(ISNUMBER(SEARCH(U$1,$B273)),MAX(G$1:G272)+1)</f>
        <v>0</v>
      </c>
      <c r="H273" s="12" t="b">
        <f>IF(ISNUMBER(SEARCH(V$1,$B273)),MAX(H$1:H272)+1)</f>
        <v>0</v>
      </c>
      <c r="I273" s="12" t="b">
        <f>IF(ISNUMBER(SEARCH(W$1,$B273)),MAX(I$1:I272)+1)</f>
        <v>0</v>
      </c>
      <c r="J273" s="12">
        <f>IF(ISNUMBER(SEARCH(X$1,$B273)),MAX(J$1:J272)+1)</f>
        <v>24</v>
      </c>
      <c r="K273" s="12" t="b">
        <f>IF(ISNUMBER(SEARCH(Y$1,$B273)),MAX(K$1:K272)+1)</f>
        <v>0</v>
      </c>
      <c r="L273" s="12" t="b">
        <f>IF(ISNUMBER(SEARCH(Z$1,$B273)),MAX(L$1:L272)+1)</f>
        <v>0</v>
      </c>
      <c r="M273" s="12" t="b">
        <f>IF(ISNUMBER(SEARCH(AA$1,$B273)),MAX(M$1:M272)+1)</f>
        <v>0</v>
      </c>
      <c r="N273" s="12" t="b">
        <f>IF(ISNUMBER(SEARCH(AB$1,$B273)),MAX(N$1:N272)+1)</f>
        <v>0</v>
      </c>
      <c r="O273" s="12" t="str">
        <f>'AB Touchpoint System Workbook'!K284</f>
        <v>Client 272</v>
      </c>
      <c r="P273" s="13">
        <f t="shared" si="9"/>
        <v>272</v>
      </c>
      <c r="Q273" s="20" t="str">
        <f>IFERROR(VLOOKUP($P273,C:$O,13,0),"")</f>
        <v/>
      </c>
      <c r="R273" s="20" t="str">
        <f>IFERROR(VLOOKUP($P273,D:$O,12,0),"")</f>
        <v/>
      </c>
      <c r="S273" s="20" t="str">
        <f>IFERROR(VLOOKUP($P273,E:$O,11,0),"")</f>
        <v/>
      </c>
      <c r="T273" s="20" t="str">
        <f>IFERROR(VLOOKUP($P273,F:$O,10,0),"")</f>
        <v/>
      </c>
      <c r="U273" s="20" t="str">
        <f>IFERROR(VLOOKUP($P273,G:$O,9,0),"")</f>
        <v/>
      </c>
      <c r="V273" s="20" t="str">
        <f>IFERROR(VLOOKUP($P273,H:$O,8,0),"")</f>
        <v/>
      </c>
      <c r="W273" s="20" t="str">
        <f>IFERROR(VLOOKUP($P273,I:$O,7,0),"")</f>
        <v/>
      </c>
      <c r="X273" s="20" t="str">
        <f>IFERROR(VLOOKUP($P273,J:$O,6,0),"")</f>
        <v/>
      </c>
      <c r="Y273" s="20" t="str">
        <f>IFERROR(VLOOKUP($P273,K:$O,5,0),"")</f>
        <v/>
      </c>
      <c r="Z273" s="20" t="str">
        <f>IFERROR(VLOOKUP($P273,L:$O,4,0),"")</f>
        <v/>
      </c>
      <c r="AA273" s="20" t="str">
        <f>IFERROR(VLOOKUP($P273,M:$O,3,0),"")</f>
        <v/>
      </c>
      <c r="AB273" s="20" t="str">
        <f>IFERROR(VLOOKUP($P273,N:$O,2,0),"")</f>
        <v/>
      </c>
    </row>
    <row r="274" spans="1:28" x14ac:dyDescent="0.15">
      <c r="A274" s="9" t="str">
        <f>'AB Touchpoint System Workbook'!M285</f>
        <v>September</v>
      </c>
      <c r="B274" s="12" t="str">
        <f t="shared" si="8"/>
        <v>0September</v>
      </c>
      <c r="C274" s="12" t="b">
        <f>IF(ISNUMBER(SEARCH(Q$1,$B274)),MAX(C$1:C273)+1)</f>
        <v>0</v>
      </c>
      <c r="D274" s="12" t="b">
        <f>IF(ISNUMBER(SEARCH(R$1,$B274)),MAX(D$1:D273)+1)</f>
        <v>0</v>
      </c>
      <c r="E274" s="12" t="b">
        <f>IF(ISNUMBER(SEARCH(S$1,$B274)),MAX(E$1:E273)+1)</f>
        <v>0</v>
      </c>
      <c r="F274" s="12" t="b">
        <f>IF(ISNUMBER(SEARCH(T$1,$B274)),MAX(F$1:F273)+1)</f>
        <v>0</v>
      </c>
      <c r="G274" s="12" t="b">
        <f>IF(ISNUMBER(SEARCH(U$1,$B274)),MAX(G$1:G273)+1)</f>
        <v>0</v>
      </c>
      <c r="H274" s="12" t="b">
        <f>IF(ISNUMBER(SEARCH(V$1,$B274)),MAX(H$1:H273)+1)</f>
        <v>0</v>
      </c>
      <c r="I274" s="12" t="b">
        <f>IF(ISNUMBER(SEARCH(W$1,$B274)),MAX(I$1:I273)+1)</f>
        <v>0</v>
      </c>
      <c r="J274" s="12" t="b">
        <f>IF(ISNUMBER(SEARCH(X$1,$B274)),MAX(J$1:J273)+1)</f>
        <v>0</v>
      </c>
      <c r="K274" s="12">
        <f>IF(ISNUMBER(SEARCH(Y$1,$B274)),MAX(K$1:K273)+1)</f>
        <v>23</v>
      </c>
      <c r="L274" s="12" t="b">
        <f>IF(ISNUMBER(SEARCH(Z$1,$B274)),MAX(L$1:L273)+1)</f>
        <v>0</v>
      </c>
      <c r="M274" s="12" t="b">
        <f>IF(ISNUMBER(SEARCH(AA$1,$B274)),MAX(M$1:M273)+1)</f>
        <v>0</v>
      </c>
      <c r="N274" s="12" t="b">
        <f>IF(ISNUMBER(SEARCH(AB$1,$B274)),MAX(N$1:N273)+1)</f>
        <v>0</v>
      </c>
      <c r="O274" s="12">
        <f>'AB Touchpoint System Workbook'!K285</f>
        <v>0</v>
      </c>
      <c r="P274" s="13">
        <f t="shared" si="9"/>
        <v>273</v>
      </c>
      <c r="Q274" s="20" t="str">
        <f>IFERROR(VLOOKUP($P274,C:$O,13,0),"")</f>
        <v/>
      </c>
      <c r="R274" s="20" t="str">
        <f>IFERROR(VLOOKUP($P274,D:$O,12,0),"")</f>
        <v/>
      </c>
      <c r="S274" s="20" t="str">
        <f>IFERROR(VLOOKUP($P274,E:$O,11,0),"")</f>
        <v/>
      </c>
      <c r="T274" s="20" t="str">
        <f>IFERROR(VLOOKUP($P274,F:$O,10,0),"")</f>
        <v/>
      </c>
      <c r="U274" s="20" t="str">
        <f>IFERROR(VLOOKUP($P274,G:$O,9,0),"")</f>
        <v/>
      </c>
      <c r="V274" s="20" t="str">
        <f>IFERROR(VLOOKUP($P274,H:$O,8,0),"")</f>
        <v/>
      </c>
      <c r="W274" s="20" t="str">
        <f>IFERROR(VLOOKUP($P274,I:$O,7,0),"")</f>
        <v/>
      </c>
      <c r="X274" s="20" t="str">
        <f>IFERROR(VLOOKUP($P274,J:$O,6,0),"")</f>
        <v/>
      </c>
      <c r="Y274" s="20" t="str">
        <f>IFERROR(VLOOKUP($P274,K:$O,5,0),"")</f>
        <v/>
      </c>
      <c r="Z274" s="20" t="str">
        <f>IFERROR(VLOOKUP($P274,L:$O,4,0),"")</f>
        <v/>
      </c>
      <c r="AA274" s="20" t="str">
        <f>IFERROR(VLOOKUP($P274,M:$O,3,0),"")</f>
        <v/>
      </c>
      <c r="AB274" s="20" t="str">
        <f>IFERROR(VLOOKUP($P274,N:$O,2,0),"")</f>
        <v/>
      </c>
    </row>
    <row r="275" spans="1:28" x14ac:dyDescent="0.15">
      <c r="A275" s="9" t="str">
        <f>'AB Touchpoint System Workbook'!M286</f>
        <v>October</v>
      </c>
      <c r="B275" s="12" t="str">
        <f t="shared" si="8"/>
        <v>0October</v>
      </c>
      <c r="C275" s="12" t="b">
        <f>IF(ISNUMBER(SEARCH(Q$1,$B275)),MAX(C$1:C274)+1)</f>
        <v>0</v>
      </c>
      <c r="D275" s="12" t="b">
        <f>IF(ISNUMBER(SEARCH(R$1,$B275)),MAX(D$1:D274)+1)</f>
        <v>0</v>
      </c>
      <c r="E275" s="12" t="b">
        <f>IF(ISNUMBER(SEARCH(S$1,$B275)),MAX(E$1:E274)+1)</f>
        <v>0</v>
      </c>
      <c r="F275" s="12" t="b">
        <f>IF(ISNUMBER(SEARCH(T$1,$B275)),MAX(F$1:F274)+1)</f>
        <v>0</v>
      </c>
      <c r="G275" s="12" t="b">
        <f>IF(ISNUMBER(SEARCH(U$1,$B275)),MAX(G$1:G274)+1)</f>
        <v>0</v>
      </c>
      <c r="H275" s="12" t="b">
        <f>IF(ISNUMBER(SEARCH(V$1,$B275)),MAX(H$1:H274)+1)</f>
        <v>0</v>
      </c>
      <c r="I275" s="12" t="b">
        <f>IF(ISNUMBER(SEARCH(W$1,$B275)),MAX(I$1:I274)+1)</f>
        <v>0</v>
      </c>
      <c r="J275" s="12" t="b">
        <f>IF(ISNUMBER(SEARCH(X$1,$B275)),MAX(J$1:J274)+1)</f>
        <v>0</v>
      </c>
      <c r="K275" s="12" t="b">
        <f>IF(ISNUMBER(SEARCH(Y$1,$B275)),MAX(K$1:K274)+1)</f>
        <v>0</v>
      </c>
      <c r="L275" s="12">
        <f>IF(ISNUMBER(SEARCH(Z$1,$B275)),MAX(L$1:L274)+1)</f>
        <v>24</v>
      </c>
      <c r="M275" s="12" t="b">
        <f>IF(ISNUMBER(SEARCH(AA$1,$B275)),MAX(M$1:M274)+1)</f>
        <v>0</v>
      </c>
      <c r="N275" s="12" t="b">
        <f>IF(ISNUMBER(SEARCH(AB$1,$B275)),MAX(N$1:N274)+1)</f>
        <v>0</v>
      </c>
      <c r="O275" s="12">
        <f>'AB Touchpoint System Workbook'!K286</f>
        <v>0</v>
      </c>
      <c r="P275" s="13">
        <f t="shared" si="9"/>
        <v>274</v>
      </c>
      <c r="Q275" s="20" t="str">
        <f>IFERROR(VLOOKUP($P275,C:$O,13,0),"")</f>
        <v/>
      </c>
      <c r="R275" s="20" t="str">
        <f>IFERROR(VLOOKUP($P275,D:$O,12,0),"")</f>
        <v/>
      </c>
      <c r="S275" s="20" t="str">
        <f>IFERROR(VLOOKUP($P275,E:$O,11,0),"")</f>
        <v/>
      </c>
      <c r="T275" s="20" t="str">
        <f>IFERROR(VLOOKUP($P275,F:$O,10,0),"")</f>
        <v/>
      </c>
      <c r="U275" s="20" t="str">
        <f>IFERROR(VLOOKUP($P275,G:$O,9,0),"")</f>
        <v/>
      </c>
      <c r="V275" s="20" t="str">
        <f>IFERROR(VLOOKUP($P275,H:$O,8,0),"")</f>
        <v/>
      </c>
      <c r="W275" s="20" t="str">
        <f>IFERROR(VLOOKUP($P275,I:$O,7,0),"")</f>
        <v/>
      </c>
      <c r="X275" s="20" t="str">
        <f>IFERROR(VLOOKUP($P275,J:$O,6,0),"")</f>
        <v/>
      </c>
      <c r="Y275" s="20" t="str">
        <f>IFERROR(VLOOKUP($P275,K:$O,5,0),"")</f>
        <v/>
      </c>
      <c r="Z275" s="20" t="str">
        <f>IFERROR(VLOOKUP($P275,L:$O,4,0),"")</f>
        <v/>
      </c>
      <c r="AA275" s="20" t="str">
        <f>IFERROR(VLOOKUP($P275,M:$O,3,0),"")</f>
        <v/>
      </c>
      <c r="AB275" s="20" t="str">
        <f>IFERROR(VLOOKUP($P275,N:$O,2,0),"")</f>
        <v/>
      </c>
    </row>
    <row r="276" spans="1:28" x14ac:dyDescent="0.15">
      <c r="A276" s="9" t="str">
        <f>'AB Touchpoint System Workbook'!M287</f>
        <v>November</v>
      </c>
      <c r="B276" s="12" t="str">
        <f t="shared" si="8"/>
        <v>0November</v>
      </c>
      <c r="C276" s="12" t="b">
        <f>IF(ISNUMBER(SEARCH(Q$1,$B276)),MAX(C$1:C275)+1)</f>
        <v>0</v>
      </c>
      <c r="D276" s="12" t="b">
        <f>IF(ISNUMBER(SEARCH(R$1,$B276)),MAX(D$1:D275)+1)</f>
        <v>0</v>
      </c>
      <c r="E276" s="12" t="b">
        <f>IF(ISNUMBER(SEARCH(S$1,$B276)),MAX(E$1:E275)+1)</f>
        <v>0</v>
      </c>
      <c r="F276" s="12" t="b">
        <f>IF(ISNUMBER(SEARCH(T$1,$B276)),MAX(F$1:F275)+1)</f>
        <v>0</v>
      </c>
      <c r="G276" s="12" t="b">
        <f>IF(ISNUMBER(SEARCH(U$1,$B276)),MAX(G$1:G275)+1)</f>
        <v>0</v>
      </c>
      <c r="H276" s="12" t="b">
        <f>IF(ISNUMBER(SEARCH(V$1,$B276)),MAX(H$1:H275)+1)</f>
        <v>0</v>
      </c>
      <c r="I276" s="12" t="b">
        <f>IF(ISNUMBER(SEARCH(W$1,$B276)),MAX(I$1:I275)+1)</f>
        <v>0</v>
      </c>
      <c r="J276" s="12" t="b">
        <f>IF(ISNUMBER(SEARCH(X$1,$B276)),MAX(J$1:J275)+1)</f>
        <v>0</v>
      </c>
      <c r="K276" s="12" t="b">
        <f>IF(ISNUMBER(SEARCH(Y$1,$B276)),MAX(K$1:K275)+1)</f>
        <v>0</v>
      </c>
      <c r="L276" s="12" t="b">
        <f>IF(ISNUMBER(SEARCH(Z$1,$B276)),MAX(L$1:L275)+1)</f>
        <v>0</v>
      </c>
      <c r="M276" s="12">
        <f>IF(ISNUMBER(SEARCH(AA$1,$B276)),MAX(M$1:M275)+1)</f>
        <v>23</v>
      </c>
      <c r="N276" s="12" t="b">
        <f>IF(ISNUMBER(SEARCH(AB$1,$B276)),MAX(N$1:N275)+1)</f>
        <v>0</v>
      </c>
      <c r="O276" s="12">
        <f>'AB Touchpoint System Workbook'!K287</f>
        <v>0</v>
      </c>
      <c r="P276" s="13">
        <f t="shared" si="9"/>
        <v>275</v>
      </c>
      <c r="Q276" s="20" t="str">
        <f>IFERROR(VLOOKUP($P276,C:$O,13,0),"")</f>
        <v/>
      </c>
      <c r="R276" s="20" t="str">
        <f>IFERROR(VLOOKUP($P276,D:$O,12,0),"")</f>
        <v/>
      </c>
      <c r="S276" s="20" t="str">
        <f>IFERROR(VLOOKUP($P276,E:$O,11,0),"")</f>
        <v/>
      </c>
      <c r="T276" s="20" t="str">
        <f>IFERROR(VLOOKUP($P276,F:$O,10,0),"")</f>
        <v/>
      </c>
      <c r="U276" s="20" t="str">
        <f>IFERROR(VLOOKUP($P276,G:$O,9,0),"")</f>
        <v/>
      </c>
      <c r="V276" s="20" t="str">
        <f>IFERROR(VLOOKUP($P276,H:$O,8,0),"")</f>
        <v/>
      </c>
      <c r="W276" s="20" t="str">
        <f>IFERROR(VLOOKUP($P276,I:$O,7,0),"")</f>
        <v/>
      </c>
      <c r="X276" s="20" t="str">
        <f>IFERROR(VLOOKUP($P276,J:$O,6,0),"")</f>
        <v/>
      </c>
      <c r="Y276" s="20" t="str">
        <f>IFERROR(VLOOKUP($P276,K:$O,5,0),"")</f>
        <v/>
      </c>
      <c r="Z276" s="20" t="str">
        <f>IFERROR(VLOOKUP($P276,L:$O,4,0),"")</f>
        <v/>
      </c>
      <c r="AA276" s="20" t="str">
        <f>IFERROR(VLOOKUP($P276,M:$O,3,0),"")</f>
        <v/>
      </c>
      <c r="AB276" s="20" t="str">
        <f>IFERROR(VLOOKUP($P276,N:$O,2,0),"")</f>
        <v/>
      </c>
    </row>
    <row r="277" spans="1:28" x14ac:dyDescent="0.15">
      <c r="A277" s="9" t="str">
        <f>'AB Touchpoint System Workbook'!M288</f>
        <v>December</v>
      </c>
      <c r="B277" s="12" t="str">
        <f t="shared" si="8"/>
        <v>0December</v>
      </c>
      <c r="C277" s="12" t="b">
        <f>IF(ISNUMBER(SEARCH(Q$1,$B277)),MAX(C$1:C276)+1)</f>
        <v>0</v>
      </c>
      <c r="D277" s="12" t="b">
        <f>IF(ISNUMBER(SEARCH(R$1,$B277)),MAX(D$1:D276)+1)</f>
        <v>0</v>
      </c>
      <c r="E277" s="12" t="b">
        <f>IF(ISNUMBER(SEARCH(S$1,$B277)),MAX(E$1:E276)+1)</f>
        <v>0</v>
      </c>
      <c r="F277" s="12" t="b">
        <f>IF(ISNUMBER(SEARCH(T$1,$B277)),MAX(F$1:F276)+1)</f>
        <v>0</v>
      </c>
      <c r="G277" s="12" t="b">
        <f>IF(ISNUMBER(SEARCH(U$1,$B277)),MAX(G$1:G276)+1)</f>
        <v>0</v>
      </c>
      <c r="H277" s="12" t="b">
        <f>IF(ISNUMBER(SEARCH(V$1,$B277)),MAX(H$1:H276)+1)</f>
        <v>0</v>
      </c>
      <c r="I277" s="12" t="b">
        <f>IF(ISNUMBER(SEARCH(W$1,$B277)),MAX(I$1:I276)+1)</f>
        <v>0</v>
      </c>
      <c r="J277" s="12" t="b">
        <f>IF(ISNUMBER(SEARCH(X$1,$B277)),MAX(J$1:J276)+1)</f>
        <v>0</v>
      </c>
      <c r="K277" s="12" t="b">
        <f>IF(ISNUMBER(SEARCH(Y$1,$B277)),MAX(K$1:K276)+1)</f>
        <v>0</v>
      </c>
      <c r="L277" s="12" t="b">
        <f>IF(ISNUMBER(SEARCH(Z$1,$B277)),MAX(L$1:L276)+1)</f>
        <v>0</v>
      </c>
      <c r="M277" s="12" t="b">
        <f>IF(ISNUMBER(SEARCH(AA$1,$B277)),MAX(M$1:M276)+1)</f>
        <v>0</v>
      </c>
      <c r="N277" s="12">
        <f>IF(ISNUMBER(SEARCH(AB$1,$B277)),MAX(N$1:N276)+1)</f>
        <v>22</v>
      </c>
      <c r="O277" s="12">
        <f>'AB Touchpoint System Workbook'!K288</f>
        <v>0</v>
      </c>
      <c r="P277" s="13">
        <f t="shared" si="9"/>
        <v>276</v>
      </c>
      <c r="Q277" s="20" t="str">
        <f>IFERROR(VLOOKUP($P277,C:$O,13,0),"")</f>
        <v/>
      </c>
      <c r="R277" s="20" t="str">
        <f>IFERROR(VLOOKUP($P277,D:$O,12,0),"")</f>
        <v/>
      </c>
      <c r="S277" s="20" t="str">
        <f>IFERROR(VLOOKUP($P277,E:$O,11,0),"")</f>
        <v/>
      </c>
      <c r="T277" s="20" t="str">
        <f>IFERROR(VLOOKUP($P277,F:$O,10,0),"")</f>
        <v/>
      </c>
      <c r="U277" s="20" t="str">
        <f>IFERROR(VLOOKUP($P277,G:$O,9,0),"")</f>
        <v/>
      </c>
      <c r="V277" s="20" t="str">
        <f>IFERROR(VLOOKUP($P277,H:$O,8,0),"")</f>
        <v/>
      </c>
      <c r="W277" s="20" t="str">
        <f>IFERROR(VLOOKUP($P277,I:$O,7,0),"")</f>
        <v/>
      </c>
      <c r="X277" s="20" t="str">
        <f>IFERROR(VLOOKUP($P277,J:$O,6,0),"")</f>
        <v/>
      </c>
      <c r="Y277" s="20" t="str">
        <f>IFERROR(VLOOKUP($P277,K:$O,5,0),"")</f>
        <v/>
      </c>
      <c r="Z277" s="20" t="str">
        <f>IFERROR(VLOOKUP($P277,L:$O,4,0),"")</f>
        <v/>
      </c>
      <c r="AA277" s="20" t="str">
        <f>IFERROR(VLOOKUP($P277,M:$O,3,0),"")</f>
        <v/>
      </c>
      <c r="AB277" s="20" t="str">
        <f>IFERROR(VLOOKUP($P277,N:$O,2,0),"")</f>
        <v/>
      </c>
    </row>
    <row r="278" spans="1:28" x14ac:dyDescent="0.15">
      <c r="A278" s="9" t="str">
        <f>'AB Touchpoint System Workbook'!M289</f>
        <v>January</v>
      </c>
      <c r="B278" s="12" t="str">
        <f t="shared" si="8"/>
        <v>0January</v>
      </c>
      <c r="C278" s="12">
        <f>IF(ISNUMBER(SEARCH(Q$1,$B278)),MAX(C$1:C277)+1)</f>
        <v>23</v>
      </c>
      <c r="D278" s="12" t="b">
        <f>IF(ISNUMBER(SEARCH(R$1,$B278)),MAX(D$1:D277)+1)</f>
        <v>0</v>
      </c>
      <c r="E278" s="12" t="b">
        <f>IF(ISNUMBER(SEARCH(S$1,$B278)),MAX(E$1:E277)+1)</f>
        <v>0</v>
      </c>
      <c r="F278" s="12" t="b">
        <f>IF(ISNUMBER(SEARCH(T$1,$B278)),MAX(F$1:F277)+1)</f>
        <v>0</v>
      </c>
      <c r="G278" s="12" t="b">
        <f>IF(ISNUMBER(SEARCH(U$1,$B278)),MAX(G$1:G277)+1)</f>
        <v>0</v>
      </c>
      <c r="H278" s="12" t="b">
        <f>IF(ISNUMBER(SEARCH(V$1,$B278)),MAX(H$1:H277)+1)</f>
        <v>0</v>
      </c>
      <c r="I278" s="12" t="b">
        <f>IF(ISNUMBER(SEARCH(W$1,$B278)),MAX(I$1:I277)+1)</f>
        <v>0</v>
      </c>
      <c r="J278" s="12" t="b">
        <f>IF(ISNUMBER(SEARCH(X$1,$B278)),MAX(J$1:J277)+1)</f>
        <v>0</v>
      </c>
      <c r="K278" s="12" t="b">
        <f>IF(ISNUMBER(SEARCH(Y$1,$B278)),MAX(K$1:K277)+1)</f>
        <v>0</v>
      </c>
      <c r="L278" s="12" t="b">
        <f>IF(ISNUMBER(SEARCH(Z$1,$B278)),MAX(L$1:L277)+1)</f>
        <v>0</v>
      </c>
      <c r="M278" s="12" t="b">
        <f>IF(ISNUMBER(SEARCH(AA$1,$B278)),MAX(M$1:M277)+1)</f>
        <v>0</v>
      </c>
      <c r="N278" s="12" t="b">
        <f>IF(ISNUMBER(SEARCH(AB$1,$B278)),MAX(N$1:N277)+1)</f>
        <v>0</v>
      </c>
      <c r="O278" s="12">
        <f>'AB Touchpoint System Workbook'!K289</f>
        <v>0</v>
      </c>
      <c r="P278" s="13">
        <f t="shared" si="9"/>
        <v>277</v>
      </c>
      <c r="Q278" s="20" t="str">
        <f>IFERROR(VLOOKUP($P278,C:$O,13,0),"")</f>
        <v/>
      </c>
      <c r="R278" s="20" t="str">
        <f>IFERROR(VLOOKUP($P278,D:$O,12,0),"")</f>
        <v/>
      </c>
      <c r="S278" s="20" t="str">
        <f>IFERROR(VLOOKUP($P278,E:$O,11,0),"")</f>
        <v/>
      </c>
      <c r="T278" s="20" t="str">
        <f>IFERROR(VLOOKUP($P278,F:$O,10,0),"")</f>
        <v/>
      </c>
      <c r="U278" s="20" t="str">
        <f>IFERROR(VLOOKUP($P278,G:$O,9,0),"")</f>
        <v/>
      </c>
      <c r="V278" s="20" t="str">
        <f>IFERROR(VLOOKUP($P278,H:$O,8,0),"")</f>
        <v/>
      </c>
      <c r="W278" s="20" t="str">
        <f>IFERROR(VLOOKUP($P278,I:$O,7,0),"")</f>
        <v/>
      </c>
      <c r="X278" s="20" t="str">
        <f>IFERROR(VLOOKUP($P278,J:$O,6,0),"")</f>
        <v/>
      </c>
      <c r="Y278" s="20" t="str">
        <f>IFERROR(VLOOKUP($P278,K:$O,5,0),"")</f>
        <v/>
      </c>
      <c r="Z278" s="20" t="str">
        <f>IFERROR(VLOOKUP($P278,L:$O,4,0),"")</f>
        <v/>
      </c>
      <c r="AA278" s="20" t="str">
        <f>IFERROR(VLOOKUP($P278,M:$O,3,0),"")</f>
        <v/>
      </c>
      <c r="AB278" s="20" t="str">
        <f>IFERROR(VLOOKUP($P278,N:$O,2,0),"")</f>
        <v/>
      </c>
    </row>
    <row r="279" spans="1:28" x14ac:dyDescent="0.15">
      <c r="A279" s="9" t="str">
        <f>'AB Touchpoint System Workbook'!M290</f>
        <v>February</v>
      </c>
      <c r="B279" s="12" t="str">
        <f t="shared" si="8"/>
        <v>0February</v>
      </c>
      <c r="C279" s="12" t="b">
        <f>IF(ISNUMBER(SEARCH(Q$1,$B279)),MAX(C$1:C278)+1)</f>
        <v>0</v>
      </c>
      <c r="D279" s="12">
        <f>IF(ISNUMBER(SEARCH(R$1,$B279)),MAX(D$1:D278)+1)</f>
        <v>24</v>
      </c>
      <c r="E279" s="12" t="b">
        <f>IF(ISNUMBER(SEARCH(S$1,$B279)),MAX(E$1:E278)+1)</f>
        <v>0</v>
      </c>
      <c r="F279" s="12" t="b">
        <f>IF(ISNUMBER(SEARCH(T$1,$B279)),MAX(F$1:F278)+1)</f>
        <v>0</v>
      </c>
      <c r="G279" s="12" t="b">
        <f>IF(ISNUMBER(SEARCH(U$1,$B279)),MAX(G$1:G278)+1)</f>
        <v>0</v>
      </c>
      <c r="H279" s="12" t="b">
        <f>IF(ISNUMBER(SEARCH(V$1,$B279)),MAX(H$1:H278)+1)</f>
        <v>0</v>
      </c>
      <c r="I279" s="12" t="b">
        <f>IF(ISNUMBER(SEARCH(W$1,$B279)),MAX(I$1:I278)+1)</f>
        <v>0</v>
      </c>
      <c r="J279" s="12" t="b">
        <f>IF(ISNUMBER(SEARCH(X$1,$B279)),MAX(J$1:J278)+1)</f>
        <v>0</v>
      </c>
      <c r="K279" s="12" t="b">
        <f>IF(ISNUMBER(SEARCH(Y$1,$B279)),MAX(K$1:K278)+1)</f>
        <v>0</v>
      </c>
      <c r="L279" s="12" t="b">
        <f>IF(ISNUMBER(SEARCH(Z$1,$B279)),MAX(L$1:L278)+1)</f>
        <v>0</v>
      </c>
      <c r="M279" s="12" t="b">
        <f>IF(ISNUMBER(SEARCH(AA$1,$B279)),MAX(M$1:M278)+1)</f>
        <v>0</v>
      </c>
      <c r="N279" s="12" t="b">
        <f>IF(ISNUMBER(SEARCH(AB$1,$B279)),MAX(N$1:N278)+1)</f>
        <v>0</v>
      </c>
      <c r="O279" s="12">
        <f>'AB Touchpoint System Workbook'!K290</f>
        <v>0</v>
      </c>
      <c r="P279" s="13">
        <f t="shared" si="9"/>
        <v>278</v>
      </c>
      <c r="Q279" s="20" t="str">
        <f>IFERROR(VLOOKUP($P279,C:$O,13,0),"")</f>
        <v/>
      </c>
      <c r="R279" s="20" t="str">
        <f>IFERROR(VLOOKUP($P279,D:$O,12,0),"")</f>
        <v/>
      </c>
      <c r="S279" s="20" t="str">
        <f>IFERROR(VLOOKUP($P279,E:$O,11,0),"")</f>
        <v/>
      </c>
      <c r="T279" s="20" t="str">
        <f>IFERROR(VLOOKUP($P279,F:$O,10,0),"")</f>
        <v/>
      </c>
      <c r="U279" s="20" t="str">
        <f>IFERROR(VLOOKUP($P279,G:$O,9,0),"")</f>
        <v/>
      </c>
      <c r="V279" s="20" t="str">
        <f>IFERROR(VLOOKUP($P279,H:$O,8,0),"")</f>
        <v/>
      </c>
      <c r="W279" s="20" t="str">
        <f>IFERROR(VLOOKUP($P279,I:$O,7,0),"")</f>
        <v/>
      </c>
      <c r="X279" s="20" t="str">
        <f>IFERROR(VLOOKUP($P279,J:$O,6,0),"")</f>
        <v/>
      </c>
      <c r="Y279" s="20" t="str">
        <f>IFERROR(VLOOKUP($P279,K:$O,5,0),"")</f>
        <v/>
      </c>
      <c r="Z279" s="20" t="str">
        <f>IFERROR(VLOOKUP($P279,L:$O,4,0),"")</f>
        <v/>
      </c>
      <c r="AA279" s="20" t="str">
        <f>IFERROR(VLOOKUP($P279,M:$O,3,0),"")</f>
        <v/>
      </c>
      <c r="AB279" s="20" t="str">
        <f>IFERROR(VLOOKUP($P279,N:$O,2,0),"")</f>
        <v/>
      </c>
    </row>
    <row r="280" spans="1:28" x14ac:dyDescent="0.15">
      <c r="A280" s="9">
        <f>'AB Touchpoint System Workbook'!M291</f>
        <v>0</v>
      </c>
      <c r="B280" s="12" t="str">
        <f t="shared" si="8"/>
        <v>00</v>
      </c>
      <c r="C280" s="12" t="b">
        <f>IF(ISNUMBER(SEARCH(Q$1,$B280)),MAX(C$1:C279)+1)</f>
        <v>0</v>
      </c>
      <c r="D280" s="12" t="b">
        <f>IF(ISNUMBER(SEARCH(R$1,$B280)),MAX(D$1:D279)+1)</f>
        <v>0</v>
      </c>
      <c r="E280" s="12" t="b">
        <f>IF(ISNUMBER(SEARCH(S$1,$B280)),MAX(E$1:E279)+1)</f>
        <v>0</v>
      </c>
      <c r="F280" s="12" t="b">
        <f>IF(ISNUMBER(SEARCH(T$1,$B280)),MAX(F$1:F279)+1)</f>
        <v>0</v>
      </c>
      <c r="G280" s="12" t="b">
        <f>IF(ISNUMBER(SEARCH(U$1,$B280)),MAX(G$1:G279)+1)</f>
        <v>0</v>
      </c>
      <c r="H280" s="12" t="b">
        <f>IF(ISNUMBER(SEARCH(V$1,$B280)),MAX(H$1:H279)+1)</f>
        <v>0</v>
      </c>
      <c r="I280" s="12" t="b">
        <f>IF(ISNUMBER(SEARCH(W$1,$B280)),MAX(I$1:I279)+1)</f>
        <v>0</v>
      </c>
      <c r="J280" s="12" t="b">
        <f>IF(ISNUMBER(SEARCH(X$1,$B280)),MAX(J$1:J279)+1)</f>
        <v>0</v>
      </c>
      <c r="K280" s="12" t="b">
        <f>IF(ISNUMBER(SEARCH(Y$1,$B280)),MAX(K$1:K279)+1)</f>
        <v>0</v>
      </c>
      <c r="L280" s="12" t="b">
        <f>IF(ISNUMBER(SEARCH(Z$1,$B280)),MAX(L$1:L279)+1)</f>
        <v>0</v>
      </c>
      <c r="M280" s="12" t="b">
        <f>IF(ISNUMBER(SEARCH(AA$1,$B280)),MAX(M$1:M279)+1)</f>
        <v>0</v>
      </c>
      <c r="N280" s="12" t="b">
        <f>IF(ISNUMBER(SEARCH(AB$1,$B280)),MAX(N$1:N279)+1)</f>
        <v>0</v>
      </c>
      <c r="O280" s="12">
        <f>'AB Touchpoint System Workbook'!K291</f>
        <v>0</v>
      </c>
      <c r="P280" s="13">
        <f t="shared" si="9"/>
        <v>279</v>
      </c>
    </row>
    <row r="281" spans="1:28" x14ac:dyDescent="0.15">
      <c r="A281" s="9">
        <f>'AB Touchpoint System Workbook'!M292</f>
        <v>0</v>
      </c>
      <c r="B281" s="12" t="str">
        <f t="shared" si="8"/>
        <v>00</v>
      </c>
      <c r="C281" s="12" t="b">
        <f>IF(ISNUMBER(SEARCH(Q$1,$B281)),MAX(C$1:C280)+1)</f>
        <v>0</v>
      </c>
      <c r="D281" s="12" t="b">
        <f>IF(ISNUMBER(SEARCH(R$1,$B281)),MAX(D$1:D280)+1)</f>
        <v>0</v>
      </c>
      <c r="E281" s="12" t="b">
        <f>IF(ISNUMBER(SEARCH(S$1,$B281)),MAX(E$1:E280)+1)</f>
        <v>0</v>
      </c>
      <c r="F281" s="12" t="b">
        <f>IF(ISNUMBER(SEARCH(T$1,$B281)),MAX(F$1:F280)+1)</f>
        <v>0</v>
      </c>
      <c r="G281" s="12" t="b">
        <f>IF(ISNUMBER(SEARCH(U$1,$B281)),MAX(G$1:G280)+1)</f>
        <v>0</v>
      </c>
      <c r="H281" s="12" t="b">
        <f>IF(ISNUMBER(SEARCH(V$1,$B281)),MAX(H$1:H280)+1)</f>
        <v>0</v>
      </c>
      <c r="I281" s="12" t="b">
        <f>IF(ISNUMBER(SEARCH(W$1,$B281)),MAX(I$1:I280)+1)</f>
        <v>0</v>
      </c>
      <c r="J281" s="12" t="b">
        <f>IF(ISNUMBER(SEARCH(X$1,$B281)),MAX(J$1:J280)+1)</f>
        <v>0</v>
      </c>
      <c r="K281" s="12" t="b">
        <f>IF(ISNUMBER(SEARCH(Y$1,$B281)),MAX(K$1:K280)+1)</f>
        <v>0</v>
      </c>
      <c r="L281" s="12" t="b">
        <f>IF(ISNUMBER(SEARCH(Z$1,$B281)),MAX(L$1:L280)+1)</f>
        <v>0</v>
      </c>
      <c r="M281" s="12" t="b">
        <f>IF(ISNUMBER(SEARCH(AA$1,$B281)),MAX(M$1:M280)+1)</f>
        <v>0</v>
      </c>
      <c r="N281" s="12" t="b">
        <f>IF(ISNUMBER(SEARCH(AB$1,$B281)),MAX(N$1:N280)+1)</f>
        <v>0</v>
      </c>
      <c r="O281" s="12">
        <f>'AB Touchpoint System Workbook'!K292</f>
        <v>0</v>
      </c>
      <c r="P281" s="13">
        <f t="shared" si="9"/>
        <v>280</v>
      </c>
    </row>
    <row r="282" spans="1:28" x14ac:dyDescent="0.15">
      <c r="A282" s="9">
        <f>'AB Touchpoint System Workbook'!M293</f>
        <v>0</v>
      </c>
      <c r="B282" s="12" t="str">
        <f t="shared" si="8"/>
        <v>00</v>
      </c>
      <c r="C282" s="12" t="b">
        <f>IF(ISNUMBER(SEARCH(Q$1,$B282)),MAX(C$1:C281)+1)</f>
        <v>0</v>
      </c>
      <c r="D282" s="12" t="b">
        <f>IF(ISNUMBER(SEARCH(R$1,$B282)),MAX(D$1:D281)+1)</f>
        <v>0</v>
      </c>
      <c r="E282" s="12" t="b">
        <f>IF(ISNUMBER(SEARCH(S$1,$B282)),MAX(E$1:E281)+1)</f>
        <v>0</v>
      </c>
      <c r="F282" s="12" t="b">
        <f>IF(ISNUMBER(SEARCH(T$1,$B282)),MAX(F$1:F281)+1)</f>
        <v>0</v>
      </c>
      <c r="G282" s="12" t="b">
        <f>IF(ISNUMBER(SEARCH(U$1,$B282)),MAX(G$1:G281)+1)</f>
        <v>0</v>
      </c>
      <c r="H282" s="12" t="b">
        <f>IF(ISNUMBER(SEARCH(V$1,$B282)),MAX(H$1:H281)+1)</f>
        <v>0</v>
      </c>
      <c r="I282" s="12" t="b">
        <f>IF(ISNUMBER(SEARCH(W$1,$B282)),MAX(I$1:I281)+1)</f>
        <v>0</v>
      </c>
      <c r="J282" s="12" t="b">
        <f>IF(ISNUMBER(SEARCH(X$1,$B282)),MAX(J$1:J281)+1)</f>
        <v>0</v>
      </c>
      <c r="K282" s="12" t="b">
        <f>IF(ISNUMBER(SEARCH(Y$1,$B282)),MAX(K$1:K281)+1)</f>
        <v>0</v>
      </c>
      <c r="L282" s="12" t="b">
        <f>IF(ISNUMBER(SEARCH(Z$1,$B282)),MAX(L$1:L281)+1)</f>
        <v>0</v>
      </c>
      <c r="M282" s="12" t="b">
        <f>IF(ISNUMBER(SEARCH(AA$1,$B282)),MAX(M$1:M281)+1)</f>
        <v>0</v>
      </c>
      <c r="N282" s="12" t="b">
        <f>IF(ISNUMBER(SEARCH(AB$1,$B282)),MAX(N$1:N281)+1)</f>
        <v>0</v>
      </c>
      <c r="O282" s="12">
        <f>'AB Touchpoint System Workbook'!K293</f>
        <v>0</v>
      </c>
      <c r="P282" s="13">
        <f t="shared" si="9"/>
        <v>281</v>
      </c>
    </row>
    <row r="283" spans="1:28" x14ac:dyDescent="0.15">
      <c r="A283" s="9">
        <f>'AB Touchpoint System Workbook'!M294</f>
        <v>0</v>
      </c>
      <c r="B283" s="12" t="str">
        <f t="shared" si="8"/>
        <v>00</v>
      </c>
      <c r="C283" s="12" t="b">
        <f>IF(ISNUMBER(SEARCH(Q$1,$B283)),MAX(C$1:C282)+1)</f>
        <v>0</v>
      </c>
      <c r="D283" s="12" t="b">
        <f>IF(ISNUMBER(SEARCH(R$1,$B283)),MAX(D$1:D282)+1)</f>
        <v>0</v>
      </c>
      <c r="E283" s="12" t="b">
        <f>IF(ISNUMBER(SEARCH(S$1,$B283)),MAX(E$1:E282)+1)</f>
        <v>0</v>
      </c>
      <c r="F283" s="12" t="b">
        <f>IF(ISNUMBER(SEARCH(T$1,$B283)),MAX(F$1:F282)+1)</f>
        <v>0</v>
      </c>
      <c r="G283" s="12" t="b">
        <f>IF(ISNUMBER(SEARCH(U$1,$B283)),MAX(G$1:G282)+1)</f>
        <v>0</v>
      </c>
      <c r="H283" s="12" t="b">
        <f>IF(ISNUMBER(SEARCH(V$1,$B283)),MAX(H$1:H282)+1)</f>
        <v>0</v>
      </c>
      <c r="I283" s="12" t="b">
        <f>IF(ISNUMBER(SEARCH(W$1,$B283)),MAX(I$1:I282)+1)</f>
        <v>0</v>
      </c>
      <c r="J283" s="12" t="b">
        <f>IF(ISNUMBER(SEARCH(X$1,$B283)),MAX(J$1:J282)+1)</f>
        <v>0</v>
      </c>
      <c r="K283" s="12" t="b">
        <f>IF(ISNUMBER(SEARCH(Y$1,$B283)),MAX(K$1:K282)+1)</f>
        <v>0</v>
      </c>
      <c r="L283" s="12" t="b">
        <f>IF(ISNUMBER(SEARCH(Z$1,$B283)),MAX(L$1:L282)+1)</f>
        <v>0</v>
      </c>
      <c r="M283" s="12" t="b">
        <f>IF(ISNUMBER(SEARCH(AA$1,$B283)),MAX(M$1:M282)+1)</f>
        <v>0</v>
      </c>
      <c r="N283" s="12" t="b">
        <f>IF(ISNUMBER(SEARCH(AB$1,$B283)),MAX(N$1:N282)+1)</f>
        <v>0</v>
      </c>
      <c r="O283" s="12">
        <f>'AB Touchpoint System Workbook'!K294</f>
        <v>0</v>
      </c>
      <c r="P283" s="13">
        <f t="shared" si="9"/>
        <v>282</v>
      </c>
    </row>
    <row r="284" spans="1:28" x14ac:dyDescent="0.15">
      <c r="A284" s="9">
        <f>'AB Touchpoint System Workbook'!M295</f>
        <v>0</v>
      </c>
      <c r="B284" s="12" t="str">
        <f t="shared" si="8"/>
        <v>00</v>
      </c>
      <c r="C284" s="12" t="b">
        <f>IF(ISNUMBER(SEARCH(Q$1,$B284)),MAX(C$1:C283)+1)</f>
        <v>0</v>
      </c>
      <c r="D284" s="12" t="b">
        <f>IF(ISNUMBER(SEARCH(R$1,$B284)),MAX(D$1:D283)+1)</f>
        <v>0</v>
      </c>
      <c r="E284" s="12" t="b">
        <f>IF(ISNUMBER(SEARCH(S$1,$B284)),MAX(E$1:E283)+1)</f>
        <v>0</v>
      </c>
      <c r="F284" s="12" t="b">
        <f>IF(ISNUMBER(SEARCH(T$1,$B284)),MAX(F$1:F283)+1)</f>
        <v>0</v>
      </c>
      <c r="G284" s="12" t="b">
        <f>IF(ISNUMBER(SEARCH(U$1,$B284)),MAX(G$1:G283)+1)</f>
        <v>0</v>
      </c>
      <c r="H284" s="12" t="b">
        <f>IF(ISNUMBER(SEARCH(V$1,$B284)),MAX(H$1:H283)+1)</f>
        <v>0</v>
      </c>
      <c r="I284" s="12" t="b">
        <f>IF(ISNUMBER(SEARCH(W$1,$B284)),MAX(I$1:I283)+1)</f>
        <v>0</v>
      </c>
      <c r="J284" s="12" t="b">
        <f>IF(ISNUMBER(SEARCH(X$1,$B284)),MAX(J$1:J283)+1)</f>
        <v>0</v>
      </c>
      <c r="K284" s="12" t="b">
        <f>IF(ISNUMBER(SEARCH(Y$1,$B284)),MAX(K$1:K283)+1)</f>
        <v>0</v>
      </c>
      <c r="L284" s="12" t="b">
        <f>IF(ISNUMBER(SEARCH(Z$1,$B284)),MAX(L$1:L283)+1)</f>
        <v>0</v>
      </c>
      <c r="M284" s="12" t="b">
        <f>IF(ISNUMBER(SEARCH(AA$1,$B284)),MAX(M$1:M283)+1)</f>
        <v>0</v>
      </c>
      <c r="N284" s="12" t="b">
        <f>IF(ISNUMBER(SEARCH(AB$1,$B284)),MAX(N$1:N283)+1)</f>
        <v>0</v>
      </c>
      <c r="O284" s="12">
        <f>'AB Touchpoint System Workbook'!K295</f>
        <v>0</v>
      </c>
      <c r="P284" s="13">
        <f t="shared" si="9"/>
        <v>283</v>
      </c>
    </row>
    <row r="285" spans="1:28" x14ac:dyDescent="0.15">
      <c r="A285" s="9">
        <f>'AB Touchpoint System Workbook'!M296</f>
        <v>0</v>
      </c>
      <c r="B285" s="12" t="str">
        <f t="shared" si="8"/>
        <v>00</v>
      </c>
      <c r="C285" s="12" t="b">
        <f>IF(ISNUMBER(SEARCH(Q$1,$B285)),MAX(C$1:C284)+1)</f>
        <v>0</v>
      </c>
      <c r="D285" s="12" t="b">
        <f>IF(ISNUMBER(SEARCH(R$1,$B285)),MAX(D$1:D284)+1)</f>
        <v>0</v>
      </c>
      <c r="E285" s="12" t="b">
        <f>IF(ISNUMBER(SEARCH(S$1,$B285)),MAX(E$1:E284)+1)</f>
        <v>0</v>
      </c>
      <c r="F285" s="12" t="b">
        <f>IF(ISNUMBER(SEARCH(T$1,$B285)),MAX(F$1:F284)+1)</f>
        <v>0</v>
      </c>
      <c r="G285" s="12" t="b">
        <f>IF(ISNUMBER(SEARCH(U$1,$B285)),MAX(G$1:G284)+1)</f>
        <v>0</v>
      </c>
      <c r="H285" s="12" t="b">
        <f>IF(ISNUMBER(SEARCH(V$1,$B285)),MAX(H$1:H284)+1)</f>
        <v>0</v>
      </c>
      <c r="I285" s="12" t="b">
        <f>IF(ISNUMBER(SEARCH(W$1,$B285)),MAX(I$1:I284)+1)</f>
        <v>0</v>
      </c>
      <c r="J285" s="12" t="b">
        <f>IF(ISNUMBER(SEARCH(X$1,$B285)),MAX(J$1:J284)+1)</f>
        <v>0</v>
      </c>
      <c r="K285" s="12" t="b">
        <f>IF(ISNUMBER(SEARCH(Y$1,$B285)),MAX(K$1:K284)+1)</f>
        <v>0</v>
      </c>
      <c r="L285" s="12" t="b">
        <f>IF(ISNUMBER(SEARCH(Z$1,$B285)),MAX(L$1:L284)+1)</f>
        <v>0</v>
      </c>
      <c r="M285" s="12" t="b">
        <f>IF(ISNUMBER(SEARCH(AA$1,$B285)),MAX(M$1:M284)+1)</f>
        <v>0</v>
      </c>
      <c r="N285" s="12" t="b">
        <f>IF(ISNUMBER(SEARCH(AB$1,$B285)),MAX(N$1:N284)+1)</f>
        <v>0</v>
      </c>
      <c r="O285" s="12">
        <f>'AB Touchpoint System Workbook'!K296</f>
        <v>0</v>
      </c>
      <c r="P285" s="13">
        <f t="shared" si="9"/>
        <v>284</v>
      </c>
    </row>
    <row r="286" spans="1:28" x14ac:dyDescent="0.15">
      <c r="A286" s="9">
        <f>'AB Touchpoint System Workbook'!M297</f>
        <v>0</v>
      </c>
      <c r="B286" s="12" t="str">
        <f t="shared" si="8"/>
        <v>00</v>
      </c>
      <c r="C286" s="12" t="b">
        <f>IF(ISNUMBER(SEARCH(Q$1,$B286)),MAX(C$1:C285)+1)</f>
        <v>0</v>
      </c>
      <c r="D286" s="12" t="b">
        <f>IF(ISNUMBER(SEARCH(R$1,$B286)),MAX(D$1:D285)+1)</f>
        <v>0</v>
      </c>
      <c r="E286" s="12" t="b">
        <f>IF(ISNUMBER(SEARCH(S$1,$B286)),MAX(E$1:E285)+1)</f>
        <v>0</v>
      </c>
      <c r="F286" s="12" t="b">
        <f>IF(ISNUMBER(SEARCH(T$1,$B286)),MAX(F$1:F285)+1)</f>
        <v>0</v>
      </c>
      <c r="G286" s="12" t="b">
        <f>IF(ISNUMBER(SEARCH(U$1,$B286)),MAX(G$1:G285)+1)</f>
        <v>0</v>
      </c>
      <c r="H286" s="12" t="b">
        <f>IF(ISNUMBER(SEARCH(V$1,$B286)),MAX(H$1:H285)+1)</f>
        <v>0</v>
      </c>
      <c r="I286" s="12" t="b">
        <f>IF(ISNUMBER(SEARCH(W$1,$B286)),MAX(I$1:I285)+1)</f>
        <v>0</v>
      </c>
      <c r="J286" s="12" t="b">
        <f>IF(ISNUMBER(SEARCH(X$1,$B286)),MAX(J$1:J285)+1)</f>
        <v>0</v>
      </c>
      <c r="K286" s="12" t="b">
        <f>IF(ISNUMBER(SEARCH(Y$1,$B286)),MAX(K$1:K285)+1)</f>
        <v>0</v>
      </c>
      <c r="L286" s="12" t="b">
        <f>IF(ISNUMBER(SEARCH(Z$1,$B286)),MAX(L$1:L285)+1)</f>
        <v>0</v>
      </c>
      <c r="M286" s="12" t="b">
        <f>IF(ISNUMBER(SEARCH(AA$1,$B286)),MAX(M$1:M285)+1)</f>
        <v>0</v>
      </c>
      <c r="N286" s="12" t="b">
        <f>IF(ISNUMBER(SEARCH(AB$1,$B286)),MAX(N$1:N285)+1)</f>
        <v>0</v>
      </c>
      <c r="O286" s="12">
        <f>'AB Touchpoint System Workbook'!K297</f>
        <v>0</v>
      </c>
      <c r="P286" s="13">
        <f t="shared" si="9"/>
        <v>285</v>
      </c>
    </row>
    <row r="287" spans="1:28" x14ac:dyDescent="0.15">
      <c r="A287" s="9">
        <f>'AB Touchpoint System Workbook'!M298</f>
        <v>0</v>
      </c>
      <c r="B287" s="12" t="str">
        <f t="shared" si="8"/>
        <v>00</v>
      </c>
      <c r="C287" s="12" t="b">
        <f>IF(ISNUMBER(SEARCH(Q$1,$B287)),MAX(C$1:C286)+1)</f>
        <v>0</v>
      </c>
      <c r="D287" s="12" t="b">
        <f>IF(ISNUMBER(SEARCH(R$1,$B287)),MAX(D$1:D286)+1)</f>
        <v>0</v>
      </c>
      <c r="E287" s="12" t="b">
        <f>IF(ISNUMBER(SEARCH(S$1,$B287)),MAX(E$1:E286)+1)</f>
        <v>0</v>
      </c>
      <c r="F287" s="12" t="b">
        <f>IF(ISNUMBER(SEARCH(T$1,$B287)),MAX(F$1:F286)+1)</f>
        <v>0</v>
      </c>
      <c r="G287" s="12" t="b">
        <f>IF(ISNUMBER(SEARCH(U$1,$B287)),MAX(G$1:G286)+1)</f>
        <v>0</v>
      </c>
      <c r="H287" s="12" t="b">
        <f>IF(ISNUMBER(SEARCH(V$1,$B287)),MAX(H$1:H286)+1)</f>
        <v>0</v>
      </c>
      <c r="I287" s="12" t="b">
        <f>IF(ISNUMBER(SEARCH(W$1,$B287)),MAX(I$1:I286)+1)</f>
        <v>0</v>
      </c>
      <c r="J287" s="12" t="b">
        <f>IF(ISNUMBER(SEARCH(X$1,$B287)),MAX(J$1:J286)+1)</f>
        <v>0</v>
      </c>
      <c r="K287" s="12" t="b">
        <f>IF(ISNUMBER(SEARCH(Y$1,$B287)),MAX(K$1:K286)+1)</f>
        <v>0</v>
      </c>
      <c r="L287" s="12" t="b">
        <f>IF(ISNUMBER(SEARCH(Z$1,$B287)),MAX(L$1:L286)+1)</f>
        <v>0</v>
      </c>
      <c r="M287" s="12" t="b">
        <f>IF(ISNUMBER(SEARCH(AA$1,$B287)),MAX(M$1:M286)+1)</f>
        <v>0</v>
      </c>
      <c r="N287" s="12" t="b">
        <f>IF(ISNUMBER(SEARCH(AB$1,$B287)),MAX(N$1:N286)+1)</f>
        <v>0</v>
      </c>
      <c r="O287" s="12">
        <f>'AB Touchpoint System Workbook'!K298</f>
        <v>0</v>
      </c>
      <c r="P287" s="13">
        <f t="shared" si="9"/>
        <v>286</v>
      </c>
    </row>
    <row r="288" spans="1:28" x14ac:dyDescent="0.15">
      <c r="A288" s="9">
        <f>'AB Touchpoint System Workbook'!M299</f>
        <v>0</v>
      </c>
      <c r="B288" s="12" t="str">
        <f t="shared" si="8"/>
        <v>00</v>
      </c>
      <c r="C288" s="12" t="b">
        <f>IF(ISNUMBER(SEARCH(Q$1,$B288)),MAX(C$1:C287)+1)</f>
        <v>0</v>
      </c>
      <c r="D288" s="12" t="b">
        <f>IF(ISNUMBER(SEARCH(R$1,$B288)),MAX(D$1:D287)+1)</f>
        <v>0</v>
      </c>
      <c r="E288" s="12" t="b">
        <f>IF(ISNUMBER(SEARCH(S$1,$B288)),MAX(E$1:E287)+1)</f>
        <v>0</v>
      </c>
      <c r="F288" s="12" t="b">
        <f>IF(ISNUMBER(SEARCH(T$1,$B288)),MAX(F$1:F287)+1)</f>
        <v>0</v>
      </c>
      <c r="G288" s="12" t="b">
        <f>IF(ISNUMBER(SEARCH(U$1,$B288)),MAX(G$1:G287)+1)</f>
        <v>0</v>
      </c>
      <c r="H288" s="12" t="b">
        <f>IF(ISNUMBER(SEARCH(V$1,$B288)),MAX(H$1:H287)+1)</f>
        <v>0</v>
      </c>
      <c r="I288" s="12" t="b">
        <f>IF(ISNUMBER(SEARCH(W$1,$B288)),MAX(I$1:I287)+1)</f>
        <v>0</v>
      </c>
      <c r="J288" s="12" t="b">
        <f>IF(ISNUMBER(SEARCH(X$1,$B288)),MAX(J$1:J287)+1)</f>
        <v>0</v>
      </c>
      <c r="K288" s="12" t="b">
        <f>IF(ISNUMBER(SEARCH(Y$1,$B288)),MAX(K$1:K287)+1)</f>
        <v>0</v>
      </c>
      <c r="L288" s="12" t="b">
        <f>IF(ISNUMBER(SEARCH(Z$1,$B288)),MAX(L$1:L287)+1)</f>
        <v>0</v>
      </c>
      <c r="M288" s="12" t="b">
        <f>IF(ISNUMBER(SEARCH(AA$1,$B288)),MAX(M$1:M287)+1)</f>
        <v>0</v>
      </c>
      <c r="N288" s="12" t="b">
        <f>IF(ISNUMBER(SEARCH(AB$1,$B288)),MAX(N$1:N287)+1)</f>
        <v>0</v>
      </c>
      <c r="O288" s="12">
        <f>'AB Touchpoint System Workbook'!K299</f>
        <v>0</v>
      </c>
      <c r="P288" s="13">
        <f t="shared" si="9"/>
        <v>287</v>
      </c>
    </row>
    <row r="289" spans="1:16" x14ac:dyDescent="0.15">
      <c r="A289" s="9">
        <f>'AB Touchpoint System Workbook'!M300</f>
        <v>0</v>
      </c>
      <c r="B289" s="12" t="str">
        <f t="shared" si="8"/>
        <v>00</v>
      </c>
      <c r="C289" s="12" t="b">
        <f>IF(ISNUMBER(SEARCH(Q$1,$B289)),MAX(C$1:C288)+1)</f>
        <v>0</v>
      </c>
      <c r="D289" s="12" t="b">
        <f>IF(ISNUMBER(SEARCH(R$1,$B289)),MAX(D$1:D288)+1)</f>
        <v>0</v>
      </c>
      <c r="E289" s="12" t="b">
        <f>IF(ISNUMBER(SEARCH(S$1,$B289)),MAX(E$1:E288)+1)</f>
        <v>0</v>
      </c>
      <c r="F289" s="12" t="b">
        <f>IF(ISNUMBER(SEARCH(T$1,$B289)),MAX(F$1:F288)+1)</f>
        <v>0</v>
      </c>
      <c r="G289" s="12" t="b">
        <f>IF(ISNUMBER(SEARCH(U$1,$B289)),MAX(G$1:G288)+1)</f>
        <v>0</v>
      </c>
      <c r="H289" s="12" t="b">
        <f>IF(ISNUMBER(SEARCH(V$1,$B289)),MAX(H$1:H288)+1)</f>
        <v>0</v>
      </c>
      <c r="I289" s="12" t="b">
        <f>IF(ISNUMBER(SEARCH(W$1,$B289)),MAX(I$1:I288)+1)</f>
        <v>0</v>
      </c>
      <c r="J289" s="12" t="b">
        <f>IF(ISNUMBER(SEARCH(X$1,$B289)),MAX(J$1:J288)+1)</f>
        <v>0</v>
      </c>
      <c r="K289" s="12" t="b">
        <f>IF(ISNUMBER(SEARCH(Y$1,$B289)),MAX(K$1:K288)+1)</f>
        <v>0</v>
      </c>
      <c r="L289" s="12" t="b">
        <f>IF(ISNUMBER(SEARCH(Z$1,$B289)),MAX(L$1:L288)+1)</f>
        <v>0</v>
      </c>
      <c r="M289" s="12" t="b">
        <f>IF(ISNUMBER(SEARCH(AA$1,$B289)),MAX(M$1:M288)+1)</f>
        <v>0</v>
      </c>
      <c r="N289" s="12" t="b">
        <f>IF(ISNUMBER(SEARCH(AB$1,$B289)),MAX(N$1:N288)+1)</f>
        <v>0</v>
      </c>
      <c r="O289" s="12">
        <f>'AB Touchpoint System Workbook'!K300</f>
        <v>0</v>
      </c>
      <c r="P289" s="13">
        <f t="shared" si="9"/>
        <v>288</v>
      </c>
    </row>
    <row r="290" spans="1:16" x14ac:dyDescent="0.15">
      <c r="A290" s="9">
        <f>'AB Touchpoint System Workbook'!M301</f>
        <v>0</v>
      </c>
      <c r="B290" s="12" t="str">
        <f t="shared" si="8"/>
        <v>00</v>
      </c>
      <c r="C290" s="12" t="b">
        <f>IF(ISNUMBER(SEARCH(Q$1,$B290)),MAX(C$1:C289)+1)</f>
        <v>0</v>
      </c>
      <c r="D290" s="12" t="b">
        <f>IF(ISNUMBER(SEARCH(R$1,$B290)),MAX(D$1:D289)+1)</f>
        <v>0</v>
      </c>
      <c r="E290" s="12" t="b">
        <f>IF(ISNUMBER(SEARCH(S$1,$B290)),MAX(E$1:E289)+1)</f>
        <v>0</v>
      </c>
      <c r="F290" s="12" t="b">
        <f>IF(ISNUMBER(SEARCH(T$1,$B290)),MAX(F$1:F289)+1)</f>
        <v>0</v>
      </c>
      <c r="G290" s="12" t="b">
        <f>IF(ISNUMBER(SEARCH(U$1,$B290)),MAX(G$1:G289)+1)</f>
        <v>0</v>
      </c>
      <c r="H290" s="12" t="b">
        <f>IF(ISNUMBER(SEARCH(V$1,$B290)),MAX(H$1:H289)+1)</f>
        <v>0</v>
      </c>
      <c r="I290" s="12" t="b">
        <f>IF(ISNUMBER(SEARCH(W$1,$B290)),MAX(I$1:I289)+1)</f>
        <v>0</v>
      </c>
      <c r="J290" s="12" t="b">
        <f>IF(ISNUMBER(SEARCH(X$1,$B290)),MAX(J$1:J289)+1)</f>
        <v>0</v>
      </c>
      <c r="K290" s="12" t="b">
        <f>IF(ISNUMBER(SEARCH(Y$1,$B290)),MAX(K$1:K289)+1)</f>
        <v>0</v>
      </c>
      <c r="L290" s="12" t="b">
        <f>IF(ISNUMBER(SEARCH(Z$1,$B290)),MAX(L$1:L289)+1)</f>
        <v>0</v>
      </c>
      <c r="M290" s="12" t="b">
        <f>IF(ISNUMBER(SEARCH(AA$1,$B290)),MAX(M$1:M289)+1)</f>
        <v>0</v>
      </c>
      <c r="N290" s="12" t="b">
        <f>IF(ISNUMBER(SEARCH(AB$1,$B290)),MAX(N$1:N289)+1)</f>
        <v>0</v>
      </c>
      <c r="O290" s="12">
        <f>'AB Touchpoint System Workbook'!K301</f>
        <v>0</v>
      </c>
      <c r="P290" s="13">
        <f t="shared" si="9"/>
        <v>289</v>
      </c>
    </row>
    <row r="291" spans="1:16" x14ac:dyDescent="0.15">
      <c r="A291" s="9">
        <f>'AB Touchpoint System Workbook'!M302</f>
        <v>0</v>
      </c>
      <c r="B291" s="12" t="str">
        <f t="shared" si="8"/>
        <v>00</v>
      </c>
      <c r="C291" s="12" t="b">
        <f>IF(ISNUMBER(SEARCH(Q$1,$B291)),MAX(C$1:C290)+1)</f>
        <v>0</v>
      </c>
      <c r="D291" s="12" t="b">
        <f>IF(ISNUMBER(SEARCH(R$1,$B291)),MAX(D$1:D290)+1)</f>
        <v>0</v>
      </c>
      <c r="E291" s="12" t="b">
        <f>IF(ISNUMBER(SEARCH(S$1,$B291)),MAX(E$1:E290)+1)</f>
        <v>0</v>
      </c>
      <c r="F291" s="12" t="b">
        <f>IF(ISNUMBER(SEARCH(T$1,$B291)),MAX(F$1:F290)+1)</f>
        <v>0</v>
      </c>
      <c r="G291" s="12" t="b">
        <f>IF(ISNUMBER(SEARCH(U$1,$B291)),MAX(G$1:G290)+1)</f>
        <v>0</v>
      </c>
      <c r="H291" s="12" t="b">
        <f>IF(ISNUMBER(SEARCH(V$1,$B291)),MAX(H$1:H290)+1)</f>
        <v>0</v>
      </c>
      <c r="I291" s="12" t="b">
        <f>IF(ISNUMBER(SEARCH(W$1,$B291)),MAX(I$1:I290)+1)</f>
        <v>0</v>
      </c>
      <c r="J291" s="12" t="b">
        <f>IF(ISNUMBER(SEARCH(X$1,$B291)),MAX(J$1:J290)+1)</f>
        <v>0</v>
      </c>
      <c r="K291" s="12" t="b">
        <f>IF(ISNUMBER(SEARCH(Y$1,$B291)),MAX(K$1:K290)+1)</f>
        <v>0</v>
      </c>
      <c r="L291" s="12" t="b">
        <f>IF(ISNUMBER(SEARCH(Z$1,$B291)),MAX(L$1:L290)+1)</f>
        <v>0</v>
      </c>
      <c r="M291" s="12" t="b">
        <f>IF(ISNUMBER(SEARCH(AA$1,$B291)),MAX(M$1:M290)+1)</f>
        <v>0</v>
      </c>
      <c r="N291" s="12" t="b">
        <f>IF(ISNUMBER(SEARCH(AB$1,$B291)),MAX(N$1:N290)+1)</f>
        <v>0</v>
      </c>
      <c r="O291" s="12">
        <f>'AB Touchpoint System Workbook'!K302</f>
        <v>0</v>
      </c>
      <c r="P291" s="13">
        <f t="shared" si="9"/>
        <v>290</v>
      </c>
    </row>
    <row r="292" spans="1:16" x14ac:dyDescent="0.15">
      <c r="A292" s="9">
        <f>'AB Touchpoint System Workbook'!M303</f>
        <v>0</v>
      </c>
      <c r="B292" s="12" t="str">
        <f t="shared" si="8"/>
        <v>00</v>
      </c>
      <c r="C292" s="12" t="b">
        <f>IF(ISNUMBER(SEARCH(Q$1,$B292)),MAX(C$1:C291)+1)</f>
        <v>0</v>
      </c>
      <c r="D292" s="12" t="b">
        <f>IF(ISNUMBER(SEARCH(R$1,$B292)),MAX(D$1:D291)+1)</f>
        <v>0</v>
      </c>
      <c r="E292" s="12" t="b">
        <f>IF(ISNUMBER(SEARCH(S$1,$B292)),MAX(E$1:E291)+1)</f>
        <v>0</v>
      </c>
      <c r="F292" s="12" t="b">
        <f>IF(ISNUMBER(SEARCH(T$1,$B292)),MAX(F$1:F291)+1)</f>
        <v>0</v>
      </c>
      <c r="G292" s="12" t="b">
        <f>IF(ISNUMBER(SEARCH(U$1,$B292)),MAX(G$1:G291)+1)</f>
        <v>0</v>
      </c>
      <c r="H292" s="12" t="b">
        <f>IF(ISNUMBER(SEARCH(V$1,$B292)),MAX(H$1:H291)+1)</f>
        <v>0</v>
      </c>
      <c r="I292" s="12" t="b">
        <f>IF(ISNUMBER(SEARCH(W$1,$B292)),MAX(I$1:I291)+1)</f>
        <v>0</v>
      </c>
      <c r="J292" s="12" t="b">
        <f>IF(ISNUMBER(SEARCH(X$1,$B292)),MAX(J$1:J291)+1)</f>
        <v>0</v>
      </c>
      <c r="K292" s="12" t="b">
        <f>IF(ISNUMBER(SEARCH(Y$1,$B292)),MAX(K$1:K291)+1)</f>
        <v>0</v>
      </c>
      <c r="L292" s="12" t="b">
        <f>IF(ISNUMBER(SEARCH(Z$1,$B292)),MAX(L$1:L291)+1)</f>
        <v>0</v>
      </c>
      <c r="M292" s="12" t="b">
        <f>IF(ISNUMBER(SEARCH(AA$1,$B292)),MAX(M$1:M291)+1)</f>
        <v>0</v>
      </c>
      <c r="N292" s="12" t="b">
        <f>IF(ISNUMBER(SEARCH(AB$1,$B292)),MAX(N$1:N291)+1)</f>
        <v>0</v>
      </c>
      <c r="O292" s="12">
        <f>'AB Touchpoint System Workbook'!K303</f>
        <v>0</v>
      </c>
      <c r="P292" s="13">
        <f t="shared" si="9"/>
        <v>291</v>
      </c>
    </row>
    <row r="293" spans="1:16" x14ac:dyDescent="0.15">
      <c r="A293" s="9">
        <f>'AB Touchpoint System Workbook'!M304</f>
        <v>0</v>
      </c>
      <c r="B293" s="12" t="str">
        <f t="shared" si="8"/>
        <v>00</v>
      </c>
      <c r="C293" s="12" t="b">
        <f>IF(ISNUMBER(SEARCH(Q$1,$B293)),MAX(C$1:C292)+1)</f>
        <v>0</v>
      </c>
      <c r="D293" s="12" t="b">
        <f>IF(ISNUMBER(SEARCH(R$1,$B293)),MAX(D$1:D292)+1)</f>
        <v>0</v>
      </c>
      <c r="E293" s="12" t="b">
        <f>IF(ISNUMBER(SEARCH(S$1,$B293)),MAX(E$1:E292)+1)</f>
        <v>0</v>
      </c>
      <c r="F293" s="12" t="b">
        <f>IF(ISNUMBER(SEARCH(T$1,$B293)),MAX(F$1:F292)+1)</f>
        <v>0</v>
      </c>
      <c r="G293" s="12" t="b">
        <f>IF(ISNUMBER(SEARCH(U$1,$B293)),MAX(G$1:G292)+1)</f>
        <v>0</v>
      </c>
      <c r="H293" s="12" t="b">
        <f>IF(ISNUMBER(SEARCH(V$1,$B293)),MAX(H$1:H292)+1)</f>
        <v>0</v>
      </c>
      <c r="I293" s="12" t="b">
        <f>IF(ISNUMBER(SEARCH(W$1,$B293)),MAX(I$1:I292)+1)</f>
        <v>0</v>
      </c>
      <c r="J293" s="12" t="b">
        <f>IF(ISNUMBER(SEARCH(X$1,$B293)),MAX(J$1:J292)+1)</f>
        <v>0</v>
      </c>
      <c r="K293" s="12" t="b">
        <f>IF(ISNUMBER(SEARCH(Y$1,$B293)),MAX(K$1:K292)+1)</f>
        <v>0</v>
      </c>
      <c r="L293" s="12" t="b">
        <f>IF(ISNUMBER(SEARCH(Z$1,$B293)),MAX(L$1:L292)+1)</f>
        <v>0</v>
      </c>
      <c r="M293" s="12" t="b">
        <f>IF(ISNUMBER(SEARCH(AA$1,$B293)),MAX(M$1:M292)+1)</f>
        <v>0</v>
      </c>
      <c r="N293" s="12" t="b">
        <f>IF(ISNUMBER(SEARCH(AB$1,$B293)),MAX(N$1:N292)+1)</f>
        <v>0</v>
      </c>
      <c r="O293" s="12">
        <f>'AB Touchpoint System Workbook'!K304</f>
        <v>0</v>
      </c>
      <c r="P293" s="13">
        <f t="shared" si="9"/>
        <v>292</v>
      </c>
    </row>
    <row r="294" spans="1:16" x14ac:dyDescent="0.15">
      <c r="A294" s="9">
        <f>'AB Touchpoint System Workbook'!M305</f>
        <v>0</v>
      </c>
      <c r="B294" s="12" t="str">
        <f t="shared" si="8"/>
        <v>00</v>
      </c>
      <c r="C294" s="12" t="b">
        <f>IF(ISNUMBER(SEARCH(Q$1,$B294)),MAX(C$1:C293)+1)</f>
        <v>0</v>
      </c>
      <c r="D294" s="12" t="b">
        <f>IF(ISNUMBER(SEARCH(R$1,$B294)),MAX(D$1:D293)+1)</f>
        <v>0</v>
      </c>
      <c r="E294" s="12" t="b">
        <f>IF(ISNUMBER(SEARCH(S$1,$B294)),MAX(E$1:E293)+1)</f>
        <v>0</v>
      </c>
      <c r="F294" s="12" t="b">
        <f>IF(ISNUMBER(SEARCH(T$1,$B294)),MAX(F$1:F293)+1)</f>
        <v>0</v>
      </c>
      <c r="G294" s="12" t="b">
        <f>IF(ISNUMBER(SEARCH(U$1,$B294)),MAX(G$1:G293)+1)</f>
        <v>0</v>
      </c>
      <c r="H294" s="12" t="b">
        <f>IF(ISNUMBER(SEARCH(V$1,$B294)),MAX(H$1:H293)+1)</f>
        <v>0</v>
      </c>
      <c r="I294" s="12" t="b">
        <f>IF(ISNUMBER(SEARCH(W$1,$B294)),MAX(I$1:I293)+1)</f>
        <v>0</v>
      </c>
      <c r="J294" s="12" t="b">
        <f>IF(ISNUMBER(SEARCH(X$1,$B294)),MAX(J$1:J293)+1)</f>
        <v>0</v>
      </c>
      <c r="K294" s="12" t="b">
        <f>IF(ISNUMBER(SEARCH(Y$1,$B294)),MAX(K$1:K293)+1)</f>
        <v>0</v>
      </c>
      <c r="L294" s="12" t="b">
        <f>IF(ISNUMBER(SEARCH(Z$1,$B294)),MAX(L$1:L293)+1)</f>
        <v>0</v>
      </c>
      <c r="M294" s="12" t="b">
        <f>IF(ISNUMBER(SEARCH(AA$1,$B294)),MAX(M$1:M293)+1)</f>
        <v>0</v>
      </c>
      <c r="N294" s="12" t="b">
        <f>IF(ISNUMBER(SEARCH(AB$1,$B294)),MAX(N$1:N293)+1)</f>
        <v>0</v>
      </c>
      <c r="O294" s="12">
        <f>'AB Touchpoint System Workbook'!K305</f>
        <v>0</v>
      </c>
      <c r="P294" s="13">
        <f t="shared" si="9"/>
        <v>293</v>
      </c>
    </row>
    <row r="295" spans="1:16" x14ac:dyDescent="0.15">
      <c r="A295" s="9">
        <f>'AB Touchpoint System Workbook'!M306</f>
        <v>0</v>
      </c>
      <c r="B295" s="12" t="str">
        <f t="shared" si="8"/>
        <v>00</v>
      </c>
      <c r="C295" s="12" t="b">
        <f>IF(ISNUMBER(SEARCH(Q$1,$B295)),MAX(C$1:C294)+1)</f>
        <v>0</v>
      </c>
      <c r="D295" s="12" t="b">
        <f>IF(ISNUMBER(SEARCH(R$1,$B295)),MAX(D$1:D294)+1)</f>
        <v>0</v>
      </c>
      <c r="E295" s="12" t="b">
        <f>IF(ISNUMBER(SEARCH(S$1,$B295)),MAX(E$1:E294)+1)</f>
        <v>0</v>
      </c>
      <c r="F295" s="12" t="b">
        <f>IF(ISNUMBER(SEARCH(T$1,$B295)),MAX(F$1:F294)+1)</f>
        <v>0</v>
      </c>
      <c r="G295" s="12" t="b">
        <f>IF(ISNUMBER(SEARCH(U$1,$B295)),MAX(G$1:G294)+1)</f>
        <v>0</v>
      </c>
      <c r="H295" s="12" t="b">
        <f>IF(ISNUMBER(SEARCH(V$1,$B295)),MAX(H$1:H294)+1)</f>
        <v>0</v>
      </c>
      <c r="I295" s="12" t="b">
        <f>IF(ISNUMBER(SEARCH(W$1,$B295)),MAX(I$1:I294)+1)</f>
        <v>0</v>
      </c>
      <c r="J295" s="12" t="b">
        <f>IF(ISNUMBER(SEARCH(X$1,$B295)),MAX(J$1:J294)+1)</f>
        <v>0</v>
      </c>
      <c r="K295" s="12" t="b">
        <f>IF(ISNUMBER(SEARCH(Y$1,$B295)),MAX(K$1:K294)+1)</f>
        <v>0</v>
      </c>
      <c r="L295" s="12" t="b">
        <f>IF(ISNUMBER(SEARCH(Z$1,$B295)),MAX(L$1:L294)+1)</f>
        <v>0</v>
      </c>
      <c r="M295" s="12" t="b">
        <f>IF(ISNUMBER(SEARCH(AA$1,$B295)),MAX(M$1:M294)+1)</f>
        <v>0</v>
      </c>
      <c r="N295" s="12" t="b">
        <f>IF(ISNUMBER(SEARCH(AB$1,$B295)),MAX(N$1:N294)+1)</f>
        <v>0</v>
      </c>
      <c r="O295" s="12">
        <f>'AB Touchpoint System Workbook'!K306</f>
        <v>0</v>
      </c>
      <c r="P295" s="13">
        <f t="shared" si="9"/>
        <v>294</v>
      </c>
    </row>
    <row r="296" spans="1:16" x14ac:dyDescent="0.15">
      <c r="A296" s="9">
        <f>'AB Touchpoint System Workbook'!M307</f>
        <v>0</v>
      </c>
      <c r="B296" s="12" t="str">
        <f t="shared" si="8"/>
        <v>00</v>
      </c>
      <c r="C296" s="12" t="b">
        <f>IF(ISNUMBER(SEARCH(Q$1,$B296)),MAX(C$1:C295)+1)</f>
        <v>0</v>
      </c>
      <c r="D296" s="12" t="b">
        <f>IF(ISNUMBER(SEARCH(R$1,$B296)),MAX(D$1:D295)+1)</f>
        <v>0</v>
      </c>
      <c r="E296" s="12" t="b">
        <f>IF(ISNUMBER(SEARCH(S$1,$B296)),MAX(E$1:E295)+1)</f>
        <v>0</v>
      </c>
      <c r="F296" s="12" t="b">
        <f>IF(ISNUMBER(SEARCH(T$1,$B296)),MAX(F$1:F295)+1)</f>
        <v>0</v>
      </c>
      <c r="G296" s="12" t="b">
        <f>IF(ISNUMBER(SEARCH(U$1,$B296)),MAX(G$1:G295)+1)</f>
        <v>0</v>
      </c>
      <c r="H296" s="12" t="b">
        <f>IF(ISNUMBER(SEARCH(V$1,$B296)),MAX(H$1:H295)+1)</f>
        <v>0</v>
      </c>
      <c r="I296" s="12" t="b">
        <f>IF(ISNUMBER(SEARCH(W$1,$B296)),MAX(I$1:I295)+1)</f>
        <v>0</v>
      </c>
      <c r="J296" s="12" t="b">
        <f>IF(ISNUMBER(SEARCH(X$1,$B296)),MAX(J$1:J295)+1)</f>
        <v>0</v>
      </c>
      <c r="K296" s="12" t="b">
        <f>IF(ISNUMBER(SEARCH(Y$1,$B296)),MAX(K$1:K295)+1)</f>
        <v>0</v>
      </c>
      <c r="L296" s="12" t="b">
        <f>IF(ISNUMBER(SEARCH(Z$1,$B296)),MAX(L$1:L295)+1)</f>
        <v>0</v>
      </c>
      <c r="M296" s="12" t="b">
        <f>IF(ISNUMBER(SEARCH(AA$1,$B296)),MAX(M$1:M295)+1)</f>
        <v>0</v>
      </c>
      <c r="N296" s="12" t="b">
        <f>IF(ISNUMBER(SEARCH(AB$1,$B296)),MAX(N$1:N295)+1)</f>
        <v>0</v>
      </c>
      <c r="O296" s="12">
        <f>'AB Touchpoint System Workbook'!K307</f>
        <v>0</v>
      </c>
      <c r="P296" s="13">
        <f t="shared" si="9"/>
        <v>295</v>
      </c>
    </row>
    <row r="297" spans="1:16" x14ac:dyDescent="0.15">
      <c r="A297" s="9">
        <f>'AB Touchpoint System Workbook'!M308</f>
        <v>0</v>
      </c>
      <c r="B297" s="12" t="str">
        <f t="shared" si="8"/>
        <v>00</v>
      </c>
      <c r="C297" s="12" t="b">
        <f>IF(ISNUMBER(SEARCH(Q$1,$B297)),MAX(C$1:C296)+1)</f>
        <v>0</v>
      </c>
      <c r="D297" s="12" t="b">
        <f>IF(ISNUMBER(SEARCH(R$1,$B297)),MAX(D$1:D296)+1)</f>
        <v>0</v>
      </c>
      <c r="E297" s="12" t="b">
        <f>IF(ISNUMBER(SEARCH(S$1,$B297)),MAX(E$1:E296)+1)</f>
        <v>0</v>
      </c>
      <c r="F297" s="12" t="b">
        <f>IF(ISNUMBER(SEARCH(T$1,$B297)),MAX(F$1:F296)+1)</f>
        <v>0</v>
      </c>
      <c r="G297" s="12" t="b">
        <f>IF(ISNUMBER(SEARCH(U$1,$B297)),MAX(G$1:G296)+1)</f>
        <v>0</v>
      </c>
      <c r="H297" s="12" t="b">
        <f>IF(ISNUMBER(SEARCH(V$1,$B297)),MAX(H$1:H296)+1)</f>
        <v>0</v>
      </c>
      <c r="I297" s="12" t="b">
        <f>IF(ISNUMBER(SEARCH(W$1,$B297)),MAX(I$1:I296)+1)</f>
        <v>0</v>
      </c>
      <c r="J297" s="12" t="b">
        <f>IF(ISNUMBER(SEARCH(X$1,$B297)),MAX(J$1:J296)+1)</f>
        <v>0</v>
      </c>
      <c r="K297" s="12" t="b">
        <f>IF(ISNUMBER(SEARCH(Y$1,$B297)),MAX(K$1:K296)+1)</f>
        <v>0</v>
      </c>
      <c r="L297" s="12" t="b">
        <f>IF(ISNUMBER(SEARCH(Z$1,$B297)),MAX(L$1:L296)+1)</f>
        <v>0</v>
      </c>
      <c r="M297" s="12" t="b">
        <f>IF(ISNUMBER(SEARCH(AA$1,$B297)),MAX(M$1:M296)+1)</f>
        <v>0</v>
      </c>
      <c r="N297" s="12" t="b">
        <f>IF(ISNUMBER(SEARCH(AB$1,$B297)),MAX(N$1:N296)+1)</f>
        <v>0</v>
      </c>
      <c r="O297" s="12">
        <f>'AB Touchpoint System Workbook'!K308</f>
        <v>0</v>
      </c>
      <c r="P297" s="13">
        <f t="shared" si="9"/>
        <v>296</v>
      </c>
    </row>
    <row r="298" spans="1:16" x14ac:dyDescent="0.15">
      <c r="A298" s="9">
        <f>'AB Touchpoint System Workbook'!M309</f>
        <v>0</v>
      </c>
      <c r="B298" s="12" t="str">
        <f t="shared" si="8"/>
        <v>00</v>
      </c>
      <c r="C298" s="12" t="b">
        <f>IF(ISNUMBER(SEARCH(Q$1,$B298)),MAX(C$1:C297)+1)</f>
        <v>0</v>
      </c>
      <c r="D298" s="12" t="b">
        <f>IF(ISNUMBER(SEARCH(R$1,$B298)),MAX(D$1:D297)+1)</f>
        <v>0</v>
      </c>
      <c r="E298" s="12" t="b">
        <f>IF(ISNUMBER(SEARCH(S$1,$B298)),MAX(E$1:E297)+1)</f>
        <v>0</v>
      </c>
      <c r="F298" s="12" t="b">
        <f>IF(ISNUMBER(SEARCH(T$1,$B298)),MAX(F$1:F297)+1)</f>
        <v>0</v>
      </c>
      <c r="G298" s="12" t="b">
        <f>IF(ISNUMBER(SEARCH(U$1,$B298)),MAX(G$1:G297)+1)</f>
        <v>0</v>
      </c>
      <c r="H298" s="12" t="b">
        <f>IF(ISNUMBER(SEARCH(V$1,$B298)),MAX(H$1:H297)+1)</f>
        <v>0</v>
      </c>
      <c r="I298" s="12" t="b">
        <f>IF(ISNUMBER(SEARCH(W$1,$B298)),MAX(I$1:I297)+1)</f>
        <v>0</v>
      </c>
      <c r="J298" s="12" t="b">
        <f>IF(ISNUMBER(SEARCH(X$1,$B298)),MAX(J$1:J297)+1)</f>
        <v>0</v>
      </c>
      <c r="K298" s="12" t="b">
        <f>IF(ISNUMBER(SEARCH(Y$1,$B298)),MAX(K$1:K297)+1)</f>
        <v>0</v>
      </c>
      <c r="L298" s="12" t="b">
        <f>IF(ISNUMBER(SEARCH(Z$1,$B298)),MAX(L$1:L297)+1)</f>
        <v>0</v>
      </c>
      <c r="M298" s="12" t="b">
        <f>IF(ISNUMBER(SEARCH(AA$1,$B298)),MAX(M$1:M297)+1)</f>
        <v>0</v>
      </c>
      <c r="N298" s="12" t="b">
        <f>IF(ISNUMBER(SEARCH(AB$1,$B298)),MAX(N$1:N297)+1)</f>
        <v>0</v>
      </c>
      <c r="O298" s="12">
        <f>'AB Touchpoint System Workbook'!K309</f>
        <v>0</v>
      </c>
      <c r="P298" s="13">
        <f t="shared" si="9"/>
        <v>297</v>
      </c>
    </row>
    <row r="299" spans="1:16" x14ac:dyDescent="0.15">
      <c r="A299" s="9">
        <f>'AB Touchpoint System Workbook'!M310</f>
        <v>0</v>
      </c>
      <c r="B299" s="12" t="str">
        <f t="shared" si="8"/>
        <v>00</v>
      </c>
      <c r="C299" s="12" t="b">
        <f>IF(ISNUMBER(SEARCH(Q$1,$B299)),MAX(C$1:C298)+1)</f>
        <v>0</v>
      </c>
      <c r="D299" s="12" t="b">
        <f>IF(ISNUMBER(SEARCH(R$1,$B299)),MAX(D$1:D298)+1)</f>
        <v>0</v>
      </c>
      <c r="E299" s="12" t="b">
        <f>IF(ISNUMBER(SEARCH(S$1,$B299)),MAX(E$1:E298)+1)</f>
        <v>0</v>
      </c>
      <c r="F299" s="12" t="b">
        <f>IF(ISNUMBER(SEARCH(T$1,$B299)),MAX(F$1:F298)+1)</f>
        <v>0</v>
      </c>
      <c r="G299" s="12" t="b">
        <f>IF(ISNUMBER(SEARCH(U$1,$B299)),MAX(G$1:G298)+1)</f>
        <v>0</v>
      </c>
      <c r="H299" s="12" t="b">
        <f>IF(ISNUMBER(SEARCH(V$1,$B299)),MAX(H$1:H298)+1)</f>
        <v>0</v>
      </c>
      <c r="I299" s="12" t="b">
        <f>IF(ISNUMBER(SEARCH(W$1,$B299)),MAX(I$1:I298)+1)</f>
        <v>0</v>
      </c>
      <c r="J299" s="12" t="b">
        <f>IF(ISNUMBER(SEARCH(X$1,$B299)),MAX(J$1:J298)+1)</f>
        <v>0</v>
      </c>
      <c r="K299" s="12" t="b">
        <f>IF(ISNUMBER(SEARCH(Y$1,$B299)),MAX(K$1:K298)+1)</f>
        <v>0</v>
      </c>
      <c r="L299" s="12" t="b">
        <f>IF(ISNUMBER(SEARCH(Z$1,$B299)),MAX(L$1:L298)+1)</f>
        <v>0</v>
      </c>
      <c r="M299" s="12" t="b">
        <f>IF(ISNUMBER(SEARCH(AA$1,$B299)),MAX(M$1:M298)+1)</f>
        <v>0</v>
      </c>
      <c r="N299" s="12" t="b">
        <f>IF(ISNUMBER(SEARCH(AB$1,$B299)),MAX(N$1:N298)+1)</f>
        <v>0</v>
      </c>
      <c r="O299" s="12">
        <f>'AB Touchpoint System Workbook'!K310</f>
        <v>0</v>
      </c>
      <c r="P299" s="13">
        <f t="shared" si="9"/>
        <v>298</v>
      </c>
    </row>
    <row r="300" spans="1:16" x14ac:dyDescent="0.15">
      <c r="A300" s="9">
        <f>'AB Touchpoint System Workbook'!M311</f>
        <v>0</v>
      </c>
      <c r="B300" s="12" t="str">
        <f t="shared" si="8"/>
        <v>00</v>
      </c>
      <c r="C300" s="12" t="b">
        <f>IF(ISNUMBER(SEARCH(Q$1,$B300)),MAX(C$1:C299)+1)</f>
        <v>0</v>
      </c>
      <c r="D300" s="12" t="b">
        <f>IF(ISNUMBER(SEARCH(R$1,$B300)),MAX(D$1:D299)+1)</f>
        <v>0</v>
      </c>
      <c r="E300" s="12" t="b">
        <f>IF(ISNUMBER(SEARCH(S$1,$B300)),MAX(E$1:E299)+1)</f>
        <v>0</v>
      </c>
      <c r="F300" s="12" t="b">
        <f>IF(ISNUMBER(SEARCH(T$1,$B300)),MAX(F$1:F299)+1)</f>
        <v>0</v>
      </c>
      <c r="G300" s="12" t="b">
        <f>IF(ISNUMBER(SEARCH(U$1,$B300)),MAX(G$1:G299)+1)</f>
        <v>0</v>
      </c>
      <c r="H300" s="12" t="b">
        <f>IF(ISNUMBER(SEARCH(V$1,$B300)),MAX(H$1:H299)+1)</f>
        <v>0</v>
      </c>
      <c r="I300" s="12" t="b">
        <f>IF(ISNUMBER(SEARCH(W$1,$B300)),MAX(I$1:I299)+1)</f>
        <v>0</v>
      </c>
      <c r="J300" s="12" t="b">
        <f>IF(ISNUMBER(SEARCH(X$1,$B300)),MAX(J$1:J299)+1)</f>
        <v>0</v>
      </c>
      <c r="K300" s="12" t="b">
        <f>IF(ISNUMBER(SEARCH(Y$1,$B300)),MAX(K$1:K299)+1)</f>
        <v>0</v>
      </c>
      <c r="L300" s="12" t="b">
        <f>IF(ISNUMBER(SEARCH(Z$1,$B300)),MAX(L$1:L299)+1)</f>
        <v>0</v>
      </c>
      <c r="M300" s="12" t="b">
        <f>IF(ISNUMBER(SEARCH(AA$1,$B300)),MAX(M$1:M299)+1)</f>
        <v>0</v>
      </c>
      <c r="N300" s="12" t="b">
        <f>IF(ISNUMBER(SEARCH(AB$1,$B300)),MAX(N$1:N299)+1)</f>
        <v>0</v>
      </c>
      <c r="O300" s="12">
        <f>'AB Touchpoint System Workbook'!K311</f>
        <v>0</v>
      </c>
      <c r="P300" s="13">
        <f t="shared" si="9"/>
        <v>299</v>
      </c>
    </row>
    <row r="301" spans="1:16" x14ac:dyDescent="0.15">
      <c r="A301" s="9">
        <f>'AB Touchpoint System Workbook'!M312</f>
        <v>0</v>
      </c>
      <c r="B301" s="12" t="str">
        <f t="shared" si="8"/>
        <v>00</v>
      </c>
      <c r="C301" s="12" t="b">
        <f>IF(ISNUMBER(SEARCH(Q$1,$B301)),MAX(C$1:C300)+1)</f>
        <v>0</v>
      </c>
      <c r="D301" s="12" t="b">
        <f>IF(ISNUMBER(SEARCH(R$1,$B301)),MAX(D$1:D300)+1)</f>
        <v>0</v>
      </c>
      <c r="E301" s="12" t="b">
        <f>IF(ISNUMBER(SEARCH(S$1,$B301)),MAX(E$1:E300)+1)</f>
        <v>0</v>
      </c>
      <c r="F301" s="12" t="b">
        <f>IF(ISNUMBER(SEARCH(T$1,$B301)),MAX(F$1:F300)+1)</f>
        <v>0</v>
      </c>
      <c r="G301" s="12" t="b">
        <f>IF(ISNUMBER(SEARCH(U$1,$B301)),MAX(G$1:G300)+1)</f>
        <v>0</v>
      </c>
      <c r="H301" s="12" t="b">
        <f>IF(ISNUMBER(SEARCH(V$1,$B301)),MAX(H$1:H300)+1)</f>
        <v>0</v>
      </c>
      <c r="I301" s="12" t="b">
        <f>IF(ISNUMBER(SEARCH(W$1,$B301)),MAX(I$1:I300)+1)</f>
        <v>0</v>
      </c>
      <c r="J301" s="12" t="b">
        <f>IF(ISNUMBER(SEARCH(X$1,$B301)),MAX(J$1:J300)+1)</f>
        <v>0</v>
      </c>
      <c r="K301" s="12" t="b">
        <f>IF(ISNUMBER(SEARCH(Y$1,$B301)),MAX(K$1:K300)+1)</f>
        <v>0</v>
      </c>
      <c r="L301" s="12" t="b">
        <f>IF(ISNUMBER(SEARCH(Z$1,$B301)),MAX(L$1:L300)+1)</f>
        <v>0</v>
      </c>
      <c r="M301" s="12" t="b">
        <f>IF(ISNUMBER(SEARCH(AA$1,$B301)),MAX(M$1:M300)+1)</f>
        <v>0</v>
      </c>
      <c r="N301" s="12" t="b">
        <f>IF(ISNUMBER(SEARCH(AB$1,$B301)),MAX(N$1:N300)+1)</f>
        <v>0</v>
      </c>
      <c r="O301" s="12">
        <f>'AB Touchpoint System Workbook'!K312</f>
        <v>0</v>
      </c>
      <c r="P301" s="13">
        <f t="shared" si="9"/>
        <v>300</v>
      </c>
    </row>
    <row r="302" spans="1:16" x14ac:dyDescent="0.15">
      <c r="A302" s="9">
        <f>'AB Touchpoint System Workbook'!M313</f>
        <v>0</v>
      </c>
      <c r="B302" s="12" t="str">
        <f t="shared" si="8"/>
        <v>00</v>
      </c>
      <c r="C302" s="12" t="b">
        <f>IF(ISNUMBER(SEARCH(Q$1,$B302)),MAX(C$1:C301)+1)</f>
        <v>0</v>
      </c>
      <c r="D302" s="12" t="b">
        <f>IF(ISNUMBER(SEARCH(R$1,$B302)),MAX(D$1:D301)+1)</f>
        <v>0</v>
      </c>
      <c r="E302" s="12" t="b">
        <f>IF(ISNUMBER(SEARCH(S$1,$B302)),MAX(E$1:E301)+1)</f>
        <v>0</v>
      </c>
      <c r="F302" s="12" t="b">
        <f>IF(ISNUMBER(SEARCH(T$1,$B302)),MAX(F$1:F301)+1)</f>
        <v>0</v>
      </c>
      <c r="G302" s="12" t="b">
        <f>IF(ISNUMBER(SEARCH(U$1,$B302)),MAX(G$1:G301)+1)</f>
        <v>0</v>
      </c>
      <c r="H302" s="12" t="b">
        <f>IF(ISNUMBER(SEARCH(V$1,$B302)),MAX(H$1:H301)+1)</f>
        <v>0</v>
      </c>
      <c r="I302" s="12" t="b">
        <f>IF(ISNUMBER(SEARCH(W$1,$B302)),MAX(I$1:I301)+1)</f>
        <v>0</v>
      </c>
      <c r="J302" s="12" t="b">
        <f>IF(ISNUMBER(SEARCH(X$1,$B302)),MAX(J$1:J301)+1)</f>
        <v>0</v>
      </c>
      <c r="K302" s="12" t="b">
        <f>IF(ISNUMBER(SEARCH(Y$1,$B302)),MAX(K$1:K301)+1)</f>
        <v>0</v>
      </c>
      <c r="L302" s="12" t="b">
        <f>IF(ISNUMBER(SEARCH(Z$1,$B302)),MAX(L$1:L301)+1)</f>
        <v>0</v>
      </c>
      <c r="M302" s="12" t="b">
        <f>IF(ISNUMBER(SEARCH(AA$1,$B302)),MAX(M$1:M301)+1)</f>
        <v>0</v>
      </c>
      <c r="N302" s="12" t="b">
        <f>IF(ISNUMBER(SEARCH(AB$1,$B302)),MAX(N$1:N301)+1)</f>
        <v>0</v>
      </c>
      <c r="O302" s="12">
        <f>'AB Touchpoint System Workbook'!K313</f>
        <v>0</v>
      </c>
      <c r="P302" s="13">
        <f t="shared" si="9"/>
        <v>301</v>
      </c>
    </row>
    <row r="303" spans="1:16" x14ac:dyDescent="0.15">
      <c r="A303" s="9">
        <f>'AB Touchpoint System Workbook'!M314</f>
        <v>0</v>
      </c>
      <c r="B303" s="12" t="str">
        <f t="shared" si="8"/>
        <v>00</v>
      </c>
      <c r="C303" s="12" t="b">
        <f>IF(ISNUMBER(SEARCH(Q$1,$B303)),MAX(C$1:C302)+1)</f>
        <v>0</v>
      </c>
      <c r="D303" s="12" t="b">
        <f>IF(ISNUMBER(SEARCH(R$1,$B303)),MAX(D$1:D302)+1)</f>
        <v>0</v>
      </c>
      <c r="E303" s="12" t="b">
        <f>IF(ISNUMBER(SEARCH(S$1,$B303)),MAX(E$1:E302)+1)</f>
        <v>0</v>
      </c>
      <c r="F303" s="12" t="b">
        <f>IF(ISNUMBER(SEARCH(T$1,$B303)),MAX(F$1:F302)+1)</f>
        <v>0</v>
      </c>
      <c r="G303" s="12" t="b">
        <f>IF(ISNUMBER(SEARCH(U$1,$B303)),MAX(G$1:G302)+1)</f>
        <v>0</v>
      </c>
      <c r="H303" s="12" t="b">
        <f>IF(ISNUMBER(SEARCH(V$1,$B303)),MAX(H$1:H302)+1)</f>
        <v>0</v>
      </c>
      <c r="I303" s="12" t="b">
        <f>IF(ISNUMBER(SEARCH(W$1,$B303)),MAX(I$1:I302)+1)</f>
        <v>0</v>
      </c>
      <c r="J303" s="12" t="b">
        <f>IF(ISNUMBER(SEARCH(X$1,$B303)),MAX(J$1:J302)+1)</f>
        <v>0</v>
      </c>
      <c r="K303" s="12" t="b">
        <f>IF(ISNUMBER(SEARCH(Y$1,$B303)),MAX(K$1:K302)+1)</f>
        <v>0</v>
      </c>
      <c r="L303" s="12" t="b">
        <f>IF(ISNUMBER(SEARCH(Z$1,$B303)),MAX(L$1:L302)+1)</f>
        <v>0</v>
      </c>
      <c r="M303" s="12" t="b">
        <f>IF(ISNUMBER(SEARCH(AA$1,$B303)),MAX(M$1:M302)+1)</f>
        <v>0</v>
      </c>
      <c r="N303" s="12" t="b">
        <f>IF(ISNUMBER(SEARCH(AB$1,$B303)),MAX(N$1:N302)+1)</f>
        <v>0</v>
      </c>
      <c r="O303" s="12">
        <f>'AB Touchpoint System Workbook'!K314</f>
        <v>0</v>
      </c>
      <c r="P303" s="13">
        <f t="shared" si="9"/>
        <v>302</v>
      </c>
    </row>
    <row r="304" spans="1:16" x14ac:dyDescent="0.15">
      <c r="A304" s="9">
        <f>'AB Touchpoint System Workbook'!M315</f>
        <v>0</v>
      </c>
      <c r="B304" s="12" t="str">
        <f t="shared" si="8"/>
        <v>00</v>
      </c>
      <c r="C304" s="12" t="b">
        <f>IF(ISNUMBER(SEARCH(Q$1,$B304)),MAX(C$1:C303)+1)</f>
        <v>0</v>
      </c>
      <c r="D304" s="12" t="b">
        <f>IF(ISNUMBER(SEARCH(R$1,$B304)),MAX(D$1:D303)+1)</f>
        <v>0</v>
      </c>
      <c r="E304" s="12" t="b">
        <f>IF(ISNUMBER(SEARCH(S$1,$B304)),MAX(E$1:E303)+1)</f>
        <v>0</v>
      </c>
      <c r="F304" s="12" t="b">
        <f>IF(ISNUMBER(SEARCH(T$1,$B304)),MAX(F$1:F303)+1)</f>
        <v>0</v>
      </c>
      <c r="G304" s="12" t="b">
        <f>IF(ISNUMBER(SEARCH(U$1,$B304)),MAX(G$1:G303)+1)</f>
        <v>0</v>
      </c>
      <c r="H304" s="12" t="b">
        <f>IF(ISNUMBER(SEARCH(V$1,$B304)),MAX(H$1:H303)+1)</f>
        <v>0</v>
      </c>
      <c r="I304" s="12" t="b">
        <f>IF(ISNUMBER(SEARCH(W$1,$B304)),MAX(I$1:I303)+1)</f>
        <v>0</v>
      </c>
      <c r="J304" s="12" t="b">
        <f>IF(ISNUMBER(SEARCH(X$1,$B304)),MAX(J$1:J303)+1)</f>
        <v>0</v>
      </c>
      <c r="K304" s="12" t="b">
        <f>IF(ISNUMBER(SEARCH(Y$1,$B304)),MAX(K$1:K303)+1)</f>
        <v>0</v>
      </c>
      <c r="L304" s="12" t="b">
        <f>IF(ISNUMBER(SEARCH(Z$1,$B304)),MAX(L$1:L303)+1)</f>
        <v>0</v>
      </c>
      <c r="M304" s="12" t="b">
        <f>IF(ISNUMBER(SEARCH(AA$1,$B304)),MAX(M$1:M303)+1)</f>
        <v>0</v>
      </c>
      <c r="N304" s="12" t="b">
        <f>IF(ISNUMBER(SEARCH(AB$1,$B304)),MAX(N$1:N303)+1)</f>
        <v>0</v>
      </c>
      <c r="O304" s="12">
        <f>'AB Touchpoint System Workbook'!K315</f>
        <v>0</v>
      </c>
      <c r="P304" s="13">
        <f t="shared" si="9"/>
        <v>303</v>
      </c>
    </row>
    <row r="305" spans="1:16" x14ac:dyDescent="0.15">
      <c r="A305" s="9">
        <f>'AB Touchpoint System Workbook'!M316</f>
        <v>0</v>
      </c>
      <c r="B305" s="12" t="str">
        <f t="shared" si="8"/>
        <v>00</v>
      </c>
      <c r="C305" s="12" t="b">
        <f>IF(ISNUMBER(SEARCH(Q$1,$B305)),MAX(C$1:C304)+1)</f>
        <v>0</v>
      </c>
      <c r="D305" s="12" t="b">
        <f>IF(ISNUMBER(SEARCH(R$1,$B305)),MAX(D$1:D304)+1)</f>
        <v>0</v>
      </c>
      <c r="E305" s="12" t="b">
        <f>IF(ISNUMBER(SEARCH(S$1,$B305)),MAX(E$1:E304)+1)</f>
        <v>0</v>
      </c>
      <c r="F305" s="12" t="b">
        <f>IF(ISNUMBER(SEARCH(T$1,$B305)),MAX(F$1:F304)+1)</f>
        <v>0</v>
      </c>
      <c r="G305" s="12" t="b">
        <f>IF(ISNUMBER(SEARCH(U$1,$B305)),MAX(G$1:G304)+1)</f>
        <v>0</v>
      </c>
      <c r="H305" s="12" t="b">
        <f>IF(ISNUMBER(SEARCH(V$1,$B305)),MAX(H$1:H304)+1)</f>
        <v>0</v>
      </c>
      <c r="I305" s="12" t="b">
        <f>IF(ISNUMBER(SEARCH(W$1,$B305)),MAX(I$1:I304)+1)</f>
        <v>0</v>
      </c>
      <c r="J305" s="12" t="b">
        <f>IF(ISNUMBER(SEARCH(X$1,$B305)),MAX(J$1:J304)+1)</f>
        <v>0</v>
      </c>
      <c r="K305" s="12" t="b">
        <f>IF(ISNUMBER(SEARCH(Y$1,$B305)),MAX(K$1:K304)+1)</f>
        <v>0</v>
      </c>
      <c r="L305" s="12" t="b">
        <f>IF(ISNUMBER(SEARCH(Z$1,$B305)),MAX(L$1:L304)+1)</f>
        <v>0</v>
      </c>
      <c r="M305" s="12" t="b">
        <f>IF(ISNUMBER(SEARCH(AA$1,$B305)),MAX(M$1:M304)+1)</f>
        <v>0</v>
      </c>
      <c r="N305" s="12" t="b">
        <f>IF(ISNUMBER(SEARCH(AB$1,$B305)),MAX(N$1:N304)+1)</f>
        <v>0</v>
      </c>
      <c r="O305" s="12">
        <f>'AB Touchpoint System Workbook'!K316</f>
        <v>0</v>
      </c>
      <c r="P305" s="13">
        <f t="shared" si="9"/>
        <v>304</v>
      </c>
    </row>
    <row r="306" spans="1:16" x14ac:dyDescent="0.15">
      <c r="A306" s="9">
        <f>'AB Touchpoint System Workbook'!M317</f>
        <v>0</v>
      </c>
      <c r="B306" s="12" t="str">
        <f t="shared" si="8"/>
        <v>00</v>
      </c>
      <c r="C306" s="12" t="b">
        <f>IF(ISNUMBER(SEARCH(Q$1,$B306)),MAX(C$1:C305)+1)</f>
        <v>0</v>
      </c>
      <c r="D306" s="12" t="b">
        <f>IF(ISNUMBER(SEARCH(R$1,$B306)),MAX(D$1:D305)+1)</f>
        <v>0</v>
      </c>
      <c r="E306" s="12" t="b">
        <f>IF(ISNUMBER(SEARCH(S$1,$B306)),MAX(E$1:E305)+1)</f>
        <v>0</v>
      </c>
      <c r="F306" s="12" t="b">
        <f>IF(ISNUMBER(SEARCH(T$1,$B306)),MAX(F$1:F305)+1)</f>
        <v>0</v>
      </c>
      <c r="G306" s="12" t="b">
        <f>IF(ISNUMBER(SEARCH(U$1,$B306)),MAX(G$1:G305)+1)</f>
        <v>0</v>
      </c>
      <c r="H306" s="12" t="b">
        <f>IF(ISNUMBER(SEARCH(V$1,$B306)),MAX(H$1:H305)+1)</f>
        <v>0</v>
      </c>
      <c r="I306" s="12" t="b">
        <f>IF(ISNUMBER(SEARCH(W$1,$B306)),MAX(I$1:I305)+1)</f>
        <v>0</v>
      </c>
      <c r="J306" s="12" t="b">
        <f>IF(ISNUMBER(SEARCH(X$1,$B306)),MAX(J$1:J305)+1)</f>
        <v>0</v>
      </c>
      <c r="K306" s="12" t="b">
        <f>IF(ISNUMBER(SEARCH(Y$1,$B306)),MAX(K$1:K305)+1)</f>
        <v>0</v>
      </c>
      <c r="L306" s="12" t="b">
        <f>IF(ISNUMBER(SEARCH(Z$1,$B306)),MAX(L$1:L305)+1)</f>
        <v>0</v>
      </c>
      <c r="M306" s="12" t="b">
        <f>IF(ISNUMBER(SEARCH(AA$1,$B306)),MAX(M$1:M305)+1)</f>
        <v>0</v>
      </c>
      <c r="N306" s="12" t="b">
        <f>IF(ISNUMBER(SEARCH(AB$1,$B306)),MAX(N$1:N305)+1)</f>
        <v>0</v>
      </c>
      <c r="O306" s="12">
        <f>'AB Touchpoint System Workbook'!K317</f>
        <v>0</v>
      </c>
      <c r="P306" s="13">
        <f t="shared" si="9"/>
        <v>305</v>
      </c>
    </row>
    <row r="307" spans="1:16" x14ac:dyDescent="0.15">
      <c r="A307" s="9">
        <f>'AB Touchpoint System Workbook'!M318</f>
        <v>0</v>
      </c>
      <c r="B307" s="12" t="str">
        <f t="shared" si="8"/>
        <v>00</v>
      </c>
      <c r="C307" s="12" t="b">
        <f>IF(ISNUMBER(SEARCH(Q$1,$B307)),MAX(C$1:C306)+1)</f>
        <v>0</v>
      </c>
      <c r="D307" s="12" t="b">
        <f>IF(ISNUMBER(SEARCH(R$1,$B307)),MAX(D$1:D306)+1)</f>
        <v>0</v>
      </c>
      <c r="E307" s="12" t="b">
        <f>IF(ISNUMBER(SEARCH(S$1,$B307)),MAX(E$1:E306)+1)</f>
        <v>0</v>
      </c>
      <c r="F307" s="12" t="b">
        <f>IF(ISNUMBER(SEARCH(T$1,$B307)),MAX(F$1:F306)+1)</f>
        <v>0</v>
      </c>
      <c r="G307" s="12" t="b">
        <f>IF(ISNUMBER(SEARCH(U$1,$B307)),MAX(G$1:G306)+1)</f>
        <v>0</v>
      </c>
      <c r="H307" s="12" t="b">
        <f>IF(ISNUMBER(SEARCH(V$1,$B307)),MAX(H$1:H306)+1)</f>
        <v>0</v>
      </c>
      <c r="I307" s="12" t="b">
        <f>IF(ISNUMBER(SEARCH(W$1,$B307)),MAX(I$1:I306)+1)</f>
        <v>0</v>
      </c>
      <c r="J307" s="12" t="b">
        <f>IF(ISNUMBER(SEARCH(X$1,$B307)),MAX(J$1:J306)+1)</f>
        <v>0</v>
      </c>
      <c r="K307" s="12" t="b">
        <f>IF(ISNUMBER(SEARCH(Y$1,$B307)),MAX(K$1:K306)+1)</f>
        <v>0</v>
      </c>
      <c r="L307" s="12" t="b">
        <f>IF(ISNUMBER(SEARCH(Z$1,$B307)),MAX(L$1:L306)+1)</f>
        <v>0</v>
      </c>
      <c r="M307" s="12" t="b">
        <f>IF(ISNUMBER(SEARCH(AA$1,$B307)),MAX(M$1:M306)+1)</f>
        <v>0</v>
      </c>
      <c r="N307" s="12" t="b">
        <f>IF(ISNUMBER(SEARCH(AB$1,$B307)),MAX(N$1:N306)+1)</f>
        <v>0</v>
      </c>
      <c r="O307" s="12">
        <f>'AB Touchpoint System Workbook'!K318</f>
        <v>0</v>
      </c>
      <c r="P307" s="13">
        <f t="shared" si="9"/>
        <v>306</v>
      </c>
    </row>
    <row r="308" spans="1:16" x14ac:dyDescent="0.15">
      <c r="A308" s="9">
        <f>'AB Touchpoint System Workbook'!M319</f>
        <v>0</v>
      </c>
      <c r="B308" s="12" t="str">
        <f t="shared" si="8"/>
        <v>00</v>
      </c>
      <c r="C308" s="12" t="b">
        <f>IF(ISNUMBER(SEARCH(Q$1,$B308)),MAX(C$1:C307)+1)</f>
        <v>0</v>
      </c>
      <c r="D308" s="12" t="b">
        <f>IF(ISNUMBER(SEARCH(R$1,$B308)),MAX(D$1:D307)+1)</f>
        <v>0</v>
      </c>
      <c r="E308" s="12" t="b">
        <f>IF(ISNUMBER(SEARCH(S$1,$B308)),MAX(E$1:E307)+1)</f>
        <v>0</v>
      </c>
      <c r="F308" s="12" t="b">
        <f>IF(ISNUMBER(SEARCH(T$1,$B308)),MAX(F$1:F307)+1)</f>
        <v>0</v>
      </c>
      <c r="G308" s="12" t="b">
        <f>IF(ISNUMBER(SEARCH(U$1,$B308)),MAX(G$1:G307)+1)</f>
        <v>0</v>
      </c>
      <c r="H308" s="12" t="b">
        <f>IF(ISNUMBER(SEARCH(V$1,$B308)),MAX(H$1:H307)+1)</f>
        <v>0</v>
      </c>
      <c r="I308" s="12" t="b">
        <f>IF(ISNUMBER(SEARCH(W$1,$B308)),MAX(I$1:I307)+1)</f>
        <v>0</v>
      </c>
      <c r="J308" s="12" t="b">
        <f>IF(ISNUMBER(SEARCH(X$1,$B308)),MAX(J$1:J307)+1)</f>
        <v>0</v>
      </c>
      <c r="K308" s="12" t="b">
        <f>IF(ISNUMBER(SEARCH(Y$1,$B308)),MAX(K$1:K307)+1)</f>
        <v>0</v>
      </c>
      <c r="L308" s="12" t="b">
        <f>IF(ISNUMBER(SEARCH(Z$1,$B308)),MAX(L$1:L307)+1)</f>
        <v>0</v>
      </c>
      <c r="M308" s="12" t="b">
        <f>IF(ISNUMBER(SEARCH(AA$1,$B308)),MAX(M$1:M307)+1)</f>
        <v>0</v>
      </c>
      <c r="N308" s="12" t="b">
        <f>IF(ISNUMBER(SEARCH(AB$1,$B308)),MAX(N$1:N307)+1)</f>
        <v>0</v>
      </c>
      <c r="O308" s="12">
        <f>'AB Touchpoint System Workbook'!K319</f>
        <v>0</v>
      </c>
      <c r="P308" s="13">
        <f t="shared" si="9"/>
        <v>307</v>
      </c>
    </row>
    <row r="309" spans="1:16" x14ac:dyDescent="0.15">
      <c r="A309" s="9">
        <f>'AB Touchpoint System Workbook'!M320</f>
        <v>0</v>
      </c>
      <c r="B309" s="12" t="str">
        <f t="shared" si="8"/>
        <v>00</v>
      </c>
      <c r="C309" s="12" t="b">
        <f>IF(ISNUMBER(SEARCH(Q$1,$B309)),MAX(C$1:C308)+1)</f>
        <v>0</v>
      </c>
      <c r="D309" s="12" t="b">
        <f>IF(ISNUMBER(SEARCH(R$1,$B309)),MAX(D$1:D308)+1)</f>
        <v>0</v>
      </c>
      <c r="E309" s="12" t="b">
        <f>IF(ISNUMBER(SEARCH(S$1,$B309)),MAX(E$1:E308)+1)</f>
        <v>0</v>
      </c>
      <c r="F309" s="12" t="b">
        <f>IF(ISNUMBER(SEARCH(T$1,$B309)),MAX(F$1:F308)+1)</f>
        <v>0</v>
      </c>
      <c r="G309" s="12" t="b">
        <f>IF(ISNUMBER(SEARCH(U$1,$B309)),MAX(G$1:G308)+1)</f>
        <v>0</v>
      </c>
      <c r="H309" s="12" t="b">
        <f>IF(ISNUMBER(SEARCH(V$1,$B309)),MAX(H$1:H308)+1)</f>
        <v>0</v>
      </c>
      <c r="I309" s="12" t="b">
        <f>IF(ISNUMBER(SEARCH(W$1,$B309)),MAX(I$1:I308)+1)</f>
        <v>0</v>
      </c>
      <c r="J309" s="12" t="b">
        <f>IF(ISNUMBER(SEARCH(X$1,$B309)),MAX(J$1:J308)+1)</f>
        <v>0</v>
      </c>
      <c r="K309" s="12" t="b">
        <f>IF(ISNUMBER(SEARCH(Y$1,$B309)),MAX(K$1:K308)+1)</f>
        <v>0</v>
      </c>
      <c r="L309" s="12" t="b">
        <f>IF(ISNUMBER(SEARCH(Z$1,$B309)),MAX(L$1:L308)+1)</f>
        <v>0</v>
      </c>
      <c r="M309" s="12" t="b">
        <f>IF(ISNUMBER(SEARCH(AA$1,$B309)),MAX(M$1:M308)+1)</f>
        <v>0</v>
      </c>
      <c r="N309" s="12" t="b">
        <f>IF(ISNUMBER(SEARCH(AB$1,$B309)),MAX(N$1:N308)+1)</f>
        <v>0</v>
      </c>
      <c r="O309" s="12">
        <f>'AB Touchpoint System Workbook'!K320</f>
        <v>0</v>
      </c>
      <c r="P309" s="13">
        <f t="shared" si="9"/>
        <v>308</v>
      </c>
    </row>
    <row r="310" spans="1:16" x14ac:dyDescent="0.15">
      <c r="A310" s="9">
        <f>'AB Touchpoint System Workbook'!M321</f>
        <v>0</v>
      </c>
      <c r="B310" s="12" t="str">
        <f t="shared" si="8"/>
        <v>00</v>
      </c>
      <c r="C310" s="12" t="b">
        <f>IF(ISNUMBER(SEARCH(Q$1,$B310)),MAX(C$1:C309)+1)</f>
        <v>0</v>
      </c>
      <c r="D310" s="12" t="b">
        <f>IF(ISNUMBER(SEARCH(R$1,$B310)),MAX(D$1:D309)+1)</f>
        <v>0</v>
      </c>
      <c r="E310" s="12" t="b">
        <f>IF(ISNUMBER(SEARCH(S$1,$B310)),MAX(E$1:E309)+1)</f>
        <v>0</v>
      </c>
      <c r="F310" s="12" t="b">
        <f>IF(ISNUMBER(SEARCH(T$1,$B310)),MAX(F$1:F309)+1)</f>
        <v>0</v>
      </c>
      <c r="G310" s="12" t="b">
        <f>IF(ISNUMBER(SEARCH(U$1,$B310)),MAX(G$1:G309)+1)</f>
        <v>0</v>
      </c>
      <c r="H310" s="12" t="b">
        <f>IF(ISNUMBER(SEARCH(V$1,$B310)),MAX(H$1:H309)+1)</f>
        <v>0</v>
      </c>
      <c r="I310" s="12" t="b">
        <f>IF(ISNUMBER(SEARCH(W$1,$B310)),MAX(I$1:I309)+1)</f>
        <v>0</v>
      </c>
      <c r="J310" s="12" t="b">
        <f>IF(ISNUMBER(SEARCH(X$1,$B310)),MAX(J$1:J309)+1)</f>
        <v>0</v>
      </c>
      <c r="K310" s="12" t="b">
        <f>IF(ISNUMBER(SEARCH(Y$1,$B310)),MAX(K$1:K309)+1)</f>
        <v>0</v>
      </c>
      <c r="L310" s="12" t="b">
        <f>IF(ISNUMBER(SEARCH(Z$1,$B310)),MAX(L$1:L309)+1)</f>
        <v>0</v>
      </c>
      <c r="M310" s="12" t="b">
        <f>IF(ISNUMBER(SEARCH(AA$1,$B310)),MAX(M$1:M309)+1)</f>
        <v>0</v>
      </c>
      <c r="N310" s="12" t="b">
        <f>IF(ISNUMBER(SEARCH(AB$1,$B310)),MAX(N$1:N309)+1)</f>
        <v>0</v>
      </c>
      <c r="O310" s="12">
        <f>'AB Touchpoint System Workbook'!K321</f>
        <v>0</v>
      </c>
      <c r="P310" s="13">
        <f t="shared" si="9"/>
        <v>309</v>
      </c>
    </row>
    <row r="311" spans="1:16" x14ac:dyDescent="0.15">
      <c r="A311" s="9">
        <f>'AB Touchpoint System Workbook'!M322</f>
        <v>0</v>
      </c>
      <c r="B311" s="12" t="str">
        <f t="shared" si="8"/>
        <v>00</v>
      </c>
      <c r="C311" s="12" t="b">
        <f>IF(ISNUMBER(SEARCH(Q$1,$B311)),MAX(C$1:C310)+1)</f>
        <v>0</v>
      </c>
      <c r="D311" s="12" t="b">
        <f>IF(ISNUMBER(SEARCH(R$1,$B311)),MAX(D$1:D310)+1)</f>
        <v>0</v>
      </c>
      <c r="E311" s="12" t="b">
        <f>IF(ISNUMBER(SEARCH(S$1,$B311)),MAX(E$1:E310)+1)</f>
        <v>0</v>
      </c>
      <c r="F311" s="12" t="b">
        <f>IF(ISNUMBER(SEARCH(T$1,$B311)),MAX(F$1:F310)+1)</f>
        <v>0</v>
      </c>
      <c r="G311" s="12" t="b">
        <f>IF(ISNUMBER(SEARCH(U$1,$B311)),MAX(G$1:G310)+1)</f>
        <v>0</v>
      </c>
      <c r="H311" s="12" t="b">
        <f>IF(ISNUMBER(SEARCH(V$1,$B311)),MAX(H$1:H310)+1)</f>
        <v>0</v>
      </c>
      <c r="I311" s="12" t="b">
        <f>IF(ISNUMBER(SEARCH(W$1,$B311)),MAX(I$1:I310)+1)</f>
        <v>0</v>
      </c>
      <c r="J311" s="12" t="b">
        <f>IF(ISNUMBER(SEARCH(X$1,$B311)),MAX(J$1:J310)+1)</f>
        <v>0</v>
      </c>
      <c r="K311" s="12" t="b">
        <f>IF(ISNUMBER(SEARCH(Y$1,$B311)),MAX(K$1:K310)+1)</f>
        <v>0</v>
      </c>
      <c r="L311" s="12" t="b">
        <f>IF(ISNUMBER(SEARCH(Z$1,$B311)),MAX(L$1:L310)+1)</f>
        <v>0</v>
      </c>
      <c r="M311" s="12" t="b">
        <f>IF(ISNUMBER(SEARCH(AA$1,$B311)),MAX(M$1:M310)+1)</f>
        <v>0</v>
      </c>
      <c r="N311" s="12" t="b">
        <f>IF(ISNUMBER(SEARCH(AB$1,$B311)),MAX(N$1:N310)+1)</f>
        <v>0</v>
      </c>
      <c r="O311" s="12">
        <f>'AB Touchpoint System Workbook'!K322</f>
        <v>0</v>
      </c>
      <c r="P311" s="13">
        <f t="shared" si="9"/>
        <v>310</v>
      </c>
    </row>
    <row r="312" spans="1:16" x14ac:dyDescent="0.15">
      <c r="A312" s="9">
        <f>'AB Touchpoint System Workbook'!M323</f>
        <v>0</v>
      </c>
      <c r="B312" s="12" t="str">
        <f t="shared" si="8"/>
        <v>00</v>
      </c>
      <c r="C312" s="12" t="b">
        <f>IF(ISNUMBER(SEARCH(Q$1,$B312)),MAX(C$1:C311)+1)</f>
        <v>0</v>
      </c>
      <c r="D312" s="12" t="b">
        <f>IF(ISNUMBER(SEARCH(R$1,$B312)),MAX(D$1:D311)+1)</f>
        <v>0</v>
      </c>
      <c r="E312" s="12" t="b">
        <f>IF(ISNUMBER(SEARCH(S$1,$B312)),MAX(E$1:E311)+1)</f>
        <v>0</v>
      </c>
      <c r="F312" s="12" t="b">
        <f>IF(ISNUMBER(SEARCH(T$1,$B312)),MAX(F$1:F311)+1)</f>
        <v>0</v>
      </c>
      <c r="G312" s="12" t="b">
        <f>IF(ISNUMBER(SEARCH(U$1,$B312)),MAX(G$1:G311)+1)</f>
        <v>0</v>
      </c>
      <c r="H312" s="12" t="b">
        <f>IF(ISNUMBER(SEARCH(V$1,$B312)),MAX(H$1:H311)+1)</f>
        <v>0</v>
      </c>
      <c r="I312" s="12" t="b">
        <f>IF(ISNUMBER(SEARCH(W$1,$B312)),MAX(I$1:I311)+1)</f>
        <v>0</v>
      </c>
      <c r="J312" s="12" t="b">
        <f>IF(ISNUMBER(SEARCH(X$1,$B312)),MAX(J$1:J311)+1)</f>
        <v>0</v>
      </c>
      <c r="K312" s="12" t="b">
        <f>IF(ISNUMBER(SEARCH(Y$1,$B312)),MAX(K$1:K311)+1)</f>
        <v>0</v>
      </c>
      <c r="L312" s="12" t="b">
        <f>IF(ISNUMBER(SEARCH(Z$1,$B312)),MAX(L$1:L311)+1)</f>
        <v>0</v>
      </c>
      <c r="M312" s="12" t="b">
        <f>IF(ISNUMBER(SEARCH(AA$1,$B312)),MAX(M$1:M311)+1)</f>
        <v>0</v>
      </c>
      <c r="N312" s="12" t="b">
        <f>IF(ISNUMBER(SEARCH(AB$1,$B312)),MAX(N$1:N311)+1)</f>
        <v>0</v>
      </c>
      <c r="O312" s="12">
        <f>'AB Touchpoint System Workbook'!K323</f>
        <v>0</v>
      </c>
      <c r="P312" s="13">
        <f t="shared" si="9"/>
        <v>311</v>
      </c>
    </row>
    <row r="313" spans="1:16" x14ac:dyDescent="0.15">
      <c r="A313" s="9">
        <f>'AB Touchpoint System Workbook'!M324</f>
        <v>0</v>
      </c>
      <c r="B313" s="12" t="str">
        <f t="shared" si="8"/>
        <v>00</v>
      </c>
      <c r="C313" s="12" t="b">
        <f>IF(ISNUMBER(SEARCH(Q$1,$B313)),MAX(C$1:C312)+1)</f>
        <v>0</v>
      </c>
      <c r="D313" s="12" t="b">
        <f>IF(ISNUMBER(SEARCH(R$1,$B313)),MAX(D$1:D312)+1)</f>
        <v>0</v>
      </c>
      <c r="E313" s="12" t="b">
        <f>IF(ISNUMBER(SEARCH(S$1,$B313)),MAX(E$1:E312)+1)</f>
        <v>0</v>
      </c>
      <c r="F313" s="12" t="b">
        <f>IF(ISNUMBER(SEARCH(T$1,$B313)),MAX(F$1:F312)+1)</f>
        <v>0</v>
      </c>
      <c r="G313" s="12" t="b">
        <f>IF(ISNUMBER(SEARCH(U$1,$B313)),MAX(G$1:G312)+1)</f>
        <v>0</v>
      </c>
      <c r="H313" s="12" t="b">
        <f>IF(ISNUMBER(SEARCH(V$1,$B313)),MAX(H$1:H312)+1)</f>
        <v>0</v>
      </c>
      <c r="I313" s="12" t="b">
        <f>IF(ISNUMBER(SEARCH(W$1,$B313)),MAX(I$1:I312)+1)</f>
        <v>0</v>
      </c>
      <c r="J313" s="12" t="b">
        <f>IF(ISNUMBER(SEARCH(X$1,$B313)),MAX(J$1:J312)+1)</f>
        <v>0</v>
      </c>
      <c r="K313" s="12" t="b">
        <f>IF(ISNUMBER(SEARCH(Y$1,$B313)),MAX(K$1:K312)+1)</f>
        <v>0</v>
      </c>
      <c r="L313" s="12" t="b">
        <f>IF(ISNUMBER(SEARCH(Z$1,$B313)),MAX(L$1:L312)+1)</f>
        <v>0</v>
      </c>
      <c r="M313" s="12" t="b">
        <f>IF(ISNUMBER(SEARCH(AA$1,$B313)),MAX(M$1:M312)+1)</f>
        <v>0</v>
      </c>
      <c r="N313" s="12" t="b">
        <f>IF(ISNUMBER(SEARCH(AB$1,$B313)),MAX(N$1:N312)+1)</f>
        <v>0</v>
      </c>
      <c r="O313" s="12">
        <f>'AB Touchpoint System Workbook'!K324</f>
        <v>0</v>
      </c>
      <c r="P313" s="13">
        <f t="shared" si="9"/>
        <v>312</v>
      </c>
    </row>
    <row r="314" spans="1:16" x14ac:dyDescent="0.15">
      <c r="A314" s="9">
        <f>'AB Touchpoint System Workbook'!M325</f>
        <v>0</v>
      </c>
      <c r="B314" s="12" t="str">
        <f t="shared" si="8"/>
        <v>00</v>
      </c>
      <c r="C314" s="12" t="b">
        <f>IF(ISNUMBER(SEARCH(Q$1,$B314)),MAX(C$1:C313)+1)</f>
        <v>0</v>
      </c>
      <c r="D314" s="12" t="b">
        <f>IF(ISNUMBER(SEARCH(R$1,$B314)),MAX(D$1:D313)+1)</f>
        <v>0</v>
      </c>
      <c r="E314" s="12" t="b">
        <f>IF(ISNUMBER(SEARCH(S$1,$B314)),MAX(E$1:E313)+1)</f>
        <v>0</v>
      </c>
      <c r="F314" s="12" t="b">
        <f>IF(ISNUMBER(SEARCH(T$1,$B314)),MAX(F$1:F313)+1)</f>
        <v>0</v>
      </c>
      <c r="G314" s="12" t="b">
        <f>IF(ISNUMBER(SEARCH(U$1,$B314)),MAX(G$1:G313)+1)</f>
        <v>0</v>
      </c>
      <c r="H314" s="12" t="b">
        <f>IF(ISNUMBER(SEARCH(V$1,$B314)),MAX(H$1:H313)+1)</f>
        <v>0</v>
      </c>
      <c r="I314" s="12" t="b">
        <f>IF(ISNUMBER(SEARCH(W$1,$B314)),MAX(I$1:I313)+1)</f>
        <v>0</v>
      </c>
      <c r="J314" s="12" t="b">
        <f>IF(ISNUMBER(SEARCH(X$1,$B314)),MAX(J$1:J313)+1)</f>
        <v>0</v>
      </c>
      <c r="K314" s="12" t="b">
        <f>IF(ISNUMBER(SEARCH(Y$1,$B314)),MAX(K$1:K313)+1)</f>
        <v>0</v>
      </c>
      <c r="L314" s="12" t="b">
        <f>IF(ISNUMBER(SEARCH(Z$1,$B314)),MAX(L$1:L313)+1)</f>
        <v>0</v>
      </c>
      <c r="M314" s="12" t="b">
        <f>IF(ISNUMBER(SEARCH(AA$1,$B314)),MAX(M$1:M313)+1)</f>
        <v>0</v>
      </c>
      <c r="N314" s="12" t="b">
        <f>IF(ISNUMBER(SEARCH(AB$1,$B314)),MAX(N$1:N313)+1)</f>
        <v>0</v>
      </c>
      <c r="O314" s="12">
        <f>'AB Touchpoint System Workbook'!K325</f>
        <v>0</v>
      </c>
      <c r="P314" s="13">
        <f t="shared" si="9"/>
        <v>313</v>
      </c>
    </row>
    <row r="315" spans="1:16" x14ac:dyDescent="0.15">
      <c r="A315" s="9">
        <f>'AB Touchpoint System Workbook'!M326</f>
        <v>0</v>
      </c>
      <c r="B315" s="12" t="str">
        <f t="shared" si="8"/>
        <v>00</v>
      </c>
      <c r="C315" s="12" t="b">
        <f>IF(ISNUMBER(SEARCH(Q$1,$B315)),MAX(C$1:C314)+1)</f>
        <v>0</v>
      </c>
      <c r="D315" s="12" t="b">
        <f>IF(ISNUMBER(SEARCH(R$1,$B315)),MAX(D$1:D314)+1)</f>
        <v>0</v>
      </c>
      <c r="E315" s="12" t="b">
        <f>IF(ISNUMBER(SEARCH(S$1,$B315)),MAX(E$1:E314)+1)</f>
        <v>0</v>
      </c>
      <c r="F315" s="12" t="b">
        <f>IF(ISNUMBER(SEARCH(T$1,$B315)),MAX(F$1:F314)+1)</f>
        <v>0</v>
      </c>
      <c r="G315" s="12" t="b">
        <f>IF(ISNUMBER(SEARCH(U$1,$B315)),MAX(G$1:G314)+1)</f>
        <v>0</v>
      </c>
      <c r="H315" s="12" t="b">
        <f>IF(ISNUMBER(SEARCH(V$1,$B315)),MAX(H$1:H314)+1)</f>
        <v>0</v>
      </c>
      <c r="I315" s="12" t="b">
        <f>IF(ISNUMBER(SEARCH(W$1,$B315)),MAX(I$1:I314)+1)</f>
        <v>0</v>
      </c>
      <c r="J315" s="12" t="b">
        <f>IF(ISNUMBER(SEARCH(X$1,$B315)),MAX(J$1:J314)+1)</f>
        <v>0</v>
      </c>
      <c r="K315" s="12" t="b">
        <f>IF(ISNUMBER(SEARCH(Y$1,$B315)),MAX(K$1:K314)+1)</f>
        <v>0</v>
      </c>
      <c r="L315" s="12" t="b">
        <f>IF(ISNUMBER(SEARCH(Z$1,$B315)),MAX(L$1:L314)+1)</f>
        <v>0</v>
      </c>
      <c r="M315" s="12" t="b">
        <f>IF(ISNUMBER(SEARCH(AA$1,$B315)),MAX(M$1:M314)+1)</f>
        <v>0</v>
      </c>
      <c r="N315" s="12" t="b">
        <f>IF(ISNUMBER(SEARCH(AB$1,$B315)),MAX(N$1:N314)+1)</f>
        <v>0</v>
      </c>
      <c r="O315" s="12">
        <f>'AB Touchpoint System Workbook'!K326</f>
        <v>0</v>
      </c>
      <c r="P315" s="13">
        <f t="shared" si="9"/>
        <v>314</v>
      </c>
    </row>
    <row r="316" spans="1:16" x14ac:dyDescent="0.15">
      <c r="A316" s="9">
        <f>'AB Touchpoint System Workbook'!M327</f>
        <v>0</v>
      </c>
      <c r="B316" s="12" t="str">
        <f t="shared" si="8"/>
        <v>00</v>
      </c>
      <c r="C316" s="12" t="b">
        <f>IF(ISNUMBER(SEARCH(Q$1,$B316)),MAX(C$1:C315)+1)</f>
        <v>0</v>
      </c>
      <c r="D316" s="12" t="b">
        <f>IF(ISNUMBER(SEARCH(R$1,$B316)),MAX(D$1:D315)+1)</f>
        <v>0</v>
      </c>
      <c r="E316" s="12" t="b">
        <f>IF(ISNUMBER(SEARCH(S$1,$B316)),MAX(E$1:E315)+1)</f>
        <v>0</v>
      </c>
      <c r="F316" s="12" t="b">
        <f>IF(ISNUMBER(SEARCH(T$1,$B316)),MAX(F$1:F315)+1)</f>
        <v>0</v>
      </c>
      <c r="G316" s="12" t="b">
        <f>IF(ISNUMBER(SEARCH(U$1,$B316)),MAX(G$1:G315)+1)</f>
        <v>0</v>
      </c>
      <c r="H316" s="12" t="b">
        <f>IF(ISNUMBER(SEARCH(V$1,$B316)),MAX(H$1:H315)+1)</f>
        <v>0</v>
      </c>
      <c r="I316" s="12" t="b">
        <f>IF(ISNUMBER(SEARCH(W$1,$B316)),MAX(I$1:I315)+1)</f>
        <v>0</v>
      </c>
      <c r="J316" s="12" t="b">
        <f>IF(ISNUMBER(SEARCH(X$1,$B316)),MAX(J$1:J315)+1)</f>
        <v>0</v>
      </c>
      <c r="K316" s="12" t="b">
        <f>IF(ISNUMBER(SEARCH(Y$1,$B316)),MAX(K$1:K315)+1)</f>
        <v>0</v>
      </c>
      <c r="L316" s="12" t="b">
        <f>IF(ISNUMBER(SEARCH(Z$1,$B316)),MAX(L$1:L315)+1)</f>
        <v>0</v>
      </c>
      <c r="M316" s="12" t="b">
        <f>IF(ISNUMBER(SEARCH(AA$1,$B316)),MAX(M$1:M315)+1)</f>
        <v>0</v>
      </c>
      <c r="N316" s="12" t="b">
        <f>IF(ISNUMBER(SEARCH(AB$1,$B316)),MAX(N$1:N315)+1)</f>
        <v>0</v>
      </c>
      <c r="O316" s="12">
        <f>'AB Touchpoint System Workbook'!K327</f>
        <v>0</v>
      </c>
      <c r="P316" s="13">
        <f t="shared" si="9"/>
        <v>315</v>
      </c>
    </row>
    <row r="317" spans="1:16" x14ac:dyDescent="0.15">
      <c r="A317" s="9">
        <f>'AB Touchpoint System Workbook'!M328</f>
        <v>0</v>
      </c>
      <c r="B317" s="12" t="str">
        <f t="shared" si="8"/>
        <v>00</v>
      </c>
      <c r="C317" s="12" t="b">
        <f>IF(ISNUMBER(SEARCH(Q$1,$B317)),MAX(C$1:C316)+1)</f>
        <v>0</v>
      </c>
      <c r="D317" s="12" t="b">
        <f>IF(ISNUMBER(SEARCH(R$1,$B317)),MAX(D$1:D316)+1)</f>
        <v>0</v>
      </c>
      <c r="E317" s="12" t="b">
        <f>IF(ISNUMBER(SEARCH(S$1,$B317)),MAX(E$1:E316)+1)</f>
        <v>0</v>
      </c>
      <c r="F317" s="12" t="b">
        <f>IF(ISNUMBER(SEARCH(T$1,$B317)),MAX(F$1:F316)+1)</f>
        <v>0</v>
      </c>
      <c r="G317" s="12" t="b">
        <f>IF(ISNUMBER(SEARCH(U$1,$B317)),MAX(G$1:G316)+1)</f>
        <v>0</v>
      </c>
      <c r="H317" s="12" t="b">
        <f>IF(ISNUMBER(SEARCH(V$1,$B317)),MAX(H$1:H316)+1)</f>
        <v>0</v>
      </c>
      <c r="I317" s="12" t="b">
        <f>IF(ISNUMBER(SEARCH(W$1,$B317)),MAX(I$1:I316)+1)</f>
        <v>0</v>
      </c>
      <c r="J317" s="12" t="b">
        <f>IF(ISNUMBER(SEARCH(X$1,$B317)),MAX(J$1:J316)+1)</f>
        <v>0</v>
      </c>
      <c r="K317" s="12" t="b">
        <f>IF(ISNUMBER(SEARCH(Y$1,$B317)),MAX(K$1:K316)+1)</f>
        <v>0</v>
      </c>
      <c r="L317" s="12" t="b">
        <f>IF(ISNUMBER(SEARCH(Z$1,$B317)),MAX(L$1:L316)+1)</f>
        <v>0</v>
      </c>
      <c r="M317" s="12" t="b">
        <f>IF(ISNUMBER(SEARCH(AA$1,$B317)),MAX(M$1:M316)+1)</f>
        <v>0</v>
      </c>
      <c r="N317" s="12" t="b">
        <f>IF(ISNUMBER(SEARCH(AB$1,$B317)),MAX(N$1:N316)+1)</f>
        <v>0</v>
      </c>
      <c r="O317" s="12">
        <f>'AB Touchpoint System Workbook'!K328</f>
        <v>0</v>
      </c>
      <c r="P317" s="13">
        <f t="shared" si="9"/>
        <v>316</v>
      </c>
    </row>
    <row r="318" spans="1:16" x14ac:dyDescent="0.15">
      <c r="A318" s="9">
        <f>'AB Touchpoint System Workbook'!M329</f>
        <v>0</v>
      </c>
      <c r="B318" s="12" t="str">
        <f t="shared" si="8"/>
        <v>00</v>
      </c>
      <c r="C318" s="12" t="b">
        <f>IF(ISNUMBER(SEARCH(Q$1,$B318)),MAX(C$1:C317)+1)</f>
        <v>0</v>
      </c>
      <c r="D318" s="12" t="b">
        <f>IF(ISNUMBER(SEARCH(R$1,$B318)),MAX(D$1:D317)+1)</f>
        <v>0</v>
      </c>
      <c r="E318" s="12" t="b">
        <f>IF(ISNUMBER(SEARCH(S$1,$B318)),MAX(E$1:E317)+1)</f>
        <v>0</v>
      </c>
      <c r="F318" s="12" t="b">
        <f>IF(ISNUMBER(SEARCH(T$1,$B318)),MAX(F$1:F317)+1)</f>
        <v>0</v>
      </c>
      <c r="G318" s="12" t="b">
        <f>IF(ISNUMBER(SEARCH(U$1,$B318)),MAX(G$1:G317)+1)</f>
        <v>0</v>
      </c>
      <c r="H318" s="12" t="b">
        <f>IF(ISNUMBER(SEARCH(V$1,$B318)),MAX(H$1:H317)+1)</f>
        <v>0</v>
      </c>
      <c r="I318" s="12" t="b">
        <f>IF(ISNUMBER(SEARCH(W$1,$B318)),MAX(I$1:I317)+1)</f>
        <v>0</v>
      </c>
      <c r="J318" s="12" t="b">
        <f>IF(ISNUMBER(SEARCH(X$1,$B318)),MAX(J$1:J317)+1)</f>
        <v>0</v>
      </c>
      <c r="K318" s="12" t="b">
        <f>IF(ISNUMBER(SEARCH(Y$1,$B318)),MAX(K$1:K317)+1)</f>
        <v>0</v>
      </c>
      <c r="L318" s="12" t="b">
        <f>IF(ISNUMBER(SEARCH(Z$1,$B318)),MAX(L$1:L317)+1)</f>
        <v>0</v>
      </c>
      <c r="M318" s="12" t="b">
        <f>IF(ISNUMBER(SEARCH(AA$1,$B318)),MAX(M$1:M317)+1)</f>
        <v>0</v>
      </c>
      <c r="N318" s="12" t="b">
        <f>IF(ISNUMBER(SEARCH(AB$1,$B318)),MAX(N$1:N317)+1)</f>
        <v>0</v>
      </c>
      <c r="O318" s="12">
        <f>'AB Touchpoint System Workbook'!K329</f>
        <v>0</v>
      </c>
      <c r="P318" s="13">
        <f t="shared" si="9"/>
        <v>317</v>
      </c>
    </row>
    <row r="319" spans="1:16" x14ac:dyDescent="0.15">
      <c r="A319" s="9">
        <f>'AB Touchpoint System Workbook'!M330</f>
        <v>0</v>
      </c>
      <c r="B319" s="12" t="str">
        <f t="shared" si="8"/>
        <v>00</v>
      </c>
      <c r="C319" s="12" t="b">
        <f>IF(ISNUMBER(SEARCH(Q$1,$B319)),MAX(C$1:C318)+1)</f>
        <v>0</v>
      </c>
      <c r="D319" s="12" t="b">
        <f>IF(ISNUMBER(SEARCH(R$1,$B319)),MAX(D$1:D318)+1)</f>
        <v>0</v>
      </c>
      <c r="E319" s="12" t="b">
        <f>IF(ISNUMBER(SEARCH(S$1,$B319)),MAX(E$1:E318)+1)</f>
        <v>0</v>
      </c>
      <c r="F319" s="12" t="b">
        <f>IF(ISNUMBER(SEARCH(T$1,$B319)),MAX(F$1:F318)+1)</f>
        <v>0</v>
      </c>
      <c r="G319" s="12" t="b">
        <f>IF(ISNUMBER(SEARCH(U$1,$B319)),MAX(G$1:G318)+1)</f>
        <v>0</v>
      </c>
      <c r="H319" s="12" t="b">
        <f>IF(ISNUMBER(SEARCH(V$1,$B319)),MAX(H$1:H318)+1)</f>
        <v>0</v>
      </c>
      <c r="I319" s="12" t="b">
        <f>IF(ISNUMBER(SEARCH(W$1,$B319)),MAX(I$1:I318)+1)</f>
        <v>0</v>
      </c>
      <c r="J319" s="12" t="b">
        <f>IF(ISNUMBER(SEARCH(X$1,$B319)),MAX(J$1:J318)+1)</f>
        <v>0</v>
      </c>
      <c r="K319" s="12" t="b">
        <f>IF(ISNUMBER(SEARCH(Y$1,$B319)),MAX(K$1:K318)+1)</f>
        <v>0</v>
      </c>
      <c r="L319" s="12" t="b">
        <f>IF(ISNUMBER(SEARCH(Z$1,$B319)),MAX(L$1:L318)+1)</f>
        <v>0</v>
      </c>
      <c r="M319" s="12" t="b">
        <f>IF(ISNUMBER(SEARCH(AA$1,$B319)),MAX(M$1:M318)+1)</f>
        <v>0</v>
      </c>
      <c r="N319" s="12" t="b">
        <f>IF(ISNUMBER(SEARCH(AB$1,$B319)),MAX(N$1:N318)+1)</f>
        <v>0</v>
      </c>
      <c r="O319" s="12">
        <f>'AB Touchpoint System Workbook'!K330</f>
        <v>0</v>
      </c>
      <c r="P319" s="13">
        <f t="shared" si="9"/>
        <v>318</v>
      </c>
    </row>
    <row r="320" spans="1:16" x14ac:dyDescent="0.15">
      <c r="A320" s="9">
        <f>'AB Touchpoint System Workbook'!M331</f>
        <v>0</v>
      </c>
      <c r="B320" s="12" t="str">
        <f t="shared" si="8"/>
        <v>00</v>
      </c>
      <c r="C320" s="12" t="b">
        <f>IF(ISNUMBER(SEARCH(Q$1,$B320)),MAX(C$1:C319)+1)</f>
        <v>0</v>
      </c>
      <c r="D320" s="12" t="b">
        <f>IF(ISNUMBER(SEARCH(R$1,$B320)),MAX(D$1:D319)+1)</f>
        <v>0</v>
      </c>
      <c r="E320" s="12" t="b">
        <f>IF(ISNUMBER(SEARCH(S$1,$B320)),MAX(E$1:E319)+1)</f>
        <v>0</v>
      </c>
      <c r="F320" s="12" t="b">
        <f>IF(ISNUMBER(SEARCH(T$1,$B320)),MAX(F$1:F319)+1)</f>
        <v>0</v>
      </c>
      <c r="G320" s="12" t="b">
        <f>IF(ISNUMBER(SEARCH(U$1,$B320)),MAX(G$1:G319)+1)</f>
        <v>0</v>
      </c>
      <c r="H320" s="12" t="b">
        <f>IF(ISNUMBER(SEARCH(V$1,$B320)),MAX(H$1:H319)+1)</f>
        <v>0</v>
      </c>
      <c r="I320" s="12" t="b">
        <f>IF(ISNUMBER(SEARCH(W$1,$B320)),MAX(I$1:I319)+1)</f>
        <v>0</v>
      </c>
      <c r="J320" s="12" t="b">
        <f>IF(ISNUMBER(SEARCH(X$1,$B320)),MAX(J$1:J319)+1)</f>
        <v>0</v>
      </c>
      <c r="K320" s="12" t="b">
        <f>IF(ISNUMBER(SEARCH(Y$1,$B320)),MAX(K$1:K319)+1)</f>
        <v>0</v>
      </c>
      <c r="L320" s="12" t="b">
        <f>IF(ISNUMBER(SEARCH(Z$1,$B320)),MAX(L$1:L319)+1)</f>
        <v>0</v>
      </c>
      <c r="M320" s="12" t="b">
        <f>IF(ISNUMBER(SEARCH(AA$1,$B320)),MAX(M$1:M319)+1)</f>
        <v>0</v>
      </c>
      <c r="N320" s="12" t="b">
        <f>IF(ISNUMBER(SEARCH(AB$1,$B320)),MAX(N$1:N319)+1)</f>
        <v>0</v>
      </c>
      <c r="O320" s="12">
        <f>'AB Touchpoint System Workbook'!K331</f>
        <v>0</v>
      </c>
      <c r="P320" s="13">
        <f t="shared" si="9"/>
        <v>319</v>
      </c>
    </row>
    <row r="321" spans="1:16" x14ac:dyDescent="0.15">
      <c r="A321" s="9">
        <f>'AB Touchpoint System Workbook'!M332</f>
        <v>0</v>
      </c>
      <c r="B321" s="12" t="str">
        <f t="shared" si="8"/>
        <v>00</v>
      </c>
      <c r="C321" s="12" t="b">
        <f>IF(ISNUMBER(SEARCH(Q$1,$B321)),MAX(C$1:C320)+1)</f>
        <v>0</v>
      </c>
      <c r="D321" s="12" t="b">
        <f>IF(ISNUMBER(SEARCH(R$1,$B321)),MAX(D$1:D320)+1)</f>
        <v>0</v>
      </c>
      <c r="E321" s="12" t="b">
        <f>IF(ISNUMBER(SEARCH(S$1,$B321)),MAX(E$1:E320)+1)</f>
        <v>0</v>
      </c>
      <c r="F321" s="12" t="b">
        <f>IF(ISNUMBER(SEARCH(T$1,$B321)),MAX(F$1:F320)+1)</f>
        <v>0</v>
      </c>
      <c r="G321" s="12" t="b">
        <f>IF(ISNUMBER(SEARCH(U$1,$B321)),MAX(G$1:G320)+1)</f>
        <v>0</v>
      </c>
      <c r="H321" s="12" t="b">
        <f>IF(ISNUMBER(SEARCH(V$1,$B321)),MAX(H$1:H320)+1)</f>
        <v>0</v>
      </c>
      <c r="I321" s="12" t="b">
        <f>IF(ISNUMBER(SEARCH(W$1,$B321)),MAX(I$1:I320)+1)</f>
        <v>0</v>
      </c>
      <c r="J321" s="12" t="b">
        <f>IF(ISNUMBER(SEARCH(X$1,$B321)),MAX(J$1:J320)+1)</f>
        <v>0</v>
      </c>
      <c r="K321" s="12" t="b">
        <f>IF(ISNUMBER(SEARCH(Y$1,$B321)),MAX(K$1:K320)+1)</f>
        <v>0</v>
      </c>
      <c r="L321" s="12" t="b">
        <f>IF(ISNUMBER(SEARCH(Z$1,$B321)),MAX(L$1:L320)+1)</f>
        <v>0</v>
      </c>
      <c r="M321" s="12" t="b">
        <f>IF(ISNUMBER(SEARCH(AA$1,$B321)),MAX(M$1:M320)+1)</f>
        <v>0</v>
      </c>
      <c r="N321" s="12" t="b">
        <f>IF(ISNUMBER(SEARCH(AB$1,$B321)),MAX(N$1:N320)+1)</f>
        <v>0</v>
      </c>
      <c r="O321" s="12">
        <f>'AB Touchpoint System Workbook'!K332</f>
        <v>0</v>
      </c>
      <c r="P321" s="13">
        <f t="shared" si="9"/>
        <v>320</v>
      </c>
    </row>
    <row r="322" spans="1:16" x14ac:dyDescent="0.15">
      <c r="A322" s="9">
        <f>'AB Touchpoint System Workbook'!M333</f>
        <v>0</v>
      </c>
      <c r="B322" s="12" t="str">
        <f t="shared" si="8"/>
        <v>00</v>
      </c>
      <c r="C322" s="12" t="b">
        <f>IF(ISNUMBER(SEARCH(Q$1,$B322)),MAX(C$1:C321)+1)</f>
        <v>0</v>
      </c>
      <c r="D322" s="12" t="b">
        <f>IF(ISNUMBER(SEARCH(R$1,$B322)),MAX(D$1:D321)+1)</f>
        <v>0</v>
      </c>
      <c r="E322" s="12" t="b">
        <f>IF(ISNUMBER(SEARCH(S$1,$B322)),MAX(E$1:E321)+1)</f>
        <v>0</v>
      </c>
      <c r="F322" s="12" t="b">
        <f>IF(ISNUMBER(SEARCH(T$1,$B322)),MAX(F$1:F321)+1)</f>
        <v>0</v>
      </c>
      <c r="G322" s="12" t="b">
        <f>IF(ISNUMBER(SEARCH(U$1,$B322)),MAX(G$1:G321)+1)</f>
        <v>0</v>
      </c>
      <c r="H322" s="12" t="b">
        <f>IF(ISNUMBER(SEARCH(V$1,$B322)),MAX(H$1:H321)+1)</f>
        <v>0</v>
      </c>
      <c r="I322" s="12" t="b">
        <f>IF(ISNUMBER(SEARCH(W$1,$B322)),MAX(I$1:I321)+1)</f>
        <v>0</v>
      </c>
      <c r="J322" s="12" t="b">
        <f>IF(ISNUMBER(SEARCH(X$1,$B322)),MAX(J$1:J321)+1)</f>
        <v>0</v>
      </c>
      <c r="K322" s="12" t="b">
        <f>IF(ISNUMBER(SEARCH(Y$1,$B322)),MAX(K$1:K321)+1)</f>
        <v>0</v>
      </c>
      <c r="L322" s="12" t="b">
        <f>IF(ISNUMBER(SEARCH(Z$1,$B322)),MAX(L$1:L321)+1)</f>
        <v>0</v>
      </c>
      <c r="M322" s="12" t="b">
        <f>IF(ISNUMBER(SEARCH(AA$1,$B322)),MAX(M$1:M321)+1)</f>
        <v>0</v>
      </c>
      <c r="N322" s="12" t="b">
        <f>IF(ISNUMBER(SEARCH(AB$1,$B322)),MAX(N$1:N321)+1)</f>
        <v>0</v>
      </c>
      <c r="O322" s="12">
        <f>'AB Touchpoint System Workbook'!K333</f>
        <v>0</v>
      </c>
      <c r="P322" s="13">
        <f t="shared" si="9"/>
        <v>321</v>
      </c>
    </row>
    <row r="323" spans="1:16" x14ac:dyDescent="0.15">
      <c r="A323" s="9">
        <f>'AB Touchpoint System Workbook'!M334</f>
        <v>0</v>
      </c>
      <c r="B323" s="12" t="str">
        <f t="shared" ref="B323:B386" si="10">O323&amp;A323</f>
        <v>00</v>
      </c>
      <c r="C323" s="12" t="b">
        <f>IF(ISNUMBER(SEARCH(Q$1,$B323)),MAX(C$1:C322)+1)</f>
        <v>0</v>
      </c>
      <c r="D323" s="12" t="b">
        <f>IF(ISNUMBER(SEARCH(R$1,$B323)),MAX(D$1:D322)+1)</f>
        <v>0</v>
      </c>
      <c r="E323" s="12" t="b">
        <f>IF(ISNUMBER(SEARCH(S$1,$B323)),MAX(E$1:E322)+1)</f>
        <v>0</v>
      </c>
      <c r="F323" s="12" t="b">
        <f>IF(ISNUMBER(SEARCH(T$1,$B323)),MAX(F$1:F322)+1)</f>
        <v>0</v>
      </c>
      <c r="G323" s="12" t="b">
        <f>IF(ISNUMBER(SEARCH(U$1,$B323)),MAX(G$1:G322)+1)</f>
        <v>0</v>
      </c>
      <c r="H323" s="12" t="b">
        <f>IF(ISNUMBER(SEARCH(V$1,$B323)),MAX(H$1:H322)+1)</f>
        <v>0</v>
      </c>
      <c r="I323" s="12" t="b">
        <f>IF(ISNUMBER(SEARCH(W$1,$B323)),MAX(I$1:I322)+1)</f>
        <v>0</v>
      </c>
      <c r="J323" s="12" t="b">
        <f>IF(ISNUMBER(SEARCH(X$1,$B323)),MAX(J$1:J322)+1)</f>
        <v>0</v>
      </c>
      <c r="K323" s="12" t="b">
        <f>IF(ISNUMBER(SEARCH(Y$1,$B323)),MAX(K$1:K322)+1)</f>
        <v>0</v>
      </c>
      <c r="L323" s="12" t="b">
        <f>IF(ISNUMBER(SEARCH(Z$1,$B323)),MAX(L$1:L322)+1)</f>
        <v>0</v>
      </c>
      <c r="M323" s="12" t="b">
        <f>IF(ISNUMBER(SEARCH(AA$1,$B323)),MAX(M$1:M322)+1)</f>
        <v>0</v>
      </c>
      <c r="N323" s="12" t="b">
        <f>IF(ISNUMBER(SEARCH(AB$1,$B323)),MAX(N$1:N322)+1)</f>
        <v>0</v>
      </c>
      <c r="O323" s="12">
        <f>'AB Touchpoint System Workbook'!K334</f>
        <v>0</v>
      </c>
      <c r="P323" s="13">
        <f t="shared" si="9"/>
        <v>322</v>
      </c>
    </row>
    <row r="324" spans="1:16" x14ac:dyDescent="0.15">
      <c r="A324" s="9">
        <f>'AB Touchpoint System Workbook'!M335</f>
        <v>0</v>
      </c>
      <c r="B324" s="12" t="str">
        <f t="shared" si="10"/>
        <v>00</v>
      </c>
      <c r="C324" s="12" t="b">
        <f>IF(ISNUMBER(SEARCH(Q$1,$B324)),MAX(C$1:C323)+1)</f>
        <v>0</v>
      </c>
      <c r="D324" s="12" t="b">
        <f>IF(ISNUMBER(SEARCH(R$1,$B324)),MAX(D$1:D323)+1)</f>
        <v>0</v>
      </c>
      <c r="E324" s="12" t="b">
        <f>IF(ISNUMBER(SEARCH(S$1,$B324)),MAX(E$1:E323)+1)</f>
        <v>0</v>
      </c>
      <c r="F324" s="12" t="b">
        <f>IF(ISNUMBER(SEARCH(T$1,$B324)),MAX(F$1:F323)+1)</f>
        <v>0</v>
      </c>
      <c r="G324" s="12" t="b">
        <f>IF(ISNUMBER(SEARCH(U$1,$B324)),MAX(G$1:G323)+1)</f>
        <v>0</v>
      </c>
      <c r="H324" s="12" t="b">
        <f>IF(ISNUMBER(SEARCH(V$1,$B324)),MAX(H$1:H323)+1)</f>
        <v>0</v>
      </c>
      <c r="I324" s="12" t="b">
        <f>IF(ISNUMBER(SEARCH(W$1,$B324)),MAX(I$1:I323)+1)</f>
        <v>0</v>
      </c>
      <c r="J324" s="12" t="b">
        <f>IF(ISNUMBER(SEARCH(X$1,$B324)),MAX(J$1:J323)+1)</f>
        <v>0</v>
      </c>
      <c r="K324" s="12" t="b">
        <f>IF(ISNUMBER(SEARCH(Y$1,$B324)),MAX(K$1:K323)+1)</f>
        <v>0</v>
      </c>
      <c r="L324" s="12" t="b">
        <f>IF(ISNUMBER(SEARCH(Z$1,$B324)),MAX(L$1:L323)+1)</f>
        <v>0</v>
      </c>
      <c r="M324" s="12" t="b">
        <f>IF(ISNUMBER(SEARCH(AA$1,$B324)),MAX(M$1:M323)+1)</f>
        <v>0</v>
      </c>
      <c r="N324" s="12" t="b">
        <f>IF(ISNUMBER(SEARCH(AB$1,$B324)),MAX(N$1:N323)+1)</f>
        <v>0</v>
      </c>
      <c r="O324" s="12">
        <f>'AB Touchpoint System Workbook'!K335</f>
        <v>0</v>
      </c>
      <c r="P324" s="13">
        <f t="shared" ref="P324:P387" si="11">P323+1</f>
        <v>323</v>
      </c>
    </row>
    <row r="325" spans="1:16" x14ac:dyDescent="0.15">
      <c r="A325" s="9">
        <f>'AB Touchpoint System Workbook'!M336</f>
        <v>0</v>
      </c>
      <c r="B325" s="12" t="str">
        <f t="shared" si="10"/>
        <v>00</v>
      </c>
      <c r="C325" s="12" t="b">
        <f>IF(ISNUMBER(SEARCH(Q$1,$B325)),MAX(C$1:C324)+1)</f>
        <v>0</v>
      </c>
      <c r="D325" s="12" t="b">
        <f>IF(ISNUMBER(SEARCH(R$1,$B325)),MAX(D$1:D324)+1)</f>
        <v>0</v>
      </c>
      <c r="E325" s="12" t="b">
        <f>IF(ISNUMBER(SEARCH(S$1,$B325)),MAX(E$1:E324)+1)</f>
        <v>0</v>
      </c>
      <c r="F325" s="12" t="b">
        <f>IF(ISNUMBER(SEARCH(T$1,$B325)),MAX(F$1:F324)+1)</f>
        <v>0</v>
      </c>
      <c r="G325" s="12" t="b">
        <f>IF(ISNUMBER(SEARCH(U$1,$B325)),MAX(G$1:G324)+1)</f>
        <v>0</v>
      </c>
      <c r="H325" s="12" t="b">
        <f>IF(ISNUMBER(SEARCH(V$1,$B325)),MAX(H$1:H324)+1)</f>
        <v>0</v>
      </c>
      <c r="I325" s="12" t="b">
        <f>IF(ISNUMBER(SEARCH(W$1,$B325)),MAX(I$1:I324)+1)</f>
        <v>0</v>
      </c>
      <c r="J325" s="12" t="b">
        <f>IF(ISNUMBER(SEARCH(X$1,$B325)),MAX(J$1:J324)+1)</f>
        <v>0</v>
      </c>
      <c r="K325" s="12" t="b">
        <f>IF(ISNUMBER(SEARCH(Y$1,$B325)),MAX(K$1:K324)+1)</f>
        <v>0</v>
      </c>
      <c r="L325" s="12" t="b">
        <f>IF(ISNUMBER(SEARCH(Z$1,$B325)),MAX(L$1:L324)+1)</f>
        <v>0</v>
      </c>
      <c r="M325" s="12" t="b">
        <f>IF(ISNUMBER(SEARCH(AA$1,$B325)),MAX(M$1:M324)+1)</f>
        <v>0</v>
      </c>
      <c r="N325" s="12" t="b">
        <f>IF(ISNUMBER(SEARCH(AB$1,$B325)),MAX(N$1:N324)+1)</f>
        <v>0</v>
      </c>
      <c r="O325" s="12">
        <f>'AB Touchpoint System Workbook'!K336</f>
        <v>0</v>
      </c>
      <c r="P325" s="13">
        <f t="shared" si="11"/>
        <v>324</v>
      </c>
    </row>
    <row r="326" spans="1:16" x14ac:dyDescent="0.15">
      <c r="A326" s="9">
        <f>'AB Touchpoint System Workbook'!M337</f>
        <v>0</v>
      </c>
      <c r="B326" s="12" t="str">
        <f t="shared" si="10"/>
        <v>00</v>
      </c>
      <c r="C326" s="12" t="b">
        <f>IF(ISNUMBER(SEARCH(Q$1,$B326)),MAX(C$1:C325)+1)</f>
        <v>0</v>
      </c>
      <c r="D326" s="12" t="b">
        <f>IF(ISNUMBER(SEARCH(R$1,$B326)),MAX(D$1:D325)+1)</f>
        <v>0</v>
      </c>
      <c r="E326" s="12" t="b">
        <f>IF(ISNUMBER(SEARCH(S$1,$B326)),MAX(E$1:E325)+1)</f>
        <v>0</v>
      </c>
      <c r="F326" s="12" t="b">
        <f>IF(ISNUMBER(SEARCH(T$1,$B326)),MAX(F$1:F325)+1)</f>
        <v>0</v>
      </c>
      <c r="G326" s="12" t="b">
        <f>IF(ISNUMBER(SEARCH(U$1,$B326)),MAX(G$1:G325)+1)</f>
        <v>0</v>
      </c>
      <c r="H326" s="12" t="b">
        <f>IF(ISNUMBER(SEARCH(V$1,$B326)),MAX(H$1:H325)+1)</f>
        <v>0</v>
      </c>
      <c r="I326" s="12" t="b">
        <f>IF(ISNUMBER(SEARCH(W$1,$B326)),MAX(I$1:I325)+1)</f>
        <v>0</v>
      </c>
      <c r="J326" s="12" t="b">
        <f>IF(ISNUMBER(SEARCH(X$1,$B326)),MAX(J$1:J325)+1)</f>
        <v>0</v>
      </c>
      <c r="K326" s="12" t="b">
        <f>IF(ISNUMBER(SEARCH(Y$1,$B326)),MAX(K$1:K325)+1)</f>
        <v>0</v>
      </c>
      <c r="L326" s="12" t="b">
        <f>IF(ISNUMBER(SEARCH(Z$1,$B326)),MAX(L$1:L325)+1)</f>
        <v>0</v>
      </c>
      <c r="M326" s="12" t="b">
        <f>IF(ISNUMBER(SEARCH(AA$1,$B326)),MAX(M$1:M325)+1)</f>
        <v>0</v>
      </c>
      <c r="N326" s="12" t="b">
        <f>IF(ISNUMBER(SEARCH(AB$1,$B326)),MAX(N$1:N325)+1)</f>
        <v>0</v>
      </c>
      <c r="O326" s="12">
        <f>'AB Touchpoint System Workbook'!K337</f>
        <v>0</v>
      </c>
      <c r="P326" s="13">
        <f t="shared" si="11"/>
        <v>325</v>
      </c>
    </row>
    <row r="327" spans="1:16" x14ac:dyDescent="0.15">
      <c r="A327" s="9">
        <f>'AB Touchpoint System Workbook'!M338</f>
        <v>0</v>
      </c>
      <c r="B327" s="12" t="str">
        <f t="shared" si="10"/>
        <v>00</v>
      </c>
      <c r="C327" s="12" t="b">
        <f>IF(ISNUMBER(SEARCH(Q$1,$B327)),MAX(C$1:C326)+1)</f>
        <v>0</v>
      </c>
      <c r="D327" s="12" t="b">
        <f>IF(ISNUMBER(SEARCH(R$1,$B327)),MAX(D$1:D326)+1)</f>
        <v>0</v>
      </c>
      <c r="E327" s="12" t="b">
        <f>IF(ISNUMBER(SEARCH(S$1,$B327)),MAX(E$1:E326)+1)</f>
        <v>0</v>
      </c>
      <c r="F327" s="12" t="b">
        <f>IF(ISNUMBER(SEARCH(T$1,$B327)),MAX(F$1:F326)+1)</f>
        <v>0</v>
      </c>
      <c r="G327" s="12" t="b">
        <f>IF(ISNUMBER(SEARCH(U$1,$B327)),MAX(G$1:G326)+1)</f>
        <v>0</v>
      </c>
      <c r="H327" s="12" t="b">
        <f>IF(ISNUMBER(SEARCH(V$1,$B327)),MAX(H$1:H326)+1)</f>
        <v>0</v>
      </c>
      <c r="I327" s="12" t="b">
        <f>IF(ISNUMBER(SEARCH(W$1,$B327)),MAX(I$1:I326)+1)</f>
        <v>0</v>
      </c>
      <c r="J327" s="12" t="b">
        <f>IF(ISNUMBER(SEARCH(X$1,$B327)),MAX(J$1:J326)+1)</f>
        <v>0</v>
      </c>
      <c r="K327" s="12" t="b">
        <f>IF(ISNUMBER(SEARCH(Y$1,$B327)),MAX(K$1:K326)+1)</f>
        <v>0</v>
      </c>
      <c r="L327" s="12" t="b">
        <f>IF(ISNUMBER(SEARCH(Z$1,$B327)),MAX(L$1:L326)+1)</f>
        <v>0</v>
      </c>
      <c r="M327" s="12" t="b">
        <f>IF(ISNUMBER(SEARCH(AA$1,$B327)),MAX(M$1:M326)+1)</f>
        <v>0</v>
      </c>
      <c r="N327" s="12" t="b">
        <f>IF(ISNUMBER(SEARCH(AB$1,$B327)),MAX(N$1:N326)+1)</f>
        <v>0</v>
      </c>
      <c r="O327" s="12">
        <f>'AB Touchpoint System Workbook'!K338</f>
        <v>0</v>
      </c>
      <c r="P327" s="13">
        <f t="shared" si="11"/>
        <v>326</v>
      </c>
    </row>
    <row r="328" spans="1:16" x14ac:dyDescent="0.15">
      <c r="A328" s="9">
        <f>'AB Touchpoint System Workbook'!M339</f>
        <v>0</v>
      </c>
      <c r="B328" s="12" t="str">
        <f t="shared" si="10"/>
        <v>00</v>
      </c>
      <c r="C328" s="12" t="b">
        <f>IF(ISNUMBER(SEARCH(Q$1,$B328)),MAX(C$1:C327)+1)</f>
        <v>0</v>
      </c>
      <c r="D328" s="12" t="b">
        <f>IF(ISNUMBER(SEARCH(R$1,$B328)),MAX(D$1:D327)+1)</f>
        <v>0</v>
      </c>
      <c r="E328" s="12" t="b">
        <f>IF(ISNUMBER(SEARCH(S$1,$B328)),MAX(E$1:E327)+1)</f>
        <v>0</v>
      </c>
      <c r="F328" s="12" t="b">
        <f>IF(ISNUMBER(SEARCH(T$1,$B328)),MAX(F$1:F327)+1)</f>
        <v>0</v>
      </c>
      <c r="G328" s="12" t="b">
        <f>IF(ISNUMBER(SEARCH(U$1,$B328)),MAX(G$1:G327)+1)</f>
        <v>0</v>
      </c>
      <c r="H328" s="12" t="b">
        <f>IF(ISNUMBER(SEARCH(V$1,$B328)),MAX(H$1:H327)+1)</f>
        <v>0</v>
      </c>
      <c r="I328" s="12" t="b">
        <f>IF(ISNUMBER(SEARCH(W$1,$B328)),MAX(I$1:I327)+1)</f>
        <v>0</v>
      </c>
      <c r="J328" s="12" t="b">
        <f>IF(ISNUMBER(SEARCH(X$1,$B328)),MAX(J$1:J327)+1)</f>
        <v>0</v>
      </c>
      <c r="K328" s="12" t="b">
        <f>IF(ISNUMBER(SEARCH(Y$1,$B328)),MAX(K$1:K327)+1)</f>
        <v>0</v>
      </c>
      <c r="L328" s="12" t="b">
        <f>IF(ISNUMBER(SEARCH(Z$1,$B328)),MAX(L$1:L327)+1)</f>
        <v>0</v>
      </c>
      <c r="M328" s="12" t="b">
        <f>IF(ISNUMBER(SEARCH(AA$1,$B328)),MAX(M$1:M327)+1)</f>
        <v>0</v>
      </c>
      <c r="N328" s="12" t="b">
        <f>IF(ISNUMBER(SEARCH(AB$1,$B328)),MAX(N$1:N327)+1)</f>
        <v>0</v>
      </c>
      <c r="O328" s="12">
        <f>'AB Touchpoint System Workbook'!K339</f>
        <v>0</v>
      </c>
      <c r="P328" s="13">
        <f t="shared" si="11"/>
        <v>327</v>
      </c>
    </row>
    <row r="329" spans="1:16" x14ac:dyDescent="0.15">
      <c r="A329" s="9">
        <f>'AB Touchpoint System Workbook'!M340</f>
        <v>0</v>
      </c>
      <c r="B329" s="12" t="str">
        <f t="shared" si="10"/>
        <v>00</v>
      </c>
      <c r="C329" s="12" t="b">
        <f>IF(ISNUMBER(SEARCH(Q$1,$B329)),MAX(C$1:C328)+1)</f>
        <v>0</v>
      </c>
      <c r="D329" s="12" t="b">
        <f>IF(ISNUMBER(SEARCH(R$1,$B329)),MAX(D$1:D328)+1)</f>
        <v>0</v>
      </c>
      <c r="E329" s="12" t="b">
        <f>IF(ISNUMBER(SEARCH(S$1,$B329)),MAX(E$1:E328)+1)</f>
        <v>0</v>
      </c>
      <c r="F329" s="12" t="b">
        <f>IF(ISNUMBER(SEARCH(T$1,$B329)),MAX(F$1:F328)+1)</f>
        <v>0</v>
      </c>
      <c r="G329" s="12" t="b">
        <f>IF(ISNUMBER(SEARCH(U$1,$B329)),MAX(G$1:G328)+1)</f>
        <v>0</v>
      </c>
      <c r="H329" s="12" t="b">
        <f>IF(ISNUMBER(SEARCH(V$1,$B329)),MAX(H$1:H328)+1)</f>
        <v>0</v>
      </c>
      <c r="I329" s="12" t="b">
        <f>IF(ISNUMBER(SEARCH(W$1,$B329)),MAX(I$1:I328)+1)</f>
        <v>0</v>
      </c>
      <c r="J329" s="12" t="b">
        <f>IF(ISNUMBER(SEARCH(X$1,$B329)),MAX(J$1:J328)+1)</f>
        <v>0</v>
      </c>
      <c r="K329" s="12" t="b">
        <f>IF(ISNUMBER(SEARCH(Y$1,$B329)),MAX(K$1:K328)+1)</f>
        <v>0</v>
      </c>
      <c r="L329" s="12" t="b">
        <f>IF(ISNUMBER(SEARCH(Z$1,$B329)),MAX(L$1:L328)+1)</f>
        <v>0</v>
      </c>
      <c r="M329" s="12" t="b">
        <f>IF(ISNUMBER(SEARCH(AA$1,$B329)),MAX(M$1:M328)+1)</f>
        <v>0</v>
      </c>
      <c r="N329" s="12" t="b">
        <f>IF(ISNUMBER(SEARCH(AB$1,$B329)),MAX(N$1:N328)+1)</f>
        <v>0</v>
      </c>
      <c r="O329" s="12">
        <f>'AB Touchpoint System Workbook'!K340</f>
        <v>0</v>
      </c>
      <c r="P329" s="13">
        <f t="shared" si="11"/>
        <v>328</v>
      </c>
    </row>
    <row r="330" spans="1:16" x14ac:dyDescent="0.15">
      <c r="A330" s="9">
        <f>'AB Touchpoint System Workbook'!M341</f>
        <v>0</v>
      </c>
      <c r="B330" s="12" t="str">
        <f t="shared" si="10"/>
        <v>00</v>
      </c>
      <c r="C330" s="12" t="b">
        <f>IF(ISNUMBER(SEARCH(Q$1,$B330)),MAX(C$1:C329)+1)</f>
        <v>0</v>
      </c>
      <c r="D330" s="12" t="b">
        <f>IF(ISNUMBER(SEARCH(R$1,$B330)),MAX(D$1:D329)+1)</f>
        <v>0</v>
      </c>
      <c r="E330" s="12" t="b">
        <f>IF(ISNUMBER(SEARCH(S$1,$B330)),MAX(E$1:E329)+1)</f>
        <v>0</v>
      </c>
      <c r="F330" s="12" t="b">
        <f>IF(ISNUMBER(SEARCH(T$1,$B330)),MAX(F$1:F329)+1)</f>
        <v>0</v>
      </c>
      <c r="G330" s="12" t="b">
        <f>IF(ISNUMBER(SEARCH(U$1,$B330)),MAX(G$1:G329)+1)</f>
        <v>0</v>
      </c>
      <c r="H330" s="12" t="b">
        <f>IF(ISNUMBER(SEARCH(V$1,$B330)),MAX(H$1:H329)+1)</f>
        <v>0</v>
      </c>
      <c r="I330" s="12" t="b">
        <f>IF(ISNUMBER(SEARCH(W$1,$B330)),MAX(I$1:I329)+1)</f>
        <v>0</v>
      </c>
      <c r="J330" s="12" t="b">
        <f>IF(ISNUMBER(SEARCH(X$1,$B330)),MAX(J$1:J329)+1)</f>
        <v>0</v>
      </c>
      <c r="K330" s="12" t="b">
        <f>IF(ISNUMBER(SEARCH(Y$1,$B330)),MAX(K$1:K329)+1)</f>
        <v>0</v>
      </c>
      <c r="L330" s="12" t="b">
        <f>IF(ISNUMBER(SEARCH(Z$1,$B330)),MAX(L$1:L329)+1)</f>
        <v>0</v>
      </c>
      <c r="M330" s="12" t="b">
        <f>IF(ISNUMBER(SEARCH(AA$1,$B330)),MAX(M$1:M329)+1)</f>
        <v>0</v>
      </c>
      <c r="N330" s="12" t="b">
        <f>IF(ISNUMBER(SEARCH(AB$1,$B330)),MAX(N$1:N329)+1)</f>
        <v>0</v>
      </c>
      <c r="O330" s="12">
        <f>'AB Touchpoint System Workbook'!K341</f>
        <v>0</v>
      </c>
      <c r="P330" s="13">
        <f t="shared" si="11"/>
        <v>329</v>
      </c>
    </row>
    <row r="331" spans="1:16" x14ac:dyDescent="0.15">
      <c r="A331" s="9">
        <f>'AB Touchpoint System Workbook'!M342</f>
        <v>0</v>
      </c>
      <c r="B331" s="12" t="str">
        <f t="shared" si="10"/>
        <v>00</v>
      </c>
      <c r="C331" s="12" t="b">
        <f>IF(ISNUMBER(SEARCH(Q$1,$B331)),MAX(C$1:C330)+1)</f>
        <v>0</v>
      </c>
      <c r="D331" s="12" t="b">
        <f>IF(ISNUMBER(SEARCH(R$1,$B331)),MAX(D$1:D330)+1)</f>
        <v>0</v>
      </c>
      <c r="E331" s="12" t="b">
        <f>IF(ISNUMBER(SEARCH(S$1,$B331)),MAX(E$1:E330)+1)</f>
        <v>0</v>
      </c>
      <c r="F331" s="12" t="b">
        <f>IF(ISNUMBER(SEARCH(T$1,$B331)),MAX(F$1:F330)+1)</f>
        <v>0</v>
      </c>
      <c r="G331" s="12" t="b">
        <f>IF(ISNUMBER(SEARCH(U$1,$B331)),MAX(G$1:G330)+1)</f>
        <v>0</v>
      </c>
      <c r="H331" s="12" t="b">
        <f>IF(ISNUMBER(SEARCH(V$1,$B331)),MAX(H$1:H330)+1)</f>
        <v>0</v>
      </c>
      <c r="I331" s="12" t="b">
        <f>IF(ISNUMBER(SEARCH(W$1,$B331)),MAX(I$1:I330)+1)</f>
        <v>0</v>
      </c>
      <c r="J331" s="12" t="b">
        <f>IF(ISNUMBER(SEARCH(X$1,$B331)),MAX(J$1:J330)+1)</f>
        <v>0</v>
      </c>
      <c r="K331" s="12" t="b">
        <f>IF(ISNUMBER(SEARCH(Y$1,$B331)),MAX(K$1:K330)+1)</f>
        <v>0</v>
      </c>
      <c r="L331" s="12" t="b">
        <f>IF(ISNUMBER(SEARCH(Z$1,$B331)),MAX(L$1:L330)+1)</f>
        <v>0</v>
      </c>
      <c r="M331" s="12" t="b">
        <f>IF(ISNUMBER(SEARCH(AA$1,$B331)),MAX(M$1:M330)+1)</f>
        <v>0</v>
      </c>
      <c r="N331" s="12" t="b">
        <f>IF(ISNUMBER(SEARCH(AB$1,$B331)),MAX(N$1:N330)+1)</f>
        <v>0</v>
      </c>
      <c r="O331" s="12">
        <f>'AB Touchpoint System Workbook'!K342</f>
        <v>0</v>
      </c>
      <c r="P331" s="13">
        <f t="shared" si="11"/>
        <v>330</v>
      </c>
    </row>
    <row r="332" spans="1:16" x14ac:dyDescent="0.15">
      <c r="A332" s="9">
        <f>'AB Touchpoint System Workbook'!M343</f>
        <v>0</v>
      </c>
      <c r="B332" s="12" t="str">
        <f t="shared" si="10"/>
        <v>00</v>
      </c>
      <c r="C332" s="12" t="b">
        <f>IF(ISNUMBER(SEARCH(Q$1,$B332)),MAX(C$1:C331)+1)</f>
        <v>0</v>
      </c>
      <c r="D332" s="12" t="b">
        <f>IF(ISNUMBER(SEARCH(R$1,$B332)),MAX(D$1:D331)+1)</f>
        <v>0</v>
      </c>
      <c r="E332" s="12" t="b">
        <f>IF(ISNUMBER(SEARCH(S$1,$B332)),MAX(E$1:E331)+1)</f>
        <v>0</v>
      </c>
      <c r="F332" s="12" t="b">
        <f>IF(ISNUMBER(SEARCH(T$1,$B332)),MAX(F$1:F331)+1)</f>
        <v>0</v>
      </c>
      <c r="G332" s="12" t="b">
        <f>IF(ISNUMBER(SEARCH(U$1,$B332)),MAX(G$1:G331)+1)</f>
        <v>0</v>
      </c>
      <c r="H332" s="12" t="b">
        <f>IF(ISNUMBER(SEARCH(V$1,$B332)),MAX(H$1:H331)+1)</f>
        <v>0</v>
      </c>
      <c r="I332" s="12" t="b">
        <f>IF(ISNUMBER(SEARCH(W$1,$B332)),MAX(I$1:I331)+1)</f>
        <v>0</v>
      </c>
      <c r="J332" s="12" t="b">
        <f>IF(ISNUMBER(SEARCH(X$1,$B332)),MAX(J$1:J331)+1)</f>
        <v>0</v>
      </c>
      <c r="K332" s="12" t="b">
        <f>IF(ISNUMBER(SEARCH(Y$1,$B332)),MAX(K$1:K331)+1)</f>
        <v>0</v>
      </c>
      <c r="L332" s="12" t="b">
        <f>IF(ISNUMBER(SEARCH(Z$1,$B332)),MAX(L$1:L331)+1)</f>
        <v>0</v>
      </c>
      <c r="M332" s="12" t="b">
        <f>IF(ISNUMBER(SEARCH(AA$1,$B332)),MAX(M$1:M331)+1)</f>
        <v>0</v>
      </c>
      <c r="N332" s="12" t="b">
        <f>IF(ISNUMBER(SEARCH(AB$1,$B332)),MAX(N$1:N331)+1)</f>
        <v>0</v>
      </c>
      <c r="O332" s="12">
        <f>'AB Touchpoint System Workbook'!K343</f>
        <v>0</v>
      </c>
      <c r="P332" s="13">
        <f t="shared" si="11"/>
        <v>331</v>
      </c>
    </row>
    <row r="333" spans="1:16" x14ac:dyDescent="0.15">
      <c r="A333" s="9">
        <f>'AB Touchpoint System Workbook'!M344</f>
        <v>0</v>
      </c>
      <c r="B333" s="12" t="str">
        <f t="shared" si="10"/>
        <v>00</v>
      </c>
      <c r="C333" s="12" t="b">
        <f>IF(ISNUMBER(SEARCH(Q$1,$B333)),MAX(C$1:C332)+1)</f>
        <v>0</v>
      </c>
      <c r="D333" s="12" t="b">
        <f>IF(ISNUMBER(SEARCH(R$1,$B333)),MAX(D$1:D332)+1)</f>
        <v>0</v>
      </c>
      <c r="E333" s="12" t="b">
        <f>IF(ISNUMBER(SEARCH(S$1,$B333)),MAX(E$1:E332)+1)</f>
        <v>0</v>
      </c>
      <c r="F333" s="12" t="b">
        <f>IF(ISNUMBER(SEARCH(T$1,$B333)),MAX(F$1:F332)+1)</f>
        <v>0</v>
      </c>
      <c r="G333" s="12" t="b">
        <f>IF(ISNUMBER(SEARCH(U$1,$B333)),MAX(G$1:G332)+1)</f>
        <v>0</v>
      </c>
      <c r="H333" s="12" t="b">
        <f>IF(ISNUMBER(SEARCH(V$1,$B333)),MAX(H$1:H332)+1)</f>
        <v>0</v>
      </c>
      <c r="I333" s="12" t="b">
        <f>IF(ISNUMBER(SEARCH(W$1,$B333)),MAX(I$1:I332)+1)</f>
        <v>0</v>
      </c>
      <c r="J333" s="12" t="b">
        <f>IF(ISNUMBER(SEARCH(X$1,$B333)),MAX(J$1:J332)+1)</f>
        <v>0</v>
      </c>
      <c r="K333" s="12" t="b">
        <f>IF(ISNUMBER(SEARCH(Y$1,$B333)),MAX(K$1:K332)+1)</f>
        <v>0</v>
      </c>
      <c r="L333" s="12" t="b">
        <f>IF(ISNUMBER(SEARCH(Z$1,$B333)),MAX(L$1:L332)+1)</f>
        <v>0</v>
      </c>
      <c r="M333" s="12" t="b">
        <f>IF(ISNUMBER(SEARCH(AA$1,$B333)),MAX(M$1:M332)+1)</f>
        <v>0</v>
      </c>
      <c r="N333" s="12" t="b">
        <f>IF(ISNUMBER(SEARCH(AB$1,$B333)),MAX(N$1:N332)+1)</f>
        <v>0</v>
      </c>
      <c r="O333" s="12">
        <f>'AB Touchpoint System Workbook'!K344</f>
        <v>0</v>
      </c>
      <c r="P333" s="13">
        <f t="shared" si="11"/>
        <v>332</v>
      </c>
    </row>
    <row r="334" spans="1:16" x14ac:dyDescent="0.15">
      <c r="A334" s="9">
        <f>'AB Touchpoint System Workbook'!M345</f>
        <v>0</v>
      </c>
      <c r="B334" s="12" t="str">
        <f t="shared" si="10"/>
        <v>00</v>
      </c>
      <c r="C334" s="12" t="b">
        <f>IF(ISNUMBER(SEARCH(Q$1,$B334)),MAX(C$1:C333)+1)</f>
        <v>0</v>
      </c>
      <c r="D334" s="12" t="b">
        <f>IF(ISNUMBER(SEARCH(R$1,$B334)),MAX(D$1:D333)+1)</f>
        <v>0</v>
      </c>
      <c r="E334" s="12" t="b">
        <f>IF(ISNUMBER(SEARCH(S$1,$B334)),MAX(E$1:E333)+1)</f>
        <v>0</v>
      </c>
      <c r="F334" s="12" t="b">
        <f>IF(ISNUMBER(SEARCH(T$1,$B334)),MAX(F$1:F333)+1)</f>
        <v>0</v>
      </c>
      <c r="G334" s="12" t="b">
        <f>IF(ISNUMBER(SEARCH(U$1,$B334)),MAX(G$1:G333)+1)</f>
        <v>0</v>
      </c>
      <c r="H334" s="12" t="b">
        <f>IF(ISNUMBER(SEARCH(V$1,$B334)),MAX(H$1:H333)+1)</f>
        <v>0</v>
      </c>
      <c r="I334" s="12" t="b">
        <f>IF(ISNUMBER(SEARCH(W$1,$B334)),MAX(I$1:I333)+1)</f>
        <v>0</v>
      </c>
      <c r="J334" s="12" t="b">
        <f>IF(ISNUMBER(SEARCH(X$1,$B334)),MAX(J$1:J333)+1)</f>
        <v>0</v>
      </c>
      <c r="K334" s="12" t="b">
        <f>IF(ISNUMBER(SEARCH(Y$1,$B334)),MAX(K$1:K333)+1)</f>
        <v>0</v>
      </c>
      <c r="L334" s="12" t="b">
        <f>IF(ISNUMBER(SEARCH(Z$1,$B334)),MAX(L$1:L333)+1)</f>
        <v>0</v>
      </c>
      <c r="M334" s="12" t="b">
        <f>IF(ISNUMBER(SEARCH(AA$1,$B334)),MAX(M$1:M333)+1)</f>
        <v>0</v>
      </c>
      <c r="N334" s="12" t="b">
        <f>IF(ISNUMBER(SEARCH(AB$1,$B334)),MAX(N$1:N333)+1)</f>
        <v>0</v>
      </c>
      <c r="O334" s="12">
        <f>'AB Touchpoint System Workbook'!K345</f>
        <v>0</v>
      </c>
      <c r="P334" s="13">
        <f t="shared" si="11"/>
        <v>333</v>
      </c>
    </row>
    <row r="335" spans="1:16" x14ac:dyDescent="0.15">
      <c r="A335" s="9">
        <f>'AB Touchpoint System Workbook'!M346</f>
        <v>0</v>
      </c>
      <c r="B335" s="12" t="str">
        <f t="shared" si="10"/>
        <v>00</v>
      </c>
      <c r="C335" s="12" t="b">
        <f>IF(ISNUMBER(SEARCH(Q$1,$B335)),MAX(C$1:C334)+1)</f>
        <v>0</v>
      </c>
      <c r="D335" s="12" t="b">
        <f>IF(ISNUMBER(SEARCH(R$1,$B335)),MAX(D$1:D334)+1)</f>
        <v>0</v>
      </c>
      <c r="E335" s="12" t="b">
        <f>IF(ISNUMBER(SEARCH(S$1,$B335)),MAX(E$1:E334)+1)</f>
        <v>0</v>
      </c>
      <c r="F335" s="12" t="b">
        <f>IF(ISNUMBER(SEARCH(T$1,$B335)),MAX(F$1:F334)+1)</f>
        <v>0</v>
      </c>
      <c r="G335" s="12" t="b">
        <f>IF(ISNUMBER(SEARCH(U$1,$B335)),MAX(G$1:G334)+1)</f>
        <v>0</v>
      </c>
      <c r="H335" s="12" t="b">
        <f>IF(ISNUMBER(SEARCH(V$1,$B335)),MAX(H$1:H334)+1)</f>
        <v>0</v>
      </c>
      <c r="I335" s="12" t="b">
        <f>IF(ISNUMBER(SEARCH(W$1,$B335)),MAX(I$1:I334)+1)</f>
        <v>0</v>
      </c>
      <c r="J335" s="12" t="b">
        <f>IF(ISNUMBER(SEARCH(X$1,$B335)),MAX(J$1:J334)+1)</f>
        <v>0</v>
      </c>
      <c r="K335" s="12" t="b">
        <f>IF(ISNUMBER(SEARCH(Y$1,$B335)),MAX(K$1:K334)+1)</f>
        <v>0</v>
      </c>
      <c r="L335" s="12" t="b">
        <f>IF(ISNUMBER(SEARCH(Z$1,$B335)),MAX(L$1:L334)+1)</f>
        <v>0</v>
      </c>
      <c r="M335" s="12" t="b">
        <f>IF(ISNUMBER(SEARCH(AA$1,$B335)),MAX(M$1:M334)+1)</f>
        <v>0</v>
      </c>
      <c r="N335" s="12" t="b">
        <f>IF(ISNUMBER(SEARCH(AB$1,$B335)),MAX(N$1:N334)+1)</f>
        <v>0</v>
      </c>
      <c r="O335" s="12">
        <f>'AB Touchpoint System Workbook'!K346</f>
        <v>0</v>
      </c>
      <c r="P335" s="13">
        <f t="shared" si="11"/>
        <v>334</v>
      </c>
    </row>
    <row r="336" spans="1:16" x14ac:dyDescent="0.15">
      <c r="A336" s="9">
        <f>'AB Touchpoint System Workbook'!M347</f>
        <v>0</v>
      </c>
      <c r="B336" s="12" t="str">
        <f t="shared" si="10"/>
        <v>00</v>
      </c>
      <c r="C336" s="12" t="b">
        <f>IF(ISNUMBER(SEARCH(Q$1,$B336)),MAX(C$1:C335)+1)</f>
        <v>0</v>
      </c>
      <c r="D336" s="12" t="b">
        <f>IF(ISNUMBER(SEARCH(R$1,$B336)),MAX(D$1:D335)+1)</f>
        <v>0</v>
      </c>
      <c r="E336" s="12" t="b">
        <f>IF(ISNUMBER(SEARCH(S$1,$B336)),MAX(E$1:E335)+1)</f>
        <v>0</v>
      </c>
      <c r="F336" s="12" t="b">
        <f>IF(ISNUMBER(SEARCH(T$1,$B336)),MAX(F$1:F335)+1)</f>
        <v>0</v>
      </c>
      <c r="G336" s="12" t="b">
        <f>IF(ISNUMBER(SEARCH(U$1,$B336)),MAX(G$1:G335)+1)</f>
        <v>0</v>
      </c>
      <c r="H336" s="12" t="b">
        <f>IF(ISNUMBER(SEARCH(V$1,$B336)),MAX(H$1:H335)+1)</f>
        <v>0</v>
      </c>
      <c r="I336" s="12" t="b">
        <f>IF(ISNUMBER(SEARCH(W$1,$B336)),MAX(I$1:I335)+1)</f>
        <v>0</v>
      </c>
      <c r="J336" s="12" t="b">
        <f>IF(ISNUMBER(SEARCH(X$1,$B336)),MAX(J$1:J335)+1)</f>
        <v>0</v>
      </c>
      <c r="K336" s="12" t="b">
        <f>IF(ISNUMBER(SEARCH(Y$1,$B336)),MAX(K$1:K335)+1)</f>
        <v>0</v>
      </c>
      <c r="L336" s="12" t="b">
        <f>IF(ISNUMBER(SEARCH(Z$1,$B336)),MAX(L$1:L335)+1)</f>
        <v>0</v>
      </c>
      <c r="M336" s="12" t="b">
        <f>IF(ISNUMBER(SEARCH(AA$1,$B336)),MAX(M$1:M335)+1)</f>
        <v>0</v>
      </c>
      <c r="N336" s="12" t="b">
        <f>IF(ISNUMBER(SEARCH(AB$1,$B336)),MAX(N$1:N335)+1)</f>
        <v>0</v>
      </c>
      <c r="O336" s="12">
        <f>'AB Touchpoint System Workbook'!K347</f>
        <v>0</v>
      </c>
      <c r="P336" s="13">
        <f t="shared" si="11"/>
        <v>335</v>
      </c>
    </row>
    <row r="337" spans="1:16" x14ac:dyDescent="0.15">
      <c r="A337" s="9">
        <f>'AB Touchpoint System Workbook'!M348</f>
        <v>0</v>
      </c>
      <c r="B337" s="12" t="str">
        <f t="shared" si="10"/>
        <v>00</v>
      </c>
      <c r="C337" s="12" t="b">
        <f>IF(ISNUMBER(SEARCH(Q$1,$B337)),MAX(C$1:C336)+1)</f>
        <v>0</v>
      </c>
      <c r="D337" s="12" t="b">
        <f>IF(ISNUMBER(SEARCH(R$1,$B337)),MAX(D$1:D336)+1)</f>
        <v>0</v>
      </c>
      <c r="E337" s="12" t="b">
        <f>IF(ISNUMBER(SEARCH(S$1,$B337)),MAX(E$1:E336)+1)</f>
        <v>0</v>
      </c>
      <c r="F337" s="12" t="b">
        <f>IF(ISNUMBER(SEARCH(T$1,$B337)),MAX(F$1:F336)+1)</f>
        <v>0</v>
      </c>
      <c r="G337" s="12" t="b">
        <f>IF(ISNUMBER(SEARCH(U$1,$B337)),MAX(G$1:G336)+1)</f>
        <v>0</v>
      </c>
      <c r="H337" s="12" t="b">
        <f>IF(ISNUMBER(SEARCH(V$1,$B337)),MAX(H$1:H336)+1)</f>
        <v>0</v>
      </c>
      <c r="I337" s="12" t="b">
        <f>IF(ISNUMBER(SEARCH(W$1,$B337)),MAX(I$1:I336)+1)</f>
        <v>0</v>
      </c>
      <c r="J337" s="12" t="b">
        <f>IF(ISNUMBER(SEARCH(X$1,$B337)),MAX(J$1:J336)+1)</f>
        <v>0</v>
      </c>
      <c r="K337" s="12" t="b">
        <f>IF(ISNUMBER(SEARCH(Y$1,$B337)),MAX(K$1:K336)+1)</f>
        <v>0</v>
      </c>
      <c r="L337" s="12" t="b">
        <f>IF(ISNUMBER(SEARCH(Z$1,$B337)),MAX(L$1:L336)+1)</f>
        <v>0</v>
      </c>
      <c r="M337" s="12" t="b">
        <f>IF(ISNUMBER(SEARCH(AA$1,$B337)),MAX(M$1:M336)+1)</f>
        <v>0</v>
      </c>
      <c r="N337" s="12" t="b">
        <f>IF(ISNUMBER(SEARCH(AB$1,$B337)),MAX(N$1:N336)+1)</f>
        <v>0</v>
      </c>
      <c r="O337" s="12">
        <f>'AB Touchpoint System Workbook'!K348</f>
        <v>0</v>
      </c>
      <c r="P337" s="13">
        <f t="shared" si="11"/>
        <v>336</v>
      </c>
    </row>
    <row r="338" spans="1:16" x14ac:dyDescent="0.15">
      <c r="A338" s="9">
        <f>'AB Touchpoint System Workbook'!M349</f>
        <v>0</v>
      </c>
      <c r="B338" s="12" t="str">
        <f t="shared" si="10"/>
        <v>00</v>
      </c>
      <c r="C338" s="12" t="b">
        <f>IF(ISNUMBER(SEARCH(Q$1,$B338)),MAX(C$1:C337)+1)</f>
        <v>0</v>
      </c>
      <c r="D338" s="12" t="b">
        <f>IF(ISNUMBER(SEARCH(R$1,$B338)),MAX(D$1:D337)+1)</f>
        <v>0</v>
      </c>
      <c r="E338" s="12" t="b">
        <f>IF(ISNUMBER(SEARCH(S$1,$B338)),MAX(E$1:E337)+1)</f>
        <v>0</v>
      </c>
      <c r="F338" s="12" t="b">
        <f>IF(ISNUMBER(SEARCH(T$1,$B338)),MAX(F$1:F337)+1)</f>
        <v>0</v>
      </c>
      <c r="G338" s="12" t="b">
        <f>IF(ISNUMBER(SEARCH(U$1,$B338)),MAX(G$1:G337)+1)</f>
        <v>0</v>
      </c>
      <c r="H338" s="12" t="b">
        <f>IF(ISNUMBER(SEARCH(V$1,$B338)),MAX(H$1:H337)+1)</f>
        <v>0</v>
      </c>
      <c r="I338" s="12" t="b">
        <f>IF(ISNUMBER(SEARCH(W$1,$B338)),MAX(I$1:I337)+1)</f>
        <v>0</v>
      </c>
      <c r="J338" s="12" t="b">
        <f>IF(ISNUMBER(SEARCH(X$1,$B338)),MAX(J$1:J337)+1)</f>
        <v>0</v>
      </c>
      <c r="K338" s="12" t="b">
        <f>IF(ISNUMBER(SEARCH(Y$1,$B338)),MAX(K$1:K337)+1)</f>
        <v>0</v>
      </c>
      <c r="L338" s="12" t="b">
        <f>IF(ISNUMBER(SEARCH(Z$1,$B338)),MAX(L$1:L337)+1)</f>
        <v>0</v>
      </c>
      <c r="M338" s="12" t="b">
        <f>IF(ISNUMBER(SEARCH(AA$1,$B338)),MAX(M$1:M337)+1)</f>
        <v>0</v>
      </c>
      <c r="N338" s="12" t="b">
        <f>IF(ISNUMBER(SEARCH(AB$1,$B338)),MAX(N$1:N337)+1)</f>
        <v>0</v>
      </c>
      <c r="O338" s="12">
        <f>'AB Touchpoint System Workbook'!K349</f>
        <v>0</v>
      </c>
      <c r="P338" s="13">
        <f t="shared" si="11"/>
        <v>337</v>
      </c>
    </row>
    <row r="339" spans="1:16" x14ac:dyDescent="0.15">
      <c r="A339" s="9">
        <f>'AB Touchpoint System Workbook'!M350</f>
        <v>0</v>
      </c>
      <c r="B339" s="12" t="str">
        <f t="shared" si="10"/>
        <v>00</v>
      </c>
      <c r="C339" s="12" t="b">
        <f>IF(ISNUMBER(SEARCH(Q$1,$B339)),MAX(C$1:C338)+1)</f>
        <v>0</v>
      </c>
      <c r="D339" s="12" t="b">
        <f>IF(ISNUMBER(SEARCH(R$1,$B339)),MAX(D$1:D338)+1)</f>
        <v>0</v>
      </c>
      <c r="E339" s="12" t="b">
        <f>IF(ISNUMBER(SEARCH(S$1,$B339)),MAX(E$1:E338)+1)</f>
        <v>0</v>
      </c>
      <c r="F339" s="12" t="b">
        <f>IF(ISNUMBER(SEARCH(T$1,$B339)),MAX(F$1:F338)+1)</f>
        <v>0</v>
      </c>
      <c r="G339" s="12" t="b">
        <f>IF(ISNUMBER(SEARCH(U$1,$B339)),MAX(G$1:G338)+1)</f>
        <v>0</v>
      </c>
      <c r="H339" s="12" t="b">
        <f>IF(ISNUMBER(SEARCH(V$1,$B339)),MAX(H$1:H338)+1)</f>
        <v>0</v>
      </c>
      <c r="I339" s="12" t="b">
        <f>IF(ISNUMBER(SEARCH(W$1,$B339)),MAX(I$1:I338)+1)</f>
        <v>0</v>
      </c>
      <c r="J339" s="12" t="b">
        <f>IF(ISNUMBER(SEARCH(X$1,$B339)),MAX(J$1:J338)+1)</f>
        <v>0</v>
      </c>
      <c r="K339" s="12" t="b">
        <f>IF(ISNUMBER(SEARCH(Y$1,$B339)),MAX(K$1:K338)+1)</f>
        <v>0</v>
      </c>
      <c r="L339" s="12" t="b">
        <f>IF(ISNUMBER(SEARCH(Z$1,$B339)),MAX(L$1:L338)+1)</f>
        <v>0</v>
      </c>
      <c r="M339" s="12" t="b">
        <f>IF(ISNUMBER(SEARCH(AA$1,$B339)),MAX(M$1:M338)+1)</f>
        <v>0</v>
      </c>
      <c r="N339" s="12" t="b">
        <f>IF(ISNUMBER(SEARCH(AB$1,$B339)),MAX(N$1:N338)+1)</f>
        <v>0</v>
      </c>
      <c r="O339" s="12">
        <f>'AB Touchpoint System Workbook'!K350</f>
        <v>0</v>
      </c>
      <c r="P339" s="13">
        <f t="shared" si="11"/>
        <v>338</v>
      </c>
    </row>
    <row r="340" spans="1:16" x14ac:dyDescent="0.15">
      <c r="A340" s="9">
        <f>'AB Touchpoint System Workbook'!M351</f>
        <v>0</v>
      </c>
      <c r="B340" s="12" t="str">
        <f t="shared" si="10"/>
        <v>00</v>
      </c>
      <c r="C340" s="12" t="b">
        <f>IF(ISNUMBER(SEARCH(Q$1,$B340)),MAX(C$1:C339)+1)</f>
        <v>0</v>
      </c>
      <c r="D340" s="12" t="b">
        <f>IF(ISNUMBER(SEARCH(R$1,$B340)),MAX(D$1:D339)+1)</f>
        <v>0</v>
      </c>
      <c r="E340" s="12" t="b">
        <f>IF(ISNUMBER(SEARCH(S$1,$B340)),MAX(E$1:E339)+1)</f>
        <v>0</v>
      </c>
      <c r="F340" s="12" t="b">
        <f>IF(ISNUMBER(SEARCH(T$1,$B340)),MAX(F$1:F339)+1)</f>
        <v>0</v>
      </c>
      <c r="G340" s="12" t="b">
        <f>IF(ISNUMBER(SEARCH(U$1,$B340)),MAX(G$1:G339)+1)</f>
        <v>0</v>
      </c>
      <c r="H340" s="12" t="b">
        <f>IF(ISNUMBER(SEARCH(V$1,$B340)),MAX(H$1:H339)+1)</f>
        <v>0</v>
      </c>
      <c r="I340" s="12" t="b">
        <f>IF(ISNUMBER(SEARCH(W$1,$B340)),MAX(I$1:I339)+1)</f>
        <v>0</v>
      </c>
      <c r="J340" s="12" t="b">
        <f>IF(ISNUMBER(SEARCH(X$1,$B340)),MAX(J$1:J339)+1)</f>
        <v>0</v>
      </c>
      <c r="K340" s="12" t="b">
        <f>IF(ISNUMBER(SEARCH(Y$1,$B340)),MAX(K$1:K339)+1)</f>
        <v>0</v>
      </c>
      <c r="L340" s="12" t="b">
        <f>IF(ISNUMBER(SEARCH(Z$1,$B340)),MAX(L$1:L339)+1)</f>
        <v>0</v>
      </c>
      <c r="M340" s="12" t="b">
        <f>IF(ISNUMBER(SEARCH(AA$1,$B340)),MAX(M$1:M339)+1)</f>
        <v>0</v>
      </c>
      <c r="N340" s="12" t="b">
        <f>IF(ISNUMBER(SEARCH(AB$1,$B340)),MAX(N$1:N339)+1)</f>
        <v>0</v>
      </c>
      <c r="O340" s="12">
        <f>'AB Touchpoint System Workbook'!K351</f>
        <v>0</v>
      </c>
      <c r="P340" s="13">
        <f t="shared" si="11"/>
        <v>339</v>
      </c>
    </row>
    <row r="341" spans="1:16" x14ac:dyDescent="0.15">
      <c r="A341" s="9">
        <f>'AB Touchpoint System Workbook'!M352</f>
        <v>0</v>
      </c>
      <c r="B341" s="12" t="str">
        <f t="shared" si="10"/>
        <v>00</v>
      </c>
      <c r="C341" s="12" t="b">
        <f>IF(ISNUMBER(SEARCH(Q$1,$B341)),MAX(C$1:C340)+1)</f>
        <v>0</v>
      </c>
      <c r="D341" s="12" t="b">
        <f>IF(ISNUMBER(SEARCH(R$1,$B341)),MAX(D$1:D340)+1)</f>
        <v>0</v>
      </c>
      <c r="E341" s="12" t="b">
        <f>IF(ISNUMBER(SEARCH(S$1,$B341)),MAX(E$1:E340)+1)</f>
        <v>0</v>
      </c>
      <c r="F341" s="12" t="b">
        <f>IF(ISNUMBER(SEARCH(T$1,$B341)),MAX(F$1:F340)+1)</f>
        <v>0</v>
      </c>
      <c r="G341" s="12" t="b">
        <f>IF(ISNUMBER(SEARCH(U$1,$B341)),MAX(G$1:G340)+1)</f>
        <v>0</v>
      </c>
      <c r="H341" s="12" t="b">
        <f>IF(ISNUMBER(SEARCH(V$1,$B341)),MAX(H$1:H340)+1)</f>
        <v>0</v>
      </c>
      <c r="I341" s="12" t="b">
        <f>IF(ISNUMBER(SEARCH(W$1,$B341)),MAX(I$1:I340)+1)</f>
        <v>0</v>
      </c>
      <c r="J341" s="12" t="b">
        <f>IF(ISNUMBER(SEARCH(X$1,$B341)),MAX(J$1:J340)+1)</f>
        <v>0</v>
      </c>
      <c r="K341" s="12" t="b">
        <f>IF(ISNUMBER(SEARCH(Y$1,$B341)),MAX(K$1:K340)+1)</f>
        <v>0</v>
      </c>
      <c r="L341" s="12" t="b">
        <f>IF(ISNUMBER(SEARCH(Z$1,$B341)),MAX(L$1:L340)+1)</f>
        <v>0</v>
      </c>
      <c r="M341" s="12" t="b">
        <f>IF(ISNUMBER(SEARCH(AA$1,$B341)),MAX(M$1:M340)+1)</f>
        <v>0</v>
      </c>
      <c r="N341" s="12" t="b">
        <f>IF(ISNUMBER(SEARCH(AB$1,$B341)),MAX(N$1:N340)+1)</f>
        <v>0</v>
      </c>
      <c r="O341" s="12">
        <f>'AB Touchpoint System Workbook'!K352</f>
        <v>0</v>
      </c>
      <c r="P341" s="13">
        <f t="shared" si="11"/>
        <v>340</v>
      </c>
    </row>
    <row r="342" spans="1:16" x14ac:dyDescent="0.15">
      <c r="A342" s="9">
        <f>'AB Touchpoint System Workbook'!M353</f>
        <v>0</v>
      </c>
      <c r="B342" s="12" t="str">
        <f t="shared" si="10"/>
        <v>00</v>
      </c>
      <c r="C342" s="12" t="b">
        <f>IF(ISNUMBER(SEARCH(Q$1,$B342)),MAX(C$1:C341)+1)</f>
        <v>0</v>
      </c>
      <c r="D342" s="12" t="b">
        <f>IF(ISNUMBER(SEARCH(R$1,$B342)),MAX(D$1:D341)+1)</f>
        <v>0</v>
      </c>
      <c r="E342" s="12" t="b">
        <f>IF(ISNUMBER(SEARCH(S$1,$B342)),MAX(E$1:E341)+1)</f>
        <v>0</v>
      </c>
      <c r="F342" s="12" t="b">
        <f>IF(ISNUMBER(SEARCH(T$1,$B342)),MAX(F$1:F341)+1)</f>
        <v>0</v>
      </c>
      <c r="G342" s="12" t="b">
        <f>IF(ISNUMBER(SEARCH(U$1,$B342)),MAX(G$1:G341)+1)</f>
        <v>0</v>
      </c>
      <c r="H342" s="12" t="b">
        <f>IF(ISNUMBER(SEARCH(V$1,$B342)),MAX(H$1:H341)+1)</f>
        <v>0</v>
      </c>
      <c r="I342" s="12" t="b">
        <f>IF(ISNUMBER(SEARCH(W$1,$B342)),MAX(I$1:I341)+1)</f>
        <v>0</v>
      </c>
      <c r="J342" s="12" t="b">
        <f>IF(ISNUMBER(SEARCH(X$1,$B342)),MAX(J$1:J341)+1)</f>
        <v>0</v>
      </c>
      <c r="K342" s="12" t="b">
        <f>IF(ISNUMBER(SEARCH(Y$1,$B342)),MAX(K$1:K341)+1)</f>
        <v>0</v>
      </c>
      <c r="L342" s="12" t="b">
        <f>IF(ISNUMBER(SEARCH(Z$1,$B342)),MAX(L$1:L341)+1)</f>
        <v>0</v>
      </c>
      <c r="M342" s="12" t="b">
        <f>IF(ISNUMBER(SEARCH(AA$1,$B342)),MAX(M$1:M341)+1)</f>
        <v>0</v>
      </c>
      <c r="N342" s="12" t="b">
        <f>IF(ISNUMBER(SEARCH(AB$1,$B342)),MAX(N$1:N341)+1)</f>
        <v>0</v>
      </c>
      <c r="O342" s="12">
        <f>'AB Touchpoint System Workbook'!K353</f>
        <v>0</v>
      </c>
      <c r="P342" s="13">
        <f t="shared" si="11"/>
        <v>341</v>
      </c>
    </row>
    <row r="343" spans="1:16" x14ac:dyDescent="0.15">
      <c r="A343" s="9">
        <f>'AB Touchpoint System Workbook'!M354</f>
        <v>0</v>
      </c>
      <c r="B343" s="12" t="str">
        <f t="shared" si="10"/>
        <v>00</v>
      </c>
      <c r="C343" s="12" t="b">
        <f>IF(ISNUMBER(SEARCH(Q$1,$B343)),MAX(C$1:C342)+1)</f>
        <v>0</v>
      </c>
      <c r="D343" s="12" t="b">
        <f>IF(ISNUMBER(SEARCH(R$1,$B343)),MAX(D$1:D342)+1)</f>
        <v>0</v>
      </c>
      <c r="E343" s="12" t="b">
        <f>IF(ISNUMBER(SEARCH(S$1,$B343)),MAX(E$1:E342)+1)</f>
        <v>0</v>
      </c>
      <c r="F343" s="12" t="b">
        <f>IF(ISNUMBER(SEARCH(T$1,$B343)),MAX(F$1:F342)+1)</f>
        <v>0</v>
      </c>
      <c r="G343" s="12" t="b">
        <f>IF(ISNUMBER(SEARCH(U$1,$B343)),MAX(G$1:G342)+1)</f>
        <v>0</v>
      </c>
      <c r="H343" s="12" t="b">
        <f>IF(ISNUMBER(SEARCH(V$1,$B343)),MAX(H$1:H342)+1)</f>
        <v>0</v>
      </c>
      <c r="I343" s="12" t="b">
        <f>IF(ISNUMBER(SEARCH(W$1,$B343)),MAX(I$1:I342)+1)</f>
        <v>0</v>
      </c>
      <c r="J343" s="12" t="b">
        <f>IF(ISNUMBER(SEARCH(X$1,$B343)),MAX(J$1:J342)+1)</f>
        <v>0</v>
      </c>
      <c r="K343" s="12" t="b">
        <f>IF(ISNUMBER(SEARCH(Y$1,$B343)),MAX(K$1:K342)+1)</f>
        <v>0</v>
      </c>
      <c r="L343" s="12" t="b">
        <f>IF(ISNUMBER(SEARCH(Z$1,$B343)),MAX(L$1:L342)+1)</f>
        <v>0</v>
      </c>
      <c r="M343" s="12" t="b">
        <f>IF(ISNUMBER(SEARCH(AA$1,$B343)),MAX(M$1:M342)+1)</f>
        <v>0</v>
      </c>
      <c r="N343" s="12" t="b">
        <f>IF(ISNUMBER(SEARCH(AB$1,$B343)),MAX(N$1:N342)+1)</f>
        <v>0</v>
      </c>
      <c r="O343" s="12">
        <f>'AB Touchpoint System Workbook'!K354</f>
        <v>0</v>
      </c>
      <c r="P343" s="13">
        <f t="shared" si="11"/>
        <v>342</v>
      </c>
    </row>
    <row r="344" spans="1:16" x14ac:dyDescent="0.15">
      <c r="A344" s="9">
        <f>'AB Touchpoint System Workbook'!M355</f>
        <v>0</v>
      </c>
      <c r="B344" s="12" t="str">
        <f t="shared" si="10"/>
        <v>00</v>
      </c>
      <c r="C344" s="12" t="b">
        <f>IF(ISNUMBER(SEARCH(Q$1,$B344)),MAX(C$1:C343)+1)</f>
        <v>0</v>
      </c>
      <c r="D344" s="12" t="b">
        <f>IF(ISNUMBER(SEARCH(R$1,$B344)),MAX(D$1:D343)+1)</f>
        <v>0</v>
      </c>
      <c r="E344" s="12" t="b">
        <f>IF(ISNUMBER(SEARCH(S$1,$B344)),MAX(E$1:E343)+1)</f>
        <v>0</v>
      </c>
      <c r="F344" s="12" t="b">
        <f>IF(ISNUMBER(SEARCH(T$1,$B344)),MAX(F$1:F343)+1)</f>
        <v>0</v>
      </c>
      <c r="G344" s="12" t="b">
        <f>IF(ISNUMBER(SEARCH(U$1,$B344)),MAX(G$1:G343)+1)</f>
        <v>0</v>
      </c>
      <c r="H344" s="12" t="b">
        <f>IF(ISNUMBER(SEARCH(V$1,$B344)),MAX(H$1:H343)+1)</f>
        <v>0</v>
      </c>
      <c r="I344" s="12" t="b">
        <f>IF(ISNUMBER(SEARCH(W$1,$B344)),MAX(I$1:I343)+1)</f>
        <v>0</v>
      </c>
      <c r="J344" s="12" t="b">
        <f>IF(ISNUMBER(SEARCH(X$1,$B344)),MAX(J$1:J343)+1)</f>
        <v>0</v>
      </c>
      <c r="K344" s="12" t="b">
        <f>IF(ISNUMBER(SEARCH(Y$1,$B344)),MAX(K$1:K343)+1)</f>
        <v>0</v>
      </c>
      <c r="L344" s="12" t="b">
        <f>IF(ISNUMBER(SEARCH(Z$1,$B344)),MAX(L$1:L343)+1)</f>
        <v>0</v>
      </c>
      <c r="M344" s="12" t="b">
        <f>IF(ISNUMBER(SEARCH(AA$1,$B344)),MAX(M$1:M343)+1)</f>
        <v>0</v>
      </c>
      <c r="N344" s="12" t="b">
        <f>IF(ISNUMBER(SEARCH(AB$1,$B344)),MAX(N$1:N343)+1)</f>
        <v>0</v>
      </c>
      <c r="O344" s="12">
        <f>'AB Touchpoint System Workbook'!K355</f>
        <v>0</v>
      </c>
      <c r="P344" s="13">
        <f t="shared" si="11"/>
        <v>343</v>
      </c>
    </row>
    <row r="345" spans="1:16" x14ac:dyDescent="0.15">
      <c r="A345" s="9">
        <f>'AB Touchpoint System Workbook'!M356</f>
        <v>0</v>
      </c>
      <c r="B345" s="12" t="str">
        <f t="shared" si="10"/>
        <v>00</v>
      </c>
      <c r="C345" s="12" t="b">
        <f>IF(ISNUMBER(SEARCH(Q$1,$B345)),MAX(C$1:C344)+1)</f>
        <v>0</v>
      </c>
      <c r="D345" s="12" t="b">
        <f>IF(ISNUMBER(SEARCH(R$1,$B345)),MAX(D$1:D344)+1)</f>
        <v>0</v>
      </c>
      <c r="E345" s="12" t="b">
        <f>IF(ISNUMBER(SEARCH(S$1,$B345)),MAX(E$1:E344)+1)</f>
        <v>0</v>
      </c>
      <c r="F345" s="12" t="b">
        <f>IF(ISNUMBER(SEARCH(T$1,$B345)),MAX(F$1:F344)+1)</f>
        <v>0</v>
      </c>
      <c r="G345" s="12" t="b">
        <f>IF(ISNUMBER(SEARCH(U$1,$B345)),MAX(G$1:G344)+1)</f>
        <v>0</v>
      </c>
      <c r="H345" s="12" t="b">
        <f>IF(ISNUMBER(SEARCH(V$1,$B345)),MAX(H$1:H344)+1)</f>
        <v>0</v>
      </c>
      <c r="I345" s="12" t="b">
        <f>IF(ISNUMBER(SEARCH(W$1,$B345)),MAX(I$1:I344)+1)</f>
        <v>0</v>
      </c>
      <c r="J345" s="12" t="b">
        <f>IF(ISNUMBER(SEARCH(X$1,$B345)),MAX(J$1:J344)+1)</f>
        <v>0</v>
      </c>
      <c r="K345" s="12" t="b">
        <f>IF(ISNUMBER(SEARCH(Y$1,$B345)),MAX(K$1:K344)+1)</f>
        <v>0</v>
      </c>
      <c r="L345" s="12" t="b">
        <f>IF(ISNUMBER(SEARCH(Z$1,$B345)),MAX(L$1:L344)+1)</f>
        <v>0</v>
      </c>
      <c r="M345" s="12" t="b">
        <f>IF(ISNUMBER(SEARCH(AA$1,$B345)),MAX(M$1:M344)+1)</f>
        <v>0</v>
      </c>
      <c r="N345" s="12" t="b">
        <f>IF(ISNUMBER(SEARCH(AB$1,$B345)),MAX(N$1:N344)+1)</f>
        <v>0</v>
      </c>
      <c r="O345" s="12">
        <f>'AB Touchpoint System Workbook'!K356</f>
        <v>0</v>
      </c>
      <c r="P345" s="13">
        <f t="shared" si="11"/>
        <v>344</v>
      </c>
    </row>
    <row r="346" spans="1:16" x14ac:dyDescent="0.15">
      <c r="A346" s="9">
        <f>'AB Touchpoint System Workbook'!M357</f>
        <v>0</v>
      </c>
      <c r="B346" s="12" t="str">
        <f t="shared" si="10"/>
        <v>00</v>
      </c>
      <c r="C346" s="12" t="b">
        <f>IF(ISNUMBER(SEARCH(Q$1,$B346)),MAX(C$1:C345)+1)</f>
        <v>0</v>
      </c>
      <c r="D346" s="12" t="b">
        <f>IF(ISNUMBER(SEARCH(R$1,$B346)),MAX(D$1:D345)+1)</f>
        <v>0</v>
      </c>
      <c r="E346" s="12" t="b">
        <f>IF(ISNUMBER(SEARCH(S$1,$B346)),MAX(E$1:E345)+1)</f>
        <v>0</v>
      </c>
      <c r="F346" s="12" t="b">
        <f>IF(ISNUMBER(SEARCH(T$1,$B346)),MAX(F$1:F345)+1)</f>
        <v>0</v>
      </c>
      <c r="G346" s="12" t="b">
        <f>IF(ISNUMBER(SEARCH(U$1,$B346)),MAX(G$1:G345)+1)</f>
        <v>0</v>
      </c>
      <c r="H346" s="12" t="b">
        <f>IF(ISNUMBER(SEARCH(V$1,$B346)),MAX(H$1:H345)+1)</f>
        <v>0</v>
      </c>
      <c r="I346" s="12" t="b">
        <f>IF(ISNUMBER(SEARCH(W$1,$B346)),MAX(I$1:I345)+1)</f>
        <v>0</v>
      </c>
      <c r="J346" s="12" t="b">
        <f>IF(ISNUMBER(SEARCH(X$1,$B346)),MAX(J$1:J345)+1)</f>
        <v>0</v>
      </c>
      <c r="K346" s="12" t="b">
        <f>IF(ISNUMBER(SEARCH(Y$1,$B346)),MAX(K$1:K345)+1)</f>
        <v>0</v>
      </c>
      <c r="L346" s="12" t="b">
        <f>IF(ISNUMBER(SEARCH(Z$1,$B346)),MAX(L$1:L345)+1)</f>
        <v>0</v>
      </c>
      <c r="M346" s="12" t="b">
        <f>IF(ISNUMBER(SEARCH(AA$1,$B346)),MAX(M$1:M345)+1)</f>
        <v>0</v>
      </c>
      <c r="N346" s="12" t="b">
        <f>IF(ISNUMBER(SEARCH(AB$1,$B346)),MAX(N$1:N345)+1)</f>
        <v>0</v>
      </c>
      <c r="O346" s="12">
        <f>'AB Touchpoint System Workbook'!K357</f>
        <v>0</v>
      </c>
      <c r="P346" s="13">
        <f t="shared" si="11"/>
        <v>345</v>
      </c>
    </row>
    <row r="347" spans="1:16" x14ac:dyDescent="0.15">
      <c r="A347" s="9">
        <f>'AB Touchpoint System Workbook'!M358</f>
        <v>0</v>
      </c>
      <c r="B347" s="12" t="str">
        <f t="shared" si="10"/>
        <v>00</v>
      </c>
      <c r="C347" s="12" t="b">
        <f>IF(ISNUMBER(SEARCH(Q$1,$B347)),MAX(C$1:C346)+1)</f>
        <v>0</v>
      </c>
      <c r="D347" s="12" t="b">
        <f>IF(ISNUMBER(SEARCH(R$1,$B347)),MAX(D$1:D346)+1)</f>
        <v>0</v>
      </c>
      <c r="E347" s="12" t="b">
        <f>IF(ISNUMBER(SEARCH(S$1,$B347)),MAX(E$1:E346)+1)</f>
        <v>0</v>
      </c>
      <c r="F347" s="12" t="b">
        <f>IF(ISNUMBER(SEARCH(T$1,$B347)),MAX(F$1:F346)+1)</f>
        <v>0</v>
      </c>
      <c r="G347" s="12" t="b">
        <f>IF(ISNUMBER(SEARCH(U$1,$B347)),MAX(G$1:G346)+1)</f>
        <v>0</v>
      </c>
      <c r="H347" s="12" t="b">
        <f>IF(ISNUMBER(SEARCH(V$1,$B347)),MAX(H$1:H346)+1)</f>
        <v>0</v>
      </c>
      <c r="I347" s="12" t="b">
        <f>IF(ISNUMBER(SEARCH(W$1,$B347)),MAX(I$1:I346)+1)</f>
        <v>0</v>
      </c>
      <c r="J347" s="12" t="b">
        <f>IF(ISNUMBER(SEARCH(X$1,$B347)),MAX(J$1:J346)+1)</f>
        <v>0</v>
      </c>
      <c r="K347" s="12" t="b">
        <f>IF(ISNUMBER(SEARCH(Y$1,$B347)),MAX(K$1:K346)+1)</f>
        <v>0</v>
      </c>
      <c r="L347" s="12" t="b">
        <f>IF(ISNUMBER(SEARCH(Z$1,$B347)),MAX(L$1:L346)+1)</f>
        <v>0</v>
      </c>
      <c r="M347" s="12" t="b">
        <f>IF(ISNUMBER(SEARCH(AA$1,$B347)),MAX(M$1:M346)+1)</f>
        <v>0</v>
      </c>
      <c r="N347" s="12" t="b">
        <f>IF(ISNUMBER(SEARCH(AB$1,$B347)),MAX(N$1:N346)+1)</f>
        <v>0</v>
      </c>
      <c r="O347" s="12">
        <f>'AB Touchpoint System Workbook'!K358</f>
        <v>0</v>
      </c>
      <c r="P347" s="13">
        <f t="shared" si="11"/>
        <v>346</v>
      </c>
    </row>
    <row r="348" spans="1:16" x14ac:dyDescent="0.15">
      <c r="A348" s="9">
        <f>'AB Touchpoint System Workbook'!M359</f>
        <v>0</v>
      </c>
      <c r="B348" s="12" t="str">
        <f t="shared" si="10"/>
        <v>00</v>
      </c>
      <c r="C348" s="12" t="b">
        <f>IF(ISNUMBER(SEARCH(Q$1,$B348)),MAX(C$1:C347)+1)</f>
        <v>0</v>
      </c>
      <c r="D348" s="12" t="b">
        <f>IF(ISNUMBER(SEARCH(R$1,$B348)),MAX(D$1:D347)+1)</f>
        <v>0</v>
      </c>
      <c r="E348" s="12" t="b">
        <f>IF(ISNUMBER(SEARCH(S$1,$B348)),MAX(E$1:E347)+1)</f>
        <v>0</v>
      </c>
      <c r="F348" s="12" t="b">
        <f>IF(ISNUMBER(SEARCH(T$1,$B348)),MAX(F$1:F347)+1)</f>
        <v>0</v>
      </c>
      <c r="G348" s="12" t="b">
        <f>IF(ISNUMBER(SEARCH(U$1,$B348)),MAX(G$1:G347)+1)</f>
        <v>0</v>
      </c>
      <c r="H348" s="12" t="b">
        <f>IF(ISNUMBER(SEARCH(V$1,$B348)),MAX(H$1:H347)+1)</f>
        <v>0</v>
      </c>
      <c r="I348" s="12" t="b">
        <f>IF(ISNUMBER(SEARCH(W$1,$B348)),MAX(I$1:I347)+1)</f>
        <v>0</v>
      </c>
      <c r="J348" s="12" t="b">
        <f>IF(ISNUMBER(SEARCH(X$1,$B348)),MAX(J$1:J347)+1)</f>
        <v>0</v>
      </c>
      <c r="K348" s="12" t="b">
        <f>IF(ISNUMBER(SEARCH(Y$1,$B348)),MAX(K$1:K347)+1)</f>
        <v>0</v>
      </c>
      <c r="L348" s="12" t="b">
        <f>IF(ISNUMBER(SEARCH(Z$1,$B348)),MAX(L$1:L347)+1)</f>
        <v>0</v>
      </c>
      <c r="M348" s="12" t="b">
        <f>IF(ISNUMBER(SEARCH(AA$1,$B348)),MAX(M$1:M347)+1)</f>
        <v>0</v>
      </c>
      <c r="N348" s="12" t="b">
        <f>IF(ISNUMBER(SEARCH(AB$1,$B348)),MAX(N$1:N347)+1)</f>
        <v>0</v>
      </c>
      <c r="O348" s="12">
        <f>'AB Touchpoint System Workbook'!K359</f>
        <v>0</v>
      </c>
      <c r="P348" s="13">
        <f t="shared" si="11"/>
        <v>347</v>
      </c>
    </row>
    <row r="349" spans="1:16" x14ac:dyDescent="0.15">
      <c r="A349" s="9">
        <f>'AB Touchpoint System Workbook'!M360</f>
        <v>0</v>
      </c>
      <c r="B349" s="12" t="str">
        <f t="shared" si="10"/>
        <v>00</v>
      </c>
      <c r="C349" s="12" t="b">
        <f>IF(ISNUMBER(SEARCH(Q$1,$B349)),MAX(C$1:C348)+1)</f>
        <v>0</v>
      </c>
      <c r="D349" s="12" t="b">
        <f>IF(ISNUMBER(SEARCH(R$1,$B349)),MAX(D$1:D348)+1)</f>
        <v>0</v>
      </c>
      <c r="E349" s="12" t="b">
        <f>IF(ISNUMBER(SEARCH(S$1,$B349)),MAX(E$1:E348)+1)</f>
        <v>0</v>
      </c>
      <c r="F349" s="12" t="b">
        <f>IF(ISNUMBER(SEARCH(T$1,$B349)),MAX(F$1:F348)+1)</f>
        <v>0</v>
      </c>
      <c r="G349" s="12" t="b">
        <f>IF(ISNUMBER(SEARCH(U$1,$B349)),MAX(G$1:G348)+1)</f>
        <v>0</v>
      </c>
      <c r="H349" s="12" t="b">
        <f>IF(ISNUMBER(SEARCH(V$1,$B349)),MAX(H$1:H348)+1)</f>
        <v>0</v>
      </c>
      <c r="I349" s="12" t="b">
        <f>IF(ISNUMBER(SEARCH(W$1,$B349)),MAX(I$1:I348)+1)</f>
        <v>0</v>
      </c>
      <c r="J349" s="12" t="b">
        <f>IF(ISNUMBER(SEARCH(X$1,$B349)),MAX(J$1:J348)+1)</f>
        <v>0</v>
      </c>
      <c r="K349" s="12" t="b">
        <f>IF(ISNUMBER(SEARCH(Y$1,$B349)),MAX(K$1:K348)+1)</f>
        <v>0</v>
      </c>
      <c r="L349" s="12" t="b">
        <f>IF(ISNUMBER(SEARCH(Z$1,$B349)),MAX(L$1:L348)+1)</f>
        <v>0</v>
      </c>
      <c r="M349" s="12" t="b">
        <f>IF(ISNUMBER(SEARCH(AA$1,$B349)),MAX(M$1:M348)+1)</f>
        <v>0</v>
      </c>
      <c r="N349" s="12" t="b">
        <f>IF(ISNUMBER(SEARCH(AB$1,$B349)),MAX(N$1:N348)+1)</f>
        <v>0</v>
      </c>
      <c r="O349" s="12">
        <f>'AB Touchpoint System Workbook'!K360</f>
        <v>0</v>
      </c>
      <c r="P349" s="13">
        <f t="shared" si="11"/>
        <v>348</v>
      </c>
    </row>
    <row r="350" spans="1:16" x14ac:dyDescent="0.15">
      <c r="A350" s="9">
        <f>'AB Touchpoint System Workbook'!M361</f>
        <v>0</v>
      </c>
      <c r="B350" s="12" t="str">
        <f t="shared" si="10"/>
        <v>00</v>
      </c>
      <c r="C350" s="12" t="b">
        <f>IF(ISNUMBER(SEARCH(Q$1,$B350)),MAX(C$1:C349)+1)</f>
        <v>0</v>
      </c>
      <c r="D350" s="12" t="b">
        <f>IF(ISNUMBER(SEARCH(R$1,$B350)),MAX(D$1:D349)+1)</f>
        <v>0</v>
      </c>
      <c r="E350" s="12" t="b">
        <f>IF(ISNUMBER(SEARCH(S$1,$B350)),MAX(E$1:E349)+1)</f>
        <v>0</v>
      </c>
      <c r="F350" s="12" t="b">
        <f>IF(ISNUMBER(SEARCH(T$1,$B350)),MAX(F$1:F349)+1)</f>
        <v>0</v>
      </c>
      <c r="G350" s="12" t="b">
        <f>IF(ISNUMBER(SEARCH(U$1,$B350)),MAX(G$1:G349)+1)</f>
        <v>0</v>
      </c>
      <c r="H350" s="12" t="b">
        <f>IF(ISNUMBER(SEARCH(V$1,$B350)),MAX(H$1:H349)+1)</f>
        <v>0</v>
      </c>
      <c r="I350" s="12" t="b">
        <f>IF(ISNUMBER(SEARCH(W$1,$B350)),MAX(I$1:I349)+1)</f>
        <v>0</v>
      </c>
      <c r="J350" s="12" t="b">
        <f>IF(ISNUMBER(SEARCH(X$1,$B350)),MAX(J$1:J349)+1)</f>
        <v>0</v>
      </c>
      <c r="K350" s="12" t="b">
        <f>IF(ISNUMBER(SEARCH(Y$1,$B350)),MAX(K$1:K349)+1)</f>
        <v>0</v>
      </c>
      <c r="L350" s="12" t="b">
        <f>IF(ISNUMBER(SEARCH(Z$1,$B350)),MAX(L$1:L349)+1)</f>
        <v>0</v>
      </c>
      <c r="M350" s="12" t="b">
        <f>IF(ISNUMBER(SEARCH(AA$1,$B350)),MAX(M$1:M349)+1)</f>
        <v>0</v>
      </c>
      <c r="N350" s="12" t="b">
        <f>IF(ISNUMBER(SEARCH(AB$1,$B350)),MAX(N$1:N349)+1)</f>
        <v>0</v>
      </c>
      <c r="O350" s="12">
        <f>'AB Touchpoint System Workbook'!K361</f>
        <v>0</v>
      </c>
      <c r="P350" s="13">
        <f t="shared" si="11"/>
        <v>349</v>
      </c>
    </row>
    <row r="351" spans="1:16" x14ac:dyDescent="0.15">
      <c r="A351" s="9">
        <f>'AB Touchpoint System Workbook'!M362</f>
        <v>0</v>
      </c>
      <c r="B351" s="12" t="str">
        <f t="shared" si="10"/>
        <v>00</v>
      </c>
      <c r="C351" s="12" t="b">
        <f>IF(ISNUMBER(SEARCH(Q$1,$B351)),MAX(C$1:C350)+1)</f>
        <v>0</v>
      </c>
      <c r="D351" s="12" t="b">
        <f>IF(ISNUMBER(SEARCH(R$1,$B351)),MAX(D$1:D350)+1)</f>
        <v>0</v>
      </c>
      <c r="E351" s="12" t="b">
        <f>IF(ISNUMBER(SEARCH(S$1,$B351)),MAX(E$1:E350)+1)</f>
        <v>0</v>
      </c>
      <c r="F351" s="12" t="b">
        <f>IF(ISNUMBER(SEARCH(T$1,$B351)),MAX(F$1:F350)+1)</f>
        <v>0</v>
      </c>
      <c r="G351" s="12" t="b">
        <f>IF(ISNUMBER(SEARCH(U$1,$B351)),MAX(G$1:G350)+1)</f>
        <v>0</v>
      </c>
      <c r="H351" s="12" t="b">
        <f>IF(ISNUMBER(SEARCH(V$1,$B351)),MAX(H$1:H350)+1)</f>
        <v>0</v>
      </c>
      <c r="I351" s="12" t="b">
        <f>IF(ISNUMBER(SEARCH(W$1,$B351)),MAX(I$1:I350)+1)</f>
        <v>0</v>
      </c>
      <c r="J351" s="12" t="b">
        <f>IF(ISNUMBER(SEARCH(X$1,$B351)),MAX(J$1:J350)+1)</f>
        <v>0</v>
      </c>
      <c r="K351" s="12" t="b">
        <f>IF(ISNUMBER(SEARCH(Y$1,$B351)),MAX(K$1:K350)+1)</f>
        <v>0</v>
      </c>
      <c r="L351" s="12" t="b">
        <f>IF(ISNUMBER(SEARCH(Z$1,$B351)),MAX(L$1:L350)+1)</f>
        <v>0</v>
      </c>
      <c r="M351" s="12" t="b">
        <f>IF(ISNUMBER(SEARCH(AA$1,$B351)),MAX(M$1:M350)+1)</f>
        <v>0</v>
      </c>
      <c r="N351" s="12" t="b">
        <f>IF(ISNUMBER(SEARCH(AB$1,$B351)),MAX(N$1:N350)+1)</f>
        <v>0</v>
      </c>
      <c r="O351" s="12">
        <f>'AB Touchpoint System Workbook'!K362</f>
        <v>0</v>
      </c>
      <c r="P351" s="13">
        <f t="shared" si="11"/>
        <v>350</v>
      </c>
    </row>
    <row r="352" spans="1:16" x14ac:dyDescent="0.15">
      <c r="A352" s="9">
        <f>'AB Touchpoint System Workbook'!M363</f>
        <v>0</v>
      </c>
      <c r="B352" s="12" t="str">
        <f t="shared" si="10"/>
        <v>00</v>
      </c>
      <c r="C352" s="12" t="b">
        <f>IF(ISNUMBER(SEARCH(Q$1,$B352)),MAX(C$1:C351)+1)</f>
        <v>0</v>
      </c>
      <c r="D352" s="12" t="b">
        <f>IF(ISNUMBER(SEARCH(R$1,$B352)),MAX(D$1:D351)+1)</f>
        <v>0</v>
      </c>
      <c r="E352" s="12" t="b">
        <f>IF(ISNUMBER(SEARCH(S$1,$B352)),MAX(E$1:E351)+1)</f>
        <v>0</v>
      </c>
      <c r="F352" s="12" t="b">
        <f>IF(ISNUMBER(SEARCH(T$1,$B352)),MAX(F$1:F351)+1)</f>
        <v>0</v>
      </c>
      <c r="G352" s="12" t="b">
        <f>IF(ISNUMBER(SEARCH(U$1,$B352)),MAX(G$1:G351)+1)</f>
        <v>0</v>
      </c>
      <c r="H352" s="12" t="b">
        <f>IF(ISNUMBER(SEARCH(V$1,$B352)),MAX(H$1:H351)+1)</f>
        <v>0</v>
      </c>
      <c r="I352" s="12" t="b">
        <f>IF(ISNUMBER(SEARCH(W$1,$B352)),MAX(I$1:I351)+1)</f>
        <v>0</v>
      </c>
      <c r="J352" s="12" t="b">
        <f>IF(ISNUMBER(SEARCH(X$1,$B352)),MAX(J$1:J351)+1)</f>
        <v>0</v>
      </c>
      <c r="K352" s="12" t="b">
        <f>IF(ISNUMBER(SEARCH(Y$1,$B352)),MAX(K$1:K351)+1)</f>
        <v>0</v>
      </c>
      <c r="L352" s="12" t="b">
        <f>IF(ISNUMBER(SEARCH(Z$1,$B352)),MAX(L$1:L351)+1)</f>
        <v>0</v>
      </c>
      <c r="M352" s="12" t="b">
        <f>IF(ISNUMBER(SEARCH(AA$1,$B352)),MAX(M$1:M351)+1)</f>
        <v>0</v>
      </c>
      <c r="N352" s="12" t="b">
        <f>IF(ISNUMBER(SEARCH(AB$1,$B352)),MAX(N$1:N351)+1)</f>
        <v>0</v>
      </c>
      <c r="O352" s="12">
        <f>'AB Touchpoint System Workbook'!K363</f>
        <v>0</v>
      </c>
      <c r="P352" s="13">
        <f t="shared" si="11"/>
        <v>351</v>
      </c>
    </row>
    <row r="353" spans="1:16" x14ac:dyDescent="0.15">
      <c r="A353" s="9">
        <f>'AB Touchpoint System Workbook'!M364</f>
        <v>0</v>
      </c>
      <c r="B353" s="12" t="str">
        <f t="shared" si="10"/>
        <v>00</v>
      </c>
      <c r="C353" s="12" t="b">
        <f>IF(ISNUMBER(SEARCH(Q$1,$B353)),MAX(C$1:C352)+1)</f>
        <v>0</v>
      </c>
      <c r="D353" s="12" t="b">
        <f>IF(ISNUMBER(SEARCH(R$1,$B353)),MAX(D$1:D352)+1)</f>
        <v>0</v>
      </c>
      <c r="E353" s="12" t="b">
        <f>IF(ISNUMBER(SEARCH(S$1,$B353)),MAX(E$1:E352)+1)</f>
        <v>0</v>
      </c>
      <c r="F353" s="12" t="b">
        <f>IF(ISNUMBER(SEARCH(T$1,$B353)),MAX(F$1:F352)+1)</f>
        <v>0</v>
      </c>
      <c r="G353" s="12" t="b">
        <f>IF(ISNUMBER(SEARCH(U$1,$B353)),MAX(G$1:G352)+1)</f>
        <v>0</v>
      </c>
      <c r="H353" s="12" t="b">
        <f>IF(ISNUMBER(SEARCH(V$1,$B353)),MAX(H$1:H352)+1)</f>
        <v>0</v>
      </c>
      <c r="I353" s="12" t="b">
        <f>IF(ISNUMBER(SEARCH(W$1,$B353)),MAX(I$1:I352)+1)</f>
        <v>0</v>
      </c>
      <c r="J353" s="12" t="b">
        <f>IF(ISNUMBER(SEARCH(X$1,$B353)),MAX(J$1:J352)+1)</f>
        <v>0</v>
      </c>
      <c r="K353" s="12" t="b">
        <f>IF(ISNUMBER(SEARCH(Y$1,$B353)),MAX(K$1:K352)+1)</f>
        <v>0</v>
      </c>
      <c r="L353" s="12" t="b">
        <f>IF(ISNUMBER(SEARCH(Z$1,$B353)),MAX(L$1:L352)+1)</f>
        <v>0</v>
      </c>
      <c r="M353" s="12" t="b">
        <f>IF(ISNUMBER(SEARCH(AA$1,$B353)),MAX(M$1:M352)+1)</f>
        <v>0</v>
      </c>
      <c r="N353" s="12" t="b">
        <f>IF(ISNUMBER(SEARCH(AB$1,$B353)),MAX(N$1:N352)+1)</f>
        <v>0</v>
      </c>
      <c r="O353" s="12">
        <f>'AB Touchpoint System Workbook'!K364</f>
        <v>0</v>
      </c>
      <c r="P353" s="13">
        <f t="shared" si="11"/>
        <v>352</v>
      </c>
    </row>
    <row r="354" spans="1:16" x14ac:dyDescent="0.15">
      <c r="A354" s="9">
        <f>'AB Touchpoint System Workbook'!M365</f>
        <v>0</v>
      </c>
      <c r="B354" s="12" t="str">
        <f t="shared" si="10"/>
        <v>00</v>
      </c>
      <c r="C354" s="12" t="b">
        <f>IF(ISNUMBER(SEARCH(Q$1,$B354)),MAX(C$1:C353)+1)</f>
        <v>0</v>
      </c>
      <c r="D354" s="12" t="b">
        <f>IF(ISNUMBER(SEARCH(R$1,$B354)),MAX(D$1:D353)+1)</f>
        <v>0</v>
      </c>
      <c r="E354" s="12" t="b">
        <f>IF(ISNUMBER(SEARCH(S$1,$B354)),MAX(E$1:E353)+1)</f>
        <v>0</v>
      </c>
      <c r="F354" s="12" t="b">
        <f>IF(ISNUMBER(SEARCH(T$1,$B354)),MAX(F$1:F353)+1)</f>
        <v>0</v>
      </c>
      <c r="G354" s="12" t="b">
        <f>IF(ISNUMBER(SEARCH(U$1,$B354)),MAX(G$1:G353)+1)</f>
        <v>0</v>
      </c>
      <c r="H354" s="12" t="b">
        <f>IF(ISNUMBER(SEARCH(V$1,$B354)),MAX(H$1:H353)+1)</f>
        <v>0</v>
      </c>
      <c r="I354" s="12" t="b">
        <f>IF(ISNUMBER(SEARCH(W$1,$B354)),MAX(I$1:I353)+1)</f>
        <v>0</v>
      </c>
      <c r="J354" s="12" t="b">
        <f>IF(ISNUMBER(SEARCH(X$1,$B354)),MAX(J$1:J353)+1)</f>
        <v>0</v>
      </c>
      <c r="K354" s="12" t="b">
        <f>IF(ISNUMBER(SEARCH(Y$1,$B354)),MAX(K$1:K353)+1)</f>
        <v>0</v>
      </c>
      <c r="L354" s="12" t="b">
        <f>IF(ISNUMBER(SEARCH(Z$1,$B354)),MAX(L$1:L353)+1)</f>
        <v>0</v>
      </c>
      <c r="M354" s="12" t="b">
        <f>IF(ISNUMBER(SEARCH(AA$1,$B354)),MAX(M$1:M353)+1)</f>
        <v>0</v>
      </c>
      <c r="N354" s="12" t="b">
        <f>IF(ISNUMBER(SEARCH(AB$1,$B354)),MAX(N$1:N353)+1)</f>
        <v>0</v>
      </c>
      <c r="O354" s="12">
        <f>'AB Touchpoint System Workbook'!K365</f>
        <v>0</v>
      </c>
      <c r="P354" s="13">
        <f t="shared" si="11"/>
        <v>353</v>
      </c>
    </row>
    <row r="355" spans="1:16" x14ac:dyDescent="0.15">
      <c r="A355" s="9">
        <f>'AB Touchpoint System Workbook'!M366</f>
        <v>0</v>
      </c>
      <c r="B355" s="12" t="str">
        <f t="shared" si="10"/>
        <v>00</v>
      </c>
      <c r="C355" s="12" t="b">
        <f>IF(ISNUMBER(SEARCH(Q$1,$B355)),MAX(C$1:C354)+1)</f>
        <v>0</v>
      </c>
      <c r="D355" s="12" t="b">
        <f>IF(ISNUMBER(SEARCH(R$1,$B355)),MAX(D$1:D354)+1)</f>
        <v>0</v>
      </c>
      <c r="E355" s="12" t="b">
        <f>IF(ISNUMBER(SEARCH(S$1,$B355)),MAX(E$1:E354)+1)</f>
        <v>0</v>
      </c>
      <c r="F355" s="12" t="b">
        <f>IF(ISNUMBER(SEARCH(T$1,$B355)),MAX(F$1:F354)+1)</f>
        <v>0</v>
      </c>
      <c r="G355" s="12" t="b">
        <f>IF(ISNUMBER(SEARCH(U$1,$B355)),MAX(G$1:G354)+1)</f>
        <v>0</v>
      </c>
      <c r="H355" s="12" t="b">
        <f>IF(ISNUMBER(SEARCH(V$1,$B355)),MAX(H$1:H354)+1)</f>
        <v>0</v>
      </c>
      <c r="I355" s="12" t="b">
        <f>IF(ISNUMBER(SEARCH(W$1,$B355)),MAX(I$1:I354)+1)</f>
        <v>0</v>
      </c>
      <c r="J355" s="12" t="b">
        <f>IF(ISNUMBER(SEARCH(X$1,$B355)),MAX(J$1:J354)+1)</f>
        <v>0</v>
      </c>
      <c r="K355" s="12" t="b">
        <f>IF(ISNUMBER(SEARCH(Y$1,$B355)),MAX(K$1:K354)+1)</f>
        <v>0</v>
      </c>
      <c r="L355" s="12" t="b">
        <f>IF(ISNUMBER(SEARCH(Z$1,$B355)),MAX(L$1:L354)+1)</f>
        <v>0</v>
      </c>
      <c r="M355" s="12" t="b">
        <f>IF(ISNUMBER(SEARCH(AA$1,$B355)),MAX(M$1:M354)+1)</f>
        <v>0</v>
      </c>
      <c r="N355" s="12" t="b">
        <f>IF(ISNUMBER(SEARCH(AB$1,$B355)),MAX(N$1:N354)+1)</f>
        <v>0</v>
      </c>
      <c r="O355" s="12">
        <f>'AB Touchpoint System Workbook'!K366</f>
        <v>0</v>
      </c>
      <c r="P355" s="13">
        <f t="shared" si="11"/>
        <v>354</v>
      </c>
    </row>
    <row r="356" spans="1:16" x14ac:dyDescent="0.15">
      <c r="A356" s="9">
        <f>'AB Touchpoint System Workbook'!M367</f>
        <v>0</v>
      </c>
      <c r="B356" s="12" t="str">
        <f t="shared" si="10"/>
        <v>00</v>
      </c>
      <c r="C356" s="12" t="b">
        <f>IF(ISNUMBER(SEARCH(Q$1,$B356)),MAX(C$1:C355)+1)</f>
        <v>0</v>
      </c>
      <c r="D356" s="12" t="b">
        <f>IF(ISNUMBER(SEARCH(R$1,$B356)),MAX(D$1:D355)+1)</f>
        <v>0</v>
      </c>
      <c r="E356" s="12" t="b">
        <f>IF(ISNUMBER(SEARCH(S$1,$B356)),MAX(E$1:E355)+1)</f>
        <v>0</v>
      </c>
      <c r="F356" s="12" t="b">
        <f>IF(ISNUMBER(SEARCH(T$1,$B356)),MAX(F$1:F355)+1)</f>
        <v>0</v>
      </c>
      <c r="G356" s="12" t="b">
        <f>IF(ISNUMBER(SEARCH(U$1,$B356)),MAX(G$1:G355)+1)</f>
        <v>0</v>
      </c>
      <c r="H356" s="12" t="b">
        <f>IF(ISNUMBER(SEARCH(V$1,$B356)),MAX(H$1:H355)+1)</f>
        <v>0</v>
      </c>
      <c r="I356" s="12" t="b">
        <f>IF(ISNUMBER(SEARCH(W$1,$B356)),MAX(I$1:I355)+1)</f>
        <v>0</v>
      </c>
      <c r="J356" s="12" t="b">
        <f>IF(ISNUMBER(SEARCH(X$1,$B356)),MAX(J$1:J355)+1)</f>
        <v>0</v>
      </c>
      <c r="K356" s="12" t="b">
        <f>IF(ISNUMBER(SEARCH(Y$1,$B356)),MAX(K$1:K355)+1)</f>
        <v>0</v>
      </c>
      <c r="L356" s="12" t="b">
        <f>IF(ISNUMBER(SEARCH(Z$1,$B356)),MAX(L$1:L355)+1)</f>
        <v>0</v>
      </c>
      <c r="M356" s="12" t="b">
        <f>IF(ISNUMBER(SEARCH(AA$1,$B356)),MAX(M$1:M355)+1)</f>
        <v>0</v>
      </c>
      <c r="N356" s="12" t="b">
        <f>IF(ISNUMBER(SEARCH(AB$1,$B356)),MAX(N$1:N355)+1)</f>
        <v>0</v>
      </c>
      <c r="O356" s="12">
        <f>'AB Touchpoint System Workbook'!K367</f>
        <v>0</v>
      </c>
      <c r="P356" s="13">
        <f t="shared" si="11"/>
        <v>355</v>
      </c>
    </row>
    <row r="357" spans="1:16" x14ac:dyDescent="0.15">
      <c r="A357" s="9">
        <f>'AB Touchpoint System Workbook'!M368</f>
        <v>0</v>
      </c>
      <c r="B357" s="12" t="str">
        <f t="shared" si="10"/>
        <v>00</v>
      </c>
      <c r="C357" s="12" t="b">
        <f>IF(ISNUMBER(SEARCH(Q$1,$B357)),MAX(C$1:C356)+1)</f>
        <v>0</v>
      </c>
      <c r="D357" s="12" t="b">
        <f>IF(ISNUMBER(SEARCH(R$1,$B357)),MAX(D$1:D356)+1)</f>
        <v>0</v>
      </c>
      <c r="E357" s="12" t="b">
        <f>IF(ISNUMBER(SEARCH(S$1,$B357)),MAX(E$1:E356)+1)</f>
        <v>0</v>
      </c>
      <c r="F357" s="12" t="b">
        <f>IF(ISNUMBER(SEARCH(T$1,$B357)),MAX(F$1:F356)+1)</f>
        <v>0</v>
      </c>
      <c r="G357" s="12" t="b">
        <f>IF(ISNUMBER(SEARCH(U$1,$B357)),MAX(G$1:G356)+1)</f>
        <v>0</v>
      </c>
      <c r="H357" s="12" t="b">
        <f>IF(ISNUMBER(SEARCH(V$1,$B357)),MAX(H$1:H356)+1)</f>
        <v>0</v>
      </c>
      <c r="I357" s="12" t="b">
        <f>IF(ISNUMBER(SEARCH(W$1,$B357)),MAX(I$1:I356)+1)</f>
        <v>0</v>
      </c>
      <c r="J357" s="12" t="b">
        <f>IF(ISNUMBER(SEARCH(X$1,$B357)),MAX(J$1:J356)+1)</f>
        <v>0</v>
      </c>
      <c r="K357" s="12" t="b">
        <f>IF(ISNUMBER(SEARCH(Y$1,$B357)),MAX(K$1:K356)+1)</f>
        <v>0</v>
      </c>
      <c r="L357" s="12" t="b">
        <f>IF(ISNUMBER(SEARCH(Z$1,$B357)),MAX(L$1:L356)+1)</f>
        <v>0</v>
      </c>
      <c r="M357" s="12" t="b">
        <f>IF(ISNUMBER(SEARCH(AA$1,$B357)),MAX(M$1:M356)+1)</f>
        <v>0</v>
      </c>
      <c r="N357" s="12" t="b">
        <f>IF(ISNUMBER(SEARCH(AB$1,$B357)),MAX(N$1:N356)+1)</f>
        <v>0</v>
      </c>
      <c r="O357" s="12">
        <f>'AB Touchpoint System Workbook'!K368</f>
        <v>0</v>
      </c>
      <c r="P357" s="13">
        <f t="shared" si="11"/>
        <v>356</v>
      </c>
    </row>
    <row r="358" spans="1:16" x14ac:dyDescent="0.15">
      <c r="A358" s="9">
        <f>'AB Touchpoint System Workbook'!M369</f>
        <v>0</v>
      </c>
      <c r="B358" s="12" t="str">
        <f t="shared" si="10"/>
        <v>00</v>
      </c>
      <c r="C358" s="12" t="b">
        <f>IF(ISNUMBER(SEARCH(Q$1,$B358)),MAX(C$1:C357)+1)</f>
        <v>0</v>
      </c>
      <c r="D358" s="12" t="b">
        <f>IF(ISNUMBER(SEARCH(R$1,$B358)),MAX(D$1:D357)+1)</f>
        <v>0</v>
      </c>
      <c r="E358" s="12" t="b">
        <f>IF(ISNUMBER(SEARCH(S$1,$B358)),MAX(E$1:E357)+1)</f>
        <v>0</v>
      </c>
      <c r="F358" s="12" t="b">
        <f>IF(ISNUMBER(SEARCH(T$1,$B358)),MAX(F$1:F357)+1)</f>
        <v>0</v>
      </c>
      <c r="G358" s="12" t="b">
        <f>IF(ISNUMBER(SEARCH(U$1,$B358)),MAX(G$1:G357)+1)</f>
        <v>0</v>
      </c>
      <c r="H358" s="12" t="b">
        <f>IF(ISNUMBER(SEARCH(V$1,$B358)),MAX(H$1:H357)+1)</f>
        <v>0</v>
      </c>
      <c r="I358" s="12" t="b">
        <f>IF(ISNUMBER(SEARCH(W$1,$B358)),MAX(I$1:I357)+1)</f>
        <v>0</v>
      </c>
      <c r="J358" s="12" t="b">
        <f>IF(ISNUMBER(SEARCH(X$1,$B358)),MAX(J$1:J357)+1)</f>
        <v>0</v>
      </c>
      <c r="K358" s="12" t="b">
        <f>IF(ISNUMBER(SEARCH(Y$1,$B358)),MAX(K$1:K357)+1)</f>
        <v>0</v>
      </c>
      <c r="L358" s="12" t="b">
        <f>IF(ISNUMBER(SEARCH(Z$1,$B358)),MAX(L$1:L357)+1)</f>
        <v>0</v>
      </c>
      <c r="M358" s="12" t="b">
        <f>IF(ISNUMBER(SEARCH(AA$1,$B358)),MAX(M$1:M357)+1)</f>
        <v>0</v>
      </c>
      <c r="N358" s="12" t="b">
        <f>IF(ISNUMBER(SEARCH(AB$1,$B358)),MAX(N$1:N357)+1)</f>
        <v>0</v>
      </c>
      <c r="O358" s="12">
        <f>'AB Touchpoint System Workbook'!K369</f>
        <v>0</v>
      </c>
      <c r="P358" s="13">
        <f t="shared" si="11"/>
        <v>357</v>
      </c>
    </row>
    <row r="359" spans="1:16" x14ac:dyDescent="0.15">
      <c r="A359" s="9">
        <f>'AB Touchpoint System Workbook'!M370</f>
        <v>0</v>
      </c>
      <c r="B359" s="12" t="str">
        <f t="shared" si="10"/>
        <v>00</v>
      </c>
      <c r="C359" s="12" t="b">
        <f>IF(ISNUMBER(SEARCH(Q$1,$B359)),MAX(C$1:C358)+1)</f>
        <v>0</v>
      </c>
      <c r="D359" s="12" t="b">
        <f>IF(ISNUMBER(SEARCH(R$1,$B359)),MAX(D$1:D358)+1)</f>
        <v>0</v>
      </c>
      <c r="E359" s="12" t="b">
        <f>IF(ISNUMBER(SEARCH(S$1,$B359)),MAX(E$1:E358)+1)</f>
        <v>0</v>
      </c>
      <c r="F359" s="12" t="b">
        <f>IF(ISNUMBER(SEARCH(T$1,$B359)),MAX(F$1:F358)+1)</f>
        <v>0</v>
      </c>
      <c r="G359" s="12" t="b">
        <f>IF(ISNUMBER(SEARCH(U$1,$B359)),MAX(G$1:G358)+1)</f>
        <v>0</v>
      </c>
      <c r="H359" s="12" t="b">
        <f>IF(ISNUMBER(SEARCH(V$1,$B359)),MAX(H$1:H358)+1)</f>
        <v>0</v>
      </c>
      <c r="I359" s="12" t="b">
        <f>IF(ISNUMBER(SEARCH(W$1,$B359)),MAX(I$1:I358)+1)</f>
        <v>0</v>
      </c>
      <c r="J359" s="12" t="b">
        <f>IF(ISNUMBER(SEARCH(X$1,$B359)),MAX(J$1:J358)+1)</f>
        <v>0</v>
      </c>
      <c r="K359" s="12" t="b">
        <f>IF(ISNUMBER(SEARCH(Y$1,$B359)),MAX(K$1:K358)+1)</f>
        <v>0</v>
      </c>
      <c r="L359" s="12" t="b">
        <f>IF(ISNUMBER(SEARCH(Z$1,$B359)),MAX(L$1:L358)+1)</f>
        <v>0</v>
      </c>
      <c r="M359" s="12" t="b">
        <f>IF(ISNUMBER(SEARCH(AA$1,$B359)),MAX(M$1:M358)+1)</f>
        <v>0</v>
      </c>
      <c r="N359" s="12" t="b">
        <f>IF(ISNUMBER(SEARCH(AB$1,$B359)),MAX(N$1:N358)+1)</f>
        <v>0</v>
      </c>
      <c r="O359" s="12">
        <f>'AB Touchpoint System Workbook'!K370</f>
        <v>0</v>
      </c>
      <c r="P359" s="13">
        <f t="shared" si="11"/>
        <v>358</v>
      </c>
    </row>
    <row r="360" spans="1:16" x14ac:dyDescent="0.15">
      <c r="A360" s="9">
        <f>'AB Touchpoint System Workbook'!M371</f>
        <v>0</v>
      </c>
      <c r="B360" s="12" t="str">
        <f t="shared" si="10"/>
        <v>00</v>
      </c>
      <c r="C360" s="12" t="b">
        <f>IF(ISNUMBER(SEARCH(Q$1,$B360)),MAX(C$1:C359)+1)</f>
        <v>0</v>
      </c>
      <c r="D360" s="12" t="b">
        <f>IF(ISNUMBER(SEARCH(R$1,$B360)),MAX(D$1:D359)+1)</f>
        <v>0</v>
      </c>
      <c r="E360" s="12" t="b">
        <f>IF(ISNUMBER(SEARCH(S$1,$B360)),MAX(E$1:E359)+1)</f>
        <v>0</v>
      </c>
      <c r="F360" s="12" t="b">
        <f>IF(ISNUMBER(SEARCH(T$1,$B360)),MAX(F$1:F359)+1)</f>
        <v>0</v>
      </c>
      <c r="G360" s="12" t="b">
        <f>IF(ISNUMBER(SEARCH(U$1,$B360)),MAX(G$1:G359)+1)</f>
        <v>0</v>
      </c>
      <c r="H360" s="12" t="b">
        <f>IF(ISNUMBER(SEARCH(V$1,$B360)),MAX(H$1:H359)+1)</f>
        <v>0</v>
      </c>
      <c r="I360" s="12" t="b">
        <f>IF(ISNUMBER(SEARCH(W$1,$B360)),MAX(I$1:I359)+1)</f>
        <v>0</v>
      </c>
      <c r="J360" s="12" t="b">
        <f>IF(ISNUMBER(SEARCH(X$1,$B360)),MAX(J$1:J359)+1)</f>
        <v>0</v>
      </c>
      <c r="K360" s="12" t="b">
        <f>IF(ISNUMBER(SEARCH(Y$1,$B360)),MAX(K$1:K359)+1)</f>
        <v>0</v>
      </c>
      <c r="L360" s="12" t="b">
        <f>IF(ISNUMBER(SEARCH(Z$1,$B360)),MAX(L$1:L359)+1)</f>
        <v>0</v>
      </c>
      <c r="M360" s="12" t="b">
        <f>IF(ISNUMBER(SEARCH(AA$1,$B360)),MAX(M$1:M359)+1)</f>
        <v>0</v>
      </c>
      <c r="N360" s="12" t="b">
        <f>IF(ISNUMBER(SEARCH(AB$1,$B360)),MAX(N$1:N359)+1)</f>
        <v>0</v>
      </c>
      <c r="O360" s="12">
        <f>'AB Touchpoint System Workbook'!K371</f>
        <v>0</v>
      </c>
      <c r="P360" s="13">
        <f t="shared" si="11"/>
        <v>359</v>
      </c>
    </row>
    <row r="361" spans="1:16" x14ac:dyDescent="0.15">
      <c r="A361" s="9">
        <f>'AB Touchpoint System Workbook'!M372</f>
        <v>0</v>
      </c>
      <c r="B361" s="12" t="str">
        <f t="shared" si="10"/>
        <v>00</v>
      </c>
      <c r="C361" s="12" t="b">
        <f>IF(ISNUMBER(SEARCH(Q$1,$B361)),MAX(C$1:C360)+1)</f>
        <v>0</v>
      </c>
      <c r="D361" s="12" t="b">
        <f>IF(ISNUMBER(SEARCH(R$1,$B361)),MAX(D$1:D360)+1)</f>
        <v>0</v>
      </c>
      <c r="E361" s="12" t="b">
        <f>IF(ISNUMBER(SEARCH(S$1,$B361)),MAX(E$1:E360)+1)</f>
        <v>0</v>
      </c>
      <c r="F361" s="12" t="b">
        <f>IF(ISNUMBER(SEARCH(T$1,$B361)),MAX(F$1:F360)+1)</f>
        <v>0</v>
      </c>
      <c r="G361" s="12" t="b">
        <f>IF(ISNUMBER(SEARCH(U$1,$B361)),MAX(G$1:G360)+1)</f>
        <v>0</v>
      </c>
      <c r="H361" s="12" t="b">
        <f>IF(ISNUMBER(SEARCH(V$1,$B361)),MAX(H$1:H360)+1)</f>
        <v>0</v>
      </c>
      <c r="I361" s="12" t="b">
        <f>IF(ISNUMBER(SEARCH(W$1,$B361)),MAX(I$1:I360)+1)</f>
        <v>0</v>
      </c>
      <c r="J361" s="12" t="b">
        <f>IF(ISNUMBER(SEARCH(X$1,$B361)),MAX(J$1:J360)+1)</f>
        <v>0</v>
      </c>
      <c r="K361" s="12" t="b">
        <f>IF(ISNUMBER(SEARCH(Y$1,$B361)),MAX(K$1:K360)+1)</f>
        <v>0</v>
      </c>
      <c r="L361" s="12" t="b">
        <f>IF(ISNUMBER(SEARCH(Z$1,$B361)),MAX(L$1:L360)+1)</f>
        <v>0</v>
      </c>
      <c r="M361" s="12" t="b">
        <f>IF(ISNUMBER(SEARCH(AA$1,$B361)),MAX(M$1:M360)+1)</f>
        <v>0</v>
      </c>
      <c r="N361" s="12" t="b">
        <f>IF(ISNUMBER(SEARCH(AB$1,$B361)),MAX(N$1:N360)+1)</f>
        <v>0</v>
      </c>
      <c r="O361" s="12">
        <f>'AB Touchpoint System Workbook'!K372</f>
        <v>0</v>
      </c>
      <c r="P361" s="13">
        <f t="shared" si="11"/>
        <v>360</v>
      </c>
    </row>
    <row r="362" spans="1:16" x14ac:dyDescent="0.15">
      <c r="A362" s="9">
        <f>'AB Touchpoint System Workbook'!M373</f>
        <v>0</v>
      </c>
      <c r="B362" s="12" t="str">
        <f t="shared" si="10"/>
        <v>00</v>
      </c>
      <c r="C362" s="12" t="b">
        <f>IF(ISNUMBER(SEARCH(Q$1,$B362)),MAX(C$1:C361)+1)</f>
        <v>0</v>
      </c>
      <c r="D362" s="12" t="b">
        <f>IF(ISNUMBER(SEARCH(R$1,$B362)),MAX(D$1:D361)+1)</f>
        <v>0</v>
      </c>
      <c r="E362" s="12" t="b">
        <f>IF(ISNUMBER(SEARCH(S$1,$B362)),MAX(E$1:E361)+1)</f>
        <v>0</v>
      </c>
      <c r="F362" s="12" t="b">
        <f>IF(ISNUMBER(SEARCH(T$1,$B362)),MAX(F$1:F361)+1)</f>
        <v>0</v>
      </c>
      <c r="G362" s="12" t="b">
        <f>IF(ISNUMBER(SEARCH(U$1,$B362)),MAX(G$1:G361)+1)</f>
        <v>0</v>
      </c>
      <c r="H362" s="12" t="b">
        <f>IF(ISNUMBER(SEARCH(V$1,$B362)),MAX(H$1:H361)+1)</f>
        <v>0</v>
      </c>
      <c r="I362" s="12" t="b">
        <f>IF(ISNUMBER(SEARCH(W$1,$B362)),MAX(I$1:I361)+1)</f>
        <v>0</v>
      </c>
      <c r="J362" s="12" t="b">
        <f>IF(ISNUMBER(SEARCH(X$1,$B362)),MAX(J$1:J361)+1)</f>
        <v>0</v>
      </c>
      <c r="K362" s="12" t="b">
        <f>IF(ISNUMBER(SEARCH(Y$1,$B362)),MAX(K$1:K361)+1)</f>
        <v>0</v>
      </c>
      <c r="L362" s="12" t="b">
        <f>IF(ISNUMBER(SEARCH(Z$1,$B362)),MAX(L$1:L361)+1)</f>
        <v>0</v>
      </c>
      <c r="M362" s="12" t="b">
        <f>IF(ISNUMBER(SEARCH(AA$1,$B362)),MAX(M$1:M361)+1)</f>
        <v>0</v>
      </c>
      <c r="N362" s="12" t="b">
        <f>IF(ISNUMBER(SEARCH(AB$1,$B362)),MAX(N$1:N361)+1)</f>
        <v>0</v>
      </c>
      <c r="O362" s="12">
        <f>'AB Touchpoint System Workbook'!K373</f>
        <v>0</v>
      </c>
      <c r="P362" s="13">
        <f t="shared" si="11"/>
        <v>361</v>
      </c>
    </row>
    <row r="363" spans="1:16" x14ac:dyDescent="0.15">
      <c r="A363" s="9">
        <f>'AB Touchpoint System Workbook'!M374</f>
        <v>0</v>
      </c>
      <c r="B363" s="12" t="str">
        <f t="shared" si="10"/>
        <v>00</v>
      </c>
      <c r="C363" s="12" t="b">
        <f>IF(ISNUMBER(SEARCH(Q$1,$B363)),MAX(C$1:C362)+1)</f>
        <v>0</v>
      </c>
      <c r="D363" s="12" t="b">
        <f>IF(ISNUMBER(SEARCH(R$1,$B363)),MAX(D$1:D362)+1)</f>
        <v>0</v>
      </c>
      <c r="E363" s="12" t="b">
        <f>IF(ISNUMBER(SEARCH(S$1,$B363)),MAX(E$1:E362)+1)</f>
        <v>0</v>
      </c>
      <c r="F363" s="12" t="b">
        <f>IF(ISNUMBER(SEARCH(T$1,$B363)),MAX(F$1:F362)+1)</f>
        <v>0</v>
      </c>
      <c r="G363" s="12" t="b">
        <f>IF(ISNUMBER(SEARCH(U$1,$B363)),MAX(G$1:G362)+1)</f>
        <v>0</v>
      </c>
      <c r="H363" s="12" t="b">
        <f>IF(ISNUMBER(SEARCH(V$1,$B363)),MAX(H$1:H362)+1)</f>
        <v>0</v>
      </c>
      <c r="I363" s="12" t="b">
        <f>IF(ISNUMBER(SEARCH(W$1,$B363)),MAX(I$1:I362)+1)</f>
        <v>0</v>
      </c>
      <c r="J363" s="12" t="b">
        <f>IF(ISNUMBER(SEARCH(X$1,$B363)),MAX(J$1:J362)+1)</f>
        <v>0</v>
      </c>
      <c r="K363" s="12" t="b">
        <f>IF(ISNUMBER(SEARCH(Y$1,$B363)),MAX(K$1:K362)+1)</f>
        <v>0</v>
      </c>
      <c r="L363" s="12" t="b">
        <f>IF(ISNUMBER(SEARCH(Z$1,$B363)),MAX(L$1:L362)+1)</f>
        <v>0</v>
      </c>
      <c r="M363" s="12" t="b">
        <f>IF(ISNUMBER(SEARCH(AA$1,$B363)),MAX(M$1:M362)+1)</f>
        <v>0</v>
      </c>
      <c r="N363" s="12" t="b">
        <f>IF(ISNUMBER(SEARCH(AB$1,$B363)),MAX(N$1:N362)+1)</f>
        <v>0</v>
      </c>
      <c r="O363" s="12">
        <f>'AB Touchpoint System Workbook'!K374</f>
        <v>0</v>
      </c>
      <c r="P363" s="13">
        <f t="shared" si="11"/>
        <v>362</v>
      </c>
    </row>
    <row r="364" spans="1:16" x14ac:dyDescent="0.15">
      <c r="A364" s="9">
        <f>'AB Touchpoint System Workbook'!M375</f>
        <v>0</v>
      </c>
      <c r="B364" s="12" t="str">
        <f t="shared" si="10"/>
        <v>00</v>
      </c>
      <c r="C364" s="12" t="b">
        <f>IF(ISNUMBER(SEARCH(Q$1,$B364)),MAX(C$1:C363)+1)</f>
        <v>0</v>
      </c>
      <c r="D364" s="12" t="b">
        <f>IF(ISNUMBER(SEARCH(R$1,$B364)),MAX(D$1:D363)+1)</f>
        <v>0</v>
      </c>
      <c r="E364" s="12" t="b">
        <f>IF(ISNUMBER(SEARCH(S$1,$B364)),MAX(E$1:E363)+1)</f>
        <v>0</v>
      </c>
      <c r="F364" s="12" t="b">
        <f>IF(ISNUMBER(SEARCH(T$1,$B364)),MAX(F$1:F363)+1)</f>
        <v>0</v>
      </c>
      <c r="G364" s="12" t="b">
        <f>IF(ISNUMBER(SEARCH(U$1,$B364)),MAX(G$1:G363)+1)</f>
        <v>0</v>
      </c>
      <c r="H364" s="12" t="b">
        <f>IF(ISNUMBER(SEARCH(V$1,$B364)),MAX(H$1:H363)+1)</f>
        <v>0</v>
      </c>
      <c r="I364" s="12" t="b">
        <f>IF(ISNUMBER(SEARCH(W$1,$B364)),MAX(I$1:I363)+1)</f>
        <v>0</v>
      </c>
      <c r="J364" s="12" t="b">
        <f>IF(ISNUMBER(SEARCH(X$1,$B364)),MAX(J$1:J363)+1)</f>
        <v>0</v>
      </c>
      <c r="K364" s="12" t="b">
        <f>IF(ISNUMBER(SEARCH(Y$1,$B364)),MAX(K$1:K363)+1)</f>
        <v>0</v>
      </c>
      <c r="L364" s="12" t="b">
        <f>IF(ISNUMBER(SEARCH(Z$1,$B364)),MAX(L$1:L363)+1)</f>
        <v>0</v>
      </c>
      <c r="M364" s="12" t="b">
        <f>IF(ISNUMBER(SEARCH(AA$1,$B364)),MAX(M$1:M363)+1)</f>
        <v>0</v>
      </c>
      <c r="N364" s="12" t="b">
        <f>IF(ISNUMBER(SEARCH(AB$1,$B364)),MAX(N$1:N363)+1)</f>
        <v>0</v>
      </c>
      <c r="O364" s="12">
        <f>'AB Touchpoint System Workbook'!K375</f>
        <v>0</v>
      </c>
      <c r="P364" s="13">
        <f t="shared" si="11"/>
        <v>363</v>
      </c>
    </row>
    <row r="365" spans="1:16" x14ac:dyDescent="0.15">
      <c r="A365" s="9">
        <f>'AB Touchpoint System Workbook'!M376</f>
        <v>0</v>
      </c>
      <c r="B365" s="12" t="str">
        <f t="shared" si="10"/>
        <v>00</v>
      </c>
      <c r="C365" s="12" t="b">
        <f>IF(ISNUMBER(SEARCH(Q$1,$B365)),MAX(C$1:C364)+1)</f>
        <v>0</v>
      </c>
      <c r="D365" s="12" t="b">
        <f>IF(ISNUMBER(SEARCH(R$1,$B365)),MAX(D$1:D364)+1)</f>
        <v>0</v>
      </c>
      <c r="E365" s="12" t="b">
        <f>IF(ISNUMBER(SEARCH(S$1,$B365)),MAX(E$1:E364)+1)</f>
        <v>0</v>
      </c>
      <c r="F365" s="12" t="b">
        <f>IF(ISNUMBER(SEARCH(T$1,$B365)),MAX(F$1:F364)+1)</f>
        <v>0</v>
      </c>
      <c r="G365" s="12" t="b">
        <f>IF(ISNUMBER(SEARCH(U$1,$B365)),MAX(G$1:G364)+1)</f>
        <v>0</v>
      </c>
      <c r="H365" s="12" t="b">
        <f>IF(ISNUMBER(SEARCH(V$1,$B365)),MAX(H$1:H364)+1)</f>
        <v>0</v>
      </c>
      <c r="I365" s="12" t="b">
        <f>IF(ISNUMBER(SEARCH(W$1,$B365)),MAX(I$1:I364)+1)</f>
        <v>0</v>
      </c>
      <c r="J365" s="12" t="b">
        <f>IF(ISNUMBER(SEARCH(X$1,$B365)),MAX(J$1:J364)+1)</f>
        <v>0</v>
      </c>
      <c r="K365" s="12" t="b">
        <f>IF(ISNUMBER(SEARCH(Y$1,$B365)),MAX(K$1:K364)+1)</f>
        <v>0</v>
      </c>
      <c r="L365" s="12" t="b">
        <f>IF(ISNUMBER(SEARCH(Z$1,$B365)),MAX(L$1:L364)+1)</f>
        <v>0</v>
      </c>
      <c r="M365" s="12" t="b">
        <f>IF(ISNUMBER(SEARCH(AA$1,$B365)),MAX(M$1:M364)+1)</f>
        <v>0</v>
      </c>
      <c r="N365" s="12" t="b">
        <f>IF(ISNUMBER(SEARCH(AB$1,$B365)),MAX(N$1:N364)+1)</f>
        <v>0</v>
      </c>
      <c r="O365" s="12">
        <f>'AB Touchpoint System Workbook'!K376</f>
        <v>0</v>
      </c>
      <c r="P365" s="13">
        <f t="shared" si="11"/>
        <v>364</v>
      </c>
    </row>
    <row r="366" spans="1:16" x14ac:dyDescent="0.15">
      <c r="A366" s="9">
        <f>'AB Touchpoint System Workbook'!M377</f>
        <v>0</v>
      </c>
      <c r="B366" s="12" t="str">
        <f t="shared" si="10"/>
        <v>00</v>
      </c>
      <c r="C366" s="12" t="b">
        <f>IF(ISNUMBER(SEARCH(Q$1,$B366)),MAX(C$1:C365)+1)</f>
        <v>0</v>
      </c>
      <c r="D366" s="12" t="b">
        <f>IF(ISNUMBER(SEARCH(R$1,$B366)),MAX(D$1:D365)+1)</f>
        <v>0</v>
      </c>
      <c r="E366" s="12" t="b">
        <f>IF(ISNUMBER(SEARCH(S$1,$B366)),MAX(E$1:E365)+1)</f>
        <v>0</v>
      </c>
      <c r="F366" s="12" t="b">
        <f>IF(ISNUMBER(SEARCH(T$1,$B366)),MAX(F$1:F365)+1)</f>
        <v>0</v>
      </c>
      <c r="G366" s="12" t="b">
        <f>IF(ISNUMBER(SEARCH(U$1,$B366)),MAX(G$1:G365)+1)</f>
        <v>0</v>
      </c>
      <c r="H366" s="12" t="b">
        <f>IF(ISNUMBER(SEARCH(V$1,$B366)),MAX(H$1:H365)+1)</f>
        <v>0</v>
      </c>
      <c r="I366" s="12" t="b">
        <f>IF(ISNUMBER(SEARCH(W$1,$B366)),MAX(I$1:I365)+1)</f>
        <v>0</v>
      </c>
      <c r="J366" s="12" t="b">
        <f>IF(ISNUMBER(SEARCH(X$1,$B366)),MAX(J$1:J365)+1)</f>
        <v>0</v>
      </c>
      <c r="K366" s="12" t="b">
        <f>IF(ISNUMBER(SEARCH(Y$1,$B366)),MAX(K$1:K365)+1)</f>
        <v>0</v>
      </c>
      <c r="L366" s="12" t="b">
        <f>IF(ISNUMBER(SEARCH(Z$1,$B366)),MAX(L$1:L365)+1)</f>
        <v>0</v>
      </c>
      <c r="M366" s="12" t="b">
        <f>IF(ISNUMBER(SEARCH(AA$1,$B366)),MAX(M$1:M365)+1)</f>
        <v>0</v>
      </c>
      <c r="N366" s="12" t="b">
        <f>IF(ISNUMBER(SEARCH(AB$1,$B366)),MAX(N$1:N365)+1)</f>
        <v>0</v>
      </c>
      <c r="O366" s="12">
        <f>'AB Touchpoint System Workbook'!K377</f>
        <v>0</v>
      </c>
      <c r="P366" s="13">
        <f t="shared" si="11"/>
        <v>365</v>
      </c>
    </row>
    <row r="367" spans="1:16" x14ac:dyDescent="0.15">
      <c r="A367" s="9">
        <f>'AB Touchpoint System Workbook'!M378</f>
        <v>0</v>
      </c>
      <c r="B367" s="12" t="str">
        <f t="shared" si="10"/>
        <v>00</v>
      </c>
      <c r="C367" s="12" t="b">
        <f>IF(ISNUMBER(SEARCH(Q$1,$B367)),MAX(C$1:C366)+1)</f>
        <v>0</v>
      </c>
      <c r="D367" s="12" t="b">
        <f>IF(ISNUMBER(SEARCH(R$1,$B367)),MAX(D$1:D366)+1)</f>
        <v>0</v>
      </c>
      <c r="E367" s="12" t="b">
        <f>IF(ISNUMBER(SEARCH(S$1,$B367)),MAX(E$1:E366)+1)</f>
        <v>0</v>
      </c>
      <c r="F367" s="12" t="b">
        <f>IF(ISNUMBER(SEARCH(T$1,$B367)),MAX(F$1:F366)+1)</f>
        <v>0</v>
      </c>
      <c r="G367" s="12" t="b">
        <f>IF(ISNUMBER(SEARCH(U$1,$B367)),MAX(G$1:G366)+1)</f>
        <v>0</v>
      </c>
      <c r="H367" s="12" t="b">
        <f>IF(ISNUMBER(SEARCH(V$1,$B367)),MAX(H$1:H366)+1)</f>
        <v>0</v>
      </c>
      <c r="I367" s="12" t="b">
        <f>IF(ISNUMBER(SEARCH(W$1,$B367)),MAX(I$1:I366)+1)</f>
        <v>0</v>
      </c>
      <c r="J367" s="12" t="b">
        <f>IF(ISNUMBER(SEARCH(X$1,$B367)),MAX(J$1:J366)+1)</f>
        <v>0</v>
      </c>
      <c r="K367" s="12" t="b">
        <f>IF(ISNUMBER(SEARCH(Y$1,$B367)),MAX(K$1:K366)+1)</f>
        <v>0</v>
      </c>
      <c r="L367" s="12" t="b">
        <f>IF(ISNUMBER(SEARCH(Z$1,$B367)),MAX(L$1:L366)+1)</f>
        <v>0</v>
      </c>
      <c r="M367" s="12" t="b">
        <f>IF(ISNUMBER(SEARCH(AA$1,$B367)),MAX(M$1:M366)+1)</f>
        <v>0</v>
      </c>
      <c r="N367" s="12" t="b">
        <f>IF(ISNUMBER(SEARCH(AB$1,$B367)),MAX(N$1:N366)+1)</f>
        <v>0</v>
      </c>
      <c r="O367" s="12">
        <f>'AB Touchpoint System Workbook'!K378</f>
        <v>0</v>
      </c>
      <c r="P367" s="13">
        <f t="shared" si="11"/>
        <v>366</v>
      </c>
    </row>
    <row r="368" spans="1:16" x14ac:dyDescent="0.15">
      <c r="A368" s="9">
        <f>'AB Touchpoint System Workbook'!M379</f>
        <v>0</v>
      </c>
      <c r="B368" s="12" t="str">
        <f t="shared" si="10"/>
        <v>00</v>
      </c>
      <c r="C368" s="12" t="b">
        <f>IF(ISNUMBER(SEARCH(Q$1,$B368)),MAX(C$1:C367)+1)</f>
        <v>0</v>
      </c>
      <c r="D368" s="12" t="b">
        <f>IF(ISNUMBER(SEARCH(R$1,$B368)),MAX(D$1:D367)+1)</f>
        <v>0</v>
      </c>
      <c r="E368" s="12" t="b">
        <f>IF(ISNUMBER(SEARCH(S$1,$B368)),MAX(E$1:E367)+1)</f>
        <v>0</v>
      </c>
      <c r="F368" s="12" t="b">
        <f>IF(ISNUMBER(SEARCH(T$1,$B368)),MAX(F$1:F367)+1)</f>
        <v>0</v>
      </c>
      <c r="G368" s="12" t="b">
        <f>IF(ISNUMBER(SEARCH(U$1,$B368)),MAX(G$1:G367)+1)</f>
        <v>0</v>
      </c>
      <c r="H368" s="12" t="b">
        <f>IF(ISNUMBER(SEARCH(V$1,$B368)),MAX(H$1:H367)+1)</f>
        <v>0</v>
      </c>
      <c r="I368" s="12" t="b">
        <f>IF(ISNUMBER(SEARCH(W$1,$B368)),MAX(I$1:I367)+1)</f>
        <v>0</v>
      </c>
      <c r="J368" s="12" t="b">
        <f>IF(ISNUMBER(SEARCH(X$1,$B368)),MAX(J$1:J367)+1)</f>
        <v>0</v>
      </c>
      <c r="K368" s="12" t="b">
        <f>IF(ISNUMBER(SEARCH(Y$1,$B368)),MAX(K$1:K367)+1)</f>
        <v>0</v>
      </c>
      <c r="L368" s="12" t="b">
        <f>IF(ISNUMBER(SEARCH(Z$1,$B368)),MAX(L$1:L367)+1)</f>
        <v>0</v>
      </c>
      <c r="M368" s="12" t="b">
        <f>IF(ISNUMBER(SEARCH(AA$1,$B368)),MAX(M$1:M367)+1)</f>
        <v>0</v>
      </c>
      <c r="N368" s="12" t="b">
        <f>IF(ISNUMBER(SEARCH(AB$1,$B368)),MAX(N$1:N367)+1)</f>
        <v>0</v>
      </c>
      <c r="O368" s="12">
        <f>'AB Touchpoint System Workbook'!K379</f>
        <v>0</v>
      </c>
      <c r="P368" s="13">
        <f t="shared" si="11"/>
        <v>367</v>
      </c>
    </row>
    <row r="369" spans="1:16" x14ac:dyDescent="0.15">
      <c r="A369" s="9">
        <f>'AB Touchpoint System Workbook'!M380</f>
        <v>0</v>
      </c>
      <c r="B369" s="12" t="str">
        <f t="shared" si="10"/>
        <v>00</v>
      </c>
      <c r="C369" s="12" t="b">
        <f>IF(ISNUMBER(SEARCH(Q$1,$B369)),MAX(C$1:C368)+1)</f>
        <v>0</v>
      </c>
      <c r="D369" s="12" t="b">
        <f>IF(ISNUMBER(SEARCH(R$1,$B369)),MAX(D$1:D368)+1)</f>
        <v>0</v>
      </c>
      <c r="E369" s="12" t="b">
        <f>IF(ISNUMBER(SEARCH(S$1,$B369)),MAX(E$1:E368)+1)</f>
        <v>0</v>
      </c>
      <c r="F369" s="12" t="b">
        <f>IF(ISNUMBER(SEARCH(T$1,$B369)),MAX(F$1:F368)+1)</f>
        <v>0</v>
      </c>
      <c r="G369" s="12" t="b">
        <f>IF(ISNUMBER(SEARCH(U$1,$B369)),MAX(G$1:G368)+1)</f>
        <v>0</v>
      </c>
      <c r="H369" s="12" t="b">
        <f>IF(ISNUMBER(SEARCH(V$1,$B369)),MAX(H$1:H368)+1)</f>
        <v>0</v>
      </c>
      <c r="I369" s="12" t="b">
        <f>IF(ISNUMBER(SEARCH(W$1,$B369)),MAX(I$1:I368)+1)</f>
        <v>0</v>
      </c>
      <c r="J369" s="12" t="b">
        <f>IF(ISNUMBER(SEARCH(X$1,$B369)),MAX(J$1:J368)+1)</f>
        <v>0</v>
      </c>
      <c r="K369" s="12" t="b">
        <f>IF(ISNUMBER(SEARCH(Y$1,$B369)),MAX(K$1:K368)+1)</f>
        <v>0</v>
      </c>
      <c r="L369" s="12" t="b">
        <f>IF(ISNUMBER(SEARCH(Z$1,$B369)),MAX(L$1:L368)+1)</f>
        <v>0</v>
      </c>
      <c r="M369" s="12" t="b">
        <f>IF(ISNUMBER(SEARCH(AA$1,$B369)),MAX(M$1:M368)+1)</f>
        <v>0</v>
      </c>
      <c r="N369" s="12" t="b">
        <f>IF(ISNUMBER(SEARCH(AB$1,$B369)),MAX(N$1:N368)+1)</f>
        <v>0</v>
      </c>
      <c r="O369" s="12">
        <f>'AB Touchpoint System Workbook'!K380</f>
        <v>0</v>
      </c>
      <c r="P369" s="13">
        <f t="shared" si="11"/>
        <v>368</v>
      </c>
    </row>
    <row r="370" spans="1:16" x14ac:dyDescent="0.15">
      <c r="A370" s="9">
        <f>'AB Touchpoint System Workbook'!M381</f>
        <v>0</v>
      </c>
      <c r="B370" s="12" t="str">
        <f t="shared" si="10"/>
        <v>00</v>
      </c>
      <c r="C370" s="12" t="b">
        <f>IF(ISNUMBER(SEARCH(Q$1,$B370)),MAX(C$1:C369)+1)</f>
        <v>0</v>
      </c>
      <c r="D370" s="12" t="b">
        <f>IF(ISNUMBER(SEARCH(R$1,$B370)),MAX(D$1:D369)+1)</f>
        <v>0</v>
      </c>
      <c r="E370" s="12" t="b">
        <f>IF(ISNUMBER(SEARCH(S$1,$B370)),MAX(E$1:E369)+1)</f>
        <v>0</v>
      </c>
      <c r="F370" s="12" t="b">
        <f>IF(ISNUMBER(SEARCH(T$1,$B370)),MAX(F$1:F369)+1)</f>
        <v>0</v>
      </c>
      <c r="G370" s="12" t="b">
        <f>IF(ISNUMBER(SEARCH(U$1,$B370)),MAX(G$1:G369)+1)</f>
        <v>0</v>
      </c>
      <c r="H370" s="12" t="b">
        <f>IF(ISNUMBER(SEARCH(V$1,$B370)),MAX(H$1:H369)+1)</f>
        <v>0</v>
      </c>
      <c r="I370" s="12" t="b">
        <f>IF(ISNUMBER(SEARCH(W$1,$B370)),MAX(I$1:I369)+1)</f>
        <v>0</v>
      </c>
      <c r="J370" s="12" t="b">
        <f>IF(ISNUMBER(SEARCH(X$1,$B370)),MAX(J$1:J369)+1)</f>
        <v>0</v>
      </c>
      <c r="K370" s="12" t="b">
        <f>IF(ISNUMBER(SEARCH(Y$1,$B370)),MAX(K$1:K369)+1)</f>
        <v>0</v>
      </c>
      <c r="L370" s="12" t="b">
        <f>IF(ISNUMBER(SEARCH(Z$1,$B370)),MAX(L$1:L369)+1)</f>
        <v>0</v>
      </c>
      <c r="M370" s="12" t="b">
        <f>IF(ISNUMBER(SEARCH(AA$1,$B370)),MAX(M$1:M369)+1)</f>
        <v>0</v>
      </c>
      <c r="N370" s="12" t="b">
        <f>IF(ISNUMBER(SEARCH(AB$1,$B370)),MAX(N$1:N369)+1)</f>
        <v>0</v>
      </c>
      <c r="O370" s="12">
        <f>'AB Touchpoint System Workbook'!K381</f>
        <v>0</v>
      </c>
      <c r="P370" s="13">
        <f t="shared" si="11"/>
        <v>369</v>
      </c>
    </row>
    <row r="371" spans="1:16" x14ac:dyDescent="0.15">
      <c r="A371" s="9">
        <f>'AB Touchpoint System Workbook'!M382</f>
        <v>0</v>
      </c>
      <c r="B371" s="12" t="str">
        <f t="shared" si="10"/>
        <v>00</v>
      </c>
      <c r="C371" s="12" t="b">
        <f>IF(ISNUMBER(SEARCH(Q$1,$B371)),MAX(C$1:C370)+1)</f>
        <v>0</v>
      </c>
      <c r="D371" s="12" t="b">
        <f>IF(ISNUMBER(SEARCH(R$1,$B371)),MAX(D$1:D370)+1)</f>
        <v>0</v>
      </c>
      <c r="E371" s="12" t="b">
        <f>IF(ISNUMBER(SEARCH(S$1,$B371)),MAX(E$1:E370)+1)</f>
        <v>0</v>
      </c>
      <c r="F371" s="12" t="b">
        <f>IF(ISNUMBER(SEARCH(T$1,$B371)),MAX(F$1:F370)+1)</f>
        <v>0</v>
      </c>
      <c r="G371" s="12" t="b">
        <f>IF(ISNUMBER(SEARCH(U$1,$B371)),MAX(G$1:G370)+1)</f>
        <v>0</v>
      </c>
      <c r="H371" s="12" t="b">
        <f>IF(ISNUMBER(SEARCH(V$1,$B371)),MAX(H$1:H370)+1)</f>
        <v>0</v>
      </c>
      <c r="I371" s="12" t="b">
        <f>IF(ISNUMBER(SEARCH(W$1,$B371)),MAX(I$1:I370)+1)</f>
        <v>0</v>
      </c>
      <c r="J371" s="12" t="b">
        <f>IF(ISNUMBER(SEARCH(X$1,$B371)),MAX(J$1:J370)+1)</f>
        <v>0</v>
      </c>
      <c r="K371" s="12" t="b">
        <f>IF(ISNUMBER(SEARCH(Y$1,$B371)),MAX(K$1:K370)+1)</f>
        <v>0</v>
      </c>
      <c r="L371" s="12" t="b">
        <f>IF(ISNUMBER(SEARCH(Z$1,$B371)),MAX(L$1:L370)+1)</f>
        <v>0</v>
      </c>
      <c r="M371" s="12" t="b">
        <f>IF(ISNUMBER(SEARCH(AA$1,$B371)),MAX(M$1:M370)+1)</f>
        <v>0</v>
      </c>
      <c r="N371" s="12" t="b">
        <f>IF(ISNUMBER(SEARCH(AB$1,$B371)),MAX(N$1:N370)+1)</f>
        <v>0</v>
      </c>
      <c r="O371" s="12">
        <f>'AB Touchpoint System Workbook'!K382</f>
        <v>0</v>
      </c>
      <c r="P371" s="13">
        <f t="shared" si="11"/>
        <v>370</v>
      </c>
    </row>
    <row r="372" spans="1:16" x14ac:dyDescent="0.15">
      <c r="A372" s="9">
        <f>'AB Touchpoint System Workbook'!M383</f>
        <v>0</v>
      </c>
      <c r="B372" s="12" t="str">
        <f t="shared" si="10"/>
        <v>00</v>
      </c>
      <c r="C372" s="12" t="b">
        <f>IF(ISNUMBER(SEARCH(Q$1,$B372)),MAX(C$1:C371)+1)</f>
        <v>0</v>
      </c>
      <c r="D372" s="12" t="b">
        <f>IF(ISNUMBER(SEARCH(R$1,$B372)),MAX(D$1:D371)+1)</f>
        <v>0</v>
      </c>
      <c r="E372" s="12" t="b">
        <f>IF(ISNUMBER(SEARCH(S$1,$B372)),MAX(E$1:E371)+1)</f>
        <v>0</v>
      </c>
      <c r="F372" s="12" t="b">
        <f>IF(ISNUMBER(SEARCH(T$1,$B372)),MAX(F$1:F371)+1)</f>
        <v>0</v>
      </c>
      <c r="G372" s="12" t="b">
        <f>IF(ISNUMBER(SEARCH(U$1,$B372)),MAX(G$1:G371)+1)</f>
        <v>0</v>
      </c>
      <c r="H372" s="12" t="b">
        <f>IF(ISNUMBER(SEARCH(V$1,$B372)),MAX(H$1:H371)+1)</f>
        <v>0</v>
      </c>
      <c r="I372" s="12" t="b">
        <f>IF(ISNUMBER(SEARCH(W$1,$B372)),MAX(I$1:I371)+1)</f>
        <v>0</v>
      </c>
      <c r="J372" s="12" t="b">
        <f>IF(ISNUMBER(SEARCH(X$1,$B372)),MAX(J$1:J371)+1)</f>
        <v>0</v>
      </c>
      <c r="K372" s="12" t="b">
        <f>IF(ISNUMBER(SEARCH(Y$1,$B372)),MAX(K$1:K371)+1)</f>
        <v>0</v>
      </c>
      <c r="L372" s="12" t="b">
        <f>IF(ISNUMBER(SEARCH(Z$1,$B372)),MAX(L$1:L371)+1)</f>
        <v>0</v>
      </c>
      <c r="M372" s="12" t="b">
        <f>IF(ISNUMBER(SEARCH(AA$1,$B372)),MAX(M$1:M371)+1)</f>
        <v>0</v>
      </c>
      <c r="N372" s="12" t="b">
        <f>IF(ISNUMBER(SEARCH(AB$1,$B372)),MAX(N$1:N371)+1)</f>
        <v>0</v>
      </c>
      <c r="O372" s="12">
        <f>'AB Touchpoint System Workbook'!K383</f>
        <v>0</v>
      </c>
      <c r="P372" s="13">
        <f t="shared" si="11"/>
        <v>371</v>
      </c>
    </row>
    <row r="373" spans="1:16" x14ac:dyDescent="0.15">
      <c r="A373" s="9">
        <f>'AB Touchpoint System Workbook'!M384</f>
        <v>0</v>
      </c>
      <c r="B373" s="12" t="str">
        <f t="shared" si="10"/>
        <v>00</v>
      </c>
      <c r="C373" s="12" t="b">
        <f>IF(ISNUMBER(SEARCH(Q$1,$B373)),MAX(C$1:C372)+1)</f>
        <v>0</v>
      </c>
      <c r="D373" s="12" t="b">
        <f>IF(ISNUMBER(SEARCH(R$1,$B373)),MAX(D$1:D372)+1)</f>
        <v>0</v>
      </c>
      <c r="E373" s="12" t="b">
        <f>IF(ISNUMBER(SEARCH(S$1,$B373)),MAX(E$1:E372)+1)</f>
        <v>0</v>
      </c>
      <c r="F373" s="12" t="b">
        <f>IF(ISNUMBER(SEARCH(T$1,$B373)),MAX(F$1:F372)+1)</f>
        <v>0</v>
      </c>
      <c r="G373" s="12" t="b">
        <f>IF(ISNUMBER(SEARCH(U$1,$B373)),MAX(G$1:G372)+1)</f>
        <v>0</v>
      </c>
      <c r="H373" s="12" t="b">
        <f>IF(ISNUMBER(SEARCH(V$1,$B373)),MAX(H$1:H372)+1)</f>
        <v>0</v>
      </c>
      <c r="I373" s="12" t="b">
        <f>IF(ISNUMBER(SEARCH(W$1,$B373)),MAX(I$1:I372)+1)</f>
        <v>0</v>
      </c>
      <c r="J373" s="12" t="b">
        <f>IF(ISNUMBER(SEARCH(X$1,$B373)),MAX(J$1:J372)+1)</f>
        <v>0</v>
      </c>
      <c r="K373" s="12" t="b">
        <f>IF(ISNUMBER(SEARCH(Y$1,$B373)),MAX(K$1:K372)+1)</f>
        <v>0</v>
      </c>
      <c r="L373" s="12" t="b">
        <f>IF(ISNUMBER(SEARCH(Z$1,$B373)),MAX(L$1:L372)+1)</f>
        <v>0</v>
      </c>
      <c r="M373" s="12" t="b">
        <f>IF(ISNUMBER(SEARCH(AA$1,$B373)),MAX(M$1:M372)+1)</f>
        <v>0</v>
      </c>
      <c r="N373" s="12" t="b">
        <f>IF(ISNUMBER(SEARCH(AB$1,$B373)),MAX(N$1:N372)+1)</f>
        <v>0</v>
      </c>
      <c r="O373" s="12">
        <f>'AB Touchpoint System Workbook'!K384</f>
        <v>0</v>
      </c>
      <c r="P373" s="13">
        <f t="shared" si="11"/>
        <v>372</v>
      </c>
    </row>
    <row r="374" spans="1:16" x14ac:dyDescent="0.15">
      <c r="A374" s="9">
        <f>'AB Touchpoint System Workbook'!M385</f>
        <v>0</v>
      </c>
      <c r="B374" s="12" t="str">
        <f t="shared" si="10"/>
        <v>00</v>
      </c>
      <c r="C374" s="12" t="b">
        <f>IF(ISNUMBER(SEARCH(Q$1,$B374)),MAX(C$1:C373)+1)</f>
        <v>0</v>
      </c>
      <c r="D374" s="12" t="b">
        <f>IF(ISNUMBER(SEARCH(R$1,$B374)),MAX(D$1:D373)+1)</f>
        <v>0</v>
      </c>
      <c r="E374" s="12" t="b">
        <f>IF(ISNUMBER(SEARCH(S$1,$B374)),MAX(E$1:E373)+1)</f>
        <v>0</v>
      </c>
      <c r="F374" s="12" t="b">
        <f>IF(ISNUMBER(SEARCH(T$1,$B374)),MAX(F$1:F373)+1)</f>
        <v>0</v>
      </c>
      <c r="G374" s="12" t="b">
        <f>IF(ISNUMBER(SEARCH(U$1,$B374)),MAX(G$1:G373)+1)</f>
        <v>0</v>
      </c>
      <c r="H374" s="12" t="b">
        <f>IF(ISNUMBER(SEARCH(V$1,$B374)),MAX(H$1:H373)+1)</f>
        <v>0</v>
      </c>
      <c r="I374" s="12" t="b">
        <f>IF(ISNUMBER(SEARCH(W$1,$B374)),MAX(I$1:I373)+1)</f>
        <v>0</v>
      </c>
      <c r="J374" s="12" t="b">
        <f>IF(ISNUMBER(SEARCH(X$1,$B374)),MAX(J$1:J373)+1)</f>
        <v>0</v>
      </c>
      <c r="K374" s="12" t="b">
        <f>IF(ISNUMBER(SEARCH(Y$1,$B374)),MAX(K$1:K373)+1)</f>
        <v>0</v>
      </c>
      <c r="L374" s="12" t="b">
        <f>IF(ISNUMBER(SEARCH(Z$1,$B374)),MAX(L$1:L373)+1)</f>
        <v>0</v>
      </c>
      <c r="M374" s="12" t="b">
        <f>IF(ISNUMBER(SEARCH(AA$1,$B374)),MAX(M$1:M373)+1)</f>
        <v>0</v>
      </c>
      <c r="N374" s="12" t="b">
        <f>IF(ISNUMBER(SEARCH(AB$1,$B374)),MAX(N$1:N373)+1)</f>
        <v>0</v>
      </c>
      <c r="O374" s="12">
        <f>'AB Touchpoint System Workbook'!K385</f>
        <v>0</v>
      </c>
      <c r="P374" s="13">
        <f t="shared" si="11"/>
        <v>373</v>
      </c>
    </row>
    <row r="375" spans="1:16" x14ac:dyDescent="0.15">
      <c r="A375" s="9">
        <f>'AB Touchpoint System Workbook'!M386</f>
        <v>0</v>
      </c>
      <c r="B375" s="12" t="str">
        <f t="shared" si="10"/>
        <v>00</v>
      </c>
      <c r="C375" s="12" t="b">
        <f>IF(ISNUMBER(SEARCH(Q$1,$B375)),MAX(C$1:C374)+1)</f>
        <v>0</v>
      </c>
      <c r="D375" s="12" t="b">
        <f>IF(ISNUMBER(SEARCH(R$1,$B375)),MAX(D$1:D374)+1)</f>
        <v>0</v>
      </c>
      <c r="E375" s="12" t="b">
        <f>IF(ISNUMBER(SEARCH(S$1,$B375)),MAX(E$1:E374)+1)</f>
        <v>0</v>
      </c>
      <c r="F375" s="12" t="b">
        <f>IF(ISNUMBER(SEARCH(T$1,$B375)),MAX(F$1:F374)+1)</f>
        <v>0</v>
      </c>
      <c r="G375" s="12" t="b">
        <f>IF(ISNUMBER(SEARCH(U$1,$B375)),MAX(G$1:G374)+1)</f>
        <v>0</v>
      </c>
      <c r="H375" s="12" t="b">
        <f>IF(ISNUMBER(SEARCH(V$1,$B375)),MAX(H$1:H374)+1)</f>
        <v>0</v>
      </c>
      <c r="I375" s="12" t="b">
        <f>IF(ISNUMBER(SEARCH(W$1,$B375)),MAX(I$1:I374)+1)</f>
        <v>0</v>
      </c>
      <c r="J375" s="12" t="b">
        <f>IF(ISNUMBER(SEARCH(X$1,$B375)),MAX(J$1:J374)+1)</f>
        <v>0</v>
      </c>
      <c r="K375" s="12" t="b">
        <f>IF(ISNUMBER(SEARCH(Y$1,$B375)),MAX(K$1:K374)+1)</f>
        <v>0</v>
      </c>
      <c r="L375" s="12" t="b">
        <f>IF(ISNUMBER(SEARCH(Z$1,$B375)),MAX(L$1:L374)+1)</f>
        <v>0</v>
      </c>
      <c r="M375" s="12" t="b">
        <f>IF(ISNUMBER(SEARCH(AA$1,$B375)),MAX(M$1:M374)+1)</f>
        <v>0</v>
      </c>
      <c r="N375" s="12" t="b">
        <f>IF(ISNUMBER(SEARCH(AB$1,$B375)),MAX(N$1:N374)+1)</f>
        <v>0</v>
      </c>
      <c r="O375" s="12">
        <f>'AB Touchpoint System Workbook'!K386</f>
        <v>0</v>
      </c>
      <c r="P375" s="13">
        <f t="shared" si="11"/>
        <v>374</v>
      </c>
    </row>
    <row r="376" spans="1:16" x14ac:dyDescent="0.15">
      <c r="A376" s="9">
        <f>'AB Touchpoint System Workbook'!M387</f>
        <v>0</v>
      </c>
      <c r="B376" s="12" t="str">
        <f t="shared" si="10"/>
        <v>00</v>
      </c>
      <c r="C376" s="12" t="b">
        <f>IF(ISNUMBER(SEARCH(Q$1,$B376)),MAX(C$1:C375)+1)</f>
        <v>0</v>
      </c>
      <c r="D376" s="12" t="b">
        <f>IF(ISNUMBER(SEARCH(R$1,$B376)),MAX(D$1:D375)+1)</f>
        <v>0</v>
      </c>
      <c r="E376" s="12" t="b">
        <f>IF(ISNUMBER(SEARCH(S$1,$B376)),MAX(E$1:E375)+1)</f>
        <v>0</v>
      </c>
      <c r="F376" s="12" t="b">
        <f>IF(ISNUMBER(SEARCH(T$1,$B376)),MAX(F$1:F375)+1)</f>
        <v>0</v>
      </c>
      <c r="G376" s="12" t="b">
        <f>IF(ISNUMBER(SEARCH(U$1,$B376)),MAX(G$1:G375)+1)</f>
        <v>0</v>
      </c>
      <c r="H376" s="12" t="b">
        <f>IF(ISNUMBER(SEARCH(V$1,$B376)),MAX(H$1:H375)+1)</f>
        <v>0</v>
      </c>
      <c r="I376" s="12" t="b">
        <f>IF(ISNUMBER(SEARCH(W$1,$B376)),MAX(I$1:I375)+1)</f>
        <v>0</v>
      </c>
      <c r="J376" s="12" t="b">
        <f>IF(ISNUMBER(SEARCH(X$1,$B376)),MAX(J$1:J375)+1)</f>
        <v>0</v>
      </c>
      <c r="K376" s="12" t="b">
        <f>IF(ISNUMBER(SEARCH(Y$1,$B376)),MAX(K$1:K375)+1)</f>
        <v>0</v>
      </c>
      <c r="L376" s="12" t="b">
        <f>IF(ISNUMBER(SEARCH(Z$1,$B376)),MAX(L$1:L375)+1)</f>
        <v>0</v>
      </c>
      <c r="M376" s="12" t="b">
        <f>IF(ISNUMBER(SEARCH(AA$1,$B376)),MAX(M$1:M375)+1)</f>
        <v>0</v>
      </c>
      <c r="N376" s="12" t="b">
        <f>IF(ISNUMBER(SEARCH(AB$1,$B376)),MAX(N$1:N375)+1)</f>
        <v>0</v>
      </c>
      <c r="O376" s="12">
        <f>'AB Touchpoint System Workbook'!K387</f>
        <v>0</v>
      </c>
      <c r="P376" s="13">
        <f t="shared" si="11"/>
        <v>375</v>
      </c>
    </row>
    <row r="377" spans="1:16" x14ac:dyDescent="0.15">
      <c r="A377" s="9">
        <f>'AB Touchpoint System Workbook'!M388</f>
        <v>0</v>
      </c>
      <c r="B377" s="12" t="str">
        <f t="shared" si="10"/>
        <v>00</v>
      </c>
      <c r="C377" s="12" t="b">
        <f>IF(ISNUMBER(SEARCH(Q$1,$B377)),MAX(C$1:C376)+1)</f>
        <v>0</v>
      </c>
      <c r="D377" s="12" t="b">
        <f>IF(ISNUMBER(SEARCH(R$1,$B377)),MAX(D$1:D376)+1)</f>
        <v>0</v>
      </c>
      <c r="E377" s="12" t="b">
        <f>IF(ISNUMBER(SEARCH(S$1,$B377)),MAX(E$1:E376)+1)</f>
        <v>0</v>
      </c>
      <c r="F377" s="12" t="b">
        <f>IF(ISNUMBER(SEARCH(T$1,$B377)),MAX(F$1:F376)+1)</f>
        <v>0</v>
      </c>
      <c r="G377" s="12" t="b">
        <f>IF(ISNUMBER(SEARCH(U$1,$B377)),MAX(G$1:G376)+1)</f>
        <v>0</v>
      </c>
      <c r="H377" s="12" t="b">
        <f>IF(ISNUMBER(SEARCH(V$1,$B377)),MAX(H$1:H376)+1)</f>
        <v>0</v>
      </c>
      <c r="I377" s="12" t="b">
        <f>IF(ISNUMBER(SEARCH(W$1,$B377)),MAX(I$1:I376)+1)</f>
        <v>0</v>
      </c>
      <c r="J377" s="12" t="b">
        <f>IF(ISNUMBER(SEARCH(X$1,$B377)),MAX(J$1:J376)+1)</f>
        <v>0</v>
      </c>
      <c r="K377" s="12" t="b">
        <f>IF(ISNUMBER(SEARCH(Y$1,$B377)),MAX(K$1:K376)+1)</f>
        <v>0</v>
      </c>
      <c r="L377" s="12" t="b">
        <f>IF(ISNUMBER(SEARCH(Z$1,$B377)),MAX(L$1:L376)+1)</f>
        <v>0</v>
      </c>
      <c r="M377" s="12" t="b">
        <f>IF(ISNUMBER(SEARCH(AA$1,$B377)),MAX(M$1:M376)+1)</f>
        <v>0</v>
      </c>
      <c r="N377" s="12" t="b">
        <f>IF(ISNUMBER(SEARCH(AB$1,$B377)),MAX(N$1:N376)+1)</f>
        <v>0</v>
      </c>
      <c r="O377" s="12">
        <f>'AB Touchpoint System Workbook'!K388</f>
        <v>0</v>
      </c>
      <c r="P377" s="13">
        <f t="shared" si="11"/>
        <v>376</v>
      </c>
    </row>
    <row r="378" spans="1:16" x14ac:dyDescent="0.15">
      <c r="A378" s="9">
        <f>'AB Touchpoint System Workbook'!M389</f>
        <v>0</v>
      </c>
      <c r="B378" s="12" t="str">
        <f t="shared" si="10"/>
        <v>00</v>
      </c>
      <c r="C378" s="12" t="b">
        <f>IF(ISNUMBER(SEARCH(Q$1,$B378)),MAX(C$1:C377)+1)</f>
        <v>0</v>
      </c>
      <c r="D378" s="12" t="b">
        <f>IF(ISNUMBER(SEARCH(R$1,$B378)),MAX(D$1:D377)+1)</f>
        <v>0</v>
      </c>
      <c r="E378" s="12" t="b">
        <f>IF(ISNUMBER(SEARCH(S$1,$B378)),MAX(E$1:E377)+1)</f>
        <v>0</v>
      </c>
      <c r="F378" s="12" t="b">
        <f>IF(ISNUMBER(SEARCH(T$1,$B378)),MAX(F$1:F377)+1)</f>
        <v>0</v>
      </c>
      <c r="G378" s="12" t="b">
        <f>IF(ISNUMBER(SEARCH(U$1,$B378)),MAX(G$1:G377)+1)</f>
        <v>0</v>
      </c>
      <c r="H378" s="12" t="b">
        <f>IF(ISNUMBER(SEARCH(V$1,$B378)),MAX(H$1:H377)+1)</f>
        <v>0</v>
      </c>
      <c r="I378" s="12" t="b">
        <f>IF(ISNUMBER(SEARCH(W$1,$B378)),MAX(I$1:I377)+1)</f>
        <v>0</v>
      </c>
      <c r="J378" s="12" t="b">
        <f>IF(ISNUMBER(SEARCH(X$1,$B378)),MAX(J$1:J377)+1)</f>
        <v>0</v>
      </c>
      <c r="K378" s="12" t="b">
        <f>IF(ISNUMBER(SEARCH(Y$1,$B378)),MAX(K$1:K377)+1)</f>
        <v>0</v>
      </c>
      <c r="L378" s="12" t="b">
        <f>IF(ISNUMBER(SEARCH(Z$1,$B378)),MAX(L$1:L377)+1)</f>
        <v>0</v>
      </c>
      <c r="M378" s="12" t="b">
        <f>IF(ISNUMBER(SEARCH(AA$1,$B378)),MAX(M$1:M377)+1)</f>
        <v>0</v>
      </c>
      <c r="N378" s="12" t="b">
        <f>IF(ISNUMBER(SEARCH(AB$1,$B378)),MAX(N$1:N377)+1)</f>
        <v>0</v>
      </c>
      <c r="O378" s="12">
        <f>'AB Touchpoint System Workbook'!K389</f>
        <v>0</v>
      </c>
      <c r="P378" s="13">
        <f t="shared" si="11"/>
        <v>377</v>
      </c>
    </row>
    <row r="379" spans="1:16" x14ac:dyDescent="0.15">
      <c r="A379" s="9">
        <f>'AB Touchpoint System Workbook'!M390</f>
        <v>0</v>
      </c>
      <c r="B379" s="12" t="str">
        <f t="shared" si="10"/>
        <v>00</v>
      </c>
      <c r="C379" s="12" t="b">
        <f>IF(ISNUMBER(SEARCH(Q$1,$B379)),MAX(C$1:C378)+1)</f>
        <v>0</v>
      </c>
      <c r="D379" s="12" t="b">
        <f>IF(ISNUMBER(SEARCH(R$1,$B379)),MAX(D$1:D378)+1)</f>
        <v>0</v>
      </c>
      <c r="E379" s="12" t="b">
        <f>IF(ISNUMBER(SEARCH(S$1,$B379)),MAX(E$1:E378)+1)</f>
        <v>0</v>
      </c>
      <c r="F379" s="12" t="b">
        <f>IF(ISNUMBER(SEARCH(T$1,$B379)),MAX(F$1:F378)+1)</f>
        <v>0</v>
      </c>
      <c r="G379" s="12" t="b">
        <f>IF(ISNUMBER(SEARCH(U$1,$B379)),MAX(G$1:G378)+1)</f>
        <v>0</v>
      </c>
      <c r="H379" s="12" t="b">
        <f>IF(ISNUMBER(SEARCH(V$1,$B379)),MAX(H$1:H378)+1)</f>
        <v>0</v>
      </c>
      <c r="I379" s="12" t="b">
        <f>IF(ISNUMBER(SEARCH(W$1,$B379)),MAX(I$1:I378)+1)</f>
        <v>0</v>
      </c>
      <c r="J379" s="12" t="b">
        <f>IF(ISNUMBER(SEARCH(X$1,$B379)),MAX(J$1:J378)+1)</f>
        <v>0</v>
      </c>
      <c r="K379" s="12" t="b">
        <f>IF(ISNUMBER(SEARCH(Y$1,$B379)),MAX(K$1:K378)+1)</f>
        <v>0</v>
      </c>
      <c r="L379" s="12" t="b">
        <f>IF(ISNUMBER(SEARCH(Z$1,$B379)),MAX(L$1:L378)+1)</f>
        <v>0</v>
      </c>
      <c r="M379" s="12" t="b">
        <f>IF(ISNUMBER(SEARCH(AA$1,$B379)),MAX(M$1:M378)+1)</f>
        <v>0</v>
      </c>
      <c r="N379" s="12" t="b">
        <f>IF(ISNUMBER(SEARCH(AB$1,$B379)),MAX(N$1:N378)+1)</f>
        <v>0</v>
      </c>
      <c r="O379" s="12">
        <f>'AB Touchpoint System Workbook'!K390</f>
        <v>0</v>
      </c>
      <c r="P379" s="13">
        <f t="shared" si="11"/>
        <v>378</v>
      </c>
    </row>
    <row r="380" spans="1:16" x14ac:dyDescent="0.15">
      <c r="A380" s="9">
        <f>'AB Touchpoint System Workbook'!M391</f>
        <v>0</v>
      </c>
      <c r="B380" s="12" t="str">
        <f t="shared" si="10"/>
        <v>00</v>
      </c>
      <c r="C380" s="12" t="b">
        <f>IF(ISNUMBER(SEARCH(Q$1,$B380)),MAX(C$1:C379)+1)</f>
        <v>0</v>
      </c>
      <c r="D380" s="12" t="b">
        <f>IF(ISNUMBER(SEARCH(R$1,$B380)),MAX(D$1:D379)+1)</f>
        <v>0</v>
      </c>
      <c r="E380" s="12" t="b">
        <f>IF(ISNUMBER(SEARCH(S$1,$B380)),MAX(E$1:E379)+1)</f>
        <v>0</v>
      </c>
      <c r="F380" s="12" t="b">
        <f>IF(ISNUMBER(SEARCH(T$1,$B380)),MAX(F$1:F379)+1)</f>
        <v>0</v>
      </c>
      <c r="G380" s="12" t="b">
        <f>IF(ISNUMBER(SEARCH(U$1,$B380)),MAX(G$1:G379)+1)</f>
        <v>0</v>
      </c>
      <c r="H380" s="12" t="b">
        <f>IF(ISNUMBER(SEARCH(V$1,$B380)),MAX(H$1:H379)+1)</f>
        <v>0</v>
      </c>
      <c r="I380" s="12" t="b">
        <f>IF(ISNUMBER(SEARCH(W$1,$B380)),MAX(I$1:I379)+1)</f>
        <v>0</v>
      </c>
      <c r="J380" s="12" t="b">
        <f>IF(ISNUMBER(SEARCH(X$1,$B380)),MAX(J$1:J379)+1)</f>
        <v>0</v>
      </c>
      <c r="K380" s="12" t="b">
        <f>IF(ISNUMBER(SEARCH(Y$1,$B380)),MAX(K$1:K379)+1)</f>
        <v>0</v>
      </c>
      <c r="L380" s="12" t="b">
        <f>IF(ISNUMBER(SEARCH(Z$1,$B380)),MAX(L$1:L379)+1)</f>
        <v>0</v>
      </c>
      <c r="M380" s="12" t="b">
        <f>IF(ISNUMBER(SEARCH(AA$1,$B380)),MAX(M$1:M379)+1)</f>
        <v>0</v>
      </c>
      <c r="N380" s="12" t="b">
        <f>IF(ISNUMBER(SEARCH(AB$1,$B380)),MAX(N$1:N379)+1)</f>
        <v>0</v>
      </c>
      <c r="O380" s="12">
        <f>'AB Touchpoint System Workbook'!K391</f>
        <v>0</v>
      </c>
      <c r="P380" s="13">
        <f t="shared" si="11"/>
        <v>379</v>
      </c>
    </row>
    <row r="381" spans="1:16" x14ac:dyDescent="0.15">
      <c r="A381" s="9">
        <f>'AB Touchpoint System Workbook'!M392</f>
        <v>0</v>
      </c>
      <c r="B381" s="12" t="str">
        <f t="shared" si="10"/>
        <v>00</v>
      </c>
      <c r="C381" s="12" t="b">
        <f>IF(ISNUMBER(SEARCH(Q$1,$B381)),MAX(C$1:C380)+1)</f>
        <v>0</v>
      </c>
      <c r="D381" s="12" t="b">
        <f>IF(ISNUMBER(SEARCH(R$1,$B381)),MAX(D$1:D380)+1)</f>
        <v>0</v>
      </c>
      <c r="E381" s="12" t="b">
        <f>IF(ISNUMBER(SEARCH(S$1,$B381)),MAX(E$1:E380)+1)</f>
        <v>0</v>
      </c>
      <c r="F381" s="12" t="b">
        <f>IF(ISNUMBER(SEARCH(T$1,$B381)),MAX(F$1:F380)+1)</f>
        <v>0</v>
      </c>
      <c r="G381" s="12" t="b">
        <f>IF(ISNUMBER(SEARCH(U$1,$B381)),MAX(G$1:G380)+1)</f>
        <v>0</v>
      </c>
      <c r="H381" s="12" t="b">
        <f>IF(ISNUMBER(SEARCH(V$1,$B381)),MAX(H$1:H380)+1)</f>
        <v>0</v>
      </c>
      <c r="I381" s="12" t="b">
        <f>IF(ISNUMBER(SEARCH(W$1,$B381)),MAX(I$1:I380)+1)</f>
        <v>0</v>
      </c>
      <c r="J381" s="12" t="b">
        <f>IF(ISNUMBER(SEARCH(X$1,$B381)),MAX(J$1:J380)+1)</f>
        <v>0</v>
      </c>
      <c r="K381" s="12" t="b">
        <f>IF(ISNUMBER(SEARCH(Y$1,$B381)),MAX(K$1:K380)+1)</f>
        <v>0</v>
      </c>
      <c r="L381" s="12" t="b">
        <f>IF(ISNUMBER(SEARCH(Z$1,$B381)),MAX(L$1:L380)+1)</f>
        <v>0</v>
      </c>
      <c r="M381" s="12" t="b">
        <f>IF(ISNUMBER(SEARCH(AA$1,$B381)),MAX(M$1:M380)+1)</f>
        <v>0</v>
      </c>
      <c r="N381" s="12" t="b">
        <f>IF(ISNUMBER(SEARCH(AB$1,$B381)),MAX(N$1:N380)+1)</f>
        <v>0</v>
      </c>
      <c r="O381" s="12">
        <f>'AB Touchpoint System Workbook'!K392</f>
        <v>0</v>
      </c>
      <c r="P381" s="13">
        <f t="shared" si="11"/>
        <v>380</v>
      </c>
    </row>
    <row r="382" spans="1:16" x14ac:dyDescent="0.15">
      <c r="A382" s="9">
        <f>'AB Touchpoint System Workbook'!M393</f>
        <v>0</v>
      </c>
      <c r="B382" s="12" t="str">
        <f t="shared" si="10"/>
        <v>00</v>
      </c>
      <c r="C382" s="12" t="b">
        <f>IF(ISNUMBER(SEARCH(Q$1,$B382)),MAX(C$1:C381)+1)</f>
        <v>0</v>
      </c>
      <c r="D382" s="12" t="b">
        <f>IF(ISNUMBER(SEARCH(R$1,$B382)),MAX(D$1:D381)+1)</f>
        <v>0</v>
      </c>
      <c r="E382" s="12" t="b">
        <f>IF(ISNUMBER(SEARCH(S$1,$B382)),MAX(E$1:E381)+1)</f>
        <v>0</v>
      </c>
      <c r="F382" s="12" t="b">
        <f>IF(ISNUMBER(SEARCH(T$1,$B382)),MAX(F$1:F381)+1)</f>
        <v>0</v>
      </c>
      <c r="G382" s="12" t="b">
        <f>IF(ISNUMBER(SEARCH(U$1,$B382)),MAX(G$1:G381)+1)</f>
        <v>0</v>
      </c>
      <c r="H382" s="12" t="b">
        <f>IF(ISNUMBER(SEARCH(V$1,$B382)),MAX(H$1:H381)+1)</f>
        <v>0</v>
      </c>
      <c r="I382" s="12" t="b">
        <f>IF(ISNUMBER(SEARCH(W$1,$B382)),MAX(I$1:I381)+1)</f>
        <v>0</v>
      </c>
      <c r="J382" s="12" t="b">
        <f>IF(ISNUMBER(SEARCH(X$1,$B382)),MAX(J$1:J381)+1)</f>
        <v>0</v>
      </c>
      <c r="K382" s="12" t="b">
        <f>IF(ISNUMBER(SEARCH(Y$1,$B382)),MAX(K$1:K381)+1)</f>
        <v>0</v>
      </c>
      <c r="L382" s="12" t="b">
        <f>IF(ISNUMBER(SEARCH(Z$1,$B382)),MAX(L$1:L381)+1)</f>
        <v>0</v>
      </c>
      <c r="M382" s="12" t="b">
        <f>IF(ISNUMBER(SEARCH(AA$1,$B382)),MAX(M$1:M381)+1)</f>
        <v>0</v>
      </c>
      <c r="N382" s="12" t="b">
        <f>IF(ISNUMBER(SEARCH(AB$1,$B382)),MAX(N$1:N381)+1)</f>
        <v>0</v>
      </c>
      <c r="O382" s="12">
        <f>'AB Touchpoint System Workbook'!K393</f>
        <v>0</v>
      </c>
      <c r="P382" s="13">
        <f t="shared" si="11"/>
        <v>381</v>
      </c>
    </row>
    <row r="383" spans="1:16" x14ac:dyDescent="0.15">
      <c r="A383" s="9">
        <f>'AB Touchpoint System Workbook'!M394</f>
        <v>0</v>
      </c>
      <c r="B383" s="12" t="str">
        <f t="shared" si="10"/>
        <v>00</v>
      </c>
      <c r="C383" s="12" t="b">
        <f>IF(ISNUMBER(SEARCH(Q$1,$B383)),MAX(C$1:C382)+1)</f>
        <v>0</v>
      </c>
      <c r="D383" s="12" t="b">
        <f>IF(ISNUMBER(SEARCH(R$1,$B383)),MAX(D$1:D382)+1)</f>
        <v>0</v>
      </c>
      <c r="E383" s="12" t="b">
        <f>IF(ISNUMBER(SEARCH(S$1,$B383)),MAX(E$1:E382)+1)</f>
        <v>0</v>
      </c>
      <c r="F383" s="12" t="b">
        <f>IF(ISNUMBER(SEARCH(T$1,$B383)),MAX(F$1:F382)+1)</f>
        <v>0</v>
      </c>
      <c r="G383" s="12" t="b">
        <f>IF(ISNUMBER(SEARCH(U$1,$B383)),MAX(G$1:G382)+1)</f>
        <v>0</v>
      </c>
      <c r="H383" s="12" t="b">
        <f>IF(ISNUMBER(SEARCH(V$1,$B383)),MAX(H$1:H382)+1)</f>
        <v>0</v>
      </c>
      <c r="I383" s="12" t="b">
        <f>IF(ISNUMBER(SEARCH(W$1,$B383)),MAX(I$1:I382)+1)</f>
        <v>0</v>
      </c>
      <c r="J383" s="12" t="b">
        <f>IF(ISNUMBER(SEARCH(X$1,$B383)),MAX(J$1:J382)+1)</f>
        <v>0</v>
      </c>
      <c r="K383" s="12" t="b">
        <f>IF(ISNUMBER(SEARCH(Y$1,$B383)),MAX(K$1:K382)+1)</f>
        <v>0</v>
      </c>
      <c r="L383" s="12" t="b">
        <f>IF(ISNUMBER(SEARCH(Z$1,$B383)),MAX(L$1:L382)+1)</f>
        <v>0</v>
      </c>
      <c r="M383" s="12" t="b">
        <f>IF(ISNUMBER(SEARCH(AA$1,$B383)),MAX(M$1:M382)+1)</f>
        <v>0</v>
      </c>
      <c r="N383" s="12" t="b">
        <f>IF(ISNUMBER(SEARCH(AB$1,$B383)),MAX(N$1:N382)+1)</f>
        <v>0</v>
      </c>
      <c r="O383" s="12">
        <f>'AB Touchpoint System Workbook'!K394</f>
        <v>0</v>
      </c>
      <c r="P383" s="13">
        <f t="shared" si="11"/>
        <v>382</v>
      </c>
    </row>
    <row r="384" spans="1:16" x14ac:dyDescent="0.15">
      <c r="A384" s="9">
        <f>'AB Touchpoint System Workbook'!M395</f>
        <v>0</v>
      </c>
      <c r="B384" s="12" t="str">
        <f t="shared" si="10"/>
        <v>00</v>
      </c>
      <c r="C384" s="12" t="b">
        <f>IF(ISNUMBER(SEARCH(Q$1,$B384)),MAX(C$1:C383)+1)</f>
        <v>0</v>
      </c>
      <c r="D384" s="12" t="b">
        <f>IF(ISNUMBER(SEARCH(R$1,$B384)),MAX(D$1:D383)+1)</f>
        <v>0</v>
      </c>
      <c r="E384" s="12" t="b">
        <f>IF(ISNUMBER(SEARCH(S$1,$B384)),MAX(E$1:E383)+1)</f>
        <v>0</v>
      </c>
      <c r="F384" s="12" t="b">
        <f>IF(ISNUMBER(SEARCH(T$1,$B384)),MAX(F$1:F383)+1)</f>
        <v>0</v>
      </c>
      <c r="G384" s="12" t="b">
        <f>IF(ISNUMBER(SEARCH(U$1,$B384)),MAX(G$1:G383)+1)</f>
        <v>0</v>
      </c>
      <c r="H384" s="12" t="b">
        <f>IF(ISNUMBER(SEARCH(V$1,$B384)),MAX(H$1:H383)+1)</f>
        <v>0</v>
      </c>
      <c r="I384" s="12" t="b">
        <f>IF(ISNUMBER(SEARCH(W$1,$B384)),MAX(I$1:I383)+1)</f>
        <v>0</v>
      </c>
      <c r="J384" s="12" t="b">
        <f>IF(ISNUMBER(SEARCH(X$1,$B384)),MAX(J$1:J383)+1)</f>
        <v>0</v>
      </c>
      <c r="K384" s="12" t="b">
        <f>IF(ISNUMBER(SEARCH(Y$1,$B384)),MAX(K$1:K383)+1)</f>
        <v>0</v>
      </c>
      <c r="L384" s="12" t="b">
        <f>IF(ISNUMBER(SEARCH(Z$1,$B384)),MAX(L$1:L383)+1)</f>
        <v>0</v>
      </c>
      <c r="M384" s="12" t="b">
        <f>IF(ISNUMBER(SEARCH(AA$1,$B384)),MAX(M$1:M383)+1)</f>
        <v>0</v>
      </c>
      <c r="N384" s="12" t="b">
        <f>IF(ISNUMBER(SEARCH(AB$1,$B384)),MAX(N$1:N383)+1)</f>
        <v>0</v>
      </c>
      <c r="O384" s="12">
        <f>'AB Touchpoint System Workbook'!K395</f>
        <v>0</v>
      </c>
      <c r="P384" s="13">
        <f t="shared" si="11"/>
        <v>383</v>
      </c>
    </row>
    <row r="385" spans="1:16" x14ac:dyDescent="0.15">
      <c r="A385" s="9">
        <f>'AB Touchpoint System Workbook'!M396</f>
        <v>0</v>
      </c>
      <c r="B385" s="12" t="str">
        <f t="shared" si="10"/>
        <v>00</v>
      </c>
      <c r="C385" s="12" t="b">
        <f>IF(ISNUMBER(SEARCH(Q$1,$B385)),MAX(C$1:C384)+1)</f>
        <v>0</v>
      </c>
      <c r="D385" s="12" t="b">
        <f>IF(ISNUMBER(SEARCH(R$1,$B385)),MAX(D$1:D384)+1)</f>
        <v>0</v>
      </c>
      <c r="E385" s="12" t="b">
        <f>IF(ISNUMBER(SEARCH(S$1,$B385)),MAX(E$1:E384)+1)</f>
        <v>0</v>
      </c>
      <c r="F385" s="12" t="b">
        <f>IF(ISNUMBER(SEARCH(T$1,$B385)),MAX(F$1:F384)+1)</f>
        <v>0</v>
      </c>
      <c r="G385" s="12" t="b">
        <f>IF(ISNUMBER(SEARCH(U$1,$B385)),MAX(G$1:G384)+1)</f>
        <v>0</v>
      </c>
      <c r="H385" s="12" t="b">
        <f>IF(ISNUMBER(SEARCH(V$1,$B385)),MAX(H$1:H384)+1)</f>
        <v>0</v>
      </c>
      <c r="I385" s="12" t="b">
        <f>IF(ISNUMBER(SEARCH(W$1,$B385)),MAX(I$1:I384)+1)</f>
        <v>0</v>
      </c>
      <c r="J385" s="12" t="b">
        <f>IF(ISNUMBER(SEARCH(X$1,$B385)),MAX(J$1:J384)+1)</f>
        <v>0</v>
      </c>
      <c r="K385" s="12" t="b">
        <f>IF(ISNUMBER(SEARCH(Y$1,$B385)),MAX(K$1:K384)+1)</f>
        <v>0</v>
      </c>
      <c r="L385" s="12" t="b">
        <f>IF(ISNUMBER(SEARCH(Z$1,$B385)),MAX(L$1:L384)+1)</f>
        <v>0</v>
      </c>
      <c r="M385" s="12" t="b">
        <f>IF(ISNUMBER(SEARCH(AA$1,$B385)),MAX(M$1:M384)+1)</f>
        <v>0</v>
      </c>
      <c r="N385" s="12" t="b">
        <f>IF(ISNUMBER(SEARCH(AB$1,$B385)),MAX(N$1:N384)+1)</f>
        <v>0</v>
      </c>
      <c r="O385" s="12">
        <f>'AB Touchpoint System Workbook'!K396</f>
        <v>0</v>
      </c>
      <c r="P385" s="13">
        <f t="shared" si="11"/>
        <v>384</v>
      </c>
    </row>
    <row r="386" spans="1:16" x14ac:dyDescent="0.15">
      <c r="A386" s="9">
        <f>'AB Touchpoint System Workbook'!M397</f>
        <v>0</v>
      </c>
      <c r="B386" s="12" t="str">
        <f t="shared" si="10"/>
        <v>00</v>
      </c>
      <c r="C386" s="12" t="b">
        <f>IF(ISNUMBER(SEARCH(Q$1,$B386)),MAX(C$1:C385)+1)</f>
        <v>0</v>
      </c>
      <c r="D386" s="12" t="b">
        <f>IF(ISNUMBER(SEARCH(R$1,$B386)),MAX(D$1:D385)+1)</f>
        <v>0</v>
      </c>
      <c r="E386" s="12" t="b">
        <f>IF(ISNUMBER(SEARCH(S$1,$B386)),MAX(E$1:E385)+1)</f>
        <v>0</v>
      </c>
      <c r="F386" s="12" t="b">
        <f>IF(ISNUMBER(SEARCH(T$1,$B386)),MAX(F$1:F385)+1)</f>
        <v>0</v>
      </c>
      <c r="G386" s="12" t="b">
        <f>IF(ISNUMBER(SEARCH(U$1,$B386)),MAX(G$1:G385)+1)</f>
        <v>0</v>
      </c>
      <c r="H386" s="12" t="b">
        <f>IF(ISNUMBER(SEARCH(V$1,$B386)),MAX(H$1:H385)+1)</f>
        <v>0</v>
      </c>
      <c r="I386" s="12" t="b">
        <f>IF(ISNUMBER(SEARCH(W$1,$B386)),MAX(I$1:I385)+1)</f>
        <v>0</v>
      </c>
      <c r="J386" s="12" t="b">
        <f>IF(ISNUMBER(SEARCH(X$1,$B386)),MAX(J$1:J385)+1)</f>
        <v>0</v>
      </c>
      <c r="K386" s="12" t="b">
        <f>IF(ISNUMBER(SEARCH(Y$1,$B386)),MAX(K$1:K385)+1)</f>
        <v>0</v>
      </c>
      <c r="L386" s="12" t="b">
        <f>IF(ISNUMBER(SEARCH(Z$1,$B386)),MAX(L$1:L385)+1)</f>
        <v>0</v>
      </c>
      <c r="M386" s="12" t="b">
        <f>IF(ISNUMBER(SEARCH(AA$1,$B386)),MAX(M$1:M385)+1)</f>
        <v>0</v>
      </c>
      <c r="N386" s="12" t="b">
        <f>IF(ISNUMBER(SEARCH(AB$1,$B386)),MAX(N$1:N385)+1)</f>
        <v>0</v>
      </c>
      <c r="O386" s="12">
        <f>'AB Touchpoint System Workbook'!K397</f>
        <v>0</v>
      </c>
      <c r="P386" s="13">
        <f t="shared" si="11"/>
        <v>385</v>
      </c>
    </row>
    <row r="387" spans="1:16" x14ac:dyDescent="0.15">
      <c r="A387" s="9">
        <f>'AB Touchpoint System Workbook'!M398</f>
        <v>0</v>
      </c>
      <c r="B387" s="12" t="str">
        <f t="shared" ref="B387:B450" si="12">O387&amp;A387</f>
        <v>00</v>
      </c>
      <c r="C387" s="12" t="b">
        <f>IF(ISNUMBER(SEARCH(Q$1,$B387)),MAX(C$1:C386)+1)</f>
        <v>0</v>
      </c>
      <c r="D387" s="12" t="b">
        <f>IF(ISNUMBER(SEARCH(R$1,$B387)),MAX(D$1:D386)+1)</f>
        <v>0</v>
      </c>
      <c r="E387" s="12" t="b">
        <f>IF(ISNUMBER(SEARCH(S$1,$B387)),MAX(E$1:E386)+1)</f>
        <v>0</v>
      </c>
      <c r="F387" s="12" t="b">
        <f>IF(ISNUMBER(SEARCH(T$1,$B387)),MAX(F$1:F386)+1)</f>
        <v>0</v>
      </c>
      <c r="G387" s="12" t="b">
        <f>IF(ISNUMBER(SEARCH(U$1,$B387)),MAX(G$1:G386)+1)</f>
        <v>0</v>
      </c>
      <c r="H387" s="12" t="b">
        <f>IF(ISNUMBER(SEARCH(V$1,$B387)),MAX(H$1:H386)+1)</f>
        <v>0</v>
      </c>
      <c r="I387" s="12" t="b">
        <f>IF(ISNUMBER(SEARCH(W$1,$B387)),MAX(I$1:I386)+1)</f>
        <v>0</v>
      </c>
      <c r="J387" s="12" t="b">
        <f>IF(ISNUMBER(SEARCH(X$1,$B387)),MAX(J$1:J386)+1)</f>
        <v>0</v>
      </c>
      <c r="K387" s="12" t="b">
        <f>IF(ISNUMBER(SEARCH(Y$1,$B387)),MAX(K$1:K386)+1)</f>
        <v>0</v>
      </c>
      <c r="L387" s="12" t="b">
        <f>IF(ISNUMBER(SEARCH(Z$1,$B387)),MAX(L$1:L386)+1)</f>
        <v>0</v>
      </c>
      <c r="M387" s="12" t="b">
        <f>IF(ISNUMBER(SEARCH(AA$1,$B387)),MAX(M$1:M386)+1)</f>
        <v>0</v>
      </c>
      <c r="N387" s="12" t="b">
        <f>IF(ISNUMBER(SEARCH(AB$1,$B387)),MAX(N$1:N386)+1)</f>
        <v>0</v>
      </c>
      <c r="O387" s="12">
        <f>'AB Touchpoint System Workbook'!K398</f>
        <v>0</v>
      </c>
      <c r="P387" s="13">
        <f t="shared" si="11"/>
        <v>386</v>
      </c>
    </row>
    <row r="388" spans="1:16" x14ac:dyDescent="0.15">
      <c r="A388" s="9">
        <f>'AB Touchpoint System Workbook'!M399</f>
        <v>0</v>
      </c>
      <c r="B388" s="12" t="str">
        <f t="shared" si="12"/>
        <v>00</v>
      </c>
      <c r="C388" s="12" t="b">
        <f>IF(ISNUMBER(SEARCH(Q$1,$B388)),MAX(C$1:C387)+1)</f>
        <v>0</v>
      </c>
      <c r="D388" s="12" t="b">
        <f>IF(ISNUMBER(SEARCH(R$1,$B388)),MAX(D$1:D387)+1)</f>
        <v>0</v>
      </c>
      <c r="E388" s="12" t="b">
        <f>IF(ISNUMBER(SEARCH(S$1,$B388)),MAX(E$1:E387)+1)</f>
        <v>0</v>
      </c>
      <c r="F388" s="12" t="b">
        <f>IF(ISNUMBER(SEARCH(T$1,$B388)),MAX(F$1:F387)+1)</f>
        <v>0</v>
      </c>
      <c r="G388" s="12" t="b">
        <f>IF(ISNUMBER(SEARCH(U$1,$B388)),MAX(G$1:G387)+1)</f>
        <v>0</v>
      </c>
      <c r="H388" s="12" t="b">
        <f>IF(ISNUMBER(SEARCH(V$1,$B388)),MAX(H$1:H387)+1)</f>
        <v>0</v>
      </c>
      <c r="I388" s="12" t="b">
        <f>IF(ISNUMBER(SEARCH(W$1,$B388)),MAX(I$1:I387)+1)</f>
        <v>0</v>
      </c>
      <c r="J388" s="12" t="b">
        <f>IF(ISNUMBER(SEARCH(X$1,$B388)),MAX(J$1:J387)+1)</f>
        <v>0</v>
      </c>
      <c r="K388" s="12" t="b">
        <f>IF(ISNUMBER(SEARCH(Y$1,$B388)),MAX(K$1:K387)+1)</f>
        <v>0</v>
      </c>
      <c r="L388" s="12" t="b">
        <f>IF(ISNUMBER(SEARCH(Z$1,$B388)),MAX(L$1:L387)+1)</f>
        <v>0</v>
      </c>
      <c r="M388" s="12" t="b">
        <f>IF(ISNUMBER(SEARCH(AA$1,$B388)),MAX(M$1:M387)+1)</f>
        <v>0</v>
      </c>
      <c r="N388" s="12" t="b">
        <f>IF(ISNUMBER(SEARCH(AB$1,$B388)),MAX(N$1:N387)+1)</f>
        <v>0</v>
      </c>
      <c r="O388" s="12">
        <f>'AB Touchpoint System Workbook'!K399</f>
        <v>0</v>
      </c>
      <c r="P388" s="13">
        <f t="shared" ref="P388:P451" si="13">P387+1</f>
        <v>387</v>
      </c>
    </row>
    <row r="389" spans="1:16" x14ac:dyDescent="0.15">
      <c r="A389" s="9">
        <f>'AB Touchpoint System Workbook'!M400</f>
        <v>0</v>
      </c>
      <c r="B389" s="12" t="str">
        <f t="shared" si="12"/>
        <v>00</v>
      </c>
      <c r="C389" s="12" t="b">
        <f>IF(ISNUMBER(SEARCH(Q$1,$B389)),MAX(C$1:C388)+1)</f>
        <v>0</v>
      </c>
      <c r="D389" s="12" t="b">
        <f>IF(ISNUMBER(SEARCH(R$1,$B389)),MAX(D$1:D388)+1)</f>
        <v>0</v>
      </c>
      <c r="E389" s="12" t="b">
        <f>IF(ISNUMBER(SEARCH(S$1,$B389)),MAX(E$1:E388)+1)</f>
        <v>0</v>
      </c>
      <c r="F389" s="12" t="b">
        <f>IF(ISNUMBER(SEARCH(T$1,$B389)),MAX(F$1:F388)+1)</f>
        <v>0</v>
      </c>
      <c r="G389" s="12" t="b">
        <f>IF(ISNUMBER(SEARCH(U$1,$B389)),MAX(G$1:G388)+1)</f>
        <v>0</v>
      </c>
      <c r="H389" s="12" t="b">
        <f>IF(ISNUMBER(SEARCH(V$1,$B389)),MAX(H$1:H388)+1)</f>
        <v>0</v>
      </c>
      <c r="I389" s="12" t="b">
        <f>IF(ISNUMBER(SEARCH(W$1,$B389)),MAX(I$1:I388)+1)</f>
        <v>0</v>
      </c>
      <c r="J389" s="12" t="b">
        <f>IF(ISNUMBER(SEARCH(X$1,$B389)),MAX(J$1:J388)+1)</f>
        <v>0</v>
      </c>
      <c r="K389" s="12" t="b">
        <f>IF(ISNUMBER(SEARCH(Y$1,$B389)),MAX(K$1:K388)+1)</f>
        <v>0</v>
      </c>
      <c r="L389" s="12" t="b">
        <f>IF(ISNUMBER(SEARCH(Z$1,$B389)),MAX(L$1:L388)+1)</f>
        <v>0</v>
      </c>
      <c r="M389" s="12" t="b">
        <f>IF(ISNUMBER(SEARCH(AA$1,$B389)),MAX(M$1:M388)+1)</f>
        <v>0</v>
      </c>
      <c r="N389" s="12" t="b">
        <f>IF(ISNUMBER(SEARCH(AB$1,$B389)),MAX(N$1:N388)+1)</f>
        <v>0</v>
      </c>
      <c r="O389" s="12">
        <f>'AB Touchpoint System Workbook'!K400</f>
        <v>0</v>
      </c>
      <c r="P389" s="13">
        <f t="shared" si="13"/>
        <v>388</v>
      </c>
    </row>
    <row r="390" spans="1:16" x14ac:dyDescent="0.15">
      <c r="A390" s="9">
        <f>'AB Touchpoint System Workbook'!M401</f>
        <v>0</v>
      </c>
      <c r="B390" s="12" t="str">
        <f t="shared" si="12"/>
        <v>00</v>
      </c>
      <c r="C390" s="12" t="b">
        <f>IF(ISNUMBER(SEARCH(Q$1,$B390)),MAX(C$1:C389)+1)</f>
        <v>0</v>
      </c>
      <c r="D390" s="12" t="b">
        <f>IF(ISNUMBER(SEARCH(R$1,$B390)),MAX(D$1:D389)+1)</f>
        <v>0</v>
      </c>
      <c r="E390" s="12" t="b">
        <f>IF(ISNUMBER(SEARCH(S$1,$B390)),MAX(E$1:E389)+1)</f>
        <v>0</v>
      </c>
      <c r="F390" s="12" t="b">
        <f>IF(ISNUMBER(SEARCH(T$1,$B390)),MAX(F$1:F389)+1)</f>
        <v>0</v>
      </c>
      <c r="G390" s="12" t="b">
        <f>IF(ISNUMBER(SEARCH(U$1,$B390)),MAX(G$1:G389)+1)</f>
        <v>0</v>
      </c>
      <c r="H390" s="12" t="b">
        <f>IF(ISNUMBER(SEARCH(V$1,$B390)),MAX(H$1:H389)+1)</f>
        <v>0</v>
      </c>
      <c r="I390" s="12" t="b">
        <f>IF(ISNUMBER(SEARCH(W$1,$B390)),MAX(I$1:I389)+1)</f>
        <v>0</v>
      </c>
      <c r="J390" s="12" t="b">
        <f>IF(ISNUMBER(SEARCH(X$1,$B390)),MAX(J$1:J389)+1)</f>
        <v>0</v>
      </c>
      <c r="K390" s="12" t="b">
        <f>IF(ISNUMBER(SEARCH(Y$1,$B390)),MAX(K$1:K389)+1)</f>
        <v>0</v>
      </c>
      <c r="L390" s="12" t="b">
        <f>IF(ISNUMBER(SEARCH(Z$1,$B390)),MAX(L$1:L389)+1)</f>
        <v>0</v>
      </c>
      <c r="M390" s="12" t="b">
        <f>IF(ISNUMBER(SEARCH(AA$1,$B390)),MAX(M$1:M389)+1)</f>
        <v>0</v>
      </c>
      <c r="N390" s="12" t="b">
        <f>IF(ISNUMBER(SEARCH(AB$1,$B390)),MAX(N$1:N389)+1)</f>
        <v>0</v>
      </c>
      <c r="O390" s="12">
        <f>'AB Touchpoint System Workbook'!K401</f>
        <v>0</v>
      </c>
      <c r="P390" s="13">
        <f t="shared" si="13"/>
        <v>389</v>
      </c>
    </row>
    <row r="391" spans="1:16" x14ac:dyDescent="0.15">
      <c r="A391" s="9">
        <f>'AB Touchpoint System Workbook'!M402</f>
        <v>0</v>
      </c>
      <c r="B391" s="12" t="str">
        <f t="shared" si="12"/>
        <v>00</v>
      </c>
      <c r="C391" s="12" t="b">
        <f>IF(ISNUMBER(SEARCH(Q$1,$B391)),MAX(C$1:C390)+1)</f>
        <v>0</v>
      </c>
      <c r="D391" s="12" t="b">
        <f>IF(ISNUMBER(SEARCH(R$1,$B391)),MAX(D$1:D390)+1)</f>
        <v>0</v>
      </c>
      <c r="E391" s="12" t="b">
        <f>IF(ISNUMBER(SEARCH(S$1,$B391)),MAX(E$1:E390)+1)</f>
        <v>0</v>
      </c>
      <c r="F391" s="12" t="b">
        <f>IF(ISNUMBER(SEARCH(T$1,$B391)),MAX(F$1:F390)+1)</f>
        <v>0</v>
      </c>
      <c r="G391" s="12" t="b">
        <f>IF(ISNUMBER(SEARCH(U$1,$B391)),MAX(G$1:G390)+1)</f>
        <v>0</v>
      </c>
      <c r="H391" s="12" t="b">
        <f>IF(ISNUMBER(SEARCH(V$1,$B391)),MAX(H$1:H390)+1)</f>
        <v>0</v>
      </c>
      <c r="I391" s="12" t="b">
        <f>IF(ISNUMBER(SEARCH(W$1,$B391)),MAX(I$1:I390)+1)</f>
        <v>0</v>
      </c>
      <c r="J391" s="12" t="b">
        <f>IF(ISNUMBER(SEARCH(X$1,$B391)),MAX(J$1:J390)+1)</f>
        <v>0</v>
      </c>
      <c r="K391" s="12" t="b">
        <f>IF(ISNUMBER(SEARCH(Y$1,$B391)),MAX(K$1:K390)+1)</f>
        <v>0</v>
      </c>
      <c r="L391" s="12" t="b">
        <f>IF(ISNUMBER(SEARCH(Z$1,$B391)),MAX(L$1:L390)+1)</f>
        <v>0</v>
      </c>
      <c r="M391" s="12" t="b">
        <f>IF(ISNUMBER(SEARCH(AA$1,$B391)),MAX(M$1:M390)+1)</f>
        <v>0</v>
      </c>
      <c r="N391" s="12" t="b">
        <f>IF(ISNUMBER(SEARCH(AB$1,$B391)),MAX(N$1:N390)+1)</f>
        <v>0</v>
      </c>
      <c r="O391" s="12">
        <f>'AB Touchpoint System Workbook'!K402</f>
        <v>0</v>
      </c>
      <c r="P391" s="13">
        <f t="shared" si="13"/>
        <v>390</v>
      </c>
    </row>
    <row r="392" spans="1:16" x14ac:dyDescent="0.15">
      <c r="A392" s="9">
        <f>'AB Touchpoint System Workbook'!M403</f>
        <v>0</v>
      </c>
      <c r="B392" s="12" t="str">
        <f t="shared" si="12"/>
        <v>00</v>
      </c>
      <c r="C392" s="12" t="b">
        <f>IF(ISNUMBER(SEARCH(Q$1,$B392)),MAX(C$1:C391)+1)</f>
        <v>0</v>
      </c>
      <c r="D392" s="12" t="b">
        <f>IF(ISNUMBER(SEARCH(R$1,$B392)),MAX(D$1:D391)+1)</f>
        <v>0</v>
      </c>
      <c r="E392" s="12" t="b">
        <f>IF(ISNUMBER(SEARCH(S$1,$B392)),MAX(E$1:E391)+1)</f>
        <v>0</v>
      </c>
      <c r="F392" s="12" t="b">
        <f>IF(ISNUMBER(SEARCH(T$1,$B392)),MAX(F$1:F391)+1)</f>
        <v>0</v>
      </c>
      <c r="G392" s="12" t="b">
        <f>IF(ISNUMBER(SEARCH(U$1,$B392)),MAX(G$1:G391)+1)</f>
        <v>0</v>
      </c>
      <c r="H392" s="12" t="b">
        <f>IF(ISNUMBER(SEARCH(V$1,$B392)),MAX(H$1:H391)+1)</f>
        <v>0</v>
      </c>
      <c r="I392" s="12" t="b">
        <f>IF(ISNUMBER(SEARCH(W$1,$B392)),MAX(I$1:I391)+1)</f>
        <v>0</v>
      </c>
      <c r="J392" s="12" t="b">
        <f>IF(ISNUMBER(SEARCH(X$1,$B392)),MAX(J$1:J391)+1)</f>
        <v>0</v>
      </c>
      <c r="K392" s="12" t="b">
        <f>IF(ISNUMBER(SEARCH(Y$1,$B392)),MAX(K$1:K391)+1)</f>
        <v>0</v>
      </c>
      <c r="L392" s="12" t="b">
        <f>IF(ISNUMBER(SEARCH(Z$1,$B392)),MAX(L$1:L391)+1)</f>
        <v>0</v>
      </c>
      <c r="M392" s="12" t="b">
        <f>IF(ISNUMBER(SEARCH(AA$1,$B392)),MAX(M$1:M391)+1)</f>
        <v>0</v>
      </c>
      <c r="N392" s="12" t="b">
        <f>IF(ISNUMBER(SEARCH(AB$1,$B392)),MAX(N$1:N391)+1)</f>
        <v>0</v>
      </c>
      <c r="O392" s="12">
        <f>'AB Touchpoint System Workbook'!K403</f>
        <v>0</v>
      </c>
      <c r="P392" s="13">
        <f t="shared" si="13"/>
        <v>391</v>
      </c>
    </row>
    <row r="393" spans="1:16" x14ac:dyDescent="0.15">
      <c r="A393" s="9">
        <f>'AB Touchpoint System Workbook'!M404</f>
        <v>0</v>
      </c>
      <c r="B393" s="12" t="str">
        <f t="shared" si="12"/>
        <v>00</v>
      </c>
      <c r="C393" s="12" t="b">
        <f>IF(ISNUMBER(SEARCH(Q$1,$B393)),MAX(C$1:C392)+1)</f>
        <v>0</v>
      </c>
      <c r="D393" s="12" t="b">
        <f>IF(ISNUMBER(SEARCH(R$1,$B393)),MAX(D$1:D392)+1)</f>
        <v>0</v>
      </c>
      <c r="E393" s="12" t="b">
        <f>IF(ISNUMBER(SEARCH(S$1,$B393)),MAX(E$1:E392)+1)</f>
        <v>0</v>
      </c>
      <c r="F393" s="12" t="b">
        <f>IF(ISNUMBER(SEARCH(T$1,$B393)),MAX(F$1:F392)+1)</f>
        <v>0</v>
      </c>
      <c r="G393" s="12" t="b">
        <f>IF(ISNUMBER(SEARCH(U$1,$B393)),MAX(G$1:G392)+1)</f>
        <v>0</v>
      </c>
      <c r="H393" s="12" t="b">
        <f>IF(ISNUMBER(SEARCH(V$1,$B393)),MAX(H$1:H392)+1)</f>
        <v>0</v>
      </c>
      <c r="I393" s="12" t="b">
        <f>IF(ISNUMBER(SEARCH(W$1,$B393)),MAX(I$1:I392)+1)</f>
        <v>0</v>
      </c>
      <c r="J393" s="12" t="b">
        <f>IF(ISNUMBER(SEARCH(X$1,$B393)),MAX(J$1:J392)+1)</f>
        <v>0</v>
      </c>
      <c r="K393" s="12" t="b">
        <f>IF(ISNUMBER(SEARCH(Y$1,$B393)),MAX(K$1:K392)+1)</f>
        <v>0</v>
      </c>
      <c r="L393" s="12" t="b">
        <f>IF(ISNUMBER(SEARCH(Z$1,$B393)),MAX(L$1:L392)+1)</f>
        <v>0</v>
      </c>
      <c r="M393" s="12" t="b">
        <f>IF(ISNUMBER(SEARCH(AA$1,$B393)),MAX(M$1:M392)+1)</f>
        <v>0</v>
      </c>
      <c r="N393" s="12" t="b">
        <f>IF(ISNUMBER(SEARCH(AB$1,$B393)),MAX(N$1:N392)+1)</f>
        <v>0</v>
      </c>
      <c r="O393" s="12">
        <f>'AB Touchpoint System Workbook'!K404</f>
        <v>0</v>
      </c>
      <c r="P393" s="13">
        <f t="shared" si="13"/>
        <v>392</v>
      </c>
    </row>
    <row r="394" spans="1:16" x14ac:dyDescent="0.15">
      <c r="A394" s="9">
        <f>'AB Touchpoint System Workbook'!M405</f>
        <v>0</v>
      </c>
      <c r="B394" s="12" t="str">
        <f t="shared" si="12"/>
        <v>00</v>
      </c>
      <c r="C394" s="12" t="b">
        <f>IF(ISNUMBER(SEARCH(Q$1,$B394)),MAX(C$1:C393)+1)</f>
        <v>0</v>
      </c>
      <c r="D394" s="12" t="b">
        <f>IF(ISNUMBER(SEARCH(R$1,$B394)),MAX(D$1:D393)+1)</f>
        <v>0</v>
      </c>
      <c r="E394" s="12" t="b">
        <f>IF(ISNUMBER(SEARCH(S$1,$B394)),MAX(E$1:E393)+1)</f>
        <v>0</v>
      </c>
      <c r="F394" s="12" t="b">
        <f>IF(ISNUMBER(SEARCH(T$1,$B394)),MAX(F$1:F393)+1)</f>
        <v>0</v>
      </c>
      <c r="G394" s="12" t="b">
        <f>IF(ISNUMBER(SEARCH(U$1,$B394)),MAX(G$1:G393)+1)</f>
        <v>0</v>
      </c>
      <c r="H394" s="12" t="b">
        <f>IF(ISNUMBER(SEARCH(V$1,$B394)),MAX(H$1:H393)+1)</f>
        <v>0</v>
      </c>
      <c r="I394" s="12" t="b">
        <f>IF(ISNUMBER(SEARCH(W$1,$B394)),MAX(I$1:I393)+1)</f>
        <v>0</v>
      </c>
      <c r="J394" s="12" t="b">
        <f>IF(ISNUMBER(SEARCH(X$1,$B394)),MAX(J$1:J393)+1)</f>
        <v>0</v>
      </c>
      <c r="K394" s="12" t="b">
        <f>IF(ISNUMBER(SEARCH(Y$1,$B394)),MAX(K$1:K393)+1)</f>
        <v>0</v>
      </c>
      <c r="L394" s="12" t="b">
        <f>IF(ISNUMBER(SEARCH(Z$1,$B394)),MAX(L$1:L393)+1)</f>
        <v>0</v>
      </c>
      <c r="M394" s="12" t="b">
        <f>IF(ISNUMBER(SEARCH(AA$1,$B394)),MAX(M$1:M393)+1)</f>
        <v>0</v>
      </c>
      <c r="N394" s="12" t="b">
        <f>IF(ISNUMBER(SEARCH(AB$1,$B394)),MAX(N$1:N393)+1)</f>
        <v>0</v>
      </c>
      <c r="O394" s="12">
        <f>'AB Touchpoint System Workbook'!K405</f>
        <v>0</v>
      </c>
      <c r="P394" s="13">
        <f t="shared" si="13"/>
        <v>393</v>
      </c>
    </row>
    <row r="395" spans="1:16" x14ac:dyDescent="0.15">
      <c r="A395" s="9">
        <f>'AB Touchpoint System Workbook'!M406</f>
        <v>0</v>
      </c>
      <c r="B395" s="12" t="str">
        <f t="shared" si="12"/>
        <v>00</v>
      </c>
      <c r="C395" s="12" t="b">
        <f>IF(ISNUMBER(SEARCH(Q$1,$B395)),MAX(C$1:C394)+1)</f>
        <v>0</v>
      </c>
      <c r="D395" s="12" t="b">
        <f>IF(ISNUMBER(SEARCH(R$1,$B395)),MAX(D$1:D394)+1)</f>
        <v>0</v>
      </c>
      <c r="E395" s="12" t="b">
        <f>IF(ISNUMBER(SEARCH(S$1,$B395)),MAX(E$1:E394)+1)</f>
        <v>0</v>
      </c>
      <c r="F395" s="12" t="b">
        <f>IF(ISNUMBER(SEARCH(T$1,$B395)),MAX(F$1:F394)+1)</f>
        <v>0</v>
      </c>
      <c r="G395" s="12" t="b">
        <f>IF(ISNUMBER(SEARCH(U$1,$B395)),MAX(G$1:G394)+1)</f>
        <v>0</v>
      </c>
      <c r="H395" s="12" t="b">
        <f>IF(ISNUMBER(SEARCH(V$1,$B395)),MAX(H$1:H394)+1)</f>
        <v>0</v>
      </c>
      <c r="I395" s="12" t="b">
        <f>IF(ISNUMBER(SEARCH(W$1,$B395)),MAX(I$1:I394)+1)</f>
        <v>0</v>
      </c>
      <c r="J395" s="12" t="b">
        <f>IF(ISNUMBER(SEARCH(X$1,$B395)),MAX(J$1:J394)+1)</f>
        <v>0</v>
      </c>
      <c r="K395" s="12" t="b">
        <f>IF(ISNUMBER(SEARCH(Y$1,$B395)),MAX(K$1:K394)+1)</f>
        <v>0</v>
      </c>
      <c r="L395" s="12" t="b">
        <f>IF(ISNUMBER(SEARCH(Z$1,$B395)),MAX(L$1:L394)+1)</f>
        <v>0</v>
      </c>
      <c r="M395" s="12" t="b">
        <f>IF(ISNUMBER(SEARCH(AA$1,$B395)),MAX(M$1:M394)+1)</f>
        <v>0</v>
      </c>
      <c r="N395" s="12" t="b">
        <f>IF(ISNUMBER(SEARCH(AB$1,$B395)),MAX(N$1:N394)+1)</f>
        <v>0</v>
      </c>
      <c r="O395" s="12">
        <f>'AB Touchpoint System Workbook'!K406</f>
        <v>0</v>
      </c>
      <c r="P395" s="13">
        <f t="shared" si="13"/>
        <v>394</v>
      </c>
    </row>
    <row r="396" spans="1:16" x14ac:dyDescent="0.15">
      <c r="A396" s="9">
        <f>'AB Touchpoint System Workbook'!M407</f>
        <v>0</v>
      </c>
      <c r="B396" s="12" t="str">
        <f t="shared" si="12"/>
        <v>00</v>
      </c>
      <c r="C396" s="12" t="b">
        <f>IF(ISNUMBER(SEARCH(Q$1,$B396)),MAX(C$1:C395)+1)</f>
        <v>0</v>
      </c>
      <c r="D396" s="12" t="b">
        <f>IF(ISNUMBER(SEARCH(R$1,$B396)),MAX(D$1:D395)+1)</f>
        <v>0</v>
      </c>
      <c r="E396" s="12" t="b">
        <f>IF(ISNUMBER(SEARCH(S$1,$B396)),MAX(E$1:E395)+1)</f>
        <v>0</v>
      </c>
      <c r="F396" s="12" t="b">
        <f>IF(ISNUMBER(SEARCH(T$1,$B396)),MAX(F$1:F395)+1)</f>
        <v>0</v>
      </c>
      <c r="G396" s="12" t="b">
        <f>IF(ISNUMBER(SEARCH(U$1,$B396)),MAX(G$1:G395)+1)</f>
        <v>0</v>
      </c>
      <c r="H396" s="12" t="b">
        <f>IF(ISNUMBER(SEARCH(V$1,$B396)),MAX(H$1:H395)+1)</f>
        <v>0</v>
      </c>
      <c r="I396" s="12" t="b">
        <f>IF(ISNUMBER(SEARCH(W$1,$B396)),MAX(I$1:I395)+1)</f>
        <v>0</v>
      </c>
      <c r="J396" s="12" t="b">
        <f>IF(ISNUMBER(SEARCH(X$1,$B396)),MAX(J$1:J395)+1)</f>
        <v>0</v>
      </c>
      <c r="K396" s="12" t="b">
        <f>IF(ISNUMBER(SEARCH(Y$1,$B396)),MAX(K$1:K395)+1)</f>
        <v>0</v>
      </c>
      <c r="L396" s="12" t="b">
        <f>IF(ISNUMBER(SEARCH(Z$1,$B396)),MAX(L$1:L395)+1)</f>
        <v>0</v>
      </c>
      <c r="M396" s="12" t="b">
        <f>IF(ISNUMBER(SEARCH(AA$1,$B396)),MAX(M$1:M395)+1)</f>
        <v>0</v>
      </c>
      <c r="N396" s="12" t="b">
        <f>IF(ISNUMBER(SEARCH(AB$1,$B396)),MAX(N$1:N395)+1)</f>
        <v>0</v>
      </c>
      <c r="O396" s="12">
        <f>'AB Touchpoint System Workbook'!K407</f>
        <v>0</v>
      </c>
      <c r="P396" s="13">
        <f t="shared" si="13"/>
        <v>395</v>
      </c>
    </row>
    <row r="397" spans="1:16" x14ac:dyDescent="0.15">
      <c r="A397" s="9">
        <f>'AB Touchpoint System Workbook'!M408</f>
        <v>0</v>
      </c>
      <c r="B397" s="12" t="str">
        <f t="shared" si="12"/>
        <v>00</v>
      </c>
      <c r="C397" s="12" t="b">
        <f>IF(ISNUMBER(SEARCH(Q$1,$B397)),MAX(C$1:C396)+1)</f>
        <v>0</v>
      </c>
      <c r="D397" s="12" t="b">
        <f>IF(ISNUMBER(SEARCH(R$1,$B397)),MAX(D$1:D396)+1)</f>
        <v>0</v>
      </c>
      <c r="E397" s="12" t="b">
        <f>IF(ISNUMBER(SEARCH(S$1,$B397)),MAX(E$1:E396)+1)</f>
        <v>0</v>
      </c>
      <c r="F397" s="12" t="b">
        <f>IF(ISNUMBER(SEARCH(T$1,$B397)),MAX(F$1:F396)+1)</f>
        <v>0</v>
      </c>
      <c r="G397" s="12" t="b">
        <f>IF(ISNUMBER(SEARCH(U$1,$B397)),MAX(G$1:G396)+1)</f>
        <v>0</v>
      </c>
      <c r="H397" s="12" t="b">
        <f>IF(ISNUMBER(SEARCH(V$1,$B397)),MAX(H$1:H396)+1)</f>
        <v>0</v>
      </c>
      <c r="I397" s="12" t="b">
        <f>IF(ISNUMBER(SEARCH(W$1,$B397)),MAX(I$1:I396)+1)</f>
        <v>0</v>
      </c>
      <c r="J397" s="12" t="b">
        <f>IF(ISNUMBER(SEARCH(X$1,$B397)),MAX(J$1:J396)+1)</f>
        <v>0</v>
      </c>
      <c r="K397" s="12" t="b">
        <f>IF(ISNUMBER(SEARCH(Y$1,$B397)),MAX(K$1:K396)+1)</f>
        <v>0</v>
      </c>
      <c r="L397" s="12" t="b">
        <f>IF(ISNUMBER(SEARCH(Z$1,$B397)),MAX(L$1:L396)+1)</f>
        <v>0</v>
      </c>
      <c r="M397" s="12" t="b">
        <f>IF(ISNUMBER(SEARCH(AA$1,$B397)),MAX(M$1:M396)+1)</f>
        <v>0</v>
      </c>
      <c r="N397" s="12" t="b">
        <f>IF(ISNUMBER(SEARCH(AB$1,$B397)),MAX(N$1:N396)+1)</f>
        <v>0</v>
      </c>
      <c r="O397" s="12">
        <f>'AB Touchpoint System Workbook'!K408</f>
        <v>0</v>
      </c>
      <c r="P397" s="13">
        <f t="shared" si="13"/>
        <v>396</v>
      </c>
    </row>
    <row r="398" spans="1:16" x14ac:dyDescent="0.15">
      <c r="A398" s="9">
        <f>'AB Touchpoint System Workbook'!M409</f>
        <v>0</v>
      </c>
      <c r="B398" s="12" t="str">
        <f t="shared" si="12"/>
        <v>00</v>
      </c>
      <c r="C398" s="12" t="b">
        <f>IF(ISNUMBER(SEARCH(Q$1,$B398)),MAX(C$1:C397)+1)</f>
        <v>0</v>
      </c>
      <c r="D398" s="12" t="b">
        <f>IF(ISNUMBER(SEARCH(R$1,$B398)),MAX(D$1:D397)+1)</f>
        <v>0</v>
      </c>
      <c r="E398" s="12" t="b">
        <f>IF(ISNUMBER(SEARCH(S$1,$B398)),MAX(E$1:E397)+1)</f>
        <v>0</v>
      </c>
      <c r="F398" s="12" t="b">
        <f>IF(ISNUMBER(SEARCH(T$1,$B398)),MAX(F$1:F397)+1)</f>
        <v>0</v>
      </c>
      <c r="G398" s="12" t="b">
        <f>IF(ISNUMBER(SEARCH(U$1,$B398)),MAX(G$1:G397)+1)</f>
        <v>0</v>
      </c>
      <c r="H398" s="12" t="b">
        <f>IF(ISNUMBER(SEARCH(V$1,$B398)),MAX(H$1:H397)+1)</f>
        <v>0</v>
      </c>
      <c r="I398" s="12" t="b">
        <f>IF(ISNUMBER(SEARCH(W$1,$B398)),MAX(I$1:I397)+1)</f>
        <v>0</v>
      </c>
      <c r="J398" s="12" t="b">
        <f>IF(ISNUMBER(SEARCH(X$1,$B398)),MAX(J$1:J397)+1)</f>
        <v>0</v>
      </c>
      <c r="K398" s="12" t="b">
        <f>IF(ISNUMBER(SEARCH(Y$1,$B398)),MAX(K$1:K397)+1)</f>
        <v>0</v>
      </c>
      <c r="L398" s="12" t="b">
        <f>IF(ISNUMBER(SEARCH(Z$1,$B398)),MAX(L$1:L397)+1)</f>
        <v>0</v>
      </c>
      <c r="M398" s="12" t="b">
        <f>IF(ISNUMBER(SEARCH(AA$1,$B398)),MAX(M$1:M397)+1)</f>
        <v>0</v>
      </c>
      <c r="N398" s="12" t="b">
        <f>IF(ISNUMBER(SEARCH(AB$1,$B398)),MAX(N$1:N397)+1)</f>
        <v>0</v>
      </c>
      <c r="O398" s="12">
        <f>'AB Touchpoint System Workbook'!K409</f>
        <v>0</v>
      </c>
      <c r="P398" s="13">
        <f t="shared" si="13"/>
        <v>397</v>
      </c>
    </row>
    <row r="399" spans="1:16" x14ac:dyDescent="0.15">
      <c r="A399" s="9">
        <f>'AB Touchpoint System Workbook'!M410</f>
        <v>0</v>
      </c>
      <c r="B399" s="12" t="str">
        <f t="shared" si="12"/>
        <v>00</v>
      </c>
      <c r="C399" s="12" t="b">
        <f>IF(ISNUMBER(SEARCH(Q$1,$B399)),MAX(C$1:C398)+1)</f>
        <v>0</v>
      </c>
      <c r="D399" s="12" t="b">
        <f>IF(ISNUMBER(SEARCH(R$1,$B399)),MAX(D$1:D398)+1)</f>
        <v>0</v>
      </c>
      <c r="E399" s="12" t="b">
        <f>IF(ISNUMBER(SEARCH(S$1,$B399)),MAX(E$1:E398)+1)</f>
        <v>0</v>
      </c>
      <c r="F399" s="12" t="b">
        <f>IF(ISNUMBER(SEARCH(T$1,$B399)),MAX(F$1:F398)+1)</f>
        <v>0</v>
      </c>
      <c r="G399" s="12" t="b">
        <f>IF(ISNUMBER(SEARCH(U$1,$B399)),MAX(G$1:G398)+1)</f>
        <v>0</v>
      </c>
      <c r="H399" s="12" t="b">
        <f>IF(ISNUMBER(SEARCH(V$1,$B399)),MAX(H$1:H398)+1)</f>
        <v>0</v>
      </c>
      <c r="I399" s="12" t="b">
        <f>IF(ISNUMBER(SEARCH(W$1,$B399)),MAX(I$1:I398)+1)</f>
        <v>0</v>
      </c>
      <c r="J399" s="12" t="b">
        <f>IF(ISNUMBER(SEARCH(X$1,$B399)),MAX(J$1:J398)+1)</f>
        <v>0</v>
      </c>
      <c r="K399" s="12" t="b">
        <f>IF(ISNUMBER(SEARCH(Y$1,$B399)),MAX(K$1:K398)+1)</f>
        <v>0</v>
      </c>
      <c r="L399" s="12" t="b">
        <f>IF(ISNUMBER(SEARCH(Z$1,$B399)),MAX(L$1:L398)+1)</f>
        <v>0</v>
      </c>
      <c r="M399" s="12" t="b">
        <f>IF(ISNUMBER(SEARCH(AA$1,$B399)),MAX(M$1:M398)+1)</f>
        <v>0</v>
      </c>
      <c r="N399" s="12" t="b">
        <f>IF(ISNUMBER(SEARCH(AB$1,$B399)),MAX(N$1:N398)+1)</f>
        <v>0</v>
      </c>
      <c r="O399" s="12">
        <f>'AB Touchpoint System Workbook'!K410</f>
        <v>0</v>
      </c>
      <c r="P399" s="13">
        <f t="shared" si="13"/>
        <v>398</v>
      </c>
    </row>
    <row r="400" spans="1:16" x14ac:dyDescent="0.15">
      <c r="A400" s="9">
        <f>'AB Touchpoint System Workbook'!M411</f>
        <v>0</v>
      </c>
      <c r="B400" s="12" t="str">
        <f t="shared" si="12"/>
        <v>00</v>
      </c>
      <c r="C400" s="12" t="b">
        <f>IF(ISNUMBER(SEARCH(Q$1,$B400)),MAX(C$1:C399)+1)</f>
        <v>0</v>
      </c>
      <c r="D400" s="12" t="b">
        <f>IF(ISNUMBER(SEARCH(R$1,$B400)),MAX(D$1:D399)+1)</f>
        <v>0</v>
      </c>
      <c r="E400" s="12" t="b">
        <f>IF(ISNUMBER(SEARCH(S$1,$B400)),MAX(E$1:E399)+1)</f>
        <v>0</v>
      </c>
      <c r="F400" s="12" t="b">
        <f>IF(ISNUMBER(SEARCH(T$1,$B400)),MAX(F$1:F399)+1)</f>
        <v>0</v>
      </c>
      <c r="G400" s="12" t="b">
        <f>IF(ISNUMBER(SEARCH(U$1,$B400)),MAX(G$1:G399)+1)</f>
        <v>0</v>
      </c>
      <c r="H400" s="12" t="b">
        <f>IF(ISNUMBER(SEARCH(V$1,$B400)),MAX(H$1:H399)+1)</f>
        <v>0</v>
      </c>
      <c r="I400" s="12" t="b">
        <f>IF(ISNUMBER(SEARCH(W$1,$B400)),MAX(I$1:I399)+1)</f>
        <v>0</v>
      </c>
      <c r="J400" s="12" t="b">
        <f>IF(ISNUMBER(SEARCH(X$1,$B400)),MAX(J$1:J399)+1)</f>
        <v>0</v>
      </c>
      <c r="K400" s="12" t="b">
        <f>IF(ISNUMBER(SEARCH(Y$1,$B400)),MAX(K$1:K399)+1)</f>
        <v>0</v>
      </c>
      <c r="L400" s="12" t="b">
        <f>IF(ISNUMBER(SEARCH(Z$1,$B400)),MAX(L$1:L399)+1)</f>
        <v>0</v>
      </c>
      <c r="M400" s="12" t="b">
        <f>IF(ISNUMBER(SEARCH(AA$1,$B400)),MAX(M$1:M399)+1)</f>
        <v>0</v>
      </c>
      <c r="N400" s="12" t="b">
        <f>IF(ISNUMBER(SEARCH(AB$1,$B400)),MAX(N$1:N399)+1)</f>
        <v>0</v>
      </c>
      <c r="O400" s="12">
        <f>'AB Touchpoint System Workbook'!K411</f>
        <v>0</v>
      </c>
      <c r="P400" s="13">
        <f t="shared" si="13"/>
        <v>399</v>
      </c>
    </row>
    <row r="401" spans="1:16" x14ac:dyDescent="0.15">
      <c r="A401" s="9">
        <f>'AB Touchpoint System Workbook'!M412</f>
        <v>0</v>
      </c>
      <c r="B401" s="12" t="str">
        <f t="shared" si="12"/>
        <v>00</v>
      </c>
      <c r="C401" s="12" t="b">
        <f>IF(ISNUMBER(SEARCH(Q$1,$B401)),MAX(C$1:C400)+1)</f>
        <v>0</v>
      </c>
      <c r="D401" s="12" t="b">
        <f>IF(ISNUMBER(SEARCH(R$1,$B401)),MAX(D$1:D400)+1)</f>
        <v>0</v>
      </c>
      <c r="E401" s="12" t="b">
        <f>IF(ISNUMBER(SEARCH(S$1,$B401)),MAX(E$1:E400)+1)</f>
        <v>0</v>
      </c>
      <c r="F401" s="12" t="b">
        <f>IF(ISNUMBER(SEARCH(T$1,$B401)),MAX(F$1:F400)+1)</f>
        <v>0</v>
      </c>
      <c r="G401" s="12" t="b">
        <f>IF(ISNUMBER(SEARCH(U$1,$B401)),MAX(G$1:G400)+1)</f>
        <v>0</v>
      </c>
      <c r="H401" s="12" t="b">
        <f>IF(ISNUMBER(SEARCH(V$1,$B401)),MAX(H$1:H400)+1)</f>
        <v>0</v>
      </c>
      <c r="I401" s="12" t="b">
        <f>IF(ISNUMBER(SEARCH(W$1,$B401)),MAX(I$1:I400)+1)</f>
        <v>0</v>
      </c>
      <c r="J401" s="12" t="b">
        <f>IF(ISNUMBER(SEARCH(X$1,$B401)),MAX(J$1:J400)+1)</f>
        <v>0</v>
      </c>
      <c r="K401" s="12" t="b">
        <f>IF(ISNUMBER(SEARCH(Y$1,$B401)),MAX(K$1:K400)+1)</f>
        <v>0</v>
      </c>
      <c r="L401" s="12" t="b">
        <f>IF(ISNUMBER(SEARCH(Z$1,$B401)),MAX(L$1:L400)+1)</f>
        <v>0</v>
      </c>
      <c r="M401" s="12" t="b">
        <f>IF(ISNUMBER(SEARCH(AA$1,$B401)),MAX(M$1:M400)+1)</f>
        <v>0</v>
      </c>
      <c r="N401" s="12" t="b">
        <f>IF(ISNUMBER(SEARCH(AB$1,$B401)),MAX(N$1:N400)+1)</f>
        <v>0</v>
      </c>
      <c r="O401" s="12">
        <f>'AB Touchpoint System Workbook'!K412</f>
        <v>0</v>
      </c>
      <c r="P401" s="13">
        <f t="shared" si="13"/>
        <v>400</v>
      </c>
    </row>
    <row r="402" spans="1:16" x14ac:dyDescent="0.15">
      <c r="A402" s="9">
        <f>'AB Touchpoint System Workbook'!M413</f>
        <v>0</v>
      </c>
      <c r="B402" s="12" t="str">
        <f t="shared" si="12"/>
        <v>00</v>
      </c>
      <c r="C402" s="12" t="b">
        <f>IF(ISNUMBER(SEARCH(Q$1,$B402)),MAX(C$1:C401)+1)</f>
        <v>0</v>
      </c>
      <c r="D402" s="12" t="b">
        <f>IF(ISNUMBER(SEARCH(R$1,$B402)),MAX(D$1:D401)+1)</f>
        <v>0</v>
      </c>
      <c r="E402" s="12" t="b">
        <f>IF(ISNUMBER(SEARCH(S$1,$B402)),MAX(E$1:E401)+1)</f>
        <v>0</v>
      </c>
      <c r="F402" s="12" t="b">
        <f>IF(ISNUMBER(SEARCH(T$1,$B402)),MAX(F$1:F401)+1)</f>
        <v>0</v>
      </c>
      <c r="G402" s="12" t="b">
        <f>IF(ISNUMBER(SEARCH(U$1,$B402)),MAX(G$1:G401)+1)</f>
        <v>0</v>
      </c>
      <c r="H402" s="12" t="b">
        <f>IF(ISNUMBER(SEARCH(V$1,$B402)),MAX(H$1:H401)+1)</f>
        <v>0</v>
      </c>
      <c r="I402" s="12" t="b">
        <f>IF(ISNUMBER(SEARCH(W$1,$B402)),MAX(I$1:I401)+1)</f>
        <v>0</v>
      </c>
      <c r="J402" s="12" t="b">
        <f>IF(ISNUMBER(SEARCH(X$1,$B402)),MAX(J$1:J401)+1)</f>
        <v>0</v>
      </c>
      <c r="K402" s="12" t="b">
        <f>IF(ISNUMBER(SEARCH(Y$1,$B402)),MAX(K$1:K401)+1)</f>
        <v>0</v>
      </c>
      <c r="L402" s="12" t="b">
        <f>IF(ISNUMBER(SEARCH(Z$1,$B402)),MAX(L$1:L401)+1)</f>
        <v>0</v>
      </c>
      <c r="M402" s="12" t="b">
        <f>IF(ISNUMBER(SEARCH(AA$1,$B402)),MAX(M$1:M401)+1)</f>
        <v>0</v>
      </c>
      <c r="N402" s="12" t="b">
        <f>IF(ISNUMBER(SEARCH(AB$1,$B402)),MAX(N$1:N401)+1)</f>
        <v>0</v>
      </c>
      <c r="O402" s="12">
        <f>'AB Touchpoint System Workbook'!K413</f>
        <v>0</v>
      </c>
      <c r="P402" s="13">
        <f t="shared" si="13"/>
        <v>401</v>
      </c>
    </row>
    <row r="403" spans="1:16" x14ac:dyDescent="0.15">
      <c r="A403" s="9">
        <f>'AB Touchpoint System Workbook'!M414</f>
        <v>0</v>
      </c>
      <c r="B403" s="12" t="str">
        <f t="shared" si="12"/>
        <v>00</v>
      </c>
      <c r="C403" s="12" t="b">
        <f>IF(ISNUMBER(SEARCH(Q$1,$B403)),MAX(C$1:C402)+1)</f>
        <v>0</v>
      </c>
      <c r="D403" s="12" t="b">
        <f>IF(ISNUMBER(SEARCH(R$1,$B403)),MAX(D$1:D402)+1)</f>
        <v>0</v>
      </c>
      <c r="E403" s="12" t="b">
        <f>IF(ISNUMBER(SEARCH(S$1,$B403)),MAX(E$1:E402)+1)</f>
        <v>0</v>
      </c>
      <c r="F403" s="12" t="b">
        <f>IF(ISNUMBER(SEARCH(T$1,$B403)),MAX(F$1:F402)+1)</f>
        <v>0</v>
      </c>
      <c r="G403" s="12" t="b">
        <f>IF(ISNUMBER(SEARCH(U$1,$B403)),MAX(G$1:G402)+1)</f>
        <v>0</v>
      </c>
      <c r="H403" s="12" t="b">
        <f>IF(ISNUMBER(SEARCH(V$1,$B403)),MAX(H$1:H402)+1)</f>
        <v>0</v>
      </c>
      <c r="I403" s="12" t="b">
        <f>IF(ISNUMBER(SEARCH(W$1,$B403)),MAX(I$1:I402)+1)</f>
        <v>0</v>
      </c>
      <c r="J403" s="12" t="b">
        <f>IF(ISNUMBER(SEARCH(X$1,$B403)),MAX(J$1:J402)+1)</f>
        <v>0</v>
      </c>
      <c r="K403" s="12" t="b">
        <f>IF(ISNUMBER(SEARCH(Y$1,$B403)),MAX(K$1:K402)+1)</f>
        <v>0</v>
      </c>
      <c r="L403" s="12" t="b">
        <f>IF(ISNUMBER(SEARCH(Z$1,$B403)),MAX(L$1:L402)+1)</f>
        <v>0</v>
      </c>
      <c r="M403" s="12" t="b">
        <f>IF(ISNUMBER(SEARCH(AA$1,$B403)),MAX(M$1:M402)+1)</f>
        <v>0</v>
      </c>
      <c r="N403" s="12" t="b">
        <f>IF(ISNUMBER(SEARCH(AB$1,$B403)),MAX(N$1:N402)+1)</f>
        <v>0</v>
      </c>
      <c r="O403" s="12">
        <f>'AB Touchpoint System Workbook'!K414</f>
        <v>0</v>
      </c>
      <c r="P403" s="13">
        <f t="shared" si="13"/>
        <v>402</v>
      </c>
    </row>
    <row r="404" spans="1:16" x14ac:dyDescent="0.15">
      <c r="A404" s="9">
        <f>'AB Touchpoint System Workbook'!M415</f>
        <v>0</v>
      </c>
      <c r="B404" s="12" t="str">
        <f t="shared" si="12"/>
        <v>00</v>
      </c>
      <c r="C404" s="12" t="b">
        <f>IF(ISNUMBER(SEARCH(Q$1,$B404)),MAX(C$1:C403)+1)</f>
        <v>0</v>
      </c>
      <c r="D404" s="12" t="b">
        <f>IF(ISNUMBER(SEARCH(R$1,$B404)),MAX(D$1:D403)+1)</f>
        <v>0</v>
      </c>
      <c r="E404" s="12" t="b">
        <f>IF(ISNUMBER(SEARCH(S$1,$B404)),MAX(E$1:E403)+1)</f>
        <v>0</v>
      </c>
      <c r="F404" s="12" t="b">
        <f>IF(ISNUMBER(SEARCH(T$1,$B404)),MAX(F$1:F403)+1)</f>
        <v>0</v>
      </c>
      <c r="G404" s="12" t="b">
        <f>IF(ISNUMBER(SEARCH(U$1,$B404)),MAX(G$1:G403)+1)</f>
        <v>0</v>
      </c>
      <c r="H404" s="12" t="b">
        <f>IF(ISNUMBER(SEARCH(V$1,$B404)),MAX(H$1:H403)+1)</f>
        <v>0</v>
      </c>
      <c r="I404" s="12" t="b">
        <f>IF(ISNUMBER(SEARCH(W$1,$B404)),MAX(I$1:I403)+1)</f>
        <v>0</v>
      </c>
      <c r="J404" s="12" t="b">
        <f>IF(ISNUMBER(SEARCH(X$1,$B404)),MAX(J$1:J403)+1)</f>
        <v>0</v>
      </c>
      <c r="K404" s="12" t="b">
        <f>IF(ISNUMBER(SEARCH(Y$1,$B404)),MAX(K$1:K403)+1)</f>
        <v>0</v>
      </c>
      <c r="L404" s="12" t="b">
        <f>IF(ISNUMBER(SEARCH(Z$1,$B404)),MAX(L$1:L403)+1)</f>
        <v>0</v>
      </c>
      <c r="M404" s="12" t="b">
        <f>IF(ISNUMBER(SEARCH(AA$1,$B404)),MAX(M$1:M403)+1)</f>
        <v>0</v>
      </c>
      <c r="N404" s="12" t="b">
        <f>IF(ISNUMBER(SEARCH(AB$1,$B404)),MAX(N$1:N403)+1)</f>
        <v>0</v>
      </c>
      <c r="O404" s="12">
        <f>'AB Touchpoint System Workbook'!K415</f>
        <v>0</v>
      </c>
      <c r="P404" s="13">
        <f t="shared" si="13"/>
        <v>403</v>
      </c>
    </row>
    <row r="405" spans="1:16" x14ac:dyDescent="0.15">
      <c r="A405" s="9">
        <f>'AB Touchpoint System Workbook'!M416</f>
        <v>0</v>
      </c>
      <c r="B405" s="12" t="str">
        <f t="shared" si="12"/>
        <v>00</v>
      </c>
      <c r="C405" s="12" t="b">
        <f>IF(ISNUMBER(SEARCH(Q$1,$B405)),MAX(C$1:C404)+1)</f>
        <v>0</v>
      </c>
      <c r="D405" s="12" t="b">
        <f>IF(ISNUMBER(SEARCH(R$1,$B405)),MAX(D$1:D404)+1)</f>
        <v>0</v>
      </c>
      <c r="E405" s="12" t="b">
        <f>IF(ISNUMBER(SEARCH(S$1,$B405)),MAX(E$1:E404)+1)</f>
        <v>0</v>
      </c>
      <c r="F405" s="12" t="b">
        <f>IF(ISNUMBER(SEARCH(T$1,$B405)),MAX(F$1:F404)+1)</f>
        <v>0</v>
      </c>
      <c r="G405" s="12" t="b">
        <f>IF(ISNUMBER(SEARCH(U$1,$B405)),MAX(G$1:G404)+1)</f>
        <v>0</v>
      </c>
      <c r="H405" s="12" t="b">
        <f>IF(ISNUMBER(SEARCH(V$1,$B405)),MAX(H$1:H404)+1)</f>
        <v>0</v>
      </c>
      <c r="I405" s="12" t="b">
        <f>IF(ISNUMBER(SEARCH(W$1,$B405)),MAX(I$1:I404)+1)</f>
        <v>0</v>
      </c>
      <c r="J405" s="12" t="b">
        <f>IF(ISNUMBER(SEARCH(X$1,$B405)),MAX(J$1:J404)+1)</f>
        <v>0</v>
      </c>
      <c r="K405" s="12" t="b">
        <f>IF(ISNUMBER(SEARCH(Y$1,$B405)),MAX(K$1:K404)+1)</f>
        <v>0</v>
      </c>
      <c r="L405" s="12" t="b">
        <f>IF(ISNUMBER(SEARCH(Z$1,$B405)),MAX(L$1:L404)+1)</f>
        <v>0</v>
      </c>
      <c r="M405" s="12" t="b">
        <f>IF(ISNUMBER(SEARCH(AA$1,$B405)),MAX(M$1:M404)+1)</f>
        <v>0</v>
      </c>
      <c r="N405" s="12" t="b">
        <f>IF(ISNUMBER(SEARCH(AB$1,$B405)),MAX(N$1:N404)+1)</f>
        <v>0</v>
      </c>
      <c r="O405" s="12">
        <f>'AB Touchpoint System Workbook'!K416</f>
        <v>0</v>
      </c>
      <c r="P405" s="13">
        <f t="shared" si="13"/>
        <v>404</v>
      </c>
    </row>
    <row r="406" spans="1:16" x14ac:dyDescent="0.15">
      <c r="A406" s="9">
        <f>'AB Touchpoint System Workbook'!M417</f>
        <v>0</v>
      </c>
      <c r="B406" s="12" t="str">
        <f t="shared" si="12"/>
        <v>00</v>
      </c>
      <c r="C406" s="12" t="b">
        <f>IF(ISNUMBER(SEARCH(Q$1,$B406)),MAX(C$1:C405)+1)</f>
        <v>0</v>
      </c>
      <c r="D406" s="12" t="b">
        <f>IF(ISNUMBER(SEARCH(R$1,$B406)),MAX(D$1:D405)+1)</f>
        <v>0</v>
      </c>
      <c r="E406" s="12" t="b">
        <f>IF(ISNUMBER(SEARCH(S$1,$B406)),MAX(E$1:E405)+1)</f>
        <v>0</v>
      </c>
      <c r="F406" s="12" t="b">
        <f>IF(ISNUMBER(SEARCH(T$1,$B406)),MAX(F$1:F405)+1)</f>
        <v>0</v>
      </c>
      <c r="G406" s="12" t="b">
        <f>IF(ISNUMBER(SEARCH(U$1,$B406)),MAX(G$1:G405)+1)</f>
        <v>0</v>
      </c>
      <c r="H406" s="12" t="b">
        <f>IF(ISNUMBER(SEARCH(V$1,$B406)),MAX(H$1:H405)+1)</f>
        <v>0</v>
      </c>
      <c r="I406" s="12" t="b">
        <f>IF(ISNUMBER(SEARCH(W$1,$B406)),MAX(I$1:I405)+1)</f>
        <v>0</v>
      </c>
      <c r="J406" s="12" t="b">
        <f>IF(ISNUMBER(SEARCH(X$1,$B406)),MAX(J$1:J405)+1)</f>
        <v>0</v>
      </c>
      <c r="K406" s="12" t="b">
        <f>IF(ISNUMBER(SEARCH(Y$1,$B406)),MAX(K$1:K405)+1)</f>
        <v>0</v>
      </c>
      <c r="L406" s="12" t="b">
        <f>IF(ISNUMBER(SEARCH(Z$1,$B406)),MAX(L$1:L405)+1)</f>
        <v>0</v>
      </c>
      <c r="M406" s="12" t="b">
        <f>IF(ISNUMBER(SEARCH(AA$1,$B406)),MAX(M$1:M405)+1)</f>
        <v>0</v>
      </c>
      <c r="N406" s="12" t="b">
        <f>IF(ISNUMBER(SEARCH(AB$1,$B406)),MAX(N$1:N405)+1)</f>
        <v>0</v>
      </c>
      <c r="O406" s="12">
        <f>'AB Touchpoint System Workbook'!K417</f>
        <v>0</v>
      </c>
      <c r="P406" s="13">
        <f t="shared" si="13"/>
        <v>405</v>
      </c>
    </row>
    <row r="407" spans="1:16" x14ac:dyDescent="0.15">
      <c r="A407" s="9">
        <f>'AB Touchpoint System Workbook'!M418</f>
        <v>0</v>
      </c>
      <c r="B407" s="12" t="str">
        <f t="shared" si="12"/>
        <v>00</v>
      </c>
      <c r="C407" s="12" t="b">
        <f>IF(ISNUMBER(SEARCH(Q$1,$B407)),MAX(C$1:C406)+1)</f>
        <v>0</v>
      </c>
      <c r="D407" s="12" t="b">
        <f>IF(ISNUMBER(SEARCH(R$1,$B407)),MAX(D$1:D406)+1)</f>
        <v>0</v>
      </c>
      <c r="E407" s="12" t="b">
        <f>IF(ISNUMBER(SEARCH(S$1,$B407)),MAX(E$1:E406)+1)</f>
        <v>0</v>
      </c>
      <c r="F407" s="12" t="b">
        <f>IF(ISNUMBER(SEARCH(T$1,$B407)),MAX(F$1:F406)+1)</f>
        <v>0</v>
      </c>
      <c r="G407" s="12" t="b">
        <f>IF(ISNUMBER(SEARCH(U$1,$B407)),MAX(G$1:G406)+1)</f>
        <v>0</v>
      </c>
      <c r="H407" s="12" t="b">
        <f>IF(ISNUMBER(SEARCH(V$1,$B407)),MAX(H$1:H406)+1)</f>
        <v>0</v>
      </c>
      <c r="I407" s="12" t="b">
        <f>IF(ISNUMBER(SEARCH(W$1,$B407)),MAX(I$1:I406)+1)</f>
        <v>0</v>
      </c>
      <c r="J407" s="12" t="b">
        <f>IF(ISNUMBER(SEARCH(X$1,$B407)),MAX(J$1:J406)+1)</f>
        <v>0</v>
      </c>
      <c r="K407" s="12" t="b">
        <f>IF(ISNUMBER(SEARCH(Y$1,$B407)),MAX(K$1:K406)+1)</f>
        <v>0</v>
      </c>
      <c r="L407" s="12" t="b">
        <f>IF(ISNUMBER(SEARCH(Z$1,$B407)),MAX(L$1:L406)+1)</f>
        <v>0</v>
      </c>
      <c r="M407" s="12" t="b">
        <f>IF(ISNUMBER(SEARCH(AA$1,$B407)),MAX(M$1:M406)+1)</f>
        <v>0</v>
      </c>
      <c r="N407" s="12" t="b">
        <f>IF(ISNUMBER(SEARCH(AB$1,$B407)),MAX(N$1:N406)+1)</f>
        <v>0</v>
      </c>
      <c r="O407" s="12">
        <f>'AB Touchpoint System Workbook'!K418</f>
        <v>0</v>
      </c>
      <c r="P407" s="13">
        <f t="shared" si="13"/>
        <v>406</v>
      </c>
    </row>
    <row r="408" spans="1:16" x14ac:dyDescent="0.15">
      <c r="A408" s="9">
        <f>'AB Touchpoint System Workbook'!M419</f>
        <v>0</v>
      </c>
      <c r="B408" s="12" t="str">
        <f t="shared" si="12"/>
        <v>00</v>
      </c>
      <c r="C408" s="12" t="b">
        <f>IF(ISNUMBER(SEARCH(Q$1,$B408)),MAX(C$1:C407)+1)</f>
        <v>0</v>
      </c>
      <c r="D408" s="12" t="b">
        <f>IF(ISNUMBER(SEARCH(R$1,$B408)),MAX(D$1:D407)+1)</f>
        <v>0</v>
      </c>
      <c r="E408" s="12" t="b">
        <f>IF(ISNUMBER(SEARCH(S$1,$B408)),MAX(E$1:E407)+1)</f>
        <v>0</v>
      </c>
      <c r="F408" s="12" t="b">
        <f>IF(ISNUMBER(SEARCH(T$1,$B408)),MAX(F$1:F407)+1)</f>
        <v>0</v>
      </c>
      <c r="G408" s="12" t="b">
        <f>IF(ISNUMBER(SEARCH(U$1,$B408)),MAX(G$1:G407)+1)</f>
        <v>0</v>
      </c>
      <c r="H408" s="12" t="b">
        <f>IF(ISNUMBER(SEARCH(V$1,$B408)),MAX(H$1:H407)+1)</f>
        <v>0</v>
      </c>
      <c r="I408" s="12" t="b">
        <f>IF(ISNUMBER(SEARCH(W$1,$B408)),MAX(I$1:I407)+1)</f>
        <v>0</v>
      </c>
      <c r="J408" s="12" t="b">
        <f>IF(ISNUMBER(SEARCH(X$1,$B408)),MAX(J$1:J407)+1)</f>
        <v>0</v>
      </c>
      <c r="K408" s="12" t="b">
        <f>IF(ISNUMBER(SEARCH(Y$1,$B408)),MAX(K$1:K407)+1)</f>
        <v>0</v>
      </c>
      <c r="L408" s="12" t="b">
        <f>IF(ISNUMBER(SEARCH(Z$1,$B408)),MAX(L$1:L407)+1)</f>
        <v>0</v>
      </c>
      <c r="M408" s="12" t="b">
        <f>IF(ISNUMBER(SEARCH(AA$1,$B408)),MAX(M$1:M407)+1)</f>
        <v>0</v>
      </c>
      <c r="N408" s="12" t="b">
        <f>IF(ISNUMBER(SEARCH(AB$1,$B408)),MAX(N$1:N407)+1)</f>
        <v>0</v>
      </c>
      <c r="O408" s="12">
        <f>'AB Touchpoint System Workbook'!K419</f>
        <v>0</v>
      </c>
      <c r="P408" s="13">
        <f t="shared" si="13"/>
        <v>407</v>
      </c>
    </row>
    <row r="409" spans="1:16" x14ac:dyDescent="0.15">
      <c r="A409" s="9">
        <f>'AB Touchpoint System Workbook'!M420</f>
        <v>0</v>
      </c>
      <c r="B409" s="12" t="str">
        <f t="shared" si="12"/>
        <v>00</v>
      </c>
      <c r="C409" s="12" t="b">
        <f>IF(ISNUMBER(SEARCH(Q$1,$B409)),MAX(C$1:C408)+1)</f>
        <v>0</v>
      </c>
      <c r="D409" s="12" t="b">
        <f>IF(ISNUMBER(SEARCH(R$1,$B409)),MAX(D$1:D408)+1)</f>
        <v>0</v>
      </c>
      <c r="E409" s="12" t="b">
        <f>IF(ISNUMBER(SEARCH(S$1,$B409)),MAX(E$1:E408)+1)</f>
        <v>0</v>
      </c>
      <c r="F409" s="12" t="b">
        <f>IF(ISNUMBER(SEARCH(T$1,$B409)),MAX(F$1:F408)+1)</f>
        <v>0</v>
      </c>
      <c r="G409" s="12" t="b">
        <f>IF(ISNUMBER(SEARCH(U$1,$B409)),MAX(G$1:G408)+1)</f>
        <v>0</v>
      </c>
      <c r="H409" s="12" t="b">
        <f>IF(ISNUMBER(SEARCH(V$1,$B409)),MAX(H$1:H408)+1)</f>
        <v>0</v>
      </c>
      <c r="I409" s="12" t="b">
        <f>IF(ISNUMBER(SEARCH(W$1,$B409)),MAX(I$1:I408)+1)</f>
        <v>0</v>
      </c>
      <c r="J409" s="12" t="b">
        <f>IF(ISNUMBER(SEARCH(X$1,$B409)),MAX(J$1:J408)+1)</f>
        <v>0</v>
      </c>
      <c r="K409" s="12" t="b">
        <f>IF(ISNUMBER(SEARCH(Y$1,$B409)),MAX(K$1:K408)+1)</f>
        <v>0</v>
      </c>
      <c r="L409" s="12" t="b">
        <f>IF(ISNUMBER(SEARCH(Z$1,$B409)),MAX(L$1:L408)+1)</f>
        <v>0</v>
      </c>
      <c r="M409" s="12" t="b">
        <f>IF(ISNUMBER(SEARCH(AA$1,$B409)),MAX(M$1:M408)+1)</f>
        <v>0</v>
      </c>
      <c r="N409" s="12" t="b">
        <f>IF(ISNUMBER(SEARCH(AB$1,$B409)),MAX(N$1:N408)+1)</f>
        <v>0</v>
      </c>
      <c r="O409" s="12">
        <f>'AB Touchpoint System Workbook'!K420</f>
        <v>0</v>
      </c>
      <c r="P409" s="13">
        <f t="shared" si="13"/>
        <v>408</v>
      </c>
    </row>
    <row r="410" spans="1:16" x14ac:dyDescent="0.15">
      <c r="A410" s="9">
        <f>'AB Touchpoint System Workbook'!M421</f>
        <v>0</v>
      </c>
      <c r="B410" s="12" t="str">
        <f t="shared" si="12"/>
        <v>00</v>
      </c>
      <c r="C410" s="12" t="b">
        <f>IF(ISNUMBER(SEARCH(Q$1,$B410)),MAX(C$1:C409)+1)</f>
        <v>0</v>
      </c>
      <c r="D410" s="12" t="b">
        <f>IF(ISNUMBER(SEARCH(R$1,$B410)),MAX(D$1:D409)+1)</f>
        <v>0</v>
      </c>
      <c r="E410" s="12" t="b">
        <f>IF(ISNUMBER(SEARCH(S$1,$B410)),MAX(E$1:E409)+1)</f>
        <v>0</v>
      </c>
      <c r="F410" s="12" t="b">
        <f>IF(ISNUMBER(SEARCH(T$1,$B410)),MAX(F$1:F409)+1)</f>
        <v>0</v>
      </c>
      <c r="G410" s="12" t="b">
        <f>IF(ISNUMBER(SEARCH(U$1,$B410)),MAX(G$1:G409)+1)</f>
        <v>0</v>
      </c>
      <c r="H410" s="12" t="b">
        <f>IF(ISNUMBER(SEARCH(V$1,$B410)),MAX(H$1:H409)+1)</f>
        <v>0</v>
      </c>
      <c r="I410" s="12" t="b">
        <f>IF(ISNUMBER(SEARCH(W$1,$B410)),MAX(I$1:I409)+1)</f>
        <v>0</v>
      </c>
      <c r="J410" s="12" t="b">
        <f>IF(ISNUMBER(SEARCH(X$1,$B410)),MAX(J$1:J409)+1)</f>
        <v>0</v>
      </c>
      <c r="K410" s="12" t="b">
        <f>IF(ISNUMBER(SEARCH(Y$1,$B410)),MAX(K$1:K409)+1)</f>
        <v>0</v>
      </c>
      <c r="L410" s="12" t="b">
        <f>IF(ISNUMBER(SEARCH(Z$1,$B410)),MAX(L$1:L409)+1)</f>
        <v>0</v>
      </c>
      <c r="M410" s="12" t="b">
        <f>IF(ISNUMBER(SEARCH(AA$1,$B410)),MAX(M$1:M409)+1)</f>
        <v>0</v>
      </c>
      <c r="N410" s="12" t="b">
        <f>IF(ISNUMBER(SEARCH(AB$1,$B410)),MAX(N$1:N409)+1)</f>
        <v>0</v>
      </c>
      <c r="O410" s="12">
        <f>'AB Touchpoint System Workbook'!K421</f>
        <v>0</v>
      </c>
      <c r="P410" s="13">
        <f t="shared" si="13"/>
        <v>409</v>
      </c>
    </row>
    <row r="411" spans="1:16" x14ac:dyDescent="0.15">
      <c r="A411" s="9">
        <f>'AB Touchpoint System Workbook'!M422</f>
        <v>0</v>
      </c>
      <c r="B411" s="12" t="str">
        <f t="shared" si="12"/>
        <v>00</v>
      </c>
      <c r="C411" s="12" t="b">
        <f>IF(ISNUMBER(SEARCH(Q$1,$B411)),MAX(C$1:C410)+1)</f>
        <v>0</v>
      </c>
      <c r="D411" s="12" t="b">
        <f>IF(ISNUMBER(SEARCH(R$1,$B411)),MAX(D$1:D410)+1)</f>
        <v>0</v>
      </c>
      <c r="E411" s="12" t="b">
        <f>IF(ISNUMBER(SEARCH(S$1,$B411)),MAX(E$1:E410)+1)</f>
        <v>0</v>
      </c>
      <c r="F411" s="12" t="b">
        <f>IF(ISNUMBER(SEARCH(T$1,$B411)),MAX(F$1:F410)+1)</f>
        <v>0</v>
      </c>
      <c r="G411" s="12" t="b">
        <f>IF(ISNUMBER(SEARCH(U$1,$B411)),MAX(G$1:G410)+1)</f>
        <v>0</v>
      </c>
      <c r="H411" s="12" t="b">
        <f>IF(ISNUMBER(SEARCH(V$1,$B411)),MAX(H$1:H410)+1)</f>
        <v>0</v>
      </c>
      <c r="I411" s="12" t="b">
        <f>IF(ISNUMBER(SEARCH(W$1,$B411)),MAX(I$1:I410)+1)</f>
        <v>0</v>
      </c>
      <c r="J411" s="12" t="b">
        <f>IF(ISNUMBER(SEARCH(X$1,$B411)),MAX(J$1:J410)+1)</f>
        <v>0</v>
      </c>
      <c r="K411" s="12" t="b">
        <f>IF(ISNUMBER(SEARCH(Y$1,$B411)),MAX(K$1:K410)+1)</f>
        <v>0</v>
      </c>
      <c r="L411" s="12" t="b">
        <f>IF(ISNUMBER(SEARCH(Z$1,$B411)),MAX(L$1:L410)+1)</f>
        <v>0</v>
      </c>
      <c r="M411" s="12" t="b">
        <f>IF(ISNUMBER(SEARCH(AA$1,$B411)),MAX(M$1:M410)+1)</f>
        <v>0</v>
      </c>
      <c r="N411" s="12" t="b">
        <f>IF(ISNUMBER(SEARCH(AB$1,$B411)),MAX(N$1:N410)+1)</f>
        <v>0</v>
      </c>
      <c r="O411" s="12">
        <f>'AB Touchpoint System Workbook'!K422</f>
        <v>0</v>
      </c>
      <c r="P411" s="13">
        <f t="shared" si="13"/>
        <v>410</v>
      </c>
    </row>
    <row r="412" spans="1:16" x14ac:dyDescent="0.15">
      <c r="A412" s="9">
        <f>'AB Touchpoint System Workbook'!M423</f>
        <v>0</v>
      </c>
      <c r="B412" s="12" t="str">
        <f t="shared" si="12"/>
        <v>00</v>
      </c>
      <c r="C412" s="12" t="b">
        <f>IF(ISNUMBER(SEARCH(Q$1,$B412)),MAX(C$1:C411)+1)</f>
        <v>0</v>
      </c>
      <c r="D412" s="12" t="b">
        <f>IF(ISNUMBER(SEARCH(R$1,$B412)),MAX(D$1:D411)+1)</f>
        <v>0</v>
      </c>
      <c r="E412" s="12" t="b">
        <f>IF(ISNUMBER(SEARCH(S$1,$B412)),MAX(E$1:E411)+1)</f>
        <v>0</v>
      </c>
      <c r="F412" s="12" t="b">
        <f>IF(ISNUMBER(SEARCH(T$1,$B412)),MAX(F$1:F411)+1)</f>
        <v>0</v>
      </c>
      <c r="G412" s="12" t="b">
        <f>IF(ISNUMBER(SEARCH(U$1,$B412)),MAX(G$1:G411)+1)</f>
        <v>0</v>
      </c>
      <c r="H412" s="12" t="b">
        <f>IF(ISNUMBER(SEARCH(V$1,$B412)),MAX(H$1:H411)+1)</f>
        <v>0</v>
      </c>
      <c r="I412" s="12" t="b">
        <f>IF(ISNUMBER(SEARCH(W$1,$B412)),MAX(I$1:I411)+1)</f>
        <v>0</v>
      </c>
      <c r="J412" s="12" t="b">
        <f>IF(ISNUMBER(SEARCH(X$1,$B412)),MAX(J$1:J411)+1)</f>
        <v>0</v>
      </c>
      <c r="K412" s="12" t="b">
        <f>IF(ISNUMBER(SEARCH(Y$1,$B412)),MAX(K$1:K411)+1)</f>
        <v>0</v>
      </c>
      <c r="L412" s="12" t="b">
        <f>IF(ISNUMBER(SEARCH(Z$1,$B412)),MAX(L$1:L411)+1)</f>
        <v>0</v>
      </c>
      <c r="M412" s="12" t="b">
        <f>IF(ISNUMBER(SEARCH(AA$1,$B412)),MAX(M$1:M411)+1)</f>
        <v>0</v>
      </c>
      <c r="N412" s="12" t="b">
        <f>IF(ISNUMBER(SEARCH(AB$1,$B412)),MAX(N$1:N411)+1)</f>
        <v>0</v>
      </c>
      <c r="O412" s="12">
        <f>'AB Touchpoint System Workbook'!K423</f>
        <v>0</v>
      </c>
      <c r="P412" s="13">
        <f t="shared" si="13"/>
        <v>411</v>
      </c>
    </row>
    <row r="413" spans="1:16" x14ac:dyDescent="0.15">
      <c r="A413" s="9">
        <f>'AB Touchpoint System Workbook'!M424</f>
        <v>0</v>
      </c>
      <c r="B413" s="12" t="str">
        <f t="shared" si="12"/>
        <v>00</v>
      </c>
      <c r="C413" s="12" t="b">
        <f>IF(ISNUMBER(SEARCH(Q$1,$B413)),MAX(C$1:C412)+1)</f>
        <v>0</v>
      </c>
      <c r="D413" s="12" t="b">
        <f>IF(ISNUMBER(SEARCH(R$1,$B413)),MAX(D$1:D412)+1)</f>
        <v>0</v>
      </c>
      <c r="E413" s="12" t="b">
        <f>IF(ISNUMBER(SEARCH(S$1,$B413)),MAX(E$1:E412)+1)</f>
        <v>0</v>
      </c>
      <c r="F413" s="12" t="b">
        <f>IF(ISNUMBER(SEARCH(T$1,$B413)),MAX(F$1:F412)+1)</f>
        <v>0</v>
      </c>
      <c r="G413" s="12" t="b">
        <f>IF(ISNUMBER(SEARCH(U$1,$B413)),MAX(G$1:G412)+1)</f>
        <v>0</v>
      </c>
      <c r="H413" s="12" t="b">
        <f>IF(ISNUMBER(SEARCH(V$1,$B413)),MAX(H$1:H412)+1)</f>
        <v>0</v>
      </c>
      <c r="I413" s="12" t="b">
        <f>IF(ISNUMBER(SEARCH(W$1,$B413)),MAX(I$1:I412)+1)</f>
        <v>0</v>
      </c>
      <c r="J413" s="12" t="b">
        <f>IF(ISNUMBER(SEARCH(X$1,$B413)),MAX(J$1:J412)+1)</f>
        <v>0</v>
      </c>
      <c r="K413" s="12" t="b">
        <f>IF(ISNUMBER(SEARCH(Y$1,$B413)),MAX(K$1:K412)+1)</f>
        <v>0</v>
      </c>
      <c r="L413" s="12" t="b">
        <f>IF(ISNUMBER(SEARCH(Z$1,$B413)),MAX(L$1:L412)+1)</f>
        <v>0</v>
      </c>
      <c r="M413" s="12" t="b">
        <f>IF(ISNUMBER(SEARCH(AA$1,$B413)),MAX(M$1:M412)+1)</f>
        <v>0</v>
      </c>
      <c r="N413" s="12" t="b">
        <f>IF(ISNUMBER(SEARCH(AB$1,$B413)),MAX(N$1:N412)+1)</f>
        <v>0</v>
      </c>
      <c r="O413" s="12">
        <f>'AB Touchpoint System Workbook'!K424</f>
        <v>0</v>
      </c>
      <c r="P413" s="13">
        <f t="shared" si="13"/>
        <v>412</v>
      </c>
    </row>
    <row r="414" spans="1:16" x14ac:dyDescent="0.15">
      <c r="A414" s="9">
        <f>'AB Touchpoint System Workbook'!M425</f>
        <v>0</v>
      </c>
      <c r="B414" s="12" t="str">
        <f t="shared" si="12"/>
        <v>00</v>
      </c>
      <c r="C414" s="12" t="b">
        <f>IF(ISNUMBER(SEARCH(Q$1,$B414)),MAX(C$1:C413)+1)</f>
        <v>0</v>
      </c>
      <c r="D414" s="12" t="b">
        <f>IF(ISNUMBER(SEARCH(R$1,$B414)),MAX(D$1:D413)+1)</f>
        <v>0</v>
      </c>
      <c r="E414" s="12" t="b">
        <f>IF(ISNUMBER(SEARCH(S$1,$B414)),MAX(E$1:E413)+1)</f>
        <v>0</v>
      </c>
      <c r="F414" s="12" t="b">
        <f>IF(ISNUMBER(SEARCH(T$1,$B414)),MAX(F$1:F413)+1)</f>
        <v>0</v>
      </c>
      <c r="G414" s="12" t="b">
        <f>IF(ISNUMBER(SEARCH(U$1,$B414)),MAX(G$1:G413)+1)</f>
        <v>0</v>
      </c>
      <c r="H414" s="12" t="b">
        <f>IF(ISNUMBER(SEARCH(V$1,$B414)),MAX(H$1:H413)+1)</f>
        <v>0</v>
      </c>
      <c r="I414" s="12" t="b">
        <f>IF(ISNUMBER(SEARCH(W$1,$B414)),MAX(I$1:I413)+1)</f>
        <v>0</v>
      </c>
      <c r="J414" s="12" t="b">
        <f>IF(ISNUMBER(SEARCH(X$1,$B414)),MAX(J$1:J413)+1)</f>
        <v>0</v>
      </c>
      <c r="K414" s="12" t="b">
        <f>IF(ISNUMBER(SEARCH(Y$1,$B414)),MAX(K$1:K413)+1)</f>
        <v>0</v>
      </c>
      <c r="L414" s="12" t="b">
        <f>IF(ISNUMBER(SEARCH(Z$1,$B414)),MAX(L$1:L413)+1)</f>
        <v>0</v>
      </c>
      <c r="M414" s="12" t="b">
        <f>IF(ISNUMBER(SEARCH(AA$1,$B414)),MAX(M$1:M413)+1)</f>
        <v>0</v>
      </c>
      <c r="N414" s="12" t="b">
        <f>IF(ISNUMBER(SEARCH(AB$1,$B414)),MAX(N$1:N413)+1)</f>
        <v>0</v>
      </c>
      <c r="O414" s="12">
        <f>'AB Touchpoint System Workbook'!K425</f>
        <v>0</v>
      </c>
      <c r="P414" s="13">
        <f t="shared" si="13"/>
        <v>413</v>
      </c>
    </row>
    <row r="415" spans="1:16" x14ac:dyDescent="0.15">
      <c r="A415" s="9">
        <f>'AB Touchpoint System Workbook'!M426</f>
        <v>0</v>
      </c>
      <c r="B415" s="12" t="str">
        <f t="shared" si="12"/>
        <v>00</v>
      </c>
      <c r="C415" s="12" t="b">
        <f>IF(ISNUMBER(SEARCH(Q$1,$B415)),MAX(C$1:C414)+1)</f>
        <v>0</v>
      </c>
      <c r="D415" s="12" t="b">
        <f>IF(ISNUMBER(SEARCH(R$1,$B415)),MAX(D$1:D414)+1)</f>
        <v>0</v>
      </c>
      <c r="E415" s="12" t="b">
        <f>IF(ISNUMBER(SEARCH(S$1,$B415)),MAX(E$1:E414)+1)</f>
        <v>0</v>
      </c>
      <c r="F415" s="12" t="b">
        <f>IF(ISNUMBER(SEARCH(T$1,$B415)),MAX(F$1:F414)+1)</f>
        <v>0</v>
      </c>
      <c r="G415" s="12" t="b">
        <f>IF(ISNUMBER(SEARCH(U$1,$B415)),MAX(G$1:G414)+1)</f>
        <v>0</v>
      </c>
      <c r="H415" s="12" t="b">
        <f>IF(ISNUMBER(SEARCH(V$1,$B415)),MAX(H$1:H414)+1)</f>
        <v>0</v>
      </c>
      <c r="I415" s="12" t="b">
        <f>IF(ISNUMBER(SEARCH(W$1,$B415)),MAX(I$1:I414)+1)</f>
        <v>0</v>
      </c>
      <c r="J415" s="12" t="b">
        <f>IF(ISNUMBER(SEARCH(X$1,$B415)),MAX(J$1:J414)+1)</f>
        <v>0</v>
      </c>
      <c r="K415" s="12" t="b">
        <f>IF(ISNUMBER(SEARCH(Y$1,$B415)),MAX(K$1:K414)+1)</f>
        <v>0</v>
      </c>
      <c r="L415" s="12" t="b">
        <f>IF(ISNUMBER(SEARCH(Z$1,$B415)),MAX(L$1:L414)+1)</f>
        <v>0</v>
      </c>
      <c r="M415" s="12" t="b">
        <f>IF(ISNUMBER(SEARCH(AA$1,$B415)),MAX(M$1:M414)+1)</f>
        <v>0</v>
      </c>
      <c r="N415" s="12" t="b">
        <f>IF(ISNUMBER(SEARCH(AB$1,$B415)),MAX(N$1:N414)+1)</f>
        <v>0</v>
      </c>
      <c r="O415" s="12">
        <f>'AB Touchpoint System Workbook'!K426</f>
        <v>0</v>
      </c>
      <c r="P415" s="13">
        <f t="shared" si="13"/>
        <v>414</v>
      </c>
    </row>
    <row r="416" spans="1:16" x14ac:dyDescent="0.15">
      <c r="A416" s="9">
        <f>'AB Touchpoint System Workbook'!M427</f>
        <v>0</v>
      </c>
      <c r="B416" s="12" t="str">
        <f t="shared" si="12"/>
        <v>00</v>
      </c>
      <c r="C416" s="12" t="b">
        <f>IF(ISNUMBER(SEARCH(Q$1,$B416)),MAX(C$1:C415)+1)</f>
        <v>0</v>
      </c>
      <c r="D416" s="12" t="b">
        <f>IF(ISNUMBER(SEARCH(R$1,$B416)),MAX(D$1:D415)+1)</f>
        <v>0</v>
      </c>
      <c r="E416" s="12" t="b">
        <f>IF(ISNUMBER(SEARCH(S$1,$B416)),MAX(E$1:E415)+1)</f>
        <v>0</v>
      </c>
      <c r="F416" s="12" t="b">
        <f>IF(ISNUMBER(SEARCH(T$1,$B416)),MAX(F$1:F415)+1)</f>
        <v>0</v>
      </c>
      <c r="G416" s="12" t="b">
        <f>IF(ISNUMBER(SEARCH(U$1,$B416)),MAX(G$1:G415)+1)</f>
        <v>0</v>
      </c>
      <c r="H416" s="12" t="b">
        <f>IF(ISNUMBER(SEARCH(V$1,$B416)),MAX(H$1:H415)+1)</f>
        <v>0</v>
      </c>
      <c r="I416" s="12" t="b">
        <f>IF(ISNUMBER(SEARCH(W$1,$B416)),MAX(I$1:I415)+1)</f>
        <v>0</v>
      </c>
      <c r="J416" s="12" t="b">
        <f>IF(ISNUMBER(SEARCH(X$1,$B416)),MAX(J$1:J415)+1)</f>
        <v>0</v>
      </c>
      <c r="K416" s="12" t="b">
        <f>IF(ISNUMBER(SEARCH(Y$1,$B416)),MAX(K$1:K415)+1)</f>
        <v>0</v>
      </c>
      <c r="L416" s="12" t="b">
        <f>IF(ISNUMBER(SEARCH(Z$1,$B416)),MAX(L$1:L415)+1)</f>
        <v>0</v>
      </c>
      <c r="M416" s="12" t="b">
        <f>IF(ISNUMBER(SEARCH(AA$1,$B416)),MAX(M$1:M415)+1)</f>
        <v>0</v>
      </c>
      <c r="N416" s="12" t="b">
        <f>IF(ISNUMBER(SEARCH(AB$1,$B416)),MAX(N$1:N415)+1)</f>
        <v>0</v>
      </c>
      <c r="O416" s="12">
        <f>'AB Touchpoint System Workbook'!K427</f>
        <v>0</v>
      </c>
      <c r="P416" s="13">
        <f t="shared" si="13"/>
        <v>415</v>
      </c>
    </row>
    <row r="417" spans="1:16" x14ac:dyDescent="0.15">
      <c r="A417" s="9">
        <f>'AB Touchpoint System Workbook'!M428</f>
        <v>0</v>
      </c>
      <c r="B417" s="12" t="str">
        <f t="shared" si="12"/>
        <v>00</v>
      </c>
      <c r="C417" s="12" t="b">
        <f>IF(ISNUMBER(SEARCH(Q$1,$B417)),MAX(C$1:C416)+1)</f>
        <v>0</v>
      </c>
      <c r="D417" s="12" t="b">
        <f>IF(ISNUMBER(SEARCH(R$1,$B417)),MAX(D$1:D416)+1)</f>
        <v>0</v>
      </c>
      <c r="E417" s="12" t="b">
        <f>IF(ISNUMBER(SEARCH(S$1,$B417)),MAX(E$1:E416)+1)</f>
        <v>0</v>
      </c>
      <c r="F417" s="12" t="b">
        <f>IF(ISNUMBER(SEARCH(T$1,$B417)),MAX(F$1:F416)+1)</f>
        <v>0</v>
      </c>
      <c r="G417" s="12" t="b">
        <f>IF(ISNUMBER(SEARCH(U$1,$B417)),MAX(G$1:G416)+1)</f>
        <v>0</v>
      </c>
      <c r="H417" s="12" t="b">
        <f>IF(ISNUMBER(SEARCH(V$1,$B417)),MAX(H$1:H416)+1)</f>
        <v>0</v>
      </c>
      <c r="I417" s="12" t="b">
        <f>IF(ISNUMBER(SEARCH(W$1,$B417)),MAX(I$1:I416)+1)</f>
        <v>0</v>
      </c>
      <c r="J417" s="12" t="b">
        <f>IF(ISNUMBER(SEARCH(X$1,$B417)),MAX(J$1:J416)+1)</f>
        <v>0</v>
      </c>
      <c r="K417" s="12" t="b">
        <f>IF(ISNUMBER(SEARCH(Y$1,$B417)),MAX(K$1:K416)+1)</f>
        <v>0</v>
      </c>
      <c r="L417" s="12" t="b">
        <f>IF(ISNUMBER(SEARCH(Z$1,$B417)),MAX(L$1:L416)+1)</f>
        <v>0</v>
      </c>
      <c r="M417" s="12" t="b">
        <f>IF(ISNUMBER(SEARCH(AA$1,$B417)),MAX(M$1:M416)+1)</f>
        <v>0</v>
      </c>
      <c r="N417" s="12" t="b">
        <f>IF(ISNUMBER(SEARCH(AB$1,$B417)),MAX(N$1:N416)+1)</f>
        <v>0</v>
      </c>
      <c r="O417" s="12">
        <f>'AB Touchpoint System Workbook'!K428</f>
        <v>0</v>
      </c>
      <c r="P417" s="13">
        <f t="shared" si="13"/>
        <v>416</v>
      </c>
    </row>
    <row r="418" spans="1:16" x14ac:dyDescent="0.15">
      <c r="A418" s="9">
        <f>'AB Touchpoint System Workbook'!M429</f>
        <v>0</v>
      </c>
      <c r="B418" s="12" t="str">
        <f t="shared" si="12"/>
        <v>00</v>
      </c>
      <c r="C418" s="12" t="b">
        <f>IF(ISNUMBER(SEARCH(Q$1,$B418)),MAX(C$1:C417)+1)</f>
        <v>0</v>
      </c>
      <c r="D418" s="12" t="b">
        <f>IF(ISNUMBER(SEARCH(R$1,$B418)),MAX(D$1:D417)+1)</f>
        <v>0</v>
      </c>
      <c r="E418" s="12" t="b">
        <f>IF(ISNUMBER(SEARCH(S$1,$B418)),MAX(E$1:E417)+1)</f>
        <v>0</v>
      </c>
      <c r="F418" s="12" t="b">
        <f>IF(ISNUMBER(SEARCH(T$1,$B418)),MAX(F$1:F417)+1)</f>
        <v>0</v>
      </c>
      <c r="G418" s="12" t="b">
        <f>IF(ISNUMBER(SEARCH(U$1,$B418)),MAX(G$1:G417)+1)</f>
        <v>0</v>
      </c>
      <c r="H418" s="12" t="b">
        <f>IF(ISNUMBER(SEARCH(V$1,$B418)),MAX(H$1:H417)+1)</f>
        <v>0</v>
      </c>
      <c r="I418" s="12" t="b">
        <f>IF(ISNUMBER(SEARCH(W$1,$B418)),MAX(I$1:I417)+1)</f>
        <v>0</v>
      </c>
      <c r="J418" s="12" t="b">
        <f>IF(ISNUMBER(SEARCH(X$1,$B418)),MAX(J$1:J417)+1)</f>
        <v>0</v>
      </c>
      <c r="K418" s="12" t="b">
        <f>IF(ISNUMBER(SEARCH(Y$1,$B418)),MAX(K$1:K417)+1)</f>
        <v>0</v>
      </c>
      <c r="L418" s="12" t="b">
        <f>IF(ISNUMBER(SEARCH(Z$1,$B418)),MAX(L$1:L417)+1)</f>
        <v>0</v>
      </c>
      <c r="M418" s="12" t="b">
        <f>IF(ISNUMBER(SEARCH(AA$1,$B418)),MAX(M$1:M417)+1)</f>
        <v>0</v>
      </c>
      <c r="N418" s="12" t="b">
        <f>IF(ISNUMBER(SEARCH(AB$1,$B418)),MAX(N$1:N417)+1)</f>
        <v>0</v>
      </c>
      <c r="O418" s="12">
        <f>'AB Touchpoint System Workbook'!K429</f>
        <v>0</v>
      </c>
      <c r="P418" s="13">
        <f t="shared" si="13"/>
        <v>417</v>
      </c>
    </row>
    <row r="419" spans="1:16" x14ac:dyDescent="0.15">
      <c r="A419" s="9">
        <f>'AB Touchpoint System Workbook'!M430</f>
        <v>0</v>
      </c>
      <c r="B419" s="12" t="str">
        <f t="shared" si="12"/>
        <v>00</v>
      </c>
      <c r="C419" s="12" t="b">
        <f>IF(ISNUMBER(SEARCH(Q$1,$B419)),MAX(C$1:C418)+1)</f>
        <v>0</v>
      </c>
      <c r="D419" s="12" t="b">
        <f>IF(ISNUMBER(SEARCH(R$1,$B419)),MAX(D$1:D418)+1)</f>
        <v>0</v>
      </c>
      <c r="E419" s="12" t="b">
        <f>IF(ISNUMBER(SEARCH(S$1,$B419)),MAX(E$1:E418)+1)</f>
        <v>0</v>
      </c>
      <c r="F419" s="12" t="b">
        <f>IF(ISNUMBER(SEARCH(T$1,$B419)),MAX(F$1:F418)+1)</f>
        <v>0</v>
      </c>
      <c r="G419" s="12" t="b">
        <f>IF(ISNUMBER(SEARCH(U$1,$B419)),MAX(G$1:G418)+1)</f>
        <v>0</v>
      </c>
      <c r="H419" s="12" t="b">
        <f>IF(ISNUMBER(SEARCH(V$1,$B419)),MAX(H$1:H418)+1)</f>
        <v>0</v>
      </c>
      <c r="I419" s="12" t="b">
        <f>IF(ISNUMBER(SEARCH(W$1,$B419)),MAX(I$1:I418)+1)</f>
        <v>0</v>
      </c>
      <c r="J419" s="12" t="b">
        <f>IF(ISNUMBER(SEARCH(X$1,$B419)),MAX(J$1:J418)+1)</f>
        <v>0</v>
      </c>
      <c r="K419" s="12" t="b">
        <f>IF(ISNUMBER(SEARCH(Y$1,$B419)),MAX(K$1:K418)+1)</f>
        <v>0</v>
      </c>
      <c r="L419" s="12" t="b">
        <f>IF(ISNUMBER(SEARCH(Z$1,$B419)),MAX(L$1:L418)+1)</f>
        <v>0</v>
      </c>
      <c r="M419" s="12" t="b">
        <f>IF(ISNUMBER(SEARCH(AA$1,$B419)),MAX(M$1:M418)+1)</f>
        <v>0</v>
      </c>
      <c r="N419" s="12" t="b">
        <f>IF(ISNUMBER(SEARCH(AB$1,$B419)),MAX(N$1:N418)+1)</f>
        <v>0</v>
      </c>
      <c r="O419" s="12">
        <f>'AB Touchpoint System Workbook'!K430</f>
        <v>0</v>
      </c>
      <c r="P419" s="13">
        <f t="shared" si="13"/>
        <v>418</v>
      </c>
    </row>
    <row r="420" spans="1:16" x14ac:dyDescent="0.15">
      <c r="A420" s="9">
        <f>'AB Touchpoint System Workbook'!M431</f>
        <v>0</v>
      </c>
      <c r="B420" s="12" t="str">
        <f t="shared" si="12"/>
        <v>00</v>
      </c>
      <c r="C420" s="12" t="b">
        <f>IF(ISNUMBER(SEARCH(Q$1,$B420)),MAX(C$1:C419)+1)</f>
        <v>0</v>
      </c>
      <c r="D420" s="12" t="b">
        <f>IF(ISNUMBER(SEARCH(R$1,$B420)),MAX(D$1:D419)+1)</f>
        <v>0</v>
      </c>
      <c r="E420" s="12" t="b">
        <f>IF(ISNUMBER(SEARCH(S$1,$B420)),MAX(E$1:E419)+1)</f>
        <v>0</v>
      </c>
      <c r="F420" s="12" t="b">
        <f>IF(ISNUMBER(SEARCH(T$1,$B420)),MAX(F$1:F419)+1)</f>
        <v>0</v>
      </c>
      <c r="G420" s="12" t="b">
        <f>IF(ISNUMBER(SEARCH(U$1,$B420)),MAX(G$1:G419)+1)</f>
        <v>0</v>
      </c>
      <c r="H420" s="12" t="b">
        <f>IF(ISNUMBER(SEARCH(V$1,$B420)),MAX(H$1:H419)+1)</f>
        <v>0</v>
      </c>
      <c r="I420" s="12" t="b">
        <f>IF(ISNUMBER(SEARCH(W$1,$B420)),MAX(I$1:I419)+1)</f>
        <v>0</v>
      </c>
      <c r="J420" s="12" t="b">
        <f>IF(ISNUMBER(SEARCH(X$1,$B420)),MAX(J$1:J419)+1)</f>
        <v>0</v>
      </c>
      <c r="K420" s="12" t="b">
        <f>IF(ISNUMBER(SEARCH(Y$1,$B420)),MAX(K$1:K419)+1)</f>
        <v>0</v>
      </c>
      <c r="L420" s="12" t="b">
        <f>IF(ISNUMBER(SEARCH(Z$1,$B420)),MAX(L$1:L419)+1)</f>
        <v>0</v>
      </c>
      <c r="M420" s="12" t="b">
        <f>IF(ISNUMBER(SEARCH(AA$1,$B420)),MAX(M$1:M419)+1)</f>
        <v>0</v>
      </c>
      <c r="N420" s="12" t="b">
        <f>IF(ISNUMBER(SEARCH(AB$1,$B420)),MAX(N$1:N419)+1)</f>
        <v>0</v>
      </c>
      <c r="O420" s="12">
        <f>'AB Touchpoint System Workbook'!K431</f>
        <v>0</v>
      </c>
      <c r="P420" s="13">
        <f t="shared" si="13"/>
        <v>419</v>
      </c>
    </row>
    <row r="421" spans="1:16" x14ac:dyDescent="0.15">
      <c r="A421" s="9">
        <f>'AB Touchpoint System Workbook'!M432</f>
        <v>0</v>
      </c>
      <c r="B421" s="12" t="str">
        <f t="shared" si="12"/>
        <v>00</v>
      </c>
      <c r="C421" s="12" t="b">
        <f>IF(ISNUMBER(SEARCH(Q$1,$B421)),MAX(C$1:C420)+1)</f>
        <v>0</v>
      </c>
      <c r="D421" s="12" t="b">
        <f>IF(ISNUMBER(SEARCH(R$1,$B421)),MAX(D$1:D420)+1)</f>
        <v>0</v>
      </c>
      <c r="E421" s="12" t="b">
        <f>IF(ISNUMBER(SEARCH(S$1,$B421)),MAX(E$1:E420)+1)</f>
        <v>0</v>
      </c>
      <c r="F421" s="12" t="b">
        <f>IF(ISNUMBER(SEARCH(T$1,$B421)),MAX(F$1:F420)+1)</f>
        <v>0</v>
      </c>
      <c r="G421" s="12" t="b">
        <f>IF(ISNUMBER(SEARCH(U$1,$B421)),MAX(G$1:G420)+1)</f>
        <v>0</v>
      </c>
      <c r="H421" s="12" t="b">
        <f>IF(ISNUMBER(SEARCH(V$1,$B421)),MAX(H$1:H420)+1)</f>
        <v>0</v>
      </c>
      <c r="I421" s="12" t="b">
        <f>IF(ISNUMBER(SEARCH(W$1,$B421)),MAX(I$1:I420)+1)</f>
        <v>0</v>
      </c>
      <c r="J421" s="12" t="b">
        <f>IF(ISNUMBER(SEARCH(X$1,$B421)),MAX(J$1:J420)+1)</f>
        <v>0</v>
      </c>
      <c r="K421" s="12" t="b">
        <f>IF(ISNUMBER(SEARCH(Y$1,$B421)),MAX(K$1:K420)+1)</f>
        <v>0</v>
      </c>
      <c r="L421" s="12" t="b">
        <f>IF(ISNUMBER(SEARCH(Z$1,$B421)),MAX(L$1:L420)+1)</f>
        <v>0</v>
      </c>
      <c r="M421" s="12" t="b">
        <f>IF(ISNUMBER(SEARCH(AA$1,$B421)),MAX(M$1:M420)+1)</f>
        <v>0</v>
      </c>
      <c r="N421" s="12" t="b">
        <f>IF(ISNUMBER(SEARCH(AB$1,$B421)),MAX(N$1:N420)+1)</f>
        <v>0</v>
      </c>
      <c r="O421" s="12">
        <f>'AB Touchpoint System Workbook'!K432</f>
        <v>0</v>
      </c>
      <c r="P421" s="13">
        <f t="shared" si="13"/>
        <v>420</v>
      </c>
    </row>
    <row r="422" spans="1:16" x14ac:dyDescent="0.15">
      <c r="A422" s="9">
        <f>'AB Touchpoint System Workbook'!M433</f>
        <v>0</v>
      </c>
      <c r="B422" s="12" t="str">
        <f t="shared" si="12"/>
        <v>00</v>
      </c>
      <c r="C422" s="12" t="b">
        <f>IF(ISNUMBER(SEARCH(Q$1,$B422)),MAX(C$1:C421)+1)</f>
        <v>0</v>
      </c>
      <c r="D422" s="12" t="b">
        <f>IF(ISNUMBER(SEARCH(R$1,$B422)),MAX(D$1:D421)+1)</f>
        <v>0</v>
      </c>
      <c r="E422" s="12" t="b">
        <f>IF(ISNUMBER(SEARCH(S$1,$B422)),MAX(E$1:E421)+1)</f>
        <v>0</v>
      </c>
      <c r="F422" s="12" t="b">
        <f>IF(ISNUMBER(SEARCH(T$1,$B422)),MAX(F$1:F421)+1)</f>
        <v>0</v>
      </c>
      <c r="G422" s="12" t="b">
        <f>IF(ISNUMBER(SEARCH(U$1,$B422)),MAX(G$1:G421)+1)</f>
        <v>0</v>
      </c>
      <c r="H422" s="12" t="b">
        <f>IF(ISNUMBER(SEARCH(V$1,$B422)),MAX(H$1:H421)+1)</f>
        <v>0</v>
      </c>
      <c r="I422" s="12" t="b">
        <f>IF(ISNUMBER(SEARCH(W$1,$B422)),MAX(I$1:I421)+1)</f>
        <v>0</v>
      </c>
      <c r="J422" s="12" t="b">
        <f>IF(ISNUMBER(SEARCH(X$1,$B422)),MAX(J$1:J421)+1)</f>
        <v>0</v>
      </c>
      <c r="K422" s="12" t="b">
        <f>IF(ISNUMBER(SEARCH(Y$1,$B422)),MAX(K$1:K421)+1)</f>
        <v>0</v>
      </c>
      <c r="L422" s="12" t="b">
        <f>IF(ISNUMBER(SEARCH(Z$1,$B422)),MAX(L$1:L421)+1)</f>
        <v>0</v>
      </c>
      <c r="M422" s="12" t="b">
        <f>IF(ISNUMBER(SEARCH(AA$1,$B422)),MAX(M$1:M421)+1)</f>
        <v>0</v>
      </c>
      <c r="N422" s="12" t="b">
        <f>IF(ISNUMBER(SEARCH(AB$1,$B422)),MAX(N$1:N421)+1)</f>
        <v>0</v>
      </c>
      <c r="O422" s="12">
        <f>'AB Touchpoint System Workbook'!K433</f>
        <v>0</v>
      </c>
      <c r="P422" s="13">
        <f t="shared" si="13"/>
        <v>421</v>
      </c>
    </row>
    <row r="423" spans="1:16" x14ac:dyDescent="0.15">
      <c r="A423" s="9">
        <f>'AB Touchpoint System Workbook'!M434</f>
        <v>0</v>
      </c>
      <c r="B423" s="12" t="str">
        <f t="shared" si="12"/>
        <v>00</v>
      </c>
      <c r="C423" s="12" t="b">
        <f>IF(ISNUMBER(SEARCH(Q$1,$B423)),MAX(C$1:C422)+1)</f>
        <v>0</v>
      </c>
      <c r="D423" s="12" t="b">
        <f>IF(ISNUMBER(SEARCH(R$1,$B423)),MAX(D$1:D422)+1)</f>
        <v>0</v>
      </c>
      <c r="E423" s="12" t="b">
        <f>IF(ISNUMBER(SEARCH(S$1,$B423)),MAX(E$1:E422)+1)</f>
        <v>0</v>
      </c>
      <c r="F423" s="12" t="b">
        <f>IF(ISNUMBER(SEARCH(T$1,$B423)),MAX(F$1:F422)+1)</f>
        <v>0</v>
      </c>
      <c r="G423" s="12" t="b">
        <f>IF(ISNUMBER(SEARCH(U$1,$B423)),MAX(G$1:G422)+1)</f>
        <v>0</v>
      </c>
      <c r="H423" s="12" t="b">
        <f>IF(ISNUMBER(SEARCH(V$1,$B423)),MAX(H$1:H422)+1)</f>
        <v>0</v>
      </c>
      <c r="I423" s="12" t="b">
        <f>IF(ISNUMBER(SEARCH(W$1,$B423)),MAX(I$1:I422)+1)</f>
        <v>0</v>
      </c>
      <c r="J423" s="12" t="b">
        <f>IF(ISNUMBER(SEARCH(X$1,$B423)),MAX(J$1:J422)+1)</f>
        <v>0</v>
      </c>
      <c r="K423" s="12" t="b">
        <f>IF(ISNUMBER(SEARCH(Y$1,$B423)),MAX(K$1:K422)+1)</f>
        <v>0</v>
      </c>
      <c r="L423" s="12" t="b">
        <f>IF(ISNUMBER(SEARCH(Z$1,$B423)),MAX(L$1:L422)+1)</f>
        <v>0</v>
      </c>
      <c r="M423" s="12" t="b">
        <f>IF(ISNUMBER(SEARCH(AA$1,$B423)),MAX(M$1:M422)+1)</f>
        <v>0</v>
      </c>
      <c r="N423" s="12" t="b">
        <f>IF(ISNUMBER(SEARCH(AB$1,$B423)),MAX(N$1:N422)+1)</f>
        <v>0</v>
      </c>
      <c r="O423" s="12">
        <f>'AB Touchpoint System Workbook'!K434</f>
        <v>0</v>
      </c>
      <c r="P423" s="13">
        <f t="shared" si="13"/>
        <v>422</v>
      </c>
    </row>
    <row r="424" spans="1:16" x14ac:dyDescent="0.15">
      <c r="A424" s="9">
        <f>'AB Touchpoint System Workbook'!M435</f>
        <v>0</v>
      </c>
      <c r="B424" s="12" t="str">
        <f t="shared" si="12"/>
        <v>00</v>
      </c>
      <c r="C424" s="12" t="b">
        <f>IF(ISNUMBER(SEARCH(Q$1,$B424)),MAX(C$1:C423)+1)</f>
        <v>0</v>
      </c>
      <c r="D424" s="12" t="b">
        <f>IF(ISNUMBER(SEARCH(R$1,$B424)),MAX(D$1:D423)+1)</f>
        <v>0</v>
      </c>
      <c r="E424" s="12" t="b">
        <f>IF(ISNUMBER(SEARCH(S$1,$B424)),MAX(E$1:E423)+1)</f>
        <v>0</v>
      </c>
      <c r="F424" s="12" t="b">
        <f>IF(ISNUMBER(SEARCH(T$1,$B424)),MAX(F$1:F423)+1)</f>
        <v>0</v>
      </c>
      <c r="G424" s="12" t="b">
        <f>IF(ISNUMBER(SEARCH(U$1,$B424)),MAX(G$1:G423)+1)</f>
        <v>0</v>
      </c>
      <c r="H424" s="12" t="b">
        <f>IF(ISNUMBER(SEARCH(V$1,$B424)),MAX(H$1:H423)+1)</f>
        <v>0</v>
      </c>
      <c r="I424" s="12" t="b">
        <f>IF(ISNUMBER(SEARCH(W$1,$B424)),MAX(I$1:I423)+1)</f>
        <v>0</v>
      </c>
      <c r="J424" s="12" t="b">
        <f>IF(ISNUMBER(SEARCH(X$1,$B424)),MAX(J$1:J423)+1)</f>
        <v>0</v>
      </c>
      <c r="K424" s="12" t="b">
        <f>IF(ISNUMBER(SEARCH(Y$1,$B424)),MAX(K$1:K423)+1)</f>
        <v>0</v>
      </c>
      <c r="L424" s="12" t="b">
        <f>IF(ISNUMBER(SEARCH(Z$1,$B424)),MAX(L$1:L423)+1)</f>
        <v>0</v>
      </c>
      <c r="M424" s="12" t="b">
        <f>IF(ISNUMBER(SEARCH(AA$1,$B424)),MAX(M$1:M423)+1)</f>
        <v>0</v>
      </c>
      <c r="N424" s="12" t="b">
        <f>IF(ISNUMBER(SEARCH(AB$1,$B424)),MAX(N$1:N423)+1)</f>
        <v>0</v>
      </c>
      <c r="O424" s="12">
        <f>'AB Touchpoint System Workbook'!K435</f>
        <v>0</v>
      </c>
      <c r="P424" s="13">
        <f t="shared" si="13"/>
        <v>423</v>
      </c>
    </row>
    <row r="425" spans="1:16" x14ac:dyDescent="0.15">
      <c r="A425" s="9">
        <f>'AB Touchpoint System Workbook'!M436</f>
        <v>0</v>
      </c>
      <c r="B425" s="12" t="str">
        <f t="shared" si="12"/>
        <v>00</v>
      </c>
      <c r="C425" s="12" t="b">
        <f>IF(ISNUMBER(SEARCH(Q$1,$B425)),MAX(C$1:C424)+1)</f>
        <v>0</v>
      </c>
      <c r="D425" s="12" t="b">
        <f>IF(ISNUMBER(SEARCH(R$1,$B425)),MAX(D$1:D424)+1)</f>
        <v>0</v>
      </c>
      <c r="E425" s="12" t="b">
        <f>IF(ISNUMBER(SEARCH(S$1,$B425)),MAX(E$1:E424)+1)</f>
        <v>0</v>
      </c>
      <c r="F425" s="12" t="b">
        <f>IF(ISNUMBER(SEARCH(T$1,$B425)),MAX(F$1:F424)+1)</f>
        <v>0</v>
      </c>
      <c r="G425" s="12" t="b">
        <f>IF(ISNUMBER(SEARCH(U$1,$B425)),MAX(G$1:G424)+1)</f>
        <v>0</v>
      </c>
      <c r="H425" s="12" t="b">
        <f>IF(ISNUMBER(SEARCH(V$1,$B425)),MAX(H$1:H424)+1)</f>
        <v>0</v>
      </c>
      <c r="I425" s="12" t="b">
        <f>IF(ISNUMBER(SEARCH(W$1,$B425)),MAX(I$1:I424)+1)</f>
        <v>0</v>
      </c>
      <c r="J425" s="12" t="b">
        <f>IF(ISNUMBER(SEARCH(X$1,$B425)),MAX(J$1:J424)+1)</f>
        <v>0</v>
      </c>
      <c r="K425" s="12" t="b">
        <f>IF(ISNUMBER(SEARCH(Y$1,$B425)),MAX(K$1:K424)+1)</f>
        <v>0</v>
      </c>
      <c r="L425" s="12" t="b">
        <f>IF(ISNUMBER(SEARCH(Z$1,$B425)),MAX(L$1:L424)+1)</f>
        <v>0</v>
      </c>
      <c r="M425" s="12" t="b">
        <f>IF(ISNUMBER(SEARCH(AA$1,$B425)),MAX(M$1:M424)+1)</f>
        <v>0</v>
      </c>
      <c r="N425" s="12" t="b">
        <f>IF(ISNUMBER(SEARCH(AB$1,$B425)),MAX(N$1:N424)+1)</f>
        <v>0</v>
      </c>
      <c r="O425" s="12">
        <f>'AB Touchpoint System Workbook'!K436</f>
        <v>0</v>
      </c>
      <c r="P425" s="13">
        <f t="shared" si="13"/>
        <v>424</v>
      </c>
    </row>
    <row r="426" spans="1:16" x14ac:dyDescent="0.15">
      <c r="A426" s="9">
        <f>'AB Touchpoint System Workbook'!M437</f>
        <v>0</v>
      </c>
      <c r="B426" s="12" t="str">
        <f t="shared" si="12"/>
        <v>00</v>
      </c>
      <c r="C426" s="12" t="b">
        <f>IF(ISNUMBER(SEARCH(Q$1,$B426)),MAX(C$1:C425)+1)</f>
        <v>0</v>
      </c>
      <c r="D426" s="12" t="b">
        <f>IF(ISNUMBER(SEARCH(R$1,$B426)),MAX(D$1:D425)+1)</f>
        <v>0</v>
      </c>
      <c r="E426" s="12" t="b">
        <f>IF(ISNUMBER(SEARCH(S$1,$B426)),MAX(E$1:E425)+1)</f>
        <v>0</v>
      </c>
      <c r="F426" s="12" t="b">
        <f>IF(ISNUMBER(SEARCH(T$1,$B426)),MAX(F$1:F425)+1)</f>
        <v>0</v>
      </c>
      <c r="G426" s="12" t="b">
        <f>IF(ISNUMBER(SEARCH(U$1,$B426)),MAX(G$1:G425)+1)</f>
        <v>0</v>
      </c>
      <c r="H426" s="12" t="b">
        <f>IF(ISNUMBER(SEARCH(V$1,$B426)),MAX(H$1:H425)+1)</f>
        <v>0</v>
      </c>
      <c r="I426" s="12" t="b">
        <f>IF(ISNUMBER(SEARCH(W$1,$B426)),MAX(I$1:I425)+1)</f>
        <v>0</v>
      </c>
      <c r="J426" s="12" t="b">
        <f>IF(ISNUMBER(SEARCH(X$1,$B426)),MAX(J$1:J425)+1)</f>
        <v>0</v>
      </c>
      <c r="K426" s="12" t="b">
        <f>IF(ISNUMBER(SEARCH(Y$1,$B426)),MAX(K$1:K425)+1)</f>
        <v>0</v>
      </c>
      <c r="L426" s="12" t="b">
        <f>IF(ISNUMBER(SEARCH(Z$1,$B426)),MAX(L$1:L425)+1)</f>
        <v>0</v>
      </c>
      <c r="M426" s="12" t="b">
        <f>IF(ISNUMBER(SEARCH(AA$1,$B426)),MAX(M$1:M425)+1)</f>
        <v>0</v>
      </c>
      <c r="N426" s="12" t="b">
        <f>IF(ISNUMBER(SEARCH(AB$1,$B426)),MAX(N$1:N425)+1)</f>
        <v>0</v>
      </c>
      <c r="O426" s="12">
        <f>'AB Touchpoint System Workbook'!K437</f>
        <v>0</v>
      </c>
      <c r="P426" s="13">
        <f t="shared" si="13"/>
        <v>425</v>
      </c>
    </row>
    <row r="427" spans="1:16" x14ac:dyDescent="0.15">
      <c r="A427" s="9">
        <f>'AB Touchpoint System Workbook'!M438</f>
        <v>0</v>
      </c>
      <c r="B427" s="12" t="str">
        <f t="shared" si="12"/>
        <v>00</v>
      </c>
      <c r="C427" s="12" t="b">
        <f>IF(ISNUMBER(SEARCH(Q$1,$B427)),MAX(C$1:C426)+1)</f>
        <v>0</v>
      </c>
      <c r="D427" s="12" t="b">
        <f>IF(ISNUMBER(SEARCH(R$1,$B427)),MAX(D$1:D426)+1)</f>
        <v>0</v>
      </c>
      <c r="E427" s="12" t="b">
        <f>IF(ISNUMBER(SEARCH(S$1,$B427)),MAX(E$1:E426)+1)</f>
        <v>0</v>
      </c>
      <c r="F427" s="12" t="b">
        <f>IF(ISNUMBER(SEARCH(T$1,$B427)),MAX(F$1:F426)+1)</f>
        <v>0</v>
      </c>
      <c r="G427" s="12" t="b">
        <f>IF(ISNUMBER(SEARCH(U$1,$B427)),MAX(G$1:G426)+1)</f>
        <v>0</v>
      </c>
      <c r="H427" s="12" t="b">
        <f>IF(ISNUMBER(SEARCH(V$1,$B427)),MAX(H$1:H426)+1)</f>
        <v>0</v>
      </c>
      <c r="I427" s="12" t="b">
        <f>IF(ISNUMBER(SEARCH(W$1,$B427)),MAX(I$1:I426)+1)</f>
        <v>0</v>
      </c>
      <c r="J427" s="12" t="b">
        <f>IF(ISNUMBER(SEARCH(X$1,$B427)),MAX(J$1:J426)+1)</f>
        <v>0</v>
      </c>
      <c r="K427" s="12" t="b">
        <f>IF(ISNUMBER(SEARCH(Y$1,$B427)),MAX(K$1:K426)+1)</f>
        <v>0</v>
      </c>
      <c r="L427" s="12" t="b">
        <f>IF(ISNUMBER(SEARCH(Z$1,$B427)),MAX(L$1:L426)+1)</f>
        <v>0</v>
      </c>
      <c r="M427" s="12" t="b">
        <f>IF(ISNUMBER(SEARCH(AA$1,$B427)),MAX(M$1:M426)+1)</f>
        <v>0</v>
      </c>
      <c r="N427" s="12" t="b">
        <f>IF(ISNUMBER(SEARCH(AB$1,$B427)),MAX(N$1:N426)+1)</f>
        <v>0</v>
      </c>
      <c r="O427" s="12">
        <f>'AB Touchpoint System Workbook'!K438</f>
        <v>0</v>
      </c>
      <c r="P427" s="13">
        <f t="shared" si="13"/>
        <v>426</v>
      </c>
    </row>
    <row r="428" spans="1:16" x14ac:dyDescent="0.15">
      <c r="A428" s="9">
        <f>'AB Touchpoint System Workbook'!M439</f>
        <v>0</v>
      </c>
      <c r="B428" s="12" t="str">
        <f t="shared" si="12"/>
        <v>00</v>
      </c>
      <c r="C428" s="12" t="b">
        <f>IF(ISNUMBER(SEARCH(Q$1,$B428)),MAX(C$1:C427)+1)</f>
        <v>0</v>
      </c>
      <c r="D428" s="12" t="b">
        <f>IF(ISNUMBER(SEARCH(R$1,$B428)),MAX(D$1:D427)+1)</f>
        <v>0</v>
      </c>
      <c r="E428" s="12" t="b">
        <f>IF(ISNUMBER(SEARCH(S$1,$B428)),MAX(E$1:E427)+1)</f>
        <v>0</v>
      </c>
      <c r="F428" s="12" t="b">
        <f>IF(ISNUMBER(SEARCH(T$1,$B428)),MAX(F$1:F427)+1)</f>
        <v>0</v>
      </c>
      <c r="G428" s="12" t="b">
        <f>IF(ISNUMBER(SEARCH(U$1,$B428)),MAX(G$1:G427)+1)</f>
        <v>0</v>
      </c>
      <c r="H428" s="12" t="b">
        <f>IF(ISNUMBER(SEARCH(V$1,$B428)),MAX(H$1:H427)+1)</f>
        <v>0</v>
      </c>
      <c r="I428" s="12" t="b">
        <f>IF(ISNUMBER(SEARCH(W$1,$B428)),MAX(I$1:I427)+1)</f>
        <v>0</v>
      </c>
      <c r="J428" s="12" t="b">
        <f>IF(ISNUMBER(SEARCH(X$1,$B428)),MAX(J$1:J427)+1)</f>
        <v>0</v>
      </c>
      <c r="K428" s="12" t="b">
        <f>IF(ISNUMBER(SEARCH(Y$1,$B428)),MAX(K$1:K427)+1)</f>
        <v>0</v>
      </c>
      <c r="L428" s="12" t="b">
        <f>IF(ISNUMBER(SEARCH(Z$1,$B428)),MAX(L$1:L427)+1)</f>
        <v>0</v>
      </c>
      <c r="M428" s="12" t="b">
        <f>IF(ISNUMBER(SEARCH(AA$1,$B428)),MAX(M$1:M427)+1)</f>
        <v>0</v>
      </c>
      <c r="N428" s="12" t="b">
        <f>IF(ISNUMBER(SEARCH(AB$1,$B428)),MAX(N$1:N427)+1)</f>
        <v>0</v>
      </c>
      <c r="O428" s="12">
        <f>'AB Touchpoint System Workbook'!K439</f>
        <v>0</v>
      </c>
      <c r="P428" s="13">
        <f t="shared" si="13"/>
        <v>427</v>
      </c>
    </row>
    <row r="429" spans="1:16" x14ac:dyDescent="0.15">
      <c r="A429" s="9">
        <f>'AB Touchpoint System Workbook'!M440</f>
        <v>0</v>
      </c>
      <c r="B429" s="12" t="str">
        <f t="shared" si="12"/>
        <v>00</v>
      </c>
      <c r="C429" s="12" t="b">
        <f>IF(ISNUMBER(SEARCH(Q$1,$B429)),MAX(C$1:C428)+1)</f>
        <v>0</v>
      </c>
      <c r="D429" s="12" t="b">
        <f>IF(ISNUMBER(SEARCH(R$1,$B429)),MAX(D$1:D428)+1)</f>
        <v>0</v>
      </c>
      <c r="E429" s="12" t="b">
        <f>IF(ISNUMBER(SEARCH(S$1,$B429)),MAX(E$1:E428)+1)</f>
        <v>0</v>
      </c>
      <c r="F429" s="12" t="b">
        <f>IF(ISNUMBER(SEARCH(T$1,$B429)),MAX(F$1:F428)+1)</f>
        <v>0</v>
      </c>
      <c r="G429" s="12" t="b">
        <f>IF(ISNUMBER(SEARCH(U$1,$B429)),MAX(G$1:G428)+1)</f>
        <v>0</v>
      </c>
      <c r="H429" s="12" t="b">
        <f>IF(ISNUMBER(SEARCH(V$1,$B429)),MAX(H$1:H428)+1)</f>
        <v>0</v>
      </c>
      <c r="I429" s="12" t="b">
        <f>IF(ISNUMBER(SEARCH(W$1,$B429)),MAX(I$1:I428)+1)</f>
        <v>0</v>
      </c>
      <c r="J429" s="12" t="b">
        <f>IF(ISNUMBER(SEARCH(X$1,$B429)),MAX(J$1:J428)+1)</f>
        <v>0</v>
      </c>
      <c r="K429" s="12" t="b">
        <f>IF(ISNUMBER(SEARCH(Y$1,$B429)),MAX(K$1:K428)+1)</f>
        <v>0</v>
      </c>
      <c r="L429" s="12" t="b">
        <f>IF(ISNUMBER(SEARCH(Z$1,$B429)),MAX(L$1:L428)+1)</f>
        <v>0</v>
      </c>
      <c r="M429" s="12" t="b">
        <f>IF(ISNUMBER(SEARCH(AA$1,$B429)),MAX(M$1:M428)+1)</f>
        <v>0</v>
      </c>
      <c r="N429" s="12" t="b">
        <f>IF(ISNUMBER(SEARCH(AB$1,$B429)),MAX(N$1:N428)+1)</f>
        <v>0</v>
      </c>
      <c r="O429" s="12">
        <f>'AB Touchpoint System Workbook'!K440</f>
        <v>0</v>
      </c>
      <c r="P429" s="13">
        <f t="shared" si="13"/>
        <v>428</v>
      </c>
    </row>
    <row r="430" spans="1:16" x14ac:dyDescent="0.15">
      <c r="A430" s="9">
        <f>'AB Touchpoint System Workbook'!M441</f>
        <v>0</v>
      </c>
      <c r="B430" s="12" t="str">
        <f t="shared" si="12"/>
        <v>00</v>
      </c>
      <c r="C430" s="12" t="b">
        <f>IF(ISNUMBER(SEARCH(Q$1,$B430)),MAX(C$1:C429)+1)</f>
        <v>0</v>
      </c>
      <c r="D430" s="12" t="b">
        <f>IF(ISNUMBER(SEARCH(R$1,$B430)),MAX(D$1:D429)+1)</f>
        <v>0</v>
      </c>
      <c r="E430" s="12" t="b">
        <f>IF(ISNUMBER(SEARCH(S$1,$B430)),MAX(E$1:E429)+1)</f>
        <v>0</v>
      </c>
      <c r="F430" s="12" t="b">
        <f>IF(ISNUMBER(SEARCH(T$1,$B430)),MAX(F$1:F429)+1)</f>
        <v>0</v>
      </c>
      <c r="G430" s="12" t="b">
        <f>IF(ISNUMBER(SEARCH(U$1,$B430)),MAX(G$1:G429)+1)</f>
        <v>0</v>
      </c>
      <c r="H430" s="12" t="b">
        <f>IF(ISNUMBER(SEARCH(V$1,$B430)),MAX(H$1:H429)+1)</f>
        <v>0</v>
      </c>
      <c r="I430" s="12" t="b">
        <f>IF(ISNUMBER(SEARCH(W$1,$B430)),MAX(I$1:I429)+1)</f>
        <v>0</v>
      </c>
      <c r="J430" s="12" t="b">
        <f>IF(ISNUMBER(SEARCH(X$1,$B430)),MAX(J$1:J429)+1)</f>
        <v>0</v>
      </c>
      <c r="K430" s="12" t="b">
        <f>IF(ISNUMBER(SEARCH(Y$1,$B430)),MAX(K$1:K429)+1)</f>
        <v>0</v>
      </c>
      <c r="L430" s="12" t="b">
        <f>IF(ISNUMBER(SEARCH(Z$1,$B430)),MAX(L$1:L429)+1)</f>
        <v>0</v>
      </c>
      <c r="M430" s="12" t="b">
        <f>IF(ISNUMBER(SEARCH(AA$1,$B430)),MAX(M$1:M429)+1)</f>
        <v>0</v>
      </c>
      <c r="N430" s="12" t="b">
        <f>IF(ISNUMBER(SEARCH(AB$1,$B430)),MAX(N$1:N429)+1)</f>
        <v>0</v>
      </c>
      <c r="O430" s="12">
        <f>'AB Touchpoint System Workbook'!K441</f>
        <v>0</v>
      </c>
      <c r="P430" s="13">
        <f t="shared" si="13"/>
        <v>429</v>
      </c>
    </row>
    <row r="431" spans="1:16" x14ac:dyDescent="0.15">
      <c r="A431" s="9">
        <f>'AB Touchpoint System Workbook'!M442</f>
        <v>0</v>
      </c>
      <c r="B431" s="12" t="str">
        <f t="shared" si="12"/>
        <v>00</v>
      </c>
      <c r="C431" s="12" t="b">
        <f>IF(ISNUMBER(SEARCH(Q$1,$B431)),MAX(C$1:C430)+1)</f>
        <v>0</v>
      </c>
      <c r="D431" s="12" t="b">
        <f>IF(ISNUMBER(SEARCH(R$1,$B431)),MAX(D$1:D430)+1)</f>
        <v>0</v>
      </c>
      <c r="E431" s="12" t="b">
        <f>IF(ISNUMBER(SEARCH(S$1,$B431)),MAX(E$1:E430)+1)</f>
        <v>0</v>
      </c>
      <c r="F431" s="12" t="b">
        <f>IF(ISNUMBER(SEARCH(T$1,$B431)),MAX(F$1:F430)+1)</f>
        <v>0</v>
      </c>
      <c r="G431" s="12" t="b">
        <f>IF(ISNUMBER(SEARCH(U$1,$B431)),MAX(G$1:G430)+1)</f>
        <v>0</v>
      </c>
      <c r="H431" s="12" t="b">
        <f>IF(ISNUMBER(SEARCH(V$1,$B431)),MAX(H$1:H430)+1)</f>
        <v>0</v>
      </c>
      <c r="I431" s="12" t="b">
        <f>IF(ISNUMBER(SEARCH(W$1,$B431)),MAX(I$1:I430)+1)</f>
        <v>0</v>
      </c>
      <c r="J431" s="12" t="b">
        <f>IF(ISNUMBER(SEARCH(X$1,$B431)),MAX(J$1:J430)+1)</f>
        <v>0</v>
      </c>
      <c r="K431" s="12" t="b">
        <f>IF(ISNUMBER(SEARCH(Y$1,$B431)),MAX(K$1:K430)+1)</f>
        <v>0</v>
      </c>
      <c r="L431" s="12" t="b">
        <f>IF(ISNUMBER(SEARCH(Z$1,$B431)),MAX(L$1:L430)+1)</f>
        <v>0</v>
      </c>
      <c r="M431" s="12" t="b">
        <f>IF(ISNUMBER(SEARCH(AA$1,$B431)),MAX(M$1:M430)+1)</f>
        <v>0</v>
      </c>
      <c r="N431" s="12" t="b">
        <f>IF(ISNUMBER(SEARCH(AB$1,$B431)),MAX(N$1:N430)+1)</f>
        <v>0</v>
      </c>
      <c r="O431" s="12">
        <f>'AB Touchpoint System Workbook'!K442</f>
        <v>0</v>
      </c>
      <c r="P431" s="13">
        <f t="shared" si="13"/>
        <v>430</v>
      </c>
    </row>
    <row r="432" spans="1:16" x14ac:dyDescent="0.15">
      <c r="A432" s="9">
        <f>'AB Touchpoint System Workbook'!M443</f>
        <v>0</v>
      </c>
      <c r="B432" s="12" t="str">
        <f t="shared" si="12"/>
        <v>00</v>
      </c>
      <c r="C432" s="12" t="b">
        <f>IF(ISNUMBER(SEARCH(Q$1,$B432)),MAX(C$1:C431)+1)</f>
        <v>0</v>
      </c>
      <c r="D432" s="12" t="b">
        <f>IF(ISNUMBER(SEARCH(R$1,$B432)),MAX(D$1:D431)+1)</f>
        <v>0</v>
      </c>
      <c r="E432" s="12" t="b">
        <f>IF(ISNUMBER(SEARCH(S$1,$B432)),MAX(E$1:E431)+1)</f>
        <v>0</v>
      </c>
      <c r="F432" s="12" t="b">
        <f>IF(ISNUMBER(SEARCH(T$1,$B432)),MAX(F$1:F431)+1)</f>
        <v>0</v>
      </c>
      <c r="G432" s="12" t="b">
        <f>IF(ISNUMBER(SEARCH(U$1,$B432)),MAX(G$1:G431)+1)</f>
        <v>0</v>
      </c>
      <c r="H432" s="12" t="b">
        <f>IF(ISNUMBER(SEARCH(V$1,$B432)),MAX(H$1:H431)+1)</f>
        <v>0</v>
      </c>
      <c r="I432" s="12" t="b">
        <f>IF(ISNUMBER(SEARCH(W$1,$B432)),MAX(I$1:I431)+1)</f>
        <v>0</v>
      </c>
      <c r="J432" s="12" t="b">
        <f>IF(ISNUMBER(SEARCH(X$1,$B432)),MAX(J$1:J431)+1)</f>
        <v>0</v>
      </c>
      <c r="K432" s="12" t="b">
        <f>IF(ISNUMBER(SEARCH(Y$1,$B432)),MAX(K$1:K431)+1)</f>
        <v>0</v>
      </c>
      <c r="L432" s="12" t="b">
        <f>IF(ISNUMBER(SEARCH(Z$1,$B432)),MAX(L$1:L431)+1)</f>
        <v>0</v>
      </c>
      <c r="M432" s="12" t="b">
        <f>IF(ISNUMBER(SEARCH(AA$1,$B432)),MAX(M$1:M431)+1)</f>
        <v>0</v>
      </c>
      <c r="N432" s="12" t="b">
        <f>IF(ISNUMBER(SEARCH(AB$1,$B432)),MAX(N$1:N431)+1)</f>
        <v>0</v>
      </c>
      <c r="O432" s="12">
        <f>'AB Touchpoint System Workbook'!K443</f>
        <v>0</v>
      </c>
      <c r="P432" s="13">
        <f t="shared" si="13"/>
        <v>431</v>
      </c>
    </row>
    <row r="433" spans="1:16" x14ac:dyDescent="0.15">
      <c r="A433" s="9">
        <f>'AB Touchpoint System Workbook'!M444</f>
        <v>0</v>
      </c>
      <c r="B433" s="12" t="str">
        <f t="shared" si="12"/>
        <v>00</v>
      </c>
      <c r="C433" s="12" t="b">
        <f>IF(ISNUMBER(SEARCH(Q$1,$B433)),MAX(C$1:C432)+1)</f>
        <v>0</v>
      </c>
      <c r="D433" s="12" t="b">
        <f>IF(ISNUMBER(SEARCH(R$1,$B433)),MAX(D$1:D432)+1)</f>
        <v>0</v>
      </c>
      <c r="E433" s="12" t="b">
        <f>IF(ISNUMBER(SEARCH(S$1,$B433)),MAX(E$1:E432)+1)</f>
        <v>0</v>
      </c>
      <c r="F433" s="12" t="b">
        <f>IF(ISNUMBER(SEARCH(T$1,$B433)),MAX(F$1:F432)+1)</f>
        <v>0</v>
      </c>
      <c r="G433" s="12" t="b">
        <f>IF(ISNUMBER(SEARCH(U$1,$B433)),MAX(G$1:G432)+1)</f>
        <v>0</v>
      </c>
      <c r="H433" s="12" t="b">
        <f>IF(ISNUMBER(SEARCH(V$1,$B433)),MAX(H$1:H432)+1)</f>
        <v>0</v>
      </c>
      <c r="I433" s="12" t="b">
        <f>IF(ISNUMBER(SEARCH(W$1,$B433)),MAX(I$1:I432)+1)</f>
        <v>0</v>
      </c>
      <c r="J433" s="12" t="b">
        <f>IF(ISNUMBER(SEARCH(X$1,$B433)),MAX(J$1:J432)+1)</f>
        <v>0</v>
      </c>
      <c r="K433" s="12" t="b">
        <f>IF(ISNUMBER(SEARCH(Y$1,$B433)),MAX(K$1:K432)+1)</f>
        <v>0</v>
      </c>
      <c r="L433" s="12" t="b">
        <f>IF(ISNUMBER(SEARCH(Z$1,$B433)),MAX(L$1:L432)+1)</f>
        <v>0</v>
      </c>
      <c r="M433" s="12" t="b">
        <f>IF(ISNUMBER(SEARCH(AA$1,$B433)),MAX(M$1:M432)+1)</f>
        <v>0</v>
      </c>
      <c r="N433" s="12" t="b">
        <f>IF(ISNUMBER(SEARCH(AB$1,$B433)),MAX(N$1:N432)+1)</f>
        <v>0</v>
      </c>
      <c r="O433" s="12">
        <f>'AB Touchpoint System Workbook'!K444</f>
        <v>0</v>
      </c>
      <c r="P433" s="13">
        <f t="shared" si="13"/>
        <v>432</v>
      </c>
    </row>
    <row r="434" spans="1:16" x14ac:dyDescent="0.15">
      <c r="A434" s="9">
        <f>'AB Touchpoint System Workbook'!M445</f>
        <v>0</v>
      </c>
      <c r="B434" s="12" t="str">
        <f t="shared" si="12"/>
        <v>00</v>
      </c>
      <c r="C434" s="12" t="b">
        <f>IF(ISNUMBER(SEARCH(Q$1,$B434)),MAX(C$1:C433)+1)</f>
        <v>0</v>
      </c>
      <c r="D434" s="12" t="b">
        <f>IF(ISNUMBER(SEARCH(R$1,$B434)),MAX(D$1:D433)+1)</f>
        <v>0</v>
      </c>
      <c r="E434" s="12" t="b">
        <f>IF(ISNUMBER(SEARCH(S$1,$B434)),MAX(E$1:E433)+1)</f>
        <v>0</v>
      </c>
      <c r="F434" s="12" t="b">
        <f>IF(ISNUMBER(SEARCH(T$1,$B434)),MAX(F$1:F433)+1)</f>
        <v>0</v>
      </c>
      <c r="G434" s="12" t="b">
        <f>IF(ISNUMBER(SEARCH(U$1,$B434)),MAX(G$1:G433)+1)</f>
        <v>0</v>
      </c>
      <c r="H434" s="12" t="b">
        <f>IF(ISNUMBER(SEARCH(V$1,$B434)),MAX(H$1:H433)+1)</f>
        <v>0</v>
      </c>
      <c r="I434" s="12" t="b">
        <f>IF(ISNUMBER(SEARCH(W$1,$B434)),MAX(I$1:I433)+1)</f>
        <v>0</v>
      </c>
      <c r="J434" s="12" t="b">
        <f>IF(ISNUMBER(SEARCH(X$1,$B434)),MAX(J$1:J433)+1)</f>
        <v>0</v>
      </c>
      <c r="K434" s="12" t="b">
        <f>IF(ISNUMBER(SEARCH(Y$1,$B434)),MAX(K$1:K433)+1)</f>
        <v>0</v>
      </c>
      <c r="L434" s="12" t="b">
        <f>IF(ISNUMBER(SEARCH(Z$1,$B434)),MAX(L$1:L433)+1)</f>
        <v>0</v>
      </c>
      <c r="M434" s="12" t="b">
        <f>IF(ISNUMBER(SEARCH(AA$1,$B434)),MAX(M$1:M433)+1)</f>
        <v>0</v>
      </c>
      <c r="N434" s="12" t="b">
        <f>IF(ISNUMBER(SEARCH(AB$1,$B434)),MAX(N$1:N433)+1)</f>
        <v>0</v>
      </c>
      <c r="O434" s="12">
        <f>'AB Touchpoint System Workbook'!K445</f>
        <v>0</v>
      </c>
      <c r="P434" s="13">
        <f t="shared" si="13"/>
        <v>433</v>
      </c>
    </row>
    <row r="435" spans="1:16" x14ac:dyDescent="0.15">
      <c r="A435" s="9">
        <f>'AB Touchpoint System Workbook'!M446</f>
        <v>0</v>
      </c>
      <c r="B435" s="12" t="str">
        <f t="shared" si="12"/>
        <v>00</v>
      </c>
      <c r="C435" s="12" t="b">
        <f>IF(ISNUMBER(SEARCH(Q$1,$B435)),MAX(C$1:C434)+1)</f>
        <v>0</v>
      </c>
      <c r="D435" s="12" t="b">
        <f>IF(ISNUMBER(SEARCH(R$1,$B435)),MAX(D$1:D434)+1)</f>
        <v>0</v>
      </c>
      <c r="E435" s="12" t="b">
        <f>IF(ISNUMBER(SEARCH(S$1,$B435)),MAX(E$1:E434)+1)</f>
        <v>0</v>
      </c>
      <c r="F435" s="12" t="b">
        <f>IF(ISNUMBER(SEARCH(T$1,$B435)),MAX(F$1:F434)+1)</f>
        <v>0</v>
      </c>
      <c r="G435" s="12" t="b">
        <f>IF(ISNUMBER(SEARCH(U$1,$B435)),MAX(G$1:G434)+1)</f>
        <v>0</v>
      </c>
      <c r="H435" s="12" t="b">
        <f>IF(ISNUMBER(SEARCH(V$1,$B435)),MAX(H$1:H434)+1)</f>
        <v>0</v>
      </c>
      <c r="I435" s="12" t="b">
        <f>IF(ISNUMBER(SEARCH(W$1,$B435)),MAX(I$1:I434)+1)</f>
        <v>0</v>
      </c>
      <c r="J435" s="12" t="b">
        <f>IF(ISNUMBER(SEARCH(X$1,$B435)),MAX(J$1:J434)+1)</f>
        <v>0</v>
      </c>
      <c r="K435" s="12" t="b">
        <f>IF(ISNUMBER(SEARCH(Y$1,$B435)),MAX(K$1:K434)+1)</f>
        <v>0</v>
      </c>
      <c r="L435" s="12" t="b">
        <f>IF(ISNUMBER(SEARCH(Z$1,$B435)),MAX(L$1:L434)+1)</f>
        <v>0</v>
      </c>
      <c r="M435" s="12" t="b">
        <f>IF(ISNUMBER(SEARCH(AA$1,$B435)),MAX(M$1:M434)+1)</f>
        <v>0</v>
      </c>
      <c r="N435" s="12" t="b">
        <f>IF(ISNUMBER(SEARCH(AB$1,$B435)),MAX(N$1:N434)+1)</f>
        <v>0</v>
      </c>
      <c r="O435" s="12">
        <f>'AB Touchpoint System Workbook'!K446</f>
        <v>0</v>
      </c>
      <c r="P435" s="13">
        <f t="shared" si="13"/>
        <v>434</v>
      </c>
    </row>
    <row r="436" spans="1:16" x14ac:dyDescent="0.15">
      <c r="A436" s="9">
        <f>'AB Touchpoint System Workbook'!M447</f>
        <v>0</v>
      </c>
      <c r="B436" s="12" t="str">
        <f t="shared" si="12"/>
        <v>00</v>
      </c>
      <c r="C436" s="12" t="b">
        <f>IF(ISNUMBER(SEARCH(Q$1,$B436)),MAX(C$1:C435)+1)</f>
        <v>0</v>
      </c>
      <c r="D436" s="12" t="b">
        <f>IF(ISNUMBER(SEARCH(R$1,$B436)),MAX(D$1:D435)+1)</f>
        <v>0</v>
      </c>
      <c r="E436" s="12" t="b">
        <f>IF(ISNUMBER(SEARCH(S$1,$B436)),MAX(E$1:E435)+1)</f>
        <v>0</v>
      </c>
      <c r="F436" s="12" t="b">
        <f>IF(ISNUMBER(SEARCH(T$1,$B436)),MAX(F$1:F435)+1)</f>
        <v>0</v>
      </c>
      <c r="G436" s="12" t="b">
        <f>IF(ISNUMBER(SEARCH(U$1,$B436)),MAX(G$1:G435)+1)</f>
        <v>0</v>
      </c>
      <c r="H436" s="12" t="b">
        <f>IF(ISNUMBER(SEARCH(V$1,$B436)),MAX(H$1:H435)+1)</f>
        <v>0</v>
      </c>
      <c r="I436" s="12" t="b">
        <f>IF(ISNUMBER(SEARCH(W$1,$B436)),MAX(I$1:I435)+1)</f>
        <v>0</v>
      </c>
      <c r="J436" s="12" t="b">
        <f>IF(ISNUMBER(SEARCH(X$1,$B436)),MAX(J$1:J435)+1)</f>
        <v>0</v>
      </c>
      <c r="K436" s="12" t="b">
        <f>IF(ISNUMBER(SEARCH(Y$1,$B436)),MAX(K$1:K435)+1)</f>
        <v>0</v>
      </c>
      <c r="L436" s="12" t="b">
        <f>IF(ISNUMBER(SEARCH(Z$1,$B436)),MAX(L$1:L435)+1)</f>
        <v>0</v>
      </c>
      <c r="M436" s="12" t="b">
        <f>IF(ISNUMBER(SEARCH(AA$1,$B436)),MAX(M$1:M435)+1)</f>
        <v>0</v>
      </c>
      <c r="N436" s="12" t="b">
        <f>IF(ISNUMBER(SEARCH(AB$1,$B436)),MAX(N$1:N435)+1)</f>
        <v>0</v>
      </c>
      <c r="O436" s="12">
        <f>'AB Touchpoint System Workbook'!K447</f>
        <v>0</v>
      </c>
      <c r="P436" s="13">
        <f t="shared" si="13"/>
        <v>435</v>
      </c>
    </row>
    <row r="437" spans="1:16" x14ac:dyDescent="0.15">
      <c r="A437" s="9">
        <f>'AB Touchpoint System Workbook'!M448</f>
        <v>0</v>
      </c>
      <c r="B437" s="12" t="str">
        <f t="shared" si="12"/>
        <v>00</v>
      </c>
      <c r="C437" s="12" t="b">
        <f>IF(ISNUMBER(SEARCH(Q$1,$B437)),MAX(C$1:C436)+1)</f>
        <v>0</v>
      </c>
      <c r="D437" s="12" t="b">
        <f>IF(ISNUMBER(SEARCH(R$1,$B437)),MAX(D$1:D436)+1)</f>
        <v>0</v>
      </c>
      <c r="E437" s="12" t="b">
        <f>IF(ISNUMBER(SEARCH(S$1,$B437)),MAX(E$1:E436)+1)</f>
        <v>0</v>
      </c>
      <c r="F437" s="12" t="b">
        <f>IF(ISNUMBER(SEARCH(T$1,$B437)),MAX(F$1:F436)+1)</f>
        <v>0</v>
      </c>
      <c r="G437" s="12" t="b">
        <f>IF(ISNUMBER(SEARCH(U$1,$B437)),MAX(G$1:G436)+1)</f>
        <v>0</v>
      </c>
      <c r="H437" s="12" t="b">
        <f>IF(ISNUMBER(SEARCH(V$1,$B437)),MAX(H$1:H436)+1)</f>
        <v>0</v>
      </c>
      <c r="I437" s="12" t="b">
        <f>IF(ISNUMBER(SEARCH(W$1,$B437)),MAX(I$1:I436)+1)</f>
        <v>0</v>
      </c>
      <c r="J437" s="12" t="b">
        <f>IF(ISNUMBER(SEARCH(X$1,$B437)),MAX(J$1:J436)+1)</f>
        <v>0</v>
      </c>
      <c r="K437" s="12" t="b">
        <f>IF(ISNUMBER(SEARCH(Y$1,$B437)),MAX(K$1:K436)+1)</f>
        <v>0</v>
      </c>
      <c r="L437" s="12" t="b">
        <f>IF(ISNUMBER(SEARCH(Z$1,$B437)),MAX(L$1:L436)+1)</f>
        <v>0</v>
      </c>
      <c r="M437" s="12" t="b">
        <f>IF(ISNUMBER(SEARCH(AA$1,$B437)),MAX(M$1:M436)+1)</f>
        <v>0</v>
      </c>
      <c r="N437" s="12" t="b">
        <f>IF(ISNUMBER(SEARCH(AB$1,$B437)),MAX(N$1:N436)+1)</f>
        <v>0</v>
      </c>
      <c r="O437" s="12">
        <f>'AB Touchpoint System Workbook'!K448</f>
        <v>0</v>
      </c>
      <c r="P437" s="13">
        <f t="shared" si="13"/>
        <v>436</v>
      </c>
    </row>
    <row r="438" spans="1:16" x14ac:dyDescent="0.15">
      <c r="A438" s="9">
        <f>'AB Touchpoint System Workbook'!M449</f>
        <v>0</v>
      </c>
      <c r="B438" s="12" t="str">
        <f t="shared" si="12"/>
        <v>00</v>
      </c>
      <c r="C438" s="12" t="b">
        <f>IF(ISNUMBER(SEARCH(Q$1,$B438)),MAX(C$1:C437)+1)</f>
        <v>0</v>
      </c>
      <c r="D438" s="12" t="b">
        <f>IF(ISNUMBER(SEARCH(R$1,$B438)),MAX(D$1:D437)+1)</f>
        <v>0</v>
      </c>
      <c r="E438" s="12" t="b">
        <f>IF(ISNUMBER(SEARCH(S$1,$B438)),MAX(E$1:E437)+1)</f>
        <v>0</v>
      </c>
      <c r="F438" s="12" t="b">
        <f>IF(ISNUMBER(SEARCH(T$1,$B438)),MAX(F$1:F437)+1)</f>
        <v>0</v>
      </c>
      <c r="G438" s="12" t="b">
        <f>IF(ISNUMBER(SEARCH(U$1,$B438)),MAX(G$1:G437)+1)</f>
        <v>0</v>
      </c>
      <c r="H438" s="12" t="b">
        <f>IF(ISNUMBER(SEARCH(V$1,$B438)),MAX(H$1:H437)+1)</f>
        <v>0</v>
      </c>
      <c r="I438" s="12" t="b">
        <f>IF(ISNUMBER(SEARCH(W$1,$B438)),MAX(I$1:I437)+1)</f>
        <v>0</v>
      </c>
      <c r="J438" s="12" t="b">
        <f>IF(ISNUMBER(SEARCH(X$1,$B438)),MAX(J$1:J437)+1)</f>
        <v>0</v>
      </c>
      <c r="K438" s="12" t="b">
        <f>IF(ISNUMBER(SEARCH(Y$1,$B438)),MAX(K$1:K437)+1)</f>
        <v>0</v>
      </c>
      <c r="L438" s="12" t="b">
        <f>IF(ISNUMBER(SEARCH(Z$1,$B438)),MAX(L$1:L437)+1)</f>
        <v>0</v>
      </c>
      <c r="M438" s="12" t="b">
        <f>IF(ISNUMBER(SEARCH(AA$1,$B438)),MAX(M$1:M437)+1)</f>
        <v>0</v>
      </c>
      <c r="N438" s="12" t="b">
        <f>IF(ISNUMBER(SEARCH(AB$1,$B438)),MAX(N$1:N437)+1)</f>
        <v>0</v>
      </c>
      <c r="O438" s="12">
        <f>'AB Touchpoint System Workbook'!K449</f>
        <v>0</v>
      </c>
      <c r="P438" s="13">
        <f t="shared" si="13"/>
        <v>437</v>
      </c>
    </row>
    <row r="439" spans="1:16" x14ac:dyDescent="0.15">
      <c r="A439" s="9">
        <f>'AB Touchpoint System Workbook'!M450</f>
        <v>0</v>
      </c>
      <c r="B439" s="12" t="str">
        <f t="shared" si="12"/>
        <v>00</v>
      </c>
      <c r="C439" s="12" t="b">
        <f>IF(ISNUMBER(SEARCH(Q$1,$B439)),MAX(C$1:C438)+1)</f>
        <v>0</v>
      </c>
      <c r="D439" s="12" t="b">
        <f>IF(ISNUMBER(SEARCH(R$1,$B439)),MAX(D$1:D438)+1)</f>
        <v>0</v>
      </c>
      <c r="E439" s="12" t="b">
        <f>IF(ISNUMBER(SEARCH(S$1,$B439)),MAX(E$1:E438)+1)</f>
        <v>0</v>
      </c>
      <c r="F439" s="12" t="b">
        <f>IF(ISNUMBER(SEARCH(T$1,$B439)),MAX(F$1:F438)+1)</f>
        <v>0</v>
      </c>
      <c r="G439" s="12" t="b">
        <f>IF(ISNUMBER(SEARCH(U$1,$B439)),MAX(G$1:G438)+1)</f>
        <v>0</v>
      </c>
      <c r="H439" s="12" t="b">
        <f>IF(ISNUMBER(SEARCH(V$1,$B439)),MAX(H$1:H438)+1)</f>
        <v>0</v>
      </c>
      <c r="I439" s="12" t="b">
        <f>IF(ISNUMBER(SEARCH(W$1,$B439)),MAX(I$1:I438)+1)</f>
        <v>0</v>
      </c>
      <c r="J439" s="12" t="b">
        <f>IF(ISNUMBER(SEARCH(X$1,$B439)),MAX(J$1:J438)+1)</f>
        <v>0</v>
      </c>
      <c r="K439" s="12" t="b">
        <f>IF(ISNUMBER(SEARCH(Y$1,$B439)),MAX(K$1:K438)+1)</f>
        <v>0</v>
      </c>
      <c r="L439" s="12" t="b">
        <f>IF(ISNUMBER(SEARCH(Z$1,$B439)),MAX(L$1:L438)+1)</f>
        <v>0</v>
      </c>
      <c r="M439" s="12" t="b">
        <f>IF(ISNUMBER(SEARCH(AA$1,$B439)),MAX(M$1:M438)+1)</f>
        <v>0</v>
      </c>
      <c r="N439" s="12" t="b">
        <f>IF(ISNUMBER(SEARCH(AB$1,$B439)),MAX(N$1:N438)+1)</f>
        <v>0</v>
      </c>
      <c r="O439" s="12">
        <f>'AB Touchpoint System Workbook'!K450</f>
        <v>0</v>
      </c>
      <c r="P439" s="13">
        <f t="shared" si="13"/>
        <v>438</v>
      </c>
    </row>
    <row r="440" spans="1:16" x14ac:dyDescent="0.15">
      <c r="A440" s="9">
        <f>'AB Touchpoint System Workbook'!M451</f>
        <v>0</v>
      </c>
      <c r="B440" s="12" t="str">
        <f t="shared" si="12"/>
        <v>00</v>
      </c>
      <c r="C440" s="12" t="b">
        <f>IF(ISNUMBER(SEARCH(Q$1,$B440)),MAX(C$1:C439)+1)</f>
        <v>0</v>
      </c>
      <c r="D440" s="12" t="b">
        <f>IF(ISNUMBER(SEARCH(R$1,$B440)),MAX(D$1:D439)+1)</f>
        <v>0</v>
      </c>
      <c r="E440" s="12" t="b">
        <f>IF(ISNUMBER(SEARCH(S$1,$B440)),MAX(E$1:E439)+1)</f>
        <v>0</v>
      </c>
      <c r="F440" s="12" t="b">
        <f>IF(ISNUMBER(SEARCH(T$1,$B440)),MAX(F$1:F439)+1)</f>
        <v>0</v>
      </c>
      <c r="G440" s="12" t="b">
        <f>IF(ISNUMBER(SEARCH(U$1,$B440)),MAX(G$1:G439)+1)</f>
        <v>0</v>
      </c>
      <c r="H440" s="12" t="b">
        <f>IF(ISNUMBER(SEARCH(V$1,$B440)),MAX(H$1:H439)+1)</f>
        <v>0</v>
      </c>
      <c r="I440" s="12" t="b">
        <f>IF(ISNUMBER(SEARCH(W$1,$B440)),MAX(I$1:I439)+1)</f>
        <v>0</v>
      </c>
      <c r="J440" s="12" t="b">
        <f>IF(ISNUMBER(SEARCH(X$1,$B440)),MAX(J$1:J439)+1)</f>
        <v>0</v>
      </c>
      <c r="K440" s="12" t="b">
        <f>IF(ISNUMBER(SEARCH(Y$1,$B440)),MAX(K$1:K439)+1)</f>
        <v>0</v>
      </c>
      <c r="L440" s="12" t="b">
        <f>IF(ISNUMBER(SEARCH(Z$1,$B440)),MAX(L$1:L439)+1)</f>
        <v>0</v>
      </c>
      <c r="M440" s="12" t="b">
        <f>IF(ISNUMBER(SEARCH(AA$1,$B440)),MAX(M$1:M439)+1)</f>
        <v>0</v>
      </c>
      <c r="N440" s="12" t="b">
        <f>IF(ISNUMBER(SEARCH(AB$1,$B440)),MAX(N$1:N439)+1)</f>
        <v>0</v>
      </c>
      <c r="O440" s="12">
        <f>'AB Touchpoint System Workbook'!K451</f>
        <v>0</v>
      </c>
      <c r="P440" s="13">
        <f t="shared" si="13"/>
        <v>439</v>
      </c>
    </row>
    <row r="441" spans="1:16" x14ac:dyDescent="0.15">
      <c r="A441" s="9">
        <f>'AB Touchpoint System Workbook'!M452</f>
        <v>0</v>
      </c>
      <c r="B441" s="12" t="str">
        <f t="shared" si="12"/>
        <v>00</v>
      </c>
      <c r="C441" s="12" t="b">
        <f>IF(ISNUMBER(SEARCH(Q$1,$B441)),MAX(C$1:C440)+1)</f>
        <v>0</v>
      </c>
      <c r="D441" s="12" t="b">
        <f>IF(ISNUMBER(SEARCH(R$1,$B441)),MAX(D$1:D440)+1)</f>
        <v>0</v>
      </c>
      <c r="E441" s="12" t="b">
        <f>IF(ISNUMBER(SEARCH(S$1,$B441)),MAX(E$1:E440)+1)</f>
        <v>0</v>
      </c>
      <c r="F441" s="12" t="b">
        <f>IF(ISNUMBER(SEARCH(T$1,$B441)),MAX(F$1:F440)+1)</f>
        <v>0</v>
      </c>
      <c r="G441" s="12" t="b">
        <f>IF(ISNUMBER(SEARCH(U$1,$B441)),MAX(G$1:G440)+1)</f>
        <v>0</v>
      </c>
      <c r="H441" s="12" t="b">
        <f>IF(ISNUMBER(SEARCH(V$1,$B441)),MAX(H$1:H440)+1)</f>
        <v>0</v>
      </c>
      <c r="I441" s="12" t="b">
        <f>IF(ISNUMBER(SEARCH(W$1,$B441)),MAX(I$1:I440)+1)</f>
        <v>0</v>
      </c>
      <c r="J441" s="12" t="b">
        <f>IF(ISNUMBER(SEARCH(X$1,$B441)),MAX(J$1:J440)+1)</f>
        <v>0</v>
      </c>
      <c r="K441" s="12" t="b">
        <f>IF(ISNUMBER(SEARCH(Y$1,$B441)),MAX(K$1:K440)+1)</f>
        <v>0</v>
      </c>
      <c r="L441" s="12" t="b">
        <f>IF(ISNUMBER(SEARCH(Z$1,$B441)),MAX(L$1:L440)+1)</f>
        <v>0</v>
      </c>
      <c r="M441" s="12" t="b">
        <f>IF(ISNUMBER(SEARCH(AA$1,$B441)),MAX(M$1:M440)+1)</f>
        <v>0</v>
      </c>
      <c r="N441" s="12" t="b">
        <f>IF(ISNUMBER(SEARCH(AB$1,$B441)),MAX(N$1:N440)+1)</f>
        <v>0</v>
      </c>
      <c r="O441" s="12">
        <f>'AB Touchpoint System Workbook'!K452</f>
        <v>0</v>
      </c>
      <c r="P441" s="13">
        <f t="shared" si="13"/>
        <v>440</v>
      </c>
    </row>
    <row r="442" spans="1:16" x14ac:dyDescent="0.15">
      <c r="A442" s="9">
        <f>'AB Touchpoint System Workbook'!M453</f>
        <v>0</v>
      </c>
      <c r="B442" s="12" t="str">
        <f t="shared" si="12"/>
        <v>00</v>
      </c>
      <c r="C442" s="12" t="b">
        <f>IF(ISNUMBER(SEARCH(Q$1,$B442)),MAX(C$1:C441)+1)</f>
        <v>0</v>
      </c>
      <c r="D442" s="12" t="b">
        <f>IF(ISNUMBER(SEARCH(R$1,$B442)),MAX(D$1:D441)+1)</f>
        <v>0</v>
      </c>
      <c r="E442" s="12" t="b">
        <f>IF(ISNUMBER(SEARCH(S$1,$B442)),MAX(E$1:E441)+1)</f>
        <v>0</v>
      </c>
      <c r="F442" s="12" t="b">
        <f>IF(ISNUMBER(SEARCH(T$1,$B442)),MAX(F$1:F441)+1)</f>
        <v>0</v>
      </c>
      <c r="G442" s="12" t="b">
        <f>IF(ISNUMBER(SEARCH(U$1,$B442)),MAX(G$1:G441)+1)</f>
        <v>0</v>
      </c>
      <c r="H442" s="12" t="b">
        <f>IF(ISNUMBER(SEARCH(V$1,$B442)),MAX(H$1:H441)+1)</f>
        <v>0</v>
      </c>
      <c r="I442" s="12" t="b">
        <f>IF(ISNUMBER(SEARCH(W$1,$B442)),MAX(I$1:I441)+1)</f>
        <v>0</v>
      </c>
      <c r="J442" s="12" t="b">
        <f>IF(ISNUMBER(SEARCH(X$1,$B442)),MAX(J$1:J441)+1)</f>
        <v>0</v>
      </c>
      <c r="K442" s="12" t="b">
        <f>IF(ISNUMBER(SEARCH(Y$1,$B442)),MAX(K$1:K441)+1)</f>
        <v>0</v>
      </c>
      <c r="L442" s="12" t="b">
        <f>IF(ISNUMBER(SEARCH(Z$1,$B442)),MAX(L$1:L441)+1)</f>
        <v>0</v>
      </c>
      <c r="M442" s="12" t="b">
        <f>IF(ISNUMBER(SEARCH(AA$1,$B442)),MAX(M$1:M441)+1)</f>
        <v>0</v>
      </c>
      <c r="N442" s="12" t="b">
        <f>IF(ISNUMBER(SEARCH(AB$1,$B442)),MAX(N$1:N441)+1)</f>
        <v>0</v>
      </c>
      <c r="O442" s="12">
        <f>'AB Touchpoint System Workbook'!K453</f>
        <v>0</v>
      </c>
      <c r="P442" s="13">
        <f t="shared" si="13"/>
        <v>441</v>
      </c>
    </row>
    <row r="443" spans="1:16" x14ac:dyDescent="0.15">
      <c r="A443" s="9">
        <f>'AB Touchpoint System Workbook'!M454</f>
        <v>0</v>
      </c>
      <c r="B443" s="12" t="str">
        <f t="shared" si="12"/>
        <v>00</v>
      </c>
      <c r="C443" s="12" t="b">
        <f>IF(ISNUMBER(SEARCH(Q$1,$B443)),MAX(C$1:C442)+1)</f>
        <v>0</v>
      </c>
      <c r="D443" s="12" t="b">
        <f>IF(ISNUMBER(SEARCH(R$1,$B443)),MAX(D$1:D442)+1)</f>
        <v>0</v>
      </c>
      <c r="E443" s="12" t="b">
        <f>IF(ISNUMBER(SEARCH(S$1,$B443)),MAX(E$1:E442)+1)</f>
        <v>0</v>
      </c>
      <c r="F443" s="12" t="b">
        <f>IF(ISNUMBER(SEARCH(T$1,$B443)),MAX(F$1:F442)+1)</f>
        <v>0</v>
      </c>
      <c r="G443" s="12" t="b">
        <f>IF(ISNUMBER(SEARCH(U$1,$B443)),MAX(G$1:G442)+1)</f>
        <v>0</v>
      </c>
      <c r="H443" s="12" t="b">
        <f>IF(ISNUMBER(SEARCH(V$1,$B443)),MAX(H$1:H442)+1)</f>
        <v>0</v>
      </c>
      <c r="I443" s="12" t="b">
        <f>IF(ISNUMBER(SEARCH(W$1,$B443)),MAX(I$1:I442)+1)</f>
        <v>0</v>
      </c>
      <c r="J443" s="12" t="b">
        <f>IF(ISNUMBER(SEARCH(X$1,$B443)),MAX(J$1:J442)+1)</f>
        <v>0</v>
      </c>
      <c r="K443" s="12" t="b">
        <f>IF(ISNUMBER(SEARCH(Y$1,$B443)),MAX(K$1:K442)+1)</f>
        <v>0</v>
      </c>
      <c r="L443" s="12" t="b">
        <f>IF(ISNUMBER(SEARCH(Z$1,$B443)),MAX(L$1:L442)+1)</f>
        <v>0</v>
      </c>
      <c r="M443" s="12" t="b">
        <f>IF(ISNUMBER(SEARCH(AA$1,$B443)),MAX(M$1:M442)+1)</f>
        <v>0</v>
      </c>
      <c r="N443" s="12" t="b">
        <f>IF(ISNUMBER(SEARCH(AB$1,$B443)),MAX(N$1:N442)+1)</f>
        <v>0</v>
      </c>
      <c r="O443" s="12">
        <f>'AB Touchpoint System Workbook'!K454</f>
        <v>0</v>
      </c>
      <c r="P443" s="13">
        <f t="shared" si="13"/>
        <v>442</v>
      </c>
    </row>
    <row r="444" spans="1:16" x14ac:dyDescent="0.15">
      <c r="A444" s="9">
        <f>'AB Touchpoint System Workbook'!M455</f>
        <v>0</v>
      </c>
      <c r="B444" s="12" t="str">
        <f t="shared" si="12"/>
        <v>00</v>
      </c>
      <c r="C444" s="12" t="b">
        <f>IF(ISNUMBER(SEARCH(Q$1,$B444)),MAX(C$1:C443)+1)</f>
        <v>0</v>
      </c>
      <c r="D444" s="12" t="b">
        <f>IF(ISNUMBER(SEARCH(R$1,$B444)),MAX(D$1:D443)+1)</f>
        <v>0</v>
      </c>
      <c r="E444" s="12" t="b">
        <f>IF(ISNUMBER(SEARCH(S$1,$B444)),MAX(E$1:E443)+1)</f>
        <v>0</v>
      </c>
      <c r="F444" s="12" t="b">
        <f>IF(ISNUMBER(SEARCH(T$1,$B444)),MAX(F$1:F443)+1)</f>
        <v>0</v>
      </c>
      <c r="G444" s="12" t="b">
        <f>IF(ISNUMBER(SEARCH(U$1,$B444)),MAX(G$1:G443)+1)</f>
        <v>0</v>
      </c>
      <c r="H444" s="12" t="b">
        <f>IF(ISNUMBER(SEARCH(V$1,$B444)),MAX(H$1:H443)+1)</f>
        <v>0</v>
      </c>
      <c r="I444" s="12" t="b">
        <f>IF(ISNUMBER(SEARCH(W$1,$B444)),MAX(I$1:I443)+1)</f>
        <v>0</v>
      </c>
      <c r="J444" s="12" t="b">
        <f>IF(ISNUMBER(SEARCH(X$1,$B444)),MAX(J$1:J443)+1)</f>
        <v>0</v>
      </c>
      <c r="K444" s="12" t="b">
        <f>IF(ISNUMBER(SEARCH(Y$1,$B444)),MAX(K$1:K443)+1)</f>
        <v>0</v>
      </c>
      <c r="L444" s="12" t="b">
        <f>IF(ISNUMBER(SEARCH(Z$1,$B444)),MAX(L$1:L443)+1)</f>
        <v>0</v>
      </c>
      <c r="M444" s="12" t="b">
        <f>IF(ISNUMBER(SEARCH(AA$1,$B444)),MAX(M$1:M443)+1)</f>
        <v>0</v>
      </c>
      <c r="N444" s="12" t="b">
        <f>IF(ISNUMBER(SEARCH(AB$1,$B444)),MAX(N$1:N443)+1)</f>
        <v>0</v>
      </c>
      <c r="O444" s="12">
        <f>'AB Touchpoint System Workbook'!K455</f>
        <v>0</v>
      </c>
      <c r="P444" s="13">
        <f t="shared" si="13"/>
        <v>443</v>
      </c>
    </row>
    <row r="445" spans="1:16" x14ac:dyDescent="0.15">
      <c r="A445" s="9">
        <f>'AB Touchpoint System Workbook'!M456</f>
        <v>0</v>
      </c>
      <c r="B445" s="12" t="str">
        <f t="shared" si="12"/>
        <v>00</v>
      </c>
      <c r="C445" s="12" t="b">
        <f>IF(ISNUMBER(SEARCH(Q$1,$B445)),MAX(C$1:C444)+1)</f>
        <v>0</v>
      </c>
      <c r="D445" s="12" t="b">
        <f>IF(ISNUMBER(SEARCH(R$1,$B445)),MAX(D$1:D444)+1)</f>
        <v>0</v>
      </c>
      <c r="E445" s="12" t="b">
        <f>IF(ISNUMBER(SEARCH(S$1,$B445)),MAX(E$1:E444)+1)</f>
        <v>0</v>
      </c>
      <c r="F445" s="12" t="b">
        <f>IF(ISNUMBER(SEARCH(T$1,$B445)),MAX(F$1:F444)+1)</f>
        <v>0</v>
      </c>
      <c r="G445" s="12" t="b">
        <f>IF(ISNUMBER(SEARCH(U$1,$B445)),MAX(G$1:G444)+1)</f>
        <v>0</v>
      </c>
      <c r="H445" s="12" t="b">
        <f>IF(ISNUMBER(SEARCH(V$1,$B445)),MAX(H$1:H444)+1)</f>
        <v>0</v>
      </c>
      <c r="I445" s="12" t="b">
        <f>IF(ISNUMBER(SEARCH(W$1,$B445)),MAX(I$1:I444)+1)</f>
        <v>0</v>
      </c>
      <c r="J445" s="12" t="b">
        <f>IF(ISNUMBER(SEARCH(X$1,$B445)),MAX(J$1:J444)+1)</f>
        <v>0</v>
      </c>
      <c r="K445" s="12" t="b">
        <f>IF(ISNUMBER(SEARCH(Y$1,$B445)),MAX(K$1:K444)+1)</f>
        <v>0</v>
      </c>
      <c r="L445" s="12" t="b">
        <f>IF(ISNUMBER(SEARCH(Z$1,$B445)),MAX(L$1:L444)+1)</f>
        <v>0</v>
      </c>
      <c r="M445" s="12" t="b">
        <f>IF(ISNUMBER(SEARCH(AA$1,$B445)),MAX(M$1:M444)+1)</f>
        <v>0</v>
      </c>
      <c r="N445" s="12" t="b">
        <f>IF(ISNUMBER(SEARCH(AB$1,$B445)),MAX(N$1:N444)+1)</f>
        <v>0</v>
      </c>
      <c r="O445" s="12">
        <f>'AB Touchpoint System Workbook'!K456</f>
        <v>0</v>
      </c>
      <c r="P445" s="13">
        <f t="shared" si="13"/>
        <v>444</v>
      </c>
    </row>
    <row r="446" spans="1:16" x14ac:dyDescent="0.15">
      <c r="A446" s="9">
        <f>'AB Touchpoint System Workbook'!M457</f>
        <v>0</v>
      </c>
      <c r="B446" s="12" t="str">
        <f t="shared" si="12"/>
        <v>00</v>
      </c>
      <c r="C446" s="12" t="b">
        <f>IF(ISNUMBER(SEARCH(Q$1,$B446)),MAX(C$1:C445)+1)</f>
        <v>0</v>
      </c>
      <c r="D446" s="12" t="b">
        <f>IF(ISNUMBER(SEARCH(R$1,$B446)),MAX(D$1:D445)+1)</f>
        <v>0</v>
      </c>
      <c r="E446" s="12" t="b">
        <f>IF(ISNUMBER(SEARCH(S$1,$B446)),MAX(E$1:E445)+1)</f>
        <v>0</v>
      </c>
      <c r="F446" s="12" t="b">
        <f>IF(ISNUMBER(SEARCH(T$1,$B446)),MAX(F$1:F445)+1)</f>
        <v>0</v>
      </c>
      <c r="G446" s="12" t="b">
        <f>IF(ISNUMBER(SEARCH(U$1,$B446)),MAX(G$1:G445)+1)</f>
        <v>0</v>
      </c>
      <c r="H446" s="12" t="b">
        <f>IF(ISNUMBER(SEARCH(V$1,$B446)),MAX(H$1:H445)+1)</f>
        <v>0</v>
      </c>
      <c r="I446" s="12" t="b">
        <f>IF(ISNUMBER(SEARCH(W$1,$B446)),MAX(I$1:I445)+1)</f>
        <v>0</v>
      </c>
      <c r="J446" s="12" t="b">
        <f>IF(ISNUMBER(SEARCH(X$1,$B446)),MAX(J$1:J445)+1)</f>
        <v>0</v>
      </c>
      <c r="K446" s="12" t="b">
        <f>IF(ISNUMBER(SEARCH(Y$1,$B446)),MAX(K$1:K445)+1)</f>
        <v>0</v>
      </c>
      <c r="L446" s="12" t="b">
        <f>IF(ISNUMBER(SEARCH(Z$1,$B446)),MAX(L$1:L445)+1)</f>
        <v>0</v>
      </c>
      <c r="M446" s="12" t="b">
        <f>IF(ISNUMBER(SEARCH(AA$1,$B446)),MAX(M$1:M445)+1)</f>
        <v>0</v>
      </c>
      <c r="N446" s="12" t="b">
        <f>IF(ISNUMBER(SEARCH(AB$1,$B446)),MAX(N$1:N445)+1)</f>
        <v>0</v>
      </c>
      <c r="O446" s="12">
        <f>'AB Touchpoint System Workbook'!K457</f>
        <v>0</v>
      </c>
      <c r="P446" s="13">
        <f t="shared" si="13"/>
        <v>445</v>
      </c>
    </row>
    <row r="447" spans="1:16" x14ac:dyDescent="0.15">
      <c r="A447" s="9">
        <f>'AB Touchpoint System Workbook'!M458</f>
        <v>0</v>
      </c>
      <c r="B447" s="12" t="str">
        <f t="shared" si="12"/>
        <v>00</v>
      </c>
      <c r="C447" s="12" t="b">
        <f>IF(ISNUMBER(SEARCH(Q$1,$B447)),MAX(C$1:C446)+1)</f>
        <v>0</v>
      </c>
      <c r="D447" s="12" t="b">
        <f>IF(ISNUMBER(SEARCH(R$1,$B447)),MAX(D$1:D446)+1)</f>
        <v>0</v>
      </c>
      <c r="E447" s="12" t="b">
        <f>IF(ISNUMBER(SEARCH(S$1,$B447)),MAX(E$1:E446)+1)</f>
        <v>0</v>
      </c>
      <c r="F447" s="12" t="b">
        <f>IF(ISNUMBER(SEARCH(T$1,$B447)),MAX(F$1:F446)+1)</f>
        <v>0</v>
      </c>
      <c r="G447" s="12" t="b">
        <f>IF(ISNUMBER(SEARCH(U$1,$B447)),MAX(G$1:G446)+1)</f>
        <v>0</v>
      </c>
      <c r="H447" s="12" t="b">
        <f>IF(ISNUMBER(SEARCH(V$1,$B447)),MAX(H$1:H446)+1)</f>
        <v>0</v>
      </c>
      <c r="I447" s="12" t="b">
        <f>IF(ISNUMBER(SEARCH(W$1,$B447)),MAX(I$1:I446)+1)</f>
        <v>0</v>
      </c>
      <c r="J447" s="12" t="b">
        <f>IF(ISNUMBER(SEARCH(X$1,$B447)),MAX(J$1:J446)+1)</f>
        <v>0</v>
      </c>
      <c r="K447" s="12" t="b">
        <f>IF(ISNUMBER(SEARCH(Y$1,$B447)),MAX(K$1:K446)+1)</f>
        <v>0</v>
      </c>
      <c r="L447" s="12" t="b">
        <f>IF(ISNUMBER(SEARCH(Z$1,$B447)),MAX(L$1:L446)+1)</f>
        <v>0</v>
      </c>
      <c r="M447" s="12" t="b">
        <f>IF(ISNUMBER(SEARCH(AA$1,$B447)),MAX(M$1:M446)+1)</f>
        <v>0</v>
      </c>
      <c r="N447" s="12" t="b">
        <f>IF(ISNUMBER(SEARCH(AB$1,$B447)),MAX(N$1:N446)+1)</f>
        <v>0</v>
      </c>
      <c r="O447" s="12">
        <f>'AB Touchpoint System Workbook'!K458</f>
        <v>0</v>
      </c>
      <c r="P447" s="13">
        <f t="shared" si="13"/>
        <v>446</v>
      </c>
    </row>
    <row r="448" spans="1:16" x14ac:dyDescent="0.15">
      <c r="A448" s="9">
        <f>'AB Touchpoint System Workbook'!M459</f>
        <v>0</v>
      </c>
      <c r="B448" s="12" t="str">
        <f t="shared" si="12"/>
        <v>00</v>
      </c>
      <c r="C448" s="12" t="b">
        <f>IF(ISNUMBER(SEARCH(Q$1,$B448)),MAX(C$1:C447)+1)</f>
        <v>0</v>
      </c>
      <c r="D448" s="12" t="b">
        <f>IF(ISNUMBER(SEARCH(R$1,$B448)),MAX(D$1:D447)+1)</f>
        <v>0</v>
      </c>
      <c r="E448" s="12" t="b">
        <f>IF(ISNUMBER(SEARCH(S$1,$B448)),MAX(E$1:E447)+1)</f>
        <v>0</v>
      </c>
      <c r="F448" s="12" t="b">
        <f>IF(ISNUMBER(SEARCH(T$1,$B448)),MAX(F$1:F447)+1)</f>
        <v>0</v>
      </c>
      <c r="G448" s="12" t="b">
        <f>IF(ISNUMBER(SEARCH(U$1,$B448)),MAX(G$1:G447)+1)</f>
        <v>0</v>
      </c>
      <c r="H448" s="12" t="b">
        <f>IF(ISNUMBER(SEARCH(V$1,$B448)),MAX(H$1:H447)+1)</f>
        <v>0</v>
      </c>
      <c r="I448" s="12" t="b">
        <f>IF(ISNUMBER(SEARCH(W$1,$B448)),MAX(I$1:I447)+1)</f>
        <v>0</v>
      </c>
      <c r="J448" s="12" t="b">
        <f>IF(ISNUMBER(SEARCH(X$1,$B448)),MAX(J$1:J447)+1)</f>
        <v>0</v>
      </c>
      <c r="K448" s="12" t="b">
        <f>IF(ISNUMBER(SEARCH(Y$1,$B448)),MAX(K$1:K447)+1)</f>
        <v>0</v>
      </c>
      <c r="L448" s="12" t="b">
        <f>IF(ISNUMBER(SEARCH(Z$1,$B448)),MAX(L$1:L447)+1)</f>
        <v>0</v>
      </c>
      <c r="M448" s="12" t="b">
        <f>IF(ISNUMBER(SEARCH(AA$1,$B448)),MAX(M$1:M447)+1)</f>
        <v>0</v>
      </c>
      <c r="N448" s="12" t="b">
        <f>IF(ISNUMBER(SEARCH(AB$1,$B448)),MAX(N$1:N447)+1)</f>
        <v>0</v>
      </c>
      <c r="O448" s="12">
        <f>'AB Touchpoint System Workbook'!K459</f>
        <v>0</v>
      </c>
      <c r="P448" s="13">
        <f t="shared" si="13"/>
        <v>447</v>
      </c>
    </row>
    <row r="449" spans="1:16" x14ac:dyDescent="0.15">
      <c r="A449" s="9">
        <f>'AB Touchpoint System Workbook'!M460</f>
        <v>0</v>
      </c>
      <c r="B449" s="12" t="str">
        <f t="shared" si="12"/>
        <v>00</v>
      </c>
      <c r="C449" s="12" t="b">
        <f>IF(ISNUMBER(SEARCH(Q$1,$B449)),MAX(C$1:C448)+1)</f>
        <v>0</v>
      </c>
      <c r="D449" s="12" t="b">
        <f>IF(ISNUMBER(SEARCH(R$1,$B449)),MAX(D$1:D448)+1)</f>
        <v>0</v>
      </c>
      <c r="E449" s="12" t="b">
        <f>IF(ISNUMBER(SEARCH(S$1,$B449)),MAX(E$1:E448)+1)</f>
        <v>0</v>
      </c>
      <c r="F449" s="12" t="b">
        <f>IF(ISNUMBER(SEARCH(T$1,$B449)),MAX(F$1:F448)+1)</f>
        <v>0</v>
      </c>
      <c r="G449" s="12" t="b">
        <f>IF(ISNUMBER(SEARCH(U$1,$B449)),MAX(G$1:G448)+1)</f>
        <v>0</v>
      </c>
      <c r="H449" s="12" t="b">
        <f>IF(ISNUMBER(SEARCH(V$1,$B449)),MAX(H$1:H448)+1)</f>
        <v>0</v>
      </c>
      <c r="I449" s="12" t="b">
        <f>IF(ISNUMBER(SEARCH(W$1,$B449)),MAX(I$1:I448)+1)</f>
        <v>0</v>
      </c>
      <c r="J449" s="12" t="b">
        <f>IF(ISNUMBER(SEARCH(X$1,$B449)),MAX(J$1:J448)+1)</f>
        <v>0</v>
      </c>
      <c r="K449" s="12" t="b">
        <f>IF(ISNUMBER(SEARCH(Y$1,$B449)),MAX(K$1:K448)+1)</f>
        <v>0</v>
      </c>
      <c r="L449" s="12" t="b">
        <f>IF(ISNUMBER(SEARCH(Z$1,$B449)),MAX(L$1:L448)+1)</f>
        <v>0</v>
      </c>
      <c r="M449" s="12" t="b">
        <f>IF(ISNUMBER(SEARCH(AA$1,$B449)),MAX(M$1:M448)+1)</f>
        <v>0</v>
      </c>
      <c r="N449" s="12" t="b">
        <f>IF(ISNUMBER(SEARCH(AB$1,$B449)),MAX(N$1:N448)+1)</f>
        <v>0</v>
      </c>
      <c r="O449" s="12">
        <f>'AB Touchpoint System Workbook'!K460</f>
        <v>0</v>
      </c>
      <c r="P449" s="13">
        <f t="shared" si="13"/>
        <v>448</v>
      </c>
    </row>
    <row r="450" spans="1:16" x14ac:dyDescent="0.15">
      <c r="A450" s="9">
        <f>'AB Touchpoint System Workbook'!M461</f>
        <v>0</v>
      </c>
      <c r="B450" s="12" t="str">
        <f t="shared" si="12"/>
        <v>00</v>
      </c>
      <c r="C450" s="12" t="b">
        <f>IF(ISNUMBER(SEARCH(Q$1,$B450)),MAX(C$1:C449)+1)</f>
        <v>0</v>
      </c>
      <c r="D450" s="12" t="b">
        <f>IF(ISNUMBER(SEARCH(R$1,$B450)),MAX(D$1:D449)+1)</f>
        <v>0</v>
      </c>
      <c r="E450" s="12" t="b">
        <f>IF(ISNUMBER(SEARCH(S$1,$B450)),MAX(E$1:E449)+1)</f>
        <v>0</v>
      </c>
      <c r="F450" s="12" t="b">
        <f>IF(ISNUMBER(SEARCH(T$1,$B450)),MAX(F$1:F449)+1)</f>
        <v>0</v>
      </c>
      <c r="G450" s="12" t="b">
        <f>IF(ISNUMBER(SEARCH(U$1,$B450)),MAX(G$1:G449)+1)</f>
        <v>0</v>
      </c>
      <c r="H450" s="12" t="b">
        <f>IF(ISNUMBER(SEARCH(V$1,$B450)),MAX(H$1:H449)+1)</f>
        <v>0</v>
      </c>
      <c r="I450" s="12" t="b">
        <f>IF(ISNUMBER(SEARCH(W$1,$B450)),MAX(I$1:I449)+1)</f>
        <v>0</v>
      </c>
      <c r="J450" s="12" t="b">
        <f>IF(ISNUMBER(SEARCH(X$1,$B450)),MAX(J$1:J449)+1)</f>
        <v>0</v>
      </c>
      <c r="K450" s="12" t="b">
        <f>IF(ISNUMBER(SEARCH(Y$1,$B450)),MAX(K$1:K449)+1)</f>
        <v>0</v>
      </c>
      <c r="L450" s="12" t="b">
        <f>IF(ISNUMBER(SEARCH(Z$1,$B450)),MAX(L$1:L449)+1)</f>
        <v>0</v>
      </c>
      <c r="M450" s="12" t="b">
        <f>IF(ISNUMBER(SEARCH(AA$1,$B450)),MAX(M$1:M449)+1)</f>
        <v>0</v>
      </c>
      <c r="N450" s="12" t="b">
        <f>IF(ISNUMBER(SEARCH(AB$1,$B450)),MAX(N$1:N449)+1)</f>
        <v>0</v>
      </c>
      <c r="O450" s="12">
        <f>'AB Touchpoint System Workbook'!K461</f>
        <v>0</v>
      </c>
      <c r="P450" s="13">
        <f t="shared" si="13"/>
        <v>449</v>
      </c>
    </row>
    <row r="451" spans="1:16" x14ac:dyDescent="0.15">
      <c r="A451" s="9">
        <f>'AB Touchpoint System Workbook'!M462</f>
        <v>0</v>
      </c>
      <c r="B451" s="12" t="str">
        <f t="shared" ref="B451:B514" si="14">O451&amp;A451</f>
        <v>00</v>
      </c>
      <c r="C451" s="12" t="b">
        <f>IF(ISNUMBER(SEARCH(Q$1,$B451)),MAX(C$1:C450)+1)</f>
        <v>0</v>
      </c>
      <c r="D451" s="12" t="b">
        <f>IF(ISNUMBER(SEARCH(R$1,$B451)),MAX(D$1:D450)+1)</f>
        <v>0</v>
      </c>
      <c r="E451" s="12" t="b">
        <f>IF(ISNUMBER(SEARCH(S$1,$B451)),MAX(E$1:E450)+1)</f>
        <v>0</v>
      </c>
      <c r="F451" s="12" t="b">
        <f>IF(ISNUMBER(SEARCH(T$1,$B451)),MAX(F$1:F450)+1)</f>
        <v>0</v>
      </c>
      <c r="G451" s="12" t="b">
        <f>IF(ISNUMBER(SEARCH(U$1,$B451)),MAX(G$1:G450)+1)</f>
        <v>0</v>
      </c>
      <c r="H451" s="12" t="b">
        <f>IF(ISNUMBER(SEARCH(V$1,$B451)),MAX(H$1:H450)+1)</f>
        <v>0</v>
      </c>
      <c r="I451" s="12" t="b">
        <f>IF(ISNUMBER(SEARCH(W$1,$B451)),MAX(I$1:I450)+1)</f>
        <v>0</v>
      </c>
      <c r="J451" s="12" t="b">
        <f>IF(ISNUMBER(SEARCH(X$1,$B451)),MAX(J$1:J450)+1)</f>
        <v>0</v>
      </c>
      <c r="K451" s="12" t="b">
        <f>IF(ISNUMBER(SEARCH(Y$1,$B451)),MAX(K$1:K450)+1)</f>
        <v>0</v>
      </c>
      <c r="L451" s="12" t="b">
        <f>IF(ISNUMBER(SEARCH(Z$1,$B451)),MAX(L$1:L450)+1)</f>
        <v>0</v>
      </c>
      <c r="M451" s="12" t="b">
        <f>IF(ISNUMBER(SEARCH(AA$1,$B451)),MAX(M$1:M450)+1)</f>
        <v>0</v>
      </c>
      <c r="N451" s="12" t="b">
        <f>IF(ISNUMBER(SEARCH(AB$1,$B451)),MAX(N$1:N450)+1)</f>
        <v>0</v>
      </c>
      <c r="O451" s="12">
        <f>'AB Touchpoint System Workbook'!K462</f>
        <v>0</v>
      </c>
      <c r="P451" s="13">
        <f t="shared" si="13"/>
        <v>450</v>
      </c>
    </row>
    <row r="452" spans="1:16" x14ac:dyDescent="0.15">
      <c r="A452" s="9">
        <f>'AB Touchpoint System Workbook'!M463</f>
        <v>0</v>
      </c>
      <c r="B452" s="12" t="str">
        <f t="shared" si="14"/>
        <v>00</v>
      </c>
      <c r="C452" s="12" t="b">
        <f>IF(ISNUMBER(SEARCH(Q$1,$B452)),MAX(C$1:C451)+1)</f>
        <v>0</v>
      </c>
      <c r="D452" s="12" t="b">
        <f>IF(ISNUMBER(SEARCH(R$1,$B452)),MAX(D$1:D451)+1)</f>
        <v>0</v>
      </c>
      <c r="E452" s="12" t="b">
        <f>IF(ISNUMBER(SEARCH(S$1,$B452)),MAX(E$1:E451)+1)</f>
        <v>0</v>
      </c>
      <c r="F452" s="12" t="b">
        <f>IF(ISNUMBER(SEARCH(T$1,$B452)),MAX(F$1:F451)+1)</f>
        <v>0</v>
      </c>
      <c r="G452" s="12" t="b">
        <f>IF(ISNUMBER(SEARCH(U$1,$B452)),MAX(G$1:G451)+1)</f>
        <v>0</v>
      </c>
      <c r="H452" s="12" t="b">
        <f>IF(ISNUMBER(SEARCH(V$1,$B452)),MAX(H$1:H451)+1)</f>
        <v>0</v>
      </c>
      <c r="I452" s="12" t="b">
        <f>IF(ISNUMBER(SEARCH(W$1,$B452)),MAX(I$1:I451)+1)</f>
        <v>0</v>
      </c>
      <c r="J452" s="12" t="b">
        <f>IF(ISNUMBER(SEARCH(X$1,$B452)),MAX(J$1:J451)+1)</f>
        <v>0</v>
      </c>
      <c r="K452" s="12" t="b">
        <f>IF(ISNUMBER(SEARCH(Y$1,$B452)),MAX(K$1:K451)+1)</f>
        <v>0</v>
      </c>
      <c r="L452" s="12" t="b">
        <f>IF(ISNUMBER(SEARCH(Z$1,$B452)),MAX(L$1:L451)+1)</f>
        <v>0</v>
      </c>
      <c r="M452" s="12" t="b">
        <f>IF(ISNUMBER(SEARCH(AA$1,$B452)),MAX(M$1:M451)+1)</f>
        <v>0</v>
      </c>
      <c r="N452" s="12" t="b">
        <f>IF(ISNUMBER(SEARCH(AB$1,$B452)),MAX(N$1:N451)+1)</f>
        <v>0</v>
      </c>
      <c r="O452" s="12">
        <f>'AB Touchpoint System Workbook'!K463</f>
        <v>0</v>
      </c>
      <c r="P452" s="13">
        <f t="shared" ref="P452:P515" si="15">P451+1</f>
        <v>451</v>
      </c>
    </row>
    <row r="453" spans="1:16" x14ac:dyDescent="0.15">
      <c r="A453" s="9">
        <f>'AB Touchpoint System Workbook'!M464</f>
        <v>0</v>
      </c>
      <c r="B453" s="12" t="str">
        <f t="shared" si="14"/>
        <v>00</v>
      </c>
      <c r="C453" s="12" t="b">
        <f>IF(ISNUMBER(SEARCH(Q$1,$B453)),MAX(C$1:C452)+1)</f>
        <v>0</v>
      </c>
      <c r="D453" s="12" t="b">
        <f>IF(ISNUMBER(SEARCH(R$1,$B453)),MAX(D$1:D452)+1)</f>
        <v>0</v>
      </c>
      <c r="E453" s="12" t="b">
        <f>IF(ISNUMBER(SEARCH(S$1,$B453)),MAX(E$1:E452)+1)</f>
        <v>0</v>
      </c>
      <c r="F453" s="12" t="b">
        <f>IF(ISNUMBER(SEARCH(T$1,$B453)),MAX(F$1:F452)+1)</f>
        <v>0</v>
      </c>
      <c r="G453" s="12" t="b">
        <f>IF(ISNUMBER(SEARCH(U$1,$B453)),MAX(G$1:G452)+1)</f>
        <v>0</v>
      </c>
      <c r="H453" s="12" t="b">
        <f>IF(ISNUMBER(SEARCH(V$1,$B453)),MAX(H$1:H452)+1)</f>
        <v>0</v>
      </c>
      <c r="I453" s="12" t="b">
        <f>IF(ISNUMBER(SEARCH(W$1,$B453)),MAX(I$1:I452)+1)</f>
        <v>0</v>
      </c>
      <c r="J453" s="12" t="b">
        <f>IF(ISNUMBER(SEARCH(X$1,$B453)),MAX(J$1:J452)+1)</f>
        <v>0</v>
      </c>
      <c r="K453" s="12" t="b">
        <f>IF(ISNUMBER(SEARCH(Y$1,$B453)),MAX(K$1:K452)+1)</f>
        <v>0</v>
      </c>
      <c r="L453" s="12" t="b">
        <f>IF(ISNUMBER(SEARCH(Z$1,$B453)),MAX(L$1:L452)+1)</f>
        <v>0</v>
      </c>
      <c r="M453" s="12" t="b">
        <f>IF(ISNUMBER(SEARCH(AA$1,$B453)),MAX(M$1:M452)+1)</f>
        <v>0</v>
      </c>
      <c r="N453" s="12" t="b">
        <f>IF(ISNUMBER(SEARCH(AB$1,$B453)),MAX(N$1:N452)+1)</f>
        <v>0</v>
      </c>
      <c r="O453" s="12">
        <f>'AB Touchpoint System Workbook'!K464</f>
        <v>0</v>
      </c>
      <c r="P453" s="13">
        <f t="shared" si="15"/>
        <v>452</v>
      </c>
    </row>
    <row r="454" spans="1:16" x14ac:dyDescent="0.15">
      <c r="A454" s="9">
        <f>'AB Touchpoint System Workbook'!M465</f>
        <v>0</v>
      </c>
      <c r="B454" s="12" t="str">
        <f t="shared" si="14"/>
        <v>00</v>
      </c>
      <c r="C454" s="12" t="b">
        <f>IF(ISNUMBER(SEARCH(Q$1,$B454)),MAX(C$1:C453)+1)</f>
        <v>0</v>
      </c>
      <c r="D454" s="12" t="b">
        <f>IF(ISNUMBER(SEARCH(R$1,$B454)),MAX(D$1:D453)+1)</f>
        <v>0</v>
      </c>
      <c r="E454" s="12" t="b">
        <f>IF(ISNUMBER(SEARCH(S$1,$B454)),MAX(E$1:E453)+1)</f>
        <v>0</v>
      </c>
      <c r="F454" s="12" t="b">
        <f>IF(ISNUMBER(SEARCH(T$1,$B454)),MAX(F$1:F453)+1)</f>
        <v>0</v>
      </c>
      <c r="G454" s="12" t="b">
        <f>IF(ISNUMBER(SEARCH(U$1,$B454)),MAX(G$1:G453)+1)</f>
        <v>0</v>
      </c>
      <c r="H454" s="12" t="b">
        <f>IF(ISNUMBER(SEARCH(V$1,$B454)),MAX(H$1:H453)+1)</f>
        <v>0</v>
      </c>
      <c r="I454" s="12" t="b">
        <f>IF(ISNUMBER(SEARCH(W$1,$B454)),MAX(I$1:I453)+1)</f>
        <v>0</v>
      </c>
      <c r="J454" s="12" t="b">
        <f>IF(ISNUMBER(SEARCH(X$1,$B454)),MAX(J$1:J453)+1)</f>
        <v>0</v>
      </c>
      <c r="K454" s="12" t="b">
        <f>IF(ISNUMBER(SEARCH(Y$1,$B454)),MAX(K$1:K453)+1)</f>
        <v>0</v>
      </c>
      <c r="L454" s="12" t="b">
        <f>IF(ISNUMBER(SEARCH(Z$1,$B454)),MAX(L$1:L453)+1)</f>
        <v>0</v>
      </c>
      <c r="M454" s="12" t="b">
        <f>IF(ISNUMBER(SEARCH(AA$1,$B454)),MAX(M$1:M453)+1)</f>
        <v>0</v>
      </c>
      <c r="N454" s="12" t="b">
        <f>IF(ISNUMBER(SEARCH(AB$1,$B454)),MAX(N$1:N453)+1)</f>
        <v>0</v>
      </c>
      <c r="O454" s="12">
        <f>'AB Touchpoint System Workbook'!K465</f>
        <v>0</v>
      </c>
      <c r="P454" s="13">
        <f t="shared" si="15"/>
        <v>453</v>
      </c>
    </row>
    <row r="455" spans="1:16" x14ac:dyDescent="0.15">
      <c r="A455" s="9">
        <f>'AB Touchpoint System Workbook'!M466</f>
        <v>0</v>
      </c>
      <c r="B455" s="12" t="str">
        <f t="shared" si="14"/>
        <v>00</v>
      </c>
      <c r="C455" s="12" t="b">
        <f>IF(ISNUMBER(SEARCH(Q$1,$B455)),MAX(C$1:C454)+1)</f>
        <v>0</v>
      </c>
      <c r="D455" s="12" t="b">
        <f>IF(ISNUMBER(SEARCH(R$1,$B455)),MAX(D$1:D454)+1)</f>
        <v>0</v>
      </c>
      <c r="E455" s="12" t="b">
        <f>IF(ISNUMBER(SEARCH(S$1,$B455)),MAX(E$1:E454)+1)</f>
        <v>0</v>
      </c>
      <c r="F455" s="12" t="b">
        <f>IF(ISNUMBER(SEARCH(T$1,$B455)),MAX(F$1:F454)+1)</f>
        <v>0</v>
      </c>
      <c r="G455" s="12" t="b">
        <f>IF(ISNUMBER(SEARCH(U$1,$B455)),MAX(G$1:G454)+1)</f>
        <v>0</v>
      </c>
      <c r="H455" s="12" t="b">
        <f>IF(ISNUMBER(SEARCH(V$1,$B455)),MAX(H$1:H454)+1)</f>
        <v>0</v>
      </c>
      <c r="I455" s="12" t="b">
        <f>IF(ISNUMBER(SEARCH(W$1,$B455)),MAX(I$1:I454)+1)</f>
        <v>0</v>
      </c>
      <c r="J455" s="12" t="b">
        <f>IF(ISNUMBER(SEARCH(X$1,$B455)),MAX(J$1:J454)+1)</f>
        <v>0</v>
      </c>
      <c r="K455" s="12" t="b">
        <f>IF(ISNUMBER(SEARCH(Y$1,$B455)),MAX(K$1:K454)+1)</f>
        <v>0</v>
      </c>
      <c r="L455" s="12" t="b">
        <f>IF(ISNUMBER(SEARCH(Z$1,$B455)),MAX(L$1:L454)+1)</f>
        <v>0</v>
      </c>
      <c r="M455" s="12" t="b">
        <f>IF(ISNUMBER(SEARCH(AA$1,$B455)),MAX(M$1:M454)+1)</f>
        <v>0</v>
      </c>
      <c r="N455" s="12" t="b">
        <f>IF(ISNUMBER(SEARCH(AB$1,$B455)),MAX(N$1:N454)+1)</f>
        <v>0</v>
      </c>
      <c r="O455" s="12">
        <f>'AB Touchpoint System Workbook'!K466</f>
        <v>0</v>
      </c>
      <c r="P455" s="13">
        <f t="shared" si="15"/>
        <v>454</v>
      </c>
    </row>
    <row r="456" spans="1:16" x14ac:dyDescent="0.15">
      <c r="A456" s="9">
        <f>'AB Touchpoint System Workbook'!M467</f>
        <v>0</v>
      </c>
      <c r="B456" s="12" t="str">
        <f t="shared" si="14"/>
        <v>00</v>
      </c>
      <c r="C456" s="12" t="b">
        <f>IF(ISNUMBER(SEARCH(Q$1,$B456)),MAX(C$1:C455)+1)</f>
        <v>0</v>
      </c>
      <c r="D456" s="12" t="b">
        <f>IF(ISNUMBER(SEARCH(R$1,$B456)),MAX(D$1:D455)+1)</f>
        <v>0</v>
      </c>
      <c r="E456" s="12" t="b">
        <f>IF(ISNUMBER(SEARCH(S$1,$B456)),MAX(E$1:E455)+1)</f>
        <v>0</v>
      </c>
      <c r="F456" s="12" t="b">
        <f>IF(ISNUMBER(SEARCH(T$1,$B456)),MAX(F$1:F455)+1)</f>
        <v>0</v>
      </c>
      <c r="G456" s="12" t="b">
        <f>IF(ISNUMBER(SEARCH(U$1,$B456)),MAX(G$1:G455)+1)</f>
        <v>0</v>
      </c>
      <c r="H456" s="12" t="b">
        <f>IF(ISNUMBER(SEARCH(V$1,$B456)),MAX(H$1:H455)+1)</f>
        <v>0</v>
      </c>
      <c r="I456" s="12" t="b">
        <f>IF(ISNUMBER(SEARCH(W$1,$B456)),MAX(I$1:I455)+1)</f>
        <v>0</v>
      </c>
      <c r="J456" s="12" t="b">
        <f>IF(ISNUMBER(SEARCH(X$1,$B456)),MAX(J$1:J455)+1)</f>
        <v>0</v>
      </c>
      <c r="K456" s="12" t="b">
        <f>IF(ISNUMBER(SEARCH(Y$1,$B456)),MAX(K$1:K455)+1)</f>
        <v>0</v>
      </c>
      <c r="L456" s="12" t="b">
        <f>IF(ISNUMBER(SEARCH(Z$1,$B456)),MAX(L$1:L455)+1)</f>
        <v>0</v>
      </c>
      <c r="M456" s="12" t="b">
        <f>IF(ISNUMBER(SEARCH(AA$1,$B456)),MAX(M$1:M455)+1)</f>
        <v>0</v>
      </c>
      <c r="N456" s="12" t="b">
        <f>IF(ISNUMBER(SEARCH(AB$1,$B456)),MAX(N$1:N455)+1)</f>
        <v>0</v>
      </c>
      <c r="O456" s="12">
        <f>'AB Touchpoint System Workbook'!K467</f>
        <v>0</v>
      </c>
      <c r="P456" s="13">
        <f t="shared" si="15"/>
        <v>455</v>
      </c>
    </row>
    <row r="457" spans="1:16" x14ac:dyDescent="0.15">
      <c r="A457" s="9">
        <f>'AB Touchpoint System Workbook'!M468</f>
        <v>0</v>
      </c>
      <c r="B457" s="12" t="str">
        <f t="shared" si="14"/>
        <v>00</v>
      </c>
      <c r="C457" s="12" t="b">
        <f>IF(ISNUMBER(SEARCH(Q$1,$B457)),MAX(C$1:C456)+1)</f>
        <v>0</v>
      </c>
      <c r="D457" s="12" t="b">
        <f>IF(ISNUMBER(SEARCH(R$1,$B457)),MAX(D$1:D456)+1)</f>
        <v>0</v>
      </c>
      <c r="E457" s="12" t="b">
        <f>IF(ISNUMBER(SEARCH(S$1,$B457)),MAX(E$1:E456)+1)</f>
        <v>0</v>
      </c>
      <c r="F457" s="12" t="b">
        <f>IF(ISNUMBER(SEARCH(T$1,$B457)),MAX(F$1:F456)+1)</f>
        <v>0</v>
      </c>
      <c r="G457" s="12" t="b">
        <f>IF(ISNUMBER(SEARCH(U$1,$B457)),MAX(G$1:G456)+1)</f>
        <v>0</v>
      </c>
      <c r="H457" s="12" t="b">
        <f>IF(ISNUMBER(SEARCH(V$1,$B457)),MAX(H$1:H456)+1)</f>
        <v>0</v>
      </c>
      <c r="I457" s="12" t="b">
        <f>IF(ISNUMBER(SEARCH(W$1,$B457)),MAX(I$1:I456)+1)</f>
        <v>0</v>
      </c>
      <c r="J457" s="12" t="b">
        <f>IF(ISNUMBER(SEARCH(X$1,$B457)),MAX(J$1:J456)+1)</f>
        <v>0</v>
      </c>
      <c r="K457" s="12" t="b">
        <f>IF(ISNUMBER(SEARCH(Y$1,$B457)),MAX(K$1:K456)+1)</f>
        <v>0</v>
      </c>
      <c r="L457" s="12" t="b">
        <f>IF(ISNUMBER(SEARCH(Z$1,$B457)),MAX(L$1:L456)+1)</f>
        <v>0</v>
      </c>
      <c r="M457" s="12" t="b">
        <f>IF(ISNUMBER(SEARCH(AA$1,$B457)),MAX(M$1:M456)+1)</f>
        <v>0</v>
      </c>
      <c r="N457" s="12" t="b">
        <f>IF(ISNUMBER(SEARCH(AB$1,$B457)),MAX(N$1:N456)+1)</f>
        <v>0</v>
      </c>
      <c r="O457" s="12">
        <f>'AB Touchpoint System Workbook'!K468</f>
        <v>0</v>
      </c>
      <c r="P457" s="13">
        <f t="shared" si="15"/>
        <v>456</v>
      </c>
    </row>
    <row r="458" spans="1:16" x14ac:dyDescent="0.15">
      <c r="A458" s="9">
        <f>'AB Touchpoint System Workbook'!M469</f>
        <v>0</v>
      </c>
      <c r="B458" s="12" t="str">
        <f t="shared" si="14"/>
        <v>00</v>
      </c>
      <c r="C458" s="12" t="b">
        <f>IF(ISNUMBER(SEARCH(Q$1,$B458)),MAX(C$1:C457)+1)</f>
        <v>0</v>
      </c>
      <c r="D458" s="12" t="b">
        <f>IF(ISNUMBER(SEARCH(R$1,$B458)),MAX(D$1:D457)+1)</f>
        <v>0</v>
      </c>
      <c r="E458" s="12" t="b">
        <f>IF(ISNUMBER(SEARCH(S$1,$B458)),MAX(E$1:E457)+1)</f>
        <v>0</v>
      </c>
      <c r="F458" s="12" t="b">
        <f>IF(ISNUMBER(SEARCH(T$1,$B458)),MAX(F$1:F457)+1)</f>
        <v>0</v>
      </c>
      <c r="G458" s="12" t="b">
        <f>IF(ISNUMBER(SEARCH(U$1,$B458)),MAX(G$1:G457)+1)</f>
        <v>0</v>
      </c>
      <c r="H458" s="12" t="b">
        <f>IF(ISNUMBER(SEARCH(V$1,$B458)),MAX(H$1:H457)+1)</f>
        <v>0</v>
      </c>
      <c r="I458" s="12" t="b">
        <f>IF(ISNUMBER(SEARCH(W$1,$B458)),MAX(I$1:I457)+1)</f>
        <v>0</v>
      </c>
      <c r="J458" s="12" t="b">
        <f>IF(ISNUMBER(SEARCH(X$1,$B458)),MAX(J$1:J457)+1)</f>
        <v>0</v>
      </c>
      <c r="K458" s="12" t="b">
        <f>IF(ISNUMBER(SEARCH(Y$1,$B458)),MAX(K$1:K457)+1)</f>
        <v>0</v>
      </c>
      <c r="L458" s="12" t="b">
        <f>IF(ISNUMBER(SEARCH(Z$1,$B458)),MAX(L$1:L457)+1)</f>
        <v>0</v>
      </c>
      <c r="M458" s="12" t="b">
        <f>IF(ISNUMBER(SEARCH(AA$1,$B458)),MAX(M$1:M457)+1)</f>
        <v>0</v>
      </c>
      <c r="N458" s="12" t="b">
        <f>IF(ISNUMBER(SEARCH(AB$1,$B458)),MAX(N$1:N457)+1)</f>
        <v>0</v>
      </c>
      <c r="O458" s="12">
        <f>'AB Touchpoint System Workbook'!K469</f>
        <v>0</v>
      </c>
      <c r="P458" s="13">
        <f t="shared" si="15"/>
        <v>457</v>
      </c>
    </row>
    <row r="459" spans="1:16" x14ac:dyDescent="0.15">
      <c r="A459" s="9">
        <f>'AB Touchpoint System Workbook'!M470</f>
        <v>0</v>
      </c>
      <c r="B459" s="12" t="str">
        <f t="shared" si="14"/>
        <v>00</v>
      </c>
      <c r="C459" s="12" t="b">
        <f>IF(ISNUMBER(SEARCH(Q$1,$B459)),MAX(C$1:C458)+1)</f>
        <v>0</v>
      </c>
      <c r="D459" s="12" t="b">
        <f>IF(ISNUMBER(SEARCH(R$1,$B459)),MAX(D$1:D458)+1)</f>
        <v>0</v>
      </c>
      <c r="E459" s="12" t="b">
        <f>IF(ISNUMBER(SEARCH(S$1,$B459)),MAX(E$1:E458)+1)</f>
        <v>0</v>
      </c>
      <c r="F459" s="12" t="b">
        <f>IF(ISNUMBER(SEARCH(T$1,$B459)),MAX(F$1:F458)+1)</f>
        <v>0</v>
      </c>
      <c r="G459" s="12" t="b">
        <f>IF(ISNUMBER(SEARCH(U$1,$B459)),MAX(G$1:G458)+1)</f>
        <v>0</v>
      </c>
      <c r="H459" s="12" t="b">
        <f>IF(ISNUMBER(SEARCH(V$1,$B459)),MAX(H$1:H458)+1)</f>
        <v>0</v>
      </c>
      <c r="I459" s="12" t="b">
        <f>IF(ISNUMBER(SEARCH(W$1,$B459)),MAX(I$1:I458)+1)</f>
        <v>0</v>
      </c>
      <c r="J459" s="12" t="b">
        <f>IF(ISNUMBER(SEARCH(X$1,$B459)),MAX(J$1:J458)+1)</f>
        <v>0</v>
      </c>
      <c r="K459" s="12" t="b">
        <f>IF(ISNUMBER(SEARCH(Y$1,$B459)),MAX(K$1:K458)+1)</f>
        <v>0</v>
      </c>
      <c r="L459" s="12" t="b">
        <f>IF(ISNUMBER(SEARCH(Z$1,$B459)),MAX(L$1:L458)+1)</f>
        <v>0</v>
      </c>
      <c r="M459" s="12" t="b">
        <f>IF(ISNUMBER(SEARCH(AA$1,$B459)),MAX(M$1:M458)+1)</f>
        <v>0</v>
      </c>
      <c r="N459" s="12" t="b">
        <f>IF(ISNUMBER(SEARCH(AB$1,$B459)),MAX(N$1:N458)+1)</f>
        <v>0</v>
      </c>
      <c r="O459" s="12">
        <f>'AB Touchpoint System Workbook'!K470</f>
        <v>0</v>
      </c>
      <c r="P459" s="13">
        <f t="shared" si="15"/>
        <v>458</v>
      </c>
    </row>
    <row r="460" spans="1:16" x14ac:dyDescent="0.15">
      <c r="A460" s="9">
        <f>'AB Touchpoint System Workbook'!M471</f>
        <v>0</v>
      </c>
      <c r="B460" s="12" t="str">
        <f t="shared" si="14"/>
        <v>00</v>
      </c>
      <c r="C460" s="12" t="b">
        <f>IF(ISNUMBER(SEARCH(Q$1,$B460)),MAX(C$1:C459)+1)</f>
        <v>0</v>
      </c>
      <c r="D460" s="12" t="b">
        <f>IF(ISNUMBER(SEARCH(R$1,$B460)),MAX(D$1:D459)+1)</f>
        <v>0</v>
      </c>
      <c r="E460" s="12" t="b">
        <f>IF(ISNUMBER(SEARCH(S$1,$B460)),MAX(E$1:E459)+1)</f>
        <v>0</v>
      </c>
      <c r="F460" s="12" t="b">
        <f>IF(ISNUMBER(SEARCH(T$1,$B460)),MAX(F$1:F459)+1)</f>
        <v>0</v>
      </c>
      <c r="G460" s="12" t="b">
        <f>IF(ISNUMBER(SEARCH(U$1,$B460)),MAX(G$1:G459)+1)</f>
        <v>0</v>
      </c>
      <c r="H460" s="12" t="b">
        <f>IF(ISNUMBER(SEARCH(V$1,$B460)),MAX(H$1:H459)+1)</f>
        <v>0</v>
      </c>
      <c r="I460" s="12" t="b">
        <f>IF(ISNUMBER(SEARCH(W$1,$B460)),MAX(I$1:I459)+1)</f>
        <v>0</v>
      </c>
      <c r="J460" s="12" t="b">
        <f>IF(ISNUMBER(SEARCH(X$1,$B460)),MAX(J$1:J459)+1)</f>
        <v>0</v>
      </c>
      <c r="K460" s="12" t="b">
        <f>IF(ISNUMBER(SEARCH(Y$1,$B460)),MAX(K$1:K459)+1)</f>
        <v>0</v>
      </c>
      <c r="L460" s="12" t="b">
        <f>IF(ISNUMBER(SEARCH(Z$1,$B460)),MAX(L$1:L459)+1)</f>
        <v>0</v>
      </c>
      <c r="M460" s="12" t="b">
        <f>IF(ISNUMBER(SEARCH(AA$1,$B460)),MAX(M$1:M459)+1)</f>
        <v>0</v>
      </c>
      <c r="N460" s="12" t="b">
        <f>IF(ISNUMBER(SEARCH(AB$1,$B460)),MAX(N$1:N459)+1)</f>
        <v>0</v>
      </c>
      <c r="O460" s="12">
        <f>'AB Touchpoint System Workbook'!K471</f>
        <v>0</v>
      </c>
      <c r="P460" s="13">
        <f t="shared" si="15"/>
        <v>459</v>
      </c>
    </row>
    <row r="461" spans="1:16" x14ac:dyDescent="0.15">
      <c r="A461" s="9">
        <f>'AB Touchpoint System Workbook'!M472</f>
        <v>0</v>
      </c>
      <c r="B461" s="12" t="str">
        <f t="shared" si="14"/>
        <v>00</v>
      </c>
      <c r="C461" s="12" t="b">
        <f>IF(ISNUMBER(SEARCH(Q$1,$B461)),MAX(C$1:C460)+1)</f>
        <v>0</v>
      </c>
      <c r="D461" s="12" t="b">
        <f>IF(ISNUMBER(SEARCH(R$1,$B461)),MAX(D$1:D460)+1)</f>
        <v>0</v>
      </c>
      <c r="E461" s="12" t="b">
        <f>IF(ISNUMBER(SEARCH(S$1,$B461)),MAX(E$1:E460)+1)</f>
        <v>0</v>
      </c>
      <c r="F461" s="12" t="b">
        <f>IF(ISNUMBER(SEARCH(T$1,$B461)),MAX(F$1:F460)+1)</f>
        <v>0</v>
      </c>
      <c r="G461" s="12" t="b">
        <f>IF(ISNUMBER(SEARCH(U$1,$B461)),MAX(G$1:G460)+1)</f>
        <v>0</v>
      </c>
      <c r="H461" s="12" t="b">
        <f>IF(ISNUMBER(SEARCH(V$1,$B461)),MAX(H$1:H460)+1)</f>
        <v>0</v>
      </c>
      <c r="I461" s="12" t="b">
        <f>IF(ISNUMBER(SEARCH(W$1,$B461)),MAX(I$1:I460)+1)</f>
        <v>0</v>
      </c>
      <c r="J461" s="12" t="b">
        <f>IF(ISNUMBER(SEARCH(X$1,$B461)),MAX(J$1:J460)+1)</f>
        <v>0</v>
      </c>
      <c r="K461" s="12" t="b">
        <f>IF(ISNUMBER(SEARCH(Y$1,$B461)),MAX(K$1:K460)+1)</f>
        <v>0</v>
      </c>
      <c r="L461" s="12" t="b">
        <f>IF(ISNUMBER(SEARCH(Z$1,$B461)),MAX(L$1:L460)+1)</f>
        <v>0</v>
      </c>
      <c r="M461" s="12" t="b">
        <f>IF(ISNUMBER(SEARCH(AA$1,$B461)),MAX(M$1:M460)+1)</f>
        <v>0</v>
      </c>
      <c r="N461" s="12" t="b">
        <f>IF(ISNUMBER(SEARCH(AB$1,$B461)),MAX(N$1:N460)+1)</f>
        <v>0</v>
      </c>
      <c r="O461" s="12">
        <f>'AB Touchpoint System Workbook'!K472</f>
        <v>0</v>
      </c>
      <c r="P461" s="13">
        <f t="shared" si="15"/>
        <v>460</v>
      </c>
    </row>
    <row r="462" spans="1:16" x14ac:dyDescent="0.15">
      <c r="A462" s="9">
        <f>'AB Touchpoint System Workbook'!M473</f>
        <v>0</v>
      </c>
      <c r="B462" s="12" t="str">
        <f t="shared" si="14"/>
        <v>00</v>
      </c>
      <c r="C462" s="12" t="b">
        <f>IF(ISNUMBER(SEARCH(Q$1,$B462)),MAX(C$1:C461)+1)</f>
        <v>0</v>
      </c>
      <c r="D462" s="12" t="b">
        <f>IF(ISNUMBER(SEARCH(R$1,$B462)),MAX(D$1:D461)+1)</f>
        <v>0</v>
      </c>
      <c r="E462" s="12" t="b">
        <f>IF(ISNUMBER(SEARCH(S$1,$B462)),MAX(E$1:E461)+1)</f>
        <v>0</v>
      </c>
      <c r="F462" s="12" t="b">
        <f>IF(ISNUMBER(SEARCH(T$1,$B462)),MAX(F$1:F461)+1)</f>
        <v>0</v>
      </c>
      <c r="G462" s="12" t="b">
        <f>IF(ISNUMBER(SEARCH(U$1,$B462)),MAX(G$1:G461)+1)</f>
        <v>0</v>
      </c>
      <c r="H462" s="12" t="b">
        <f>IF(ISNUMBER(SEARCH(V$1,$B462)),MAX(H$1:H461)+1)</f>
        <v>0</v>
      </c>
      <c r="I462" s="12" t="b">
        <f>IF(ISNUMBER(SEARCH(W$1,$B462)),MAX(I$1:I461)+1)</f>
        <v>0</v>
      </c>
      <c r="J462" s="12" t="b">
        <f>IF(ISNUMBER(SEARCH(X$1,$B462)),MAX(J$1:J461)+1)</f>
        <v>0</v>
      </c>
      <c r="K462" s="12" t="b">
        <f>IF(ISNUMBER(SEARCH(Y$1,$B462)),MAX(K$1:K461)+1)</f>
        <v>0</v>
      </c>
      <c r="L462" s="12" t="b">
        <f>IF(ISNUMBER(SEARCH(Z$1,$B462)),MAX(L$1:L461)+1)</f>
        <v>0</v>
      </c>
      <c r="M462" s="12" t="b">
        <f>IF(ISNUMBER(SEARCH(AA$1,$B462)),MAX(M$1:M461)+1)</f>
        <v>0</v>
      </c>
      <c r="N462" s="12" t="b">
        <f>IF(ISNUMBER(SEARCH(AB$1,$B462)),MAX(N$1:N461)+1)</f>
        <v>0</v>
      </c>
      <c r="O462" s="12">
        <f>'AB Touchpoint System Workbook'!K473</f>
        <v>0</v>
      </c>
      <c r="P462" s="13">
        <f t="shared" si="15"/>
        <v>461</v>
      </c>
    </row>
    <row r="463" spans="1:16" x14ac:dyDescent="0.15">
      <c r="A463" s="9">
        <f>'AB Touchpoint System Workbook'!M474</f>
        <v>0</v>
      </c>
      <c r="B463" s="12" t="str">
        <f t="shared" si="14"/>
        <v>00</v>
      </c>
      <c r="C463" s="12" t="b">
        <f>IF(ISNUMBER(SEARCH(Q$1,$B463)),MAX(C$1:C462)+1)</f>
        <v>0</v>
      </c>
      <c r="D463" s="12" t="b">
        <f>IF(ISNUMBER(SEARCH(R$1,$B463)),MAX(D$1:D462)+1)</f>
        <v>0</v>
      </c>
      <c r="E463" s="12" t="b">
        <f>IF(ISNUMBER(SEARCH(S$1,$B463)),MAX(E$1:E462)+1)</f>
        <v>0</v>
      </c>
      <c r="F463" s="12" t="b">
        <f>IF(ISNUMBER(SEARCH(T$1,$B463)),MAX(F$1:F462)+1)</f>
        <v>0</v>
      </c>
      <c r="G463" s="12" t="b">
        <f>IF(ISNUMBER(SEARCH(U$1,$B463)),MAX(G$1:G462)+1)</f>
        <v>0</v>
      </c>
      <c r="H463" s="12" t="b">
        <f>IF(ISNUMBER(SEARCH(V$1,$B463)),MAX(H$1:H462)+1)</f>
        <v>0</v>
      </c>
      <c r="I463" s="12" t="b">
        <f>IF(ISNUMBER(SEARCH(W$1,$B463)),MAX(I$1:I462)+1)</f>
        <v>0</v>
      </c>
      <c r="J463" s="12" t="b">
        <f>IF(ISNUMBER(SEARCH(X$1,$B463)),MAX(J$1:J462)+1)</f>
        <v>0</v>
      </c>
      <c r="K463" s="12" t="b">
        <f>IF(ISNUMBER(SEARCH(Y$1,$B463)),MAX(K$1:K462)+1)</f>
        <v>0</v>
      </c>
      <c r="L463" s="12" t="b">
        <f>IF(ISNUMBER(SEARCH(Z$1,$B463)),MAX(L$1:L462)+1)</f>
        <v>0</v>
      </c>
      <c r="M463" s="12" t="b">
        <f>IF(ISNUMBER(SEARCH(AA$1,$B463)),MAX(M$1:M462)+1)</f>
        <v>0</v>
      </c>
      <c r="N463" s="12" t="b">
        <f>IF(ISNUMBER(SEARCH(AB$1,$B463)),MAX(N$1:N462)+1)</f>
        <v>0</v>
      </c>
      <c r="O463" s="12">
        <f>'AB Touchpoint System Workbook'!K474</f>
        <v>0</v>
      </c>
      <c r="P463" s="13">
        <f t="shared" si="15"/>
        <v>462</v>
      </c>
    </row>
    <row r="464" spans="1:16" x14ac:dyDescent="0.15">
      <c r="A464" s="9">
        <f>'AB Touchpoint System Workbook'!M475</f>
        <v>0</v>
      </c>
      <c r="B464" s="12" t="str">
        <f t="shared" si="14"/>
        <v>00</v>
      </c>
      <c r="C464" s="12" t="b">
        <f>IF(ISNUMBER(SEARCH(Q$1,$B464)),MAX(C$1:C463)+1)</f>
        <v>0</v>
      </c>
      <c r="D464" s="12" t="b">
        <f>IF(ISNUMBER(SEARCH(R$1,$B464)),MAX(D$1:D463)+1)</f>
        <v>0</v>
      </c>
      <c r="E464" s="12" t="b">
        <f>IF(ISNUMBER(SEARCH(S$1,$B464)),MAX(E$1:E463)+1)</f>
        <v>0</v>
      </c>
      <c r="F464" s="12" t="b">
        <f>IF(ISNUMBER(SEARCH(T$1,$B464)),MAX(F$1:F463)+1)</f>
        <v>0</v>
      </c>
      <c r="G464" s="12" t="b">
        <f>IF(ISNUMBER(SEARCH(U$1,$B464)),MAX(G$1:G463)+1)</f>
        <v>0</v>
      </c>
      <c r="H464" s="12" t="b">
        <f>IF(ISNUMBER(SEARCH(V$1,$B464)),MAX(H$1:H463)+1)</f>
        <v>0</v>
      </c>
      <c r="I464" s="12" t="b">
        <f>IF(ISNUMBER(SEARCH(W$1,$B464)),MAX(I$1:I463)+1)</f>
        <v>0</v>
      </c>
      <c r="J464" s="12" t="b">
        <f>IF(ISNUMBER(SEARCH(X$1,$B464)),MAX(J$1:J463)+1)</f>
        <v>0</v>
      </c>
      <c r="K464" s="12" t="b">
        <f>IF(ISNUMBER(SEARCH(Y$1,$B464)),MAX(K$1:K463)+1)</f>
        <v>0</v>
      </c>
      <c r="L464" s="12" t="b">
        <f>IF(ISNUMBER(SEARCH(Z$1,$B464)),MAX(L$1:L463)+1)</f>
        <v>0</v>
      </c>
      <c r="M464" s="12" t="b">
        <f>IF(ISNUMBER(SEARCH(AA$1,$B464)),MAX(M$1:M463)+1)</f>
        <v>0</v>
      </c>
      <c r="N464" s="12" t="b">
        <f>IF(ISNUMBER(SEARCH(AB$1,$B464)),MAX(N$1:N463)+1)</f>
        <v>0</v>
      </c>
      <c r="O464" s="12">
        <f>'AB Touchpoint System Workbook'!K475</f>
        <v>0</v>
      </c>
      <c r="P464" s="13">
        <f t="shared" si="15"/>
        <v>463</v>
      </c>
    </row>
    <row r="465" spans="1:16" x14ac:dyDescent="0.15">
      <c r="A465" s="9">
        <f>'AB Touchpoint System Workbook'!M476</f>
        <v>0</v>
      </c>
      <c r="B465" s="12" t="str">
        <f t="shared" si="14"/>
        <v>00</v>
      </c>
      <c r="C465" s="12" t="b">
        <f>IF(ISNUMBER(SEARCH(Q$1,$B465)),MAX(C$1:C464)+1)</f>
        <v>0</v>
      </c>
      <c r="D465" s="12" t="b">
        <f>IF(ISNUMBER(SEARCH(R$1,$B465)),MAX(D$1:D464)+1)</f>
        <v>0</v>
      </c>
      <c r="E465" s="12" t="b">
        <f>IF(ISNUMBER(SEARCH(S$1,$B465)),MAX(E$1:E464)+1)</f>
        <v>0</v>
      </c>
      <c r="F465" s="12" t="b">
        <f>IF(ISNUMBER(SEARCH(T$1,$B465)),MAX(F$1:F464)+1)</f>
        <v>0</v>
      </c>
      <c r="G465" s="12" t="b">
        <f>IF(ISNUMBER(SEARCH(U$1,$B465)),MAX(G$1:G464)+1)</f>
        <v>0</v>
      </c>
      <c r="H465" s="12" t="b">
        <f>IF(ISNUMBER(SEARCH(V$1,$B465)),MAX(H$1:H464)+1)</f>
        <v>0</v>
      </c>
      <c r="I465" s="12" t="b">
        <f>IF(ISNUMBER(SEARCH(W$1,$B465)),MAX(I$1:I464)+1)</f>
        <v>0</v>
      </c>
      <c r="J465" s="12" t="b">
        <f>IF(ISNUMBER(SEARCH(X$1,$B465)),MAX(J$1:J464)+1)</f>
        <v>0</v>
      </c>
      <c r="K465" s="12" t="b">
        <f>IF(ISNUMBER(SEARCH(Y$1,$B465)),MAX(K$1:K464)+1)</f>
        <v>0</v>
      </c>
      <c r="L465" s="12" t="b">
        <f>IF(ISNUMBER(SEARCH(Z$1,$B465)),MAX(L$1:L464)+1)</f>
        <v>0</v>
      </c>
      <c r="M465" s="12" t="b">
        <f>IF(ISNUMBER(SEARCH(AA$1,$B465)),MAX(M$1:M464)+1)</f>
        <v>0</v>
      </c>
      <c r="N465" s="12" t="b">
        <f>IF(ISNUMBER(SEARCH(AB$1,$B465)),MAX(N$1:N464)+1)</f>
        <v>0</v>
      </c>
      <c r="O465" s="12">
        <f>'AB Touchpoint System Workbook'!K476</f>
        <v>0</v>
      </c>
      <c r="P465" s="13">
        <f t="shared" si="15"/>
        <v>464</v>
      </c>
    </row>
    <row r="466" spans="1:16" x14ac:dyDescent="0.15">
      <c r="A466" s="9">
        <f>'AB Touchpoint System Workbook'!M477</f>
        <v>0</v>
      </c>
      <c r="B466" s="12" t="str">
        <f t="shared" si="14"/>
        <v>00</v>
      </c>
      <c r="C466" s="12" t="b">
        <f>IF(ISNUMBER(SEARCH(Q$1,$B466)),MAX(C$1:C465)+1)</f>
        <v>0</v>
      </c>
      <c r="D466" s="12" t="b">
        <f>IF(ISNUMBER(SEARCH(R$1,$B466)),MAX(D$1:D465)+1)</f>
        <v>0</v>
      </c>
      <c r="E466" s="12" t="b">
        <f>IF(ISNUMBER(SEARCH(S$1,$B466)),MAX(E$1:E465)+1)</f>
        <v>0</v>
      </c>
      <c r="F466" s="12" t="b">
        <f>IF(ISNUMBER(SEARCH(T$1,$B466)),MAX(F$1:F465)+1)</f>
        <v>0</v>
      </c>
      <c r="G466" s="12" t="b">
        <f>IF(ISNUMBER(SEARCH(U$1,$B466)),MAX(G$1:G465)+1)</f>
        <v>0</v>
      </c>
      <c r="H466" s="12" t="b">
        <f>IF(ISNUMBER(SEARCH(V$1,$B466)),MAX(H$1:H465)+1)</f>
        <v>0</v>
      </c>
      <c r="I466" s="12" t="b">
        <f>IF(ISNUMBER(SEARCH(W$1,$B466)),MAX(I$1:I465)+1)</f>
        <v>0</v>
      </c>
      <c r="J466" s="12" t="b">
        <f>IF(ISNUMBER(SEARCH(X$1,$B466)),MAX(J$1:J465)+1)</f>
        <v>0</v>
      </c>
      <c r="K466" s="12" t="b">
        <f>IF(ISNUMBER(SEARCH(Y$1,$B466)),MAX(K$1:K465)+1)</f>
        <v>0</v>
      </c>
      <c r="L466" s="12" t="b">
        <f>IF(ISNUMBER(SEARCH(Z$1,$B466)),MAX(L$1:L465)+1)</f>
        <v>0</v>
      </c>
      <c r="M466" s="12" t="b">
        <f>IF(ISNUMBER(SEARCH(AA$1,$B466)),MAX(M$1:M465)+1)</f>
        <v>0</v>
      </c>
      <c r="N466" s="12" t="b">
        <f>IF(ISNUMBER(SEARCH(AB$1,$B466)),MAX(N$1:N465)+1)</f>
        <v>0</v>
      </c>
      <c r="O466" s="12">
        <f>'AB Touchpoint System Workbook'!K477</f>
        <v>0</v>
      </c>
      <c r="P466" s="13">
        <f t="shared" si="15"/>
        <v>465</v>
      </c>
    </row>
    <row r="467" spans="1:16" x14ac:dyDescent="0.15">
      <c r="A467" s="9">
        <f>'AB Touchpoint System Workbook'!M478</f>
        <v>0</v>
      </c>
      <c r="B467" s="12" t="str">
        <f t="shared" si="14"/>
        <v>00</v>
      </c>
      <c r="C467" s="12" t="b">
        <f>IF(ISNUMBER(SEARCH(Q$1,$B467)),MAX(C$1:C466)+1)</f>
        <v>0</v>
      </c>
      <c r="D467" s="12" t="b">
        <f>IF(ISNUMBER(SEARCH(R$1,$B467)),MAX(D$1:D466)+1)</f>
        <v>0</v>
      </c>
      <c r="E467" s="12" t="b">
        <f>IF(ISNUMBER(SEARCH(S$1,$B467)),MAX(E$1:E466)+1)</f>
        <v>0</v>
      </c>
      <c r="F467" s="12" t="b">
        <f>IF(ISNUMBER(SEARCH(T$1,$B467)),MAX(F$1:F466)+1)</f>
        <v>0</v>
      </c>
      <c r="G467" s="12" t="b">
        <f>IF(ISNUMBER(SEARCH(U$1,$B467)),MAX(G$1:G466)+1)</f>
        <v>0</v>
      </c>
      <c r="H467" s="12" t="b">
        <f>IF(ISNUMBER(SEARCH(V$1,$B467)),MAX(H$1:H466)+1)</f>
        <v>0</v>
      </c>
      <c r="I467" s="12" t="b">
        <f>IF(ISNUMBER(SEARCH(W$1,$B467)),MAX(I$1:I466)+1)</f>
        <v>0</v>
      </c>
      <c r="J467" s="12" t="b">
        <f>IF(ISNUMBER(SEARCH(X$1,$B467)),MAX(J$1:J466)+1)</f>
        <v>0</v>
      </c>
      <c r="K467" s="12" t="b">
        <f>IF(ISNUMBER(SEARCH(Y$1,$B467)),MAX(K$1:K466)+1)</f>
        <v>0</v>
      </c>
      <c r="L467" s="12" t="b">
        <f>IF(ISNUMBER(SEARCH(Z$1,$B467)),MAX(L$1:L466)+1)</f>
        <v>0</v>
      </c>
      <c r="M467" s="12" t="b">
        <f>IF(ISNUMBER(SEARCH(AA$1,$B467)),MAX(M$1:M466)+1)</f>
        <v>0</v>
      </c>
      <c r="N467" s="12" t="b">
        <f>IF(ISNUMBER(SEARCH(AB$1,$B467)),MAX(N$1:N466)+1)</f>
        <v>0</v>
      </c>
      <c r="O467" s="12">
        <f>'AB Touchpoint System Workbook'!K478</f>
        <v>0</v>
      </c>
      <c r="P467" s="13">
        <f t="shared" si="15"/>
        <v>466</v>
      </c>
    </row>
    <row r="468" spans="1:16" x14ac:dyDescent="0.15">
      <c r="A468" s="9">
        <f>'AB Touchpoint System Workbook'!M479</f>
        <v>0</v>
      </c>
      <c r="B468" s="12" t="str">
        <f t="shared" si="14"/>
        <v>00</v>
      </c>
      <c r="C468" s="12" t="b">
        <f>IF(ISNUMBER(SEARCH(Q$1,$B468)),MAX(C$1:C467)+1)</f>
        <v>0</v>
      </c>
      <c r="D468" s="12" t="b">
        <f>IF(ISNUMBER(SEARCH(R$1,$B468)),MAX(D$1:D467)+1)</f>
        <v>0</v>
      </c>
      <c r="E468" s="12" t="b">
        <f>IF(ISNUMBER(SEARCH(S$1,$B468)),MAX(E$1:E467)+1)</f>
        <v>0</v>
      </c>
      <c r="F468" s="12" t="b">
        <f>IF(ISNUMBER(SEARCH(T$1,$B468)),MAX(F$1:F467)+1)</f>
        <v>0</v>
      </c>
      <c r="G468" s="12" t="b">
        <f>IF(ISNUMBER(SEARCH(U$1,$B468)),MAX(G$1:G467)+1)</f>
        <v>0</v>
      </c>
      <c r="H468" s="12" t="b">
        <f>IF(ISNUMBER(SEARCH(V$1,$B468)),MAX(H$1:H467)+1)</f>
        <v>0</v>
      </c>
      <c r="I468" s="12" t="b">
        <f>IF(ISNUMBER(SEARCH(W$1,$B468)),MAX(I$1:I467)+1)</f>
        <v>0</v>
      </c>
      <c r="J468" s="12" t="b">
        <f>IF(ISNUMBER(SEARCH(X$1,$B468)),MAX(J$1:J467)+1)</f>
        <v>0</v>
      </c>
      <c r="K468" s="12" t="b">
        <f>IF(ISNUMBER(SEARCH(Y$1,$B468)),MAX(K$1:K467)+1)</f>
        <v>0</v>
      </c>
      <c r="L468" s="12" t="b">
        <f>IF(ISNUMBER(SEARCH(Z$1,$B468)),MAX(L$1:L467)+1)</f>
        <v>0</v>
      </c>
      <c r="M468" s="12" t="b">
        <f>IF(ISNUMBER(SEARCH(AA$1,$B468)),MAX(M$1:M467)+1)</f>
        <v>0</v>
      </c>
      <c r="N468" s="12" t="b">
        <f>IF(ISNUMBER(SEARCH(AB$1,$B468)),MAX(N$1:N467)+1)</f>
        <v>0</v>
      </c>
      <c r="O468" s="12">
        <f>'AB Touchpoint System Workbook'!K479</f>
        <v>0</v>
      </c>
      <c r="P468" s="13">
        <f t="shared" si="15"/>
        <v>467</v>
      </c>
    </row>
    <row r="469" spans="1:16" x14ac:dyDescent="0.15">
      <c r="A469" s="9">
        <f>'AB Touchpoint System Workbook'!M480</f>
        <v>0</v>
      </c>
      <c r="B469" s="12" t="str">
        <f t="shared" si="14"/>
        <v>00</v>
      </c>
      <c r="C469" s="12" t="b">
        <f>IF(ISNUMBER(SEARCH(Q$1,$B469)),MAX(C$1:C468)+1)</f>
        <v>0</v>
      </c>
      <c r="D469" s="12" t="b">
        <f>IF(ISNUMBER(SEARCH(R$1,$B469)),MAX(D$1:D468)+1)</f>
        <v>0</v>
      </c>
      <c r="E469" s="12" t="b">
        <f>IF(ISNUMBER(SEARCH(S$1,$B469)),MAX(E$1:E468)+1)</f>
        <v>0</v>
      </c>
      <c r="F469" s="12" t="b">
        <f>IF(ISNUMBER(SEARCH(T$1,$B469)),MAX(F$1:F468)+1)</f>
        <v>0</v>
      </c>
      <c r="G469" s="12" t="b">
        <f>IF(ISNUMBER(SEARCH(U$1,$B469)),MAX(G$1:G468)+1)</f>
        <v>0</v>
      </c>
      <c r="H469" s="12" t="b">
        <f>IF(ISNUMBER(SEARCH(V$1,$B469)),MAX(H$1:H468)+1)</f>
        <v>0</v>
      </c>
      <c r="I469" s="12" t="b">
        <f>IF(ISNUMBER(SEARCH(W$1,$B469)),MAX(I$1:I468)+1)</f>
        <v>0</v>
      </c>
      <c r="J469" s="12" t="b">
        <f>IF(ISNUMBER(SEARCH(X$1,$B469)),MAX(J$1:J468)+1)</f>
        <v>0</v>
      </c>
      <c r="K469" s="12" t="b">
        <f>IF(ISNUMBER(SEARCH(Y$1,$B469)),MAX(K$1:K468)+1)</f>
        <v>0</v>
      </c>
      <c r="L469" s="12" t="b">
        <f>IF(ISNUMBER(SEARCH(Z$1,$B469)),MAX(L$1:L468)+1)</f>
        <v>0</v>
      </c>
      <c r="M469" s="12" t="b">
        <f>IF(ISNUMBER(SEARCH(AA$1,$B469)),MAX(M$1:M468)+1)</f>
        <v>0</v>
      </c>
      <c r="N469" s="12" t="b">
        <f>IF(ISNUMBER(SEARCH(AB$1,$B469)),MAX(N$1:N468)+1)</f>
        <v>0</v>
      </c>
      <c r="O469" s="12">
        <f>'AB Touchpoint System Workbook'!K480</f>
        <v>0</v>
      </c>
      <c r="P469" s="13">
        <f t="shared" si="15"/>
        <v>468</v>
      </c>
    </row>
    <row r="470" spans="1:16" x14ac:dyDescent="0.15">
      <c r="A470" s="9">
        <f>'AB Touchpoint System Workbook'!M481</f>
        <v>0</v>
      </c>
      <c r="B470" s="12" t="str">
        <f t="shared" si="14"/>
        <v>00</v>
      </c>
      <c r="C470" s="12" t="b">
        <f>IF(ISNUMBER(SEARCH(Q$1,$B470)),MAX(C$1:C469)+1)</f>
        <v>0</v>
      </c>
      <c r="D470" s="12" t="b">
        <f>IF(ISNUMBER(SEARCH(R$1,$B470)),MAX(D$1:D469)+1)</f>
        <v>0</v>
      </c>
      <c r="E470" s="12" t="b">
        <f>IF(ISNUMBER(SEARCH(S$1,$B470)),MAX(E$1:E469)+1)</f>
        <v>0</v>
      </c>
      <c r="F470" s="12" t="b">
        <f>IF(ISNUMBER(SEARCH(T$1,$B470)),MAX(F$1:F469)+1)</f>
        <v>0</v>
      </c>
      <c r="G470" s="12" t="b">
        <f>IF(ISNUMBER(SEARCH(U$1,$B470)),MAX(G$1:G469)+1)</f>
        <v>0</v>
      </c>
      <c r="H470" s="12" t="b">
        <f>IF(ISNUMBER(SEARCH(V$1,$B470)),MAX(H$1:H469)+1)</f>
        <v>0</v>
      </c>
      <c r="I470" s="12" t="b">
        <f>IF(ISNUMBER(SEARCH(W$1,$B470)),MAX(I$1:I469)+1)</f>
        <v>0</v>
      </c>
      <c r="J470" s="12" t="b">
        <f>IF(ISNUMBER(SEARCH(X$1,$B470)),MAX(J$1:J469)+1)</f>
        <v>0</v>
      </c>
      <c r="K470" s="12" t="b">
        <f>IF(ISNUMBER(SEARCH(Y$1,$B470)),MAX(K$1:K469)+1)</f>
        <v>0</v>
      </c>
      <c r="L470" s="12" t="b">
        <f>IF(ISNUMBER(SEARCH(Z$1,$B470)),MAX(L$1:L469)+1)</f>
        <v>0</v>
      </c>
      <c r="M470" s="12" t="b">
        <f>IF(ISNUMBER(SEARCH(AA$1,$B470)),MAX(M$1:M469)+1)</f>
        <v>0</v>
      </c>
      <c r="N470" s="12" t="b">
        <f>IF(ISNUMBER(SEARCH(AB$1,$B470)),MAX(N$1:N469)+1)</f>
        <v>0</v>
      </c>
      <c r="O470" s="12">
        <f>'AB Touchpoint System Workbook'!K481</f>
        <v>0</v>
      </c>
      <c r="P470" s="13">
        <f t="shared" si="15"/>
        <v>469</v>
      </c>
    </row>
    <row r="471" spans="1:16" x14ac:dyDescent="0.15">
      <c r="A471" s="9">
        <f>'AB Touchpoint System Workbook'!M482</f>
        <v>0</v>
      </c>
      <c r="B471" s="12" t="str">
        <f t="shared" si="14"/>
        <v>00</v>
      </c>
      <c r="C471" s="12" t="b">
        <f>IF(ISNUMBER(SEARCH(Q$1,$B471)),MAX(C$1:C470)+1)</f>
        <v>0</v>
      </c>
      <c r="D471" s="12" t="b">
        <f>IF(ISNUMBER(SEARCH(R$1,$B471)),MAX(D$1:D470)+1)</f>
        <v>0</v>
      </c>
      <c r="E471" s="12" t="b">
        <f>IF(ISNUMBER(SEARCH(S$1,$B471)),MAX(E$1:E470)+1)</f>
        <v>0</v>
      </c>
      <c r="F471" s="12" t="b">
        <f>IF(ISNUMBER(SEARCH(T$1,$B471)),MAX(F$1:F470)+1)</f>
        <v>0</v>
      </c>
      <c r="G471" s="12" t="b">
        <f>IF(ISNUMBER(SEARCH(U$1,$B471)),MAX(G$1:G470)+1)</f>
        <v>0</v>
      </c>
      <c r="H471" s="12" t="b">
        <f>IF(ISNUMBER(SEARCH(V$1,$B471)),MAX(H$1:H470)+1)</f>
        <v>0</v>
      </c>
      <c r="I471" s="12" t="b">
        <f>IF(ISNUMBER(SEARCH(W$1,$B471)),MAX(I$1:I470)+1)</f>
        <v>0</v>
      </c>
      <c r="J471" s="12" t="b">
        <f>IF(ISNUMBER(SEARCH(X$1,$B471)),MAX(J$1:J470)+1)</f>
        <v>0</v>
      </c>
      <c r="K471" s="12" t="b">
        <f>IF(ISNUMBER(SEARCH(Y$1,$B471)),MAX(K$1:K470)+1)</f>
        <v>0</v>
      </c>
      <c r="L471" s="12" t="b">
        <f>IF(ISNUMBER(SEARCH(Z$1,$B471)),MAX(L$1:L470)+1)</f>
        <v>0</v>
      </c>
      <c r="M471" s="12" t="b">
        <f>IF(ISNUMBER(SEARCH(AA$1,$B471)),MAX(M$1:M470)+1)</f>
        <v>0</v>
      </c>
      <c r="N471" s="12" t="b">
        <f>IF(ISNUMBER(SEARCH(AB$1,$B471)),MAX(N$1:N470)+1)</f>
        <v>0</v>
      </c>
      <c r="O471" s="12">
        <f>'AB Touchpoint System Workbook'!K482</f>
        <v>0</v>
      </c>
      <c r="P471" s="13">
        <f t="shared" si="15"/>
        <v>470</v>
      </c>
    </row>
    <row r="472" spans="1:16" x14ac:dyDescent="0.15">
      <c r="A472" s="9">
        <f>'AB Touchpoint System Workbook'!M483</f>
        <v>0</v>
      </c>
      <c r="B472" s="12" t="str">
        <f t="shared" si="14"/>
        <v>00</v>
      </c>
      <c r="C472" s="12" t="b">
        <f>IF(ISNUMBER(SEARCH(Q$1,$B472)),MAX(C$1:C471)+1)</f>
        <v>0</v>
      </c>
      <c r="D472" s="12" t="b">
        <f>IF(ISNUMBER(SEARCH(R$1,$B472)),MAX(D$1:D471)+1)</f>
        <v>0</v>
      </c>
      <c r="E472" s="12" t="b">
        <f>IF(ISNUMBER(SEARCH(S$1,$B472)),MAX(E$1:E471)+1)</f>
        <v>0</v>
      </c>
      <c r="F472" s="12" t="b">
        <f>IF(ISNUMBER(SEARCH(T$1,$B472)),MAX(F$1:F471)+1)</f>
        <v>0</v>
      </c>
      <c r="G472" s="12" t="b">
        <f>IF(ISNUMBER(SEARCH(U$1,$B472)),MAX(G$1:G471)+1)</f>
        <v>0</v>
      </c>
      <c r="H472" s="12" t="b">
        <f>IF(ISNUMBER(SEARCH(V$1,$B472)),MAX(H$1:H471)+1)</f>
        <v>0</v>
      </c>
      <c r="I472" s="12" t="b">
        <f>IF(ISNUMBER(SEARCH(W$1,$B472)),MAX(I$1:I471)+1)</f>
        <v>0</v>
      </c>
      <c r="J472" s="12" t="b">
        <f>IF(ISNUMBER(SEARCH(X$1,$B472)),MAX(J$1:J471)+1)</f>
        <v>0</v>
      </c>
      <c r="K472" s="12" t="b">
        <f>IF(ISNUMBER(SEARCH(Y$1,$B472)),MAX(K$1:K471)+1)</f>
        <v>0</v>
      </c>
      <c r="L472" s="12" t="b">
        <f>IF(ISNUMBER(SEARCH(Z$1,$B472)),MAX(L$1:L471)+1)</f>
        <v>0</v>
      </c>
      <c r="M472" s="12" t="b">
        <f>IF(ISNUMBER(SEARCH(AA$1,$B472)),MAX(M$1:M471)+1)</f>
        <v>0</v>
      </c>
      <c r="N472" s="12" t="b">
        <f>IF(ISNUMBER(SEARCH(AB$1,$B472)),MAX(N$1:N471)+1)</f>
        <v>0</v>
      </c>
      <c r="O472" s="12">
        <f>'AB Touchpoint System Workbook'!K483</f>
        <v>0</v>
      </c>
      <c r="P472" s="13">
        <f t="shared" si="15"/>
        <v>471</v>
      </c>
    </row>
    <row r="473" spans="1:16" x14ac:dyDescent="0.15">
      <c r="A473" s="9">
        <f>'AB Touchpoint System Workbook'!M484</f>
        <v>0</v>
      </c>
      <c r="B473" s="12" t="str">
        <f t="shared" si="14"/>
        <v>00</v>
      </c>
      <c r="C473" s="12" t="b">
        <f>IF(ISNUMBER(SEARCH(Q$1,$B473)),MAX(C$1:C472)+1)</f>
        <v>0</v>
      </c>
      <c r="D473" s="12" t="b">
        <f>IF(ISNUMBER(SEARCH(R$1,$B473)),MAX(D$1:D472)+1)</f>
        <v>0</v>
      </c>
      <c r="E473" s="12" t="b">
        <f>IF(ISNUMBER(SEARCH(S$1,$B473)),MAX(E$1:E472)+1)</f>
        <v>0</v>
      </c>
      <c r="F473" s="12" t="b">
        <f>IF(ISNUMBER(SEARCH(T$1,$B473)),MAX(F$1:F472)+1)</f>
        <v>0</v>
      </c>
      <c r="G473" s="12" t="b">
        <f>IF(ISNUMBER(SEARCH(U$1,$B473)),MAX(G$1:G472)+1)</f>
        <v>0</v>
      </c>
      <c r="H473" s="12" t="b">
        <f>IF(ISNUMBER(SEARCH(V$1,$B473)),MAX(H$1:H472)+1)</f>
        <v>0</v>
      </c>
      <c r="I473" s="12" t="b">
        <f>IF(ISNUMBER(SEARCH(W$1,$B473)),MAX(I$1:I472)+1)</f>
        <v>0</v>
      </c>
      <c r="J473" s="12" t="b">
        <f>IF(ISNUMBER(SEARCH(X$1,$B473)),MAX(J$1:J472)+1)</f>
        <v>0</v>
      </c>
      <c r="K473" s="12" t="b">
        <f>IF(ISNUMBER(SEARCH(Y$1,$B473)),MAX(K$1:K472)+1)</f>
        <v>0</v>
      </c>
      <c r="L473" s="12" t="b">
        <f>IF(ISNUMBER(SEARCH(Z$1,$B473)),MAX(L$1:L472)+1)</f>
        <v>0</v>
      </c>
      <c r="M473" s="12" t="b">
        <f>IF(ISNUMBER(SEARCH(AA$1,$B473)),MAX(M$1:M472)+1)</f>
        <v>0</v>
      </c>
      <c r="N473" s="12" t="b">
        <f>IF(ISNUMBER(SEARCH(AB$1,$B473)),MAX(N$1:N472)+1)</f>
        <v>0</v>
      </c>
      <c r="O473" s="12">
        <f>'AB Touchpoint System Workbook'!K484</f>
        <v>0</v>
      </c>
      <c r="P473" s="13">
        <f t="shared" si="15"/>
        <v>472</v>
      </c>
    </row>
    <row r="474" spans="1:16" x14ac:dyDescent="0.15">
      <c r="A474" s="9">
        <f>'AB Touchpoint System Workbook'!M485</f>
        <v>0</v>
      </c>
      <c r="B474" s="12" t="str">
        <f t="shared" si="14"/>
        <v>00</v>
      </c>
      <c r="C474" s="12" t="b">
        <f>IF(ISNUMBER(SEARCH(Q$1,$B474)),MAX(C$1:C473)+1)</f>
        <v>0</v>
      </c>
      <c r="D474" s="12" t="b">
        <f>IF(ISNUMBER(SEARCH(R$1,$B474)),MAX(D$1:D473)+1)</f>
        <v>0</v>
      </c>
      <c r="E474" s="12" t="b">
        <f>IF(ISNUMBER(SEARCH(S$1,$B474)),MAX(E$1:E473)+1)</f>
        <v>0</v>
      </c>
      <c r="F474" s="12" t="b">
        <f>IF(ISNUMBER(SEARCH(T$1,$B474)),MAX(F$1:F473)+1)</f>
        <v>0</v>
      </c>
      <c r="G474" s="12" t="b">
        <f>IF(ISNUMBER(SEARCH(U$1,$B474)),MAX(G$1:G473)+1)</f>
        <v>0</v>
      </c>
      <c r="H474" s="12" t="b">
        <f>IF(ISNUMBER(SEARCH(V$1,$B474)),MAX(H$1:H473)+1)</f>
        <v>0</v>
      </c>
      <c r="I474" s="12" t="b">
        <f>IF(ISNUMBER(SEARCH(W$1,$B474)),MAX(I$1:I473)+1)</f>
        <v>0</v>
      </c>
      <c r="J474" s="12" t="b">
        <f>IF(ISNUMBER(SEARCH(X$1,$B474)),MAX(J$1:J473)+1)</f>
        <v>0</v>
      </c>
      <c r="K474" s="12" t="b">
        <f>IF(ISNUMBER(SEARCH(Y$1,$B474)),MAX(K$1:K473)+1)</f>
        <v>0</v>
      </c>
      <c r="L474" s="12" t="b">
        <f>IF(ISNUMBER(SEARCH(Z$1,$B474)),MAX(L$1:L473)+1)</f>
        <v>0</v>
      </c>
      <c r="M474" s="12" t="b">
        <f>IF(ISNUMBER(SEARCH(AA$1,$B474)),MAX(M$1:M473)+1)</f>
        <v>0</v>
      </c>
      <c r="N474" s="12" t="b">
        <f>IF(ISNUMBER(SEARCH(AB$1,$B474)),MAX(N$1:N473)+1)</f>
        <v>0</v>
      </c>
      <c r="O474" s="12">
        <f>'AB Touchpoint System Workbook'!K485</f>
        <v>0</v>
      </c>
      <c r="P474" s="13">
        <f t="shared" si="15"/>
        <v>473</v>
      </c>
    </row>
    <row r="475" spans="1:16" x14ac:dyDescent="0.15">
      <c r="A475" s="9">
        <f>'AB Touchpoint System Workbook'!M486</f>
        <v>0</v>
      </c>
      <c r="B475" s="12" t="str">
        <f t="shared" si="14"/>
        <v>00</v>
      </c>
      <c r="C475" s="12" t="b">
        <f>IF(ISNUMBER(SEARCH(Q$1,$B475)),MAX(C$1:C474)+1)</f>
        <v>0</v>
      </c>
      <c r="D475" s="12" t="b">
        <f>IF(ISNUMBER(SEARCH(R$1,$B475)),MAX(D$1:D474)+1)</f>
        <v>0</v>
      </c>
      <c r="E475" s="12" t="b">
        <f>IF(ISNUMBER(SEARCH(S$1,$B475)),MAX(E$1:E474)+1)</f>
        <v>0</v>
      </c>
      <c r="F475" s="12" t="b">
        <f>IF(ISNUMBER(SEARCH(T$1,$B475)),MAX(F$1:F474)+1)</f>
        <v>0</v>
      </c>
      <c r="G475" s="12" t="b">
        <f>IF(ISNUMBER(SEARCH(U$1,$B475)),MAX(G$1:G474)+1)</f>
        <v>0</v>
      </c>
      <c r="H475" s="12" t="b">
        <f>IF(ISNUMBER(SEARCH(V$1,$B475)),MAX(H$1:H474)+1)</f>
        <v>0</v>
      </c>
      <c r="I475" s="12" t="b">
        <f>IF(ISNUMBER(SEARCH(W$1,$B475)),MAX(I$1:I474)+1)</f>
        <v>0</v>
      </c>
      <c r="J475" s="12" t="b">
        <f>IF(ISNUMBER(SEARCH(X$1,$B475)),MAX(J$1:J474)+1)</f>
        <v>0</v>
      </c>
      <c r="K475" s="12" t="b">
        <f>IF(ISNUMBER(SEARCH(Y$1,$B475)),MAX(K$1:K474)+1)</f>
        <v>0</v>
      </c>
      <c r="L475" s="12" t="b">
        <f>IF(ISNUMBER(SEARCH(Z$1,$B475)),MAX(L$1:L474)+1)</f>
        <v>0</v>
      </c>
      <c r="M475" s="12" t="b">
        <f>IF(ISNUMBER(SEARCH(AA$1,$B475)),MAX(M$1:M474)+1)</f>
        <v>0</v>
      </c>
      <c r="N475" s="12" t="b">
        <f>IF(ISNUMBER(SEARCH(AB$1,$B475)),MAX(N$1:N474)+1)</f>
        <v>0</v>
      </c>
      <c r="O475" s="12">
        <f>'AB Touchpoint System Workbook'!K486</f>
        <v>0</v>
      </c>
      <c r="P475" s="13">
        <f t="shared" si="15"/>
        <v>474</v>
      </c>
    </row>
    <row r="476" spans="1:16" x14ac:dyDescent="0.15">
      <c r="A476" s="9">
        <f>'AB Touchpoint System Workbook'!M487</f>
        <v>0</v>
      </c>
      <c r="B476" s="12" t="str">
        <f t="shared" si="14"/>
        <v>00</v>
      </c>
      <c r="C476" s="12" t="b">
        <f>IF(ISNUMBER(SEARCH(Q$1,$B476)),MAX(C$1:C475)+1)</f>
        <v>0</v>
      </c>
      <c r="D476" s="12" t="b">
        <f>IF(ISNUMBER(SEARCH(R$1,$B476)),MAX(D$1:D475)+1)</f>
        <v>0</v>
      </c>
      <c r="E476" s="12" t="b">
        <f>IF(ISNUMBER(SEARCH(S$1,$B476)),MAX(E$1:E475)+1)</f>
        <v>0</v>
      </c>
      <c r="F476" s="12" t="b">
        <f>IF(ISNUMBER(SEARCH(T$1,$B476)),MAX(F$1:F475)+1)</f>
        <v>0</v>
      </c>
      <c r="G476" s="12" t="b">
        <f>IF(ISNUMBER(SEARCH(U$1,$B476)),MAX(G$1:G475)+1)</f>
        <v>0</v>
      </c>
      <c r="H476" s="12" t="b">
        <f>IF(ISNUMBER(SEARCH(V$1,$B476)),MAX(H$1:H475)+1)</f>
        <v>0</v>
      </c>
      <c r="I476" s="12" t="b">
        <f>IF(ISNUMBER(SEARCH(W$1,$B476)),MAX(I$1:I475)+1)</f>
        <v>0</v>
      </c>
      <c r="J476" s="12" t="b">
        <f>IF(ISNUMBER(SEARCH(X$1,$B476)),MAX(J$1:J475)+1)</f>
        <v>0</v>
      </c>
      <c r="K476" s="12" t="b">
        <f>IF(ISNUMBER(SEARCH(Y$1,$B476)),MAX(K$1:K475)+1)</f>
        <v>0</v>
      </c>
      <c r="L476" s="12" t="b">
        <f>IF(ISNUMBER(SEARCH(Z$1,$B476)),MAX(L$1:L475)+1)</f>
        <v>0</v>
      </c>
      <c r="M476" s="12" t="b">
        <f>IF(ISNUMBER(SEARCH(AA$1,$B476)),MAX(M$1:M475)+1)</f>
        <v>0</v>
      </c>
      <c r="N476" s="12" t="b">
        <f>IF(ISNUMBER(SEARCH(AB$1,$B476)),MAX(N$1:N475)+1)</f>
        <v>0</v>
      </c>
      <c r="O476" s="12">
        <f>'AB Touchpoint System Workbook'!K487</f>
        <v>0</v>
      </c>
      <c r="P476" s="13">
        <f t="shared" si="15"/>
        <v>475</v>
      </c>
    </row>
    <row r="477" spans="1:16" x14ac:dyDescent="0.15">
      <c r="A477" s="9">
        <f>'AB Touchpoint System Workbook'!M488</f>
        <v>0</v>
      </c>
      <c r="B477" s="12" t="str">
        <f t="shared" si="14"/>
        <v>00</v>
      </c>
      <c r="C477" s="12" t="b">
        <f>IF(ISNUMBER(SEARCH(Q$1,$B477)),MAX(C$1:C476)+1)</f>
        <v>0</v>
      </c>
      <c r="D477" s="12" t="b">
        <f>IF(ISNUMBER(SEARCH(R$1,$B477)),MAX(D$1:D476)+1)</f>
        <v>0</v>
      </c>
      <c r="E477" s="12" t="b">
        <f>IF(ISNUMBER(SEARCH(S$1,$B477)),MAX(E$1:E476)+1)</f>
        <v>0</v>
      </c>
      <c r="F477" s="12" t="b">
        <f>IF(ISNUMBER(SEARCH(T$1,$B477)),MAX(F$1:F476)+1)</f>
        <v>0</v>
      </c>
      <c r="G477" s="12" t="b">
        <f>IF(ISNUMBER(SEARCH(U$1,$B477)),MAX(G$1:G476)+1)</f>
        <v>0</v>
      </c>
      <c r="H477" s="12" t="b">
        <f>IF(ISNUMBER(SEARCH(V$1,$B477)),MAX(H$1:H476)+1)</f>
        <v>0</v>
      </c>
      <c r="I477" s="12" t="b">
        <f>IF(ISNUMBER(SEARCH(W$1,$B477)),MAX(I$1:I476)+1)</f>
        <v>0</v>
      </c>
      <c r="J477" s="12" t="b">
        <f>IF(ISNUMBER(SEARCH(X$1,$B477)),MAX(J$1:J476)+1)</f>
        <v>0</v>
      </c>
      <c r="K477" s="12" t="b">
        <f>IF(ISNUMBER(SEARCH(Y$1,$B477)),MAX(K$1:K476)+1)</f>
        <v>0</v>
      </c>
      <c r="L477" s="12" t="b">
        <f>IF(ISNUMBER(SEARCH(Z$1,$B477)),MAX(L$1:L476)+1)</f>
        <v>0</v>
      </c>
      <c r="M477" s="12" t="b">
        <f>IF(ISNUMBER(SEARCH(AA$1,$B477)),MAX(M$1:M476)+1)</f>
        <v>0</v>
      </c>
      <c r="N477" s="12" t="b">
        <f>IF(ISNUMBER(SEARCH(AB$1,$B477)),MAX(N$1:N476)+1)</f>
        <v>0</v>
      </c>
      <c r="O477" s="12">
        <f>'AB Touchpoint System Workbook'!K488</f>
        <v>0</v>
      </c>
      <c r="P477" s="13">
        <f t="shared" si="15"/>
        <v>476</v>
      </c>
    </row>
    <row r="478" spans="1:16" x14ac:dyDescent="0.15">
      <c r="A478" s="9">
        <f>'AB Touchpoint System Workbook'!M489</f>
        <v>0</v>
      </c>
      <c r="B478" s="12" t="str">
        <f t="shared" si="14"/>
        <v>00</v>
      </c>
      <c r="C478" s="12" t="b">
        <f>IF(ISNUMBER(SEARCH(Q$1,$B478)),MAX(C$1:C477)+1)</f>
        <v>0</v>
      </c>
      <c r="D478" s="12" t="b">
        <f>IF(ISNUMBER(SEARCH(R$1,$B478)),MAX(D$1:D477)+1)</f>
        <v>0</v>
      </c>
      <c r="E478" s="12" t="b">
        <f>IF(ISNUMBER(SEARCH(S$1,$B478)),MAX(E$1:E477)+1)</f>
        <v>0</v>
      </c>
      <c r="F478" s="12" t="b">
        <f>IF(ISNUMBER(SEARCH(T$1,$B478)),MAX(F$1:F477)+1)</f>
        <v>0</v>
      </c>
      <c r="G478" s="12" t="b">
        <f>IF(ISNUMBER(SEARCH(U$1,$B478)),MAX(G$1:G477)+1)</f>
        <v>0</v>
      </c>
      <c r="H478" s="12" t="b">
        <f>IF(ISNUMBER(SEARCH(V$1,$B478)),MAX(H$1:H477)+1)</f>
        <v>0</v>
      </c>
      <c r="I478" s="12" t="b">
        <f>IF(ISNUMBER(SEARCH(W$1,$B478)),MAX(I$1:I477)+1)</f>
        <v>0</v>
      </c>
      <c r="J478" s="12" t="b">
        <f>IF(ISNUMBER(SEARCH(X$1,$B478)),MAX(J$1:J477)+1)</f>
        <v>0</v>
      </c>
      <c r="K478" s="12" t="b">
        <f>IF(ISNUMBER(SEARCH(Y$1,$B478)),MAX(K$1:K477)+1)</f>
        <v>0</v>
      </c>
      <c r="L478" s="12" t="b">
        <f>IF(ISNUMBER(SEARCH(Z$1,$B478)),MAX(L$1:L477)+1)</f>
        <v>0</v>
      </c>
      <c r="M478" s="12" t="b">
        <f>IF(ISNUMBER(SEARCH(AA$1,$B478)),MAX(M$1:M477)+1)</f>
        <v>0</v>
      </c>
      <c r="N478" s="12" t="b">
        <f>IF(ISNUMBER(SEARCH(AB$1,$B478)),MAX(N$1:N477)+1)</f>
        <v>0</v>
      </c>
      <c r="O478" s="12">
        <f>'AB Touchpoint System Workbook'!K489</f>
        <v>0</v>
      </c>
      <c r="P478" s="13">
        <f t="shared" si="15"/>
        <v>477</v>
      </c>
    </row>
    <row r="479" spans="1:16" x14ac:dyDescent="0.15">
      <c r="A479" s="9">
        <f>'AB Touchpoint System Workbook'!M490</f>
        <v>0</v>
      </c>
      <c r="B479" s="12" t="str">
        <f t="shared" si="14"/>
        <v>00</v>
      </c>
      <c r="C479" s="12" t="b">
        <f>IF(ISNUMBER(SEARCH(Q$1,$B479)),MAX(C$1:C478)+1)</f>
        <v>0</v>
      </c>
      <c r="D479" s="12" t="b">
        <f>IF(ISNUMBER(SEARCH(R$1,$B479)),MAX(D$1:D478)+1)</f>
        <v>0</v>
      </c>
      <c r="E479" s="12" t="b">
        <f>IF(ISNUMBER(SEARCH(S$1,$B479)),MAX(E$1:E478)+1)</f>
        <v>0</v>
      </c>
      <c r="F479" s="12" t="b">
        <f>IF(ISNUMBER(SEARCH(T$1,$B479)),MAX(F$1:F478)+1)</f>
        <v>0</v>
      </c>
      <c r="G479" s="12" t="b">
        <f>IF(ISNUMBER(SEARCH(U$1,$B479)),MAX(G$1:G478)+1)</f>
        <v>0</v>
      </c>
      <c r="H479" s="12" t="b">
        <f>IF(ISNUMBER(SEARCH(V$1,$B479)),MAX(H$1:H478)+1)</f>
        <v>0</v>
      </c>
      <c r="I479" s="12" t="b">
        <f>IF(ISNUMBER(SEARCH(W$1,$B479)),MAX(I$1:I478)+1)</f>
        <v>0</v>
      </c>
      <c r="J479" s="12" t="b">
        <f>IF(ISNUMBER(SEARCH(X$1,$B479)),MAX(J$1:J478)+1)</f>
        <v>0</v>
      </c>
      <c r="K479" s="12" t="b">
        <f>IF(ISNUMBER(SEARCH(Y$1,$B479)),MAX(K$1:K478)+1)</f>
        <v>0</v>
      </c>
      <c r="L479" s="12" t="b">
        <f>IF(ISNUMBER(SEARCH(Z$1,$B479)),MAX(L$1:L478)+1)</f>
        <v>0</v>
      </c>
      <c r="M479" s="12" t="b">
        <f>IF(ISNUMBER(SEARCH(AA$1,$B479)),MAX(M$1:M478)+1)</f>
        <v>0</v>
      </c>
      <c r="N479" s="12" t="b">
        <f>IF(ISNUMBER(SEARCH(AB$1,$B479)),MAX(N$1:N478)+1)</f>
        <v>0</v>
      </c>
      <c r="O479" s="12">
        <f>'AB Touchpoint System Workbook'!K490</f>
        <v>0</v>
      </c>
      <c r="P479" s="13">
        <f t="shared" si="15"/>
        <v>478</v>
      </c>
    </row>
    <row r="480" spans="1:16" x14ac:dyDescent="0.15">
      <c r="A480" s="9">
        <f>'AB Touchpoint System Workbook'!M491</f>
        <v>0</v>
      </c>
      <c r="B480" s="12" t="str">
        <f t="shared" si="14"/>
        <v>00</v>
      </c>
      <c r="C480" s="12" t="b">
        <f>IF(ISNUMBER(SEARCH(Q$1,$B480)),MAX(C$1:C479)+1)</f>
        <v>0</v>
      </c>
      <c r="D480" s="12" t="b">
        <f>IF(ISNUMBER(SEARCH(R$1,$B480)),MAX(D$1:D479)+1)</f>
        <v>0</v>
      </c>
      <c r="E480" s="12" t="b">
        <f>IF(ISNUMBER(SEARCH(S$1,$B480)),MAX(E$1:E479)+1)</f>
        <v>0</v>
      </c>
      <c r="F480" s="12" t="b">
        <f>IF(ISNUMBER(SEARCH(T$1,$B480)),MAX(F$1:F479)+1)</f>
        <v>0</v>
      </c>
      <c r="G480" s="12" t="b">
        <f>IF(ISNUMBER(SEARCH(U$1,$B480)),MAX(G$1:G479)+1)</f>
        <v>0</v>
      </c>
      <c r="H480" s="12" t="b">
        <f>IF(ISNUMBER(SEARCH(V$1,$B480)),MAX(H$1:H479)+1)</f>
        <v>0</v>
      </c>
      <c r="I480" s="12" t="b">
        <f>IF(ISNUMBER(SEARCH(W$1,$B480)),MAX(I$1:I479)+1)</f>
        <v>0</v>
      </c>
      <c r="J480" s="12" t="b">
        <f>IF(ISNUMBER(SEARCH(X$1,$B480)),MAX(J$1:J479)+1)</f>
        <v>0</v>
      </c>
      <c r="K480" s="12" t="b">
        <f>IF(ISNUMBER(SEARCH(Y$1,$B480)),MAX(K$1:K479)+1)</f>
        <v>0</v>
      </c>
      <c r="L480" s="12" t="b">
        <f>IF(ISNUMBER(SEARCH(Z$1,$B480)),MAX(L$1:L479)+1)</f>
        <v>0</v>
      </c>
      <c r="M480" s="12" t="b">
        <f>IF(ISNUMBER(SEARCH(AA$1,$B480)),MAX(M$1:M479)+1)</f>
        <v>0</v>
      </c>
      <c r="N480" s="12" t="b">
        <f>IF(ISNUMBER(SEARCH(AB$1,$B480)),MAX(N$1:N479)+1)</f>
        <v>0</v>
      </c>
      <c r="O480" s="12">
        <f>'AB Touchpoint System Workbook'!K491</f>
        <v>0</v>
      </c>
      <c r="P480" s="13">
        <f t="shared" si="15"/>
        <v>479</v>
      </c>
    </row>
    <row r="481" spans="1:16" x14ac:dyDescent="0.15">
      <c r="A481" s="9">
        <f>'AB Touchpoint System Workbook'!M492</f>
        <v>0</v>
      </c>
      <c r="B481" s="12" t="str">
        <f t="shared" si="14"/>
        <v>00</v>
      </c>
      <c r="C481" s="12" t="b">
        <f>IF(ISNUMBER(SEARCH(Q$1,$B481)),MAX(C$1:C480)+1)</f>
        <v>0</v>
      </c>
      <c r="D481" s="12" t="b">
        <f>IF(ISNUMBER(SEARCH(R$1,$B481)),MAX(D$1:D480)+1)</f>
        <v>0</v>
      </c>
      <c r="E481" s="12" t="b">
        <f>IF(ISNUMBER(SEARCH(S$1,$B481)),MAX(E$1:E480)+1)</f>
        <v>0</v>
      </c>
      <c r="F481" s="12" t="b">
        <f>IF(ISNUMBER(SEARCH(T$1,$B481)),MAX(F$1:F480)+1)</f>
        <v>0</v>
      </c>
      <c r="G481" s="12" t="b">
        <f>IF(ISNUMBER(SEARCH(U$1,$B481)),MAX(G$1:G480)+1)</f>
        <v>0</v>
      </c>
      <c r="H481" s="12" t="b">
        <f>IF(ISNUMBER(SEARCH(V$1,$B481)),MAX(H$1:H480)+1)</f>
        <v>0</v>
      </c>
      <c r="I481" s="12" t="b">
        <f>IF(ISNUMBER(SEARCH(W$1,$B481)),MAX(I$1:I480)+1)</f>
        <v>0</v>
      </c>
      <c r="J481" s="12" t="b">
        <f>IF(ISNUMBER(SEARCH(X$1,$B481)),MAX(J$1:J480)+1)</f>
        <v>0</v>
      </c>
      <c r="K481" s="12" t="b">
        <f>IF(ISNUMBER(SEARCH(Y$1,$B481)),MAX(K$1:K480)+1)</f>
        <v>0</v>
      </c>
      <c r="L481" s="12" t="b">
        <f>IF(ISNUMBER(SEARCH(Z$1,$B481)),MAX(L$1:L480)+1)</f>
        <v>0</v>
      </c>
      <c r="M481" s="12" t="b">
        <f>IF(ISNUMBER(SEARCH(AA$1,$B481)),MAX(M$1:M480)+1)</f>
        <v>0</v>
      </c>
      <c r="N481" s="12" t="b">
        <f>IF(ISNUMBER(SEARCH(AB$1,$B481)),MAX(N$1:N480)+1)</f>
        <v>0</v>
      </c>
      <c r="O481" s="12">
        <f>'AB Touchpoint System Workbook'!K492</f>
        <v>0</v>
      </c>
      <c r="P481" s="13">
        <f t="shared" si="15"/>
        <v>480</v>
      </c>
    </row>
    <row r="482" spans="1:16" x14ac:dyDescent="0.15">
      <c r="A482" s="9">
        <f>'AB Touchpoint System Workbook'!M493</f>
        <v>0</v>
      </c>
      <c r="B482" s="12" t="str">
        <f t="shared" si="14"/>
        <v>00</v>
      </c>
      <c r="C482" s="12" t="b">
        <f>IF(ISNUMBER(SEARCH(Q$1,$B482)),MAX(C$1:C481)+1)</f>
        <v>0</v>
      </c>
      <c r="D482" s="12" t="b">
        <f>IF(ISNUMBER(SEARCH(R$1,$B482)),MAX(D$1:D481)+1)</f>
        <v>0</v>
      </c>
      <c r="E482" s="12" t="b">
        <f>IF(ISNUMBER(SEARCH(S$1,$B482)),MAX(E$1:E481)+1)</f>
        <v>0</v>
      </c>
      <c r="F482" s="12" t="b">
        <f>IF(ISNUMBER(SEARCH(T$1,$B482)),MAX(F$1:F481)+1)</f>
        <v>0</v>
      </c>
      <c r="G482" s="12" t="b">
        <f>IF(ISNUMBER(SEARCH(U$1,$B482)),MAX(G$1:G481)+1)</f>
        <v>0</v>
      </c>
      <c r="H482" s="12" t="b">
        <f>IF(ISNUMBER(SEARCH(V$1,$B482)),MAX(H$1:H481)+1)</f>
        <v>0</v>
      </c>
      <c r="I482" s="12" t="b">
        <f>IF(ISNUMBER(SEARCH(W$1,$B482)),MAX(I$1:I481)+1)</f>
        <v>0</v>
      </c>
      <c r="J482" s="12" t="b">
        <f>IF(ISNUMBER(SEARCH(X$1,$B482)),MAX(J$1:J481)+1)</f>
        <v>0</v>
      </c>
      <c r="K482" s="12" t="b">
        <f>IF(ISNUMBER(SEARCH(Y$1,$B482)),MAX(K$1:K481)+1)</f>
        <v>0</v>
      </c>
      <c r="L482" s="12" t="b">
        <f>IF(ISNUMBER(SEARCH(Z$1,$B482)),MAX(L$1:L481)+1)</f>
        <v>0</v>
      </c>
      <c r="M482" s="12" t="b">
        <f>IF(ISNUMBER(SEARCH(AA$1,$B482)),MAX(M$1:M481)+1)</f>
        <v>0</v>
      </c>
      <c r="N482" s="12" t="b">
        <f>IF(ISNUMBER(SEARCH(AB$1,$B482)),MAX(N$1:N481)+1)</f>
        <v>0</v>
      </c>
      <c r="O482" s="12">
        <f>'AB Touchpoint System Workbook'!K493</f>
        <v>0</v>
      </c>
      <c r="P482" s="13">
        <f t="shared" si="15"/>
        <v>481</v>
      </c>
    </row>
    <row r="483" spans="1:16" x14ac:dyDescent="0.15">
      <c r="A483" s="9">
        <f>'AB Touchpoint System Workbook'!M494</f>
        <v>0</v>
      </c>
      <c r="B483" s="12" t="str">
        <f t="shared" si="14"/>
        <v>00</v>
      </c>
      <c r="C483" s="12" t="b">
        <f>IF(ISNUMBER(SEARCH(Q$1,$B483)),MAX(C$1:C482)+1)</f>
        <v>0</v>
      </c>
      <c r="D483" s="12" t="b">
        <f>IF(ISNUMBER(SEARCH(R$1,$B483)),MAX(D$1:D482)+1)</f>
        <v>0</v>
      </c>
      <c r="E483" s="12" t="b">
        <f>IF(ISNUMBER(SEARCH(S$1,$B483)),MAX(E$1:E482)+1)</f>
        <v>0</v>
      </c>
      <c r="F483" s="12" t="b">
        <f>IF(ISNUMBER(SEARCH(T$1,$B483)),MAX(F$1:F482)+1)</f>
        <v>0</v>
      </c>
      <c r="G483" s="12" t="b">
        <f>IF(ISNUMBER(SEARCH(U$1,$B483)),MAX(G$1:G482)+1)</f>
        <v>0</v>
      </c>
      <c r="H483" s="12" t="b">
        <f>IF(ISNUMBER(SEARCH(V$1,$B483)),MAX(H$1:H482)+1)</f>
        <v>0</v>
      </c>
      <c r="I483" s="12" t="b">
        <f>IF(ISNUMBER(SEARCH(W$1,$B483)),MAX(I$1:I482)+1)</f>
        <v>0</v>
      </c>
      <c r="J483" s="12" t="b">
        <f>IF(ISNUMBER(SEARCH(X$1,$B483)),MAX(J$1:J482)+1)</f>
        <v>0</v>
      </c>
      <c r="K483" s="12" t="b">
        <f>IF(ISNUMBER(SEARCH(Y$1,$B483)),MAX(K$1:K482)+1)</f>
        <v>0</v>
      </c>
      <c r="L483" s="12" t="b">
        <f>IF(ISNUMBER(SEARCH(Z$1,$B483)),MAX(L$1:L482)+1)</f>
        <v>0</v>
      </c>
      <c r="M483" s="12" t="b">
        <f>IF(ISNUMBER(SEARCH(AA$1,$B483)),MAX(M$1:M482)+1)</f>
        <v>0</v>
      </c>
      <c r="N483" s="12" t="b">
        <f>IF(ISNUMBER(SEARCH(AB$1,$B483)),MAX(N$1:N482)+1)</f>
        <v>0</v>
      </c>
      <c r="O483" s="12">
        <f>'AB Touchpoint System Workbook'!K494</f>
        <v>0</v>
      </c>
      <c r="P483" s="13">
        <f t="shared" si="15"/>
        <v>482</v>
      </c>
    </row>
    <row r="484" spans="1:16" x14ac:dyDescent="0.15">
      <c r="A484" s="9">
        <f>'AB Touchpoint System Workbook'!M495</f>
        <v>0</v>
      </c>
      <c r="B484" s="12" t="str">
        <f t="shared" si="14"/>
        <v>00</v>
      </c>
      <c r="C484" s="12" t="b">
        <f>IF(ISNUMBER(SEARCH(Q$1,$B484)),MAX(C$1:C483)+1)</f>
        <v>0</v>
      </c>
      <c r="D484" s="12" t="b">
        <f>IF(ISNUMBER(SEARCH(R$1,$B484)),MAX(D$1:D483)+1)</f>
        <v>0</v>
      </c>
      <c r="E484" s="12" t="b">
        <f>IF(ISNUMBER(SEARCH(S$1,$B484)),MAX(E$1:E483)+1)</f>
        <v>0</v>
      </c>
      <c r="F484" s="12" t="b">
        <f>IF(ISNUMBER(SEARCH(T$1,$B484)),MAX(F$1:F483)+1)</f>
        <v>0</v>
      </c>
      <c r="G484" s="12" t="b">
        <f>IF(ISNUMBER(SEARCH(U$1,$B484)),MAX(G$1:G483)+1)</f>
        <v>0</v>
      </c>
      <c r="H484" s="12" t="b">
        <f>IF(ISNUMBER(SEARCH(V$1,$B484)),MAX(H$1:H483)+1)</f>
        <v>0</v>
      </c>
      <c r="I484" s="12" t="b">
        <f>IF(ISNUMBER(SEARCH(W$1,$B484)),MAX(I$1:I483)+1)</f>
        <v>0</v>
      </c>
      <c r="J484" s="12" t="b">
        <f>IF(ISNUMBER(SEARCH(X$1,$B484)),MAX(J$1:J483)+1)</f>
        <v>0</v>
      </c>
      <c r="K484" s="12" t="b">
        <f>IF(ISNUMBER(SEARCH(Y$1,$B484)),MAX(K$1:K483)+1)</f>
        <v>0</v>
      </c>
      <c r="L484" s="12" t="b">
        <f>IF(ISNUMBER(SEARCH(Z$1,$B484)),MAX(L$1:L483)+1)</f>
        <v>0</v>
      </c>
      <c r="M484" s="12" t="b">
        <f>IF(ISNUMBER(SEARCH(AA$1,$B484)),MAX(M$1:M483)+1)</f>
        <v>0</v>
      </c>
      <c r="N484" s="12" t="b">
        <f>IF(ISNUMBER(SEARCH(AB$1,$B484)),MAX(N$1:N483)+1)</f>
        <v>0</v>
      </c>
      <c r="O484" s="12">
        <f>'AB Touchpoint System Workbook'!K495</f>
        <v>0</v>
      </c>
      <c r="P484" s="13">
        <f t="shared" si="15"/>
        <v>483</v>
      </c>
    </row>
    <row r="485" spans="1:16" x14ac:dyDescent="0.15">
      <c r="A485" s="9">
        <f>'AB Touchpoint System Workbook'!M496</f>
        <v>0</v>
      </c>
      <c r="B485" s="12" t="str">
        <f t="shared" si="14"/>
        <v>00</v>
      </c>
      <c r="C485" s="12" t="b">
        <f>IF(ISNUMBER(SEARCH(Q$1,$B485)),MAX(C$1:C484)+1)</f>
        <v>0</v>
      </c>
      <c r="D485" s="12" t="b">
        <f>IF(ISNUMBER(SEARCH(R$1,$B485)),MAX(D$1:D484)+1)</f>
        <v>0</v>
      </c>
      <c r="E485" s="12" t="b">
        <f>IF(ISNUMBER(SEARCH(S$1,$B485)),MAX(E$1:E484)+1)</f>
        <v>0</v>
      </c>
      <c r="F485" s="12" t="b">
        <f>IF(ISNUMBER(SEARCH(T$1,$B485)),MAX(F$1:F484)+1)</f>
        <v>0</v>
      </c>
      <c r="G485" s="12" t="b">
        <f>IF(ISNUMBER(SEARCH(U$1,$B485)),MAX(G$1:G484)+1)</f>
        <v>0</v>
      </c>
      <c r="H485" s="12" t="b">
        <f>IF(ISNUMBER(SEARCH(V$1,$B485)),MAX(H$1:H484)+1)</f>
        <v>0</v>
      </c>
      <c r="I485" s="12" t="b">
        <f>IF(ISNUMBER(SEARCH(W$1,$B485)),MAX(I$1:I484)+1)</f>
        <v>0</v>
      </c>
      <c r="J485" s="12" t="b">
        <f>IF(ISNUMBER(SEARCH(X$1,$B485)),MAX(J$1:J484)+1)</f>
        <v>0</v>
      </c>
      <c r="K485" s="12" t="b">
        <f>IF(ISNUMBER(SEARCH(Y$1,$B485)),MAX(K$1:K484)+1)</f>
        <v>0</v>
      </c>
      <c r="L485" s="12" t="b">
        <f>IF(ISNUMBER(SEARCH(Z$1,$B485)),MAX(L$1:L484)+1)</f>
        <v>0</v>
      </c>
      <c r="M485" s="12" t="b">
        <f>IF(ISNUMBER(SEARCH(AA$1,$B485)),MAX(M$1:M484)+1)</f>
        <v>0</v>
      </c>
      <c r="N485" s="12" t="b">
        <f>IF(ISNUMBER(SEARCH(AB$1,$B485)),MAX(N$1:N484)+1)</f>
        <v>0</v>
      </c>
      <c r="O485" s="12">
        <f>'AB Touchpoint System Workbook'!K496</f>
        <v>0</v>
      </c>
      <c r="P485" s="13">
        <f t="shared" si="15"/>
        <v>484</v>
      </c>
    </row>
    <row r="486" spans="1:16" x14ac:dyDescent="0.15">
      <c r="A486" s="9">
        <f>'AB Touchpoint System Workbook'!M497</f>
        <v>0</v>
      </c>
      <c r="B486" s="12" t="str">
        <f t="shared" si="14"/>
        <v>00</v>
      </c>
      <c r="C486" s="12" t="b">
        <f>IF(ISNUMBER(SEARCH(Q$1,$B486)),MAX(C$1:C485)+1)</f>
        <v>0</v>
      </c>
      <c r="D486" s="12" t="b">
        <f>IF(ISNUMBER(SEARCH(R$1,$B486)),MAX(D$1:D485)+1)</f>
        <v>0</v>
      </c>
      <c r="E486" s="12" t="b">
        <f>IF(ISNUMBER(SEARCH(S$1,$B486)),MAX(E$1:E485)+1)</f>
        <v>0</v>
      </c>
      <c r="F486" s="12" t="b">
        <f>IF(ISNUMBER(SEARCH(T$1,$B486)),MAX(F$1:F485)+1)</f>
        <v>0</v>
      </c>
      <c r="G486" s="12" t="b">
        <f>IF(ISNUMBER(SEARCH(U$1,$B486)),MAX(G$1:G485)+1)</f>
        <v>0</v>
      </c>
      <c r="H486" s="12" t="b">
        <f>IF(ISNUMBER(SEARCH(V$1,$B486)),MAX(H$1:H485)+1)</f>
        <v>0</v>
      </c>
      <c r="I486" s="12" t="b">
        <f>IF(ISNUMBER(SEARCH(W$1,$B486)),MAX(I$1:I485)+1)</f>
        <v>0</v>
      </c>
      <c r="J486" s="12" t="b">
        <f>IF(ISNUMBER(SEARCH(X$1,$B486)),MAX(J$1:J485)+1)</f>
        <v>0</v>
      </c>
      <c r="K486" s="12" t="b">
        <f>IF(ISNUMBER(SEARCH(Y$1,$B486)),MAX(K$1:K485)+1)</f>
        <v>0</v>
      </c>
      <c r="L486" s="12" t="b">
        <f>IF(ISNUMBER(SEARCH(Z$1,$B486)),MAX(L$1:L485)+1)</f>
        <v>0</v>
      </c>
      <c r="M486" s="12" t="b">
        <f>IF(ISNUMBER(SEARCH(AA$1,$B486)),MAX(M$1:M485)+1)</f>
        <v>0</v>
      </c>
      <c r="N486" s="12" t="b">
        <f>IF(ISNUMBER(SEARCH(AB$1,$B486)),MAX(N$1:N485)+1)</f>
        <v>0</v>
      </c>
      <c r="O486" s="12">
        <f>'AB Touchpoint System Workbook'!K497</f>
        <v>0</v>
      </c>
      <c r="P486" s="13">
        <f t="shared" si="15"/>
        <v>485</v>
      </c>
    </row>
    <row r="487" spans="1:16" x14ac:dyDescent="0.15">
      <c r="A487" s="9">
        <f>'AB Touchpoint System Workbook'!M498</f>
        <v>0</v>
      </c>
      <c r="B487" s="12" t="str">
        <f t="shared" si="14"/>
        <v>00</v>
      </c>
      <c r="C487" s="12" t="b">
        <f>IF(ISNUMBER(SEARCH(Q$1,$B487)),MAX(C$1:C486)+1)</f>
        <v>0</v>
      </c>
      <c r="D487" s="12" t="b">
        <f>IF(ISNUMBER(SEARCH(R$1,$B487)),MAX(D$1:D486)+1)</f>
        <v>0</v>
      </c>
      <c r="E487" s="12" t="b">
        <f>IF(ISNUMBER(SEARCH(S$1,$B487)),MAX(E$1:E486)+1)</f>
        <v>0</v>
      </c>
      <c r="F487" s="12" t="b">
        <f>IF(ISNUMBER(SEARCH(T$1,$B487)),MAX(F$1:F486)+1)</f>
        <v>0</v>
      </c>
      <c r="G487" s="12" t="b">
        <f>IF(ISNUMBER(SEARCH(U$1,$B487)),MAX(G$1:G486)+1)</f>
        <v>0</v>
      </c>
      <c r="H487" s="12" t="b">
        <f>IF(ISNUMBER(SEARCH(V$1,$B487)),MAX(H$1:H486)+1)</f>
        <v>0</v>
      </c>
      <c r="I487" s="12" t="b">
        <f>IF(ISNUMBER(SEARCH(W$1,$B487)),MAX(I$1:I486)+1)</f>
        <v>0</v>
      </c>
      <c r="J487" s="12" t="b">
        <f>IF(ISNUMBER(SEARCH(X$1,$B487)),MAX(J$1:J486)+1)</f>
        <v>0</v>
      </c>
      <c r="K487" s="12" t="b">
        <f>IF(ISNUMBER(SEARCH(Y$1,$B487)),MAX(K$1:K486)+1)</f>
        <v>0</v>
      </c>
      <c r="L487" s="12" t="b">
        <f>IF(ISNUMBER(SEARCH(Z$1,$B487)),MAX(L$1:L486)+1)</f>
        <v>0</v>
      </c>
      <c r="M487" s="12" t="b">
        <f>IF(ISNUMBER(SEARCH(AA$1,$B487)),MAX(M$1:M486)+1)</f>
        <v>0</v>
      </c>
      <c r="N487" s="12" t="b">
        <f>IF(ISNUMBER(SEARCH(AB$1,$B487)),MAX(N$1:N486)+1)</f>
        <v>0</v>
      </c>
      <c r="O487" s="12">
        <f>'AB Touchpoint System Workbook'!K498</f>
        <v>0</v>
      </c>
      <c r="P487" s="13">
        <f t="shared" si="15"/>
        <v>486</v>
      </c>
    </row>
    <row r="488" spans="1:16" x14ac:dyDescent="0.15">
      <c r="A488" s="9">
        <f>'AB Touchpoint System Workbook'!M499</f>
        <v>0</v>
      </c>
      <c r="B488" s="12" t="str">
        <f t="shared" si="14"/>
        <v>00</v>
      </c>
      <c r="C488" s="12" t="b">
        <f>IF(ISNUMBER(SEARCH(Q$1,$B488)),MAX(C$1:C487)+1)</f>
        <v>0</v>
      </c>
      <c r="D488" s="12" t="b">
        <f>IF(ISNUMBER(SEARCH(R$1,$B488)),MAX(D$1:D487)+1)</f>
        <v>0</v>
      </c>
      <c r="E488" s="12" t="b">
        <f>IF(ISNUMBER(SEARCH(S$1,$B488)),MAX(E$1:E487)+1)</f>
        <v>0</v>
      </c>
      <c r="F488" s="12" t="b">
        <f>IF(ISNUMBER(SEARCH(T$1,$B488)),MAX(F$1:F487)+1)</f>
        <v>0</v>
      </c>
      <c r="G488" s="12" t="b">
        <f>IF(ISNUMBER(SEARCH(U$1,$B488)),MAX(G$1:G487)+1)</f>
        <v>0</v>
      </c>
      <c r="H488" s="12" t="b">
        <f>IF(ISNUMBER(SEARCH(V$1,$B488)),MAX(H$1:H487)+1)</f>
        <v>0</v>
      </c>
      <c r="I488" s="12" t="b">
        <f>IF(ISNUMBER(SEARCH(W$1,$B488)),MAX(I$1:I487)+1)</f>
        <v>0</v>
      </c>
      <c r="J488" s="12" t="b">
        <f>IF(ISNUMBER(SEARCH(X$1,$B488)),MAX(J$1:J487)+1)</f>
        <v>0</v>
      </c>
      <c r="K488" s="12" t="b">
        <f>IF(ISNUMBER(SEARCH(Y$1,$B488)),MAX(K$1:K487)+1)</f>
        <v>0</v>
      </c>
      <c r="L488" s="12" t="b">
        <f>IF(ISNUMBER(SEARCH(Z$1,$B488)),MAX(L$1:L487)+1)</f>
        <v>0</v>
      </c>
      <c r="M488" s="12" t="b">
        <f>IF(ISNUMBER(SEARCH(AA$1,$B488)),MAX(M$1:M487)+1)</f>
        <v>0</v>
      </c>
      <c r="N488" s="12" t="b">
        <f>IF(ISNUMBER(SEARCH(AB$1,$B488)),MAX(N$1:N487)+1)</f>
        <v>0</v>
      </c>
      <c r="O488" s="12">
        <f>'AB Touchpoint System Workbook'!K499</f>
        <v>0</v>
      </c>
      <c r="P488" s="13">
        <f t="shared" si="15"/>
        <v>487</v>
      </c>
    </row>
    <row r="489" spans="1:16" x14ac:dyDescent="0.15">
      <c r="A489" s="9">
        <f>'AB Touchpoint System Workbook'!M500</f>
        <v>0</v>
      </c>
      <c r="B489" s="12" t="str">
        <f t="shared" si="14"/>
        <v>00</v>
      </c>
      <c r="C489" s="12" t="b">
        <f>IF(ISNUMBER(SEARCH(Q$1,$B489)),MAX(C$1:C488)+1)</f>
        <v>0</v>
      </c>
      <c r="D489" s="12" t="b">
        <f>IF(ISNUMBER(SEARCH(R$1,$B489)),MAX(D$1:D488)+1)</f>
        <v>0</v>
      </c>
      <c r="E489" s="12" t="b">
        <f>IF(ISNUMBER(SEARCH(S$1,$B489)),MAX(E$1:E488)+1)</f>
        <v>0</v>
      </c>
      <c r="F489" s="12" t="b">
        <f>IF(ISNUMBER(SEARCH(T$1,$B489)),MAX(F$1:F488)+1)</f>
        <v>0</v>
      </c>
      <c r="G489" s="12" t="b">
        <f>IF(ISNUMBER(SEARCH(U$1,$B489)),MAX(G$1:G488)+1)</f>
        <v>0</v>
      </c>
      <c r="H489" s="12" t="b">
        <f>IF(ISNUMBER(SEARCH(V$1,$B489)),MAX(H$1:H488)+1)</f>
        <v>0</v>
      </c>
      <c r="I489" s="12" t="b">
        <f>IF(ISNUMBER(SEARCH(W$1,$B489)),MAX(I$1:I488)+1)</f>
        <v>0</v>
      </c>
      <c r="J489" s="12" t="b">
        <f>IF(ISNUMBER(SEARCH(X$1,$B489)),MAX(J$1:J488)+1)</f>
        <v>0</v>
      </c>
      <c r="K489" s="12" t="b">
        <f>IF(ISNUMBER(SEARCH(Y$1,$B489)),MAX(K$1:K488)+1)</f>
        <v>0</v>
      </c>
      <c r="L489" s="12" t="b">
        <f>IF(ISNUMBER(SEARCH(Z$1,$B489)),MAX(L$1:L488)+1)</f>
        <v>0</v>
      </c>
      <c r="M489" s="12" t="b">
        <f>IF(ISNUMBER(SEARCH(AA$1,$B489)),MAX(M$1:M488)+1)</f>
        <v>0</v>
      </c>
      <c r="N489" s="12" t="b">
        <f>IF(ISNUMBER(SEARCH(AB$1,$B489)),MAX(N$1:N488)+1)</f>
        <v>0</v>
      </c>
      <c r="O489" s="12">
        <f>'AB Touchpoint System Workbook'!K500</f>
        <v>0</v>
      </c>
      <c r="P489" s="13">
        <f t="shared" si="15"/>
        <v>488</v>
      </c>
    </row>
    <row r="490" spans="1:16" x14ac:dyDescent="0.15">
      <c r="A490" s="9">
        <f>'AB Touchpoint System Workbook'!M501</f>
        <v>0</v>
      </c>
      <c r="B490" s="12" t="str">
        <f t="shared" si="14"/>
        <v>00</v>
      </c>
      <c r="C490" s="12" t="b">
        <f>IF(ISNUMBER(SEARCH(Q$1,$B490)),MAX(C$1:C489)+1)</f>
        <v>0</v>
      </c>
      <c r="D490" s="12" t="b">
        <f>IF(ISNUMBER(SEARCH(R$1,$B490)),MAX(D$1:D489)+1)</f>
        <v>0</v>
      </c>
      <c r="E490" s="12" t="b">
        <f>IF(ISNUMBER(SEARCH(S$1,$B490)),MAX(E$1:E489)+1)</f>
        <v>0</v>
      </c>
      <c r="F490" s="12" t="b">
        <f>IF(ISNUMBER(SEARCH(T$1,$B490)),MAX(F$1:F489)+1)</f>
        <v>0</v>
      </c>
      <c r="G490" s="12" t="b">
        <f>IF(ISNUMBER(SEARCH(U$1,$B490)),MAX(G$1:G489)+1)</f>
        <v>0</v>
      </c>
      <c r="H490" s="12" t="b">
        <f>IF(ISNUMBER(SEARCH(V$1,$B490)),MAX(H$1:H489)+1)</f>
        <v>0</v>
      </c>
      <c r="I490" s="12" t="b">
        <f>IF(ISNUMBER(SEARCH(W$1,$B490)),MAX(I$1:I489)+1)</f>
        <v>0</v>
      </c>
      <c r="J490" s="12" t="b">
        <f>IF(ISNUMBER(SEARCH(X$1,$B490)),MAX(J$1:J489)+1)</f>
        <v>0</v>
      </c>
      <c r="K490" s="12" t="b">
        <f>IF(ISNUMBER(SEARCH(Y$1,$B490)),MAX(K$1:K489)+1)</f>
        <v>0</v>
      </c>
      <c r="L490" s="12" t="b">
        <f>IF(ISNUMBER(SEARCH(Z$1,$B490)),MAX(L$1:L489)+1)</f>
        <v>0</v>
      </c>
      <c r="M490" s="12" t="b">
        <f>IF(ISNUMBER(SEARCH(AA$1,$B490)),MAX(M$1:M489)+1)</f>
        <v>0</v>
      </c>
      <c r="N490" s="12" t="b">
        <f>IF(ISNUMBER(SEARCH(AB$1,$B490)),MAX(N$1:N489)+1)</f>
        <v>0</v>
      </c>
      <c r="O490" s="12">
        <f>'AB Touchpoint System Workbook'!K501</f>
        <v>0</v>
      </c>
      <c r="P490" s="13">
        <f t="shared" si="15"/>
        <v>489</v>
      </c>
    </row>
    <row r="491" spans="1:16" x14ac:dyDescent="0.15">
      <c r="A491" s="9">
        <f>'AB Touchpoint System Workbook'!M502</f>
        <v>0</v>
      </c>
      <c r="B491" s="12" t="str">
        <f t="shared" si="14"/>
        <v>00</v>
      </c>
      <c r="C491" s="12" t="b">
        <f>IF(ISNUMBER(SEARCH(Q$1,$B491)),MAX(C$1:C490)+1)</f>
        <v>0</v>
      </c>
      <c r="D491" s="12" t="b">
        <f>IF(ISNUMBER(SEARCH(R$1,$B491)),MAX(D$1:D490)+1)</f>
        <v>0</v>
      </c>
      <c r="E491" s="12" t="b">
        <f>IF(ISNUMBER(SEARCH(S$1,$B491)),MAX(E$1:E490)+1)</f>
        <v>0</v>
      </c>
      <c r="F491" s="12" t="b">
        <f>IF(ISNUMBER(SEARCH(T$1,$B491)),MAX(F$1:F490)+1)</f>
        <v>0</v>
      </c>
      <c r="G491" s="12" t="b">
        <f>IF(ISNUMBER(SEARCH(U$1,$B491)),MAX(G$1:G490)+1)</f>
        <v>0</v>
      </c>
      <c r="H491" s="12" t="b">
        <f>IF(ISNUMBER(SEARCH(V$1,$B491)),MAX(H$1:H490)+1)</f>
        <v>0</v>
      </c>
      <c r="I491" s="12" t="b">
        <f>IF(ISNUMBER(SEARCH(W$1,$B491)),MAX(I$1:I490)+1)</f>
        <v>0</v>
      </c>
      <c r="J491" s="12" t="b">
        <f>IF(ISNUMBER(SEARCH(X$1,$B491)),MAX(J$1:J490)+1)</f>
        <v>0</v>
      </c>
      <c r="K491" s="12" t="b">
        <f>IF(ISNUMBER(SEARCH(Y$1,$B491)),MAX(K$1:K490)+1)</f>
        <v>0</v>
      </c>
      <c r="L491" s="12" t="b">
        <f>IF(ISNUMBER(SEARCH(Z$1,$B491)),MAX(L$1:L490)+1)</f>
        <v>0</v>
      </c>
      <c r="M491" s="12" t="b">
        <f>IF(ISNUMBER(SEARCH(AA$1,$B491)),MAX(M$1:M490)+1)</f>
        <v>0</v>
      </c>
      <c r="N491" s="12" t="b">
        <f>IF(ISNUMBER(SEARCH(AB$1,$B491)),MAX(N$1:N490)+1)</f>
        <v>0</v>
      </c>
      <c r="O491" s="12">
        <f>'AB Touchpoint System Workbook'!K502</f>
        <v>0</v>
      </c>
      <c r="P491" s="13">
        <f t="shared" si="15"/>
        <v>490</v>
      </c>
    </row>
    <row r="492" spans="1:16" x14ac:dyDescent="0.15">
      <c r="A492" s="9">
        <f>'AB Touchpoint System Workbook'!M503</f>
        <v>0</v>
      </c>
      <c r="B492" s="12" t="str">
        <f t="shared" si="14"/>
        <v>00</v>
      </c>
      <c r="C492" s="12" t="b">
        <f>IF(ISNUMBER(SEARCH(Q$1,$B492)),MAX(C$1:C491)+1)</f>
        <v>0</v>
      </c>
      <c r="D492" s="12" t="b">
        <f>IF(ISNUMBER(SEARCH(R$1,$B492)),MAX(D$1:D491)+1)</f>
        <v>0</v>
      </c>
      <c r="E492" s="12" t="b">
        <f>IF(ISNUMBER(SEARCH(S$1,$B492)),MAX(E$1:E491)+1)</f>
        <v>0</v>
      </c>
      <c r="F492" s="12" t="b">
        <f>IF(ISNUMBER(SEARCH(T$1,$B492)),MAX(F$1:F491)+1)</f>
        <v>0</v>
      </c>
      <c r="G492" s="12" t="b">
        <f>IF(ISNUMBER(SEARCH(U$1,$B492)),MAX(G$1:G491)+1)</f>
        <v>0</v>
      </c>
      <c r="H492" s="12" t="b">
        <f>IF(ISNUMBER(SEARCH(V$1,$B492)),MAX(H$1:H491)+1)</f>
        <v>0</v>
      </c>
      <c r="I492" s="12" t="b">
        <f>IF(ISNUMBER(SEARCH(W$1,$B492)),MAX(I$1:I491)+1)</f>
        <v>0</v>
      </c>
      <c r="J492" s="12" t="b">
        <f>IF(ISNUMBER(SEARCH(X$1,$B492)),MAX(J$1:J491)+1)</f>
        <v>0</v>
      </c>
      <c r="K492" s="12" t="b">
        <f>IF(ISNUMBER(SEARCH(Y$1,$B492)),MAX(K$1:K491)+1)</f>
        <v>0</v>
      </c>
      <c r="L492" s="12" t="b">
        <f>IF(ISNUMBER(SEARCH(Z$1,$B492)),MAX(L$1:L491)+1)</f>
        <v>0</v>
      </c>
      <c r="M492" s="12" t="b">
        <f>IF(ISNUMBER(SEARCH(AA$1,$B492)),MAX(M$1:M491)+1)</f>
        <v>0</v>
      </c>
      <c r="N492" s="12" t="b">
        <f>IF(ISNUMBER(SEARCH(AB$1,$B492)),MAX(N$1:N491)+1)</f>
        <v>0</v>
      </c>
      <c r="O492" s="12">
        <f>'AB Touchpoint System Workbook'!K503</f>
        <v>0</v>
      </c>
      <c r="P492" s="13">
        <f t="shared" si="15"/>
        <v>491</v>
      </c>
    </row>
    <row r="493" spans="1:16" x14ac:dyDescent="0.15">
      <c r="A493" s="9">
        <f>'AB Touchpoint System Workbook'!M504</f>
        <v>0</v>
      </c>
      <c r="B493" s="12" t="str">
        <f t="shared" si="14"/>
        <v>00</v>
      </c>
      <c r="C493" s="12" t="b">
        <f>IF(ISNUMBER(SEARCH(Q$1,$B493)),MAX(C$1:C492)+1)</f>
        <v>0</v>
      </c>
      <c r="D493" s="12" t="b">
        <f>IF(ISNUMBER(SEARCH(R$1,$B493)),MAX(D$1:D492)+1)</f>
        <v>0</v>
      </c>
      <c r="E493" s="12" t="b">
        <f>IF(ISNUMBER(SEARCH(S$1,$B493)),MAX(E$1:E492)+1)</f>
        <v>0</v>
      </c>
      <c r="F493" s="12" t="b">
        <f>IF(ISNUMBER(SEARCH(T$1,$B493)),MAX(F$1:F492)+1)</f>
        <v>0</v>
      </c>
      <c r="G493" s="12" t="b">
        <f>IF(ISNUMBER(SEARCH(U$1,$B493)),MAX(G$1:G492)+1)</f>
        <v>0</v>
      </c>
      <c r="H493" s="12" t="b">
        <f>IF(ISNUMBER(SEARCH(V$1,$B493)),MAX(H$1:H492)+1)</f>
        <v>0</v>
      </c>
      <c r="I493" s="12" t="b">
        <f>IF(ISNUMBER(SEARCH(W$1,$B493)),MAX(I$1:I492)+1)</f>
        <v>0</v>
      </c>
      <c r="J493" s="12" t="b">
        <f>IF(ISNUMBER(SEARCH(X$1,$B493)),MAX(J$1:J492)+1)</f>
        <v>0</v>
      </c>
      <c r="K493" s="12" t="b">
        <f>IF(ISNUMBER(SEARCH(Y$1,$B493)),MAX(K$1:K492)+1)</f>
        <v>0</v>
      </c>
      <c r="L493" s="12" t="b">
        <f>IF(ISNUMBER(SEARCH(Z$1,$B493)),MAX(L$1:L492)+1)</f>
        <v>0</v>
      </c>
      <c r="M493" s="12" t="b">
        <f>IF(ISNUMBER(SEARCH(AA$1,$B493)),MAX(M$1:M492)+1)</f>
        <v>0</v>
      </c>
      <c r="N493" s="12" t="b">
        <f>IF(ISNUMBER(SEARCH(AB$1,$B493)),MAX(N$1:N492)+1)</f>
        <v>0</v>
      </c>
      <c r="O493" s="12">
        <f>'AB Touchpoint System Workbook'!K504</f>
        <v>0</v>
      </c>
      <c r="P493" s="13">
        <f t="shared" si="15"/>
        <v>492</v>
      </c>
    </row>
    <row r="494" spans="1:16" x14ac:dyDescent="0.15">
      <c r="A494" s="9">
        <f>'AB Touchpoint System Workbook'!M505</f>
        <v>0</v>
      </c>
      <c r="B494" s="12" t="str">
        <f t="shared" si="14"/>
        <v>00</v>
      </c>
      <c r="C494" s="12" t="b">
        <f>IF(ISNUMBER(SEARCH(Q$1,$B494)),MAX(C$1:C493)+1)</f>
        <v>0</v>
      </c>
      <c r="D494" s="12" t="b">
        <f>IF(ISNUMBER(SEARCH(R$1,$B494)),MAX(D$1:D493)+1)</f>
        <v>0</v>
      </c>
      <c r="E494" s="12" t="b">
        <f>IF(ISNUMBER(SEARCH(S$1,$B494)),MAX(E$1:E493)+1)</f>
        <v>0</v>
      </c>
      <c r="F494" s="12" t="b">
        <f>IF(ISNUMBER(SEARCH(T$1,$B494)),MAX(F$1:F493)+1)</f>
        <v>0</v>
      </c>
      <c r="G494" s="12" t="b">
        <f>IF(ISNUMBER(SEARCH(U$1,$B494)),MAX(G$1:G493)+1)</f>
        <v>0</v>
      </c>
      <c r="H494" s="12" t="b">
        <f>IF(ISNUMBER(SEARCH(V$1,$B494)),MAX(H$1:H493)+1)</f>
        <v>0</v>
      </c>
      <c r="I494" s="12" t="b">
        <f>IF(ISNUMBER(SEARCH(W$1,$B494)),MAX(I$1:I493)+1)</f>
        <v>0</v>
      </c>
      <c r="J494" s="12" t="b">
        <f>IF(ISNUMBER(SEARCH(X$1,$B494)),MAX(J$1:J493)+1)</f>
        <v>0</v>
      </c>
      <c r="K494" s="12" t="b">
        <f>IF(ISNUMBER(SEARCH(Y$1,$B494)),MAX(K$1:K493)+1)</f>
        <v>0</v>
      </c>
      <c r="L494" s="12" t="b">
        <f>IF(ISNUMBER(SEARCH(Z$1,$B494)),MAX(L$1:L493)+1)</f>
        <v>0</v>
      </c>
      <c r="M494" s="12" t="b">
        <f>IF(ISNUMBER(SEARCH(AA$1,$B494)),MAX(M$1:M493)+1)</f>
        <v>0</v>
      </c>
      <c r="N494" s="12" t="b">
        <f>IF(ISNUMBER(SEARCH(AB$1,$B494)),MAX(N$1:N493)+1)</f>
        <v>0</v>
      </c>
      <c r="O494" s="12">
        <f>'AB Touchpoint System Workbook'!K505</f>
        <v>0</v>
      </c>
      <c r="P494" s="13">
        <f t="shared" si="15"/>
        <v>493</v>
      </c>
    </row>
    <row r="495" spans="1:16" x14ac:dyDescent="0.15">
      <c r="A495" s="9">
        <f>'AB Touchpoint System Workbook'!M506</f>
        <v>0</v>
      </c>
      <c r="B495" s="12" t="str">
        <f t="shared" si="14"/>
        <v>00</v>
      </c>
      <c r="C495" s="12" t="b">
        <f>IF(ISNUMBER(SEARCH(Q$1,$B495)),MAX(C$1:C494)+1)</f>
        <v>0</v>
      </c>
      <c r="D495" s="12" t="b">
        <f>IF(ISNUMBER(SEARCH(R$1,$B495)),MAX(D$1:D494)+1)</f>
        <v>0</v>
      </c>
      <c r="E495" s="12" t="b">
        <f>IF(ISNUMBER(SEARCH(S$1,$B495)),MAX(E$1:E494)+1)</f>
        <v>0</v>
      </c>
      <c r="F495" s="12" t="b">
        <f>IF(ISNUMBER(SEARCH(T$1,$B495)),MAX(F$1:F494)+1)</f>
        <v>0</v>
      </c>
      <c r="G495" s="12" t="b">
        <f>IF(ISNUMBER(SEARCH(U$1,$B495)),MAX(G$1:G494)+1)</f>
        <v>0</v>
      </c>
      <c r="H495" s="12" t="b">
        <f>IF(ISNUMBER(SEARCH(V$1,$B495)),MAX(H$1:H494)+1)</f>
        <v>0</v>
      </c>
      <c r="I495" s="12" t="b">
        <f>IF(ISNUMBER(SEARCH(W$1,$B495)),MAX(I$1:I494)+1)</f>
        <v>0</v>
      </c>
      <c r="J495" s="12" t="b">
        <f>IF(ISNUMBER(SEARCH(X$1,$B495)),MAX(J$1:J494)+1)</f>
        <v>0</v>
      </c>
      <c r="K495" s="12" t="b">
        <f>IF(ISNUMBER(SEARCH(Y$1,$B495)),MAX(K$1:K494)+1)</f>
        <v>0</v>
      </c>
      <c r="L495" s="12" t="b">
        <f>IF(ISNUMBER(SEARCH(Z$1,$B495)),MAX(L$1:L494)+1)</f>
        <v>0</v>
      </c>
      <c r="M495" s="12" t="b">
        <f>IF(ISNUMBER(SEARCH(AA$1,$B495)),MAX(M$1:M494)+1)</f>
        <v>0</v>
      </c>
      <c r="N495" s="12" t="b">
        <f>IF(ISNUMBER(SEARCH(AB$1,$B495)),MAX(N$1:N494)+1)</f>
        <v>0</v>
      </c>
      <c r="O495" s="12">
        <f>'AB Touchpoint System Workbook'!K506</f>
        <v>0</v>
      </c>
      <c r="P495" s="13">
        <f t="shared" si="15"/>
        <v>494</v>
      </c>
    </row>
    <row r="496" spans="1:16" x14ac:dyDescent="0.15">
      <c r="A496" s="9">
        <f>'AB Touchpoint System Workbook'!M507</f>
        <v>0</v>
      </c>
      <c r="B496" s="12" t="str">
        <f t="shared" si="14"/>
        <v>00</v>
      </c>
      <c r="C496" s="12" t="b">
        <f>IF(ISNUMBER(SEARCH(Q$1,$B496)),MAX(C$1:C495)+1)</f>
        <v>0</v>
      </c>
      <c r="D496" s="12" t="b">
        <f>IF(ISNUMBER(SEARCH(R$1,$B496)),MAX(D$1:D495)+1)</f>
        <v>0</v>
      </c>
      <c r="E496" s="12" t="b">
        <f>IF(ISNUMBER(SEARCH(S$1,$B496)),MAX(E$1:E495)+1)</f>
        <v>0</v>
      </c>
      <c r="F496" s="12" t="b">
        <f>IF(ISNUMBER(SEARCH(T$1,$B496)),MAX(F$1:F495)+1)</f>
        <v>0</v>
      </c>
      <c r="G496" s="12" t="b">
        <f>IF(ISNUMBER(SEARCH(U$1,$B496)),MAX(G$1:G495)+1)</f>
        <v>0</v>
      </c>
      <c r="H496" s="12" t="b">
        <f>IF(ISNUMBER(SEARCH(V$1,$B496)),MAX(H$1:H495)+1)</f>
        <v>0</v>
      </c>
      <c r="I496" s="12" t="b">
        <f>IF(ISNUMBER(SEARCH(W$1,$B496)),MAX(I$1:I495)+1)</f>
        <v>0</v>
      </c>
      <c r="J496" s="12" t="b">
        <f>IF(ISNUMBER(SEARCH(X$1,$B496)),MAX(J$1:J495)+1)</f>
        <v>0</v>
      </c>
      <c r="K496" s="12" t="b">
        <f>IF(ISNUMBER(SEARCH(Y$1,$B496)),MAX(K$1:K495)+1)</f>
        <v>0</v>
      </c>
      <c r="L496" s="12" t="b">
        <f>IF(ISNUMBER(SEARCH(Z$1,$B496)),MAX(L$1:L495)+1)</f>
        <v>0</v>
      </c>
      <c r="M496" s="12" t="b">
        <f>IF(ISNUMBER(SEARCH(AA$1,$B496)),MAX(M$1:M495)+1)</f>
        <v>0</v>
      </c>
      <c r="N496" s="12" t="b">
        <f>IF(ISNUMBER(SEARCH(AB$1,$B496)),MAX(N$1:N495)+1)</f>
        <v>0</v>
      </c>
      <c r="O496" s="12">
        <f>'AB Touchpoint System Workbook'!K507</f>
        <v>0</v>
      </c>
      <c r="P496" s="13">
        <f t="shared" si="15"/>
        <v>495</v>
      </c>
    </row>
    <row r="497" spans="1:16" x14ac:dyDescent="0.15">
      <c r="A497" s="9">
        <f>'AB Touchpoint System Workbook'!M508</f>
        <v>0</v>
      </c>
      <c r="B497" s="12" t="str">
        <f t="shared" si="14"/>
        <v>00</v>
      </c>
      <c r="C497" s="12" t="b">
        <f>IF(ISNUMBER(SEARCH(Q$1,$B497)),MAX(C$1:C496)+1)</f>
        <v>0</v>
      </c>
      <c r="D497" s="12" t="b">
        <f>IF(ISNUMBER(SEARCH(R$1,$B497)),MAX(D$1:D496)+1)</f>
        <v>0</v>
      </c>
      <c r="E497" s="12" t="b">
        <f>IF(ISNUMBER(SEARCH(S$1,$B497)),MAX(E$1:E496)+1)</f>
        <v>0</v>
      </c>
      <c r="F497" s="12" t="b">
        <f>IF(ISNUMBER(SEARCH(T$1,$B497)),MAX(F$1:F496)+1)</f>
        <v>0</v>
      </c>
      <c r="G497" s="12" t="b">
        <f>IF(ISNUMBER(SEARCH(U$1,$B497)),MAX(G$1:G496)+1)</f>
        <v>0</v>
      </c>
      <c r="H497" s="12" t="b">
        <f>IF(ISNUMBER(SEARCH(V$1,$B497)),MAX(H$1:H496)+1)</f>
        <v>0</v>
      </c>
      <c r="I497" s="12" t="b">
        <f>IF(ISNUMBER(SEARCH(W$1,$B497)),MAX(I$1:I496)+1)</f>
        <v>0</v>
      </c>
      <c r="J497" s="12" t="b">
        <f>IF(ISNUMBER(SEARCH(X$1,$B497)),MAX(J$1:J496)+1)</f>
        <v>0</v>
      </c>
      <c r="K497" s="12" t="b">
        <f>IF(ISNUMBER(SEARCH(Y$1,$B497)),MAX(K$1:K496)+1)</f>
        <v>0</v>
      </c>
      <c r="L497" s="12" t="b">
        <f>IF(ISNUMBER(SEARCH(Z$1,$B497)),MAX(L$1:L496)+1)</f>
        <v>0</v>
      </c>
      <c r="M497" s="12" t="b">
        <f>IF(ISNUMBER(SEARCH(AA$1,$B497)),MAX(M$1:M496)+1)</f>
        <v>0</v>
      </c>
      <c r="N497" s="12" t="b">
        <f>IF(ISNUMBER(SEARCH(AB$1,$B497)),MAX(N$1:N496)+1)</f>
        <v>0</v>
      </c>
      <c r="O497" s="12">
        <f>'AB Touchpoint System Workbook'!K508</f>
        <v>0</v>
      </c>
      <c r="P497" s="13">
        <f t="shared" si="15"/>
        <v>496</v>
      </c>
    </row>
    <row r="498" spans="1:16" x14ac:dyDescent="0.15">
      <c r="A498" s="9">
        <f>'AB Touchpoint System Workbook'!M509</f>
        <v>0</v>
      </c>
      <c r="B498" s="12" t="str">
        <f t="shared" si="14"/>
        <v>00</v>
      </c>
      <c r="C498" s="12" t="b">
        <f>IF(ISNUMBER(SEARCH(Q$1,$B498)),MAX(C$1:C497)+1)</f>
        <v>0</v>
      </c>
      <c r="D498" s="12" t="b">
        <f>IF(ISNUMBER(SEARCH(R$1,$B498)),MAX(D$1:D497)+1)</f>
        <v>0</v>
      </c>
      <c r="E498" s="12" t="b">
        <f>IF(ISNUMBER(SEARCH(S$1,$B498)),MAX(E$1:E497)+1)</f>
        <v>0</v>
      </c>
      <c r="F498" s="12" t="b">
        <f>IF(ISNUMBER(SEARCH(T$1,$B498)),MAX(F$1:F497)+1)</f>
        <v>0</v>
      </c>
      <c r="G498" s="12" t="b">
        <f>IF(ISNUMBER(SEARCH(U$1,$B498)),MAX(G$1:G497)+1)</f>
        <v>0</v>
      </c>
      <c r="H498" s="12" t="b">
        <f>IF(ISNUMBER(SEARCH(V$1,$B498)),MAX(H$1:H497)+1)</f>
        <v>0</v>
      </c>
      <c r="I498" s="12" t="b">
        <f>IF(ISNUMBER(SEARCH(W$1,$B498)),MAX(I$1:I497)+1)</f>
        <v>0</v>
      </c>
      <c r="J498" s="12" t="b">
        <f>IF(ISNUMBER(SEARCH(X$1,$B498)),MAX(J$1:J497)+1)</f>
        <v>0</v>
      </c>
      <c r="K498" s="12" t="b">
        <f>IF(ISNUMBER(SEARCH(Y$1,$B498)),MAX(K$1:K497)+1)</f>
        <v>0</v>
      </c>
      <c r="L498" s="12" t="b">
        <f>IF(ISNUMBER(SEARCH(Z$1,$B498)),MAX(L$1:L497)+1)</f>
        <v>0</v>
      </c>
      <c r="M498" s="12" t="b">
        <f>IF(ISNUMBER(SEARCH(AA$1,$B498)),MAX(M$1:M497)+1)</f>
        <v>0</v>
      </c>
      <c r="N498" s="12" t="b">
        <f>IF(ISNUMBER(SEARCH(AB$1,$B498)),MAX(N$1:N497)+1)</f>
        <v>0</v>
      </c>
      <c r="O498" s="12">
        <f>'AB Touchpoint System Workbook'!K509</f>
        <v>0</v>
      </c>
      <c r="P498" s="13">
        <f t="shared" si="15"/>
        <v>497</v>
      </c>
    </row>
    <row r="499" spans="1:16" x14ac:dyDescent="0.15">
      <c r="A499" s="9">
        <f>'AB Touchpoint System Workbook'!M510</f>
        <v>0</v>
      </c>
      <c r="B499" s="12" t="str">
        <f t="shared" si="14"/>
        <v>00</v>
      </c>
      <c r="C499" s="12" t="b">
        <f>IF(ISNUMBER(SEARCH(Q$1,$B499)),MAX(C$1:C498)+1)</f>
        <v>0</v>
      </c>
      <c r="D499" s="12" t="b">
        <f>IF(ISNUMBER(SEARCH(R$1,$B499)),MAX(D$1:D498)+1)</f>
        <v>0</v>
      </c>
      <c r="E499" s="12" t="b">
        <f>IF(ISNUMBER(SEARCH(S$1,$B499)),MAX(E$1:E498)+1)</f>
        <v>0</v>
      </c>
      <c r="F499" s="12" t="b">
        <f>IF(ISNUMBER(SEARCH(T$1,$B499)),MAX(F$1:F498)+1)</f>
        <v>0</v>
      </c>
      <c r="G499" s="12" t="b">
        <f>IF(ISNUMBER(SEARCH(U$1,$B499)),MAX(G$1:G498)+1)</f>
        <v>0</v>
      </c>
      <c r="H499" s="12" t="b">
        <f>IF(ISNUMBER(SEARCH(V$1,$B499)),MAX(H$1:H498)+1)</f>
        <v>0</v>
      </c>
      <c r="I499" s="12" t="b">
        <f>IF(ISNUMBER(SEARCH(W$1,$B499)),MAX(I$1:I498)+1)</f>
        <v>0</v>
      </c>
      <c r="J499" s="12" t="b">
        <f>IF(ISNUMBER(SEARCH(X$1,$B499)),MAX(J$1:J498)+1)</f>
        <v>0</v>
      </c>
      <c r="K499" s="12" t="b">
        <f>IF(ISNUMBER(SEARCH(Y$1,$B499)),MAX(K$1:K498)+1)</f>
        <v>0</v>
      </c>
      <c r="L499" s="12" t="b">
        <f>IF(ISNUMBER(SEARCH(Z$1,$B499)),MAX(L$1:L498)+1)</f>
        <v>0</v>
      </c>
      <c r="M499" s="12" t="b">
        <f>IF(ISNUMBER(SEARCH(AA$1,$B499)),MAX(M$1:M498)+1)</f>
        <v>0</v>
      </c>
      <c r="N499" s="12" t="b">
        <f>IF(ISNUMBER(SEARCH(AB$1,$B499)),MAX(N$1:N498)+1)</f>
        <v>0</v>
      </c>
      <c r="O499" s="12">
        <f>'AB Touchpoint System Workbook'!K510</f>
        <v>0</v>
      </c>
      <c r="P499" s="13">
        <f t="shared" si="15"/>
        <v>498</v>
      </c>
    </row>
    <row r="500" spans="1:16" x14ac:dyDescent="0.15">
      <c r="A500" s="9">
        <f>'AB Touchpoint System Workbook'!M511</f>
        <v>0</v>
      </c>
      <c r="B500" s="12" t="str">
        <f t="shared" si="14"/>
        <v>00</v>
      </c>
      <c r="C500" s="12" t="b">
        <f>IF(ISNUMBER(SEARCH(Q$1,$B500)),MAX(C$1:C499)+1)</f>
        <v>0</v>
      </c>
      <c r="D500" s="12" t="b">
        <f>IF(ISNUMBER(SEARCH(R$1,$B500)),MAX(D$1:D499)+1)</f>
        <v>0</v>
      </c>
      <c r="E500" s="12" t="b">
        <f>IF(ISNUMBER(SEARCH(S$1,$B500)),MAX(E$1:E499)+1)</f>
        <v>0</v>
      </c>
      <c r="F500" s="12" t="b">
        <f>IF(ISNUMBER(SEARCH(T$1,$B500)),MAX(F$1:F499)+1)</f>
        <v>0</v>
      </c>
      <c r="G500" s="12" t="b">
        <f>IF(ISNUMBER(SEARCH(U$1,$B500)),MAX(G$1:G499)+1)</f>
        <v>0</v>
      </c>
      <c r="H500" s="12" t="b">
        <f>IF(ISNUMBER(SEARCH(V$1,$B500)),MAX(H$1:H499)+1)</f>
        <v>0</v>
      </c>
      <c r="I500" s="12" t="b">
        <f>IF(ISNUMBER(SEARCH(W$1,$B500)),MAX(I$1:I499)+1)</f>
        <v>0</v>
      </c>
      <c r="J500" s="12" t="b">
        <f>IF(ISNUMBER(SEARCH(X$1,$B500)),MAX(J$1:J499)+1)</f>
        <v>0</v>
      </c>
      <c r="K500" s="12" t="b">
        <f>IF(ISNUMBER(SEARCH(Y$1,$B500)),MAX(K$1:K499)+1)</f>
        <v>0</v>
      </c>
      <c r="L500" s="12" t="b">
        <f>IF(ISNUMBER(SEARCH(Z$1,$B500)),MAX(L$1:L499)+1)</f>
        <v>0</v>
      </c>
      <c r="M500" s="12" t="b">
        <f>IF(ISNUMBER(SEARCH(AA$1,$B500)),MAX(M$1:M499)+1)</f>
        <v>0</v>
      </c>
      <c r="N500" s="12" t="b">
        <f>IF(ISNUMBER(SEARCH(AB$1,$B500)),MAX(N$1:N499)+1)</f>
        <v>0</v>
      </c>
      <c r="O500" s="12">
        <f>'AB Touchpoint System Workbook'!K511</f>
        <v>0</v>
      </c>
      <c r="P500" s="13">
        <f t="shared" si="15"/>
        <v>499</v>
      </c>
    </row>
    <row r="501" spans="1:16" x14ac:dyDescent="0.15">
      <c r="A501" s="9">
        <f>'AB Touchpoint System Workbook'!M512</f>
        <v>0</v>
      </c>
      <c r="B501" s="12" t="str">
        <f t="shared" si="14"/>
        <v>00</v>
      </c>
      <c r="C501" s="12" t="b">
        <f>IF(ISNUMBER(SEARCH(Q$1,$B501)),MAX(C$1:C500)+1)</f>
        <v>0</v>
      </c>
      <c r="D501" s="12" t="b">
        <f>IF(ISNUMBER(SEARCH(R$1,$B501)),MAX(D$1:D500)+1)</f>
        <v>0</v>
      </c>
      <c r="E501" s="12" t="b">
        <f>IF(ISNUMBER(SEARCH(S$1,$B501)),MAX(E$1:E500)+1)</f>
        <v>0</v>
      </c>
      <c r="F501" s="12" t="b">
        <f>IF(ISNUMBER(SEARCH(T$1,$B501)),MAX(F$1:F500)+1)</f>
        <v>0</v>
      </c>
      <c r="G501" s="12" t="b">
        <f>IF(ISNUMBER(SEARCH(U$1,$B501)),MAX(G$1:G500)+1)</f>
        <v>0</v>
      </c>
      <c r="H501" s="12" t="b">
        <f>IF(ISNUMBER(SEARCH(V$1,$B501)),MAX(H$1:H500)+1)</f>
        <v>0</v>
      </c>
      <c r="I501" s="12" t="b">
        <f>IF(ISNUMBER(SEARCH(W$1,$B501)),MAX(I$1:I500)+1)</f>
        <v>0</v>
      </c>
      <c r="J501" s="12" t="b">
        <f>IF(ISNUMBER(SEARCH(X$1,$B501)),MAX(J$1:J500)+1)</f>
        <v>0</v>
      </c>
      <c r="K501" s="12" t="b">
        <f>IF(ISNUMBER(SEARCH(Y$1,$B501)),MAX(K$1:K500)+1)</f>
        <v>0</v>
      </c>
      <c r="L501" s="12" t="b">
        <f>IF(ISNUMBER(SEARCH(Z$1,$B501)),MAX(L$1:L500)+1)</f>
        <v>0</v>
      </c>
      <c r="M501" s="12" t="b">
        <f>IF(ISNUMBER(SEARCH(AA$1,$B501)),MAX(M$1:M500)+1)</f>
        <v>0</v>
      </c>
      <c r="N501" s="12" t="b">
        <f>IF(ISNUMBER(SEARCH(AB$1,$B501)),MAX(N$1:N500)+1)</f>
        <v>0</v>
      </c>
      <c r="O501" s="12">
        <f>'AB Touchpoint System Workbook'!K512</f>
        <v>0</v>
      </c>
      <c r="P501" s="13">
        <f t="shared" si="15"/>
        <v>500</v>
      </c>
    </row>
    <row r="502" spans="1:16" x14ac:dyDescent="0.15">
      <c r="A502" s="9">
        <f>'AB Touchpoint System Workbook'!M513</f>
        <v>0</v>
      </c>
      <c r="B502" s="12" t="str">
        <f t="shared" si="14"/>
        <v>00</v>
      </c>
      <c r="C502" s="12" t="b">
        <f>IF(ISNUMBER(SEARCH(Q$1,$B502)),MAX(C$1:C501)+1)</f>
        <v>0</v>
      </c>
      <c r="D502" s="12" t="b">
        <f>IF(ISNUMBER(SEARCH(R$1,$B502)),MAX(D$1:D501)+1)</f>
        <v>0</v>
      </c>
      <c r="E502" s="12" t="b">
        <f>IF(ISNUMBER(SEARCH(S$1,$B502)),MAX(E$1:E501)+1)</f>
        <v>0</v>
      </c>
      <c r="F502" s="12" t="b">
        <f>IF(ISNUMBER(SEARCH(T$1,$B502)),MAX(F$1:F501)+1)</f>
        <v>0</v>
      </c>
      <c r="G502" s="12" t="b">
        <f>IF(ISNUMBER(SEARCH(U$1,$B502)),MAX(G$1:G501)+1)</f>
        <v>0</v>
      </c>
      <c r="H502" s="12" t="b">
        <f>IF(ISNUMBER(SEARCH(V$1,$B502)),MAX(H$1:H501)+1)</f>
        <v>0</v>
      </c>
      <c r="I502" s="12" t="b">
        <f>IF(ISNUMBER(SEARCH(W$1,$B502)),MAX(I$1:I501)+1)</f>
        <v>0</v>
      </c>
      <c r="J502" s="12" t="b">
        <f>IF(ISNUMBER(SEARCH(X$1,$B502)),MAX(J$1:J501)+1)</f>
        <v>0</v>
      </c>
      <c r="K502" s="12" t="b">
        <f>IF(ISNUMBER(SEARCH(Y$1,$B502)),MAX(K$1:K501)+1)</f>
        <v>0</v>
      </c>
      <c r="L502" s="12" t="b">
        <f>IF(ISNUMBER(SEARCH(Z$1,$B502)),MAX(L$1:L501)+1)</f>
        <v>0</v>
      </c>
      <c r="M502" s="12" t="b">
        <f>IF(ISNUMBER(SEARCH(AA$1,$B502)),MAX(M$1:M501)+1)</f>
        <v>0</v>
      </c>
      <c r="N502" s="12" t="b">
        <f>IF(ISNUMBER(SEARCH(AB$1,$B502)),MAX(N$1:N501)+1)</f>
        <v>0</v>
      </c>
      <c r="O502" s="12">
        <f>'AB Touchpoint System Workbook'!K513</f>
        <v>0</v>
      </c>
      <c r="P502" s="13">
        <f t="shared" si="15"/>
        <v>501</v>
      </c>
    </row>
    <row r="503" spans="1:16" x14ac:dyDescent="0.15">
      <c r="A503" s="9">
        <f>'AB Touchpoint System Workbook'!M514</f>
        <v>0</v>
      </c>
      <c r="B503" s="12" t="str">
        <f t="shared" si="14"/>
        <v>00</v>
      </c>
      <c r="C503" s="12" t="b">
        <f>IF(ISNUMBER(SEARCH(Q$1,$B503)),MAX(C$1:C502)+1)</f>
        <v>0</v>
      </c>
      <c r="D503" s="12" t="b">
        <f>IF(ISNUMBER(SEARCH(R$1,$B503)),MAX(D$1:D502)+1)</f>
        <v>0</v>
      </c>
      <c r="E503" s="12" t="b">
        <f>IF(ISNUMBER(SEARCH(S$1,$B503)),MAX(E$1:E502)+1)</f>
        <v>0</v>
      </c>
      <c r="F503" s="12" t="b">
        <f>IF(ISNUMBER(SEARCH(T$1,$B503)),MAX(F$1:F502)+1)</f>
        <v>0</v>
      </c>
      <c r="G503" s="12" t="b">
        <f>IF(ISNUMBER(SEARCH(U$1,$B503)),MAX(G$1:G502)+1)</f>
        <v>0</v>
      </c>
      <c r="H503" s="12" t="b">
        <f>IF(ISNUMBER(SEARCH(V$1,$B503)),MAX(H$1:H502)+1)</f>
        <v>0</v>
      </c>
      <c r="I503" s="12" t="b">
        <f>IF(ISNUMBER(SEARCH(W$1,$B503)),MAX(I$1:I502)+1)</f>
        <v>0</v>
      </c>
      <c r="J503" s="12" t="b">
        <f>IF(ISNUMBER(SEARCH(X$1,$B503)),MAX(J$1:J502)+1)</f>
        <v>0</v>
      </c>
      <c r="K503" s="12" t="b">
        <f>IF(ISNUMBER(SEARCH(Y$1,$B503)),MAX(K$1:K502)+1)</f>
        <v>0</v>
      </c>
      <c r="L503" s="12" t="b">
        <f>IF(ISNUMBER(SEARCH(Z$1,$B503)),MAX(L$1:L502)+1)</f>
        <v>0</v>
      </c>
      <c r="M503" s="12" t="b">
        <f>IF(ISNUMBER(SEARCH(AA$1,$B503)),MAX(M$1:M502)+1)</f>
        <v>0</v>
      </c>
      <c r="N503" s="12" t="b">
        <f>IF(ISNUMBER(SEARCH(AB$1,$B503)),MAX(N$1:N502)+1)</f>
        <v>0</v>
      </c>
      <c r="O503" s="12">
        <f>'AB Touchpoint System Workbook'!K514</f>
        <v>0</v>
      </c>
      <c r="P503" s="13">
        <f t="shared" si="15"/>
        <v>502</v>
      </c>
    </row>
    <row r="504" spans="1:16" x14ac:dyDescent="0.15">
      <c r="A504" s="9">
        <f>'AB Touchpoint System Workbook'!M515</f>
        <v>0</v>
      </c>
      <c r="B504" s="12" t="str">
        <f t="shared" si="14"/>
        <v>00</v>
      </c>
      <c r="C504" s="12" t="b">
        <f>IF(ISNUMBER(SEARCH(Q$1,$B504)),MAX(C$1:C503)+1)</f>
        <v>0</v>
      </c>
      <c r="D504" s="12" t="b">
        <f>IF(ISNUMBER(SEARCH(R$1,$B504)),MAX(D$1:D503)+1)</f>
        <v>0</v>
      </c>
      <c r="E504" s="12" t="b">
        <f>IF(ISNUMBER(SEARCH(S$1,$B504)),MAX(E$1:E503)+1)</f>
        <v>0</v>
      </c>
      <c r="F504" s="12" t="b">
        <f>IF(ISNUMBER(SEARCH(T$1,$B504)),MAX(F$1:F503)+1)</f>
        <v>0</v>
      </c>
      <c r="G504" s="12" t="b">
        <f>IF(ISNUMBER(SEARCH(U$1,$B504)),MAX(G$1:G503)+1)</f>
        <v>0</v>
      </c>
      <c r="H504" s="12" t="b">
        <f>IF(ISNUMBER(SEARCH(V$1,$B504)),MAX(H$1:H503)+1)</f>
        <v>0</v>
      </c>
      <c r="I504" s="12" t="b">
        <f>IF(ISNUMBER(SEARCH(W$1,$B504)),MAX(I$1:I503)+1)</f>
        <v>0</v>
      </c>
      <c r="J504" s="12" t="b">
        <f>IF(ISNUMBER(SEARCH(X$1,$B504)),MAX(J$1:J503)+1)</f>
        <v>0</v>
      </c>
      <c r="K504" s="12" t="b">
        <f>IF(ISNUMBER(SEARCH(Y$1,$B504)),MAX(K$1:K503)+1)</f>
        <v>0</v>
      </c>
      <c r="L504" s="12" t="b">
        <f>IF(ISNUMBER(SEARCH(Z$1,$B504)),MAX(L$1:L503)+1)</f>
        <v>0</v>
      </c>
      <c r="M504" s="12" t="b">
        <f>IF(ISNUMBER(SEARCH(AA$1,$B504)),MAX(M$1:M503)+1)</f>
        <v>0</v>
      </c>
      <c r="N504" s="12" t="b">
        <f>IF(ISNUMBER(SEARCH(AB$1,$B504)),MAX(N$1:N503)+1)</f>
        <v>0</v>
      </c>
      <c r="O504" s="12">
        <f>'AB Touchpoint System Workbook'!K515</f>
        <v>0</v>
      </c>
      <c r="P504" s="13">
        <f t="shared" si="15"/>
        <v>503</v>
      </c>
    </row>
    <row r="505" spans="1:16" x14ac:dyDescent="0.15">
      <c r="A505" s="9">
        <f>'AB Touchpoint System Workbook'!M516</f>
        <v>0</v>
      </c>
      <c r="B505" s="12" t="str">
        <f t="shared" si="14"/>
        <v>00</v>
      </c>
      <c r="C505" s="12" t="b">
        <f>IF(ISNUMBER(SEARCH(Q$1,$B505)),MAX(C$1:C504)+1)</f>
        <v>0</v>
      </c>
      <c r="D505" s="12" t="b">
        <f>IF(ISNUMBER(SEARCH(R$1,$B505)),MAX(D$1:D504)+1)</f>
        <v>0</v>
      </c>
      <c r="E505" s="12" t="b">
        <f>IF(ISNUMBER(SEARCH(S$1,$B505)),MAX(E$1:E504)+1)</f>
        <v>0</v>
      </c>
      <c r="F505" s="12" t="b">
        <f>IF(ISNUMBER(SEARCH(T$1,$B505)),MAX(F$1:F504)+1)</f>
        <v>0</v>
      </c>
      <c r="G505" s="12" t="b">
        <f>IF(ISNUMBER(SEARCH(U$1,$B505)),MAX(G$1:G504)+1)</f>
        <v>0</v>
      </c>
      <c r="H505" s="12" t="b">
        <f>IF(ISNUMBER(SEARCH(V$1,$B505)),MAX(H$1:H504)+1)</f>
        <v>0</v>
      </c>
      <c r="I505" s="12" t="b">
        <f>IF(ISNUMBER(SEARCH(W$1,$B505)),MAX(I$1:I504)+1)</f>
        <v>0</v>
      </c>
      <c r="J505" s="12" t="b">
        <f>IF(ISNUMBER(SEARCH(X$1,$B505)),MAX(J$1:J504)+1)</f>
        <v>0</v>
      </c>
      <c r="K505" s="12" t="b">
        <f>IF(ISNUMBER(SEARCH(Y$1,$B505)),MAX(K$1:K504)+1)</f>
        <v>0</v>
      </c>
      <c r="L505" s="12" t="b">
        <f>IF(ISNUMBER(SEARCH(Z$1,$B505)),MAX(L$1:L504)+1)</f>
        <v>0</v>
      </c>
      <c r="M505" s="12" t="b">
        <f>IF(ISNUMBER(SEARCH(AA$1,$B505)),MAX(M$1:M504)+1)</f>
        <v>0</v>
      </c>
      <c r="N505" s="12" t="b">
        <f>IF(ISNUMBER(SEARCH(AB$1,$B505)),MAX(N$1:N504)+1)</f>
        <v>0</v>
      </c>
      <c r="O505" s="12">
        <f>'AB Touchpoint System Workbook'!K516</f>
        <v>0</v>
      </c>
      <c r="P505" s="13">
        <f t="shared" si="15"/>
        <v>504</v>
      </c>
    </row>
    <row r="506" spans="1:16" x14ac:dyDescent="0.15">
      <c r="A506" s="9">
        <f>'AB Touchpoint System Workbook'!M517</f>
        <v>0</v>
      </c>
      <c r="B506" s="12" t="str">
        <f t="shared" si="14"/>
        <v>00</v>
      </c>
      <c r="C506" s="12" t="b">
        <f>IF(ISNUMBER(SEARCH(Q$1,$B506)),MAX(C$1:C505)+1)</f>
        <v>0</v>
      </c>
      <c r="D506" s="12" t="b">
        <f>IF(ISNUMBER(SEARCH(R$1,$B506)),MAX(D$1:D505)+1)</f>
        <v>0</v>
      </c>
      <c r="E506" s="12" t="b">
        <f>IF(ISNUMBER(SEARCH(S$1,$B506)),MAX(E$1:E505)+1)</f>
        <v>0</v>
      </c>
      <c r="F506" s="12" t="b">
        <f>IF(ISNUMBER(SEARCH(T$1,$B506)),MAX(F$1:F505)+1)</f>
        <v>0</v>
      </c>
      <c r="G506" s="12" t="b">
        <f>IF(ISNUMBER(SEARCH(U$1,$B506)),MAX(G$1:G505)+1)</f>
        <v>0</v>
      </c>
      <c r="H506" s="12" t="b">
        <f>IF(ISNUMBER(SEARCH(V$1,$B506)),MAX(H$1:H505)+1)</f>
        <v>0</v>
      </c>
      <c r="I506" s="12" t="b">
        <f>IF(ISNUMBER(SEARCH(W$1,$B506)),MAX(I$1:I505)+1)</f>
        <v>0</v>
      </c>
      <c r="J506" s="12" t="b">
        <f>IF(ISNUMBER(SEARCH(X$1,$B506)),MAX(J$1:J505)+1)</f>
        <v>0</v>
      </c>
      <c r="K506" s="12" t="b">
        <f>IF(ISNUMBER(SEARCH(Y$1,$B506)),MAX(K$1:K505)+1)</f>
        <v>0</v>
      </c>
      <c r="L506" s="12" t="b">
        <f>IF(ISNUMBER(SEARCH(Z$1,$B506)),MAX(L$1:L505)+1)</f>
        <v>0</v>
      </c>
      <c r="M506" s="12" t="b">
        <f>IF(ISNUMBER(SEARCH(AA$1,$B506)),MAX(M$1:M505)+1)</f>
        <v>0</v>
      </c>
      <c r="N506" s="12" t="b">
        <f>IF(ISNUMBER(SEARCH(AB$1,$B506)),MAX(N$1:N505)+1)</f>
        <v>0</v>
      </c>
      <c r="O506" s="12">
        <f>'AB Touchpoint System Workbook'!K517</f>
        <v>0</v>
      </c>
      <c r="P506" s="13">
        <f t="shared" si="15"/>
        <v>505</v>
      </c>
    </row>
    <row r="507" spans="1:16" x14ac:dyDescent="0.15">
      <c r="A507" s="9">
        <f>'AB Touchpoint System Workbook'!M518</f>
        <v>0</v>
      </c>
      <c r="B507" s="12" t="str">
        <f t="shared" si="14"/>
        <v>00</v>
      </c>
      <c r="C507" s="12" t="b">
        <f>IF(ISNUMBER(SEARCH(Q$1,$B507)),MAX(C$1:C506)+1)</f>
        <v>0</v>
      </c>
      <c r="D507" s="12" t="b">
        <f>IF(ISNUMBER(SEARCH(R$1,$B507)),MAX(D$1:D506)+1)</f>
        <v>0</v>
      </c>
      <c r="E507" s="12" t="b">
        <f>IF(ISNUMBER(SEARCH(S$1,$B507)),MAX(E$1:E506)+1)</f>
        <v>0</v>
      </c>
      <c r="F507" s="12" t="b">
        <f>IF(ISNUMBER(SEARCH(T$1,$B507)),MAX(F$1:F506)+1)</f>
        <v>0</v>
      </c>
      <c r="G507" s="12" t="b">
        <f>IF(ISNUMBER(SEARCH(U$1,$B507)),MAX(G$1:G506)+1)</f>
        <v>0</v>
      </c>
      <c r="H507" s="12" t="b">
        <f>IF(ISNUMBER(SEARCH(V$1,$B507)),MAX(H$1:H506)+1)</f>
        <v>0</v>
      </c>
      <c r="I507" s="12" t="b">
        <f>IF(ISNUMBER(SEARCH(W$1,$B507)),MAX(I$1:I506)+1)</f>
        <v>0</v>
      </c>
      <c r="J507" s="12" t="b">
        <f>IF(ISNUMBER(SEARCH(X$1,$B507)),MAX(J$1:J506)+1)</f>
        <v>0</v>
      </c>
      <c r="K507" s="12" t="b">
        <f>IF(ISNUMBER(SEARCH(Y$1,$B507)),MAX(K$1:K506)+1)</f>
        <v>0</v>
      </c>
      <c r="L507" s="12" t="b">
        <f>IF(ISNUMBER(SEARCH(Z$1,$B507)),MAX(L$1:L506)+1)</f>
        <v>0</v>
      </c>
      <c r="M507" s="12" t="b">
        <f>IF(ISNUMBER(SEARCH(AA$1,$B507)),MAX(M$1:M506)+1)</f>
        <v>0</v>
      </c>
      <c r="N507" s="12" t="b">
        <f>IF(ISNUMBER(SEARCH(AB$1,$B507)),MAX(N$1:N506)+1)</f>
        <v>0</v>
      </c>
      <c r="O507" s="12">
        <f>'AB Touchpoint System Workbook'!K518</f>
        <v>0</v>
      </c>
      <c r="P507" s="13">
        <f t="shared" si="15"/>
        <v>506</v>
      </c>
    </row>
    <row r="508" spans="1:16" x14ac:dyDescent="0.15">
      <c r="A508" s="9">
        <f>'AB Touchpoint System Workbook'!M519</f>
        <v>0</v>
      </c>
      <c r="B508" s="12" t="str">
        <f t="shared" si="14"/>
        <v>00</v>
      </c>
      <c r="C508" s="12" t="b">
        <f>IF(ISNUMBER(SEARCH(Q$1,$B508)),MAX(C$1:C507)+1)</f>
        <v>0</v>
      </c>
      <c r="D508" s="12" t="b">
        <f>IF(ISNUMBER(SEARCH(R$1,$B508)),MAX(D$1:D507)+1)</f>
        <v>0</v>
      </c>
      <c r="E508" s="12" t="b">
        <f>IF(ISNUMBER(SEARCH(S$1,$B508)),MAX(E$1:E507)+1)</f>
        <v>0</v>
      </c>
      <c r="F508" s="12" t="b">
        <f>IF(ISNUMBER(SEARCH(T$1,$B508)),MAX(F$1:F507)+1)</f>
        <v>0</v>
      </c>
      <c r="G508" s="12" t="b">
        <f>IF(ISNUMBER(SEARCH(U$1,$B508)),MAX(G$1:G507)+1)</f>
        <v>0</v>
      </c>
      <c r="H508" s="12" t="b">
        <f>IF(ISNUMBER(SEARCH(V$1,$B508)),MAX(H$1:H507)+1)</f>
        <v>0</v>
      </c>
      <c r="I508" s="12" t="b">
        <f>IF(ISNUMBER(SEARCH(W$1,$B508)),MAX(I$1:I507)+1)</f>
        <v>0</v>
      </c>
      <c r="J508" s="12" t="b">
        <f>IF(ISNUMBER(SEARCH(X$1,$B508)),MAX(J$1:J507)+1)</f>
        <v>0</v>
      </c>
      <c r="K508" s="12" t="b">
        <f>IF(ISNUMBER(SEARCH(Y$1,$B508)),MAX(K$1:K507)+1)</f>
        <v>0</v>
      </c>
      <c r="L508" s="12" t="b">
        <f>IF(ISNUMBER(SEARCH(Z$1,$B508)),MAX(L$1:L507)+1)</f>
        <v>0</v>
      </c>
      <c r="M508" s="12" t="b">
        <f>IF(ISNUMBER(SEARCH(AA$1,$B508)),MAX(M$1:M507)+1)</f>
        <v>0</v>
      </c>
      <c r="N508" s="12" t="b">
        <f>IF(ISNUMBER(SEARCH(AB$1,$B508)),MAX(N$1:N507)+1)</f>
        <v>0</v>
      </c>
      <c r="O508" s="12">
        <f>'AB Touchpoint System Workbook'!K519</f>
        <v>0</v>
      </c>
      <c r="P508" s="13">
        <f t="shared" si="15"/>
        <v>507</v>
      </c>
    </row>
    <row r="509" spans="1:16" x14ac:dyDescent="0.15">
      <c r="A509" s="9">
        <f>'AB Touchpoint System Workbook'!M520</f>
        <v>0</v>
      </c>
      <c r="B509" s="12" t="str">
        <f t="shared" si="14"/>
        <v>00</v>
      </c>
      <c r="C509" s="12" t="b">
        <f>IF(ISNUMBER(SEARCH(Q$1,$B509)),MAX(C$1:C508)+1)</f>
        <v>0</v>
      </c>
      <c r="D509" s="12" t="b">
        <f>IF(ISNUMBER(SEARCH(R$1,$B509)),MAX(D$1:D508)+1)</f>
        <v>0</v>
      </c>
      <c r="E509" s="12" t="b">
        <f>IF(ISNUMBER(SEARCH(S$1,$B509)),MAX(E$1:E508)+1)</f>
        <v>0</v>
      </c>
      <c r="F509" s="12" t="b">
        <f>IF(ISNUMBER(SEARCH(T$1,$B509)),MAX(F$1:F508)+1)</f>
        <v>0</v>
      </c>
      <c r="G509" s="12" t="b">
        <f>IF(ISNUMBER(SEARCH(U$1,$B509)),MAX(G$1:G508)+1)</f>
        <v>0</v>
      </c>
      <c r="H509" s="12" t="b">
        <f>IF(ISNUMBER(SEARCH(V$1,$B509)),MAX(H$1:H508)+1)</f>
        <v>0</v>
      </c>
      <c r="I509" s="12" t="b">
        <f>IF(ISNUMBER(SEARCH(W$1,$B509)),MAX(I$1:I508)+1)</f>
        <v>0</v>
      </c>
      <c r="J509" s="12" t="b">
        <f>IF(ISNUMBER(SEARCH(X$1,$B509)),MAX(J$1:J508)+1)</f>
        <v>0</v>
      </c>
      <c r="K509" s="12" t="b">
        <f>IF(ISNUMBER(SEARCH(Y$1,$B509)),MAX(K$1:K508)+1)</f>
        <v>0</v>
      </c>
      <c r="L509" s="12" t="b">
        <f>IF(ISNUMBER(SEARCH(Z$1,$B509)),MAX(L$1:L508)+1)</f>
        <v>0</v>
      </c>
      <c r="M509" s="12" t="b">
        <f>IF(ISNUMBER(SEARCH(AA$1,$B509)),MAX(M$1:M508)+1)</f>
        <v>0</v>
      </c>
      <c r="N509" s="12" t="b">
        <f>IF(ISNUMBER(SEARCH(AB$1,$B509)),MAX(N$1:N508)+1)</f>
        <v>0</v>
      </c>
      <c r="O509" s="12">
        <f>'AB Touchpoint System Workbook'!K520</f>
        <v>0</v>
      </c>
      <c r="P509" s="13">
        <f t="shared" si="15"/>
        <v>508</v>
      </c>
    </row>
    <row r="510" spans="1:16" x14ac:dyDescent="0.15">
      <c r="A510" s="9">
        <f>'AB Touchpoint System Workbook'!M521</f>
        <v>0</v>
      </c>
      <c r="B510" s="12" t="str">
        <f t="shared" si="14"/>
        <v>00</v>
      </c>
      <c r="C510" s="12" t="b">
        <f>IF(ISNUMBER(SEARCH(Q$1,$B510)),MAX(C$1:C509)+1)</f>
        <v>0</v>
      </c>
      <c r="D510" s="12" t="b">
        <f>IF(ISNUMBER(SEARCH(R$1,$B510)),MAX(D$1:D509)+1)</f>
        <v>0</v>
      </c>
      <c r="E510" s="12" t="b">
        <f>IF(ISNUMBER(SEARCH(S$1,$B510)),MAX(E$1:E509)+1)</f>
        <v>0</v>
      </c>
      <c r="F510" s="12" t="b">
        <f>IF(ISNUMBER(SEARCH(T$1,$B510)),MAX(F$1:F509)+1)</f>
        <v>0</v>
      </c>
      <c r="G510" s="12" t="b">
        <f>IF(ISNUMBER(SEARCH(U$1,$B510)),MAX(G$1:G509)+1)</f>
        <v>0</v>
      </c>
      <c r="H510" s="12" t="b">
        <f>IF(ISNUMBER(SEARCH(V$1,$B510)),MAX(H$1:H509)+1)</f>
        <v>0</v>
      </c>
      <c r="I510" s="12" t="b">
        <f>IF(ISNUMBER(SEARCH(W$1,$B510)),MAX(I$1:I509)+1)</f>
        <v>0</v>
      </c>
      <c r="J510" s="12" t="b">
        <f>IF(ISNUMBER(SEARCH(X$1,$B510)),MAX(J$1:J509)+1)</f>
        <v>0</v>
      </c>
      <c r="K510" s="12" t="b">
        <f>IF(ISNUMBER(SEARCH(Y$1,$B510)),MAX(K$1:K509)+1)</f>
        <v>0</v>
      </c>
      <c r="L510" s="12" t="b">
        <f>IF(ISNUMBER(SEARCH(Z$1,$B510)),MAX(L$1:L509)+1)</f>
        <v>0</v>
      </c>
      <c r="M510" s="12" t="b">
        <f>IF(ISNUMBER(SEARCH(AA$1,$B510)),MAX(M$1:M509)+1)</f>
        <v>0</v>
      </c>
      <c r="N510" s="12" t="b">
        <f>IF(ISNUMBER(SEARCH(AB$1,$B510)),MAX(N$1:N509)+1)</f>
        <v>0</v>
      </c>
      <c r="O510" s="12">
        <f>'AB Touchpoint System Workbook'!K521</f>
        <v>0</v>
      </c>
      <c r="P510" s="13">
        <f t="shared" si="15"/>
        <v>509</v>
      </c>
    </row>
    <row r="511" spans="1:16" x14ac:dyDescent="0.15">
      <c r="A511" s="9">
        <f>'AB Touchpoint System Workbook'!M522</f>
        <v>0</v>
      </c>
      <c r="B511" s="12" t="str">
        <f t="shared" si="14"/>
        <v>00</v>
      </c>
      <c r="C511" s="12" t="b">
        <f>IF(ISNUMBER(SEARCH(Q$1,$B511)),MAX(C$1:C510)+1)</f>
        <v>0</v>
      </c>
      <c r="D511" s="12" t="b">
        <f>IF(ISNUMBER(SEARCH(R$1,$B511)),MAX(D$1:D510)+1)</f>
        <v>0</v>
      </c>
      <c r="E511" s="12" t="b">
        <f>IF(ISNUMBER(SEARCH(S$1,$B511)),MAX(E$1:E510)+1)</f>
        <v>0</v>
      </c>
      <c r="F511" s="12" t="b">
        <f>IF(ISNUMBER(SEARCH(T$1,$B511)),MAX(F$1:F510)+1)</f>
        <v>0</v>
      </c>
      <c r="G511" s="12" t="b">
        <f>IF(ISNUMBER(SEARCH(U$1,$B511)),MAX(G$1:G510)+1)</f>
        <v>0</v>
      </c>
      <c r="H511" s="12" t="b">
        <f>IF(ISNUMBER(SEARCH(V$1,$B511)),MAX(H$1:H510)+1)</f>
        <v>0</v>
      </c>
      <c r="I511" s="12" t="b">
        <f>IF(ISNUMBER(SEARCH(W$1,$B511)),MAX(I$1:I510)+1)</f>
        <v>0</v>
      </c>
      <c r="J511" s="12" t="b">
        <f>IF(ISNUMBER(SEARCH(X$1,$B511)),MAX(J$1:J510)+1)</f>
        <v>0</v>
      </c>
      <c r="K511" s="12" t="b">
        <f>IF(ISNUMBER(SEARCH(Y$1,$B511)),MAX(K$1:K510)+1)</f>
        <v>0</v>
      </c>
      <c r="L511" s="12" t="b">
        <f>IF(ISNUMBER(SEARCH(Z$1,$B511)),MAX(L$1:L510)+1)</f>
        <v>0</v>
      </c>
      <c r="M511" s="12" t="b">
        <f>IF(ISNUMBER(SEARCH(AA$1,$B511)),MAX(M$1:M510)+1)</f>
        <v>0</v>
      </c>
      <c r="N511" s="12" t="b">
        <f>IF(ISNUMBER(SEARCH(AB$1,$B511)),MAX(N$1:N510)+1)</f>
        <v>0</v>
      </c>
      <c r="O511" s="12">
        <f>'AB Touchpoint System Workbook'!K522</f>
        <v>0</v>
      </c>
      <c r="P511" s="13">
        <f t="shared" si="15"/>
        <v>510</v>
      </c>
    </row>
    <row r="512" spans="1:16" x14ac:dyDescent="0.15">
      <c r="A512" s="9">
        <f>'AB Touchpoint System Workbook'!M523</f>
        <v>0</v>
      </c>
      <c r="B512" s="12" t="str">
        <f t="shared" si="14"/>
        <v>00</v>
      </c>
      <c r="C512" s="12" t="b">
        <f>IF(ISNUMBER(SEARCH(Q$1,$B512)),MAX(C$1:C511)+1)</f>
        <v>0</v>
      </c>
      <c r="D512" s="12" t="b">
        <f>IF(ISNUMBER(SEARCH(R$1,$B512)),MAX(D$1:D511)+1)</f>
        <v>0</v>
      </c>
      <c r="E512" s="12" t="b">
        <f>IF(ISNUMBER(SEARCH(S$1,$B512)),MAX(E$1:E511)+1)</f>
        <v>0</v>
      </c>
      <c r="F512" s="12" t="b">
        <f>IF(ISNUMBER(SEARCH(T$1,$B512)),MAX(F$1:F511)+1)</f>
        <v>0</v>
      </c>
      <c r="G512" s="12" t="b">
        <f>IF(ISNUMBER(SEARCH(U$1,$B512)),MAX(G$1:G511)+1)</f>
        <v>0</v>
      </c>
      <c r="H512" s="12" t="b">
        <f>IF(ISNUMBER(SEARCH(V$1,$B512)),MAX(H$1:H511)+1)</f>
        <v>0</v>
      </c>
      <c r="I512" s="12" t="b">
        <f>IF(ISNUMBER(SEARCH(W$1,$B512)),MAX(I$1:I511)+1)</f>
        <v>0</v>
      </c>
      <c r="J512" s="12" t="b">
        <f>IF(ISNUMBER(SEARCH(X$1,$B512)),MAX(J$1:J511)+1)</f>
        <v>0</v>
      </c>
      <c r="K512" s="12" t="b">
        <f>IF(ISNUMBER(SEARCH(Y$1,$B512)),MAX(K$1:K511)+1)</f>
        <v>0</v>
      </c>
      <c r="L512" s="12" t="b">
        <f>IF(ISNUMBER(SEARCH(Z$1,$B512)),MAX(L$1:L511)+1)</f>
        <v>0</v>
      </c>
      <c r="M512" s="12" t="b">
        <f>IF(ISNUMBER(SEARCH(AA$1,$B512)),MAX(M$1:M511)+1)</f>
        <v>0</v>
      </c>
      <c r="N512" s="12" t="b">
        <f>IF(ISNUMBER(SEARCH(AB$1,$B512)),MAX(N$1:N511)+1)</f>
        <v>0</v>
      </c>
      <c r="O512" s="12">
        <f>'AB Touchpoint System Workbook'!K523</f>
        <v>0</v>
      </c>
      <c r="P512" s="13">
        <f t="shared" si="15"/>
        <v>511</v>
      </c>
    </row>
    <row r="513" spans="1:16" x14ac:dyDescent="0.15">
      <c r="A513" s="9">
        <f>'AB Touchpoint System Workbook'!M524</f>
        <v>0</v>
      </c>
      <c r="B513" s="12" t="str">
        <f t="shared" si="14"/>
        <v>00</v>
      </c>
      <c r="C513" s="12" t="b">
        <f>IF(ISNUMBER(SEARCH(Q$1,$B513)),MAX(C$1:C512)+1)</f>
        <v>0</v>
      </c>
      <c r="D513" s="12" t="b">
        <f>IF(ISNUMBER(SEARCH(R$1,$B513)),MAX(D$1:D512)+1)</f>
        <v>0</v>
      </c>
      <c r="E513" s="12" t="b">
        <f>IF(ISNUMBER(SEARCH(S$1,$B513)),MAX(E$1:E512)+1)</f>
        <v>0</v>
      </c>
      <c r="F513" s="12" t="b">
        <f>IF(ISNUMBER(SEARCH(T$1,$B513)),MAX(F$1:F512)+1)</f>
        <v>0</v>
      </c>
      <c r="G513" s="12" t="b">
        <f>IF(ISNUMBER(SEARCH(U$1,$B513)),MAX(G$1:G512)+1)</f>
        <v>0</v>
      </c>
      <c r="H513" s="12" t="b">
        <f>IF(ISNUMBER(SEARCH(V$1,$B513)),MAX(H$1:H512)+1)</f>
        <v>0</v>
      </c>
      <c r="I513" s="12" t="b">
        <f>IF(ISNUMBER(SEARCH(W$1,$B513)),MAX(I$1:I512)+1)</f>
        <v>0</v>
      </c>
      <c r="J513" s="12" t="b">
        <f>IF(ISNUMBER(SEARCH(X$1,$B513)),MAX(J$1:J512)+1)</f>
        <v>0</v>
      </c>
      <c r="K513" s="12" t="b">
        <f>IF(ISNUMBER(SEARCH(Y$1,$B513)),MAX(K$1:K512)+1)</f>
        <v>0</v>
      </c>
      <c r="L513" s="12" t="b">
        <f>IF(ISNUMBER(SEARCH(Z$1,$B513)),MAX(L$1:L512)+1)</f>
        <v>0</v>
      </c>
      <c r="M513" s="12" t="b">
        <f>IF(ISNUMBER(SEARCH(AA$1,$B513)),MAX(M$1:M512)+1)</f>
        <v>0</v>
      </c>
      <c r="N513" s="12" t="b">
        <f>IF(ISNUMBER(SEARCH(AB$1,$B513)),MAX(N$1:N512)+1)</f>
        <v>0</v>
      </c>
      <c r="O513" s="12">
        <f>'AB Touchpoint System Workbook'!K524</f>
        <v>0</v>
      </c>
      <c r="P513" s="13">
        <f t="shared" si="15"/>
        <v>512</v>
      </c>
    </row>
    <row r="514" spans="1:16" x14ac:dyDescent="0.15">
      <c r="A514" s="9">
        <f>'AB Touchpoint System Workbook'!M525</f>
        <v>0</v>
      </c>
      <c r="B514" s="12" t="str">
        <f t="shared" si="14"/>
        <v>00</v>
      </c>
      <c r="C514" s="12" t="b">
        <f>IF(ISNUMBER(SEARCH(Q$1,$B514)),MAX(C$1:C513)+1)</f>
        <v>0</v>
      </c>
      <c r="D514" s="12" t="b">
        <f>IF(ISNUMBER(SEARCH(R$1,$B514)),MAX(D$1:D513)+1)</f>
        <v>0</v>
      </c>
      <c r="E514" s="12" t="b">
        <f>IF(ISNUMBER(SEARCH(S$1,$B514)),MAX(E$1:E513)+1)</f>
        <v>0</v>
      </c>
      <c r="F514" s="12" t="b">
        <f>IF(ISNUMBER(SEARCH(T$1,$B514)),MAX(F$1:F513)+1)</f>
        <v>0</v>
      </c>
      <c r="G514" s="12" t="b">
        <f>IF(ISNUMBER(SEARCH(U$1,$B514)),MAX(G$1:G513)+1)</f>
        <v>0</v>
      </c>
      <c r="H514" s="12" t="b">
        <f>IF(ISNUMBER(SEARCH(V$1,$B514)),MAX(H$1:H513)+1)</f>
        <v>0</v>
      </c>
      <c r="I514" s="12" t="b">
        <f>IF(ISNUMBER(SEARCH(W$1,$B514)),MAX(I$1:I513)+1)</f>
        <v>0</v>
      </c>
      <c r="J514" s="12" t="b">
        <f>IF(ISNUMBER(SEARCH(X$1,$B514)),MAX(J$1:J513)+1)</f>
        <v>0</v>
      </c>
      <c r="K514" s="12" t="b">
        <f>IF(ISNUMBER(SEARCH(Y$1,$B514)),MAX(K$1:K513)+1)</f>
        <v>0</v>
      </c>
      <c r="L514" s="12" t="b">
        <f>IF(ISNUMBER(SEARCH(Z$1,$B514)),MAX(L$1:L513)+1)</f>
        <v>0</v>
      </c>
      <c r="M514" s="12" t="b">
        <f>IF(ISNUMBER(SEARCH(AA$1,$B514)),MAX(M$1:M513)+1)</f>
        <v>0</v>
      </c>
      <c r="N514" s="12" t="b">
        <f>IF(ISNUMBER(SEARCH(AB$1,$B514)),MAX(N$1:N513)+1)</f>
        <v>0</v>
      </c>
      <c r="O514" s="12">
        <f>'AB Touchpoint System Workbook'!K525</f>
        <v>0</v>
      </c>
      <c r="P514" s="13">
        <f t="shared" si="15"/>
        <v>513</v>
      </c>
    </row>
    <row r="515" spans="1:16" x14ac:dyDescent="0.15">
      <c r="A515" s="9">
        <f>'AB Touchpoint System Workbook'!M526</f>
        <v>0</v>
      </c>
      <c r="B515" s="12" t="str">
        <f t="shared" ref="B515:B578" si="16">O515&amp;A515</f>
        <v>00</v>
      </c>
      <c r="C515" s="12" t="b">
        <f>IF(ISNUMBER(SEARCH(Q$1,$B515)),MAX(C$1:C514)+1)</f>
        <v>0</v>
      </c>
      <c r="D515" s="12" t="b">
        <f>IF(ISNUMBER(SEARCH(R$1,$B515)),MAX(D$1:D514)+1)</f>
        <v>0</v>
      </c>
      <c r="E515" s="12" t="b">
        <f>IF(ISNUMBER(SEARCH(S$1,$B515)),MAX(E$1:E514)+1)</f>
        <v>0</v>
      </c>
      <c r="F515" s="12" t="b">
        <f>IF(ISNUMBER(SEARCH(T$1,$B515)),MAX(F$1:F514)+1)</f>
        <v>0</v>
      </c>
      <c r="G515" s="12" t="b">
        <f>IF(ISNUMBER(SEARCH(U$1,$B515)),MAX(G$1:G514)+1)</f>
        <v>0</v>
      </c>
      <c r="H515" s="12" t="b">
        <f>IF(ISNUMBER(SEARCH(V$1,$B515)),MAX(H$1:H514)+1)</f>
        <v>0</v>
      </c>
      <c r="I515" s="12" t="b">
        <f>IF(ISNUMBER(SEARCH(W$1,$B515)),MAX(I$1:I514)+1)</f>
        <v>0</v>
      </c>
      <c r="J515" s="12" t="b">
        <f>IF(ISNUMBER(SEARCH(X$1,$B515)),MAX(J$1:J514)+1)</f>
        <v>0</v>
      </c>
      <c r="K515" s="12" t="b">
        <f>IF(ISNUMBER(SEARCH(Y$1,$B515)),MAX(K$1:K514)+1)</f>
        <v>0</v>
      </c>
      <c r="L515" s="12" t="b">
        <f>IF(ISNUMBER(SEARCH(Z$1,$B515)),MAX(L$1:L514)+1)</f>
        <v>0</v>
      </c>
      <c r="M515" s="12" t="b">
        <f>IF(ISNUMBER(SEARCH(AA$1,$B515)),MAX(M$1:M514)+1)</f>
        <v>0</v>
      </c>
      <c r="N515" s="12" t="b">
        <f>IF(ISNUMBER(SEARCH(AB$1,$B515)),MAX(N$1:N514)+1)</f>
        <v>0</v>
      </c>
      <c r="O515" s="12">
        <f>'AB Touchpoint System Workbook'!K526</f>
        <v>0</v>
      </c>
      <c r="P515" s="13">
        <f t="shared" si="15"/>
        <v>514</v>
      </c>
    </row>
    <row r="516" spans="1:16" x14ac:dyDescent="0.15">
      <c r="A516" s="9">
        <f>'AB Touchpoint System Workbook'!M527</f>
        <v>0</v>
      </c>
      <c r="B516" s="12" t="str">
        <f t="shared" si="16"/>
        <v>00</v>
      </c>
      <c r="C516" s="12" t="b">
        <f>IF(ISNUMBER(SEARCH(Q$1,$B516)),MAX(C$1:C515)+1)</f>
        <v>0</v>
      </c>
      <c r="D516" s="12" t="b">
        <f>IF(ISNUMBER(SEARCH(R$1,$B516)),MAX(D$1:D515)+1)</f>
        <v>0</v>
      </c>
      <c r="E516" s="12" t="b">
        <f>IF(ISNUMBER(SEARCH(S$1,$B516)),MAX(E$1:E515)+1)</f>
        <v>0</v>
      </c>
      <c r="F516" s="12" t="b">
        <f>IF(ISNUMBER(SEARCH(T$1,$B516)),MAX(F$1:F515)+1)</f>
        <v>0</v>
      </c>
      <c r="G516" s="12" t="b">
        <f>IF(ISNUMBER(SEARCH(U$1,$B516)),MAX(G$1:G515)+1)</f>
        <v>0</v>
      </c>
      <c r="H516" s="12" t="b">
        <f>IF(ISNUMBER(SEARCH(V$1,$B516)),MAX(H$1:H515)+1)</f>
        <v>0</v>
      </c>
      <c r="I516" s="12" t="b">
        <f>IF(ISNUMBER(SEARCH(W$1,$B516)),MAX(I$1:I515)+1)</f>
        <v>0</v>
      </c>
      <c r="J516" s="12" t="b">
        <f>IF(ISNUMBER(SEARCH(X$1,$B516)),MAX(J$1:J515)+1)</f>
        <v>0</v>
      </c>
      <c r="K516" s="12" t="b">
        <f>IF(ISNUMBER(SEARCH(Y$1,$B516)),MAX(K$1:K515)+1)</f>
        <v>0</v>
      </c>
      <c r="L516" s="12" t="b">
        <f>IF(ISNUMBER(SEARCH(Z$1,$B516)),MAX(L$1:L515)+1)</f>
        <v>0</v>
      </c>
      <c r="M516" s="12" t="b">
        <f>IF(ISNUMBER(SEARCH(AA$1,$B516)),MAX(M$1:M515)+1)</f>
        <v>0</v>
      </c>
      <c r="N516" s="12" t="b">
        <f>IF(ISNUMBER(SEARCH(AB$1,$B516)),MAX(N$1:N515)+1)</f>
        <v>0</v>
      </c>
      <c r="O516" s="12">
        <f>'AB Touchpoint System Workbook'!K527</f>
        <v>0</v>
      </c>
      <c r="P516" s="13">
        <f t="shared" ref="P516:P579" si="17">P515+1</f>
        <v>515</v>
      </c>
    </row>
    <row r="517" spans="1:16" x14ac:dyDescent="0.15">
      <c r="A517" s="9">
        <f>'AB Touchpoint System Workbook'!M528</f>
        <v>0</v>
      </c>
      <c r="B517" s="12" t="str">
        <f t="shared" si="16"/>
        <v>00</v>
      </c>
      <c r="C517" s="12" t="b">
        <f>IF(ISNUMBER(SEARCH(Q$1,$B517)),MAX(C$1:C516)+1)</f>
        <v>0</v>
      </c>
      <c r="D517" s="12" t="b">
        <f>IF(ISNUMBER(SEARCH(R$1,$B517)),MAX(D$1:D516)+1)</f>
        <v>0</v>
      </c>
      <c r="E517" s="12" t="b">
        <f>IF(ISNUMBER(SEARCH(S$1,$B517)),MAX(E$1:E516)+1)</f>
        <v>0</v>
      </c>
      <c r="F517" s="12" t="b">
        <f>IF(ISNUMBER(SEARCH(T$1,$B517)),MAX(F$1:F516)+1)</f>
        <v>0</v>
      </c>
      <c r="G517" s="12" t="b">
        <f>IF(ISNUMBER(SEARCH(U$1,$B517)),MAX(G$1:G516)+1)</f>
        <v>0</v>
      </c>
      <c r="H517" s="12" t="b">
        <f>IF(ISNUMBER(SEARCH(V$1,$B517)),MAX(H$1:H516)+1)</f>
        <v>0</v>
      </c>
      <c r="I517" s="12" t="b">
        <f>IF(ISNUMBER(SEARCH(W$1,$B517)),MAX(I$1:I516)+1)</f>
        <v>0</v>
      </c>
      <c r="J517" s="12" t="b">
        <f>IF(ISNUMBER(SEARCH(X$1,$B517)),MAX(J$1:J516)+1)</f>
        <v>0</v>
      </c>
      <c r="K517" s="12" t="b">
        <f>IF(ISNUMBER(SEARCH(Y$1,$B517)),MAX(K$1:K516)+1)</f>
        <v>0</v>
      </c>
      <c r="L517" s="12" t="b">
        <f>IF(ISNUMBER(SEARCH(Z$1,$B517)),MAX(L$1:L516)+1)</f>
        <v>0</v>
      </c>
      <c r="M517" s="12" t="b">
        <f>IF(ISNUMBER(SEARCH(AA$1,$B517)),MAX(M$1:M516)+1)</f>
        <v>0</v>
      </c>
      <c r="N517" s="12" t="b">
        <f>IF(ISNUMBER(SEARCH(AB$1,$B517)),MAX(N$1:N516)+1)</f>
        <v>0</v>
      </c>
      <c r="O517" s="12">
        <f>'AB Touchpoint System Workbook'!K528</f>
        <v>0</v>
      </c>
      <c r="P517" s="13">
        <f t="shared" si="17"/>
        <v>516</v>
      </c>
    </row>
    <row r="518" spans="1:16" x14ac:dyDescent="0.15">
      <c r="A518" s="9">
        <f>'AB Touchpoint System Workbook'!M529</f>
        <v>0</v>
      </c>
      <c r="B518" s="12" t="str">
        <f t="shared" si="16"/>
        <v>00</v>
      </c>
      <c r="C518" s="12" t="b">
        <f>IF(ISNUMBER(SEARCH(Q$1,$B518)),MAX(C$1:C517)+1)</f>
        <v>0</v>
      </c>
      <c r="D518" s="12" t="b">
        <f>IF(ISNUMBER(SEARCH(R$1,$B518)),MAX(D$1:D517)+1)</f>
        <v>0</v>
      </c>
      <c r="E518" s="12" t="b">
        <f>IF(ISNUMBER(SEARCH(S$1,$B518)),MAX(E$1:E517)+1)</f>
        <v>0</v>
      </c>
      <c r="F518" s="12" t="b">
        <f>IF(ISNUMBER(SEARCH(T$1,$B518)),MAX(F$1:F517)+1)</f>
        <v>0</v>
      </c>
      <c r="G518" s="12" t="b">
        <f>IF(ISNUMBER(SEARCH(U$1,$B518)),MAX(G$1:G517)+1)</f>
        <v>0</v>
      </c>
      <c r="H518" s="12" t="b">
        <f>IF(ISNUMBER(SEARCH(V$1,$B518)),MAX(H$1:H517)+1)</f>
        <v>0</v>
      </c>
      <c r="I518" s="12" t="b">
        <f>IF(ISNUMBER(SEARCH(W$1,$B518)),MAX(I$1:I517)+1)</f>
        <v>0</v>
      </c>
      <c r="J518" s="12" t="b">
        <f>IF(ISNUMBER(SEARCH(X$1,$B518)),MAX(J$1:J517)+1)</f>
        <v>0</v>
      </c>
      <c r="K518" s="12" t="b">
        <f>IF(ISNUMBER(SEARCH(Y$1,$B518)),MAX(K$1:K517)+1)</f>
        <v>0</v>
      </c>
      <c r="L518" s="12" t="b">
        <f>IF(ISNUMBER(SEARCH(Z$1,$B518)),MAX(L$1:L517)+1)</f>
        <v>0</v>
      </c>
      <c r="M518" s="12" t="b">
        <f>IF(ISNUMBER(SEARCH(AA$1,$B518)),MAX(M$1:M517)+1)</f>
        <v>0</v>
      </c>
      <c r="N518" s="12" t="b">
        <f>IF(ISNUMBER(SEARCH(AB$1,$B518)),MAX(N$1:N517)+1)</f>
        <v>0</v>
      </c>
      <c r="O518" s="12">
        <f>'AB Touchpoint System Workbook'!K529</f>
        <v>0</v>
      </c>
      <c r="P518" s="13">
        <f t="shared" si="17"/>
        <v>517</v>
      </c>
    </row>
    <row r="519" spans="1:16" x14ac:dyDescent="0.15">
      <c r="A519" s="9">
        <f>'AB Touchpoint System Workbook'!M530</f>
        <v>0</v>
      </c>
      <c r="B519" s="12" t="str">
        <f t="shared" si="16"/>
        <v>00</v>
      </c>
      <c r="C519" s="12" t="b">
        <f>IF(ISNUMBER(SEARCH(Q$1,$B519)),MAX(C$1:C518)+1)</f>
        <v>0</v>
      </c>
      <c r="D519" s="12" t="b">
        <f>IF(ISNUMBER(SEARCH(R$1,$B519)),MAX(D$1:D518)+1)</f>
        <v>0</v>
      </c>
      <c r="E519" s="12" t="b">
        <f>IF(ISNUMBER(SEARCH(S$1,$B519)),MAX(E$1:E518)+1)</f>
        <v>0</v>
      </c>
      <c r="F519" s="12" t="b">
        <f>IF(ISNUMBER(SEARCH(T$1,$B519)),MAX(F$1:F518)+1)</f>
        <v>0</v>
      </c>
      <c r="G519" s="12" t="b">
        <f>IF(ISNUMBER(SEARCH(U$1,$B519)),MAX(G$1:G518)+1)</f>
        <v>0</v>
      </c>
      <c r="H519" s="12" t="b">
        <f>IF(ISNUMBER(SEARCH(V$1,$B519)),MAX(H$1:H518)+1)</f>
        <v>0</v>
      </c>
      <c r="I519" s="12" t="b">
        <f>IF(ISNUMBER(SEARCH(W$1,$B519)),MAX(I$1:I518)+1)</f>
        <v>0</v>
      </c>
      <c r="J519" s="12" t="b">
        <f>IF(ISNUMBER(SEARCH(X$1,$B519)),MAX(J$1:J518)+1)</f>
        <v>0</v>
      </c>
      <c r="K519" s="12" t="b">
        <f>IF(ISNUMBER(SEARCH(Y$1,$B519)),MAX(K$1:K518)+1)</f>
        <v>0</v>
      </c>
      <c r="L519" s="12" t="b">
        <f>IF(ISNUMBER(SEARCH(Z$1,$B519)),MAX(L$1:L518)+1)</f>
        <v>0</v>
      </c>
      <c r="M519" s="12" t="b">
        <f>IF(ISNUMBER(SEARCH(AA$1,$B519)),MAX(M$1:M518)+1)</f>
        <v>0</v>
      </c>
      <c r="N519" s="12" t="b">
        <f>IF(ISNUMBER(SEARCH(AB$1,$B519)),MAX(N$1:N518)+1)</f>
        <v>0</v>
      </c>
      <c r="O519" s="12">
        <f>'AB Touchpoint System Workbook'!K530</f>
        <v>0</v>
      </c>
      <c r="P519" s="13">
        <f t="shared" si="17"/>
        <v>518</v>
      </c>
    </row>
    <row r="520" spans="1:16" x14ac:dyDescent="0.15">
      <c r="A520" s="9">
        <f>'AB Touchpoint System Workbook'!M531</f>
        <v>0</v>
      </c>
      <c r="B520" s="12" t="str">
        <f t="shared" si="16"/>
        <v>00</v>
      </c>
      <c r="C520" s="12" t="b">
        <f>IF(ISNUMBER(SEARCH(Q$1,$B520)),MAX(C$1:C519)+1)</f>
        <v>0</v>
      </c>
      <c r="D520" s="12" t="b">
        <f>IF(ISNUMBER(SEARCH(R$1,$B520)),MAX(D$1:D519)+1)</f>
        <v>0</v>
      </c>
      <c r="E520" s="12" t="b">
        <f>IF(ISNUMBER(SEARCH(S$1,$B520)),MAX(E$1:E519)+1)</f>
        <v>0</v>
      </c>
      <c r="F520" s="12" t="b">
        <f>IF(ISNUMBER(SEARCH(T$1,$B520)),MAX(F$1:F519)+1)</f>
        <v>0</v>
      </c>
      <c r="G520" s="12" t="b">
        <f>IF(ISNUMBER(SEARCH(U$1,$B520)),MAX(G$1:G519)+1)</f>
        <v>0</v>
      </c>
      <c r="H520" s="12" t="b">
        <f>IF(ISNUMBER(SEARCH(V$1,$B520)),MAX(H$1:H519)+1)</f>
        <v>0</v>
      </c>
      <c r="I520" s="12" t="b">
        <f>IF(ISNUMBER(SEARCH(W$1,$B520)),MAX(I$1:I519)+1)</f>
        <v>0</v>
      </c>
      <c r="J520" s="12" t="b">
        <f>IF(ISNUMBER(SEARCH(X$1,$B520)),MAX(J$1:J519)+1)</f>
        <v>0</v>
      </c>
      <c r="K520" s="12" t="b">
        <f>IF(ISNUMBER(SEARCH(Y$1,$B520)),MAX(K$1:K519)+1)</f>
        <v>0</v>
      </c>
      <c r="L520" s="12" t="b">
        <f>IF(ISNUMBER(SEARCH(Z$1,$B520)),MAX(L$1:L519)+1)</f>
        <v>0</v>
      </c>
      <c r="M520" s="12" t="b">
        <f>IF(ISNUMBER(SEARCH(AA$1,$B520)),MAX(M$1:M519)+1)</f>
        <v>0</v>
      </c>
      <c r="N520" s="12" t="b">
        <f>IF(ISNUMBER(SEARCH(AB$1,$B520)),MAX(N$1:N519)+1)</f>
        <v>0</v>
      </c>
      <c r="O520" s="12">
        <f>'AB Touchpoint System Workbook'!K531</f>
        <v>0</v>
      </c>
      <c r="P520" s="13">
        <f t="shared" si="17"/>
        <v>519</v>
      </c>
    </row>
    <row r="521" spans="1:16" x14ac:dyDescent="0.15">
      <c r="A521" s="9">
        <f>'AB Touchpoint System Workbook'!M532</f>
        <v>0</v>
      </c>
      <c r="B521" s="12" t="str">
        <f t="shared" si="16"/>
        <v>00</v>
      </c>
      <c r="C521" s="12" t="b">
        <f>IF(ISNUMBER(SEARCH(Q$1,$B521)),MAX(C$1:C520)+1)</f>
        <v>0</v>
      </c>
      <c r="D521" s="12" t="b">
        <f>IF(ISNUMBER(SEARCH(R$1,$B521)),MAX(D$1:D520)+1)</f>
        <v>0</v>
      </c>
      <c r="E521" s="12" t="b">
        <f>IF(ISNUMBER(SEARCH(S$1,$B521)),MAX(E$1:E520)+1)</f>
        <v>0</v>
      </c>
      <c r="F521" s="12" t="b">
        <f>IF(ISNUMBER(SEARCH(T$1,$B521)),MAX(F$1:F520)+1)</f>
        <v>0</v>
      </c>
      <c r="G521" s="12" t="b">
        <f>IF(ISNUMBER(SEARCH(U$1,$B521)),MAX(G$1:G520)+1)</f>
        <v>0</v>
      </c>
      <c r="H521" s="12" t="b">
        <f>IF(ISNUMBER(SEARCH(V$1,$B521)),MAX(H$1:H520)+1)</f>
        <v>0</v>
      </c>
      <c r="I521" s="12" t="b">
        <f>IF(ISNUMBER(SEARCH(W$1,$B521)),MAX(I$1:I520)+1)</f>
        <v>0</v>
      </c>
      <c r="J521" s="12" t="b">
        <f>IF(ISNUMBER(SEARCH(X$1,$B521)),MAX(J$1:J520)+1)</f>
        <v>0</v>
      </c>
      <c r="K521" s="12" t="b">
        <f>IF(ISNUMBER(SEARCH(Y$1,$B521)),MAX(K$1:K520)+1)</f>
        <v>0</v>
      </c>
      <c r="L521" s="12" t="b">
        <f>IF(ISNUMBER(SEARCH(Z$1,$B521)),MAX(L$1:L520)+1)</f>
        <v>0</v>
      </c>
      <c r="M521" s="12" t="b">
        <f>IF(ISNUMBER(SEARCH(AA$1,$B521)),MAX(M$1:M520)+1)</f>
        <v>0</v>
      </c>
      <c r="N521" s="12" t="b">
        <f>IF(ISNUMBER(SEARCH(AB$1,$B521)),MAX(N$1:N520)+1)</f>
        <v>0</v>
      </c>
      <c r="O521" s="12">
        <f>'AB Touchpoint System Workbook'!K532</f>
        <v>0</v>
      </c>
      <c r="P521" s="13">
        <f t="shared" si="17"/>
        <v>520</v>
      </c>
    </row>
    <row r="522" spans="1:16" x14ac:dyDescent="0.15">
      <c r="A522" s="9">
        <f>'AB Touchpoint System Workbook'!M533</f>
        <v>0</v>
      </c>
      <c r="B522" s="12" t="str">
        <f t="shared" si="16"/>
        <v>00</v>
      </c>
      <c r="C522" s="12" t="b">
        <f>IF(ISNUMBER(SEARCH(Q$1,$B522)),MAX(C$1:C521)+1)</f>
        <v>0</v>
      </c>
      <c r="D522" s="12" t="b">
        <f>IF(ISNUMBER(SEARCH(R$1,$B522)),MAX(D$1:D521)+1)</f>
        <v>0</v>
      </c>
      <c r="E522" s="12" t="b">
        <f>IF(ISNUMBER(SEARCH(S$1,$B522)),MAX(E$1:E521)+1)</f>
        <v>0</v>
      </c>
      <c r="F522" s="12" t="b">
        <f>IF(ISNUMBER(SEARCH(T$1,$B522)),MAX(F$1:F521)+1)</f>
        <v>0</v>
      </c>
      <c r="G522" s="12" t="b">
        <f>IF(ISNUMBER(SEARCH(U$1,$B522)),MAX(G$1:G521)+1)</f>
        <v>0</v>
      </c>
      <c r="H522" s="12" t="b">
        <f>IF(ISNUMBER(SEARCH(V$1,$B522)),MAX(H$1:H521)+1)</f>
        <v>0</v>
      </c>
      <c r="I522" s="12" t="b">
        <f>IF(ISNUMBER(SEARCH(W$1,$B522)),MAX(I$1:I521)+1)</f>
        <v>0</v>
      </c>
      <c r="J522" s="12" t="b">
        <f>IF(ISNUMBER(SEARCH(X$1,$B522)),MAX(J$1:J521)+1)</f>
        <v>0</v>
      </c>
      <c r="K522" s="12" t="b">
        <f>IF(ISNUMBER(SEARCH(Y$1,$B522)),MAX(K$1:K521)+1)</f>
        <v>0</v>
      </c>
      <c r="L522" s="12" t="b">
        <f>IF(ISNUMBER(SEARCH(Z$1,$B522)),MAX(L$1:L521)+1)</f>
        <v>0</v>
      </c>
      <c r="M522" s="12" t="b">
        <f>IF(ISNUMBER(SEARCH(AA$1,$B522)),MAX(M$1:M521)+1)</f>
        <v>0</v>
      </c>
      <c r="N522" s="12" t="b">
        <f>IF(ISNUMBER(SEARCH(AB$1,$B522)),MAX(N$1:N521)+1)</f>
        <v>0</v>
      </c>
      <c r="O522" s="12">
        <f>'AB Touchpoint System Workbook'!K533</f>
        <v>0</v>
      </c>
      <c r="P522" s="13">
        <f t="shared" si="17"/>
        <v>521</v>
      </c>
    </row>
    <row r="523" spans="1:16" x14ac:dyDescent="0.15">
      <c r="A523" s="9">
        <f>'AB Touchpoint System Workbook'!M534</f>
        <v>0</v>
      </c>
      <c r="B523" s="12" t="str">
        <f t="shared" si="16"/>
        <v>00</v>
      </c>
      <c r="C523" s="12" t="b">
        <f>IF(ISNUMBER(SEARCH(Q$1,$B523)),MAX(C$1:C522)+1)</f>
        <v>0</v>
      </c>
      <c r="D523" s="12" t="b">
        <f>IF(ISNUMBER(SEARCH(R$1,$B523)),MAX(D$1:D522)+1)</f>
        <v>0</v>
      </c>
      <c r="E523" s="12" t="b">
        <f>IF(ISNUMBER(SEARCH(S$1,$B523)),MAX(E$1:E522)+1)</f>
        <v>0</v>
      </c>
      <c r="F523" s="12" t="b">
        <f>IF(ISNUMBER(SEARCH(T$1,$B523)),MAX(F$1:F522)+1)</f>
        <v>0</v>
      </c>
      <c r="G523" s="12" t="b">
        <f>IF(ISNUMBER(SEARCH(U$1,$B523)),MAX(G$1:G522)+1)</f>
        <v>0</v>
      </c>
      <c r="H523" s="12" t="b">
        <f>IF(ISNUMBER(SEARCH(V$1,$B523)),MAX(H$1:H522)+1)</f>
        <v>0</v>
      </c>
      <c r="I523" s="12" t="b">
        <f>IF(ISNUMBER(SEARCH(W$1,$B523)),MAX(I$1:I522)+1)</f>
        <v>0</v>
      </c>
      <c r="J523" s="12" t="b">
        <f>IF(ISNUMBER(SEARCH(X$1,$B523)),MAX(J$1:J522)+1)</f>
        <v>0</v>
      </c>
      <c r="K523" s="12" t="b">
        <f>IF(ISNUMBER(SEARCH(Y$1,$B523)),MAX(K$1:K522)+1)</f>
        <v>0</v>
      </c>
      <c r="L523" s="12" t="b">
        <f>IF(ISNUMBER(SEARCH(Z$1,$B523)),MAX(L$1:L522)+1)</f>
        <v>0</v>
      </c>
      <c r="M523" s="12" t="b">
        <f>IF(ISNUMBER(SEARCH(AA$1,$B523)),MAX(M$1:M522)+1)</f>
        <v>0</v>
      </c>
      <c r="N523" s="12" t="b">
        <f>IF(ISNUMBER(SEARCH(AB$1,$B523)),MAX(N$1:N522)+1)</f>
        <v>0</v>
      </c>
      <c r="O523" s="12">
        <f>'AB Touchpoint System Workbook'!K534</f>
        <v>0</v>
      </c>
      <c r="P523" s="13">
        <f t="shared" si="17"/>
        <v>522</v>
      </c>
    </row>
    <row r="524" spans="1:16" x14ac:dyDescent="0.15">
      <c r="A524" s="9">
        <f>'AB Touchpoint System Workbook'!M535</f>
        <v>0</v>
      </c>
      <c r="B524" s="12" t="str">
        <f t="shared" si="16"/>
        <v>00</v>
      </c>
      <c r="C524" s="12" t="b">
        <f>IF(ISNUMBER(SEARCH(Q$1,$B524)),MAX(C$1:C523)+1)</f>
        <v>0</v>
      </c>
      <c r="D524" s="12" t="b">
        <f>IF(ISNUMBER(SEARCH(R$1,$B524)),MAX(D$1:D523)+1)</f>
        <v>0</v>
      </c>
      <c r="E524" s="12" t="b">
        <f>IF(ISNUMBER(SEARCH(S$1,$B524)),MAX(E$1:E523)+1)</f>
        <v>0</v>
      </c>
      <c r="F524" s="12" t="b">
        <f>IF(ISNUMBER(SEARCH(T$1,$B524)),MAX(F$1:F523)+1)</f>
        <v>0</v>
      </c>
      <c r="G524" s="12" t="b">
        <f>IF(ISNUMBER(SEARCH(U$1,$B524)),MAX(G$1:G523)+1)</f>
        <v>0</v>
      </c>
      <c r="H524" s="12" t="b">
        <f>IF(ISNUMBER(SEARCH(V$1,$B524)),MAX(H$1:H523)+1)</f>
        <v>0</v>
      </c>
      <c r="I524" s="12" t="b">
        <f>IF(ISNUMBER(SEARCH(W$1,$B524)),MAX(I$1:I523)+1)</f>
        <v>0</v>
      </c>
      <c r="J524" s="12" t="b">
        <f>IF(ISNUMBER(SEARCH(X$1,$B524)),MAX(J$1:J523)+1)</f>
        <v>0</v>
      </c>
      <c r="K524" s="12" t="b">
        <f>IF(ISNUMBER(SEARCH(Y$1,$B524)),MAX(K$1:K523)+1)</f>
        <v>0</v>
      </c>
      <c r="L524" s="12" t="b">
        <f>IF(ISNUMBER(SEARCH(Z$1,$B524)),MAX(L$1:L523)+1)</f>
        <v>0</v>
      </c>
      <c r="M524" s="12" t="b">
        <f>IF(ISNUMBER(SEARCH(AA$1,$B524)),MAX(M$1:M523)+1)</f>
        <v>0</v>
      </c>
      <c r="N524" s="12" t="b">
        <f>IF(ISNUMBER(SEARCH(AB$1,$B524)),MAX(N$1:N523)+1)</f>
        <v>0</v>
      </c>
      <c r="O524" s="12">
        <f>'AB Touchpoint System Workbook'!K535</f>
        <v>0</v>
      </c>
      <c r="P524" s="13">
        <f t="shared" si="17"/>
        <v>523</v>
      </c>
    </row>
    <row r="525" spans="1:16" x14ac:dyDescent="0.15">
      <c r="A525" s="9">
        <f>'AB Touchpoint System Workbook'!M536</f>
        <v>0</v>
      </c>
      <c r="B525" s="12" t="str">
        <f t="shared" si="16"/>
        <v>00</v>
      </c>
      <c r="C525" s="12" t="b">
        <f>IF(ISNUMBER(SEARCH(Q$1,$B525)),MAX(C$1:C524)+1)</f>
        <v>0</v>
      </c>
      <c r="D525" s="12" t="b">
        <f>IF(ISNUMBER(SEARCH(R$1,$B525)),MAX(D$1:D524)+1)</f>
        <v>0</v>
      </c>
      <c r="E525" s="12" t="b">
        <f>IF(ISNUMBER(SEARCH(S$1,$B525)),MAX(E$1:E524)+1)</f>
        <v>0</v>
      </c>
      <c r="F525" s="12" t="b">
        <f>IF(ISNUMBER(SEARCH(T$1,$B525)),MAX(F$1:F524)+1)</f>
        <v>0</v>
      </c>
      <c r="G525" s="12" t="b">
        <f>IF(ISNUMBER(SEARCH(U$1,$B525)),MAX(G$1:G524)+1)</f>
        <v>0</v>
      </c>
      <c r="H525" s="12" t="b">
        <f>IF(ISNUMBER(SEARCH(V$1,$B525)),MAX(H$1:H524)+1)</f>
        <v>0</v>
      </c>
      <c r="I525" s="12" t="b">
        <f>IF(ISNUMBER(SEARCH(W$1,$B525)),MAX(I$1:I524)+1)</f>
        <v>0</v>
      </c>
      <c r="J525" s="12" t="b">
        <f>IF(ISNUMBER(SEARCH(X$1,$B525)),MAX(J$1:J524)+1)</f>
        <v>0</v>
      </c>
      <c r="K525" s="12" t="b">
        <f>IF(ISNUMBER(SEARCH(Y$1,$B525)),MAX(K$1:K524)+1)</f>
        <v>0</v>
      </c>
      <c r="L525" s="12" t="b">
        <f>IF(ISNUMBER(SEARCH(Z$1,$B525)),MAX(L$1:L524)+1)</f>
        <v>0</v>
      </c>
      <c r="M525" s="12" t="b">
        <f>IF(ISNUMBER(SEARCH(AA$1,$B525)),MAX(M$1:M524)+1)</f>
        <v>0</v>
      </c>
      <c r="N525" s="12" t="b">
        <f>IF(ISNUMBER(SEARCH(AB$1,$B525)),MAX(N$1:N524)+1)</f>
        <v>0</v>
      </c>
      <c r="O525" s="12">
        <f>'AB Touchpoint System Workbook'!K536</f>
        <v>0</v>
      </c>
      <c r="P525" s="13">
        <f t="shared" si="17"/>
        <v>524</v>
      </c>
    </row>
    <row r="526" spans="1:16" x14ac:dyDescent="0.15">
      <c r="A526" s="9">
        <f>'AB Touchpoint System Workbook'!M537</f>
        <v>0</v>
      </c>
      <c r="B526" s="12" t="str">
        <f t="shared" si="16"/>
        <v>00</v>
      </c>
      <c r="C526" s="12" t="b">
        <f>IF(ISNUMBER(SEARCH(Q$1,$B526)),MAX(C$1:C525)+1)</f>
        <v>0</v>
      </c>
      <c r="D526" s="12" t="b">
        <f>IF(ISNUMBER(SEARCH(R$1,$B526)),MAX(D$1:D525)+1)</f>
        <v>0</v>
      </c>
      <c r="E526" s="12" t="b">
        <f>IF(ISNUMBER(SEARCH(S$1,$B526)),MAX(E$1:E525)+1)</f>
        <v>0</v>
      </c>
      <c r="F526" s="12" t="b">
        <f>IF(ISNUMBER(SEARCH(T$1,$B526)),MAX(F$1:F525)+1)</f>
        <v>0</v>
      </c>
      <c r="G526" s="12" t="b">
        <f>IF(ISNUMBER(SEARCH(U$1,$B526)),MAX(G$1:G525)+1)</f>
        <v>0</v>
      </c>
      <c r="H526" s="12" t="b">
        <f>IF(ISNUMBER(SEARCH(V$1,$B526)),MAX(H$1:H525)+1)</f>
        <v>0</v>
      </c>
      <c r="I526" s="12" t="b">
        <f>IF(ISNUMBER(SEARCH(W$1,$B526)),MAX(I$1:I525)+1)</f>
        <v>0</v>
      </c>
      <c r="J526" s="12" t="b">
        <f>IF(ISNUMBER(SEARCH(X$1,$B526)),MAX(J$1:J525)+1)</f>
        <v>0</v>
      </c>
      <c r="K526" s="12" t="b">
        <f>IF(ISNUMBER(SEARCH(Y$1,$B526)),MAX(K$1:K525)+1)</f>
        <v>0</v>
      </c>
      <c r="L526" s="12" t="b">
        <f>IF(ISNUMBER(SEARCH(Z$1,$B526)),MAX(L$1:L525)+1)</f>
        <v>0</v>
      </c>
      <c r="M526" s="12" t="b">
        <f>IF(ISNUMBER(SEARCH(AA$1,$B526)),MAX(M$1:M525)+1)</f>
        <v>0</v>
      </c>
      <c r="N526" s="12" t="b">
        <f>IF(ISNUMBER(SEARCH(AB$1,$B526)),MAX(N$1:N525)+1)</f>
        <v>0</v>
      </c>
      <c r="O526" s="12">
        <f>'AB Touchpoint System Workbook'!K537</f>
        <v>0</v>
      </c>
      <c r="P526" s="13">
        <f t="shared" si="17"/>
        <v>525</v>
      </c>
    </row>
    <row r="527" spans="1:16" x14ac:dyDescent="0.15">
      <c r="A527" s="9">
        <f>'AB Touchpoint System Workbook'!M538</f>
        <v>0</v>
      </c>
      <c r="B527" s="12" t="str">
        <f t="shared" si="16"/>
        <v>00</v>
      </c>
      <c r="C527" s="12" t="b">
        <f>IF(ISNUMBER(SEARCH(Q$1,$B527)),MAX(C$1:C526)+1)</f>
        <v>0</v>
      </c>
      <c r="D527" s="12" t="b">
        <f>IF(ISNUMBER(SEARCH(R$1,$B527)),MAX(D$1:D526)+1)</f>
        <v>0</v>
      </c>
      <c r="E527" s="12" t="b">
        <f>IF(ISNUMBER(SEARCH(S$1,$B527)),MAX(E$1:E526)+1)</f>
        <v>0</v>
      </c>
      <c r="F527" s="12" t="b">
        <f>IF(ISNUMBER(SEARCH(T$1,$B527)),MAX(F$1:F526)+1)</f>
        <v>0</v>
      </c>
      <c r="G527" s="12" t="b">
        <f>IF(ISNUMBER(SEARCH(U$1,$B527)),MAX(G$1:G526)+1)</f>
        <v>0</v>
      </c>
      <c r="H527" s="12" t="b">
        <f>IF(ISNUMBER(SEARCH(V$1,$B527)),MAX(H$1:H526)+1)</f>
        <v>0</v>
      </c>
      <c r="I527" s="12" t="b">
        <f>IF(ISNUMBER(SEARCH(W$1,$B527)),MAX(I$1:I526)+1)</f>
        <v>0</v>
      </c>
      <c r="J527" s="12" t="b">
        <f>IF(ISNUMBER(SEARCH(X$1,$B527)),MAX(J$1:J526)+1)</f>
        <v>0</v>
      </c>
      <c r="K527" s="12" t="b">
        <f>IF(ISNUMBER(SEARCH(Y$1,$B527)),MAX(K$1:K526)+1)</f>
        <v>0</v>
      </c>
      <c r="L527" s="12" t="b">
        <f>IF(ISNUMBER(SEARCH(Z$1,$B527)),MAX(L$1:L526)+1)</f>
        <v>0</v>
      </c>
      <c r="M527" s="12" t="b">
        <f>IF(ISNUMBER(SEARCH(AA$1,$B527)),MAX(M$1:M526)+1)</f>
        <v>0</v>
      </c>
      <c r="N527" s="12" t="b">
        <f>IF(ISNUMBER(SEARCH(AB$1,$B527)),MAX(N$1:N526)+1)</f>
        <v>0</v>
      </c>
      <c r="O527" s="12">
        <f>'AB Touchpoint System Workbook'!K538</f>
        <v>0</v>
      </c>
      <c r="P527" s="13">
        <f t="shared" si="17"/>
        <v>526</v>
      </c>
    </row>
    <row r="528" spans="1:16" x14ac:dyDescent="0.15">
      <c r="A528" s="9">
        <f>'AB Touchpoint System Workbook'!M539</f>
        <v>0</v>
      </c>
      <c r="B528" s="12" t="str">
        <f t="shared" si="16"/>
        <v>00</v>
      </c>
      <c r="C528" s="12" t="b">
        <f>IF(ISNUMBER(SEARCH(Q$1,$B528)),MAX(C$1:C527)+1)</f>
        <v>0</v>
      </c>
      <c r="D528" s="12" t="b">
        <f>IF(ISNUMBER(SEARCH(R$1,$B528)),MAX(D$1:D527)+1)</f>
        <v>0</v>
      </c>
      <c r="E528" s="12" t="b">
        <f>IF(ISNUMBER(SEARCH(S$1,$B528)),MAX(E$1:E527)+1)</f>
        <v>0</v>
      </c>
      <c r="F528" s="12" t="b">
        <f>IF(ISNUMBER(SEARCH(T$1,$B528)),MAX(F$1:F527)+1)</f>
        <v>0</v>
      </c>
      <c r="G528" s="12" t="b">
        <f>IF(ISNUMBER(SEARCH(U$1,$B528)),MAX(G$1:G527)+1)</f>
        <v>0</v>
      </c>
      <c r="H528" s="12" t="b">
        <f>IF(ISNUMBER(SEARCH(V$1,$B528)),MAX(H$1:H527)+1)</f>
        <v>0</v>
      </c>
      <c r="I528" s="12" t="b">
        <f>IF(ISNUMBER(SEARCH(W$1,$B528)),MAX(I$1:I527)+1)</f>
        <v>0</v>
      </c>
      <c r="J528" s="12" t="b">
        <f>IF(ISNUMBER(SEARCH(X$1,$B528)),MAX(J$1:J527)+1)</f>
        <v>0</v>
      </c>
      <c r="K528" s="12" t="b">
        <f>IF(ISNUMBER(SEARCH(Y$1,$B528)),MAX(K$1:K527)+1)</f>
        <v>0</v>
      </c>
      <c r="L528" s="12" t="b">
        <f>IF(ISNUMBER(SEARCH(Z$1,$B528)),MAX(L$1:L527)+1)</f>
        <v>0</v>
      </c>
      <c r="M528" s="12" t="b">
        <f>IF(ISNUMBER(SEARCH(AA$1,$B528)),MAX(M$1:M527)+1)</f>
        <v>0</v>
      </c>
      <c r="N528" s="12" t="b">
        <f>IF(ISNUMBER(SEARCH(AB$1,$B528)),MAX(N$1:N527)+1)</f>
        <v>0</v>
      </c>
      <c r="O528" s="12">
        <f>'AB Touchpoint System Workbook'!K539</f>
        <v>0</v>
      </c>
      <c r="P528" s="13">
        <f t="shared" si="17"/>
        <v>527</v>
      </c>
    </row>
    <row r="529" spans="1:16" x14ac:dyDescent="0.15">
      <c r="A529" s="9">
        <f>'AB Touchpoint System Workbook'!M540</f>
        <v>0</v>
      </c>
      <c r="B529" s="12" t="str">
        <f t="shared" si="16"/>
        <v>00</v>
      </c>
      <c r="C529" s="12" t="b">
        <f>IF(ISNUMBER(SEARCH(Q$1,$B529)),MAX(C$1:C528)+1)</f>
        <v>0</v>
      </c>
      <c r="D529" s="12" t="b">
        <f>IF(ISNUMBER(SEARCH(R$1,$B529)),MAX(D$1:D528)+1)</f>
        <v>0</v>
      </c>
      <c r="E529" s="12" t="b">
        <f>IF(ISNUMBER(SEARCH(S$1,$B529)),MAX(E$1:E528)+1)</f>
        <v>0</v>
      </c>
      <c r="F529" s="12" t="b">
        <f>IF(ISNUMBER(SEARCH(T$1,$B529)),MAX(F$1:F528)+1)</f>
        <v>0</v>
      </c>
      <c r="G529" s="12" t="b">
        <f>IF(ISNUMBER(SEARCH(U$1,$B529)),MAX(G$1:G528)+1)</f>
        <v>0</v>
      </c>
      <c r="H529" s="12" t="b">
        <f>IF(ISNUMBER(SEARCH(V$1,$B529)),MAX(H$1:H528)+1)</f>
        <v>0</v>
      </c>
      <c r="I529" s="12" t="b">
        <f>IF(ISNUMBER(SEARCH(W$1,$B529)),MAX(I$1:I528)+1)</f>
        <v>0</v>
      </c>
      <c r="J529" s="12" t="b">
        <f>IF(ISNUMBER(SEARCH(X$1,$B529)),MAX(J$1:J528)+1)</f>
        <v>0</v>
      </c>
      <c r="K529" s="12" t="b">
        <f>IF(ISNUMBER(SEARCH(Y$1,$B529)),MAX(K$1:K528)+1)</f>
        <v>0</v>
      </c>
      <c r="L529" s="12" t="b">
        <f>IF(ISNUMBER(SEARCH(Z$1,$B529)),MAX(L$1:L528)+1)</f>
        <v>0</v>
      </c>
      <c r="M529" s="12" t="b">
        <f>IF(ISNUMBER(SEARCH(AA$1,$B529)),MAX(M$1:M528)+1)</f>
        <v>0</v>
      </c>
      <c r="N529" s="12" t="b">
        <f>IF(ISNUMBER(SEARCH(AB$1,$B529)),MAX(N$1:N528)+1)</f>
        <v>0</v>
      </c>
      <c r="O529" s="12">
        <f>'AB Touchpoint System Workbook'!K540</f>
        <v>0</v>
      </c>
      <c r="P529" s="13">
        <f t="shared" si="17"/>
        <v>528</v>
      </c>
    </row>
    <row r="530" spans="1:16" x14ac:dyDescent="0.15">
      <c r="A530" s="9">
        <f>'AB Touchpoint System Workbook'!M541</f>
        <v>0</v>
      </c>
      <c r="B530" s="12" t="str">
        <f t="shared" si="16"/>
        <v>00</v>
      </c>
      <c r="C530" s="12" t="b">
        <f>IF(ISNUMBER(SEARCH(Q$1,$B530)),MAX(C$1:C529)+1)</f>
        <v>0</v>
      </c>
      <c r="D530" s="12" t="b">
        <f>IF(ISNUMBER(SEARCH(R$1,$B530)),MAX(D$1:D529)+1)</f>
        <v>0</v>
      </c>
      <c r="E530" s="12" t="b">
        <f>IF(ISNUMBER(SEARCH(S$1,$B530)),MAX(E$1:E529)+1)</f>
        <v>0</v>
      </c>
      <c r="F530" s="12" t="b">
        <f>IF(ISNUMBER(SEARCH(T$1,$B530)),MAX(F$1:F529)+1)</f>
        <v>0</v>
      </c>
      <c r="G530" s="12" t="b">
        <f>IF(ISNUMBER(SEARCH(U$1,$B530)),MAX(G$1:G529)+1)</f>
        <v>0</v>
      </c>
      <c r="H530" s="12" t="b">
        <f>IF(ISNUMBER(SEARCH(V$1,$B530)),MAX(H$1:H529)+1)</f>
        <v>0</v>
      </c>
      <c r="I530" s="12" t="b">
        <f>IF(ISNUMBER(SEARCH(W$1,$B530)),MAX(I$1:I529)+1)</f>
        <v>0</v>
      </c>
      <c r="J530" s="12" t="b">
        <f>IF(ISNUMBER(SEARCH(X$1,$B530)),MAX(J$1:J529)+1)</f>
        <v>0</v>
      </c>
      <c r="K530" s="12" t="b">
        <f>IF(ISNUMBER(SEARCH(Y$1,$B530)),MAX(K$1:K529)+1)</f>
        <v>0</v>
      </c>
      <c r="L530" s="12" t="b">
        <f>IF(ISNUMBER(SEARCH(Z$1,$B530)),MAX(L$1:L529)+1)</f>
        <v>0</v>
      </c>
      <c r="M530" s="12" t="b">
        <f>IF(ISNUMBER(SEARCH(AA$1,$B530)),MAX(M$1:M529)+1)</f>
        <v>0</v>
      </c>
      <c r="N530" s="12" t="b">
        <f>IF(ISNUMBER(SEARCH(AB$1,$B530)),MAX(N$1:N529)+1)</f>
        <v>0</v>
      </c>
      <c r="O530" s="12">
        <f>'AB Touchpoint System Workbook'!K541</f>
        <v>0</v>
      </c>
      <c r="P530" s="13">
        <f t="shared" si="17"/>
        <v>529</v>
      </c>
    </row>
    <row r="531" spans="1:16" x14ac:dyDescent="0.15">
      <c r="A531" s="9">
        <f>'AB Touchpoint System Workbook'!M542</f>
        <v>0</v>
      </c>
      <c r="B531" s="12" t="str">
        <f t="shared" si="16"/>
        <v>00</v>
      </c>
      <c r="C531" s="12" t="b">
        <f>IF(ISNUMBER(SEARCH(Q$1,$B531)),MAX(C$1:C530)+1)</f>
        <v>0</v>
      </c>
      <c r="D531" s="12" t="b">
        <f>IF(ISNUMBER(SEARCH(R$1,$B531)),MAX(D$1:D530)+1)</f>
        <v>0</v>
      </c>
      <c r="E531" s="12" t="b">
        <f>IF(ISNUMBER(SEARCH(S$1,$B531)),MAX(E$1:E530)+1)</f>
        <v>0</v>
      </c>
      <c r="F531" s="12" t="b">
        <f>IF(ISNUMBER(SEARCH(T$1,$B531)),MAX(F$1:F530)+1)</f>
        <v>0</v>
      </c>
      <c r="G531" s="12" t="b">
        <f>IF(ISNUMBER(SEARCH(U$1,$B531)),MAX(G$1:G530)+1)</f>
        <v>0</v>
      </c>
      <c r="H531" s="12" t="b">
        <f>IF(ISNUMBER(SEARCH(V$1,$B531)),MAX(H$1:H530)+1)</f>
        <v>0</v>
      </c>
      <c r="I531" s="12" t="b">
        <f>IF(ISNUMBER(SEARCH(W$1,$B531)),MAX(I$1:I530)+1)</f>
        <v>0</v>
      </c>
      <c r="J531" s="12" t="b">
        <f>IF(ISNUMBER(SEARCH(X$1,$B531)),MAX(J$1:J530)+1)</f>
        <v>0</v>
      </c>
      <c r="K531" s="12" t="b">
        <f>IF(ISNUMBER(SEARCH(Y$1,$B531)),MAX(K$1:K530)+1)</f>
        <v>0</v>
      </c>
      <c r="L531" s="12" t="b">
        <f>IF(ISNUMBER(SEARCH(Z$1,$B531)),MAX(L$1:L530)+1)</f>
        <v>0</v>
      </c>
      <c r="M531" s="12" t="b">
        <f>IF(ISNUMBER(SEARCH(AA$1,$B531)),MAX(M$1:M530)+1)</f>
        <v>0</v>
      </c>
      <c r="N531" s="12" t="b">
        <f>IF(ISNUMBER(SEARCH(AB$1,$B531)),MAX(N$1:N530)+1)</f>
        <v>0</v>
      </c>
      <c r="O531" s="12">
        <f>'AB Touchpoint System Workbook'!K542</f>
        <v>0</v>
      </c>
      <c r="P531" s="13">
        <f t="shared" si="17"/>
        <v>530</v>
      </c>
    </row>
    <row r="532" spans="1:16" x14ac:dyDescent="0.15">
      <c r="A532" s="9">
        <f>'AB Touchpoint System Workbook'!M543</f>
        <v>0</v>
      </c>
      <c r="B532" s="12" t="str">
        <f t="shared" si="16"/>
        <v>00</v>
      </c>
      <c r="C532" s="12" t="b">
        <f>IF(ISNUMBER(SEARCH(Q$1,$B532)),MAX(C$1:C531)+1)</f>
        <v>0</v>
      </c>
      <c r="D532" s="12" t="b">
        <f>IF(ISNUMBER(SEARCH(R$1,$B532)),MAX(D$1:D531)+1)</f>
        <v>0</v>
      </c>
      <c r="E532" s="12" t="b">
        <f>IF(ISNUMBER(SEARCH(S$1,$B532)),MAX(E$1:E531)+1)</f>
        <v>0</v>
      </c>
      <c r="F532" s="12" t="b">
        <f>IF(ISNUMBER(SEARCH(T$1,$B532)),MAX(F$1:F531)+1)</f>
        <v>0</v>
      </c>
      <c r="G532" s="12" t="b">
        <f>IF(ISNUMBER(SEARCH(U$1,$B532)),MAX(G$1:G531)+1)</f>
        <v>0</v>
      </c>
      <c r="H532" s="12" t="b">
        <f>IF(ISNUMBER(SEARCH(V$1,$B532)),MAX(H$1:H531)+1)</f>
        <v>0</v>
      </c>
      <c r="I532" s="12" t="b">
        <f>IF(ISNUMBER(SEARCH(W$1,$B532)),MAX(I$1:I531)+1)</f>
        <v>0</v>
      </c>
      <c r="J532" s="12" t="b">
        <f>IF(ISNUMBER(SEARCH(X$1,$B532)),MAX(J$1:J531)+1)</f>
        <v>0</v>
      </c>
      <c r="K532" s="12" t="b">
        <f>IF(ISNUMBER(SEARCH(Y$1,$B532)),MAX(K$1:K531)+1)</f>
        <v>0</v>
      </c>
      <c r="L532" s="12" t="b">
        <f>IF(ISNUMBER(SEARCH(Z$1,$B532)),MAX(L$1:L531)+1)</f>
        <v>0</v>
      </c>
      <c r="M532" s="12" t="b">
        <f>IF(ISNUMBER(SEARCH(AA$1,$B532)),MAX(M$1:M531)+1)</f>
        <v>0</v>
      </c>
      <c r="N532" s="12" t="b">
        <f>IF(ISNUMBER(SEARCH(AB$1,$B532)),MAX(N$1:N531)+1)</f>
        <v>0</v>
      </c>
      <c r="O532" s="12">
        <f>'AB Touchpoint System Workbook'!K543</f>
        <v>0</v>
      </c>
      <c r="P532" s="13">
        <f t="shared" si="17"/>
        <v>531</v>
      </c>
    </row>
    <row r="533" spans="1:16" x14ac:dyDescent="0.15">
      <c r="A533" s="9">
        <f>'AB Touchpoint System Workbook'!M544</f>
        <v>0</v>
      </c>
      <c r="B533" s="12" t="str">
        <f t="shared" si="16"/>
        <v>00</v>
      </c>
      <c r="C533" s="12" t="b">
        <f>IF(ISNUMBER(SEARCH(Q$1,$B533)),MAX(C$1:C532)+1)</f>
        <v>0</v>
      </c>
      <c r="D533" s="12" t="b">
        <f>IF(ISNUMBER(SEARCH(R$1,$B533)),MAX(D$1:D532)+1)</f>
        <v>0</v>
      </c>
      <c r="E533" s="12" t="b">
        <f>IF(ISNUMBER(SEARCH(S$1,$B533)),MAX(E$1:E532)+1)</f>
        <v>0</v>
      </c>
      <c r="F533" s="12" t="b">
        <f>IF(ISNUMBER(SEARCH(T$1,$B533)),MAX(F$1:F532)+1)</f>
        <v>0</v>
      </c>
      <c r="G533" s="12" t="b">
        <f>IF(ISNUMBER(SEARCH(U$1,$B533)),MAX(G$1:G532)+1)</f>
        <v>0</v>
      </c>
      <c r="H533" s="12" t="b">
        <f>IF(ISNUMBER(SEARCH(V$1,$B533)),MAX(H$1:H532)+1)</f>
        <v>0</v>
      </c>
      <c r="I533" s="12" t="b">
        <f>IF(ISNUMBER(SEARCH(W$1,$B533)),MAX(I$1:I532)+1)</f>
        <v>0</v>
      </c>
      <c r="J533" s="12" t="b">
        <f>IF(ISNUMBER(SEARCH(X$1,$B533)),MAX(J$1:J532)+1)</f>
        <v>0</v>
      </c>
      <c r="K533" s="12" t="b">
        <f>IF(ISNUMBER(SEARCH(Y$1,$B533)),MAX(K$1:K532)+1)</f>
        <v>0</v>
      </c>
      <c r="L533" s="12" t="b">
        <f>IF(ISNUMBER(SEARCH(Z$1,$B533)),MAX(L$1:L532)+1)</f>
        <v>0</v>
      </c>
      <c r="M533" s="12" t="b">
        <f>IF(ISNUMBER(SEARCH(AA$1,$B533)),MAX(M$1:M532)+1)</f>
        <v>0</v>
      </c>
      <c r="N533" s="12" t="b">
        <f>IF(ISNUMBER(SEARCH(AB$1,$B533)),MAX(N$1:N532)+1)</f>
        <v>0</v>
      </c>
      <c r="O533" s="12">
        <f>'AB Touchpoint System Workbook'!K544</f>
        <v>0</v>
      </c>
      <c r="P533" s="13">
        <f t="shared" si="17"/>
        <v>532</v>
      </c>
    </row>
    <row r="534" spans="1:16" x14ac:dyDescent="0.15">
      <c r="A534" s="9">
        <f>'AB Touchpoint System Workbook'!M545</f>
        <v>0</v>
      </c>
      <c r="B534" s="12" t="str">
        <f t="shared" si="16"/>
        <v>00</v>
      </c>
      <c r="C534" s="12" t="b">
        <f>IF(ISNUMBER(SEARCH(Q$1,$B534)),MAX(C$1:C533)+1)</f>
        <v>0</v>
      </c>
      <c r="D534" s="12" t="b">
        <f>IF(ISNUMBER(SEARCH(R$1,$B534)),MAX(D$1:D533)+1)</f>
        <v>0</v>
      </c>
      <c r="E534" s="12" t="b">
        <f>IF(ISNUMBER(SEARCH(S$1,$B534)),MAX(E$1:E533)+1)</f>
        <v>0</v>
      </c>
      <c r="F534" s="12" t="b">
        <f>IF(ISNUMBER(SEARCH(T$1,$B534)),MAX(F$1:F533)+1)</f>
        <v>0</v>
      </c>
      <c r="G534" s="12" t="b">
        <f>IF(ISNUMBER(SEARCH(U$1,$B534)),MAX(G$1:G533)+1)</f>
        <v>0</v>
      </c>
      <c r="H534" s="12" t="b">
        <f>IF(ISNUMBER(SEARCH(V$1,$B534)),MAX(H$1:H533)+1)</f>
        <v>0</v>
      </c>
      <c r="I534" s="12" t="b">
        <f>IF(ISNUMBER(SEARCH(W$1,$B534)),MAX(I$1:I533)+1)</f>
        <v>0</v>
      </c>
      <c r="J534" s="12" t="b">
        <f>IF(ISNUMBER(SEARCH(X$1,$B534)),MAX(J$1:J533)+1)</f>
        <v>0</v>
      </c>
      <c r="K534" s="12" t="b">
        <f>IF(ISNUMBER(SEARCH(Y$1,$B534)),MAX(K$1:K533)+1)</f>
        <v>0</v>
      </c>
      <c r="L534" s="12" t="b">
        <f>IF(ISNUMBER(SEARCH(Z$1,$B534)),MAX(L$1:L533)+1)</f>
        <v>0</v>
      </c>
      <c r="M534" s="12" t="b">
        <f>IF(ISNUMBER(SEARCH(AA$1,$B534)),MAX(M$1:M533)+1)</f>
        <v>0</v>
      </c>
      <c r="N534" s="12" t="b">
        <f>IF(ISNUMBER(SEARCH(AB$1,$B534)),MAX(N$1:N533)+1)</f>
        <v>0</v>
      </c>
      <c r="O534" s="12">
        <f>'AB Touchpoint System Workbook'!K545</f>
        <v>0</v>
      </c>
      <c r="P534" s="13">
        <f t="shared" si="17"/>
        <v>533</v>
      </c>
    </row>
    <row r="535" spans="1:16" x14ac:dyDescent="0.15">
      <c r="A535" s="9">
        <f>'AB Touchpoint System Workbook'!M546</f>
        <v>0</v>
      </c>
      <c r="B535" s="12" t="str">
        <f t="shared" si="16"/>
        <v>00</v>
      </c>
      <c r="C535" s="12" t="b">
        <f>IF(ISNUMBER(SEARCH(Q$1,$B535)),MAX(C$1:C534)+1)</f>
        <v>0</v>
      </c>
      <c r="D535" s="12" t="b">
        <f>IF(ISNUMBER(SEARCH(R$1,$B535)),MAX(D$1:D534)+1)</f>
        <v>0</v>
      </c>
      <c r="E535" s="12" t="b">
        <f>IF(ISNUMBER(SEARCH(S$1,$B535)),MAX(E$1:E534)+1)</f>
        <v>0</v>
      </c>
      <c r="F535" s="12" t="b">
        <f>IF(ISNUMBER(SEARCH(T$1,$B535)),MAX(F$1:F534)+1)</f>
        <v>0</v>
      </c>
      <c r="G535" s="12" t="b">
        <f>IF(ISNUMBER(SEARCH(U$1,$B535)),MAX(G$1:G534)+1)</f>
        <v>0</v>
      </c>
      <c r="H535" s="12" t="b">
        <f>IF(ISNUMBER(SEARCH(V$1,$B535)),MAX(H$1:H534)+1)</f>
        <v>0</v>
      </c>
      <c r="I535" s="12" t="b">
        <f>IF(ISNUMBER(SEARCH(W$1,$B535)),MAX(I$1:I534)+1)</f>
        <v>0</v>
      </c>
      <c r="J535" s="12" t="b">
        <f>IF(ISNUMBER(SEARCH(X$1,$B535)),MAX(J$1:J534)+1)</f>
        <v>0</v>
      </c>
      <c r="K535" s="12" t="b">
        <f>IF(ISNUMBER(SEARCH(Y$1,$B535)),MAX(K$1:K534)+1)</f>
        <v>0</v>
      </c>
      <c r="L535" s="12" t="b">
        <f>IF(ISNUMBER(SEARCH(Z$1,$B535)),MAX(L$1:L534)+1)</f>
        <v>0</v>
      </c>
      <c r="M535" s="12" t="b">
        <f>IF(ISNUMBER(SEARCH(AA$1,$B535)),MAX(M$1:M534)+1)</f>
        <v>0</v>
      </c>
      <c r="N535" s="12" t="b">
        <f>IF(ISNUMBER(SEARCH(AB$1,$B535)),MAX(N$1:N534)+1)</f>
        <v>0</v>
      </c>
      <c r="O535" s="12">
        <f>'AB Touchpoint System Workbook'!K546</f>
        <v>0</v>
      </c>
      <c r="P535" s="13">
        <f t="shared" si="17"/>
        <v>534</v>
      </c>
    </row>
    <row r="536" spans="1:16" x14ac:dyDescent="0.15">
      <c r="A536" s="9">
        <f>'AB Touchpoint System Workbook'!M547</f>
        <v>0</v>
      </c>
      <c r="B536" s="12" t="str">
        <f t="shared" si="16"/>
        <v>00</v>
      </c>
      <c r="C536" s="12" t="b">
        <f>IF(ISNUMBER(SEARCH(Q$1,$B536)),MAX(C$1:C535)+1)</f>
        <v>0</v>
      </c>
      <c r="D536" s="12" t="b">
        <f>IF(ISNUMBER(SEARCH(R$1,$B536)),MAX(D$1:D535)+1)</f>
        <v>0</v>
      </c>
      <c r="E536" s="12" t="b">
        <f>IF(ISNUMBER(SEARCH(S$1,$B536)),MAX(E$1:E535)+1)</f>
        <v>0</v>
      </c>
      <c r="F536" s="12" t="b">
        <f>IF(ISNUMBER(SEARCH(T$1,$B536)),MAX(F$1:F535)+1)</f>
        <v>0</v>
      </c>
      <c r="G536" s="12" t="b">
        <f>IF(ISNUMBER(SEARCH(U$1,$B536)),MAX(G$1:G535)+1)</f>
        <v>0</v>
      </c>
      <c r="H536" s="12" t="b">
        <f>IF(ISNUMBER(SEARCH(V$1,$B536)),MAX(H$1:H535)+1)</f>
        <v>0</v>
      </c>
      <c r="I536" s="12" t="b">
        <f>IF(ISNUMBER(SEARCH(W$1,$B536)),MAX(I$1:I535)+1)</f>
        <v>0</v>
      </c>
      <c r="J536" s="12" t="b">
        <f>IF(ISNUMBER(SEARCH(X$1,$B536)),MAX(J$1:J535)+1)</f>
        <v>0</v>
      </c>
      <c r="K536" s="12" t="b">
        <f>IF(ISNUMBER(SEARCH(Y$1,$B536)),MAX(K$1:K535)+1)</f>
        <v>0</v>
      </c>
      <c r="L536" s="12" t="b">
        <f>IF(ISNUMBER(SEARCH(Z$1,$B536)),MAX(L$1:L535)+1)</f>
        <v>0</v>
      </c>
      <c r="M536" s="12" t="b">
        <f>IF(ISNUMBER(SEARCH(AA$1,$B536)),MAX(M$1:M535)+1)</f>
        <v>0</v>
      </c>
      <c r="N536" s="12" t="b">
        <f>IF(ISNUMBER(SEARCH(AB$1,$B536)),MAX(N$1:N535)+1)</f>
        <v>0</v>
      </c>
      <c r="O536" s="12">
        <f>'AB Touchpoint System Workbook'!K547</f>
        <v>0</v>
      </c>
      <c r="P536" s="13">
        <f t="shared" si="17"/>
        <v>535</v>
      </c>
    </row>
    <row r="537" spans="1:16" x14ac:dyDescent="0.15">
      <c r="A537" s="9">
        <f>'AB Touchpoint System Workbook'!M548</f>
        <v>0</v>
      </c>
      <c r="B537" s="12" t="str">
        <f t="shared" si="16"/>
        <v>00</v>
      </c>
      <c r="C537" s="12" t="b">
        <f>IF(ISNUMBER(SEARCH(Q$1,$B537)),MAX(C$1:C536)+1)</f>
        <v>0</v>
      </c>
      <c r="D537" s="12" t="b">
        <f>IF(ISNUMBER(SEARCH(R$1,$B537)),MAX(D$1:D536)+1)</f>
        <v>0</v>
      </c>
      <c r="E537" s="12" t="b">
        <f>IF(ISNUMBER(SEARCH(S$1,$B537)),MAX(E$1:E536)+1)</f>
        <v>0</v>
      </c>
      <c r="F537" s="12" t="b">
        <f>IF(ISNUMBER(SEARCH(T$1,$B537)),MAX(F$1:F536)+1)</f>
        <v>0</v>
      </c>
      <c r="G537" s="12" t="b">
        <f>IF(ISNUMBER(SEARCH(U$1,$B537)),MAX(G$1:G536)+1)</f>
        <v>0</v>
      </c>
      <c r="H537" s="12" t="b">
        <f>IF(ISNUMBER(SEARCH(V$1,$B537)),MAX(H$1:H536)+1)</f>
        <v>0</v>
      </c>
      <c r="I537" s="12" t="b">
        <f>IF(ISNUMBER(SEARCH(W$1,$B537)),MAX(I$1:I536)+1)</f>
        <v>0</v>
      </c>
      <c r="J537" s="12" t="b">
        <f>IF(ISNUMBER(SEARCH(X$1,$B537)),MAX(J$1:J536)+1)</f>
        <v>0</v>
      </c>
      <c r="K537" s="12" t="b">
        <f>IF(ISNUMBER(SEARCH(Y$1,$B537)),MAX(K$1:K536)+1)</f>
        <v>0</v>
      </c>
      <c r="L537" s="12" t="b">
        <f>IF(ISNUMBER(SEARCH(Z$1,$B537)),MAX(L$1:L536)+1)</f>
        <v>0</v>
      </c>
      <c r="M537" s="12" t="b">
        <f>IF(ISNUMBER(SEARCH(AA$1,$B537)),MAX(M$1:M536)+1)</f>
        <v>0</v>
      </c>
      <c r="N537" s="12" t="b">
        <f>IF(ISNUMBER(SEARCH(AB$1,$B537)),MAX(N$1:N536)+1)</f>
        <v>0</v>
      </c>
      <c r="O537" s="12">
        <f>'AB Touchpoint System Workbook'!K548</f>
        <v>0</v>
      </c>
      <c r="P537" s="13">
        <f t="shared" si="17"/>
        <v>536</v>
      </c>
    </row>
    <row r="538" spans="1:16" x14ac:dyDescent="0.15">
      <c r="A538" s="9">
        <f>'AB Touchpoint System Workbook'!M549</f>
        <v>0</v>
      </c>
      <c r="B538" s="12" t="str">
        <f t="shared" si="16"/>
        <v>00</v>
      </c>
      <c r="C538" s="12" t="b">
        <f>IF(ISNUMBER(SEARCH(Q$1,$B538)),MAX(C$1:C537)+1)</f>
        <v>0</v>
      </c>
      <c r="D538" s="12" t="b">
        <f>IF(ISNUMBER(SEARCH(R$1,$B538)),MAX(D$1:D537)+1)</f>
        <v>0</v>
      </c>
      <c r="E538" s="12" t="b">
        <f>IF(ISNUMBER(SEARCH(S$1,$B538)),MAX(E$1:E537)+1)</f>
        <v>0</v>
      </c>
      <c r="F538" s="12" t="b">
        <f>IF(ISNUMBER(SEARCH(T$1,$B538)),MAX(F$1:F537)+1)</f>
        <v>0</v>
      </c>
      <c r="G538" s="12" t="b">
        <f>IF(ISNUMBER(SEARCH(U$1,$B538)),MAX(G$1:G537)+1)</f>
        <v>0</v>
      </c>
      <c r="H538" s="12" t="b">
        <f>IF(ISNUMBER(SEARCH(V$1,$B538)),MAX(H$1:H537)+1)</f>
        <v>0</v>
      </c>
      <c r="I538" s="12" t="b">
        <f>IF(ISNUMBER(SEARCH(W$1,$B538)),MAX(I$1:I537)+1)</f>
        <v>0</v>
      </c>
      <c r="J538" s="12" t="b">
        <f>IF(ISNUMBER(SEARCH(X$1,$B538)),MAX(J$1:J537)+1)</f>
        <v>0</v>
      </c>
      <c r="K538" s="12" t="b">
        <f>IF(ISNUMBER(SEARCH(Y$1,$B538)),MAX(K$1:K537)+1)</f>
        <v>0</v>
      </c>
      <c r="L538" s="12" t="b">
        <f>IF(ISNUMBER(SEARCH(Z$1,$B538)),MAX(L$1:L537)+1)</f>
        <v>0</v>
      </c>
      <c r="M538" s="12" t="b">
        <f>IF(ISNUMBER(SEARCH(AA$1,$B538)),MAX(M$1:M537)+1)</f>
        <v>0</v>
      </c>
      <c r="N538" s="12" t="b">
        <f>IF(ISNUMBER(SEARCH(AB$1,$B538)),MAX(N$1:N537)+1)</f>
        <v>0</v>
      </c>
      <c r="O538" s="12">
        <f>'AB Touchpoint System Workbook'!K549</f>
        <v>0</v>
      </c>
      <c r="P538" s="13">
        <f t="shared" si="17"/>
        <v>537</v>
      </c>
    </row>
    <row r="539" spans="1:16" x14ac:dyDescent="0.15">
      <c r="A539" s="9">
        <f>'AB Touchpoint System Workbook'!M550</f>
        <v>0</v>
      </c>
      <c r="B539" s="12" t="str">
        <f t="shared" si="16"/>
        <v>00</v>
      </c>
      <c r="C539" s="12" t="b">
        <f>IF(ISNUMBER(SEARCH(Q$1,$B539)),MAX(C$1:C538)+1)</f>
        <v>0</v>
      </c>
      <c r="D539" s="12" t="b">
        <f>IF(ISNUMBER(SEARCH(R$1,$B539)),MAX(D$1:D538)+1)</f>
        <v>0</v>
      </c>
      <c r="E539" s="12" t="b">
        <f>IF(ISNUMBER(SEARCH(S$1,$B539)),MAX(E$1:E538)+1)</f>
        <v>0</v>
      </c>
      <c r="F539" s="12" t="b">
        <f>IF(ISNUMBER(SEARCH(T$1,$B539)),MAX(F$1:F538)+1)</f>
        <v>0</v>
      </c>
      <c r="G539" s="12" t="b">
        <f>IF(ISNUMBER(SEARCH(U$1,$B539)),MAX(G$1:G538)+1)</f>
        <v>0</v>
      </c>
      <c r="H539" s="12" t="b">
        <f>IF(ISNUMBER(SEARCH(V$1,$B539)),MAX(H$1:H538)+1)</f>
        <v>0</v>
      </c>
      <c r="I539" s="12" t="b">
        <f>IF(ISNUMBER(SEARCH(W$1,$B539)),MAX(I$1:I538)+1)</f>
        <v>0</v>
      </c>
      <c r="J539" s="12" t="b">
        <f>IF(ISNUMBER(SEARCH(X$1,$B539)),MAX(J$1:J538)+1)</f>
        <v>0</v>
      </c>
      <c r="K539" s="12" t="b">
        <f>IF(ISNUMBER(SEARCH(Y$1,$B539)),MAX(K$1:K538)+1)</f>
        <v>0</v>
      </c>
      <c r="L539" s="12" t="b">
        <f>IF(ISNUMBER(SEARCH(Z$1,$B539)),MAX(L$1:L538)+1)</f>
        <v>0</v>
      </c>
      <c r="M539" s="12" t="b">
        <f>IF(ISNUMBER(SEARCH(AA$1,$B539)),MAX(M$1:M538)+1)</f>
        <v>0</v>
      </c>
      <c r="N539" s="12" t="b">
        <f>IF(ISNUMBER(SEARCH(AB$1,$B539)),MAX(N$1:N538)+1)</f>
        <v>0</v>
      </c>
      <c r="O539" s="12">
        <f>'AB Touchpoint System Workbook'!K550</f>
        <v>0</v>
      </c>
      <c r="P539" s="13">
        <f t="shared" si="17"/>
        <v>538</v>
      </c>
    </row>
    <row r="540" spans="1:16" x14ac:dyDescent="0.15">
      <c r="A540" s="9">
        <f>'AB Touchpoint System Workbook'!M551</f>
        <v>0</v>
      </c>
      <c r="B540" s="12" t="str">
        <f t="shared" si="16"/>
        <v>00</v>
      </c>
      <c r="C540" s="12" t="b">
        <f>IF(ISNUMBER(SEARCH(Q$1,$B540)),MAX(C$1:C539)+1)</f>
        <v>0</v>
      </c>
      <c r="D540" s="12" t="b">
        <f>IF(ISNUMBER(SEARCH(R$1,$B540)),MAX(D$1:D539)+1)</f>
        <v>0</v>
      </c>
      <c r="E540" s="12" t="b">
        <f>IF(ISNUMBER(SEARCH(S$1,$B540)),MAX(E$1:E539)+1)</f>
        <v>0</v>
      </c>
      <c r="F540" s="12" t="b">
        <f>IF(ISNUMBER(SEARCH(T$1,$B540)),MAX(F$1:F539)+1)</f>
        <v>0</v>
      </c>
      <c r="G540" s="12" t="b">
        <f>IF(ISNUMBER(SEARCH(U$1,$B540)),MAX(G$1:G539)+1)</f>
        <v>0</v>
      </c>
      <c r="H540" s="12" t="b">
        <f>IF(ISNUMBER(SEARCH(V$1,$B540)),MAX(H$1:H539)+1)</f>
        <v>0</v>
      </c>
      <c r="I540" s="12" t="b">
        <f>IF(ISNUMBER(SEARCH(W$1,$B540)),MAX(I$1:I539)+1)</f>
        <v>0</v>
      </c>
      <c r="J540" s="12" t="b">
        <f>IF(ISNUMBER(SEARCH(X$1,$B540)),MAX(J$1:J539)+1)</f>
        <v>0</v>
      </c>
      <c r="K540" s="12" t="b">
        <f>IF(ISNUMBER(SEARCH(Y$1,$B540)),MAX(K$1:K539)+1)</f>
        <v>0</v>
      </c>
      <c r="L540" s="12" t="b">
        <f>IF(ISNUMBER(SEARCH(Z$1,$B540)),MAX(L$1:L539)+1)</f>
        <v>0</v>
      </c>
      <c r="M540" s="12" t="b">
        <f>IF(ISNUMBER(SEARCH(AA$1,$B540)),MAX(M$1:M539)+1)</f>
        <v>0</v>
      </c>
      <c r="N540" s="12" t="b">
        <f>IF(ISNUMBER(SEARCH(AB$1,$B540)),MAX(N$1:N539)+1)</f>
        <v>0</v>
      </c>
      <c r="O540" s="12">
        <f>'AB Touchpoint System Workbook'!K551</f>
        <v>0</v>
      </c>
      <c r="P540" s="13">
        <f t="shared" si="17"/>
        <v>539</v>
      </c>
    </row>
    <row r="541" spans="1:16" x14ac:dyDescent="0.15">
      <c r="A541" s="9">
        <f>'AB Touchpoint System Workbook'!M552</f>
        <v>0</v>
      </c>
      <c r="B541" s="12" t="str">
        <f t="shared" si="16"/>
        <v>00</v>
      </c>
      <c r="C541" s="12" t="b">
        <f>IF(ISNUMBER(SEARCH(Q$1,$B541)),MAX(C$1:C540)+1)</f>
        <v>0</v>
      </c>
      <c r="D541" s="12" t="b">
        <f>IF(ISNUMBER(SEARCH(R$1,$B541)),MAX(D$1:D540)+1)</f>
        <v>0</v>
      </c>
      <c r="E541" s="12" t="b">
        <f>IF(ISNUMBER(SEARCH(S$1,$B541)),MAX(E$1:E540)+1)</f>
        <v>0</v>
      </c>
      <c r="F541" s="12" t="b">
        <f>IF(ISNUMBER(SEARCH(T$1,$B541)),MAX(F$1:F540)+1)</f>
        <v>0</v>
      </c>
      <c r="G541" s="12" t="b">
        <f>IF(ISNUMBER(SEARCH(U$1,$B541)),MAX(G$1:G540)+1)</f>
        <v>0</v>
      </c>
      <c r="H541" s="12" t="b">
        <f>IF(ISNUMBER(SEARCH(V$1,$B541)),MAX(H$1:H540)+1)</f>
        <v>0</v>
      </c>
      <c r="I541" s="12" t="b">
        <f>IF(ISNUMBER(SEARCH(W$1,$B541)),MAX(I$1:I540)+1)</f>
        <v>0</v>
      </c>
      <c r="J541" s="12" t="b">
        <f>IF(ISNUMBER(SEARCH(X$1,$B541)),MAX(J$1:J540)+1)</f>
        <v>0</v>
      </c>
      <c r="K541" s="12" t="b">
        <f>IF(ISNUMBER(SEARCH(Y$1,$B541)),MAX(K$1:K540)+1)</f>
        <v>0</v>
      </c>
      <c r="L541" s="12" t="b">
        <f>IF(ISNUMBER(SEARCH(Z$1,$B541)),MAX(L$1:L540)+1)</f>
        <v>0</v>
      </c>
      <c r="M541" s="12" t="b">
        <f>IF(ISNUMBER(SEARCH(AA$1,$B541)),MAX(M$1:M540)+1)</f>
        <v>0</v>
      </c>
      <c r="N541" s="12" t="b">
        <f>IF(ISNUMBER(SEARCH(AB$1,$B541)),MAX(N$1:N540)+1)</f>
        <v>0</v>
      </c>
      <c r="O541" s="12">
        <f>'AB Touchpoint System Workbook'!K552</f>
        <v>0</v>
      </c>
      <c r="P541" s="13">
        <f t="shared" si="17"/>
        <v>540</v>
      </c>
    </row>
    <row r="542" spans="1:16" x14ac:dyDescent="0.15">
      <c r="A542" s="9">
        <f>'AB Touchpoint System Workbook'!M553</f>
        <v>0</v>
      </c>
      <c r="B542" s="12" t="str">
        <f t="shared" si="16"/>
        <v>00</v>
      </c>
      <c r="C542" s="12" t="b">
        <f>IF(ISNUMBER(SEARCH(Q$1,$B542)),MAX(C$1:C541)+1)</f>
        <v>0</v>
      </c>
      <c r="D542" s="12" t="b">
        <f>IF(ISNUMBER(SEARCH(R$1,$B542)),MAX(D$1:D541)+1)</f>
        <v>0</v>
      </c>
      <c r="E542" s="12" t="b">
        <f>IF(ISNUMBER(SEARCH(S$1,$B542)),MAX(E$1:E541)+1)</f>
        <v>0</v>
      </c>
      <c r="F542" s="12" t="b">
        <f>IF(ISNUMBER(SEARCH(T$1,$B542)),MAX(F$1:F541)+1)</f>
        <v>0</v>
      </c>
      <c r="G542" s="12" t="b">
        <f>IF(ISNUMBER(SEARCH(U$1,$B542)),MAX(G$1:G541)+1)</f>
        <v>0</v>
      </c>
      <c r="H542" s="12" t="b">
        <f>IF(ISNUMBER(SEARCH(V$1,$B542)),MAX(H$1:H541)+1)</f>
        <v>0</v>
      </c>
      <c r="I542" s="12" t="b">
        <f>IF(ISNUMBER(SEARCH(W$1,$B542)),MAX(I$1:I541)+1)</f>
        <v>0</v>
      </c>
      <c r="J542" s="12" t="b">
        <f>IF(ISNUMBER(SEARCH(X$1,$B542)),MAX(J$1:J541)+1)</f>
        <v>0</v>
      </c>
      <c r="K542" s="12" t="b">
        <f>IF(ISNUMBER(SEARCH(Y$1,$B542)),MAX(K$1:K541)+1)</f>
        <v>0</v>
      </c>
      <c r="L542" s="12" t="b">
        <f>IF(ISNUMBER(SEARCH(Z$1,$B542)),MAX(L$1:L541)+1)</f>
        <v>0</v>
      </c>
      <c r="M542" s="12" t="b">
        <f>IF(ISNUMBER(SEARCH(AA$1,$B542)),MAX(M$1:M541)+1)</f>
        <v>0</v>
      </c>
      <c r="N542" s="12" t="b">
        <f>IF(ISNUMBER(SEARCH(AB$1,$B542)),MAX(N$1:N541)+1)</f>
        <v>0</v>
      </c>
      <c r="O542" s="12">
        <f>'AB Touchpoint System Workbook'!K553</f>
        <v>0</v>
      </c>
      <c r="P542" s="13">
        <f t="shared" si="17"/>
        <v>541</v>
      </c>
    </row>
    <row r="543" spans="1:16" x14ac:dyDescent="0.15">
      <c r="A543" s="9">
        <f>'AB Touchpoint System Workbook'!M554</f>
        <v>0</v>
      </c>
      <c r="B543" s="12" t="str">
        <f t="shared" si="16"/>
        <v>00</v>
      </c>
      <c r="C543" s="12" t="b">
        <f>IF(ISNUMBER(SEARCH(Q$1,$B543)),MAX(C$1:C542)+1)</f>
        <v>0</v>
      </c>
      <c r="D543" s="12" t="b">
        <f>IF(ISNUMBER(SEARCH(R$1,$B543)),MAX(D$1:D542)+1)</f>
        <v>0</v>
      </c>
      <c r="E543" s="12" t="b">
        <f>IF(ISNUMBER(SEARCH(S$1,$B543)),MAX(E$1:E542)+1)</f>
        <v>0</v>
      </c>
      <c r="F543" s="12" t="b">
        <f>IF(ISNUMBER(SEARCH(T$1,$B543)),MAX(F$1:F542)+1)</f>
        <v>0</v>
      </c>
      <c r="G543" s="12" t="b">
        <f>IF(ISNUMBER(SEARCH(U$1,$B543)),MAX(G$1:G542)+1)</f>
        <v>0</v>
      </c>
      <c r="H543" s="12" t="b">
        <f>IF(ISNUMBER(SEARCH(V$1,$B543)),MAX(H$1:H542)+1)</f>
        <v>0</v>
      </c>
      <c r="I543" s="12" t="b">
        <f>IF(ISNUMBER(SEARCH(W$1,$B543)),MAX(I$1:I542)+1)</f>
        <v>0</v>
      </c>
      <c r="J543" s="12" t="b">
        <f>IF(ISNUMBER(SEARCH(X$1,$B543)),MAX(J$1:J542)+1)</f>
        <v>0</v>
      </c>
      <c r="K543" s="12" t="b">
        <f>IF(ISNUMBER(SEARCH(Y$1,$B543)),MAX(K$1:K542)+1)</f>
        <v>0</v>
      </c>
      <c r="L543" s="12" t="b">
        <f>IF(ISNUMBER(SEARCH(Z$1,$B543)),MAX(L$1:L542)+1)</f>
        <v>0</v>
      </c>
      <c r="M543" s="12" t="b">
        <f>IF(ISNUMBER(SEARCH(AA$1,$B543)),MAX(M$1:M542)+1)</f>
        <v>0</v>
      </c>
      <c r="N543" s="12" t="b">
        <f>IF(ISNUMBER(SEARCH(AB$1,$B543)),MAX(N$1:N542)+1)</f>
        <v>0</v>
      </c>
      <c r="O543" s="12">
        <f>'AB Touchpoint System Workbook'!K554</f>
        <v>0</v>
      </c>
      <c r="P543" s="13">
        <f t="shared" si="17"/>
        <v>542</v>
      </c>
    </row>
    <row r="544" spans="1:16" x14ac:dyDescent="0.15">
      <c r="A544" s="9">
        <f>'AB Touchpoint System Workbook'!M555</f>
        <v>0</v>
      </c>
      <c r="B544" s="12" t="str">
        <f t="shared" si="16"/>
        <v>00</v>
      </c>
      <c r="C544" s="12" t="b">
        <f>IF(ISNUMBER(SEARCH(Q$1,$B544)),MAX(C$1:C543)+1)</f>
        <v>0</v>
      </c>
      <c r="D544" s="12" t="b">
        <f>IF(ISNUMBER(SEARCH(R$1,$B544)),MAX(D$1:D543)+1)</f>
        <v>0</v>
      </c>
      <c r="E544" s="12" t="b">
        <f>IF(ISNUMBER(SEARCH(S$1,$B544)),MAX(E$1:E543)+1)</f>
        <v>0</v>
      </c>
      <c r="F544" s="12" t="b">
        <f>IF(ISNUMBER(SEARCH(T$1,$B544)),MAX(F$1:F543)+1)</f>
        <v>0</v>
      </c>
      <c r="G544" s="12" t="b">
        <f>IF(ISNUMBER(SEARCH(U$1,$B544)),MAX(G$1:G543)+1)</f>
        <v>0</v>
      </c>
      <c r="H544" s="12" t="b">
        <f>IF(ISNUMBER(SEARCH(V$1,$B544)),MAX(H$1:H543)+1)</f>
        <v>0</v>
      </c>
      <c r="I544" s="12" t="b">
        <f>IF(ISNUMBER(SEARCH(W$1,$B544)),MAX(I$1:I543)+1)</f>
        <v>0</v>
      </c>
      <c r="J544" s="12" t="b">
        <f>IF(ISNUMBER(SEARCH(X$1,$B544)),MAX(J$1:J543)+1)</f>
        <v>0</v>
      </c>
      <c r="K544" s="12" t="b">
        <f>IF(ISNUMBER(SEARCH(Y$1,$B544)),MAX(K$1:K543)+1)</f>
        <v>0</v>
      </c>
      <c r="L544" s="12" t="b">
        <f>IF(ISNUMBER(SEARCH(Z$1,$B544)),MAX(L$1:L543)+1)</f>
        <v>0</v>
      </c>
      <c r="M544" s="12" t="b">
        <f>IF(ISNUMBER(SEARCH(AA$1,$B544)),MAX(M$1:M543)+1)</f>
        <v>0</v>
      </c>
      <c r="N544" s="12" t="b">
        <f>IF(ISNUMBER(SEARCH(AB$1,$B544)),MAX(N$1:N543)+1)</f>
        <v>0</v>
      </c>
      <c r="O544" s="12">
        <f>'AB Touchpoint System Workbook'!K555</f>
        <v>0</v>
      </c>
      <c r="P544" s="13">
        <f t="shared" si="17"/>
        <v>543</v>
      </c>
    </row>
    <row r="545" spans="1:16" x14ac:dyDescent="0.15">
      <c r="A545" s="9">
        <f>'AB Touchpoint System Workbook'!M556</f>
        <v>0</v>
      </c>
      <c r="B545" s="12" t="str">
        <f t="shared" si="16"/>
        <v>00</v>
      </c>
      <c r="C545" s="12" t="b">
        <f>IF(ISNUMBER(SEARCH(Q$1,$B545)),MAX(C$1:C544)+1)</f>
        <v>0</v>
      </c>
      <c r="D545" s="12" t="b">
        <f>IF(ISNUMBER(SEARCH(R$1,$B545)),MAX(D$1:D544)+1)</f>
        <v>0</v>
      </c>
      <c r="E545" s="12" t="b">
        <f>IF(ISNUMBER(SEARCH(S$1,$B545)),MAX(E$1:E544)+1)</f>
        <v>0</v>
      </c>
      <c r="F545" s="12" t="b">
        <f>IF(ISNUMBER(SEARCH(T$1,$B545)),MAX(F$1:F544)+1)</f>
        <v>0</v>
      </c>
      <c r="G545" s="12" t="b">
        <f>IF(ISNUMBER(SEARCH(U$1,$B545)),MAX(G$1:G544)+1)</f>
        <v>0</v>
      </c>
      <c r="H545" s="12" t="b">
        <f>IF(ISNUMBER(SEARCH(V$1,$B545)),MAX(H$1:H544)+1)</f>
        <v>0</v>
      </c>
      <c r="I545" s="12" t="b">
        <f>IF(ISNUMBER(SEARCH(W$1,$B545)),MAX(I$1:I544)+1)</f>
        <v>0</v>
      </c>
      <c r="J545" s="12" t="b">
        <f>IF(ISNUMBER(SEARCH(X$1,$B545)),MAX(J$1:J544)+1)</f>
        <v>0</v>
      </c>
      <c r="K545" s="12" t="b">
        <f>IF(ISNUMBER(SEARCH(Y$1,$B545)),MAX(K$1:K544)+1)</f>
        <v>0</v>
      </c>
      <c r="L545" s="12" t="b">
        <f>IF(ISNUMBER(SEARCH(Z$1,$B545)),MAX(L$1:L544)+1)</f>
        <v>0</v>
      </c>
      <c r="M545" s="12" t="b">
        <f>IF(ISNUMBER(SEARCH(AA$1,$B545)),MAX(M$1:M544)+1)</f>
        <v>0</v>
      </c>
      <c r="N545" s="12" t="b">
        <f>IF(ISNUMBER(SEARCH(AB$1,$B545)),MAX(N$1:N544)+1)</f>
        <v>0</v>
      </c>
      <c r="O545" s="12">
        <f>'AB Touchpoint System Workbook'!K556</f>
        <v>0</v>
      </c>
      <c r="P545" s="13">
        <f t="shared" si="17"/>
        <v>544</v>
      </c>
    </row>
    <row r="546" spans="1:16" x14ac:dyDescent="0.15">
      <c r="A546" s="9">
        <f>'AB Touchpoint System Workbook'!M557</f>
        <v>0</v>
      </c>
      <c r="B546" s="12" t="str">
        <f t="shared" si="16"/>
        <v>00</v>
      </c>
      <c r="C546" s="12" t="b">
        <f>IF(ISNUMBER(SEARCH(Q$1,$B546)),MAX(C$1:C545)+1)</f>
        <v>0</v>
      </c>
      <c r="D546" s="12" t="b">
        <f>IF(ISNUMBER(SEARCH(R$1,$B546)),MAX(D$1:D545)+1)</f>
        <v>0</v>
      </c>
      <c r="E546" s="12" t="b">
        <f>IF(ISNUMBER(SEARCH(S$1,$B546)),MAX(E$1:E545)+1)</f>
        <v>0</v>
      </c>
      <c r="F546" s="12" t="b">
        <f>IF(ISNUMBER(SEARCH(T$1,$B546)),MAX(F$1:F545)+1)</f>
        <v>0</v>
      </c>
      <c r="G546" s="12" t="b">
        <f>IF(ISNUMBER(SEARCH(U$1,$B546)),MAX(G$1:G545)+1)</f>
        <v>0</v>
      </c>
      <c r="H546" s="12" t="b">
        <f>IF(ISNUMBER(SEARCH(V$1,$B546)),MAX(H$1:H545)+1)</f>
        <v>0</v>
      </c>
      <c r="I546" s="12" t="b">
        <f>IF(ISNUMBER(SEARCH(W$1,$B546)),MAX(I$1:I545)+1)</f>
        <v>0</v>
      </c>
      <c r="J546" s="12" t="b">
        <f>IF(ISNUMBER(SEARCH(X$1,$B546)),MAX(J$1:J545)+1)</f>
        <v>0</v>
      </c>
      <c r="K546" s="12" t="b">
        <f>IF(ISNUMBER(SEARCH(Y$1,$B546)),MAX(K$1:K545)+1)</f>
        <v>0</v>
      </c>
      <c r="L546" s="12" t="b">
        <f>IF(ISNUMBER(SEARCH(Z$1,$B546)),MAX(L$1:L545)+1)</f>
        <v>0</v>
      </c>
      <c r="M546" s="12" t="b">
        <f>IF(ISNUMBER(SEARCH(AA$1,$B546)),MAX(M$1:M545)+1)</f>
        <v>0</v>
      </c>
      <c r="N546" s="12" t="b">
        <f>IF(ISNUMBER(SEARCH(AB$1,$B546)),MAX(N$1:N545)+1)</f>
        <v>0</v>
      </c>
      <c r="O546" s="12">
        <f>'AB Touchpoint System Workbook'!K557</f>
        <v>0</v>
      </c>
      <c r="P546" s="13">
        <f t="shared" si="17"/>
        <v>545</v>
      </c>
    </row>
    <row r="547" spans="1:16" x14ac:dyDescent="0.15">
      <c r="A547" s="9">
        <f>'AB Touchpoint System Workbook'!M558</f>
        <v>0</v>
      </c>
      <c r="B547" s="12" t="str">
        <f t="shared" si="16"/>
        <v>00</v>
      </c>
      <c r="C547" s="12" t="b">
        <f>IF(ISNUMBER(SEARCH(Q$1,$B547)),MAX(C$1:C546)+1)</f>
        <v>0</v>
      </c>
      <c r="D547" s="12" t="b">
        <f>IF(ISNUMBER(SEARCH(R$1,$B547)),MAX(D$1:D546)+1)</f>
        <v>0</v>
      </c>
      <c r="E547" s="12" t="b">
        <f>IF(ISNUMBER(SEARCH(S$1,$B547)),MAX(E$1:E546)+1)</f>
        <v>0</v>
      </c>
      <c r="F547" s="12" t="b">
        <f>IF(ISNUMBER(SEARCH(T$1,$B547)),MAX(F$1:F546)+1)</f>
        <v>0</v>
      </c>
      <c r="G547" s="12" t="b">
        <f>IF(ISNUMBER(SEARCH(U$1,$B547)),MAX(G$1:G546)+1)</f>
        <v>0</v>
      </c>
      <c r="H547" s="12" t="b">
        <f>IF(ISNUMBER(SEARCH(V$1,$B547)),MAX(H$1:H546)+1)</f>
        <v>0</v>
      </c>
      <c r="I547" s="12" t="b">
        <f>IF(ISNUMBER(SEARCH(W$1,$B547)),MAX(I$1:I546)+1)</f>
        <v>0</v>
      </c>
      <c r="J547" s="12" t="b">
        <f>IF(ISNUMBER(SEARCH(X$1,$B547)),MAX(J$1:J546)+1)</f>
        <v>0</v>
      </c>
      <c r="K547" s="12" t="b">
        <f>IF(ISNUMBER(SEARCH(Y$1,$B547)),MAX(K$1:K546)+1)</f>
        <v>0</v>
      </c>
      <c r="L547" s="12" t="b">
        <f>IF(ISNUMBER(SEARCH(Z$1,$B547)),MAX(L$1:L546)+1)</f>
        <v>0</v>
      </c>
      <c r="M547" s="12" t="b">
        <f>IF(ISNUMBER(SEARCH(AA$1,$B547)),MAX(M$1:M546)+1)</f>
        <v>0</v>
      </c>
      <c r="N547" s="12" t="b">
        <f>IF(ISNUMBER(SEARCH(AB$1,$B547)),MAX(N$1:N546)+1)</f>
        <v>0</v>
      </c>
      <c r="O547" s="12">
        <f>'AB Touchpoint System Workbook'!K558</f>
        <v>0</v>
      </c>
      <c r="P547" s="13">
        <f t="shared" si="17"/>
        <v>546</v>
      </c>
    </row>
    <row r="548" spans="1:16" x14ac:dyDescent="0.15">
      <c r="A548" s="9">
        <f>'AB Touchpoint System Workbook'!M559</f>
        <v>0</v>
      </c>
      <c r="B548" s="12" t="str">
        <f t="shared" si="16"/>
        <v>00</v>
      </c>
      <c r="C548" s="12" t="b">
        <f>IF(ISNUMBER(SEARCH(Q$1,$B548)),MAX(C$1:C547)+1)</f>
        <v>0</v>
      </c>
      <c r="D548" s="12" t="b">
        <f>IF(ISNUMBER(SEARCH(R$1,$B548)),MAX(D$1:D547)+1)</f>
        <v>0</v>
      </c>
      <c r="E548" s="12" t="b">
        <f>IF(ISNUMBER(SEARCH(S$1,$B548)),MAX(E$1:E547)+1)</f>
        <v>0</v>
      </c>
      <c r="F548" s="12" t="b">
        <f>IF(ISNUMBER(SEARCH(T$1,$B548)),MAX(F$1:F547)+1)</f>
        <v>0</v>
      </c>
      <c r="G548" s="12" t="b">
        <f>IF(ISNUMBER(SEARCH(U$1,$B548)),MAX(G$1:G547)+1)</f>
        <v>0</v>
      </c>
      <c r="H548" s="12" t="b">
        <f>IF(ISNUMBER(SEARCH(V$1,$B548)),MAX(H$1:H547)+1)</f>
        <v>0</v>
      </c>
      <c r="I548" s="12" t="b">
        <f>IF(ISNUMBER(SEARCH(W$1,$B548)),MAX(I$1:I547)+1)</f>
        <v>0</v>
      </c>
      <c r="J548" s="12" t="b">
        <f>IF(ISNUMBER(SEARCH(X$1,$B548)),MAX(J$1:J547)+1)</f>
        <v>0</v>
      </c>
      <c r="K548" s="12" t="b">
        <f>IF(ISNUMBER(SEARCH(Y$1,$B548)),MAX(K$1:K547)+1)</f>
        <v>0</v>
      </c>
      <c r="L548" s="12" t="b">
        <f>IF(ISNUMBER(SEARCH(Z$1,$B548)),MAX(L$1:L547)+1)</f>
        <v>0</v>
      </c>
      <c r="M548" s="12" t="b">
        <f>IF(ISNUMBER(SEARCH(AA$1,$B548)),MAX(M$1:M547)+1)</f>
        <v>0</v>
      </c>
      <c r="N548" s="12" t="b">
        <f>IF(ISNUMBER(SEARCH(AB$1,$B548)),MAX(N$1:N547)+1)</f>
        <v>0</v>
      </c>
      <c r="O548" s="12">
        <f>'AB Touchpoint System Workbook'!K559</f>
        <v>0</v>
      </c>
      <c r="P548" s="13">
        <f t="shared" si="17"/>
        <v>547</v>
      </c>
    </row>
    <row r="549" spans="1:16" x14ac:dyDescent="0.15">
      <c r="A549" s="9">
        <f>'AB Touchpoint System Workbook'!M560</f>
        <v>0</v>
      </c>
      <c r="B549" s="12" t="str">
        <f t="shared" si="16"/>
        <v>00</v>
      </c>
      <c r="C549" s="12" t="b">
        <f>IF(ISNUMBER(SEARCH(Q$1,$B549)),MAX(C$1:C548)+1)</f>
        <v>0</v>
      </c>
      <c r="D549" s="12" t="b">
        <f>IF(ISNUMBER(SEARCH(R$1,$B549)),MAX(D$1:D548)+1)</f>
        <v>0</v>
      </c>
      <c r="E549" s="12" t="b">
        <f>IF(ISNUMBER(SEARCH(S$1,$B549)),MAX(E$1:E548)+1)</f>
        <v>0</v>
      </c>
      <c r="F549" s="12" t="b">
        <f>IF(ISNUMBER(SEARCH(T$1,$B549)),MAX(F$1:F548)+1)</f>
        <v>0</v>
      </c>
      <c r="G549" s="12" t="b">
        <f>IF(ISNUMBER(SEARCH(U$1,$B549)),MAX(G$1:G548)+1)</f>
        <v>0</v>
      </c>
      <c r="H549" s="12" t="b">
        <f>IF(ISNUMBER(SEARCH(V$1,$B549)),MAX(H$1:H548)+1)</f>
        <v>0</v>
      </c>
      <c r="I549" s="12" t="b">
        <f>IF(ISNUMBER(SEARCH(W$1,$B549)),MAX(I$1:I548)+1)</f>
        <v>0</v>
      </c>
      <c r="J549" s="12" t="b">
        <f>IF(ISNUMBER(SEARCH(X$1,$B549)),MAX(J$1:J548)+1)</f>
        <v>0</v>
      </c>
      <c r="K549" s="12" t="b">
        <f>IF(ISNUMBER(SEARCH(Y$1,$B549)),MAX(K$1:K548)+1)</f>
        <v>0</v>
      </c>
      <c r="L549" s="12" t="b">
        <f>IF(ISNUMBER(SEARCH(Z$1,$B549)),MAX(L$1:L548)+1)</f>
        <v>0</v>
      </c>
      <c r="M549" s="12" t="b">
        <f>IF(ISNUMBER(SEARCH(AA$1,$B549)),MAX(M$1:M548)+1)</f>
        <v>0</v>
      </c>
      <c r="N549" s="12" t="b">
        <f>IF(ISNUMBER(SEARCH(AB$1,$B549)),MAX(N$1:N548)+1)</f>
        <v>0</v>
      </c>
      <c r="O549" s="12">
        <f>'AB Touchpoint System Workbook'!K560</f>
        <v>0</v>
      </c>
      <c r="P549" s="13">
        <f t="shared" si="17"/>
        <v>548</v>
      </c>
    </row>
    <row r="550" spans="1:16" x14ac:dyDescent="0.15">
      <c r="A550" s="9">
        <f>'AB Touchpoint System Workbook'!M561</f>
        <v>0</v>
      </c>
      <c r="B550" s="12" t="str">
        <f t="shared" si="16"/>
        <v>00</v>
      </c>
      <c r="C550" s="12" t="b">
        <f>IF(ISNUMBER(SEARCH(Q$1,$B550)),MAX(C$1:C549)+1)</f>
        <v>0</v>
      </c>
      <c r="D550" s="12" t="b">
        <f>IF(ISNUMBER(SEARCH(R$1,$B550)),MAX(D$1:D549)+1)</f>
        <v>0</v>
      </c>
      <c r="E550" s="12" t="b">
        <f>IF(ISNUMBER(SEARCH(S$1,$B550)),MAX(E$1:E549)+1)</f>
        <v>0</v>
      </c>
      <c r="F550" s="12" t="b">
        <f>IF(ISNUMBER(SEARCH(T$1,$B550)),MAX(F$1:F549)+1)</f>
        <v>0</v>
      </c>
      <c r="G550" s="12" t="b">
        <f>IF(ISNUMBER(SEARCH(U$1,$B550)),MAX(G$1:G549)+1)</f>
        <v>0</v>
      </c>
      <c r="H550" s="12" t="b">
        <f>IF(ISNUMBER(SEARCH(V$1,$B550)),MAX(H$1:H549)+1)</f>
        <v>0</v>
      </c>
      <c r="I550" s="12" t="b">
        <f>IF(ISNUMBER(SEARCH(W$1,$B550)),MAX(I$1:I549)+1)</f>
        <v>0</v>
      </c>
      <c r="J550" s="12" t="b">
        <f>IF(ISNUMBER(SEARCH(X$1,$B550)),MAX(J$1:J549)+1)</f>
        <v>0</v>
      </c>
      <c r="K550" s="12" t="b">
        <f>IF(ISNUMBER(SEARCH(Y$1,$B550)),MAX(K$1:K549)+1)</f>
        <v>0</v>
      </c>
      <c r="L550" s="12" t="b">
        <f>IF(ISNUMBER(SEARCH(Z$1,$B550)),MAX(L$1:L549)+1)</f>
        <v>0</v>
      </c>
      <c r="M550" s="12" t="b">
        <f>IF(ISNUMBER(SEARCH(AA$1,$B550)),MAX(M$1:M549)+1)</f>
        <v>0</v>
      </c>
      <c r="N550" s="12" t="b">
        <f>IF(ISNUMBER(SEARCH(AB$1,$B550)),MAX(N$1:N549)+1)</f>
        <v>0</v>
      </c>
      <c r="O550" s="12">
        <f>'AB Touchpoint System Workbook'!K561</f>
        <v>0</v>
      </c>
      <c r="P550" s="13">
        <f t="shared" si="17"/>
        <v>549</v>
      </c>
    </row>
    <row r="551" spans="1:16" x14ac:dyDescent="0.15">
      <c r="A551" s="9">
        <f>'AB Touchpoint System Workbook'!M562</f>
        <v>0</v>
      </c>
      <c r="B551" s="12" t="str">
        <f t="shared" si="16"/>
        <v>00</v>
      </c>
      <c r="C551" s="12" t="b">
        <f>IF(ISNUMBER(SEARCH(Q$1,$B551)),MAX(C$1:C550)+1)</f>
        <v>0</v>
      </c>
      <c r="D551" s="12" t="b">
        <f>IF(ISNUMBER(SEARCH(R$1,$B551)),MAX(D$1:D550)+1)</f>
        <v>0</v>
      </c>
      <c r="E551" s="12" t="b">
        <f>IF(ISNUMBER(SEARCH(S$1,$B551)),MAX(E$1:E550)+1)</f>
        <v>0</v>
      </c>
      <c r="F551" s="12" t="b">
        <f>IF(ISNUMBER(SEARCH(T$1,$B551)),MAX(F$1:F550)+1)</f>
        <v>0</v>
      </c>
      <c r="G551" s="12" t="b">
        <f>IF(ISNUMBER(SEARCH(U$1,$B551)),MAX(G$1:G550)+1)</f>
        <v>0</v>
      </c>
      <c r="H551" s="12" t="b">
        <f>IF(ISNUMBER(SEARCH(V$1,$B551)),MAX(H$1:H550)+1)</f>
        <v>0</v>
      </c>
      <c r="I551" s="12" t="b">
        <f>IF(ISNUMBER(SEARCH(W$1,$B551)),MAX(I$1:I550)+1)</f>
        <v>0</v>
      </c>
      <c r="J551" s="12" t="b">
        <f>IF(ISNUMBER(SEARCH(X$1,$B551)),MAX(J$1:J550)+1)</f>
        <v>0</v>
      </c>
      <c r="K551" s="12" t="b">
        <f>IF(ISNUMBER(SEARCH(Y$1,$B551)),MAX(K$1:K550)+1)</f>
        <v>0</v>
      </c>
      <c r="L551" s="12" t="b">
        <f>IF(ISNUMBER(SEARCH(Z$1,$B551)),MAX(L$1:L550)+1)</f>
        <v>0</v>
      </c>
      <c r="M551" s="12" t="b">
        <f>IF(ISNUMBER(SEARCH(AA$1,$B551)),MAX(M$1:M550)+1)</f>
        <v>0</v>
      </c>
      <c r="N551" s="12" t="b">
        <f>IF(ISNUMBER(SEARCH(AB$1,$B551)),MAX(N$1:N550)+1)</f>
        <v>0</v>
      </c>
      <c r="O551" s="12">
        <f>'AB Touchpoint System Workbook'!K562</f>
        <v>0</v>
      </c>
      <c r="P551" s="13">
        <f t="shared" si="17"/>
        <v>550</v>
      </c>
    </row>
    <row r="552" spans="1:16" x14ac:dyDescent="0.15">
      <c r="A552" s="9">
        <f>'AB Touchpoint System Workbook'!M563</f>
        <v>0</v>
      </c>
      <c r="B552" s="12" t="str">
        <f t="shared" si="16"/>
        <v>00</v>
      </c>
      <c r="C552" s="12" t="b">
        <f>IF(ISNUMBER(SEARCH(Q$1,$B552)),MAX(C$1:C551)+1)</f>
        <v>0</v>
      </c>
      <c r="D552" s="12" t="b">
        <f>IF(ISNUMBER(SEARCH(R$1,$B552)),MAX(D$1:D551)+1)</f>
        <v>0</v>
      </c>
      <c r="E552" s="12" t="b">
        <f>IF(ISNUMBER(SEARCH(S$1,$B552)),MAX(E$1:E551)+1)</f>
        <v>0</v>
      </c>
      <c r="F552" s="12" t="b">
        <f>IF(ISNUMBER(SEARCH(T$1,$B552)),MAX(F$1:F551)+1)</f>
        <v>0</v>
      </c>
      <c r="G552" s="12" t="b">
        <f>IF(ISNUMBER(SEARCH(U$1,$B552)),MAX(G$1:G551)+1)</f>
        <v>0</v>
      </c>
      <c r="H552" s="12" t="b">
        <f>IF(ISNUMBER(SEARCH(V$1,$B552)),MAX(H$1:H551)+1)</f>
        <v>0</v>
      </c>
      <c r="I552" s="12" t="b">
        <f>IF(ISNUMBER(SEARCH(W$1,$B552)),MAX(I$1:I551)+1)</f>
        <v>0</v>
      </c>
      <c r="J552" s="12" t="b">
        <f>IF(ISNUMBER(SEARCH(X$1,$B552)),MAX(J$1:J551)+1)</f>
        <v>0</v>
      </c>
      <c r="K552" s="12" t="b">
        <f>IF(ISNUMBER(SEARCH(Y$1,$B552)),MAX(K$1:K551)+1)</f>
        <v>0</v>
      </c>
      <c r="L552" s="12" t="b">
        <f>IF(ISNUMBER(SEARCH(Z$1,$B552)),MAX(L$1:L551)+1)</f>
        <v>0</v>
      </c>
      <c r="M552" s="12" t="b">
        <f>IF(ISNUMBER(SEARCH(AA$1,$B552)),MAX(M$1:M551)+1)</f>
        <v>0</v>
      </c>
      <c r="N552" s="12" t="b">
        <f>IF(ISNUMBER(SEARCH(AB$1,$B552)),MAX(N$1:N551)+1)</f>
        <v>0</v>
      </c>
      <c r="O552" s="12">
        <f>'AB Touchpoint System Workbook'!K563</f>
        <v>0</v>
      </c>
      <c r="P552" s="13">
        <f t="shared" si="17"/>
        <v>551</v>
      </c>
    </row>
    <row r="553" spans="1:16" x14ac:dyDescent="0.15">
      <c r="A553" s="9">
        <f>'AB Touchpoint System Workbook'!M564</f>
        <v>0</v>
      </c>
      <c r="B553" s="12" t="str">
        <f t="shared" si="16"/>
        <v>00</v>
      </c>
      <c r="C553" s="12" t="b">
        <f>IF(ISNUMBER(SEARCH(Q$1,$B553)),MAX(C$1:C552)+1)</f>
        <v>0</v>
      </c>
      <c r="D553" s="12" t="b">
        <f>IF(ISNUMBER(SEARCH(R$1,$B553)),MAX(D$1:D552)+1)</f>
        <v>0</v>
      </c>
      <c r="E553" s="12" t="b">
        <f>IF(ISNUMBER(SEARCH(S$1,$B553)),MAX(E$1:E552)+1)</f>
        <v>0</v>
      </c>
      <c r="F553" s="12" t="b">
        <f>IF(ISNUMBER(SEARCH(T$1,$B553)),MAX(F$1:F552)+1)</f>
        <v>0</v>
      </c>
      <c r="G553" s="12" t="b">
        <f>IF(ISNUMBER(SEARCH(U$1,$B553)),MAX(G$1:G552)+1)</f>
        <v>0</v>
      </c>
      <c r="H553" s="12" t="b">
        <f>IF(ISNUMBER(SEARCH(V$1,$B553)),MAX(H$1:H552)+1)</f>
        <v>0</v>
      </c>
      <c r="I553" s="12" t="b">
        <f>IF(ISNUMBER(SEARCH(W$1,$B553)),MAX(I$1:I552)+1)</f>
        <v>0</v>
      </c>
      <c r="J553" s="12" t="b">
        <f>IF(ISNUMBER(SEARCH(X$1,$B553)),MAX(J$1:J552)+1)</f>
        <v>0</v>
      </c>
      <c r="K553" s="12" t="b">
        <f>IF(ISNUMBER(SEARCH(Y$1,$B553)),MAX(K$1:K552)+1)</f>
        <v>0</v>
      </c>
      <c r="L553" s="12" t="b">
        <f>IF(ISNUMBER(SEARCH(Z$1,$B553)),MAX(L$1:L552)+1)</f>
        <v>0</v>
      </c>
      <c r="M553" s="12" t="b">
        <f>IF(ISNUMBER(SEARCH(AA$1,$B553)),MAX(M$1:M552)+1)</f>
        <v>0</v>
      </c>
      <c r="N553" s="12" t="b">
        <f>IF(ISNUMBER(SEARCH(AB$1,$B553)),MAX(N$1:N552)+1)</f>
        <v>0</v>
      </c>
      <c r="O553" s="12">
        <f>'AB Touchpoint System Workbook'!K564</f>
        <v>0</v>
      </c>
      <c r="P553" s="13">
        <f t="shared" si="17"/>
        <v>552</v>
      </c>
    </row>
    <row r="554" spans="1:16" x14ac:dyDescent="0.15">
      <c r="A554" s="9">
        <f>'AB Touchpoint System Workbook'!M565</f>
        <v>0</v>
      </c>
      <c r="B554" s="12" t="str">
        <f t="shared" si="16"/>
        <v>00</v>
      </c>
      <c r="C554" s="12" t="b">
        <f>IF(ISNUMBER(SEARCH(Q$1,$B554)),MAX(C$1:C553)+1)</f>
        <v>0</v>
      </c>
      <c r="D554" s="12" t="b">
        <f>IF(ISNUMBER(SEARCH(R$1,$B554)),MAX(D$1:D553)+1)</f>
        <v>0</v>
      </c>
      <c r="E554" s="12" t="b">
        <f>IF(ISNUMBER(SEARCH(S$1,$B554)),MAX(E$1:E553)+1)</f>
        <v>0</v>
      </c>
      <c r="F554" s="12" t="b">
        <f>IF(ISNUMBER(SEARCH(T$1,$B554)),MAX(F$1:F553)+1)</f>
        <v>0</v>
      </c>
      <c r="G554" s="12" t="b">
        <f>IF(ISNUMBER(SEARCH(U$1,$B554)),MAX(G$1:G553)+1)</f>
        <v>0</v>
      </c>
      <c r="H554" s="12" t="b">
        <f>IF(ISNUMBER(SEARCH(V$1,$B554)),MAX(H$1:H553)+1)</f>
        <v>0</v>
      </c>
      <c r="I554" s="12" t="b">
        <f>IF(ISNUMBER(SEARCH(W$1,$B554)),MAX(I$1:I553)+1)</f>
        <v>0</v>
      </c>
      <c r="J554" s="12" t="b">
        <f>IF(ISNUMBER(SEARCH(X$1,$B554)),MAX(J$1:J553)+1)</f>
        <v>0</v>
      </c>
      <c r="K554" s="12" t="b">
        <f>IF(ISNUMBER(SEARCH(Y$1,$B554)),MAX(K$1:K553)+1)</f>
        <v>0</v>
      </c>
      <c r="L554" s="12" t="b">
        <f>IF(ISNUMBER(SEARCH(Z$1,$B554)),MAX(L$1:L553)+1)</f>
        <v>0</v>
      </c>
      <c r="M554" s="12" t="b">
        <f>IF(ISNUMBER(SEARCH(AA$1,$B554)),MAX(M$1:M553)+1)</f>
        <v>0</v>
      </c>
      <c r="N554" s="12" t="b">
        <f>IF(ISNUMBER(SEARCH(AB$1,$B554)),MAX(N$1:N553)+1)</f>
        <v>0</v>
      </c>
      <c r="O554" s="12">
        <f>'AB Touchpoint System Workbook'!K565</f>
        <v>0</v>
      </c>
      <c r="P554" s="13">
        <f t="shared" si="17"/>
        <v>553</v>
      </c>
    </row>
    <row r="555" spans="1:16" x14ac:dyDescent="0.15">
      <c r="A555" s="9">
        <f>'AB Touchpoint System Workbook'!M566</f>
        <v>0</v>
      </c>
      <c r="B555" s="12" t="str">
        <f t="shared" si="16"/>
        <v>00</v>
      </c>
      <c r="C555" s="12" t="b">
        <f>IF(ISNUMBER(SEARCH(Q$1,$B555)),MAX(C$1:C554)+1)</f>
        <v>0</v>
      </c>
      <c r="D555" s="12" t="b">
        <f>IF(ISNUMBER(SEARCH(R$1,$B555)),MAX(D$1:D554)+1)</f>
        <v>0</v>
      </c>
      <c r="E555" s="12" t="b">
        <f>IF(ISNUMBER(SEARCH(S$1,$B555)),MAX(E$1:E554)+1)</f>
        <v>0</v>
      </c>
      <c r="F555" s="12" t="b">
        <f>IF(ISNUMBER(SEARCH(T$1,$B555)),MAX(F$1:F554)+1)</f>
        <v>0</v>
      </c>
      <c r="G555" s="12" t="b">
        <f>IF(ISNUMBER(SEARCH(U$1,$B555)),MAX(G$1:G554)+1)</f>
        <v>0</v>
      </c>
      <c r="H555" s="12" t="b">
        <f>IF(ISNUMBER(SEARCH(V$1,$B555)),MAX(H$1:H554)+1)</f>
        <v>0</v>
      </c>
      <c r="I555" s="12" t="b">
        <f>IF(ISNUMBER(SEARCH(W$1,$B555)),MAX(I$1:I554)+1)</f>
        <v>0</v>
      </c>
      <c r="J555" s="12" t="b">
        <f>IF(ISNUMBER(SEARCH(X$1,$B555)),MAX(J$1:J554)+1)</f>
        <v>0</v>
      </c>
      <c r="K555" s="12" t="b">
        <f>IF(ISNUMBER(SEARCH(Y$1,$B555)),MAX(K$1:K554)+1)</f>
        <v>0</v>
      </c>
      <c r="L555" s="12" t="b">
        <f>IF(ISNUMBER(SEARCH(Z$1,$B555)),MAX(L$1:L554)+1)</f>
        <v>0</v>
      </c>
      <c r="M555" s="12" t="b">
        <f>IF(ISNUMBER(SEARCH(AA$1,$B555)),MAX(M$1:M554)+1)</f>
        <v>0</v>
      </c>
      <c r="N555" s="12" t="b">
        <f>IF(ISNUMBER(SEARCH(AB$1,$B555)),MAX(N$1:N554)+1)</f>
        <v>0</v>
      </c>
      <c r="O555" s="12">
        <f>'AB Touchpoint System Workbook'!K566</f>
        <v>0</v>
      </c>
      <c r="P555" s="13">
        <f t="shared" si="17"/>
        <v>554</v>
      </c>
    </row>
    <row r="556" spans="1:16" x14ac:dyDescent="0.15">
      <c r="A556" s="9">
        <f>'AB Touchpoint System Workbook'!M567</f>
        <v>0</v>
      </c>
      <c r="B556" s="12" t="str">
        <f t="shared" si="16"/>
        <v>00</v>
      </c>
      <c r="C556" s="12" t="b">
        <f>IF(ISNUMBER(SEARCH(Q$1,$B556)),MAX(C$1:C555)+1)</f>
        <v>0</v>
      </c>
      <c r="D556" s="12" t="b">
        <f>IF(ISNUMBER(SEARCH(R$1,$B556)),MAX(D$1:D555)+1)</f>
        <v>0</v>
      </c>
      <c r="E556" s="12" t="b">
        <f>IF(ISNUMBER(SEARCH(S$1,$B556)),MAX(E$1:E555)+1)</f>
        <v>0</v>
      </c>
      <c r="F556" s="12" t="b">
        <f>IF(ISNUMBER(SEARCH(T$1,$B556)),MAX(F$1:F555)+1)</f>
        <v>0</v>
      </c>
      <c r="G556" s="12" t="b">
        <f>IF(ISNUMBER(SEARCH(U$1,$B556)),MAX(G$1:G555)+1)</f>
        <v>0</v>
      </c>
      <c r="H556" s="12" t="b">
        <f>IF(ISNUMBER(SEARCH(V$1,$B556)),MAX(H$1:H555)+1)</f>
        <v>0</v>
      </c>
      <c r="I556" s="12" t="b">
        <f>IF(ISNUMBER(SEARCH(W$1,$B556)),MAX(I$1:I555)+1)</f>
        <v>0</v>
      </c>
      <c r="J556" s="12" t="b">
        <f>IF(ISNUMBER(SEARCH(X$1,$B556)),MAX(J$1:J555)+1)</f>
        <v>0</v>
      </c>
      <c r="K556" s="12" t="b">
        <f>IF(ISNUMBER(SEARCH(Y$1,$B556)),MAX(K$1:K555)+1)</f>
        <v>0</v>
      </c>
      <c r="L556" s="12" t="b">
        <f>IF(ISNUMBER(SEARCH(Z$1,$B556)),MAX(L$1:L555)+1)</f>
        <v>0</v>
      </c>
      <c r="M556" s="12" t="b">
        <f>IF(ISNUMBER(SEARCH(AA$1,$B556)),MAX(M$1:M555)+1)</f>
        <v>0</v>
      </c>
      <c r="N556" s="12" t="b">
        <f>IF(ISNUMBER(SEARCH(AB$1,$B556)),MAX(N$1:N555)+1)</f>
        <v>0</v>
      </c>
      <c r="O556" s="12">
        <f>'AB Touchpoint System Workbook'!K567</f>
        <v>0</v>
      </c>
      <c r="P556" s="13">
        <f t="shared" si="17"/>
        <v>555</v>
      </c>
    </row>
    <row r="557" spans="1:16" x14ac:dyDescent="0.15">
      <c r="A557" s="9">
        <f>'AB Touchpoint System Workbook'!M568</f>
        <v>0</v>
      </c>
      <c r="B557" s="12" t="str">
        <f t="shared" si="16"/>
        <v>00</v>
      </c>
      <c r="C557" s="12" t="b">
        <f>IF(ISNUMBER(SEARCH(Q$1,$B557)),MAX(C$1:C556)+1)</f>
        <v>0</v>
      </c>
      <c r="D557" s="12" t="b">
        <f>IF(ISNUMBER(SEARCH(R$1,$B557)),MAX(D$1:D556)+1)</f>
        <v>0</v>
      </c>
      <c r="E557" s="12" t="b">
        <f>IF(ISNUMBER(SEARCH(S$1,$B557)),MAX(E$1:E556)+1)</f>
        <v>0</v>
      </c>
      <c r="F557" s="12" t="b">
        <f>IF(ISNUMBER(SEARCH(T$1,$B557)),MAX(F$1:F556)+1)</f>
        <v>0</v>
      </c>
      <c r="G557" s="12" t="b">
        <f>IF(ISNUMBER(SEARCH(U$1,$B557)),MAX(G$1:G556)+1)</f>
        <v>0</v>
      </c>
      <c r="H557" s="12" t="b">
        <f>IF(ISNUMBER(SEARCH(V$1,$B557)),MAX(H$1:H556)+1)</f>
        <v>0</v>
      </c>
      <c r="I557" s="12" t="b">
        <f>IF(ISNUMBER(SEARCH(W$1,$B557)),MAX(I$1:I556)+1)</f>
        <v>0</v>
      </c>
      <c r="J557" s="12" t="b">
        <f>IF(ISNUMBER(SEARCH(X$1,$B557)),MAX(J$1:J556)+1)</f>
        <v>0</v>
      </c>
      <c r="K557" s="12" t="b">
        <f>IF(ISNUMBER(SEARCH(Y$1,$B557)),MAX(K$1:K556)+1)</f>
        <v>0</v>
      </c>
      <c r="L557" s="12" t="b">
        <f>IF(ISNUMBER(SEARCH(Z$1,$B557)),MAX(L$1:L556)+1)</f>
        <v>0</v>
      </c>
      <c r="M557" s="12" t="b">
        <f>IF(ISNUMBER(SEARCH(AA$1,$B557)),MAX(M$1:M556)+1)</f>
        <v>0</v>
      </c>
      <c r="N557" s="12" t="b">
        <f>IF(ISNUMBER(SEARCH(AB$1,$B557)),MAX(N$1:N556)+1)</f>
        <v>0</v>
      </c>
      <c r="O557" s="12">
        <f>'AB Touchpoint System Workbook'!K568</f>
        <v>0</v>
      </c>
      <c r="P557" s="13">
        <f t="shared" si="17"/>
        <v>556</v>
      </c>
    </row>
    <row r="558" spans="1:16" x14ac:dyDescent="0.15">
      <c r="A558" s="9">
        <f>'AB Touchpoint System Workbook'!M569</f>
        <v>0</v>
      </c>
      <c r="B558" s="12" t="str">
        <f t="shared" si="16"/>
        <v>00</v>
      </c>
      <c r="C558" s="12" t="b">
        <f>IF(ISNUMBER(SEARCH(Q$1,$B558)),MAX(C$1:C557)+1)</f>
        <v>0</v>
      </c>
      <c r="D558" s="12" t="b">
        <f>IF(ISNUMBER(SEARCH(R$1,$B558)),MAX(D$1:D557)+1)</f>
        <v>0</v>
      </c>
      <c r="E558" s="12" t="b">
        <f>IF(ISNUMBER(SEARCH(S$1,$B558)),MAX(E$1:E557)+1)</f>
        <v>0</v>
      </c>
      <c r="F558" s="12" t="b">
        <f>IF(ISNUMBER(SEARCH(T$1,$B558)),MAX(F$1:F557)+1)</f>
        <v>0</v>
      </c>
      <c r="G558" s="12" t="b">
        <f>IF(ISNUMBER(SEARCH(U$1,$B558)),MAX(G$1:G557)+1)</f>
        <v>0</v>
      </c>
      <c r="H558" s="12" t="b">
        <f>IF(ISNUMBER(SEARCH(V$1,$B558)),MAX(H$1:H557)+1)</f>
        <v>0</v>
      </c>
      <c r="I558" s="12" t="b">
        <f>IF(ISNUMBER(SEARCH(W$1,$B558)),MAX(I$1:I557)+1)</f>
        <v>0</v>
      </c>
      <c r="J558" s="12" t="b">
        <f>IF(ISNUMBER(SEARCH(X$1,$B558)),MAX(J$1:J557)+1)</f>
        <v>0</v>
      </c>
      <c r="K558" s="12" t="b">
        <f>IF(ISNUMBER(SEARCH(Y$1,$B558)),MAX(K$1:K557)+1)</f>
        <v>0</v>
      </c>
      <c r="L558" s="12" t="b">
        <f>IF(ISNUMBER(SEARCH(Z$1,$B558)),MAX(L$1:L557)+1)</f>
        <v>0</v>
      </c>
      <c r="M558" s="12" t="b">
        <f>IF(ISNUMBER(SEARCH(AA$1,$B558)),MAX(M$1:M557)+1)</f>
        <v>0</v>
      </c>
      <c r="N558" s="12" t="b">
        <f>IF(ISNUMBER(SEARCH(AB$1,$B558)),MAX(N$1:N557)+1)</f>
        <v>0</v>
      </c>
      <c r="O558" s="12">
        <f>'AB Touchpoint System Workbook'!K569</f>
        <v>0</v>
      </c>
      <c r="P558" s="13">
        <f t="shared" si="17"/>
        <v>557</v>
      </c>
    </row>
    <row r="559" spans="1:16" x14ac:dyDescent="0.15">
      <c r="A559" s="9">
        <f>'AB Touchpoint System Workbook'!M570</f>
        <v>0</v>
      </c>
      <c r="B559" s="12" t="str">
        <f t="shared" si="16"/>
        <v>00</v>
      </c>
      <c r="C559" s="12" t="b">
        <f>IF(ISNUMBER(SEARCH(Q$1,$B559)),MAX(C$1:C558)+1)</f>
        <v>0</v>
      </c>
      <c r="D559" s="12" t="b">
        <f>IF(ISNUMBER(SEARCH(R$1,$B559)),MAX(D$1:D558)+1)</f>
        <v>0</v>
      </c>
      <c r="E559" s="12" t="b">
        <f>IF(ISNUMBER(SEARCH(S$1,$B559)),MAX(E$1:E558)+1)</f>
        <v>0</v>
      </c>
      <c r="F559" s="12" t="b">
        <f>IF(ISNUMBER(SEARCH(T$1,$B559)),MAX(F$1:F558)+1)</f>
        <v>0</v>
      </c>
      <c r="G559" s="12" t="b">
        <f>IF(ISNUMBER(SEARCH(U$1,$B559)),MAX(G$1:G558)+1)</f>
        <v>0</v>
      </c>
      <c r="H559" s="12" t="b">
        <f>IF(ISNUMBER(SEARCH(V$1,$B559)),MAX(H$1:H558)+1)</f>
        <v>0</v>
      </c>
      <c r="I559" s="12" t="b">
        <f>IF(ISNUMBER(SEARCH(W$1,$B559)),MAX(I$1:I558)+1)</f>
        <v>0</v>
      </c>
      <c r="J559" s="12" t="b">
        <f>IF(ISNUMBER(SEARCH(X$1,$B559)),MAX(J$1:J558)+1)</f>
        <v>0</v>
      </c>
      <c r="K559" s="12" t="b">
        <f>IF(ISNUMBER(SEARCH(Y$1,$B559)),MAX(K$1:K558)+1)</f>
        <v>0</v>
      </c>
      <c r="L559" s="12" t="b">
        <f>IF(ISNUMBER(SEARCH(Z$1,$B559)),MAX(L$1:L558)+1)</f>
        <v>0</v>
      </c>
      <c r="M559" s="12" t="b">
        <f>IF(ISNUMBER(SEARCH(AA$1,$B559)),MAX(M$1:M558)+1)</f>
        <v>0</v>
      </c>
      <c r="N559" s="12" t="b">
        <f>IF(ISNUMBER(SEARCH(AB$1,$B559)),MAX(N$1:N558)+1)</f>
        <v>0</v>
      </c>
      <c r="O559" s="12">
        <f>'AB Touchpoint System Workbook'!K570</f>
        <v>0</v>
      </c>
      <c r="P559" s="13">
        <f t="shared" si="17"/>
        <v>558</v>
      </c>
    </row>
    <row r="560" spans="1:16" x14ac:dyDescent="0.15">
      <c r="A560" s="9">
        <f>'AB Touchpoint System Workbook'!M571</f>
        <v>0</v>
      </c>
      <c r="B560" s="12" t="str">
        <f t="shared" si="16"/>
        <v>00</v>
      </c>
      <c r="C560" s="12" t="b">
        <f>IF(ISNUMBER(SEARCH(Q$1,$B560)),MAX(C$1:C559)+1)</f>
        <v>0</v>
      </c>
      <c r="D560" s="12" t="b">
        <f>IF(ISNUMBER(SEARCH(R$1,$B560)),MAX(D$1:D559)+1)</f>
        <v>0</v>
      </c>
      <c r="E560" s="12" t="b">
        <f>IF(ISNUMBER(SEARCH(S$1,$B560)),MAX(E$1:E559)+1)</f>
        <v>0</v>
      </c>
      <c r="F560" s="12" t="b">
        <f>IF(ISNUMBER(SEARCH(T$1,$B560)),MAX(F$1:F559)+1)</f>
        <v>0</v>
      </c>
      <c r="G560" s="12" t="b">
        <f>IF(ISNUMBER(SEARCH(U$1,$B560)),MAX(G$1:G559)+1)</f>
        <v>0</v>
      </c>
      <c r="H560" s="12" t="b">
        <f>IF(ISNUMBER(SEARCH(V$1,$B560)),MAX(H$1:H559)+1)</f>
        <v>0</v>
      </c>
      <c r="I560" s="12" t="b">
        <f>IF(ISNUMBER(SEARCH(W$1,$B560)),MAX(I$1:I559)+1)</f>
        <v>0</v>
      </c>
      <c r="J560" s="12" t="b">
        <f>IF(ISNUMBER(SEARCH(X$1,$B560)),MAX(J$1:J559)+1)</f>
        <v>0</v>
      </c>
      <c r="K560" s="12" t="b">
        <f>IF(ISNUMBER(SEARCH(Y$1,$B560)),MAX(K$1:K559)+1)</f>
        <v>0</v>
      </c>
      <c r="L560" s="12" t="b">
        <f>IF(ISNUMBER(SEARCH(Z$1,$B560)),MAX(L$1:L559)+1)</f>
        <v>0</v>
      </c>
      <c r="M560" s="12" t="b">
        <f>IF(ISNUMBER(SEARCH(AA$1,$B560)),MAX(M$1:M559)+1)</f>
        <v>0</v>
      </c>
      <c r="N560" s="12" t="b">
        <f>IF(ISNUMBER(SEARCH(AB$1,$B560)),MAX(N$1:N559)+1)</f>
        <v>0</v>
      </c>
      <c r="O560" s="12">
        <f>'AB Touchpoint System Workbook'!K571</f>
        <v>0</v>
      </c>
      <c r="P560" s="13">
        <f t="shared" si="17"/>
        <v>559</v>
      </c>
    </row>
    <row r="561" spans="1:16" x14ac:dyDescent="0.15">
      <c r="A561" s="9">
        <f>'AB Touchpoint System Workbook'!M572</f>
        <v>0</v>
      </c>
      <c r="B561" s="12" t="str">
        <f t="shared" si="16"/>
        <v>00</v>
      </c>
      <c r="C561" s="12" t="b">
        <f>IF(ISNUMBER(SEARCH(Q$1,$B561)),MAX(C$1:C560)+1)</f>
        <v>0</v>
      </c>
      <c r="D561" s="12" t="b">
        <f>IF(ISNUMBER(SEARCH(R$1,$B561)),MAX(D$1:D560)+1)</f>
        <v>0</v>
      </c>
      <c r="E561" s="12" t="b">
        <f>IF(ISNUMBER(SEARCH(S$1,$B561)),MAX(E$1:E560)+1)</f>
        <v>0</v>
      </c>
      <c r="F561" s="12" t="b">
        <f>IF(ISNUMBER(SEARCH(T$1,$B561)),MAX(F$1:F560)+1)</f>
        <v>0</v>
      </c>
      <c r="G561" s="12" t="b">
        <f>IF(ISNUMBER(SEARCH(U$1,$B561)),MAX(G$1:G560)+1)</f>
        <v>0</v>
      </c>
      <c r="H561" s="12" t="b">
        <f>IF(ISNUMBER(SEARCH(V$1,$B561)),MAX(H$1:H560)+1)</f>
        <v>0</v>
      </c>
      <c r="I561" s="12" t="b">
        <f>IF(ISNUMBER(SEARCH(W$1,$B561)),MAX(I$1:I560)+1)</f>
        <v>0</v>
      </c>
      <c r="J561" s="12" t="b">
        <f>IF(ISNUMBER(SEARCH(X$1,$B561)),MAX(J$1:J560)+1)</f>
        <v>0</v>
      </c>
      <c r="K561" s="12" t="b">
        <f>IF(ISNUMBER(SEARCH(Y$1,$B561)),MAX(K$1:K560)+1)</f>
        <v>0</v>
      </c>
      <c r="L561" s="12" t="b">
        <f>IF(ISNUMBER(SEARCH(Z$1,$B561)),MAX(L$1:L560)+1)</f>
        <v>0</v>
      </c>
      <c r="M561" s="12" t="b">
        <f>IF(ISNUMBER(SEARCH(AA$1,$B561)),MAX(M$1:M560)+1)</f>
        <v>0</v>
      </c>
      <c r="N561" s="12" t="b">
        <f>IF(ISNUMBER(SEARCH(AB$1,$B561)),MAX(N$1:N560)+1)</f>
        <v>0</v>
      </c>
      <c r="O561" s="12">
        <f>'AB Touchpoint System Workbook'!K572</f>
        <v>0</v>
      </c>
      <c r="P561" s="13">
        <f t="shared" si="17"/>
        <v>560</v>
      </c>
    </row>
    <row r="562" spans="1:16" x14ac:dyDescent="0.15">
      <c r="A562" s="9">
        <f>'AB Touchpoint System Workbook'!M573</f>
        <v>0</v>
      </c>
      <c r="B562" s="12" t="str">
        <f t="shared" si="16"/>
        <v>00</v>
      </c>
      <c r="C562" s="12" t="b">
        <f>IF(ISNUMBER(SEARCH(Q$1,$B562)),MAX(C$1:C561)+1)</f>
        <v>0</v>
      </c>
      <c r="D562" s="12" t="b">
        <f>IF(ISNUMBER(SEARCH(R$1,$B562)),MAX(D$1:D561)+1)</f>
        <v>0</v>
      </c>
      <c r="E562" s="12" t="b">
        <f>IF(ISNUMBER(SEARCH(S$1,$B562)),MAX(E$1:E561)+1)</f>
        <v>0</v>
      </c>
      <c r="F562" s="12" t="b">
        <f>IF(ISNUMBER(SEARCH(T$1,$B562)),MAX(F$1:F561)+1)</f>
        <v>0</v>
      </c>
      <c r="G562" s="12" t="b">
        <f>IF(ISNUMBER(SEARCH(U$1,$B562)),MAX(G$1:G561)+1)</f>
        <v>0</v>
      </c>
      <c r="H562" s="12" t="b">
        <f>IF(ISNUMBER(SEARCH(V$1,$B562)),MAX(H$1:H561)+1)</f>
        <v>0</v>
      </c>
      <c r="I562" s="12" t="b">
        <f>IF(ISNUMBER(SEARCH(W$1,$B562)),MAX(I$1:I561)+1)</f>
        <v>0</v>
      </c>
      <c r="J562" s="12" t="b">
        <f>IF(ISNUMBER(SEARCH(X$1,$B562)),MAX(J$1:J561)+1)</f>
        <v>0</v>
      </c>
      <c r="K562" s="12" t="b">
        <f>IF(ISNUMBER(SEARCH(Y$1,$B562)),MAX(K$1:K561)+1)</f>
        <v>0</v>
      </c>
      <c r="L562" s="12" t="b">
        <f>IF(ISNUMBER(SEARCH(Z$1,$B562)),MAX(L$1:L561)+1)</f>
        <v>0</v>
      </c>
      <c r="M562" s="12" t="b">
        <f>IF(ISNUMBER(SEARCH(AA$1,$B562)),MAX(M$1:M561)+1)</f>
        <v>0</v>
      </c>
      <c r="N562" s="12" t="b">
        <f>IF(ISNUMBER(SEARCH(AB$1,$B562)),MAX(N$1:N561)+1)</f>
        <v>0</v>
      </c>
      <c r="O562" s="12">
        <f>'AB Touchpoint System Workbook'!K573</f>
        <v>0</v>
      </c>
      <c r="P562" s="13">
        <f t="shared" si="17"/>
        <v>561</v>
      </c>
    </row>
    <row r="563" spans="1:16" x14ac:dyDescent="0.15">
      <c r="A563" s="9">
        <f>'AB Touchpoint System Workbook'!M574</f>
        <v>0</v>
      </c>
      <c r="B563" s="12" t="str">
        <f t="shared" si="16"/>
        <v>00</v>
      </c>
      <c r="C563" s="12" t="b">
        <f>IF(ISNUMBER(SEARCH(Q$1,$B563)),MAX(C$1:C562)+1)</f>
        <v>0</v>
      </c>
      <c r="D563" s="12" t="b">
        <f>IF(ISNUMBER(SEARCH(R$1,$B563)),MAX(D$1:D562)+1)</f>
        <v>0</v>
      </c>
      <c r="E563" s="12" t="b">
        <f>IF(ISNUMBER(SEARCH(S$1,$B563)),MAX(E$1:E562)+1)</f>
        <v>0</v>
      </c>
      <c r="F563" s="12" t="b">
        <f>IF(ISNUMBER(SEARCH(T$1,$B563)),MAX(F$1:F562)+1)</f>
        <v>0</v>
      </c>
      <c r="G563" s="12" t="b">
        <f>IF(ISNUMBER(SEARCH(U$1,$B563)),MAX(G$1:G562)+1)</f>
        <v>0</v>
      </c>
      <c r="H563" s="12" t="b">
        <f>IF(ISNUMBER(SEARCH(V$1,$B563)),MAX(H$1:H562)+1)</f>
        <v>0</v>
      </c>
      <c r="I563" s="12" t="b">
        <f>IF(ISNUMBER(SEARCH(W$1,$B563)),MAX(I$1:I562)+1)</f>
        <v>0</v>
      </c>
      <c r="J563" s="12" t="b">
        <f>IF(ISNUMBER(SEARCH(X$1,$B563)),MAX(J$1:J562)+1)</f>
        <v>0</v>
      </c>
      <c r="K563" s="12" t="b">
        <f>IF(ISNUMBER(SEARCH(Y$1,$B563)),MAX(K$1:K562)+1)</f>
        <v>0</v>
      </c>
      <c r="L563" s="12" t="b">
        <f>IF(ISNUMBER(SEARCH(Z$1,$B563)),MAX(L$1:L562)+1)</f>
        <v>0</v>
      </c>
      <c r="M563" s="12" t="b">
        <f>IF(ISNUMBER(SEARCH(AA$1,$B563)),MAX(M$1:M562)+1)</f>
        <v>0</v>
      </c>
      <c r="N563" s="12" t="b">
        <f>IF(ISNUMBER(SEARCH(AB$1,$B563)),MAX(N$1:N562)+1)</f>
        <v>0</v>
      </c>
      <c r="O563" s="12">
        <f>'AB Touchpoint System Workbook'!K574</f>
        <v>0</v>
      </c>
      <c r="P563" s="13">
        <f t="shared" si="17"/>
        <v>562</v>
      </c>
    </row>
    <row r="564" spans="1:16" x14ac:dyDescent="0.15">
      <c r="A564" s="9">
        <f>'AB Touchpoint System Workbook'!M575</f>
        <v>0</v>
      </c>
      <c r="B564" s="12" t="str">
        <f t="shared" si="16"/>
        <v>00</v>
      </c>
      <c r="C564" s="12" t="b">
        <f>IF(ISNUMBER(SEARCH(Q$1,$B564)),MAX(C$1:C563)+1)</f>
        <v>0</v>
      </c>
      <c r="D564" s="12" t="b">
        <f>IF(ISNUMBER(SEARCH(R$1,$B564)),MAX(D$1:D563)+1)</f>
        <v>0</v>
      </c>
      <c r="E564" s="12" t="b">
        <f>IF(ISNUMBER(SEARCH(S$1,$B564)),MAX(E$1:E563)+1)</f>
        <v>0</v>
      </c>
      <c r="F564" s="12" t="b">
        <f>IF(ISNUMBER(SEARCH(T$1,$B564)),MAX(F$1:F563)+1)</f>
        <v>0</v>
      </c>
      <c r="G564" s="12" t="b">
        <f>IF(ISNUMBER(SEARCH(U$1,$B564)),MAX(G$1:G563)+1)</f>
        <v>0</v>
      </c>
      <c r="H564" s="12" t="b">
        <f>IF(ISNUMBER(SEARCH(V$1,$B564)),MAX(H$1:H563)+1)</f>
        <v>0</v>
      </c>
      <c r="I564" s="12" t="b">
        <f>IF(ISNUMBER(SEARCH(W$1,$B564)),MAX(I$1:I563)+1)</f>
        <v>0</v>
      </c>
      <c r="J564" s="12" t="b">
        <f>IF(ISNUMBER(SEARCH(X$1,$B564)),MAX(J$1:J563)+1)</f>
        <v>0</v>
      </c>
      <c r="K564" s="12" t="b">
        <f>IF(ISNUMBER(SEARCH(Y$1,$B564)),MAX(K$1:K563)+1)</f>
        <v>0</v>
      </c>
      <c r="L564" s="12" t="b">
        <f>IF(ISNUMBER(SEARCH(Z$1,$B564)),MAX(L$1:L563)+1)</f>
        <v>0</v>
      </c>
      <c r="M564" s="12" t="b">
        <f>IF(ISNUMBER(SEARCH(AA$1,$B564)),MAX(M$1:M563)+1)</f>
        <v>0</v>
      </c>
      <c r="N564" s="12" t="b">
        <f>IF(ISNUMBER(SEARCH(AB$1,$B564)),MAX(N$1:N563)+1)</f>
        <v>0</v>
      </c>
      <c r="O564" s="12">
        <f>'AB Touchpoint System Workbook'!K575</f>
        <v>0</v>
      </c>
      <c r="P564" s="13">
        <f t="shared" si="17"/>
        <v>563</v>
      </c>
    </row>
    <row r="565" spans="1:16" x14ac:dyDescent="0.15">
      <c r="A565" s="9">
        <f>'AB Touchpoint System Workbook'!M576</f>
        <v>0</v>
      </c>
      <c r="B565" s="12" t="str">
        <f t="shared" si="16"/>
        <v>00</v>
      </c>
      <c r="C565" s="12" t="b">
        <f>IF(ISNUMBER(SEARCH(Q$1,$B565)),MAX(C$1:C564)+1)</f>
        <v>0</v>
      </c>
      <c r="D565" s="12" t="b">
        <f>IF(ISNUMBER(SEARCH(R$1,$B565)),MAX(D$1:D564)+1)</f>
        <v>0</v>
      </c>
      <c r="E565" s="12" t="b">
        <f>IF(ISNUMBER(SEARCH(S$1,$B565)),MAX(E$1:E564)+1)</f>
        <v>0</v>
      </c>
      <c r="F565" s="12" t="b">
        <f>IF(ISNUMBER(SEARCH(T$1,$B565)),MAX(F$1:F564)+1)</f>
        <v>0</v>
      </c>
      <c r="G565" s="12" t="b">
        <f>IF(ISNUMBER(SEARCH(U$1,$B565)),MAX(G$1:G564)+1)</f>
        <v>0</v>
      </c>
      <c r="H565" s="12" t="b">
        <f>IF(ISNUMBER(SEARCH(V$1,$B565)),MAX(H$1:H564)+1)</f>
        <v>0</v>
      </c>
      <c r="I565" s="12" t="b">
        <f>IF(ISNUMBER(SEARCH(W$1,$B565)),MAX(I$1:I564)+1)</f>
        <v>0</v>
      </c>
      <c r="J565" s="12" t="b">
        <f>IF(ISNUMBER(SEARCH(X$1,$B565)),MAX(J$1:J564)+1)</f>
        <v>0</v>
      </c>
      <c r="K565" s="12" t="b">
        <f>IF(ISNUMBER(SEARCH(Y$1,$B565)),MAX(K$1:K564)+1)</f>
        <v>0</v>
      </c>
      <c r="L565" s="12" t="b">
        <f>IF(ISNUMBER(SEARCH(Z$1,$B565)),MAX(L$1:L564)+1)</f>
        <v>0</v>
      </c>
      <c r="M565" s="12" t="b">
        <f>IF(ISNUMBER(SEARCH(AA$1,$B565)),MAX(M$1:M564)+1)</f>
        <v>0</v>
      </c>
      <c r="N565" s="12" t="b">
        <f>IF(ISNUMBER(SEARCH(AB$1,$B565)),MAX(N$1:N564)+1)</f>
        <v>0</v>
      </c>
      <c r="O565" s="12">
        <f>'AB Touchpoint System Workbook'!K576</f>
        <v>0</v>
      </c>
      <c r="P565" s="13">
        <f t="shared" si="17"/>
        <v>564</v>
      </c>
    </row>
    <row r="566" spans="1:16" x14ac:dyDescent="0.15">
      <c r="A566" s="9">
        <f>'AB Touchpoint System Workbook'!M577</f>
        <v>0</v>
      </c>
      <c r="B566" s="12" t="str">
        <f t="shared" si="16"/>
        <v>00</v>
      </c>
      <c r="C566" s="12" t="b">
        <f>IF(ISNUMBER(SEARCH(Q$1,$B566)),MAX(C$1:C565)+1)</f>
        <v>0</v>
      </c>
      <c r="D566" s="12" t="b">
        <f>IF(ISNUMBER(SEARCH(R$1,$B566)),MAX(D$1:D565)+1)</f>
        <v>0</v>
      </c>
      <c r="E566" s="12" t="b">
        <f>IF(ISNUMBER(SEARCH(S$1,$B566)),MAX(E$1:E565)+1)</f>
        <v>0</v>
      </c>
      <c r="F566" s="12" t="b">
        <f>IF(ISNUMBER(SEARCH(T$1,$B566)),MAX(F$1:F565)+1)</f>
        <v>0</v>
      </c>
      <c r="G566" s="12" t="b">
        <f>IF(ISNUMBER(SEARCH(U$1,$B566)),MAX(G$1:G565)+1)</f>
        <v>0</v>
      </c>
      <c r="H566" s="12" t="b">
        <f>IF(ISNUMBER(SEARCH(V$1,$B566)),MAX(H$1:H565)+1)</f>
        <v>0</v>
      </c>
      <c r="I566" s="12" t="b">
        <f>IF(ISNUMBER(SEARCH(W$1,$B566)),MAX(I$1:I565)+1)</f>
        <v>0</v>
      </c>
      <c r="J566" s="12" t="b">
        <f>IF(ISNUMBER(SEARCH(X$1,$B566)),MAX(J$1:J565)+1)</f>
        <v>0</v>
      </c>
      <c r="K566" s="12" t="b">
        <f>IF(ISNUMBER(SEARCH(Y$1,$B566)),MAX(K$1:K565)+1)</f>
        <v>0</v>
      </c>
      <c r="L566" s="12" t="b">
        <f>IF(ISNUMBER(SEARCH(Z$1,$B566)),MAX(L$1:L565)+1)</f>
        <v>0</v>
      </c>
      <c r="M566" s="12" t="b">
        <f>IF(ISNUMBER(SEARCH(AA$1,$B566)),MAX(M$1:M565)+1)</f>
        <v>0</v>
      </c>
      <c r="N566" s="12" t="b">
        <f>IF(ISNUMBER(SEARCH(AB$1,$B566)),MAX(N$1:N565)+1)</f>
        <v>0</v>
      </c>
      <c r="O566" s="12">
        <f>'AB Touchpoint System Workbook'!K577</f>
        <v>0</v>
      </c>
      <c r="P566" s="13">
        <f t="shared" si="17"/>
        <v>565</v>
      </c>
    </row>
    <row r="567" spans="1:16" x14ac:dyDescent="0.15">
      <c r="A567" s="9">
        <f>'AB Touchpoint System Workbook'!M578</f>
        <v>0</v>
      </c>
      <c r="B567" s="12" t="str">
        <f t="shared" si="16"/>
        <v>00</v>
      </c>
      <c r="C567" s="12" t="b">
        <f>IF(ISNUMBER(SEARCH(Q$1,$B567)),MAX(C$1:C566)+1)</f>
        <v>0</v>
      </c>
      <c r="D567" s="12" t="b">
        <f>IF(ISNUMBER(SEARCH(R$1,$B567)),MAX(D$1:D566)+1)</f>
        <v>0</v>
      </c>
      <c r="E567" s="12" t="b">
        <f>IF(ISNUMBER(SEARCH(S$1,$B567)),MAX(E$1:E566)+1)</f>
        <v>0</v>
      </c>
      <c r="F567" s="12" t="b">
        <f>IF(ISNUMBER(SEARCH(T$1,$B567)),MAX(F$1:F566)+1)</f>
        <v>0</v>
      </c>
      <c r="G567" s="12" t="b">
        <f>IF(ISNUMBER(SEARCH(U$1,$B567)),MAX(G$1:G566)+1)</f>
        <v>0</v>
      </c>
      <c r="H567" s="12" t="b">
        <f>IF(ISNUMBER(SEARCH(V$1,$B567)),MAX(H$1:H566)+1)</f>
        <v>0</v>
      </c>
      <c r="I567" s="12" t="b">
        <f>IF(ISNUMBER(SEARCH(W$1,$B567)),MAX(I$1:I566)+1)</f>
        <v>0</v>
      </c>
      <c r="J567" s="12" t="b">
        <f>IF(ISNUMBER(SEARCH(X$1,$B567)),MAX(J$1:J566)+1)</f>
        <v>0</v>
      </c>
      <c r="K567" s="12" t="b">
        <f>IF(ISNUMBER(SEARCH(Y$1,$B567)),MAX(K$1:K566)+1)</f>
        <v>0</v>
      </c>
      <c r="L567" s="12" t="b">
        <f>IF(ISNUMBER(SEARCH(Z$1,$B567)),MAX(L$1:L566)+1)</f>
        <v>0</v>
      </c>
      <c r="M567" s="12" t="b">
        <f>IF(ISNUMBER(SEARCH(AA$1,$B567)),MAX(M$1:M566)+1)</f>
        <v>0</v>
      </c>
      <c r="N567" s="12" t="b">
        <f>IF(ISNUMBER(SEARCH(AB$1,$B567)),MAX(N$1:N566)+1)</f>
        <v>0</v>
      </c>
      <c r="O567" s="12">
        <f>'AB Touchpoint System Workbook'!K578</f>
        <v>0</v>
      </c>
      <c r="P567" s="13">
        <f t="shared" si="17"/>
        <v>566</v>
      </c>
    </row>
    <row r="568" spans="1:16" x14ac:dyDescent="0.15">
      <c r="A568" s="9">
        <f>'AB Touchpoint System Workbook'!M579</f>
        <v>0</v>
      </c>
      <c r="B568" s="12" t="str">
        <f t="shared" si="16"/>
        <v>00</v>
      </c>
      <c r="C568" s="12" t="b">
        <f>IF(ISNUMBER(SEARCH(Q$1,$B568)),MAX(C$1:C567)+1)</f>
        <v>0</v>
      </c>
      <c r="D568" s="12" t="b">
        <f>IF(ISNUMBER(SEARCH(R$1,$B568)),MAX(D$1:D567)+1)</f>
        <v>0</v>
      </c>
      <c r="E568" s="12" t="b">
        <f>IF(ISNUMBER(SEARCH(S$1,$B568)),MAX(E$1:E567)+1)</f>
        <v>0</v>
      </c>
      <c r="F568" s="12" t="b">
        <f>IF(ISNUMBER(SEARCH(T$1,$B568)),MAX(F$1:F567)+1)</f>
        <v>0</v>
      </c>
      <c r="G568" s="12" t="b">
        <f>IF(ISNUMBER(SEARCH(U$1,$B568)),MAX(G$1:G567)+1)</f>
        <v>0</v>
      </c>
      <c r="H568" s="12" t="b">
        <f>IF(ISNUMBER(SEARCH(V$1,$B568)),MAX(H$1:H567)+1)</f>
        <v>0</v>
      </c>
      <c r="I568" s="12" t="b">
        <f>IF(ISNUMBER(SEARCH(W$1,$B568)),MAX(I$1:I567)+1)</f>
        <v>0</v>
      </c>
      <c r="J568" s="12" t="b">
        <f>IF(ISNUMBER(SEARCH(X$1,$B568)),MAX(J$1:J567)+1)</f>
        <v>0</v>
      </c>
      <c r="K568" s="12" t="b">
        <f>IF(ISNUMBER(SEARCH(Y$1,$B568)),MAX(K$1:K567)+1)</f>
        <v>0</v>
      </c>
      <c r="L568" s="12" t="b">
        <f>IF(ISNUMBER(SEARCH(Z$1,$B568)),MAX(L$1:L567)+1)</f>
        <v>0</v>
      </c>
      <c r="M568" s="12" t="b">
        <f>IF(ISNUMBER(SEARCH(AA$1,$B568)),MAX(M$1:M567)+1)</f>
        <v>0</v>
      </c>
      <c r="N568" s="12" t="b">
        <f>IF(ISNUMBER(SEARCH(AB$1,$B568)),MAX(N$1:N567)+1)</f>
        <v>0</v>
      </c>
      <c r="O568" s="12">
        <f>'AB Touchpoint System Workbook'!K579</f>
        <v>0</v>
      </c>
      <c r="P568" s="13">
        <f t="shared" si="17"/>
        <v>567</v>
      </c>
    </row>
    <row r="569" spans="1:16" x14ac:dyDescent="0.15">
      <c r="A569" s="9">
        <f>'AB Touchpoint System Workbook'!M580</f>
        <v>0</v>
      </c>
      <c r="B569" s="12" t="str">
        <f t="shared" si="16"/>
        <v>00</v>
      </c>
      <c r="C569" s="12" t="b">
        <f>IF(ISNUMBER(SEARCH(Q$1,$B569)),MAX(C$1:C568)+1)</f>
        <v>0</v>
      </c>
      <c r="D569" s="12" t="b">
        <f>IF(ISNUMBER(SEARCH(R$1,$B569)),MAX(D$1:D568)+1)</f>
        <v>0</v>
      </c>
      <c r="E569" s="12" t="b">
        <f>IF(ISNUMBER(SEARCH(S$1,$B569)),MAX(E$1:E568)+1)</f>
        <v>0</v>
      </c>
      <c r="F569" s="12" t="b">
        <f>IF(ISNUMBER(SEARCH(T$1,$B569)),MAX(F$1:F568)+1)</f>
        <v>0</v>
      </c>
      <c r="G569" s="12" t="b">
        <f>IF(ISNUMBER(SEARCH(U$1,$B569)),MAX(G$1:G568)+1)</f>
        <v>0</v>
      </c>
      <c r="H569" s="12" t="b">
        <f>IF(ISNUMBER(SEARCH(V$1,$B569)),MAX(H$1:H568)+1)</f>
        <v>0</v>
      </c>
      <c r="I569" s="12" t="b">
        <f>IF(ISNUMBER(SEARCH(W$1,$B569)),MAX(I$1:I568)+1)</f>
        <v>0</v>
      </c>
      <c r="J569" s="12" t="b">
        <f>IF(ISNUMBER(SEARCH(X$1,$B569)),MAX(J$1:J568)+1)</f>
        <v>0</v>
      </c>
      <c r="K569" s="12" t="b">
        <f>IF(ISNUMBER(SEARCH(Y$1,$B569)),MAX(K$1:K568)+1)</f>
        <v>0</v>
      </c>
      <c r="L569" s="12" t="b">
        <f>IF(ISNUMBER(SEARCH(Z$1,$B569)),MAX(L$1:L568)+1)</f>
        <v>0</v>
      </c>
      <c r="M569" s="12" t="b">
        <f>IF(ISNUMBER(SEARCH(AA$1,$B569)),MAX(M$1:M568)+1)</f>
        <v>0</v>
      </c>
      <c r="N569" s="12" t="b">
        <f>IF(ISNUMBER(SEARCH(AB$1,$B569)),MAX(N$1:N568)+1)</f>
        <v>0</v>
      </c>
      <c r="O569" s="12">
        <f>'AB Touchpoint System Workbook'!K580</f>
        <v>0</v>
      </c>
      <c r="P569" s="13">
        <f t="shared" si="17"/>
        <v>568</v>
      </c>
    </row>
    <row r="570" spans="1:16" x14ac:dyDescent="0.15">
      <c r="A570" s="9">
        <f>'AB Touchpoint System Workbook'!M581</f>
        <v>0</v>
      </c>
      <c r="B570" s="12" t="str">
        <f t="shared" si="16"/>
        <v>00</v>
      </c>
      <c r="C570" s="12" t="b">
        <f>IF(ISNUMBER(SEARCH(Q$1,$B570)),MAX(C$1:C569)+1)</f>
        <v>0</v>
      </c>
      <c r="D570" s="12" t="b">
        <f>IF(ISNUMBER(SEARCH(R$1,$B570)),MAX(D$1:D569)+1)</f>
        <v>0</v>
      </c>
      <c r="E570" s="12" t="b">
        <f>IF(ISNUMBER(SEARCH(S$1,$B570)),MAX(E$1:E569)+1)</f>
        <v>0</v>
      </c>
      <c r="F570" s="12" t="b">
        <f>IF(ISNUMBER(SEARCH(T$1,$B570)),MAX(F$1:F569)+1)</f>
        <v>0</v>
      </c>
      <c r="G570" s="12" t="b">
        <f>IF(ISNUMBER(SEARCH(U$1,$B570)),MAX(G$1:G569)+1)</f>
        <v>0</v>
      </c>
      <c r="H570" s="12" t="b">
        <f>IF(ISNUMBER(SEARCH(V$1,$B570)),MAX(H$1:H569)+1)</f>
        <v>0</v>
      </c>
      <c r="I570" s="12" t="b">
        <f>IF(ISNUMBER(SEARCH(W$1,$B570)),MAX(I$1:I569)+1)</f>
        <v>0</v>
      </c>
      <c r="J570" s="12" t="b">
        <f>IF(ISNUMBER(SEARCH(X$1,$B570)),MAX(J$1:J569)+1)</f>
        <v>0</v>
      </c>
      <c r="K570" s="12" t="b">
        <f>IF(ISNUMBER(SEARCH(Y$1,$B570)),MAX(K$1:K569)+1)</f>
        <v>0</v>
      </c>
      <c r="L570" s="12" t="b">
        <f>IF(ISNUMBER(SEARCH(Z$1,$B570)),MAX(L$1:L569)+1)</f>
        <v>0</v>
      </c>
      <c r="M570" s="12" t="b">
        <f>IF(ISNUMBER(SEARCH(AA$1,$B570)),MAX(M$1:M569)+1)</f>
        <v>0</v>
      </c>
      <c r="N570" s="12" t="b">
        <f>IF(ISNUMBER(SEARCH(AB$1,$B570)),MAX(N$1:N569)+1)</f>
        <v>0</v>
      </c>
      <c r="O570" s="12">
        <f>'AB Touchpoint System Workbook'!K581</f>
        <v>0</v>
      </c>
      <c r="P570" s="13">
        <f t="shared" si="17"/>
        <v>569</v>
      </c>
    </row>
    <row r="571" spans="1:16" x14ac:dyDescent="0.15">
      <c r="A571" s="9">
        <f>'AB Touchpoint System Workbook'!M582</f>
        <v>0</v>
      </c>
      <c r="B571" s="12" t="str">
        <f t="shared" si="16"/>
        <v>00</v>
      </c>
      <c r="C571" s="12" t="b">
        <f>IF(ISNUMBER(SEARCH(Q$1,$B571)),MAX(C$1:C570)+1)</f>
        <v>0</v>
      </c>
      <c r="D571" s="12" t="b">
        <f>IF(ISNUMBER(SEARCH(R$1,$B571)),MAX(D$1:D570)+1)</f>
        <v>0</v>
      </c>
      <c r="E571" s="12" t="b">
        <f>IF(ISNUMBER(SEARCH(S$1,$B571)),MAX(E$1:E570)+1)</f>
        <v>0</v>
      </c>
      <c r="F571" s="12" t="b">
        <f>IF(ISNUMBER(SEARCH(T$1,$B571)),MAX(F$1:F570)+1)</f>
        <v>0</v>
      </c>
      <c r="G571" s="12" t="b">
        <f>IF(ISNUMBER(SEARCH(U$1,$B571)),MAX(G$1:G570)+1)</f>
        <v>0</v>
      </c>
      <c r="H571" s="12" t="b">
        <f>IF(ISNUMBER(SEARCH(V$1,$B571)),MAX(H$1:H570)+1)</f>
        <v>0</v>
      </c>
      <c r="I571" s="12" t="b">
        <f>IF(ISNUMBER(SEARCH(W$1,$B571)),MAX(I$1:I570)+1)</f>
        <v>0</v>
      </c>
      <c r="J571" s="12" t="b">
        <f>IF(ISNUMBER(SEARCH(X$1,$B571)),MAX(J$1:J570)+1)</f>
        <v>0</v>
      </c>
      <c r="K571" s="12" t="b">
        <f>IF(ISNUMBER(SEARCH(Y$1,$B571)),MAX(K$1:K570)+1)</f>
        <v>0</v>
      </c>
      <c r="L571" s="12" t="b">
        <f>IF(ISNUMBER(SEARCH(Z$1,$B571)),MAX(L$1:L570)+1)</f>
        <v>0</v>
      </c>
      <c r="M571" s="12" t="b">
        <f>IF(ISNUMBER(SEARCH(AA$1,$B571)),MAX(M$1:M570)+1)</f>
        <v>0</v>
      </c>
      <c r="N571" s="12" t="b">
        <f>IF(ISNUMBER(SEARCH(AB$1,$B571)),MAX(N$1:N570)+1)</f>
        <v>0</v>
      </c>
      <c r="O571" s="12">
        <f>'AB Touchpoint System Workbook'!K582</f>
        <v>0</v>
      </c>
      <c r="P571" s="13">
        <f t="shared" si="17"/>
        <v>570</v>
      </c>
    </row>
    <row r="572" spans="1:16" x14ac:dyDescent="0.15">
      <c r="A572" s="9">
        <f>'AB Touchpoint System Workbook'!M583</f>
        <v>0</v>
      </c>
      <c r="B572" s="12" t="str">
        <f t="shared" si="16"/>
        <v>00</v>
      </c>
      <c r="C572" s="12" t="b">
        <f>IF(ISNUMBER(SEARCH(Q$1,$B572)),MAX(C$1:C571)+1)</f>
        <v>0</v>
      </c>
      <c r="D572" s="12" t="b">
        <f>IF(ISNUMBER(SEARCH(R$1,$B572)),MAX(D$1:D571)+1)</f>
        <v>0</v>
      </c>
      <c r="E572" s="12" t="b">
        <f>IF(ISNUMBER(SEARCH(S$1,$B572)),MAX(E$1:E571)+1)</f>
        <v>0</v>
      </c>
      <c r="F572" s="12" t="b">
        <f>IF(ISNUMBER(SEARCH(T$1,$B572)),MAX(F$1:F571)+1)</f>
        <v>0</v>
      </c>
      <c r="G572" s="12" t="b">
        <f>IF(ISNUMBER(SEARCH(U$1,$B572)),MAX(G$1:G571)+1)</f>
        <v>0</v>
      </c>
      <c r="H572" s="12" t="b">
        <f>IF(ISNUMBER(SEARCH(V$1,$B572)),MAX(H$1:H571)+1)</f>
        <v>0</v>
      </c>
      <c r="I572" s="12" t="b">
        <f>IF(ISNUMBER(SEARCH(W$1,$B572)),MAX(I$1:I571)+1)</f>
        <v>0</v>
      </c>
      <c r="J572" s="12" t="b">
        <f>IF(ISNUMBER(SEARCH(X$1,$B572)),MAX(J$1:J571)+1)</f>
        <v>0</v>
      </c>
      <c r="K572" s="12" t="b">
        <f>IF(ISNUMBER(SEARCH(Y$1,$B572)),MAX(K$1:K571)+1)</f>
        <v>0</v>
      </c>
      <c r="L572" s="12" t="b">
        <f>IF(ISNUMBER(SEARCH(Z$1,$B572)),MAX(L$1:L571)+1)</f>
        <v>0</v>
      </c>
      <c r="M572" s="12" t="b">
        <f>IF(ISNUMBER(SEARCH(AA$1,$B572)),MAX(M$1:M571)+1)</f>
        <v>0</v>
      </c>
      <c r="N572" s="12" t="b">
        <f>IF(ISNUMBER(SEARCH(AB$1,$B572)),MAX(N$1:N571)+1)</f>
        <v>0</v>
      </c>
      <c r="O572" s="12">
        <f>'AB Touchpoint System Workbook'!K583</f>
        <v>0</v>
      </c>
      <c r="P572" s="13">
        <f t="shared" si="17"/>
        <v>571</v>
      </c>
    </row>
    <row r="573" spans="1:16" x14ac:dyDescent="0.15">
      <c r="A573" s="9">
        <f>'AB Touchpoint System Workbook'!M584</f>
        <v>0</v>
      </c>
      <c r="B573" s="12" t="str">
        <f t="shared" si="16"/>
        <v>00</v>
      </c>
      <c r="C573" s="12" t="b">
        <f>IF(ISNUMBER(SEARCH(Q$1,$B573)),MAX(C$1:C572)+1)</f>
        <v>0</v>
      </c>
      <c r="D573" s="12" t="b">
        <f>IF(ISNUMBER(SEARCH(R$1,$B573)),MAX(D$1:D572)+1)</f>
        <v>0</v>
      </c>
      <c r="E573" s="12" t="b">
        <f>IF(ISNUMBER(SEARCH(S$1,$B573)),MAX(E$1:E572)+1)</f>
        <v>0</v>
      </c>
      <c r="F573" s="12" t="b">
        <f>IF(ISNUMBER(SEARCH(T$1,$B573)),MAX(F$1:F572)+1)</f>
        <v>0</v>
      </c>
      <c r="G573" s="12" t="b">
        <f>IF(ISNUMBER(SEARCH(U$1,$B573)),MAX(G$1:G572)+1)</f>
        <v>0</v>
      </c>
      <c r="H573" s="12" t="b">
        <f>IF(ISNUMBER(SEARCH(V$1,$B573)),MAX(H$1:H572)+1)</f>
        <v>0</v>
      </c>
      <c r="I573" s="12" t="b">
        <f>IF(ISNUMBER(SEARCH(W$1,$B573)),MAX(I$1:I572)+1)</f>
        <v>0</v>
      </c>
      <c r="J573" s="12" t="b">
        <f>IF(ISNUMBER(SEARCH(X$1,$B573)),MAX(J$1:J572)+1)</f>
        <v>0</v>
      </c>
      <c r="K573" s="12" t="b">
        <f>IF(ISNUMBER(SEARCH(Y$1,$B573)),MAX(K$1:K572)+1)</f>
        <v>0</v>
      </c>
      <c r="L573" s="12" t="b">
        <f>IF(ISNUMBER(SEARCH(Z$1,$B573)),MAX(L$1:L572)+1)</f>
        <v>0</v>
      </c>
      <c r="M573" s="12" t="b">
        <f>IF(ISNUMBER(SEARCH(AA$1,$B573)),MAX(M$1:M572)+1)</f>
        <v>0</v>
      </c>
      <c r="N573" s="12" t="b">
        <f>IF(ISNUMBER(SEARCH(AB$1,$B573)),MAX(N$1:N572)+1)</f>
        <v>0</v>
      </c>
      <c r="O573" s="12">
        <f>'AB Touchpoint System Workbook'!K584</f>
        <v>0</v>
      </c>
      <c r="P573" s="13">
        <f t="shared" si="17"/>
        <v>572</v>
      </c>
    </row>
    <row r="574" spans="1:16" x14ac:dyDescent="0.15">
      <c r="A574" s="9">
        <f>'AB Touchpoint System Workbook'!M585</f>
        <v>0</v>
      </c>
      <c r="B574" s="12" t="str">
        <f t="shared" si="16"/>
        <v>00</v>
      </c>
      <c r="C574" s="12" t="b">
        <f>IF(ISNUMBER(SEARCH(Q$1,$B574)),MAX(C$1:C573)+1)</f>
        <v>0</v>
      </c>
      <c r="D574" s="12" t="b">
        <f>IF(ISNUMBER(SEARCH(R$1,$B574)),MAX(D$1:D573)+1)</f>
        <v>0</v>
      </c>
      <c r="E574" s="12" t="b">
        <f>IF(ISNUMBER(SEARCH(S$1,$B574)),MAX(E$1:E573)+1)</f>
        <v>0</v>
      </c>
      <c r="F574" s="12" t="b">
        <f>IF(ISNUMBER(SEARCH(T$1,$B574)),MAX(F$1:F573)+1)</f>
        <v>0</v>
      </c>
      <c r="G574" s="12" t="b">
        <f>IF(ISNUMBER(SEARCH(U$1,$B574)),MAX(G$1:G573)+1)</f>
        <v>0</v>
      </c>
      <c r="H574" s="12" t="b">
        <f>IF(ISNUMBER(SEARCH(V$1,$B574)),MAX(H$1:H573)+1)</f>
        <v>0</v>
      </c>
      <c r="I574" s="12" t="b">
        <f>IF(ISNUMBER(SEARCH(W$1,$B574)),MAX(I$1:I573)+1)</f>
        <v>0</v>
      </c>
      <c r="J574" s="12" t="b">
        <f>IF(ISNUMBER(SEARCH(X$1,$B574)),MAX(J$1:J573)+1)</f>
        <v>0</v>
      </c>
      <c r="K574" s="12" t="b">
        <f>IF(ISNUMBER(SEARCH(Y$1,$B574)),MAX(K$1:K573)+1)</f>
        <v>0</v>
      </c>
      <c r="L574" s="12" t="b">
        <f>IF(ISNUMBER(SEARCH(Z$1,$B574)),MAX(L$1:L573)+1)</f>
        <v>0</v>
      </c>
      <c r="M574" s="12" t="b">
        <f>IF(ISNUMBER(SEARCH(AA$1,$B574)),MAX(M$1:M573)+1)</f>
        <v>0</v>
      </c>
      <c r="N574" s="12" t="b">
        <f>IF(ISNUMBER(SEARCH(AB$1,$B574)),MAX(N$1:N573)+1)</f>
        <v>0</v>
      </c>
      <c r="O574" s="12">
        <f>'AB Touchpoint System Workbook'!K585</f>
        <v>0</v>
      </c>
      <c r="P574" s="13">
        <f t="shared" si="17"/>
        <v>573</v>
      </c>
    </row>
    <row r="575" spans="1:16" x14ac:dyDescent="0.15">
      <c r="A575" s="9">
        <f>'AB Touchpoint System Workbook'!M586</f>
        <v>0</v>
      </c>
      <c r="B575" s="12" t="str">
        <f t="shared" si="16"/>
        <v>00</v>
      </c>
      <c r="C575" s="12" t="b">
        <f>IF(ISNUMBER(SEARCH(Q$1,$B575)),MAX(C$1:C574)+1)</f>
        <v>0</v>
      </c>
      <c r="D575" s="12" t="b">
        <f>IF(ISNUMBER(SEARCH(R$1,$B575)),MAX(D$1:D574)+1)</f>
        <v>0</v>
      </c>
      <c r="E575" s="12" t="b">
        <f>IF(ISNUMBER(SEARCH(S$1,$B575)),MAX(E$1:E574)+1)</f>
        <v>0</v>
      </c>
      <c r="F575" s="12" t="b">
        <f>IF(ISNUMBER(SEARCH(T$1,$B575)),MAX(F$1:F574)+1)</f>
        <v>0</v>
      </c>
      <c r="G575" s="12" t="b">
        <f>IF(ISNUMBER(SEARCH(U$1,$B575)),MAX(G$1:G574)+1)</f>
        <v>0</v>
      </c>
      <c r="H575" s="12" t="b">
        <f>IF(ISNUMBER(SEARCH(V$1,$B575)),MAX(H$1:H574)+1)</f>
        <v>0</v>
      </c>
      <c r="I575" s="12" t="b">
        <f>IF(ISNUMBER(SEARCH(W$1,$B575)),MAX(I$1:I574)+1)</f>
        <v>0</v>
      </c>
      <c r="J575" s="12" t="b">
        <f>IF(ISNUMBER(SEARCH(X$1,$B575)),MAX(J$1:J574)+1)</f>
        <v>0</v>
      </c>
      <c r="K575" s="12" t="b">
        <f>IF(ISNUMBER(SEARCH(Y$1,$B575)),MAX(K$1:K574)+1)</f>
        <v>0</v>
      </c>
      <c r="L575" s="12" t="b">
        <f>IF(ISNUMBER(SEARCH(Z$1,$B575)),MAX(L$1:L574)+1)</f>
        <v>0</v>
      </c>
      <c r="M575" s="12" t="b">
        <f>IF(ISNUMBER(SEARCH(AA$1,$B575)),MAX(M$1:M574)+1)</f>
        <v>0</v>
      </c>
      <c r="N575" s="12" t="b">
        <f>IF(ISNUMBER(SEARCH(AB$1,$B575)),MAX(N$1:N574)+1)</f>
        <v>0</v>
      </c>
      <c r="O575" s="12">
        <f>'AB Touchpoint System Workbook'!K586</f>
        <v>0</v>
      </c>
      <c r="P575" s="13">
        <f t="shared" si="17"/>
        <v>574</v>
      </c>
    </row>
    <row r="576" spans="1:16" x14ac:dyDescent="0.15">
      <c r="A576" s="9">
        <f>'AB Touchpoint System Workbook'!M587</f>
        <v>0</v>
      </c>
      <c r="B576" s="12" t="str">
        <f t="shared" si="16"/>
        <v>00</v>
      </c>
      <c r="C576" s="12" t="b">
        <f>IF(ISNUMBER(SEARCH(Q$1,$B576)),MAX(C$1:C575)+1)</f>
        <v>0</v>
      </c>
      <c r="D576" s="12" t="b">
        <f>IF(ISNUMBER(SEARCH(R$1,$B576)),MAX(D$1:D575)+1)</f>
        <v>0</v>
      </c>
      <c r="E576" s="12" t="b">
        <f>IF(ISNUMBER(SEARCH(S$1,$B576)),MAX(E$1:E575)+1)</f>
        <v>0</v>
      </c>
      <c r="F576" s="12" t="b">
        <f>IF(ISNUMBER(SEARCH(T$1,$B576)),MAX(F$1:F575)+1)</f>
        <v>0</v>
      </c>
      <c r="G576" s="12" t="b">
        <f>IF(ISNUMBER(SEARCH(U$1,$B576)),MAX(G$1:G575)+1)</f>
        <v>0</v>
      </c>
      <c r="H576" s="12" t="b">
        <f>IF(ISNUMBER(SEARCH(V$1,$B576)),MAX(H$1:H575)+1)</f>
        <v>0</v>
      </c>
      <c r="I576" s="12" t="b">
        <f>IF(ISNUMBER(SEARCH(W$1,$B576)),MAX(I$1:I575)+1)</f>
        <v>0</v>
      </c>
      <c r="J576" s="12" t="b">
        <f>IF(ISNUMBER(SEARCH(X$1,$B576)),MAX(J$1:J575)+1)</f>
        <v>0</v>
      </c>
      <c r="K576" s="12" t="b">
        <f>IF(ISNUMBER(SEARCH(Y$1,$B576)),MAX(K$1:K575)+1)</f>
        <v>0</v>
      </c>
      <c r="L576" s="12" t="b">
        <f>IF(ISNUMBER(SEARCH(Z$1,$B576)),MAX(L$1:L575)+1)</f>
        <v>0</v>
      </c>
      <c r="M576" s="12" t="b">
        <f>IF(ISNUMBER(SEARCH(AA$1,$B576)),MAX(M$1:M575)+1)</f>
        <v>0</v>
      </c>
      <c r="N576" s="12" t="b">
        <f>IF(ISNUMBER(SEARCH(AB$1,$B576)),MAX(N$1:N575)+1)</f>
        <v>0</v>
      </c>
      <c r="O576" s="12">
        <f>'AB Touchpoint System Workbook'!K587</f>
        <v>0</v>
      </c>
      <c r="P576" s="13">
        <f t="shared" si="17"/>
        <v>575</v>
      </c>
    </row>
    <row r="577" spans="1:16" x14ac:dyDescent="0.15">
      <c r="A577" s="9">
        <f>'AB Touchpoint System Workbook'!M588</f>
        <v>0</v>
      </c>
      <c r="B577" s="12" t="str">
        <f t="shared" si="16"/>
        <v>00</v>
      </c>
      <c r="C577" s="12" t="b">
        <f>IF(ISNUMBER(SEARCH(Q$1,$B577)),MAX(C$1:C576)+1)</f>
        <v>0</v>
      </c>
      <c r="D577" s="12" t="b">
        <f>IF(ISNUMBER(SEARCH(R$1,$B577)),MAX(D$1:D576)+1)</f>
        <v>0</v>
      </c>
      <c r="E577" s="12" t="b">
        <f>IF(ISNUMBER(SEARCH(S$1,$B577)),MAX(E$1:E576)+1)</f>
        <v>0</v>
      </c>
      <c r="F577" s="12" t="b">
        <f>IF(ISNUMBER(SEARCH(T$1,$B577)),MAX(F$1:F576)+1)</f>
        <v>0</v>
      </c>
      <c r="G577" s="12" t="b">
        <f>IF(ISNUMBER(SEARCH(U$1,$B577)),MAX(G$1:G576)+1)</f>
        <v>0</v>
      </c>
      <c r="H577" s="12" t="b">
        <f>IF(ISNUMBER(SEARCH(V$1,$B577)),MAX(H$1:H576)+1)</f>
        <v>0</v>
      </c>
      <c r="I577" s="12" t="b">
        <f>IF(ISNUMBER(SEARCH(W$1,$B577)),MAX(I$1:I576)+1)</f>
        <v>0</v>
      </c>
      <c r="J577" s="12" t="b">
        <f>IF(ISNUMBER(SEARCH(X$1,$B577)),MAX(J$1:J576)+1)</f>
        <v>0</v>
      </c>
      <c r="K577" s="12" t="b">
        <f>IF(ISNUMBER(SEARCH(Y$1,$B577)),MAX(K$1:K576)+1)</f>
        <v>0</v>
      </c>
      <c r="L577" s="12" t="b">
        <f>IF(ISNUMBER(SEARCH(Z$1,$B577)),MAX(L$1:L576)+1)</f>
        <v>0</v>
      </c>
      <c r="M577" s="12" t="b">
        <f>IF(ISNUMBER(SEARCH(AA$1,$B577)),MAX(M$1:M576)+1)</f>
        <v>0</v>
      </c>
      <c r="N577" s="12" t="b">
        <f>IF(ISNUMBER(SEARCH(AB$1,$B577)),MAX(N$1:N576)+1)</f>
        <v>0</v>
      </c>
      <c r="O577" s="12">
        <f>'AB Touchpoint System Workbook'!K588</f>
        <v>0</v>
      </c>
      <c r="P577" s="13">
        <f t="shared" si="17"/>
        <v>576</v>
      </c>
    </row>
    <row r="578" spans="1:16" x14ac:dyDescent="0.15">
      <c r="A578" s="9">
        <f>'AB Touchpoint System Workbook'!M589</f>
        <v>0</v>
      </c>
      <c r="B578" s="12" t="str">
        <f t="shared" si="16"/>
        <v>00</v>
      </c>
      <c r="C578" s="12" t="b">
        <f>IF(ISNUMBER(SEARCH(Q$1,$B578)),MAX(C$1:C577)+1)</f>
        <v>0</v>
      </c>
      <c r="D578" s="12" t="b">
        <f>IF(ISNUMBER(SEARCH(R$1,$B578)),MAX(D$1:D577)+1)</f>
        <v>0</v>
      </c>
      <c r="E578" s="12" t="b">
        <f>IF(ISNUMBER(SEARCH(S$1,$B578)),MAX(E$1:E577)+1)</f>
        <v>0</v>
      </c>
      <c r="F578" s="12" t="b">
        <f>IF(ISNUMBER(SEARCH(T$1,$B578)),MAX(F$1:F577)+1)</f>
        <v>0</v>
      </c>
      <c r="G578" s="12" t="b">
        <f>IF(ISNUMBER(SEARCH(U$1,$B578)),MAX(G$1:G577)+1)</f>
        <v>0</v>
      </c>
      <c r="H578" s="12" t="b">
        <f>IF(ISNUMBER(SEARCH(V$1,$B578)),MAX(H$1:H577)+1)</f>
        <v>0</v>
      </c>
      <c r="I578" s="12" t="b">
        <f>IF(ISNUMBER(SEARCH(W$1,$B578)),MAX(I$1:I577)+1)</f>
        <v>0</v>
      </c>
      <c r="J578" s="12" t="b">
        <f>IF(ISNUMBER(SEARCH(X$1,$B578)),MAX(J$1:J577)+1)</f>
        <v>0</v>
      </c>
      <c r="K578" s="12" t="b">
        <f>IF(ISNUMBER(SEARCH(Y$1,$B578)),MAX(K$1:K577)+1)</f>
        <v>0</v>
      </c>
      <c r="L578" s="12" t="b">
        <f>IF(ISNUMBER(SEARCH(Z$1,$B578)),MAX(L$1:L577)+1)</f>
        <v>0</v>
      </c>
      <c r="M578" s="12" t="b">
        <f>IF(ISNUMBER(SEARCH(AA$1,$B578)),MAX(M$1:M577)+1)</f>
        <v>0</v>
      </c>
      <c r="N578" s="12" t="b">
        <f>IF(ISNUMBER(SEARCH(AB$1,$B578)),MAX(N$1:N577)+1)</f>
        <v>0</v>
      </c>
      <c r="O578" s="12">
        <f>'AB Touchpoint System Workbook'!K589</f>
        <v>0</v>
      </c>
      <c r="P578" s="13">
        <f t="shared" si="17"/>
        <v>577</v>
      </c>
    </row>
    <row r="579" spans="1:16" x14ac:dyDescent="0.15">
      <c r="A579" s="9">
        <f>'AB Touchpoint System Workbook'!M590</f>
        <v>0</v>
      </c>
      <c r="B579" s="12" t="str">
        <f t="shared" ref="B579:B642" si="18">O579&amp;A579</f>
        <v>00</v>
      </c>
      <c r="C579" s="12" t="b">
        <f>IF(ISNUMBER(SEARCH(Q$1,$B579)),MAX(C$1:C578)+1)</f>
        <v>0</v>
      </c>
      <c r="D579" s="12" t="b">
        <f>IF(ISNUMBER(SEARCH(R$1,$B579)),MAX(D$1:D578)+1)</f>
        <v>0</v>
      </c>
      <c r="E579" s="12" t="b">
        <f>IF(ISNUMBER(SEARCH(S$1,$B579)),MAX(E$1:E578)+1)</f>
        <v>0</v>
      </c>
      <c r="F579" s="12" t="b">
        <f>IF(ISNUMBER(SEARCH(T$1,$B579)),MAX(F$1:F578)+1)</f>
        <v>0</v>
      </c>
      <c r="G579" s="12" t="b">
        <f>IF(ISNUMBER(SEARCH(U$1,$B579)),MAX(G$1:G578)+1)</f>
        <v>0</v>
      </c>
      <c r="H579" s="12" t="b">
        <f>IF(ISNUMBER(SEARCH(V$1,$B579)),MAX(H$1:H578)+1)</f>
        <v>0</v>
      </c>
      <c r="I579" s="12" t="b">
        <f>IF(ISNUMBER(SEARCH(W$1,$B579)),MAX(I$1:I578)+1)</f>
        <v>0</v>
      </c>
      <c r="J579" s="12" t="b">
        <f>IF(ISNUMBER(SEARCH(X$1,$B579)),MAX(J$1:J578)+1)</f>
        <v>0</v>
      </c>
      <c r="K579" s="12" t="b">
        <f>IF(ISNUMBER(SEARCH(Y$1,$B579)),MAX(K$1:K578)+1)</f>
        <v>0</v>
      </c>
      <c r="L579" s="12" t="b">
        <f>IF(ISNUMBER(SEARCH(Z$1,$B579)),MAX(L$1:L578)+1)</f>
        <v>0</v>
      </c>
      <c r="M579" s="12" t="b">
        <f>IF(ISNUMBER(SEARCH(AA$1,$B579)),MAX(M$1:M578)+1)</f>
        <v>0</v>
      </c>
      <c r="N579" s="12" t="b">
        <f>IF(ISNUMBER(SEARCH(AB$1,$B579)),MAX(N$1:N578)+1)</f>
        <v>0</v>
      </c>
      <c r="O579" s="12">
        <f>'AB Touchpoint System Workbook'!K590</f>
        <v>0</v>
      </c>
      <c r="P579" s="13">
        <f t="shared" si="17"/>
        <v>578</v>
      </c>
    </row>
    <row r="580" spans="1:16" x14ac:dyDescent="0.15">
      <c r="A580" s="9">
        <f>'AB Touchpoint System Workbook'!M591</f>
        <v>0</v>
      </c>
      <c r="B580" s="12" t="str">
        <f t="shared" si="18"/>
        <v>00</v>
      </c>
      <c r="C580" s="12" t="b">
        <f>IF(ISNUMBER(SEARCH(Q$1,$B580)),MAX(C$1:C579)+1)</f>
        <v>0</v>
      </c>
      <c r="D580" s="12" t="b">
        <f>IF(ISNUMBER(SEARCH(R$1,$B580)),MAX(D$1:D579)+1)</f>
        <v>0</v>
      </c>
      <c r="E580" s="12" t="b">
        <f>IF(ISNUMBER(SEARCH(S$1,$B580)),MAX(E$1:E579)+1)</f>
        <v>0</v>
      </c>
      <c r="F580" s="12" t="b">
        <f>IF(ISNUMBER(SEARCH(T$1,$B580)),MAX(F$1:F579)+1)</f>
        <v>0</v>
      </c>
      <c r="G580" s="12" t="b">
        <f>IF(ISNUMBER(SEARCH(U$1,$B580)),MAX(G$1:G579)+1)</f>
        <v>0</v>
      </c>
      <c r="H580" s="12" t="b">
        <f>IF(ISNUMBER(SEARCH(V$1,$B580)),MAX(H$1:H579)+1)</f>
        <v>0</v>
      </c>
      <c r="I580" s="12" t="b">
        <f>IF(ISNUMBER(SEARCH(W$1,$B580)),MAX(I$1:I579)+1)</f>
        <v>0</v>
      </c>
      <c r="J580" s="12" t="b">
        <f>IF(ISNUMBER(SEARCH(X$1,$B580)),MAX(J$1:J579)+1)</f>
        <v>0</v>
      </c>
      <c r="K580" s="12" t="b">
        <f>IF(ISNUMBER(SEARCH(Y$1,$B580)),MAX(K$1:K579)+1)</f>
        <v>0</v>
      </c>
      <c r="L580" s="12" t="b">
        <f>IF(ISNUMBER(SEARCH(Z$1,$B580)),MAX(L$1:L579)+1)</f>
        <v>0</v>
      </c>
      <c r="M580" s="12" t="b">
        <f>IF(ISNUMBER(SEARCH(AA$1,$B580)),MAX(M$1:M579)+1)</f>
        <v>0</v>
      </c>
      <c r="N580" s="12" t="b">
        <f>IF(ISNUMBER(SEARCH(AB$1,$B580)),MAX(N$1:N579)+1)</f>
        <v>0</v>
      </c>
      <c r="O580" s="12">
        <f>'AB Touchpoint System Workbook'!K591</f>
        <v>0</v>
      </c>
      <c r="P580" s="13">
        <f t="shared" ref="P580:P643" si="19">P579+1</f>
        <v>579</v>
      </c>
    </row>
    <row r="581" spans="1:16" x14ac:dyDescent="0.15">
      <c r="A581" s="9">
        <f>'AB Touchpoint System Workbook'!M592</f>
        <v>0</v>
      </c>
      <c r="B581" s="12" t="str">
        <f t="shared" si="18"/>
        <v>00</v>
      </c>
      <c r="C581" s="12" t="b">
        <f>IF(ISNUMBER(SEARCH(Q$1,$B581)),MAX(C$1:C580)+1)</f>
        <v>0</v>
      </c>
      <c r="D581" s="12" t="b">
        <f>IF(ISNUMBER(SEARCH(R$1,$B581)),MAX(D$1:D580)+1)</f>
        <v>0</v>
      </c>
      <c r="E581" s="12" t="b">
        <f>IF(ISNUMBER(SEARCH(S$1,$B581)),MAX(E$1:E580)+1)</f>
        <v>0</v>
      </c>
      <c r="F581" s="12" t="b">
        <f>IF(ISNUMBER(SEARCH(T$1,$B581)),MAX(F$1:F580)+1)</f>
        <v>0</v>
      </c>
      <c r="G581" s="12" t="b">
        <f>IF(ISNUMBER(SEARCH(U$1,$B581)),MAX(G$1:G580)+1)</f>
        <v>0</v>
      </c>
      <c r="H581" s="12" t="b">
        <f>IF(ISNUMBER(SEARCH(V$1,$B581)),MAX(H$1:H580)+1)</f>
        <v>0</v>
      </c>
      <c r="I581" s="12" t="b">
        <f>IF(ISNUMBER(SEARCH(W$1,$B581)),MAX(I$1:I580)+1)</f>
        <v>0</v>
      </c>
      <c r="J581" s="12" t="b">
        <f>IF(ISNUMBER(SEARCH(X$1,$B581)),MAX(J$1:J580)+1)</f>
        <v>0</v>
      </c>
      <c r="K581" s="12" t="b">
        <f>IF(ISNUMBER(SEARCH(Y$1,$B581)),MAX(K$1:K580)+1)</f>
        <v>0</v>
      </c>
      <c r="L581" s="12" t="b">
        <f>IF(ISNUMBER(SEARCH(Z$1,$B581)),MAX(L$1:L580)+1)</f>
        <v>0</v>
      </c>
      <c r="M581" s="12" t="b">
        <f>IF(ISNUMBER(SEARCH(AA$1,$B581)),MAX(M$1:M580)+1)</f>
        <v>0</v>
      </c>
      <c r="N581" s="12" t="b">
        <f>IF(ISNUMBER(SEARCH(AB$1,$B581)),MAX(N$1:N580)+1)</f>
        <v>0</v>
      </c>
      <c r="O581" s="12">
        <f>'AB Touchpoint System Workbook'!K592</f>
        <v>0</v>
      </c>
      <c r="P581" s="13">
        <f t="shared" si="19"/>
        <v>580</v>
      </c>
    </row>
    <row r="582" spans="1:16" x14ac:dyDescent="0.15">
      <c r="A582" s="9">
        <f>'AB Touchpoint System Workbook'!M593</f>
        <v>0</v>
      </c>
      <c r="B582" s="12" t="str">
        <f t="shared" si="18"/>
        <v>00</v>
      </c>
      <c r="C582" s="12" t="b">
        <f>IF(ISNUMBER(SEARCH(Q$1,$B582)),MAX(C$1:C581)+1)</f>
        <v>0</v>
      </c>
      <c r="D582" s="12" t="b">
        <f>IF(ISNUMBER(SEARCH(R$1,$B582)),MAX(D$1:D581)+1)</f>
        <v>0</v>
      </c>
      <c r="E582" s="12" t="b">
        <f>IF(ISNUMBER(SEARCH(S$1,$B582)),MAX(E$1:E581)+1)</f>
        <v>0</v>
      </c>
      <c r="F582" s="12" t="b">
        <f>IF(ISNUMBER(SEARCH(T$1,$B582)),MAX(F$1:F581)+1)</f>
        <v>0</v>
      </c>
      <c r="G582" s="12" t="b">
        <f>IF(ISNUMBER(SEARCH(U$1,$B582)),MAX(G$1:G581)+1)</f>
        <v>0</v>
      </c>
      <c r="H582" s="12" t="b">
        <f>IF(ISNUMBER(SEARCH(V$1,$B582)),MAX(H$1:H581)+1)</f>
        <v>0</v>
      </c>
      <c r="I582" s="12" t="b">
        <f>IF(ISNUMBER(SEARCH(W$1,$B582)),MAX(I$1:I581)+1)</f>
        <v>0</v>
      </c>
      <c r="J582" s="12" t="b">
        <f>IF(ISNUMBER(SEARCH(X$1,$B582)),MAX(J$1:J581)+1)</f>
        <v>0</v>
      </c>
      <c r="K582" s="12" t="b">
        <f>IF(ISNUMBER(SEARCH(Y$1,$B582)),MAX(K$1:K581)+1)</f>
        <v>0</v>
      </c>
      <c r="L582" s="12" t="b">
        <f>IF(ISNUMBER(SEARCH(Z$1,$B582)),MAX(L$1:L581)+1)</f>
        <v>0</v>
      </c>
      <c r="M582" s="12" t="b">
        <f>IF(ISNUMBER(SEARCH(AA$1,$B582)),MAX(M$1:M581)+1)</f>
        <v>0</v>
      </c>
      <c r="N582" s="12" t="b">
        <f>IF(ISNUMBER(SEARCH(AB$1,$B582)),MAX(N$1:N581)+1)</f>
        <v>0</v>
      </c>
      <c r="O582" s="12">
        <f>'AB Touchpoint System Workbook'!K593</f>
        <v>0</v>
      </c>
      <c r="P582" s="13">
        <f t="shared" si="19"/>
        <v>581</v>
      </c>
    </row>
    <row r="583" spans="1:16" x14ac:dyDescent="0.15">
      <c r="A583" s="9">
        <f>'AB Touchpoint System Workbook'!M594</f>
        <v>0</v>
      </c>
      <c r="B583" s="12" t="str">
        <f t="shared" si="18"/>
        <v>00</v>
      </c>
      <c r="C583" s="12" t="b">
        <f>IF(ISNUMBER(SEARCH(Q$1,$B583)),MAX(C$1:C582)+1)</f>
        <v>0</v>
      </c>
      <c r="D583" s="12" t="b">
        <f>IF(ISNUMBER(SEARCH(R$1,$B583)),MAX(D$1:D582)+1)</f>
        <v>0</v>
      </c>
      <c r="E583" s="12" t="b">
        <f>IF(ISNUMBER(SEARCH(S$1,$B583)),MAX(E$1:E582)+1)</f>
        <v>0</v>
      </c>
      <c r="F583" s="12" t="b">
        <f>IF(ISNUMBER(SEARCH(T$1,$B583)),MAX(F$1:F582)+1)</f>
        <v>0</v>
      </c>
      <c r="G583" s="12" t="b">
        <f>IF(ISNUMBER(SEARCH(U$1,$B583)),MAX(G$1:G582)+1)</f>
        <v>0</v>
      </c>
      <c r="H583" s="12" t="b">
        <f>IF(ISNUMBER(SEARCH(V$1,$B583)),MAX(H$1:H582)+1)</f>
        <v>0</v>
      </c>
      <c r="I583" s="12" t="b">
        <f>IF(ISNUMBER(SEARCH(W$1,$B583)),MAX(I$1:I582)+1)</f>
        <v>0</v>
      </c>
      <c r="J583" s="12" t="b">
        <f>IF(ISNUMBER(SEARCH(X$1,$B583)),MAX(J$1:J582)+1)</f>
        <v>0</v>
      </c>
      <c r="K583" s="12" t="b">
        <f>IF(ISNUMBER(SEARCH(Y$1,$B583)),MAX(K$1:K582)+1)</f>
        <v>0</v>
      </c>
      <c r="L583" s="12" t="b">
        <f>IF(ISNUMBER(SEARCH(Z$1,$B583)),MAX(L$1:L582)+1)</f>
        <v>0</v>
      </c>
      <c r="M583" s="12" t="b">
        <f>IF(ISNUMBER(SEARCH(AA$1,$B583)),MAX(M$1:M582)+1)</f>
        <v>0</v>
      </c>
      <c r="N583" s="12" t="b">
        <f>IF(ISNUMBER(SEARCH(AB$1,$B583)),MAX(N$1:N582)+1)</f>
        <v>0</v>
      </c>
      <c r="O583" s="12">
        <f>'AB Touchpoint System Workbook'!K594</f>
        <v>0</v>
      </c>
      <c r="P583" s="13">
        <f t="shared" si="19"/>
        <v>582</v>
      </c>
    </row>
    <row r="584" spans="1:16" x14ac:dyDescent="0.15">
      <c r="A584" s="9">
        <f>'AB Touchpoint System Workbook'!M595</f>
        <v>0</v>
      </c>
      <c r="B584" s="12" t="str">
        <f t="shared" si="18"/>
        <v>00</v>
      </c>
      <c r="C584" s="12" t="b">
        <f>IF(ISNUMBER(SEARCH(Q$1,$B584)),MAX(C$1:C583)+1)</f>
        <v>0</v>
      </c>
      <c r="D584" s="12" t="b">
        <f>IF(ISNUMBER(SEARCH(R$1,$B584)),MAX(D$1:D583)+1)</f>
        <v>0</v>
      </c>
      <c r="E584" s="12" t="b">
        <f>IF(ISNUMBER(SEARCH(S$1,$B584)),MAX(E$1:E583)+1)</f>
        <v>0</v>
      </c>
      <c r="F584" s="12" t="b">
        <f>IF(ISNUMBER(SEARCH(T$1,$B584)),MAX(F$1:F583)+1)</f>
        <v>0</v>
      </c>
      <c r="G584" s="12" t="b">
        <f>IF(ISNUMBER(SEARCH(U$1,$B584)),MAX(G$1:G583)+1)</f>
        <v>0</v>
      </c>
      <c r="H584" s="12" t="b">
        <f>IF(ISNUMBER(SEARCH(V$1,$B584)),MAX(H$1:H583)+1)</f>
        <v>0</v>
      </c>
      <c r="I584" s="12" t="b">
        <f>IF(ISNUMBER(SEARCH(W$1,$B584)),MAX(I$1:I583)+1)</f>
        <v>0</v>
      </c>
      <c r="J584" s="12" t="b">
        <f>IF(ISNUMBER(SEARCH(X$1,$B584)),MAX(J$1:J583)+1)</f>
        <v>0</v>
      </c>
      <c r="K584" s="12" t="b">
        <f>IF(ISNUMBER(SEARCH(Y$1,$B584)),MAX(K$1:K583)+1)</f>
        <v>0</v>
      </c>
      <c r="L584" s="12" t="b">
        <f>IF(ISNUMBER(SEARCH(Z$1,$B584)),MAX(L$1:L583)+1)</f>
        <v>0</v>
      </c>
      <c r="M584" s="12" t="b">
        <f>IF(ISNUMBER(SEARCH(AA$1,$B584)),MAX(M$1:M583)+1)</f>
        <v>0</v>
      </c>
      <c r="N584" s="12" t="b">
        <f>IF(ISNUMBER(SEARCH(AB$1,$B584)),MAX(N$1:N583)+1)</f>
        <v>0</v>
      </c>
      <c r="O584" s="12">
        <f>'AB Touchpoint System Workbook'!K595</f>
        <v>0</v>
      </c>
      <c r="P584" s="13">
        <f t="shared" si="19"/>
        <v>583</v>
      </c>
    </row>
    <row r="585" spans="1:16" x14ac:dyDescent="0.15">
      <c r="A585" s="9">
        <f>'AB Touchpoint System Workbook'!M596</f>
        <v>0</v>
      </c>
      <c r="B585" s="12" t="str">
        <f t="shared" si="18"/>
        <v>00</v>
      </c>
      <c r="C585" s="12" t="b">
        <f>IF(ISNUMBER(SEARCH(Q$1,$B585)),MAX(C$1:C584)+1)</f>
        <v>0</v>
      </c>
      <c r="D585" s="12" t="b">
        <f>IF(ISNUMBER(SEARCH(R$1,$B585)),MAX(D$1:D584)+1)</f>
        <v>0</v>
      </c>
      <c r="E585" s="12" t="b">
        <f>IF(ISNUMBER(SEARCH(S$1,$B585)),MAX(E$1:E584)+1)</f>
        <v>0</v>
      </c>
      <c r="F585" s="12" t="b">
        <f>IF(ISNUMBER(SEARCH(T$1,$B585)),MAX(F$1:F584)+1)</f>
        <v>0</v>
      </c>
      <c r="G585" s="12" t="b">
        <f>IF(ISNUMBER(SEARCH(U$1,$B585)),MAX(G$1:G584)+1)</f>
        <v>0</v>
      </c>
      <c r="H585" s="12" t="b">
        <f>IF(ISNUMBER(SEARCH(V$1,$B585)),MAX(H$1:H584)+1)</f>
        <v>0</v>
      </c>
      <c r="I585" s="12" t="b">
        <f>IF(ISNUMBER(SEARCH(W$1,$B585)),MAX(I$1:I584)+1)</f>
        <v>0</v>
      </c>
      <c r="J585" s="12" t="b">
        <f>IF(ISNUMBER(SEARCH(X$1,$B585)),MAX(J$1:J584)+1)</f>
        <v>0</v>
      </c>
      <c r="K585" s="12" t="b">
        <f>IF(ISNUMBER(SEARCH(Y$1,$B585)),MAX(K$1:K584)+1)</f>
        <v>0</v>
      </c>
      <c r="L585" s="12" t="b">
        <f>IF(ISNUMBER(SEARCH(Z$1,$B585)),MAX(L$1:L584)+1)</f>
        <v>0</v>
      </c>
      <c r="M585" s="12" t="b">
        <f>IF(ISNUMBER(SEARCH(AA$1,$B585)),MAX(M$1:M584)+1)</f>
        <v>0</v>
      </c>
      <c r="N585" s="12" t="b">
        <f>IF(ISNUMBER(SEARCH(AB$1,$B585)),MAX(N$1:N584)+1)</f>
        <v>0</v>
      </c>
      <c r="O585" s="12">
        <f>'AB Touchpoint System Workbook'!K596</f>
        <v>0</v>
      </c>
      <c r="P585" s="13">
        <f t="shared" si="19"/>
        <v>584</v>
      </c>
    </row>
    <row r="586" spans="1:16" x14ac:dyDescent="0.15">
      <c r="A586" s="9">
        <f>'AB Touchpoint System Workbook'!M597</f>
        <v>0</v>
      </c>
      <c r="B586" s="12" t="str">
        <f t="shared" si="18"/>
        <v>00</v>
      </c>
      <c r="C586" s="12" t="b">
        <f>IF(ISNUMBER(SEARCH(Q$1,$B586)),MAX(C$1:C585)+1)</f>
        <v>0</v>
      </c>
      <c r="D586" s="12" t="b">
        <f>IF(ISNUMBER(SEARCH(R$1,$B586)),MAX(D$1:D585)+1)</f>
        <v>0</v>
      </c>
      <c r="E586" s="12" t="b">
        <f>IF(ISNUMBER(SEARCH(S$1,$B586)),MAX(E$1:E585)+1)</f>
        <v>0</v>
      </c>
      <c r="F586" s="12" t="b">
        <f>IF(ISNUMBER(SEARCH(T$1,$B586)),MAX(F$1:F585)+1)</f>
        <v>0</v>
      </c>
      <c r="G586" s="12" t="b">
        <f>IF(ISNUMBER(SEARCH(U$1,$B586)),MAX(G$1:G585)+1)</f>
        <v>0</v>
      </c>
      <c r="H586" s="12" t="b">
        <f>IF(ISNUMBER(SEARCH(V$1,$B586)),MAX(H$1:H585)+1)</f>
        <v>0</v>
      </c>
      <c r="I586" s="12" t="b">
        <f>IF(ISNUMBER(SEARCH(W$1,$B586)),MAX(I$1:I585)+1)</f>
        <v>0</v>
      </c>
      <c r="J586" s="12" t="b">
        <f>IF(ISNUMBER(SEARCH(X$1,$B586)),MAX(J$1:J585)+1)</f>
        <v>0</v>
      </c>
      <c r="K586" s="12" t="b">
        <f>IF(ISNUMBER(SEARCH(Y$1,$B586)),MAX(K$1:K585)+1)</f>
        <v>0</v>
      </c>
      <c r="L586" s="12" t="b">
        <f>IF(ISNUMBER(SEARCH(Z$1,$B586)),MAX(L$1:L585)+1)</f>
        <v>0</v>
      </c>
      <c r="M586" s="12" t="b">
        <f>IF(ISNUMBER(SEARCH(AA$1,$B586)),MAX(M$1:M585)+1)</f>
        <v>0</v>
      </c>
      <c r="N586" s="12" t="b">
        <f>IF(ISNUMBER(SEARCH(AB$1,$B586)),MAX(N$1:N585)+1)</f>
        <v>0</v>
      </c>
      <c r="O586" s="12">
        <f>'AB Touchpoint System Workbook'!K597</f>
        <v>0</v>
      </c>
      <c r="P586" s="13">
        <f t="shared" si="19"/>
        <v>585</v>
      </c>
    </row>
    <row r="587" spans="1:16" x14ac:dyDescent="0.15">
      <c r="A587" s="9">
        <f>'AB Touchpoint System Workbook'!M598</f>
        <v>0</v>
      </c>
      <c r="B587" s="12" t="str">
        <f t="shared" si="18"/>
        <v>00</v>
      </c>
      <c r="C587" s="12" t="b">
        <f>IF(ISNUMBER(SEARCH(Q$1,$B587)),MAX(C$1:C586)+1)</f>
        <v>0</v>
      </c>
      <c r="D587" s="12" t="b">
        <f>IF(ISNUMBER(SEARCH(R$1,$B587)),MAX(D$1:D586)+1)</f>
        <v>0</v>
      </c>
      <c r="E587" s="12" t="b">
        <f>IF(ISNUMBER(SEARCH(S$1,$B587)),MAX(E$1:E586)+1)</f>
        <v>0</v>
      </c>
      <c r="F587" s="12" t="b">
        <f>IF(ISNUMBER(SEARCH(T$1,$B587)),MAX(F$1:F586)+1)</f>
        <v>0</v>
      </c>
      <c r="G587" s="12" t="b">
        <f>IF(ISNUMBER(SEARCH(U$1,$B587)),MAX(G$1:G586)+1)</f>
        <v>0</v>
      </c>
      <c r="H587" s="12" t="b">
        <f>IF(ISNUMBER(SEARCH(V$1,$B587)),MAX(H$1:H586)+1)</f>
        <v>0</v>
      </c>
      <c r="I587" s="12" t="b">
        <f>IF(ISNUMBER(SEARCH(W$1,$B587)),MAX(I$1:I586)+1)</f>
        <v>0</v>
      </c>
      <c r="J587" s="12" t="b">
        <f>IF(ISNUMBER(SEARCH(X$1,$B587)),MAX(J$1:J586)+1)</f>
        <v>0</v>
      </c>
      <c r="K587" s="12" t="b">
        <f>IF(ISNUMBER(SEARCH(Y$1,$B587)),MAX(K$1:K586)+1)</f>
        <v>0</v>
      </c>
      <c r="L587" s="12" t="b">
        <f>IF(ISNUMBER(SEARCH(Z$1,$B587)),MAX(L$1:L586)+1)</f>
        <v>0</v>
      </c>
      <c r="M587" s="12" t="b">
        <f>IF(ISNUMBER(SEARCH(AA$1,$B587)),MAX(M$1:M586)+1)</f>
        <v>0</v>
      </c>
      <c r="N587" s="12" t="b">
        <f>IF(ISNUMBER(SEARCH(AB$1,$B587)),MAX(N$1:N586)+1)</f>
        <v>0</v>
      </c>
      <c r="O587" s="12">
        <f>'AB Touchpoint System Workbook'!K598</f>
        <v>0</v>
      </c>
      <c r="P587" s="13">
        <f t="shared" si="19"/>
        <v>586</v>
      </c>
    </row>
    <row r="588" spans="1:16" x14ac:dyDescent="0.15">
      <c r="A588" s="9">
        <f>'AB Touchpoint System Workbook'!M599</f>
        <v>0</v>
      </c>
      <c r="B588" s="12" t="str">
        <f t="shared" si="18"/>
        <v>00</v>
      </c>
      <c r="C588" s="12" t="b">
        <f>IF(ISNUMBER(SEARCH(Q$1,$B588)),MAX(C$1:C587)+1)</f>
        <v>0</v>
      </c>
      <c r="D588" s="12" t="b">
        <f>IF(ISNUMBER(SEARCH(R$1,$B588)),MAX(D$1:D587)+1)</f>
        <v>0</v>
      </c>
      <c r="E588" s="12" t="b">
        <f>IF(ISNUMBER(SEARCH(S$1,$B588)),MAX(E$1:E587)+1)</f>
        <v>0</v>
      </c>
      <c r="F588" s="12" t="b">
        <f>IF(ISNUMBER(SEARCH(T$1,$B588)),MAX(F$1:F587)+1)</f>
        <v>0</v>
      </c>
      <c r="G588" s="12" t="b">
        <f>IF(ISNUMBER(SEARCH(U$1,$B588)),MAX(G$1:G587)+1)</f>
        <v>0</v>
      </c>
      <c r="H588" s="12" t="b">
        <f>IF(ISNUMBER(SEARCH(V$1,$B588)),MAX(H$1:H587)+1)</f>
        <v>0</v>
      </c>
      <c r="I588" s="12" t="b">
        <f>IF(ISNUMBER(SEARCH(W$1,$B588)),MAX(I$1:I587)+1)</f>
        <v>0</v>
      </c>
      <c r="J588" s="12" t="b">
        <f>IF(ISNUMBER(SEARCH(X$1,$B588)),MAX(J$1:J587)+1)</f>
        <v>0</v>
      </c>
      <c r="K588" s="12" t="b">
        <f>IF(ISNUMBER(SEARCH(Y$1,$B588)),MAX(K$1:K587)+1)</f>
        <v>0</v>
      </c>
      <c r="L588" s="12" t="b">
        <f>IF(ISNUMBER(SEARCH(Z$1,$B588)),MAX(L$1:L587)+1)</f>
        <v>0</v>
      </c>
      <c r="M588" s="12" t="b">
        <f>IF(ISNUMBER(SEARCH(AA$1,$B588)),MAX(M$1:M587)+1)</f>
        <v>0</v>
      </c>
      <c r="N588" s="12" t="b">
        <f>IF(ISNUMBER(SEARCH(AB$1,$B588)),MAX(N$1:N587)+1)</f>
        <v>0</v>
      </c>
      <c r="O588" s="12">
        <f>'AB Touchpoint System Workbook'!K599</f>
        <v>0</v>
      </c>
      <c r="P588" s="13">
        <f t="shared" si="19"/>
        <v>587</v>
      </c>
    </row>
    <row r="589" spans="1:16" x14ac:dyDescent="0.15">
      <c r="A589" s="9">
        <f>'AB Touchpoint System Workbook'!M600</f>
        <v>0</v>
      </c>
      <c r="B589" s="12" t="str">
        <f t="shared" si="18"/>
        <v>00</v>
      </c>
      <c r="C589" s="12" t="b">
        <f>IF(ISNUMBER(SEARCH(Q$1,$B589)),MAX(C$1:C588)+1)</f>
        <v>0</v>
      </c>
      <c r="D589" s="12" t="b">
        <f>IF(ISNUMBER(SEARCH(R$1,$B589)),MAX(D$1:D588)+1)</f>
        <v>0</v>
      </c>
      <c r="E589" s="12" t="b">
        <f>IF(ISNUMBER(SEARCH(S$1,$B589)),MAX(E$1:E588)+1)</f>
        <v>0</v>
      </c>
      <c r="F589" s="12" t="b">
        <f>IF(ISNUMBER(SEARCH(T$1,$B589)),MAX(F$1:F588)+1)</f>
        <v>0</v>
      </c>
      <c r="G589" s="12" t="b">
        <f>IF(ISNUMBER(SEARCH(U$1,$B589)),MAX(G$1:G588)+1)</f>
        <v>0</v>
      </c>
      <c r="H589" s="12" t="b">
        <f>IF(ISNUMBER(SEARCH(V$1,$B589)),MAX(H$1:H588)+1)</f>
        <v>0</v>
      </c>
      <c r="I589" s="12" t="b">
        <f>IF(ISNUMBER(SEARCH(W$1,$B589)),MAX(I$1:I588)+1)</f>
        <v>0</v>
      </c>
      <c r="J589" s="12" t="b">
        <f>IF(ISNUMBER(SEARCH(X$1,$B589)),MAX(J$1:J588)+1)</f>
        <v>0</v>
      </c>
      <c r="K589" s="12" t="b">
        <f>IF(ISNUMBER(SEARCH(Y$1,$B589)),MAX(K$1:K588)+1)</f>
        <v>0</v>
      </c>
      <c r="L589" s="12" t="b">
        <f>IF(ISNUMBER(SEARCH(Z$1,$B589)),MAX(L$1:L588)+1)</f>
        <v>0</v>
      </c>
      <c r="M589" s="12" t="b">
        <f>IF(ISNUMBER(SEARCH(AA$1,$B589)),MAX(M$1:M588)+1)</f>
        <v>0</v>
      </c>
      <c r="N589" s="12" t="b">
        <f>IF(ISNUMBER(SEARCH(AB$1,$B589)),MAX(N$1:N588)+1)</f>
        <v>0</v>
      </c>
      <c r="O589" s="12">
        <f>'AB Touchpoint System Workbook'!K600</f>
        <v>0</v>
      </c>
      <c r="P589" s="13">
        <f t="shared" si="19"/>
        <v>588</v>
      </c>
    </row>
    <row r="590" spans="1:16" x14ac:dyDescent="0.15">
      <c r="A590" s="9">
        <f>'AB Touchpoint System Workbook'!M601</f>
        <v>0</v>
      </c>
      <c r="B590" s="12" t="str">
        <f t="shared" si="18"/>
        <v>00</v>
      </c>
      <c r="C590" s="12" t="b">
        <f>IF(ISNUMBER(SEARCH(Q$1,$B590)),MAX(C$1:C589)+1)</f>
        <v>0</v>
      </c>
      <c r="D590" s="12" t="b">
        <f>IF(ISNUMBER(SEARCH(R$1,$B590)),MAX(D$1:D589)+1)</f>
        <v>0</v>
      </c>
      <c r="E590" s="12" t="b">
        <f>IF(ISNUMBER(SEARCH(S$1,$B590)),MAX(E$1:E589)+1)</f>
        <v>0</v>
      </c>
      <c r="F590" s="12" t="b">
        <f>IF(ISNUMBER(SEARCH(T$1,$B590)),MAX(F$1:F589)+1)</f>
        <v>0</v>
      </c>
      <c r="G590" s="12" t="b">
        <f>IF(ISNUMBER(SEARCH(U$1,$B590)),MAX(G$1:G589)+1)</f>
        <v>0</v>
      </c>
      <c r="H590" s="12" t="b">
        <f>IF(ISNUMBER(SEARCH(V$1,$B590)),MAX(H$1:H589)+1)</f>
        <v>0</v>
      </c>
      <c r="I590" s="12" t="b">
        <f>IF(ISNUMBER(SEARCH(W$1,$B590)),MAX(I$1:I589)+1)</f>
        <v>0</v>
      </c>
      <c r="J590" s="12" t="b">
        <f>IF(ISNUMBER(SEARCH(X$1,$B590)),MAX(J$1:J589)+1)</f>
        <v>0</v>
      </c>
      <c r="K590" s="12" t="b">
        <f>IF(ISNUMBER(SEARCH(Y$1,$B590)),MAX(K$1:K589)+1)</f>
        <v>0</v>
      </c>
      <c r="L590" s="12" t="b">
        <f>IF(ISNUMBER(SEARCH(Z$1,$B590)),MAX(L$1:L589)+1)</f>
        <v>0</v>
      </c>
      <c r="M590" s="12" t="b">
        <f>IF(ISNUMBER(SEARCH(AA$1,$B590)),MAX(M$1:M589)+1)</f>
        <v>0</v>
      </c>
      <c r="N590" s="12" t="b">
        <f>IF(ISNUMBER(SEARCH(AB$1,$B590)),MAX(N$1:N589)+1)</f>
        <v>0</v>
      </c>
      <c r="O590" s="12">
        <f>'AB Touchpoint System Workbook'!K601</f>
        <v>0</v>
      </c>
      <c r="P590" s="13">
        <f t="shared" si="19"/>
        <v>589</v>
      </c>
    </row>
    <row r="591" spans="1:16" x14ac:dyDescent="0.15">
      <c r="A591" s="9">
        <f>'AB Touchpoint System Workbook'!M602</f>
        <v>0</v>
      </c>
      <c r="B591" s="12" t="str">
        <f t="shared" si="18"/>
        <v>00</v>
      </c>
      <c r="C591" s="12" t="b">
        <f>IF(ISNUMBER(SEARCH(Q$1,$B591)),MAX(C$1:C590)+1)</f>
        <v>0</v>
      </c>
      <c r="D591" s="12" t="b">
        <f>IF(ISNUMBER(SEARCH(R$1,$B591)),MAX(D$1:D590)+1)</f>
        <v>0</v>
      </c>
      <c r="E591" s="12" t="b">
        <f>IF(ISNUMBER(SEARCH(S$1,$B591)),MAX(E$1:E590)+1)</f>
        <v>0</v>
      </c>
      <c r="F591" s="12" t="b">
        <f>IF(ISNUMBER(SEARCH(T$1,$B591)),MAX(F$1:F590)+1)</f>
        <v>0</v>
      </c>
      <c r="G591" s="12" t="b">
        <f>IF(ISNUMBER(SEARCH(U$1,$B591)),MAX(G$1:G590)+1)</f>
        <v>0</v>
      </c>
      <c r="H591" s="12" t="b">
        <f>IF(ISNUMBER(SEARCH(V$1,$B591)),MAX(H$1:H590)+1)</f>
        <v>0</v>
      </c>
      <c r="I591" s="12" t="b">
        <f>IF(ISNUMBER(SEARCH(W$1,$B591)),MAX(I$1:I590)+1)</f>
        <v>0</v>
      </c>
      <c r="J591" s="12" t="b">
        <f>IF(ISNUMBER(SEARCH(X$1,$B591)),MAX(J$1:J590)+1)</f>
        <v>0</v>
      </c>
      <c r="K591" s="12" t="b">
        <f>IF(ISNUMBER(SEARCH(Y$1,$B591)),MAX(K$1:K590)+1)</f>
        <v>0</v>
      </c>
      <c r="L591" s="12" t="b">
        <f>IF(ISNUMBER(SEARCH(Z$1,$B591)),MAX(L$1:L590)+1)</f>
        <v>0</v>
      </c>
      <c r="M591" s="12" t="b">
        <f>IF(ISNUMBER(SEARCH(AA$1,$B591)),MAX(M$1:M590)+1)</f>
        <v>0</v>
      </c>
      <c r="N591" s="12" t="b">
        <f>IF(ISNUMBER(SEARCH(AB$1,$B591)),MAX(N$1:N590)+1)</f>
        <v>0</v>
      </c>
      <c r="O591" s="12">
        <f>'AB Touchpoint System Workbook'!K602</f>
        <v>0</v>
      </c>
      <c r="P591" s="13">
        <f t="shared" si="19"/>
        <v>590</v>
      </c>
    </row>
    <row r="592" spans="1:16" x14ac:dyDescent="0.15">
      <c r="A592" s="9">
        <f>'AB Touchpoint System Workbook'!M603</f>
        <v>0</v>
      </c>
      <c r="B592" s="12" t="str">
        <f t="shared" si="18"/>
        <v>00</v>
      </c>
      <c r="C592" s="12" t="b">
        <f>IF(ISNUMBER(SEARCH(Q$1,$B592)),MAX(C$1:C591)+1)</f>
        <v>0</v>
      </c>
      <c r="D592" s="12" t="b">
        <f>IF(ISNUMBER(SEARCH(R$1,$B592)),MAX(D$1:D591)+1)</f>
        <v>0</v>
      </c>
      <c r="E592" s="12" t="b">
        <f>IF(ISNUMBER(SEARCH(S$1,$B592)),MAX(E$1:E591)+1)</f>
        <v>0</v>
      </c>
      <c r="F592" s="12" t="b">
        <f>IF(ISNUMBER(SEARCH(T$1,$B592)),MAX(F$1:F591)+1)</f>
        <v>0</v>
      </c>
      <c r="G592" s="12" t="b">
        <f>IF(ISNUMBER(SEARCH(U$1,$B592)),MAX(G$1:G591)+1)</f>
        <v>0</v>
      </c>
      <c r="H592" s="12" t="b">
        <f>IF(ISNUMBER(SEARCH(V$1,$B592)),MAX(H$1:H591)+1)</f>
        <v>0</v>
      </c>
      <c r="I592" s="12" t="b">
        <f>IF(ISNUMBER(SEARCH(W$1,$B592)),MAX(I$1:I591)+1)</f>
        <v>0</v>
      </c>
      <c r="J592" s="12" t="b">
        <f>IF(ISNUMBER(SEARCH(X$1,$B592)),MAX(J$1:J591)+1)</f>
        <v>0</v>
      </c>
      <c r="K592" s="12" t="b">
        <f>IF(ISNUMBER(SEARCH(Y$1,$B592)),MAX(K$1:K591)+1)</f>
        <v>0</v>
      </c>
      <c r="L592" s="12" t="b">
        <f>IF(ISNUMBER(SEARCH(Z$1,$B592)),MAX(L$1:L591)+1)</f>
        <v>0</v>
      </c>
      <c r="M592" s="12" t="b">
        <f>IF(ISNUMBER(SEARCH(AA$1,$B592)),MAX(M$1:M591)+1)</f>
        <v>0</v>
      </c>
      <c r="N592" s="12" t="b">
        <f>IF(ISNUMBER(SEARCH(AB$1,$B592)),MAX(N$1:N591)+1)</f>
        <v>0</v>
      </c>
      <c r="O592" s="12">
        <f>'AB Touchpoint System Workbook'!K603</f>
        <v>0</v>
      </c>
      <c r="P592" s="13">
        <f t="shared" si="19"/>
        <v>591</v>
      </c>
    </row>
    <row r="593" spans="1:16" x14ac:dyDescent="0.15">
      <c r="A593" s="9">
        <f>'AB Touchpoint System Workbook'!M604</f>
        <v>0</v>
      </c>
      <c r="B593" s="12" t="str">
        <f t="shared" si="18"/>
        <v>00</v>
      </c>
      <c r="C593" s="12" t="b">
        <f>IF(ISNUMBER(SEARCH(Q$1,$B593)),MAX(C$1:C592)+1)</f>
        <v>0</v>
      </c>
      <c r="D593" s="12" t="b">
        <f>IF(ISNUMBER(SEARCH(R$1,$B593)),MAX(D$1:D592)+1)</f>
        <v>0</v>
      </c>
      <c r="E593" s="12" t="b">
        <f>IF(ISNUMBER(SEARCH(S$1,$B593)),MAX(E$1:E592)+1)</f>
        <v>0</v>
      </c>
      <c r="F593" s="12" t="b">
        <f>IF(ISNUMBER(SEARCH(T$1,$B593)),MAX(F$1:F592)+1)</f>
        <v>0</v>
      </c>
      <c r="G593" s="12" t="b">
        <f>IF(ISNUMBER(SEARCH(U$1,$B593)),MAX(G$1:G592)+1)</f>
        <v>0</v>
      </c>
      <c r="H593" s="12" t="b">
        <f>IF(ISNUMBER(SEARCH(V$1,$B593)),MAX(H$1:H592)+1)</f>
        <v>0</v>
      </c>
      <c r="I593" s="12" t="b">
        <f>IF(ISNUMBER(SEARCH(W$1,$B593)),MAX(I$1:I592)+1)</f>
        <v>0</v>
      </c>
      <c r="J593" s="12" t="b">
        <f>IF(ISNUMBER(SEARCH(X$1,$B593)),MAX(J$1:J592)+1)</f>
        <v>0</v>
      </c>
      <c r="K593" s="12" t="b">
        <f>IF(ISNUMBER(SEARCH(Y$1,$B593)),MAX(K$1:K592)+1)</f>
        <v>0</v>
      </c>
      <c r="L593" s="12" t="b">
        <f>IF(ISNUMBER(SEARCH(Z$1,$B593)),MAX(L$1:L592)+1)</f>
        <v>0</v>
      </c>
      <c r="M593" s="12" t="b">
        <f>IF(ISNUMBER(SEARCH(AA$1,$B593)),MAX(M$1:M592)+1)</f>
        <v>0</v>
      </c>
      <c r="N593" s="12" t="b">
        <f>IF(ISNUMBER(SEARCH(AB$1,$B593)),MAX(N$1:N592)+1)</f>
        <v>0</v>
      </c>
      <c r="O593" s="12">
        <f>'AB Touchpoint System Workbook'!K604</f>
        <v>0</v>
      </c>
      <c r="P593" s="13">
        <f t="shared" si="19"/>
        <v>592</v>
      </c>
    </row>
    <row r="594" spans="1:16" x14ac:dyDescent="0.15">
      <c r="A594" s="9">
        <f>'AB Touchpoint System Workbook'!M605</f>
        <v>0</v>
      </c>
      <c r="B594" s="12" t="str">
        <f t="shared" si="18"/>
        <v>00</v>
      </c>
      <c r="C594" s="12" t="b">
        <f>IF(ISNUMBER(SEARCH(Q$1,$B594)),MAX(C$1:C593)+1)</f>
        <v>0</v>
      </c>
      <c r="D594" s="12" t="b">
        <f>IF(ISNUMBER(SEARCH(R$1,$B594)),MAX(D$1:D593)+1)</f>
        <v>0</v>
      </c>
      <c r="E594" s="12" t="b">
        <f>IF(ISNUMBER(SEARCH(S$1,$B594)),MAX(E$1:E593)+1)</f>
        <v>0</v>
      </c>
      <c r="F594" s="12" t="b">
        <f>IF(ISNUMBER(SEARCH(T$1,$B594)),MAX(F$1:F593)+1)</f>
        <v>0</v>
      </c>
      <c r="G594" s="12" t="b">
        <f>IF(ISNUMBER(SEARCH(U$1,$B594)),MAX(G$1:G593)+1)</f>
        <v>0</v>
      </c>
      <c r="H594" s="12" t="b">
        <f>IF(ISNUMBER(SEARCH(V$1,$B594)),MAX(H$1:H593)+1)</f>
        <v>0</v>
      </c>
      <c r="I594" s="12" t="b">
        <f>IF(ISNUMBER(SEARCH(W$1,$B594)),MAX(I$1:I593)+1)</f>
        <v>0</v>
      </c>
      <c r="J594" s="12" t="b">
        <f>IF(ISNUMBER(SEARCH(X$1,$B594)),MAX(J$1:J593)+1)</f>
        <v>0</v>
      </c>
      <c r="K594" s="12" t="b">
        <f>IF(ISNUMBER(SEARCH(Y$1,$B594)),MAX(K$1:K593)+1)</f>
        <v>0</v>
      </c>
      <c r="L594" s="12" t="b">
        <f>IF(ISNUMBER(SEARCH(Z$1,$B594)),MAX(L$1:L593)+1)</f>
        <v>0</v>
      </c>
      <c r="M594" s="12" t="b">
        <f>IF(ISNUMBER(SEARCH(AA$1,$B594)),MAX(M$1:M593)+1)</f>
        <v>0</v>
      </c>
      <c r="N594" s="12" t="b">
        <f>IF(ISNUMBER(SEARCH(AB$1,$B594)),MAX(N$1:N593)+1)</f>
        <v>0</v>
      </c>
      <c r="O594" s="12">
        <f>'AB Touchpoint System Workbook'!K605</f>
        <v>0</v>
      </c>
      <c r="P594" s="13">
        <f t="shared" si="19"/>
        <v>593</v>
      </c>
    </row>
    <row r="595" spans="1:16" x14ac:dyDescent="0.15">
      <c r="A595" s="9">
        <f>'AB Touchpoint System Workbook'!M606</f>
        <v>0</v>
      </c>
      <c r="B595" s="12" t="str">
        <f t="shared" si="18"/>
        <v>00</v>
      </c>
      <c r="C595" s="12" t="b">
        <f>IF(ISNUMBER(SEARCH(Q$1,$B595)),MAX(C$1:C594)+1)</f>
        <v>0</v>
      </c>
      <c r="D595" s="12" t="b">
        <f>IF(ISNUMBER(SEARCH(R$1,$B595)),MAX(D$1:D594)+1)</f>
        <v>0</v>
      </c>
      <c r="E595" s="12" t="b">
        <f>IF(ISNUMBER(SEARCH(S$1,$B595)),MAX(E$1:E594)+1)</f>
        <v>0</v>
      </c>
      <c r="F595" s="12" t="b">
        <f>IF(ISNUMBER(SEARCH(T$1,$B595)),MAX(F$1:F594)+1)</f>
        <v>0</v>
      </c>
      <c r="G595" s="12" t="b">
        <f>IF(ISNUMBER(SEARCH(U$1,$B595)),MAX(G$1:G594)+1)</f>
        <v>0</v>
      </c>
      <c r="H595" s="12" t="b">
        <f>IF(ISNUMBER(SEARCH(V$1,$B595)),MAX(H$1:H594)+1)</f>
        <v>0</v>
      </c>
      <c r="I595" s="12" t="b">
        <f>IF(ISNUMBER(SEARCH(W$1,$B595)),MAX(I$1:I594)+1)</f>
        <v>0</v>
      </c>
      <c r="J595" s="12" t="b">
        <f>IF(ISNUMBER(SEARCH(X$1,$B595)),MAX(J$1:J594)+1)</f>
        <v>0</v>
      </c>
      <c r="K595" s="12" t="b">
        <f>IF(ISNUMBER(SEARCH(Y$1,$B595)),MAX(K$1:K594)+1)</f>
        <v>0</v>
      </c>
      <c r="L595" s="12" t="b">
        <f>IF(ISNUMBER(SEARCH(Z$1,$B595)),MAX(L$1:L594)+1)</f>
        <v>0</v>
      </c>
      <c r="M595" s="12" t="b">
        <f>IF(ISNUMBER(SEARCH(AA$1,$B595)),MAX(M$1:M594)+1)</f>
        <v>0</v>
      </c>
      <c r="N595" s="12" t="b">
        <f>IF(ISNUMBER(SEARCH(AB$1,$B595)),MAX(N$1:N594)+1)</f>
        <v>0</v>
      </c>
      <c r="O595" s="12">
        <f>'AB Touchpoint System Workbook'!K606</f>
        <v>0</v>
      </c>
      <c r="P595" s="13">
        <f t="shared" si="19"/>
        <v>594</v>
      </c>
    </row>
    <row r="596" spans="1:16" x14ac:dyDescent="0.15">
      <c r="A596" s="9">
        <f>'AB Touchpoint System Workbook'!M607</f>
        <v>0</v>
      </c>
      <c r="B596" s="12" t="str">
        <f t="shared" si="18"/>
        <v>00</v>
      </c>
      <c r="C596" s="12" t="b">
        <f>IF(ISNUMBER(SEARCH(Q$1,$B596)),MAX(C$1:C595)+1)</f>
        <v>0</v>
      </c>
      <c r="D596" s="12" t="b">
        <f>IF(ISNUMBER(SEARCH(R$1,$B596)),MAX(D$1:D595)+1)</f>
        <v>0</v>
      </c>
      <c r="E596" s="12" t="b">
        <f>IF(ISNUMBER(SEARCH(S$1,$B596)),MAX(E$1:E595)+1)</f>
        <v>0</v>
      </c>
      <c r="F596" s="12" t="b">
        <f>IF(ISNUMBER(SEARCH(T$1,$B596)),MAX(F$1:F595)+1)</f>
        <v>0</v>
      </c>
      <c r="G596" s="12" t="b">
        <f>IF(ISNUMBER(SEARCH(U$1,$B596)),MAX(G$1:G595)+1)</f>
        <v>0</v>
      </c>
      <c r="H596" s="12" t="b">
        <f>IF(ISNUMBER(SEARCH(V$1,$B596)),MAX(H$1:H595)+1)</f>
        <v>0</v>
      </c>
      <c r="I596" s="12" t="b">
        <f>IF(ISNUMBER(SEARCH(W$1,$B596)),MAX(I$1:I595)+1)</f>
        <v>0</v>
      </c>
      <c r="J596" s="12" t="b">
        <f>IF(ISNUMBER(SEARCH(X$1,$B596)),MAX(J$1:J595)+1)</f>
        <v>0</v>
      </c>
      <c r="K596" s="12" t="b">
        <f>IF(ISNUMBER(SEARCH(Y$1,$B596)),MAX(K$1:K595)+1)</f>
        <v>0</v>
      </c>
      <c r="L596" s="12" t="b">
        <f>IF(ISNUMBER(SEARCH(Z$1,$B596)),MAX(L$1:L595)+1)</f>
        <v>0</v>
      </c>
      <c r="M596" s="12" t="b">
        <f>IF(ISNUMBER(SEARCH(AA$1,$B596)),MAX(M$1:M595)+1)</f>
        <v>0</v>
      </c>
      <c r="N596" s="12" t="b">
        <f>IF(ISNUMBER(SEARCH(AB$1,$B596)),MAX(N$1:N595)+1)</f>
        <v>0</v>
      </c>
      <c r="O596" s="12">
        <f>'AB Touchpoint System Workbook'!K607</f>
        <v>0</v>
      </c>
      <c r="P596" s="13">
        <f t="shared" si="19"/>
        <v>595</v>
      </c>
    </row>
    <row r="597" spans="1:16" x14ac:dyDescent="0.15">
      <c r="A597" s="9">
        <f>'AB Touchpoint System Workbook'!M608</f>
        <v>0</v>
      </c>
      <c r="B597" s="12" t="str">
        <f t="shared" si="18"/>
        <v>00</v>
      </c>
      <c r="C597" s="12" t="b">
        <f>IF(ISNUMBER(SEARCH(Q$1,$B597)),MAX(C$1:C596)+1)</f>
        <v>0</v>
      </c>
      <c r="D597" s="12" t="b">
        <f>IF(ISNUMBER(SEARCH(R$1,$B597)),MAX(D$1:D596)+1)</f>
        <v>0</v>
      </c>
      <c r="E597" s="12" t="b">
        <f>IF(ISNUMBER(SEARCH(S$1,$B597)),MAX(E$1:E596)+1)</f>
        <v>0</v>
      </c>
      <c r="F597" s="12" t="b">
        <f>IF(ISNUMBER(SEARCH(T$1,$B597)),MAX(F$1:F596)+1)</f>
        <v>0</v>
      </c>
      <c r="G597" s="12" t="b">
        <f>IF(ISNUMBER(SEARCH(U$1,$B597)),MAX(G$1:G596)+1)</f>
        <v>0</v>
      </c>
      <c r="H597" s="12" t="b">
        <f>IF(ISNUMBER(SEARCH(V$1,$B597)),MAX(H$1:H596)+1)</f>
        <v>0</v>
      </c>
      <c r="I597" s="12" t="b">
        <f>IF(ISNUMBER(SEARCH(W$1,$B597)),MAX(I$1:I596)+1)</f>
        <v>0</v>
      </c>
      <c r="J597" s="12" t="b">
        <f>IF(ISNUMBER(SEARCH(X$1,$B597)),MAX(J$1:J596)+1)</f>
        <v>0</v>
      </c>
      <c r="K597" s="12" t="b">
        <f>IF(ISNUMBER(SEARCH(Y$1,$B597)),MAX(K$1:K596)+1)</f>
        <v>0</v>
      </c>
      <c r="L597" s="12" t="b">
        <f>IF(ISNUMBER(SEARCH(Z$1,$B597)),MAX(L$1:L596)+1)</f>
        <v>0</v>
      </c>
      <c r="M597" s="12" t="b">
        <f>IF(ISNUMBER(SEARCH(AA$1,$B597)),MAX(M$1:M596)+1)</f>
        <v>0</v>
      </c>
      <c r="N597" s="12" t="b">
        <f>IF(ISNUMBER(SEARCH(AB$1,$B597)),MAX(N$1:N596)+1)</f>
        <v>0</v>
      </c>
      <c r="O597" s="12">
        <f>'AB Touchpoint System Workbook'!K608</f>
        <v>0</v>
      </c>
      <c r="P597" s="13">
        <f t="shared" si="19"/>
        <v>596</v>
      </c>
    </row>
    <row r="598" spans="1:16" x14ac:dyDescent="0.15">
      <c r="A598" s="9">
        <f>'AB Touchpoint System Workbook'!M609</f>
        <v>0</v>
      </c>
      <c r="B598" s="12" t="str">
        <f t="shared" si="18"/>
        <v>00</v>
      </c>
      <c r="C598" s="12" t="b">
        <f>IF(ISNUMBER(SEARCH(Q$1,$B598)),MAX(C$1:C597)+1)</f>
        <v>0</v>
      </c>
      <c r="D598" s="12" t="b">
        <f>IF(ISNUMBER(SEARCH(R$1,$B598)),MAX(D$1:D597)+1)</f>
        <v>0</v>
      </c>
      <c r="E598" s="12" t="b">
        <f>IF(ISNUMBER(SEARCH(S$1,$B598)),MAX(E$1:E597)+1)</f>
        <v>0</v>
      </c>
      <c r="F598" s="12" t="b">
        <f>IF(ISNUMBER(SEARCH(T$1,$B598)),MAX(F$1:F597)+1)</f>
        <v>0</v>
      </c>
      <c r="G598" s="12" t="b">
        <f>IF(ISNUMBER(SEARCH(U$1,$B598)),MAX(G$1:G597)+1)</f>
        <v>0</v>
      </c>
      <c r="H598" s="12" t="b">
        <f>IF(ISNUMBER(SEARCH(V$1,$B598)),MAX(H$1:H597)+1)</f>
        <v>0</v>
      </c>
      <c r="I598" s="12" t="b">
        <f>IF(ISNUMBER(SEARCH(W$1,$B598)),MAX(I$1:I597)+1)</f>
        <v>0</v>
      </c>
      <c r="J598" s="12" t="b">
        <f>IF(ISNUMBER(SEARCH(X$1,$B598)),MAX(J$1:J597)+1)</f>
        <v>0</v>
      </c>
      <c r="K598" s="12" t="b">
        <f>IF(ISNUMBER(SEARCH(Y$1,$B598)),MAX(K$1:K597)+1)</f>
        <v>0</v>
      </c>
      <c r="L598" s="12" t="b">
        <f>IF(ISNUMBER(SEARCH(Z$1,$B598)),MAX(L$1:L597)+1)</f>
        <v>0</v>
      </c>
      <c r="M598" s="12" t="b">
        <f>IF(ISNUMBER(SEARCH(AA$1,$B598)),MAX(M$1:M597)+1)</f>
        <v>0</v>
      </c>
      <c r="N598" s="12" t="b">
        <f>IF(ISNUMBER(SEARCH(AB$1,$B598)),MAX(N$1:N597)+1)</f>
        <v>0</v>
      </c>
      <c r="O598" s="12">
        <f>'AB Touchpoint System Workbook'!K609</f>
        <v>0</v>
      </c>
      <c r="P598" s="13">
        <f t="shared" si="19"/>
        <v>597</v>
      </c>
    </row>
    <row r="599" spans="1:16" x14ac:dyDescent="0.15">
      <c r="A599" s="9">
        <f>'AB Touchpoint System Workbook'!M610</f>
        <v>0</v>
      </c>
      <c r="B599" s="12" t="str">
        <f t="shared" si="18"/>
        <v>00</v>
      </c>
      <c r="C599" s="12" t="b">
        <f>IF(ISNUMBER(SEARCH(Q$1,$B599)),MAX(C$1:C598)+1)</f>
        <v>0</v>
      </c>
      <c r="D599" s="12" t="b">
        <f>IF(ISNUMBER(SEARCH(R$1,$B599)),MAX(D$1:D598)+1)</f>
        <v>0</v>
      </c>
      <c r="E599" s="12" t="b">
        <f>IF(ISNUMBER(SEARCH(S$1,$B599)),MAX(E$1:E598)+1)</f>
        <v>0</v>
      </c>
      <c r="F599" s="12" t="b">
        <f>IF(ISNUMBER(SEARCH(T$1,$B599)),MAX(F$1:F598)+1)</f>
        <v>0</v>
      </c>
      <c r="G599" s="12" t="b">
        <f>IF(ISNUMBER(SEARCH(U$1,$B599)),MAX(G$1:G598)+1)</f>
        <v>0</v>
      </c>
      <c r="H599" s="12" t="b">
        <f>IF(ISNUMBER(SEARCH(V$1,$B599)),MAX(H$1:H598)+1)</f>
        <v>0</v>
      </c>
      <c r="I599" s="12" t="b">
        <f>IF(ISNUMBER(SEARCH(W$1,$B599)),MAX(I$1:I598)+1)</f>
        <v>0</v>
      </c>
      <c r="J599" s="12" t="b">
        <f>IF(ISNUMBER(SEARCH(X$1,$B599)),MAX(J$1:J598)+1)</f>
        <v>0</v>
      </c>
      <c r="K599" s="12" t="b">
        <f>IF(ISNUMBER(SEARCH(Y$1,$B599)),MAX(K$1:K598)+1)</f>
        <v>0</v>
      </c>
      <c r="L599" s="12" t="b">
        <f>IF(ISNUMBER(SEARCH(Z$1,$B599)),MAX(L$1:L598)+1)</f>
        <v>0</v>
      </c>
      <c r="M599" s="12" t="b">
        <f>IF(ISNUMBER(SEARCH(AA$1,$B599)),MAX(M$1:M598)+1)</f>
        <v>0</v>
      </c>
      <c r="N599" s="12" t="b">
        <f>IF(ISNUMBER(SEARCH(AB$1,$B599)),MAX(N$1:N598)+1)</f>
        <v>0</v>
      </c>
      <c r="O599" s="12">
        <f>'AB Touchpoint System Workbook'!K610</f>
        <v>0</v>
      </c>
      <c r="P599" s="13">
        <f t="shared" si="19"/>
        <v>598</v>
      </c>
    </row>
    <row r="600" spans="1:16" x14ac:dyDescent="0.15">
      <c r="A600" s="9">
        <f>'AB Touchpoint System Workbook'!M611</f>
        <v>0</v>
      </c>
      <c r="B600" s="12" t="str">
        <f t="shared" si="18"/>
        <v>00</v>
      </c>
      <c r="C600" s="12" t="b">
        <f>IF(ISNUMBER(SEARCH(Q$1,$B600)),MAX(C$1:C599)+1)</f>
        <v>0</v>
      </c>
      <c r="D600" s="12" t="b">
        <f>IF(ISNUMBER(SEARCH(R$1,$B600)),MAX(D$1:D599)+1)</f>
        <v>0</v>
      </c>
      <c r="E600" s="12" t="b">
        <f>IF(ISNUMBER(SEARCH(S$1,$B600)),MAX(E$1:E599)+1)</f>
        <v>0</v>
      </c>
      <c r="F600" s="12" t="b">
        <f>IF(ISNUMBER(SEARCH(T$1,$B600)),MAX(F$1:F599)+1)</f>
        <v>0</v>
      </c>
      <c r="G600" s="12" t="b">
        <f>IF(ISNUMBER(SEARCH(U$1,$B600)),MAX(G$1:G599)+1)</f>
        <v>0</v>
      </c>
      <c r="H600" s="12" t="b">
        <f>IF(ISNUMBER(SEARCH(V$1,$B600)),MAX(H$1:H599)+1)</f>
        <v>0</v>
      </c>
      <c r="I600" s="12" t="b">
        <f>IF(ISNUMBER(SEARCH(W$1,$B600)),MAX(I$1:I599)+1)</f>
        <v>0</v>
      </c>
      <c r="J600" s="12" t="b">
        <f>IF(ISNUMBER(SEARCH(X$1,$B600)),MAX(J$1:J599)+1)</f>
        <v>0</v>
      </c>
      <c r="K600" s="12" t="b">
        <f>IF(ISNUMBER(SEARCH(Y$1,$B600)),MAX(K$1:K599)+1)</f>
        <v>0</v>
      </c>
      <c r="L600" s="12" t="b">
        <f>IF(ISNUMBER(SEARCH(Z$1,$B600)),MAX(L$1:L599)+1)</f>
        <v>0</v>
      </c>
      <c r="M600" s="12" t="b">
        <f>IF(ISNUMBER(SEARCH(AA$1,$B600)),MAX(M$1:M599)+1)</f>
        <v>0</v>
      </c>
      <c r="N600" s="12" t="b">
        <f>IF(ISNUMBER(SEARCH(AB$1,$B600)),MAX(N$1:N599)+1)</f>
        <v>0</v>
      </c>
      <c r="O600" s="12">
        <f>'AB Touchpoint System Workbook'!K611</f>
        <v>0</v>
      </c>
      <c r="P600" s="13">
        <f t="shared" si="19"/>
        <v>599</v>
      </c>
    </row>
    <row r="601" spans="1:16" x14ac:dyDescent="0.15">
      <c r="A601" s="9">
        <f>'AB Touchpoint System Workbook'!M612</f>
        <v>0</v>
      </c>
      <c r="B601" s="12" t="str">
        <f t="shared" si="18"/>
        <v>00</v>
      </c>
      <c r="C601" s="12" t="b">
        <f>IF(ISNUMBER(SEARCH(Q$1,$B601)),MAX(C$1:C600)+1)</f>
        <v>0</v>
      </c>
      <c r="D601" s="12" t="b">
        <f>IF(ISNUMBER(SEARCH(R$1,$B601)),MAX(D$1:D600)+1)</f>
        <v>0</v>
      </c>
      <c r="E601" s="12" t="b">
        <f>IF(ISNUMBER(SEARCH(S$1,$B601)),MAX(E$1:E600)+1)</f>
        <v>0</v>
      </c>
      <c r="F601" s="12" t="b">
        <f>IF(ISNUMBER(SEARCH(T$1,$B601)),MAX(F$1:F600)+1)</f>
        <v>0</v>
      </c>
      <c r="G601" s="12" t="b">
        <f>IF(ISNUMBER(SEARCH(U$1,$B601)),MAX(G$1:G600)+1)</f>
        <v>0</v>
      </c>
      <c r="H601" s="12" t="b">
        <f>IF(ISNUMBER(SEARCH(V$1,$B601)),MAX(H$1:H600)+1)</f>
        <v>0</v>
      </c>
      <c r="I601" s="12" t="b">
        <f>IF(ISNUMBER(SEARCH(W$1,$B601)),MAX(I$1:I600)+1)</f>
        <v>0</v>
      </c>
      <c r="J601" s="12" t="b">
        <f>IF(ISNUMBER(SEARCH(X$1,$B601)),MAX(J$1:J600)+1)</f>
        <v>0</v>
      </c>
      <c r="K601" s="12" t="b">
        <f>IF(ISNUMBER(SEARCH(Y$1,$B601)),MAX(K$1:K600)+1)</f>
        <v>0</v>
      </c>
      <c r="L601" s="12" t="b">
        <f>IF(ISNUMBER(SEARCH(Z$1,$B601)),MAX(L$1:L600)+1)</f>
        <v>0</v>
      </c>
      <c r="M601" s="12" t="b">
        <f>IF(ISNUMBER(SEARCH(AA$1,$B601)),MAX(M$1:M600)+1)</f>
        <v>0</v>
      </c>
      <c r="N601" s="12" t="b">
        <f>IF(ISNUMBER(SEARCH(AB$1,$B601)),MAX(N$1:N600)+1)</f>
        <v>0</v>
      </c>
      <c r="O601" s="12">
        <f>'AB Touchpoint System Workbook'!K612</f>
        <v>0</v>
      </c>
      <c r="P601" s="13">
        <f t="shared" si="19"/>
        <v>600</v>
      </c>
    </row>
    <row r="602" spans="1:16" x14ac:dyDescent="0.15">
      <c r="A602" s="9">
        <f>'AB Touchpoint System Workbook'!M613</f>
        <v>0</v>
      </c>
      <c r="B602" s="12" t="str">
        <f t="shared" si="18"/>
        <v>00</v>
      </c>
      <c r="C602" s="12" t="b">
        <f>IF(ISNUMBER(SEARCH(Q$1,$B602)),MAX(C$1:C601)+1)</f>
        <v>0</v>
      </c>
      <c r="D602" s="12" t="b">
        <f>IF(ISNUMBER(SEARCH(R$1,$B602)),MAX(D$1:D601)+1)</f>
        <v>0</v>
      </c>
      <c r="E602" s="12" t="b">
        <f>IF(ISNUMBER(SEARCH(S$1,$B602)),MAX(E$1:E601)+1)</f>
        <v>0</v>
      </c>
      <c r="F602" s="12" t="b">
        <f>IF(ISNUMBER(SEARCH(T$1,$B602)),MAX(F$1:F601)+1)</f>
        <v>0</v>
      </c>
      <c r="G602" s="12" t="b">
        <f>IF(ISNUMBER(SEARCH(U$1,$B602)),MAX(G$1:G601)+1)</f>
        <v>0</v>
      </c>
      <c r="H602" s="12" t="b">
        <f>IF(ISNUMBER(SEARCH(V$1,$B602)),MAX(H$1:H601)+1)</f>
        <v>0</v>
      </c>
      <c r="I602" s="12" t="b">
        <f>IF(ISNUMBER(SEARCH(W$1,$B602)),MAX(I$1:I601)+1)</f>
        <v>0</v>
      </c>
      <c r="J602" s="12" t="b">
        <f>IF(ISNUMBER(SEARCH(X$1,$B602)),MAX(J$1:J601)+1)</f>
        <v>0</v>
      </c>
      <c r="K602" s="12" t="b">
        <f>IF(ISNUMBER(SEARCH(Y$1,$B602)),MAX(K$1:K601)+1)</f>
        <v>0</v>
      </c>
      <c r="L602" s="12" t="b">
        <f>IF(ISNUMBER(SEARCH(Z$1,$B602)),MAX(L$1:L601)+1)</f>
        <v>0</v>
      </c>
      <c r="M602" s="12" t="b">
        <f>IF(ISNUMBER(SEARCH(AA$1,$B602)),MAX(M$1:M601)+1)</f>
        <v>0</v>
      </c>
      <c r="N602" s="12" t="b">
        <f>IF(ISNUMBER(SEARCH(AB$1,$B602)),MAX(N$1:N601)+1)</f>
        <v>0</v>
      </c>
      <c r="O602" s="12">
        <f>'AB Touchpoint System Workbook'!K613</f>
        <v>0</v>
      </c>
      <c r="P602" s="13">
        <f t="shared" si="19"/>
        <v>601</v>
      </c>
    </row>
    <row r="603" spans="1:16" x14ac:dyDescent="0.15">
      <c r="A603" s="9">
        <f>'AB Touchpoint System Workbook'!M614</f>
        <v>0</v>
      </c>
      <c r="B603" s="12" t="str">
        <f t="shared" si="18"/>
        <v>00</v>
      </c>
      <c r="C603" s="12" t="b">
        <f>IF(ISNUMBER(SEARCH(Q$1,$B603)),MAX(C$1:C602)+1)</f>
        <v>0</v>
      </c>
      <c r="D603" s="12" t="b">
        <f>IF(ISNUMBER(SEARCH(R$1,$B603)),MAX(D$1:D602)+1)</f>
        <v>0</v>
      </c>
      <c r="E603" s="12" t="b">
        <f>IF(ISNUMBER(SEARCH(S$1,$B603)),MAX(E$1:E602)+1)</f>
        <v>0</v>
      </c>
      <c r="F603" s="12" t="b">
        <f>IF(ISNUMBER(SEARCH(T$1,$B603)),MAX(F$1:F602)+1)</f>
        <v>0</v>
      </c>
      <c r="G603" s="12" t="b">
        <f>IF(ISNUMBER(SEARCH(U$1,$B603)),MAX(G$1:G602)+1)</f>
        <v>0</v>
      </c>
      <c r="H603" s="12" t="b">
        <f>IF(ISNUMBER(SEARCH(V$1,$B603)),MAX(H$1:H602)+1)</f>
        <v>0</v>
      </c>
      <c r="I603" s="12" t="b">
        <f>IF(ISNUMBER(SEARCH(W$1,$B603)),MAX(I$1:I602)+1)</f>
        <v>0</v>
      </c>
      <c r="J603" s="12" t="b">
        <f>IF(ISNUMBER(SEARCH(X$1,$B603)),MAX(J$1:J602)+1)</f>
        <v>0</v>
      </c>
      <c r="K603" s="12" t="b">
        <f>IF(ISNUMBER(SEARCH(Y$1,$B603)),MAX(K$1:K602)+1)</f>
        <v>0</v>
      </c>
      <c r="L603" s="12" t="b">
        <f>IF(ISNUMBER(SEARCH(Z$1,$B603)),MAX(L$1:L602)+1)</f>
        <v>0</v>
      </c>
      <c r="M603" s="12" t="b">
        <f>IF(ISNUMBER(SEARCH(AA$1,$B603)),MAX(M$1:M602)+1)</f>
        <v>0</v>
      </c>
      <c r="N603" s="12" t="b">
        <f>IF(ISNUMBER(SEARCH(AB$1,$B603)),MAX(N$1:N602)+1)</f>
        <v>0</v>
      </c>
      <c r="O603" s="12">
        <f>'AB Touchpoint System Workbook'!K614</f>
        <v>0</v>
      </c>
      <c r="P603" s="13">
        <f t="shared" si="19"/>
        <v>602</v>
      </c>
    </row>
    <row r="604" spans="1:16" x14ac:dyDescent="0.15">
      <c r="A604" s="9">
        <f>'AB Touchpoint System Workbook'!M615</f>
        <v>0</v>
      </c>
      <c r="B604" s="12" t="str">
        <f t="shared" si="18"/>
        <v>00</v>
      </c>
      <c r="C604" s="12" t="b">
        <f>IF(ISNUMBER(SEARCH(Q$1,$B604)),MAX(C$1:C603)+1)</f>
        <v>0</v>
      </c>
      <c r="D604" s="12" t="b">
        <f>IF(ISNUMBER(SEARCH(R$1,$B604)),MAX(D$1:D603)+1)</f>
        <v>0</v>
      </c>
      <c r="E604" s="12" t="b">
        <f>IF(ISNUMBER(SEARCH(S$1,$B604)),MAX(E$1:E603)+1)</f>
        <v>0</v>
      </c>
      <c r="F604" s="12" t="b">
        <f>IF(ISNUMBER(SEARCH(T$1,$B604)),MAX(F$1:F603)+1)</f>
        <v>0</v>
      </c>
      <c r="G604" s="12" t="b">
        <f>IF(ISNUMBER(SEARCH(U$1,$B604)),MAX(G$1:G603)+1)</f>
        <v>0</v>
      </c>
      <c r="H604" s="12" t="b">
        <f>IF(ISNUMBER(SEARCH(V$1,$B604)),MAX(H$1:H603)+1)</f>
        <v>0</v>
      </c>
      <c r="I604" s="12" t="b">
        <f>IF(ISNUMBER(SEARCH(W$1,$B604)),MAX(I$1:I603)+1)</f>
        <v>0</v>
      </c>
      <c r="J604" s="12" t="b">
        <f>IF(ISNUMBER(SEARCH(X$1,$B604)),MAX(J$1:J603)+1)</f>
        <v>0</v>
      </c>
      <c r="K604" s="12" t="b">
        <f>IF(ISNUMBER(SEARCH(Y$1,$B604)),MAX(K$1:K603)+1)</f>
        <v>0</v>
      </c>
      <c r="L604" s="12" t="b">
        <f>IF(ISNUMBER(SEARCH(Z$1,$B604)),MAX(L$1:L603)+1)</f>
        <v>0</v>
      </c>
      <c r="M604" s="12" t="b">
        <f>IF(ISNUMBER(SEARCH(AA$1,$B604)),MAX(M$1:M603)+1)</f>
        <v>0</v>
      </c>
      <c r="N604" s="12" t="b">
        <f>IF(ISNUMBER(SEARCH(AB$1,$B604)),MAX(N$1:N603)+1)</f>
        <v>0</v>
      </c>
      <c r="O604" s="12">
        <f>'AB Touchpoint System Workbook'!K615</f>
        <v>0</v>
      </c>
      <c r="P604" s="13">
        <f t="shared" si="19"/>
        <v>603</v>
      </c>
    </row>
    <row r="605" spans="1:16" x14ac:dyDescent="0.15">
      <c r="A605" s="9">
        <f>'AB Touchpoint System Workbook'!M616</f>
        <v>0</v>
      </c>
      <c r="B605" s="12" t="str">
        <f t="shared" si="18"/>
        <v>00</v>
      </c>
      <c r="C605" s="12" t="b">
        <f>IF(ISNUMBER(SEARCH(Q$1,$B605)),MAX(C$1:C604)+1)</f>
        <v>0</v>
      </c>
      <c r="D605" s="12" t="b">
        <f>IF(ISNUMBER(SEARCH(R$1,$B605)),MAX(D$1:D604)+1)</f>
        <v>0</v>
      </c>
      <c r="E605" s="12" t="b">
        <f>IF(ISNUMBER(SEARCH(S$1,$B605)),MAX(E$1:E604)+1)</f>
        <v>0</v>
      </c>
      <c r="F605" s="12" t="b">
        <f>IF(ISNUMBER(SEARCH(T$1,$B605)),MAX(F$1:F604)+1)</f>
        <v>0</v>
      </c>
      <c r="G605" s="12" t="b">
        <f>IF(ISNUMBER(SEARCH(U$1,$B605)),MAX(G$1:G604)+1)</f>
        <v>0</v>
      </c>
      <c r="H605" s="12" t="b">
        <f>IF(ISNUMBER(SEARCH(V$1,$B605)),MAX(H$1:H604)+1)</f>
        <v>0</v>
      </c>
      <c r="I605" s="12" t="b">
        <f>IF(ISNUMBER(SEARCH(W$1,$B605)),MAX(I$1:I604)+1)</f>
        <v>0</v>
      </c>
      <c r="J605" s="12" t="b">
        <f>IF(ISNUMBER(SEARCH(X$1,$B605)),MAX(J$1:J604)+1)</f>
        <v>0</v>
      </c>
      <c r="K605" s="12" t="b">
        <f>IF(ISNUMBER(SEARCH(Y$1,$B605)),MAX(K$1:K604)+1)</f>
        <v>0</v>
      </c>
      <c r="L605" s="12" t="b">
        <f>IF(ISNUMBER(SEARCH(Z$1,$B605)),MAX(L$1:L604)+1)</f>
        <v>0</v>
      </c>
      <c r="M605" s="12" t="b">
        <f>IF(ISNUMBER(SEARCH(AA$1,$B605)),MAX(M$1:M604)+1)</f>
        <v>0</v>
      </c>
      <c r="N605" s="12" t="b">
        <f>IF(ISNUMBER(SEARCH(AB$1,$B605)),MAX(N$1:N604)+1)</f>
        <v>0</v>
      </c>
      <c r="O605" s="12">
        <f>'AB Touchpoint System Workbook'!K616</f>
        <v>0</v>
      </c>
      <c r="P605" s="13">
        <f t="shared" si="19"/>
        <v>604</v>
      </c>
    </row>
    <row r="606" spans="1:16" x14ac:dyDescent="0.15">
      <c r="A606" s="9">
        <f>'AB Touchpoint System Workbook'!M617</f>
        <v>0</v>
      </c>
      <c r="B606" s="12" t="str">
        <f t="shared" si="18"/>
        <v>00</v>
      </c>
      <c r="C606" s="12" t="b">
        <f>IF(ISNUMBER(SEARCH(Q$1,$B606)),MAX(C$1:C605)+1)</f>
        <v>0</v>
      </c>
      <c r="D606" s="12" t="b">
        <f>IF(ISNUMBER(SEARCH(R$1,$B606)),MAX(D$1:D605)+1)</f>
        <v>0</v>
      </c>
      <c r="E606" s="12" t="b">
        <f>IF(ISNUMBER(SEARCH(S$1,$B606)),MAX(E$1:E605)+1)</f>
        <v>0</v>
      </c>
      <c r="F606" s="12" t="b">
        <f>IF(ISNUMBER(SEARCH(T$1,$B606)),MAX(F$1:F605)+1)</f>
        <v>0</v>
      </c>
      <c r="G606" s="12" t="b">
        <f>IF(ISNUMBER(SEARCH(U$1,$B606)),MAX(G$1:G605)+1)</f>
        <v>0</v>
      </c>
      <c r="H606" s="12" t="b">
        <f>IF(ISNUMBER(SEARCH(V$1,$B606)),MAX(H$1:H605)+1)</f>
        <v>0</v>
      </c>
      <c r="I606" s="12" t="b">
        <f>IF(ISNUMBER(SEARCH(W$1,$B606)),MAX(I$1:I605)+1)</f>
        <v>0</v>
      </c>
      <c r="J606" s="12" t="b">
        <f>IF(ISNUMBER(SEARCH(X$1,$B606)),MAX(J$1:J605)+1)</f>
        <v>0</v>
      </c>
      <c r="K606" s="12" t="b">
        <f>IF(ISNUMBER(SEARCH(Y$1,$B606)),MAX(K$1:K605)+1)</f>
        <v>0</v>
      </c>
      <c r="L606" s="12" t="b">
        <f>IF(ISNUMBER(SEARCH(Z$1,$B606)),MAX(L$1:L605)+1)</f>
        <v>0</v>
      </c>
      <c r="M606" s="12" t="b">
        <f>IF(ISNUMBER(SEARCH(AA$1,$B606)),MAX(M$1:M605)+1)</f>
        <v>0</v>
      </c>
      <c r="N606" s="12" t="b">
        <f>IF(ISNUMBER(SEARCH(AB$1,$B606)),MAX(N$1:N605)+1)</f>
        <v>0</v>
      </c>
      <c r="O606" s="12">
        <f>'AB Touchpoint System Workbook'!K617</f>
        <v>0</v>
      </c>
      <c r="P606" s="13">
        <f t="shared" si="19"/>
        <v>605</v>
      </c>
    </row>
    <row r="607" spans="1:16" x14ac:dyDescent="0.15">
      <c r="A607" s="9">
        <f>'AB Touchpoint System Workbook'!M618</f>
        <v>0</v>
      </c>
      <c r="B607" s="12" t="str">
        <f t="shared" si="18"/>
        <v>00</v>
      </c>
      <c r="C607" s="12" t="b">
        <f>IF(ISNUMBER(SEARCH(Q$1,$B607)),MAX(C$1:C606)+1)</f>
        <v>0</v>
      </c>
      <c r="D607" s="12" t="b">
        <f>IF(ISNUMBER(SEARCH(R$1,$B607)),MAX(D$1:D606)+1)</f>
        <v>0</v>
      </c>
      <c r="E607" s="12" t="b">
        <f>IF(ISNUMBER(SEARCH(S$1,$B607)),MAX(E$1:E606)+1)</f>
        <v>0</v>
      </c>
      <c r="F607" s="12" t="b">
        <f>IF(ISNUMBER(SEARCH(T$1,$B607)),MAX(F$1:F606)+1)</f>
        <v>0</v>
      </c>
      <c r="G607" s="12" t="b">
        <f>IF(ISNUMBER(SEARCH(U$1,$B607)),MAX(G$1:G606)+1)</f>
        <v>0</v>
      </c>
      <c r="H607" s="12" t="b">
        <f>IF(ISNUMBER(SEARCH(V$1,$B607)),MAX(H$1:H606)+1)</f>
        <v>0</v>
      </c>
      <c r="I607" s="12" t="b">
        <f>IF(ISNUMBER(SEARCH(W$1,$B607)),MAX(I$1:I606)+1)</f>
        <v>0</v>
      </c>
      <c r="J607" s="12" t="b">
        <f>IF(ISNUMBER(SEARCH(X$1,$B607)),MAX(J$1:J606)+1)</f>
        <v>0</v>
      </c>
      <c r="K607" s="12" t="b">
        <f>IF(ISNUMBER(SEARCH(Y$1,$B607)),MAX(K$1:K606)+1)</f>
        <v>0</v>
      </c>
      <c r="L607" s="12" t="b">
        <f>IF(ISNUMBER(SEARCH(Z$1,$B607)),MAX(L$1:L606)+1)</f>
        <v>0</v>
      </c>
      <c r="M607" s="12" t="b">
        <f>IF(ISNUMBER(SEARCH(AA$1,$B607)),MAX(M$1:M606)+1)</f>
        <v>0</v>
      </c>
      <c r="N607" s="12" t="b">
        <f>IF(ISNUMBER(SEARCH(AB$1,$B607)),MAX(N$1:N606)+1)</f>
        <v>0</v>
      </c>
      <c r="O607" s="12">
        <f>'AB Touchpoint System Workbook'!K618</f>
        <v>0</v>
      </c>
      <c r="P607" s="13">
        <f t="shared" si="19"/>
        <v>606</v>
      </c>
    </row>
    <row r="608" spans="1:16" x14ac:dyDescent="0.15">
      <c r="A608" s="9">
        <f>'AB Touchpoint System Workbook'!M619</f>
        <v>0</v>
      </c>
      <c r="B608" s="12" t="str">
        <f t="shared" si="18"/>
        <v>00</v>
      </c>
      <c r="C608" s="12" t="b">
        <f>IF(ISNUMBER(SEARCH(Q$1,$B608)),MAX(C$1:C607)+1)</f>
        <v>0</v>
      </c>
      <c r="D608" s="12" t="b">
        <f>IF(ISNUMBER(SEARCH(R$1,$B608)),MAX(D$1:D607)+1)</f>
        <v>0</v>
      </c>
      <c r="E608" s="12" t="b">
        <f>IF(ISNUMBER(SEARCH(S$1,$B608)),MAX(E$1:E607)+1)</f>
        <v>0</v>
      </c>
      <c r="F608" s="12" t="b">
        <f>IF(ISNUMBER(SEARCH(T$1,$B608)),MAX(F$1:F607)+1)</f>
        <v>0</v>
      </c>
      <c r="G608" s="12" t="b">
        <f>IF(ISNUMBER(SEARCH(U$1,$B608)),MAX(G$1:G607)+1)</f>
        <v>0</v>
      </c>
      <c r="H608" s="12" t="b">
        <f>IF(ISNUMBER(SEARCH(V$1,$B608)),MAX(H$1:H607)+1)</f>
        <v>0</v>
      </c>
      <c r="I608" s="12" t="b">
        <f>IF(ISNUMBER(SEARCH(W$1,$B608)),MAX(I$1:I607)+1)</f>
        <v>0</v>
      </c>
      <c r="J608" s="12" t="b">
        <f>IF(ISNUMBER(SEARCH(X$1,$B608)),MAX(J$1:J607)+1)</f>
        <v>0</v>
      </c>
      <c r="K608" s="12" t="b">
        <f>IF(ISNUMBER(SEARCH(Y$1,$B608)),MAX(K$1:K607)+1)</f>
        <v>0</v>
      </c>
      <c r="L608" s="12" t="b">
        <f>IF(ISNUMBER(SEARCH(Z$1,$B608)),MAX(L$1:L607)+1)</f>
        <v>0</v>
      </c>
      <c r="M608" s="12" t="b">
        <f>IF(ISNUMBER(SEARCH(AA$1,$B608)),MAX(M$1:M607)+1)</f>
        <v>0</v>
      </c>
      <c r="N608" s="12" t="b">
        <f>IF(ISNUMBER(SEARCH(AB$1,$B608)),MAX(N$1:N607)+1)</f>
        <v>0</v>
      </c>
      <c r="O608" s="12">
        <f>'AB Touchpoint System Workbook'!K619</f>
        <v>0</v>
      </c>
      <c r="P608" s="13">
        <f t="shared" si="19"/>
        <v>607</v>
      </c>
    </row>
    <row r="609" spans="1:16" x14ac:dyDescent="0.15">
      <c r="A609" s="9">
        <f>'AB Touchpoint System Workbook'!M620</f>
        <v>0</v>
      </c>
      <c r="B609" s="12" t="str">
        <f t="shared" si="18"/>
        <v>00</v>
      </c>
      <c r="C609" s="12" t="b">
        <f>IF(ISNUMBER(SEARCH(Q$1,$B609)),MAX(C$1:C608)+1)</f>
        <v>0</v>
      </c>
      <c r="D609" s="12" t="b">
        <f>IF(ISNUMBER(SEARCH(R$1,$B609)),MAX(D$1:D608)+1)</f>
        <v>0</v>
      </c>
      <c r="E609" s="12" t="b">
        <f>IF(ISNUMBER(SEARCH(S$1,$B609)),MAX(E$1:E608)+1)</f>
        <v>0</v>
      </c>
      <c r="F609" s="12" t="b">
        <f>IF(ISNUMBER(SEARCH(T$1,$B609)),MAX(F$1:F608)+1)</f>
        <v>0</v>
      </c>
      <c r="G609" s="12" t="b">
        <f>IF(ISNUMBER(SEARCH(U$1,$B609)),MAX(G$1:G608)+1)</f>
        <v>0</v>
      </c>
      <c r="H609" s="12" t="b">
        <f>IF(ISNUMBER(SEARCH(V$1,$B609)),MAX(H$1:H608)+1)</f>
        <v>0</v>
      </c>
      <c r="I609" s="12" t="b">
        <f>IF(ISNUMBER(SEARCH(W$1,$B609)),MAX(I$1:I608)+1)</f>
        <v>0</v>
      </c>
      <c r="J609" s="12" t="b">
        <f>IF(ISNUMBER(SEARCH(X$1,$B609)),MAX(J$1:J608)+1)</f>
        <v>0</v>
      </c>
      <c r="K609" s="12" t="b">
        <f>IF(ISNUMBER(SEARCH(Y$1,$B609)),MAX(K$1:K608)+1)</f>
        <v>0</v>
      </c>
      <c r="L609" s="12" t="b">
        <f>IF(ISNUMBER(SEARCH(Z$1,$B609)),MAX(L$1:L608)+1)</f>
        <v>0</v>
      </c>
      <c r="M609" s="12" t="b">
        <f>IF(ISNUMBER(SEARCH(AA$1,$B609)),MAX(M$1:M608)+1)</f>
        <v>0</v>
      </c>
      <c r="N609" s="12" t="b">
        <f>IF(ISNUMBER(SEARCH(AB$1,$B609)),MAX(N$1:N608)+1)</f>
        <v>0</v>
      </c>
      <c r="O609" s="12">
        <f>'AB Touchpoint System Workbook'!K620</f>
        <v>0</v>
      </c>
      <c r="P609" s="13">
        <f t="shared" si="19"/>
        <v>608</v>
      </c>
    </row>
    <row r="610" spans="1:16" x14ac:dyDescent="0.15">
      <c r="A610" s="9">
        <f>'AB Touchpoint System Workbook'!M621</f>
        <v>0</v>
      </c>
      <c r="B610" s="12" t="str">
        <f t="shared" si="18"/>
        <v>00</v>
      </c>
      <c r="C610" s="12" t="b">
        <f>IF(ISNUMBER(SEARCH(Q$1,$B610)),MAX(C$1:C609)+1)</f>
        <v>0</v>
      </c>
      <c r="D610" s="12" t="b">
        <f>IF(ISNUMBER(SEARCH(R$1,$B610)),MAX(D$1:D609)+1)</f>
        <v>0</v>
      </c>
      <c r="E610" s="12" t="b">
        <f>IF(ISNUMBER(SEARCH(S$1,$B610)),MAX(E$1:E609)+1)</f>
        <v>0</v>
      </c>
      <c r="F610" s="12" t="b">
        <f>IF(ISNUMBER(SEARCH(T$1,$B610)),MAX(F$1:F609)+1)</f>
        <v>0</v>
      </c>
      <c r="G610" s="12" t="b">
        <f>IF(ISNUMBER(SEARCH(U$1,$B610)),MAX(G$1:G609)+1)</f>
        <v>0</v>
      </c>
      <c r="H610" s="12" t="b">
        <f>IF(ISNUMBER(SEARCH(V$1,$B610)),MAX(H$1:H609)+1)</f>
        <v>0</v>
      </c>
      <c r="I610" s="12" t="b">
        <f>IF(ISNUMBER(SEARCH(W$1,$B610)),MAX(I$1:I609)+1)</f>
        <v>0</v>
      </c>
      <c r="J610" s="12" t="b">
        <f>IF(ISNUMBER(SEARCH(X$1,$B610)),MAX(J$1:J609)+1)</f>
        <v>0</v>
      </c>
      <c r="K610" s="12" t="b">
        <f>IF(ISNUMBER(SEARCH(Y$1,$B610)),MAX(K$1:K609)+1)</f>
        <v>0</v>
      </c>
      <c r="L610" s="12" t="b">
        <f>IF(ISNUMBER(SEARCH(Z$1,$B610)),MAX(L$1:L609)+1)</f>
        <v>0</v>
      </c>
      <c r="M610" s="12" t="b">
        <f>IF(ISNUMBER(SEARCH(AA$1,$B610)),MAX(M$1:M609)+1)</f>
        <v>0</v>
      </c>
      <c r="N610" s="12" t="b">
        <f>IF(ISNUMBER(SEARCH(AB$1,$B610)),MAX(N$1:N609)+1)</f>
        <v>0</v>
      </c>
      <c r="O610" s="12">
        <f>'AB Touchpoint System Workbook'!K621</f>
        <v>0</v>
      </c>
      <c r="P610" s="13">
        <f t="shared" si="19"/>
        <v>609</v>
      </c>
    </row>
    <row r="611" spans="1:16" x14ac:dyDescent="0.15">
      <c r="A611" s="9">
        <f>'AB Touchpoint System Workbook'!M622</f>
        <v>0</v>
      </c>
      <c r="B611" s="12" t="str">
        <f t="shared" si="18"/>
        <v>00</v>
      </c>
      <c r="C611" s="12" t="b">
        <f>IF(ISNUMBER(SEARCH(Q$1,$B611)),MAX(C$1:C610)+1)</f>
        <v>0</v>
      </c>
      <c r="D611" s="12" t="b">
        <f>IF(ISNUMBER(SEARCH(R$1,$B611)),MAX(D$1:D610)+1)</f>
        <v>0</v>
      </c>
      <c r="E611" s="12" t="b">
        <f>IF(ISNUMBER(SEARCH(S$1,$B611)),MAX(E$1:E610)+1)</f>
        <v>0</v>
      </c>
      <c r="F611" s="12" t="b">
        <f>IF(ISNUMBER(SEARCH(T$1,$B611)),MAX(F$1:F610)+1)</f>
        <v>0</v>
      </c>
      <c r="G611" s="12" t="b">
        <f>IF(ISNUMBER(SEARCH(U$1,$B611)),MAX(G$1:G610)+1)</f>
        <v>0</v>
      </c>
      <c r="H611" s="12" t="b">
        <f>IF(ISNUMBER(SEARCH(V$1,$B611)),MAX(H$1:H610)+1)</f>
        <v>0</v>
      </c>
      <c r="I611" s="12" t="b">
        <f>IF(ISNUMBER(SEARCH(W$1,$B611)),MAX(I$1:I610)+1)</f>
        <v>0</v>
      </c>
      <c r="J611" s="12" t="b">
        <f>IF(ISNUMBER(SEARCH(X$1,$B611)),MAX(J$1:J610)+1)</f>
        <v>0</v>
      </c>
      <c r="K611" s="12" t="b">
        <f>IF(ISNUMBER(SEARCH(Y$1,$B611)),MAX(K$1:K610)+1)</f>
        <v>0</v>
      </c>
      <c r="L611" s="12" t="b">
        <f>IF(ISNUMBER(SEARCH(Z$1,$B611)),MAX(L$1:L610)+1)</f>
        <v>0</v>
      </c>
      <c r="M611" s="12" t="b">
        <f>IF(ISNUMBER(SEARCH(AA$1,$B611)),MAX(M$1:M610)+1)</f>
        <v>0</v>
      </c>
      <c r="N611" s="12" t="b">
        <f>IF(ISNUMBER(SEARCH(AB$1,$B611)),MAX(N$1:N610)+1)</f>
        <v>0</v>
      </c>
      <c r="O611" s="12">
        <f>'AB Touchpoint System Workbook'!K622</f>
        <v>0</v>
      </c>
      <c r="P611" s="13">
        <f t="shared" si="19"/>
        <v>610</v>
      </c>
    </row>
    <row r="612" spans="1:16" x14ac:dyDescent="0.15">
      <c r="A612" s="9">
        <f>'AB Touchpoint System Workbook'!M623</f>
        <v>0</v>
      </c>
      <c r="B612" s="12" t="str">
        <f t="shared" si="18"/>
        <v>00</v>
      </c>
      <c r="C612" s="12" t="b">
        <f>IF(ISNUMBER(SEARCH(Q$1,$B612)),MAX(C$1:C611)+1)</f>
        <v>0</v>
      </c>
      <c r="D612" s="12" t="b">
        <f>IF(ISNUMBER(SEARCH(R$1,$B612)),MAX(D$1:D611)+1)</f>
        <v>0</v>
      </c>
      <c r="E612" s="12" t="b">
        <f>IF(ISNUMBER(SEARCH(S$1,$B612)),MAX(E$1:E611)+1)</f>
        <v>0</v>
      </c>
      <c r="F612" s="12" t="b">
        <f>IF(ISNUMBER(SEARCH(T$1,$B612)),MAX(F$1:F611)+1)</f>
        <v>0</v>
      </c>
      <c r="G612" s="12" t="b">
        <f>IF(ISNUMBER(SEARCH(U$1,$B612)),MAX(G$1:G611)+1)</f>
        <v>0</v>
      </c>
      <c r="H612" s="12" t="b">
        <f>IF(ISNUMBER(SEARCH(V$1,$B612)),MAX(H$1:H611)+1)</f>
        <v>0</v>
      </c>
      <c r="I612" s="12" t="b">
        <f>IF(ISNUMBER(SEARCH(W$1,$B612)),MAX(I$1:I611)+1)</f>
        <v>0</v>
      </c>
      <c r="J612" s="12" t="b">
        <f>IF(ISNUMBER(SEARCH(X$1,$B612)),MAX(J$1:J611)+1)</f>
        <v>0</v>
      </c>
      <c r="K612" s="12" t="b">
        <f>IF(ISNUMBER(SEARCH(Y$1,$B612)),MAX(K$1:K611)+1)</f>
        <v>0</v>
      </c>
      <c r="L612" s="12" t="b">
        <f>IF(ISNUMBER(SEARCH(Z$1,$B612)),MAX(L$1:L611)+1)</f>
        <v>0</v>
      </c>
      <c r="M612" s="12" t="b">
        <f>IF(ISNUMBER(SEARCH(AA$1,$B612)),MAX(M$1:M611)+1)</f>
        <v>0</v>
      </c>
      <c r="N612" s="12" t="b">
        <f>IF(ISNUMBER(SEARCH(AB$1,$B612)),MAX(N$1:N611)+1)</f>
        <v>0</v>
      </c>
      <c r="O612" s="12">
        <f>'AB Touchpoint System Workbook'!K623</f>
        <v>0</v>
      </c>
      <c r="P612" s="13">
        <f t="shared" si="19"/>
        <v>611</v>
      </c>
    </row>
    <row r="613" spans="1:16" x14ac:dyDescent="0.15">
      <c r="A613" s="9">
        <f>'AB Touchpoint System Workbook'!M624</f>
        <v>0</v>
      </c>
      <c r="B613" s="12" t="str">
        <f t="shared" si="18"/>
        <v>00</v>
      </c>
      <c r="C613" s="12" t="b">
        <f>IF(ISNUMBER(SEARCH(Q$1,$B613)),MAX(C$1:C612)+1)</f>
        <v>0</v>
      </c>
      <c r="D613" s="12" t="b">
        <f>IF(ISNUMBER(SEARCH(R$1,$B613)),MAX(D$1:D612)+1)</f>
        <v>0</v>
      </c>
      <c r="E613" s="12" t="b">
        <f>IF(ISNUMBER(SEARCH(S$1,$B613)),MAX(E$1:E612)+1)</f>
        <v>0</v>
      </c>
      <c r="F613" s="12" t="b">
        <f>IF(ISNUMBER(SEARCH(T$1,$B613)),MAX(F$1:F612)+1)</f>
        <v>0</v>
      </c>
      <c r="G613" s="12" t="b">
        <f>IF(ISNUMBER(SEARCH(U$1,$B613)),MAX(G$1:G612)+1)</f>
        <v>0</v>
      </c>
      <c r="H613" s="12" t="b">
        <f>IF(ISNUMBER(SEARCH(V$1,$B613)),MAX(H$1:H612)+1)</f>
        <v>0</v>
      </c>
      <c r="I613" s="12" t="b">
        <f>IF(ISNUMBER(SEARCH(W$1,$B613)),MAX(I$1:I612)+1)</f>
        <v>0</v>
      </c>
      <c r="J613" s="12" t="b">
        <f>IF(ISNUMBER(SEARCH(X$1,$B613)),MAX(J$1:J612)+1)</f>
        <v>0</v>
      </c>
      <c r="K613" s="12" t="b">
        <f>IF(ISNUMBER(SEARCH(Y$1,$B613)),MAX(K$1:K612)+1)</f>
        <v>0</v>
      </c>
      <c r="L613" s="12" t="b">
        <f>IF(ISNUMBER(SEARCH(Z$1,$B613)),MAX(L$1:L612)+1)</f>
        <v>0</v>
      </c>
      <c r="M613" s="12" t="b">
        <f>IF(ISNUMBER(SEARCH(AA$1,$B613)),MAX(M$1:M612)+1)</f>
        <v>0</v>
      </c>
      <c r="N613" s="12" t="b">
        <f>IF(ISNUMBER(SEARCH(AB$1,$B613)),MAX(N$1:N612)+1)</f>
        <v>0</v>
      </c>
      <c r="O613" s="12">
        <f>'AB Touchpoint System Workbook'!K624</f>
        <v>0</v>
      </c>
      <c r="P613" s="13">
        <f t="shared" si="19"/>
        <v>612</v>
      </c>
    </row>
    <row r="614" spans="1:16" x14ac:dyDescent="0.15">
      <c r="A614" s="9">
        <f>'AB Touchpoint System Workbook'!M625</f>
        <v>0</v>
      </c>
      <c r="B614" s="12" t="str">
        <f t="shared" si="18"/>
        <v>00</v>
      </c>
      <c r="C614" s="12" t="b">
        <f>IF(ISNUMBER(SEARCH(Q$1,$B614)),MAX(C$1:C613)+1)</f>
        <v>0</v>
      </c>
      <c r="D614" s="12" t="b">
        <f>IF(ISNUMBER(SEARCH(R$1,$B614)),MAX(D$1:D613)+1)</f>
        <v>0</v>
      </c>
      <c r="E614" s="12" t="b">
        <f>IF(ISNUMBER(SEARCH(S$1,$B614)),MAX(E$1:E613)+1)</f>
        <v>0</v>
      </c>
      <c r="F614" s="12" t="b">
        <f>IF(ISNUMBER(SEARCH(T$1,$B614)),MAX(F$1:F613)+1)</f>
        <v>0</v>
      </c>
      <c r="G614" s="12" t="b">
        <f>IF(ISNUMBER(SEARCH(U$1,$B614)),MAX(G$1:G613)+1)</f>
        <v>0</v>
      </c>
      <c r="H614" s="12" t="b">
        <f>IF(ISNUMBER(SEARCH(V$1,$B614)),MAX(H$1:H613)+1)</f>
        <v>0</v>
      </c>
      <c r="I614" s="12" t="b">
        <f>IF(ISNUMBER(SEARCH(W$1,$B614)),MAX(I$1:I613)+1)</f>
        <v>0</v>
      </c>
      <c r="J614" s="12" t="b">
        <f>IF(ISNUMBER(SEARCH(X$1,$B614)),MAX(J$1:J613)+1)</f>
        <v>0</v>
      </c>
      <c r="K614" s="12" t="b">
        <f>IF(ISNUMBER(SEARCH(Y$1,$B614)),MAX(K$1:K613)+1)</f>
        <v>0</v>
      </c>
      <c r="L614" s="12" t="b">
        <f>IF(ISNUMBER(SEARCH(Z$1,$B614)),MAX(L$1:L613)+1)</f>
        <v>0</v>
      </c>
      <c r="M614" s="12" t="b">
        <f>IF(ISNUMBER(SEARCH(AA$1,$B614)),MAX(M$1:M613)+1)</f>
        <v>0</v>
      </c>
      <c r="N614" s="12" t="b">
        <f>IF(ISNUMBER(SEARCH(AB$1,$B614)),MAX(N$1:N613)+1)</f>
        <v>0</v>
      </c>
      <c r="O614" s="12">
        <f>'AB Touchpoint System Workbook'!K625</f>
        <v>0</v>
      </c>
      <c r="P614" s="13">
        <f t="shared" si="19"/>
        <v>613</v>
      </c>
    </row>
    <row r="615" spans="1:16" x14ac:dyDescent="0.15">
      <c r="A615" s="9">
        <f>'AB Touchpoint System Workbook'!M626</f>
        <v>0</v>
      </c>
      <c r="B615" s="12" t="str">
        <f t="shared" si="18"/>
        <v>00</v>
      </c>
      <c r="C615" s="12" t="b">
        <f>IF(ISNUMBER(SEARCH(Q$1,$B615)),MAX(C$1:C614)+1)</f>
        <v>0</v>
      </c>
      <c r="D615" s="12" t="b">
        <f>IF(ISNUMBER(SEARCH(R$1,$B615)),MAX(D$1:D614)+1)</f>
        <v>0</v>
      </c>
      <c r="E615" s="12" t="b">
        <f>IF(ISNUMBER(SEARCH(S$1,$B615)),MAX(E$1:E614)+1)</f>
        <v>0</v>
      </c>
      <c r="F615" s="12" t="b">
        <f>IF(ISNUMBER(SEARCH(T$1,$B615)),MAX(F$1:F614)+1)</f>
        <v>0</v>
      </c>
      <c r="G615" s="12" t="b">
        <f>IF(ISNUMBER(SEARCH(U$1,$B615)),MAX(G$1:G614)+1)</f>
        <v>0</v>
      </c>
      <c r="H615" s="12" t="b">
        <f>IF(ISNUMBER(SEARCH(V$1,$B615)),MAX(H$1:H614)+1)</f>
        <v>0</v>
      </c>
      <c r="I615" s="12" t="b">
        <f>IF(ISNUMBER(SEARCH(W$1,$B615)),MAX(I$1:I614)+1)</f>
        <v>0</v>
      </c>
      <c r="J615" s="12" t="b">
        <f>IF(ISNUMBER(SEARCH(X$1,$B615)),MAX(J$1:J614)+1)</f>
        <v>0</v>
      </c>
      <c r="K615" s="12" t="b">
        <f>IF(ISNUMBER(SEARCH(Y$1,$B615)),MAX(K$1:K614)+1)</f>
        <v>0</v>
      </c>
      <c r="L615" s="12" t="b">
        <f>IF(ISNUMBER(SEARCH(Z$1,$B615)),MAX(L$1:L614)+1)</f>
        <v>0</v>
      </c>
      <c r="M615" s="12" t="b">
        <f>IF(ISNUMBER(SEARCH(AA$1,$B615)),MAX(M$1:M614)+1)</f>
        <v>0</v>
      </c>
      <c r="N615" s="12" t="b">
        <f>IF(ISNUMBER(SEARCH(AB$1,$B615)),MAX(N$1:N614)+1)</f>
        <v>0</v>
      </c>
      <c r="O615" s="12">
        <f>'AB Touchpoint System Workbook'!K626</f>
        <v>0</v>
      </c>
      <c r="P615" s="13">
        <f t="shared" si="19"/>
        <v>614</v>
      </c>
    </row>
    <row r="616" spans="1:16" x14ac:dyDescent="0.15">
      <c r="A616" s="9">
        <f>'AB Touchpoint System Workbook'!M627</f>
        <v>0</v>
      </c>
      <c r="B616" s="12" t="str">
        <f t="shared" si="18"/>
        <v>00</v>
      </c>
      <c r="C616" s="12" t="b">
        <f>IF(ISNUMBER(SEARCH(Q$1,$B616)),MAX(C$1:C615)+1)</f>
        <v>0</v>
      </c>
      <c r="D616" s="12" t="b">
        <f>IF(ISNUMBER(SEARCH(R$1,$B616)),MAX(D$1:D615)+1)</f>
        <v>0</v>
      </c>
      <c r="E616" s="12" t="b">
        <f>IF(ISNUMBER(SEARCH(S$1,$B616)),MAX(E$1:E615)+1)</f>
        <v>0</v>
      </c>
      <c r="F616" s="12" t="b">
        <f>IF(ISNUMBER(SEARCH(T$1,$B616)),MAX(F$1:F615)+1)</f>
        <v>0</v>
      </c>
      <c r="G616" s="12" t="b">
        <f>IF(ISNUMBER(SEARCH(U$1,$B616)),MAX(G$1:G615)+1)</f>
        <v>0</v>
      </c>
      <c r="H616" s="12" t="b">
        <f>IF(ISNUMBER(SEARCH(V$1,$B616)),MAX(H$1:H615)+1)</f>
        <v>0</v>
      </c>
      <c r="I616" s="12" t="b">
        <f>IF(ISNUMBER(SEARCH(W$1,$B616)),MAX(I$1:I615)+1)</f>
        <v>0</v>
      </c>
      <c r="J616" s="12" t="b">
        <f>IF(ISNUMBER(SEARCH(X$1,$B616)),MAX(J$1:J615)+1)</f>
        <v>0</v>
      </c>
      <c r="K616" s="12" t="b">
        <f>IF(ISNUMBER(SEARCH(Y$1,$B616)),MAX(K$1:K615)+1)</f>
        <v>0</v>
      </c>
      <c r="L616" s="12" t="b">
        <f>IF(ISNUMBER(SEARCH(Z$1,$B616)),MAX(L$1:L615)+1)</f>
        <v>0</v>
      </c>
      <c r="M616" s="12" t="b">
        <f>IF(ISNUMBER(SEARCH(AA$1,$B616)),MAX(M$1:M615)+1)</f>
        <v>0</v>
      </c>
      <c r="N616" s="12" t="b">
        <f>IF(ISNUMBER(SEARCH(AB$1,$B616)),MAX(N$1:N615)+1)</f>
        <v>0</v>
      </c>
      <c r="O616" s="12">
        <f>'AB Touchpoint System Workbook'!K627</f>
        <v>0</v>
      </c>
      <c r="P616" s="13">
        <f t="shared" si="19"/>
        <v>615</v>
      </c>
    </row>
    <row r="617" spans="1:16" x14ac:dyDescent="0.15">
      <c r="A617" s="9">
        <f>'AB Touchpoint System Workbook'!M628</f>
        <v>0</v>
      </c>
      <c r="B617" s="12" t="str">
        <f t="shared" si="18"/>
        <v>00</v>
      </c>
      <c r="C617" s="12" t="b">
        <f>IF(ISNUMBER(SEARCH(Q$1,$B617)),MAX(C$1:C616)+1)</f>
        <v>0</v>
      </c>
      <c r="D617" s="12" t="b">
        <f>IF(ISNUMBER(SEARCH(R$1,$B617)),MAX(D$1:D616)+1)</f>
        <v>0</v>
      </c>
      <c r="E617" s="12" t="b">
        <f>IF(ISNUMBER(SEARCH(S$1,$B617)),MAX(E$1:E616)+1)</f>
        <v>0</v>
      </c>
      <c r="F617" s="12" t="b">
        <f>IF(ISNUMBER(SEARCH(T$1,$B617)),MAX(F$1:F616)+1)</f>
        <v>0</v>
      </c>
      <c r="G617" s="12" t="b">
        <f>IF(ISNUMBER(SEARCH(U$1,$B617)),MAX(G$1:G616)+1)</f>
        <v>0</v>
      </c>
      <c r="H617" s="12" t="b">
        <f>IF(ISNUMBER(SEARCH(V$1,$B617)),MAX(H$1:H616)+1)</f>
        <v>0</v>
      </c>
      <c r="I617" s="12" t="b">
        <f>IF(ISNUMBER(SEARCH(W$1,$B617)),MAX(I$1:I616)+1)</f>
        <v>0</v>
      </c>
      <c r="J617" s="12" t="b">
        <f>IF(ISNUMBER(SEARCH(X$1,$B617)),MAX(J$1:J616)+1)</f>
        <v>0</v>
      </c>
      <c r="K617" s="12" t="b">
        <f>IF(ISNUMBER(SEARCH(Y$1,$B617)),MAX(K$1:K616)+1)</f>
        <v>0</v>
      </c>
      <c r="L617" s="12" t="b">
        <f>IF(ISNUMBER(SEARCH(Z$1,$B617)),MAX(L$1:L616)+1)</f>
        <v>0</v>
      </c>
      <c r="M617" s="12" t="b">
        <f>IF(ISNUMBER(SEARCH(AA$1,$B617)),MAX(M$1:M616)+1)</f>
        <v>0</v>
      </c>
      <c r="N617" s="12" t="b">
        <f>IF(ISNUMBER(SEARCH(AB$1,$B617)),MAX(N$1:N616)+1)</f>
        <v>0</v>
      </c>
      <c r="O617" s="12">
        <f>'AB Touchpoint System Workbook'!K628</f>
        <v>0</v>
      </c>
      <c r="P617" s="13">
        <f t="shared" si="19"/>
        <v>616</v>
      </c>
    </row>
    <row r="618" spans="1:16" x14ac:dyDescent="0.15">
      <c r="A618" s="9">
        <f>'AB Touchpoint System Workbook'!M629</f>
        <v>0</v>
      </c>
      <c r="B618" s="12" t="str">
        <f t="shared" si="18"/>
        <v>00</v>
      </c>
      <c r="C618" s="12" t="b">
        <f>IF(ISNUMBER(SEARCH(Q$1,$B618)),MAX(C$1:C617)+1)</f>
        <v>0</v>
      </c>
      <c r="D618" s="12" t="b">
        <f>IF(ISNUMBER(SEARCH(R$1,$B618)),MAX(D$1:D617)+1)</f>
        <v>0</v>
      </c>
      <c r="E618" s="12" t="b">
        <f>IF(ISNUMBER(SEARCH(S$1,$B618)),MAX(E$1:E617)+1)</f>
        <v>0</v>
      </c>
      <c r="F618" s="12" t="b">
        <f>IF(ISNUMBER(SEARCH(T$1,$B618)),MAX(F$1:F617)+1)</f>
        <v>0</v>
      </c>
      <c r="G618" s="12" t="b">
        <f>IF(ISNUMBER(SEARCH(U$1,$B618)),MAX(G$1:G617)+1)</f>
        <v>0</v>
      </c>
      <c r="H618" s="12" t="b">
        <f>IF(ISNUMBER(SEARCH(V$1,$B618)),MAX(H$1:H617)+1)</f>
        <v>0</v>
      </c>
      <c r="I618" s="12" t="b">
        <f>IF(ISNUMBER(SEARCH(W$1,$B618)),MAX(I$1:I617)+1)</f>
        <v>0</v>
      </c>
      <c r="J618" s="12" t="b">
        <f>IF(ISNUMBER(SEARCH(X$1,$B618)),MAX(J$1:J617)+1)</f>
        <v>0</v>
      </c>
      <c r="K618" s="12" t="b">
        <f>IF(ISNUMBER(SEARCH(Y$1,$B618)),MAX(K$1:K617)+1)</f>
        <v>0</v>
      </c>
      <c r="L618" s="12" t="b">
        <f>IF(ISNUMBER(SEARCH(Z$1,$B618)),MAX(L$1:L617)+1)</f>
        <v>0</v>
      </c>
      <c r="M618" s="12" t="b">
        <f>IF(ISNUMBER(SEARCH(AA$1,$B618)),MAX(M$1:M617)+1)</f>
        <v>0</v>
      </c>
      <c r="N618" s="12" t="b">
        <f>IF(ISNUMBER(SEARCH(AB$1,$B618)),MAX(N$1:N617)+1)</f>
        <v>0</v>
      </c>
      <c r="O618" s="12">
        <f>'AB Touchpoint System Workbook'!K629</f>
        <v>0</v>
      </c>
      <c r="P618" s="13">
        <f t="shared" si="19"/>
        <v>617</v>
      </c>
    </row>
    <row r="619" spans="1:16" x14ac:dyDescent="0.15">
      <c r="A619" s="9">
        <f>'AB Touchpoint System Workbook'!M630</f>
        <v>0</v>
      </c>
      <c r="B619" s="12" t="str">
        <f t="shared" si="18"/>
        <v>00</v>
      </c>
      <c r="C619" s="12" t="b">
        <f>IF(ISNUMBER(SEARCH(Q$1,$B619)),MAX(C$1:C618)+1)</f>
        <v>0</v>
      </c>
      <c r="D619" s="12" t="b">
        <f>IF(ISNUMBER(SEARCH(R$1,$B619)),MAX(D$1:D618)+1)</f>
        <v>0</v>
      </c>
      <c r="E619" s="12" t="b">
        <f>IF(ISNUMBER(SEARCH(S$1,$B619)),MAX(E$1:E618)+1)</f>
        <v>0</v>
      </c>
      <c r="F619" s="12" t="b">
        <f>IF(ISNUMBER(SEARCH(T$1,$B619)),MAX(F$1:F618)+1)</f>
        <v>0</v>
      </c>
      <c r="G619" s="12" t="b">
        <f>IF(ISNUMBER(SEARCH(U$1,$B619)),MAX(G$1:G618)+1)</f>
        <v>0</v>
      </c>
      <c r="H619" s="12" t="b">
        <f>IF(ISNUMBER(SEARCH(V$1,$B619)),MAX(H$1:H618)+1)</f>
        <v>0</v>
      </c>
      <c r="I619" s="12" t="b">
        <f>IF(ISNUMBER(SEARCH(W$1,$B619)),MAX(I$1:I618)+1)</f>
        <v>0</v>
      </c>
      <c r="J619" s="12" t="b">
        <f>IF(ISNUMBER(SEARCH(X$1,$B619)),MAX(J$1:J618)+1)</f>
        <v>0</v>
      </c>
      <c r="K619" s="12" t="b">
        <f>IF(ISNUMBER(SEARCH(Y$1,$B619)),MAX(K$1:K618)+1)</f>
        <v>0</v>
      </c>
      <c r="L619" s="12" t="b">
        <f>IF(ISNUMBER(SEARCH(Z$1,$B619)),MAX(L$1:L618)+1)</f>
        <v>0</v>
      </c>
      <c r="M619" s="12" t="b">
        <f>IF(ISNUMBER(SEARCH(AA$1,$B619)),MAX(M$1:M618)+1)</f>
        <v>0</v>
      </c>
      <c r="N619" s="12" t="b">
        <f>IF(ISNUMBER(SEARCH(AB$1,$B619)),MAX(N$1:N618)+1)</f>
        <v>0</v>
      </c>
      <c r="O619" s="12">
        <f>'AB Touchpoint System Workbook'!K630</f>
        <v>0</v>
      </c>
      <c r="P619" s="13">
        <f t="shared" si="19"/>
        <v>618</v>
      </c>
    </row>
    <row r="620" spans="1:16" x14ac:dyDescent="0.15">
      <c r="A620" s="9">
        <f>'AB Touchpoint System Workbook'!M631</f>
        <v>0</v>
      </c>
      <c r="B620" s="12" t="str">
        <f t="shared" si="18"/>
        <v>00</v>
      </c>
      <c r="C620" s="12" t="b">
        <f>IF(ISNUMBER(SEARCH(Q$1,$B620)),MAX(C$1:C619)+1)</f>
        <v>0</v>
      </c>
      <c r="D620" s="12" t="b">
        <f>IF(ISNUMBER(SEARCH(R$1,$B620)),MAX(D$1:D619)+1)</f>
        <v>0</v>
      </c>
      <c r="E620" s="12" t="b">
        <f>IF(ISNUMBER(SEARCH(S$1,$B620)),MAX(E$1:E619)+1)</f>
        <v>0</v>
      </c>
      <c r="F620" s="12" t="b">
        <f>IF(ISNUMBER(SEARCH(T$1,$B620)),MAX(F$1:F619)+1)</f>
        <v>0</v>
      </c>
      <c r="G620" s="12" t="b">
        <f>IF(ISNUMBER(SEARCH(U$1,$B620)),MAX(G$1:G619)+1)</f>
        <v>0</v>
      </c>
      <c r="H620" s="12" t="b">
        <f>IF(ISNUMBER(SEARCH(V$1,$B620)),MAX(H$1:H619)+1)</f>
        <v>0</v>
      </c>
      <c r="I620" s="12" t="b">
        <f>IF(ISNUMBER(SEARCH(W$1,$B620)),MAX(I$1:I619)+1)</f>
        <v>0</v>
      </c>
      <c r="J620" s="12" t="b">
        <f>IF(ISNUMBER(SEARCH(X$1,$B620)),MAX(J$1:J619)+1)</f>
        <v>0</v>
      </c>
      <c r="K620" s="12" t="b">
        <f>IF(ISNUMBER(SEARCH(Y$1,$B620)),MAX(K$1:K619)+1)</f>
        <v>0</v>
      </c>
      <c r="L620" s="12" t="b">
        <f>IF(ISNUMBER(SEARCH(Z$1,$B620)),MAX(L$1:L619)+1)</f>
        <v>0</v>
      </c>
      <c r="M620" s="12" t="b">
        <f>IF(ISNUMBER(SEARCH(AA$1,$B620)),MAX(M$1:M619)+1)</f>
        <v>0</v>
      </c>
      <c r="N620" s="12" t="b">
        <f>IF(ISNUMBER(SEARCH(AB$1,$B620)),MAX(N$1:N619)+1)</f>
        <v>0</v>
      </c>
      <c r="O620" s="12">
        <f>'AB Touchpoint System Workbook'!K631</f>
        <v>0</v>
      </c>
      <c r="P620" s="13">
        <f t="shared" si="19"/>
        <v>619</v>
      </c>
    </row>
    <row r="621" spans="1:16" x14ac:dyDescent="0.15">
      <c r="A621" s="9">
        <f>'AB Touchpoint System Workbook'!M632</f>
        <v>0</v>
      </c>
      <c r="B621" s="12" t="str">
        <f t="shared" si="18"/>
        <v>00</v>
      </c>
      <c r="C621" s="12" t="b">
        <f>IF(ISNUMBER(SEARCH(Q$1,$B621)),MAX(C$1:C620)+1)</f>
        <v>0</v>
      </c>
      <c r="D621" s="12" t="b">
        <f>IF(ISNUMBER(SEARCH(R$1,$B621)),MAX(D$1:D620)+1)</f>
        <v>0</v>
      </c>
      <c r="E621" s="12" t="b">
        <f>IF(ISNUMBER(SEARCH(S$1,$B621)),MAX(E$1:E620)+1)</f>
        <v>0</v>
      </c>
      <c r="F621" s="12" t="b">
        <f>IF(ISNUMBER(SEARCH(T$1,$B621)),MAX(F$1:F620)+1)</f>
        <v>0</v>
      </c>
      <c r="G621" s="12" t="b">
        <f>IF(ISNUMBER(SEARCH(U$1,$B621)),MAX(G$1:G620)+1)</f>
        <v>0</v>
      </c>
      <c r="H621" s="12" t="b">
        <f>IF(ISNUMBER(SEARCH(V$1,$B621)),MAX(H$1:H620)+1)</f>
        <v>0</v>
      </c>
      <c r="I621" s="12" t="b">
        <f>IF(ISNUMBER(SEARCH(W$1,$B621)),MAX(I$1:I620)+1)</f>
        <v>0</v>
      </c>
      <c r="J621" s="12" t="b">
        <f>IF(ISNUMBER(SEARCH(X$1,$B621)),MAX(J$1:J620)+1)</f>
        <v>0</v>
      </c>
      <c r="K621" s="12" t="b">
        <f>IF(ISNUMBER(SEARCH(Y$1,$B621)),MAX(K$1:K620)+1)</f>
        <v>0</v>
      </c>
      <c r="L621" s="12" t="b">
        <f>IF(ISNUMBER(SEARCH(Z$1,$B621)),MAX(L$1:L620)+1)</f>
        <v>0</v>
      </c>
      <c r="M621" s="12" t="b">
        <f>IF(ISNUMBER(SEARCH(AA$1,$B621)),MAX(M$1:M620)+1)</f>
        <v>0</v>
      </c>
      <c r="N621" s="12" t="b">
        <f>IF(ISNUMBER(SEARCH(AB$1,$B621)),MAX(N$1:N620)+1)</f>
        <v>0</v>
      </c>
      <c r="O621" s="12">
        <f>'AB Touchpoint System Workbook'!K632</f>
        <v>0</v>
      </c>
      <c r="P621" s="13">
        <f t="shared" si="19"/>
        <v>620</v>
      </c>
    </row>
    <row r="622" spans="1:16" x14ac:dyDescent="0.15">
      <c r="A622" s="9">
        <f>'AB Touchpoint System Workbook'!M633</f>
        <v>0</v>
      </c>
      <c r="B622" s="12" t="str">
        <f t="shared" si="18"/>
        <v>00</v>
      </c>
      <c r="C622" s="12" t="b">
        <f>IF(ISNUMBER(SEARCH(Q$1,$B622)),MAX(C$1:C621)+1)</f>
        <v>0</v>
      </c>
      <c r="D622" s="12" t="b">
        <f>IF(ISNUMBER(SEARCH(R$1,$B622)),MAX(D$1:D621)+1)</f>
        <v>0</v>
      </c>
      <c r="E622" s="12" t="b">
        <f>IF(ISNUMBER(SEARCH(S$1,$B622)),MAX(E$1:E621)+1)</f>
        <v>0</v>
      </c>
      <c r="F622" s="12" t="b">
        <f>IF(ISNUMBER(SEARCH(T$1,$B622)),MAX(F$1:F621)+1)</f>
        <v>0</v>
      </c>
      <c r="G622" s="12" t="b">
        <f>IF(ISNUMBER(SEARCH(U$1,$B622)),MAX(G$1:G621)+1)</f>
        <v>0</v>
      </c>
      <c r="H622" s="12" t="b">
        <f>IF(ISNUMBER(SEARCH(V$1,$B622)),MAX(H$1:H621)+1)</f>
        <v>0</v>
      </c>
      <c r="I622" s="12" t="b">
        <f>IF(ISNUMBER(SEARCH(W$1,$B622)),MAX(I$1:I621)+1)</f>
        <v>0</v>
      </c>
      <c r="J622" s="12" t="b">
        <f>IF(ISNUMBER(SEARCH(X$1,$B622)),MAX(J$1:J621)+1)</f>
        <v>0</v>
      </c>
      <c r="K622" s="12" t="b">
        <f>IF(ISNUMBER(SEARCH(Y$1,$B622)),MAX(K$1:K621)+1)</f>
        <v>0</v>
      </c>
      <c r="L622" s="12" t="b">
        <f>IF(ISNUMBER(SEARCH(Z$1,$B622)),MAX(L$1:L621)+1)</f>
        <v>0</v>
      </c>
      <c r="M622" s="12" t="b">
        <f>IF(ISNUMBER(SEARCH(AA$1,$B622)),MAX(M$1:M621)+1)</f>
        <v>0</v>
      </c>
      <c r="N622" s="12" t="b">
        <f>IF(ISNUMBER(SEARCH(AB$1,$B622)),MAX(N$1:N621)+1)</f>
        <v>0</v>
      </c>
      <c r="O622" s="12">
        <f>'AB Touchpoint System Workbook'!K633</f>
        <v>0</v>
      </c>
      <c r="P622" s="13">
        <f t="shared" si="19"/>
        <v>621</v>
      </c>
    </row>
    <row r="623" spans="1:16" x14ac:dyDescent="0.15">
      <c r="A623" s="9">
        <f>'AB Touchpoint System Workbook'!M634</f>
        <v>0</v>
      </c>
      <c r="B623" s="12" t="str">
        <f t="shared" si="18"/>
        <v>00</v>
      </c>
      <c r="C623" s="12" t="b">
        <f>IF(ISNUMBER(SEARCH(Q$1,$B623)),MAX(C$1:C622)+1)</f>
        <v>0</v>
      </c>
      <c r="D623" s="12" t="b">
        <f>IF(ISNUMBER(SEARCH(R$1,$B623)),MAX(D$1:D622)+1)</f>
        <v>0</v>
      </c>
      <c r="E623" s="12" t="b">
        <f>IF(ISNUMBER(SEARCH(S$1,$B623)),MAX(E$1:E622)+1)</f>
        <v>0</v>
      </c>
      <c r="F623" s="12" t="b">
        <f>IF(ISNUMBER(SEARCH(T$1,$B623)),MAX(F$1:F622)+1)</f>
        <v>0</v>
      </c>
      <c r="G623" s="12" t="b">
        <f>IF(ISNUMBER(SEARCH(U$1,$B623)),MAX(G$1:G622)+1)</f>
        <v>0</v>
      </c>
      <c r="H623" s="12" t="b">
        <f>IF(ISNUMBER(SEARCH(V$1,$B623)),MAX(H$1:H622)+1)</f>
        <v>0</v>
      </c>
      <c r="I623" s="12" t="b">
        <f>IF(ISNUMBER(SEARCH(W$1,$B623)),MAX(I$1:I622)+1)</f>
        <v>0</v>
      </c>
      <c r="J623" s="12" t="b">
        <f>IF(ISNUMBER(SEARCH(X$1,$B623)),MAX(J$1:J622)+1)</f>
        <v>0</v>
      </c>
      <c r="K623" s="12" t="b">
        <f>IF(ISNUMBER(SEARCH(Y$1,$B623)),MAX(K$1:K622)+1)</f>
        <v>0</v>
      </c>
      <c r="L623" s="12" t="b">
        <f>IF(ISNUMBER(SEARCH(Z$1,$B623)),MAX(L$1:L622)+1)</f>
        <v>0</v>
      </c>
      <c r="M623" s="12" t="b">
        <f>IF(ISNUMBER(SEARCH(AA$1,$B623)),MAX(M$1:M622)+1)</f>
        <v>0</v>
      </c>
      <c r="N623" s="12" t="b">
        <f>IF(ISNUMBER(SEARCH(AB$1,$B623)),MAX(N$1:N622)+1)</f>
        <v>0</v>
      </c>
      <c r="O623" s="12">
        <f>'AB Touchpoint System Workbook'!K634</f>
        <v>0</v>
      </c>
      <c r="P623" s="13">
        <f t="shared" si="19"/>
        <v>622</v>
      </c>
    </row>
    <row r="624" spans="1:16" x14ac:dyDescent="0.15">
      <c r="A624" s="9">
        <f>'AB Touchpoint System Workbook'!M635</f>
        <v>0</v>
      </c>
      <c r="B624" s="12" t="str">
        <f t="shared" si="18"/>
        <v>00</v>
      </c>
      <c r="C624" s="12" t="b">
        <f>IF(ISNUMBER(SEARCH(Q$1,$B624)),MAX(C$1:C623)+1)</f>
        <v>0</v>
      </c>
      <c r="D624" s="12" t="b">
        <f>IF(ISNUMBER(SEARCH(R$1,$B624)),MAX(D$1:D623)+1)</f>
        <v>0</v>
      </c>
      <c r="E624" s="12" t="b">
        <f>IF(ISNUMBER(SEARCH(S$1,$B624)),MAX(E$1:E623)+1)</f>
        <v>0</v>
      </c>
      <c r="F624" s="12" t="b">
        <f>IF(ISNUMBER(SEARCH(T$1,$B624)),MAX(F$1:F623)+1)</f>
        <v>0</v>
      </c>
      <c r="G624" s="12" t="b">
        <f>IF(ISNUMBER(SEARCH(U$1,$B624)),MAX(G$1:G623)+1)</f>
        <v>0</v>
      </c>
      <c r="H624" s="12" t="b">
        <f>IF(ISNUMBER(SEARCH(V$1,$B624)),MAX(H$1:H623)+1)</f>
        <v>0</v>
      </c>
      <c r="I624" s="12" t="b">
        <f>IF(ISNUMBER(SEARCH(W$1,$B624)),MAX(I$1:I623)+1)</f>
        <v>0</v>
      </c>
      <c r="J624" s="12" t="b">
        <f>IF(ISNUMBER(SEARCH(X$1,$B624)),MAX(J$1:J623)+1)</f>
        <v>0</v>
      </c>
      <c r="K624" s="12" t="b">
        <f>IF(ISNUMBER(SEARCH(Y$1,$B624)),MAX(K$1:K623)+1)</f>
        <v>0</v>
      </c>
      <c r="L624" s="12" t="b">
        <f>IF(ISNUMBER(SEARCH(Z$1,$B624)),MAX(L$1:L623)+1)</f>
        <v>0</v>
      </c>
      <c r="M624" s="12" t="b">
        <f>IF(ISNUMBER(SEARCH(AA$1,$B624)),MAX(M$1:M623)+1)</f>
        <v>0</v>
      </c>
      <c r="N624" s="12" t="b">
        <f>IF(ISNUMBER(SEARCH(AB$1,$B624)),MAX(N$1:N623)+1)</f>
        <v>0</v>
      </c>
      <c r="O624" s="12">
        <f>'AB Touchpoint System Workbook'!K635</f>
        <v>0</v>
      </c>
      <c r="P624" s="13">
        <f t="shared" si="19"/>
        <v>623</v>
      </c>
    </row>
    <row r="625" spans="1:16" x14ac:dyDescent="0.15">
      <c r="A625" s="9">
        <f>'AB Touchpoint System Workbook'!M636</f>
        <v>0</v>
      </c>
      <c r="B625" s="12" t="str">
        <f t="shared" si="18"/>
        <v>00</v>
      </c>
      <c r="C625" s="12" t="b">
        <f>IF(ISNUMBER(SEARCH(Q$1,$B625)),MAX(C$1:C624)+1)</f>
        <v>0</v>
      </c>
      <c r="D625" s="12" t="b">
        <f>IF(ISNUMBER(SEARCH(R$1,$B625)),MAX(D$1:D624)+1)</f>
        <v>0</v>
      </c>
      <c r="E625" s="12" t="b">
        <f>IF(ISNUMBER(SEARCH(S$1,$B625)),MAX(E$1:E624)+1)</f>
        <v>0</v>
      </c>
      <c r="F625" s="12" t="b">
        <f>IF(ISNUMBER(SEARCH(T$1,$B625)),MAX(F$1:F624)+1)</f>
        <v>0</v>
      </c>
      <c r="G625" s="12" t="b">
        <f>IF(ISNUMBER(SEARCH(U$1,$B625)),MAX(G$1:G624)+1)</f>
        <v>0</v>
      </c>
      <c r="H625" s="12" t="b">
        <f>IF(ISNUMBER(SEARCH(V$1,$B625)),MAX(H$1:H624)+1)</f>
        <v>0</v>
      </c>
      <c r="I625" s="12" t="b">
        <f>IF(ISNUMBER(SEARCH(W$1,$B625)),MAX(I$1:I624)+1)</f>
        <v>0</v>
      </c>
      <c r="J625" s="12" t="b">
        <f>IF(ISNUMBER(SEARCH(X$1,$B625)),MAX(J$1:J624)+1)</f>
        <v>0</v>
      </c>
      <c r="K625" s="12" t="b">
        <f>IF(ISNUMBER(SEARCH(Y$1,$B625)),MAX(K$1:K624)+1)</f>
        <v>0</v>
      </c>
      <c r="L625" s="12" t="b">
        <f>IF(ISNUMBER(SEARCH(Z$1,$B625)),MAX(L$1:L624)+1)</f>
        <v>0</v>
      </c>
      <c r="M625" s="12" t="b">
        <f>IF(ISNUMBER(SEARCH(AA$1,$B625)),MAX(M$1:M624)+1)</f>
        <v>0</v>
      </c>
      <c r="N625" s="12" t="b">
        <f>IF(ISNUMBER(SEARCH(AB$1,$B625)),MAX(N$1:N624)+1)</f>
        <v>0</v>
      </c>
      <c r="O625" s="12">
        <f>'AB Touchpoint System Workbook'!K636</f>
        <v>0</v>
      </c>
      <c r="P625" s="13">
        <f t="shared" si="19"/>
        <v>624</v>
      </c>
    </row>
    <row r="626" spans="1:16" x14ac:dyDescent="0.15">
      <c r="A626" s="9">
        <f>'AB Touchpoint System Workbook'!M637</f>
        <v>0</v>
      </c>
      <c r="B626" s="12" t="str">
        <f t="shared" si="18"/>
        <v>00</v>
      </c>
      <c r="C626" s="12" t="b">
        <f>IF(ISNUMBER(SEARCH(Q$1,$B626)),MAX(C$1:C625)+1)</f>
        <v>0</v>
      </c>
      <c r="D626" s="12" t="b">
        <f>IF(ISNUMBER(SEARCH(R$1,$B626)),MAX(D$1:D625)+1)</f>
        <v>0</v>
      </c>
      <c r="E626" s="12" t="b">
        <f>IF(ISNUMBER(SEARCH(S$1,$B626)),MAX(E$1:E625)+1)</f>
        <v>0</v>
      </c>
      <c r="F626" s="12" t="b">
        <f>IF(ISNUMBER(SEARCH(T$1,$B626)),MAX(F$1:F625)+1)</f>
        <v>0</v>
      </c>
      <c r="G626" s="12" t="b">
        <f>IF(ISNUMBER(SEARCH(U$1,$B626)),MAX(G$1:G625)+1)</f>
        <v>0</v>
      </c>
      <c r="H626" s="12" t="b">
        <f>IF(ISNUMBER(SEARCH(V$1,$B626)),MAX(H$1:H625)+1)</f>
        <v>0</v>
      </c>
      <c r="I626" s="12" t="b">
        <f>IF(ISNUMBER(SEARCH(W$1,$B626)),MAX(I$1:I625)+1)</f>
        <v>0</v>
      </c>
      <c r="J626" s="12" t="b">
        <f>IF(ISNUMBER(SEARCH(X$1,$B626)),MAX(J$1:J625)+1)</f>
        <v>0</v>
      </c>
      <c r="K626" s="12" t="b">
        <f>IF(ISNUMBER(SEARCH(Y$1,$B626)),MAX(K$1:K625)+1)</f>
        <v>0</v>
      </c>
      <c r="L626" s="12" t="b">
        <f>IF(ISNUMBER(SEARCH(Z$1,$B626)),MAX(L$1:L625)+1)</f>
        <v>0</v>
      </c>
      <c r="M626" s="12" t="b">
        <f>IF(ISNUMBER(SEARCH(AA$1,$B626)),MAX(M$1:M625)+1)</f>
        <v>0</v>
      </c>
      <c r="N626" s="12" t="b">
        <f>IF(ISNUMBER(SEARCH(AB$1,$B626)),MAX(N$1:N625)+1)</f>
        <v>0</v>
      </c>
      <c r="O626" s="12">
        <f>'AB Touchpoint System Workbook'!K637</f>
        <v>0</v>
      </c>
      <c r="P626" s="13">
        <f t="shared" si="19"/>
        <v>625</v>
      </c>
    </row>
    <row r="627" spans="1:16" x14ac:dyDescent="0.15">
      <c r="A627" s="9">
        <f>'AB Touchpoint System Workbook'!M638</f>
        <v>0</v>
      </c>
      <c r="B627" s="12" t="str">
        <f t="shared" si="18"/>
        <v>00</v>
      </c>
      <c r="C627" s="12" t="b">
        <f>IF(ISNUMBER(SEARCH(Q$1,$B627)),MAX(C$1:C626)+1)</f>
        <v>0</v>
      </c>
      <c r="D627" s="12" t="b">
        <f>IF(ISNUMBER(SEARCH(R$1,$B627)),MAX(D$1:D626)+1)</f>
        <v>0</v>
      </c>
      <c r="E627" s="12" t="b">
        <f>IF(ISNUMBER(SEARCH(S$1,$B627)),MAX(E$1:E626)+1)</f>
        <v>0</v>
      </c>
      <c r="F627" s="12" t="b">
        <f>IF(ISNUMBER(SEARCH(T$1,$B627)),MAX(F$1:F626)+1)</f>
        <v>0</v>
      </c>
      <c r="G627" s="12" t="b">
        <f>IF(ISNUMBER(SEARCH(U$1,$B627)),MAX(G$1:G626)+1)</f>
        <v>0</v>
      </c>
      <c r="H627" s="12" t="b">
        <f>IF(ISNUMBER(SEARCH(V$1,$B627)),MAX(H$1:H626)+1)</f>
        <v>0</v>
      </c>
      <c r="I627" s="12" t="b">
        <f>IF(ISNUMBER(SEARCH(W$1,$B627)),MAX(I$1:I626)+1)</f>
        <v>0</v>
      </c>
      <c r="J627" s="12" t="b">
        <f>IF(ISNUMBER(SEARCH(X$1,$B627)),MAX(J$1:J626)+1)</f>
        <v>0</v>
      </c>
      <c r="K627" s="12" t="b">
        <f>IF(ISNUMBER(SEARCH(Y$1,$B627)),MAX(K$1:K626)+1)</f>
        <v>0</v>
      </c>
      <c r="L627" s="12" t="b">
        <f>IF(ISNUMBER(SEARCH(Z$1,$B627)),MAX(L$1:L626)+1)</f>
        <v>0</v>
      </c>
      <c r="M627" s="12" t="b">
        <f>IF(ISNUMBER(SEARCH(AA$1,$B627)),MAX(M$1:M626)+1)</f>
        <v>0</v>
      </c>
      <c r="N627" s="12" t="b">
        <f>IF(ISNUMBER(SEARCH(AB$1,$B627)),MAX(N$1:N626)+1)</f>
        <v>0</v>
      </c>
      <c r="O627" s="12">
        <f>'AB Touchpoint System Workbook'!K638</f>
        <v>0</v>
      </c>
      <c r="P627" s="13">
        <f t="shared" si="19"/>
        <v>626</v>
      </c>
    </row>
    <row r="628" spans="1:16" x14ac:dyDescent="0.15">
      <c r="A628" s="9">
        <f>'AB Touchpoint System Workbook'!M639</f>
        <v>0</v>
      </c>
      <c r="B628" s="12" t="str">
        <f t="shared" si="18"/>
        <v>00</v>
      </c>
      <c r="C628" s="12" t="b">
        <f>IF(ISNUMBER(SEARCH(Q$1,$B628)),MAX(C$1:C627)+1)</f>
        <v>0</v>
      </c>
      <c r="D628" s="12" t="b">
        <f>IF(ISNUMBER(SEARCH(R$1,$B628)),MAX(D$1:D627)+1)</f>
        <v>0</v>
      </c>
      <c r="E628" s="12" t="b">
        <f>IF(ISNUMBER(SEARCH(S$1,$B628)),MAX(E$1:E627)+1)</f>
        <v>0</v>
      </c>
      <c r="F628" s="12" t="b">
        <f>IF(ISNUMBER(SEARCH(T$1,$B628)),MAX(F$1:F627)+1)</f>
        <v>0</v>
      </c>
      <c r="G628" s="12" t="b">
        <f>IF(ISNUMBER(SEARCH(U$1,$B628)),MAX(G$1:G627)+1)</f>
        <v>0</v>
      </c>
      <c r="H628" s="12" t="b">
        <f>IF(ISNUMBER(SEARCH(V$1,$B628)),MAX(H$1:H627)+1)</f>
        <v>0</v>
      </c>
      <c r="I628" s="12" t="b">
        <f>IF(ISNUMBER(SEARCH(W$1,$B628)),MAX(I$1:I627)+1)</f>
        <v>0</v>
      </c>
      <c r="J628" s="12" t="b">
        <f>IF(ISNUMBER(SEARCH(X$1,$B628)),MAX(J$1:J627)+1)</f>
        <v>0</v>
      </c>
      <c r="K628" s="12" t="b">
        <f>IF(ISNUMBER(SEARCH(Y$1,$B628)),MAX(K$1:K627)+1)</f>
        <v>0</v>
      </c>
      <c r="L628" s="12" t="b">
        <f>IF(ISNUMBER(SEARCH(Z$1,$B628)),MAX(L$1:L627)+1)</f>
        <v>0</v>
      </c>
      <c r="M628" s="12" t="b">
        <f>IF(ISNUMBER(SEARCH(AA$1,$B628)),MAX(M$1:M627)+1)</f>
        <v>0</v>
      </c>
      <c r="N628" s="12" t="b">
        <f>IF(ISNUMBER(SEARCH(AB$1,$B628)),MAX(N$1:N627)+1)</f>
        <v>0</v>
      </c>
      <c r="O628" s="12">
        <f>'AB Touchpoint System Workbook'!K639</f>
        <v>0</v>
      </c>
      <c r="P628" s="13">
        <f t="shared" si="19"/>
        <v>627</v>
      </c>
    </row>
    <row r="629" spans="1:16" x14ac:dyDescent="0.15">
      <c r="A629" s="9">
        <f>'AB Touchpoint System Workbook'!M640</f>
        <v>0</v>
      </c>
      <c r="B629" s="12" t="str">
        <f t="shared" si="18"/>
        <v>00</v>
      </c>
      <c r="C629" s="12" t="b">
        <f>IF(ISNUMBER(SEARCH(Q$1,$B629)),MAX(C$1:C628)+1)</f>
        <v>0</v>
      </c>
      <c r="D629" s="12" t="b">
        <f>IF(ISNUMBER(SEARCH(R$1,$B629)),MAX(D$1:D628)+1)</f>
        <v>0</v>
      </c>
      <c r="E629" s="12" t="b">
        <f>IF(ISNUMBER(SEARCH(S$1,$B629)),MAX(E$1:E628)+1)</f>
        <v>0</v>
      </c>
      <c r="F629" s="12" t="b">
        <f>IF(ISNUMBER(SEARCH(T$1,$B629)),MAX(F$1:F628)+1)</f>
        <v>0</v>
      </c>
      <c r="G629" s="12" t="b">
        <f>IF(ISNUMBER(SEARCH(U$1,$B629)),MAX(G$1:G628)+1)</f>
        <v>0</v>
      </c>
      <c r="H629" s="12" t="b">
        <f>IF(ISNUMBER(SEARCH(V$1,$B629)),MAX(H$1:H628)+1)</f>
        <v>0</v>
      </c>
      <c r="I629" s="12" t="b">
        <f>IF(ISNUMBER(SEARCH(W$1,$B629)),MAX(I$1:I628)+1)</f>
        <v>0</v>
      </c>
      <c r="J629" s="12" t="b">
        <f>IF(ISNUMBER(SEARCH(X$1,$B629)),MAX(J$1:J628)+1)</f>
        <v>0</v>
      </c>
      <c r="K629" s="12" t="b">
        <f>IF(ISNUMBER(SEARCH(Y$1,$B629)),MAX(K$1:K628)+1)</f>
        <v>0</v>
      </c>
      <c r="L629" s="12" t="b">
        <f>IF(ISNUMBER(SEARCH(Z$1,$B629)),MAX(L$1:L628)+1)</f>
        <v>0</v>
      </c>
      <c r="M629" s="12" t="b">
        <f>IF(ISNUMBER(SEARCH(AA$1,$B629)),MAX(M$1:M628)+1)</f>
        <v>0</v>
      </c>
      <c r="N629" s="12" t="b">
        <f>IF(ISNUMBER(SEARCH(AB$1,$B629)),MAX(N$1:N628)+1)</f>
        <v>0</v>
      </c>
      <c r="O629" s="12">
        <f>'AB Touchpoint System Workbook'!K640</f>
        <v>0</v>
      </c>
      <c r="P629" s="13">
        <f t="shared" si="19"/>
        <v>628</v>
      </c>
    </row>
    <row r="630" spans="1:16" x14ac:dyDescent="0.15">
      <c r="A630" s="9">
        <f>'AB Touchpoint System Workbook'!M641</f>
        <v>0</v>
      </c>
      <c r="B630" s="12" t="str">
        <f t="shared" si="18"/>
        <v>00</v>
      </c>
      <c r="C630" s="12" t="b">
        <f>IF(ISNUMBER(SEARCH(Q$1,$B630)),MAX(C$1:C629)+1)</f>
        <v>0</v>
      </c>
      <c r="D630" s="12" t="b">
        <f>IF(ISNUMBER(SEARCH(R$1,$B630)),MAX(D$1:D629)+1)</f>
        <v>0</v>
      </c>
      <c r="E630" s="12" t="b">
        <f>IF(ISNUMBER(SEARCH(S$1,$B630)),MAX(E$1:E629)+1)</f>
        <v>0</v>
      </c>
      <c r="F630" s="12" t="b">
        <f>IF(ISNUMBER(SEARCH(T$1,$B630)),MAX(F$1:F629)+1)</f>
        <v>0</v>
      </c>
      <c r="G630" s="12" t="b">
        <f>IF(ISNUMBER(SEARCH(U$1,$B630)),MAX(G$1:G629)+1)</f>
        <v>0</v>
      </c>
      <c r="H630" s="12" t="b">
        <f>IF(ISNUMBER(SEARCH(V$1,$B630)),MAX(H$1:H629)+1)</f>
        <v>0</v>
      </c>
      <c r="I630" s="12" t="b">
        <f>IF(ISNUMBER(SEARCH(W$1,$B630)),MAX(I$1:I629)+1)</f>
        <v>0</v>
      </c>
      <c r="J630" s="12" t="b">
        <f>IF(ISNUMBER(SEARCH(X$1,$B630)),MAX(J$1:J629)+1)</f>
        <v>0</v>
      </c>
      <c r="K630" s="12" t="b">
        <f>IF(ISNUMBER(SEARCH(Y$1,$B630)),MAX(K$1:K629)+1)</f>
        <v>0</v>
      </c>
      <c r="L630" s="12" t="b">
        <f>IF(ISNUMBER(SEARCH(Z$1,$B630)),MAX(L$1:L629)+1)</f>
        <v>0</v>
      </c>
      <c r="M630" s="12" t="b">
        <f>IF(ISNUMBER(SEARCH(AA$1,$B630)),MAX(M$1:M629)+1)</f>
        <v>0</v>
      </c>
      <c r="N630" s="12" t="b">
        <f>IF(ISNUMBER(SEARCH(AB$1,$B630)),MAX(N$1:N629)+1)</f>
        <v>0</v>
      </c>
      <c r="O630" s="12">
        <f>'AB Touchpoint System Workbook'!K641</f>
        <v>0</v>
      </c>
      <c r="P630" s="13">
        <f t="shared" si="19"/>
        <v>629</v>
      </c>
    </row>
    <row r="631" spans="1:16" x14ac:dyDescent="0.15">
      <c r="A631" s="9">
        <f>'AB Touchpoint System Workbook'!M642</f>
        <v>0</v>
      </c>
      <c r="B631" s="12" t="str">
        <f t="shared" si="18"/>
        <v>00</v>
      </c>
      <c r="C631" s="12" t="b">
        <f>IF(ISNUMBER(SEARCH(Q$1,$B631)),MAX(C$1:C630)+1)</f>
        <v>0</v>
      </c>
      <c r="D631" s="12" t="b">
        <f>IF(ISNUMBER(SEARCH(R$1,$B631)),MAX(D$1:D630)+1)</f>
        <v>0</v>
      </c>
      <c r="E631" s="12" t="b">
        <f>IF(ISNUMBER(SEARCH(S$1,$B631)),MAX(E$1:E630)+1)</f>
        <v>0</v>
      </c>
      <c r="F631" s="12" t="b">
        <f>IF(ISNUMBER(SEARCH(T$1,$B631)),MAX(F$1:F630)+1)</f>
        <v>0</v>
      </c>
      <c r="G631" s="12" t="b">
        <f>IF(ISNUMBER(SEARCH(U$1,$B631)),MAX(G$1:G630)+1)</f>
        <v>0</v>
      </c>
      <c r="H631" s="12" t="b">
        <f>IF(ISNUMBER(SEARCH(V$1,$B631)),MAX(H$1:H630)+1)</f>
        <v>0</v>
      </c>
      <c r="I631" s="12" t="b">
        <f>IF(ISNUMBER(SEARCH(W$1,$B631)),MAX(I$1:I630)+1)</f>
        <v>0</v>
      </c>
      <c r="J631" s="12" t="b">
        <f>IF(ISNUMBER(SEARCH(X$1,$B631)),MAX(J$1:J630)+1)</f>
        <v>0</v>
      </c>
      <c r="K631" s="12" t="b">
        <f>IF(ISNUMBER(SEARCH(Y$1,$B631)),MAX(K$1:K630)+1)</f>
        <v>0</v>
      </c>
      <c r="L631" s="12" t="b">
        <f>IF(ISNUMBER(SEARCH(Z$1,$B631)),MAX(L$1:L630)+1)</f>
        <v>0</v>
      </c>
      <c r="M631" s="12" t="b">
        <f>IF(ISNUMBER(SEARCH(AA$1,$B631)),MAX(M$1:M630)+1)</f>
        <v>0</v>
      </c>
      <c r="N631" s="12" t="b">
        <f>IF(ISNUMBER(SEARCH(AB$1,$B631)),MAX(N$1:N630)+1)</f>
        <v>0</v>
      </c>
      <c r="O631" s="12">
        <f>'AB Touchpoint System Workbook'!K642</f>
        <v>0</v>
      </c>
      <c r="P631" s="13">
        <f t="shared" si="19"/>
        <v>630</v>
      </c>
    </row>
    <row r="632" spans="1:16" x14ac:dyDescent="0.15">
      <c r="A632" s="9">
        <f>'AB Touchpoint System Workbook'!M643</f>
        <v>0</v>
      </c>
      <c r="B632" s="12" t="str">
        <f t="shared" si="18"/>
        <v>00</v>
      </c>
      <c r="C632" s="12" t="b">
        <f>IF(ISNUMBER(SEARCH(Q$1,$B632)),MAX(C$1:C631)+1)</f>
        <v>0</v>
      </c>
      <c r="D632" s="12" t="b">
        <f>IF(ISNUMBER(SEARCH(R$1,$B632)),MAX(D$1:D631)+1)</f>
        <v>0</v>
      </c>
      <c r="E632" s="12" t="b">
        <f>IF(ISNUMBER(SEARCH(S$1,$B632)),MAX(E$1:E631)+1)</f>
        <v>0</v>
      </c>
      <c r="F632" s="12" t="b">
        <f>IF(ISNUMBER(SEARCH(T$1,$B632)),MAX(F$1:F631)+1)</f>
        <v>0</v>
      </c>
      <c r="G632" s="12" t="b">
        <f>IF(ISNUMBER(SEARCH(U$1,$B632)),MAX(G$1:G631)+1)</f>
        <v>0</v>
      </c>
      <c r="H632" s="12" t="b">
        <f>IF(ISNUMBER(SEARCH(V$1,$B632)),MAX(H$1:H631)+1)</f>
        <v>0</v>
      </c>
      <c r="I632" s="12" t="b">
        <f>IF(ISNUMBER(SEARCH(W$1,$B632)),MAX(I$1:I631)+1)</f>
        <v>0</v>
      </c>
      <c r="J632" s="12" t="b">
        <f>IF(ISNUMBER(SEARCH(X$1,$B632)),MAX(J$1:J631)+1)</f>
        <v>0</v>
      </c>
      <c r="K632" s="12" t="b">
        <f>IF(ISNUMBER(SEARCH(Y$1,$B632)),MAX(K$1:K631)+1)</f>
        <v>0</v>
      </c>
      <c r="L632" s="12" t="b">
        <f>IF(ISNUMBER(SEARCH(Z$1,$B632)),MAX(L$1:L631)+1)</f>
        <v>0</v>
      </c>
      <c r="M632" s="12" t="b">
        <f>IF(ISNUMBER(SEARCH(AA$1,$B632)),MAX(M$1:M631)+1)</f>
        <v>0</v>
      </c>
      <c r="N632" s="12" t="b">
        <f>IF(ISNUMBER(SEARCH(AB$1,$B632)),MAX(N$1:N631)+1)</f>
        <v>0</v>
      </c>
      <c r="O632" s="12">
        <f>'AB Touchpoint System Workbook'!K643</f>
        <v>0</v>
      </c>
      <c r="P632" s="13">
        <f t="shared" si="19"/>
        <v>631</v>
      </c>
    </row>
    <row r="633" spans="1:16" x14ac:dyDescent="0.15">
      <c r="A633" s="9">
        <f>'AB Touchpoint System Workbook'!M644</f>
        <v>0</v>
      </c>
      <c r="B633" s="12" t="str">
        <f t="shared" si="18"/>
        <v>00</v>
      </c>
      <c r="C633" s="12" t="b">
        <f>IF(ISNUMBER(SEARCH(Q$1,$B633)),MAX(C$1:C632)+1)</f>
        <v>0</v>
      </c>
      <c r="D633" s="12" t="b">
        <f>IF(ISNUMBER(SEARCH(R$1,$B633)),MAX(D$1:D632)+1)</f>
        <v>0</v>
      </c>
      <c r="E633" s="12" t="b">
        <f>IF(ISNUMBER(SEARCH(S$1,$B633)),MAX(E$1:E632)+1)</f>
        <v>0</v>
      </c>
      <c r="F633" s="12" t="b">
        <f>IF(ISNUMBER(SEARCH(T$1,$B633)),MAX(F$1:F632)+1)</f>
        <v>0</v>
      </c>
      <c r="G633" s="12" t="b">
        <f>IF(ISNUMBER(SEARCH(U$1,$B633)),MAX(G$1:G632)+1)</f>
        <v>0</v>
      </c>
      <c r="H633" s="12" t="b">
        <f>IF(ISNUMBER(SEARCH(V$1,$B633)),MAX(H$1:H632)+1)</f>
        <v>0</v>
      </c>
      <c r="I633" s="12" t="b">
        <f>IF(ISNUMBER(SEARCH(W$1,$B633)),MAX(I$1:I632)+1)</f>
        <v>0</v>
      </c>
      <c r="J633" s="12" t="b">
        <f>IF(ISNUMBER(SEARCH(X$1,$B633)),MAX(J$1:J632)+1)</f>
        <v>0</v>
      </c>
      <c r="K633" s="12" t="b">
        <f>IF(ISNUMBER(SEARCH(Y$1,$B633)),MAX(K$1:K632)+1)</f>
        <v>0</v>
      </c>
      <c r="L633" s="12" t="b">
        <f>IF(ISNUMBER(SEARCH(Z$1,$B633)),MAX(L$1:L632)+1)</f>
        <v>0</v>
      </c>
      <c r="M633" s="12" t="b">
        <f>IF(ISNUMBER(SEARCH(AA$1,$B633)),MAX(M$1:M632)+1)</f>
        <v>0</v>
      </c>
      <c r="N633" s="12" t="b">
        <f>IF(ISNUMBER(SEARCH(AB$1,$B633)),MAX(N$1:N632)+1)</f>
        <v>0</v>
      </c>
      <c r="O633" s="12">
        <f>'AB Touchpoint System Workbook'!K644</f>
        <v>0</v>
      </c>
      <c r="P633" s="13">
        <f t="shared" si="19"/>
        <v>632</v>
      </c>
    </row>
    <row r="634" spans="1:16" x14ac:dyDescent="0.15">
      <c r="A634" s="9">
        <f>'AB Touchpoint System Workbook'!M645</f>
        <v>0</v>
      </c>
      <c r="B634" s="12" t="str">
        <f t="shared" si="18"/>
        <v>00</v>
      </c>
      <c r="C634" s="12" t="b">
        <f>IF(ISNUMBER(SEARCH(Q$1,$B634)),MAX(C$1:C633)+1)</f>
        <v>0</v>
      </c>
      <c r="D634" s="12" t="b">
        <f>IF(ISNUMBER(SEARCH(R$1,$B634)),MAX(D$1:D633)+1)</f>
        <v>0</v>
      </c>
      <c r="E634" s="12" t="b">
        <f>IF(ISNUMBER(SEARCH(S$1,$B634)),MAX(E$1:E633)+1)</f>
        <v>0</v>
      </c>
      <c r="F634" s="12" t="b">
        <f>IF(ISNUMBER(SEARCH(T$1,$B634)),MAX(F$1:F633)+1)</f>
        <v>0</v>
      </c>
      <c r="G634" s="12" t="b">
        <f>IF(ISNUMBER(SEARCH(U$1,$B634)),MAX(G$1:G633)+1)</f>
        <v>0</v>
      </c>
      <c r="H634" s="12" t="b">
        <f>IF(ISNUMBER(SEARCH(V$1,$B634)),MAX(H$1:H633)+1)</f>
        <v>0</v>
      </c>
      <c r="I634" s="12" t="b">
        <f>IF(ISNUMBER(SEARCH(W$1,$B634)),MAX(I$1:I633)+1)</f>
        <v>0</v>
      </c>
      <c r="J634" s="12" t="b">
        <f>IF(ISNUMBER(SEARCH(X$1,$B634)),MAX(J$1:J633)+1)</f>
        <v>0</v>
      </c>
      <c r="K634" s="12" t="b">
        <f>IF(ISNUMBER(SEARCH(Y$1,$B634)),MAX(K$1:K633)+1)</f>
        <v>0</v>
      </c>
      <c r="L634" s="12" t="b">
        <f>IF(ISNUMBER(SEARCH(Z$1,$B634)),MAX(L$1:L633)+1)</f>
        <v>0</v>
      </c>
      <c r="M634" s="12" t="b">
        <f>IF(ISNUMBER(SEARCH(AA$1,$B634)),MAX(M$1:M633)+1)</f>
        <v>0</v>
      </c>
      <c r="N634" s="12" t="b">
        <f>IF(ISNUMBER(SEARCH(AB$1,$B634)),MAX(N$1:N633)+1)</f>
        <v>0</v>
      </c>
      <c r="O634" s="12">
        <f>'AB Touchpoint System Workbook'!K645</f>
        <v>0</v>
      </c>
      <c r="P634" s="13">
        <f t="shared" si="19"/>
        <v>633</v>
      </c>
    </row>
    <row r="635" spans="1:16" x14ac:dyDescent="0.15">
      <c r="A635" s="9">
        <f>'AB Touchpoint System Workbook'!M646</f>
        <v>0</v>
      </c>
      <c r="B635" s="12" t="str">
        <f t="shared" si="18"/>
        <v>00</v>
      </c>
      <c r="C635" s="12" t="b">
        <f>IF(ISNUMBER(SEARCH(Q$1,$B635)),MAX(C$1:C634)+1)</f>
        <v>0</v>
      </c>
      <c r="D635" s="12" t="b">
        <f>IF(ISNUMBER(SEARCH(R$1,$B635)),MAX(D$1:D634)+1)</f>
        <v>0</v>
      </c>
      <c r="E635" s="12" t="b">
        <f>IF(ISNUMBER(SEARCH(S$1,$B635)),MAX(E$1:E634)+1)</f>
        <v>0</v>
      </c>
      <c r="F635" s="12" t="b">
        <f>IF(ISNUMBER(SEARCH(T$1,$B635)),MAX(F$1:F634)+1)</f>
        <v>0</v>
      </c>
      <c r="G635" s="12" t="b">
        <f>IF(ISNUMBER(SEARCH(U$1,$B635)),MAX(G$1:G634)+1)</f>
        <v>0</v>
      </c>
      <c r="H635" s="12" t="b">
        <f>IF(ISNUMBER(SEARCH(V$1,$B635)),MAX(H$1:H634)+1)</f>
        <v>0</v>
      </c>
      <c r="I635" s="12" t="b">
        <f>IF(ISNUMBER(SEARCH(W$1,$B635)),MAX(I$1:I634)+1)</f>
        <v>0</v>
      </c>
      <c r="J635" s="12" t="b">
        <f>IF(ISNUMBER(SEARCH(X$1,$B635)),MAX(J$1:J634)+1)</f>
        <v>0</v>
      </c>
      <c r="K635" s="12" t="b">
        <f>IF(ISNUMBER(SEARCH(Y$1,$B635)),MAX(K$1:K634)+1)</f>
        <v>0</v>
      </c>
      <c r="L635" s="12" t="b">
        <f>IF(ISNUMBER(SEARCH(Z$1,$B635)),MAX(L$1:L634)+1)</f>
        <v>0</v>
      </c>
      <c r="M635" s="12" t="b">
        <f>IF(ISNUMBER(SEARCH(AA$1,$B635)),MAX(M$1:M634)+1)</f>
        <v>0</v>
      </c>
      <c r="N635" s="12" t="b">
        <f>IF(ISNUMBER(SEARCH(AB$1,$B635)),MAX(N$1:N634)+1)</f>
        <v>0</v>
      </c>
      <c r="O635" s="12">
        <f>'AB Touchpoint System Workbook'!K646</f>
        <v>0</v>
      </c>
      <c r="P635" s="13">
        <f t="shared" si="19"/>
        <v>634</v>
      </c>
    </row>
    <row r="636" spans="1:16" x14ac:dyDescent="0.15">
      <c r="A636" s="9">
        <f>'AB Touchpoint System Workbook'!M647</f>
        <v>0</v>
      </c>
      <c r="B636" s="12" t="str">
        <f t="shared" si="18"/>
        <v>00</v>
      </c>
      <c r="C636" s="12" t="b">
        <f>IF(ISNUMBER(SEARCH(Q$1,$B636)),MAX(C$1:C635)+1)</f>
        <v>0</v>
      </c>
      <c r="D636" s="12" t="b">
        <f>IF(ISNUMBER(SEARCH(R$1,$B636)),MAX(D$1:D635)+1)</f>
        <v>0</v>
      </c>
      <c r="E636" s="12" t="b">
        <f>IF(ISNUMBER(SEARCH(S$1,$B636)),MAX(E$1:E635)+1)</f>
        <v>0</v>
      </c>
      <c r="F636" s="12" t="b">
        <f>IF(ISNUMBER(SEARCH(T$1,$B636)),MAX(F$1:F635)+1)</f>
        <v>0</v>
      </c>
      <c r="G636" s="12" t="b">
        <f>IF(ISNUMBER(SEARCH(U$1,$B636)),MAX(G$1:G635)+1)</f>
        <v>0</v>
      </c>
      <c r="H636" s="12" t="b">
        <f>IF(ISNUMBER(SEARCH(V$1,$B636)),MAX(H$1:H635)+1)</f>
        <v>0</v>
      </c>
      <c r="I636" s="12" t="b">
        <f>IF(ISNUMBER(SEARCH(W$1,$B636)),MAX(I$1:I635)+1)</f>
        <v>0</v>
      </c>
      <c r="J636" s="12" t="b">
        <f>IF(ISNUMBER(SEARCH(X$1,$B636)),MAX(J$1:J635)+1)</f>
        <v>0</v>
      </c>
      <c r="K636" s="12" t="b">
        <f>IF(ISNUMBER(SEARCH(Y$1,$B636)),MAX(K$1:K635)+1)</f>
        <v>0</v>
      </c>
      <c r="L636" s="12" t="b">
        <f>IF(ISNUMBER(SEARCH(Z$1,$B636)),MAX(L$1:L635)+1)</f>
        <v>0</v>
      </c>
      <c r="M636" s="12" t="b">
        <f>IF(ISNUMBER(SEARCH(AA$1,$B636)),MAX(M$1:M635)+1)</f>
        <v>0</v>
      </c>
      <c r="N636" s="12" t="b">
        <f>IF(ISNUMBER(SEARCH(AB$1,$B636)),MAX(N$1:N635)+1)</f>
        <v>0</v>
      </c>
      <c r="O636" s="12">
        <f>'AB Touchpoint System Workbook'!K647</f>
        <v>0</v>
      </c>
      <c r="P636" s="13">
        <f t="shared" si="19"/>
        <v>635</v>
      </c>
    </row>
    <row r="637" spans="1:16" x14ac:dyDescent="0.15">
      <c r="A637" s="9">
        <f>'AB Touchpoint System Workbook'!M648</f>
        <v>0</v>
      </c>
      <c r="B637" s="12" t="str">
        <f t="shared" si="18"/>
        <v>00</v>
      </c>
      <c r="C637" s="12" t="b">
        <f>IF(ISNUMBER(SEARCH(Q$1,$B637)),MAX(C$1:C636)+1)</f>
        <v>0</v>
      </c>
      <c r="D637" s="12" t="b">
        <f>IF(ISNUMBER(SEARCH(R$1,$B637)),MAX(D$1:D636)+1)</f>
        <v>0</v>
      </c>
      <c r="E637" s="12" t="b">
        <f>IF(ISNUMBER(SEARCH(S$1,$B637)),MAX(E$1:E636)+1)</f>
        <v>0</v>
      </c>
      <c r="F637" s="12" t="b">
        <f>IF(ISNUMBER(SEARCH(T$1,$B637)),MAX(F$1:F636)+1)</f>
        <v>0</v>
      </c>
      <c r="G637" s="12" t="b">
        <f>IF(ISNUMBER(SEARCH(U$1,$B637)),MAX(G$1:G636)+1)</f>
        <v>0</v>
      </c>
      <c r="H637" s="12" t="b">
        <f>IF(ISNUMBER(SEARCH(V$1,$B637)),MAX(H$1:H636)+1)</f>
        <v>0</v>
      </c>
      <c r="I637" s="12" t="b">
        <f>IF(ISNUMBER(SEARCH(W$1,$B637)),MAX(I$1:I636)+1)</f>
        <v>0</v>
      </c>
      <c r="J637" s="12" t="b">
        <f>IF(ISNUMBER(SEARCH(X$1,$B637)),MAX(J$1:J636)+1)</f>
        <v>0</v>
      </c>
      <c r="K637" s="12" t="b">
        <f>IF(ISNUMBER(SEARCH(Y$1,$B637)),MAX(K$1:K636)+1)</f>
        <v>0</v>
      </c>
      <c r="L637" s="12" t="b">
        <f>IF(ISNUMBER(SEARCH(Z$1,$B637)),MAX(L$1:L636)+1)</f>
        <v>0</v>
      </c>
      <c r="M637" s="12" t="b">
        <f>IF(ISNUMBER(SEARCH(AA$1,$B637)),MAX(M$1:M636)+1)</f>
        <v>0</v>
      </c>
      <c r="N637" s="12" t="b">
        <f>IF(ISNUMBER(SEARCH(AB$1,$B637)),MAX(N$1:N636)+1)</f>
        <v>0</v>
      </c>
      <c r="O637" s="12">
        <f>'AB Touchpoint System Workbook'!K648</f>
        <v>0</v>
      </c>
      <c r="P637" s="13">
        <f t="shared" si="19"/>
        <v>636</v>
      </c>
    </row>
    <row r="638" spans="1:16" x14ac:dyDescent="0.15">
      <c r="A638" s="9">
        <f>'AB Touchpoint System Workbook'!M649</f>
        <v>0</v>
      </c>
      <c r="B638" s="12" t="str">
        <f t="shared" si="18"/>
        <v>00</v>
      </c>
      <c r="C638" s="12" t="b">
        <f>IF(ISNUMBER(SEARCH(Q$1,$B638)),MAX(C$1:C637)+1)</f>
        <v>0</v>
      </c>
      <c r="D638" s="12" t="b">
        <f>IF(ISNUMBER(SEARCH(R$1,$B638)),MAX(D$1:D637)+1)</f>
        <v>0</v>
      </c>
      <c r="E638" s="12" t="b">
        <f>IF(ISNUMBER(SEARCH(S$1,$B638)),MAX(E$1:E637)+1)</f>
        <v>0</v>
      </c>
      <c r="F638" s="12" t="b">
        <f>IF(ISNUMBER(SEARCH(T$1,$B638)),MAX(F$1:F637)+1)</f>
        <v>0</v>
      </c>
      <c r="G638" s="12" t="b">
        <f>IF(ISNUMBER(SEARCH(U$1,$B638)),MAX(G$1:G637)+1)</f>
        <v>0</v>
      </c>
      <c r="H638" s="12" t="b">
        <f>IF(ISNUMBER(SEARCH(V$1,$B638)),MAX(H$1:H637)+1)</f>
        <v>0</v>
      </c>
      <c r="I638" s="12" t="b">
        <f>IF(ISNUMBER(SEARCH(W$1,$B638)),MAX(I$1:I637)+1)</f>
        <v>0</v>
      </c>
      <c r="J638" s="12" t="b">
        <f>IF(ISNUMBER(SEARCH(X$1,$B638)),MAX(J$1:J637)+1)</f>
        <v>0</v>
      </c>
      <c r="K638" s="12" t="b">
        <f>IF(ISNUMBER(SEARCH(Y$1,$B638)),MAX(K$1:K637)+1)</f>
        <v>0</v>
      </c>
      <c r="L638" s="12" t="b">
        <f>IF(ISNUMBER(SEARCH(Z$1,$B638)),MAX(L$1:L637)+1)</f>
        <v>0</v>
      </c>
      <c r="M638" s="12" t="b">
        <f>IF(ISNUMBER(SEARCH(AA$1,$B638)),MAX(M$1:M637)+1)</f>
        <v>0</v>
      </c>
      <c r="N638" s="12" t="b">
        <f>IF(ISNUMBER(SEARCH(AB$1,$B638)),MAX(N$1:N637)+1)</f>
        <v>0</v>
      </c>
      <c r="O638" s="12">
        <f>'AB Touchpoint System Workbook'!K649</f>
        <v>0</v>
      </c>
      <c r="P638" s="13">
        <f t="shared" si="19"/>
        <v>637</v>
      </c>
    </row>
    <row r="639" spans="1:16" x14ac:dyDescent="0.15">
      <c r="A639" s="9">
        <f>'AB Touchpoint System Workbook'!M650</f>
        <v>0</v>
      </c>
      <c r="B639" s="12" t="str">
        <f t="shared" si="18"/>
        <v>00</v>
      </c>
      <c r="C639" s="12" t="b">
        <f>IF(ISNUMBER(SEARCH(Q$1,$B639)),MAX(C$1:C638)+1)</f>
        <v>0</v>
      </c>
      <c r="D639" s="12" t="b">
        <f>IF(ISNUMBER(SEARCH(R$1,$B639)),MAX(D$1:D638)+1)</f>
        <v>0</v>
      </c>
      <c r="E639" s="12" t="b">
        <f>IF(ISNUMBER(SEARCH(S$1,$B639)),MAX(E$1:E638)+1)</f>
        <v>0</v>
      </c>
      <c r="F639" s="12" t="b">
        <f>IF(ISNUMBER(SEARCH(T$1,$B639)),MAX(F$1:F638)+1)</f>
        <v>0</v>
      </c>
      <c r="G639" s="12" t="b">
        <f>IF(ISNUMBER(SEARCH(U$1,$B639)),MAX(G$1:G638)+1)</f>
        <v>0</v>
      </c>
      <c r="H639" s="12" t="b">
        <f>IF(ISNUMBER(SEARCH(V$1,$B639)),MAX(H$1:H638)+1)</f>
        <v>0</v>
      </c>
      <c r="I639" s="12" t="b">
        <f>IF(ISNUMBER(SEARCH(W$1,$B639)),MAX(I$1:I638)+1)</f>
        <v>0</v>
      </c>
      <c r="J639" s="12" t="b">
        <f>IF(ISNUMBER(SEARCH(X$1,$B639)),MAX(J$1:J638)+1)</f>
        <v>0</v>
      </c>
      <c r="K639" s="12" t="b">
        <f>IF(ISNUMBER(SEARCH(Y$1,$B639)),MAX(K$1:K638)+1)</f>
        <v>0</v>
      </c>
      <c r="L639" s="12" t="b">
        <f>IF(ISNUMBER(SEARCH(Z$1,$B639)),MAX(L$1:L638)+1)</f>
        <v>0</v>
      </c>
      <c r="M639" s="12" t="b">
        <f>IF(ISNUMBER(SEARCH(AA$1,$B639)),MAX(M$1:M638)+1)</f>
        <v>0</v>
      </c>
      <c r="N639" s="12" t="b">
        <f>IF(ISNUMBER(SEARCH(AB$1,$B639)),MAX(N$1:N638)+1)</f>
        <v>0</v>
      </c>
      <c r="O639" s="12">
        <f>'AB Touchpoint System Workbook'!K650</f>
        <v>0</v>
      </c>
      <c r="P639" s="13">
        <f t="shared" si="19"/>
        <v>638</v>
      </c>
    </row>
    <row r="640" spans="1:16" x14ac:dyDescent="0.15">
      <c r="A640" s="9">
        <f>'AB Touchpoint System Workbook'!M651</f>
        <v>0</v>
      </c>
      <c r="B640" s="12" t="str">
        <f t="shared" si="18"/>
        <v>00</v>
      </c>
      <c r="C640" s="12" t="b">
        <f>IF(ISNUMBER(SEARCH(Q$1,$B640)),MAX(C$1:C639)+1)</f>
        <v>0</v>
      </c>
      <c r="D640" s="12" t="b">
        <f>IF(ISNUMBER(SEARCH(R$1,$B640)),MAX(D$1:D639)+1)</f>
        <v>0</v>
      </c>
      <c r="E640" s="12" t="b">
        <f>IF(ISNUMBER(SEARCH(S$1,$B640)),MAX(E$1:E639)+1)</f>
        <v>0</v>
      </c>
      <c r="F640" s="12" t="b">
        <f>IF(ISNUMBER(SEARCH(T$1,$B640)),MAX(F$1:F639)+1)</f>
        <v>0</v>
      </c>
      <c r="G640" s="12" t="b">
        <f>IF(ISNUMBER(SEARCH(U$1,$B640)),MAX(G$1:G639)+1)</f>
        <v>0</v>
      </c>
      <c r="H640" s="12" t="b">
        <f>IF(ISNUMBER(SEARCH(V$1,$B640)),MAX(H$1:H639)+1)</f>
        <v>0</v>
      </c>
      <c r="I640" s="12" t="b">
        <f>IF(ISNUMBER(SEARCH(W$1,$B640)),MAX(I$1:I639)+1)</f>
        <v>0</v>
      </c>
      <c r="J640" s="12" t="b">
        <f>IF(ISNUMBER(SEARCH(X$1,$B640)),MAX(J$1:J639)+1)</f>
        <v>0</v>
      </c>
      <c r="K640" s="12" t="b">
        <f>IF(ISNUMBER(SEARCH(Y$1,$B640)),MAX(K$1:K639)+1)</f>
        <v>0</v>
      </c>
      <c r="L640" s="12" t="b">
        <f>IF(ISNUMBER(SEARCH(Z$1,$B640)),MAX(L$1:L639)+1)</f>
        <v>0</v>
      </c>
      <c r="M640" s="12" t="b">
        <f>IF(ISNUMBER(SEARCH(AA$1,$B640)),MAX(M$1:M639)+1)</f>
        <v>0</v>
      </c>
      <c r="N640" s="12" t="b">
        <f>IF(ISNUMBER(SEARCH(AB$1,$B640)),MAX(N$1:N639)+1)</f>
        <v>0</v>
      </c>
      <c r="O640" s="12">
        <f>'AB Touchpoint System Workbook'!K651</f>
        <v>0</v>
      </c>
      <c r="P640" s="13">
        <f t="shared" si="19"/>
        <v>639</v>
      </c>
    </row>
    <row r="641" spans="1:16" x14ac:dyDescent="0.15">
      <c r="A641" s="9">
        <f>'AB Touchpoint System Workbook'!M652</f>
        <v>0</v>
      </c>
      <c r="B641" s="12" t="str">
        <f t="shared" si="18"/>
        <v>00</v>
      </c>
      <c r="C641" s="12" t="b">
        <f>IF(ISNUMBER(SEARCH(Q$1,$B641)),MAX(C$1:C640)+1)</f>
        <v>0</v>
      </c>
      <c r="D641" s="12" t="b">
        <f>IF(ISNUMBER(SEARCH(R$1,$B641)),MAX(D$1:D640)+1)</f>
        <v>0</v>
      </c>
      <c r="E641" s="12" t="b">
        <f>IF(ISNUMBER(SEARCH(S$1,$B641)),MAX(E$1:E640)+1)</f>
        <v>0</v>
      </c>
      <c r="F641" s="12" t="b">
        <f>IF(ISNUMBER(SEARCH(T$1,$B641)),MAX(F$1:F640)+1)</f>
        <v>0</v>
      </c>
      <c r="G641" s="12" t="b">
        <f>IF(ISNUMBER(SEARCH(U$1,$B641)),MAX(G$1:G640)+1)</f>
        <v>0</v>
      </c>
      <c r="H641" s="12" t="b">
        <f>IF(ISNUMBER(SEARCH(V$1,$B641)),MAX(H$1:H640)+1)</f>
        <v>0</v>
      </c>
      <c r="I641" s="12" t="b">
        <f>IF(ISNUMBER(SEARCH(W$1,$B641)),MAX(I$1:I640)+1)</f>
        <v>0</v>
      </c>
      <c r="J641" s="12" t="b">
        <f>IF(ISNUMBER(SEARCH(X$1,$B641)),MAX(J$1:J640)+1)</f>
        <v>0</v>
      </c>
      <c r="K641" s="12" t="b">
        <f>IF(ISNUMBER(SEARCH(Y$1,$B641)),MAX(K$1:K640)+1)</f>
        <v>0</v>
      </c>
      <c r="L641" s="12" t="b">
        <f>IF(ISNUMBER(SEARCH(Z$1,$B641)),MAX(L$1:L640)+1)</f>
        <v>0</v>
      </c>
      <c r="M641" s="12" t="b">
        <f>IF(ISNUMBER(SEARCH(AA$1,$B641)),MAX(M$1:M640)+1)</f>
        <v>0</v>
      </c>
      <c r="N641" s="12" t="b">
        <f>IF(ISNUMBER(SEARCH(AB$1,$B641)),MAX(N$1:N640)+1)</f>
        <v>0</v>
      </c>
      <c r="O641" s="12">
        <f>'AB Touchpoint System Workbook'!K652</f>
        <v>0</v>
      </c>
      <c r="P641" s="13">
        <f t="shared" si="19"/>
        <v>640</v>
      </c>
    </row>
    <row r="642" spans="1:16" x14ac:dyDescent="0.15">
      <c r="A642" s="9">
        <f>'AB Touchpoint System Workbook'!M653</f>
        <v>0</v>
      </c>
      <c r="B642" s="12" t="str">
        <f t="shared" si="18"/>
        <v>00</v>
      </c>
      <c r="C642" s="12" t="b">
        <f>IF(ISNUMBER(SEARCH(Q$1,$B642)),MAX(C$1:C641)+1)</f>
        <v>0</v>
      </c>
      <c r="D642" s="12" t="b">
        <f>IF(ISNUMBER(SEARCH(R$1,$B642)),MAX(D$1:D641)+1)</f>
        <v>0</v>
      </c>
      <c r="E642" s="12" t="b">
        <f>IF(ISNUMBER(SEARCH(S$1,$B642)),MAX(E$1:E641)+1)</f>
        <v>0</v>
      </c>
      <c r="F642" s="12" t="b">
        <f>IF(ISNUMBER(SEARCH(T$1,$B642)),MAX(F$1:F641)+1)</f>
        <v>0</v>
      </c>
      <c r="G642" s="12" t="b">
        <f>IF(ISNUMBER(SEARCH(U$1,$B642)),MAX(G$1:G641)+1)</f>
        <v>0</v>
      </c>
      <c r="H642" s="12" t="b">
        <f>IF(ISNUMBER(SEARCH(V$1,$B642)),MAX(H$1:H641)+1)</f>
        <v>0</v>
      </c>
      <c r="I642" s="12" t="b">
        <f>IF(ISNUMBER(SEARCH(W$1,$B642)),MAX(I$1:I641)+1)</f>
        <v>0</v>
      </c>
      <c r="J642" s="12" t="b">
        <f>IF(ISNUMBER(SEARCH(X$1,$B642)),MAX(J$1:J641)+1)</f>
        <v>0</v>
      </c>
      <c r="K642" s="12" t="b">
        <f>IF(ISNUMBER(SEARCH(Y$1,$B642)),MAX(K$1:K641)+1)</f>
        <v>0</v>
      </c>
      <c r="L642" s="12" t="b">
        <f>IF(ISNUMBER(SEARCH(Z$1,$B642)),MAX(L$1:L641)+1)</f>
        <v>0</v>
      </c>
      <c r="M642" s="12" t="b">
        <f>IF(ISNUMBER(SEARCH(AA$1,$B642)),MAX(M$1:M641)+1)</f>
        <v>0</v>
      </c>
      <c r="N642" s="12" t="b">
        <f>IF(ISNUMBER(SEARCH(AB$1,$B642)),MAX(N$1:N641)+1)</f>
        <v>0</v>
      </c>
      <c r="O642" s="12">
        <f>'AB Touchpoint System Workbook'!K653</f>
        <v>0</v>
      </c>
      <c r="P642" s="13">
        <f t="shared" si="19"/>
        <v>641</v>
      </c>
    </row>
    <row r="643" spans="1:16" x14ac:dyDescent="0.15">
      <c r="A643" s="9">
        <f>'AB Touchpoint System Workbook'!M654</f>
        <v>0</v>
      </c>
      <c r="B643" s="12" t="str">
        <f t="shared" ref="B643:B706" si="20">O643&amp;A643</f>
        <v>00</v>
      </c>
      <c r="C643" s="12" t="b">
        <f>IF(ISNUMBER(SEARCH(Q$1,$B643)),MAX(C$1:C642)+1)</f>
        <v>0</v>
      </c>
      <c r="D643" s="12" t="b">
        <f>IF(ISNUMBER(SEARCH(R$1,$B643)),MAX(D$1:D642)+1)</f>
        <v>0</v>
      </c>
      <c r="E643" s="12" t="b">
        <f>IF(ISNUMBER(SEARCH(S$1,$B643)),MAX(E$1:E642)+1)</f>
        <v>0</v>
      </c>
      <c r="F643" s="12" t="b">
        <f>IF(ISNUMBER(SEARCH(T$1,$B643)),MAX(F$1:F642)+1)</f>
        <v>0</v>
      </c>
      <c r="G643" s="12" t="b">
        <f>IF(ISNUMBER(SEARCH(U$1,$B643)),MAX(G$1:G642)+1)</f>
        <v>0</v>
      </c>
      <c r="H643" s="12" t="b">
        <f>IF(ISNUMBER(SEARCH(V$1,$B643)),MAX(H$1:H642)+1)</f>
        <v>0</v>
      </c>
      <c r="I643" s="12" t="b">
        <f>IF(ISNUMBER(SEARCH(W$1,$B643)),MAX(I$1:I642)+1)</f>
        <v>0</v>
      </c>
      <c r="J643" s="12" t="b">
        <f>IF(ISNUMBER(SEARCH(X$1,$B643)),MAX(J$1:J642)+1)</f>
        <v>0</v>
      </c>
      <c r="K643" s="12" t="b">
        <f>IF(ISNUMBER(SEARCH(Y$1,$B643)),MAX(K$1:K642)+1)</f>
        <v>0</v>
      </c>
      <c r="L643" s="12" t="b">
        <f>IF(ISNUMBER(SEARCH(Z$1,$B643)),MAX(L$1:L642)+1)</f>
        <v>0</v>
      </c>
      <c r="M643" s="12" t="b">
        <f>IF(ISNUMBER(SEARCH(AA$1,$B643)),MAX(M$1:M642)+1)</f>
        <v>0</v>
      </c>
      <c r="N643" s="12" t="b">
        <f>IF(ISNUMBER(SEARCH(AB$1,$B643)),MAX(N$1:N642)+1)</f>
        <v>0</v>
      </c>
      <c r="O643" s="12">
        <f>'AB Touchpoint System Workbook'!K654</f>
        <v>0</v>
      </c>
      <c r="P643" s="13">
        <f t="shared" si="19"/>
        <v>642</v>
      </c>
    </row>
    <row r="644" spans="1:16" x14ac:dyDescent="0.15">
      <c r="A644" s="9">
        <f>'AB Touchpoint System Workbook'!M655</f>
        <v>0</v>
      </c>
      <c r="B644" s="12" t="str">
        <f t="shared" si="20"/>
        <v>00</v>
      </c>
      <c r="C644" s="12" t="b">
        <f>IF(ISNUMBER(SEARCH(Q$1,$B644)),MAX(C$1:C643)+1)</f>
        <v>0</v>
      </c>
      <c r="D644" s="12" t="b">
        <f>IF(ISNUMBER(SEARCH(R$1,$B644)),MAX(D$1:D643)+1)</f>
        <v>0</v>
      </c>
      <c r="E644" s="12" t="b">
        <f>IF(ISNUMBER(SEARCH(S$1,$B644)),MAX(E$1:E643)+1)</f>
        <v>0</v>
      </c>
      <c r="F644" s="12" t="b">
        <f>IF(ISNUMBER(SEARCH(T$1,$B644)),MAX(F$1:F643)+1)</f>
        <v>0</v>
      </c>
      <c r="G644" s="12" t="b">
        <f>IF(ISNUMBER(SEARCH(U$1,$B644)),MAX(G$1:G643)+1)</f>
        <v>0</v>
      </c>
      <c r="H644" s="12" t="b">
        <f>IF(ISNUMBER(SEARCH(V$1,$B644)),MAX(H$1:H643)+1)</f>
        <v>0</v>
      </c>
      <c r="I644" s="12" t="b">
        <f>IF(ISNUMBER(SEARCH(W$1,$B644)),MAX(I$1:I643)+1)</f>
        <v>0</v>
      </c>
      <c r="J644" s="12" t="b">
        <f>IF(ISNUMBER(SEARCH(X$1,$B644)),MAX(J$1:J643)+1)</f>
        <v>0</v>
      </c>
      <c r="K644" s="12" t="b">
        <f>IF(ISNUMBER(SEARCH(Y$1,$B644)),MAX(K$1:K643)+1)</f>
        <v>0</v>
      </c>
      <c r="L644" s="12" t="b">
        <f>IF(ISNUMBER(SEARCH(Z$1,$B644)),MAX(L$1:L643)+1)</f>
        <v>0</v>
      </c>
      <c r="M644" s="12" t="b">
        <f>IF(ISNUMBER(SEARCH(AA$1,$B644)),MAX(M$1:M643)+1)</f>
        <v>0</v>
      </c>
      <c r="N644" s="12" t="b">
        <f>IF(ISNUMBER(SEARCH(AB$1,$B644)),MAX(N$1:N643)+1)</f>
        <v>0</v>
      </c>
      <c r="O644" s="12">
        <f>'AB Touchpoint System Workbook'!K655</f>
        <v>0</v>
      </c>
      <c r="P644" s="13">
        <f t="shared" ref="P644:P707" si="21">P643+1</f>
        <v>643</v>
      </c>
    </row>
    <row r="645" spans="1:16" x14ac:dyDescent="0.15">
      <c r="A645" s="9">
        <f>'AB Touchpoint System Workbook'!M656</f>
        <v>0</v>
      </c>
      <c r="B645" s="12" t="str">
        <f t="shared" si="20"/>
        <v>00</v>
      </c>
      <c r="C645" s="12" t="b">
        <f>IF(ISNUMBER(SEARCH(Q$1,$B645)),MAX(C$1:C644)+1)</f>
        <v>0</v>
      </c>
      <c r="D645" s="12" t="b">
        <f>IF(ISNUMBER(SEARCH(R$1,$B645)),MAX(D$1:D644)+1)</f>
        <v>0</v>
      </c>
      <c r="E645" s="12" t="b">
        <f>IF(ISNUMBER(SEARCH(S$1,$B645)),MAX(E$1:E644)+1)</f>
        <v>0</v>
      </c>
      <c r="F645" s="12" t="b">
        <f>IF(ISNUMBER(SEARCH(T$1,$B645)),MAX(F$1:F644)+1)</f>
        <v>0</v>
      </c>
      <c r="G645" s="12" t="b">
        <f>IF(ISNUMBER(SEARCH(U$1,$B645)),MAX(G$1:G644)+1)</f>
        <v>0</v>
      </c>
      <c r="H645" s="12" t="b">
        <f>IF(ISNUMBER(SEARCH(V$1,$B645)),MAX(H$1:H644)+1)</f>
        <v>0</v>
      </c>
      <c r="I645" s="12" t="b">
        <f>IF(ISNUMBER(SEARCH(W$1,$B645)),MAX(I$1:I644)+1)</f>
        <v>0</v>
      </c>
      <c r="J645" s="12" t="b">
        <f>IF(ISNUMBER(SEARCH(X$1,$B645)),MAX(J$1:J644)+1)</f>
        <v>0</v>
      </c>
      <c r="K645" s="12" t="b">
        <f>IF(ISNUMBER(SEARCH(Y$1,$B645)),MAX(K$1:K644)+1)</f>
        <v>0</v>
      </c>
      <c r="L645" s="12" t="b">
        <f>IF(ISNUMBER(SEARCH(Z$1,$B645)),MAX(L$1:L644)+1)</f>
        <v>0</v>
      </c>
      <c r="M645" s="12" t="b">
        <f>IF(ISNUMBER(SEARCH(AA$1,$B645)),MAX(M$1:M644)+1)</f>
        <v>0</v>
      </c>
      <c r="N645" s="12" t="b">
        <f>IF(ISNUMBER(SEARCH(AB$1,$B645)),MAX(N$1:N644)+1)</f>
        <v>0</v>
      </c>
      <c r="O645" s="12">
        <f>'AB Touchpoint System Workbook'!K656</f>
        <v>0</v>
      </c>
      <c r="P645" s="13">
        <f t="shared" si="21"/>
        <v>644</v>
      </c>
    </row>
    <row r="646" spans="1:16" x14ac:dyDescent="0.15">
      <c r="A646" s="9">
        <f>'AB Touchpoint System Workbook'!M657</f>
        <v>0</v>
      </c>
      <c r="B646" s="12" t="str">
        <f t="shared" si="20"/>
        <v>00</v>
      </c>
      <c r="C646" s="12" t="b">
        <f>IF(ISNUMBER(SEARCH(Q$1,$B646)),MAX(C$1:C645)+1)</f>
        <v>0</v>
      </c>
      <c r="D646" s="12" t="b">
        <f>IF(ISNUMBER(SEARCH(R$1,$B646)),MAX(D$1:D645)+1)</f>
        <v>0</v>
      </c>
      <c r="E646" s="12" t="b">
        <f>IF(ISNUMBER(SEARCH(S$1,$B646)),MAX(E$1:E645)+1)</f>
        <v>0</v>
      </c>
      <c r="F646" s="12" t="b">
        <f>IF(ISNUMBER(SEARCH(T$1,$B646)),MAX(F$1:F645)+1)</f>
        <v>0</v>
      </c>
      <c r="G646" s="12" t="b">
        <f>IF(ISNUMBER(SEARCH(U$1,$B646)),MAX(G$1:G645)+1)</f>
        <v>0</v>
      </c>
      <c r="H646" s="12" t="b">
        <f>IF(ISNUMBER(SEARCH(V$1,$B646)),MAX(H$1:H645)+1)</f>
        <v>0</v>
      </c>
      <c r="I646" s="12" t="b">
        <f>IF(ISNUMBER(SEARCH(W$1,$B646)),MAX(I$1:I645)+1)</f>
        <v>0</v>
      </c>
      <c r="J646" s="12" t="b">
        <f>IF(ISNUMBER(SEARCH(X$1,$B646)),MAX(J$1:J645)+1)</f>
        <v>0</v>
      </c>
      <c r="K646" s="12" t="b">
        <f>IF(ISNUMBER(SEARCH(Y$1,$B646)),MAX(K$1:K645)+1)</f>
        <v>0</v>
      </c>
      <c r="L646" s="12" t="b">
        <f>IF(ISNUMBER(SEARCH(Z$1,$B646)),MAX(L$1:L645)+1)</f>
        <v>0</v>
      </c>
      <c r="M646" s="12" t="b">
        <f>IF(ISNUMBER(SEARCH(AA$1,$B646)),MAX(M$1:M645)+1)</f>
        <v>0</v>
      </c>
      <c r="N646" s="12" t="b">
        <f>IF(ISNUMBER(SEARCH(AB$1,$B646)),MAX(N$1:N645)+1)</f>
        <v>0</v>
      </c>
      <c r="O646" s="12">
        <f>'AB Touchpoint System Workbook'!K657</f>
        <v>0</v>
      </c>
      <c r="P646" s="13">
        <f t="shared" si="21"/>
        <v>645</v>
      </c>
    </row>
    <row r="647" spans="1:16" x14ac:dyDescent="0.15">
      <c r="A647" s="9">
        <f>'AB Touchpoint System Workbook'!M658</f>
        <v>0</v>
      </c>
      <c r="B647" s="12" t="str">
        <f t="shared" si="20"/>
        <v>00</v>
      </c>
      <c r="C647" s="12" t="b">
        <f>IF(ISNUMBER(SEARCH(Q$1,$B647)),MAX(C$1:C646)+1)</f>
        <v>0</v>
      </c>
      <c r="D647" s="12" t="b">
        <f>IF(ISNUMBER(SEARCH(R$1,$B647)),MAX(D$1:D646)+1)</f>
        <v>0</v>
      </c>
      <c r="E647" s="12" t="b">
        <f>IF(ISNUMBER(SEARCH(S$1,$B647)),MAX(E$1:E646)+1)</f>
        <v>0</v>
      </c>
      <c r="F647" s="12" t="b">
        <f>IF(ISNUMBER(SEARCH(T$1,$B647)),MAX(F$1:F646)+1)</f>
        <v>0</v>
      </c>
      <c r="G647" s="12" t="b">
        <f>IF(ISNUMBER(SEARCH(U$1,$B647)),MAX(G$1:G646)+1)</f>
        <v>0</v>
      </c>
      <c r="H647" s="12" t="b">
        <f>IF(ISNUMBER(SEARCH(V$1,$B647)),MAX(H$1:H646)+1)</f>
        <v>0</v>
      </c>
      <c r="I647" s="12" t="b">
        <f>IF(ISNUMBER(SEARCH(W$1,$B647)),MAX(I$1:I646)+1)</f>
        <v>0</v>
      </c>
      <c r="J647" s="12" t="b">
        <f>IF(ISNUMBER(SEARCH(X$1,$B647)),MAX(J$1:J646)+1)</f>
        <v>0</v>
      </c>
      <c r="K647" s="12" t="b">
        <f>IF(ISNUMBER(SEARCH(Y$1,$B647)),MAX(K$1:K646)+1)</f>
        <v>0</v>
      </c>
      <c r="L647" s="12" t="b">
        <f>IF(ISNUMBER(SEARCH(Z$1,$B647)),MAX(L$1:L646)+1)</f>
        <v>0</v>
      </c>
      <c r="M647" s="12" t="b">
        <f>IF(ISNUMBER(SEARCH(AA$1,$B647)),MAX(M$1:M646)+1)</f>
        <v>0</v>
      </c>
      <c r="N647" s="12" t="b">
        <f>IF(ISNUMBER(SEARCH(AB$1,$B647)),MAX(N$1:N646)+1)</f>
        <v>0</v>
      </c>
      <c r="O647" s="12">
        <f>'AB Touchpoint System Workbook'!K658</f>
        <v>0</v>
      </c>
      <c r="P647" s="13">
        <f t="shared" si="21"/>
        <v>646</v>
      </c>
    </row>
    <row r="648" spans="1:16" x14ac:dyDescent="0.15">
      <c r="A648" s="9">
        <f>'AB Touchpoint System Workbook'!M659</f>
        <v>0</v>
      </c>
      <c r="B648" s="12" t="str">
        <f t="shared" si="20"/>
        <v>00</v>
      </c>
      <c r="C648" s="12" t="b">
        <f>IF(ISNUMBER(SEARCH(Q$1,$B648)),MAX(C$1:C647)+1)</f>
        <v>0</v>
      </c>
      <c r="D648" s="12" t="b">
        <f>IF(ISNUMBER(SEARCH(R$1,$B648)),MAX(D$1:D647)+1)</f>
        <v>0</v>
      </c>
      <c r="E648" s="12" t="b">
        <f>IF(ISNUMBER(SEARCH(S$1,$B648)),MAX(E$1:E647)+1)</f>
        <v>0</v>
      </c>
      <c r="F648" s="12" t="b">
        <f>IF(ISNUMBER(SEARCH(T$1,$B648)),MAX(F$1:F647)+1)</f>
        <v>0</v>
      </c>
      <c r="G648" s="12" t="b">
        <f>IF(ISNUMBER(SEARCH(U$1,$B648)),MAX(G$1:G647)+1)</f>
        <v>0</v>
      </c>
      <c r="H648" s="12" t="b">
        <f>IF(ISNUMBER(SEARCH(V$1,$B648)),MAX(H$1:H647)+1)</f>
        <v>0</v>
      </c>
      <c r="I648" s="12" t="b">
        <f>IF(ISNUMBER(SEARCH(W$1,$B648)),MAX(I$1:I647)+1)</f>
        <v>0</v>
      </c>
      <c r="J648" s="12" t="b">
        <f>IF(ISNUMBER(SEARCH(X$1,$B648)),MAX(J$1:J647)+1)</f>
        <v>0</v>
      </c>
      <c r="K648" s="12" t="b">
        <f>IF(ISNUMBER(SEARCH(Y$1,$B648)),MAX(K$1:K647)+1)</f>
        <v>0</v>
      </c>
      <c r="L648" s="12" t="b">
        <f>IF(ISNUMBER(SEARCH(Z$1,$B648)),MAX(L$1:L647)+1)</f>
        <v>0</v>
      </c>
      <c r="M648" s="12" t="b">
        <f>IF(ISNUMBER(SEARCH(AA$1,$B648)),MAX(M$1:M647)+1)</f>
        <v>0</v>
      </c>
      <c r="N648" s="12" t="b">
        <f>IF(ISNUMBER(SEARCH(AB$1,$B648)),MAX(N$1:N647)+1)</f>
        <v>0</v>
      </c>
      <c r="O648" s="12">
        <f>'AB Touchpoint System Workbook'!K659</f>
        <v>0</v>
      </c>
      <c r="P648" s="13">
        <f t="shared" si="21"/>
        <v>647</v>
      </c>
    </row>
    <row r="649" spans="1:16" x14ac:dyDescent="0.15">
      <c r="A649" s="9">
        <f>'AB Touchpoint System Workbook'!M660</f>
        <v>0</v>
      </c>
      <c r="B649" s="12" t="str">
        <f t="shared" si="20"/>
        <v>00</v>
      </c>
      <c r="C649" s="12" t="b">
        <f>IF(ISNUMBER(SEARCH(Q$1,$B649)),MAX(C$1:C648)+1)</f>
        <v>0</v>
      </c>
      <c r="D649" s="12" t="b">
        <f>IF(ISNUMBER(SEARCH(R$1,$B649)),MAX(D$1:D648)+1)</f>
        <v>0</v>
      </c>
      <c r="E649" s="12" t="b">
        <f>IF(ISNUMBER(SEARCH(S$1,$B649)),MAX(E$1:E648)+1)</f>
        <v>0</v>
      </c>
      <c r="F649" s="12" t="b">
        <f>IF(ISNUMBER(SEARCH(T$1,$B649)),MAX(F$1:F648)+1)</f>
        <v>0</v>
      </c>
      <c r="G649" s="12" t="b">
        <f>IF(ISNUMBER(SEARCH(U$1,$B649)),MAX(G$1:G648)+1)</f>
        <v>0</v>
      </c>
      <c r="H649" s="12" t="b">
        <f>IF(ISNUMBER(SEARCH(V$1,$B649)),MAX(H$1:H648)+1)</f>
        <v>0</v>
      </c>
      <c r="I649" s="12" t="b">
        <f>IF(ISNUMBER(SEARCH(W$1,$B649)),MAX(I$1:I648)+1)</f>
        <v>0</v>
      </c>
      <c r="J649" s="12" t="b">
        <f>IF(ISNUMBER(SEARCH(X$1,$B649)),MAX(J$1:J648)+1)</f>
        <v>0</v>
      </c>
      <c r="K649" s="12" t="b">
        <f>IF(ISNUMBER(SEARCH(Y$1,$B649)),MAX(K$1:K648)+1)</f>
        <v>0</v>
      </c>
      <c r="L649" s="12" t="b">
        <f>IF(ISNUMBER(SEARCH(Z$1,$B649)),MAX(L$1:L648)+1)</f>
        <v>0</v>
      </c>
      <c r="M649" s="12" t="b">
        <f>IF(ISNUMBER(SEARCH(AA$1,$B649)),MAX(M$1:M648)+1)</f>
        <v>0</v>
      </c>
      <c r="N649" s="12" t="b">
        <f>IF(ISNUMBER(SEARCH(AB$1,$B649)),MAX(N$1:N648)+1)</f>
        <v>0</v>
      </c>
      <c r="O649" s="12">
        <f>'AB Touchpoint System Workbook'!K660</f>
        <v>0</v>
      </c>
      <c r="P649" s="13">
        <f t="shared" si="21"/>
        <v>648</v>
      </c>
    </row>
    <row r="650" spans="1:16" x14ac:dyDescent="0.15">
      <c r="A650" s="9">
        <f>'AB Touchpoint System Workbook'!M661</f>
        <v>0</v>
      </c>
      <c r="B650" s="12" t="str">
        <f t="shared" si="20"/>
        <v>00</v>
      </c>
      <c r="C650" s="12" t="b">
        <f>IF(ISNUMBER(SEARCH(Q$1,$B650)),MAX(C$1:C649)+1)</f>
        <v>0</v>
      </c>
      <c r="D650" s="12" t="b">
        <f>IF(ISNUMBER(SEARCH(R$1,$B650)),MAX(D$1:D649)+1)</f>
        <v>0</v>
      </c>
      <c r="E650" s="12" t="b">
        <f>IF(ISNUMBER(SEARCH(S$1,$B650)),MAX(E$1:E649)+1)</f>
        <v>0</v>
      </c>
      <c r="F650" s="12" t="b">
        <f>IF(ISNUMBER(SEARCH(T$1,$B650)),MAX(F$1:F649)+1)</f>
        <v>0</v>
      </c>
      <c r="G650" s="12" t="b">
        <f>IF(ISNUMBER(SEARCH(U$1,$B650)),MAX(G$1:G649)+1)</f>
        <v>0</v>
      </c>
      <c r="H650" s="12" t="b">
        <f>IF(ISNUMBER(SEARCH(V$1,$B650)),MAX(H$1:H649)+1)</f>
        <v>0</v>
      </c>
      <c r="I650" s="12" t="b">
        <f>IF(ISNUMBER(SEARCH(W$1,$B650)),MAX(I$1:I649)+1)</f>
        <v>0</v>
      </c>
      <c r="J650" s="12" t="b">
        <f>IF(ISNUMBER(SEARCH(X$1,$B650)),MAX(J$1:J649)+1)</f>
        <v>0</v>
      </c>
      <c r="K650" s="12" t="b">
        <f>IF(ISNUMBER(SEARCH(Y$1,$B650)),MAX(K$1:K649)+1)</f>
        <v>0</v>
      </c>
      <c r="L650" s="12" t="b">
        <f>IF(ISNUMBER(SEARCH(Z$1,$B650)),MAX(L$1:L649)+1)</f>
        <v>0</v>
      </c>
      <c r="M650" s="12" t="b">
        <f>IF(ISNUMBER(SEARCH(AA$1,$B650)),MAX(M$1:M649)+1)</f>
        <v>0</v>
      </c>
      <c r="N650" s="12" t="b">
        <f>IF(ISNUMBER(SEARCH(AB$1,$B650)),MAX(N$1:N649)+1)</f>
        <v>0</v>
      </c>
      <c r="O650" s="12">
        <f>'AB Touchpoint System Workbook'!K661</f>
        <v>0</v>
      </c>
      <c r="P650" s="13">
        <f t="shared" si="21"/>
        <v>649</v>
      </c>
    </row>
    <row r="651" spans="1:16" x14ac:dyDescent="0.15">
      <c r="A651" s="9">
        <f>'AB Touchpoint System Workbook'!M662</f>
        <v>0</v>
      </c>
      <c r="B651" s="12" t="str">
        <f t="shared" si="20"/>
        <v>00</v>
      </c>
      <c r="C651" s="12" t="b">
        <f>IF(ISNUMBER(SEARCH(Q$1,$B651)),MAX(C$1:C650)+1)</f>
        <v>0</v>
      </c>
      <c r="D651" s="12" t="b">
        <f>IF(ISNUMBER(SEARCH(R$1,$B651)),MAX(D$1:D650)+1)</f>
        <v>0</v>
      </c>
      <c r="E651" s="12" t="b">
        <f>IF(ISNUMBER(SEARCH(S$1,$B651)),MAX(E$1:E650)+1)</f>
        <v>0</v>
      </c>
      <c r="F651" s="12" t="b">
        <f>IF(ISNUMBER(SEARCH(T$1,$B651)),MAX(F$1:F650)+1)</f>
        <v>0</v>
      </c>
      <c r="G651" s="12" t="b">
        <f>IF(ISNUMBER(SEARCH(U$1,$B651)),MAX(G$1:G650)+1)</f>
        <v>0</v>
      </c>
      <c r="H651" s="12" t="b">
        <f>IF(ISNUMBER(SEARCH(V$1,$B651)),MAX(H$1:H650)+1)</f>
        <v>0</v>
      </c>
      <c r="I651" s="12" t="b">
        <f>IF(ISNUMBER(SEARCH(W$1,$B651)),MAX(I$1:I650)+1)</f>
        <v>0</v>
      </c>
      <c r="J651" s="12" t="b">
        <f>IF(ISNUMBER(SEARCH(X$1,$B651)),MAX(J$1:J650)+1)</f>
        <v>0</v>
      </c>
      <c r="K651" s="12" t="b">
        <f>IF(ISNUMBER(SEARCH(Y$1,$B651)),MAX(K$1:K650)+1)</f>
        <v>0</v>
      </c>
      <c r="L651" s="12" t="b">
        <f>IF(ISNUMBER(SEARCH(Z$1,$B651)),MAX(L$1:L650)+1)</f>
        <v>0</v>
      </c>
      <c r="M651" s="12" t="b">
        <f>IF(ISNUMBER(SEARCH(AA$1,$B651)),MAX(M$1:M650)+1)</f>
        <v>0</v>
      </c>
      <c r="N651" s="12" t="b">
        <f>IF(ISNUMBER(SEARCH(AB$1,$B651)),MAX(N$1:N650)+1)</f>
        <v>0</v>
      </c>
      <c r="O651" s="12">
        <f>'AB Touchpoint System Workbook'!K662</f>
        <v>0</v>
      </c>
      <c r="P651" s="13">
        <f t="shared" si="21"/>
        <v>650</v>
      </c>
    </row>
    <row r="652" spans="1:16" x14ac:dyDescent="0.15">
      <c r="A652" s="9">
        <f>'AB Touchpoint System Workbook'!M663</f>
        <v>0</v>
      </c>
      <c r="B652" s="12" t="str">
        <f t="shared" si="20"/>
        <v>00</v>
      </c>
      <c r="C652" s="12" t="b">
        <f>IF(ISNUMBER(SEARCH(Q$1,$B652)),MAX(C$1:C651)+1)</f>
        <v>0</v>
      </c>
      <c r="D652" s="12" t="b">
        <f>IF(ISNUMBER(SEARCH(R$1,$B652)),MAX(D$1:D651)+1)</f>
        <v>0</v>
      </c>
      <c r="E652" s="12" t="b">
        <f>IF(ISNUMBER(SEARCH(S$1,$B652)),MAX(E$1:E651)+1)</f>
        <v>0</v>
      </c>
      <c r="F652" s="12" t="b">
        <f>IF(ISNUMBER(SEARCH(T$1,$B652)),MAX(F$1:F651)+1)</f>
        <v>0</v>
      </c>
      <c r="G652" s="12" t="b">
        <f>IF(ISNUMBER(SEARCH(U$1,$B652)),MAX(G$1:G651)+1)</f>
        <v>0</v>
      </c>
      <c r="H652" s="12" t="b">
        <f>IF(ISNUMBER(SEARCH(V$1,$B652)),MAX(H$1:H651)+1)</f>
        <v>0</v>
      </c>
      <c r="I652" s="12" t="b">
        <f>IF(ISNUMBER(SEARCH(W$1,$B652)),MAX(I$1:I651)+1)</f>
        <v>0</v>
      </c>
      <c r="J652" s="12" t="b">
        <f>IF(ISNUMBER(SEARCH(X$1,$B652)),MAX(J$1:J651)+1)</f>
        <v>0</v>
      </c>
      <c r="K652" s="12" t="b">
        <f>IF(ISNUMBER(SEARCH(Y$1,$B652)),MAX(K$1:K651)+1)</f>
        <v>0</v>
      </c>
      <c r="L652" s="12" t="b">
        <f>IF(ISNUMBER(SEARCH(Z$1,$B652)),MAX(L$1:L651)+1)</f>
        <v>0</v>
      </c>
      <c r="M652" s="12" t="b">
        <f>IF(ISNUMBER(SEARCH(AA$1,$B652)),MAX(M$1:M651)+1)</f>
        <v>0</v>
      </c>
      <c r="N652" s="12" t="b">
        <f>IF(ISNUMBER(SEARCH(AB$1,$B652)),MAX(N$1:N651)+1)</f>
        <v>0</v>
      </c>
      <c r="O652" s="12">
        <f>'AB Touchpoint System Workbook'!K663</f>
        <v>0</v>
      </c>
      <c r="P652" s="13">
        <f t="shared" si="21"/>
        <v>651</v>
      </c>
    </row>
    <row r="653" spans="1:16" x14ac:dyDescent="0.15">
      <c r="A653" s="9">
        <f>'AB Touchpoint System Workbook'!M664</f>
        <v>0</v>
      </c>
      <c r="B653" s="12" t="str">
        <f t="shared" si="20"/>
        <v>00</v>
      </c>
      <c r="C653" s="12" t="b">
        <f>IF(ISNUMBER(SEARCH(Q$1,$B653)),MAX(C$1:C652)+1)</f>
        <v>0</v>
      </c>
      <c r="D653" s="12" t="b">
        <f>IF(ISNUMBER(SEARCH(R$1,$B653)),MAX(D$1:D652)+1)</f>
        <v>0</v>
      </c>
      <c r="E653" s="12" t="b">
        <f>IF(ISNUMBER(SEARCH(S$1,$B653)),MAX(E$1:E652)+1)</f>
        <v>0</v>
      </c>
      <c r="F653" s="12" t="b">
        <f>IF(ISNUMBER(SEARCH(T$1,$B653)),MAX(F$1:F652)+1)</f>
        <v>0</v>
      </c>
      <c r="G653" s="12" t="b">
        <f>IF(ISNUMBER(SEARCH(U$1,$B653)),MAX(G$1:G652)+1)</f>
        <v>0</v>
      </c>
      <c r="H653" s="12" t="b">
        <f>IF(ISNUMBER(SEARCH(V$1,$B653)),MAX(H$1:H652)+1)</f>
        <v>0</v>
      </c>
      <c r="I653" s="12" t="b">
        <f>IF(ISNUMBER(SEARCH(W$1,$B653)),MAX(I$1:I652)+1)</f>
        <v>0</v>
      </c>
      <c r="J653" s="12" t="b">
        <f>IF(ISNUMBER(SEARCH(X$1,$B653)),MAX(J$1:J652)+1)</f>
        <v>0</v>
      </c>
      <c r="K653" s="12" t="b">
        <f>IF(ISNUMBER(SEARCH(Y$1,$B653)),MAX(K$1:K652)+1)</f>
        <v>0</v>
      </c>
      <c r="L653" s="12" t="b">
        <f>IF(ISNUMBER(SEARCH(Z$1,$B653)),MAX(L$1:L652)+1)</f>
        <v>0</v>
      </c>
      <c r="M653" s="12" t="b">
        <f>IF(ISNUMBER(SEARCH(AA$1,$B653)),MAX(M$1:M652)+1)</f>
        <v>0</v>
      </c>
      <c r="N653" s="12" t="b">
        <f>IF(ISNUMBER(SEARCH(AB$1,$B653)),MAX(N$1:N652)+1)</f>
        <v>0</v>
      </c>
      <c r="O653" s="12">
        <f>'AB Touchpoint System Workbook'!K664</f>
        <v>0</v>
      </c>
      <c r="P653" s="13">
        <f t="shared" si="21"/>
        <v>652</v>
      </c>
    </row>
    <row r="654" spans="1:16" x14ac:dyDescent="0.15">
      <c r="A654" s="9">
        <f>'AB Touchpoint System Workbook'!M665</f>
        <v>0</v>
      </c>
      <c r="B654" s="12" t="str">
        <f t="shared" si="20"/>
        <v>00</v>
      </c>
      <c r="C654" s="12" t="b">
        <f>IF(ISNUMBER(SEARCH(Q$1,$B654)),MAX(C$1:C653)+1)</f>
        <v>0</v>
      </c>
      <c r="D654" s="12" t="b">
        <f>IF(ISNUMBER(SEARCH(R$1,$B654)),MAX(D$1:D653)+1)</f>
        <v>0</v>
      </c>
      <c r="E654" s="12" t="b">
        <f>IF(ISNUMBER(SEARCH(S$1,$B654)),MAX(E$1:E653)+1)</f>
        <v>0</v>
      </c>
      <c r="F654" s="12" t="b">
        <f>IF(ISNUMBER(SEARCH(T$1,$B654)),MAX(F$1:F653)+1)</f>
        <v>0</v>
      </c>
      <c r="G654" s="12" t="b">
        <f>IF(ISNUMBER(SEARCH(U$1,$B654)),MAX(G$1:G653)+1)</f>
        <v>0</v>
      </c>
      <c r="H654" s="12" t="b">
        <f>IF(ISNUMBER(SEARCH(V$1,$B654)),MAX(H$1:H653)+1)</f>
        <v>0</v>
      </c>
      <c r="I654" s="12" t="b">
        <f>IF(ISNUMBER(SEARCH(W$1,$B654)),MAX(I$1:I653)+1)</f>
        <v>0</v>
      </c>
      <c r="J654" s="12" t="b">
        <f>IF(ISNUMBER(SEARCH(X$1,$B654)),MAX(J$1:J653)+1)</f>
        <v>0</v>
      </c>
      <c r="K654" s="12" t="b">
        <f>IF(ISNUMBER(SEARCH(Y$1,$B654)),MAX(K$1:K653)+1)</f>
        <v>0</v>
      </c>
      <c r="L654" s="12" t="b">
        <f>IF(ISNUMBER(SEARCH(Z$1,$B654)),MAX(L$1:L653)+1)</f>
        <v>0</v>
      </c>
      <c r="M654" s="12" t="b">
        <f>IF(ISNUMBER(SEARCH(AA$1,$B654)),MAX(M$1:M653)+1)</f>
        <v>0</v>
      </c>
      <c r="N654" s="12" t="b">
        <f>IF(ISNUMBER(SEARCH(AB$1,$B654)),MAX(N$1:N653)+1)</f>
        <v>0</v>
      </c>
      <c r="O654" s="12">
        <f>'AB Touchpoint System Workbook'!K665</f>
        <v>0</v>
      </c>
      <c r="P654" s="13">
        <f t="shared" si="21"/>
        <v>653</v>
      </c>
    </row>
    <row r="655" spans="1:16" x14ac:dyDescent="0.15">
      <c r="A655" s="9">
        <f>'AB Touchpoint System Workbook'!M666</f>
        <v>0</v>
      </c>
      <c r="B655" s="12" t="str">
        <f t="shared" si="20"/>
        <v>00</v>
      </c>
      <c r="C655" s="12" t="b">
        <f>IF(ISNUMBER(SEARCH(Q$1,$B655)),MAX(C$1:C654)+1)</f>
        <v>0</v>
      </c>
      <c r="D655" s="12" t="b">
        <f>IF(ISNUMBER(SEARCH(R$1,$B655)),MAX(D$1:D654)+1)</f>
        <v>0</v>
      </c>
      <c r="E655" s="12" t="b">
        <f>IF(ISNUMBER(SEARCH(S$1,$B655)),MAX(E$1:E654)+1)</f>
        <v>0</v>
      </c>
      <c r="F655" s="12" t="b">
        <f>IF(ISNUMBER(SEARCH(T$1,$B655)),MAX(F$1:F654)+1)</f>
        <v>0</v>
      </c>
      <c r="G655" s="12" t="b">
        <f>IF(ISNUMBER(SEARCH(U$1,$B655)),MAX(G$1:G654)+1)</f>
        <v>0</v>
      </c>
      <c r="H655" s="12" t="b">
        <f>IF(ISNUMBER(SEARCH(V$1,$B655)),MAX(H$1:H654)+1)</f>
        <v>0</v>
      </c>
      <c r="I655" s="12" t="b">
        <f>IF(ISNUMBER(SEARCH(W$1,$B655)),MAX(I$1:I654)+1)</f>
        <v>0</v>
      </c>
      <c r="J655" s="12" t="b">
        <f>IF(ISNUMBER(SEARCH(X$1,$B655)),MAX(J$1:J654)+1)</f>
        <v>0</v>
      </c>
      <c r="K655" s="12" t="b">
        <f>IF(ISNUMBER(SEARCH(Y$1,$B655)),MAX(K$1:K654)+1)</f>
        <v>0</v>
      </c>
      <c r="L655" s="12" t="b">
        <f>IF(ISNUMBER(SEARCH(Z$1,$B655)),MAX(L$1:L654)+1)</f>
        <v>0</v>
      </c>
      <c r="M655" s="12" t="b">
        <f>IF(ISNUMBER(SEARCH(AA$1,$B655)),MAX(M$1:M654)+1)</f>
        <v>0</v>
      </c>
      <c r="N655" s="12" t="b">
        <f>IF(ISNUMBER(SEARCH(AB$1,$B655)),MAX(N$1:N654)+1)</f>
        <v>0</v>
      </c>
      <c r="O655" s="12">
        <f>'AB Touchpoint System Workbook'!K666</f>
        <v>0</v>
      </c>
      <c r="P655" s="13">
        <f t="shared" si="21"/>
        <v>654</v>
      </c>
    </row>
    <row r="656" spans="1:16" x14ac:dyDescent="0.15">
      <c r="A656" s="9">
        <f>'AB Touchpoint System Workbook'!M667</f>
        <v>0</v>
      </c>
      <c r="B656" s="12" t="str">
        <f t="shared" si="20"/>
        <v>00</v>
      </c>
      <c r="C656" s="12" t="b">
        <f>IF(ISNUMBER(SEARCH(Q$1,$B656)),MAX(C$1:C655)+1)</f>
        <v>0</v>
      </c>
      <c r="D656" s="12" t="b">
        <f>IF(ISNUMBER(SEARCH(R$1,$B656)),MAX(D$1:D655)+1)</f>
        <v>0</v>
      </c>
      <c r="E656" s="12" t="b">
        <f>IF(ISNUMBER(SEARCH(S$1,$B656)),MAX(E$1:E655)+1)</f>
        <v>0</v>
      </c>
      <c r="F656" s="12" t="b">
        <f>IF(ISNUMBER(SEARCH(T$1,$B656)),MAX(F$1:F655)+1)</f>
        <v>0</v>
      </c>
      <c r="G656" s="12" t="b">
        <f>IF(ISNUMBER(SEARCH(U$1,$B656)),MAX(G$1:G655)+1)</f>
        <v>0</v>
      </c>
      <c r="H656" s="12" t="b">
        <f>IF(ISNUMBER(SEARCH(V$1,$B656)),MAX(H$1:H655)+1)</f>
        <v>0</v>
      </c>
      <c r="I656" s="12" t="b">
        <f>IF(ISNUMBER(SEARCH(W$1,$B656)),MAX(I$1:I655)+1)</f>
        <v>0</v>
      </c>
      <c r="J656" s="12" t="b">
        <f>IF(ISNUMBER(SEARCH(X$1,$B656)),MAX(J$1:J655)+1)</f>
        <v>0</v>
      </c>
      <c r="K656" s="12" t="b">
        <f>IF(ISNUMBER(SEARCH(Y$1,$B656)),MAX(K$1:K655)+1)</f>
        <v>0</v>
      </c>
      <c r="L656" s="12" t="b">
        <f>IF(ISNUMBER(SEARCH(Z$1,$B656)),MAX(L$1:L655)+1)</f>
        <v>0</v>
      </c>
      <c r="M656" s="12" t="b">
        <f>IF(ISNUMBER(SEARCH(AA$1,$B656)),MAX(M$1:M655)+1)</f>
        <v>0</v>
      </c>
      <c r="N656" s="12" t="b">
        <f>IF(ISNUMBER(SEARCH(AB$1,$B656)),MAX(N$1:N655)+1)</f>
        <v>0</v>
      </c>
      <c r="O656" s="12">
        <f>'AB Touchpoint System Workbook'!K667</f>
        <v>0</v>
      </c>
      <c r="P656" s="13">
        <f t="shared" si="21"/>
        <v>655</v>
      </c>
    </row>
    <row r="657" spans="1:16" x14ac:dyDescent="0.15">
      <c r="A657" s="9">
        <f>'AB Touchpoint System Workbook'!M668</f>
        <v>0</v>
      </c>
      <c r="B657" s="12" t="str">
        <f t="shared" si="20"/>
        <v>00</v>
      </c>
      <c r="C657" s="12" t="b">
        <f>IF(ISNUMBER(SEARCH(Q$1,$B657)),MAX(C$1:C656)+1)</f>
        <v>0</v>
      </c>
      <c r="D657" s="12" t="b">
        <f>IF(ISNUMBER(SEARCH(R$1,$B657)),MAX(D$1:D656)+1)</f>
        <v>0</v>
      </c>
      <c r="E657" s="12" t="b">
        <f>IF(ISNUMBER(SEARCH(S$1,$B657)),MAX(E$1:E656)+1)</f>
        <v>0</v>
      </c>
      <c r="F657" s="12" t="b">
        <f>IF(ISNUMBER(SEARCH(T$1,$B657)),MAX(F$1:F656)+1)</f>
        <v>0</v>
      </c>
      <c r="G657" s="12" t="b">
        <f>IF(ISNUMBER(SEARCH(U$1,$B657)),MAX(G$1:G656)+1)</f>
        <v>0</v>
      </c>
      <c r="H657" s="12" t="b">
        <f>IF(ISNUMBER(SEARCH(V$1,$B657)),MAX(H$1:H656)+1)</f>
        <v>0</v>
      </c>
      <c r="I657" s="12" t="b">
        <f>IF(ISNUMBER(SEARCH(W$1,$B657)),MAX(I$1:I656)+1)</f>
        <v>0</v>
      </c>
      <c r="J657" s="12" t="b">
        <f>IF(ISNUMBER(SEARCH(X$1,$B657)),MAX(J$1:J656)+1)</f>
        <v>0</v>
      </c>
      <c r="K657" s="12" t="b">
        <f>IF(ISNUMBER(SEARCH(Y$1,$B657)),MAX(K$1:K656)+1)</f>
        <v>0</v>
      </c>
      <c r="L657" s="12" t="b">
        <f>IF(ISNUMBER(SEARCH(Z$1,$B657)),MAX(L$1:L656)+1)</f>
        <v>0</v>
      </c>
      <c r="M657" s="12" t="b">
        <f>IF(ISNUMBER(SEARCH(AA$1,$B657)),MAX(M$1:M656)+1)</f>
        <v>0</v>
      </c>
      <c r="N657" s="12" t="b">
        <f>IF(ISNUMBER(SEARCH(AB$1,$B657)),MAX(N$1:N656)+1)</f>
        <v>0</v>
      </c>
      <c r="O657" s="12">
        <f>'AB Touchpoint System Workbook'!K668</f>
        <v>0</v>
      </c>
      <c r="P657" s="13">
        <f t="shared" si="21"/>
        <v>656</v>
      </c>
    </row>
    <row r="658" spans="1:16" x14ac:dyDescent="0.15">
      <c r="A658" s="9">
        <f>'AB Touchpoint System Workbook'!M669</f>
        <v>0</v>
      </c>
      <c r="B658" s="12" t="str">
        <f t="shared" si="20"/>
        <v>00</v>
      </c>
      <c r="C658" s="12" t="b">
        <f>IF(ISNUMBER(SEARCH(Q$1,$B658)),MAX(C$1:C657)+1)</f>
        <v>0</v>
      </c>
      <c r="D658" s="12" t="b">
        <f>IF(ISNUMBER(SEARCH(R$1,$B658)),MAX(D$1:D657)+1)</f>
        <v>0</v>
      </c>
      <c r="E658" s="12" t="b">
        <f>IF(ISNUMBER(SEARCH(S$1,$B658)),MAX(E$1:E657)+1)</f>
        <v>0</v>
      </c>
      <c r="F658" s="12" t="b">
        <f>IF(ISNUMBER(SEARCH(T$1,$B658)),MAX(F$1:F657)+1)</f>
        <v>0</v>
      </c>
      <c r="G658" s="12" t="b">
        <f>IF(ISNUMBER(SEARCH(U$1,$B658)),MAX(G$1:G657)+1)</f>
        <v>0</v>
      </c>
      <c r="H658" s="12" t="b">
        <f>IF(ISNUMBER(SEARCH(V$1,$B658)),MAX(H$1:H657)+1)</f>
        <v>0</v>
      </c>
      <c r="I658" s="12" t="b">
        <f>IF(ISNUMBER(SEARCH(W$1,$B658)),MAX(I$1:I657)+1)</f>
        <v>0</v>
      </c>
      <c r="J658" s="12" t="b">
        <f>IF(ISNUMBER(SEARCH(X$1,$B658)),MAX(J$1:J657)+1)</f>
        <v>0</v>
      </c>
      <c r="K658" s="12" t="b">
        <f>IF(ISNUMBER(SEARCH(Y$1,$B658)),MAX(K$1:K657)+1)</f>
        <v>0</v>
      </c>
      <c r="L658" s="12" t="b">
        <f>IF(ISNUMBER(SEARCH(Z$1,$B658)),MAX(L$1:L657)+1)</f>
        <v>0</v>
      </c>
      <c r="M658" s="12" t="b">
        <f>IF(ISNUMBER(SEARCH(AA$1,$B658)),MAX(M$1:M657)+1)</f>
        <v>0</v>
      </c>
      <c r="N658" s="12" t="b">
        <f>IF(ISNUMBER(SEARCH(AB$1,$B658)),MAX(N$1:N657)+1)</f>
        <v>0</v>
      </c>
      <c r="O658" s="12">
        <f>'AB Touchpoint System Workbook'!K669</f>
        <v>0</v>
      </c>
      <c r="P658" s="13">
        <f t="shared" si="21"/>
        <v>657</v>
      </c>
    </row>
    <row r="659" spans="1:16" x14ac:dyDescent="0.15">
      <c r="A659" s="9">
        <f>'AB Touchpoint System Workbook'!M670</f>
        <v>0</v>
      </c>
      <c r="B659" s="12" t="str">
        <f t="shared" si="20"/>
        <v>00</v>
      </c>
      <c r="C659" s="12" t="b">
        <f>IF(ISNUMBER(SEARCH(Q$1,$B659)),MAX(C$1:C658)+1)</f>
        <v>0</v>
      </c>
      <c r="D659" s="12" t="b">
        <f>IF(ISNUMBER(SEARCH(R$1,$B659)),MAX(D$1:D658)+1)</f>
        <v>0</v>
      </c>
      <c r="E659" s="12" t="b">
        <f>IF(ISNUMBER(SEARCH(S$1,$B659)),MAX(E$1:E658)+1)</f>
        <v>0</v>
      </c>
      <c r="F659" s="12" t="b">
        <f>IF(ISNUMBER(SEARCH(T$1,$B659)),MAX(F$1:F658)+1)</f>
        <v>0</v>
      </c>
      <c r="G659" s="12" t="b">
        <f>IF(ISNUMBER(SEARCH(U$1,$B659)),MAX(G$1:G658)+1)</f>
        <v>0</v>
      </c>
      <c r="H659" s="12" t="b">
        <f>IF(ISNUMBER(SEARCH(V$1,$B659)),MAX(H$1:H658)+1)</f>
        <v>0</v>
      </c>
      <c r="I659" s="12" t="b">
        <f>IF(ISNUMBER(SEARCH(W$1,$B659)),MAX(I$1:I658)+1)</f>
        <v>0</v>
      </c>
      <c r="J659" s="12" t="b">
        <f>IF(ISNUMBER(SEARCH(X$1,$B659)),MAX(J$1:J658)+1)</f>
        <v>0</v>
      </c>
      <c r="K659" s="12" t="b">
        <f>IF(ISNUMBER(SEARCH(Y$1,$B659)),MAX(K$1:K658)+1)</f>
        <v>0</v>
      </c>
      <c r="L659" s="12" t="b">
        <f>IF(ISNUMBER(SEARCH(Z$1,$B659)),MAX(L$1:L658)+1)</f>
        <v>0</v>
      </c>
      <c r="M659" s="12" t="b">
        <f>IF(ISNUMBER(SEARCH(AA$1,$B659)),MAX(M$1:M658)+1)</f>
        <v>0</v>
      </c>
      <c r="N659" s="12" t="b">
        <f>IF(ISNUMBER(SEARCH(AB$1,$B659)),MAX(N$1:N658)+1)</f>
        <v>0</v>
      </c>
      <c r="O659" s="12">
        <f>'AB Touchpoint System Workbook'!K670</f>
        <v>0</v>
      </c>
      <c r="P659" s="13">
        <f t="shared" si="21"/>
        <v>658</v>
      </c>
    </row>
    <row r="660" spans="1:16" x14ac:dyDescent="0.15">
      <c r="A660" s="9">
        <f>'AB Touchpoint System Workbook'!M671</f>
        <v>0</v>
      </c>
      <c r="B660" s="12" t="str">
        <f t="shared" si="20"/>
        <v>00</v>
      </c>
      <c r="C660" s="12" t="b">
        <f>IF(ISNUMBER(SEARCH(Q$1,$B660)),MAX(C$1:C659)+1)</f>
        <v>0</v>
      </c>
      <c r="D660" s="12" t="b">
        <f>IF(ISNUMBER(SEARCH(R$1,$B660)),MAX(D$1:D659)+1)</f>
        <v>0</v>
      </c>
      <c r="E660" s="12" t="b">
        <f>IF(ISNUMBER(SEARCH(S$1,$B660)),MAX(E$1:E659)+1)</f>
        <v>0</v>
      </c>
      <c r="F660" s="12" t="b">
        <f>IF(ISNUMBER(SEARCH(T$1,$B660)),MAX(F$1:F659)+1)</f>
        <v>0</v>
      </c>
      <c r="G660" s="12" t="b">
        <f>IF(ISNUMBER(SEARCH(U$1,$B660)),MAX(G$1:G659)+1)</f>
        <v>0</v>
      </c>
      <c r="H660" s="12" t="b">
        <f>IF(ISNUMBER(SEARCH(V$1,$B660)),MAX(H$1:H659)+1)</f>
        <v>0</v>
      </c>
      <c r="I660" s="12" t="b">
        <f>IF(ISNUMBER(SEARCH(W$1,$B660)),MAX(I$1:I659)+1)</f>
        <v>0</v>
      </c>
      <c r="J660" s="12" t="b">
        <f>IF(ISNUMBER(SEARCH(X$1,$B660)),MAX(J$1:J659)+1)</f>
        <v>0</v>
      </c>
      <c r="K660" s="12" t="b">
        <f>IF(ISNUMBER(SEARCH(Y$1,$B660)),MAX(K$1:K659)+1)</f>
        <v>0</v>
      </c>
      <c r="L660" s="12" t="b">
        <f>IF(ISNUMBER(SEARCH(Z$1,$B660)),MAX(L$1:L659)+1)</f>
        <v>0</v>
      </c>
      <c r="M660" s="12" t="b">
        <f>IF(ISNUMBER(SEARCH(AA$1,$B660)),MAX(M$1:M659)+1)</f>
        <v>0</v>
      </c>
      <c r="N660" s="12" t="b">
        <f>IF(ISNUMBER(SEARCH(AB$1,$B660)),MAX(N$1:N659)+1)</f>
        <v>0</v>
      </c>
      <c r="O660" s="12">
        <f>'AB Touchpoint System Workbook'!K671</f>
        <v>0</v>
      </c>
      <c r="P660" s="13">
        <f t="shared" si="21"/>
        <v>659</v>
      </c>
    </row>
    <row r="661" spans="1:16" x14ac:dyDescent="0.15">
      <c r="A661" s="9">
        <f>'AB Touchpoint System Workbook'!M672</f>
        <v>0</v>
      </c>
      <c r="B661" s="12" t="str">
        <f t="shared" si="20"/>
        <v>00</v>
      </c>
      <c r="C661" s="12" t="b">
        <f>IF(ISNUMBER(SEARCH(Q$1,$B661)),MAX(C$1:C660)+1)</f>
        <v>0</v>
      </c>
      <c r="D661" s="12" t="b">
        <f>IF(ISNUMBER(SEARCH(R$1,$B661)),MAX(D$1:D660)+1)</f>
        <v>0</v>
      </c>
      <c r="E661" s="12" t="b">
        <f>IF(ISNUMBER(SEARCH(S$1,$B661)),MAX(E$1:E660)+1)</f>
        <v>0</v>
      </c>
      <c r="F661" s="12" t="b">
        <f>IF(ISNUMBER(SEARCH(T$1,$B661)),MAX(F$1:F660)+1)</f>
        <v>0</v>
      </c>
      <c r="G661" s="12" t="b">
        <f>IF(ISNUMBER(SEARCH(U$1,$B661)),MAX(G$1:G660)+1)</f>
        <v>0</v>
      </c>
      <c r="H661" s="12" t="b">
        <f>IF(ISNUMBER(SEARCH(V$1,$B661)),MAX(H$1:H660)+1)</f>
        <v>0</v>
      </c>
      <c r="I661" s="12" t="b">
        <f>IF(ISNUMBER(SEARCH(W$1,$B661)),MAX(I$1:I660)+1)</f>
        <v>0</v>
      </c>
      <c r="J661" s="12" t="b">
        <f>IF(ISNUMBER(SEARCH(X$1,$B661)),MAX(J$1:J660)+1)</f>
        <v>0</v>
      </c>
      <c r="K661" s="12" t="b">
        <f>IF(ISNUMBER(SEARCH(Y$1,$B661)),MAX(K$1:K660)+1)</f>
        <v>0</v>
      </c>
      <c r="L661" s="12" t="b">
        <f>IF(ISNUMBER(SEARCH(Z$1,$B661)),MAX(L$1:L660)+1)</f>
        <v>0</v>
      </c>
      <c r="M661" s="12" t="b">
        <f>IF(ISNUMBER(SEARCH(AA$1,$B661)),MAX(M$1:M660)+1)</f>
        <v>0</v>
      </c>
      <c r="N661" s="12" t="b">
        <f>IF(ISNUMBER(SEARCH(AB$1,$B661)),MAX(N$1:N660)+1)</f>
        <v>0</v>
      </c>
      <c r="O661" s="12">
        <f>'AB Touchpoint System Workbook'!K672</f>
        <v>0</v>
      </c>
      <c r="P661" s="13">
        <f t="shared" si="21"/>
        <v>660</v>
      </c>
    </row>
    <row r="662" spans="1:16" x14ac:dyDescent="0.15">
      <c r="A662" s="9">
        <f>'AB Touchpoint System Workbook'!M673</f>
        <v>0</v>
      </c>
      <c r="B662" s="12" t="str">
        <f t="shared" si="20"/>
        <v>00</v>
      </c>
      <c r="C662" s="12" t="b">
        <f>IF(ISNUMBER(SEARCH(Q$1,$B662)),MAX(C$1:C661)+1)</f>
        <v>0</v>
      </c>
      <c r="D662" s="12" t="b">
        <f>IF(ISNUMBER(SEARCH(R$1,$B662)),MAX(D$1:D661)+1)</f>
        <v>0</v>
      </c>
      <c r="E662" s="12" t="b">
        <f>IF(ISNUMBER(SEARCH(S$1,$B662)),MAX(E$1:E661)+1)</f>
        <v>0</v>
      </c>
      <c r="F662" s="12" t="b">
        <f>IF(ISNUMBER(SEARCH(T$1,$B662)),MAX(F$1:F661)+1)</f>
        <v>0</v>
      </c>
      <c r="G662" s="12" t="b">
        <f>IF(ISNUMBER(SEARCH(U$1,$B662)),MAX(G$1:G661)+1)</f>
        <v>0</v>
      </c>
      <c r="H662" s="12" t="b">
        <f>IF(ISNUMBER(SEARCH(V$1,$B662)),MAX(H$1:H661)+1)</f>
        <v>0</v>
      </c>
      <c r="I662" s="12" t="b">
        <f>IF(ISNUMBER(SEARCH(W$1,$B662)),MAX(I$1:I661)+1)</f>
        <v>0</v>
      </c>
      <c r="J662" s="12" t="b">
        <f>IF(ISNUMBER(SEARCH(X$1,$B662)),MAX(J$1:J661)+1)</f>
        <v>0</v>
      </c>
      <c r="K662" s="12" t="b">
        <f>IF(ISNUMBER(SEARCH(Y$1,$B662)),MAX(K$1:K661)+1)</f>
        <v>0</v>
      </c>
      <c r="L662" s="12" t="b">
        <f>IF(ISNUMBER(SEARCH(Z$1,$B662)),MAX(L$1:L661)+1)</f>
        <v>0</v>
      </c>
      <c r="M662" s="12" t="b">
        <f>IF(ISNUMBER(SEARCH(AA$1,$B662)),MAX(M$1:M661)+1)</f>
        <v>0</v>
      </c>
      <c r="N662" s="12" t="b">
        <f>IF(ISNUMBER(SEARCH(AB$1,$B662)),MAX(N$1:N661)+1)</f>
        <v>0</v>
      </c>
      <c r="O662" s="12">
        <f>'AB Touchpoint System Workbook'!K673</f>
        <v>0</v>
      </c>
      <c r="P662" s="13">
        <f t="shared" si="21"/>
        <v>661</v>
      </c>
    </row>
    <row r="663" spans="1:16" x14ac:dyDescent="0.15">
      <c r="A663" s="9">
        <f>'AB Touchpoint System Workbook'!M674</f>
        <v>0</v>
      </c>
      <c r="B663" s="12" t="str">
        <f t="shared" si="20"/>
        <v>00</v>
      </c>
      <c r="C663" s="12" t="b">
        <f>IF(ISNUMBER(SEARCH(Q$1,$B663)),MAX(C$1:C662)+1)</f>
        <v>0</v>
      </c>
      <c r="D663" s="12" t="b">
        <f>IF(ISNUMBER(SEARCH(R$1,$B663)),MAX(D$1:D662)+1)</f>
        <v>0</v>
      </c>
      <c r="E663" s="12" t="b">
        <f>IF(ISNUMBER(SEARCH(S$1,$B663)),MAX(E$1:E662)+1)</f>
        <v>0</v>
      </c>
      <c r="F663" s="12" t="b">
        <f>IF(ISNUMBER(SEARCH(T$1,$B663)),MAX(F$1:F662)+1)</f>
        <v>0</v>
      </c>
      <c r="G663" s="12" t="b">
        <f>IF(ISNUMBER(SEARCH(U$1,$B663)),MAX(G$1:G662)+1)</f>
        <v>0</v>
      </c>
      <c r="H663" s="12" t="b">
        <f>IF(ISNUMBER(SEARCH(V$1,$B663)),MAX(H$1:H662)+1)</f>
        <v>0</v>
      </c>
      <c r="I663" s="12" t="b">
        <f>IF(ISNUMBER(SEARCH(W$1,$B663)),MAX(I$1:I662)+1)</f>
        <v>0</v>
      </c>
      <c r="J663" s="12" t="b">
        <f>IF(ISNUMBER(SEARCH(X$1,$B663)),MAX(J$1:J662)+1)</f>
        <v>0</v>
      </c>
      <c r="K663" s="12" t="b">
        <f>IF(ISNUMBER(SEARCH(Y$1,$B663)),MAX(K$1:K662)+1)</f>
        <v>0</v>
      </c>
      <c r="L663" s="12" t="b">
        <f>IF(ISNUMBER(SEARCH(Z$1,$B663)),MAX(L$1:L662)+1)</f>
        <v>0</v>
      </c>
      <c r="M663" s="12" t="b">
        <f>IF(ISNUMBER(SEARCH(AA$1,$B663)),MAX(M$1:M662)+1)</f>
        <v>0</v>
      </c>
      <c r="N663" s="12" t="b">
        <f>IF(ISNUMBER(SEARCH(AB$1,$B663)),MAX(N$1:N662)+1)</f>
        <v>0</v>
      </c>
      <c r="O663" s="12">
        <f>'AB Touchpoint System Workbook'!K674</f>
        <v>0</v>
      </c>
      <c r="P663" s="13">
        <f t="shared" si="21"/>
        <v>662</v>
      </c>
    </row>
    <row r="664" spans="1:16" x14ac:dyDescent="0.15">
      <c r="A664" s="9">
        <f>'AB Touchpoint System Workbook'!M675</f>
        <v>0</v>
      </c>
      <c r="B664" s="12" t="str">
        <f t="shared" si="20"/>
        <v>00</v>
      </c>
      <c r="C664" s="12" t="b">
        <f>IF(ISNUMBER(SEARCH(Q$1,$B664)),MAX(C$1:C663)+1)</f>
        <v>0</v>
      </c>
      <c r="D664" s="12" t="b">
        <f>IF(ISNUMBER(SEARCH(R$1,$B664)),MAX(D$1:D663)+1)</f>
        <v>0</v>
      </c>
      <c r="E664" s="12" t="b">
        <f>IF(ISNUMBER(SEARCH(S$1,$B664)),MAX(E$1:E663)+1)</f>
        <v>0</v>
      </c>
      <c r="F664" s="12" t="b">
        <f>IF(ISNUMBER(SEARCH(T$1,$B664)),MAX(F$1:F663)+1)</f>
        <v>0</v>
      </c>
      <c r="G664" s="12" t="b">
        <f>IF(ISNUMBER(SEARCH(U$1,$B664)),MAX(G$1:G663)+1)</f>
        <v>0</v>
      </c>
      <c r="H664" s="12" t="b">
        <f>IF(ISNUMBER(SEARCH(V$1,$B664)),MAX(H$1:H663)+1)</f>
        <v>0</v>
      </c>
      <c r="I664" s="12" t="b">
        <f>IF(ISNUMBER(SEARCH(W$1,$B664)),MAX(I$1:I663)+1)</f>
        <v>0</v>
      </c>
      <c r="J664" s="12" t="b">
        <f>IF(ISNUMBER(SEARCH(X$1,$B664)),MAX(J$1:J663)+1)</f>
        <v>0</v>
      </c>
      <c r="K664" s="12" t="b">
        <f>IF(ISNUMBER(SEARCH(Y$1,$B664)),MAX(K$1:K663)+1)</f>
        <v>0</v>
      </c>
      <c r="L664" s="12" t="b">
        <f>IF(ISNUMBER(SEARCH(Z$1,$B664)),MAX(L$1:L663)+1)</f>
        <v>0</v>
      </c>
      <c r="M664" s="12" t="b">
        <f>IF(ISNUMBER(SEARCH(AA$1,$B664)),MAX(M$1:M663)+1)</f>
        <v>0</v>
      </c>
      <c r="N664" s="12" t="b">
        <f>IF(ISNUMBER(SEARCH(AB$1,$B664)),MAX(N$1:N663)+1)</f>
        <v>0</v>
      </c>
      <c r="O664" s="12">
        <f>'AB Touchpoint System Workbook'!K675</f>
        <v>0</v>
      </c>
      <c r="P664" s="13">
        <f t="shared" si="21"/>
        <v>663</v>
      </c>
    </row>
    <row r="665" spans="1:16" x14ac:dyDescent="0.15">
      <c r="A665" s="9">
        <f>'AB Touchpoint System Workbook'!M676</f>
        <v>0</v>
      </c>
      <c r="B665" s="12" t="str">
        <f t="shared" si="20"/>
        <v>00</v>
      </c>
      <c r="C665" s="12" t="b">
        <f>IF(ISNUMBER(SEARCH(Q$1,$B665)),MAX(C$1:C664)+1)</f>
        <v>0</v>
      </c>
      <c r="D665" s="12" t="b">
        <f>IF(ISNUMBER(SEARCH(R$1,$B665)),MAX(D$1:D664)+1)</f>
        <v>0</v>
      </c>
      <c r="E665" s="12" t="b">
        <f>IF(ISNUMBER(SEARCH(S$1,$B665)),MAX(E$1:E664)+1)</f>
        <v>0</v>
      </c>
      <c r="F665" s="12" t="b">
        <f>IF(ISNUMBER(SEARCH(T$1,$B665)),MAX(F$1:F664)+1)</f>
        <v>0</v>
      </c>
      <c r="G665" s="12" t="b">
        <f>IF(ISNUMBER(SEARCH(U$1,$B665)),MAX(G$1:G664)+1)</f>
        <v>0</v>
      </c>
      <c r="H665" s="12" t="b">
        <f>IF(ISNUMBER(SEARCH(V$1,$B665)),MAX(H$1:H664)+1)</f>
        <v>0</v>
      </c>
      <c r="I665" s="12" t="b">
        <f>IF(ISNUMBER(SEARCH(W$1,$B665)),MAX(I$1:I664)+1)</f>
        <v>0</v>
      </c>
      <c r="J665" s="12" t="b">
        <f>IF(ISNUMBER(SEARCH(X$1,$B665)),MAX(J$1:J664)+1)</f>
        <v>0</v>
      </c>
      <c r="K665" s="12" t="b">
        <f>IF(ISNUMBER(SEARCH(Y$1,$B665)),MAX(K$1:K664)+1)</f>
        <v>0</v>
      </c>
      <c r="L665" s="12" t="b">
        <f>IF(ISNUMBER(SEARCH(Z$1,$B665)),MAX(L$1:L664)+1)</f>
        <v>0</v>
      </c>
      <c r="M665" s="12" t="b">
        <f>IF(ISNUMBER(SEARCH(AA$1,$B665)),MAX(M$1:M664)+1)</f>
        <v>0</v>
      </c>
      <c r="N665" s="12" t="b">
        <f>IF(ISNUMBER(SEARCH(AB$1,$B665)),MAX(N$1:N664)+1)</f>
        <v>0</v>
      </c>
      <c r="O665" s="12">
        <f>'AB Touchpoint System Workbook'!K676</f>
        <v>0</v>
      </c>
      <c r="P665" s="13">
        <f t="shared" si="21"/>
        <v>664</v>
      </c>
    </row>
    <row r="666" spans="1:16" x14ac:dyDescent="0.15">
      <c r="A666" s="9">
        <f>'AB Touchpoint System Workbook'!M677</f>
        <v>0</v>
      </c>
      <c r="B666" s="12" t="str">
        <f t="shared" si="20"/>
        <v>00</v>
      </c>
      <c r="C666" s="12" t="b">
        <f>IF(ISNUMBER(SEARCH(Q$1,$B666)),MAX(C$1:C665)+1)</f>
        <v>0</v>
      </c>
      <c r="D666" s="12" t="b">
        <f>IF(ISNUMBER(SEARCH(R$1,$B666)),MAX(D$1:D665)+1)</f>
        <v>0</v>
      </c>
      <c r="E666" s="12" t="b">
        <f>IF(ISNUMBER(SEARCH(S$1,$B666)),MAX(E$1:E665)+1)</f>
        <v>0</v>
      </c>
      <c r="F666" s="12" t="b">
        <f>IF(ISNUMBER(SEARCH(T$1,$B666)),MAX(F$1:F665)+1)</f>
        <v>0</v>
      </c>
      <c r="G666" s="12" t="b">
        <f>IF(ISNUMBER(SEARCH(U$1,$B666)),MAX(G$1:G665)+1)</f>
        <v>0</v>
      </c>
      <c r="H666" s="12" t="b">
        <f>IF(ISNUMBER(SEARCH(V$1,$B666)),MAX(H$1:H665)+1)</f>
        <v>0</v>
      </c>
      <c r="I666" s="12" t="b">
        <f>IF(ISNUMBER(SEARCH(W$1,$B666)),MAX(I$1:I665)+1)</f>
        <v>0</v>
      </c>
      <c r="J666" s="12" t="b">
        <f>IF(ISNUMBER(SEARCH(X$1,$B666)),MAX(J$1:J665)+1)</f>
        <v>0</v>
      </c>
      <c r="K666" s="12" t="b">
        <f>IF(ISNUMBER(SEARCH(Y$1,$B666)),MAX(K$1:K665)+1)</f>
        <v>0</v>
      </c>
      <c r="L666" s="12" t="b">
        <f>IF(ISNUMBER(SEARCH(Z$1,$B666)),MAX(L$1:L665)+1)</f>
        <v>0</v>
      </c>
      <c r="M666" s="12" t="b">
        <f>IF(ISNUMBER(SEARCH(AA$1,$B666)),MAX(M$1:M665)+1)</f>
        <v>0</v>
      </c>
      <c r="N666" s="12" t="b">
        <f>IF(ISNUMBER(SEARCH(AB$1,$B666)),MAX(N$1:N665)+1)</f>
        <v>0</v>
      </c>
      <c r="O666" s="12">
        <f>'AB Touchpoint System Workbook'!K677</f>
        <v>0</v>
      </c>
      <c r="P666" s="13">
        <f t="shared" si="21"/>
        <v>665</v>
      </c>
    </row>
    <row r="667" spans="1:16" x14ac:dyDescent="0.15">
      <c r="A667" s="9">
        <f>'AB Touchpoint System Workbook'!M678</f>
        <v>0</v>
      </c>
      <c r="B667" s="12" t="str">
        <f t="shared" si="20"/>
        <v>00</v>
      </c>
      <c r="C667" s="12" t="b">
        <f>IF(ISNUMBER(SEARCH(Q$1,$B667)),MAX(C$1:C666)+1)</f>
        <v>0</v>
      </c>
      <c r="D667" s="12" t="b">
        <f>IF(ISNUMBER(SEARCH(R$1,$B667)),MAX(D$1:D666)+1)</f>
        <v>0</v>
      </c>
      <c r="E667" s="12" t="b">
        <f>IF(ISNUMBER(SEARCH(S$1,$B667)),MAX(E$1:E666)+1)</f>
        <v>0</v>
      </c>
      <c r="F667" s="12" t="b">
        <f>IF(ISNUMBER(SEARCH(T$1,$B667)),MAX(F$1:F666)+1)</f>
        <v>0</v>
      </c>
      <c r="G667" s="12" t="b">
        <f>IF(ISNUMBER(SEARCH(U$1,$B667)),MAX(G$1:G666)+1)</f>
        <v>0</v>
      </c>
      <c r="H667" s="12" t="b">
        <f>IF(ISNUMBER(SEARCH(V$1,$B667)),MAX(H$1:H666)+1)</f>
        <v>0</v>
      </c>
      <c r="I667" s="12" t="b">
        <f>IF(ISNUMBER(SEARCH(W$1,$B667)),MAX(I$1:I666)+1)</f>
        <v>0</v>
      </c>
      <c r="J667" s="12" t="b">
        <f>IF(ISNUMBER(SEARCH(X$1,$B667)),MAX(J$1:J666)+1)</f>
        <v>0</v>
      </c>
      <c r="K667" s="12" t="b">
        <f>IF(ISNUMBER(SEARCH(Y$1,$B667)),MAX(K$1:K666)+1)</f>
        <v>0</v>
      </c>
      <c r="L667" s="12" t="b">
        <f>IF(ISNUMBER(SEARCH(Z$1,$B667)),MAX(L$1:L666)+1)</f>
        <v>0</v>
      </c>
      <c r="M667" s="12" t="b">
        <f>IF(ISNUMBER(SEARCH(AA$1,$B667)),MAX(M$1:M666)+1)</f>
        <v>0</v>
      </c>
      <c r="N667" s="12" t="b">
        <f>IF(ISNUMBER(SEARCH(AB$1,$B667)),MAX(N$1:N666)+1)</f>
        <v>0</v>
      </c>
      <c r="O667" s="12">
        <f>'AB Touchpoint System Workbook'!K678</f>
        <v>0</v>
      </c>
      <c r="P667" s="13">
        <f t="shared" si="21"/>
        <v>666</v>
      </c>
    </row>
    <row r="668" spans="1:16" x14ac:dyDescent="0.15">
      <c r="A668" s="9">
        <f>'AB Touchpoint System Workbook'!M679</f>
        <v>0</v>
      </c>
      <c r="B668" s="12" t="str">
        <f t="shared" si="20"/>
        <v>00</v>
      </c>
      <c r="C668" s="12" t="b">
        <f>IF(ISNUMBER(SEARCH(Q$1,$B668)),MAX(C$1:C667)+1)</f>
        <v>0</v>
      </c>
      <c r="D668" s="12" t="b">
        <f>IF(ISNUMBER(SEARCH(R$1,$B668)),MAX(D$1:D667)+1)</f>
        <v>0</v>
      </c>
      <c r="E668" s="12" t="b">
        <f>IF(ISNUMBER(SEARCH(S$1,$B668)),MAX(E$1:E667)+1)</f>
        <v>0</v>
      </c>
      <c r="F668" s="12" t="b">
        <f>IF(ISNUMBER(SEARCH(T$1,$B668)),MAX(F$1:F667)+1)</f>
        <v>0</v>
      </c>
      <c r="G668" s="12" t="b">
        <f>IF(ISNUMBER(SEARCH(U$1,$B668)),MAX(G$1:G667)+1)</f>
        <v>0</v>
      </c>
      <c r="H668" s="12" t="b">
        <f>IF(ISNUMBER(SEARCH(V$1,$B668)),MAX(H$1:H667)+1)</f>
        <v>0</v>
      </c>
      <c r="I668" s="12" t="b">
        <f>IF(ISNUMBER(SEARCH(W$1,$B668)),MAX(I$1:I667)+1)</f>
        <v>0</v>
      </c>
      <c r="J668" s="12" t="b">
        <f>IF(ISNUMBER(SEARCH(X$1,$B668)),MAX(J$1:J667)+1)</f>
        <v>0</v>
      </c>
      <c r="K668" s="12" t="b">
        <f>IF(ISNUMBER(SEARCH(Y$1,$B668)),MAX(K$1:K667)+1)</f>
        <v>0</v>
      </c>
      <c r="L668" s="12" t="b">
        <f>IF(ISNUMBER(SEARCH(Z$1,$B668)),MAX(L$1:L667)+1)</f>
        <v>0</v>
      </c>
      <c r="M668" s="12" t="b">
        <f>IF(ISNUMBER(SEARCH(AA$1,$B668)),MAX(M$1:M667)+1)</f>
        <v>0</v>
      </c>
      <c r="N668" s="12" t="b">
        <f>IF(ISNUMBER(SEARCH(AB$1,$B668)),MAX(N$1:N667)+1)</f>
        <v>0</v>
      </c>
      <c r="O668" s="12">
        <f>'AB Touchpoint System Workbook'!K679</f>
        <v>0</v>
      </c>
      <c r="P668" s="13">
        <f t="shared" si="21"/>
        <v>667</v>
      </c>
    </row>
    <row r="669" spans="1:16" x14ac:dyDescent="0.15">
      <c r="A669" s="9">
        <f>'AB Touchpoint System Workbook'!M680</f>
        <v>0</v>
      </c>
      <c r="B669" s="12" t="str">
        <f t="shared" si="20"/>
        <v>00</v>
      </c>
      <c r="C669" s="12" t="b">
        <f>IF(ISNUMBER(SEARCH(Q$1,$B669)),MAX(C$1:C668)+1)</f>
        <v>0</v>
      </c>
      <c r="D669" s="12" t="b">
        <f>IF(ISNUMBER(SEARCH(R$1,$B669)),MAX(D$1:D668)+1)</f>
        <v>0</v>
      </c>
      <c r="E669" s="12" t="b">
        <f>IF(ISNUMBER(SEARCH(S$1,$B669)),MAX(E$1:E668)+1)</f>
        <v>0</v>
      </c>
      <c r="F669" s="12" t="b">
        <f>IF(ISNUMBER(SEARCH(T$1,$B669)),MAX(F$1:F668)+1)</f>
        <v>0</v>
      </c>
      <c r="G669" s="12" t="b">
        <f>IF(ISNUMBER(SEARCH(U$1,$B669)),MAX(G$1:G668)+1)</f>
        <v>0</v>
      </c>
      <c r="H669" s="12" t="b">
        <f>IF(ISNUMBER(SEARCH(V$1,$B669)),MAX(H$1:H668)+1)</f>
        <v>0</v>
      </c>
      <c r="I669" s="12" t="b">
        <f>IF(ISNUMBER(SEARCH(W$1,$B669)),MAX(I$1:I668)+1)</f>
        <v>0</v>
      </c>
      <c r="J669" s="12" t="b">
        <f>IF(ISNUMBER(SEARCH(X$1,$B669)),MAX(J$1:J668)+1)</f>
        <v>0</v>
      </c>
      <c r="K669" s="12" t="b">
        <f>IF(ISNUMBER(SEARCH(Y$1,$B669)),MAX(K$1:K668)+1)</f>
        <v>0</v>
      </c>
      <c r="L669" s="12" t="b">
        <f>IF(ISNUMBER(SEARCH(Z$1,$B669)),MAX(L$1:L668)+1)</f>
        <v>0</v>
      </c>
      <c r="M669" s="12" t="b">
        <f>IF(ISNUMBER(SEARCH(AA$1,$B669)),MAX(M$1:M668)+1)</f>
        <v>0</v>
      </c>
      <c r="N669" s="12" t="b">
        <f>IF(ISNUMBER(SEARCH(AB$1,$B669)),MAX(N$1:N668)+1)</f>
        <v>0</v>
      </c>
      <c r="O669" s="12">
        <f>'AB Touchpoint System Workbook'!K680</f>
        <v>0</v>
      </c>
      <c r="P669" s="13">
        <f t="shared" si="21"/>
        <v>668</v>
      </c>
    </row>
    <row r="670" spans="1:16" x14ac:dyDescent="0.15">
      <c r="A670" s="9">
        <f>'AB Touchpoint System Workbook'!M681</f>
        <v>0</v>
      </c>
      <c r="B670" s="12" t="str">
        <f t="shared" si="20"/>
        <v>00</v>
      </c>
      <c r="C670" s="12" t="b">
        <f>IF(ISNUMBER(SEARCH(Q$1,$B670)),MAX(C$1:C669)+1)</f>
        <v>0</v>
      </c>
      <c r="D670" s="12" t="b">
        <f>IF(ISNUMBER(SEARCH(R$1,$B670)),MAX(D$1:D669)+1)</f>
        <v>0</v>
      </c>
      <c r="E670" s="12" t="b">
        <f>IF(ISNUMBER(SEARCH(S$1,$B670)),MAX(E$1:E669)+1)</f>
        <v>0</v>
      </c>
      <c r="F670" s="12" t="b">
        <f>IF(ISNUMBER(SEARCH(T$1,$B670)),MAX(F$1:F669)+1)</f>
        <v>0</v>
      </c>
      <c r="G670" s="12" t="b">
        <f>IF(ISNUMBER(SEARCH(U$1,$B670)),MAX(G$1:G669)+1)</f>
        <v>0</v>
      </c>
      <c r="H670" s="12" t="b">
        <f>IF(ISNUMBER(SEARCH(V$1,$B670)),MAX(H$1:H669)+1)</f>
        <v>0</v>
      </c>
      <c r="I670" s="12" t="b">
        <f>IF(ISNUMBER(SEARCH(W$1,$B670)),MAX(I$1:I669)+1)</f>
        <v>0</v>
      </c>
      <c r="J670" s="12" t="b">
        <f>IF(ISNUMBER(SEARCH(X$1,$B670)),MAX(J$1:J669)+1)</f>
        <v>0</v>
      </c>
      <c r="K670" s="12" t="b">
        <f>IF(ISNUMBER(SEARCH(Y$1,$B670)),MAX(K$1:K669)+1)</f>
        <v>0</v>
      </c>
      <c r="L670" s="12" t="b">
        <f>IF(ISNUMBER(SEARCH(Z$1,$B670)),MAX(L$1:L669)+1)</f>
        <v>0</v>
      </c>
      <c r="M670" s="12" t="b">
        <f>IF(ISNUMBER(SEARCH(AA$1,$B670)),MAX(M$1:M669)+1)</f>
        <v>0</v>
      </c>
      <c r="N670" s="12" t="b">
        <f>IF(ISNUMBER(SEARCH(AB$1,$B670)),MAX(N$1:N669)+1)</f>
        <v>0</v>
      </c>
      <c r="O670" s="12">
        <f>'AB Touchpoint System Workbook'!K681</f>
        <v>0</v>
      </c>
      <c r="P670" s="13">
        <f t="shared" si="21"/>
        <v>669</v>
      </c>
    </row>
    <row r="671" spans="1:16" x14ac:dyDescent="0.15">
      <c r="A671" s="9">
        <f>'AB Touchpoint System Workbook'!M682</f>
        <v>0</v>
      </c>
      <c r="B671" s="12" t="str">
        <f t="shared" si="20"/>
        <v>00</v>
      </c>
      <c r="C671" s="12" t="b">
        <f>IF(ISNUMBER(SEARCH(Q$1,$B671)),MAX(C$1:C670)+1)</f>
        <v>0</v>
      </c>
      <c r="D671" s="12" t="b">
        <f>IF(ISNUMBER(SEARCH(R$1,$B671)),MAX(D$1:D670)+1)</f>
        <v>0</v>
      </c>
      <c r="E671" s="12" t="b">
        <f>IF(ISNUMBER(SEARCH(S$1,$B671)),MAX(E$1:E670)+1)</f>
        <v>0</v>
      </c>
      <c r="F671" s="12" t="b">
        <f>IF(ISNUMBER(SEARCH(T$1,$B671)),MAX(F$1:F670)+1)</f>
        <v>0</v>
      </c>
      <c r="G671" s="12" t="b">
        <f>IF(ISNUMBER(SEARCH(U$1,$B671)),MAX(G$1:G670)+1)</f>
        <v>0</v>
      </c>
      <c r="H671" s="12" t="b">
        <f>IF(ISNUMBER(SEARCH(V$1,$B671)),MAX(H$1:H670)+1)</f>
        <v>0</v>
      </c>
      <c r="I671" s="12" t="b">
        <f>IF(ISNUMBER(SEARCH(W$1,$B671)),MAX(I$1:I670)+1)</f>
        <v>0</v>
      </c>
      <c r="J671" s="12" t="b">
        <f>IF(ISNUMBER(SEARCH(X$1,$B671)),MAX(J$1:J670)+1)</f>
        <v>0</v>
      </c>
      <c r="K671" s="12" t="b">
        <f>IF(ISNUMBER(SEARCH(Y$1,$B671)),MAX(K$1:K670)+1)</f>
        <v>0</v>
      </c>
      <c r="L671" s="12" t="b">
        <f>IF(ISNUMBER(SEARCH(Z$1,$B671)),MAX(L$1:L670)+1)</f>
        <v>0</v>
      </c>
      <c r="M671" s="12" t="b">
        <f>IF(ISNUMBER(SEARCH(AA$1,$B671)),MAX(M$1:M670)+1)</f>
        <v>0</v>
      </c>
      <c r="N671" s="12" t="b">
        <f>IF(ISNUMBER(SEARCH(AB$1,$B671)),MAX(N$1:N670)+1)</f>
        <v>0</v>
      </c>
      <c r="O671" s="12">
        <f>'AB Touchpoint System Workbook'!K682</f>
        <v>0</v>
      </c>
      <c r="P671" s="13">
        <f t="shared" si="21"/>
        <v>670</v>
      </c>
    </row>
    <row r="672" spans="1:16" x14ac:dyDescent="0.15">
      <c r="A672" s="9">
        <f>'AB Touchpoint System Workbook'!M683</f>
        <v>0</v>
      </c>
      <c r="B672" s="12" t="str">
        <f t="shared" si="20"/>
        <v>00</v>
      </c>
      <c r="C672" s="12" t="b">
        <f>IF(ISNUMBER(SEARCH(Q$1,$B672)),MAX(C$1:C671)+1)</f>
        <v>0</v>
      </c>
      <c r="D672" s="12" t="b">
        <f>IF(ISNUMBER(SEARCH(R$1,$B672)),MAX(D$1:D671)+1)</f>
        <v>0</v>
      </c>
      <c r="E672" s="12" t="b">
        <f>IF(ISNUMBER(SEARCH(S$1,$B672)),MAX(E$1:E671)+1)</f>
        <v>0</v>
      </c>
      <c r="F672" s="12" t="b">
        <f>IF(ISNUMBER(SEARCH(T$1,$B672)),MAX(F$1:F671)+1)</f>
        <v>0</v>
      </c>
      <c r="G672" s="12" t="b">
        <f>IF(ISNUMBER(SEARCH(U$1,$B672)),MAX(G$1:G671)+1)</f>
        <v>0</v>
      </c>
      <c r="H672" s="12" t="b">
        <f>IF(ISNUMBER(SEARCH(V$1,$B672)),MAX(H$1:H671)+1)</f>
        <v>0</v>
      </c>
      <c r="I672" s="12" t="b">
        <f>IF(ISNUMBER(SEARCH(W$1,$B672)),MAX(I$1:I671)+1)</f>
        <v>0</v>
      </c>
      <c r="J672" s="12" t="b">
        <f>IF(ISNUMBER(SEARCH(X$1,$B672)),MAX(J$1:J671)+1)</f>
        <v>0</v>
      </c>
      <c r="K672" s="12" t="b">
        <f>IF(ISNUMBER(SEARCH(Y$1,$B672)),MAX(K$1:K671)+1)</f>
        <v>0</v>
      </c>
      <c r="L672" s="12" t="b">
        <f>IF(ISNUMBER(SEARCH(Z$1,$B672)),MAX(L$1:L671)+1)</f>
        <v>0</v>
      </c>
      <c r="M672" s="12" t="b">
        <f>IF(ISNUMBER(SEARCH(AA$1,$B672)),MAX(M$1:M671)+1)</f>
        <v>0</v>
      </c>
      <c r="N672" s="12" t="b">
        <f>IF(ISNUMBER(SEARCH(AB$1,$B672)),MAX(N$1:N671)+1)</f>
        <v>0</v>
      </c>
      <c r="O672" s="12">
        <f>'AB Touchpoint System Workbook'!K683</f>
        <v>0</v>
      </c>
      <c r="P672" s="13">
        <f t="shared" si="21"/>
        <v>671</v>
      </c>
    </row>
    <row r="673" spans="1:16" x14ac:dyDescent="0.15">
      <c r="A673" s="9">
        <f>'AB Touchpoint System Workbook'!M684</f>
        <v>0</v>
      </c>
      <c r="B673" s="12" t="str">
        <f t="shared" si="20"/>
        <v>00</v>
      </c>
      <c r="C673" s="12" t="b">
        <f>IF(ISNUMBER(SEARCH(Q$1,$B673)),MAX(C$1:C672)+1)</f>
        <v>0</v>
      </c>
      <c r="D673" s="12" t="b">
        <f>IF(ISNUMBER(SEARCH(R$1,$B673)),MAX(D$1:D672)+1)</f>
        <v>0</v>
      </c>
      <c r="E673" s="12" t="b">
        <f>IF(ISNUMBER(SEARCH(S$1,$B673)),MAX(E$1:E672)+1)</f>
        <v>0</v>
      </c>
      <c r="F673" s="12" t="b">
        <f>IF(ISNUMBER(SEARCH(T$1,$B673)),MAX(F$1:F672)+1)</f>
        <v>0</v>
      </c>
      <c r="G673" s="12" t="b">
        <f>IF(ISNUMBER(SEARCH(U$1,$B673)),MAX(G$1:G672)+1)</f>
        <v>0</v>
      </c>
      <c r="H673" s="12" t="b">
        <f>IF(ISNUMBER(SEARCH(V$1,$B673)),MAX(H$1:H672)+1)</f>
        <v>0</v>
      </c>
      <c r="I673" s="12" t="b">
        <f>IF(ISNUMBER(SEARCH(W$1,$B673)),MAX(I$1:I672)+1)</f>
        <v>0</v>
      </c>
      <c r="J673" s="12" t="b">
        <f>IF(ISNUMBER(SEARCH(X$1,$B673)),MAX(J$1:J672)+1)</f>
        <v>0</v>
      </c>
      <c r="K673" s="12" t="b">
        <f>IF(ISNUMBER(SEARCH(Y$1,$B673)),MAX(K$1:K672)+1)</f>
        <v>0</v>
      </c>
      <c r="L673" s="12" t="b">
        <f>IF(ISNUMBER(SEARCH(Z$1,$B673)),MAX(L$1:L672)+1)</f>
        <v>0</v>
      </c>
      <c r="M673" s="12" t="b">
        <f>IF(ISNUMBER(SEARCH(AA$1,$B673)),MAX(M$1:M672)+1)</f>
        <v>0</v>
      </c>
      <c r="N673" s="12" t="b">
        <f>IF(ISNUMBER(SEARCH(AB$1,$B673)),MAX(N$1:N672)+1)</f>
        <v>0</v>
      </c>
      <c r="O673" s="12">
        <f>'AB Touchpoint System Workbook'!K684</f>
        <v>0</v>
      </c>
      <c r="P673" s="13">
        <f t="shared" si="21"/>
        <v>672</v>
      </c>
    </row>
    <row r="674" spans="1:16" x14ac:dyDescent="0.15">
      <c r="A674" s="9">
        <f>'AB Touchpoint System Workbook'!M685</f>
        <v>0</v>
      </c>
      <c r="B674" s="12" t="str">
        <f t="shared" si="20"/>
        <v>00</v>
      </c>
      <c r="C674" s="12" t="b">
        <f>IF(ISNUMBER(SEARCH(Q$1,$B674)),MAX(C$1:C673)+1)</f>
        <v>0</v>
      </c>
      <c r="D674" s="12" t="b">
        <f>IF(ISNUMBER(SEARCH(R$1,$B674)),MAX(D$1:D673)+1)</f>
        <v>0</v>
      </c>
      <c r="E674" s="12" t="b">
        <f>IF(ISNUMBER(SEARCH(S$1,$B674)),MAX(E$1:E673)+1)</f>
        <v>0</v>
      </c>
      <c r="F674" s="12" t="b">
        <f>IF(ISNUMBER(SEARCH(T$1,$B674)),MAX(F$1:F673)+1)</f>
        <v>0</v>
      </c>
      <c r="G674" s="12" t="b">
        <f>IF(ISNUMBER(SEARCH(U$1,$B674)),MAX(G$1:G673)+1)</f>
        <v>0</v>
      </c>
      <c r="H674" s="12" t="b">
        <f>IF(ISNUMBER(SEARCH(V$1,$B674)),MAX(H$1:H673)+1)</f>
        <v>0</v>
      </c>
      <c r="I674" s="12" t="b">
        <f>IF(ISNUMBER(SEARCH(W$1,$B674)),MAX(I$1:I673)+1)</f>
        <v>0</v>
      </c>
      <c r="J674" s="12" t="b">
        <f>IF(ISNUMBER(SEARCH(X$1,$B674)),MAX(J$1:J673)+1)</f>
        <v>0</v>
      </c>
      <c r="K674" s="12" t="b">
        <f>IF(ISNUMBER(SEARCH(Y$1,$B674)),MAX(K$1:K673)+1)</f>
        <v>0</v>
      </c>
      <c r="L674" s="12" t="b">
        <f>IF(ISNUMBER(SEARCH(Z$1,$B674)),MAX(L$1:L673)+1)</f>
        <v>0</v>
      </c>
      <c r="M674" s="12" t="b">
        <f>IF(ISNUMBER(SEARCH(AA$1,$B674)),MAX(M$1:M673)+1)</f>
        <v>0</v>
      </c>
      <c r="N674" s="12" t="b">
        <f>IF(ISNUMBER(SEARCH(AB$1,$B674)),MAX(N$1:N673)+1)</f>
        <v>0</v>
      </c>
      <c r="O674" s="12">
        <f>'AB Touchpoint System Workbook'!K685</f>
        <v>0</v>
      </c>
      <c r="P674" s="13">
        <f t="shared" si="21"/>
        <v>673</v>
      </c>
    </row>
    <row r="675" spans="1:16" x14ac:dyDescent="0.15">
      <c r="A675" s="9">
        <f>'AB Touchpoint System Workbook'!M686</f>
        <v>0</v>
      </c>
      <c r="B675" s="12" t="str">
        <f t="shared" si="20"/>
        <v>00</v>
      </c>
      <c r="C675" s="12" t="b">
        <f>IF(ISNUMBER(SEARCH(Q$1,$B675)),MAX(C$1:C674)+1)</f>
        <v>0</v>
      </c>
      <c r="D675" s="12" t="b">
        <f>IF(ISNUMBER(SEARCH(R$1,$B675)),MAX(D$1:D674)+1)</f>
        <v>0</v>
      </c>
      <c r="E675" s="12" t="b">
        <f>IF(ISNUMBER(SEARCH(S$1,$B675)),MAX(E$1:E674)+1)</f>
        <v>0</v>
      </c>
      <c r="F675" s="12" t="b">
        <f>IF(ISNUMBER(SEARCH(T$1,$B675)),MAX(F$1:F674)+1)</f>
        <v>0</v>
      </c>
      <c r="G675" s="12" t="b">
        <f>IF(ISNUMBER(SEARCH(U$1,$B675)),MAX(G$1:G674)+1)</f>
        <v>0</v>
      </c>
      <c r="H675" s="12" t="b">
        <f>IF(ISNUMBER(SEARCH(V$1,$B675)),MAX(H$1:H674)+1)</f>
        <v>0</v>
      </c>
      <c r="I675" s="12" t="b">
        <f>IF(ISNUMBER(SEARCH(W$1,$B675)),MAX(I$1:I674)+1)</f>
        <v>0</v>
      </c>
      <c r="J675" s="12" t="b">
        <f>IF(ISNUMBER(SEARCH(X$1,$B675)),MAX(J$1:J674)+1)</f>
        <v>0</v>
      </c>
      <c r="K675" s="12" t="b">
        <f>IF(ISNUMBER(SEARCH(Y$1,$B675)),MAX(K$1:K674)+1)</f>
        <v>0</v>
      </c>
      <c r="L675" s="12" t="b">
        <f>IF(ISNUMBER(SEARCH(Z$1,$B675)),MAX(L$1:L674)+1)</f>
        <v>0</v>
      </c>
      <c r="M675" s="12" t="b">
        <f>IF(ISNUMBER(SEARCH(AA$1,$B675)),MAX(M$1:M674)+1)</f>
        <v>0</v>
      </c>
      <c r="N675" s="12" t="b">
        <f>IF(ISNUMBER(SEARCH(AB$1,$B675)),MAX(N$1:N674)+1)</f>
        <v>0</v>
      </c>
      <c r="O675" s="12">
        <f>'AB Touchpoint System Workbook'!K686</f>
        <v>0</v>
      </c>
      <c r="P675" s="13">
        <f t="shared" si="21"/>
        <v>674</v>
      </c>
    </row>
    <row r="676" spans="1:16" x14ac:dyDescent="0.15">
      <c r="A676" s="9">
        <f>'AB Touchpoint System Workbook'!M687</f>
        <v>0</v>
      </c>
      <c r="B676" s="12" t="str">
        <f t="shared" si="20"/>
        <v>00</v>
      </c>
      <c r="C676" s="12" t="b">
        <f>IF(ISNUMBER(SEARCH(Q$1,$B676)),MAX(C$1:C675)+1)</f>
        <v>0</v>
      </c>
      <c r="D676" s="12" t="b">
        <f>IF(ISNUMBER(SEARCH(R$1,$B676)),MAX(D$1:D675)+1)</f>
        <v>0</v>
      </c>
      <c r="E676" s="12" t="b">
        <f>IF(ISNUMBER(SEARCH(S$1,$B676)),MAX(E$1:E675)+1)</f>
        <v>0</v>
      </c>
      <c r="F676" s="12" t="b">
        <f>IF(ISNUMBER(SEARCH(T$1,$B676)),MAX(F$1:F675)+1)</f>
        <v>0</v>
      </c>
      <c r="G676" s="12" t="b">
        <f>IF(ISNUMBER(SEARCH(U$1,$B676)),MAX(G$1:G675)+1)</f>
        <v>0</v>
      </c>
      <c r="H676" s="12" t="b">
        <f>IF(ISNUMBER(SEARCH(V$1,$B676)),MAX(H$1:H675)+1)</f>
        <v>0</v>
      </c>
      <c r="I676" s="12" t="b">
        <f>IF(ISNUMBER(SEARCH(W$1,$B676)),MAX(I$1:I675)+1)</f>
        <v>0</v>
      </c>
      <c r="J676" s="12" t="b">
        <f>IF(ISNUMBER(SEARCH(X$1,$B676)),MAX(J$1:J675)+1)</f>
        <v>0</v>
      </c>
      <c r="K676" s="12" t="b">
        <f>IF(ISNUMBER(SEARCH(Y$1,$B676)),MAX(K$1:K675)+1)</f>
        <v>0</v>
      </c>
      <c r="L676" s="12" t="b">
        <f>IF(ISNUMBER(SEARCH(Z$1,$B676)),MAX(L$1:L675)+1)</f>
        <v>0</v>
      </c>
      <c r="M676" s="12" t="b">
        <f>IF(ISNUMBER(SEARCH(AA$1,$B676)),MAX(M$1:M675)+1)</f>
        <v>0</v>
      </c>
      <c r="N676" s="12" t="b">
        <f>IF(ISNUMBER(SEARCH(AB$1,$B676)),MAX(N$1:N675)+1)</f>
        <v>0</v>
      </c>
      <c r="O676" s="12">
        <f>'AB Touchpoint System Workbook'!K687</f>
        <v>0</v>
      </c>
      <c r="P676" s="13">
        <f t="shared" si="21"/>
        <v>675</v>
      </c>
    </row>
    <row r="677" spans="1:16" x14ac:dyDescent="0.15">
      <c r="A677" s="9">
        <f>'AB Touchpoint System Workbook'!M688</f>
        <v>0</v>
      </c>
      <c r="B677" s="12" t="str">
        <f t="shared" si="20"/>
        <v>00</v>
      </c>
      <c r="C677" s="12" t="b">
        <f>IF(ISNUMBER(SEARCH(Q$1,$B677)),MAX(C$1:C676)+1)</f>
        <v>0</v>
      </c>
      <c r="D677" s="12" t="b">
        <f>IF(ISNUMBER(SEARCH(R$1,$B677)),MAX(D$1:D676)+1)</f>
        <v>0</v>
      </c>
      <c r="E677" s="12" t="b">
        <f>IF(ISNUMBER(SEARCH(S$1,$B677)),MAX(E$1:E676)+1)</f>
        <v>0</v>
      </c>
      <c r="F677" s="12" t="b">
        <f>IF(ISNUMBER(SEARCH(T$1,$B677)),MAX(F$1:F676)+1)</f>
        <v>0</v>
      </c>
      <c r="G677" s="12" t="b">
        <f>IF(ISNUMBER(SEARCH(U$1,$B677)),MAX(G$1:G676)+1)</f>
        <v>0</v>
      </c>
      <c r="H677" s="12" t="b">
        <f>IF(ISNUMBER(SEARCH(V$1,$B677)),MAX(H$1:H676)+1)</f>
        <v>0</v>
      </c>
      <c r="I677" s="12" t="b">
        <f>IF(ISNUMBER(SEARCH(W$1,$B677)),MAX(I$1:I676)+1)</f>
        <v>0</v>
      </c>
      <c r="J677" s="12" t="b">
        <f>IF(ISNUMBER(SEARCH(X$1,$B677)),MAX(J$1:J676)+1)</f>
        <v>0</v>
      </c>
      <c r="K677" s="12" t="b">
        <f>IF(ISNUMBER(SEARCH(Y$1,$B677)),MAX(K$1:K676)+1)</f>
        <v>0</v>
      </c>
      <c r="L677" s="12" t="b">
        <f>IF(ISNUMBER(SEARCH(Z$1,$B677)),MAX(L$1:L676)+1)</f>
        <v>0</v>
      </c>
      <c r="M677" s="12" t="b">
        <f>IF(ISNUMBER(SEARCH(AA$1,$B677)),MAX(M$1:M676)+1)</f>
        <v>0</v>
      </c>
      <c r="N677" s="12" t="b">
        <f>IF(ISNUMBER(SEARCH(AB$1,$B677)),MAX(N$1:N676)+1)</f>
        <v>0</v>
      </c>
      <c r="O677" s="12">
        <f>'AB Touchpoint System Workbook'!K688</f>
        <v>0</v>
      </c>
      <c r="P677" s="13">
        <f t="shared" si="21"/>
        <v>676</v>
      </c>
    </row>
    <row r="678" spans="1:16" x14ac:dyDescent="0.15">
      <c r="A678" s="9">
        <f>'AB Touchpoint System Workbook'!M689</f>
        <v>0</v>
      </c>
      <c r="B678" s="12" t="str">
        <f t="shared" si="20"/>
        <v>00</v>
      </c>
      <c r="C678" s="12" t="b">
        <f>IF(ISNUMBER(SEARCH(Q$1,$B678)),MAX(C$1:C677)+1)</f>
        <v>0</v>
      </c>
      <c r="D678" s="12" t="b">
        <f>IF(ISNUMBER(SEARCH(R$1,$B678)),MAX(D$1:D677)+1)</f>
        <v>0</v>
      </c>
      <c r="E678" s="12" t="b">
        <f>IF(ISNUMBER(SEARCH(S$1,$B678)),MAX(E$1:E677)+1)</f>
        <v>0</v>
      </c>
      <c r="F678" s="12" t="b">
        <f>IF(ISNUMBER(SEARCH(T$1,$B678)),MAX(F$1:F677)+1)</f>
        <v>0</v>
      </c>
      <c r="G678" s="12" t="b">
        <f>IF(ISNUMBER(SEARCH(U$1,$B678)),MAX(G$1:G677)+1)</f>
        <v>0</v>
      </c>
      <c r="H678" s="12" t="b">
        <f>IF(ISNUMBER(SEARCH(V$1,$B678)),MAX(H$1:H677)+1)</f>
        <v>0</v>
      </c>
      <c r="I678" s="12" t="b">
        <f>IF(ISNUMBER(SEARCH(W$1,$B678)),MAX(I$1:I677)+1)</f>
        <v>0</v>
      </c>
      <c r="J678" s="12" t="b">
        <f>IF(ISNUMBER(SEARCH(X$1,$B678)),MAX(J$1:J677)+1)</f>
        <v>0</v>
      </c>
      <c r="K678" s="12" t="b">
        <f>IF(ISNUMBER(SEARCH(Y$1,$B678)),MAX(K$1:K677)+1)</f>
        <v>0</v>
      </c>
      <c r="L678" s="12" t="b">
        <f>IF(ISNUMBER(SEARCH(Z$1,$B678)),MAX(L$1:L677)+1)</f>
        <v>0</v>
      </c>
      <c r="M678" s="12" t="b">
        <f>IF(ISNUMBER(SEARCH(AA$1,$B678)),MAX(M$1:M677)+1)</f>
        <v>0</v>
      </c>
      <c r="N678" s="12" t="b">
        <f>IF(ISNUMBER(SEARCH(AB$1,$B678)),MAX(N$1:N677)+1)</f>
        <v>0</v>
      </c>
      <c r="O678" s="12">
        <f>'AB Touchpoint System Workbook'!K689</f>
        <v>0</v>
      </c>
      <c r="P678" s="13">
        <f t="shared" si="21"/>
        <v>677</v>
      </c>
    </row>
    <row r="679" spans="1:16" x14ac:dyDescent="0.15">
      <c r="A679" s="9">
        <f>'AB Touchpoint System Workbook'!M690</f>
        <v>0</v>
      </c>
      <c r="B679" s="12" t="str">
        <f t="shared" si="20"/>
        <v>00</v>
      </c>
      <c r="C679" s="12" t="b">
        <f>IF(ISNUMBER(SEARCH(Q$1,$B679)),MAX(C$1:C678)+1)</f>
        <v>0</v>
      </c>
      <c r="D679" s="12" t="b">
        <f>IF(ISNUMBER(SEARCH(R$1,$B679)),MAX(D$1:D678)+1)</f>
        <v>0</v>
      </c>
      <c r="E679" s="12" t="b">
        <f>IF(ISNUMBER(SEARCH(S$1,$B679)),MAX(E$1:E678)+1)</f>
        <v>0</v>
      </c>
      <c r="F679" s="12" t="b">
        <f>IF(ISNUMBER(SEARCH(T$1,$B679)),MAX(F$1:F678)+1)</f>
        <v>0</v>
      </c>
      <c r="G679" s="12" t="b">
        <f>IF(ISNUMBER(SEARCH(U$1,$B679)),MAX(G$1:G678)+1)</f>
        <v>0</v>
      </c>
      <c r="H679" s="12" t="b">
        <f>IF(ISNUMBER(SEARCH(V$1,$B679)),MAX(H$1:H678)+1)</f>
        <v>0</v>
      </c>
      <c r="I679" s="12" t="b">
        <f>IF(ISNUMBER(SEARCH(W$1,$B679)),MAX(I$1:I678)+1)</f>
        <v>0</v>
      </c>
      <c r="J679" s="12" t="b">
        <f>IF(ISNUMBER(SEARCH(X$1,$B679)),MAX(J$1:J678)+1)</f>
        <v>0</v>
      </c>
      <c r="K679" s="12" t="b">
        <f>IF(ISNUMBER(SEARCH(Y$1,$B679)),MAX(K$1:K678)+1)</f>
        <v>0</v>
      </c>
      <c r="L679" s="12" t="b">
        <f>IF(ISNUMBER(SEARCH(Z$1,$B679)),MAX(L$1:L678)+1)</f>
        <v>0</v>
      </c>
      <c r="M679" s="12" t="b">
        <f>IF(ISNUMBER(SEARCH(AA$1,$B679)),MAX(M$1:M678)+1)</f>
        <v>0</v>
      </c>
      <c r="N679" s="12" t="b">
        <f>IF(ISNUMBER(SEARCH(AB$1,$B679)),MAX(N$1:N678)+1)</f>
        <v>0</v>
      </c>
      <c r="O679" s="12">
        <f>'AB Touchpoint System Workbook'!K690</f>
        <v>0</v>
      </c>
      <c r="P679" s="13">
        <f t="shared" si="21"/>
        <v>678</v>
      </c>
    </row>
    <row r="680" spans="1:16" x14ac:dyDescent="0.15">
      <c r="A680" s="9">
        <f>'AB Touchpoint System Workbook'!M691</f>
        <v>0</v>
      </c>
      <c r="B680" s="12" t="str">
        <f t="shared" si="20"/>
        <v>00</v>
      </c>
      <c r="C680" s="12" t="b">
        <f>IF(ISNUMBER(SEARCH(Q$1,$B680)),MAX(C$1:C679)+1)</f>
        <v>0</v>
      </c>
      <c r="D680" s="12" t="b">
        <f>IF(ISNUMBER(SEARCH(R$1,$B680)),MAX(D$1:D679)+1)</f>
        <v>0</v>
      </c>
      <c r="E680" s="12" t="b">
        <f>IF(ISNUMBER(SEARCH(S$1,$B680)),MAX(E$1:E679)+1)</f>
        <v>0</v>
      </c>
      <c r="F680" s="12" t="b">
        <f>IF(ISNUMBER(SEARCH(T$1,$B680)),MAX(F$1:F679)+1)</f>
        <v>0</v>
      </c>
      <c r="G680" s="12" t="b">
        <f>IF(ISNUMBER(SEARCH(U$1,$B680)),MAX(G$1:G679)+1)</f>
        <v>0</v>
      </c>
      <c r="H680" s="12" t="b">
        <f>IF(ISNUMBER(SEARCH(V$1,$B680)),MAX(H$1:H679)+1)</f>
        <v>0</v>
      </c>
      <c r="I680" s="12" t="b">
        <f>IF(ISNUMBER(SEARCH(W$1,$B680)),MAX(I$1:I679)+1)</f>
        <v>0</v>
      </c>
      <c r="J680" s="12" t="b">
        <f>IF(ISNUMBER(SEARCH(X$1,$B680)),MAX(J$1:J679)+1)</f>
        <v>0</v>
      </c>
      <c r="K680" s="12" t="b">
        <f>IF(ISNUMBER(SEARCH(Y$1,$B680)),MAX(K$1:K679)+1)</f>
        <v>0</v>
      </c>
      <c r="L680" s="12" t="b">
        <f>IF(ISNUMBER(SEARCH(Z$1,$B680)),MAX(L$1:L679)+1)</f>
        <v>0</v>
      </c>
      <c r="M680" s="12" t="b">
        <f>IF(ISNUMBER(SEARCH(AA$1,$B680)),MAX(M$1:M679)+1)</f>
        <v>0</v>
      </c>
      <c r="N680" s="12" t="b">
        <f>IF(ISNUMBER(SEARCH(AB$1,$B680)),MAX(N$1:N679)+1)</f>
        <v>0</v>
      </c>
      <c r="O680" s="12">
        <f>'AB Touchpoint System Workbook'!K691</f>
        <v>0</v>
      </c>
      <c r="P680" s="13">
        <f t="shared" si="21"/>
        <v>679</v>
      </c>
    </row>
    <row r="681" spans="1:16" x14ac:dyDescent="0.15">
      <c r="A681" s="9">
        <f>'AB Touchpoint System Workbook'!M692</f>
        <v>0</v>
      </c>
      <c r="B681" s="12" t="str">
        <f t="shared" si="20"/>
        <v>00</v>
      </c>
      <c r="C681" s="12" t="b">
        <f>IF(ISNUMBER(SEARCH(Q$1,$B681)),MAX(C$1:C680)+1)</f>
        <v>0</v>
      </c>
      <c r="D681" s="12" t="b">
        <f>IF(ISNUMBER(SEARCH(R$1,$B681)),MAX(D$1:D680)+1)</f>
        <v>0</v>
      </c>
      <c r="E681" s="12" t="b">
        <f>IF(ISNUMBER(SEARCH(S$1,$B681)),MAX(E$1:E680)+1)</f>
        <v>0</v>
      </c>
      <c r="F681" s="12" t="b">
        <f>IF(ISNUMBER(SEARCH(T$1,$B681)),MAX(F$1:F680)+1)</f>
        <v>0</v>
      </c>
      <c r="G681" s="12" t="b">
        <f>IF(ISNUMBER(SEARCH(U$1,$B681)),MAX(G$1:G680)+1)</f>
        <v>0</v>
      </c>
      <c r="H681" s="12" t="b">
        <f>IF(ISNUMBER(SEARCH(V$1,$B681)),MAX(H$1:H680)+1)</f>
        <v>0</v>
      </c>
      <c r="I681" s="12" t="b">
        <f>IF(ISNUMBER(SEARCH(W$1,$B681)),MAX(I$1:I680)+1)</f>
        <v>0</v>
      </c>
      <c r="J681" s="12" t="b">
        <f>IF(ISNUMBER(SEARCH(X$1,$B681)),MAX(J$1:J680)+1)</f>
        <v>0</v>
      </c>
      <c r="K681" s="12" t="b">
        <f>IF(ISNUMBER(SEARCH(Y$1,$B681)),MAX(K$1:K680)+1)</f>
        <v>0</v>
      </c>
      <c r="L681" s="12" t="b">
        <f>IF(ISNUMBER(SEARCH(Z$1,$B681)),MAX(L$1:L680)+1)</f>
        <v>0</v>
      </c>
      <c r="M681" s="12" t="b">
        <f>IF(ISNUMBER(SEARCH(AA$1,$B681)),MAX(M$1:M680)+1)</f>
        <v>0</v>
      </c>
      <c r="N681" s="12" t="b">
        <f>IF(ISNUMBER(SEARCH(AB$1,$B681)),MAX(N$1:N680)+1)</f>
        <v>0</v>
      </c>
      <c r="O681" s="12">
        <f>'AB Touchpoint System Workbook'!K692</f>
        <v>0</v>
      </c>
      <c r="P681" s="13">
        <f t="shared" si="21"/>
        <v>680</v>
      </c>
    </row>
    <row r="682" spans="1:16" x14ac:dyDescent="0.15">
      <c r="A682" s="9">
        <f>'AB Touchpoint System Workbook'!M693</f>
        <v>0</v>
      </c>
      <c r="B682" s="12" t="str">
        <f t="shared" si="20"/>
        <v>00</v>
      </c>
      <c r="C682" s="12" t="b">
        <f>IF(ISNUMBER(SEARCH(Q$1,$B682)),MAX(C$1:C681)+1)</f>
        <v>0</v>
      </c>
      <c r="D682" s="12" t="b">
        <f>IF(ISNUMBER(SEARCH(R$1,$B682)),MAX(D$1:D681)+1)</f>
        <v>0</v>
      </c>
      <c r="E682" s="12" t="b">
        <f>IF(ISNUMBER(SEARCH(S$1,$B682)),MAX(E$1:E681)+1)</f>
        <v>0</v>
      </c>
      <c r="F682" s="12" t="b">
        <f>IF(ISNUMBER(SEARCH(T$1,$B682)),MAX(F$1:F681)+1)</f>
        <v>0</v>
      </c>
      <c r="G682" s="12" t="b">
        <f>IF(ISNUMBER(SEARCH(U$1,$B682)),MAX(G$1:G681)+1)</f>
        <v>0</v>
      </c>
      <c r="H682" s="12" t="b">
        <f>IF(ISNUMBER(SEARCH(V$1,$B682)),MAX(H$1:H681)+1)</f>
        <v>0</v>
      </c>
      <c r="I682" s="12" t="b">
        <f>IF(ISNUMBER(SEARCH(W$1,$B682)),MAX(I$1:I681)+1)</f>
        <v>0</v>
      </c>
      <c r="J682" s="12" t="b">
        <f>IF(ISNUMBER(SEARCH(X$1,$B682)),MAX(J$1:J681)+1)</f>
        <v>0</v>
      </c>
      <c r="K682" s="12" t="b">
        <f>IF(ISNUMBER(SEARCH(Y$1,$B682)),MAX(K$1:K681)+1)</f>
        <v>0</v>
      </c>
      <c r="L682" s="12" t="b">
        <f>IF(ISNUMBER(SEARCH(Z$1,$B682)),MAX(L$1:L681)+1)</f>
        <v>0</v>
      </c>
      <c r="M682" s="12" t="b">
        <f>IF(ISNUMBER(SEARCH(AA$1,$B682)),MAX(M$1:M681)+1)</f>
        <v>0</v>
      </c>
      <c r="N682" s="12" t="b">
        <f>IF(ISNUMBER(SEARCH(AB$1,$B682)),MAX(N$1:N681)+1)</f>
        <v>0</v>
      </c>
      <c r="O682" s="12">
        <f>'AB Touchpoint System Workbook'!K693</f>
        <v>0</v>
      </c>
      <c r="P682" s="13">
        <f t="shared" si="21"/>
        <v>681</v>
      </c>
    </row>
    <row r="683" spans="1:16" x14ac:dyDescent="0.15">
      <c r="A683" s="9">
        <f>'AB Touchpoint System Workbook'!M694</f>
        <v>0</v>
      </c>
      <c r="B683" s="12" t="str">
        <f t="shared" si="20"/>
        <v>00</v>
      </c>
      <c r="C683" s="12" t="b">
        <f>IF(ISNUMBER(SEARCH(Q$1,$B683)),MAX(C$1:C682)+1)</f>
        <v>0</v>
      </c>
      <c r="D683" s="12" t="b">
        <f>IF(ISNUMBER(SEARCH(R$1,$B683)),MAX(D$1:D682)+1)</f>
        <v>0</v>
      </c>
      <c r="E683" s="12" t="b">
        <f>IF(ISNUMBER(SEARCH(S$1,$B683)),MAX(E$1:E682)+1)</f>
        <v>0</v>
      </c>
      <c r="F683" s="12" t="b">
        <f>IF(ISNUMBER(SEARCH(T$1,$B683)),MAX(F$1:F682)+1)</f>
        <v>0</v>
      </c>
      <c r="G683" s="12" t="b">
        <f>IF(ISNUMBER(SEARCH(U$1,$B683)),MAX(G$1:G682)+1)</f>
        <v>0</v>
      </c>
      <c r="H683" s="12" t="b">
        <f>IF(ISNUMBER(SEARCH(V$1,$B683)),MAX(H$1:H682)+1)</f>
        <v>0</v>
      </c>
      <c r="I683" s="12" t="b">
        <f>IF(ISNUMBER(SEARCH(W$1,$B683)),MAX(I$1:I682)+1)</f>
        <v>0</v>
      </c>
      <c r="J683" s="12" t="b">
        <f>IF(ISNUMBER(SEARCH(X$1,$B683)),MAX(J$1:J682)+1)</f>
        <v>0</v>
      </c>
      <c r="K683" s="12" t="b">
        <f>IF(ISNUMBER(SEARCH(Y$1,$B683)),MAX(K$1:K682)+1)</f>
        <v>0</v>
      </c>
      <c r="L683" s="12" t="b">
        <f>IF(ISNUMBER(SEARCH(Z$1,$B683)),MAX(L$1:L682)+1)</f>
        <v>0</v>
      </c>
      <c r="M683" s="12" t="b">
        <f>IF(ISNUMBER(SEARCH(AA$1,$B683)),MAX(M$1:M682)+1)</f>
        <v>0</v>
      </c>
      <c r="N683" s="12" t="b">
        <f>IF(ISNUMBER(SEARCH(AB$1,$B683)),MAX(N$1:N682)+1)</f>
        <v>0</v>
      </c>
      <c r="O683" s="12">
        <f>'AB Touchpoint System Workbook'!K694</f>
        <v>0</v>
      </c>
      <c r="P683" s="13">
        <f t="shared" si="21"/>
        <v>682</v>
      </c>
    </row>
    <row r="684" spans="1:16" x14ac:dyDescent="0.15">
      <c r="A684" s="9">
        <f>'AB Touchpoint System Workbook'!M695</f>
        <v>0</v>
      </c>
      <c r="B684" s="12" t="str">
        <f t="shared" si="20"/>
        <v>00</v>
      </c>
      <c r="C684" s="12" t="b">
        <f>IF(ISNUMBER(SEARCH(Q$1,$B684)),MAX(C$1:C683)+1)</f>
        <v>0</v>
      </c>
      <c r="D684" s="12" t="b">
        <f>IF(ISNUMBER(SEARCH(R$1,$B684)),MAX(D$1:D683)+1)</f>
        <v>0</v>
      </c>
      <c r="E684" s="12" t="b">
        <f>IF(ISNUMBER(SEARCH(S$1,$B684)),MAX(E$1:E683)+1)</f>
        <v>0</v>
      </c>
      <c r="F684" s="12" t="b">
        <f>IF(ISNUMBER(SEARCH(T$1,$B684)),MAX(F$1:F683)+1)</f>
        <v>0</v>
      </c>
      <c r="G684" s="12" t="b">
        <f>IF(ISNUMBER(SEARCH(U$1,$B684)),MAX(G$1:G683)+1)</f>
        <v>0</v>
      </c>
      <c r="H684" s="12" t="b">
        <f>IF(ISNUMBER(SEARCH(V$1,$B684)),MAX(H$1:H683)+1)</f>
        <v>0</v>
      </c>
      <c r="I684" s="12" t="b">
        <f>IF(ISNUMBER(SEARCH(W$1,$B684)),MAX(I$1:I683)+1)</f>
        <v>0</v>
      </c>
      <c r="J684" s="12" t="b">
        <f>IF(ISNUMBER(SEARCH(X$1,$B684)),MAX(J$1:J683)+1)</f>
        <v>0</v>
      </c>
      <c r="K684" s="12" t="b">
        <f>IF(ISNUMBER(SEARCH(Y$1,$B684)),MAX(K$1:K683)+1)</f>
        <v>0</v>
      </c>
      <c r="L684" s="12" t="b">
        <f>IF(ISNUMBER(SEARCH(Z$1,$B684)),MAX(L$1:L683)+1)</f>
        <v>0</v>
      </c>
      <c r="M684" s="12" t="b">
        <f>IF(ISNUMBER(SEARCH(AA$1,$B684)),MAX(M$1:M683)+1)</f>
        <v>0</v>
      </c>
      <c r="N684" s="12" t="b">
        <f>IF(ISNUMBER(SEARCH(AB$1,$B684)),MAX(N$1:N683)+1)</f>
        <v>0</v>
      </c>
      <c r="O684" s="12">
        <f>'AB Touchpoint System Workbook'!K695</f>
        <v>0</v>
      </c>
      <c r="P684" s="13">
        <f t="shared" si="21"/>
        <v>683</v>
      </c>
    </row>
    <row r="685" spans="1:16" x14ac:dyDescent="0.15">
      <c r="A685" s="9">
        <f>'AB Touchpoint System Workbook'!M696</f>
        <v>0</v>
      </c>
      <c r="B685" s="12" t="str">
        <f t="shared" si="20"/>
        <v>00</v>
      </c>
      <c r="C685" s="12" t="b">
        <f>IF(ISNUMBER(SEARCH(Q$1,$B685)),MAX(C$1:C684)+1)</f>
        <v>0</v>
      </c>
      <c r="D685" s="12" t="b">
        <f>IF(ISNUMBER(SEARCH(R$1,$B685)),MAX(D$1:D684)+1)</f>
        <v>0</v>
      </c>
      <c r="E685" s="12" t="b">
        <f>IF(ISNUMBER(SEARCH(S$1,$B685)),MAX(E$1:E684)+1)</f>
        <v>0</v>
      </c>
      <c r="F685" s="12" t="b">
        <f>IF(ISNUMBER(SEARCH(T$1,$B685)),MAX(F$1:F684)+1)</f>
        <v>0</v>
      </c>
      <c r="G685" s="12" t="b">
        <f>IF(ISNUMBER(SEARCH(U$1,$B685)),MAX(G$1:G684)+1)</f>
        <v>0</v>
      </c>
      <c r="H685" s="12" t="b">
        <f>IF(ISNUMBER(SEARCH(V$1,$B685)),MAX(H$1:H684)+1)</f>
        <v>0</v>
      </c>
      <c r="I685" s="12" t="b">
        <f>IF(ISNUMBER(SEARCH(W$1,$B685)),MAX(I$1:I684)+1)</f>
        <v>0</v>
      </c>
      <c r="J685" s="12" t="b">
        <f>IF(ISNUMBER(SEARCH(X$1,$B685)),MAX(J$1:J684)+1)</f>
        <v>0</v>
      </c>
      <c r="K685" s="12" t="b">
        <f>IF(ISNUMBER(SEARCH(Y$1,$B685)),MAX(K$1:K684)+1)</f>
        <v>0</v>
      </c>
      <c r="L685" s="12" t="b">
        <f>IF(ISNUMBER(SEARCH(Z$1,$B685)),MAX(L$1:L684)+1)</f>
        <v>0</v>
      </c>
      <c r="M685" s="12" t="b">
        <f>IF(ISNUMBER(SEARCH(AA$1,$B685)),MAX(M$1:M684)+1)</f>
        <v>0</v>
      </c>
      <c r="N685" s="12" t="b">
        <f>IF(ISNUMBER(SEARCH(AB$1,$B685)),MAX(N$1:N684)+1)</f>
        <v>0</v>
      </c>
      <c r="O685" s="12">
        <f>'AB Touchpoint System Workbook'!K696</f>
        <v>0</v>
      </c>
      <c r="P685" s="13">
        <f t="shared" si="21"/>
        <v>684</v>
      </c>
    </row>
    <row r="686" spans="1:16" x14ac:dyDescent="0.15">
      <c r="A686" s="9">
        <f>'AB Touchpoint System Workbook'!M697</f>
        <v>0</v>
      </c>
      <c r="B686" s="12" t="str">
        <f t="shared" si="20"/>
        <v>00</v>
      </c>
      <c r="C686" s="12" t="b">
        <f>IF(ISNUMBER(SEARCH(Q$1,$B686)),MAX(C$1:C685)+1)</f>
        <v>0</v>
      </c>
      <c r="D686" s="12" t="b">
        <f>IF(ISNUMBER(SEARCH(R$1,$B686)),MAX(D$1:D685)+1)</f>
        <v>0</v>
      </c>
      <c r="E686" s="12" t="b">
        <f>IF(ISNUMBER(SEARCH(S$1,$B686)),MAX(E$1:E685)+1)</f>
        <v>0</v>
      </c>
      <c r="F686" s="12" t="b">
        <f>IF(ISNUMBER(SEARCH(T$1,$B686)),MAX(F$1:F685)+1)</f>
        <v>0</v>
      </c>
      <c r="G686" s="12" t="b">
        <f>IF(ISNUMBER(SEARCH(U$1,$B686)),MAX(G$1:G685)+1)</f>
        <v>0</v>
      </c>
      <c r="H686" s="12" t="b">
        <f>IF(ISNUMBER(SEARCH(V$1,$B686)),MAX(H$1:H685)+1)</f>
        <v>0</v>
      </c>
      <c r="I686" s="12" t="b">
        <f>IF(ISNUMBER(SEARCH(W$1,$B686)),MAX(I$1:I685)+1)</f>
        <v>0</v>
      </c>
      <c r="J686" s="12" t="b">
        <f>IF(ISNUMBER(SEARCH(X$1,$B686)),MAX(J$1:J685)+1)</f>
        <v>0</v>
      </c>
      <c r="K686" s="12" t="b">
        <f>IF(ISNUMBER(SEARCH(Y$1,$B686)),MAX(K$1:K685)+1)</f>
        <v>0</v>
      </c>
      <c r="L686" s="12" t="b">
        <f>IF(ISNUMBER(SEARCH(Z$1,$B686)),MAX(L$1:L685)+1)</f>
        <v>0</v>
      </c>
      <c r="M686" s="12" t="b">
        <f>IF(ISNUMBER(SEARCH(AA$1,$B686)),MAX(M$1:M685)+1)</f>
        <v>0</v>
      </c>
      <c r="N686" s="12" t="b">
        <f>IF(ISNUMBER(SEARCH(AB$1,$B686)),MAX(N$1:N685)+1)</f>
        <v>0</v>
      </c>
      <c r="O686" s="12">
        <f>'AB Touchpoint System Workbook'!K697</f>
        <v>0</v>
      </c>
      <c r="P686" s="13">
        <f t="shared" si="21"/>
        <v>685</v>
      </c>
    </row>
    <row r="687" spans="1:16" x14ac:dyDescent="0.15">
      <c r="A687" s="9">
        <f>'AB Touchpoint System Workbook'!M698</f>
        <v>0</v>
      </c>
      <c r="B687" s="12" t="str">
        <f t="shared" si="20"/>
        <v>00</v>
      </c>
      <c r="C687" s="12" t="b">
        <f>IF(ISNUMBER(SEARCH(Q$1,$B687)),MAX(C$1:C686)+1)</f>
        <v>0</v>
      </c>
      <c r="D687" s="12" t="b">
        <f>IF(ISNUMBER(SEARCH(R$1,$B687)),MAX(D$1:D686)+1)</f>
        <v>0</v>
      </c>
      <c r="E687" s="12" t="b">
        <f>IF(ISNUMBER(SEARCH(S$1,$B687)),MAX(E$1:E686)+1)</f>
        <v>0</v>
      </c>
      <c r="F687" s="12" t="b">
        <f>IF(ISNUMBER(SEARCH(T$1,$B687)),MAX(F$1:F686)+1)</f>
        <v>0</v>
      </c>
      <c r="G687" s="12" t="b">
        <f>IF(ISNUMBER(SEARCH(U$1,$B687)),MAX(G$1:G686)+1)</f>
        <v>0</v>
      </c>
      <c r="H687" s="12" t="b">
        <f>IF(ISNUMBER(SEARCH(V$1,$B687)),MAX(H$1:H686)+1)</f>
        <v>0</v>
      </c>
      <c r="I687" s="12" t="b">
        <f>IF(ISNUMBER(SEARCH(W$1,$B687)),MAX(I$1:I686)+1)</f>
        <v>0</v>
      </c>
      <c r="J687" s="12" t="b">
        <f>IF(ISNUMBER(SEARCH(X$1,$B687)),MAX(J$1:J686)+1)</f>
        <v>0</v>
      </c>
      <c r="K687" s="12" t="b">
        <f>IF(ISNUMBER(SEARCH(Y$1,$B687)),MAX(K$1:K686)+1)</f>
        <v>0</v>
      </c>
      <c r="L687" s="12" t="b">
        <f>IF(ISNUMBER(SEARCH(Z$1,$B687)),MAX(L$1:L686)+1)</f>
        <v>0</v>
      </c>
      <c r="M687" s="12" t="b">
        <f>IF(ISNUMBER(SEARCH(AA$1,$B687)),MAX(M$1:M686)+1)</f>
        <v>0</v>
      </c>
      <c r="N687" s="12" t="b">
        <f>IF(ISNUMBER(SEARCH(AB$1,$B687)),MAX(N$1:N686)+1)</f>
        <v>0</v>
      </c>
      <c r="O687" s="12">
        <f>'AB Touchpoint System Workbook'!K698</f>
        <v>0</v>
      </c>
      <c r="P687" s="13">
        <f t="shared" si="21"/>
        <v>686</v>
      </c>
    </row>
    <row r="688" spans="1:16" x14ac:dyDescent="0.15">
      <c r="A688" s="9">
        <f>'AB Touchpoint System Workbook'!M699</f>
        <v>0</v>
      </c>
      <c r="B688" s="12" t="str">
        <f t="shared" si="20"/>
        <v>00</v>
      </c>
      <c r="C688" s="12" t="b">
        <f>IF(ISNUMBER(SEARCH(Q$1,$B688)),MAX(C$1:C687)+1)</f>
        <v>0</v>
      </c>
      <c r="D688" s="12" t="b">
        <f>IF(ISNUMBER(SEARCH(R$1,$B688)),MAX(D$1:D687)+1)</f>
        <v>0</v>
      </c>
      <c r="E688" s="12" t="b">
        <f>IF(ISNUMBER(SEARCH(S$1,$B688)),MAX(E$1:E687)+1)</f>
        <v>0</v>
      </c>
      <c r="F688" s="12" t="b">
        <f>IF(ISNUMBER(SEARCH(T$1,$B688)),MAX(F$1:F687)+1)</f>
        <v>0</v>
      </c>
      <c r="G688" s="12" t="b">
        <f>IF(ISNUMBER(SEARCH(U$1,$B688)),MAX(G$1:G687)+1)</f>
        <v>0</v>
      </c>
      <c r="H688" s="12" t="b">
        <f>IF(ISNUMBER(SEARCH(V$1,$B688)),MAX(H$1:H687)+1)</f>
        <v>0</v>
      </c>
      <c r="I688" s="12" t="b">
        <f>IF(ISNUMBER(SEARCH(W$1,$B688)),MAX(I$1:I687)+1)</f>
        <v>0</v>
      </c>
      <c r="J688" s="12" t="b">
        <f>IF(ISNUMBER(SEARCH(X$1,$B688)),MAX(J$1:J687)+1)</f>
        <v>0</v>
      </c>
      <c r="K688" s="12" t="b">
        <f>IF(ISNUMBER(SEARCH(Y$1,$B688)),MAX(K$1:K687)+1)</f>
        <v>0</v>
      </c>
      <c r="L688" s="12" t="b">
        <f>IF(ISNUMBER(SEARCH(Z$1,$B688)),MAX(L$1:L687)+1)</f>
        <v>0</v>
      </c>
      <c r="M688" s="12" t="b">
        <f>IF(ISNUMBER(SEARCH(AA$1,$B688)),MAX(M$1:M687)+1)</f>
        <v>0</v>
      </c>
      <c r="N688" s="12" t="b">
        <f>IF(ISNUMBER(SEARCH(AB$1,$B688)),MAX(N$1:N687)+1)</f>
        <v>0</v>
      </c>
      <c r="O688" s="12">
        <f>'AB Touchpoint System Workbook'!K699</f>
        <v>0</v>
      </c>
      <c r="P688" s="13">
        <f t="shared" si="21"/>
        <v>687</v>
      </c>
    </row>
    <row r="689" spans="1:16" x14ac:dyDescent="0.15">
      <c r="A689" s="9">
        <f>'AB Touchpoint System Workbook'!M700</f>
        <v>0</v>
      </c>
      <c r="B689" s="12" t="str">
        <f t="shared" si="20"/>
        <v>00</v>
      </c>
      <c r="C689" s="12" t="b">
        <f>IF(ISNUMBER(SEARCH(Q$1,$B689)),MAX(C$1:C688)+1)</f>
        <v>0</v>
      </c>
      <c r="D689" s="12" t="b">
        <f>IF(ISNUMBER(SEARCH(R$1,$B689)),MAX(D$1:D688)+1)</f>
        <v>0</v>
      </c>
      <c r="E689" s="12" t="b">
        <f>IF(ISNUMBER(SEARCH(S$1,$B689)),MAX(E$1:E688)+1)</f>
        <v>0</v>
      </c>
      <c r="F689" s="12" t="b">
        <f>IF(ISNUMBER(SEARCH(T$1,$B689)),MAX(F$1:F688)+1)</f>
        <v>0</v>
      </c>
      <c r="G689" s="12" t="b">
        <f>IF(ISNUMBER(SEARCH(U$1,$B689)),MAX(G$1:G688)+1)</f>
        <v>0</v>
      </c>
      <c r="H689" s="12" t="b">
        <f>IF(ISNUMBER(SEARCH(V$1,$B689)),MAX(H$1:H688)+1)</f>
        <v>0</v>
      </c>
      <c r="I689" s="12" t="b">
        <f>IF(ISNUMBER(SEARCH(W$1,$B689)),MAX(I$1:I688)+1)</f>
        <v>0</v>
      </c>
      <c r="J689" s="12" t="b">
        <f>IF(ISNUMBER(SEARCH(X$1,$B689)),MAX(J$1:J688)+1)</f>
        <v>0</v>
      </c>
      <c r="K689" s="12" t="b">
        <f>IF(ISNUMBER(SEARCH(Y$1,$B689)),MAX(K$1:K688)+1)</f>
        <v>0</v>
      </c>
      <c r="L689" s="12" t="b">
        <f>IF(ISNUMBER(SEARCH(Z$1,$B689)),MAX(L$1:L688)+1)</f>
        <v>0</v>
      </c>
      <c r="M689" s="12" t="b">
        <f>IF(ISNUMBER(SEARCH(AA$1,$B689)),MAX(M$1:M688)+1)</f>
        <v>0</v>
      </c>
      <c r="N689" s="12" t="b">
        <f>IF(ISNUMBER(SEARCH(AB$1,$B689)),MAX(N$1:N688)+1)</f>
        <v>0</v>
      </c>
      <c r="O689" s="12">
        <f>'AB Touchpoint System Workbook'!K700</f>
        <v>0</v>
      </c>
      <c r="P689" s="13">
        <f t="shared" si="21"/>
        <v>688</v>
      </c>
    </row>
    <row r="690" spans="1:16" x14ac:dyDescent="0.15">
      <c r="A690" s="9">
        <f>'AB Touchpoint System Workbook'!M701</f>
        <v>0</v>
      </c>
      <c r="B690" s="12" t="str">
        <f t="shared" si="20"/>
        <v>00</v>
      </c>
      <c r="C690" s="12" t="b">
        <f>IF(ISNUMBER(SEARCH(Q$1,$B690)),MAX(C$1:C689)+1)</f>
        <v>0</v>
      </c>
      <c r="D690" s="12" t="b">
        <f>IF(ISNUMBER(SEARCH(R$1,$B690)),MAX(D$1:D689)+1)</f>
        <v>0</v>
      </c>
      <c r="E690" s="12" t="b">
        <f>IF(ISNUMBER(SEARCH(S$1,$B690)),MAX(E$1:E689)+1)</f>
        <v>0</v>
      </c>
      <c r="F690" s="12" t="b">
        <f>IF(ISNUMBER(SEARCH(T$1,$B690)),MAX(F$1:F689)+1)</f>
        <v>0</v>
      </c>
      <c r="G690" s="12" t="b">
        <f>IF(ISNUMBER(SEARCH(U$1,$B690)),MAX(G$1:G689)+1)</f>
        <v>0</v>
      </c>
      <c r="H690" s="12" t="b">
        <f>IF(ISNUMBER(SEARCH(V$1,$B690)),MAX(H$1:H689)+1)</f>
        <v>0</v>
      </c>
      <c r="I690" s="12" t="b">
        <f>IF(ISNUMBER(SEARCH(W$1,$B690)),MAX(I$1:I689)+1)</f>
        <v>0</v>
      </c>
      <c r="J690" s="12" t="b">
        <f>IF(ISNUMBER(SEARCH(X$1,$B690)),MAX(J$1:J689)+1)</f>
        <v>0</v>
      </c>
      <c r="K690" s="12" t="b">
        <f>IF(ISNUMBER(SEARCH(Y$1,$B690)),MAX(K$1:K689)+1)</f>
        <v>0</v>
      </c>
      <c r="L690" s="12" t="b">
        <f>IF(ISNUMBER(SEARCH(Z$1,$B690)),MAX(L$1:L689)+1)</f>
        <v>0</v>
      </c>
      <c r="M690" s="12" t="b">
        <f>IF(ISNUMBER(SEARCH(AA$1,$B690)),MAX(M$1:M689)+1)</f>
        <v>0</v>
      </c>
      <c r="N690" s="12" t="b">
        <f>IF(ISNUMBER(SEARCH(AB$1,$B690)),MAX(N$1:N689)+1)</f>
        <v>0</v>
      </c>
      <c r="O690" s="12">
        <f>'AB Touchpoint System Workbook'!K701</f>
        <v>0</v>
      </c>
      <c r="P690" s="13">
        <f t="shared" si="21"/>
        <v>689</v>
      </c>
    </row>
    <row r="691" spans="1:16" x14ac:dyDescent="0.15">
      <c r="A691" s="9">
        <f>'AB Touchpoint System Workbook'!M702</f>
        <v>0</v>
      </c>
      <c r="B691" s="12" t="str">
        <f t="shared" si="20"/>
        <v>00</v>
      </c>
      <c r="C691" s="12" t="b">
        <f>IF(ISNUMBER(SEARCH(Q$1,$B691)),MAX(C$1:C690)+1)</f>
        <v>0</v>
      </c>
      <c r="D691" s="12" t="b">
        <f>IF(ISNUMBER(SEARCH(R$1,$B691)),MAX(D$1:D690)+1)</f>
        <v>0</v>
      </c>
      <c r="E691" s="12" t="b">
        <f>IF(ISNUMBER(SEARCH(S$1,$B691)),MAX(E$1:E690)+1)</f>
        <v>0</v>
      </c>
      <c r="F691" s="12" t="b">
        <f>IF(ISNUMBER(SEARCH(T$1,$B691)),MAX(F$1:F690)+1)</f>
        <v>0</v>
      </c>
      <c r="G691" s="12" t="b">
        <f>IF(ISNUMBER(SEARCH(U$1,$B691)),MAX(G$1:G690)+1)</f>
        <v>0</v>
      </c>
      <c r="H691" s="12" t="b">
        <f>IF(ISNUMBER(SEARCH(V$1,$B691)),MAX(H$1:H690)+1)</f>
        <v>0</v>
      </c>
      <c r="I691" s="12" t="b">
        <f>IF(ISNUMBER(SEARCH(W$1,$B691)),MAX(I$1:I690)+1)</f>
        <v>0</v>
      </c>
      <c r="J691" s="12" t="b">
        <f>IF(ISNUMBER(SEARCH(X$1,$B691)),MAX(J$1:J690)+1)</f>
        <v>0</v>
      </c>
      <c r="K691" s="12" t="b">
        <f>IF(ISNUMBER(SEARCH(Y$1,$B691)),MAX(K$1:K690)+1)</f>
        <v>0</v>
      </c>
      <c r="L691" s="12" t="b">
        <f>IF(ISNUMBER(SEARCH(Z$1,$B691)),MAX(L$1:L690)+1)</f>
        <v>0</v>
      </c>
      <c r="M691" s="12" t="b">
        <f>IF(ISNUMBER(SEARCH(AA$1,$B691)),MAX(M$1:M690)+1)</f>
        <v>0</v>
      </c>
      <c r="N691" s="12" t="b">
        <f>IF(ISNUMBER(SEARCH(AB$1,$B691)),MAX(N$1:N690)+1)</f>
        <v>0</v>
      </c>
      <c r="O691" s="12">
        <f>'AB Touchpoint System Workbook'!K702</f>
        <v>0</v>
      </c>
      <c r="P691" s="13">
        <f t="shared" si="21"/>
        <v>690</v>
      </c>
    </row>
    <row r="692" spans="1:16" x14ac:dyDescent="0.15">
      <c r="A692" s="9">
        <f>'AB Touchpoint System Workbook'!M703</f>
        <v>0</v>
      </c>
      <c r="B692" s="12" t="str">
        <f t="shared" si="20"/>
        <v>00</v>
      </c>
      <c r="C692" s="12" t="b">
        <f>IF(ISNUMBER(SEARCH(Q$1,$B692)),MAX(C$1:C691)+1)</f>
        <v>0</v>
      </c>
      <c r="D692" s="12" t="b">
        <f>IF(ISNUMBER(SEARCH(R$1,$B692)),MAX(D$1:D691)+1)</f>
        <v>0</v>
      </c>
      <c r="E692" s="12" t="b">
        <f>IF(ISNUMBER(SEARCH(S$1,$B692)),MAX(E$1:E691)+1)</f>
        <v>0</v>
      </c>
      <c r="F692" s="12" t="b">
        <f>IF(ISNUMBER(SEARCH(T$1,$B692)),MAX(F$1:F691)+1)</f>
        <v>0</v>
      </c>
      <c r="G692" s="12" t="b">
        <f>IF(ISNUMBER(SEARCH(U$1,$B692)),MAX(G$1:G691)+1)</f>
        <v>0</v>
      </c>
      <c r="H692" s="12" t="b">
        <f>IF(ISNUMBER(SEARCH(V$1,$B692)),MAX(H$1:H691)+1)</f>
        <v>0</v>
      </c>
      <c r="I692" s="12" t="b">
        <f>IF(ISNUMBER(SEARCH(W$1,$B692)),MAX(I$1:I691)+1)</f>
        <v>0</v>
      </c>
      <c r="J692" s="12" t="b">
        <f>IF(ISNUMBER(SEARCH(X$1,$B692)),MAX(J$1:J691)+1)</f>
        <v>0</v>
      </c>
      <c r="K692" s="12" t="b">
        <f>IF(ISNUMBER(SEARCH(Y$1,$B692)),MAX(K$1:K691)+1)</f>
        <v>0</v>
      </c>
      <c r="L692" s="12" t="b">
        <f>IF(ISNUMBER(SEARCH(Z$1,$B692)),MAX(L$1:L691)+1)</f>
        <v>0</v>
      </c>
      <c r="M692" s="12" t="b">
        <f>IF(ISNUMBER(SEARCH(AA$1,$B692)),MAX(M$1:M691)+1)</f>
        <v>0</v>
      </c>
      <c r="N692" s="12" t="b">
        <f>IF(ISNUMBER(SEARCH(AB$1,$B692)),MAX(N$1:N691)+1)</f>
        <v>0</v>
      </c>
      <c r="O692" s="12">
        <f>'AB Touchpoint System Workbook'!K703</f>
        <v>0</v>
      </c>
      <c r="P692" s="13">
        <f t="shared" si="21"/>
        <v>691</v>
      </c>
    </row>
    <row r="693" spans="1:16" x14ac:dyDescent="0.15">
      <c r="A693" s="9">
        <f>'AB Touchpoint System Workbook'!M704</f>
        <v>0</v>
      </c>
      <c r="B693" s="12" t="str">
        <f t="shared" si="20"/>
        <v>00</v>
      </c>
      <c r="C693" s="12" t="b">
        <f>IF(ISNUMBER(SEARCH(Q$1,$B693)),MAX(C$1:C692)+1)</f>
        <v>0</v>
      </c>
      <c r="D693" s="12" t="b">
        <f>IF(ISNUMBER(SEARCH(R$1,$B693)),MAX(D$1:D692)+1)</f>
        <v>0</v>
      </c>
      <c r="E693" s="12" t="b">
        <f>IF(ISNUMBER(SEARCH(S$1,$B693)),MAX(E$1:E692)+1)</f>
        <v>0</v>
      </c>
      <c r="F693" s="12" t="b">
        <f>IF(ISNUMBER(SEARCH(T$1,$B693)),MAX(F$1:F692)+1)</f>
        <v>0</v>
      </c>
      <c r="G693" s="12" t="b">
        <f>IF(ISNUMBER(SEARCH(U$1,$B693)),MAX(G$1:G692)+1)</f>
        <v>0</v>
      </c>
      <c r="H693" s="12" t="b">
        <f>IF(ISNUMBER(SEARCH(V$1,$B693)),MAX(H$1:H692)+1)</f>
        <v>0</v>
      </c>
      <c r="I693" s="12" t="b">
        <f>IF(ISNUMBER(SEARCH(W$1,$B693)),MAX(I$1:I692)+1)</f>
        <v>0</v>
      </c>
      <c r="J693" s="12" t="b">
        <f>IF(ISNUMBER(SEARCH(X$1,$B693)),MAX(J$1:J692)+1)</f>
        <v>0</v>
      </c>
      <c r="K693" s="12" t="b">
        <f>IF(ISNUMBER(SEARCH(Y$1,$B693)),MAX(K$1:K692)+1)</f>
        <v>0</v>
      </c>
      <c r="L693" s="12" t="b">
        <f>IF(ISNUMBER(SEARCH(Z$1,$B693)),MAX(L$1:L692)+1)</f>
        <v>0</v>
      </c>
      <c r="M693" s="12" t="b">
        <f>IF(ISNUMBER(SEARCH(AA$1,$B693)),MAX(M$1:M692)+1)</f>
        <v>0</v>
      </c>
      <c r="N693" s="12" t="b">
        <f>IF(ISNUMBER(SEARCH(AB$1,$B693)),MAX(N$1:N692)+1)</f>
        <v>0</v>
      </c>
      <c r="O693" s="12">
        <f>'AB Touchpoint System Workbook'!K704</f>
        <v>0</v>
      </c>
      <c r="P693" s="13">
        <f t="shared" si="21"/>
        <v>692</v>
      </c>
    </row>
    <row r="694" spans="1:16" x14ac:dyDescent="0.15">
      <c r="A694" s="9">
        <f>'AB Touchpoint System Workbook'!M705</f>
        <v>0</v>
      </c>
      <c r="B694" s="12" t="str">
        <f t="shared" si="20"/>
        <v>00</v>
      </c>
      <c r="C694" s="12" t="b">
        <f>IF(ISNUMBER(SEARCH(Q$1,$B694)),MAX(C$1:C693)+1)</f>
        <v>0</v>
      </c>
      <c r="D694" s="12" t="b">
        <f>IF(ISNUMBER(SEARCH(R$1,$B694)),MAX(D$1:D693)+1)</f>
        <v>0</v>
      </c>
      <c r="E694" s="12" t="b">
        <f>IF(ISNUMBER(SEARCH(S$1,$B694)),MAX(E$1:E693)+1)</f>
        <v>0</v>
      </c>
      <c r="F694" s="12" t="b">
        <f>IF(ISNUMBER(SEARCH(T$1,$B694)),MAX(F$1:F693)+1)</f>
        <v>0</v>
      </c>
      <c r="G694" s="12" t="b">
        <f>IF(ISNUMBER(SEARCH(U$1,$B694)),MAX(G$1:G693)+1)</f>
        <v>0</v>
      </c>
      <c r="H694" s="12" t="b">
        <f>IF(ISNUMBER(SEARCH(V$1,$B694)),MAX(H$1:H693)+1)</f>
        <v>0</v>
      </c>
      <c r="I694" s="12" t="b">
        <f>IF(ISNUMBER(SEARCH(W$1,$B694)),MAX(I$1:I693)+1)</f>
        <v>0</v>
      </c>
      <c r="J694" s="12" t="b">
        <f>IF(ISNUMBER(SEARCH(X$1,$B694)),MAX(J$1:J693)+1)</f>
        <v>0</v>
      </c>
      <c r="K694" s="12" t="b">
        <f>IF(ISNUMBER(SEARCH(Y$1,$B694)),MAX(K$1:K693)+1)</f>
        <v>0</v>
      </c>
      <c r="L694" s="12" t="b">
        <f>IF(ISNUMBER(SEARCH(Z$1,$B694)),MAX(L$1:L693)+1)</f>
        <v>0</v>
      </c>
      <c r="M694" s="12" t="b">
        <f>IF(ISNUMBER(SEARCH(AA$1,$B694)),MAX(M$1:M693)+1)</f>
        <v>0</v>
      </c>
      <c r="N694" s="12" t="b">
        <f>IF(ISNUMBER(SEARCH(AB$1,$B694)),MAX(N$1:N693)+1)</f>
        <v>0</v>
      </c>
      <c r="O694" s="12">
        <f>'AB Touchpoint System Workbook'!K705</f>
        <v>0</v>
      </c>
      <c r="P694" s="13">
        <f t="shared" si="21"/>
        <v>693</v>
      </c>
    </row>
    <row r="695" spans="1:16" x14ac:dyDescent="0.15">
      <c r="A695" s="9">
        <f>'AB Touchpoint System Workbook'!M706</f>
        <v>0</v>
      </c>
      <c r="B695" s="12" t="str">
        <f t="shared" si="20"/>
        <v>00</v>
      </c>
      <c r="C695" s="12" t="b">
        <f>IF(ISNUMBER(SEARCH(Q$1,$B695)),MAX(C$1:C694)+1)</f>
        <v>0</v>
      </c>
      <c r="D695" s="12" t="b">
        <f>IF(ISNUMBER(SEARCH(R$1,$B695)),MAX(D$1:D694)+1)</f>
        <v>0</v>
      </c>
      <c r="E695" s="12" t="b">
        <f>IF(ISNUMBER(SEARCH(S$1,$B695)),MAX(E$1:E694)+1)</f>
        <v>0</v>
      </c>
      <c r="F695" s="12" t="b">
        <f>IF(ISNUMBER(SEARCH(T$1,$B695)),MAX(F$1:F694)+1)</f>
        <v>0</v>
      </c>
      <c r="G695" s="12" t="b">
        <f>IF(ISNUMBER(SEARCH(U$1,$B695)),MAX(G$1:G694)+1)</f>
        <v>0</v>
      </c>
      <c r="H695" s="12" t="b">
        <f>IF(ISNUMBER(SEARCH(V$1,$B695)),MAX(H$1:H694)+1)</f>
        <v>0</v>
      </c>
      <c r="I695" s="12" t="b">
        <f>IF(ISNUMBER(SEARCH(W$1,$B695)),MAX(I$1:I694)+1)</f>
        <v>0</v>
      </c>
      <c r="J695" s="12" t="b">
        <f>IF(ISNUMBER(SEARCH(X$1,$B695)),MAX(J$1:J694)+1)</f>
        <v>0</v>
      </c>
      <c r="K695" s="12" t="b">
        <f>IF(ISNUMBER(SEARCH(Y$1,$B695)),MAX(K$1:K694)+1)</f>
        <v>0</v>
      </c>
      <c r="L695" s="12" t="b">
        <f>IF(ISNUMBER(SEARCH(Z$1,$B695)),MAX(L$1:L694)+1)</f>
        <v>0</v>
      </c>
      <c r="M695" s="12" t="b">
        <f>IF(ISNUMBER(SEARCH(AA$1,$B695)),MAX(M$1:M694)+1)</f>
        <v>0</v>
      </c>
      <c r="N695" s="12" t="b">
        <f>IF(ISNUMBER(SEARCH(AB$1,$B695)),MAX(N$1:N694)+1)</f>
        <v>0</v>
      </c>
      <c r="O695" s="12">
        <f>'AB Touchpoint System Workbook'!K706</f>
        <v>0</v>
      </c>
      <c r="P695" s="13">
        <f t="shared" si="21"/>
        <v>694</v>
      </c>
    </row>
    <row r="696" spans="1:16" x14ac:dyDescent="0.15">
      <c r="A696" s="9">
        <f>'AB Touchpoint System Workbook'!M707</f>
        <v>0</v>
      </c>
      <c r="B696" s="12" t="str">
        <f t="shared" si="20"/>
        <v>00</v>
      </c>
      <c r="C696" s="12" t="b">
        <f>IF(ISNUMBER(SEARCH(Q$1,$B696)),MAX(C$1:C695)+1)</f>
        <v>0</v>
      </c>
      <c r="D696" s="12" t="b">
        <f>IF(ISNUMBER(SEARCH(R$1,$B696)),MAX(D$1:D695)+1)</f>
        <v>0</v>
      </c>
      <c r="E696" s="12" t="b">
        <f>IF(ISNUMBER(SEARCH(S$1,$B696)),MAX(E$1:E695)+1)</f>
        <v>0</v>
      </c>
      <c r="F696" s="12" t="b">
        <f>IF(ISNUMBER(SEARCH(T$1,$B696)),MAX(F$1:F695)+1)</f>
        <v>0</v>
      </c>
      <c r="G696" s="12" t="b">
        <f>IF(ISNUMBER(SEARCH(U$1,$B696)),MAX(G$1:G695)+1)</f>
        <v>0</v>
      </c>
      <c r="H696" s="12" t="b">
        <f>IF(ISNUMBER(SEARCH(V$1,$B696)),MAX(H$1:H695)+1)</f>
        <v>0</v>
      </c>
      <c r="I696" s="12" t="b">
        <f>IF(ISNUMBER(SEARCH(W$1,$B696)),MAX(I$1:I695)+1)</f>
        <v>0</v>
      </c>
      <c r="J696" s="12" t="b">
        <f>IF(ISNUMBER(SEARCH(X$1,$B696)),MAX(J$1:J695)+1)</f>
        <v>0</v>
      </c>
      <c r="K696" s="12" t="b">
        <f>IF(ISNUMBER(SEARCH(Y$1,$B696)),MAX(K$1:K695)+1)</f>
        <v>0</v>
      </c>
      <c r="L696" s="12" t="b">
        <f>IF(ISNUMBER(SEARCH(Z$1,$B696)),MAX(L$1:L695)+1)</f>
        <v>0</v>
      </c>
      <c r="M696" s="12" t="b">
        <f>IF(ISNUMBER(SEARCH(AA$1,$B696)),MAX(M$1:M695)+1)</f>
        <v>0</v>
      </c>
      <c r="N696" s="12" t="b">
        <f>IF(ISNUMBER(SEARCH(AB$1,$B696)),MAX(N$1:N695)+1)</f>
        <v>0</v>
      </c>
      <c r="O696" s="12">
        <f>'AB Touchpoint System Workbook'!K707</f>
        <v>0</v>
      </c>
      <c r="P696" s="13">
        <f t="shared" si="21"/>
        <v>695</v>
      </c>
    </row>
    <row r="697" spans="1:16" x14ac:dyDescent="0.15">
      <c r="A697" s="9">
        <f>'AB Touchpoint System Workbook'!M708</f>
        <v>0</v>
      </c>
      <c r="B697" s="12" t="str">
        <f t="shared" si="20"/>
        <v>00</v>
      </c>
      <c r="C697" s="12" t="b">
        <f>IF(ISNUMBER(SEARCH(Q$1,$B697)),MAX(C$1:C696)+1)</f>
        <v>0</v>
      </c>
      <c r="D697" s="12" t="b">
        <f>IF(ISNUMBER(SEARCH(R$1,$B697)),MAX(D$1:D696)+1)</f>
        <v>0</v>
      </c>
      <c r="E697" s="12" t="b">
        <f>IF(ISNUMBER(SEARCH(S$1,$B697)),MAX(E$1:E696)+1)</f>
        <v>0</v>
      </c>
      <c r="F697" s="12" t="b">
        <f>IF(ISNUMBER(SEARCH(T$1,$B697)),MAX(F$1:F696)+1)</f>
        <v>0</v>
      </c>
      <c r="G697" s="12" t="b">
        <f>IF(ISNUMBER(SEARCH(U$1,$B697)),MAX(G$1:G696)+1)</f>
        <v>0</v>
      </c>
      <c r="H697" s="12" t="b">
        <f>IF(ISNUMBER(SEARCH(V$1,$B697)),MAX(H$1:H696)+1)</f>
        <v>0</v>
      </c>
      <c r="I697" s="12" t="b">
        <f>IF(ISNUMBER(SEARCH(W$1,$B697)),MAX(I$1:I696)+1)</f>
        <v>0</v>
      </c>
      <c r="J697" s="12" t="b">
        <f>IF(ISNUMBER(SEARCH(X$1,$B697)),MAX(J$1:J696)+1)</f>
        <v>0</v>
      </c>
      <c r="K697" s="12" t="b">
        <f>IF(ISNUMBER(SEARCH(Y$1,$B697)),MAX(K$1:K696)+1)</f>
        <v>0</v>
      </c>
      <c r="L697" s="12" t="b">
        <f>IF(ISNUMBER(SEARCH(Z$1,$B697)),MAX(L$1:L696)+1)</f>
        <v>0</v>
      </c>
      <c r="M697" s="12" t="b">
        <f>IF(ISNUMBER(SEARCH(AA$1,$B697)),MAX(M$1:M696)+1)</f>
        <v>0</v>
      </c>
      <c r="N697" s="12" t="b">
        <f>IF(ISNUMBER(SEARCH(AB$1,$B697)),MAX(N$1:N696)+1)</f>
        <v>0</v>
      </c>
      <c r="O697" s="12">
        <f>'AB Touchpoint System Workbook'!K708</f>
        <v>0</v>
      </c>
      <c r="P697" s="13">
        <f t="shared" si="21"/>
        <v>696</v>
      </c>
    </row>
    <row r="698" spans="1:16" x14ac:dyDescent="0.15">
      <c r="A698" s="9">
        <f>'AB Touchpoint System Workbook'!M709</f>
        <v>0</v>
      </c>
      <c r="B698" s="12" t="str">
        <f t="shared" si="20"/>
        <v>00</v>
      </c>
      <c r="C698" s="12" t="b">
        <f>IF(ISNUMBER(SEARCH(Q$1,$B698)),MAX(C$1:C697)+1)</f>
        <v>0</v>
      </c>
      <c r="D698" s="12" t="b">
        <f>IF(ISNUMBER(SEARCH(R$1,$B698)),MAX(D$1:D697)+1)</f>
        <v>0</v>
      </c>
      <c r="E698" s="12" t="b">
        <f>IF(ISNUMBER(SEARCH(S$1,$B698)),MAX(E$1:E697)+1)</f>
        <v>0</v>
      </c>
      <c r="F698" s="12" t="b">
        <f>IF(ISNUMBER(SEARCH(T$1,$B698)),MAX(F$1:F697)+1)</f>
        <v>0</v>
      </c>
      <c r="G698" s="12" t="b">
        <f>IF(ISNUMBER(SEARCH(U$1,$B698)),MAX(G$1:G697)+1)</f>
        <v>0</v>
      </c>
      <c r="H698" s="12" t="b">
        <f>IF(ISNUMBER(SEARCH(V$1,$B698)),MAX(H$1:H697)+1)</f>
        <v>0</v>
      </c>
      <c r="I698" s="12" t="b">
        <f>IF(ISNUMBER(SEARCH(W$1,$B698)),MAX(I$1:I697)+1)</f>
        <v>0</v>
      </c>
      <c r="J698" s="12" t="b">
        <f>IF(ISNUMBER(SEARCH(X$1,$B698)),MAX(J$1:J697)+1)</f>
        <v>0</v>
      </c>
      <c r="K698" s="12" t="b">
        <f>IF(ISNUMBER(SEARCH(Y$1,$B698)),MAX(K$1:K697)+1)</f>
        <v>0</v>
      </c>
      <c r="L698" s="12" t="b">
        <f>IF(ISNUMBER(SEARCH(Z$1,$B698)),MAX(L$1:L697)+1)</f>
        <v>0</v>
      </c>
      <c r="M698" s="12" t="b">
        <f>IF(ISNUMBER(SEARCH(AA$1,$B698)),MAX(M$1:M697)+1)</f>
        <v>0</v>
      </c>
      <c r="N698" s="12" t="b">
        <f>IF(ISNUMBER(SEARCH(AB$1,$B698)),MAX(N$1:N697)+1)</f>
        <v>0</v>
      </c>
      <c r="O698" s="12">
        <f>'AB Touchpoint System Workbook'!K709</f>
        <v>0</v>
      </c>
      <c r="P698" s="13">
        <f t="shared" si="21"/>
        <v>697</v>
      </c>
    </row>
    <row r="699" spans="1:16" x14ac:dyDescent="0.15">
      <c r="A699" s="9">
        <f>'AB Touchpoint System Workbook'!M710</f>
        <v>0</v>
      </c>
      <c r="B699" s="12" t="str">
        <f t="shared" si="20"/>
        <v>00</v>
      </c>
      <c r="C699" s="12" t="b">
        <f>IF(ISNUMBER(SEARCH(Q$1,$B699)),MAX(C$1:C698)+1)</f>
        <v>0</v>
      </c>
      <c r="D699" s="12" t="b">
        <f>IF(ISNUMBER(SEARCH(R$1,$B699)),MAX(D$1:D698)+1)</f>
        <v>0</v>
      </c>
      <c r="E699" s="12" t="b">
        <f>IF(ISNUMBER(SEARCH(S$1,$B699)),MAX(E$1:E698)+1)</f>
        <v>0</v>
      </c>
      <c r="F699" s="12" t="b">
        <f>IF(ISNUMBER(SEARCH(T$1,$B699)),MAX(F$1:F698)+1)</f>
        <v>0</v>
      </c>
      <c r="G699" s="12" t="b">
        <f>IF(ISNUMBER(SEARCH(U$1,$B699)),MAX(G$1:G698)+1)</f>
        <v>0</v>
      </c>
      <c r="H699" s="12" t="b">
        <f>IF(ISNUMBER(SEARCH(V$1,$B699)),MAX(H$1:H698)+1)</f>
        <v>0</v>
      </c>
      <c r="I699" s="12" t="b">
        <f>IF(ISNUMBER(SEARCH(W$1,$B699)),MAX(I$1:I698)+1)</f>
        <v>0</v>
      </c>
      <c r="J699" s="12" t="b">
        <f>IF(ISNUMBER(SEARCH(X$1,$B699)),MAX(J$1:J698)+1)</f>
        <v>0</v>
      </c>
      <c r="K699" s="12" t="b">
        <f>IF(ISNUMBER(SEARCH(Y$1,$B699)),MAX(K$1:K698)+1)</f>
        <v>0</v>
      </c>
      <c r="L699" s="12" t="b">
        <f>IF(ISNUMBER(SEARCH(Z$1,$B699)),MAX(L$1:L698)+1)</f>
        <v>0</v>
      </c>
      <c r="M699" s="12" t="b">
        <f>IF(ISNUMBER(SEARCH(AA$1,$B699)),MAX(M$1:M698)+1)</f>
        <v>0</v>
      </c>
      <c r="N699" s="12" t="b">
        <f>IF(ISNUMBER(SEARCH(AB$1,$B699)),MAX(N$1:N698)+1)</f>
        <v>0</v>
      </c>
      <c r="O699" s="12">
        <f>'AB Touchpoint System Workbook'!K710</f>
        <v>0</v>
      </c>
      <c r="P699" s="13">
        <f t="shared" si="21"/>
        <v>698</v>
      </c>
    </row>
    <row r="700" spans="1:16" x14ac:dyDescent="0.15">
      <c r="A700" s="9">
        <f>'AB Touchpoint System Workbook'!M711</f>
        <v>0</v>
      </c>
      <c r="B700" s="12" t="str">
        <f t="shared" si="20"/>
        <v>00</v>
      </c>
      <c r="C700" s="12" t="b">
        <f>IF(ISNUMBER(SEARCH(Q$1,$B700)),MAX(C$1:C699)+1)</f>
        <v>0</v>
      </c>
      <c r="D700" s="12" t="b">
        <f>IF(ISNUMBER(SEARCH(R$1,$B700)),MAX(D$1:D699)+1)</f>
        <v>0</v>
      </c>
      <c r="E700" s="12" t="b">
        <f>IF(ISNUMBER(SEARCH(S$1,$B700)),MAX(E$1:E699)+1)</f>
        <v>0</v>
      </c>
      <c r="F700" s="12" t="b">
        <f>IF(ISNUMBER(SEARCH(T$1,$B700)),MAX(F$1:F699)+1)</f>
        <v>0</v>
      </c>
      <c r="G700" s="12" t="b">
        <f>IF(ISNUMBER(SEARCH(U$1,$B700)),MAX(G$1:G699)+1)</f>
        <v>0</v>
      </c>
      <c r="H700" s="12" t="b">
        <f>IF(ISNUMBER(SEARCH(V$1,$B700)),MAX(H$1:H699)+1)</f>
        <v>0</v>
      </c>
      <c r="I700" s="12" t="b">
        <f>IF(ISNUMBER(SEARCH(W$1,$B700)),MAX(I$1:I699)+1)</f>
        <v>0</v>
      </c>
      <c r="J700" s="12" t="b">
        <f>IF(ISNUMBER(SEARCH(X$1,$B700)),MAX(J$1:J699)+1)</f>
        <v>0</v>
      </c>
      <c r="K700" s="12" t="b">
        <f>IF(ISNUMBER(SEARCH(Y$1,$B700)),MAX(K$1:K699)+1)</f>
        <v>0</v>
      </c>
      <c r="L700" s="12" t="b">
        <f>IF(ISNUMBER(SEARCH(Z$1,$B700)),MAX(L$1:L699)+1)</f>
        <v>0</v>
      </c>
      <c r="M700" s="12" t="b">
        <f>IF(ISNUMBER(SEARCH(AA$1,$B700)),MAX(M$1:M699)+1)</f>
        <v>0</v>
      </c>
      <c r="N700" s="12" t="b">
        <f>IF(ISNUMBER(SEARCH(AB$1,$B700)),MAX(N$1:N699)+1)</f>
        <v>0</v>
      </c>
      <c r="O700" s="12">
        <f>'AB Touchpoint System Workbook'!K711</f>
        <v>0</v>
      </c>
      <c r="P700" s="13">
        <f t="shared" si="21"/>
        <v>699</v>
      </c>
    </row>
    <row r="701" spans="1:16" x14ac:dyDescent="0.15">
      <c r="A701" s="9">
        <f>'AB Touchpoint System Workbook'!M712</f>
        <v>0</v>
      </c>
      <c r="B701" s="12" t="str">
        <f t="shared" si="20"/>
        <v>00</v>
      </c>
      <c r="C701" s="12" t="b">
        <f>IF(ISNUMBER(SEARCH(Q$1,$B701)),MAX(C$1:C700)+1)</f>
        <v>0</v>
      </c>
      <c r="D701" s="12" t="b">
        <f>IF(ISNUMBER(SEARCH(R$1,$B701)),MAX(D$1:D700)+1)</f>
        <v>0</v>
      </c>
      <c r="E701" s="12" t="b">
        <f>IF(ISNUMBER(SEARCH(S$1,$B701)),MAX(E$1:E700)+1)</f>
        <v>0</v>
      </c>
      <c r="F701" s="12" t="b">
        <f>IF(ISNUMBER(SEARCH(T$1,$B701)),MAX(F$1:F700)+1)</f>
        <v>0</v>
      </c>
      <c r="G701" s="12" t="b">
        <f>IF(ISNUMBER(SEARCH(U$1,$B701)),MAX(G$1:G700)+1)</f>
        <v>0</v>
      </c>
      <c r="H701" s="12" t="b">
        <f>IF(ISNUMBER(SEARCH(V$1,$B701)),MAX(H$1:H700)+1)</f>
        <v>0</v>
      </c>
      <c r="I701" s="12" t="b">
        <f>IF(ISNUMBER(SEARCH(W$1,$B701)),MAX(I$1:I700)+1)</f>
        <v>0</v>
      </c>
      <c r="J701" s="12" t="b">
        <f>IF(ISNUMBER(SEARCH(X$1,$B701)),MAX(J$1:J700)+1)</f>
        <v>0</v>
      </c>
      <c r="K701" s="12" t="b">
        <f>IF(ISNUMBER(SEARCH(Y$1,$B701)),MAX(K$1:K700)+1)</f>
        <v>0</v>
      </c>
      <c r="L701" s="12" t="b">
        <f>IF(ISNUMBER(SEARCH(Z$1,$B701)),MAX(L$1:L700)+1)</f>
        <v>0</v>
      </c>
      <c r="M701" s="12" t="b">
        <f>IF(ISNUMBER(SEARCH(AA$1,$B701)),MAX(M$1:M700)+1)</f>
        <v>0</v>
      </c>
      <c r="N701" s="12" t="b">
        <f>IF(ISNUMBER(SEARCH(AB$1,$B701)),MAX(N$1:N700)+1)</f>
        <v>0</v>
      </c>
      <c r="O701" s="12">
        <f>'AB Touchpoint System Workbook'!K712</f>
        <v>0</v>
      </c>
      <c r="P701" s="13">
        <f t="shared" si="21"/>
        <v>700</v>
      </c>
    </row>
    <row r="702" spans="1:16" x14ac:dyDescent="0.15">
      <c r="A702" s="9">
        <f>'AB Touchpoint System Workbook'!M713</f>
        <v>0</v>
      </c>
      <c r="B702" s="12" t="str">
        <f t="shared" si="20"/>
        <v>00</v>
      </c>
      <c r="C702" s="12" t="b">
        <f>IF(ISNUMBER(SEARCH(Q$1,$B702)),MAX(C$1:C701)+1)</f>
        <v>0</v>
      </c>
      <c r="D702" s="12" t="b">
        <f>IF(ISNUMBER(SEARCH(R$1,$B702)),MAX(D$1:D701)+1)</f>
        <v>0</v>
      </c>
      <c r="E702" s="12" t="b">
        <f>IF(ISNUMBER(SEARCH(S$1,$B702)),MAX(E$1:E701)+1)</f>
        <v>0</v>
      </c>
      <c r="F702" s="12" t="b">
        <f>IF(ISNUMBER(SEARCH(T$1,$B702)),MAX(F$1:F701)+1)</f>
        <v>0</v>
      </c>
      <c r="G702" s="12" t="b">
        <f>IF(ISNUMBER(SEARCH(U$1,$B702)),MAX(G$1:G701)+1)</f>
        <v>0</v>
      </c>
      <c r="H702" s="12" t="b">
        <f>IF(ISNUMBER(SEARCH(V$1,$B702)),MAX(H$1:H701)+1)</f>
        <v>0</v>
      </c>
      <c r="I702" s="12" t="b">
        <f>IF(ISNUMBER(SEARCH(W$1,$B702)),MAX(I$1:I701)+1)</f>
        <v>0</v>
      </c>
      <c r="J702" s="12" t="b">
        <f>IF(ISNUMBER(SEARCH(X$1,$B702)),MAX(J$1:J701)+1)</f>
        <v>0</v>
      </c>
      <c r="K702" s="12" t="b">
        <f>IF(ISNUMBER(SEARCH(Y$1,$B702)),MAX(K$1:K701)+1)</f>
        <v>0</v>
      </c>
      <c r="L702" s="12" t="b">
        <f>IF(ISNUMBER(SEARCH(Z$1,$B702)),MAX(L$1:L701)+1)</f>
        <v>0</v>
      </c>
      <c r="M702" s="12" t="b">
        <f>IF(ISNUMBER(SEARCH(AA$1,$B702)),MAX(M$1:M701)+1)</f>
        <v>0</v>
      </c>
      <c r="N702" s="12" t="b">
        <f>IF(ISNUMBER(SEARCH(AB$1,$B702)),MAX(N$1:N701)+1)</f>
        <v>0</v>
      </c>
      <c r="O702" s="12">
        <f>'AB Touchpoint System Workbook'!K713</f>
        <v>0</v>
      </c>
      <c r="P702" s="13">
        <f t="shared" si="21"/>
        <v>701</v>
      </c>
    </row>
    <row r="703" spans="1:16" x14ac:dyDescent="0.15">
      <c r="A703" s="9">
        <f>'AB Touchpoint System Workbook'!M714</f>
        <v>0</v>
      </c>
      <c r="B703" s="12" t="str">
        <f t="shared" si="20"/>
        <v>00</v>
      </c>
      <c r="C703" s="12" t="b">
        <f>IF(ISNUMBER(SEARCH(Q$1,$B703)),MAX(C$1:C702)+1)</f>
        <v>0</v>
      </c>
      <c r="D703" s="12" t="b">
        <f>IF(ISNUMBER(SEARCH(R$1,$B703)),MAX(D$1:D702)+1)</f>
        <v>0</v>
      </c>
      <c r="E703" s="12" t="b">
        <f>IF(ISNUMBER(SEARCH(S$1,$B703)),MAX(E$1:E702)+1)</f>
        <v>0</v>
      </c>
      <c r="F703" s="12" t="b">
        <f>IF(ISNUMBER(SEARCH(T$1,$B703)),MAX(F$1:F702)+1)</f>
        <v>0</v>
      </c>
      <c r="G703" s="12" t="b">
        <f>IF(ISNUMBER(SEARCH(U$1,$B703)),MAX(G$1:G702)+1)</f>
        <v>0</v>
      </c>
      <c r="H703" s="12" t="b">
        <f>IF(ISNUMBER(SEARCH(V$1,$B703)),MAX(H$1:H702)+1)</f>
        <v>0</v>
      </c>
      <c r="I703" s="12" t="b">
        <f>IF(ISNUMBER(SEARCH(W$1,$B703)),MAX(I$1:I702)+1)</f>
        <v>0</v>
      </c>
      <c r="J703" s="12" t="b">
        <f>IF(ISNUMBER(SEARCH(X$1,$B703)),MAX(J$1:J702)+1)</f>
        <v>0</v>
      </c>
      <c r="K703" s="12" t="b">
        <f>IF(ISNUMBER(SEARCH(Y$1,$B703)),MAX(K$1:K702)+1)</f>
        <v>0</v>
      </c>
      <c r="L703" s="12" t="b">
        <f>IF(ISNUMBER(SEARCH(Z$1,$B703)),MAX(L$1:L702)+1)</f>
        <v>0</v>
      </c>
      <c r="M703" s="12" t="b">
        <f>IF(ISNUMBER(SEARCH(AA$1,$B703)),MAX(M$1:M702)+1)</f>
        <v>0</v>
      </c>
      <c r="N703" s="12" t="b">
        <f>IF(ISNUMBER(SEARCH(AB$1,$B703)),MAX(N$1:N702)+1)</f>
        <v>0</v>
      </c>
      <c r="O703" s="12">
        <f>'AB Touchpoint System Workbook'!K714</f>
        <v>0</v>
      </c>
      <c r="P703" s="13">
        <f t="shared" si="21"/>
        <v>702</v>
      </c>
    </row>
    <row r="704" spans="1:16" x14ac:dyDescent="0.15">
      <c r="A704" s="9">
        <f>'AB Touchpoint System Workbook'!M715</f>
        <v>0</v>
      </c>
      <c r="B704" s="12" t="str">
        <f t="shared" si="20"/>
        <v>00</v>
      </c>
      <c r="C704" s="12" t="b">
        <f>IF(ISNUMBER(SEARCH(Q$1,$B704)),MAX(C$1:C703)+1)</f>
        <v>0</v>
      </c>
      <c r="D704" s="12" t="b">
        <f>IF(ISNUMBER(SEARCH(R$1,$B704)),MAX(D$1:D703)+1)</f>
        <v>0</v>
      </c>
      <c r="E704" s="12" t="b">
        <f>IF(ISNUMBER(SEARCH(S$1,$B704)),MAX(E$1:E703)+1)</f>
        <v>0</v>
      </c>
      <c r="F704" s="12" t="b">
        <f>IF(ISNUMBER(SEARCH(T$1,$B704)),MAX(F$1:F703)+1)</f>
        <v>0</v>
      </c>
      <c r="G704" s="12" t="b">
        <f>IF(ISNUMBER(SEARCH(U$1,$B704)),MAX(G$1:G703)+1)</f>
        <v>0</v>
      </c>
      <c r="H704" s="12" t="b">
        <f>IF(ISNUMBER(SEARCH(V$1,$B704)),MAX(H$1:H703)+1)</f>
        <v>0</v>
      </c>
      <c r="I704" s="12" t="b">
        <f>IF(ISNUMBER(SEARCH(W$1,$B704)),MAX(I$1:I703)+1)</f>
        <v>0</v>
      </c>
      <c r="J704" s="12" t="b">
        <f>IF(ISNUMBER(SEARCH(X$1,$B704)),MAX(J$1:J703)+1)</f>
        <v>0</v>
      </c>
      <c r="K704" s="12" t="b">
        <f>IF(ISNUMBER(SEARCH(Y$1,$B704)),MAX(K$1:K703)+1)</f>
        <v>0</v>
      </c>
      <c r="L704" s="12" t="b">
        <f>IF(ISNUMBER(SEARCH(Z$1,$B704)),MAX(L$1:L703)+1)</f>
        <v>0</v>
      </c>
      <c r="M704" s="12" t="b">
        <f>IF(ISNUMBER(SEARCH(AA$1,$B704)),MAX(M$1:M703)+1)</f>
        <v>0</v>
      </c>
      <c r="N704" s="12" t="b">
        <f>IF(ISNUMBER(SEARCH(AB$1,$B704)),MAX(N$1:N703)+1)</f>
        <v>0</v>
      </c>
      <c r="O704" s="12">
        <f>'AB Touchpoint System Workbook'!K715</f>
        <v>0</v>
      </c>
      <c r="P704" s="13">
        <f t="shared" si="21"/>
        <v>703</v>
      </c>
    </row>
    <row r="705" spans="1:16" x14ac:dyDescent="0.15">
      <c r="A705" s="9">
        <f>'AB Touchpoint System Workbook'!M716</f>
        <v>0</v>
      </c>
      <c r="B705" s="12" t="str">
        <f t="shared" si="20"/>
        <v>00</v>
      </c>
      <c r="C705" s="12" t="b">
        <f>IF(ISNUMBER(SEARCH(Q$1,$B705)),MAX(C$1:C704)+1)</f>
        <v>0</v>
      </c>
      <c r="D705" s="12" t="b">
        <f>IF(ISNUMBER(SEARCH(R$1,$B705)),MAX(D$1:D704)+1)</f>
        <v>0</v>
      </c>
      <c r="E705" s="12" t="b">
        <f>IF(ISNUMBER(SEARCH(S$1,$B705)),MAX(E$1:E704)+1)</f>
        <v>0</v>
      </c>
      <c r="F705" s="12" t="b">
        <f>IF(ISNUMBER(SEARCH(T$1,$B705)),MAX(F$1:F704)+1)</f>
        <v>0</v>
      </c>
      <c r="G705" s="12" t="b">
        <f>IF(ISNUMBER(SEARCH(U$1,$B705)),MAX(G$1:G704)+1)</f>
        <v>0</v>
      </c>
      <c r="H705" s="12" t="b">
        <f>IF(ISNUMBER(SEARCH(V$1,$B705)),MAX(H$1:H704)+1)</f>
        <v>0</v>
      </c>
      <c r="I705" s="12" t="b">
        <f>IF(ISNUMBER(SEARCH(W$1,$B705)),MAX(I$1:I704)+1)</f>
        <v>0</v>
      </c>
      <c r="J705" s="12" t="b">
        <f>IF(ISNUMBER(SEARCH(X$1,$B705)),MAX(J$1:J704)+1)</f>
        <v>0</v>
      </c>
      <c r="K705" s="12" t="b">
        <f>IF(ISNUMBER(SEARCH(Y$1,$B705)),MAX(K$1:K704)+1)</f>
        <v>0</v>
      </c>
      <c r="L705" s="12" t="b">
        <f>IF(ISNUMBER(SEARCH(Z$1,$B705)),MAX(L$1:L704)+1)</f>
        <v>0</v>
      </c>
      <c r="M705" s="12" t="b">
        <f>IF(ISNUMBER(SEARCH(AA$1,$B705)),MAX(M$1:M704)+1)</f>
        <v>0</v>
      </c>
      <c r="N705" s="12" t="b">
        <f>IF(ISNUMBER(SEARCH(AB$1,$B705)),MAX(N$1:N704)+1)</f>
        <v>0</v>
      </c>
      <c r="O705" s="12">
        <f>'AB Touchpoint System Workbook'!K716</f>
        <v>0</v>
      </c>
      <c r="P705" s="13">
        <f t="shared" si="21"/>
        <v>704</v>
      </c>
    </row>
    <row r="706" spans="1:16" x14ac:dyDescent="0.15">
      <c r="A706" s="9">
        <f>'AB Touchpoint System Workbook'!M717</f>
        <v>0</v>
      </c>
      <c r="B706" s="12" t="str">
        <f t="shared" si="20"/>
        <v>00</v>
      </c>
      <c r="C706" s="12" t="b">
        <f>IF(ISNUMBER(SEARCH(Q$1,$B706)),MAX(C$1:C705)+1)</f>
        <v>0</v>
      </c>
      <c r="D706" s="12" t="b">
        <f>IF(ISNUMBER(SEARCH(R$1,$B706)),MAX(D$1:D705)+1)</f>
        <v>0</v>
      </c>
      <c r="E706" s="12" t="b">
        <f>IF(ISNUMBER(SEARCH(S$1,$B706)),MAX(E$1:E705)+1)</f>
        <v>0</v>
      </c>
      <c r="F706" s="12" t="b">
        <f>IF(ISNUMBER(SEARCH(T$1,$B706)),MAX(F$1:F705)+1)</f>
        <v>0</v>
      </c>
      <c r="G706" s="12" t="b">
        <f>IF(ISNUMBER(SEARCH(U$1,$B706)),MAX(G$1:G705)+1)</f>
        <v>0</v>
      </c>
      <c r="H706" s="12" t="b">
        <f>IF(ISNUMBER(SEARCH(V$1,$B706)),MAX(H$1:H705)+1)</f>
        <v>0</v>
      </c>
      <c r="I706" s="12" t="b">
        <f>IF(ISNUMBER(SEARCH(W$1,$B706)),MAX(I$1:I705)+1)</f>
        <v>0</v>
      </c>
      <c r="J706" s="12" t="b">
        <f>IF(ISNUMBER(SEARCH(X$1,$B706)),MAX(J$1:J705)+1)</f>
        <v>0</v>
      </c>
      <c r="K706" s="12" t="b">
        <f>IF(ISNUMBER(SEARCH(Y$1,$B706)),MAX(K$1:K705)+1)</f>
        <v>0</v>
      </c>
      <c r="L706" s="12" t="b">
        <f>IF(ISNUMBER(SEARCH(Z$1,$B706)),MAX(L$1:L705)+1)</f>
        <v>0</v>
      </c>
      <c r="M706" s="12" t="b">
        <f>IF(ISNUMBER(SEARCH(AA$1,$B706)),MAX(M$1:M705)+1)</f>
        <v>0</v>
      </c>
      <c r="N706" s="12" t="b">
        <f>IF(ISNUMBER(SEARCH(AB$1,$B706)),MAX(N$1:N705)+1)</f>
        <v>0</v>
      </c>
      <c r="O706" s="12">
        <f>'AB Touchpoint System Workbook'!K717</f>
        <v>0</v>
      </c>
      <c r="P706" s="13">
        <f t="shared" si="21"/>
        <v>705</v>
      </c>
    </row>
    <row r="707" spans="1:16" x14ac:dyDescent="0.15">
      <c r="A707" s="9">
        <f>'AB Touchpoint System Workbook'!M718</f>
        <v>0</v>
      </c>
      <c r="B707" s="12" t="str">
        <f t="shared" ref="B707:B770" si="22">O707&amp;A707</f>
        <v>00</v>
      </c>
      <c r="C707" s="12" t="b">
        <f>IF(ISNUMBER(SEARCH(Q$1,$B707)),MAX(C$1:C706)+1)</f>
        <v>0</v>
      </c>
      <c r="D707" s="12" t="b">
        <f>IF(ISNUMBER(SEARCH(R$1,$B707)),MAX(D$1:D706)+1)</f>
        <v>0</v>
      </c>
      <c r="E707" s="12" t="b">
        <f>IF(ISNUMBER(SEARCH(S$1,$B707)),MAX(E$1:E706)+1)</f>
        <v>0</v>
      </c>
      <c r="F707" s="12" t="b">
        <f>IF(ISNUMBER(SEARCH(T$1,$B707)),MAX(F$1:F706)+1)</f>
        <v>0</v>
      </c>
      <c r="G707" s="12" t="b">
        <f>IF(ISNUMBER(SEARCH(U$1,$B707)),MAX(G$1:G706)+1)</f>
        <v>0</v>
      </c>
      <c r="H707" s="12" t="b">
        <f>IF(ISNUMBER(SEARCH(V$1,$B707)),MAX(H$1:H706)+1)</f>
        <v>0</v>
      </c>
      <c r="I707" s="12" t="b">
        <f>IF(ISNUMBER(SEARCH(W$1,$B707)),MAX(I$1:I706)+1)</f>
        <v>0</v>
      </c>
      <c r="J707" s="12" t="b">
        <f>IF(ISNUMBER(SEARCH(X$1,$B707)),MAX(J$1:J706)+1)</f>
        <v>0</v>
      </c>
      <c r="K707" s="12" t="b">
        <f>IF(ISNUMBER(SEARCH(Y$1,$B707)),MAX(K$1:K706)+1)</f>
        <v>0</v>
      </c>
      <c r="L707" s="12" t="b">
        <f>IF(ISNUMBER(SEARCH(Z$1,$B707)),MAX(L$1:L706)+1)</f>
        <v>0</v>
      </c>
      <c r="M707" s="12" t="b">
        <f>IF(ISNUMBER(SEARCH(AA$1,$B707)),MAX(M$1:M706)+1)</f>
        <v>0</v>
      </c>
      <c r="N707" s="12" t="b">
        <f>IF(ISNUMBER(SEARCH(AB$1,$B707)),MAX(N$1:N706)+1)</f>
        <v>0</v>
      </c>
      <c r="O707" s="12">
        <f>'AB Touchpoint System Workbook'!K718</f>
        <v>0</v>
      </c>
      <c r="P707" s="13">
        <f t="shared" si="21"/>
        <v>706</v>
      </c>
    </row>
    <row r="708" spans="1:16" x14ac:dyDescent="0.15">
      <c r="A708" s="9">
        <f>'AB Touchpoint System Workbook'!M719</f>
        <v>0</v>
      </c>
      <c r="B708" s="12" t="str">
        <f t="shared" si="22"/>
        <v>00</v>
      </c>
      <c r="C708" s="12" t="b">
        <f>IF(ISNUMBER(SEARCH(Q$1,$B708)),MAX(C$1:C707)+1)</f>
        <v>0</v>
      </c>
      <c r="D708" s="12" t="b">
        <f>IF(ISNUMBER(SEARCH(R$1,$B708)),MAX(D$1:D707)+1)</f>
        <v>0</v>
      </c>
      <c r="E708" s="12" t="b">
        <f>IF(ISNUMBER(SEARCH(S$1,$B708)),MAX(E$1:E707)+1)</f>
        <v>0</v>
      </c>
      <c r="F708" s="12" t="b">
        <f>IF(ISNUMBER(SEARCH(T$1,$B708)),MAX(F$1:F707)+1)</f>
        <v>0</v>
      </c>
      <c r="G708" s="12" t="b">
        <f>IF(ISNUMBER(SEARCH(U$1,$B708)),MAX(G$1:G707)+1)</f>
        <v>0</v>
      </c>
      <c r="H708" s="12" t="b">
        <f>IF(ISNUMBER(SEARCH(V$1,$B708)),MAX(H$1:H707)+1)</f>
        <v>0</v>
      </c>
      <c r="I708" s="12" t="b">
        <f>IF(ISNUMBER(SEARCH(W$1,$B708)),MAX(I$1:I707)+1)</f>
        <v>0</v>
      </c>
      <c r="J708" s="12" t="b">
        <f>IF(ISNUMBER(SEARCH(X$1,$B708)),MAX(J$1:J707)+1)</f>
        <v>0</v>
      </c>
      <c r="K708" s="12" t="b">
        <f>IF(ISNUMBER(SEARCH(Y$1,$B708)),MAX(K$1:K707)+1)</f>
        <v>0</v>
      </c>
      <c r="L708" s="12" t="b">
        <f>IF(ISNUMBER(SEARCH(Z$1,$B708)),MAX(L$1:L707)+1)</f>
        <v>0</v>
      </c>
      <c r="M708" s="12" t="b">
        <f>IF(ISNUMBER(SEARCH(AA$1,$B708)),MAX(M$1:M707)+1)</f>
        <v>0</v>
      </c>
      <c r="N708" s="12" t="b">
        <f>IF(ISNUMBER(SEARCH(AB$1,$B708)),MAX(N$1:N707)+1)</f>
        <v>0</v>
      </c>
      <c r="O708" s="12">
        <f>'AB Touchpoint System Workbook'!K719</f>
        <v>0</v>
      </c>
      <c r="P708" s="13">
        <f t="shared" ref="P708:P771" si="23">P707+1</f>
        <v>707</v>
      </c>
    </row>
    <row r="709" spans="1:16" x14ac:dyDescent="0.15">
      <c r="A709" s="9">
        <f>'AB Touchpoint System Workbook'!M720</f>
        <v>0</v>
      </c>
      <c r="B709" s="12" t="str">
        <f t="shared" si="22"/>
        <v>00</v>
      </c>
      <c r="C709" s="12" t="b">
        <f>IF(ISNUMBER(SEARCH(Q$1,$B709)),MAX(C$1:C708)+1)</f>
        <v>0</v>
      </c>
      <c r="D709" s="12" t="b">
        <f>IF(ISNUMBER(SEARCH(R$1,$B709)),MAX(D$1:D708)+1)</f>
        <v>0</v>
      </c>
      <c r="E709" s="12" t="b">
        <f>IF(ISNUMBER(SEARCH(S$1,$B709)),MAX(E$1:E708)+1)</f>
        <v>0</v>
      </c>
      <c r="F709" s="12" t="b">
        <f>IF(ISNUMBER(SEARCH(T$1,$B709)),MAX(F$1:F708)+1)</f>
        <v>0</v>
      </c>
      <c r="G709" s="12" t="b">
        <f>IF(ISNUMBER(SEARCH(U$1,$B709)),MAX(G$1:G708)+1)</f>
        <v>0</v>
      </c>
      <c r="H709" s="12" t="b">
        <f>IF(ISNUMBER(SEARCH(V$1,$B709)),MAX(H$1:H708)+1)</f>
        <v>0</v>
      </c>
      <c r="I709" s="12" t="b">
        <f>IF(ISNUMBER(SEARCH(W$1,$B709)),MAX(I$1:I708)+1)</f>
        <v>0</v>
      </c>
      <c r="J709" s="12" t="b">
        <f>IF(ISNUMBER(SEARCH(X$1,$B709)),MAX(J$1:J708)+1)</f>
        <v>0</v>
      </c>
      <c r="K709" s="12" t="b">
        <f>IF(ISNUMBER(SEARCH(Y$1,$B709)),MAX(K$1:K708)+1)</f>
        <v>0</v>
      </c>
      <c r="L709" s="12" t="b">
        <f>IF(ISNUMBER(SEARCH(Z$1,$B709)),MAX(L$1:L708)+1)</f>
        <v>0</v>
      </c>
      <c r="M709" s="12" t="b">
        <f>IF(ISNUMBER(SEARCH(AA$1,$B709)),MAX(M$1:M708)+1)</f>
        <v>0</v>
      </c>
      <c r="N709" s="12" t="b">
        <f>IF(ISNUMBER(SEARCH(AB$1,$B709)),MAX(N$1:N708)+1)</f>
        <v>0</v>
      </c>
      <c r="O709" s="12">
        <f>'AB Touchpoint System Workbook'!K720</f>
        <v>0</v>
      </c>
      <c r="P709" s="13">
        <f t="shared" si="23"/>
        <v>708</v>
      </c>
    </row>
    <row r="710" spans="1:16" x14ac:dyDescent="0.15">
      <c r="A710" s="9">
        <f>'AB Touchpoint System Workbook'!M721</f>
        <v>0</v>
      </c>
      <c r="B710" s="12" t="str">
        <f t="shared" si="22"/>
        <v>00</v>
      </c>
      <c r="C710" s="12" t="b">
        <f>IF(ISNUMBER(SEARCH(Q$1,$B710)),MAX(C$1:C709)+1)</f>
        <v>0</v>
      </c>
      <c r="D710" s="12" t="b">
        <f>IF(ISNUMBER(SEARCH(R$1,$B710)),MAX(D$1:D709)+1)</f>
        <v>0</v>
      </c>
      <c r="E710" s="12" t="b">
        <f>IF(ISNUMBER(SEARCH(S$1,$B710)),MAX(E$1:E709)+1)</f>
        <v>0</v>
      </c>
      <c r="F710" s="12" t="b">
        <f>IF(ISNUMBER(SEARCH(T$1,$B710)),MAX(F$1:F709)+1)</f>
        <v>0</v>
      </c>
      <c r="G710" s="12" t="b">
        <f>IF(ISNUMBER(SEARCH(U$1,$B710)),MAX(G$1:G709)+1)</f>
        <v>0</v>
      </c>
      <c r="H710" s="12" t="b">
        <f>IF(ISNUMBER(SEARCH(V$1,$B710)),MAX(H$1:H709)+1)</f>
        <v>0</v>
      </c>
      <c r="I710" s="12" t="b">
        <f>IF(ISNUMBER(SEARCH(W$1,$B710)),MAX(I$1:I709)+1)</f>
        <v>0</v>
      </c>
      <c r="J710" s="12" t="b">
        <f>IF(ISNUMBER(SEARCH(X$1,$B710)),MAX(J$1:J709)+1)</f>
        <v>0</v>
      </c>
      <c r="K710" s="12" t="b">
        <f>IF(ISNUMBER(SEARCH(Y$1,$B710)),MAX(K$1:K709)+1)</f>
        <v>0</v>
      </c>
      <c r="L710" s="12" t="b">
        <f>IF(ISNUMBER(SEARCH(Z$1,$B710)),MAX(L$1:L709)+1)</f>
        <v>0</v>
      </c>
      <c r="M710" s="12" t="b">
        <f>IF(ISNUMBER(SEARCH(AA$1,$B710)),MAX(M$1:M709)+1)</f>
        <v>0</v>
      </c>
      <c r="N710" s="12" t="b">
        <f>IF(ISNUMBER(SEARCH(AB$1,$B710)),MAX(N$1:N709)+1)</f>
        <v>0</v>
      </c>
      <c r="O710" s="12">
        <f>'AB Touchpoint System Workbook'!K721</f>
        <v>0</v>
      </c>
      <c r="P710" s="13">
        <f t="shared" si="23"/>
        <v>709</v>
      </c>
    </row>
    <row r="711" spans="1:16" x14ac:dyDescent="0.15">
      <c r="A711" s="9">
        <f>'AB Touchpoint System Workbook'!M722</f>
        <v>0</v>
      </c>
      <c r="B711" s="12" t="str">
        <f t="shared" si="22"/>
        <v>00</v>
      </c>
      <c r="C711" s="12" t="b">
        <f>IF(ISNUMBER(SEARCH(Q$1,$B711)),MAX(C$1:C710)+1)</f>
        <v>0</v>
      </c>
      <c r="D711" s="12" t="b">
        <f>IF(ISNUMBER(SEARCH(R$1,$B711)),MAX(D$1:D710)+1)</f>
        <v>0</v>
      </c>
      <c r="E711" s="12" t="b">
        <f>IF(ISNUMBER(SEARCH(S$1,$B711)),MAX(E$1:E710)+1)</f>
        <v>0</v>
      </c>
      <c r="F711" s="12" t="b">
        <f>IF(ISNUMBER(SEARCH(T$1,$B711)),MAX(F$1:F710)+1)</f>
        <v>0</v>
      </c>
      <c r="G711" s="12" t="b">
        <f>IF(ISNUMBER(SEARCH(U$1,$B711)),MAX(G$1:G710)+1)</f>
        <v>0</v>
      </c>
      <c r="H711" s="12" t="b">
        <f>IF(ISNUMBER(SEARCH(V$1,$B711)),MAX(H$1:H710)+1)</f>
        <v>0</v>
      </c>
      <c r="I711" s="12" t="b">
        <f>IF(ISNUMBER(SEARCH(W$1,$B711)),MAX(I$1:I710)+1)</f>
        <v>0</v>
      </c>
      <c r="J711" s="12" t="b">
        <f>IF(ISNUMBER(SEARCH(X$1,$B711)),MAX(J$1:J710)+1)</f>
        <v>0</v>
      </c>
      <c r="K711" s="12" t="b">
        <f>IF(ISNUMBER(SEARCH(Y$1,$B711)),MAX(K$1:K710)+1)</f>
        <v>0</v>
      </c>
      <c r="L711" s="12" t="b">
        <f>IF(ISNUMBER(SEARCH(Z$1,$B711)),MAX(L$1:L710)+1)</f>
        <v>0</v>
      </c>
      <c r="M711" s="12" t="b">
        <f>IF(ISNUMBER(SEARCH(AA$1,$B711)),MAX(M$1:M710)+1)</f>
        <v>0</v>
      </c>
      <c r="N711" s="12" t="b">
        <f>IF(ISNUMBER(SEARCH(AB$1,$B711)),MAX(N$1:N710)+1)</f>
        <v>0</v>
      </c>
      <c r="O711" s="12">
        <f>'AB Touchpoint System Workbook'!K722</f>
        <v>0</v>
      </c>
      <c r="P711" s="13">
        <f t="shared" si="23"/>
        <v>710</v>
      </c>
    </row>
    <row r="712" spans="1:16" x14ac:dyDescent="0.15">
      <c r="A712" s="9">
        <f>'AB Touchpoint System Workbook'!M723</f>
        <v>0</v>
      </c>
      <c r="B712" s="12" t="str">
        <f t="shared" si="22"/>
        <v>00</v>
      </c>
      <c r="C712" s="12" t="b">
        <f>IF(ISNUMBER(SEARCH(Q$1,$B712)),MAX(C$1:C711)+1)</f>
        <v>0</v>
      </c>
      <c r="D712" s="12" t="b">
        <f>IF(ISNUMBER(SEARCH(R$1,$B712)),MAX(D$1:D711)+1)</f>
        <v>0</v>
      </c>
      <c r="E712" s="12" t="b">
        <f>IF(ISNUMBER(SEARCH(S$1,$B712)),MAX(E$1:E711)+1)</f>
        <v>0</v>
      </c>
      <c r="F712" s="12" t="b">
        <f>IF(ISNUMBER(SEARCH(T$1,$B712)),MAX(F$1:F711)+1)</f>
        <v>0</v>
      </c>
      <c r="G712" s="12" t="b">
        <f>IF(ISNUMBER(SEARCH(U$1,$B712)),MAX(G$1:G711)+1)</f>
        <v>0</v>
      </c>
      <c r="H712" s="12" t="b">
        <f>IF(ISNUMBER(SEARCH(V$1,$B712)),MAX(H$1:H711)+1)</f>
        <v>0</v>
      </c>
      <c r="I712" s="12" t="b">
        <f>IF(ISNUMBER(SEARCH(W$1,$B712)),MAX(I$1:I711)+1)</f>
        <v>0</v>
      </c>
      <c r="J712" s="12" t="b">
        <f>IF(ISNUMBER(SEARCH(X$1,$B712)),MAX(J$1:J711)+1)</f>
        <v>0</v>
      </c>
      <c r="K712" s="12" t="b">
        <f>IF(ISNUMBER(SEARCH(Y$1,$B712)),MAX(K$1:K711)+1)</f>
        <v>0</v>
      </c>
      <c r="L712" s="12" t="b">
        <f>IF(ISNUMBER(SEARCH(Z$1,$B712)),MAX(L$1:L711)+1)</f>
        <v>0</v>
      </c>
      <c r="M712" s="12" t="b">
        <f>IF(ISNUMBER(SEARCH(AA$1,$B712)),MAX(M$1:M711)+1)</f>
        <v>0</v>
      </c>
      <c r="N712" s="12" t="b">
        <f>IF(ISNUMBER(SEARCH(AB$1,$B712)),MAX(N$1:N711)+1)</f>
        <v>0</v>
      </c>
      <c r="O712" s="12">
        <f>'AB Touchpoint System Workbook'!K723</f>
        <v>0</v>
      </c>
      <c r="P712" s="13">
        <f t="shared" si="23"/>
        <v>711</v>
      </c>
    </row>
    <row r="713" spans="1:16" x14ac:dyDescent="0.15">
      <c r="A713" s="9">
        <f>'AB Touchpoint System Workbook'!M724</f>
        <v>0</v>
      </c>
      <c r="B713" s="12" t="str">
        <f t="shared" si="22"/>
        <v>00</v>
      </c>
      <c r="C713" s="12" t="b">
        <f>IF(ISNUMBER(SEARCH(Q$1,$B713)),MAX(C$1:C712)+1)</f>
        <v>0</v>
      </c>
      <c r="D713" s="12" t="b">
        <f>IF(ISNUMBER(SEARCH(R$1,$B713)),MAX(D$1:D712)+1)</f>
        <v>0</v>
      </c>
      <c r="E713" s="12" t="b">
        <f>IF(ISNUMBER(SEARCH(S$1,$B713)),MAX(E$1:E712)+1)</f>
        <v>0</v>
      </c>
      <c r="F713" s="12" t="b">
        <f>IF(ISNUMBER(SEARCH(T$1,$B713)),MAX(F$1:F712)+1)</f>
        <v>0</v>
      </c>
      <c r="G713" s="12" t="b">
        <f>IF(ISNUMBER(SEARCH(U$1,$B713)),MAX(G$1:G712)+1)</f>
        <v>0</v>
      </c>
      <c r="H713" s="12" t="b">
        <f>IF(ISNUMBER(SEARCH(V$1,$B713)),MAX(H$1:H712)+1)</f>
        <v>0</v>
      </c>
      <c r="I713" s="12" t="b">
        <f>IF(ISNUMBER(SEARCH(W$1,$B713)),MAX(I$1:I712)+1)</f>
        <v>0</v>
      </c>
      <c r="J713" s="12" t="b">
        <f>IF(ISNUMBER(SEARCH(X$1,$B713)),MAX(J$1:J712)+1)</f>
        <v>0</v>
      </c>
      <c r="K713" s="12" t="b">
        <f>IF(ISNUMBER(SEARCH(Y$1,$B713)),MAX(K$1:K712)+1)</f>
        <v>0</v>
      </c>
      <c r="L713" s="12" t="b">
        <f>IF(ISNUMBER(SEARCH(Z$1,$B713)),MAX(L$1:L712)+1)</f>
        <v>0</v>
      </c>
      <c r="M713" s="12" t="b">
        <f>IF(ISNUMBER(SEARCH(AA$1,$B713)),MAX(M$1:M712)+1)</f>
        <v>0</v>
      </c>
      <c r="N713" s="12" t="b">
        <f>IF(ISNUMBER(SEARCH(AB$1,$B713)),MAX(N$1:N712)+1)</f>
        <v>0</v>
      </c>
      <c r="O713" s="12">
        <f>'AB Touchpoint System Workbook'!K724</f>
        <v>0</v>
      </c>
      <c r="P713" s="13">
        <f t="shared" si="23"/>
        <v>712</v>
      </c>
    </row>
    <row r="714" spans="1:16" x14ac:dyDescent="0.15">
      <c r="A714" s="9">
        <f>'AB Touchpoint System Workbook'!M725</f>
        <v>0</v>
      </c>
      <c r="B714" s="12" t="str">
        <f t="shared" si="22"/>
        <v>00</v>
      </c>
      <c r="C714" s="12" t="b">
        <f>IF(ISNUMBER(SEARCH(Q$1,$B714)),MAX(C$1:C713)+1)</f>
        <v>0</v>
      </c>
      <c r="D714" s="12" t="b">
        <f>IF(ISNUMBER(SEARCH(R$1,$B714)),MAX(D$1:D713)+1)</f>
        <v>0</v>
      </c>
      <c r="E714" s="12" t="b">
        <f>IF(ISNUMBER(SEARCH(S$1,$B714)),MAX(E$1:E713)+1)</f>
        <v>0</v>
      </c>
      <c r="F714" s="12" t="b">
        <f>IF(ISNUMBER(SEARCH(T$1,$B714)),MAX(F$1:F713)+1)</f>
        <v>0</v>
      </c>
      <c r="G714" s="12" t="b">
        <f>IF(ISNUMBER(SEARCH(U$1,$B714)),MAX(G$1:G713)+1)</f>
        <v>0</v>
      </c>
      <c r="H714" s="12" t="b">
        <f>IF(ISNUMBER(SEARCH(V$1,$B714)),MAX(H$1:H713)+1)</f>
        <v>0</v>
      </c>
      <c r="I714" s="12" t="b">
        <f>IF(ISNUMBER(SEARCH(W$1,$B714)),MAX(I$1:I713)+1)</f>
        <v>0</v>
      </c>
      <c r="J714" s="12" t="b">
        <f>IF(ISNUMBER(SEARCH(X$1,$B714)),MAX(J$1:J713)+1)</f>
        <v>0</v>
      </c>
      <c r="K714" s="12" t="b">
        <f>IF(ISNUMBER(SEARCH(Y$1,$B714)),MAX(K$1:K713)+1)</f>
        <v>0</v>
      </c>
      <c r="L714" s="12" t="b">
        <f>IF(ISNUMBER(SEARCH(Z$1,$B714)),MAX(L$1:L713)+1)</f>
        <v>0</v>
      </c>
      <c r="M714" s="12" t="b">
        <f>IF(ISNUMBER(SEARCH(AA$1,$B714)),MAX(M$1:M713)+1)</f>
        <v>0</v>
      </c>
      <c r="N714" s="12" t="b">
        <f>IF(ISNUMBER(SEARCH(AB$1,$B714)),MAX(N$1:N713)+1)</f>
        <v>0</v>
      </c>
      <c r="O714" s="12">
        <f>'AB Touchpoint System Workbook'!K725</f>
        <v>0</v>
      </c>
      <c r="P714" s="13">
        <f t="shared" si="23"/>
        <v>713</v>
      </c>
    </row>
    <row r="715" spans="1:16" x14ac:dyDescent="0.15">
      <c r="A715" s="9">
        <f>'AB Touchpoint System Workbook'!M726</f>
        <v>0</v>
      </c>
      <c r="B715" s="12" t="str">
        <f t="shared" si="22"/>
        <v>00</v>
      </c>
      <c r="C715" s="12" t="b">
        <f>IF(ISNUMBER(SEARCH(Q$1,$B715)),MAX(C$1:C714)+1)</f>
        <v>0</v>
      </c>
      <c r="D715" s="12" t="b">
        <f>IF(ISNUMBER(SEARCH(R$1,$B715)),MAX(D$1:D714)+1)</f>
        <v>0</v>
      </c>
      <c r="E715" s="12" t="b">
        <f>IF(ISNUMBER(SEARCH(S$1,$B715)),MAX(E$1:E714)+1)</f>
        <v>0</v>
      </c>
      <c r="F715" s="12" t="b">
        <f>IF(ISNUMBER(SEARCH(T$1,$B715)),MAX(F$1:F714)+1)</f>
        <v>0</v>
      </c>
      <c r="G715" s="12" t="b">
        <f>IF(ISNUMBER(SEARCH(U$1,$B715)),MAX(G$1:G714)+1)</f>
        <v>0</v>
      </c>
      <c r="H715" s="12" t="b">
        <f>IF(ISNUMBER(SEARCH(V$1,$B715)),MAX(H$1:H714)+1)</f>
        <v>0</v>
      </c>
      <c r="I715" s="12" t="b">
        <f>IF(ISNUMBER(SEARCH(W$1,$B715)),MAX(I$1:I714)+1)</f>
        <v>0</v>
      </c>
      <c r="J715" s="12" t="b">
        <f>IF(ISNUMBER(SEARCH(X$1,$B715)),MAX(J$1:J714)+1)</f>
        <v>0</v>
      </c>
      <c r="K715" s="12" t="b">
        <f>IF(ISNUMBER(SEARCH(Y$1,$B715)),MAX(K$1:K714)+1)</f>
        <v>0</v>
      </c>
      <c r="L715" s="12" t="b">
        <f>IF(ISNUMBER(SEARCH(Z$1,$B715)),MAX(L$1:L714)+1)</f>
        <v>0</v>
      </c>
      <c r="M715" s="12" t="b">
        <f>IF(ISNUMBER(SEARCH(AA$1,$B715)),MAX(M$1:M714)+1)</f>
        <v>0</v>
      </c>
      <c r="N715" s="12" t="b">
        <f>IF(ISNUMBER(SEARCH(AB$1,$B715)),MAX(N$1:N714)+1)</f>
        <v>0</v>
      </c>
      <c r="O715" s="12">
        <f>'AB Touchpoint System Workbook'!K726</f>
        <v>0</v>
      </c>
      <c r="P715" s="13">
        <f t="shared" si="23"/>
        <v>714</v>
      </c>
    </row>
    <row r="716" spans="1:16" x14ac:dyDescent="0.15">
      <c r="A716" s="9">
        <f>'AB Touchpoint System Workbook'!M727</f>
        <v>0</v>
      </c>
      <c r="B716" s="12" t="str">
        <f t="shared" si="22"/>
        <v>00</v>
      </c>
      <c r="C716" s="12" t="b">
        <f>IF(ISNUMBER(SEARCH(Q$1,$B716)),MAX(C$1:C715)+1)</f>
        <v>0</v>
      </c>
      <c r="D716" s="12" t="b">
        <f>IF(ISNUMBER(SEARCH(R$1,$B716)),MAX(D$1:D715)+1)</f>
        <v>0</v>
      </c>
      <c r="E716" s="12" t="b">
        <f>IF(ISNUMBER(SEARCH(S$1,$B716)),MAX(E$1:E715)+1)</f>
        <v>0</v>
      </c>
      <c r="F716" s="12" t="b">
        <f>IF(ISNUMBER(SEARCH(T$1,$B716)),MAX(F$1:F715)+1)</f>
        <v>0</v>
      </c>
      <c r="G716" s="12" t="b">
        <f>IF(ISNUMBER(SEARCH(U$1,$B716)),MAX(G$1:G715)+1)</f>
        <v>0</v>
      </c>
      <c r="H716" s="12" t="b">
        <f>IF(ISNUMBER(SEARCH(V$1,$B716)),MAX(H$1:H715)+1)</f>
        <v>0</v>
      </c>
      <c r="I716" s="12" t="b">
        <f>IF(ISNUMBER(SEARCH(W$1,$B716)),MAX(I$1:I715)+1)</f>
        <v>0</v>
      </c>
      <c r="J716" s="12" t="b">
        <f>IF(ISNUMBER(SEARCH(X$1,$B716)),MAX(J$1:J715)+1)</f>
        <v>0</v>
      </c>
      <c r="K716" s="12" t="b">
        <f>IF(ISNUMBER(SEARCH(Y$1,$B716)),MAX(K$1:K715)+1)</f>
        <v>0</v>
      </c>
      <c r="L716" s="12" t="b">
        <f>IF(ISNUMBER(SEARCH(Z$1,$B716)),MAX(L$1:L715)+1)</f>
        <v>0</v>
      </c>
      <c r="M716" s="12" t="b">
        <f>IF(ISNUMBER(SEARCH(AA$1,$B716)),MAX(M$1:M715)+1)</f>
        <v>0</v>
      </c>
      <c r="N716" s="12" t="b">
        <f>IF(ISNUMBER(SEARCH(AB$1,$B716)),MAX(N$1:N715)+1)</f>
        <v>0</v>
      </c>
      <c r="O716" s="12">
        <f>'AB Touchpoint System Workbook'!K727</f>
        <v>0</v>
      </c>
      <c r="P716" s="13">
        <f t="shared" si="23"/>
        <v>715</v>
      </c>
    </row>
    <row r="717" spans="1:16" x14ac:dyDescent="0.15">
      <c r="A717" s="9">
        <f>'AB Touchpoint System Workbook'!M728</f>
        <v>0</v>
      </c>
      <c r="B717" s="12" t="str">
        <f t="shared" si="22"/>
        <v>00</v>
      </c>
      <c r="C717" s="12" t="b">
        <f>IF(ISNUMBER(SEARCH(Q$1,$B717)),MAX(C$1:C716)+1)</f>
        <v>0</v>
      </c>
      <c r="D717" s="12" t="b">
        <f>IF(ISNUMBER(SEARCH(R$1,$B717)),MAX(D$1:D716)+1)</f>
        <v>0</v>
      </c>
      <c r="E717" s="12" t="b">
        <f>IF(ISNUMBER(SEARCH(S$1,$B717)),MAX(E$1:E716)+1)</f>
        <v>0</v>
      </c>
      <c r="F717" s="12" t="b">
        <f>IF(ISNUMBER(SEARCH(T$1,$B717)),MAX(F$1:F716)+1)</f>
        <v>0</v>
      </c>
      <c r="G717" s="12" t="b">
        <f>IF(ISNUMBER(SEARCH(U$1,$B717)),MAX(G$1:G716)+1)</f>
        <v>0</v>
      </c>
      <c r="H717" s="12" t="b">
        <f>IF(ISNUMBER(SEARCH(V$1,$B717)),MAX(H$1:H716)+1)</f>
        <v>0</v>
      </c>
      <c r="I717" s="12" t="b">
        <f>IF(ISNUMBER(SEARCH(W$1,$B717)),MAX(I$1:I716)+1)</f>
        <v>0</v>
      </c>
      <c r="J717" s="12" t="b">
        <f>IF(ISNUMBER(SEARCH(X$1,$B717)),MAX(J$1:J716)+1)</f>
        <v>0</v>
      </c>
      <c r="K717" s="12" t="b">
        <f>IF(ISNUMBER(SEARCH(Y$1,$B717)),MAX(K$1:K716)+1)</f>
        <v>0</v>
      </c>
      <c r="L717" s="12" t="b">
        <f>IF(ISNUMBER(SEARCH(Z$1,$B717)),MAX(L$1:L716)+1)</f>
        <v>0</v>
      </c>
      <c r="M717" s="12" t="b">
        <f>IF(ISNUMBER(SEARCH(AA$1,$B717)),MAX(M$1:M716)+1)</f>
        <v>0</v>
      </c>
      <c r="N717" s="12" t="b">
        <f>IF(ISNUMBER(SEARCH(AB$1,$B717)),MAX(N$1:N716)+1)</f>
        <v>0</v>
      </c>
      <c r="O717" s="12">
        <f>'AB Touchpoint System Workbook'!K728</f>
        <v>0</v>
      </c>
      <c r="P717" s="13">
        <f t="shared" si="23"/>
        <v>716</v>
      </c>
    </row>
    <row r="718" spans="1:16" x14ac:dyDescent="0.15">
      <c r="A718" s="9">
        <f>'AB Touchpoint System Workbook'!M729</f>
        <v>0</v>
      </c>
      <c r="B718" s="12" t="str">
        <f t="shared" si="22"/>
        <v>00</v>
      </c>
      <c r="C718" s="12" t="b">
        <f>IF(ISNUMBER(SEARCH(Q$1,$B718)),MAX(C$1:C717)+1)</f>
        <v>0</v>
      </c>
      <c r="D718" s="12" t="b">
        <f>IF(ISNUMBER(SEARCH(R$1,$B718)),MAX(D$1:D717)+1)</f>
        <v>0</v>
      </c>
      <c r="E718" s="12" t="b">
        <f>IF(ISNUMBER(SEARCH(S$1,$B718)),MAX(E$1:E717)+1)</f>
        <v>0</v>
      </c>
      <c r="F718" s="12" t="b">
        <f>IF(ISNUMBER(SEARCH(T$1,$B718)),MAX(F$1:F717)+1)</f>
        <v>0</v>
      </c>
      <c r="G718" s="12" t="b">
        <f>IF(ISNUMBER(SEARCH(U$1,$B718)),MAX(G$1:G717)+1)</f>
        <v>0</v>
      </c>
      <c r="H718" s="12" t="b">
        <f>IF(ISNUMBER(SEARCH(V$1,$B718)),MAX(H$1:H717)+1)</f>
        <v>0</v>
      </c>
      <c r="I718" s="12" t="b">
        <f>IF(ISNUMBER(SEARCH(W$1,$B718)),MAX(I$1:I717)+1)</f>
        <v>0</v>
      </c>
      <c r="J718" s="12" t="b">
        <f>IF(ISNUMBER(SEARCH(X$1,$B718)),MAX(J$1:J717)+1)</f>
        <v>0</v>
      </c>
      <c r="K718" s="12" t="b">
        <f>IF(ISNUMBER(SEARCH(Y$1,$B718)),MAX(K$1:K717)+1)</f>
        <v>0</v>
      </c>
      <c r="L718" s="12" t="b">
        <f>IF(ISNUMBER(SEARCH(Z$1,$B718)),MAX(L$1:L717)+1)</f>
        <v>0</v>
      </c>
      <c r="M718" s="12" t="b">
        <f>IF(ISNUMBER(SEARCH(AA$1,$B718)),MAX(M$1:M717)+1)</f>
        <v>0</v>
      </c>
      <c r="N718" s="12" t="b">
        <f>IF(ISNUMBER(SEARCH(AB$1,$B718)),MAX(N$1:N717)+1)</f>
        <v>0</v>
      </c>
      <c r="O718" s="12">
        <f>'AB Touchpoint System Workbook'!K729</f>
        <v>0</v>
      </c>
      <c r="P718" s="13">
        <f t="shared" si="23"/>
        <v>717</v>
      </c>
    </row>
    <row r="719" spans="1:16" x14ac:dyDescent="0.15">
      <c r="A719" s="9">
        <f>'AB Touchpoint System Workbook'!M730</f>
        <v>0</v>
      </c>
      <c r="B719" s="12" t="str">
        <f t="shared" si="22"/>
        <v>00</v>
      </c>
      <c r="C719" s="12" t="b">
        <f>IF(ISNUMBER(SEARCH(Q$1,$B719)),MAX(C$1:C718)+1)</f>
        <v>0</v>
      </c>
      <c r="D719" s="12" t="b">
        <f>IF(ISNUMBER(SEARCH(R$1,$B719)),MAX(D$1:D718)+1)</f>
        <v>0</v>
      </c>
      <c r="E719" s="12" t="b">
        <f>IF(ISNUMBER(SEARCH(S$1,$B719)),MAX(E$1:E718)+1)</f>
        <v>0</v>
      </c>
      <c r="F719" s="12" t="b">
        <f>IF(ISNUMBER(SEARCH(T$1,$B719)),MAX(F$1:F718)+1)</f>
        <v>0</v>
      </c>
      <c r="G719" s="12" t="b">
        <f>IF(ISNUMBER(SEARCH(U$1,$B719)),MAX(G$1:G718)+1)</f>
        <v>0</v>
      </c>
      <c r="H719" s="12" t="b">
        <f>IF(ISNUMBER(SEARCH(V$1,$B719)),MAX(H$1:H718)+1)</f>
        <v>0</v>
      </c>
      <c r="I719" s="12" t="b">
        <f>IF(ISNUMBER(SEARCH(W$1,$B719)),MAX(I$1:I718)+1)</f>
        <v>0</v>
      </c>
      <c r="J719" s="12" t="b">
        <f>IF(ISNUMBER(SEARCH(X$1,$B719)),MAX(J$1:J718)+1)</f>
        <v>0</v>
      </c>
      <c r="K719" s="12" t="b">
        <f>IF(ISNUMBER(SEARCH(Y$1,$B719)),MAX(K$1:K718)+1)</f>
        <v>0</v>
      </c>
      <c r="L719" s="12" t="b">
        <f>IF(ISNUMBER(SEARCH(Z$1,$B719)),MAX(L$1:L718)+1)</f>
        <v>0</v>
      </c>
      <c r="M719" s="12" t="b">
        <f>IF(ISNUMBER(SEARCH(AA$1,$B719)),MAX(M$1:M718)+1)</f>
        <v>0</v>
      </c>
      <c r="N719" s="12" t="b">
        <f>IF(ISNUMBER(SEARCH(AB$1,$B719)),MAX(N$1:N718)+1)</f>
        <v>0</v>
      </c>
      <c r="O719" s="12">
        <f>'AB Touchpoint System Workbook'!K730</f>
        <v>0</v>
      </c>
      <c r="P719" s="13">
        <f t="shared" si="23"/>
        <v>718</v>
      </c>
    </row>
    <row r="720" spans="1:16" x14ac:dyDescent="0.15">
      <c r="A720" s="9">
        <f>'AB Touchpoint System Workbook'!M731</f>
        <v>0</v>
      </c>
      <c r="B720" s="12" t="str">
        <f t="shared" si="22"/>
        <v>00</v>
      </c>
      <c r="C720" s="12" t="b">
        <f>IF(ISNUMBER(SEARCH(Q$1,$B720)),MAX(C$1:C719)+1)</f>
        <v>0</v>
      </c>
      <c r="D720" s="12" t="b">
        <f>IF(ISNUMBER(SEARCH(R$1,$B720)),MAX(D$1:D719)+1)</f>
        <v>0</v>
      </c>
      <c r="E720" s="12" t="b">
        <f>IF(ISNUMBER(SEARCH(S$1,$B720)),MAX(E$1:E719)+1)</f>
        <v>0</v>
      </c>
      <c r="F720" s="12" t="b">
        <f>IF(ISNUMBER(SEARCH(T$1,$B720)),MAX(F$1:F719)+1)</f>
        <v>0</v>
      </c>
      <c r="G720" s="12" t="b">
        <f>IF(ISNUMBER(SEARCH(U$1,$B720)),MAX(G$1:G719)+1)</f>
        <v>0</v>
      </c>
      <c r="H720" s="12" t="b">
        <f>IF(ISNUMBER(SEARCH(V$1,$B720)),MAX(H$1:H719)+1)</f>
        <v>0</v>
      </c>
      <c r="I720" s="12" t="b">
        <f>IF(ISNUMBER(SEARCH(W$1,$B720)),MAX(I$1:I719)+1)</f>
        <v>0</v>
      </c>
      <c r="J720" s="12" t="b">
        <f>IF(ISNUMBER(SEARCH(X$1,$B720)),MAX(J$1:J719)+1)</f>
        <v>0</v>
      </c>
      <c r="K720" s="12" t="b">
        <f>IF(ISNUMBER(SEARCH(Y$1,$B720)),MAX(K$1:K719)+1)</f>
        <v>0</v>
      </c>
      <c r="L720" s="12" t="b">
        <f>IF(ISNUMBER(SEARCH(Z$1,$B720)),MAX(L$1:L719)+1)</f>
        <v>0</v>
      </c>
      <c r="M720" s="12" t="b">
        <f>IF(ISNUMBER(SEARCH(AA$1,$B720)),MAX(M$1:M719)+1)</f>
        <v>0</v>
      </c>
      <c r="N720" s="12" t="b">
        <f>IF(ISNUMBER(SEARCH(AB$1,$B720)),MAX(N$1:N719)+1)</f>
        <v>0</v>
      </c>
      <c r="O720" s="12">
        <f>'AB Touchpoint System Workbook'!K731</f>
        <v>0</v>
      </c>
      <c r="P720" s="13">
        <f t="shared" si="23"/>
        <v>719</v>
      </c>
    </row>
    <row r="721" spans="1:16" x14ac:dyDescent="0.15">
      <c r="A721" s="9">
        <f>'AB Touchpoint System Workbook'!M732</f>
        <v>0</v>
      </c>
      <c r="B721" s="12" t="str">
        <f t="shared" si="22"/>
        <v>00</v>
      </c>
      <c r="C721" s="12" t="b">
        <f>IF(ISNUMBER(SEARCH(Q$1,$B721)),MAX(C$1:C720)+1)</f>
        <v>0</v>
      </c>
      <c r="D721" s="12" t="b">
        <f>IF(ISNUMBER(SEARCH(R$1,$B721)),MAX(D$1:D720)+1)</f>
        <v>0</v>
      </c>
      <c r="E721" s="12" t="b">
        <f>IF(ISNUMBER(SEARCH(S$1,$B721)),MAX(E$1:E720)+1)</f>
        <v>0</v>
      </c>
      <c r="F721" s="12" t="b">
        <f>IF(ISNUMBER(SEARCH(T$1,$B721)),MAX(F$1:F720)+1)</f>
        <v>0</v>
      </c>
      <c r="G721" s="12" t="b">
        <f>IF(ISNUMBER(SEARCH(U$1,$B721)),MAX(G$1:G720)+1)</f>
        <v>0</v>
      </c>
      <c r="H721" s="12" t="b">
        <f>IF(ISNUMBER(SEARCH(V$1,$B721)),MAX(H$1:H720)+1)</f>
        <v>0</v>
      </c>
      <c r="I721" s="12" t="b">
        <f>IF(ISNUMBER(SEARCH(W$1,$B721)),MAX(I$1:I720)+1)</f>
        <v>0</v>
      </c>
      <c r="J721" s="12" t="b">
        <f>IF(ISNUMBER(SEARCH(X$1,$B721)),MAX(J$1:J720)+1)</f>
        <v>0</v>
      </c>
      <c r="K721" s="12" t="b">
        <f>IF(ISNUMBER(SEARCH(Y$1,$B721)),MAX(K$1:K720)+1)</f>
        <v>0</v>
      </c>
      <c r="L721" s="12" t="b">
        <f>IF(ISNUMBER(SEARCH(Z$1,$B721)),MAX(L$1:L720)+1)</f>
        <v>0</v>
      </c>
      <c r="M721" s="12" t="b">
        <f>IF(ISNUMBER(SEARCH(AA$1,$B721)),MAX(M$1:M720)+1)</f>
        <v>0</v>
      </c>
      <c r="N721" s="12" t="b">
        <f>IF(ISNUMBER(SEARCH(AB$1,$B721)),MAX(N$1:N720)+1)</f>
        <v>0</v>
      </c>
      <c r="O721" s="12">
        <f>'AB Touchpoint System Workbook'!K732</f>
        <v>0</v>
      </c>
      <c r="P721" s="13">
        <f t="shared" si="23"/>
        <v>720</v>
      </c>
    </row>
    <row r="722" spans="1:16" x14ac:dyDescent="0.15">
      <c r="A722" s="9">
        <f>'AB Touchpoint System Workbook'!M733</f>
        <v>0</v>
      </c>
      <c r="B722" s="12" t="str">
        <f t="shared" si="22"/>
        <v>00</v>
      </c>
      <c r="C722" s="12" t="b">
        <f>IF(ISNUMBER(SEARCH(Q$1,$B722)),MAX(C$1:C721)+1)</f>
        <v>0</v>
      </c>
      <c r="D722" s="12" t="b">
        <f>IF(ISNUMBER(SEARCH(R$1,$B722)),MAX(D$1:D721)+1)</f>
        <v>0</v>
      </c>
      <c r="E722" s="12" t="b">
        <f>IF(ISNUMBER(SEARCH(S$1,$B722)),MAX(E$1:E721)+1)</f>
        <v>0</v>
      </c>
      <c r="F722" s="12" t="b">
        <f>IF(ISNUMBER(SEARCH(T$1,$B722)),MAX(F$1:F721)+1)</f>
        <v>0</v>
      </c>
      <c r="G722" s="12" t="b">
        <f>IF(ISNUMBER(SEARCH(U$1,$B722)),MAX(G$1:G721)+1)</f>
        <v>0</v>
      </c>
      <c r="H722" s="12" t="b">
        <f>IF(ISNUMBER(SEARCH(V$1,$B722)),MAX(H$1:H721)+1)</f>
        <v>0</v>
      </c>
      <c r="I722" s="12" t="b">
        <f>IF(ISNUMBER(SEARCH(W$1,$B722)),MAX(I$1:I721)+1)</f>
        <v>0</v>
      </c>
      <c r="J722" s="12" t="b">
        <f>IF(ISNUMBER(SEARCH(X$1,$B722)),MAX(J$1:J721)+1)</f>
        <v>0</v>
      </c>
      <c r="K722" s="12" t="b">
        <f>IF(ISNUMBER(SEARCH(Y$1,$B722)),MAX(K$1:K721)+1)</f>
        <v>0</v>
      </c>
      <c r="L722" s="12" t="b">
        <f>IF(ISNUMBER(SEARCH(Z$1,$B722)),MAX(L$1:L721)+1)</f>
        <v>0</v>
      </c>
      <c r="M722" s="12" t="b">
        <f>IF(ISNUMBER(SEARCH(AA$1,$B722)),MAX(M$1:M721)+1)</f>
        <v>0</v>
      </c>
      <c r="N722" s="12" t="b">
        <f>IF(ISNUMBER(SEARCH(AB$1,$B722)),MAX(N$1:N721)+1)</f>
        <v>0</v>
      </c>
      <c r="O722" s="12">
        <f>'AB Touchpoint System Workbook'!K733</f>
        <v>0</v>
      </c>
      <c r="P722" s="13">
        <f t="shared" si="23"/>
        <v>721</v>
      </c>
    </row>
    <row r="723" spans="1:16" x14ac:dyDescent="0.15">
      <c r="A723" s="9">
        <f>'AB Touchpoint System Workbook'!M734</f>
        <v>0</v>
      </c>
      <c r="B723" s="12" t="str">
        <f t="shared" si="22"/>
        <v>00</v>
      </c>
      <c r="C723" s="12" t="b">
        <f>IF(ISNUMBER(SEARCH(Q$1,$B723)),MAX(C$1:C722)+1)</f>
        <v>0</v>
      </c>
      <c r="D723" s="12" t="b">
        <f>IF(ISNUMBER(SEARCH(R$1,$B723)),MAX(D$1:D722)+1)</f>
        <v>0</v>
      </c>
      <c r="E723" s="12" t="b">
        <f>IF(ISNUMBER(SEARCH(S$1,$B723)),MAX(E$1:E722)+1)</f>
        <v>0</v>
      </c>
      <c r="F723" s="12" t="b">
        <f>IF(ISNUMBER(SEARCH(T$1,$B723)),MAX(F$1:F722)+1)</f>
        <v>0</v>
      </c>
      <c r="G723" s="12" t="b">
        <f>IF(ISNUMBER(SEARCH(U$1,$B723)),MAX(G$1:G722)+1)</f>
        <v>0</v>
      </c>
      <c r="H723" s="12" t="b">
        <f>IF(ISNUMBER(SEARCH(V$1,$B723)),MAX(H$1:H722)+1)</f>
        <v>0</v>
      </c>
      <c r="I723" s="12" t="b">
        <f>IF(ISNUMBER(SEARCH(W$1,$B723)),MAX(I$1:I722)+1)</f>
        <v>0</v>
      </c>
      <c r="J723" s="12" t="b">
        <f>IF(ISNUMBER(SEARCH(X$1,$B723)),MAX(J$1:J722)+1)</f>
        <v>0</v>
      </c>
      <c r="K723" s="12" t="b">
        <f>IF(ISNUMBER(SEARCH(Y$1,$B723)),MAX(K$1:K722)+1)</f>
        <v>0</v>
      </c>
      <c r="L723" s="12" t="b">
        <f>IF(ISNUMBER(SEARCH(Z$1,$B723)),MAX(L$1:L722)+1)</f>
        <v>0</v>
      </c>
      <c r="M723" s="12" t="b">
        <f>IF(ISNUMBER(SEARCH(AA$1,$B723)),MAX(M$1:M722)+1)</f>
        <v>0</v>
      </c>
      <c r="N723" s="12" t="b">
        <f>IF(ISNUMBER(SEARCH(AB$1,$B723)),MAX(N$1:N722)+1)</f>
        <v>0</v>
      </c>
      <c r="O723" s="12">
        <f>'AB Touchpoint System Workbook'!K734</f>
        <v>0</v>
      </c>
      <c r="P723" s="13">
        <f t="shared" si="23"/>
        <v>722</v>
      </c>
    </row>
    <row r="724" spans="1:16" x14ac:dyDescent="0.15">
      <c r="A724" s="9">
        <f>'AB Touchpoint System Workbook'!M735</f>
        <v>0</v>
      </c>
      <c r="B724" s="12" t="str">
        <f t="shared" si="22"/>
        <v>00</v>
      </c>
      <c r="C724" s="12" t="b">
        <f>IF(ISNUMBER(SEARCH(Q$1,$B724)),MAX(C$1:C723)+1)</f>
        <v>0</v>
      </c>
      <c r="D724" s="12" t="b">
        <f>IF(ISNUMBER(SEARCH(R$1,$B724)),MAX(D$1:D723)+1)</f>
        <v>0</v>
      </c>
      <c r="E724" s="12" t="b">
        <f>IF(ISNUMBER(SEARCH(S$1,$B724)),MAX(E$1:E723)+1)</f>
        <v>0</v>
      </c>
      <c r="F724" s="12" t="b">
        <f>IF(ISNUMBER(SEARCH(T$1,$B724)),MAX(F$1:F723)+1)</f>
        <v>0</v>
      </c>
      <c r="G724" s="12" t="b">
        <f>IF(ISNUMBER(SEARCH(U$1,$B724)),MAX(G$1:G723)+1)</f>
        <v>0</v>
      </c>
      <c r="H724" s="12" t="b">
        <f>IF(ISNUMBER(SEARCH(V$1,$B724)),MAX(H$1:H723)+1)</f>
        <v>0</v>
      </c>
      <c r="I724" s="12" t="b">
        <f>IF(ISNUMBER(SEARCH(W$1,$B724)),MAX(I$1:I723)+1)</f>
        <v>0</v>
      </c>
      <c r="J724" s="12" t="b">
        <f>IF(ISNUMBER(SEARCH(X$1,$B724)),MAX(J$1:J723)+1)</f>
        <v>0</v>
      </c>
      <c r="K724" s="12" t="b">
        <f>IF(ISNUMBER(SEARCH(Y$1,$B724)),MAX(K$1:K723)+1)</f>
        <v>0</v>
      </c>
      <c r="L724" s="12" t="b">
        <f>IF(ISNUMBER(SEARCH(Z$1,$B724)),MAX(L$1:L723)+1)</f>
        <v>0</v>
      </c>
      <c r="M724" s="12" t="b">
        <f>IF(ISNUMBER(SEARCH(AA$1,$B724)),MAX(M$1:M723)+1)</f>
        <v>0</v>
      </c>
      <c r="N724" s="12" t="b">
        <f>IF(ISNUMBER(SEARCH(AB$1,$B724)),MAX(N$1:N723)+1)</f>
        <v>0</v>
      </c>
      <c r="O724" s="12">
        <f>'AB Touchpoint System Workbook'!K735</f>
        <v>0</v>
      </c>
      <c r="P724" s="13">
        <f t="shared" si="23"/>
        <v>723</v>
      </c>
    </row>
    <row r="725" spans="1:16" x14ac:dyDescent="0.15">
      <c r="A725" s="9">
        <f>'AB Touchpoint System Workbook'!M736</f>
        <v>0</v>
      </c>
      <c r="B725" s="12" t="str">
        <f t="shared" si="22"/>
        <v>00</v>
      </c>
      <c r="C725" s="12" t="b">
        <f>IF(ISNUMBER(SEARCH(Q$1,$B725)),MAX(C$1:C724)+1)</f>
        <v>0</v>
      </c>
      <c r="D725" s="12" t="b">
        <f>IF(ISNUMBER(SEARCH(R$1,$B725)),MAX(D$1:D724)+1)</f>
        <v>0</v>
      </c>
      <c r="E725" s="12" t="b">
        <f>IF(ISNUMBER(SEARCH(S$1,$B725)),MAX(E$1:E724)+1)</f>
        <v>0</v>
      </c>
      <c r="F725" s="12" t="b">
        <f>IF(ISNUMBER(SEARCH(T$1,$B725)),MAX(F$1:F724)+1)</f>
        <v>0</v>
      </c>
      <c r="G725" s="12" t="b">
        <f>IF(ISNUMBER(SEARCH(U$1,$B725)),MAX(G$1:G724)+1)</f>
        <v>0</v>
      </c>
      <c r="H725" s="12" t="b">
        <f>IF(ISNUMBER(SEARCH(V$1,$B725)),MAX(H$1:H724)+1)</f>
        <v>0</v>
      </c>
      <c r="I725" s="12" t="b">
        <f>IF(ISNUMBER(SEARCH(W$1,$B725)),MAX(I$1:I724)+1)</f>
        <v>0</v>
      </c>
      <c r="J725" s="12" t="b">
        <f>IF(ISNUMBER(SEARCH(X$1,$B725)),MAX(J$1:J724)+1)</f>
        <v>0</v>
      </c>
      <c r="K725" s="12" t="b">
        <f>IF(ISNUMBER(SEARCH(Y$1,$B725)),MAX(K$1:K724)+1)</f>
        <v>0</v>
      </c>
      <c r="L725" s="12" t="b">
        <f>IF(ISNUMBER(SEARCH(Z$1,$B725)),MAX(L$1:L724)+1)</f>
        <v>0</v>
      </c>
      <c r="M725" s="12" t="b">
        <f>IF(ISNUMBER(SEARCH(AA$1,$B725)),MAX(M$1:M724)+1)</f>
        <v>0</v>
      </c>
      <c r="N725" s="12" t="b">
        <f>IF(ISNUMBER(SEARCH(AB$1,$B725)),MAX(N$1:N724)+1)</f>
        <v>0</v>
      </c>
      <c r="O725" s="12">
        <f>'AB Touchpoint System Workbook'!K736</f>
        <v>0</v>
      </c>
      <c r="P725" s="13">
        <f t="shared" si="23"/>
        <v>724</v>
      </c>
    </row>
    <row r="726" spans="1:16" x14ac:dyDescent="0.15">
      <c r="A726" s="9">
        <f>'AB Touchpoint System Workbook'!M737</f>
        <v>0</v>
      </c>
      <c r="B726" s="12" t="str">
        <f t="shared" si="22"/>
        <v>00</v>
      </c>
      <c r="C726" s="12" t="b">
        <f>IF(ISNUMBER(SEARCH(Q$1,$B726)),MAX(C$1:C725)+1)</f>
        <v>0</v>
      </c>
      <c r="D726" s="12" t="b">
        <f>IF(ISNUMBER(SEARCH(R$1,$B726)),MAX(D$1:D725)+1)</f>
        <v>0</v>
      </c>
      <c r="E726" s="12" t="b">
        <f>IF(ISNUMBER(SEARCH(S$1,$B726)),MAX(E$1:E725)+1)</f>
        <v>0</v>
      </c>
      <c r="F726" s="12" t="b">
        <f>IF(ISNUMBER(SEARCH(T$1,$B726)),MAX(F$1:F725)+1)</f>
        <v>0</v>
      </c>
      <c r="G726" s="12" t="b">
        <f>IF(ISNUMBER(SEARCH(U$1,$B726)),MAX(G$1:G725)+1)</f>
        <v>0</v>
      </c>
      <c r="H726" s="12" t="b">
        <f>IF(ISNUMBER(SEARCH(V$1,$B726)),MAX(H$1:H725)+1)</f>
        <v>0</v>
      </c>
      <c r="I726" s="12" t="b">
        <f>IF(ISNUMBER(SEARCH(W$1,$B726)),MAX(I$1:I725)+1)</f>
        <v>0</v>
      </c>
      <c r="J726" s="12" t="b">
        <f>IF(ISNUMBER(SEARCH(X$1,$B726)),MAX(J$1:J725)+1)</f>
        <v>0</v>
      </c>
      <c r="K726" s="12" t="b">
        <f>IF(ISNUMBER(SEARCH(Y$1,$B726)),MAX(K$1:K725)+1)</f>
        <v>0</v>
      </c>
      <c r="L726" s="12" t="b">
        <f>IF(ISNUMBER(SEARCH(Z$1,$B726)),MAX(L$1:L725)+1)</f>
        <v>0</v>
      </c>
      <c r="M726" s="12" t="b">
        <f>IF(ISNUMBER(SEARCH(AA$1,$B726)),MAX(M$1:M725)+1)</f>
        <v>0</v>
      </c>
      <c r="N726" s="12" t="b">
        <f>IF(ISNUMBER(SEARCH(AB$1,$B726)),MAX(N$1:N725)+1)</f>
        <v>0</v>
      </c>
      <c r="O726" s="12">
        <f>'AB Touchpoint System Workbook'!K737</f>
        <v>0</v>
      </c>
      <c r="P726" s="13">
        <f t="shared" si="23"/>
        <v>725</v>
      </c>
    </row>
    <row r="727" spans="1:16" x14ac:dyDescent="0.15">
      <c r="A727" s="9">
        <f>'AB Touchpoint System Workbook'!M738</f>
        <v>0</v>
      </c>
      <c r="B727" s="12" t="str">
        <f t="shared" si="22"/>
        <v>00</v>
      </c>
      <c r="C727" s="12" t="b">
        <f>IF(ISNUMBER(SEARCH(Q$1,$B727)),MAX(C$1:C726)+1)</f>
        <v>0</v>
      </c>
      <c r="D727" s="12" t="b">
        <f>IF(ISNUMBER(SEARCH(R$1,$B727)),MAX(D$1:D726)+1)</f>
        <v>0</v>
      </c>
      <c r="E727" s="12" t="b">
        <f>IF(ISNUMBER(SEARCH(S$1,$B727)),MAX(E$1:E726)+1)</f>
        <v>0</v>
      </c>
      <c r="F727" s="12" t="b">
        <f>IF(ISNUMBER(SEARCH(T$1,$B727)),MAX(F$1:F726)+1)</f>
        <v>0</v>
      </c>
      <c r="G727" s="12" t="b">
        <f>IF(ISNUMBER(SEARCH(U$1,$B727)),MAX(G$1:G726)+1)</f>
        <v>0</v>
      </c>
      <c r="H727" s="12" t="b">
        <f>IF(ISNUMBER(SEARCH(V$1,$B727)),MAX(H$1:H726)+1)</f>
        <v>0</v>
      </c>
      <c r="I727" s="12" t="b">
        <f>IF(ISNUMBER(SEARCH(W$1,$B727)),MAX(I$1:I726)+1)</f>
        <v>0</v>
      </c>
      <c r="J727" s="12" t="b">
        <f>IF(ISNUMBER(SEARCH(X$1,$B727)),MAX(J$1:J726)+1)</f>
        <v>0</v>
      </c>
      <c r="K727" s="12" t="b">
        <f>IF(ISNUMBER(SEARCH(Y$1,$B727)),MAX(K$1:K726)+1)</f>
        <v>0</v>
      </c>
      <c r="L727" s="12" t="b">
        <f>IF(ISNUMBER(SEARCH(Z$1,$B727)),MAX(L$1:L726)+1)</f>
        <v>0</v>
      </c>
      <c r="M727" s="12" t="b">
        <f>IF(ISNUMBER(SEARCH(AA$1,$B727)),MAX(M$1:M726)+1)</f>
        <v>0</v>
      </c>
      <c r="N727" s="12" t="b">
        <f>IF(ISNUMBER(SEARCH(AB$1,$B727)),MAX(N$1:N726)+1)</f>
        <v>0</v>
      </c>
      <c r="O727" s="12">
        <f>'AB Touchpoint System Workbook'!K738</f>
        <v>0</v>
      </c>
      <c r="P727" s="13">
        <f t="shared" si="23"/>
        <v>726</v>
      </c>
    </row>
    <row r="728" spans="1:16" x14ac:dyDescent="0.15">
      <c r="A728" s="9">
        <f>'AB Touchpoint System Workbook'!M739</f>
        <v>0</v>
      </c>
      <c r="B728" s="12" t="str">
        <f t="shared" si="22"/>
        <v>00</v>
      </c>
      <c r="C728" s="12" t="b">
        <f>IF(ISNUMBER(SEARCH(Q$1,$B728)),MAX(C$1:C727)+1)</f>
        <v>0</v>
      </c>
      <c r="D728" s="12" t="b">
        <f>IF(ISNUMBER(SEARCH(R$1,$B728)),MAX(D$1:D727)+1)</f>
        <v>0</v>
      </c>
      <c r="E728" s="12" t="b">
        <f>IF(ISNUMBER(SEARCH(S$1,$B728)),MAX(E$1:E727)+1)</f>
        <v>0</v>
      </c>
      <c r="F728" s="12" t="b">
        <f>IF(ISNUMBER(SEARCH(T$1,$B728)),MAX(F$1:F727)+1)</f>
        <v>0</v>
      </c>
      <c r="G728" s="12" t="b">
        <f>IF(ISNUMBER(SEARCH(U$1,$B728)),MAX(G$1:G727)+1)</f>
        <v>0</v>
      </c>
      <c r="H728" s="12" t="b">
        <f>IF(ISNUMBER(SEARCH(V$1,$B728)),MAX(H$1:H727)+1)</f>
        <v>0</v>
      </c>
      <c r="I728" s="12" t="b">
        <f>IF(ISNUMBER(SEARCH(W$1,$B728)),MAX(I$1:I727)+1)</f>
        <v>0</v>
      </c>
      <c r="J728" s="12" t="b">
        <f>IF(ISNUMBER(SEARCH(X$1,$B728)),MAX(J$1:J727)+1)</f>
        <v>0</v>
      </c>
      <c r="K728" s="12" t="b">
        <f>IF(ISNUMBER(SEARCH(Y$1,$B728)),MAX(K$1:K727)+1)</f>
        <v>0</v>
      </c>
      <c r="L728" s="12" t="b">
        <f>IF(ISNUMBER(SEARCH(Z$1,$B728)),MAX(L$1:L727)+1)</f>
        <v>0</v>
      </c>
      <c r="M728" s="12" t="b">
        <f>IF(ISNUMBER(SEARCH(AA$1,$B728)),MAX(M$1:M727)+1)</f>
        <v>0</v>
      </c>
      <c r="N728" s="12" t="b">
        <f>IF(ISNUMBER(SEARCH(AB$1,$B728)),MAX(N$1:N727)+1)</f>
        <v>0</v>
      </c>
      <c r="O728" s="12">
        <f>'AB Touchpoint System Workbook'!K739</f>
        <v>0</v>
      </c>
      <c r="P728" s="13">
        <f t="shared" si="23"/>
        <v>727</v>
      </c>
    </row>
    <row r="729" spans="1:16" x14ac:dyDescent="0.15">
      <c r="A729" s="9">
        <f>'AB Touchpoint System Workbook'!M740</f>
        <v>0</v>
      </c>
      <c r="B729" s="12" t="str">
        <f t="shared" si="22"/>
        <v>00</v>
      </c>
      <c r="C729" s="12" t="b">
        <f>IF(ISNUMBER(SEARCH(Q$1,$B729)),MAX(C$1:C728)+1)</f>
        <v>0</v>
      </c>
      <c r="D729" s="12" t="b">
        <f>IF(ISNUMBER(SEARCH(R$1,$B729)),MAX(D$1:D728)+1)</f>
        <v>0</v>
      </c>
      <c r="E729" s="12" t="b">
        <f>IF(ISNUMBER(SEARCH(S$1,$B729)),MAX(E$1:E728)+1)</f>
        <v>0</v>
      </c>
      <c r="F729" s="12" t="b">
        <f>IF(ISNUMBER(SEARCH(T$1,$B729)),MAX(F$1:F728)+1)</f>
        <v>0</v>
      </c>
      <c r="G729" s="12" t="b">
        <f>IF(ISNUMBER(SEARCH(U$1,$B729)),MAX(G$1:G728)+1)</f>
        <v>0</v>
      </c>
      <c r="H729" s="12" t="b">
        <f>IF(ISNUMBER(SEARCH(V$1,$B729)),MAX(H$1:H728)+1)</f>
        <v>0</v>
      </c>
      <c r="I729" s="12" t="b">
        <f>IF(ISNUMBER(SEARCH(W$1,$B729)),MAX(I$1:I728)+1)</f>
        <v>0</v>
      </c>
      <c r="J729" s="12" t="b">
        <f>IF(ISNUMBER(SEARCH(X$1,$B729)),MAX(J$1:J728)+1)</f>
        <v>0</v>
      </c>
      <c r="K729" s="12" t="b">
        <f>IF(ISNUMBER(SEARCH(Y$1,$B729)),MAX(K$1:K728)+1)</f>
        <v>0</v>
      </c>
      <c r="L729" s="12" t="b">
        <f>IF(ISNUMBER(SEARCH(Z$1,$B729)),MAX(L$1:L728)+1)</f>
        <v>0</v>
      </c>
      <c r="M729" s="12" t="b">
        <f>IF(ISNUMBER(SEARCH(AA$1,$B729)),MAX(M$1:M728)+1)</f>
        <v>0</v>
      </c>
      <c r="N729" s="12" t="b">
        <f>IF(ISNUMBER(SEARCH(AB$1,$B729)),MAX(N$1:N728)+1)</f>
        <v>0</v>
      </c>
      <c r="O729" s="12">
        <f>'AB Touchpoint System Workbook'!K740</f>
        <v>0</v>
      </c>
      <c r="P729" s="13">
        <f t="shared" si="23"/>
        <v>728</v>
      </c>
    </row>
    <row r="730" spans="1:16" x14ac:dyDescent="0.15">
      <c r="A730" s="9">
        <f>'AB Touchpoint System Workbook'!M741</f>
        <v>0</v>
      </c>
      <c r="B730" s="12" t="str">
        <f t="shared" si="22"/>
        <v>00</v>
      </c>
      <c r="C730" s="12" t="b">
        <f>IF(ISNUMBER(SEARCH(Q$1,$B730)),MAX(C$1:C729)+1)</f>
        <v>0</v>
      </c>
      <c r="D730" s="12" t="b">
        <f>IF(ISNUMBER(SEARCH(R$1,$B730)),MAX(D$1:D729)+1)</f>
        <v>0</v>
      </c>
      <c r="E730" s="12" t="b">
        <f>IF(ISNUMBER(SEARCH(S$1,$B730)),MAX(E$1:E729)+1)</f>
        <v>0</v>
      </c>
      <c r="F730" s="12" t="b">
        <f>IF(ISNUMBER(SEARCH(T$1,$B730)),MAX(F$1:F729)+1)</f>
        <v>0</v>
      </c>
      <c r="G730" s="12" t="b">
        <f>IF(ISNUMBER(SEARCH(U$1,$B730)),MAX(G$1:G729)+1)</f>
        <v>0</v>
      </c>
      <c r="H730" s="12" t="b">
        <f>IF(ISNUMBER(SEARCH(V$1,$B730)),MAX(H$1:H729)+1)</f>
        <v>0</v>
      </c>
      <c r="I730" s="12" t="b">
        <f>IF(ISNUMBER(SEARCH(W$1,$B730)),MAX(I$1:I729)+1)</f>
        <v>0</v>
      </c>
      <c r="J730" s="12" t="b">
        <f>IF(ISNUMBER(SEARCH(X$1,$B730)),MAX(J$1:J729)+1)</f>
        <v>0</v>
      </c>
      <c r="K730" s="12" t="b">
        <f>IF(ISNUMBER(SEARCH(Y$1,$B730)),MAX(K$1:K729)+1)</f>
        <v>0</v>
      </c>
      <c r="L730" s="12" t="b">
        <f>IF(ISNUMBER(SEARCH(Z$1,$B730)),MAX(L$1:L729)+1)</f>
        <v>0</v>
      </c>
      <c r="M730" s="12" t="b">
        <f>IF(ISNUMBER(SEARCH(AA$1,$B730)),MAX(M$1:M729)+1)</f>
        <v>0</v>
      </c>
      <c r="N730" s="12" t="b">
        <f>IF(ISNUMBER(SEARCH(AB$1,$B730)),MAX(N$1:N729)+1)</f>
        <v>0</v>
      </c>
      <c r="O730" s="12">
        <f>'AB Touchpoint System Workbook'!K741</f>
        <v>0</v>
      </c>
      <c r="P730" s="13">
        <f t="shared" si="23"/>
        <v>729</v>
      </c>
    </row>
    <row r="731" spans="1:16" x14ac:dyDescent="0.15">
      <c r="A731" s="9">
        <f>'AB Touchpoint System Workbook'!M742</f>
        <v>0</v>
      </c>
      <c r="B731" s="12" t="str">
        <f t="shared" si="22"/>
        <v>00</v>
      </c>
      <c r="C731" s="12" t="b">
        <f>IF(ISNUMBER(SEARCH(Q$1,$B731)),MAX(C$1:C730)+1)</f>
        <v>0</v>
      </c>
      <c r="D731" s="12" t="b">
        <f>IF(ISNUMBER(SEARCH(R$1,$B731)),MAX(D$1:D730)+1)</f>
        <v>0</v>
      </c>
      <c r="E731" s="12" t="b">
        <f>IF(ISNUMBER(SEARCH(S$1,$B731)),MAX(E$1:E730)+1)</f>
        <v>0</v>
      </c>
      <c r="F731" s="12" t="b">
        <f>IF(ISNUMBER(SEARCH(T$1,$B731)),MAX(F$1:F730)+1)</f>
        <v>0</v>
      </c>
      <c r="G731" s="12" t="b">
        <f>IF(ISNUMBER(SEARCH(U$1,$B731)),MAX(G$1:G730)+1)</f>
        <v>0</v>
      </c>
      <c r="H731" s="12" t="b">
        <f>IF(ISNUMBER(SEARCH(V$1,$B731)),MAX(H$1:H730)+1)</f>
        <v>0</v>
      </c>
      <c r="I731" s="12" t="b">
        <f>IF(ISNUMBER(SEARCH(W$1,$B731)),MAX(I$1:I730)+1)</f>
        <v>0</v>
      </c>
      <c r="J731" s="12" t="b">
        <f>IF(ISNUMBER(SEARCH(X$1,$B731)),MAX(J$1:J730)+1)</f>
        <v>0</v>
      </c>
      <c r="K731" s="12" t="b">
        <f>IF(ISNUMBER(SEARCH(Y$1,$B731)),MAX(K$1:K730)+1)</f>
        <v>0</v>
      </c>
      <c r="L731" s="12" t="b">
        <f>IF(ISNUMBER(SEARCH(Z$1,$B731)),MAX(L$1:L730)+1)</f>
        <v>0</v>
      </c>
      <c r="M731" s="12" t="b">
        <f>IF(ISNUMBER(SEARCH(AA$1,$B731)),MAX(M$1:M730)+1)</f>
        <v>0</v>
      </c>
      <c r="N731" s="12" t="b">
        <f>IF(ISNUMBER(SEARCH(AB$1,$B731)),MAX(N$1:N730)+1)</f>
        <v>0</v>
      </c>
      <c r="O731" s="12">
        <f>'AB Touchpoint System Workbook'!K742</f>
        <v>0</v>
      </c>
      <c r="P731" s="13">
        <f t="shared" si="23"/>
        <v>730</v>
      </c>
    </row>
    <row r="732" spans="1:16" x14ac:dyDescent="0.15">
      <c r="A732" s="9">
        <f>'AB Touchpoint System Workbook'!M743</f>
        <v>0</v>
      </c>
      <c r="B732" s="12" t="str">
        <f t="shared" si="22"/>
        <v>00</v>
      </c>
      <c r="C732" s="12" t="b">
        <f>IF(ISNUMBER(SEARCH(Q$1,$B732)),MAX(C$1:C731)+1)</f>
        <v>0</v>
      </c>
      <c r="D732" s="12" t="b">
        <f>IF(ISNUMBER(SEARCH(R$1,$B732)),MAX(D$1:D731)+1)</f>
        <v>0</v>
      </c>
      <c r="E732" s="12" t="b">
        <f>IF(ISNUMBER(SEARCH(S$1,$B732)),MAX(E$1:E731)+1)</f>
        <v>0</v>
      </c>
      <c r="F732" s="12" t="b">
        <f>IF(ISNUMBER(SEARCH(T$1,$B732)),MAX(F$1:F731)+1)</f>
        <v>0</v>
      </c>
      <c r="G732" s="12" t="b">
        <f>IF(ISNUMBER(SEARCH(U$1,$B732)),MAX(G$1:G731)+1)</f>
        <v>0</v>
      </c>
      <c r="H732" s="12" t="b">
        <f>IF(ISNUMBER(SEARCH(V$1,$B732)),MAX(H$1:H731)+1)</f>
        <v>0</v>
      </c>
      <c r="I732" s="12" t="b">
        <f>IF(ISNUMBER(SEARCH(W$1,$B732)),MAX(I$1:I731)+1)</f>
        <v>0</v>
      </c>
      <c r="J732" s="12" t="b">
        <f>IF(ISNUMBER(SEARCH(X$1,$B732)),MAX(J$1:J731)+1)</f>
        <v>0</v>
      </c>
      <c r="K732" s="12" t="b">
        <f>IF(ISNUMBER(SEARCH(Y$1,$B732)),MAX(K$1:K731)+1)</f>
        <v>0</v>
      </c>
      <c r="L732" s="12" t="b">
        <f>IF(ISNUMBER(SEARCH(Z$1,$B732)),MAX(L$1:L731)+1)</f>
        <v>0</v>
      </c>
      <c r="M732" s="12" t="b">
        <f>IF(ISNUMBER(SEARCH(AA$1,$B732)),MAX(M$1:M731)+1)</f>
        <v>0</v>
      </c>
      <c r="N732" s="12" t="b">
        <f>IF(ISNUMBER(SEARCH(AB$1,$B732)),MAX(N$1:N731)+1)</f>
        <v>0</v>
      </c>
      <c r="O732" s="12">
        <f>'AB Touchpoint System Workbook'!K743</f>
        <v>0</v>
      </c>
      <c r="P732" s="13">
        <f t="shared" si="23"/>
        <v>731</v>
      </c>
    </row>
    <row r="733" spans="1:16" x14ac:dyDescent="0.15">
      <c r="A733" s="9">
        <f>'AB Touchpoint System Workbook'!M744</f>
        <v>0</v>
      </c>
      <c r="B733" s="12" t="str">
        <f t="shared" si="22"/>
        <v>00</v>
      </c>
      <c r="C733" s="12" t="b">
        <f>IF(ISNUMBER(SEARCH(Q$1,$B733)),MAX(C$1:C732)+1)</f>
        <v>0</v>
      </c>
      <c r="D733" s="12" t="b">
        <f>IF(ISNUMBER(SEARCH(R$1,$B733)),MAX(D$1:D732)+1)</f>
        <v>0</v>
      </c>
      <c r="E733" s="12" t="b">
        <f>IF(ISNUMBER(SEARCH(S$1,$B733)),MAX(E$1:E732)+1)</f>
        <v>0</v>
      </c>
      <c r="F733" s="12" t="b">
        <f>IF(ISNUMBER(SEARCH(T$1,$B733)),MAX(F$1:F732)+1)</f>
        <v>0</v>
      </c>
      <c r="G733" s="12" t="b">
        <f>IF(ISNUMBER(SEARCH(U$1,$B733)),MAX(G$1:G732)+1)</f>
        <v>0</v>
      </c>
      <c r="H733" s="12" t="b">
        <f>IF(ISNUMBER(SEARCH(V$1,$B733)),MAX(H$1:H732)+1)</f>
        <v>0</v>
      </c>
      <c r="I733" s="12" t="b">
        <f>IF(ISNUMBER(SEARCH(W$1,$B733)),MAX(I$1:I732)+1)</f>
        <v>0</v>
      </c>
      <c r="J733" s="12" t="b">
        <f>IF(ISNUMBER(SEARCH(X$1,$B733)),MAX(J$1:J732)+1)</f>
        <v>0</v>
      </c>
      <c r="K733" s="12" t="b">
        <f>IF(ISNUMBER(SEARCH(Y$1,$B733)),MAX(K$1:K732)+1)</f>
        <v>0</v>
      </c>
      <c r="L733" s="12" t="b">
        <f>IF(ISNUMBER(SEARCH(Z$1,$B733)),MAX(L$1:L732)+1)</f>
        <v>0</v>
      </c>
      <c r="M733" s="12" t="b">
        <f>IF(ISNUMBER(SEARCH(AA$1,$B733)),MAX(M$1:M732)+1)</f>
        <v>0</v>
      </c>
      <c r="N733" s="12" t="b">
        <f>IF(ISNUMBER(SEARCH(AB$1,$B733)),MAX(N$1:N732)+1)</f>
        <v>0</v>
      </c>
      <c r="O733" s="12">
        <f>'AB Touchpoint System Workbook'!K744</f>
        <v>0</v>
      </c>
      <c r="P733" s="13">
        <f t="shared" si="23"/>
        <v>732</v>
      </c>
    </row>
    <row r="734" spans="1:16" x14ac:dyDescent="0.15">
      <c r="A734" s="9">
        <f>'AB Touchpoint System Workbook'!M745</f>
        <v>0</v>
      </c>
      <c r="B734" s="12" t="str">
        <f t="shared" si="22"/>
        <v>00</v>
      </c>
      <c r="C734" s="12" t="b">
        <f>IF(ISNUMBER(SEARCH(Q$1,$B734)),MAX(C$1:C733)+1)</f>
        <v>0</v>
      </c>
      <c r="D734" s="12" t="b">
        <f>IF(ISNUMBER(SEARCH(R$1,$B734)),MAX(D$1:D733)+1)</f>
        <v>0</v>
      </c>
      <c r="E734" s="12" t="b">
        <f>IF(ISNUMBER(SEARCH(S$1,$B734)),MAX(E$1:E733)+1)</f>
        <v>0</v>
      </c>
      <c r="F734" s="12" t="b">
        <f>IF(ISNUMBER(SEARCH(T$1,$B734)),MAX(F$1:F733)+1)</f>
        <v>0</v>
      </c>
      <c r="G734" s="12" t="b">
        <f>IF(ISNUMBER(SEARCH(U$1,$B734)),MAX(G$1:G733)+1)</f>
        <v>0</v>
      </c>
      <c r="H734" s="12" t="b">
        <f>IF(ISNUMBER(SEARCH(V$1,$B734)),MAX(H$1:H733)+1)</f>
        <v>0</v>
      </c>
      <c r="I734" s="12" t="b">
        <f>IF(ISNUMBER(SEARCH(W$1,$B734)),MAX(I$1:I733)+1)</f>
        <v>0</v>
      </c>
      <c r="J734" s="12" t="b">
        <f>IF(ISNUMBER(SEARCH(X$1,$B734)),MAX(J$1:J733)+1)</f>
        <v>0</v>
      </c>
      <c r="K734" s="12" t="b">
        <f>IF(ISNUMBER(SEARCH(Y$1,$B734)),MAX(K$1:K733)+1)</f>
        <v>0</v>
      </c>
      <c r="L734" s="12" t="b">
        <f>IF(ISNUMBER(SEARCH(Z$1,$B734)),MAX(L$1:L733)+1)</f>
        <v>0</v>
      </c>
      <c r="M734" s="12" t="b">
        <f>IF(ISNUMBER(SEARCH(AA$1,$B734)),MAX(M$1:M733)+1)</f>
        <v>0</v>
      </c>
      <c r="N734" s="12" t="b">
        <f>IF(ISNUMBER(SEARCH(AB$1,$B734)),MAX(N$1:N733)+1)</f>
        <v>0</v>
      </c>
      <c r="O734" s="12">
        <f>'AB Touchpoint System Workbook'!K745</f>
        <v>0</v>
      </c>
      <c r="P734" s="13">
        <f t="shared" si="23"/>
        <v>733</v>
      </c>
    </row>
    <row r="735" spans="1:16" x14ac:dyDescent="0.15">
      <c r="A735" s="9">
        <f>'AB Touchpoint System Workbook'!M746</f>
        <v>0</v>
      </c>
      <c r="B735" s="12" t="str">
        <f t="shared" si="22"/>
        <v>00</v>
      </c>
      <c r="C735" s="12" t="b">
        <f>IF(ISNUMBER(SEARCH(Q$1,$B735)),MAX(C$1:C734)+1)</f>
        <v>0</v>
      </c>
      <c r="D735" s="12" t="b">
        <f>IF(ISNUMBER(SEARCH(R$1,$B735)),MAX(D$1:D734)+1)</f>
        <v>0</v>
      </c>
      <c r="E735" s="12" t="b">
        <f>IF(ISNUMBER(SEARCH(S$1,$B735)),MAX(E$1:E734)+1)</f>
        <v>0</v>
      </c>
      <c r="F735" s="12" t="b">
        <f>IF(ISNUMBER(SEARCH(T$1,$B735)),MAX(F$1:F734)+1)</f>
        <v>0</v>
      </c>
      <c r="G735" s="12" t="b">
        <f>IF(ISNUMBER(SEARCH(U$1,$B735)),MAX(G$1:G734)+1)</f>
        <v>0</v>
      </c>
      <c r="H735" s="12" t="b">
        <f>IF(ISNUMBER(SEARCH(V$1,$B735)),MAX(H$1:H734)+1)</f>
        <v>0</v>
      </c>
      <c r="I735" s="12" t="b">
        <f>IF(ISNUMBER(SEARCH(W$1,$B735)),MAX(I$1:I734)+1)</f>
        <v>0</v>
      </c>
      <c r="J735" s="12" t="b">
        <f>IF(ISNUMBER(SEARCH(X$1,$B735)),MAX(J$1:J734)+1)</f>
        <v>0</v>
      </c>
      <c r="K735" s="12" t="b">
        <f>IF(ISNUMBER(SEARCH(Y$1,$B735)),MAX(K$1:K734)+1)</f>
        <v>0</v>
      </c>
      <c r="L735" s="12" t="b">
        <f>IF(ISNUMBER(SEARCH(Z$1,$B735)),MAX(L$1:L734)+1)</f>
        <v>0</v>
      </c>
      <c r="M735" s="12" t="b">
        <f>IF(ISNUMBER(SEARCH(AA$1,$B735)),MAX(M$1:M734)+1)</f>
        <v>0</v>
      </c>
      <c r="N735" s="12" t="b">
        <f>IF(ISNUMBER(SEARCH(AB$1,$B735)),MAX(N$1:N734)+1)</f>
        <v>0</v>
      </c>
      <c r="O735" s="12">
        <f>'AB Touchpoint System Workbook'!K746</f>
        <v>0</v>
      </c>
      <c r="P735" s="13">
        <f t="shared" si="23"/>
        <v>734</v>
      </c>
    </row>
    <row r="736" spans="1:16" x14ac:dyDescent="0.15">
      <c r="A736" s="9">
        <f>'AB Touchpoint System Workbook'!M747</f>
        <v>0</v>
      </c>
      <c r="B736" s="12" t="str">
        <f t="shared" si="22"/>
        <v>00</v>
      </c>
      <c r="C736" s="12" t="b">
        <f>IF(ISNUMBER(SEARCH(Q$1,$B736)),MAX(C$1:C735)+1)</f>
        <v>0</v>
      </c>
      <c r="D736" s="12" t="b">
        <f>IF(ISNUMBER(SEARCH(R$1,$B736)),MAX(D$1:D735)+1)</f>
        <v>0</v>
      </c>
      <c r="E736" s="12" t="b">
        <f>IF(ISNUMBER(SEARCH(S$1,$B736)),MAX(E$1:E735)+1)</f>
        <v>0</v>
      </c>
      <c r="F736" s="12" t="b">
        <f>IF(ISNUMBER(SEARCH(T$1,$B736)),MAX(F$1:F735)+1)</f>
        <v>0</v>
      </c>
      <c r="G736" s="12" t="b">
        <f>IF(ISNUMBER(SEARCH(U$1,$B736)),MAX(G$1:G735)+1)</f>
        <v>0</v>
      </c>
      <c r="H736" s="12" t="b">
        <f>IF(ISNUMBER(SEARCH(V$1,$B736)),MAX(H$1:H735)+1)</f>
        <v>0</v>
      </c>
      <c r="I736" s="12" t="b">
        <f>IF(ISNUMBER(SEARCH(W$1,$B736)),MAX(I$1:I735)+1)</f>
        <v>0</v>
      </c>
      <c r="J736" s="12" t="b">
        <f>IF(ISNUMBER(SEARCH(X$1,$B736)),MAX(J$1:J735)+1)</f>
        <v>0</v>
      </c>
      <c r="K736" s="12" t="b">
        <f>IF(ISNUMBER(SEARCH(Y$1,$B736)),MAX(K$1:K735)+1)</f>
        <v>0</v>
      </c>
      <c r="L736" s="12" t="b">
        <f>IF(ISNUMBER(SEARCH(Z$1,$B736)),MAX(L$1:L735)+1)</f>
        <v>0</v>
      </c>
      <c r="M736" s="12" t="b">
        <f>IF(ISNUMBER(SEARCH(AA$1,$B736)),MAX(M$1:M735)+1)</f>
        <v>0</v>
      </c>
      <c r="N736" s="12" t="b">
        <f>IF(ISNUMBER(SEARCH(AB$1,$B736)),MAX(N$1:N735)+1)</f>
        <v>0</v>
      </c>
      <c r="O736" s="12">
        <f>'AB Touchpoint System Workbook'!K747</f>
        <v>0</v>
      </c>
      <c r="P736" s="13">
        <f t="shared" si="23"/>
        <v>735</v>
      </c>
    </row>
    <row r="737" spans="1:16" x14ac:dyDescent="0.15">
      <c r="A737" s="9">
        <f>'AB Touchpoint System Workbook'!M748</f>
        <v>0</v>
      </c>
      <c r="B737" s="12" t="str">
        <f t="shared" si="22"/>
        <v>00</v>
      </c>
      <c r="C737" s="12" t="b">
        <f>IF(ISNUMBER(SEARCH(Q$1,$B737)),MAX(C$1:C736)+1)</f>
        <v>0</v>
      </c>
      <c r="D737" s="12" t="b">
        <f>IF(ISNUMBER(SEARCH(R$1,$B737)),MAX(D$1:D736)+1)</f>
        <v>0</v>
      </c>
      <c r="E737" s="12" t="b">
        <f>IF(ISNUMBER(SEARCH(S$1,$B737)),MAX(E$1:E736)+1)</f>
        <v>0</v>
      </c>
      <c r="F737" s="12" t="b">
        <f>IF(ISNUMBER(SEARCH(T$1,$B737)),MAX(F$1:F736)+1)</f>
        <v>0</v>
      </c>
      <c r="G737" s="12" t="b">
        <f>IF(ISNUMBER(SEARCH(U$1,$B737)),MAX(G$1:G736)+1)</f>
        <v>0</v>
      </c>
      <c r="H737" s="12" t="b">
        <f>IF(ISNUMBER(SEARCH(V$1,$B737)),MAX(H$1:H736)+1)</f>
        <v>0</v>
      </c>
      <c r="I737" s="12" t="b">
        <f>IF(ISNUMBER(SEARCH(W$1,$B737)),MAX(I$1:I736)+1)</f>
        <v>0</v>
      </c>
      <c r="J737" s="12" t="b">
        <f>IF(ISNUMBER(SEARCH(X$1,$B737)),MAX(J$1:J736)+1)</f>
        <v>0</v>
      </c>
      <c r="K737" s="12" t="b">
        <f>IF(ISNUMBER(SEARCH(Y$1,$B737)),MAX(K$1:K736)+1)</f>
        <v>0</v>
      </c>
      <c r="L737" s="12" t="b">
        <f>IF(ISNUMBER(SEARCH(Z$1,$B737)),MAX(L$1:L736)+1)</f>
        <v>0</v>
      </c>
      <c r="M737" s="12" t="b">
        <f>IF(ISNUMBER(SEARCH(AA$1,$B737)),MAX(M$1:M736)+1)</f>
        <v>0</v>
      </c>
      <c r="N737" s="12" t="b">
        <f>IF(ISNUMBER(SEARCH(AB$1,$B737)),MAX(N$1:N736)+1)</f>
        <v>0</v>
      </c>
      <c r="O737" s="12">
        <f>'AB Touchpoint System Workbook'!K748</f>
        <v>0</v>
      </c>
      <c r="P737" s="13">
        <f t="shared" si="23"/>
        <v>736</v>
      </c>
    </row>
    <row r="738" spans="1:16" x14ac:dyDescent="0.15">
      <c r="A738" s="9">
        <f>'AB Touchpoint System Workbook'!M749</f>
        <v>0</v>
      </c>
      <c r="B738" s="12" t="str">
        <f t="shared" si="22"/>
        <v>00</v>
      </c>
      <c r="C738" s="12" t="b">
        <f>IF(ISNUMBER(SEARCH(Q$1,$B738)),MAX(C$1:C737)+1)</f>
        <v>0</v>
      </c>
      <c r="D738" s="12" t="b">
        <f>IF(ISNUMBER(SEARCH(R$1,$B738)),MAX(D$1:D737)+1)</f>
        <v>0</v>
      </c>
      <c r="E738" s="12" t="b">
        <f>IF(ISNUMBER(SEARCH(S$1,$B738)),MAX(E$1:E737)+1)</f>
        <v>0</v>
      </c>
      <c r="F738" s="12" t="b">
        <f>IF(ISNUMBER(SEARCH(T$1,$B738)),MAX(F$1:F737)+1)</f>
        <v>0</v>
      </c>
      <c r="G738" s="12" t="b">
        <f>IF(ISNUMBER(SEARCH(U$1,$B738)),MAX(G$1:G737)+1)</f>
        <v>0</v>
      </c>
      <c r="H738" s="12" t="b">
        <f>IF(ISNUMBER(SEARCH(V$1,$B738)),MAX(H$1:H737)+1)</f>
        <v>0</v>
      </c>
      <c r="I738" s="12" t="b">
        <f>IF(ISNUMBER(SEARCH(W$1,$B738)),MAX(I$1:I737)+1)</f>
        <v>0</v>
      </c>
      <c r="J738" s="12" t="b">
        <f>IF(ISNUMBER(SEARCH(X$1,$B738)),MAX(J$1:J737)+1)</f>
        <v>0</v>
      </c>
      <c r="K738" s="12" t="b">
        <f>IF(ISNUMBER(SEARCH(Y$1,$B738)),MAX(K$1:K737)+1)</f>
        <v>0</v>
      </c>
      <c r="L738" s="12" t="b">
        <f>IF(ISNUMBER(SEARCH(Z$1,$B738)),MAX(L$1:L737)+1)</f>
        <v>0</v>
      </c>
      <c r="M738" s="12" t="b">
        <f>IF(ISNUMBER(SEARCH(AA$1,$B738)),MAX(M$1:M737)+1)</f>
        <v>0</v>
      </c>
      <c r="N738" s="12" t="b">
        <f>IF(ISNUMBER(SEARCH(AB$1,$B738)),MAX(N$1:N737)+1)</f>
        <v>0</v>
      </c>
      <c r="O738" s="12">
        <f>'AB Touchpoint System Workbook'!K749</f>
        <v>0</v>
      </c>
      <c r="P738" s="13">
        <f t="shared" si="23"/>
        <v>737</v>
      </c>
    </row>
    <row r="739" spans="1:16" x14ac:dyDescent="0.15">
      <c r="A739" s="9">
        <f>'AB Touchpoint System Workbook'!M750</f>
        <v>0</v>
      </c>
      <c r="B739" s="12" t="str">
        <f t="shared" si="22"/>
        <v>00</v>
      </c>
      <c r="C739" s="12" t="b">
        <f>IF(ISNUMBER(SEARCH(Q$1,$B739)),MAX(C$1:C738)+1)</f>
        <v>0</v>
      </c>
      <c r="D739" s="12" t="b">
        <f>IF(ISNUMBER(SEARCH(R$1,$B739)),MAX(D$1:D738)+1)</f>
        <v>0</v>
      </c>
      <c r="E739" s="12" t="b">
        <f>IF(ISNUMBER(SEARCH(S$1,$B739)),MAX(E$1:E738)+1)</f>
        <v>0</v>
      </c>
      <c r="F739" s="12" t="b">
        <f>IF(ISNUMBER(SEARCH(T$1,$B739)),MAX(F$1:F738)+1)</f>
        <v>0</v>
      </c>
      <c r="G739" s="12" t="b">
        <f>IF(ISNUMBER(SEARCH(U$1,$B739)),MAX(G$1:G738)+1)</f>
        <v>0</v>
      </c>
      <c r="H739" s="12" t="b">
        <f>IF(ISNUMBER(SEARCH(V$1,$B739)),MAX(H$1:H738)+1)</f>
        <v>0</v>
      </c>
      <c r="I739" s="12" t="b">
        <f>IF(ISNUMBER(SEARCH(W$1,$B739)),MAX(I$1:I738)+1)</f>
        <v>0</v>
      </c>
      <c r="J739" s="12" t="b">
        <f>IF(ISNUMBER(SEARCH(X$1,$B739)),MAX(J$1:J738)+1)</f>
        <v>0</v>
      </c>
      <c r="K739" s="12" t="b">
        <f>IF(ISNUMBER(SEARCH(Y$1,$B739)),MAX(K$1:K738)+1)</f>
        <v>0</v>
      </c>
      <c r="L739" s="12" t="b">
        <f>IF(ISNUMBER(SEARCH(Z$1,$B739)),MAX(L$1:L738)+1)</f>
        <v>0</v>
      </c>
      <c r="M739" s="12" t="b">
        <f>IF(ISNUMBER(SEARCH(AA$1,$B739)),MAX(M$1:M738)+1)</f>
        <v>0</v>
      </c>
      <c r="N739" s="12" t="b">
        <f>IF(ISNUMBER(SEARCH(AB$1,$B739)),MAX(N$1:N738)+1)</f>
        <v>0</v>
      </c>
      <c r="O739" s="12">
        <f>'AB Touchpoint System Workbook'!K750</f>
        <v>0</v>
      </c>
      <c r="P739" s="13">
        <f t="shared" si="23"/>
        <v>738</v>
      </c>
    </row>
    <row r="740" spans="1:16" x14ac:dyDescent="0.15">
      <c r="A740" s="9">
        <f>'AB Touchpoint System Workbook'!M751</f>
        <v>0</v>
      </c>
      <c r="B740" s="12" t="str">
        <f t="shared" si="22"/>
        <v>00</v>
      </c>
      <c r="C740" s="12" t="b">
        <f>IF(ISNUMBER(SEARCH(Q$1,$B740)),MAX(C$1:C739)+1)</f>
        <v>0</v>
      </c>
      <c r="D740" s="12" t="b">
        <f>IF(ISNUMBER(SEARCH(R$1,$B740)),MAX(D$1:D739)+1)</f>
        <v>0</v>
      </c>
      <c r="E740" s="12" t="b">
        <f>IF(ISNUMBER(SEARCH(S$1,$B740)),MAX(E$1:E739)+1)</f>
        <v>0</v>
      </c>
      <c r="F740" s="12" t="b">
        <f>IF(ISNUMBER(SEARCH(T$1,$B740)),MAX(F$1:F739)+1)</f>
        <v>0</v>
      </c>
      <c r="G740" s="12" t="b">
        <f>IF(ISNUMBER(SEARCH(U$1,$B740)),MAX(G$1:G739)+1)</f>
        <v>0</v>
      </c>
      <c r="H740" s="12" t="b">
        <f>IF(ISNUMBER(SEARCH(V$1,$B740)),MAX(H$1:H739)+1)</f>
        <v>0</v>
      </c>
      <c r="I740" s="12" t="b">
        <f>IF(ISNUMBER(SEARCH(W$1,$B740)),MAX(I$1:I739)+1)</f>
        <v>0</v>
      </c>
      <c r="J740" s="12" t="b">
        <f>IF(ISNUMBER(SEARCH(X$1,$B740)),MAX(J$1:J739)+1)</f>
        <v>0</v>
      </c>
      <c r="K740" s="12" t="b">
        <f>IF(ISNUMBER(SEARCH(Y$1,$B740)),MAX(K$1:K739)+1)</f>
        <v>0</v>
      </c>
      <c r="L740" s="12" t="b">
        <f>IF(ISNUMBER(SEARCH(Z$1,$B740)),MAX(L$1:L739)+1)</f>
        <v>0</v>
      </c>
      <c r="M740" s="12" t="b">
        <f>IF(ISNUMBER(SEARCH(AA$1,$B740)),MAX(M$1:M739)+1)</f>
        <v>0</v>
      </c>
      <c r="N740" s="12" t="b">
        <f>IF(ISNUMBER(SEARCH(AB$1,$B740)),MAX(N$1:N739)+1)</f>
        <v>0</v>
      </c>
      <c r="O740" s="12">
        <f>'AB Touchpoint System Workbook'!K751</f>
        <v>0</v>
      </c>
      <c r="P740" s="13">
        <f t="shared" si="23"/>
        <v>739</v>
      </c>
    </row>
    <row r="741" spans="1:16" x14ac:dyDescent="0.15">
      <c r="A741" s="9">
        <f>'AB Touchpoint System Workbook'!M752</f>
        <v>0</v>
      </c>
      <c r="B741" s="12" t="str">
        <f t="shared" si="22"/>
        <v>00</v>
      </c>
      <c r="C741" s="12" t="b">
        <f>IF(ISNUMBER(SEARCH(Q$1,$B741)),MAX(C$1:C740)+1)</f>
        <v>0</v>
      </c>
      <c r="D741" s="12" t="b">
        <f>IF(ISNUMBER(SEARCH(R$1,$B741)),MAX(D$1:D740)+1)</f>
        <v>0</v>
      </c>
      <c r="E741" s="12" t="b">
        <f>IF(ISNUMBER(SEARCH(S$1,$B741)),MAX(E$1:E740)+1)</f>
        <v>0</v>
      </c>
      <c r="F741" s="12" t="b">
        <f>IF(ISNUMBER(SEARCH(T$1,$B741)),MAX(F$1:F740)+1)</f>
        <v>0</v>
      </c>
      <c r="G741" s="12" t="b">
        <f>IF(ISNUMBER(SEARCH(U$1,$B741)),MAX(G$1:G740)+1)</f>
        <v>0</v>
      </c>
      <c r="H741" s="12" t="b">
        <f>IF(ISNUMBER(SEARCH(V$1,$B741)),MAX(H$1:H740)+1)</f>
        <v>0</v>
      </c>
      <c r="I741" s="12" t="b">
        <f>IF(ISNUMBER(SEARCH(W$1,$B741)),MAX(I$1:I740)+1)</f>
        <v>0</v>
      </c>
      <c r="J741" s="12" t="b">
        <f>IF(ISNUMBER(SEARCH(X$1,$B741)),MAX(J$1:J740)+1)</f>
        <v>0</v>
      </c>
      <c r="K741" s="12" t="b">
        <f>IF(ISNUMBER(SEARCH(Y$1,$B741)),MAX(K$1:K740)+1)</f>
        <v>0</v>
      </c>
      <c r="L741" s="12" t="b">
        <f>IF(ISNUMBER(SEARCH(Z$1,$B741)),MAX(L$1:L740)+1)</f>
        <v>0</v>
      </c>
      <c r="M741" s="12" t="b">
        <f>IF(ISNUMBER(SEARCH(AA$1,$B741)),MAX(M$1:M740)+1)</f>
        <v>0</v>
      </c>
      <c r="N741" s="12" t="b">
        <f>IF(ISNUMBER(SEARCH(AB$1,$B741)),MAX(N$1:N740)+1)</f>
        <v>0</v>
      </c>
      <c r="O741" s="12">
        <f>'AB Touchpoint System Workbook'!K752</f>
        <v>0</v>
      </c>
      <c r="P741" s="13">
        <f t="shared" si="23"/>
        <v>740</v>
      </c>
    </row>
    <row r="742" spans="1:16" x14ac:dyDescent="0.15">
      <c r="A742" s="9">
        <f>'AB Touchpoint System Workbook'!M753</f>
        <v>0</v>
      </c>
      <c r="B742" s="12" t="str">
        <f t="shared" si="22"/>
        <v>00</v>
      </c>
      <c r="C742" s="12" t="b">
        <f>IF(ISNUMBER(SEARCH(Q$1,$B742)),MAX(C$1:C741)+1)</f>
        <v>0</v>
      </c>
      <c r="D742" s="12" t="b">
        <f>IF(ISNUMBER(SEARCH(R$1,$B742)),MAX(D$1:D741)+1)</f>
        <v>0</v>
      </c>
      <c r="E742" s="12" t="b">
        <f>IF(ISNUMBER(SEARCH(S$1,$B742)),MAX(E$1:E741)+1)</f>
        <v>0</v>
      </c>
      <c r="F742" s="12" t="b">
        <f>IF(ISNUMBER(SEARCH(T$1,$B742)),MAX(F$1:F741)+1)</f>
        <v>0</v>
      </c>
      <c r="G742" s="12" t="b">
        <f>IF(ISNUMBER(SEARCH(U$1,$B742)),MAX(G$1:G741)+1)</f>
        <v>0</v>
      </c>
      <c r="H742" s="12" t="b">
        <f>IF(ISNUMBER(SEARCH(V$1,$B742)),MAX(H$1:H741)+1)</f>
        <v>0</v>
      </c>
      <c r="I742" s="12" t="b">
        <f>IF(ISNUMBER(SEARCH(W$1,$B742)),MAX(I$1:I741)+1)</f>
        <v>0</v>
      </c>
      <c r="J742" s="12" t="b">
        <f>IF(ISNUMBER(SEARCH(X$1,$B742)),MAX(J$1:J741)+1)</f>
        <v>0</v>
      </c>
      <c r="K742" s="12" t="b">
        <f>IF(ISNUMBER(SEARCH(Y$1,$B742)),MAX(K$1:K741)+1)</f>
        <v>0</v>
      </c>
      <c r="L742" s="12" t="b">
        <f>IF(ISNUMBER(SEARCH(Z$1,$B742)),MAX(L$1:L741)+1)</f>
        <v>0</v>
      </c>
      <c r="M742" s="12" t="b">
        <f>IF(ISNUMBER(SEARCH(AA$1,$B742)),MAX(M$1:M741)+1)</f>
        <v>0</v>
      </c>
      <c r="N742" s="12" t="b">
        <f>IF(ISNUMBER(SEARCH(AB$1,$B742)),MAX(N$1:N741)+1)</f>
        <v>0</v>
      </c>
      <c r="O742" s="12">
        <f>'AB Touchpoint System Workbook'!K753</f>
        <v>0</v>
      </c>
      <c r="P742" s="13">
        <f t="shared" si="23"/>
        <v>741</v>
      </c>
    </row>
    <row r="743" spans="1:16" x14ac:dyDescent="0.15">
      <c r="A743" s="9">
        <f>'AB Touchpoint System Workbook'!M754</f>
        <v>0</v>
      </c>
      <c r="B743" s="12" t="str">
        <f t="shared" si="22"/>
        <v>00</v>
      </c>
      <c r="C743" s="12" t="b">
        <f>IF(ISNUMBER(SEARCH(Q$1,$B743)),MAX(C$1:C742)+1)</f>
        <v>0</v>
      </c>
      <c r="D743" s="12" t="b">
        <f>IF(ISNUMBER(SEARCH(R$1,$B743)),MAX(D$1:D742)+1)</f>
        <v>0</v>
      </c>
      <c r="E743" s="12" t="b">
        <f>IF(ISNUMBER(SEARCH(S$1,$B743)),MAX(E$1:E742)+1)</f>
        <v>0</v>
      </c>
      <c r="F743" s="12" t="b">
        <f>IF(ISNUMBER(SEARCH(T$1,$B743)),MAX(F$1:F742)+1)</f>
        <v>0</v>
      </c>
      <c r="G743" s="12" t="b">
        <f>IF(ISNUMBER(SEARCH(U$1,$B743)),MAX(G$1:G742)+1)</f>
        <v>0</v>
      </c>
      <c r="H743" s="12" t="b">
        <f>IF(ISNUMBER(SEARCH(V$1,$B743)),MAX(H$1:H742)+1)</f>
        <v>0</v>
      </c>
      <c r="I743" s="12" t="b">
        <f>IF(ISNUMBER(SEARCH(W$1,$B743)),MAX(I$1:I742)+1)</f>
        <v>0</v>
      </c>
      <c r="J743" s="12" t="b">
        <f>IF(ISNUMBER(SEARCH(X$1,$B743)),MAX(J$1:J742)+1)</f>
        <v>0</v>
      </c>
      <c r="K743" s="12" t="b">
        <f>IF(ISNUMBER(SEARCH(Y$1,$B743)),MAX(K$1:K742)+1)</f>
        <v>0</v>
      </c>
      <c r="L743" s="12" t="b">
        <f>IF(ISNUMBER(SEARCH(Z$1,$B743)),MAX(L$1:L742)+1)</f>
        <v>0</v>
      </c>
      <c r="M743" s="12" t="b">
        <f>IF(ISNUMBER(SEARCH(AA$1,$B743)),MAX(M$1:M742)+1)</f>
        <v>0</v>
      </c>
      <c r="N743" s="12" t="b">
        <f>IF(ISNUMBER(SEARCH(AB$1,$B743)),MAX(N$1:N742)+1)</f>
        <v>0</v>
      </c>
      <c r="O743" s="12">
        <f>'AB Touchpoint System Workbook'!K754</f>
        <v>0</v>
      </c>
      <c r="P743" s="13">
        <f t="shared" si="23"/>
        <v>742</v>
      </c>
    </row>
    <row r="744" spans="1:16" x14ac:dyDescent="0.15">
      <c r="A744" s="9">
        <f>'AB Touchpoint System Workbook'!M755</f>
        <v>0</v>
      </c>
      <c r="B744" s="12" t="str">
        <f t="shared" si="22"/>
        <v>00</v>
      </c>
      <c r="C744" s="12" t="b">
        <f>IF(ISNUMBER(SEARCH(Q$1,$B744)),MAX(C$1:C743)+1)</f>
        <v>0</v>
      </c>
      <c r="D744" s="12" t="b">
        <f>IF(ISNUMBER(SEARCH(R$1,$B744)),MAX(D$1:D743)+1)</f>
        <v>0</v>
      </c>
      <c r="E744" s="12" t="b">
        <f>IF(ISNUMBER(SEARCH(S$1,$B744)),MAX(E$1:E743)+1)</f>
        <v>0</v>
      </c>
      <c r="F744" s="12" t="b">
        <f>IF(ISNUMBER(SEARCH(T$1,$B744)),MAX(F$1:F743)+1)</f>
        <v>0</v>
      </c>
      <c r="G744" s="12" t="b">
        <f>IF(ISNUMBER(SEARCH(U$1,$B744)),MAX(G$1:G743)+1)</f>
        <v>0</v>
      </c>
      <c r="H744" s="12" t="b">
        <f>IF(ISNUMBER(SEARCH(V$1,$B744)),MAX(H$1:H743)+1)</f>
        <v>0</v>
      </c>
      <c r="I744" s="12" t="b">
        <f>IF(ISNUMBER(SEARCH(W$1,$B744)),MAX(I$1:I743)+1)</f>
        <v>0</v>
      </c>
      <c r="J744" s="12" t="b">
        <f>IF(ISNUMBER(SEARCH(X$1,$B744)),MAX(J$1:J743)+1)</f>
        <v>0</v>
      </c>
      <c r="K744" s="12" t="b">
        <f>IF(ISNUMBER(SEARCH(Y$1,$B744)),MAX(K$1:K743)+1)</f>
        <v>0</v>
      </c>
      <c r="L744" s="12" t="b">
        <f>IF(ISNUMBER(SEARCH(Z$1,$B744)),MAX(L$1:L743)+1)</f>
        <v>0</v>
      </c>
      <c r="M744" s="12" t="b">
        <f>IF(ISNUMBER(SEARCH(AA$1,$B744)),MAX(M$1:M743)+1)</f>
        <v>0</v>
      </c>
      <c r="N744" s="12" t="b">
        <f>IF(ISNUMBER(SEARCH(AB$1,$B744)),MAX(N$1:N743)+1)</f>
        <v>0</v>
      </c>
      <c r="O744" s="12">
        <f>'AB Touchpoint System Workbook'!K755</f>
        <v>0</v>
      </c>
      <c r="P744" s="13">
        <f t="shared" si="23"/>
        <v>743</v>
      </c>
    </row>
    <row r="745" spans="1:16" x14ac:dyDescent="0.15">
      <c r="A745" s="9">
        <f>'AB Touchpoint System Workbook'!M756</f>
        <v>0</v>
      </c>
      <c r="B745" s="12" t="str">
        <f t="shared" si="22"/>
        <v>00</v>
      </c>
      <c r="C745" s="12" t="b">
        <f>IF(ISNUMBER(SEARCH(Q$1,$B745)),MAX(C$1:C744)+1)</f>
        <v>0</v>
      </c>
      <c r="D745" s="12" t="b">
        <f>IF(ISNUMBER(SEARCH(R$1,$B745)),MAX(D$1:D744)+1)</f>
        <v>0</v>
      </c>
      <c r="E745" s="12" t="b">
        <f>IF(ISNUMBER(SEARCH(S$1,$B745)),MAX(E$1:E744)+1)</f>
        <v>0</v>
      </c>
      <c r="F745" s="12" t="b">
        <f>IF(ISNUMBER(SEARCH(T$1,$B745)),MAX(F$1:F744)+1)</f>
        <v>0</v>
      </c>
      <c r="G745" s="12" t="b">
        <f>IF(ISNUMBER(SEARCH(U$1,$B745)),MAX(G$1:G744)+1)</f>
        <v>0</v>
      </c>
      <c r="H745" s="12" t="b">
        <f>IF(ISNUMBER(SEARCH(V$1,$B745)),MAX(H$1:H744)+1)</f>
        <v>0</v>
      </c>
      <c r="I745" s="12" t="b">
        <f>IF(ISNUMBER(SEARCH(W$1,$B745)),MAX(I$1:I744)+1)</f>
        <v>0</v>
      </c>
      <c r="J745" s="12" t="b">
        <f>IF(ISNUMBER(SEARCH(X$1,$B745)),MAX(J$1:J744)+1)</f>
        <v>0</v>
      </c>
      <c r="K745" s="12" t="b">
        <f>IF(ISNUMBER(SEARCH(Y$1,$B745)),MAX(K$1:K744)+1)</f>
        <v>0</v>
      </c>
      <c r="L745" s="12" t="b">
        <f>IF(ISNUMBER(SEARCH(Z$1,$B745)),MAX(L$1:L744)+1)</f>
        <v>0</v>
      </c>
      <c r="M745" s="12" t="b">
        <f>IF(ISNUMBER(SEARCH(AA$1,$B745)),MAX(M$1:M744)+1)</f>
        <v>0</v>
      </c>
      <c r="N745" s="12" t="b">
        <f>IF(ISNUMBER(SEARCH(AB$1,$B745)),MAX(N$1:N744)+1)</f>
        <v>0</v>
      </c>
      <c r="O745" s="12">
        <f>'AB Touchpoint System Workbook'!K756</f>
        <v>0</v>
      </c>
      <c r="P745" s="13">
        <f t="shared" si="23"/>
        <v>744</v>
      </c>
    </row>
    <row r="746" spans="1:16" x14ac:dyDescent="0.15">
      <c r="A746" s="9">
        <f>'AB Touchpoint System Workbook'!M757</f>
        <v>0</v>
      </c>
      <c r="B746" s="12" t="str">
        <f t="shared" si="22"/>
        <v>00</v>
      </c>
      <c r="C746" s="12" t="b">
        <f>IF(ISNUMBER(SEARCH(Q$1,$B746)),MAX(C$1:C745)+1)</f>
        <v>0</v>
      </c>
      <c r="D746" s="12" t="b">
        <f>IF(ISNUMBER(SEARCH(R$1,$B746)),MAX(D$1:D745)+1)</f>
        <v>0</v>
      </c>
      <c r="E746" s="12" t="b">
        <f>IF(ISNUMBER(SEARCH(S$1,$B746)),MAX(E$1:E745)+1)</f>
        <v>0</v>
      </c>
      <c r="F746" s="12" t="b">
        <f>IF(ISNUMBER(SEARCH(T$1,$B746)),MAX(F$1:F745)+1)</f>
        <v>0</v>
      </c>
      <c r="G746" s="12" t="b">
        <f>IF(ISNUMBER(SEARCH(U$1,$B746)),MAX(G$1:G745)+1)</f>
        <v>0</v>
      </c>
      <c r="H746" s="12" t="b">
        <f>IF(ISNUMBER(SEARCH(V$1,$B746)),MAX(H$1:H745)+1)</f>
        <v>0</v>
      </c>
      <c r="I746" s="12" t="b">
        <f>IF(ISNUMBER(SEARCH(W$1,$B746)),MAX(I$1:I745)+1)</f>
        <v>0</v>
      </c>
      <c r="J746" s="12" t="b">
        <f>IF(ISNUMBER(SEARCH(X$1,$B746)),MAX(J$1:J745)+1)</f>
        <v>0</v>
      </c>
      <c r="K746" s="12" t="b">
        <f>IF(ISNUMBER(SEARCH(Y$1,$B746)),MAX(K$1:K745)+1)</f>
        <v>0</v>
      </c>
      <c r="L746" s="12" t="b">
        <f>IF(ISNUMBER(SEARCH(Z$1,$B746)),MAX(L$1:L745)+1)</f>
        <v>0</v>
      </c>
      <c r="M746" s="12" t="b">
        <f>IF(ISNUMBER(SEARCH(AA$1,$B746)),MAX(M$1:M745)+1)</f>
        <v>0</v>
      </c>
      <c r="N746" s="12" t="b">
        <f>IF(ISNUMBER(SEARCH(AB$1,$B746)),MAX(N$1:N745)+1)</f>
        <v>0</v>
      </c>
      <c r="O746" s="12">
        <f>'AB Touchpoint System Workbook'!K757</f>
        <v>0</v>
      </c>
      <c r="P746" s="13">
        <f t="shared" si="23"/>
        <v>745</v>
      </c>
    </row>
    <row r="747" spans="1:16" x14ac:dyDescent="0.15">
      <c r="A747" s="9">
        <f>'AB Touchpoint System Workbook'!M758</f>
        <v>0</v>
      </c>
      <c r="B747" s="12" t="str">
        <f t="shared" si="22"/>
        <v>00</v>
      </c>
      <c r="C747" s="12" t="b">
        <f>IF(ISNUMBER(SEARCH(Q$1,$B747)),MAX(C$1:C746)+1)</f>
        <v>0</v>
      </c>
      <c r="D747" s="12" t="b">
        <f>IF(ISNUMBER(SEARCH(R$1,$B747)),MAX(D$1:D746)+1)</f>
        <v>0</v>
      </c>
      <c r="E747" s="12" t="b">
        <f>IF(ISNUMBER(SEARCH(S$1,$B747)),MAX(E$1:E746)+1)</f>
        <v>0</v>
      </c>
      <c r="F747" s="12" t="b">
        <f>IF(ISNUMBER(SEARCH(T$1,$B747)),MAX(F$1:F746)+1)</f>
        <v>0</v>
      </c>
      <c r="G747" s="12" t="b">
        <f>IF(ISNUMBER(SEARCH(U$1,$B747)),MAX(G$1:G746)+1)</f>
        <v>0</v>
      </c>
      <c r="H747" s="12" t="b">
        <f>IF(ISNUMBER(SEARCH(V$1,$B747)),MAX(H$1:H746)+1)</f>
        <v>0</v>
      </c>
      <c r="I747" s="12" t="b">
        <f>IF(ISNUMBER(SEARCH(W$1,$B747)),MAX(I$1:I746)+1)</f>
        <v>0</v>
      </c>
      <c r="J747" s="12" t="b">
        <f>IF(ISNUMBER(SEARCH(X$1,$B747)),MAX(J$1:J746)+1)</f>
        <v>0</v>
      </c>
      <c r="K747" s="12" t="b">
        <f>IF(ISNUMBER(SEARCH(Y$1,$B747)),MAX(K$1:K746)+1)</f>
        <v>0</v>
      </c>
      <c r="L747" s="12" t="b">
        <f>IF(ISNUMBER(SEARCH(Z$1,$B747)),MAX(L$1:L746)+1)</f>
        <v>0</v>
      </c>
      <c r="M747" s="12" t="b">
        <f>IF(ISNUMBER(SEARCH(AA$1,$B747)),MAX(M$1:M746)+1)</f>
        <v>0</v>
      </c>
      <c r="N747" s="12" t="b">
        <f>IF(ISNUMBER(SEARCH(AB$1,$B747)),MAX(N$1:N746)+1)</f>
        <v>0</v>
      </c>
      <c r="O747" s="12">
        <f>'AB Touchpoint System Workbook'!K758</f>
        <v>0</v>
      </c>
      <c r="P747" s="13">
        <f t="shared" si="23"/>
        <v>746</v>
      </c>
    </row>
    <row r="748" spans="1:16" x14ac:dyDescent="0.15">
      <c r="A748" s="9">
        <f>'AB Touchpoint System Workbook'!M759</f>
        <v>0</v>
      </c>
      <c r="B748" s="12" t="str">
        <f t="shared" si="22"/>
        <v>00</v>
      </c>
      <c r="C748" s="12" t="b">
        <f>IF(ISNUMBER(SEARCH(Q$1,$B748)),MAX(C$1:C747)+1)</f>
        <v>0</v>
      </c>
      <c r="D748" s="12" t="b">
        <f>IF(ISNUMBER(SEARCH(R$1,$B748)),MAX(D$1:D747)+1)</f>
        <v>0</v>
      </c>
      <c r="E748" s="12" t="b">
        <f>IF(ISNUMBER(SEARCH(S$1,$B748)),MAX(E$1:E747)+1)</f>
        <v>0</v>
      </c>
      <c r="F748" s="12" t="b">
        <f>IF(ISNUMBER(SEARCH(T$1,$B748)),MAX(F$1:F747)+1)</f>
        <v>0</v>
      </c>
      <c r="G748" s="12" t="b">
        <f>IF(ISNUMBER(SEARCH(U$1,$B748)),MAX(G$1:G747)+1)</f>
        <v>0</v>
      </c>
      <c r="H748" s="12" t="b">
        <f>IF(ISNUMBER(SEARCH(V$1,$B748)),MAX(H$1:H747)+1)</f>
        <v>0</v>
      </c>
      <c r="I748" s="12" t="b">
        <f>IF(ISNUMBER(SEARCH(W$1,$B748)),MAX(I$1:I747)+1)</f>
        <v>0</v>
      </c>
      <c r="J748" s="12" t="b">
        <f>IF(ISNUMBER(SEARCH(X$1,$B748)),MAX(J$1:J747)+1)</f>
        <v>0</v>
      </c>
      <c r="K748" s="12" t="b">
        <f>IF(ISNUMBER(SEARCH(Y$1,$B748)),MAX(K$1:K747)+1)</f>
        <v>0</v>
      </c>
      <c r="L748" s="12" t="b">
        <f>IF(ISNUMBER(SEARCH(Z$1,$B748)),MAX(L$1:L747)+1)</f>
        <v>0</v>
      </c>
      <c r="M748" s="12" t="b">
        <f>IF(ISNUMBER(SEARCH(AA$1,$B748)),MAX(M$1:M747)+1)</f>
        <v>0</v>
      </c>
      <c r="N748" s="12" t="b">
        <f>IF(ISNUMBER(SEARCH(AB$1,$B748)),MAX(N$1:N747)+1)</f>
        <v>0</v>
      </c>
      <c r="O748" s="12">
        <f>'AB Touchpoint System Workbook'!K759</f>
        <v>0</v>
      </c>
      <c r="P748" s="13">
        <f t="shared" si="23"/>
        <v>747</v>
      </c>
    </row>
    <row r="749" spans="1:16" x14ac:dyDescent="0.15">
      <c r="A749" s="9">
        <f>'AB Touchpoint System Workbook'!M760</f>
        <v>0</v>
      </c>
      <c r="B749" s="12" t="str">
        <f t="shared" si="22"/>
        <v>00</v>
      </c>
      <c r="C749" s="12" t="b">
        <f>IF(ISNUMBER(SEARCH(Q$1,$B749)),MAX(C$1:C748)+1)</f>
        <v>0</v>
      </c>
      <c r="D749" s="12" t="b">
        <f>IF(ISNUMBER(SEARCH(R$1,$B749)),MAX(D$1:D748)+1)</f>
        <v>0</v>
      </c>
      <c r="E749" s="12" t="b">
        <f>IF(ISNUMBER(SEARCH(S$1,$B749)),MAX(E$1:E748)+1)</f>
        <v>0</v>
      </c>
      <c r="F749" s="12" t="b">
        <f>IF(ISNUMBER(SEARCH(T$1,$B749)),MAX(F$1:F748)+1)</f>
        <v>0</v>
      </c>
      <c r="G749" s="12" t="b">
        <f>IF(ISNUMBER(SEARCH(U$1,$B749)),MAX(G$1:G748)+1)</f>
        <v>0</v>
      </c>
      <c r="H749" s="12" t="b">
        <f>IF(ISNUMBER(SEARCH(V$1,$B749)),MAX(H$1:H748)+1)</f>
        <v>0</v>
      </c>
      <c r="I749" s="12" t="b">
        <f>IF(ISNUMBER(SEARCH(W$1,$B749)),MAX(I$1:I748)+1)</f>
        <v>0</v>
      </c>
      <c r="J749" s="12" t="b">
        <f>IF(ISNUMBER(SEARCH(X$1,$B749)),MAX(J$1:J748)+1)</f>
        <v>0</v>
      </c>
      <c r="K749" s="12" t="b">
        <f>IF(ISNUMBER(SEARCH(Y$1,$B749)),MAX(K$1:K748)+1)</f>
        <v>0</v>
      </c>
      <c r="L749" s="12" t="b">
        <f>IF(ISNUMBER(SEARCH(Z$1,$B749)),MAX(L$1:L748)+1)</f>
        <v>0</v>
      </c>
      <c r="M749" s="12" t="b">
        <f>IF(ISNUMBER(SEARCH(AA$1,$B749)),MAX(M$1:M748)+1)</f>
        <v>0</v>
      </c>
      <c r="N749" s="12" t="b">
        <f>IF(ISNUMBER(SEARCH(AB$1,$B749)),MAX(N$1:N748)+1)</f>
        <v>0</v>
      </c>
      <c r="O749" s="12">
        <f>'AB Touchpoint System Workbook'!K760</f>
        <v>0</v>
      </c>
      <c r="P749" s="13">
        <f t="shared" si="23"/>
        <v>748</v>
      </c>
    </row>
    <row r="750" spans="1:16" x14ac:dyDescent="0.15">
      <c r="A750" s="9">
        <f>'AB Touchpoint System Workbook'!M761</f>
        <v>0</v>
      </c>
      <c r="B750" s="12" t="str">
        <f t="shared" si="22"/>
        <v>00</v>
      </c>
      <c r="C750" s="12" t="b">
        <f>IF(ISNUMBER(SEARCH(Q$1,$B750)),MAX(C$1:C749)+1)</f>
        <v>0</v>
      </c>
      <c r="D750" s="12" t="b">
        <f>IF(ISNUMBER(SEARCH(R$1,$B750)),MAX(D$1:D749)+1)</f>
        <v>0</v>
      </c>
      <c r="E750" s="12" t="b">
        <f>IF(ISNUMBER(SEARCH(S$1,$B750)),MAX(E$1:E749)+1)</f>
        <v>0</v>
      </c>
      <c r="F750" s="12" t="b">
        <f>IF(ISNUMBER(SEARCH(T$1,$B750)),MAX(F$1:F749)+1)</f>
        <v>0</v>
      </c>
      <c r="G750" s="12" t="b">
        <f>IF(ISNUMBER(SEARCH(U$1,$B750)),MAX(G$1:G749)+1)</f>
        <v>0</v>
      </c>
      <c r="H750" s="12" t="b">
        <f>IF(ISNUMBER(SEARCH(V$1,$B750)),MAX(H$1:H749)+1)</f>
        <v>0</v>
      </c>
      <c r="I750" s="12" t="b">
        <f>IF(ISNUMBER(SEARCH(W$1,$B750)),MAX(I$1:I749)+1)</f>
        <v>0</v>
      </c>
      <c r="J750" s="12" t="b">
        <f>IF(ISNUMBER(SEARCH(X$1,$B750)),MAX(J$1:J749)+1)</f>
        <v>0</v>
      </c>
      <c r="K750" s="12" t="b">
        <f>IF(ISNUMBER(SEARCH(Y$1,$B750)),MAX(K$1:K749)+1)</f>
        <v>0</v>
      </c>
      <c r="L750" s="12" t="b">
        <f>IF(ISNUMBER(SEARCH(Z$1,$B750)),MAX(L$1:L749)+1)</f>
        <v>0</v>
      </c>
      <c r="M750" s="12" t="b">
        <f>IF(ISNUMBER(SEARCH(AA$1,$B750)),MAX(M$1:M749)+1)</f>
        <v>0</v>
      </c>
      <c r="N750" s="12" t="b">
        <f>IF(ISNUMBER(SEARCH(AB$1,$B750)),MAX(N$1:N749)+1)</f>
        <v>0</v>
      </c>
      <c r="O750" s="12">
        <f>'AB Touchpoint System Workbook'!K761</f>
        <v>0</v>
      </c>
      <c r="P750" s="13">
        <f t="shared" si="23"/>
        <v>749</v>
      </c>
    </row>
    <row r="751" spans="1:16" x14ac:dyDescent="0.15">
      <c r="A751" s="9">
        <f>'AB Touchpoint System Workbook'!M762</f>
        <v>0</v>
      </c>
      <c r="B751" s="12" t="str">
        <f t="shared" si="22"/>
        <v>00</v>
      </c>
      <c r="C751" s="12" t="b">
        <f>IF(ISNUMBER(SEARCH(Q$1,$B751)),MAX(C$1:C750)+1)</f>
        <v>0</v>
      </c>
      <c r="D751" s="12" t="b">
        <f>IF(ISNUMBER(SEARCH(R$1,$B751)),MAX(D$1:D750)+1)</f>
        <v>0</v>
      </c>
      <c r="E751" s="12" t="b">
        <f>IF(ISNUMBER(SEARCH(S$1,$B751)),MAX(E$1:E750)+1)</f>
        <v>0</v>
      </c>
      <c r="F751" s="12" t="b">
        <f>IF(ISNUMBER(SEARCH(T$1,$B751)),MAX(F$1:F750)+1)</f>
        <v>0</v>
      </c>
      <c r="G751" s="12" t="b">
        <f>IF(ISNUMBER(SEARCH(U$1,$B751)),MAX(G$1:G750)+1)</f>
        <v>0</v>
      </c>
      <c r="H751" s="12" t="b">
        <f>IF(ISNUMBER(SEARCH(V$1,$B751)),MAX(H$1:H750)+1)</f>
        <v>0</v>
      </c>
      <c r="I751" s="12" t="b">
        <f>IF(ISNUMBER(SEARCH(W$1,$B751)),MAX(I$1:I750)+1)</f>
        <v>0</v>
      </c>
      <c r="J751" s="12" t="b">
        <f>IF(ISNUMBER(SEARCH(X$1,$B751)),MAX(J$1:J750)+1)</f>
        <v>0</v>
      </c>
      <c r="K751" s="12" t="b">
        <f>IF(ISNUMBER(SEARCH(Y$1,$B751)),MAX(K$1:K750)+1)</f>
        <v>0</v>
      </c>
      <c r="L751" s="12" t="b">
        <f>IF(ISNUMBER(SEARCH(Z$1,$B751)),MAX(L$1:L750)+1)</f>
        <v>0</v>
      </c>
      <c r="M751" s="12" t="b">
        <f>IF(ISNUMBER(SEARCH(AA$1,$B751)),MAX(M$1:M750)+1)</f>
        <v>0</v>
      </c>
      <c r="N751" s="12" t="b">
        <f>IF(ISNUMBER(SEARCH(AB$1,$B751)),MAX(N$1:N750)+1)</f>
        <v>0</v>
      </c>
      <c r="O751" s="12">
        <f>'AB Touchpoint System Workbook'!K762</f>
        <v>0</v>
      </c>
      <c r="P751" s="13">
        <f t="shared" si="23"/>
        <v>750</v>
      </c>
    </row>
    <row r="752" spans="1:16" x14ac:dyDescent="0.15">
      <c r="A752" s="9">
        <f>'AB Touchpoint System Workbook'!M763</f>
        <v>0</v>
      </c>
      <c r="B752" s="12" t="str">
        <f t="shared" si="22"/>
        <v>00</v>
      </c>
      <c r="C752" s="12" t="b">
        <f>IF(ISNUMBER(SEARCH(Q$1,$B752)),MAX(C$1:C751)+1)</f>
        <v>0</v>
      </c>
      <c r="D752" s="12" t="b">
        <f>IF(ISNUMBER(SEARCH(R$1,$B752)),MAX(D$1:D751)+1)</f>
        <v>0</v>
      </c>
      <c r="E752" s="12" t="b">
        <f>IF(ISNUMBER(SEARCH(S$1,$B752)),MAX(E$1:E751)+1)</f>
        <v>0</v>
      </c>
      <c r="F752" s="12" t="b">
        <f>IF(ISNUMBER(SEARCH(T$1,$B752)),MAX(F$1:F751)+1)</f>
        <v>0</v>
      </c>
      <c r="G752" s="12" t="b">
        <f>IF(ISNUMBER(SEARCH(U$1,$B752)),MAX(G$1:G751)+1)</f>
        <v>0</v>
      </c>
      <c r="H752" s="12" t="b">
        <f>IF(ISNUMBER(SEARCH(V$1,$B752)),MAX(H$1:H751)+1)</f>
        <v>0</v>
      </c>
      <c r="I752" s="12" t="b">
        <f>IF(ISNUMBER(SEARCH(W$1,$B752)),MAX(I$1:I751)+1)</f>
        <v>0</v>
      </c>
      <c r="J752" s="12" t="b">
        <f>IF(ISNUMBER(SEARCH(X$1,$B752)),MAX(J$1:J751)+1)</f>
        <v>0</v>
      </c>
      <c r="K752" s="12" t="b">
        <f>IF(ISNUMBER(SEARCH(Y$1,$B752)),MAX(K$1:K751)+1)</f>
        <v>0</v>
      </c>
      <c r="L752" s="12" t="b">
        <f>IF(ISNUMBER(SEARCH(Z$1,$B752)),MAX(L$1:L751)+1)</f>
        <v>0</v>
      </c>
      <c r="M752" s="12" t="b">
        <f>IF(ISNUMBER(SEARCH(AA$1,$B752)),MAX(M$1:M751)+1)</f>
        <v>0</v>
      </c>
      <c r="N752" s="12" t="b">
        <f>IF(ISNUMBER(SEARCH(AB$1,$B752)),MAX(N$1:N751)+1)</f>
        <v>0</v>
      </c>
      <c r="O752" s="12">
        <f>'AB Touchpoint System Workbook'!K763</f>
        <v>0</v>
      </c>
      <c r="P752" s="13">
        <f t="shared" si="23"/>
        <v>751</v>
      </c>
    </row>
    <row r="753" spans="1:16" x14ac:dyDescent="0.15">
      <c r="A753" s="9">
        <f>'AB Touchpoint System Workbook'!M764</f>
        <v>0</v>
      </c>
      <c r="B753" s="12" t="str">
        <f t="shared" si="22"/>
        <v>00</v>
      </c>
      <c r="C753" s="12" t="b">
        <f>IF(ISNUMBER(SEARCH(Q$1,$B753)),MAX(C$1:C752)+1)</f>
        <v>0</v>
      </c>
      <c r="D753" s="12" t="b">
        <f>IF(ISNUMBER(SEARCH(R$1,$B753)),MAX(D$1:D752)+1)</f>
        <v>0</v>
      </c>
      <c r="E753" s="12" t="b">
        <f>IF(ISNUMBER(SEARCH(S$1,$B753)),MAX(E$1:E752)+1)</f>
        <v>0</v>
      </c>
      <c r="F753" s="12" t="b">
        <f>IF(ISNUMBER(SEARCH(T$1,$B753)),MAX(F$1:F752)+1)</f>
        <v>0</v>
      </c>
      <c r="G753" s="12" t="b">
        <f>IF(ISNUMBER(SEARCH(U$1,$B753)),MAX(G$1:G752)+1)</f>
        <v>0</v>
      </c>
      <c r="H753" s="12" t="b">
        <f>IF(ISNUMBER(SEARCH(V$1,$B753)),MAX(H$1:H752)+1)</f>
        <v>0</v>
      </c>
      <c r="I753" s="12" t="b">
        <f>IF(ISNUMBER(SEARCH(W$1,$B753)),MAX(I$1:I752)+1)</f>
        <v>0</v>
      </c>
      <c r="J753" s="12" t="b">
        <f>IF(ISNUMBER(SEARCH(X$1,$B753)),MAX(J$1:J752)+1)</f>
        <v>0</v>
      </c>
      <c r="K753" s="12" t="b">
        <f>IF(ISNUMBER(SEARCH(Y$1,$B753)),MAX(K$1:K752)+1)</f>
        <v>0</v>
      </c>
      <c r="L753" s="12" t="b">
        <f>IF(ISNUMBER(SEARCH(Z$1,$B753)),MAX(L$1:L752)+1)</f>
        <v>0</v>
      </c>
      <c r="M753" s="12" t="b">
        <f>IF(ISNUMBER(SEARCH(AA$1,$B753)),MAX(M$1:M752)+1)</f>
        <v>0</v>
      </c>
      <c r="N753" s="12" t="b">
        <f>IF(ISNUMBER(SEARCH(AB$1,$B753)),MAX(N$1:N752)+1)</f>
        <v>0</v>
      </c>
      <c r="O753" s="12">
        <f>'AB Touchpoint System Workbook'!K764</f>
        <v>0</v>
      </c>
      <c r="P753" s="13">
        <f t="shared" si="23"/>
        <v>752</v>
      </c>
    </row>
    <row r="754" spans="1:16" x14ac:dyDescent="0.15">
      <c r="A754" s="9">
        <f>'AB Touchpoint System Workbook'!M765</f>
        <v>0</v>
      </c>
      <c r="B754" s="12" t="str">
        <f t="shared" si="22"/>
        <v>00</v>
      </c>
      <c r="C754" s="12" t="b">
        <f>IF(ISNUMBER(SEARCH(Q$1,$B754)),MAX(C$1:C753)+1)</f>
        <v>0</v>
      </c>
      <c r="D754" s="12" t="b">
        <f>IF(ISNUMBER(SEARCH(R$1,$B754)),MAX(D$1:D753)+1)</f>
        <v>0</v>
      </c>
      <c r="E754" s="12" t="b">
        <f>IF(ISNUMBER(SEARCH(S$1,$B754)),MAX(E$1:E753)+1)</f>
        <v>0</v>
      </c>
      <c r="F754" s="12" t="b">
        <f>IF(ISNUMBER(SEARCH(T$1,$B754)),MAX(F$1:F753)+1)</f>
        <v>0</v>
      </c>
      <c r="G754" s="12" t="b">
        <f>IF(ISNUMBER(SEARCH(U$1,$B754)),MAX(G$1:G753)+1)</f>
        <v>0</v>
      </c>
      <c r="H754" s="12" t="b">
        <f>IF(ISNUMBER(SEARCH(V$1,$B754)),MAX(H$1:H753)+1)</f>
        <v>0</v>
      </c>
      <c r="I754" s="12" t="b">
        <f>IF(ISNUMBER(SEARCH(W$1,$B754)),MAX(I$1:I753)+1)</f>
        <v>0</v>
      </c>
      <c r="J754" s="12" t="b">
        <f>IF(ISNUMBER(SEARCH(X$1,$B754)),MAX(J$1:J753)+1)</f>
        <v>0</v>
      </c>
      <c r="K754" s="12" t="b">
        <f>IF(ISNUMBER(SEARCH(Y$1,$B754)),MAX(K$1:K753)+1)</f>
        <v>0</v>
      </c>
      <c r="L754" s="12" t="b">
        <f>IF(ISNUMBER(SEARCH(Z$1,$B754)),MAX(L$1:L753)+1)</f>
        <v>0</v>
      </c>
      <c r="M754" s="12" t="b">
        <f>IF(ISNUMBER(SEARCH(AA$1,$B754)),MAX(M$1:M753)+1)</f>
        <v>0</v>
      </c>
      <c r="N754" s="12" t="b">
        <f>IF(ISNUMBER(SEARCH(AB$1,$B754)),MAX(N$1:N753)+1)</f>
        <v>0</v>
      </c>
      <c r="O754" s="12">
        <f>'AB Touchpoint System Workbook'!K765</f>
        <v>0</v>
      </c>
      <c r="P754" s="13">
        <f t="shared" si="23"/>
        <v>753</v>
      </c>
    </row>
    <row r="755" spans="1:16" x14ac:dyDescent="0.15">
      <c r="A755" s="9">
        <f>'AB Touchpoint System Workbook'!M766</f>
        <v>0</v>
      </c>
      <c r="B755" s="12" t="str">
        <f t="shared" si="22"/>
        <v>00</v>
      </c>
      <c r="C755" s="12" t="b">
        <f>IF(ISNUMBER(SEARCH(Q$1,$B755)),MAX(C$1:C754)+1)</f>
        <v>0</v>
      </c>
      <c r="D755" s="12" t="b">
        <f>IF(ISNUMBER(SEARCH(R$1,$B755)),MAX(D$1:D754)+1)</f>
        <v>0</v>
      </c>
      <c r="E755" s="12" t="b">
        <f>IF(ISNUMBER(SEARCH(S$1,$B755)),MAX(E$1:E754)+1)</f>
        <v>0</v>
      </c>
      <c r="F755" s="12" t="b">
        <f>IF(ISNUMBER(SEARCH(T$1,$B755)),MAX(F$1:F754)+1)</f>
        <v>0</v>
      </c>
      <c r="G755" s="12" t="b">
        <f>IF(ISNUMBER(SEARCH(U$1,$B755)),MAX(G$1:G754)+1)</f>
        <v>0</v>
      </c>
      <c r="H755" s="12" t="b">
        <f>IF(ISNUMBER(SEARCH(V$1,$B755)),MAX(H$1:H754)+1)</f>
        <v>0</v>
      </c>
      <c r="I755" s="12" t="b">
        <f>IF(ISNUMBER(SEARCH(W$1,$B755)),MAX(I$1:I754)+1)</f>
        <v>0</v>
      </c>
      <c r="J755" s="12" t="b">
        <f>IF(ISNUMBER(SEARCH(X$1,$B755)),MAX(J$1:J754)+1)</f>
        <v>0</v>
      </c>
      <c r="K755" s="12" t="b">
        <f>IF(ISNUMBER(SEARCH(Y$1,$B755)),MAX(K$1:K754)+1)</f>
        <v>0</v>
      </c>
      <c r="L755" s="12" t="b">
        <f>IF(ISNUMBER(SEARCH(Z$1,$B755)),MAX(L$1:L754)+1)</f>
        <v>0</v>
      </c>
      <c r="M755" s="12" t="b">
        <f>IF(ISNUMBER(SEARCH(AA$1,$B755)),MAX(M$1:M754)+1)</f>
        <v>0</v>
      </c>
      <c r="N755" s="12" t="b">
        <f>IF(ISNUMBER(SEARCH(AB$1,$B755)),MAX(N$1:N754)+1)</f>
        <v>0</v>
      </c>
      <c r="O755" s="12">
        <f>'AB Touchpoint System Workbook'!K766</f>
        <v>0</v>
      </c>
      <c r="P755" s="13">
        <f t="shared" si="23"/>
        <v>754</v>
      </c>
    </row>
    <row r="756" spans="1:16" x14ac:dyDescent="0.15">
      <c r="A756" s="9">
        <f>'AB Touchpoint System Workbook'!M767</f>
        <v>0</v>
      </c>
      <c r="B756" s="12" t="str">
        <f t="shared" si="22"/>
        <v>00</v>
      </c>
      <c r="C756" s="12" t="b">
        <f>IF(ISNUMBER(SEARCH(Q$1,$B756)),MAX(C$1:C755)+1)</f>
        <v>0</v>
      </c>
      <c r="D756" s="12" t="b">
        <f>IF(ISNUMBER(SEARCH(R$1,$B756)),MAX(D$1:D755)+1)</f>
        <v>0</v>
      </c>
      <c r="E756" s="12" t="b">
        <f>IF(ISNUMBER(SEARCH(S$1,$B756)),MAX(E$1:E755)+1)</f>
        <v>0</v>
      </c>
      <c r="F756" s="12" t="b">
        <f>IF(ISNUMBER(SEARCH(T$1,$B756)),MAX(F$1:F755)+1)</f>
        <v>0</v>
      </c>
      <c r="G756" s="12" t="b">
        <f>IF(ISNUMBER(SEARCH(U$1,$B756)),MAX(G$1:G755)+1)</f>
        <v>0</v>
      </c>
      <c r="H756" s="12" t="b">
        <f>IF(ISNUMBER(SEARCH(V$1,$B756)),MAX(H$1:H755)+1)</f>
        <v>0</v>
      </c>
      <c r="I756" s="12" t="b">
        <f>IF(ISNUMBER(SEARCH(W$1,$B756)),MAX(I$1:I755)+1)</f>
        <v>0</v>
      </c>
      <c r="J756" s="12" t="b">
        <f>IF(ISNUMBER(SEARCH(X$1,$B756)),MAX(J$1:J755)+1)</f>
        <v>0</v>
      </c>
      <c r="K756" s="12" t="b">
        <f>IF(ISNUMBER(SEARCH(Y$1,$B756)),MAX(K$1:K755)+1)</f>
        <v>0</v>
      </c>
      <c r="L756" s="12" t="b">
        <f>IF(ISNUMBER(SEARCH(Z$1,$B756)),MAX(L$1:L755)+1)</f>
        <v>0</v>
      </c>
      <c r="M756" s="12" t="b">
        <f>IF(ISNUMBER(SEARCH(AA$1,$B756)),MAX(M$1:M755)+1)</f>
        <v>0</v>
      </c>
      <c r="N756" s="12" t="b">
        <f>IF(ISNUMBER(SEARCH(AB$1,$B756)),MAX(N$1:N755)+1)</f>
        <v>0</v>
      </c>
      <c r="O756" s="12">
        <f>'AB Touchpoint System Workbook'!K767</f>
        <v>0</v>
      </c>
      <c r="P756" s="13">
        <f t="shared" si="23"/>
        <v>755</v>
      </c>
    </row>
    <row r="757" spans="1:16" x14ac:dyDescent="0.15">
      <c r="A757" s="9">
        <f>'AB Touchpoint System Workbook'!M768</f>
        <v>0</v>
      </c>
      <c r="B757" s="12" t="str">
        <f t="shared" si="22"/>
        <v>00</v>
      </c>
      <c r="C757" s="12" t="b">
        <f>IF(ISNUMBER(SEARCH(Q$1,$B757)),MAX(C$1:C756)+1)</f>
        <v>0</v>
      </c>
      <c r="D757" s="12" t="b">
        <f>IF(ISNUMBER(SEARCH(R$1,$B757)),MAX(D$1:D756)+1)</f>
        <v>0</v>
      </c>
      <c r="E757" s="12" t="b">
        <f>IF(ISNUMBER(SEARCH(S$1,$B757)),MAX(E$1:E756)+1)</f>
        <v>0</v>
      </c>
      <c r="F757" s="12" t="b">
        <f>IF(ISNUMBER(SEARCH(T$1,$B757)),MAX(F$1:F756)+1)</f>
        <v>0</v>
      </c>
      <c r="G757" s="12" t="b">
        <f>IF(ISNUMBER(SEARCH(U$1,$B757)),MAX(G$1:G756)+1)</f>
        <v>0</v>
      </c>
      <c r="H757" s="12" t="b">
        <f>IF(ISNUMBER(SEARCH(V$1,$B757)),MAX(H$1:H756)+1)</f>
        <v>0</v>
      </c>
      <c r="I757" s="12" t="b">
        <f>IF(ISNUMBER(SEARCH(W$1,$B757)),MAX(I$1:I756)+1)</f>
        <v>0</v>
      </c>
      <c r="J757" s="12" t="b">
        <f>IF(ISNUMBER(SEARCH(X$1,$B757)),MAX(J$1:J756)+1)</f>
        <v>0</v>
      </c>
      <c r="K757" s="12" t="b">
        <f>IF(ISNUMBER(SEARCH(Y$1,$B757)),MAX(K$1:K756)+1)</f>
        <v>0</v>
      </c>
      <c r="L757" s="12" t="b">
        <f>IF(ISNUMBER(SEARCH(Z$1,$B757)),MAX(L$1:L756)+1)</f>
        <v>0</v>
      </c>
      <c r="M757" s="12" t="b">
        <f>IF(ISNUMBER(SEARCH(AA$1,$B757)),MAX(M$1:M756)+1)</f>
        <v>0</v>
      </c>
      <c r="N757" s="12" t="b">
        <f>IF(ISNUMBER(SEARCH(AB$1,$B757)),MAX(N$1:N756)+1)</f>
        <v>0</v>
      </c>
      <c r="O757" s="12">
        <f>'AB Touchpoint System Workbook'!K768</f>
        <v>0</v>
      </c>
      <c r="P757" s="13">
        <f t="shared" si="23"/>
        <v>756</v>
      </c>
    </row>
    <row r="758" spans="1:16" x14ac:dyDescent="0.15">
      <c r="A758" s="9">
        <f>'AB Touchpoint System Workbook'!M769</f>
        <v>0</v>
      </c>
      <c r="B758" s="12" t="str">
        <f t="shared" si="22"/>
        <v>00</v>
      </c>
      <c r="C758" s="12" t="b">
        <f>IF(ISNUMBER(SEARCH(Q$1,$B758)),MAX(C$1:C757)+1)</f>
        <v>0</v>
      </c>
      <c r="D758" s="12" t="b">
        <f>IF(ISNUMBER(SEARCH(R$1,$B758)),MAX(D$1:D757)+1)</f>
        <v>0</v>
      </c>
      <c r="E758" s="12" t="b">
        <f>IF(ISNUMBER(SEARCH(S$1,$B758)),MAX(E$1:E757)+1)</f>
        <v>0</v>
      </c>
      <c r="F758" s="12" t="b">
        <f>IF(ISNUMBER(SEARCH(T$1,$B758)),MAX(F$1:F757)+1)</f>
        <v>0</v>
      </c>
      <c r="G758" s="12" t="b">
        <f>IF(ISNUMBER(SEARCH(U$1,$B758)),MAX(G$1:G757)+1)</f>
        <v>0</v>
      </c>
      <c r="H758" s="12" t="b">
        <f>IF(ISNUMBER(SEARCH(V$1,$B758)),MAX(H$1:H757)+1)</f>
        <v>0</v>
      </c>
      <c r="I758" s="12" t="b">
        <f>IF(ISNUMBER(SEARCH(W$1,$B758)),MAX(I$1:I757)+1)</f>
        <v>0</v>
      </c>
      <c r="J758" s="12" t="b">
        <f>IF(ISNUMBER(SEARCH(X$1,$B758)),MAX(J$1:J757)+1)</f>
        <v>0</v>
      </c>
      <c r="K758" s="12" t="b">
        <f>IF(ISNUMBER(SEARCH(Y$1,$B758)),MAX(K$1:K757)+1)</f>
        <v>0</v>
      </c>
      <c r="L758" s="12" t="b">
        <f>IF(ISNUMBER(SEARCH(Z$1,$B758)),MAX(L$1:L757)+1)</f>
        <v>0</v>
      </c>
      <c r="M758" s="12" t="b">
        <f>IF(ISNUMBER(SEARCH(AA$1,$B758)),MAX(M$1:M757)+1)</f>
        <v>0</v>
      </c>
      <c r="N758" s="12" t="b">
        <f>IF(ISNUMBER(SEARCH(AB$1,$B758)),MAX(N$1:N757)+1)</f>
        <v>0</v>
      </c>
      <c r="O758" s="12">
        <f>'AB Touchpoint System Workbook'!K769</f>
        <v>0</v>
      </c>
      <c r="P758" s="13">
        <f t="shared" si="23"/>
        <v>757</v>
      </c>
    </row>
    <row r="759" spans="1:16" x14ac:dyDescent="0.15">
      <c r="A759" s="9">
        <f>'AB Touchpoint System Workbook'!M770</f>
        <v>0</v>
      </c>
      <c r="B759" s="12" t="str">
        <f t="shared" si="22"/>
        <v>00</v>
      </c>
      <c r="C759" s="12" t="b">
        <f>IF(ISNUMBER(SEARCH(Q$1,$B759)),MAX(C$1:C758)+1)</f>
        <v>0</v>
      </c>
      <c r="D759" s="12" t="b">
        <f>IF(ISNUMBER(SEARCH(R$1,$B759)),MAX(D$1:D758)+1)</f>
        <v>0</v>
      </c>
      <c r="E759" s="12" t="b">
        <f>IF(ISNUMBER(SEARCH(S$1,$B759)),MAX(E$1:E758)+1)</f>
        <v>0</v>
      </c>
      <c r="F759" s="12" t="b">
        <f>IF(ISNUMBER(SEARCH(T$1,$B759)),MAX(F$1:F758)+1)</f>
        <v>0</v>
      </c>
      <c r="G759" s="12" t="b">
        <f>IF(ISNUMBER(SEARCH(U$1,$B759)),MAX(G$1:G758)+1)</f>
        <v>0</v>
      </c>
      <c r="H759" s="12" t="b">
        <f>IF(ISNUMBER(SEARCH(V$1,$B759)),MAX(H$1:H758)+1)</f>
        <v>0</v>
      </c>
      <c r="I759" s="12" t="b">
        <f>IF(ISNUMBER(SEARCH(W$1,$B759)),MAX(I$1:I758)+1)</f>
        <v>0</v>
      </c>
      <c r="J759" s="12" t="b">
        <f>IF(ISNUMBER(SEARCH(X$1,$B759)),MAX(J$1:J758)+1)</f>
        <v>0</v>
      </c>
      <c r="K759" s="12" t="b">
        <f>IF(ISNUMBER(SEARCH(Y$1,$B759)),MAX(K$1:K758)+1)</f>
        <v>0</v>
      </c>
      <c r="L759" s="12" t="b">
        <f>IF(ISNUMBER(SEARCH(Z$1,$B759)),MAX(L$1:L758)+1)</f>
        <v>0</v>
      </c>
      <c r="M759" s="12" t="b">
        <f>IF(ISNUMBER(SEARCH(AA$1,$B759)),MAX(M$1:M758)+1)</f>
        <v>0</v>
      </c>
      <c r="N759" s="12" t="b">
        <f>IF(ISNUMBER(SEARCH(AB$1,$B759)),MAX(N$1:N758)+1)</f>
        <v>0</v>
      </c>
      <c r="O759" s="12">
        <f>'AB Touchpoint System Workbook'!K770</f>
        <v>0</v>
      </c>
      <c r="P759" s="13">
        <f t="shared" si="23"/>
        <v>758</v>
      </c>
    </row>
    <row r="760" spans="1:16" x14ac:dyDescent="0.15">
      <c r="A760" s="9">
        <f>'AB Touchpoint System Workbook'!M771</f>
        <v>0</v>
      </c>
      <c r="B760" s="12" t="str">
        <f t="shared" si="22"/>
        <v>00</v>
      </c>
      <c r="C760" s="12" t="b">
        <f>IF(ISNUMBER(SEARCH(Q$1,$B760)),MAX(C$1:C759)+1)</f>
        <v>0</v>
      </c>
      <c r="D760" s="12" t="b">
        <f>IF(ISNUMBER(SEARCH(R$1,$B760)),MAX(D$1:D759)+1)</f>
        <v>0</v>
      </c>
      <c r="E760" s="12" t="b">
        <f>IF(ISNUMBER(SEARCH(S$1,$B760)),MAX(E$1:E759)+1)</f>
        <v>0</v>
      </c>
      <c r="F760" s="12" t="b">
        <f>IF(ISNUMBER(SEARCH(T$1,$B760)),MAX(F$1:F759)+1)</f>
        <v>0</v>
      </c>
      <c r="G760" s="12" t="b">
        <f>IF(ISNUMBER(SEARCH(U$1,$B760)),MAX(G$1:G759)+1)</f>
        <v>0</v>
      </c>
      <c r="H760" s="12" t="b">
        <f>IF(ISNUMBER(SEARCH(V$1,$B760)),MAX(H$1:H759)+1)</f>
        <v>0</v>
      </c>
      <c r="I760" s="12" t="b">
        <f>IF(ISNUMBER(SEARCH(W$1,$B760)),MAX(I$1:I759)+1)</f>
        <v>0</v>
      </c>
      <c r="J760" s="12" t="b">
        <f>IF(ISNUMBER(SEARCH(X$1,$B760)),MAX(J$1:J759)+1)</f>
        <v>0</v>
      </c>
      <c r="K760" s="12" t="b">
        <f>IF(ISNUMBER(SEARCH(Y$1,$B760)),MAX(K$1:K759)+1)</f>
        <v>0</v>
      </c>
      <c r="L760" s="12" t="b">
        <f>IF(ISNUMBER(SEARCH(Z$1,$B760)),MAX(L$1:L759)+1)</f>
        <v>0</v>
      </c>
      <c r="M760" s="12" t="b">
        <f>IF(ISNUMBER(SEARCH(AA$1,$B760)),MAX(M$1:M759)+1)</f>
        <v>0</v>
      </c>
      <c r="N760" s="12" t="b">
        <f>IF(ISNUMBER(SEARCH(AB$1,$B760)),MAX(N$1:N759)+1)</f>
        <v>0</v>
      </c>
      <c r="O760" s="12">
        <f>'AB Touchpoint System Workbook'!K771</f>
        <v>0</v>
      </c>
      <c r="P760" s="13">
        <f t="shared" si="23"/>
        <v>759</v>
      </c>
    </row>
    <row r="761" spans="1:16" x14ac:dyDescent="0.15">
      <c r="A761" s="9">
        <f>'AB Touchpoint System Workbook'!M772</f>
        <v>0</v>
      </c>
      <c r="B761" s="12" t="str">
        <f t="shared" si="22"/>
        <v>00</v>
      </c>
      <c r="C761" s="12" t="b">
        <f>IF(ISNUMBER(SEARCH(Q$1,$B761)),MAX(C$1:C760)+1)</f>
        <v>0</v>
      </c>
      <c r="D761" s="12" t="b">
        <f>IF(ISNUMBER(SEARCH(R$1,$B761)),MAX(D$1:D760)+1)</f>
        <v>0</v>
      </c>
      <c r="E761" s="12" t="b">
        <f>IF(ISNUMBER(SEARCH(S$1,$B761)),MAX(E$1:E760)+1)</f>
        <v>0</v>
      </c>
      <c r="F761" s="12" t="b">
        <f>IF(ISNUMBER(SEARCH(T$1,$B761)),MAX(F$1:F760)+1)</f>
        <v>0</v>
      </c>
      <c r="G761" s="12" t="b">
        <f>IF(ISNUMBER(SEARCH(U$1,$B761)),MAX(G$1:G760)+1)</f>
        <v>0</v>
      </c>
      <c r="H761" s="12" t="b">
        <f>IF(ISNUMBER(SEARCH(V$1,$B761)),MAX(H$1:H760)+1)</f>
        <v>0</v>
      </c>
      <c r="I761" s="12" t="b">
        <f>IF(ISNUMBER(SEARCH(W$1,$B761)),MAX(I$1:I760)+1)</f>
        <v>0</v>
      </c>
      <c r="J761" s="12" t="b">
        <f>IF(ISNUMBER(SEARCH(X$1,$B761)),MAX(J$1:J760)+1)</f>
        <v>0</v>
      </c>
      <c r="K761" s="12" t="b">
        <f>IF(ISNUMBER(SEARCH(Y$1,$B761)),MAX(K$1:K760)+1)</f>
        <v>0</v>
      </c>
      <c r="L761" s="12" t="b">
        <f>IF(ISNUMBER(SEARCH(Z$1,$B761)),MAX(L$1:L760)+1)</f>
        <v>0</v>
      </c>
      <c r="M761" s="12" t="b">
        <f>IF(ISNUMBER(SEARCH(AA$1,$B761)),MAX(M$1:M760)+1)</f>
        <v>0</v>
      </c>
      <c r="N761" s="12" t="b">
        <f>IF(ISNUMBER(SEARCH(AB$1,$B761)),MAX(N$1:N760)+1)</f>
        <v>0</v>
      </c>
      <c r="O761" s="12">
        <f>'AB Touchpoint System Workbook'!K772</f>
        <v>0</v>
      </c>
      <c r="P761" s="13">
        <f t="shared" si="23"/>
        <v>760</v>
      </c>
    </row>
    <row r="762" spans="1:16" x14ac:dyDescent="0.15">
      <c r="A762" s="9">
        <f>'AB Touchpoint System Workbook'!M773</f>
        <v>0</v>
      </c>
      <c r="B762" s="12" t="str">
        <f t="shared" si="22"/>
        <v>00</v>
      </c>
      <c r="C762" s="12" t="b">
        <f>IF(ISNUMBER(SEARCH(Q$1,$B762)),MAX(C$1:C761)+1)</f>
        <v>0</v>
      </c>
      <c r="D762" s="12" t="b">
        <f>IF(ISNUMBER(SEARCH(R$1,$B762)),MAX(D$1:D761)+1)</f>
        <v>0</v>
      </c>
      <c r="E762" s="12" t="b">
        <f>IF(ISNUMBER(SEARCH(S$1,$B762)),MAX(E$1:E761)+1)</f>
        <v>0</v>
      </c>
      <c r="F762" s="12" t="b">
        <f>IF(ISNUMBER(SEARCH(T$1,$B762)),MAX(F$1:F761)+1)</f>
        <v>0</v>
      </c>
      <c r="G762" s="12" t="b">
        <f>IF(ISNUMBER(SEARCH(U$1,$B762)),MAX(G$1:G761)+1)</f>
        <v>0</v>
      </c>
      <c r="H762" s="12" t="b">
        <f>IF(ISNUMBER(SEARCH(V$1,$B762)),MAX(H$1:H761)+1)</f>
        <v>0</v>
      </c>
      <c r="I762" s="12" t="b">
        <f>IF(ISNUMBER(SEARCH(W$1,$B762)),MAX(I$1:I761)+1)</f>
        <v>0</v>
      </c>
      <c r="J762" s="12" t="b">
        <f>IF(ISNUMBER(SEARCH(X$1,$B762)),MAX(J$1:J761)+1)</f>
        <v>0</v>
      </c>
      <c r="K762" s="12" t="b">
        <f>IF(ISNUMBER(SEARCH(Y$1,$B762)),MAX(K$1:K761)+1)</f>
        <v>0</v>
      </c>
      <c r="L762" s="12" t="b">
        <f>IF(ISNUMBER(SEARCH(Z$1,$B762)),MAX(L$1:L761)+1)</f>
        <v>0</v>
      </c>
      <c r="M762" s="12" t="b">
        <f>IF(ISNUMBER(SEARCH(AA$1,$B762)),MAX(M$1:M761)+1)</f>
        <v>0</v>
      </c>
      <c r="N762" s="12" t="b">
        <f>IF(ISNUMBER(SEARCH(AB$1,$B762)),MAX(N$1:N761)+1)</f>
        <v>0</v>
      </c>
      <c r="O762" s="12">
        <f>'AB Touchpoint System Workbook'!K773</f>
        <v>0</v>
      </c>
      <c r="P762" s="13">
        <f t="shared" si="23"/>
        <v>761</v>
      </c>
    </row>
    <row r="763" spans="1:16" x14ac:dyDescent="0.15">
      <c r="A763" s="9">
        <f>'AB Touchpoint System Workbook'!M774</f>
        <v>0</v>
      </c>
      <c r="B763" s="12" t="str">
        <f t="shared" si="22"/>
        <v>00</v>
      </c>
      <c r="C763" s="12" t="b">
        <f>IF(ISNUMBER(SEARCH(Q$1,$B763)),MAX(C$1:C762)+1)</f>
        <v>0</v>
      </c>
      <c r="D763" s="12" t="b">
        <f>IF(ISNUMBER(SEARCH(R$1,$B763)),MAX(D$1:D762)+1)</f>
        <v>0</v>
      </c>
      <c r="E763" s="12" t="b">
        <f>IF(ISNUMBER(SEARCH(S$1,$B763)),MAX(E$1:E762)+1)</f>
        <v>0</v>
      </c>
      <c r="F763" s="12" t="b">
        <f>IF(ISNUMBER(SEARCH(T$1,$B763)),MAX(F$1:F762)+1)</f>
        <v>0</v>
      </c>
      <c r="G763" s="12" t="b">
        <f>IF(ISNUMBER(SEARCH(U$1,$B763)),MAX(G$1:G762)+1)</f>
        <v>0</v>
      </c>
      <c r="H763" s="12" t="b">
        <f>IF(ISNUMBER(SEARCH(V$1,$B763)),MAX(H$1:H762)+1)</f>
        <v>0</v>
      </c>
      <c r="I763" s="12" t="b">
        <f>IF(ISNUMBER(SEARCH(W$1,$B763)),MAX(I$1:I762)+1)</f>
        <v>0</v>
      </c>
      <c r="J763" s="12" t="b">
        <f>IF(ISNUMBER(SEARCH(X$1,$B763)),MAX(J$1:J762)+1)</f>
        <v>0</v>
      </c>
      <c r="K763" s="12" t="b">
        <f>IF(ISNUMBER(SEARCH(Y$1,$B763)),MAX(K$1:K762)+1)</f>
        <v>0</v>
      </c>
      <c r="L763" s="12" t="b">
        <f>IF(ISNUMBER(SEARCH(Z$1,$B763)),MAX(L$1:L762)+1)</f>
        <v>0</v>
      </c>
      <c r="M763" s="12" t="b">
        <f>IF(ISNUMBER(SEARCH(AA$1,$B763)),MAX(M$1:M762)+1)</f>
        <v>0</v>
      </c>
      <c r="N763" s="12" t="b">
        <f>IF(ISNUMBER(SEARCH(AB$1,$B763)),MAX(N$1:N762)+1)</f>
        <v>0</v>
      </c>
      <c r="O763" s="12">
        <f>'AB Touchpoint System Workbook'!K774</f>
        <v>0</v>
      </c>
      <c r="P763" s="13">
        <f t="shared" si="23"/>
        <v>762</v>
      </c>
    </row>
    <row r="764" spans="1:16" x14ac:dyDescent="0.15">
      <c r="A764" s="9">
        <f>'AB Touchpoint System Workbook'!M775</f>
        <v>0</v>
      </c>
      <c r="B764" s="12" t="str">
        <f t="shared" si="22"/>
        <v>00</v>
      </c>
      <c r="C764" s="12" t="b">
        <f>IF(ISNUMBER(SEARCH(Q$1,$B764)),MAX(C$1:C763)+1)</f>
        <v>0</v>
      </c>
      <c r="D764" s="12" t="b">
        <f>IF(ISNUMBER(SEARCH(R$1,$B764)),MAX(D$1:D763)+1)</f>
        <v>0</v>
      </c>
      <c r="E764" s="12" t="b">
        <f>IF(ISNUMBER(SEARCH(S$1,$B764)),MAX(E$1:E763)+1)</f>
        <v>0</v>
      </c>
      <c r="F764" s="12" t="b">
        <f>IF(ISNUMBER(SEARCH(T$1,$B764)),MAX(F$1:F763)+1)</f>
        <v>0</v>
      </c>
      <c r="G764" s="12" t="b">
        <f>IF(ISNUMBER(SEARCH(U$1,$B764)),MAX(G$1:G763)+1)</f>
        <v>0</v>
      </c>
      <c r="H764" s="12" t="b">
        <f>IF(ISNUMBER(SEARCH(V$1,$B764)),MAX(H$1:H763)+1)</f>
        <v>0</v>
      </c>
      <c r="I764" s="12" t="b">
        <f>IF(ISNUMBER(SEARCH(W$1,$B764)),MAX(I$1:I763)+1)</f>
        <v>0</v>
      </c>
      <c r="J764" s="12" t="b">
        <f>IF(ISNUMBER(SEARCH(X$1,$B764)),MAX(J$1:J763)+1)</f>
        <v>0</v>
      </c>
      <c r="K764" s="12" t="b">
        <f>IF(ISNUMBER(SEARCH(Y$1,$B764)),MAX(K$1:K763)+1)</f>
        <v>0</v>
      </c>
      <c r="L764" s="12" t="b">
        <f>IF(ISNUMBER(SEARCH(Z$1,$B764)),MAX(L$1:L763)+1)</f>
        <v>0</v>
      </c>
      <c r="M764" s="12" t="b">
        <f>IF(ISNUMBER(SEARCH(AA$1,$B764)),MAX(M$1:M763)+1)</f>
        <v>0</v>
      </c>
      <c r="N764" s="12" t="b">
        <f>IF(ISNUMBER(SEARCH(AB$1,$B764)),MAX(N$1:N763)+1)</f>
        <v>0</v>
      </c>
      <c r="O764" s="12">
        <f>'AB Touchpoint System Workbook'!K775</f>
        <v>0</v>
      </c>
      <c r="P764" s="13">
        <f t="shared" si="23"/>
        <v>763</v>
      </c>
    </row>
    <row r="765" spans="1:16" x14ac:dyDescent="0.15">
      <c r="A765" s="9">
        <f>'AB Touchpoint System Workbook'!M776</f>
        <v>0</v>
      </c>
      <c r="B765" s="12" t="str">
        <f t="shared" si="22"/>
        <v>00</v>
      </c>
      <c r="C765" s="12" t="b">
        <f>IF(ISNUMBER(SEARCH(Q$1,$B765)),MAX(C$1:C764)+1)</f>
        <v>0</v>
      </c>
      <c r="D765" s="12" t="b">
        <f>IF(ISNUMBER(SEARCH(R$1,$B765)),MAX(D$1:D764)+1)</f>
        <v>0</v>
      </c>
      <c r="E765" s="12" t="b">
        <f>IF(ISNUMBER(SEARCH(S$1,$B765)),MAX(E$1:E764)+1)</f>
        <v>0</v>
      </c>
      <c r="F765" s="12" t="b">
        <f>IF(ISNUMBER(SEARCH(T$1,$B765)),MAX(F$1:F764)+1)</f>
        <v>0</v>
      </c>
      <c r="G765" s="12" t="b">
        <f>IF(ISNUMBER(SEARCH(U$1,$B765)),MAX(G$1:G764)+1)</f>
        <v>0</v>
      </c>
      <c r="H765" s="12" t="b">
        <f>IF(ISNUMBER(SEARCH(V$1,$B765)),MAX(H$1:H764)+1)</f>
        <v>0</v>
      </c>
      <c r="I765" s="12" t="b">
        <f>IF(ISNUMBER(SEARCH(W$1,$B765)),MAX(I$1:I764)+1)</f>
        <v>0</v>
      </c>
      <c r="J765" s="12" t="b">
        <f>IF(ISNUMBER(SEARCH(X$1,$B765)),MAX(J$1:J764)+1)</f>
        <v>0</v>
      </c>
      <c r="K765" s="12" t="b">
        <f>IF(ISNUMBER(SEARCH(Y$1,$B765)),MAX(K$1:K764)+1)</f>
        <v>0</v>
      </c>
      <c r="L765" s="12" t="b">
        <f>IF(ISNUMBER(SEARCH(Z$1,$B765)),MAX(L$1:L764)+1)</f>
        <v>0</v>
      </c>
      <c r="M765" s="12" t="b">
        <f>IF(ISNUMBER(SEARCH(AA$1,$B765)),MAX(M$1:M764)+1)</f>
        <v>0</v>
      </c>
      <c r="N765" s="12" t="b">
        <f>IF(ISNUMBER(SEARCH(AB$1,$B765)),MAX(N$1:N764)+1)</f>
        <v>0</v>
      </c>
      <c r="O765" s="12">
        <f>'AB Touchpoint System Workbook'!K776</f>
        <v>0</v>
      </c>
      <c r="P765" s="13">
        <f t="shared" si="23"/>
        <v>764</v>
      </c>
    </row>
    <row r="766" spans="1:16" x14ac:dyDescent="0.15">
      <c r="A766" s="9">
        <f>'AB Touchpoint System Workbook'!M777</f>
        <v>0</v>
      </c>
      <c r="B766" s="12" t="str">
        <f t="shared" si="22"/>
        <v>00</v>
      </c>
      <c r="C766" s="12" t="b">
        <f>IF(ISNUMBER(SEARCH(Q$1,$B766)),MAX(C$1:C765)+1)</f>
        <v>0</v>
      </c>
      <c r="D766" s="12" t="b">
        <f>IF(ISNUMBER(SEARCH(R$1,$B766)),MAX(D$1:D765)+1)</f>
        <v>0</v>
      </c>
      <c r="E766" s="12" t="b">
        <f>IF(ISNUMBER(SEARCH(S$1,$B766)),MAX(E$1:E765)+1)</f>
        <v>0</v>
      </c>
      <c r="F766" s="12" t="b">
        <f>IF(ISNUMBER(SEARCH(T$1,$B766)),MAX(F$1:F765)+1)</f>
        <v>0</v>
      </c>
      <c r="G766" s="12" t="b">
        <f>IF(ISNUMBER(SEARCH(U$1,$B766)),MAX(G$1:G765)+1)</f>
        <v>0</v>
      </c>
      <c r="H766" s="12" t="b">
        <f>IF(ISNUMBER(SEARCH(V$1,$B766)),MAX(H$1:H765)+1)</f>
        <v>0</v>
      </c>
      <c r="I766" s="12" t="b">
        <f>IF(ISNUMBER(SEARCH(W$1,$B766)),MAX(I$1:I765)+1)</f>
        <v>0</v>
      </c>
      <c r="J766" s="12" t="b">
        <f>IF(ISNUMBER(SEARCH(X$1,$B766)),MAX(J$1:J765)+1)</f>
        <v>0</v>
      </c>
      <c r="K766" s="12" t="b">
        <f>IF(ISNUMBER(SEARCH(Y$1,$B766)),MAX(K$1:K765)+1)</f>
        <v>0</v>
      </c>
      <c r="L766" s="12" t="b">
        <f>IF(ISNUMBER(SEARCH(Z$1,$B766)),MAX(L$1:L765)+1)</f>
        <v>0</v>
      </c>
      <c r="M766" s="12" t="b">
        <f>IF(ISNUMBER(SEARCH(AA$1,$B766)),MAX(M$1:M765)+1)</f>
        <v>0</v>
      </c>
      <c r="N766" s="12" t="b">
        <f>IF(ISNUMBER(SEARCH(AB$1,$B766)),MAX(N$1:N765)+1)</f>
        <v>0</v>
      </c>
      <c r="O766" s="12">
        <f>'AB Touchpoint System Workbook'!K777</f>
        <v>0</v>
      </c>
      <c r="P766" s="13">
        <f t="shared" si="23"/>
        <v>765</v>
      </c>
    </row>
    <row r="767" spans="1:16" x14ac:dyDescent="0.15">
      <c r="A767" s="9">
        <f>'AB Touchpoint System Workbook'!M778</f>
        <v>0</v>
      </c>
      <c r="B767" s="12" t="str">
        <f t="shared" si="22"/>
        <v>00</v>
      </c>
      <c r="C767" s="12" t="b">
        <f>IF(ISNUMBER(SEARCH(Q$1,$B767)),MAX(C$1:C766)+1)</f>
        <v>0</v>
      </c>
      <c r="D767" s="12" t="b">
        <f>IF(ISNUMBER(SEARCH(R$1,$B767)),MAX(D$1:D766)+1)</f>
        <v>0</v>
      </c>
      <c r="E767" s="12" t="b">
        <f>IF(ISNUMBER(SEARCH(S$1,$B767)),MAX(E$1:E766)+1)</f>
        <v>0</v>
      </c>
      <c r="F767" s="12" t="b">
        <f>IF(ISNUMBER(SEARCH(T$1,$B767)),MAX(F$1:F766)+1)</f>
        <v>0</v>
      </c>
      <c r="G767" s="12" t="b">
        <f>IF(ISNUMBER(SEARCH(U$1,$B767)),MAX(G$1:G766)+1)</f>
        <v>0</v>
      </c>
      <c r="H767" s="12" t="b">
        <f>IF(ISNUMBER(SEARCH(V$1,$B767)),MAX(H$1:H766)+1)</f>
        <v>0</v>
      </c>
      <c r="I767" s="12" t="b">
        <f>IF(ISNUMBER(SEARCH(W$1,$B767)),MAX(I$1:I766)+1)</f>
        <v>0</v>
      </c>
      <c r="J767" s="12" t="b">
        <f>IF(ISNUMBER(SEARCH(X$1,$B767)),MAX(J$1:J766)+1)</f>
        <v>0</v>
      </c>
      <c r="K767" s="12" t="b">
        <f>IF(ISNUMBER(SEARCH(Y$1,$B767)),MAX(K$1:K766)+1)</f>
        <v>0</v>
      </c>
      <c r="L767" s="12" t="b">
        <f>IF(ISNUMBER(SEARCH(Z$1,$B767)),MAX(L$1:L766)+1)</f>
        <v>0</v>
      </c>
      <c r="M767" s="12" t="b">
        <f>IF(ISNUMBER(SEARCH(AA$1,$B767)),MAX(M$1:M766)+1)</f>
        <v>0</v>
      </c>
      <c r="N767" s="12" t="b">
        <f>IF(ISNUMBER(SEARCH(AB$1,$B767)),MAX(N$1:N766)+1)</f>
        <v>0</v>
      </c>
      <c r="O767" s="12">
        <f>'AB Touchpoint System Workbook'!K778</f>
        <v>0</v>
      </c>
      <c r="P767" s="13">
        <f t="shared" si="23"/>
        <v>766</v>
      </c>
    </row>
    <row r="768" spans="1:16" x14ac:dyDescent="0.15">
      <c r="A768" s="9">
        <f>'AB Touchpoint System Workbook'!M779</f>
        <v>0</v>
      </c>
      <c r="B768" s="12" t="str">
        <f t="shared" si="22"/>
        <v>00</v>
      </c>
      <c r="C768" s="12" t="b">
        <f>IF(ISNUMBER(SEARCH(Q$1,$B768)),MAX(C$1:C767)+1)</f>
        <v>0</v>
      </c>
      <c r="D768" s="12" t="b">
        <f>IF(ISNUMBER(SEARCH(R$1,$B768)),MAX(D$1:D767)+1)</f>
        <v>0</v>
      </c>
      <c r="E768" s="12" t="b">
        <f>IF(ISNUMBER(SEARCH(S$1,$B768)),MAX(E$1:E767)+1)</f>
        <v>0</v>
      </c>
      <c r="F768" s="12" t="b">
        <f>IF(ISNUMBER(SEARCH(T$1,$B768)),MAX(F$1:F767)+1)</f>
        <v>0</v>
      </c>
      <c r="G768" s="12" t="b">
        <f>IF(ISNUMBER(SEARCH(U$1,$B768)),MAX(G$1:G767)+1)</f>
        <v>0</v>
      </c>
      <c r="H768" s="12" t="b">
        <f>IF(ISNUMBER(SEARCH(V$1,$B768)),MAX(H$1:H767)+1)</f>
        <v>0</v>
      </c>
      <c r="I768" s="12" t="b">
        <f>IF(ISNUMBER(SEARCH(W$1,$B768)),MAX(I$1:I767)+1)</f>
        <v>0</v>
      </c>
      <c r="J768" s="12" t="b">
        <f>IF(ISNUMBER(SEARCH(X$1,$B768)),MAX(J$1:J767)+1)</f>
        <v>0</v>
      </c>
      <c r="K768" s="12" t="b">
        <f>IF(ISNUMBER(SEARCH(Y$1,$B768)),MAX(K$1:K767)+1)</f>
        <v>0</v>
      </c>
      <c r="L768" s="12" t="b">
        <f>IF(ISNUMBER(SEARCH(Z$1,$B768)),MAX(L$1:L767)+1)</f>
        <v>0</v>
      </c>
      <c r="M768" s="12" t="b">
        <f>IF(ISNUMBER(SEARCH(AA$1,$B768)),MAX(M$1:M767)+1)</f>
        <v>0</v>
      </c>
      <c r="N768" s="12" t="b">
        <f>IF(ISNUMBER(SEARCH(AB$1,$B768)),MAX(N$1:N767)+1)</f>
        <v>0</v>
      </c>
      <c r="O768" s="12">
        <f>'AB Touchpoint System Workbook'!K779</f>
        <v>0</v>
      </c>
      <c r="P768" s="13">
        <f t="shared" si="23"/>
        <v>767</v>
      </c>
    </row>
    <row r="769" spans="1:16" x14ac:dyDescent="0.15">
      <c r="A769" s="9">
        <f>'AB Touchpoint System Workbook'!M780</f>
        <v>0</v>
      </c>
      <c r="B769" s="12" t="str">
        <f t="shared" si="22"/>
        <v>00</v>
      </c>
      <c r="C769" s="12" t="b">
        <f>IF(ISNUMBER(SEARCH(Q$1,$B769)),MAX(C$1:C768)+1)</f>
        <v>0</v>
      </c>
      <c r="D769" s="12" t="b">
        <f>IF(ISNUMBER(SEARCH(R$1,$B769)),MAX(D$1:D768)+1)</f>
        <v>0</v>
      </c>
      <c r="E769" s="12" t="b">
        <f>IF(ISNUMBER(SEARCH(S$1,$B769)),MAX(E$1:E768)+1)</f>
        <v>0</v>
      </c>
      <c r="F769" s="12" t="b">
        <f>IF(ISNUMBER(SEARCH(T$1,$B769)),MAX(F$1:F768)+1)</f>
        <v>0</v>
      </c>
      <c r="G769" s="12" t="b">
        <f>IF(ISNUMBER(SEARCH(U$1,$B769)),MAX(G$1:G768)+1)</f>
        <v>0</v>
      </c>
      <c r="H769" s="12" t="b">
        <f>IF(ISNUMBER(SEARCH(V$1,$B769)),MAX(H$1:H768)+1)</f>
        <v>0</v>
      </c>
      <c r="I769" s="12" t="b">
        <f>IF(ISNUMBER(SEARCH(W$1,$B769)),MAX(I$1:I768)+1)</f>
        <v>0</v>
      </c>
      <c r="J769" s="12" t="b">
        <f>IF(ISNUMBER(SEARCH(X$1,$B769)),MAX(J$1:J768)+1)</f>
        <v>0</v>
      </c>
      <c r="K769" s="12" t="b">
        <f>IF(ISNUMBER(SEARCH(Y$1,$B769)),MAX(K$1:K768)+1)</f>
        <v>0</v>
      </c>
      <c r="L769" s="12" t="b">
        <f>IF(ISNUMBER(SEARCH(Z$1,$B769)),MAX(L$1:L768)+1)</f>
        <v>0</v>
      </c>
      <c r="M769" s="12" t="b">
        <f>IF(ISNUMBER(SEARCH(AA$1,$B769)),MAX(M$1:M768)+1)</f>
        <v>0</v>
      </c>
      <c r="N769" s="12" t="b">
        <f>IF(ISNUMBER(SEARCH(AB$1,$B769)),MAX(N$1:N768)+1)</f>
        <v>0</v>
      </c>
      <c r="O769" s="12">
        <f>'AB Touchpoint System Workbook'!K780</f>
        <v>0</v>
      </c>
      <c r="P769" s="13">
        <f t="shared" si="23"/>
        <v>768</v>
      </c>
    </row>
    <row r="770" spans="1:16" x14ac:dyDescent="0.15">
      <c r="A770" s="9">
        <f>'AB Touchpoint System Workbook'!M781</f>
        <v>0</v>
      </c>
      <c r="B770" s="12" t="str">
        <f t="shared" si="22"/>
        <v>00</v>
      </c>
      <c r="C770" s="12" t="b">
        <f>IF(ISNUMBER(SEARCH(Q$1,$B770)),MAX(C$1:C769)+1)</f>
        <v>0</v>
      </c>
      <c r="D770" s="12" t="b">
        <f>IF(ISNUMBER(SEARCH(R$1,$B770)),MAX(D$1:D769)+1)</f>
        <v>0</v>
      </c>
      <c r="E770" s="12" t="b">
        <f>IF(ISNUMBER(SEARCH(S$1,$B770)),MAX(E$1:E769)+1)</f>
        <v>0</v>
      </c>
      <c r="F770" s="12" t="b">
        <f>IF(ISNUMBER(SEARCH(T$1,$B770)),MAX(F$1:F769)+1)</f>
        <v>0</v>
      </c>
      <c r="G770" s="12" t="b">
        <f>IF(ISNUMBER(SEARCH(U$1,$B770)),MAX(G$1:G769)+1)</f>
        <v>0</v>
      </c>
      <c r="H770" s="12" t="b">
        <f>IF(ISNUMBER(SEARCH(V$1,$B770)),MAX(H$1:H769)+1)</f>
        <v>0</v>
      </c>
      <c r="I770" s="12" t="b">
        <f>IF(ISNUMBER(SEARCH(W$1,$B770)),MAX(I$1:I769)+1)</f>
        <v>0</v>
      </c>
      <c r="J770" s="12" t="b">
        <f>IF(ISNUMBER(SEARCH(X$1,$B770)),MAX(J$1:J769)+1)</f>
        <v>0</v>
      </c>
      <c r="K770" s="12" t="b">
        <f>IF(ISNUMBER(SEARCH(Y$1,$B770)),MAX(K$1:K769)+1)</f>
        <v>0</v>
      </c>
      <c r="L770" s="12" t="b">
        <f>IF(ISNUMBER(SEARCH(Z$1,$B770)),MAX(L$1:L769)+1)</f>
        <v>0</v>
      </c>
      <c r="M770" s="12" t="b">
        <f>IF(ISNUMBER(SEARCH(AA$1,$B770)),MAX(M$1:M769)+1)</f>
        <v>0</v>
      </c>
      <c r="N770" s="12" t="b">
        <f>IF(ISNUMBER(SEARCH(AB$1,$B770)),MAX(N$1:N769)+1)</f>
        <v>0</v>
      </c>
      <c r="O770" s="12">
        <f>'AB Touchpoint System Workbook'!K781</f>
        <v>0</v>
      </c>
      <c r="P770" s="13">
        <f t="shared" si="23"/>
        <v>769</v>
      </c>
    </row>
    <row r="771" spans="1:16" x14ac:dyDescent="0.15">
      <c r="A771" s="9">
        <f>'AB Touchpoint System Workbook'!M782</f>
        <v>0</v>
      </c>
      <c r="B771" s="12" t="str">
        <f t="shared" ref="B771:B834" si="24">O771&amp;A771</f>
        <v>00</v>
      </c>
      <c r="C771" s="12" t="b">
        <f>IF(ISNUMBER(SEARCH(Q$1,$B771)),MAX(C$1:C770)+1)</f>
        <v>0</v>
      </c>
      <c r="D771" s="12" t="b">
        <f>IF(ISNUMBER(SEARCH(R$1,$B771)),MAX(D$1:D770)+1)</f>
        <v>0</v>
      </c>
      <c r="E771" s="12" t="b">
        <f>IF(ISNUMBER(SEARCH(S$1,$B771)),MAX(E$1:E770)+1)</f>
        <v>0</v>
      </c>
      <c r="F771" s="12" t="b">
        <f>IF(ISNUMBER(SEARCH(T$1,$B771)),MAX(F$1:F770)+1)</f>
        <v>0</v>
      </c>
      <c r="G771" s="12" t="b">
        <f>IF(ISNUMBER(SEARCH(U$1,$B771)),MAX(G$1:G770)+1)</f>
        <v>0</v>
      </c>
      <c r="H771" s="12" t="b">
        <f>IF(ISNUMBER(SEARCH(V$1,$B771)),MAX(H$1:H770)+1)</f>
        <v>0</v>
      </c>
      <c r="I771" s="12" t="b">
        <f>IF(ISNUMBER(SEARCH(W$1,$B771)),MAX(I$1:I770)+1)</f>
        <v>0</v>
      </c>
      <c r="J771" s="12" t="b">
        <f>IF(ISNUMBER(SEARCH(X$1,$B771)),MAX(J$1:J770)+1)</f>
        <v>0</v>
      </c>
      <c r="K771" s="12" t="b">
        <f>IF(ISNUMBER(SEARCH(Y$1,$B771)),MAX(K$1:K770)+1)</f>
        <v>0</v>
      </c>
      <c r="L771" s="12" t="b">
        <f>IF(ISNUMBER(SEARCH(Z$1,$B771)),MAX(L$1:L770)+1)</f>
        <v>0</v>
      </c>
      <c r="M771" s="12" t="b">
        <f>IF(ISNUMBER(SEARCH(AA$1,$B771)),MAX(M$1:M770)+1)</f>
        <v>0</v>
      </c>
      <c r="N771" s="12" t="b">
        <f>IF(ISNUMBER(SEARCH(AB$1,$B771)),MAX(N$1:N770)+1)</f>
        <v>0</v>
      </c>
      <c r="O771" s="12">
        <f>'AB Touchpoint System Workbook'!K782</f>
        <v>0</v>
      </c>
      <c r="P771" s="13">
        <f t="shared" si="23"/>
        <v>770</v>
      </c>
    </row>
    <row r="772" spans="1:16" x14ac:dyDescent="0.15">
      <c r="A772" s="9">
        <f>'AB Touchpoint System Workbook'!M783</f>
        <v>0</v>
      </c>
      <c r="B772" s="12" t="str">
        <f t="shared" si="24"/>
        <v>00</v>
      </c>
      <c r="C772" s="12" t="b">
        <f>IF(ISNUMBER(SEARCH(Q$1,$B772)),MAX(C$1:C771)+1)</f>
        <v>0</v>
      </c>
      <c r="D772" s="12" t="b">
        <f>IF(ISNUMBER(SEARCH(R$1,$B772)),MAX(D$1:D771)+1)</f>
        <v>0</v>
      </c>
      <c r="E772" s="12" t="b">
        <f>IF(ISNUMBER(SEARCH(S$1,$B772)),MAX(E$1:E771)+1)</f>
        <v>0</v>
      </c>
      <c r="F772" s="12" t="b">
        <f>IF(ISNUMBER(SEARCH(T$1,$B772)),MAX(F$1:F771)+1)</f>
        <v>0</v>
      </c>
      <c r="G772" s="12" t="b">
        <f>IF(ISNUMBER(SEARCH(U$1,$B772)),MAX(G$1:G771)+1)</f>
        <v>0</v>
      </c>
      <c r="H772" s="12" t="b">
        <f>IF(ISNUMBER(SEARCH(V$1,$B772)),MAX(H$1:H771)+1)</f>
        <v>0</v>
      </c>
      <c r="I772" s="12" t="b">
        <f>IF(ISNUMBER(SEARCH(W$1,$B772)),MAX(I$1:I771)+1)</f>
        <v>0</v>
      </c>
      <c r="J772" s="12" t="b">
        <f>IF(ISNUMBER(SEARCH(X$1,$B772)),MAX(J$1:J771)+1)</f>
        <v>0</v>
      </c>
      <c r="K772" s="12" t="b">
        <f>IF(ISNUMBER(SEARCH(Y$1,$B772)),MAX(K$1:K771)+1)</f>
        <v>0</v>
      </c>
      <c r="L772" s="12" t="b">
        <f>IF(ISNUMBER(SEARCH(Z$1,$B772)),MAX(L$1:L771)+1)</f>
        <v>0</v>
      </c>
      <c r="M772" s="12" t="b">
        <f>IF(ISNUMBER(SEARCH(AA$1,$B772)),MAX(M$1:M771)+1)</f>
        <v>0</v>
      </c>
      <c r="N772" s="12" t="b">
        <f>IF(ISNUMBER(SEARCH(AB$1,$B772)),MAX(N$1:N771)+1)</f>
        <v>0</v>
      </c>
      <c r="O772" s="12">
        <f>'AB Touchpoint System Workbook'!K783</f>
        <v>0</v>
      </c>
      <c r="P772" s="13">
        <f t="shared" ref="P772:P835" si="25">P771+1</f>
        <v>771</v>
      </c>
    </row>
    <row r="773" spans="1:16" x14ac:dyDescent="0.15">
      <c r="A773" s="9">
        <f>'AB Touchpoint System Workbook'!M784</f>
        <v>0</v>
      </c>
      <c r="B773" s="12" t="str">
        <f t="shared" si="24"/>
        <v>00</v>
      </c>
      <c r="C773" s="12" t="b">
        <f>IF(ISNUMBER(SEARCH(Q$1,$B773)),MAX(C$1:C772)+1)</f>
        <v>0</v>
      </c>
      <c r="D773" s="12" t="b">
        <f>IF(ISNUMBER(SEARCH(R$1,$B773)),MAX(D$1:D772)+1)</f>
        <v>0</v>
      </c>
      <c r="E773" s="12" t="b">
        <f>IF(ISNUMBER(SEARCH(S$1,$B773)),MAX(E$1:E772)+1)</f>
        <v>0</v>
      </c>
      <c r="F773" s="12" t="b">
        <f>IF(ISNUMBER(SEARCH(T$1,$B773)),MAX(F$1:F772)+1)</f>
        <v>0</v>
      </c>
      <c r="G773" s="12" t="b">
        <f>IF(ISNUMBER(SEARCH(U$1,$B773)),MAX(G$1:G772)+1)</f>
        <v>0</v>
      </c>
      <c r="H773" s="12" t="b">
        <f>IF(ISNUMBER(SEARCH(V$1,$B773)),MAX(H$1:H772)+1)</f>
        <v>0</v>
      </c>
      <c r="I773" s="12" t="b">
        <f>IF(ISNUMBER(SEARCH(W$1,$B773)),MAX(I$1:I772)+1)</f>
        <v>0</v>
      </c>
      <c r="J773" s="12" t="b">
        <f>IF(ISNUMBER(SEARCH(X$1,$B773)),MAX(J$1:J772)+1)</f>
        <v>0</v>
      </c>
      <c r="K773" s="12" t="b">
        <f>IF(ISNUMBER(SEARCH(Y$1,$B773)),MAX(K$1:K772)+1)</f>
        <v>0</v>
      </c>
      <c r="L773" s="12" t="b">
        <f>IF(ISNUMBER(SEARCH(Z$1,$B773)),MAX(L$1:L772)+1)</f>
        <v>0</v>
      </c>
      <c r="M773" s="12" t="b">
        <f>IF(ISNUMBER(SEARCH(AA$1,$B773)),MAX(M$1:M772)+1)</f>
        <v>0</v>
      </c>
      <c r="N773" s="12" t="b">
        <f>IF(ISNUMBER(SEARCH(AB$1,$B773)),MAX(N$1:N772)+1)</f>
        <v>0</v>
      </c>
      <c r="O773" s="12">
        <f>'AB Touchpoint System Workbook'!K784</f>
        <v>0</v>
      </c>
      <c r="P773" s="13">
        <f t="shared" si="25"/>
        <v>772</v>
      </c>
    </row>
    <row r="774" spans="1:16" x14ac:dyDescent="0.15">
      <c r="A774" s="9">
        <f>'AB Touchpoint System Workbook'!M785</f>
        <v>0</v>
      </c>
      <c r="B774" s="12" t="str">
        <f t="shared" si="24"/>
        <v>00</v>
      </c>
      <c r="C774" s="12" t="b">
        <f>IF(ISNUMBER(SEARCH(Q$1,$B774)),MAX(C$1:C773)+1)</f>
        <v>0</v>
      </c>
      <c r="D774" s="12" t="b">
        <f>IF(ISNUMBER(SEARCH(R$1,$B774)),MAX(D$1:D773)+1)</f>
        <v>0</v>
      </c>
      <c r="E774" s="12" t="b">
        <f>IF(ISNUMBER(SEARCH(S$1,$B774)),MAX(E$1:E773)+1)</f>
        <v>0</v>
      </c>
      <c r="F774" s="12" t="b">
        <f>IF(ISNUMBER(SEARCH(T$1,$B774)),MAX(F$1:F773)+1)</f>
        <v>0</v>
      </c>
      <c r="G774" s="12" t="b">
        <f>IF(ISNUMBER(SEARCH(U$1,$B774)),MAX(G$1:G773)+1)</f>
        <v>0</v>
      </c>
      <c r="H774" s="12" t="b">
        <f>IF(ISNUMBER(SEARCH(V$1,$B774)),MAX(H$1:H773)+1)</f>
        <v>0</v>
      </c>
      <c r="I774" s="12" t="b">
        <f>IF(ISNUMBER(SEARCH(W$1,$B774)),MAX(I$1:I773)+1)</f>
        <v>0</v>
      </c>
      <c r="J774" s="12" t="b">
        <f>IF(ISNUMBER(SEARCH(X$1,$B774)),MAX(J$1:J773)+1)</f>
        <v>0</v>
      </c>
      <c r="K774" s="12" t="b">
        <f>IF(ISNUMBER(SEARCH(Y$1,$B774)),MAX(K$1:K773)+1)</f>
        <v>0</v>
      </c>
      <c r="L774" s="12" t="b">
        <f>IF(ISNUMBER(SEARCH(Z$1,$B774)),MAX(L$1:L773)+1)</f>
        <v>0</v>
      </c>
      <c r="M774" s="12" t="b">
        <f>IF(ISNUMBER(SEARCH(AA$1,$B774)),MAX(M$1:M773)+1)</f>
        <v>0</v>
      </c>
      <c r="N774" s="12" t="b">
        <f>IF(ISNUMBER(SEARCH(AB$1,$B774)),MAX(N$1:N773)+1)</f>
        <v>0</v>
      </c>
      <c r="O774" s="12">
        <f>'AB Touchpoint System Workbook'!K785</f>
        <v>0</v>
      </c>
      <c r="P774" s="13">
        <f t="shared" si="25"/>
        <v>773</v>
      </c>
    </row>
    <row r="775" spans="1:16" x14ac:dyDescent="0.15">
      <c r="A775" s="9">
        <f>'AB Touchpoint System Workbook'!M786</f>
        <v>0</v>
      </c>
      <c r="B775" s="12" t="str">
        <f t="shared" si="24"/>
        <v>00</v>
      </c>
      <c r="C775" s="12" t="b">
        <f>IF(ISNUMBER(SEARCH(Q$1,$B775)),MAX(C$1:C774)+1)</f>
        <v>0</v>
      </c>
      <c r="D775" s="12" t="b">
        <f>IF(ISNUMBER(SEARCH(R$1,$B775)),MAX(D$1:D774)+1)</f>
        <v>0</v>
      </c>
      <c r="E775" s="12" t="b">
        <f>IF(ISNUMBER(SEARCH(S$1,$B775)),MAX(E$1:E774)+1)</f>
        <v>0</v>
      </c>
      <c r="F775" s="12" t="b">
        <f>IF(ISNUMBER(SEARCH(T$1,$B775)),MAX(F$1:F774)+1)</f>
        <v>0</v>
      </c>
      <c r="G775" s="12" t="b">
        <f>IF(ISNUMBER(SEARCH(U$1,$B775)),MAX(G$1:G774)+1)</f>
        <v>0</v>
      </c>
      <c r="H775" s="12" t="b">
        <f>IF(ISNUMBER(SEARCH(V$1,$B775)),MAX(H$1:H774)+1)</f>
        <v>0</v>
      </c>
      <c r="I775" s="12" t="b">
        <f>IF(ISNUMBER(SEARCH(W$1,$B775)),MAX(I$1:I774)+1)</f>
        <v>0</v>
      </c>
      <c r="J775" s="12" t="b">
        <f>IF(ISNUMBER(SEARCH(X$1,$B775)),MAX(J$1:J774)+1)</f>
        <v>0</v>
      </c>
      <c r="K775" s="12" t="b">
        <f>IF(ISNUMBER(SEARCH(Y$1,$B775)),MAX(K$1:K774)+1)</f>
        <v>0</v>
      </c>
      <c r="L775" s="12" t="b">
        <f>IF(ISNUMBER(SEARCH(Z$1,$B775)),MAX(L$1:L774)+1)</f>
        <v>0</v>
      </c>
      <c r="M775" s="12" t="b">
        <f>IF(ISNUMBER(SEARCH(AA$1,$B775)),MAX(M$1:M774)+1)</f>
        <v>0</v>
      </c>
      <c r="N775" s="12" t="b">
        <f>IF(ISNUMBER(SEARCH(AB$1,$B775)),MAX(N$1:N774)+1)</f>
        <v>0</v>
      </c>
      <c r="O775" s="12">
        <f>'AB Touchpoint System Workbook'!K786</f>
        <v>0</v>
      </c>
      <c r="P775" s="13">
        <f t="shared" si="25"/>
        <v>774</v>
      </c>
    </row>
    <row r="776" spans="1:16" x14ac:dyDescent="0.15">
      <c r="A776" s="9">
        <f>'AB Touchpoint System Workbook'!M787</f>
        <v>0</v>
      </c>
      <c r="B776" s="12" t="str">
        <f t="shared" si="24"/>
        <v>00</v>
      </c>
      <c r="C776" s="12" t="b">
        <f>IF(ISNUMBER(SEARCH(Q$1,$B776)),MAX(C$1:C775)+1)</f>
        <v>0</v>
      </c>
      <c r="D776" s="12" t="b">
        <f>IF(ISNUMBER(SEARCH(R$1,$B776)),MAX(D$1:D775)+1)</f>
        <v>0</v>
      </c>
      <c r="E776" s="12" t="b">
        <f>IF(ISNUMBER(SEARCH(S$1,$B776)),MAX(E$1:E775)+1)</f>
        <v>0</v>
      </c>
      <c r="F776" s="12" t="b">
        <f>IF(ISNUMBER(SEARCH(T$1,$B776)),MAX(F$1:F775)+1)</f>
        <v>0</v>
      </c>
      <c r="G776" s="12" t="b">
        <f>IF(ISNUMBER(SEARCH(U$1,$B776)),MAX(G$1:G775)+1)</f>
        <v>0</v>
      </c>
      <c r="H776" s="12" t="b">
        <f>IF(ISNUMBER(SEARCH(V$1,$B776)),MAX(H$1:H775)+1)</f>
        <v>0</v>
      </c>
      <c r="I776" s="12" t="b">
        <f>IF(ISNUMBER(SEARCH(W$1,$B776)),MAX(I$1:I775)+1)</f>
        <v>0</v>
      </c>
      <c r="J776" s="12" t="b">
        <f>IF(ISNUMBER(SEARCH(X$1,$B776)),MAX(J$1:J775)+1)</f>
        <v>0</v>
      </c>
      <c r="K776" s="12" t="b">
        <f>IF(ISNUMBER(SEARCH(Y$1,$B776)),MAX(K$1:K775)+1)</f>
        <v>0</v>
      </c>
      <c r="L776" s="12" t="b">
        <f>IF(ISNUMBER(SEARCH(Z$1,$B776)),MAX(L$1:L775)+1)</f>
        <v>0</v>
      </c>
      <c r="M776" s="12" t="b">
        <f>IF(ISNUMBER(SEARCH(AA$1,$B776)),MAX(M$1:M775)+1)</f>
        <v>0</v>
      </c>
      <c r="N776" s="12" t="b">
        <f>IF(ISNUMBER(SEARCH(AB$1,$B776)),MAX(N$1:N775)+1)</f>
        <v>0</v>
      </c>
      <c r="O776" s="12">
        <f>'AB Touchpoint System Workbook'!K787</f>
        <v>0</v>
      </c>
      <c r="P776" s="13">
        <f t="shared" si="25"/>
        <v>775</v>
      </c>
    </row>
    <row r="777" spans="1:16" x14ac:dyDescent="0.15">
      <c r="A777" s="9">
        <f>'AB Touchpoint System Workbook'!M788</f>
        <v>0</v>
      </c>
      <c r="B777" s="12" t="str">
        <f t="shared" si="24"/>
        <v>00</v>
      </c>
      <c r="C777" s="12" t="b">
        <f>IF(ISNUMBER(SEARCH(Q$1,$B777)),MAX(C$1:C776)+1)</f>
        <v>0</v>
      </c>
      <c r="D777" s="12" t="b">
        <f>IF(ISNUMBER(SEARCH(R$1,$B777)),MAX(D$1:D776)+1)</f>
        <v>0</v>
      </c>
      <c r="E777" s="12" t="b">
        <f>IF(ISNUMBER(SEARCH(S$1,$B777)),MAX(E$1:E776)+1)</f>
        <v>0</v>
      </c>
      <c r="F777" s="12" t="b">
        <f>IF(ISNUMBER(SEARCH(T$1,$B777)),MAX(F$1:F776)+1)</f>
        <v>0</v>
      </c>
      <c r="G777" s="12" t="b">
        <f>IF(ISNUMBER(SEARCH(U$1,$B777)),MAX(G$1:G776)+1)</f>
        <v>0</v>
      </c>
      <c r="H777" s="12" t="b">
        <f>IF(ISNUMBER(SEARCH(V$1,$B777)),MAX(H$1:H776)+1)</f>
        <v>0</v>
      </c>
      <c r="I777" s="12" t="b">
        <f>IF(ISNUMBER(SEARCH(W$1,$B777)),MAX(I$1:I776)+1)</f>
        <v>0</v>
      </c>
      <c r="J777" s="12" t="b">
        <f>IF(ISNUMBER(SEARCH(X$1,$B777)),MAX(J$1:J776)+1)</f>
        <v>0</v>
      </c>
      <c r="K777" s="12" t="b">
        <f>IF(ISNUMBER(SEARCH(Y$1,$B777)),MAX(K$1:K776)+1)</f>
        <v>0</v>
      </c>
      <c r="L777" s="12" t="b">
        <f>IF(ISNUMBER(SEARCH(Z$1,$B777)),MAX(L$1:L776)+1)</f>
        <v>0</v>
      </c>
      <c r="M777" s="12" t="b">
        <f>IF(ISNUMBER(SEARCH(AA$1,$B777)),MAX(M$1:M776)+1)</f>
        <v>0</v>
      </c>
      <c r="N777" s="12" t="b">
        <f>IF(ISNUMBER(SEARCH(AB$1,$B777)),MAX(N$1:N776)+1)</f>
        <v>0</v>
      </c>
      <c r="O777" s="12">
        <f>'AB Touchpoint System Workbook'!K788</f>
        <v>0</v>
      </c>
      <c r="P777" s="13">
        <f t="shared" si="25"/>
        <v>776</v>
      </c>
    </row>
    <row r="778" spans="1:16" x14ac:dyDescent="0.15">
      <c r="A778" s="9">
        <f>'AB Touchpoint System Workbook'!M789</f>
        <v>0</v>
      </c>
      <c r="B778" s="12" t="str">
        <f t="shared" si="24"/>
        <v>00</v>
      </c>
      <c r="C778" s="12" t="b">
        <f>IF(ISNUMBER(SEARCH(Q$1,$B778)),MAX(C$1:C777)+1)</f>
        <v>0</v>
      </c>
      <c r="D778" s="12" t="b">
        <f>IF(ISNUMBER(SEARCH(R$1,$B778)),MAX(D$1:D777)+1)</f>
        <v>0</v>
      </c>
      <c r="E778" s="12" t="b">
        <f>IF(ISNUMBER(SEARCH(S$1,$B778)),MAX(E$1:E777)+1)</f>
        <v>0</v>
      </c>
      <c r="F778" s="12" t="b">
        <f>IF(ISNUMBER(SEARCH(T$1,$B778)),MAX(F$1:F777)+1)</f>
        <v>0</v>
      </c>
      <c r="G778" s="12" t="b">
        <f>IF(ISNUMBER(SEARCH(U$1,$B778)),MAX(G$1:G777)+1)</f>
        <v>0</v>
      </c>
      <c r="H778" s="12" t="b">
        <f>IF(ISNUMBER(SEARCH(V$1,$B778)),MAX(H$1:H777)+1)</f>
        <v>0</v>
      </c>
      <c r="I778" s="12" t="b">
        <f>IF(ISNUMBER(SEARCH(W$1,$B778)),MAX(I$1:I777)+1)</f>
        <v>0</v>
      </c>
      <c r="J778" s="12" t="b">
        <f>IF(ISNUMBER(SEARCH(X$1,$B778)),MAX(J$1:J777)+1)</f>
        <v>0</v>
      </c>
      <c r="K778" s="12" t="b">
        <f>IF(ISNUMBER(SEARCH(Y$1,$B778)),MAX(K$1:K777)+1)</f>
        <v>0</v>
      </c>
      <c r="L778" s="12" t="b">
        <f>IF(ISNUMBER(SEARCH(Z$1,$B778)),MAX(L$1:L777)+1)</f>
        <v>0</v>
      </c>
      <c r="M778" s="12" t="b">
        <f>IF(ISNUMBER(SEARCH(AA$1,$B778)),MAX(M$1:M777)+1)</f>
        <v>0</v>
      </c>
      <c r="N778" s="12" t="b">
        <f>IF(ISNUMBER(SEARCH(AB$1,$B778)),MAX(N$1:N777)+1)</f>
        <v>0</v>
      </c>
      <c r="O778" s="12">
        <f>'AB Touchpoint System Workbook'!K789</f>
        <v>0</v>
      </c>
      <c r="P778" s="13">
        <f t="shared" si="25"/>
        <v>777</v>
      </c>
    </row>
    <row r="779" spans="1:16" x14ac:dyDescent="0.15">
      <c r="A779" s="9">
        <f>'AB Touchpoint System Workbook'!M790</f>
        <v>0</v>
      </c>
      <c r="B779" s="12" t="str">
        <f t="shared" si="24"/>
        <v>00</v>
      </c>
      <c r="C779" s="12" t="b">
        <f>IF(ISNUMBER(SEARCH(Q$1,$B779)),MAX(C$1:C778)+1)</f>
        <v>0</v>
      </c>
      <c r="D779" s="12" t="b">
        <f>IF(ISNUMBER(SEARCH(R$1,$B779)),MAX(D$1:D778)+1)</f>
        <v>0</v>
      </c>
      <c r="E779" s="12" t="b">
        <f>IF(ISNUMBER(SEARCH(S$1,$B779)),MAX(E$1:E778)+1)</f>
        <v>0</v>
      </c>
      <c r="F779" s="12" t="b">
        <f>IF(ISNUMBER(SEARCH(T$1,$B779)),MAX(F$1:F778)+1)</f>
        <v>0</v>
      </c>
      <c r="G779" s="12" t="b">
        <f>IF(ISNUMBER(SEARCH(U$1,$B779)),MAX(G$1:G778)+1)</f>
        <v>0</v>
      </c>
      <c r="H779" s="12" t="b">
        <f>IF(ISNUMBER(SEARCH(V$1,$B779)),MAX(H$1:H778)+1)</f>
        <v>0</v>
      </c>
      <c r="I779" s="12" t="b">
        <f>IF(ISNUMBER(SEARCH(W$1,$B779)),MAX(I$1:I778)+1)</f>
        <v>0</v>
      </c>
      <c r="J779" s="12" t="b">
        <f>IF(ISNUMBER(SEARCH(X$1,$B779)),MAX(J$1:J778)+1)</f>
        <v>0</v>
      </c>
      <c r="K779" s="12" t="b">
        <f>IF(ISNUMBER(SEARCH(Y$1,$B779)),MAX(K$1:K778)+1)</f>
        <v>0</v>
      </c>
      <c r="L779" s="12" t="b">
        <f>IF(ISNUMBER(SEARCH(Z$1,$B779)),MAX(L$1:L778)+1)</f>
        <v>0</v>
      </c>
      <c r="M779" s="12" t="b">
        <f>IF(ISNUMBER(SEARCH(AA$1,$B779)),MAX(M$1:M778)+1)</f>
        <v>0</v>
      </c>
      <c r="N779" s="12" t="b">
        <f>IF(ISNUMBER(SEARCH(AB$1,$B779)),MAX(N$1:N778)+1)</f>
        <v>0</v>
      </c>
      <c r="O779" s="12">
        <f>'AB Touchpoint System Workbook'!K790</f>
        <v>0</v>
      </c>
      <c r="P779" s="13">
        <f t="shared" si="25"/>
        <v>778</v>
      </c>
    </row>
    <row r="780" spans="1:16" x14ac:dyDescent="0.15">
      <c r="A780" s="9">
        <f>'AB Touchpoint System Workbook'!M791</f>
        <v>0</v>
      </c>
      <c r="B780" s="12" t="str">
        <f t="shared" si="24"/>
        <v>00</v>
      </c>
      <c r="C780" s="12" t="b">
        <f>IF(ISNUMBER(SEARCH(Q$1,$B780)),MAX(C$1:C779)+1)</f>
        <v>0</v>
      </c>
      <c r="D780" s="12" t="b">
        <f>IF(ISNUMBER(SEARCH(R$1,$B780)),MAX(D$1:D779)+1)</f>
        <v>0</v>
      </c>
      <c r="E780" s="12" t="b">
        <f>IF(ISNUMBER(SEARCH(S$1,$B780)),MAX(E$1:E779)+1)</f>
        <v>0</v>
      </c>
      <c r="F780" s="12" t="b">
        <f>IF(ISNUMBER(SEARCH(T$1,$B780)),MAX(F$1:F779)+1)</f>
        <v>0</v>
      </c>
      <c r="G780" s="12" t="b">
        <f>IF(ISNUMBER(SEARCH(U$1,$B780)),MAX(G$1:G779)+1)</f>
        <v>0</v>
      </c>
      <c r="H780" s="12" t="b">
        <f>IF(ISNUMBER(SEARCH(V$1,$B780)),MAX(H$1:H779)+1)</f>
        <v>0</v>
      </c>
      <c r="I780" s="12" t="b">
        <f>IF(ISNUMBER(SEARCH(W$1,$B780)),MAX(I$1:I779)+1)</f>
        <v>0</v>
      </c>
      <c r="J780" s="12" t="b">
        <f>IF(ISNUMBER(SEARCH(X$1,$B780)),MAX(J$1:J779)+1)</f>
        <v>0</v>
      </c>
      <c r="K780" s="12" t="b">
        <f>IF(ISNUMBER(SEARCH(Y$1,$B780)),MAX(K$1:K779)+1)</f>
        <v>0</v>
      </c>
      <c r="L780" s="12" t="b">
        <f>IF(ISNUMBER(SEARCH(Z$1,$B780)),MAX(L$1:L779)+1)</f>
        <v>0</v>
      </c>
      <c r="M780" s="12" t="b">
        <f>IF(ISNUMBER(SEARCH(AA$1,$B780)),MAX(M$1:M779)+1)</f>
        <v>0</v>
      </c>
      <c r="N780" s="12" t="b">
        <f>IF(ISNUMBER(SEARCH(AB$1,$B780)),MAX(N$1:N779)+1)</f>
        <v>0</v>
      </c>
      <c r="O780" s="12">
        <f>'AB Touchpoint System Workbook'!K791</f>
        <v>0</v>
      </c>
      <c r="P780" s="13">
        <f t="shared" si="25"/>
        <v>779</v>
      </c>
    </row>
    <row r="781" spans="1:16" x14ac:dyDescent="0.15">
      <c r="A781" s="9">
        <f>'AB Touchpoint System Workbook'!M792</f>
        <v>0</v>
      </c>
      <c r="B781" s="12" t="str">
        <f t="shared" si="24"/>
        <v>00</v>
      </c>
      <c r="C781" s="12" t="b">
        <f>IF(ISNUMBER(SEARCH(Q$1,$B781)),MAX(C$1:C780)+1)</f>
        <v>0</v>
      </c>
      <c r="D781" s="12" t="b">
        <f>IF(ISNUMBER(SEARCH(R$1,$B781)),MAX(D$1:D780)+1)</f>
        <v>0</v>
      </c>
      <c r="E781" s="12" t="b">
        <f>IF(ISNUMBER(SEARCH(S$1,$B781)),MAX(E$1:E780)+1)</f>
        <v>0</v>
      </c>
      <c r="F781" s="12" t="b">
        <f>IF(ISNUMBER(SEARCH(T$1,$B781)),MAX(F$1:F780)+1)</f>
        <v>0</v>
      </c>
      <c r="G781" s="12" t="b">
        <f>IF(ISNUMBER(SEARCH(U$1,$B781)),MAX(G$1:G780)+1)</f>
        <v>0</v>
      </c>
      <c r="H781" s="12" t="b">
        <f>IF(ISNUMBER(SEARCH(V$1,$B781)),MAX(H$1:H780)+1)</f>
        <v>0</v>
      </c>
      <c r="I781" s="12" t="b">
        <f>IF(ISNUMBER(SEARCH(W$1,$B781)),MAX(I$1:I780)+1)</f>
        <v>0</v>
      </c>
      <c r="J781" s="12" t="b">
        <f>IF(ISNUMBER(SEARCH(X$1,$B781)),MAX(J$1:J780)+1)</f>
        <v>0</v>
      </c>
      <c r="K781" s="12" t="b">
        <f>IF(ISNUMBER(SEARCH(Y$1,$B781)),MAX(K$1:K780)+1)</f>
        <v>0</v>
      </c>
      <c r="L781" s="12" t="b">
        <f>IF(ISNUMBER(SEARCH(Z$1,$B781)),MAX(L$1:L780)+1)</f>
        <v>0</v>
      </c>
      <c r="M781" s="12" t="b">
        <f>IF(ISNUMBER(SEARCH(AA$1,$B781)),MAX(M$1:M780)+1)</f>
        <v>0</v>
      </c>
      <c r="N781" s="12" t="b">
        <f>IF(ISNUMBER(SEARCH(AB$1,$B781)),MAX(N$1:N780)+1)</f>
        <v>0</v>
      </c>
      <c r="O781" s="12">
        <f>'AB Touchpoint System Workbook'!K792</f>
        <v>0</v>
      </c>
      <c r="P781" s="13">
        <f t="shared" si="25"/>
        <v>780</v>
      </c>
    </row>
    <row r="782" spans="1:16" x14ac:dyDescent="0.15">
      <c r="A782" s="9">
        <f>'AB Touchpoint System Workbook'!M793</f>
        <v>0</v>
      </c>
      <c r="B782" s="12" t="str">
        <f t="shared" si="24"/>
        <v>00</v>
      </c>
      <c r="C782" s="12" t="b">
        <f>IF(ISNUMBER(SEARCH(Q$1,$B782)),MAX(C$1:C781)+1)</f>
        <v>0</v>
      </c>
      <c r="D782" s="12" t="b">
        <f>IF(ISNUMBER(SEARCH(R$1,$B782)),MAX(D$1:D781)+1)</f>
        <v>0</v>
      </c>
      <c r="E782" s="12" t="b">
        <f>IF(ISNUMBER(SEARCH(S$1,$B782)),MAX(E$1:E781)+1)</f>
        <v>0</v>
      </c>
      <c r="F782" s="12" t="b">
        <f>IF(ISNUMBER(SEARCH(T$1,$B782)),MAX(F$1:F781)+1)</f>
        <v>0</v>
      </c>
      <c r="G782" s="12" t="b">
        <f>IF(ISNUMBER(SEARCH(U$1,$B782)),MAX(G$1:G781)+1)</f>
        <v>0</v>
      </c>
      <c r="H782" s="12" t="b">
        <f>IF(ISNUMBER(SEARCH(V$1,$B782)),MAX(H$1:H781)+1)</f>
        <v>0</v>
      </c>
      <c r="I782" s="12" t="b">
        <f>IF(ISNUMBER(SEARCH(W$1,$B782)),MAX(I$1:I781)+1)</f>
        <v>0</v>
      </c>
      <c r="J782" s="12" t="b">
        <f>IF(ISNUMBER(SEARCH(X$1,$B782)),MAX(J$1:J781)+1)</f>
        <v>0</v>
      </c>
      <c r="K782" s="12" t="b">
        <f>IF(ISNUMBER(SEARCH(Y$1,$B782)),MAX(K$1:K781)+1)</f>
        <v>0</v>
      </c>
      <c r="L782" s="12" t="b">
        <f>IF(ISNUMBER(SEARCH(Z$1,$B782)),MAX(L$1:L781)+1)</f>
        <v>0</v>
      </c>
      <c r="M782" s="12" t="b">
        <f>IF(ISNUMBER(SEARCH(AA$1,$B782)),MAX(M$1:M781)+1)</f>
        <v>0</v>
      </c>
      <c r="N782" s="12" t="b">
        <f>IF(ISNUMBER(SEARCH(AB$1,$B782)),MAX(N$1:N781)+1)</f>
        <v>0</v>
      </c>
      <c r="O782" s="12">
        <f>'AB Touchpoint System Workbook'!K793</f>
        <v>0</v>
      </c>
      <c r="P782" s="13">
        <f t="shared" si="25"/>
        <v>781</v>
      </c>
    </row>
    <row r="783" spans="1:16" x14ac:dyDescent="0.15">
      <c r="A783" s="9">
        <f>'AB Touchpoint System Workbook'!M794</f>
        <v>0</v>
      </c>
      <c r="B783" s="12" t="str">
        <f t="shared" si="24"/>
        <v>00</v>
      </c>
      <c r="C783" s="12" t="b">
        <f>IF(ISNUMBER(SEARCH(Q$1,$B783)),MAX(C$1:C782)+1)</f>
        <v>0</v>
      </c>
      <c r="D783" s="12" t="b">
        <f>IF(ISNUMBER(SEARCH(R$1,$B783)),MAX(D$1:D782)+1)</f>
        <v>0</v>
      </c>
      <c r="E783" s="12" t="b">
        <f>IF(ISNUMBER(SEARCH(S$1,$B783)),MAX(E$1:E782)+1)</f>
        <v>0</v>
      </c>
      <c r="F783" s="12" t="b">
        <f>IF(ISNUMBER(SEARCH(T$1,$B783)),MAX(F$1:F782)+1)</f>
        <v>0</v>
      </c>
      <c r="G783" s="12" t="b">
        <f>IF(ISNUMBER(SEARCH(U$1,$B783)),MAX(G$1:G782)+1)</f>
        <v>0</v>
      </c>
      <c r="H783" s="12" t="b">
        <f>IF(ISNUMBER(SEARCH(V$1,$B783)),MAX(H$1:H782)+1)</f>
        <v>0</v>
      </c>
      <c r="I783" s="12" t="b">
        <f>IF(ISNUMBER(SEARCH(W$1,$B783)),MAX(I$1:I782)+1)</f>
        <v>0</v>
      </c>
      <c r="J783" s="12" t="b">
        <f>IF(ISNUMBER(SEARCH(X$1,$B783)),MAX(J$1:J782)+1)</f>
        <v>0</v>
      </c>
      <c r="K783" s="12" t="b">
        <f>IF(ISNUMBER(SEARCH(Y$1,$B783)),MAX(K$1:K782)+1)</f>
        <v>0</v>
      </c>
      <c r="L783" s="12" t="b">
        <f>IF(ISNUMBER(SEARCH(Z$1,$B783)),MAX(L$1:L782)+1)</f>
        <v>0</v>
      </c>
      <c r="M783" s="12" t="b">
        <f>IF(ISNUMBER(SEARCH(AA$1,$B783)),MAX(M$1:M782)+1)</f>
        <v>0</v>
      </c>
      <c r="N783" s="12" t="b">
        <f>IF(ISNUMBER(SEARCH(AB$1,$B783)),MAX(N$1:N782)+1)</f>
        <v>0</v>
      </c>
      <c r="O783" s="12">
        <f>'AB Touchpoint System Workbook'!K794</f>
        <v>0</v>
      </c>
      <c r="P783" s="13">
        <f t="shared" si="25"/>
        <v>782</v>
      </c>
    </row>
    <row r="784" spans="1:16" x14ac:dyDescent="0.15">
      <c r="A784" s="9">
        <f>'AB Touchpoint System Workbook'!M795</f>
        <v>0</v>
      </c>
      <c r="B784" s="12" t="str">
        <f t="shared" si="24"/>
        <v>00</v>
      </c>
      <c r="C784" s="12" t="b">
        <f>IF(ISNUMBER(SEARCH(Q$1,$B784)),MAX(C$1:C783)+1)</f>
        <v>0</v>
      </c>
      <c r="D784" s="12" t="b">
        <f>IF(ISNUMBER(SEARCH(R$1,$B784)),MAX(D$1:D783)+1)</f>
        <v>0</v>
      </c>
      <c r="E784" s="12" t="b">
        <f>IF(ISNUMBER(SEARCH(S$1,$B784)),MAX(E$1:E783)+1)</f>
        <v>0</v>
      </c>
      <c r="F784" s="12" t="b">
        <f>IF(ISNUMBER(SEARCH(T$1,$B784)),MAX(F$1:F783)+1)</f>
        <v>0</v>
      </c>
      <c r="G784" s="12" t="b">
        <f>IF(ISNUMBER(SEARCH(U$1,$B784)),MAX(G$1:G783)+1)</f>
        <v>0</v>
      </c>
      <c r="H784" s="12" t="b">
        <f>IF(ISNUMBER(SEARCH(V$1,$B784)),MAX(H$1:H783)+1)</f>
        <v>0</v>
      </c>
      <c r="I784" s="12" t="b">
        <f>IF(ISNUMBER(SEARCH(W$1,$B784)),MAX(I$1:I783)+1)</f>
        <v>0</v>
      </c>
      <c r="J784" s="12" t="b">
        <f>IF(ISNUMBER(SEARCH(X$1,$B784)),MAX(J$1:J783)+1)</f>
        <v>0</v>
      </c>
      <c r="K784" s="12" t="b">
        <f>IF(ISNUMBER(SEARCH(Y$1,$B784)),MAX(K$1:K783)+1)</f>
        <v>0</v>
      </c>
      <c r="L784" s="12" t="b">
        <f>IF(ISNUMBER(SEARCH(Z$1,$B784)),MAX(L$1:L783)+1)</f>
        <v>0</v>
      </c>
      <c r="M784" s="12" t="b">
        <f>IF(ISNUMBER(SEARCH(AA$1,$B784)),MAX(M$1:M783)+1)</f>
        <v>0</v>
      </c>
      <c r="N784" s="12" t="b">
        <f>IF(ISNUMBER(SEARCH(AB$1,$B784)),MAX(N$1:N783)+1)</f>
        <v>0</v>
      </c>
      <c r="O784" s="12">
        <f>'AB Touchpoint System Workbook'!K795</f>
        <v>0</v>
      </c>
      <c r="P784" s="13">
        <f t="shared" si="25"/>
        <v>783</v>
      </c>
    </row>
    <row r="785" spans="1:16" x14ac:dyDescent="0.15">
      <c r="A785" s="9">
        <f>'AB Touchpoint System Workbook'!M796</f>
        <v>0</v>
      </c>
      <c r="B785" s="12" t="str">
        <f t="shared" si="24"/>
        <v>00</v>
      </c>
      <c r="C785" s="12" t="b">
        <f>IF(ISNUMBER(SEARCH(Q$1,$B785)),MAX(C$1:C784)+1)</f>
        <v>0</v>
      </c>
      <c r="D785" s="12" t="b">
        <f>IF(ISNUMBER(SEARCH(R$1,$B785)),MAX(D$1:D784)+1)</f>
        <v>0</v>
      </c>
      <c r="E785" s="12" t="b">
        <f>IF(ISNUMBER(SEARCH(S$1,$B785)),MAX(E$1:E784)+1)</f>
        <v>0</v>
      </c>
      <c r="F785" s="12" t="b">
        <f>IF(ISNUMBER(SEARCH(T$1,$B785)),MAX(F$1:F784)+1)</f>
        <v>0</v>
      </c>
      <c r="G785" s="12" t="b">
        <f>IF(ISNUMBER(SEARCH(U$1,$B785)),MAX(G$1:G784)+1)</f>
        <v>0</v>
      </c>
      <c r="H785" s="12" t="b">
        <f>IF(ISNUMBER(SEARCH(V$1,$B785)),MAX(H$1:H784)+1)</f>
        <v>0</v>
      </c>
      <c r="I785" s="12" t="b">
        <f>IF(ISNUMBER(SEARCH(W$1,$B785)),MAX(I$1:I784)+1)</f>
        <v>0</v>
      </c>
      <c r="J785" s="12" t="b">
        <f>IF(ISNUMBER(SEARCH(X$1,$B785)),MAX(J$1:J784)+1)</f>
        <v>0</v>
      </c>
      <c r="K785" s="12" t="b">
        <f>IF(ISNUMBER(SEARCH(Y$1,$B785)),MAX(K$1:K784)+1)</f>
        <v>0</v>
      </c>
      <c r="L785" s="12" t="b">
        <f>IF(ISNUMBER(SEARCH(Z$1,$B785)),MAX(L$1:L784)+1)</f>
        <v>0</v>
      </c>
      <c r="M785" s="12" t="b">
        <f>IF(ISNUMBER(SEARCH(AA$1,$B785)),MAX(M$1:M784)+1)</f>
        <v>0</v>
      </c>
      <c r="N785" s="12" t="b">
        <f>IF(ISNUMBER(SEARCH(AB$1,$B785)),MAX(N$1:N784)+1)</f>
        <v>0</v>
      </c>
      <c r="O785" s="12">
        <f>'AB Touchpoint System Workbook'!K796</f>
        <v>0</v>
      </c>
      <c r="P785" s="13">
        <f t="shared" si="25"/>
        <v>784</v>
      </c>
    </row>
    <row r="786" spans="1:16" x14ac:dyDescent="0.15">
      <c r="A786" s="9">
        <f>'AB Touchpoint System Workbook'!M797</f>
        <v>0</v>
      </c>
      <c r="B786" s="12" t="str">
        <f t="shared" si="24"/>
        <v>00</v>
      </c>
      <c r="C786" s="12" t="b">
        <f>IF(ISNUMBER(SEARCH(Q$1,$B786)),MAX(C$1:C785)+1)</f>
        <v>0</v>
      </c>
      <c r="D786" s="12" t="b">
        <f>IF(ISNUMBER(SEARCH(R$1,$B786)),MAX(D$1:D785)+1)</f>
        <v>0</v>
      </c>
      <c r="E786" s="12" t="b">
        <f>IF(ISNUMBER(SEARCH(S$1,$B786)),MAX(E$1:E785)+1)</f>
        <v>0</v>
      </c>
      <c r="F786" s="12" t="b">
        <f>IF(ISNUMBER(SEARCH(T$1,$B786)),MAX(F$1:F785)+1)</f>
        <v>0</v>
      </c>
      <c r="G786" s="12" t="b">
        <f>IF(ISNUMBER(SEARCH(U$1,$B786)),MAX(G$1:G785)+1)</f>
        <v>0</v>
      </c>
      <c r="H786" s="12" t="b">
        <f>IF(ISNUMBER(SEARCH(V$1,$B786)),MAX(H$1:H785)+1)</f>
        <v>0</v>
      </c>
      <c r="I786" s="12" t="b">
        <f>IF(ISNUMBER(SEARCH(W$1,$B786)),MAX(I$1:I785)+1)</f>
        <v>0</v>
      </c>
      <c r="J786" s="12" t="b">
        <f>IF(ISNUMBER(SEARCH(X$1,$B786)),MAX(J$1:J785)+1)</f>
        <v>0</v>
      </c>
      <c r="K786" s="12" t="b">
        <f>IF(ISNUMBER(SEARCH(Y$1,$B786)),MAX(K$1:K785)+1)</f>
        <v>0</v>
      </c>
      <c r="L786" s="12" t="b">
        <f>IF(ISNUMBER(SEARCH(Z$1,$B786)),MAX(L$1:L785)+1)</f>
        <v>0</v>
      </c>
      <c r="M786" s="12" t="b">
        <f>IF(ISNUMBER(SEARCH(AA$1,$B786)),MAX(M$1:M785)+1)</f>
        <v>0</v>
      </c>
      <c r="N786" s="12" t="b">
        <f>IF(ISNUMBER(SEARCH(AB$1,$B786)),MAX(N$1:N785)+1)</f>
        <v>0</v>
      </c>
      <c r="O786" s="12">
        <f>'AB Touchpoint System Workbook'!K797</f>
        <v>0</v>
      </c>
      <c r="P786" s="13">
        <f t="shared" si="25"/>
        <v>785</v>
      </c>
    </row>
    <row r="787" spans="1:16" x14ac:dyDescent="0.15">
      <c r="A787" s="9">
        <f>'AB Touchpoint System Workbook'!M798</f>
        <v>0</v>
      </c>
      <c r="B787" s="12" t="str">
        <f t="shared" si="24"/>
        <v>00</v>
      </c>
      <c r="C787" s="12" t="b">
        <f>IF(ISNUMBER(SEARCH(Q$1,$B787)),MAX(C$1:C786)+1)</f>
        <v>0</v>
      </c>
      <c r="D787" s="12" t="b">
        <f>IF(ISNUMBER(SEARCH(R$1,$B787)),MAX(D$1:D786)+1)</f>
        <v>0</v>
      </c>
      <c r="E787" s="12" t="b">
        <f>IF(ISNUMBER(SEARCH(S$1,$B787)),MAX(E$1:E786)+1)</f>
        <v>0</v>
      </c>
      <c r="F787" s="12" t="b">
        <f>IF(ISNUMBER(SEARCH(T$1,$B787)),MAX(F$1:F786)+1)</f>
        <v>0</v>
      </c>
      <c r="G787" s="12" t="b">
        <f>IF(ISNUMBER(SEARCH(U$1,$B787)),MAX(G$1:G786)+1)</f>
        <v>0</v>
      </c>
      <c r="H787" s="12" t="b">
        <f>IF(ISNUMBER(SEARCH(V$1,$B787)),MAX(H$1:H786)+1)</f>
        <v>0</v>
      </c>
      <c r="I787" s="12" t="b">
        <f>IF(ISNUMBER(SEARCH(W$1,$B787)),MAX(I$1:I786)+1)</f>
        <v>0</v>
      </c>
      <c r="J787" s="12" t="b">
        <f>IF(ISNUMBER(SEARCH(X$1,$B787)),MAX(J$1:J786)+1)</f>
        <v>0</v>
      </c>
      <c r="K787" s="12" t="b">
        <f>IF(ISNUMBER(SEARCH(Y$1,$B787)),MAX(K$1:K786)+1)</f>
        <v>0</v>
      </c>
      <c r="L787" s="12" t="b">
        <f>IF(ISNUMBER(SEARCH(Z$1,$B787)),MAX(L$1:L786)+1)</f>
        <v>0</v>
      </c>
      <c r="M787" s="12" t="b">
        <f>IF(ISNUMBER(SEARCH(AA$1,$B787)),MAX(M$1:M786)+1)</f>
        <v>0</v>
      </c>
      <c r="N787" s="12" t="b">
        <f>IF(ISNUMBER(SEARCH(AB$1,$B787)),MAX(N$1:N786)+1)</f>
        <v>0</v>
      </c>
      <c r="O787" s="12">
        <f>'AB Touchpoint System Workbook'!K798</f>
        <v>0</v>
      </c>
      <c r="P787" s="13">
        <f t="shared" si="25"/>
        <v>786</v>
      </c>
    </row>
    <row r="788" spans="1:16" x14ac:dyDescent="0.15">
      <c r="A788" s="9">
        <f>'AB Touchpoint System Workbook'!M799</f>
        <v>0</v>
      </c>
      <c r="B788" s="12" t="str">
        <f t="shared" si="24"/>
        <v>00</v>
      </c>
      <c r="C788" s="12" t="b">
        <f>IF(ISNUMBER(SEARCH(Q$1,$B788)),MAX(C$1:C787)+1)</f>
        <v>0</v>
      </c>
      <c r="D788" s="12" t="b">
        <f>IF(ISNUMBER(SEARCH(R$1,$B788)),MAX(D$1:D787)+1)</f>
        <v>0</v>
      </c>
      <c r="E788" s="12" t="b">
        <f>IF(ISNUMBER(SEARCH(S$1,$B788)),MAX(E$1:E787)+1)</f>
        <v>0</v>
      </c>
      <c r="F788" s="12" t="b">
        <f>IF(ISNUMBER(SEARCH(T$1,$B788)),MAX(F$1:F787)+1)</f>
        <v>0</v>
      </c>
      <c r="G788" s="12" t="b">
        <f>IF(ISNUMBER(SEARCH(U$1,$B788)),MAX(G$1:G787)+1)</f>
        <v>0</v>
      </c>
      <c r="H788" s="12" t="b">
        <f>IF(ISNUMBER(SEARCH(V$1,$B788)),MAX(H$1:H787)+1)</f>
        <v>0</v>
      </c>
      <c r="I788" s="12" t="b">
        <f>IF(ISNUMBER(SEARCH(W$1,$B788)),MAX(I$1:I787)+1)</f>
        <v>0</v>
      </c>
      <c r="J788" s="12" t="b">
        <f>IF(ISNUMBER(SEARCH(X$1,$B788)),MAX(J$1:J787)+1)</f>
        <v>0</v>
      </c>
      <c r="K788" s="12" t="b">
        <f>IF(ISNUMBER(SEARCH(Y$1,$B788)),MAX(K$1:K787)+1)</f>
        <v>0</v>
      </c>
      <c r="L788" s="12" t="b">
        <f>IF(ISNUMBER(SEARCH(Z$1,$B788)),MAX(L$1:L787)+1)</f>
        <v>0</v>
      </c>
      <c r="M788" s="12" t="b">
        <f>IF(ISNUMBER(SEARCH(AA$1,$B788)),MAX(M$1:M787)+1)</f>
        <v>0</v>
      </c>
      <c r="N788" s="12" t="b">
        <f>IF(ISNUMBER(SEARCH(AB$1,$B788)),MAX(N$1:N787)+1)</f>
        <v>0</v>
      </c>
      <c r="O788" s="12">
        <f>'AB Touchpoint System Workbook'!K799</f>
        <v>0</v>
      </c>
      <c r="P788" s="13">
        <f t="shared" si="25"/>
        <v>787</v>
      </c>
    </row>
    <row r="789" spans="1:16" x14ac:dyDescent="0.15">
      <c r="A789" s="9">
        <f>'AB Touchpoint System Workbook'!M800</f>
        <v>0</v>
      </c>
      <c r="B789" s="12" t="str">
        <f t="shared" si="24"/>
        <v>00</v>
      </c>
      <c r="C789" s="12" t="b">
        <f>IF(ISNUMBER(SEARCH(Q$1,$B789)),MAX(C$1:C788)+1)</f>
        <v>0</v>
      </c>
      <c r="D789" s="12" t="b">
        <f>IF(ISNUMBER(SEARCH(R$1,$B789)),MAX(D$1:D788)+1)</f>
        <v>0</v>
      </c>
      <c r="E789" s="12" t="b">
        <f>IF(ISNUMBER(SEARCH(S$1,$B789)),MAX(E$1:E788)+1)</f>
        <v>0</v>
      </c>
      <c r="F789" s="12" t="b">
        <f>IF(ISNUMBER(SEARCH(T$1,$B789)),MAX(F$1:F788)+1)</f>
        <v>0</v>
      </c>
      <c r="G789" s="12" t="b">
        <f>IF(ISNUMBER(SEARCH(U$1,$B789)),MAX(G$1:G788)+1)</f>
        <v>0</v>
      </c>
      <c r="H789" s="12" t="b">
        <f>IF(ISNUMBER(SEARCH(V$1,$B789)),MAX(H$1:H788)+1)</f>
        <v>0</v>
      </c>
      <c r="I789" s="12" t="b">
        <f>IF(ISNUMBER(SEARCH(W$1,$B789)),MAX(I$1:I788)+1)</f>
        <v>0</v>
      </c>
      <c r="J789" s="12" t="b">
        <f>IF(ISNUMBER(SEARCH(X$1,$B789)),MAX(J$1:J788)+1)</f>
        <v>0</v>
      </c>
      <c r="K789" s="12" t="b">
        <f>IF(ISNUMBER(SEARCH(Y$1,$B789)),MAX(K$1:K788)+1)</f>
        <v>0</v>
      </c>
      <c r="L789" s="12" t="b">
        <f>IF(ISNUMBER(SEARCH(Z$1,$B789)),MAX(L$1:L788)+1)</f>
        <v>0</v>
      </c>
      <c r="M789" s="12" t="b">
        <f>IF(ISNUMBER(SEARCH(AA$1,$B789)),MAX(M$1:M788)+1)</f>
        <v>0</v>
      </c>
      <c r="N789" s="12" t="b">
        <f>IF(ISNUMBER(SEARCH(AB$1,$B789)),MAX(N$1:N788)+1)</f>
        <v>0</v>
      </c>
      <c r="O789" s="12">
        <f>'AB Touchpoint System Workbook'!K800</f>
        <v>0</v>
      </c>
      <c r="P789" s="13">
        <f t="shared" si="25"/>
        <v>788</v>
      </c>
    </row>
    <row r="790" spans="1:16" x14ac:dyDescent="0.15">
      <c r="A790" s="9">
        <f>'AB Touchpoint System Workbook'!M801</f>
        <v>0</v>
      </c>
      <c r="B790" s="12" t="str">
        <f t="shared" si="24"/>
        <v>00</v>
      </c>
      <c r="C790" s="12" t="b">
        <f>IF(ISNUMBER(SEARCH(Q$1,$B790)),MAX(C$1:C789)+1)</f>
        <v>0</v>
      </c>
      <c r="D790" s="12" t="b">
        <f>IF(ISNUMBER(SEARCH(R$1,$B790)),MAX(D$1:D789)+1)</f>
        <v>0</v>
      </c>
      <c r="E790" s="12" t="b">
        <f>IF(ISNUMBER(SEARCH(S$1,$B790)),MAX(E$1:E789)+1)</f>
        <v>0</v>
      </c>
      <c r="F790" s="12" t="b">
        <f>IF(ISNUMBER(SEARCH(T$1,$B790)),MAX(F$1:F789)+1)</f>
        <v>0</v>
      </c>
      <c r="G790" s="12" t="b">
        <f>IF(ISNUMBER(SEARCH(U$1,$B790)),MAX(G$1:G789)+1)</f>
        <v>0</v>
      </c>
      <c r="H790" s="12" t="b">
        <f>IF(ISNUMBER(SEARCH(V$1,$B790)),MAX(H$1:H789)+1)</f>
        <v>0</v>
      </c>
      <c r="I790" s="12" t="b">
        <f>IF(ISNUMBER(SEARCH(W$1,$B790)),MAX(I$1:I789)+1)</f>
        <v>0</v>
      </c>
      <c r="J790" s="12" t="b">
        <f>IF(ISNUMBER(SEARCH(X$1,$B790)),MAX(J$1:J789)+1)</f>
        <v>0</v>
      </c>
      <c r="K790" s="12" t="b">
        <f>IF(ISNUMBER(SEARCH(Y$1,$B790)),MAX(K$1:K789)+1)</f>
        <v>0</v>
      </c>
      <c r="L790" s="12" t="b">
        <f>IF(ISNUMBER(SEARCH(Z$1,$B790)),MAX(L$1:L789)+1)</f>
        <v>0</v>
      </c>
      <c r="M790" s="12" t="b">
        <f>IF(ISNUMBER(SEARCH(AA$1,$B790)),MAX(M$1:M789)+1)</f>
        <v>0</v>
      </c>
      <c r="N790" s="12" t="b">
        <f>IF(ISNUMBER(SEARCH(AB$1,$B790)),MAX(N$1:N789)+1)</f>
        <v>0</v>
      </c>
      <c r="O790" s="12">
        <f>'AB Touchpoint System Workbook'!K801</f>
        <v>0</v>
      </c>
      <c r="P790" s="13">
        <f t="shared" si="25"/>
        <v>789</v>
      </c>
    </row>
    <row r="791" spans="1:16" x14ac:dyDescent="0.15">
      <c r="A791" s="9">
        <f>'AB Touchpoint System Workbook'!M802</f>
        <v>0</v>
      </c>
      <c r="B791" s="12" t="str">
        <f t="shared" si="24"/>
        <v>00</v>
      </c>
      <c r="C791" s="12" t="b">
        <f>IF(ISNUMBER(SEARCH(Q$1,$B791)),MAX(C$1:C790)+1)</f>
        <v>0</v>
      </c>
      <c r="D791" s="12" t="b">
        <f>IF(ISNUMBER(SEARCH(R$1,$B791)),MAX(D$1:D790)+1)</f>
        <v>0</v>
      </c>
      <c r="E791" s="12" t="b">
        <f>IF(ISNUMBER(SEARCH(S$1,$B791)),MAX(E$1:E790)+1)</f>
        <v>0</v>
      </c>
      <c r="F791" s="12" t="b">
        <f>IF(ISNUMBER(SEARCH(T$1,$B791)),MAX(F$1:F790)+1)</f>
        <v>0</v>
      </c>
      <c r="G791" s="12" t="b">
        <f>IF(ISNUMBER(SEARCH(U$1,$B791)),MAX(G$1:G790)+1)</f>
        <v>0</v>
      </c>
      <c r="H791" s="12" t="b">
        <f>IF(ISNUMBER(SEARCH(V$1,$B791)),MAX(H$1:H790)+1)</f>
        <v>0</v>
      </c>
      <c r="I791" s="12" t="b">
        <f>IF(ISNUMBER(SEARCH(W$1,$B791)),MAX(I$1:I790)+1)</f>
        <v>0</v>
      </c>
      <c r="J791" s="12" t="b">
        <f>IF(ISNUMBER(SEARCH(X$1,$B791)),MAX(J$1:J790)+1)</f>
        <v>0</v>
      </c>
      <c r="K791" s="12" t="b">
        <f>IF(ISNUMBER(SEARCH(Y$1,$B791)),MAX(K$1:K790)+1)</f>
        <v>0</v>
      </c>
      <c r="L791" s="12" t="b">
        <f>IF(ISNUMBER(SEARCH(Z$1,$B791)),MAX(L$1:L790)+1)</f>
        <v>0</v>
      </c>
      <c r="M791" s="12" t="b">
        <f>IF(ISNUMBER(SEARCH(AA$1,$B791)),MAX(M$1:M790)+1)</f>
        <v>0</v>
      </c>
      <c r="N791" s="12" t="b">
        <f>IF(ISNUMBER(SEARCH(AB$1,$B791)),MAX(N$1:N790)+1)</f>
        <v>0</v>
      </c>
      <c r="O791" s="12">
        <f>'AB Touchpoint System Workbook'!K802</f>
        <v>0</v>
      </c>
      <c r="P791" s="13">
        <f t="shared" si="25"/>
        <v>790</v>
      </c>
    </row>
    <row r="792" spans="1:16" x14ac:dyDescent="0.15">
      <c r="A792" s="9">
        <f>'AB Touchpoint System Workbook'!M803</f>
        <v>0</v>
      </c>
      <c r="B792" s="12" t="str">
        <f t="shared" si="24"/>
        <v>00</v>
      </c>
      <c r="C792" s="12" t="b">
        <f>IF(ISNUMBER(SEARCH(Q$1,$B792)),MAX(C$1:C791)+1)</f>
        <v>0</v>
      </c>
      <c r="D792" s="12" t="b">
        <f>IF(ISNUMBER(SEARCH(R$1,$B792)),MAX(D$1:D791)+1)</f>
        <v>0</v>
      </c>
      <c r="E792" s="12" t="b">
        <f>IF(ISNUMBER(SEARCH(S$1,$B792)),MAX(E$1:E791)+1)</f>
        <v>0</v>
      </c>
      <c r="F792" s="12" t="b">
        <f>IF(ISNUMBER(SEARCH(T$1,$B792)),MAX(F$1:F791)+1)</f>
        <v>0</v>
      </c>
      <c r="G792" s="12" t="b">
        <f>IF(ISNUMBER(SEARCH(U$1,$B792)),MAX(G$1:G791)+1)</f>
        <v>0</v>
      </c>
      <c r="H792" s="12" t="b">
        <f>IF(ISNUMBER(SEARCH(V$1,$B792)),MAX(H$1:H791)+1)</f>
        <v>0</v>
      </c>
      <c r="I792" s="12" t="b">
        <f>IF(ISNUMBER(SEARCH(W$1,$B792)),MAX(I$1:I791)+1)</f>
        <v>0</v>
      </c>
      <c r="J792" s="12" t="b">
        <f>IF(ISNUMBER(SEARCH(X$1,$B792)),MAX(J$1:J791)+1)</f>
        <v>0</v>
      </c>
      <c r="K792" s="12" t="b">
        <f>IF(ISNUMBER(SEARCH(Y$1,$B792)),MAX(K$1:K791)+1)</f>
        <v>0</v>
      </c>
      <c r="L792" s="12" t="b">
        <f>IF(ISNUMBER(SEARCH(Z$1,$B792)),MAX(L$1:L791)+1)</f>
        <v>0</v>
      </c>
      <c r="M792" s="12" t="b">
        <f>IF(ISNUMBER(SEARCH(AA$1,$B792)),MAX(M$1:M791)+1)</f>
        <v>0</v>
      </c>
      <c r="N792" s="12" t="b">
        <f>IF(ISNUMBER(SEARCH(AB$1,$B792)),MAX(N$1:N791)+1)</f>
        <v>0</v>
      </c>
      <c r="O792" s="12">
        <f>'AB Touchpoint System Workbook'!K803</f>
        <v>0</v>
      </c>
      <c r="P792" s="13">
        <f t="shared" si="25"/>
        <v>791</v>
      </c>
    </row>
    <row r="793" spans="1:16" x14ac:dyDescent="0.15">
      <c r="A793" s="9">
        <f>'AB Touchpoint System Workbook'!M804</f>
        <v>0</v>
      </c>
      <c r="B793" s="12" t="str">
        <f t="shared" si="24"/>
        <v>00</v>
      </c>
      <c r="C793" s="12" t="b">
        <f>IF(ISNUMBER(SEARCH(Q$1,$B793)),MAX(C$1:C792)+1)</f>
        <v>0</v>
      </c>
      <c r="D793" s="12" t="b">
        <f>IF(ISNUMBER(SEARCH(R$1,$B793)),MAX(D$1:D792)+1)</f>
        <v>0</v>
      </c>
      <c r="E793" s="12" t="b">
        <f>IF(ISNUMBER(SEARCH(S$1,$B793)),MAX(E$1:E792)+1)</f>
        <v>0</v>
      </c>
      <c r="F793" s="12" t="b">
        <f>IF(ISNUMBER(SEARCH(T$1,$B793)),MAX(F$1:F792)+1)</f>
        <v>0</v>
      </c>
      <c r="G793" s="12" t="b">
        <f>IF(ISNUMBER(SEARCH(U$1,$B793)),MAX(G$1:G792)+1)</f>
        <v>0</v>
      </c>
      <c r="H793" s="12" t="b">
        <f>IF(ISNUMBER(SEARCH(V$1,$B793)),MAX(H$1:H792)+1)</f>
        <v>0</v>
      </c>
      <c r="I793" s="12" t="b">
        <f>IF(ISNUMBER(SEARCH(W$1,$B793)),MAX(I$1:I792)+1)</f>
        <v>0</v>
      </c>
      <c r="J793" s="12" t="b">
        <f>IF(ISNUMBER(SEARCH(X$1,$B793)),MAX(J$1:J792)+1)</f>
        <v>0</v>
      </c>
      <c r="K793" s="12" t="b">
        <f>IF(ISNUMBER(SEARCH(Y$1,$B793)),MAX(K$1:K792)+1)</f>
        <v>0</v>
      </c>
      <c r="L793" s="12" t="b">
        <f>IF(ISNUMBER(SEARCH(Z$1,$B793)),MAX(L$1:L792)+1)</f>
        <v>0</v>
      </c>
      <c r="M793" s="12" t="b">
        <f>IF(ISNUMBER(SEARCH(AA$1,$B793)),MAX(M$1:M792)+1)</f>
        <v>0</v>
      </c>
      <c r="N793" s="12" t="b">
        <f>IF(ISNUMBER(SEARCH(AB$1,$B793)),MAX(N$1:N792)+1)</f>
        <v>0</v>
      </c>
      <c r="O793" s="12">
        <f>'AB Touchpoint System Workbook'!K804</f>
        <v>0</v>
      </c>
      <c r="P793" s="13">
        <f t="shared" si="25"/>
        <v>792</v>
      </c>
    </row>
    <row r="794" spans="1:16" x14ac:dyDescent="0.15">
      <c r="A794" s="9">
        <f>'AB Touchpoint System Workbook'!M805</f>
        <v>0</v>
      </c>
      <c r="B794" s="12" t="str">
        <f t="shared" si="24"/>
        <v>00</v>
      </c>
      <c r="C794" s="12" t="b">
        <f>IF(ISNUMBER(SEARCH(Q$1,$B794)),MAX(C$1:C793)+1)</f>
        <v>0</v>
      </c>
      <c r="D794" s="12" t="b">
        <f>IF(ISNUMBER(SEARCH(R$1,$B794)),MAX(D$1:D793)+1)</f>
        <v>0</v>
      </c>
      <c r="E794" s="12" t="b">
        <f>IF(ISNUMBER(SEARCH(S$1,$B794)),MAX(E$1:E793)+1)</f>
        <v>0</v>
      </c>
      <c r="F794" s="12" t="b">
        <f>IF(ISNUMBER(SEARCH(T$1,$B794)),MAX(F$1:F793)+1)</f>
        <v>0</v>
      </c>
      <c r="G794" s="12" t="b">
        <f>IF(ISNUMBER(SEARCH(U$1,$B794)),MAX(G$1:G793)+1)</f>
        <v>0</v>
      </c>
      <c r="H794" s="12" t="b">
        <f>IF(ISNUMBER(SEARCH(V$1,$B794)),MAX(H$1:H793)+1)</f>
        <v>0</v>
      </c>
      <c r="I794" s="12" t="b">
        <f>IF(ISNUMBER(SEARCH(W$1,$B794)),MAX(I$1:I793)+1)</f>
        <v>0</v>
      </c>
      <c r="J794" s="12" t="b">
        <f>IF(ISNUMBER(SEARCH(X$1,$B794)),MAX(J$1:J793)+1)</f>
        <v>0</v>
      </c>
      <c r="K794" s="12" t="b">
        <f>IF(ISNUMBER(SEARCH(Y$1,$B794)),MAX(K$1:K793)+1)</f>
        <v>0</v>
      </c>
      <c r="L794" s="12" t="b">
        <f>IF(ISNUMBER(SEARCH(Z$1,$B794)),MAX(L$1:L793)+1)</f>
        <v>0</v>
      </c>
      <c r="M794" s="12" t="b">
        <f>IF(ISNUMBER(SEARCH(AA$1,$B794)),MAX(M$1:M793)+1)</f>
        <v>0</v>
      </c>
      <c r="N794" s="12" t="b">
        <f>IF(ISNUMBER(SEARCH(AB$1,$B794)),MAX(N$1:N793)+1)</f>
        <v>0</v>
      </c>
      <c r="O794" s="12">
        <f>'AB Touchpoint System Workbook'!K805</f>
        <v>0</v>
      </c>
      <c r="P794" s="13">
        <f t="shared" si="25"/>
        <v>793</v>
      </c>
    </row>
    <row r="795" spans="1:16" x14ac:dyDescent="0.15">
      <c r="A795" s="9">
        <f>'AB Touchpoint System Workbook'!M806</f>
        <v>0</v>
      </c>
      <c r="B795" s="12" t="str">
        <f t="shared" si="24"/>
        <v>00</v>
      </c>
      <c r="C795" s="12" t="b">
        <f>IF(ISNUMBER(SEARCH(Q$1,$B795)),MAX(C$1:C794)+1)</f>
        <v>0</v>
      </c>
      <c r="D795" s="12" t="b">
        <f>IF(ISNUMBER(SEARCH(R$1,$B795)),MAX(D$1:D794)+1)</f>
        <v>0</v>
      </c>
      <c r="E795" s="12" t="b">
        <f>IF(ISNUMBER(SEARCH(S$1,$B795)),MAX(E$1:E794)+1)</f>
        <v>0</v>
      </c>
      <c r="F795" s="12" t="b">
        <f>IF(ISNUMBER(SEARCH(T$1,$B795)),MAX(F$1:F794)+1)</f>
        <v>0</v>
      </c>
      <c r="G795" s="12" t="b">
        <f>IF(ISNUMBER(SEARCH(U$1,$B795)),MAX(G$1:G794)+1)</f>
        <v>0</v>
      </c>
      <c r="H795" s="12" t="b">
        <f>IF(ISNUMBER(SEARCH(V$1,$B795)),MAX(H$1:H794)+1)</f>
        <v>0</v>
      </c>
      <c r="I795" s="12" t="b">
        <f>IF(ISNUMBER(SEARCH(W$1,$B795)),MAX(I$1:I794)+1)</f>
        <v>0</v>
      </c>
      <c r="J795" s="12" t="b">
        <f>IF(ISNUMBER(SEARCH(X$1,$B795)),MAX(J$1:J794)+1)</f>
        <v>0</v>
      </c>
      <c r="K795" s="12" t="b">
        <f>IF(ISNUMBER(SEARCH(Y$1,$B795)),MAX(K$1:K794)+1)</f>
        <v>0</v>
      </c>
      <c r="L795" s="12" t="b">
        <f>IF(ISNUMBER(SEARCH(Z$1,$B795)),MAX(L$1:L794)+1)</f>
        <v>0</v>
      </c>
      <c r="M795" s="12" t="b">
        <f>IF(ISNUMBER(SEARCH(AA$1,$B795)),MAX(M$1:M794)+1)</f>
        <v>0</v>
      </c>
      <c r="N795" s="12" t="b">
        <f>IF(ISNUMBER(SEARCH(AB$1,$B795)),MAX(N$1:N794)+1)</f>
        <v>0</v>
      </c>
      <c r="O795" s="12">
        <f>'AB Touchpoint System Workbook'!K806</f>
        <v>0</v>
      </c>
      <c r="P795" s="13">
        <f t="shared" si="25"/>
        <v>794</v>
      </c>
    </row>
    <row r="796" spans="1:16" x14ac:dyDescent="0.15">
      <c r="A796" s="9">
        <f>'AB Touchpoint System Workbook'!M807</f>
        <v>0</v>
      </c>
      <c r="B796" s="12" t="str">
        <f t="shared" si="24"/>
        <v>00</v>
      </c>
      <c r="C796" s="12" t="b">
        <f>IF(ISNUMBER(SEARCH(Q$1,$B796)),MAX(C$1:C795)+1)</f>
        <v>0</v>
      </c>
      <c r="D796" s="12" t="b">
        <f>IF(ISNUMBER(SEARCH(R$1,$B796)),MAX(D$1:D795)+1)</f>
        <v>0</v>
      </c>
      <c r="E796" s="12" t="b">
        <f>IF(ISNUMBER(SEARCH(S$1,$B796)),MAX(E$1:E795)+1)</f>
        <v>0</v>
      </c>
      <c r="F796" s="12" t="b">
        <f>IF(ISNUMBER(SEARCH(T$1,$B796)),MAX(F$1:F795)+1)</f>
        <v>0</v>
      </c>
      <c r="G796" s="12" t="b">
        <f>IF(ISNUMBER(SEARCH(U$1,$B796)),MAX(G$1:G795)+1)</f>
        <v>0</v>
      </c>
      <c r="H796" s="12" t="b">
        <f>IF(ISNUMBER(SEARCH(V$1,$B796)),MAX(H$1:H795)+1)</f>
        <v>0</v>
      </c>
      <c r="I796" s="12" t="b">
        <f>IF(ISNUMBER(SEARCH(W$1,$B796)),MAX(I$1:I795)+1)</f>
        <v>0</v>
      </c>
      <c r="J796" s="12" t="b">
        <f>IF(ISNUMBER(SEARCH(X$1,$B796)),MAX(J$1:J795)+1)</f>
        <v>0</v>
      </c>
      <c r="K796" s="12" t="b">
        <f>IF(ISNUMBER(SEARCH(Y$1,$B796)),MAX(K$1:K795)+1)</f>
        <v>0</v>
      </c>
      <c r="L796" s="12" t="b">
        <f>IF(ISNUMBER(SEARCH(Z$1,$B796)),MAX(L$1:L795)+1)</f>
        <v>0</v>
      </c>
      <c r="M796" s="12" t="b">
        <f>IF(ISNUMBER(SEARCH(AA$1,$B796)),MAX(M$1:M795)+1)</f>
        <v>0</v>
      </c>
      <c r="N796" s="12" t="b">
        <f>IF(ISNUMBER(SEARCH(AB$1,$B796)),MAX(N$1:N795)+1)</f>
        <v>0</v>
      </c>
      <c r="O796" s="12">
        <f>'AB Touchpoint System Workbook'!K807</f>
        <v>0</v>
      </c>
      <c r="P796" s="13">
        <f t="shared" si="25"/>
        <v>795</v>
      </c>
    </row>
    <row r="797" spans="1:16" x14ac:dyDescent="0.15">
      <c r="A797" s="9">
        <f>'AB Touchpoint System Workbook'!M808</f>
        <v>0</v>
      </c>
      <c r="B797" s="12" t="str">
        <f t="shared" si="24"/>
        <v>00</v>
      </c>
      <c r="C797" s="12" t="b">
        <f>IF(ISNUMBER(SEARCH(Q$1,$B797)),MAX(C$1:C796)+1)</f>
        <v>0</v>
      </c>
      <c r="D797" s="12" t="b">
        <f>IF(ISNUMBER(SEARCH(R$1,$B797)),MAX(D$1:D796)+1)</f>
        <v>0</v>
      </c>
      <c r="E797" s="12" t="b">
        <f>IF(ISNUMBER(SEARCH(S$1,$B797)),MAX(E$1:E796)+1)</f>
        <v>0</v>
      </c>
      <c r="F797" s="12" t="b">
        <f>IF(ISNUMBER(SEARCH(T$1,$B797)),MAX(F$1:F796)+1)</f>
        <v>0</v>
      </c>
      <c r="G797" s="12" t="b">
        <f>IF(ISNUMBER(SEARCH(U$1,$B797)),MAX(G$1:G796)+1)</f>
        <v>0</v>
      </c>
      <c r="H797" s="12" t="b">
        <f>IF(ISNUMBER(SEARCH(V$1,$B797)),MAX(H$1:H796)+1)</f>
        <v>0</v>
      </c>
      <c r="I797" s="12" t="b">
        <f>IF(ISNUMBER(SEARCH(W$1,$B797)),MAX(I$1:I796)+1)</f>
        <v>0</v>
      </c>
      <c r="J797" s="12" t="b">
        <f>IF(ISNUMBER(SEARCH(X$1,$B797)),MAX(J$1:J796)+1)</f>
        <v>0</v>
      </c>
      <c r="K797" s="12" t="b">
        <f>IF(ISNUMBER(SEARCH(Y$1,$B797)),MAX(K$1:K796)+1)</f>
        <v>0</v>
      </c>
      <c r="L797" s="12" t="b">
        <f>IF(ISNUMBER(SEARCH(Z$1,$B797)),MAX(L$1:L796)+1)</f>
        <v>0</v>
      </c>
      <c r="M797" s="12" t="b">
        <f>IF(ISNUMBER(SEARCH(AA$1,$B797)),MAX(M$1:M796)+1)</f>
        <v>0</v>
      </c>
      <c r="N797" s="12" t="b">
        <f>IF(ISNUMBER(SEARCH(AB$1,$B797)),MAX(N$1:N796)+1)</f>
        <v>0</v>
      </c>
      <c r="O797" s="12">
        <f>'AB Touchpoint System Workbook'!K808</f>
        <v>0</v>
      </c>
      <c r="P797" s="13">
        <f t="shared" si="25"/>
        <v>796</v>
      </c>
    </row>
    <row r="798" spans="1:16" x14ac:dyDescent="0.15">
      <c r="A798" s="9">
        <f>'AB Touchpoint System Workbook'!M809</f>
        <v>0</v>
      </c>
      <c r="B798" s="12" t="str">
        <f t="shared" si="24"/>
        <v>00</v>
      </c>
      <c r="C798" s="12" t="b">
        <f>IF(ISNUMBER(SEARCH(Q$1,$B798)),MAX(C$1:C797)+1)</f>
        <v>0</v>
      </c>
      <c r="D798" s="12" t="b">
        <f>IF(ISNUMBER(SEARCH(R$1,$B798)),MAX(D$1:D797)+1)</f>
        <v>0</v>
      </c>
      <c r="E798" s="12" t="b">
        <f>IF(ISNUMBER(SEARCH(S$1,$B798)),MAX(E$1:E797)+1)</f>
        <v>0</v>
      </c>
      <c r="F798" s="12" t="b">
        <f>IF(ISNUMBER(SEARCH(T$1,$B798)),MAX(F$1:F797)+1)</f>
        <v>0</v>
      </c>
      <c r="G798" s="12" t="b">
        <f>IF(ISNUMBER(SEARCH(U$1,$B798)),MAX(G$1:G797)+1)</f>
        <v>0</v>
      </c>
      <c r="H798" s="12" t="b">
        <f>IF(ISNUMBER(SEARCH(V$1,$B798)),MAX(H$1:H797)+1)</f>
        <v>0</v>
      </c>
      <c r="I798" s="12" t="b">
        <f>IF(ISNUMBER(SEARCH(W$1,$B798)),MAX(I$1:I797)+1)</f>
        <v>0</v>
      </c>
      <c r="J798" s="12" t="b">
        <f>IF(ISNUMBER(SEARCH(X$1,$B798)),MAX(J$1:J797)+1)</f>
        <v>0</v>
      </c>
      <c r="K798" s="12" t="b">
        <f>IF(ISNUMBER(SEARCH(Y$1,$B798)),MAX(K$1:K797)+1)</f>
        <v>0</v>
      </c>
      <c r="L798" s="12" t="b">
        <f>IF(ISNUMBER(SEARCH(Z$1,$B798)),MAX(L$1:L797)+1)</f>
        <v>0</v>
      </c>
      <c r="M798" s="12" t="b">
        <f>IF(ISNUMBER(SEARCH(AA$1,$B798)),MAX(M$1:M797)+1)</f>
        <v>0</v>
      </c>
      <c r="N798" s="12" t="b">
        <f>IF(ISNUMBER(SEARCH(AB$1,$B798)),MAX(N$1:N797)+1)</f>
        <v>0</v>
      </c>
      <c r="O798" s="12">
        <f>'AB Touchpoint System Workbook'!K809</f>
        <v>0</v>
      </c>
      <c r="P798" s="13">
        <f t="shared" si="25"/>
        <v>797</v>
      </c>
    </row>
    <row r="799" spans="1:16" x14ac:dyDescent="0.15">
      <c r="A799" s="9">
        <f>'AB Touchpoint System Workbook'!M810</f>
        <v>0</v>
      </c>
      <c r="B799" s="12" t="str">
        <f t="shared" si="24"/>
        <v>00</v>
      </c>
      <c r="C799" s="12" t="b">
        <f>IF(ISNUMBER(SEARCH(Q$1,$B799)),MAX(C$1:C798)+1)</f>
        <v>0</v>
      </c>
      <c r="D799" s="12" t="b">
        <f>IF(ISNUMBER(SEARCH(R$1,$B799)),MAX(D$1:D798)+1)</f>
        <v>0</v>
      </c>
      <c r="E799" s="12" t="b">
        <f>IF(ISNUMBER(SEARCH(S$1,$B799)),MAX(E$1:E798)+1)</f>
        <v>0</v>
      </c>
      <c r="F799" s="12" t="b">
        <f>IF(ISNUMBER(SEARCH(T$1,$B799)),MAX(F$1:F798)+1)</f>
        <v>0</v>
      </c>
      <c r="G799" s="12" t="b">
        <f>IF(ISNUMBER(SEARCH(U$1,$B799)),MAX(G$1:G798)+1)</f>
        <v>0</v>
      </c>
      <c r="H799" s="12" t="b">
        <f>IF(ISNUMBER(SEARCH(V$1,$B799)),MAX(H$1:H798)+1)</f>
        <v>0</v>
      </c>
      <c r="I799" s="12" t="b">
        <f>IF(ISNUMBER(SEARCH(W$1,$B799)),MAX(I$1:I798)+1)</f>
        <v>0</v>
      </c>
      <c r="J799" s="12" t="b">
        <f>IF(ISNUMBER(SEARCH(X$1,$B799)),MAX(J$1:J798)+1)</f>
        <v>0</v>
      </c>
      <c r="K799" s="12" t="b">
        <f>IF(ISNUMBER(SEARCH(Y$1,$B799)),MAX(K$1:K798)+1)</f>
        <v>0</v>
      </c>
      <c r="L799" s="12" t="b">
        <f>IF(ISNUMBER(SEARCH(Z$1,$B799)),MAX(L$1:L798)+1)</f>
        <v>0</v>
      </c>
      <c r="M799" s="12" t="b">
        <f>IF(ISNUMBER(SEARCH(AA$1,$B799)),MAX(M$1:M798)+1)</f>
        <v>0</v>
      </c>
      <c r="N799" s="12" t="b">
        <f>IF(ISNUMBER(SEARCH(AB$1,$B799)),MAX(N$1:N798)+1)</f>
        <v>0</v>
      </c>
      <c r="O799" s="12">
        <f>'AB Touchpoint System Workbook'!K810</f>
        <v>0</v>
      </c>
      <c r="P799" s="13">
        <f t="shared" si="25"/>
        <v>798</v>
      </c>
    </row>
    <row r="800" spans="1:16" x14ac:dyDescent="0.15">
      <c r="A800" s="9">
        <f>'AB Touchpoint System Workbook'!M811</f>
        <v>0</v>
      </c>
      <c r="B800" s="12" t="str">
        <f t="shared" si="24"/>
        <v>00</v>
      </c>
      <c r="C800" s="12" t="b">
        <f>IF(ISNUMBER(SEARCH(Q$1,$B800)),MAX(C$1:C799)+1)</f>
        <v>0</v>
      </c>
      <c r="D800" s="12" t="b">
        <f>IF(ISNUMBER(SEARCH(R$1,$B800)),MAX(D$1:D799)+1)</f>
        <v>0</v>
      </c>
      <c r="E800" s="12" t="b">
        <f>IF(ISNUMBER(SEARCH(S$1,$B800)),MAX(E$1:E799)+1)</f>
        <v>0</v>
      </c>
      <c r="F800" s="12" t="b">
        <f>IF(ISNUMBER(SEARCH(T$1,$B800)),MAX(F$1:F799)+1)</f>
        <v>0</v>
      </c>
      <c r="G800" s="12" t="b">
        <f>IF(ISNUMBER(SEARCH(U$1,$B800)),MAX(G$1:G799)+1)</f>
        <v>0</v>
      </c>
      <c r="H800" s="12" t="b">
        <f>IF(ISNUMBER(SEARCH(V$1,$B800)),MAX(H$1:H799)+1)</f>
        <v>0</v>
      </c>
      <c r="I800" s="12" t="b">
        <f>IF(ISNUMBER(SEARCH(W$1,$B800)),MAX(I$1:I799)+1)</f>
        <v>0</v>
      </c>
      <c r="J800" s="12" t="b">
        <f>IF(ISNUMBER(SEARCH(X$1,$B800)),MAX(J$1:J799)+1)</f>
        <v>0</v>
      </c>
      <c r="K800" s="12" t="b">
        <f>IF(ISNUMBER(SEARCH(Y$1,$B800)),MAX(K$1:K799)+1)</f>
        <v>0</v>
      </c>
      <c r="L800" s="12" t="b">
        <f>IF(ISNUMBER(SEARCH(Z$1,$B800)),MAX(L$1:L799)+1)</f>
        <v>0</v>
      </c>
      <c r="M800" s="12" t="b">
        <f>IF(ISNUMBER(SEARCH(AA$1,$B800)),MAX(M$1:M799)+1)</f>
        <v>0</v>
      </c>
      <c r="N800" s="12" t="b">
        <f>IF(ISNUMBER(SEARCH(AB$1,$B800)),MAX(N$1:N799)+1)</f>
        <v>0</v>
      </c>
      <c r="O800" s="12">
        <f>'AB Touchpoint System Workbook'!K811</f>
        <v>0</v>
      </c>
      <c r="P800" s="13">
        <f t="shared" si="25"/>
        <v>799</v>
      </c>
    </row>
    <row r="801" spans="1:16" x14ac:dyDescent="0.15">
      <c r="A801" s="9">
        <f>'AB Touchpoint System Workbook'!M812</f>
        <v>0</v>
      </c>
      <c r="B801" s="12" t="str">
        <f t="shared" si="24"/>
        <v>00</v>
      </c>
      <c r="C801" s="12" t="b">
        <f>IF(ISNUMBER(SEARCH(Q$1,$B801)),MAX(C$1:C800)+1)</f>
        <v>0</v>
      </c>
      <c r="D801" s="12" t="b">
        <f>IF(ISNUMBER(SEARCH(R$1,$B801)),MAX(D$1:D800)+1)</f>
        <v>0</v>
      </c>
      <c r="E801" s="12" t="b">
        <f>IF(ISNUMBER(SEARCH(S$1,$B801)),MAX(E$1:E800)+1)</f>
        <v>0</v>
      </c>
      <c r="F801" s="12" t="b">
        <f>IF(ISNUMBER(SEARCH(T$1,$B801)),MAX(F$1:F800)+1)</f>
        <v>0</v>
      </c>
      <c r="G801" s="12" t="b">
        <f>IF(ISNUMBER(SEARCH(U$1,$B801)),MAX(G$1:G800)+1)</f>
        <v>0</v>
      </c>
      <c r="H801" s="12" t="b">
        <f>IF(ISNUMBER(SEARCH(V$1,$B801)),MAX(H$1:H800)+1)</f>
        <v>0</v>
      </c>
      <c r="I801" s="12" t="b">
        <f>IF(ISNUMBER(SEARCH(W$1,$B801)),MAX(I$1:I800)+1)</f>
        <v>0</v>
      </c>
      <c r="J801" s="12" t="b">
        <f>IF(ISNUMBER(SEARCH(X$1,$B801)),MAX(J$1:J800)+1)</f>
        <v>0</v>
      </c>
      <c r="K801" s="12" t="b">
        <f>IF(ISNUMBER(SEARCH(Y$1,$B801)),MAX(K$1:K800)+1)</f>
        <v>0</v>
      </c>
      <c r="L801" s="12" t="b">
        <f>IF(ISNUMBER(SEARCH(Z$1,$B801)),MAX(L$1:L800)+1)</f>
        <v>0</v>
      </c>
      <c r="M801" s="12" t="b">
        <f>IF(ISNUMBER(SEARCH(AA$1,$B801)),MAX(M$1:M800)+1)</f>
        <v>0</v>
      </c>
      <c r="N801" s="12" t="b">
        <f>IF(ISNUMBER(SEARCH(AB$1,$B801)),MAX(N$1:N800)+1)</f>
        <v>0</v>
      </c>
      <c r="O801" s="12">
        <f>'AB Touchpoint System Workbook'!K812</f>
        <v>0</v>
      </c>
      <c r="P801" s="13">
        <f t="shared" si="25"/>
        <v>800</v>
      </c>
    </row>
    <row r="802" spans="1:16" x14ac:dyDescent="0.15">
      <c r="A802" s="9">
        <f>'AB Touchpoint System Workbook'!M813</f>
        <v>0</v>
      </c>
      <c r="B802" s="12" t="str">
        <f t="shared" si="24"/>
        <v>00</v>
      </c>
      <c r="C802" s="12" t="b">
        <f>IF(ISNUMBER(SEARCH(Q$1,$B802)),MAX(C$1:C801)+1)</f>
        <v>0</v>
      </c>
      <c r="D802" s="12" t="b">
        <f>IF(ISNUMBER(SEARCH(R$1,$B802)),MAX(D$1:D801)+1)</f>
        <v>0</v>
      </c>
      <c r="E802" s="12" t="b">
        <f>IF(ISNUMBER(SEARCH(S$1,$B802)),MAX(E$1:E801)+1)</f>
        <v>0</v>
      </c>
      <c r="F802" s="12" t="b">
        <f>IF(ISNUMBER(SEARCH(T$1,$B802)),MAX(F$1:F801)+1)</f>
        <v>0</v>
      </c>
      <c r="G802" s="12" t="b">
        <f>IF(ISNUMBER(SEARCH(U$1,$B802)),MAX(G$1:G801)+1)</f>
        <v>0</v>
      </c>
      <c r="H802" s="12" t="b">
        <f>IF(ISNUMBER(SEARCH(V$1,$B802)),MAX(H$1:H801)+1)</f>
        <v>0</v>
      </c>
      <c r="I802" s="12" t="b">
        <f>IF(ISNUMBER(SEARCH(W$1,$B802)),MAX(I$1:I801)+1)</f>
        <v>0</v>
      </c>
      <c r="J802" s="12" t="b">
        <f>IF(ISNUMBER(SEARCH(X$1,$B802)),MAX(J$1:J801)+1)</f>
        <v>0</v>
      </c>
      <c r="K802" s="12" t="b">
        <f>IF(ISNUMBER(SEARCH(Y$1,$B802)),MAX(K$1:K801)+1)</f>
        <v>0</v>
      </c>
      <c r="L802" s="12" t="b">
        <f>IF(ISNUMBER(SEARCH(Z$1,$B802)),MAX(L$1:L801)+1)</f>
        <v>0</v>
      </c>
      <c r="M802" s="12" t="b">
        <f>IF(ISNUMBER(SEARCH(AA$1,$B802)),MAX(M$1:M801)+1)</f>
        <v>0</v>
      </c>
      <c r="N802" s="12" t="b">
        <f>IF(ISNUMBER(SEARCH(AB$1,$B802)),MAX(N$1:N801)+1)</f>
        <v>0</v>
      </c>
      <c r="O802" s="12">
        <f>'AB Touchpoint System Workbook'!K813</f>
        <v>0</v>
      </c>
      <c r="P802" s="13">
        <f t="shared" si="25"/>
        <v>801</v>
      </c>
    </row>
    <row r="803" spans="1:16" x14ac:dyDescent="0.15">
      <c r="A803" s="9">
        <f>'AB Touchpoint System Workbook'!M814</f>
        <v>0</v>
      </c>
      <c r="B803" s="12" t="str">
        <f t="shared" si="24"/>
        <v>00</v>
      </c>
      <c r="C803" s="12" t="b">
        <f>IF(ISNUMBER(SEARCH(Q$1,$B803)),MAX(C$1:C802)+1)</f>
        <v>0</v>
      </c>
      <c r="D803" s="12" t="b">
        <f>IF(ISNUMBER(SEARCH(R$1,$B803)),MAX(D$1:D802)+1)</f>
        <v>0</v>
      </c>
      <c r="E803" s="12" t="b">
        <f>IF(ISNUMBER(SEARCH(S$1,$B803)),MAX(E$1:E802)+1)</f>
        <v>0</v>
      </c>
      <c r="F803" s="12" t="b">
        <f>IF(ISNUMBER(SEARCH(T$1,$B803)),MAX(F$1:F802)+1)</f>
        <v>0</v>
      </c>
      <c r="G803" s="12" t="b">
        <f>IF(ISNUMBER(SEARCH(U$1,$B803)),MAX(G$1:G802)+1)</f>
        <v>0</v>
      </c>
      <c r="H803" s="12" t="b">
        <f>IF(ISNUMBER(SEARCH(V$1,$B803)),MAX(H$1:H802)+1)</f>
        <v>0</v>
      </c>
      <c r="I803" s="12" t="b">
        <f>IF(ISNUMBER(SEARCH(W$1,$B803)),MAX(I$1:I802)+1)</f>
        <v>0</v>
      </c>
      <c r="J803" s="12" t="b">
        <f>IF(ISNUMBER(SEARCH(X$1,$B803)),MAX(J$1:J802)+1)</f>
        <v>0</v>
      </c>
      <c r="K803" s="12" t="b">
        <f>IF(ISNUMBER(SEARCH(Y$1,$B803)),MAX(K$1:K802)+1)</f>
        <v>0</v>
      </c>
      <c r="L803" s="12" t="b">
        <f>IF(ISNUMBER(SEARCH(Z$1,$B803)),MAX(L$1:L802)+1)</f>
        <v>0</v>
      </c>
      <c r="M803" s="12" t="b">
        <f>IF(ISNUMBER(SEARCH(AA$1,$B803)),MAX(M$1:M802)+1)</f>
        <v>0</v>
      </c>
      <c r="N803" s="12" t="b">
        <f>IF(ISNUMBER(SEARCH(AB$1,$B803)),MAX(N$1:N802)+1)</f>
        <v>0</v>
      </c>
      <c r="O803" s="12">
        <f>'AB Touchpoint System Workbook'!K814</f>
        <v>0</v>
      </c>
      <c r="P803" s="13">
        <f t="shared" si="25"/>
        <v>802</v>
      </c>
    </row>
    <row r="804" spans="1:16" x14ac:dyDescent="0.15">
      <c r="A804" s="9">
        <f>'AB Touchpoint System Workbook'!M815</f>
        <v>0</v>
      </c>
      <c r="B804" s="12" t="str">
        <f t="shared" si="24"/>
        <v>00</v>
      </c>
      <c r="C804" s="12" t="b">
        <f>IF(ISNUMBER(SEARCH(Q$1,$B804)),MAX(C$1:C803)+1)</f>
        <v>0</v>
      </c>
      <c r="D804" s="12" t="b">
        <f>IF(ISNUMBER(SEARCH(R$1,$B804)),MAX(D$1:D803)+1)</f>
        <v>0</v>
      </c>
      <c r="E804" s="12" t="b">
        <f>IF(ISNUMBER(SEARCH(S$1,$B804)),MAX(E$1:E803)+1)</f>
        <v>0</v>
      </c>
      <c r="F804" s="12" t="b">
        <f>IF(ISNUMBER(SEARCH(T$1,$B804)),MAX(F$1:F803)+1)</f>
        <v>0</v>
      </c>
      <c r="G804" s="12" t="b">
        <f>IF(ISNUMBER(SEARCH(U$1,$B804)),MAX(G$1:G803)+1)</f>
        <v>0</v>
      </c>
      <c r="H804" s="12" t="b">
        <f>IF(ISNUMBER(SEARCH(V$1,$B804)),MAX(H$1:H803)+1)</f>
        <v>0</v>
      </c>
      <c r="I804" s="12" t="b">
        <f>IF(ISNUMBER(SEARCH(W$1,$B804)),MAX(I$1:I803)+1)</f>
        <v>0</v>
      </c>
      <c r="J804" s="12" t="b">
        <f>IF(ISNUMBER(SEARCH(X$1,$B804)),MAX(J$1:J803)+1)</f>
        <v>0</v>
      </c>
      <c r="K804" s="12" t="b">
        <f>IF(ISNUMBER(SEARCH(Y$1,$B804)),MAX(K$1:K803)+1)</f>
        <v>0</v>
      </c>
      <c r="L804" s="12" t="b">
        <f>IF(ISNUMBER(SEARCH(Z$1,$B804)),MAX(L$1:L803)+1)</f>
        <v>0</v>
      </c>
      <c r="M804" s="12" t="b">
        <f>IF(ISNUMBER(SEARCH(AA$1,$B804)),MAX(M$1:M803)+1)</f>
        <v>0</v>
      </c>
      <c r="N804" s="12" t="b">
        <f>IF(ISNUMBER(SEARCH(AB$1,$B804)),MAX(N$1:N803)+1)</f>
        <v>0</v>
      </c>
      <c r="O804" s="12">
        <f>'AB Touchpoint System Workbook'!K815</f>
        <v>0</v>
      </c>
      <c r="P804" s="13">
        <f t="shared" si="25"/>
        <v>803</v>
      </c>
    </row>
    <row r="805" spans="1:16" x14ac:dyDescent="0.15">
      <c r="A805" s="9">
        <f>'AB Touchpoint System Workbook'!M816</f>
        <v>0</v>
      </c>
      <c r="B805" s="12" t="str">
        <f t="shared" si="24"/>
        <v>00</v>
      </c>
      <c r="C805" s="12" t="b">
        <f>IF(ISNUMBER(SEARCH(Q$1,$B805)),MAX(C$1:C804)+1)</f>
        <v>0</v>
      </c>
      <c r="D805" s="12" t="b">
        <f>IF(ISNUMBER(SEARCH(R$1,$B805)),MAX(D$1:D804)+1)</f>
        <v>0</v>
      </c>
      <c r="E805" s="12" t="b">
        <f>IF(ISNUMBER(SEARCH(S$1,$B805)),MAX(E$1:E804)+1)</f>
        <v>0</v>
      </c>
      <c r="F805" s="12" t="b">
        <f>IF(ISNUMBER(SEARCH(T$1,$B805)),MAX(F$1:F804)+1)</f>
        <v>0</v>
      </c>
      <c r="G805" s="12" t="b">
        <f>IF(ISNUMBER(SEARCH(U$1,$B805)),MAX(G$1:G804)+1)</f>
        <v>0</v>
      </c>
      <c r="H805" s="12" t="b">
        <f>IF(ISNUMBER(SEARCH(V$1,$B805)),MAX(H$1:H804)+1)</f>
        <v>0</v>
      </c>
      <c r="I805" s="12" t="b">
        <f>IF(ISNUMBER(SEARCH(W$1,$B805)),MAX(I$1:I804)+1)</f>
        <v>0</v>
      </c>
      <c r="J805" s="12" t="b">
        <f>IF(ISNUMBER(SEARCH(X$1,$B805)),MAX(J$1:J804)+1)</f>
        <v>0</v>
      </c>
      <c r="K805" s="12" t="b">
        <f>IF(ISNUMBER(SEARCH(Y$1,$B805)),MAX(K$1:K804)+1)</f>
        <v>0</v>
      </c>
      <c r="L805" s="12" t="b">
        <f>IF(ISNUMBER(SEARCH(Z$1,$B805)),MAX(L$1:L804)+1)</f>
        <v>0</v>
      </c>
      <c r="M805" s="12" t="b">
        <f>IF(ISNUMBER(SEARCH(AA$1,$B805)),MAX(M$1:M804)+1)</f>
        <v>0</v>
      </c>
      <c r="N805" s="12" t="b">
        <f>IF(ISNUMBER(SEARCH(AB$1,$B805)),MAX(N$1:N804)+1)</f>
        <v>0</v>
      </c>
      <c r="O805" s="12">
        <f>'AB Touchpoint System Workbook'!K816</f>
        <v>0</v>
      </c>
      <c r="P805" s="13">
        <f t="shared" si="25"/>
        <v>804</v>
      </c>
    </row>
    <row r="806" spans="1:16" x14ac:dyDescent="0.15">
      <c r="A806" s="9">
        <f>'AB Touchpoint System Workbook'!M817</f>
        <v>0</v>
      </c>
      <c r="B806" s="12" t="str">
        <f t="shared" si="24"/>
        <v>00</v>
      </c>
      <c r="C806" s="12" t="b">
        <f>IF(ISNUMBER(SEARCH(Q$1,$B806)),MAX(C$1:C805)+1)</f>
        <v>0</v>
      </c>
      <c r="D806" s="12" t="b">
        <f>IF(ISNUMBER(SEARCH(R$1,$B806)),MAX(D$1:D805)+1)</f>
        <v>0</v>
      </c>
      <c r="E806" s="12" t="b">
        <f>IF(ISNUMBER(SEARCH(S$1,$B806)),MAX(E$1:E805)+1)</f>
        <v>0</v>
      </c>
      <c r="F806" s="12" t="b">
        <f>IF(ISNUMBER(SEARCH(T$1,$B806)),MAX(F$1:F805)+1)</f>
        <v>0</v>
      </c>
      <c r="G806" s="12" t="b">
        <f>IF(ISNUMBER(SEARCH(U$1,$B806)),MAX(G$1:G805)+1)</f>
        <v>0</v>
      </c>
      <c r="H806" s="12" t="b">
        <f>IF(ISNUMBER(SEARCH(V$1,$B806)),MAX(H$1:H805)+1)</f>
        <v>0</v>
      </c>
      <c r="I806" s="12" t="b">
        <f>IF(ISNUMBER(SEARCH(W$1,$B806)),MAX(I$1:I805)+1)</f>
        <v>0</v>
      </c>
      <c r="J806" s="12" t="b">
        <f>IF(ISNUMBER(SEARCH(X$1,$B806)),MAX(J$1:J805)+1)</f>
        <v>0</v>
      </c>
      <c r="K806" s="12" t="b">
        <f>IF(ISNUMBER(SEARCH(Y$1,$B806)),MAX(K$1:K805)+1)</f>
        <v>0</v>
      </c>
      <c r="L806" s="12" t="b">
        <f>IF(ISNUMBER(SEARCH(Z$1,$B806)),MAX(L$1:L805)+1)</f>
        <v>0</v>
      </c>
      <c r="M806" s="12" t="b">
        <f>IF(ISNUMBER(SEARCH(AA$1,$B806)),MAX(M$1:M805)+1)</f>
        <v>0</v>
      </c>
      <c r="N806" s="12" t="b">
        <f>IF(ISNUMBER(SEARCH(AB$1,$B806)),MAX(N$1:N805)+1)</f>
        <v>0</v>
      </c>
      <c r="O806" s="12">
        <f>'AB Touchpoint System Workbook'!K817</f>
        <v>0</v>
      </c>
      <c r="P806" s="13">
        <f t="shared" si="25"/>
        <v>805</v>
      </c>
    </row>
    <row r="807" spans="1:16" x14ac:dyDescent="0.15">
      <c r="A807" s="9">
        <f>'AB Touchpoint System Workbook'!M818</f>
        <v>0</v>
      </c>
      <c r="B807" s="12" t="str">
        <f t="shared" si="24"/>
        <v>00</v>
      </c>
      <c r="C807" s="12" t="b">
        <f>IF(ISNUMBER(SEARCH(Q$1,$B807)),MAX(C$1:C806)+1)</f>
        <v>0</v>
      </c>
      <c r="D807" s="12" t="b">
        <f>IF(ISNUMBER(SEARCH(R$1,$B807)),MAX(D$1:D806)+1)</f>
        <v>0</v>
      </c>
      <c r="E807" s="12" t="b">
        <f>IF(ISNUMBER(SEARCH(S$1,$B807)),MAX(E$1:E806)+1)</f>
        <v>0</v>
      </c>
      <c r="F807" s="12" t="b">
        <f>IF(ISNUMBER(SEARCH(T$1,$B807)),MAX(F$1:F806)+1)</f>
        <v>0</v>
      </c>
      <c r="G807" s="12" t="b">
        <f>IF(ISNUMBER(SEARCH(U$1,$B807)),MAX(G$1:G806)+1)</f>
        <v>0</v>
      </c>
      <c r="H807" s="12" t="b">
        <f>IF(ISNUMBER(SEARCH(V$1,$B807)),MAX(H$1:H806)+1)</f>
        <v>0</v>
      </c>
      <c r="I807" s="12" t="b">
        <f>IF(ISNUMBER(SEARCH(W$1,$B807)),MAX(I$1:I806)+1)</f>
        <v>0</v>
      </c>
      <c r="J807" s="12" t="b">
        <f>IF(ISNUMBER(SEARCH(X$1,$B807)),MAX(J$1:J806)+1)</f>
        <v>0</v>
      </c>
      <c r="K807" s="12" t="b">
        <f>IF(ISNUMBER(SEARCH(Y$1,$B807)),MAX(K$1:K806)+1)</f>
        <v>0</v>
      </c>
      <c r="L807" s="12" t="b">
        <f>IF(ISNUMBER(SEARCH(Z$1,$B807)),MAX(L$1:L806)+1)</f>
        <v>0</v>
      </c>
      <c r="M807" s="12" t="b">
        <f>IF(ISNUMBER(SEARCH(AA$1,$B807)),MAX(M$1:M806)+1)</f>
        <v>0</v>
      </c>
      <c r="N807" s="12" t="b">
        <f>IF(ISNUMBER(SEARCH(AB$1,$B807)),MAX(N$1:N806)+1)</f>
        <v>0</v>
      </c>
      <c r="O807" s="12">
        <f>'AB Touchpoint System Workbook'!K818</f>
        <v>0</v>
      </c>
      <c r="P807" s="13">
        <f t="shared" si="25"/>
        <v>806</v>
      </c>
    </row>
    <row r="808" spans="1:16" x14ac:dyDescent="0.15">
      <c r="A808" s="9">
        <f>'AB Touchpoint System Workbook'!M819</f>
        <v>0</v>
      </c>
      <c r="B808" s="12" t="str">
        <f t="shared" si="24"/>
        <v>00</v>
      </c>
      <c r="C808" s="12" t="b">
        <f>IF(ISNUMBER(SEARCH(Q$1,$B808)),MAX(C$1:C807)+1)</f>
        <v>0</v>
      </c>
      <c r="D808" s="12" t="b">
        <f>IF(ISNUMBER(SEARCH(R$1,$B808)),MAX(D$1:D807)+1)</f>
        <v>0</v>
      </c>
      <c r="E808" s="12" t="b">
        <f>IF(ISNUMBER(SEARCH(S$1,$B808)),MAX(E$1:E807)+1)</f>
        <v>0</v>
      </c>
      <c r="F808" s="12" t="b">
        <f>IF(ISNUMBER(SEARCH(T$1,$B808)),MAX(F$1:F807)+1)</f>
        <v>0</v>
      </c>
      <c r="G808" s="12" t="b">
        <f>IF(ISNUMBER(SEARCH(U$1,$B808)),MAX(G$1:G807)+1)</f>
        <v>0</v>
      </c>
      <c r="H808" s="12" t="b">
        <f>IF(ISNUMBER(SEARCH(V$1,$B808)),MAX(H$1:H807)+1)</f>
        <v>0</v>
      </c>
      <c r="I808" s="12" t="b">
        <f>IF(ISNUMBER(SEARCH(W$1,$B808)),MAX(I$1:I807)+1)</f>
        <v>0</v>
      </c>
      <c r="J808" s="12" t="b">
        <f>IF(ISNUMBER(SEARCH(X$1,$B808)),MAX(J$1:J807)+1)</f>
        <v>0</v>
      </c>
      <c r="K808" s="12" t="b">
        <f>IF(ISNUMBER(SEARCH(Y$1,$B808)),MAX(K$1:K807)+1)</f>
        <v>0</v>
      </c>
      <c r="L808" s="12" t="b">
        <f>IF(ISNUMBER(SEARCH(Z$1,$B808)),MAX(L$1:L807)+1)</f>
        <v>0</v>
      </c>
      <c r="M808" s="12" t="b">
        <f>IF(ISNUMBER(SEARCH(AA$1,$B808)),MAX(M$1:M807)+1)</f>
        <v>0</v>
      </c>
      <c r="N808" s="12" t="b">
        <f>IF(ISNUMBER(SEARCH(AB$1,$B808)),MAX(N$1:N807)+1)</f>
        <v>0</v>
      </c>
      <c r="O808" s="12">
        <f>'AB Touchpoint System Workbook'!K819</f>
        <v>0</v>
      </c>
      <c r="P808" s="13">
        <f t="shared" si="25"/>
        <v>807</v>
      </c>
    </row>
    <row r="809" spans="1:16" x14ac:dyDescent="0.15">
      <c r="A809" s="9">
        <f>'AB Touchpoint System Workbook'!M820</f>
        <v>0</v>
      </c>
      <c r="B809" s="12" t="str">
        <f t="shared" si="24"/>
        <v>00</v>
      </c>
      <c r="C809" s="12" t="b">
        <f>IF(ISNUMBER(SEARCH(Q$1,$B809)),MAX(C$1:C808)+1)</f>
        <v>0</v>
      </c>
      <c r="D809" s="12" t="b">
        <f>IF(ISNUMBER(SEARCH(R$1,$B809)),MAX(D$1:D808)+1)</f>
        <v>0</v>
      </c>
      <c r="E809" s="12" t="b">
        <f>IF(ISNUMBER(SEARCH(S$1,$B809)),MAX(E$1:E808)+1)</f>
        <v>0</v>
      </c>
      <c r="F809" s="12" t="b">
        <f>IF(ISNUMBER(SEARCH(T$1,$B809)),MAX(F$1:F808)+1)</f>
        <v>0</v>
      </c>
      <c r="G809" s="12" t="b">
        <f>IF(ISNUMBER(SEARCH(U$1,$B809)),MAX(G$1:G808)+1)</f>
        <v>0</v>
      </c>
      <c r="H809" s="12" t="b">
        <f>IF(ISNUMBER(SEARCH(V$1,$B809)),MAX(H$1:H808)+1)</f>
        <v>0</v>
      </c>
      <c r="I809" s="12" t="b">
        <f>IF(ISNUMBER(SEARCH(W$1,$B809)),MAX(I$1:I808)+1)</f>
        <v>0</v>
      </c>
      <c r="J809" s="12" t="b">
        <f>IF(ISNUMBER(SEARCH(X$1,$B809)),MAX(J$1:J808)+1)</f>
        <v>0</v>
      </c>
      <c r="K809" s="12" t="b">
        <f>IF(ISNUMBER(SEARCH(Y$1,$B809)),MAX(K$1:K808)+1)</f>
        <v>0</v>
      </c>
      <c r="L809" s="12" t="b">
        <f>IF(ISNUMBER(SEARCH(Z$1,$B809)),MAX(L$1:L808)+1)</f>
        <v>0</v>
      </c>
      <c r="M809" s="12" t="b">
        <f>IF(ISNUMBER(SEARCH(AA$1,$B809)),MAX(M$1:M808)+1)</f>
        <v>0</v>
      </c>
      <c r="N809" s="12" t="b">
        <f>IF(ISNUMBER(SEARCH(AB$1,$B809)),MAX(N$1:N808)+1)</f>
        <v>0</v>
      </c>
      <c r="O809" s="12">
        <f>'AB Touchpoint System Workbook'!K820</f>
        <v>0</v>
      </c>
      <c r="P809" s="13">
        <f t="shared" si="25"/>
        <v>808</v>
      </c>
    </row>
    <row r="810" spans="1:16" x14ac:dyDescent="0.15">
      <c r="A810" s="9">
        <f>'AB Touchpoint System Workbook'!M821</f>
        <v>0</v>
      </c>
      <c r="B810" s="12" t="str">
        <f t="shared" si="24"/>
        <v>00</v>
      </c>
      <c r="C810" s="12" t="b">
        <f>IF(ISNUMBER(SEARCH(Q$1,$B810)),MAX(C$1:C809)+1)</f>
        <v>0</v>
      </c>
      <c r="D810" s="12" t="b">
        <f>IF(ISNUMBER(SEARCH(R$1,$B810)),MAX(D$1:D809)+1)</f>
        <v>0</v>
      </c>
      <c r="E810" s="12" t="b">
        <f>IF(ISNUMBER(SEARCH(S$1,$B810)),MAX(E$1:E809)+1)</f>
        <v>0</v>
      </c>
      <c r="F810" s="12" t="b">
        <f>IF(ISNUMBER(SEARCH(T$1,$B810)),MAX(F$1:F809)+1)</f>
        <v>0</v>
      </c>
      <c r="G810" s="12" t="b">
        <f>IF(ISNUMBER(SEARCH(U$1,$B810)),MAX(G$1:G809)+1)</f>
        <v>0</v>
      </c>
      <c r="H810" s="12" t="b">
        <f>IF(ISNUMBER(SEARCH(V$1,$B810)),MAX(H$1:H809)+1)</f>
        <v>0</v>
      </c>
      <c r="I810" s="12" t="b">
        <f>IF(ISNUMBER(SEARCH(W$1,$B810)),MAX(I$1:I809)+1)</f>
        <v>0</v>
      </c>
      <c r="J810" s="12" t="b">
        <f>IF(ISNUMBER(SEARCH(X$1,$B810)),MAX(J$1:J809)+1)</f>
        <v>0</v>
      </c>
      <c r="K810" s="12" t="b">
        <f>IF(ISNUMBER(SEARCH(Y$1,$B810)),MAX(K$1:K809)+1)</f>
        <v>0</v>
      </c>
      <c r="L810" s="12" t="b">
        <f>IF(ISNUMBER(SEARCH(Z$1,$B810)),MAX(L$1:L809)+1)</f>
        <v>0</v>
      </c>
      <c r="M810" s="12" t="b">
        <f>IF(ISNUMBER(SEARCH(AA$1,$B810)),MAX(M$1:M809)+1)</f>
        <v>0</v>
      </c>
      <c r="N810" s="12" t="b">
        <f>IF(ISNUMBER(SEARCH(AB$1,$B810)),MAX(N$1:N809)+1)</f>
        <v>0</v>
      </c>
      <c r="O810" s="12">
        <f>'AB Touchpoint System Workbook'!K821</f>
        <v>0</v>
      </c>
      <c r="P810" s="13">
        <f t="shared" si="25"/>
        <v>809</v>
      </c>
    </row>
    <row r="811" spans="1:16" x14ac:dyDescent="0.15">
      <c r="A811" s="9">
        <f>'AB Touchpoint System Workbook'!M822</f>
        <v>0</v>
      </c>
      <c r="B811" s="12" t="str">
        <f t="shared" si="24"/>
        <v>00</v>
      </c>
      <c r="C811" s="12" t="b">
        <f>IF(ISNUMBER(SEARCH(Q$1,$B811)),MAX(C$1:C810)+1)</f>
        <v>0</v>
      </c>
      <c r="D811" s="12" t="b">
        <f>IF(ISNUMBER(SEARCH(R$1,$B811)),MAX(D$1:D810)+1)</f>
        <v>0</v>
      </c>
      <c r="E811" s="12" t="b">
        <f>IF(ISNUMBER(SEARCH(S$1,$B811)),MAX(E$1:E810)+1)</f>
        <v>0</v>
      </c>
      <c r="F811" s="12" t="b">
        <f>IF(ISNUMBER(SEARCH(T$1,$B811)),MAX(F$1:F810)+1)</f>
        <v>0</v>
      </c>
      <c r="G811" s="12" t="b">
        <f>IF(ISNUMBER(SEARCH(U$1,$B811)),MAX(G$1:G810)+1)</f>
        <v>0</v>
      </c>
      <c r="H811" s="12" t="b">
        <f>IF(ISNUMBER(SEARCH(V$1,$B811)),MAX(H$1:H810)+1)</f>
        <v>0</v>
      </c>
      <c r="I811" s="12" t="b">
        <f>IF(ISNUMBER(SEARCH(W$1,$B811)),MAX(I$1:I810)+1)</f>
        <v>0</v>
      </c>
      <c r="J811" s="12" t="b">
        <f>IF(ISNUMBER(SEARCH(X$1,$B811)),MAX(J$1:J810)+1)</f>
        <v>0</v>
      </c>
      <c r="K811" s="12" t="b">
        <f>IF(ISNUMBER(SEARCH(Y$1,$B811)),MAX(K$1:K810)+1)</f>
        <v>0</v>
      </c>
      <c r="L811" s="12" t="b">
        <f>IF(ISNUMBER(SEARCH(Z$1,$B811)),MAX(L$1:L810)+1)</f>
        <v>0</v>
      </c>
      <c r="M811" s="12" t="b">
        <f>IF(ISNUMBER(SEARCH(AA$1,$B811)),MAX(M$1:M810)+1)</f>
        <v>0</v>
      </c>
      <c r="N811" s="12" t="b">
        <f>IF(ISNUMBER(SEARCH(AB$1,$B811)),MAX(N$1:N810)+1)</f>
        <v>0</v>
      </c>
      <c r="O811" s="12">
        <f>'AB Touchpoint System Workbook'!K822</f>
        <v>0</v>
      </c>
      <c r="P811" s="13">
        <f t="shared" si="25"/>
        <v>810</v>
      </c>
    </row>
    <row r="812" spans="1:16" x14ac:dyDescent="0.15">
      <c r="A812" s="9">
        <f>'AB Touchpoint System Workbook'!M823</f>
        <v>0</v>
      </c>
      <c r="B812" s="12" t="str">
        <f t="shared" si="24"/>
        <v>00</v>
      </c>
      <c r="C812" s="12" t="b">
        <f>IF(ISNUMBER(SEARCH(Q$1,$B812)),MAX(C$1:C811)+1)</f>
        <v>0</v>
      </c>
      <c r="D812" s="12" t="b">
        <f>IF(ISNUMBER(SEARCH(R$1,$B812)),MAX(D$1:D811)+1)</f>
        <v>0</v>
      </c>
      <c r="E812" s="12" t="b">
        <f>IF(ISNUMBER(SEARCH(S$1,$B812)),MAX(E$1:E811)+1)</f>
        <v>0</v>
      </c>
      <c r="F812" s="12" t="b">
        <f>IF(ISNUMBER(SEARCH(T$1,$B812)),MAX(F$1:F811)+1)</f>
        <v>0</v>
      </c>
      <c r="G812" s="12" t="b">
        <f>IF(ISNUMBER(SEARCH(U$1,$B812)),MAX(G$1:G811)+1)</f>
        <v>0</v>
      </c>
      <c r="H812" s="12" t="b">
        <f>IF(ISNUMBER(SEARCH(V$1,$B812)),MAX(H$1:H811)+1)</f>
        <v>0</v>
      </c>
      <c r="I812" s="12" t="b">
        <f>IF(ISNUMBER(SEARCH(W$1,$B812)),MAX(I$1:I811)+1)</f>
        <v>0</v>
      </c>
      <c r="J812" s="12" t="b">
        <f>IF(ISNUMBER(SEARCH(X$1,$B812)),MAX(J$1:J811)+1)</f>
        <v>0</v>
      </c>
      <c r="K812" s="12" t="b">
        <f>IF(ISNUMBER(SEARCH(Y$1,$B812)),MAX(K$1:K811)+1)</f>
        <v>0</v>
      </c>
      <c r="L812" s="12" t="b">
        <f>IF(ISNUMBER(SEARCH(Z$1,$B812)),MAX(L$1:L811)+1)</f>
        <v>0</v>
      </c>
      <c r="M812" s="12" t="b">
        <f>IF(ISNUMBER(SEARCH(AA$1,$B812)),MAX(M$1:M811)+1)</f>
        <v>0</v>
      </c>
      <c r="N812" s="12" t="b">
        <f>IF(ISNUMBER(SEARCH(AB$1,$B812)),MAX(N$1:N811)+1)</f>
        <v>0</v>
      </c>
      <c r="O812" s="12">
        <f>'AB Touchpoint System Workbook'!K823</f>
        <v>0</v>
      </c>
      <c r="P812" s="13">
        <f t="shared" si="25"/>
        <v>811</v>
      </c>
    </row>
    <row r="813" spans="1:16" x14ac:dyDescent="0.15">
      <c r="A813" s="9">
        <f>'AB Touchpoint System Workbook'!M824</f>
        <v>0</v>
      </c>
      <c r="B813" s="12" t="str">
        <f t="shared" si="24"/>
        <v>00</v>
      </c>
      <c r="C813" s="12" t="b">
        <f>IF(ISNUMBER(SEARCH(Q$1,$B813)),MAX(C$1:C812)+1)</f>
        <v>0</v>
      </c>
      <c r="D813" s="12" t="b">
        <f>IF(ISNUMBER(SEARCH(R$1,$B813)),MAX(D$1:D812)+1)</f>
        <v>0</v>
      </c>
      <c r="E813" s="12" t="b">
        <f>IF(ISNUMBER(SEARCH(S$1,$B813)),MAX(E$1:E812)+1)</f>
        <v>0</v>
      </c>
      <c r="F813" s="12" t="b">
        <f>IF(ISNUMBER(SEARCH(T$1,$B813)),MAX(F$1:F812)+1)</f>
        <v>0</v>
      </c>
      <c r="G813" s="12" t="b">
        <f>IF(ISNUMBER(SEARCH(U$1,$B813)),MAX(G$1:G812)+1)</f>
        <v>0</v>
      </c>
      <c r="H813" s="12" t="b">
        <f>IF(ISNUMBER(SEARCH(V$1,$B813)),MAX(H$1:H812)+1)</f>
        <v>0</v>
      </c>
      <c r="I813" s="12" t="b">
        <f>IF(ISNUMBER(SEARCH(W$1,$B813)),MAX(I$1:I812)+1)</f>
        <v>0</v>
      </c>
      <c r="J813" s="12" t="b">
        <f>IF(ISNUMBER(SEARCH(X$1,$B813)),MAX(J$1:J812)+1)</f>
        <v>0</v>
      </c>
      <c r="K813" s="12" t="b">
        <f>IF(ISNUMBER(SEARCH(Y$1,$B813)),MAX(K$1:K812)+1)</f>
        <v>0</v>
      </c>
      <c r="L813" s="12" t="b">
        <f>IF(ISNUMBER(SEARCH(Z$1,$B813)),MAX(L$1:L812)+1)</f>
        <v>0</v>
      </c>
      <c r="M813" s="12" t="b">
        <f>IF(ISNUMBER(SEARCH(AA$1,$B813)),MAX(M$1:M812)+1)</f>
        <v>0</v>
      </c>
      <c r="N813" s="12" t="b">
        <f>IF(ISNUMBER(SEARCH(AB$1,$B813)),MAX(N$1:N812)+1)</f>
        <v>0</v>
      </c>
      <c r="O813" s="12">
        <f>'AB Touchpoint System Workbook'!K824</f>
        <v>0</v>
      </c>
      <c r="P813" s="13">
        <f t="shared" si="25"/>
        <v>812</v>
      </c>
    </row>
    <row r="814" spans="1:16" x14ac:dyDescent="0.15">
      <c r="A814" s="9">
        <f>'AB Touchpoint System Workbook'!M825</f>
        <v>0</v>
      </c>
      <c r="B814" s="12" t="str">
        <f t="shared" si="24"/>
        <v>00</v>
      </c>
      <c r="C814" s="12" t="b">
        <f>IF(ISNUMBER(SEARCH(Q$1,$B814)),MAX(C$1:C813)+1)</f>
        <v>0</v>
      </c>
      <c r="D814" s="12" t="b">
        <f>IF(ISNUMBER(SEARCH(R$1,$B814)),MAX(D$1:D813)+1)</f>
        <v>0</v>
      </c>
      <c r="E814" s="12" t="b">
        <f>IF(ISNUMBER(SEARCH(S$1,$B814)),MAX(E$1:E813)+1)</f>
        <v>0</v>
      </c>
      <c r="F814" s="12" t="b">
        <f>IF(ISNUMBER(SEARCH(T$1,$B814)),MAX(F$1:F813)+1)</f>
        <v>0</v>
      </c>
      <c r="G814" s="12" t="b">
        <f>IF(ISNUMBER(SEARCH(U$1,$B814)),MAX(G$1:G813)+1)</f>
        <v>0</v>
      </c>
      <c r="H814" s="12" t="b">
        <f>IF(ISNUMBER(SEARCH(V$1,$B814)),MAX(H$1:H813)+1)</f>
        <v>0</v>
      </c>
      <c r="I814" s="12" t="b">
        <f>IF(ISNUMBER(SEARCH(W$1,$B814)),MAX(I$1:I813)+1)</f>
        <v>0</v>
      </c>
      <c r="J814" s="12" t="b">
        <f>IF(ISNUMBER(SEARCH(X$1,$B814)),MAX(J$1:J813)+1)</f>
        <v>0</v>
      </c>
      <c r="K814" s="12" t="b">
        <f>IF(ISNUMBER(SEARCH(Y$1,$B814)),MAX(K$1:K813)+1)</f>
        <v>0</v>
      </c>
      <c r="L814" s="12" t="b">
        <f>IF(ISNUMBER(SEARCH(Z$1,$B814)),MAX(L$1:L813)+1)</f>
        <v>0</v>
      </c>
      <c r="M814" s="12" t="b">
        <f>IF(ISNUMBER(SEARCH(AA$1,$B814)),MAX(M$1:M813)+1)</f>
        <v>0</v>
      </c>
      <c r="N814" s="12" t="b">
        <f>IF(ISNUMBER(SEARCH(AB$1,$B814)),MAX(N$1:N813)+1)</f>
        <v>0</v>
      </c>
      <c r="O814" s="12">
        <f>'AB Touchpoint System Workbook'!K825</f>
        <v>0</v>
      </c>
      <c r="P814" s="13">
        <f t="shared" si="25"/>
        <v>813</v>
      </c>
    </row>
    <row r="815" spans="1:16" x14ac:dyDescent="0.15">
      <c r="A815" s="9">
        <f>'AB Touchpoint System Workbook'!M826</f>
        <v>0</v>
      </c>
      <c r="B815" s="12" t="str">
        <f t="shared" si="24"/>
        <v>00</v>
      </c>
      <c r="C815" s="12" t="b">
        <f>IF(ISNUMBER(SEARCH(Q$1,$B815)),MAX(C$1:C814)+1)</f>
        <v>0</v>
      </c>
      <c r="D815" s="12" t="b">
        <f>IF(ISNUMBER(SEARCH(R$1,$B815)),MAX(D$1:D814)+1)</f>
        <v>0</v>
      </c>
      <c r="E815" s="12" t="b">
        <f>IF(ISNUMBER(SEARCH(S$1,$B815)),MAX(E$1:E814)+1)</f>
        <v>0</v>
      </c>
      <c r="F815" s="12" t="b">
        <f>IF(ISNUMBER(SEARCH(T$1,$B815)),MAX(F$1:F814)+1)</f>
        <v>0</v>
      </c>
      <c r="G815" s="12" t="b">
        <f>IF(ISNUMBER(SEARCH(U$1,$B815)),MAX(G$1:G814)+1)</f>
        <v>0</v>
      </c>
      <c r="H815" s="12" t="b">
        <f>IF(ISNUMBER(SEARCH(V$1,$B815)),MAX(H$1:H814)+1)</f>
        <v>0</v>
      </c>
      <c r="I815" s="12" t="b">
        <f>IF(ISNUMBER(SEARCH(W$1,$B815)),MAX(I$1:I814)+1)</f>
        <v>0</v>
      </c>
      <c r="J815" s="12" t="b">
        <f>IF(ISNUMBER(SEARCH(X$1,$B815)),MAX(J$1:J814)+1)</f>
        <v>0</v>
      </c>
      <c r="K815" s="12" t="b">
        <f>IF(ISNUMBER(SEARCH(Y$1,$B815)),MAX(K$1:K814)+1)</f>
        <v>0</v>
      </c>
      <c r="L815" s="12" t="b">
        <f>IF(ISNUMBER(SEARCH(Z$1,$B815)),MAX(L$1:L814)+1)</f>
        <v>0</v>
      </c>
      <c r="M815" s="12" t="b">
        <f>IF(ISNUMBER(SEARCH(AA$1,$B815)),MAX(M$1:M814)+1)</f>
        <v>0</v>
      </c>
      <c r="N815" s="12" t="b">
        <f>IF(ISNUMBER(SEARCH(AB$1,$B815)),MAX(N$1:N814)+1)</f>
        <v>0</v>
      </c>
      <c r="O815" s="12">
        <f>'AB Touchpoint System Workbook'!K826</f>
        <v>0</v>
      </c>
      <c r="P815" s="13">
        <f t="shared" si="25"/>
        <v>814</v>
      </c>
    </row>
    <row r="816" spans="1:16" x14ac:dyDescent="0.15">
      <c r="A816" s="9">
        <f>'AB Touchpoint System Workbook'!M827</f>
        <v>0</v>
      </c>
      <c r="B816" s="12" t="str">
        <f t="shared" si="24"/>
        <v>00</v>
      </c>
      <c r="C816" s="12" t="b">
        <f>IF(ISNUMBER(SEARCH(Q$1,$B816)),MAX(C$1:C815)+1)</f>
        <v>0</v>
      </c>
      <c r="D816" s="12" t="b">
        <f>IF(ISNUMBER(SEARCH(R$1,$B816)),MAX(D$1:D815)+1)</f>
        <v>0</v>
      </c>
      <c r="E816" s="12" t="b">
        <f>IF(ISNUMBER(SEARCH(S$1,$B816)),MAX(E$1:E815)+1)</f>
        <v>0</v>
      </c>
      <c r="F816" s="12" t="b">
        <f>IF(ISNUMBER(SEARCH(T$1,$B816)),MAX(F$1:F815)+1)</f>
        <v>0</v>
      </c>
      <c r="G816" s="12" t="b">
        <f>IF(ISNUMBER(SEARCH(U$1,$B816)),MAX(G$1:G815)+1)</f>
        <v>0</v>
      </c>
      <c r="H816" s="12" t="b">
        <f>IF(ISNUMBER(SEARCH(V$1,$B816)),MAX(H$1:H815)+1)</f>
        <v>0</v>
      </c>
      <c r="I816" s="12" t="b">
        <f>IF(ISNUMBER(SEARCH(W$1,$B816)),MAX(I$1:I815)+1)</f>
        <v>0</v>
      </c>
      <c r="J816" s="12" t="b">
        <f>IF(ISNUMBER(SEARCH(X$1,$B816)),MAX(J$1:J815)+1)</f>
        <v>0</v>
      </c>
      <c r="K816" s="12" t="b">
        <f>IF(ISNUMBER(SEARCH(Y$1,$B816)),MAX(K$1:K815)+1)</f>
        <v>0</v>
      </c>
      <c r="L816" s="12" t="b">
        <f>IF(ISNUMBER(SEARCH(Z$1,$B816)),MAX(L$1:L815)+1)</f>
        <v>0</v>
      </c>
      <c r="M816" s="12" t="b">
        <f>IF(ISNUMBER(SEARCH(AA$1,$B816)),MAX(M$1:M815)+1)</f>
        <v>0</v>
      </c>
      <c r="N816" s="12" t="b">
        <f>IF(ISNUMBER(SEARCH(AB$1,$B816)),MAX(N$1:N815)+1)</f>
        <v>0</v>
      </c>
      <c r="O816" s="12">
        <f>'AB Touchpoint System Workbook'!K827</f>
        <v>0</v>
      </c>
      <c r="P816" s="13">
        <f t="shared" si="25"/>
        <v>815</v>
      </c>
    </row>
    <row r="817" spans="1:16" x14ac:dyDescent="0.15">
      <c r="A817" s="9">
        <f>'AB Touchpoint System Workbook'!M828</f>
        <v>0</v>
      </c>
      <c r="B817" s="12" t="str">
        <f t="shared" si="24"/>
        <v>00</v>
      </c>
      <c r="C817" s="12" t="b">
        <f>IF(ISNUMBER(SEARCH(Q$1,$B817)),MAX(C$1:C816)+1)</f>
        <v>0</v>
      </c>
      <c r="D817" s="12" t="b">
        <f>IF(ISNUMBER(SEARCH(R$1,$B817)),MAX(D$1:D816)+1)</f>
        <v>0</v>
      </c>
      <c r="E817" s="12" t="b">
        <f>IF(ISNUMBER(SEARCH(S$1,$B817)),MAX(E$1:E816)+1)</f>
        <v>0</v>
      </c>
      <c r="F817" s="12" t="b">
        <f>IF(ISNUMBER(SEARCH(T$1,$B817)),MAX(F$1:F816)+1)</f>
        <v>0</v>
      </c>
      <c r="G817" s="12" t="b">
        <f>IF(ISNUMBER(SEARCH(U$1,$B817)),MAX(G$1:G816)+1)</f>
        <v>0</v>
      </c>
      <c r="H817" s="12" t="b">
        <f>IF(ISNUMBER(SEARCH(V$1,$B817)),MAX(H$1:H816)+1)</f>
        <v>0</v>
      </c>
      <c r="I817" s="12" t="b">
        <f>IF(ISNUMBER(SEARCH(W$1,$B817)),MAX(I$1:I816)+1)</f>
        <v>0</v>
      </c>
      <c r="J817" s="12" t="b">
        <f>IF(ISNUMBER(SEARCH(X$1,$B817)),MAX(J$1:J816)+1)</f>
        <v>0</v>
      </c>
      <c r="K817" s="12" t="b">
        <f>IF(ISNUMBER(SEARCH(Y$1,$B817)),MAX(K$1:K816)+1)</f>
        <v>0</v>
      </c>
      <c r="L817" s="12" t="b">
        <f>IF(ISNUMBER(SEARCH(Z$1,$B817)),MAX(L$1:L816)+1)</f>
        <v>0</v>
      </c>
      <c r="M817" s="12" t="b">
        <f>IF(ISNUMBER(SEARCH(AA$1,$B817)),MAX(M$1:M816)+1)</f>
        <v>0</v>
      </c>
      <c r="N817" s="12" t="b">
        <f>IF(ISNUMBER(SEARCH(AB$1,$B817)),MAX(N$1:N816)+1)</f>
        <v>0</v>
      </c>
      <c r="O817" s="12">
        <f>'AB Touchpoint System Workbook'!K828</f>
        <v>0</v>
      </c>
      <c r="P817" s="13">
        <f t="shared" si="25"/>
        <v>816</v>
      </c>
    </row>
    <row r="818" spans="1:16" x14ac:dyDescent="0.15">
      <c r="A818" s="9">
        <f>'AB Touchpoint System Workbook'!M829</f>
        <v>0</v>
      </c>
      <c r="B818" s="12" t="str">
        <f t="shared" si="24"/>
        <v>00</v>
      </c>
      <c r="C818" s="12" t="b">
        <f>IF(ISNUMBER(SEARCH(Q$1,$B818)),MAX(C$1:C817)+1)</f>
        <v>0</v>
      </c>
      <c r="D818" s="12" t="b">
        <f>IF(ISNUMBER(SEARCH(R$1,$B818)),MAX(D$1:D817)+1)</f>
        <v>0</v>
      </c>
      <c r="E818" s="12" t="b">
        <f>IF(ISNUMBER(SEARCH(S$1,$B818)),MAX(E$1:E817)+1)</f>
        <v>0</v>
      </c>
      <c r="F818" s="12" t="b">
        <f>IF(ISNUMBER(SEARCH(T$1,$B818)),MAX(F$1:F817)+1)</f>
        <v>0</v>
      </c>
      <c r="G818" s="12" t="b">
        <f>IF(ISNUMBER(SEARCH(U$1,$B818)),MAX(G$1:G817)+1)</f>
        <v>0</v>
      </c>
      <c r="H818" s="12" t="b">
        <f>IF(ISNUMBER(SEARCH(V$1,$B818)),MAX(H$1:H817)+1)</f>
        <v>0</v>
      </c>
      <c r="I818" s="12" t="b">
        <f>IF(ISNUMBER(SEARCH(W$1,$B818)),MAX(I$1:I817)+1)</f>
        <v>0</v>
      </c>
      <c r="J818" s="12" t="b">
        <f>IF(ISNUMBER(SEARCH(X$1,$B818)),MAX(J$1:J817)+1)</f>
        <v>0</v>
      </c>
      <c r="K818" s="12" t="b">
        <f>IF(ISNUMBER(SEARCH(Y$1,$B818)),MAX(K$1:K817)+1)</f>
        <v>0</v>
      </c>
      <c r="L818" s="12" t="b">
        <f>IF(ISNUMBER(SEARCH(Z$1,$B818)),MAX(L$1:L817)+1)</f>
        <v>0</v>
      </c>
      <c r="M818" s="12" t="b">
        <f>IF(ISNUMBER(SEARCH(AA$1,$B818)),MAX(M$1:M817)+1)</f>
        <v>0</v>
      </c>
      <c r="N818" s="12" t="b">
        <f>IF(ISNUMBER(SEARCH(AB$1,$B818)),MAX(N$1:N817)+1)</f>
        <v>0</v>
      </c>
      <c r="O818" s="12">
        <f>'AB Touchpoint System Workbook'!K829</f>
        <v>0</v>
      </c>
      <c r="P818" s="13">
        <f t="shared" si="25"/>
        <v>817</v>
      </c>
    </row>
    <row r="819" spans="1:16" x14ac:dyDescent="0.15">
      <c r="A819" s="9">
        <f>'AB Touchpoint System Workbook'!M830</f>
        <v>0</v>
      </c>
      <c r="B819" s="12" t="str">
        <f t="shared" si="24"/>
        <v>00</v>
      </c>
      <c r="C819" s="12" t="b">
        <f>IF(ISNUMBER(SEARCH(Q$1,$B819)),MAX(C$1:C818)+1)</f>
        <v>0</v>
      </c>
      <c r="D819" s="12" t="b">
        <f>IF(ISNUMBER(SEARCH(R$1,$B819)),MAX(D$1:D818)+1)</f>
        <v>0</v>
      </c>
      <c r="E819" s="12" t="b">
        <f>IF(ISNUMBER(SEARCH(S$1,$B819)),MAX(E$1:E818)+1)</f>
        <v>0</v>
      </c>
      <c r="F819" s="12" t="b">
        <f>IF(ISNUMBER(SEARCH(T$1,$B819)),MAX(F$1:F818)+1)</f>
        <v>0</v>
      </c>
      <c r="G819" s="12" t="b">
        <f>IF(ISNUMBER(SEARCH(U$1,$B819)),MAX(G$1:G818)+1)</f>
        <v>0</v>
      </c>
      <c r="H819" s="12" t="b">
        <f>IF(ISNUMBER(SEARCH(V$1,$B819)),MAX(H$1:H818)+1)</f>
        <v>0</v>
      </c>
      <c r="I819" s="12" t="b">
        <f>IF(ISNUMBER(SEARCH(W$1,$B819)),MAX(I$1:I818)+1)</f>
        <v>0</v>
      </c>
      <c r="J819" s="12" t="b">
        <f>IF(ISNUMBER(SEARCH(X$1,$B819)),MAX(J$1:J818)+1)</f>
        <v>0</v>
      </c>
      <c r="K819" s="12" t="b">
        <f>IF(ISNUMBER(SEARCH(Y$1,$B819)),MAX(K$1:K818)+1)</f>
        <v>0</v>
      </c>
      <c r="L819" s="12" t="b">
        <f>IF(ISNUMBER(SEARCH(Z$1,$B819)),MAX(L$1:L818)+1)</f>
        <v>0</v>
      </c>
      <c r="M819" s="12" t="b">
        <f>IF(ISNUMBER(SEARCH(AA$1,$B819)),MAX(M$1:M818)+1)</f>
        <v>0</v>
      </c>
      <c r="N819" s="12" t="b">
        <f>IF(ISNUMBER(SEARCH(AB$1,$B819)),MAX(N$1:N818)+1)</f>
        <v>0</v>
      </c>
      <c r="O819" s="12">
        <f>'AB Touchpoint System Workbook'!K830</f>
        <v>0</v>
      </c>
      <c r="P819" s="13">
        <f t="shared" si="25"/>
        <v>818</v>
      </c>
    </row>
    <row r="820" spans="1:16" x14ac:dyDescent="0.15">
      <c r="A820" s="9">
        <f>'AB Touchpoint System Workbook'!M831</f>
        <v>0</v>
      </c>
      <c r="B820" s="12" t="str">
        <f t="shared" si="24"/>
        <v>00</v>
      </c>
      <c r="C820" s="12" t="b">
        <f>IF(ISNUMBER(SEARCH(Q$1,$B820)),MAX(C$1:C819)+1)</f>
        <v>0</v>
      </c>
      <c r="D820" s="12" t="b">
        <f>IF(ISNUMBER(SEARCH(R$1,$B820)),MAX(D$1:D819)+1)</f>
        <v>0</v>
      </c>
      <c r="E820" s="12" t="b">
        <f>IF(ISNUMBER(SEARCH(S$1,$B820)),MAX(E$1:E819)+1)</f>
        <v>0</v>
      </c>
      <c r="F820" s="12" t="b">
        <f>IF(ISNUMBER(SEARCH(T$1,$B820)),MAX(F$1:F819)+1)</f>
        <v>0</v>
      </c>
      <c r="G820" s="12" t="b">
        <f>IF(ISNUMBER(SEARCH(U$1,$B820)),MAX(G$1:G819)+1)</f>
        <v>0</v>
      </c>
      <c r="H820" s="12" t="b">
        <f>IF(ISNUMBER(SEARCH(V$1,$B820)),MAX(H$1:H819)+1)</f>
        <v>0</v>
      </c>
      <c r="I820" s="12" t="b">
        <f>IF(ISNUMBER(SEARCH(W$1,$B820)),MAX(I$1:I819)+1)</f>
        <v>0</v>
      </c>
      <c r="J820" s="12" t="b">
        <f>IF(ISNUMBER(SEARCH(X$1,$B820)),MAX(J$1:J819)+1)</f>
        <v>0</v>
      </c>
      <c r="K820" s="12" t="b">
        <f>IF(ISNUMBER(SEARCH(Y$1,$B820)),MAX(K$1:K819)+1)</f>
        <v>0</v>
      </c>
      <c r="L820" s="12" t="b">
        <f>IF(ISNUMBER(SEARCH(Z$1,$B820)),MAX(L$1:L819)+1)</f>
        <v>0</v>
      </c>
      <c r="M820" s="12" t="b">
        <f>IF(ISNUMBER(SEARCH(AA$1,$B820)),MAX(M$1:M819)+1)</f>
        <v>0</v>
      </c>
      <c r="N820" s="12" t="b">
        <f>IF(ISNUMBER(SEARCH(AB$1,$B820)),MAX(N$1:N819)+1)</f>
        <v>0</v>
      </c>
      <c r="O820" s="12">
        <f>'AB Touchpoint System Workbook'!K831</f>
        <v>0</v>
      </c>
      <c r="P820" s="13">
        <f t="shared" si="25"/>
        <v>819</v>
      </c>
    </row>
    <row r="821" spans="1:16" x14ac:dyDescent="0.15">
      <c r="A821" s="9">
        <f>'AB Touchpoint System Workbook'!M832</f>
        <v>0</v>
      </c>
      <c r="B821" s="12" t="str">
        <f t="shared" si="24"/>
        <v>00</v>
      </c>
      <c r="C821" s="12" t="b">
        <f>IF(ISNUMBER(SEARCH(Q$1,$B821)),MAX(C$1:C820)+1)</f>
        <v>0</v>
      </c>
      <c r="D821" s="12" t="b">
        <f>IF(ISNUMBER(SEARCH(R$1,$B821)),MAX(D$1:D820)+1)</f>
        <v>0</v>
      </c>
      <c r="E821" s="12" t="b">
        <f>IF(ISNUMBER(SEARCH(S$1,$B821)),MAX(E$1:E820)+1)</f>
        <v>0</v>
      </c>
      <c r="F821" s="12" t="b">
        <f>IF(ISNUMBER(SEARCH(T$1,$B821)),MAX(F$1:F820)+1)</f>
        <v>0</v>
      </c>
      <c r="G821" s="12" t="b">
        <f>IF(ISNUMBER(SEARCH(U$1,$B821)),MAX(G$1:G820)+1)</f>
        <v>0</v>
      </c>
      <c r="H821" s="12" t="b">
        <f>IF(ISNUMBER(SEARCH(V$1,$B821)),MAX(H$1:H820)+1)</f>
        <v>0</v>
      </c>
      <c r="I821" s="12" t="b">
        <f>IF(ISNUMBER(SEARCH(W$1,$B821)),MAX(I$1:I820)+1)</f>
        <v>0</v>
      </c>
      <c r="J821" s="12" t="b">
        <f>IF(ISNUMBER(SEARCH(X$1,$B821)),MAX(J$1:J820)+1)</f>
        <v>0</v>
      </c>
      <c r="K821" s="12" t="b">
        <f>IF(ISNUMBER(SEARCH(Y$1,$B821)),MAX(K$1:K820)+1)</f>
        <v>0</v>
      </c>
      <c r="L821" s="12" t="b">
        <f>IF(ISNUMBER(SEARCH(Z$1,$B821)),MAX(L$1:L820)+1)</f>
        <v>0</v>
      </c>
      <c r="M821" s="12" t="b">
        <f>IF(ISNUMBER(SEARCH(AA$1,$B821)),MAX(M$1:M820)+1)</f>
        <v>0</v>
      </c>
      <c r="N821" s="12" t="b">
        <f>IF(ISNUMBER(SEARCH(AB$1,$B821)),MAX(N$1:N820)+1)</f>
        <v>0</v>
      </c>
      <c r="O821" s="12">
        <f>'AB Touchpoint System Workbook'!K832</f>
        <v>0</v>
      </c>
      <c r="P821" s="13">
        <f t="shared" si="25"/>
        <v>820</v>
      </c>
    </row>
    <row r="822" spans="1:16" x14ac:dyDescent="0.15">
      <c r="A822" s="9">
        <f>'AB Touchpoint System Workbook'!M833</f>
        <v>0</v>
      </c>
      <c r="B822" s="12" t="str">
        <f t="shared" si="24"/>
        <v>00</v>
      </c>
      <c r="C822" s="12" t="b">
        <f>IF(ISNUMBER(SEARCH(Q$1,$B822)),MAX(C$1:C821)+1)</f>
        <v>0</v>
      </c>
      <c r="D822" s="12" t="b">
        <f>IF(ISNUMBER(SEARCH(R$1,$B822)),MAX(D$1:D821)+1)</f>
        <v>0</v>
      </c>
      <c r="E822" s="12" t="b">
        <f>IF(ISNUMBER(SEARCH(S$1,$B822)),MAX(E$1:E821)+1)</f>
        <v>0</v>
      </c>
      <c r="F822" s="12" t="b">
        <f>IF(ISNUMBER(SEARCH(T$1,$B822)),MAX(F$1:F821)+1)</f>
        <v>0</v>
      </c>
      <c r="G822" s="12" t="b">
        <f>IF(ISNUMBER(SEARCH(U$1,$B822)),MAX(G$1:G821)+1)</f>
        <v>0</v>
      </c>
      <c r="H822" s="12" t="b">
        <f>IF(ISNUMBER(SEARCH(V$1,$B822)),MAX(H$1:H821)+1)</f>
        <v>0</v>
      </c>
      <c r="I822" s="12" t="b">
        <f>IF(ISNUMBER(SEARCH(W$1,$B822)),MAX(I$1:I821)+1)</f>
        <v>0</v>
      </c>
      <c r="J822" s="12" t="b">
        <f>IF(ISNUMBER(SEARCH(X$1,$B822)),MAX(J$1:J821)+1)</f>
        <v>0</v>
      </c>
      <c r="K822" s="12" t="b">
        <f>IF(ISNUMBER(SEARCH(Y$1,$B822)),MAX(K$1:K821)+1)</f>
        <v>0</v>
      </c>
      <c r="L822" s="12" t="b">
        <f>IF(ISNUMBER(SEARCH(Z$1,$B822)),MAX(L$1:L821)+1)</f>
        <v>0</v>
      </c>
      <c r="M822" s="12" t="b">
        <f>IF(ISNUMBER(SEARCH(AA$1,$B822)),MAX(M$1:M821)+1)</f>
        <v>0</v>
      </c>
      <c r="N822" s="12" t="b">
        <f>IF(ISNUMBER(SEARCH(AB$1,$B822)),MAX(N$1:N821)+1)</f>
        <v>0</v>
      </c>
      <c r="O822" s="12">
        <f>'AB Touchpoint System Workbook'!K833</f>
        <v>0</v>
      </c>
      <c r="P822" s="13">
        <f t="shared" si="25"/>
        <v>821</v>
      </c>
    </row>
    <row r="823" spans="1:16" x14ac:dyDescent="0.15">
      <c r="A823" s="9">
        <f>'AB Touchpoint System Workbook'!M834</f>
        <v>0</v>
      </c>
      <c r="B823" s="12" t="str">
        <f t="shared" si="24"/>
        <v>00</v>
      </c>
      <c r="C823" s="12" t="b">
        <f>IF(ISNUMBER(SEARCH(Q$1,$B823)),MAX(C$1:C822)+1)</f>
        <v>0</v>
      </c>
      <c r="D823" s="12" t="b">
        <f>IF(ISNUMBER(SEARCH(R$1,$B823)),MAX(D$1:D822)+1)</f>
        <v>0</v>
      </c>
      <c r="E823" s="12" t="b">
        <f>IF(ISNUMBER(SEARCH(S$1,$B823)),MAX(E$1:E822)+1)</f>
        <v>0</v>
      </c>
      <c r="F823" s="12" t="b">
        <f>IF(ISNUMBER(SEARCH(T$1,$B823)),MAX(F$1:F822)+1)</f>
        <v>0</v>
      </c>
      <c r="G823" s="12" t="b">
        <f>IF(ISNUMBER(SEARCH(U$1,$B823)),MAX(G$1:G822)+1)</f>
        <v>0</v>
      </c>
      <c r="H823" s="12" t="b">
        <f>IF(ISNUMBER(SEARCH(V$1,$B823)),MAX(H$1:H822)+1)</f>
        <v>0</v>
      </c>
      <c r="I823" s="12" t="b">
        <f>IF(ISNUMBER(SEARCH(W$1,$B823)),MAX(I$1:I822)+1)</f>
        <v>0</v>
      </c>
      <c r="J823" s="12" t="b">
        <f>IF(ISNUMBER(SEARCH(X$1,$B823)),MAX(J$1:J822)+1)</f>
        <v>0</v>
      </c>
      <c r="K823" s="12" t="b">
        <f>IF(ISNUMBER(SEARCH(Y$1,$B823)),MAX(K$1:K822)+1)</f>
        <v>0</v>
      </c>
      <c r="L823" s="12" t="b">
        <f>IF(ISNUMBER(SEARCH(Z$1,$B823)),MAX(L$1:L822)+1)</f>
        <v>0</v>
      </c>
      <c r="M823" s="12" t="b">
        <f>IF(ISNUMBER(SEARCH(AA$1,$B823)),MAX(M$1:M822)+1)</f>
        <v>0</v>
      </c>
      <c r="N823" s="12" t="b">
        <f>IF(ISNUMBER(SEARCH(AB$1,$B823)),MAX(N$1:N822)+1)</f>
        <v>0</v>
      </c>
      <c r="O823" s="12">
        <f>'AB Touchpoint System Workbook'!K834</f>
        <v>0</v>
      </c>
      <c r="P823" s="13">
        <f t="shared" si="25"/>
        <v>822</v>
      </c>
    </row>
    <row r="824" spans="1:16" x14ac:dyDescent="0.15">
      <c r="A824" s="9">
        <f>'AB Touchpoint System Workbook'!M835</f>
        <v>0</v>
      </c>
      <c r="B824" s="12" t="str">
        <f t="shared" si="24"/>
        <v>00</v>
      </c>
      <c r="C824" s="12" t="b">
        <f>IF(ISNUMBER(SEARCH(Q$1,$B824)),MAX(C$1:C823)+1)</f>
        <v>0</v>
      </c>
      <c r="D824" s="12" t="b">
        <f>IF(ISNUMBER(SEARCH(R$1,$B824)),MAX(D$1:D823)+1)</f>
        <v>0</v>
      </c>
      <c r="E824" s="12" t="b">
        <f>IF(ISNUMBER(SEARCH(S$1,$B824)),MAX(E$1:E823)+1)</f>
        <v>0</v>
      </c>
      <c r="F824" s="12" t="b">
        <f>IF(ISNUMBER(SEARCH(T$1,$B824)),MAX(F$1:F823)+1)</f>
        <v>0</v>
      </c>
      <c r="G824" s="12" t="b">
        <f>IF(ISNUMBER(SEARCH(U$1,$B824)),MAX(G$1:G823)+1)</f>
        <v>0</v>
      </c>
      <c r="H824" s="12" t="b">
        <f>IF(ISNUMBER(SEARCH(V$1,$B824)),MAX(H$1:H823)+1)</f>
        <v>0</v>
      </c>
      <c r="I824" s="12" t="b">
        <f>IF(ISNUMBER(SEARCH(W$1,$B824)),MAX(I$1:I823)+1)</f>
        <v>0</v>
      </c>
      <c r="J824" s="12" t="b">
        <f>IF(ISNUMBER(SEARCH(X$1,$B824)),MAX(J$1:J823)+1)</f>
        <v>0</v>
      </c>
      <c r="K824" s="12" t="b">
        <f>IF(ISNUMBER(SEARCH(Y$1,$B824)),MAX(K$1:K823)+1)</f>
        <v>0</v>
      </c>
      <c r="L824" s="12" t="b">
        <f>IF(ISNUMBER(SEARCH(Z$1,$B824)),MAX(L$1:L823)+1)</f>
        <v>0</v>
      </c>
      <c r="M824" s="12" t="b">
        <f>IF(ISNUMBER(SEARCH(AA$1,$B824)),MAX(M$1:M823)+1)</f>
        <v>0</v>
      </c>
      <c r="N824" s="12" t="b">
        <f>IF(ISNUMBER(SEARCH(AB$1,$B824)),MAX(N$1:N823)+1)</f>
        <v>0</v>
      </c>
      <c r="O824" s="12">
        <f>'AB Touchpoint System Workbook'!K835</f>
        <v>0</v>
      </c>
      <c r="P824" s="13">
        <f t="shared" si="25"/>
        <v>823</v>
      </c>
    </row>
    <row r="825" spans="1:16" x14ac:dyDescent="0.15">
      <c r="A825" s="9">
        <f>'AB Touchpoint System Workbook'!M836</f>
        <v>0</v>
      </c>
      <c r="B825" s="12" t="str">
        <f t="shared" si="24"/>
        <v>00</v>
      </c>
      <c r="C825" s="12" t="b">
        <f>IF(ISNUMBER(SEARCH(Q$1,$B825)),MAX(C$1:C824)+1)</f>
        <v>0</v>
      </c>
      <c r="D825" s="12" t="b">
        <f>IF(ISNUMBER(SEARCH(R$1,$B825)),MAX(D$1:D824)+1)</f>
        <v>0</v>
      </c>
      <c r="E825" s="12" t="b">
        <f>IF(ISNUMBER(SEARCH(S$1,$B825)),MAX(E$1:E824)+1)</f>
        <v>0</v>
      </c>
      <c r="F825" s="12" t="b">
        <f>IF(ISNUMBER(SEARCH(T$1,$B825)),MAX(F$1:F824)+1)</f>
        <v>0</v>
      </c>
      <c r="G825" s="12" t="b">
        <f>IF(ISNUMBER(SEARCH(U$1,$B825)),MAX(G$1:G824)+1)</f>
        <v>0</v>
      </c>
      <c r="H825" s="12" t="b">
        <f>IF(ISNUMBER(SEARCH(V$1,$B825)),MAX(H$1:H824)+1)</f>
        <v>0</v>
      </c>
      <c r="I825" s="12" t="b">
        <f>IF(ISNUMBER(SEARCH(W$1,$B825)),MAX(I$1:I824)+1)</f>
        <v>0</v>
      </c>
      <c r="J825" s="12" t="b">
        <f>IF(ISNUMBER(SEARCH(X$1,$B825)),MAX(J$1:J824)+1)</f>
        <v>0</v>
      </c>
      <c r="K825" s="12" t="b">
        <f>IF(ISNUMBER(SEARCH(Y$1,$B825)),MAX(K$1:K824)+1)</f>
        <v>0</v>
      </c>
      <c r="L825" s="12" t="b">
        <f>IF(ISNUMBER(SEARCH(Z$1,$B825)),MAX(L$1:L824)+1)</f>
        <v>0</v>
      </c>
      <c r="M825" s="12" t="b">
        <f>IF(ISNUMBER(SEARCH(AA$1,$B825)),MAX(M$1:M824)+1)</f>
        <v>0</v>
      </c>
      <c r="N825" s="12" t="b">
        <f>IF(ISNUMBER(SEARCH(AB$1,$B825)),MAX(N$1:N824)+1)</f>
        <v>0</v>
      </c>
      <c r="O825" s="12">
        <f>'AB Touchpoint System Workbook'!K836</f>
        <v>0</v>
      </c>
      <c r="P825" s="13">
        <f t="shared" si="25"/>
        <v>824</v>
      </c>
    </row>
    <row r="826" spans="1:16" x14ac:dyDescent="0.15">
      <c r="A826" s="9">
        <f>'AB Touchpoint System Workbook'!M837</f>
        <v>0</v>
      </c>
      <c r="B826" s="12" t="str">
        <f t="shared" si="24"/>
        <v>00</v>
      </c>
      <c r="C826" s="12" t="b">
        <f>IF(ISNUMBER(SEARCH(Q$1,$B826)),MAX(C$1:C825)+1)</f>
        <v>0</v>
      </c>
      <c r="D826" s="12" t="b">
        <f>IF(ISNUMBER(SEARCH(R$1,$B826)),MAX(D$1:D825)+1)</f>
        <v>0</v>
      </c>
      <c r="E826" s="12" t="b">
        <f>IF(ISNUMBER(SEARCH(S$1,$B826)),MAX(E$1:E825)+1)</f>
        <v>0</v>
      </c>
      <c r="F826" s="12" t="b">
        <f>IF(ISNUMBER(SEARCH(T$1,$B826)),MAX(F$1:F825)+1)</f>
        <v>0</v>
      </c>
      <c r="G826" s="12" t="b">
        <f>IF(ISNUMBER(SEARCH(U$1,$B826)),MAX(G$1:G825)+1)</f>
        <v>0</v>
      </c>
      <c r="H826" s="12" t="b">
        <f>IF(ISNUMBER(SEARCH(V$1,$B826)),MAX(H$1:H825)+1)</f>
        <v>0</v>
      </c>
      <c r="I826" s="12" t="b">
        <f>IF(ISNUMBER(SEARCH(W$1,$B826)),MAX(I$1:I825)+1)</f>
        <v>0</v>
      </c>
      <c r="J826" s="12" t="b">
        <f>IF(ISNUMBER(SEARCH(X$1,$B826)),MAX(J$1:J825)+1)</f>
        <v>0</v>
      </c>
      <c r="K826" s="12" t="b">
        <f>IF(ISNUMBER(SEARCH(Y$1,$B826)),MAX(K$1:K825)+1)</f>
        <v>0</v>
      </c>
      <c r="L826" s="12" t="b">
        <f>IF(ISNUMBER(SEARCH(Z$1,$B826)),MAX(L$1:L825)+1)</f>
        <v>0</v>
      </c>
      <c r="M826" s="12" t="b">
        <f>IF(ISNUMBER(SEARCH(AA$1,$B826)),MAX(M$1:M825)+1)</f>
        <v>0</v>
      </c>
      <c r="N826" s="12" t="b">
        <f>IF(ISNUMBER(SEARCH(AB$1,$B826)),MAX(N$1:N825)+1)</f>
        <v>0</v>
      </c>
      <c r="O826" s="12">
        <f>'AB Touchpoint System Workbook'!K837</f>
        <v>0</v>
      </c>
      <c r="P826" s="13">
        <f t="shared" si="25"/>
        <v>825</v>
      </c>
    </row>
    <row r="827" spans="1:16" x14ac:dyDescent="0.15">
      <c r="A827" s="9">
        <f>'AB Touchpoint System Workbook'!M838</f>
        <v>0</v>
      </c>
      <c r="B827" s="12" t="str">
        <f t="shared" si="24"/>
        <v>00</v>
      </c>
      <c r="C827" s="12" t="b">
        <f>IF(ISNUMBER(SEARCH(Q$1,$B827)),MAX(C$1:C826)+1)</f>
        <v>0</v>
      </c>
      <c r="D827" s="12" t="b">
        <f>IF(ISNUMBER(SEARCH(R$1,$B827)),MAX(D$1:D826)+1)</f>
        <v>0</v>
      </c>
      <c r="E827" s="12" t="b">
        <f>IF(ISNUMBER(SEARCH(S$1,$B827)),MAX(E$1:E826)+1)</f>
        <v>0</v>
      </c>
      <c r="F827" s="12" t="b">
        <f>IF(ISNUMBER(SEARCH(T$1,$B827)),MAX(F$1:F826)+1)</f>
        <v>0</v>
      </c>
      <c r="G827" s="12" t="b">
        <f>IF(ISNUMBER(SEARCH(U$1,$B827)),MAX(G$1:G826)+1)</f>
        <v>0</v>
      </c>
      <c r="H827" s="12" t="b">
        <f>IF(ISNUMBER(SEARCH(V$1,$B827)),MAX(H$1:H826)+1)</f>
        <v>0</v>
      </c>
      <c r="I827" s="12" t="b">
        <f>IF(ISNUMBER(SEARCH(W$1,$B827)),MAX(I$1:I826)+1)</f>
        <v>0</v>
      </c>
      <c r="J827" s="12" t="b">
        <f>IF(ISNUMBER(SEARCH(X$1,$B827)),MAX(J$1:J826)+1)</f>
        <v>0</v>
      </c>
      <c r="K827" s="12" t="b">
        <f>IF(ISNUMBER(SEARCH(Y$1,$B827)),MAX(K$1:K826)+1)</f>
        <v>0</v>
      </c>
      <c r="L827" s="12" t="b">
        <f>IF(ISNUMBER(SEARCH(Z$1,$B827)),MAX(L$1:L826)+1)</f>
        <v>0</v>
      </c>
      <c r="M827" s="12" t="b">
        <f>IF(ISNUMBER(SEARCH(AA$1,$B827)),MAX(M$1:M826)+1)</f>
        <v>0</v>
      </c>
      <c r="N827" s="12" t="b">
        <f>IF(ISNUMBER(SEARCH(AB$1,$B827)),MAX(N$1:N826)+1)</f>
        <v>0</v>
      </c>
      <c r="O827" s="12">
        <f>'AB Touchpoint System Workbook'!K838</f>
        <v>0</v>
      </c>
      <c r="P827" s="13">
        <f t="shared" si="25"/>
        <v>826</v>
      </c>
    </row>
    <row r="828" spans="1:16" x14ac:dyDescent="0.15">
      <c r="A828" s="9">
        <f>'AB Touchpoint System Workbook'!M839</f>
        <v>0</v>
      </c>
      <c r="B828" s="12" t="str">
        <f t="shared" si="24"/>
        <v>00</v>
      </c>
      <c r="C828" s="12" t="b">
        <f>IF(ISNUMBER(SEARCH(Q$1,$B828)),MAX(C$1:C827)+1)</f>
        <v>0</v>
      </c>
      <c r="D828" s="12" t="b">
        <f>IF(ISNUMBER(SEARCH(R$1,$B828)),MAX(D$1:D827)+1)</f>
        <v>0</v>
      </c>
      <c r="E828" s="12" t="b">
        <f>IF(ISNUMBER(SEARCH(S$1,$B828)),MAX(E$1:E827)+1)</f>
        <v>0</v>
      </c>
      <c r="F828" s="12" t="b">
        <f>IF(ISNUMBER(SEARCH(T$1,$B828)),MAX(F$1:F827)+1)</f>
        <v>0</v>
      </c>
      <c r="G828" s="12" t="b">
        <f>IF(ISNUMBER(SEARCH(U$1,$B828)),MAX(G$1:G827)+1)</f>
        <v>0</v>
      </c>
      <c r="H828" s="12" t="b">
        <f>IF(ISNUMBER(SEARCH(V$1,$B828)),MAX(H$1:H827)+1)</f>
        <v>0</v>
      </c>
      <c r="I828" s="12" t="b">
        <f>IF(ISNUMBER(SEARCH(W$1,$B828)),MAX(I$1:I827)+1)</f>
        <v>0</v>
      </c>
      <c r="J828" s="12" t="b">
        <f>IF(ISNUMBER(SEARCH(X$1,$B828)),MAX(J$1:J827)+1)</f>
        <v>0</v>
      </c>
      <c r="K828" s="12" t="b">
        <f>IF(ISNUMBER(SEARCH(Y$1,$B828)),MAX(K$1:K827)+1)</f>
        <v>0</v>
      </c>
      <c r="L828" s="12" t="b">
        <f>IF(ISNUMBER(SEARCH(Z$1,$B828)),MAX(L$1:L827)+1)</f>
        <v>0</v>
      </c>
      <c r="M828" s="12" t="b">
        <f>IF(ISNUMBER(SEARCH(AA$1,$B828)),MAX(M$1:M827)+1)</f>
        <v>0</v>
      </c>
      <c r="N828" s="12" t="b">
        <f>IF(ISNUMBER(SEARCH(AB$1,$B828)),MAX(N$1:N827)+1)</f>
        <v>0</v>
      </c>
      <c r="O828" s="12">
        <f>'AB Touchpoint System Workbook'!K839</f>
        <v>0</v>
      </c>
      <c r="P828" s="13">
        <f t="shared" si="25"/>
        <v>827</v>
      </c>
    </row>
    <row r="829" spans="1:16" x14ac:dyDescent="0.15">
      <c r="A829" s="9">
        <f>'AB Touchpoint System Workbook'!M840</f>
        <v>0</v>
      </c>
      <c r="B829" s="12" t="str">
        <f t="shared" si="24"/>
        <v>00</v>
      </c>
      <c r="C829" s="12" t="b">
        <f>IF(ISNUMBER(SEARCH(Q$1,$B829)),MAX(C$1:C828)+1)</f>
        <v>0</v>
      </c>
      <c r="D829" s="12" t="b">
        <f>IF(ISNUMBER(SEARCH(R$1,$B829)),MAX(D$1:D828)+1)</f>
        <v>0</v>
      </c>
      <c r="E829" s="12" t="b">
        <f>IF(ISNUMBER(SEARCH(S$1,$B829)),MAX(E$1:E828)+1)</f>
        <v>0</v>
      </c>
      <c r="F829" s="12" t="b">
        <f>IF(ISNUMBER(SEARCH(T$1,$B829)),MAX(F$1:F828)+1)</f>
        <v>0</v>
      </c>
      <c r="G829" s="12" t="b">
        <f>IF(ISNUMBER(SEARCH(U$1,$B829)),MAX(G$1:G828)+1)</f>
        <v>0</v>
      </c>
      <c r="H829" s="12" t="b">
        <f>IF(ISNUMBER(SEARCH(V$1,$B829)),MAX(H$1:H828)+1)</f>
        <v>0</v>
      </c>
      <c r="I829" s="12" t="b">
        <f>IF(ISNUMBER(SEARCH(W$1,$B829)),MAX(I$1:I828)+1)</f>
        <v>0</v>
      </c>
      <c r="J829" s="12" t="b">
        <f>IF(ISNUMBER(SEARCH(X$1,$B829)),MAX(J$1:J828)+1)</f>
        <v>0</v>
      </c>
      <c r="K829" s="12" t="b">
        <f>IF(ISNUMBER(SEARCH(Y$1,$B829)),MAX(K$1:K828)+1)</f>
        <v>0</v>
      </c>
      <c r="L829" s="12" t="b">
        <f>IF(ISNUMBER(SEARCH(Z$1,$B829)),MAX(L$1:L828)+1)</f>
        <v>0</v>
      </c>
      <c r="M829" s="12" t="b">
        <f>IF(ISNUMBER(SEARCH(AA$1,$B829)),MAX(M$1:M828)+1)</f>
        <v>0</v>
      </c>
      <c r="N829" s="12" t="b">
        <f>IF(ISNUMBER(SEARCH(AB$1,$B829)),MAX(N$1:N828)+1)</f>
        <v>0</v>
      </c>
      <c r="O829" s="12">
        <f>'AB Touchpoint System Workbook'!K840</f>
        <v>0</v>
      </c>
      <c r="P829" s="13">
        <f t="shared" si="25"/>
        <v>828</v>
      </c>
    </row>
    <row r="830" spans="1:16" x14ac:dyDescent="0.15">
      <c r="A830" s="9">
        <f>'AB Touchpoint System Workbook'!M841</f>
        <v>0</v>
      </c>
      <c r="B830" s="12" t="str">
        <f t="shared" si="24"/>
        <v>00</v>
      </c>
      <c r="C830" s="12" t="b">
        <f>IF(ISNUMBER(SEARCH(Q$1,$B830)),MAX(C$1:C829)+1)</f>
        <v>0</v>
      </c>
      <c r="D830" s="12" t="b">
        <f>IF(ISNUMBER(SEARCH(R$1,$B830)),MAX(D$1:D829)+1)</f>
        <v>0</v>
      </c>
      <c r="E830" s="12" t="b">
        <f>IF(ISNUMBER(SEARCH(S$1,$B830)),MAX(E$1:E829)+1)</f>
        <v>0</v>
      </c>
      <c r="F830" s="12" t="b">
        <f>IF(ISNUMBER(SEARCH(T$1,$B830)),MAX(F$1:F829)+1)</f>
        <v>0</v>
      </c>
      <c r="G830" s="12" t="b">
        <f>IF(ISNUMBER(SEARCH(U$1,$B830)),MAX(G$1:G829)+1)</f>
        <v>0</v>
      </c>
      <c r="H830" s="12" t="b">
        <f>IF(ISNUMBER(SEARCH(V$1,$B830)),MAX(H$1:H829)+1)</f>
        <v>0</v>
      </c>
      <c r="I830" s="12" t="b">
        <f>IF(ISNUMBER(SEARCH(W$1,$B830)),MAX(I$1:I829)+1)</f>
        <v>0</v>
      </c>
      <c r="J830" s="12" t="b">
        <f>IF(ISNUMBER(SEARCH(X$1,$B830)),MAX(J$1:J829)+1)</f>
        <v>0</v>
      </c>
      <c r="K830" s="12" t="b">
        <f>IF(ISNUMBER(SEARCH(Y$1,$B830)),MAX(K$1:K829)+1)</f>
        <v>0</v>
      </c>
      <c r="L830" s="12" t="b">
        <f>IF(ISNUMBER(SEARCH(Z$1,$B830)),MAX(L$1:L829)+1)</f>
        <v>0</v>
      </c>
      <c r="M830" s="12" t="b">
        <f>IF(ISNUMBER(SEARCH(AA$1,$B830)),MAX(M$1:M829)+1)</f>
        <v>0</v>
      </c>
      <c r="N830" s="12" t="b">
        <f>IF(ISNUMBER(SEARCH(AB$1,$B830)),MAX(N$1:N829)+1)</f>
        <v>0</v>
      </c>
      <c r="O830" s="12">
        <f>'AB Touchpoint System Workbook'!K841</f>
        <v>0</v>
      </c>
      <c r="P830" s="13">
        <f t="shared" si="25"/>
        <v>829</v>
      </c>
    </row>
    <row r="831" spans="1:16" x14ac:dyDescent="0.15">
      <c r="A831" s="9">
        <f>'AB Touchpoint System Workbook'!M842</f>
        <v>0</v>
      </c>
      <c r="B831" s="12" t="str">
        <f t="shared" si="24"/>
        <v>00</v>
      </c>
      <c r="C831" s="12" t="b">
        <f>IF(ISNUMBER(SEARCH(Q$1,$B831)),MAX(C$1:C830)+1)</f>
        <v>0</v>
      </c>
      <c r="D831" s="12" t="b">
        <f>IF(ISNUMBER(SEARCH(R$1,$B831)),MAX(D$1:D830)+1)</f>
        <v>0</v>
      </c>
      <c r="E831" s="12" t="b">
        <f>IF(ISNUMBER(SEARCH(S$1,$B831)),MAX(E$1:E830)+1)</f>
        <v>0</v>
      </c>
      <c r="F831" s="12" t="b">
        <f>IF(ISNUMBER(SEARCH(T$1,$B831)),MAX(F$1:F830)+1)</f>
        <v>0</v>
      </c>
      <c r="G831" s="12" t="b">
        <f>IF(ISNUMBER(SEARCH(U$1,$B831)),MAX(G$1:G830)+1)</f>
        <v>0</v>
      </c>
      <c r="H831" s="12" t="b">
        <f>IF(ISNUMBER(SEARCH(V$1,$B831)),MAX(H$1:H830)+1)</f>
        <v>0</v>
      </c>
      <c r="I831" s="12" t="b">
        <f>IF(ISNUMBER(SEARCH(W$1,$B831)),MAX(I$1:I830)+1)</f>
        <v>0</v>
      </c>
      <c r="J831" s="12" t="b">
        <f>IF(ISNUMBER(SEARCH(X$1,$B831)),MAX(J$1:J830)+1)</f>
        <v>0</v>
      </c>
      <c r="K831" s="12" t="b">
        <f>IF(ISNUMBER(SEARCH(Y$1,$B831)),MAX(K$1:K830)+1)</f>
        <v>0</v>
      </c>
      <c r="L831" s="12" t="b">
        <f>IF(ISNUMBER(SEARCH(Z$1,$B831)),MAX(L$1:L830)+1)</f>
        <v>0</v>
      </c>
      <c r="M831" s="12" t="b">
        <f>IF(ISNUMBER(SEARCH(AA$1,$B831)),MAX(M$1:M830)+1)</f>
        <v>0</v>
      </c>
      <c r="N831" s="12" t="b">
        <f>IF(ISNUMBER(SEARCH(AB$1,$B831)),MAX(N$1:N830)+1)</f>
        <v>0</v>
      </c>
      <c r="O831" s="12">
        <f>'AB Touchpoint System Workbook'!K842</f>
        <v>0</v>
      </c>
      <c r="P831" s="13">
        <f t="shared" si="25"/>
        <v>830</v>
      </c>
    </row>
    <row r="832" spans="1:16" x14ac:dyDescent="0.15">
      <c r="A832" s="9">
        <f>'AB Touchpoint System Workbook'!M843</f>
        <v>0</v>
      </c>
      <c r="B832" s="12" t="str">
        <f t="shared" si="24"/>
        <v>00</v>
      </c>
      <c r="C832" s="12" t="b">
        <f>IF(ISNUMBER(SEARCH(Q$1,$B832)),MAX(C$1:C831)+1)</f>
        <v>0</v>
      </c>
      <c r="D832" s="12" t="b">
        <f>IF(ISNUMBER(SEARCH(R$1,$B832)),MAX(D$1:D831)+1)</f>
        <v>0</v>
      </c>
      <c r="E832" s="12" t="b">
        <f>IF(ISNUMBER(SEARCH(S$1,$B832)),MAX(E$1:E831)+1)</f>
        <v>0</v>
      </c>
      <c r="F832" s="12" t="b">
        <f>IF(ISNUMBER(SEARCH(T$1,$B832)),MAX(F$1:F831)+1)</f>
        <v>0</v>
      </c>
      <c r="G832" s="12" t="b">
        <f>IF(ISNUMBER(SEARCH(U$1,$B832)),MAX(G$1:G831)+1)</f>
        <v>0</v>
      </c>
      <c r="H832" s="12" t="b">
        <f>IF(ISNUMBER(SEARCH(V$1,$B832)),MAX(H$1:H831)+1)</f>
        <v>0</v>
      </c>
      <c r="I832" s="12" t="b">
        <f>IF(ISNUMBER(SEARCH(W$1,$B832)),MAX(I$1:I831)+1)</f>
        <v>0</v>
      </c>
      <c r="J832" s="12" t="b">
        <f>IF(ISNUMBER(SEARCH(X$1,$B832)),MAX(J$1:J831)+1)</f>
        <v>0</v>
      </c>
      <c r="K832" s="12" t="b">
        <f>IF(ISNUMBER(SEARCH(Y$1,$B832)),MAX(K$1:K831)+1)</f>
        <v>0</v>
      </c>
      <c r="L832" s="12" t="b">
        <f>IF(ISNUMBER(SEARCH(Z$1,$B832)),MAX(L$1:L831)+1)</f>
        <v>0</v>
      </c>
      <c r="M832" s="12" t="b">
        <f>IF(ISNUMBER(SEARCH(AA$1,$B832)),MAX(M$1:M831)+1)</f>
        <v>0</v>
      </c>
      <c r="N832" s="12" t="b">
        <f>IF(ISNUMBER(SEARCH(AB$1,$B832)),MAX(N$1:N831)+1)</f>
        <v>0</v>
      </c>
      <c r="O832" s="12">
        <f>'AB Touchpoint System Workbook'!K843</f>
        <v>0</v>
      </c>
      <c r="P832" s="13">
        <f t="shared" si="25"/>
        <v>831</v>
      </c>
    </row>
    <row r="833" spans="1:16" x14ac:dyDescent="0.15">
      <c r="A833" s="9">
        <f>'AB Touchpoint System Workbook'!M844</f>
        <v>0</v>
      </c>
      <c r="B833" s="12" t="str">
        <f t="shared" si="24"/>
        <v>00</v>
      </c>
      <c r="C833" s="12" t="b">
        <f>IF(ISNUMBER(SEARCH(Q$1,$B833)),MAX(C$1:C832)+1)</f>
        <v>0</v>
      </c>
      <c r="D833" s="12" t="b">
        <f>IF(ISNUMBER(SEARCH(R$1,$B833)),MAX(D$1:D832)+1)</f>
        <v>0</v>
      </c>
      <c r="E833" s="12" t="b">
        <f>IF(ISNUMBER(SEARCH(S$1,$B833)),MAX(E$1:E832)+1)</f>
        <v>0</v>
      </c>
      <c r="F833" s="12" t="b">
        <f>IF(ISNUMBER(SEARCH(T$1,$B833)),MAX(F$1:F832)+1)</f>
        <v>0</v>
      </c>
      <c r="G833" s="12" t="b">
        <f>IF(ISNUMBER(SEARCH(U$1,$B833)),MAX(G$1:G832)+1)</f>
        <v>0</v>
      </c>
      <c r="H833" s="12" t="b">
        <f>IF(ISNUMBER(SEARCH(V$1,$B833)),MAX(H$1:H832)+1)</f>
        <v>0</v>
      </c>
      <c r="I833" s="12" t="b">
        <f>IF(ISNUMBER(SEARCH(W$1,$B833)),MAX(I$1:I832)+1)</f>
        <v>0</v>
      </c>
      <c r="J833" s="12" t="b">
        <f>IF(ISNUMBER(SEARCH(X$1,$B833)),MAX(J$1:J832)+1)</f>
        <v>0</v>
      </c>
      <c r="K833" s="12" t="b">
        <f>IF(ISNUMBER(SEARCH(Y$1,$B833)),MAX(K$1:K832)+1)</f>
        <v>0</v>
      </c>
      <c r="L833" s="12" t="b">
        <f>IF(ISNUMBER(SEARCH(Z$1,$B833)),MAX(L$1:L832)+1)</f>
        <v>0</v>
      </c>
      <c r="M833" s="12" t="b">
        <f>IF(ISNUMBER(SEARCH(AA$1,$B833)),MAX(M$1:M832)+1)</f>
        <v>0</v>
      </c>
      <c r="N833" s="12" t="b">
        <f>IF(ISNUMBER(SEARCH(AB$1,$B833)),MAX(N$1:N832)+1)</f>
        <v>0</v>
      </c>
      <c r="O833" s="12">
        <f>'AB Touchpoint System Workbook'!K844</f>
        <v>0</v>
      </c>
      <c r="P833" s="13">
        <f t="shared" si="25"/>
        <v>832</v>
      </c>
    </row>
    <row r="834" spans="1:16" x14ac:dyDescent="0.15">
      <c r="A834" s="9">
        <f>'AB Touchpoint System Workbook'!M845</f>
        <v>0</v>
      </c>
      <c r="B834" s="12" t="str">
        <f t="shared" si="24"/>
        <v>00</v>
      </c>
      <c r="C834" s="12" t="b">
        <f>IF(ISNUMBER(SEARCH(Q$1,$B834)),MAX(C$1:C833)+1)</f>
        <v>0</v>
      </c>
      <c r="D834" s="12" t="b">
        <f>IF(ISNUMBER(SEARCH(R$1,$B834)),MAX(D$1:D833)+1)</f>
        <v>0</v>
      </c>
      <c r="E834" s="12" t="b">
        <f>IF(ISNUMBER(SEARCH(S$1,$B834)),MAX(E$1:E833)+1)</f>
        <v>0</v>
      </c>
      <c r="F834" s="12" t="b">
        <f>IF(ISNUMBER(SEARCH(T$1,$B834)),MAX(F$1:F833)+1)</f>
        <v>0</v>
      </c>
      <c r="G834" s="12" t="b">
        <f>IF(ISNUMBER(SEARCH(U$1,$B834)),MAX(G$1:G833)+1)</f>
        <v>0</v>
      </c>
      <c r="H834" s="12" t="b">
        <f>IF(ISNUMBER(SEARCH(V$1,$B834)),MAX(H$1:H833)+1)</f>
        <v>0</v>
      </c>
      <c r="I834" s="12" t="b">
        <f>IF(ISNUMBER(SEARCH(W$1,$B834)),MAX(I$1:I833)+1)</f>
        <v>0</v>
      </c>
      <c r="J834" s="12" t="b">
        <f>IF(ISNUMBER(SEARCH(X$1,$B834)),MAX(J$1:J833)+1)</f>
        <v>0</v>
      </c>
      <c r="K834" s="12" t="b">
        <f>IF(ISNUMBER(SEARCH(Y$1,$B834)),MAX(K$1:K833)+1)</f>
        <v>0</v>
      </c>
      <c r="L834" s="12" t="b">
        <f>IF(ISNUMBER(SEARCH(Z$1,$B834)),MAX(L$1:L833)+1)</f>
        <v>0</v>
      </c>
      <c r="M834" s="12" t="b">
        <f>IF(ISNUMBER(SEARCH(AA$1,$B834)),MAX(M$1:M833)+1)</f>
        <v>0</v>
      </c>
      <c r="N834" s="12" t="b">
        <f>IF(ISNUMBER(SEARCH(AB$1,$B834)),MAX(N$1:N833)+1)</f>
        <v>0</v>
      </c>
      <c r="O834" s="12">
        <f>'AB Touchpoint System Workbook'!K845</f>
        <v>0</v>
      </c>
      <c r="P834" s="13">
        <f t="shared" si="25"/>
        <v>833</v>
      </c>
    </row>
    <row r="835" spans="1:16" x14ac:dyDescent="0.15">
      <c r="A835" s="9">
        <f>'AB Touchpoint System Workbook'!M846</f>
        <v>0</v>
      </c>
      <c r="B835" s="12" t="str">
        <f t="shared" ref="B835:B898" si="26">O835&amp;A835</f>
        <v>00</v>
      </c>
      <c r="C835" s="12" t="b">
        <f>IF(ISNUMBER(SEARCH(Q$1,$B835)),MAX(C$1:C834)+1)</f>
        <v>0</v>
      </c>
      <c r="D835" s="12" t="b">
        <f>IF(ISNUMBER(SEARCH(R$1,$B835)),MAX(D$1:D834)+1)</f>
        <v>0</v>
      </c>
      <c r="E835" s="12" t="b">
        <f>IF(ISNUMBER(SEARCH(S$1,$B835)),MAX(E$1:E834)+1)</f>
        <v>0</v>
      </c>
      <c r="F835" s="12" t="b">
        <f>IF(ISNUMBER(SEARCH(T$1,$B835)),MAX(F$1:F834)+1)</f>
        <v>0</v>
      </c>
      <c r="G835" s="12" t="b">
        <f>IF(ISNUMBER(SEARCH(U$1,$B835)),MAX(G$1:G834)+1)</f>
        <v>0</v>
      </c>
      <c r="H835" s="12" t="b">
        <f>IF(ISNUMBER(SEARCH(V$1,$B835)),MAX(H$1:H834)+1)</f>
        <v>0</v>
      </c>
      <c r="I835" s="12" t="b">
        <f>IF(ISNUMBER(SEARCH(W$1,$B835)),MAX(I$1:I834)+1)</f>
        <v>0</v>
      </c>
      <c r="J835" s="12" t="b">
        <f>IF(ISNUMBER(SEARCH(X$1,$B835)),MAX(J$1:J834)+1)</f>
        <v>0</v>
      </c>
      <c r="K835" s="12" t="b">
        <f>IF(ISNUMBER(SEARCH(Y$1,$B835)),MAX(K$1:K834)+1)</f>
        <v>0</v>
      </c>
      <c r="L835" s="12" t="b">
        <f>IF(ISNUMBER(SEARCH(Z$1,$B835)),MAX(L$1:L834)+1)</f>
        <v>0</v>
      </c>
      <c r="M835" s="12" t="b">
        <f>IF(ISNUMBER(SEARCH(AA$1,$B835)),MAX(M$1:M834)+1)</f>
        <v>0</v>
      </c>
      <c r="N835" s="12" t="b">
        <f>IF(ISNUMBER(SEARCH(AB$1,$B835)),MAX(N$1:N834)+1)</f>
        <v>0</v>
      </c>
      <c r="O835" s="12">
        <f>'AB Touchpoint System Workbook'!K846</f>
        <v>0</v>
      </c>
      <c r="P835" s="13">
        <f t="shared" si="25"/>
        <v>834</v>
      </c>
    </row>
    <row r="836" spans="1:16" x14ac:dyDescent="0.15">
      <c r="A836" s="9">
        <f>'AB Touchpoint System Workbook'!M847</f>
        <v>0</v>
      </c>
      <c r="B836" s="12" t="str">
        <f t="shared" si="26"/>
        <v>00</v>
      </c>
      <c r="C836" s="12" t="b">
        <f>IF(ISNUMBER(SEARCH(Q$1,$B836)),MAX(C$1:C835)+1)</f>
        <v>0</v>
      </c>
      <c r="D836" s="12" t="b">
        <f>IF(ISNUMBER(SEARCH(R$1,$B836)),MAX(D$1:D835)+1)</f>
        <v>0</v>
      </c>
      <c r="E836" s="12" t="b">
        <f>IF(ISNUMBER(SEARCH(S$1,$B836)),MAX(E$1:E835)+1)</f>
        <v>0</v>
      </c>
      <c r="F836" s="12" t="b">
        <f>IF(ISNUMBER(SEARCH(T$1,$B836)),MAX(F$1:F835)+1)</f>
        <v>0</v>
      </c>
      <c r="G836" s="12" t="b">
        <f>IF(ISNUMBER(SEARCH(U$1,$B836)),MAX(G$1:G835)+1)</f>
        <v>0</v>
      </c>
      <c r="H836" s="12" t="b">
        <f>IF(ISNUMBER(SEARCH(V$1,$B836)),MAX(H$1:H835)+1)</f>
        <v>0</v>
      </c>
      <c r="I836" s="12" t="b">
        <f>IF(ISNUMBER(SEARCH(W$1,$B836)),MAX(I$1:I835)+1)</f>
        <v>0</v>
      </c>
      <c r="J836" s="12" t="b">
        <f>IF(ISNUMBER(SEARCH(X$1,$B836)),MAX(J$1:J835)+1)</f>
        <v>0</v>
      </c>
      <c r="K836" s="12" t="b">
        <f>IF(ISNUMBER(SEARCH(Y$1,$B836)),MAX(K$1:K835)+1)</f>
        <v>0</v>
      </c>
      <c r="L836" s="12" t="b">
        <f>IF(ISNUMBER(SEARCH(Z$1,$B836)),MAX(L$1:L835)+1)</f>
        <v>0</v>
      </c>
      <c r="M836" s="12" t="b">
        <f>IF(ISNUMBER(SEARCH(AA$1,$B836)),MAX(M$1:M835)+1)</f>
        <v>0</v>
      </c>
      <c r="N836" s="12" t="b">
        <f>IF(ISNUMBER(SEARCH(AB$1,$B836)),MAX(N$1:N835)+1)</f>
        <v>0</v>
      </c>
      <c r="O836" s="12">
        <f>'AB Touchpoint System Workbook'!K847</f>
        <v>0</v>
      </c>
      <c r="P836" s="13">
        <f t="shared" ref="P836:P899" si="27">P835+1</f>
        <v>835</v>
      </c>
    </row>
    <row r="837" spans="1:16" x14ac:dyDescent="0.15">
      <c r="A837" s="9">
        <f>'AB Touchpoint System Workbook'!M848</f>
        <v>0</v>
      </c>
      <c r="B837" s="12" t="str">
        <f t="shared" si="26"/>
        <v>00</v>
      </c>
      <c r="C837" s="12" t="b">
        <f>IF(ISNUMBER(SEARCH(Q$1,$B837)),MAX(C$1:C836)+1)</f>
        <v>0</v>
      </c>
      <c r="D837" s="12" t="b">
        <f>IF(ISNUMBER(SEARCH(R$1,$B837)),MAX(D$1:D836)+1)</f>
        <v>0</v>
      </c>
      <c r="E837" s="12" t="b">
        <f>IF(ISNUMBER(SEARCH(S$1,$B837)),MAX(E$1:E836)+1)</f>
        <v>0</v>
      </c>
      <c r="F837" s="12" t="b">
        <f>IF(ISNUMBER(SEARCH(T$1,$B837)),MAX(F$1:F836)+1)</f>
        <v>0</v>
      </c>
      <c r="G837" s="12" t="b">
        <f>IF(ISNUMBER(SEARCH(U$1,$B837)),MAX(G$1:G836)+1)</f>
        <v>0</v>
      </c>
      <c r="H837" s="12" t="b">
        <f>IF(ISNUMBER(SEARCH(V$1,$B837)),MAX(H$1:H836)+1)</f>
        <v>0</v>
      </c>
      <c r="I837" s="12" t="b">
        <f>IF(ISNUMBER(SEARCH(W$1,$B837)),MAX(I$1:I836)+1)</f>
        <v>0</v>
      </c>
      <c r="J837" s="12" t="b">
        <f>IF(ISNUMBER(SEARCH(X$1,$B837)),MAX(J$1:J836)+1)</f>
        <v>0</v>
      </c>
      <c r="K837" s="12" t="b">
        <f>IF(ISNUMBER(SEARCH(Y$1,$B837)),MAX(K$1:K836)+1)</f>
        <v>0</v>
      </c>
      <c r="L837" s="12" t="b">
        <f>IF(ISNUMBER(SEARCH(Z$1,$B837)),MAX(L$1:L836)+1)</f>
        <v>0</v>
      </c>
      <c r="M837" s="12" t="b">
        <f>IF(ISNUMBER(SEARCH(AA$1,$B837)),MAX(M$1:M836)+1)</f>
        <v>0</v>
      </c>
      <c r="N837" s="12" t="b">
        <f>IF(ISNUMBER(SEARCH(AB$1,$B837)),MAX(N$1:N836)+1)</f>
        <v>0</v>
      </c>
      <c r="O837" s="12">
        <f>'AB Touchpoint System Workbook'!K848</f>
        <v>0</v>
      </c>
      <c r="P837" s="13">
        <f t="shared" si="27"/>
        <v>836</v>
      </c>
    </row>
    <row r="838" spans="1:16" x14ac:dyDescent="0.15">
      <c r="A838" s="9">
        <f>'AB Touchpoint System Workbook'!M849</f>
        <v>0</v>
      </c>
      <c r="B838" s="12" t="str">
        <f t="shared" si="26"/>
        <v>00</v>
      </c>
      <c r="C838" s="12" t="b">
        <f>IF(ISNUMBER(SEARCH(Q$1,$B838)),MAX(C$1:C837)+1)</f>
        <v>0</v>
      </c>
      <c r="D838" s="12" t="b">
        <f>IF(ISNUMBER(SEARCH(R$1,$B838)),MAX(D$1:D837)+1)</f>
        <v>0</v>
      </c>
      <c r="E838" s="12" t="b">
        <f>IF(ISNUMBER(SEARCH(S$1,$B838)),MAX(E$1:E837)+1)</f>
        <v>0</v>
      </c>
      <c r="F838" s="12" t="b">
        <f>IF(ISNUMBER(SEARCH(T$1,$B838)),MAX(F$1:F837)+1)</f>
        <v>0</v>
      </c>
      <c r="G838" s="12" t="b">
        <f>IF(ISNUMBER(SEARCH(U$1,$B838)),MAX(G$1:G837)+1)</f>
        <v>0</v>
      </c>
      <c r="H838" s="12" t="b">
        <f>IF(ISNUMBER(SEARCH(V$1,$B838)),MAX(H$1:H837)+1)</f>
        <v>0</v>
      </c>
      <c r="I838" s="12" t="b">
        <f>IF(ISNUMBER(SEARCH(W$1,$B838)),MAX(I$1:I837)+1)</f>
        <v>0</v>
      </c>
      <c r="J838" s="12" t="b">
        <f>IF(ISNUMBER(SEARCH(X$1,$B838)),MAX(J$1:J837)+1)</f>
        <v>0</v>
      </c>
      <c r="K838" s="12" t="b">
        <f>IF(ISNUMBER(SEARCH(Y$1,$B838)),MAX(K$1:K837)+1)</f>
        <v>0</v>
      </c>
      <c r="L838" s="12" t="b">
        <f>IF(ISNUMBER(SEARCH(Z$1,$B838)),MAX(L$1:L837)+1)</f>
        <v>0</v>
      </c>
      <c r="M838" s="12" t="b">
        <f>IF(ISNUMBER(SEARCH(AA$1,$B838)),MAX(M$1:M837)+1)</f>
        <v>0</v>
      </c>
      <c r="N838" s="12" t="b">
        <f>IF(ISNUMBER(SEARCH(AB$1,$B838)),MAX(N$1:N837)+1)</f>
        <v>0</v>
      </c>
      <c r="O838" s="12">
        <f>'AB Touchpoint System Workbook'!K849</f>
        <v>0</v>
      </c>
      <c r="P838" s="13">
        <f t="shared" si="27"/>
        <v>837</v>
      </c>
    </row>
    <row r="839" spans="1:16" x14ac:dyDescent="0.15">
      <c r="A839" s="9">
        <f>'AB Touchpoint System Workbook'!M850</f>
        <v>0</v>
      </c>
      <c r="B839" s="12" t="str">
        <f t="shared" si="26"/>
        <v>00</v>
      </c>
      <c r="C839" s="12" t="b">
        <f>IF(ISNUMBER(SEARCH(Q$1,$B839)),MAX(C$1:C838)+1)</f>
        <v>0</v>
      </c>
      <c r="D839" s="12" t="b">
        <f>IF(ISNUMBER(SEARCH(R$1,$B839)),MAX(D$1:D838)+1)</f>
        <v>0</v>
      </c>
      <c r="E839" s="12" t="b">
        <f>IF(ISNUMBER(SEARCH(S$1,$B839)),MAX(E$1:E838)+1)</f>
        <v>0</v>
      </c>
      <c r="F839" s="12" t="b">
        <f>IF(ISNUMBER(SEARCH(T$1,$B839)),MAX(F$1:F838)+1)</f>
        <v>0</v>
      </c>
      <c r="G839" s="12" t="b">
        <f>IF(ISNUMBER(SEARCH(U$1,$B839)),MAX(G$1:G838)+1)</f>
        <v>0</v>
      </c>
      <c r="H839" s="12" t="b">
        <f>IF(ISNUMBER(SEARCH(V$1,$B839)),MAX(H$1:H838)+1)</f>
        <v>0</v>
      </c>
      <c r="I839" s="12" t="b">
        <f>IF(ISNUMBER(SEARCH(W$1,$B839)),MAX(I$1:I838)+1)</f>
        <v>0</v>
      </c>
      <c r="J839" s="12" t="b">
        <f>IF(ISNUMBER(SEARCH(X$1,$B839)),MAX(J$1:J838)+1)</f>
        <v>0</v>
      </c>
      <c r="K839" s="12" t="b">
        <f>IF(ISNUMBER(SEARCH(Y$1,$B839)),MAX(K$1:K838)+1)</f>
        <v>0</v>
      </c>
      <c r="L839" s="12" t="b">
        <f>IF(ISNUMBER(SEARCH(Z$1,$B839)),MAX(L$1:L838)+1)</f>
        <v>0</v>
      </c>
      <c r="M839" s="12" t="b">
        <f>IF(ISNUMBER(SEARCH(AA$1,$B839)),MAX(M$1:M838)+1)</f>
        <v>0</v>
      </c>
      <c r="N839" s="12" t="b">
        <f>IF(ISNUMBER(SEARCH(AB$1,$B839)),MAX(N$1:N838)+1)</f>
        <v>0</v>
      </c>
      <c r="O839" s="12">
        <f>'AB Touchpoint System Workbook'!K850</f>
        <v>0</v>
      </c>
      <c r="P839" s="13">
        <f t="shared" si="27"/>
        <v>838</v>
      </c>
    </row>
    <row r="840" spans="1:16" x14ac:dyDescent="0.15">
      <c r="A840" s="9">
        <f>'AB Touchpoint System Workbook'!M851</f>
        <v>0</v>
      </c>
      <c r="B840" s="12" t="str">
        <f t="shared" si="26"/>
        <v>00</v>
      </c>
      <c r="C840" s="12" t="b">
        <f>IF(ISNUMBER(SEARCH(Q$1,$B840)),MAX(C$1:C839)+1)</f>
        <v>0</v>
      </c>
      <c r="D840" s="12" t="b">
        <f>IF(ISNUMBER(SEARCH(R$1,$B840)),MAX(D$1:D839)+1)</f>
        <v>0</v>
      </c>
      <c r="E840" s="12" t="b">
        <f>IF(ISNUMBER(SEARCH(S$1,$B840)),MAX(E$1:E839)+1)</f>
        <v>0</v>
      </c>
      <c r="F840" s="12" t="b">
        <f>IF(ISNUMBER(SEARCH(T$1,$B840)),MAX(F$1:F839)+1)</f>
        <v>0</v>
      </c>
      <c r="G840" s="12" t="b">
        <f>IF(ISNUMBER(SEARCH(U$1,$B840)),MAX(G$1:G839)+1)</f>
        <v>0</v>
      </c>
      <c r="H840" s="12" t="b">
        <f>IF(ISNUMBER(SEARCH(V$1,$B840)),MAX(H$1:H839)+1)</f>
        <v>0</v>
      </c>
      <c r="I840" s="12" t="b">
        <f>IF(ISNUMBER(SEARCH(W$1,$B840)),MAX(I$1:I839)+1)</f>
        <v>0</v>
      </c>
      <c r="J840" s="12" t="b">
        <f>IF(ISNUMBER(SEARCH(X$1,$B840)),MAX(J$1:J839)+1)</f>
        <v>0</v>
      </c>
      <c r="K840" s="12" t="b">
        <f>IF(ISNUMBER(SEARCH(Y$1,$B840)),MAX(K$1:K839)+1)</f>
        <v>0</v>
      </c>
      <c r="L840" s="12" t="b">
        <f>IF(ISNUMBER(SEARCH(Z$1,$B840)),MAX(L$1:L839)+1)</f>
        <v>0</v>
      </c>
      <c r="M840" s="12" t="b">
        <f>IF(ISNUMBER(SEARCH(AA$1,$B840)),MAX(M$1:M839)+1)</f>
        <v>0</v>
      </c>
      <c r="N840" s="12" t="b">
        <f>IF(ISNUMBER(SEARCH(AB$1,$B840)),MAX(N$1:N839)+1)</f>
        <v>0</v>
      </c>
      <c r="O840" s="12">
        <f>'AB Touchpoint System Workbook'!K851</f>
        <v>0</v>
      </c>
      <c r="P840" s="13">
        <f t="shared" si="27"/>
        <v>839</v>
      </c>
    </row>
    <row r="841" spans="1:16" x14ac:dyDescent="0.15">
      <c r="A841" s="9">
        <f>'AB Touchpoint System Workbook'!M852</f>
        <v>0</v>
      </c>
      <c r="B841" s="12" t="str">
        <f t="shared" si="26"/>
        <v>00</v>
      </c>
      <c r="C841" s="12" t="b">
        <f>IF(ISNUMBER(SEARCH(Q$1,$B841)),MAX(C$1:C840)+1)</f>
        <v>0</v>
      </c>
      <c r="D841" s="12" t="b">
        <f>IF(ISNUMBER(SEARCH(R$1,$B841)),MAX(D$1:D840)+1)</f>
        <v>0</v>
      </c>
      <c r="E841" s="12" t="b">
        <f>IF(ISNUMBER(SEARCH(S$1,$B841)),MAX(E$1:E840)+1)</f>
        <v>0</v>
      </c>
      <c r="F841" s="12" t="b">
        <f>IF(ISNUMBER(SEARCH(T$1,$B841)),MAX(F$1:F840)+1)</f>
        <v>0</v>
      </c>
      <c r="G841" s="12" t="b">
        <f>IF(ISNUMBER(SEARCH(U$1,$B841)),MAX(G$1:G840)+1)</f>
        <v>0</v>
      </c>
      <c r="H841" s="12" t="b">
        <f>IF(ISNUMBER(SEARCH(V$1,$B841)),MAX(H$1:H840)+1)</f>
        <v>0</v>
      </c>
      <c r="I841" s="12" t="b">
        <f>IF(ISNUMBER(SEARCH(W$1,$B841)),MAX(I$1:I840)+1)</f>
        <v>0</v>
      </c>
      <c r="J841" s="12" t="b">
        <f>IF(ISNUMBER(SEARCH(X$1,$B841)),MAX(J$1:J840)+1)</f>
        <v>0</v>
      </c>
      <c r="K841" s="12" t="b">
        <f>IF(ISNUMBER(SEARCH(Y$1,$B841)),MAX(K$1:K840)+1)</f>
        <v>0</v>
      </c>
      <c r="L841" s="12" t="b">
        <f>IF(ISNUMBER(SEARCH(Z$1,$B841)),MAX(L$1:L840)+1)</f>
        <v>0</v>
      </c>
      <c r="M841" s="12" t="b">
        <f>IF(ISNUMBER(SEARCH(AA$1,$B841)),MAX(M$1:M840)+1)</f>
        <v>0</v>
      </c>
      <c r="N841" s="12" t="b">
        <f>IF(ISNUMBER(SEARCH(AB$1,$B841)),MAX(N$1:N840)+1)</f>
        <v>0</v>
      </c>
      <c r="O841" s="12">
        <f>'AB Touchpoint System Workbook'!K852</f>
        <v>0</v>
      </c>
      <c r="P841" s="13">
        <f t="shared" si="27"/>
        <v>840</v>
      </c>
    </row>
    <row r="842" spans="1:16" x14ac:dyDescent="0.15">
      <c r="A842" s="9">
        <f>'AB Touchpoint System Workbook'!M853</f>
        <v>0</v>
      </c>
      <c r="B842" s="12" t="str">
        <f t="shared" si="26"/>
        <v>00</v>
      </c>
      <c r="C842" s="12" t="b">
        <f>IF(ISNUMBER(SEARCH(Q$1,$B842)),MAX(C$1:C841)+1)</f>
        <v>0</v>
      </c>
      <c r="D842" s="12" t="b">
        <f>IF(ISNUMBER(SEARCH(R$1,$B842)),MAX(D$1:D841)+1)</f>
        <v>0</v>
      </c>
      <c r="E842" s="12" t="b">
        <f>IF(ISNUMBER(SEARCH(S$1,$B842)),MAX(E$1:E841)+1)</f>
        <v>0</v>
      </c>
      <c r="F842" s="12" t="b">
        <f>IF(ISNUMBER(SEARCH(T$1,$B842)),MAX(F$1:F841)+1)</f>
        <v>0</v>
      </c>
      <c r="G842" s="12" t="b">
        <f>IF(ISNUMBER(SEARCH(U$1,$B842)),MAX(G$1:G841)+1)</f>
        <v>0</v>
      </c>
      <c r="H842" s="12" t="b">
        <f>IF(ISNUMBER(SEARCH(V$1,$B842)),MAX(H$1:H841)+1)</f>
        <v>0</v>
      </c>
      <c r="I842" s="12" t="b">
        <f>IF(ISNUMBER(SEARCH(W$1,$B842)),MAX(I$1:I841)+1)</f>
        <v>0</v>
      </c>
      <c r="J842" s="12" t="b">
        <f>IF(ISNUMBER(SEARCH(X$1,$B842)),MAX(J$1:J841)+1)</f>
        <v>0</v>
      </c>
      <c r="K842" s="12" t="b">
        <f>IF(ISNUMBER(SEARCH(Y$1,$B842)),MAX(K$1:K841)+1)</f>
        <v>0</v>
      </c>
      <c r="L842" s="12" t="b">
        <f>IF(ISNUMBER(SEARCH(Z$1,$B842)),MAX(L$1:L841)+1)</f>
        <v>0</v>
      </c>
      <c r="M842" s="12" t="b">
        <f>IF(ISNUMBER(SEARCH(AA$1,$B842)),MAX(M$1:M841)+1)</f>
        <v>0</v>
      </c>
      <c r="N842" s="12" t="b">
        <f>IF(ISNUMBER(SEARCH(AB$1,$B842)),MAX(N$1:N841)+1)</f>
        <v>0</v>
      </c>
      <c r="O842" s="12">
        <f>'AB Touchpoint System Workbook'!K853</f>
        <v>0</v>
      </c>
      <c r="P842" s="13">
        <f t="shared" si="27"/>
        <v>841</v>
      </c>
    </row>
    <row r="843" spans="1:16" x14ac:dyDescent="0.15">
      <c r="A843" s="9">
        <f>'AB Touchpoint System Workbook'!M854</f>
        <v>0</v>
      </c>
      <c r="B843" s="12" t="str">
        <f t="shared" si="26"/>
        <v>00</v>
      </c>
      <c r="C843" s="12" t="b">
        <f>IF(ISNUMBER(SEARCH(Q$1,$B843)),MAX(C$1:C842)+1)</f>
        <v>0</v>
      </c>
      <c r="D843" s="12" t="b">
        <f>IF(ISNUMBER(SEARCH(R$1,$B843)),MAX(D$1:D842)+1)</f>
        <v>0</v>
      </c>
      <c r="E843" s="12" t="b">
        <f>IF(ISNUMBER(SEARCH(S$1,$B843)),MAX(E$1:E842)+1)</f>
        <v>0</v>
      </c>
      <c r="F843" s="12" t="b">
        <f>IF(ISNUMBER(SEARCH(T$1,$B843)),MAX(F$1:F842)+1)</f>
        <v>0</v>
      </c>
      <c r="G843" s="12" t="b">
        <f>IF(ISNUMBER(SEARCH(U$1,$B843)),MAX(G$1:G842)+1)</f>
        <v>0</v>
      </c>
      <c r="H843" s="12" t="b">
        <f>IF(ISNUMBER(SEARCH(V$1,$B843)),MAX(H$1:H842)+1)</f>
        <v>0</v>
      </c>
      <c r="I843" s="12" t="b">
        <f>IF(ISNUMBER(SEARCH(W$1,$B843)),MAX(I$1:I842)+1)</f>
        <v>0</v>
      </c>
      <c r="J843" s="12" t="b">
        <f>IF(ISNUMBER(SEARCH(X$1,$B843)),MAX(J$1:J842)+1)</f>
        <v>0</v>
      </c>
      <c r="K843" s="12" t="b">
        <f>IF(ISNUMBER(SEARCH(Y$1,$B843)),MAX(K$1:K842)+1)</f>
        <v>0</v>
      </c>
      <c r="L843" s="12" t="b">
        <f>IF(ISNUMBER(SEARCH(Z$1,$B843)),MAX(L$1:L842)+1)</f>
        <v>0</v>
      </c>
      <c r="M843" s="12" t="b">
        <f>IF(ISNUMBER(SEARCH(AA$1,$B843)),MAX(M$1:M842)+1)</f>
        <v>0</v>
      </c>
      <c r="N843" s="12" t="b">
        <f>IF(ISNUMBER(SEARCH(AB$1,$B843)),MAX(N$1:N842)+1)</f>
        <v>0</v>
      </c>
      <c r="O843" s="12">
        <f>'AB Touchpoint System Workbook'!K854</f>
        <v>0</v>
      </c>
      <c r="P843" s="13">
        <f t="shared" si="27"/>
        <v>842</v>
      </c>
    </row>
    <row r="844" spans="1:16" x14ac:dyDescent="0.15">
      <c r="A844" s="9">
        <f>'AB Touchpoint System Workbook'!M855</f>
        <v>0</v>
      </c>
      <c r="B844" s="12" t="str">
        <f t="shared" si="26"/>
        <v>00</v>
      </c>
      <c r="C844" s="12" t="b">
        <f>IF(ISNUMBER(SEARCH(Q$1,$B844)),MAX(C$1:C843)+1)</f>
        <v>0</v>
      </c>
      <c r="D844" s="12" t="b">
        <f>IF(ISNUMBER(SEARCH(R$1,$B844)),MAX(D$1:D843)+1)</f>
        <v>0</v>
      </c>
      <c r="E844" s="12" t="b">
        <f>IF(ISNUMBER(SEARCH(S$1,$B844)),MAX(E$1:E843)+1)</f>
        <v>0</v>
      </c>
      <c r="F844" s="12" t="b">
        <f>IF(ISNUMBER(SEARCH(T$1,$B844)),MAX(F$1:F843)+1)</f>
        <v>0</v>
      </c>
      <c r="G844" s="12" t="b">
        <f>IF(ISNUMBER(SEARCH(U$1,$B844)),MAX(G$1:G843)+1)</f>
        <v>0</v>
      </c>
      <c r="H844" s="12" t="b">
        <f>IF(ISNUMBER(SEARCH(V$1,$B844)),MAX(H$1:H843)+1)</f>
        <v>0</v>
      </c>
      <c r="I844" s="12" t="b">
        <f>IF(ISNUMBER(SEARCH(W$1,$B844)),MAX(I$1:I843)+1)</f>
        <v>0</v>
      </c>
      <c r="J844" s="12" t="b">
        <f>IF(ISNUMBER(SEARCH(X$1,$B844)),MAX(J$1:J843)+1)</f>
        <v>0</v>
      </c>
      <c r="K844" s="12" t="b">
        <f>IF(ISNUMBER(SEARCH(Y$1,$B844)),MAX(K$1:K843)+1)</f>
        <v>0</v>
      </c>
      <c r="L844" s="12" t="b">
        <f>IF(ISNUMBER(SEARCH(Z$1,$B844)),MAX(L$1:L843)+1)</f>
        <v>0</v>
      </c>
      <c r="M844" s="12" t="b">
        <f>IF(ISNUMBER(SEARCH(AA$1,$B844)),MAX(M$1:M843)+1)</f>
        <v>0</v>
      </c>
      <c r="N844" s="12" t="b">
        <f>IF(ISNUMBER(SEARCH(AB$1,$B844)),MAX(N$1:N843)+1)</f>
        <v>0</v>
      </c>
      <c r="O844" s="12">
        <f>'AB Touchpoint System Workbook'!K855</f>
        <v>0</v>
      </c>
      <c r="P844" s="13">
        <f t="shared" si="27"/>
        <v>843</v>
      </c>
    </row>
    <row r="845" spans="1:16" x14ac:dyDescent="0.15">
      <c r="A845" s="9">
        <f>'AB Touchpoint System Workbook'!M856</f>
        <v>0</v>
      </c>
      <c r="B845" s="12" t="str">
        <f t="shared" si="26"/>
        <v>00</v>
      </c>
      <c r="C845" s="12" t="b">
        <f>IF(ISNUMBER(SEARCH(Q$1,$B845)),MAX(C$1:C844)+1)</f>
        <v>0</v>
      </c>
      <c r="D845" s="12" t="b">
        <f>IF(ISNUMBER(SEARCH(R$1,$B845)),MAX(D$1:D844)+1)</f>
        <v>0</v>
      </c>
      <c r="E845" s="12" t="b">
        <f>IF(ISNUMBER(SEARCH(S$1,$B845)),MAX(E$1:E844)+1)</f>
        <v>0</v>
      </c>
      <c r="F845" s="12" t="b">
        <f>IF(ISNUMBER(SEARCH(T$1,$B845)),MAX(F$1:F844)+1)</f>
        <v>0</v>
      </c>
      <c r="G845" s="12" t="b">
        <f>IF(ISNUMBER(SEARCH(U$1,$B845)),MAX(G$1:G844)+1)</f>
        <v>0</v>
      </c>
      <c r="H845" s="12" t="b">
        <f>IF(ISNUMBER(SEARCH(V$1,$B845)),MAX(H$1:H844)+1)</f>
        <v>0</v>
      </c>
      <c r="I845" s="12" t="b">
        <f>IF(ISNUMBER(SEARCH(W$1,$B845)),MAX(I$1:I844)+1)</f>
        <v>0</v>
      </c>
      <c r="J845" s="12" t="b">
        <f>IF(ISNUMBER(SEARCH(X$1,$B845)),MAX(J$1:J844)+1)</f>
        <v>0</v>
      </c>
      <c r="K845" s="12" t="b">
        <f>IF(ISNUMBER(SEARCH(Y$1,$B845)),MAX(K$1:K844)+1)</f>
        <v>0</v>
      </c>
      <c r="L845" s="12" t="b">
        <f>IF(ISNUMBER(SEARCH(Z$1,$B845)),MAX(L$1:L844)+1)</f>
        <v>0</v>
      </c>
      <c r="M845" s="12" t="b">
        <f>IF(ISNUMBER(SEARCH(AA$1,$B845)),MAX(M$1:M844)+1)</f>
        <v>0</v>
      </c>
      <c r="N845" s="12" t="b">
        <f>IF(ISNUMBER(SEARCH(AB$1,$B845)),MAX(N$1:N844)+1)</f>
        <v>0</v>
      </c>
      <c r="O845" s="12">
        <f>'AB Touchpoint System Workbook'!K856</f>
        <v>0</v>
      </c>
      <c r="P845" s="13">
        <f t="shared" si="27"/>
        <v>844</v>
      </c>
    </row>
    <row r="846" spans="1:16" x14ac:dyDescent="0.15">
      <c r="A846" s="9">
        <f>'AB Touchpoint System Workbook'!M857</f>
        <v>0</v>
      </c>
      <c r="B846" s="12" t="str">
        <f t="shared" si="26"/>
        <v>00</v>
      </c>
      <c r="C846" s="12" t="b">
        <f>IF(ISNUMBER(SEARCH(Q$1,$B846)),MAX(C$1:C845)+1)</f>
        <v>0</v>
      </c>
      <c r="D846" s="12" t="b">
        <f>IF(ISNUMBER(SEARCH(R$1,$B846)),MAX(D$1:D845)+1)</f>
        <v>0</v>
      </c>
      <c r="E846" s="12" t="b">
        <f>IF(ISNUMBER(SEARCH(S$1,$B846)),MAX(E$1:E845)+1)</f>
        <v>0</v>
      </c>
      <c r="F846" s="12" t="b">
        <f>IF(ISNUMBER(SEARCH(T$1,$B846)),MAX(F$1:F845)+1)</f>
        <v>0</v>
      </c>
      <c r="G846" s="12" t="b">
        <f>IF(ISNUMBER(SEARCH(U$1,$B846)),MAX(G$1:G845)+1)</f>
        <v>0</v>
      </c>
      <c r="H846" s="12" t="b">
        <f>IF(ISNUMBER(SEARCH(V$1,$B846)),MAX(H$1:H845)+1)</f>
        <v>0</v>
      </c>
      <c r="I846" s="12" t="b">
        <f>IF(ISNUMBER(SEARCH(W$1,$B846)),MAX(I$1:I845)+1)</f>
        <v>0</v>
      </c>
      <c r="J846" s="12" t="b">
        <f>IF(ISNUMBER(SEARCH(X$1,$B846)),MAX(J$1:J845)+1)</f>
        <v>0</v>
      </c>
      <c r="K846" s="12" t="b">
        <f>IF(ISNUMBER(SEARCH(Y$1,$B846)),MAX(K$1:K845)+1)</f>
        <v>0</v>
      </c>
      <c r="L846" s="12" t="b">
        <f>IF(ISNUMBER(SEARCH(Z$1,$B846)),MAX(L$1:L845)+1)</f>
        <v>0</v>
      </c>
      <c r="M846" s="12" t="b">
        <f>IF(ISNUMBER(SEARCH(AA$1,$B846)),MAX(M$1:M845)+1)</f>
        <v>0</v>
      </c>
      <c r="N846" s="12" t="b">
        <f>IF(ISNUMBER(SEARCH(AB$1,$B846)),MAX(N$1:N845)+1)</f>
        <v>0</v>
      </c>
      <c r="O846" s="12">
        <f>'AB Touchpoint System Workbook'!K857</f>
        <v>0</v>
      </c>
      <c r="P846" s="13">
        <f t="shared" si="27"/>
        <v>845</v>
      </c>
    </row>
    <row r="847" spans="1:16" x14ac:dyDescent="0.15">
      <c r="A847" s="9">
        <f>'AB Touchpoint System Workbook'!M858</f>
        <v>0</v>
      </c>
      <c r="B847" s="12" t="str">
        <f t="shared" si="26"/>
        <v>00</v>
      </c>
      <c r="C847" s="12" t="b">
        <f>IF(ISNUMBER(SEARCH(Q$1,$B847)),MAX(C$1:C846)+1)</f>
        <v>0</v>
      </c>
      <c r="D847" s="12" t="b">
        <f>IF(ISNUMBER(SEARCH(R$1,$B847)),MAX(D$1:D846)+1)</f>
        <v>0</v>
      </c>
      <c r="E847" s="12" t="b">
        <f>IF(ISNUMBER(SEARCH(S$1,$B847)),MAX(E$1:E846)+1)</f>
        <v>0</v>
      </c>
      <c r="F847" s="12" t="b">
        <f>IF(ISNUMBER(SEARCH(T$1,$B847)),MAX(F$1:F846)+1)</f>
        <v>0</v>
      </c>
      <c r="G847" s="12" t="b">
        <f>IF(ISNUMBER(SEARCH(U$1,$B847)),MAX(G$1:G846)+1)</f>
        <v>0</v>
      </c>
      <c r="H847" s="12" t="b">
        <f>IF(ISNUMBER(SEARCH(V$1,$B847)),MAX(H$1:H846)+1)</f>
        <v>0</v>
      </c>
      <c r="I847" s="12" t="b">
        <f>IF(ISNUMBER(SEARCH(W$1,$B847)),MAX(I$1:I846)+1)</f>
        <v>0</v>
      </c>
      <c r="J847" s="12" t="b">
        <f>IF(ISNUMBER(SEARCH(X$1,$B847)),MAX(J$1:J846)+1)</f>
        <v>0</v>
      </c>
      <c r="K847" s="12" t="b">
        <f>IF(ISNUMBER(SEARCH(Y$1,$B847)),MAX(K$1:K846)+1)</f>
        <v>0</v>
      </c>
      <c r="L847" s="12" t="b">
        <f>IF(ISNUMBER(SEARCH(Z$1,$B847)),MAX(L$1:L846)+1)</f>
        <v>0</v>
      </c>
      <c r="M847" s="12" t="b">
        <f>IF(ISNUMBER(SEARCH(AA$1,$B847)),MAX(M$1:M846)+1)</f>
        <v>0</v>
      </c>
      <c r="N847" s="12" t="b">
        <f>IF(ISNUMBER(SEARCH(AB$1,$B847)),MAX(N$1:N846)+1)</f>
        <v>0</v>
      </c>
      <c r="O847" s="12">
        <f>'AB Touchpoint System Workbook'!K858</f>
        <v>0</v>
      </c>
      <c r="P847" s="13">
        <f t="shared" si="27"/>
        <v>846</v>
      </c>
    </row>
    <row r="848" spans="1:16" x14ac:dyDescent="0.15">
      <c r="A848" s="9">
        <f>'AB Touchpoint System Workbook'!M859</f>
        <v>0</v>
      </c>
      <c r="B848" s="12" t="str">
        <f t="shared" si="26"/>
        <v>00</v>
      </c>
      <c r="C848" s="12" t="b">
        <f>IF(ISNUMBER(SEARCH(Q$1,$B848)),MAX(C$1:C847)+1)</f>
        <v>0</v>
      </c>
      <c r="D848" s="12" t="b">
        <f>IF(ISNUMBER(SEARCH(R$1,$B848)),MAX(D$1:D847)+1)</f>
        <v>0</v>
      </c>
      <c r="E848" s="12" t="b">
        <f>IF(ISNUMBER(SEARCH(S$1,$B848)),MAX(E$1:E847)+1)</f>
        <v>0</v>
      </c>
      <c r="F848" s="12" t="b">
        <f>IF(ISNUMBER(SEARCH(T$1,$B848)),MAX(F$1:F847)+1)</f>
        <v>0</v>
      </c>
      <c r="G848" s="12" t="b">
        <f>IF(ISNUMBER(SEARCH(U$1,$B848)),MAX(G$1:G847)+1)</f>
        <v>0</v>
      </c>
      <c r="H848" s="12" t="b">
        <f>IF(ISNUMBER(SEARCH(V$1,$B848)),MAX(H$1:H847)+1)</f>
        <v>0</v>
      </c>
      <c r="I848" s="12" t="b">
        <f>IF(ISNUMBER(SEARCH(W$1,$B848)),MAX(I$1:I847)+1)</f>
        <v>0</v>
      </c>
      <c r="J848" s="12" t="b">
        <f>IF(ISNUMBER(SEARCH(X$1,$B848)),MAX(J$1:J847)+1)</f>
        <v>0</v>
      </c>
      <c r="K848" s="12" t="b">
        <f>IF(ISNUMBER(SEARCH(Y$1,$B848)),MAX(K$1:K847)+1)</f>
        <v>0</v>
      </c>
      <c r="L848" s="12" t="b">
        <f>IF(ISNUMBER(SEARCH(Z$1,$B848)),MAX(L$1:L847)+1)</f>
        <v>0</v>
      </c>
      <c r="M848" s="12" t="b">
        <f>IF(ISNUMBER(SEARCH(AA$1,$B848)),MAX(M$1:M847)+1)</f>
        <v>0</v>
      </c>
      <c r="N848" s="12" t="b">
        <f>IF(ISNUMBER(SEARCH(AB$1,$B848)),MAX(N$1:N847)+1)</f>
        <v>0</v>
      </c>
      <c r="O848" s="12">
        <f>'AB Touchpoint System Workbook'!K859</f>
        <v>0</v>
      </c>
      <c r="P848" s="13">
        <f t="shared" si="27"/>
        <v>847</v>
      </c>
    </row>
    <row r="849" spans="1:16" x14ac:dyDescent="0.15">
      <c r="A849" s="9">
        <f>'AB Touchpoint System Workbook'!M860</f>
        <v>0</v>
      </c>
      <c r="B849" s="12" t="str">
        <f t="shared" si="26"/>
        <v>00</v>
      </c>
      <c r="C849" s="12" t="b">
        <f>IF(ISNUMBER(SEARCH(Q$1,$B849)),MAX(C$1:C848)+1)</f>
        <v>0</v>
      </c>
      <c r="D849" s="12" t="b">
        <f>IF(ISNUMBER(SEARCH(R$1,$B849)),MAX(D$1:D848)+1)</f>
        <v>0</v>
      </c>
      <c r="E849" s="12" t="b">
        <f>IF(ISNUMBER(SEARCH(S$1,$B849)),MAX(E$1:E848)+1)</f>
        <v>0</v>
      </c>
      <c r="F849" s="12" t="b">
        <f>IF(ISNUMBER(SEARCH(T$1,$B849)),MAX(F$1:F848)+1)</f>
        <v>0</v>
      </c>
      <c r="G849" s="12" t="b">
        <f>IF(ISNUMBER(SEARCH(U$1,$B849)),MAX(G$1:G848)+1)</f>
        <v>0</v>
      </c>
      <c r="H849" s="12" t="b">
        <f>IF(ISNUMBER(SEARCH(V$1,$B849)),MAX(H$1:H848)+1)</f>
        <v>0</v>
      </c>
      <c r="I849" s="12" t="b">
        <f>IF(ISNUMBER(SEARCH(W$1,$B849)),MAX(I$1:I848)+1)</f>
        <v>0</v>
      </c>
      <c r="J849" s="12" t="b">
        <f>IF(ISNUMBER(SEARCH(X$1,$B849)),MAX(J$1:J848)+1)</f>
        <v>0</v>
      </c>
      <c r="K849" s="12" t="b">
        <f>IF(ISNUMBER(SEARCH(Y$1,$B849)),MAX(K$1:K848)+1)</f>
        <v>0</v>
      </c>
      <c r="L849" s="12" t="b">
        <f>IF(ISNUMBER(SEARCH(Z$1,$B849)),MAX(L$1:L848)+1)</f>
        <v>0</v>
      </c>
      <c r="M849" s="12" t="b">
        <f>IF(ISNUMBER(SEARCH(AA$1,$B849)),MAX(M$1:M848)+1)</f>
        <v>0</v>
      </c>
      <c r="N849" s="12" t="b">
        <f>IF(ISNUMBER(SEARCH(AB$1,$B849)),MAX(N$1:N848)+1)</f>
        <v>0</v>
      </c>
      <c r="O849" s="12">
        <f>'AB Touchpoint System Workbook'!K860</f>
        <v>0</v>
      </c>
      <c r="P849" s="13">
        <f t="shared" si="27"/>
        <v>848</v>
      </c>
    </row>
    <row r="850" spans="1:16" x14ac:dyDescent="0.15">
      <c r="A850" s="9">
        <f>'AB Touchpoint System Workbook'!M861</f>
        <v>0</v>
      </c>
      <c r="B850" s="12" t="str">
        <f t="shared" si="26"/>
        <v>00</v>
      </c>
      <c r="C850" s="12" t="b">
        <f>IF(ISNUMBER(SEARCH(Q$1,$B850)),MAX(C$1:C849)+1)</f>
        <v>0</v>
      </c>
      <c r="D850" s="12" t="b">
        <f>IF(ISNUMBER(SEARCH(R$1,$B850)),MAX(D$1:D849)+1)</f>
        <v>0</v>
      </c>
      <c r="E850" s="12" t="b">
        <f>IF(ISNUMBER(SEARCH(S$1,$B850)),MAX(E$1:E849)+1)</f>
        <v>0</v>
      </c>
      <c r="F850" s="12" t="b">
        <f>IF(ISNUMBER(SEARCH(T$1,$B850)),MAX(F$1:F849)+1)</f>
        <v>0</v>
      </c>
      <c r="G850" s="12" t="b">
        <f>IF(ISNUMBER(SEARCH(U$1,$B850)),MAX(G$1:G849)+1)</f>
        <v>0</v>
      </c>
      <c r="H850" s="12" t="b">
        <f>IF(ISNUMBER(SEARCH(V$1,$B850)),MAX(H$1:H849)+1)</f>
        <v>0</v>
      </c>
      <c r="I850" s="12" t="b">
        <f>IF(ISNUMBER(SEARCH(W$1,$B850)),MAX(I$1:I849)+1)</f>
        <v>0</v>
      </c>
      <c r="J850" s="12" t="b">
        <f>IF(ISNUMBER(SEARCH(X$1,$B850)),MAX(J$1:J849)+1)</f>
        <v>0</v>
      </c>
      <c r="K850" s="12" t="b">
        <f>IF(ISNUMBER(SEARCH(Y$1,$B850)),MAX(K$1:K849)+1)</f>
        <v>0</v>
      </c>
      <c r="L850" s="12" t="b">
        <f>IF(ISNUMBER(SEARCH(Z$1,$B850)),MAX(L$1:L849)+1)</f>
        <v>0</v>
      </c>
      <c r="M850" s="12" t="b">
        <f>IF(ISNUMBER(SEARCH(AA$1,$B850)),MAX(M$1:M849)+1)</f>
        <v>0</v>
      </c>
      <c r="N850" s="12" t="b">
        <f>IF(ISNUMBER(SEARCH(AB$1,$B850)),MAX(N$1:N849)+1)</f>
        <v>0</v>
      </c>
      <c r="O850" s="12">
        <f>'AB Touchpoint System Workbook'!K861</f>
        <v>0</v>
      </c>
      <c r="P850" s="13">
        <f t="shared" si="27"/>
        <v>849</v>
      </c>
    </row>
    <row r="851" spans="1:16" x14ac:dyDescent="0.15">
      <c r="A851" s="9">
        <f>'AB Touchpoint System Workbook'!M862</f>
        <v>0</v>
      </c>
      <c r="B851" s="12" t="str">
        <f t="shared" si="26"/>
        <v>00</v>
      </c>
      <c r="C851" s="12" t="b">
        <f>IF(ISNUMBER(SEARCH(Q$1,$B851)),MAX(C$1:C850)+1)</f>
        <v>0</v>
      </c>
      <c r="D851" s="12" t="b">
        <f>IF(ISNUMBER(SEARCH(R$1,$B851)),MAX(D$1:D850)+1)</f>
        <v>0</v>
      </c>
      <c r="E851" s="12" t="b">
        <f>IF(ISNUMBER(SEARCH(S$1,$B851)),MAX(E$1:E850)+1)</f>
        <v>0</v>
      </c>
      <c r="F851" s="12" t="b">
        <f>IF(ISNUMBER(SEARCH(T$1,$B851)),MAX(F$1:F850)+1)</f>
        <v>0</v>
      </c>
      <c r="G851" s="12" t="b">
        <f>IF(ISNUMBER(SEARCH(U$1,$B851)),MAX(G$1:G850)+1)</f>
        <v>0</v>
      </c>
      <c r="H851" s="12" t="b">
        <f>IF(ISNUMBER(SEARCH(V$1,$B851)),MAX(H$1:H850)+1)</f>
        <v>0</v>
      </c>
      <c r="I851" s="12" t="b">
        <f>IF(ISNUMBER(SEARCH(W$1,$B851)),MAX(I$1:I850)+1)</f>
        <v>0</v>
      </c>
      <c r="J851" s="12" t="b">
        <f>IF(ISNUMBER(SEARCH(X$1,$B851)),MAX(J$1:J850)+1)</f>
        <v>0</v>
      </c>
      <c r="K851" s="12" t="b">
        <f>IF(ISNUMBER(SEARCH(Y$1,$B851)),MAX(K$1:K850)+1)</f>
        <v>0</v>
      </c>
      <c r="L851" s="12" t="b">
        <f>IF(ISNUMBER(SEARCH(Z$1,$B851)),MAX(L$1:L850)+1)</f>
        <v>0</v>
      </c>
      <c r="M851" s="12" t="b">
        <f>IF(ISNUMBER(SEARCH(AA$1,$B851)),MAX(M$1:M850)+1)</f>
        <v>0</v>
      </c>
      <c r="N851" s="12" t="b">
        <f>IF(ISNUMBER(SEARCH(AB$1,$B851)),MAX(N$1:N850)+1)</f>
        <v>0</v>
      </c>
      <c r="O851" s="12">
        <f>'AB Touchpoint System Workbook'!K862</f>
        <v>0</v>
      </c>
      <c r="P851" s="13">
        <f t="shared" si="27"/>
        <v>850</v>
      </c>
    </row>
    <row r="852" spans="1:16" x14ac:dyDescent="0.15">
      <c r="A852" s="9">
        <f>'AB Touchpoint System Workbook'!M863</f>
        <v>0</v>
      </c>
      <c r="B852" s="12" t="str">
        <f t="shared" si="26"/>
        <v>00</v>
      </c>
      <c r="C852" s="12" t="b">
        <f>IF(ISNUMBER(SEARCH(Q$1,$B852)),MAX(C$1:C851)+1)</f>
        <v>0</v>
      </c>
      <c r="D852" s="12" t="b">
        <f>IF(ISNUMBER(SEARCH(R$1,$B852)),MAX(D$1:D851)+1)</f>
        <v>0</v>
      </c>
      <c r="E852" s="12" t="b">
        <f>IF(ISNUMBER(SEARCH(S$1,$B852)),MAX(E$1:E851)+1)</f>
        <v>0</v>
      </c>
      <c r="F852" s="12" t="b">
        <f>IF(ISNUMBER(SEARCH(T$1,$B852)),MAX(F$1:F851)+1)</f>
        <v>0</v>
      </c>
      <c r="G852" s="12" t="b">
        <f>IF(ISNUMBER(SEARCH(U$1,$B852)),MAX(G$1:G851)+1)</f>
        <v>0</v>
      </c>
      <c r="H852" s="12" t="b">
        <f>IF(ISNUMBER(SEARCH(V$1,$B852)),MAX(H$1:H851)+1)</f>
        <v>0</v>
      </c>
      <c r="I852" s="12" t="b">
        <f>IF(ISNUMBER(SEARCH(W$1,$B852)),MAX(I$1:I851)+1)</f>
        <v>0</v>
      </c>
      <c r="J852" s="12" t="b">
        <f>IF(ISNUMBER(SEARCH(X$1,$B852)),MAX(J$1:J851)+1)</f>
        <v>0</v>
      </c>
      <c r="K852" s="12" t="b">
        <f>IF(ISNUMBER(SEARCH(Y$1,$B852)),MAX(K$1:K851)+1)</f>
        <v>0</v>
      </c>
      <c r="L852" s="12" t="b">
        <f>IF(ISNUMBER(SEARCH(Z$1,$B852)),MAX(L$1:L851)+1)</f>
        <v>0</v>
      </c>
      <c r="M852" s="12" t="b">
        <f>IF(ISNUMBER(SEARCH(AA$1,$B852)),MAX(M$1:M851)+1)</f>
        <v>0</v>
      </c>
      <c r="N852" s="12" t="b">
        <f>IF(ISNUMBER(SEARCH(AB$1,$B852)),MAX(N$1:N851)+1)</f>
        <v>0</v>
      </c>
      <c r="O852" s="12">
        <f>'AB Touchpoint System Workbook'!K863</f>
        <v>0</v>
      </c>
      <c r="P852" s="13">
        <f t="shared" si="27"/>
        <v>851</v>
      </c>
    </row>
    <row r="853" spans="1:16" x14ac:dyDescent="0.15">
      <c r="A853" s="9">
        <f>'AB Touchpoint System Workbook'!M864</f>
        <v>0</v>
      </c>
      <c r="B853" s="12" t="str">
        <f t="shared" si="26"/>
        <v>00</v>
      </c>
      <c r="C853" s="12" t="b">
        <f>IF(ISNUMBER(SEARCH(Q$1,$B853)),MAX(C$1:C852)+1)</f>
        <v>0</v>
      </c>
      <c r="D853" s="12" t="b">
        <f>IF(ISNUMBER(SEARCH(R$1,$B853)),MAX(D$1:D852)+1)</f>
        <v>0</v>
      </c>
      <c r="E853" s="12" t="b">
        <f>IF(ISNUMBER(SEARCH(S$1,$B853)),MAX(E$1:E852)+1)</f>
        <v>0</v>
      </c>
      <c r="F853" s="12" t="b">
        <f>IF(ISNUMBER(SEARCH(T$1,$B853)),MAX(F$1:F852)+1)</f>
        <v>0</v>
      </c>
      <c r="G853" s="12" t="b">
        <f>IF(ISNUMBER(SEARCH(U$1,$B853)),MAX(G$1:G852)+1)</f>
        <v>0</v>
      </c>
      <c r="H853" s="12" t="b">
        <f>IF(ISNUMBER(SEARCH(V$1,$B853)),MAX(H$1:H852)+1)</f>
        <v>0</v>
      </c>
      <c r="I853" s="12" t="b">
        <f>IF(ISNUMBER(SEARCH(W$1,$B853)),MAX(I$1:I852)+1)</f>
        <v>0</v>
      </c>
      <c r="J853" s="12" t="b">
        <f>IF(ISNUMBER(SEARCH(X$1,$B853)),MAX(J$1:J852)+1)</f>
        <v>0</v>
      </c>
      <c r="K853" s="12" t="b">
        <f>IF(ISNUMBER(SEARCH(Y$1,$B853)),MAX(K$1:K852)+1)</f>
        <v>0</v>
      </c>
      <c r="L853" s="12" t="b">
        <f>IF(ISNUMBER(SEARCH(Z$1,$B853)),MAX(L$1:L852)+1)</f>
        <v>0</v>
      </c>
      <c r="M853" s="12" t="b">
        <f>IF(ISNUMBER(SEARCH(AA$1,$B853)),MAX(M$1:M852)+1)</f>
        <v>0</v>
      </c>
      <c r="N853" s="12" t="b">
        <f>IF(ISNUMBER(SEARCH(AB$1,$B853)),MAX(N$1:N852)+1)</f>
        <v>0</v>
      </c>
      <c r="O853" s="12">
        <f>'AB Touchpoint System Workbook'!K864</f>
        <v>0</v>
      </c>
      <c r="P853" s="13">
        <f t="shared" si="27"/>
        <v>852</v>
      </c>
    </row>
    <row r="854" spans="1:16" x14ac:dyDescent="0.15">
      <c r="A854" s="9">
        <f>'AB Touchpoint System Workbook'!M865</f>
        <v>0</v>
      </c>
      <c r="B854" s="12" t="str">
        <f t="shared" si="26"/>
        <v>00</v>
      </c>
      <c r="C854" s="12" t="b">
        <f>IF(ISNUMBER(SEARCH(Q$1,$B854)),MAX(C$1:C853)+1)</f>
        <v>0</v>
      </c>
      <c r="D854" s="12" t="b">
        <f>IF(ISNUMBER(SEARCH(R$1,$B854)),MAX(D$1:D853)+1)</f>
        <v>0</v>
      </c>
      <c r="E854" s="12" t="b">
        <f>IF(ISNUMBER(SEARCH(S$1,$B854)),MAX(E$1:E853)+1)</f>
        <v>0</v>
      </c>
      <c r="F854" s="12" t="b">
        <f>IF(ISNUMBER(SEARCH(T$1,$B854)),MAX(F$1:F853)+1)</f>
        <v>0</v>
      </c>
      <c r="G854" s="12" t="b">
        <f>IF(ISNUMBER(SEARCH(U$1,$B854)),MAX(G$1:G853)+1)</f>
        <v>0</v>
      </c>
      <c r="H854" s="12" t="b">
        <f>IF(ISNUMBER(SEARCH(V$1,$B854)),MAX(H$1:H853)+1)</f>
        <v>0</v>
      </c>
      <c r="I854" s="12" t="b">
        <f>IF(ISNUMBER(SEARCH(W$1,$B854)),MAX(I$1:I853)+1)</f>
        <v>0</v>
      </c>
      <c r="J854" s="12" t="b">
        <f>IF(ISNUMBER(SEARCH(X$1,$B854)),MAX(J$1:J853)+1)</f>
        <v>0</v>
      </c>
      <c r="K854" s="12" t="b">
        <f>IF(ISNUMBER(SEARCH(Y$1,$B854)),MAX(K$1:K853)+1)</f>
        <v>0</v>
      </c>
      <c r="L854" s="12" t="b">
        <f>IF(ISNUMBER(SEARCH(Z$1,$B854)),MAX(L$1:L853)+1)</f>
        <v>0</v>
      </c>
      <c r="M854" s="12" t="b">
        <f>IF(ISNUMBER(SEARCH(AA$1,$B854)),MAX(M$1:M853)+1)</f>
        <v>0</v>
      </c>
      <c r="N854" s="12" t="b">
        <f>IF(ISNUMBER(SEARCH(AB$1,$B854)),MAX(N$1:N853)+1)</f>
        <v>0</v>
      </c>
      <c r="O854" s="12">
        <f>'AB Touchpoint System Workbook'!K865</f>
        <v>0</v>
      </c>
      <c r="P854" s="13">
        <f t="shared" si="27"/>
        <v>853</v>
      </c>
    </row>
    <row r="855" spans="1:16" x14ac:dyDescent="0.15">
      <c r="A855" s="9">
        <f>'AB Touchpoint System Workbook'!M866</f>
        <v>0</v>
      </c>
      <c r="B855" s="12" t="str">
        <f t="shared" si="26"/>
        <v>00</v>
      </c>
      <c r="C855" s="12" t="b">
        <f>IF(ISNUMBER(SEARCH(Q$1,$B855)),MAX(C$1:C854)+1)</f>
        <v>0</v>
      </c>
      <c r="D855" s="12" t="b">
        <f>IF(ISNUMBER(SEARCH(R$1,$B855)),MAX(D$1:D854)+1)</f>
        <v>0</v>
      </c>
      <c r="E855" s="12" t="b">
        <f>IF(ISNUMBER(SEARCH(S$1,$B855)),MAX(E$1:E854)+1)</f>
        <v>0</v>
      </c>
      <c r="F855" s="12" t="b">
        <f>IF(ISNUMBER(SEARCH(T$1,$B855)),MAX(F$1:F854)+1)</f>
        <v>0</v>
      </c>
      <c r="G855" s="12" t="b">
        <f>IF(ISNUMBER(SEARCH(U$1,$B855)),MAX(G$1:G854)+1)</f>
        <v>0</v>
      </c>
      <c r="H855" s="12" t="b">
        <f>IF(ISNUMBER(SEARCH(V$1,$B855)),MAX(H$1:H854)+1)</f>
        <v>0</v>
      </c>
      <c r="I855" s="12" t="b">
        <f>IF(ISNUMBER(SEARCH(W$1,$B855)),MAX(I$1:I854)+1)</f>
        <v>0</v>
      </c>
      <c r="J855" s="12" t="b">
        <f>IF(ISNUMBER(SEARCH(X$1,$B855)),MAX(J$1:J854)+1)</f>
        <v>0</v>
      </c>
      <c r="K855" s="12" t="b">
        <f>IF(ISNUMBER(SEARCH(Y$1,$B855)),MAX(K$1:K854)+1)</f>
        <v>0</v>
      </c>
      <c r="L855" s="12" t="b">
        <f>IF(ISNUMBER(SEARCH(Z$1,$B855)),MAX(L$1:L854)+1)</f>
        <v>0</v>
      </c>
      <c r="M855" s="12" t="b">
        <f>IF(ISNUMBER(SEARCH(AA$1,$B855)),MAX(M$1:M854)+1)</f>
        <v>0</v>
      </c>
      <c r="N855" s="12" t="b">
        <f>IF(ISNUMBER(SEARCH(AB$1,$B855)),MAX(N$1:N854)+1)</f>
        <v>0</v>
      </c>
      <c r="O855" s="12">
        <f>'AB Touchpoint System Workbook'!K866</f>
        <v>0</v>
      </c>
      <c r="P855" s="13">
        <f t="shared" si="27"/>
        <v>854</v>
      </c>
    </row>
    <row r="856" spans="1:16" x14ac:dyDescent="0.15">
      <c r="A856" s="9">
        <f>'AB Touchpoint System Workbook'!M867</f>
        <v>0</v>
      </c>
      <c r="B856" s="12" t="str">
        <f t="shared" si="26"/>
        <v>00</v>
      </c>
      <c r="C856" s="12" t="b">
        <f>IF(ISNUMBER(SEARCH(Q$1,$B856)),MAX(C$1:C855)+1)</f>
        <v>0</v>
      </c>
      <c r="D856" s="12" t="b">
        <f>IF(ISNUMBER(SEARCH(R$1,$B856)),MAX(D$1:D855)+1)</f>
        <v>0</v>
      </c>
      <c r="E856" s="12" t="b">
        <f>IF(ISNUMBER(SEARCH(S$1,$B856)),MAX(E$1:E855)+1)</f>
        <v>0</v>
      </c>
      <c r="F856" s="12" t="b">
        <f>IF(ISNUMBER(SEARCH(T$1,$B856)),MAX(F$1:F855)+1)</f>
        <v>0</v>
      </c>
      <c r="G856" s="12" t="b">
        <f>IF(ISNUMBER(SEARCH(U$1,$B856)),MAX(G$1:G855)+1)</f>
        <v>0</v>
      </c>
      <c r="H856" s="12" t="b">
        <f>IF(ISNUMBER(SEARCH(V$1,$B856)),MAX(H$1:H855)+1)</f>
        <v>0</v>
      </c>
      <c r="I856" s="12" t="b">
        <f>IF(ISNUMBER(SEARCH(W$1,$B856)),MAX(I$1:I855)+1)</f>
        <v>0</v>
      </c>
      <c r="J856" s="12" t="b">
        <f>IF(ISNUMBER(SEARCH(X$1,$B856)),MAX(J$1:J855)+1)</f>
        <v>0</v>
      </c>
      <c r="K856" s="12" t="b">
        <f>IF(ISNUMBER(SEARCH(Y$1,$B856)),MAX(K$1:K855)+1)</f>
        <v>0</v>
      </c>
      <c r="L856" s="12" t="b">
        <f>IF(ISNUMBER(SEARCH(Z$1,$B856)),MAX(L$1:L855)+1)</f>
        <v>0</v>
      </c>
      <c r="M856" s="12" t="b">
        <f>IF(ISNUMBER(SEARCH(AA$1,$B856)),MAX(M$1:M855)+1)</f>
        <v>0</v>
      </c>
      <c r="N856" s="12" t="b">
        <f>IF(ISNUMBER(SEARCH(AB$1,$B856)),MAX(N$1:N855)+1)</f>
        <v>0</v>
      </c>
      <c r="O856" s="12">
        <f>'AB Touchpoint System Workbook'!K867</f>
        <v>0</v>
      </c>
      <c r="P856" s="13">
        <f t="shared" si="27"/>
        <v>855</v>
      </c>
    </row>
    <row r="857" spans="1:16" x14ac:dyDescent="0.15">
      <c r="A857" s="9">
        <f>'AB Touchpoint System Workbook'!M868</f>
        <v>0</v>
      </c>
      <c r="B857" s="12" t="str">
        <f t="shared" si="26"/>
        <v>00</v>
      </c>
      <c r="C857" s="12" t="b">
        <f>IF(ISNUMBER(SEARCH(Q$1,$B857)),MAX(C$1:C856)+1)</f>
        <v>0</v>
      </c>
      <c r="D857" s="12" t="b">
        <f>IF(ISNUMBER(SEARCH(R$1,$B857)),MAX(D$1:D856)+1)</f>
        <v>0</v>
      </c>
      <c r="E857" s="12" t="b">
        <f>IF(ISNUMBER(SEARCH(S$1,$B857)),MAX(E$1:E856)+1)</f>
        <v>0</v>
      </c>
      <c r="F857" s="12" t="b">
        <f>IF(ISNUMBER(SEARCH(T$1,$B857)),MAX(F$1:F856)+1)</f>
        <v>0</v>
      </c>
      <c r="G857" s="12" t="b">
        <f>IF(ISNUMBER(SEARCH(U$1,$B857)),MAX(G$1:G856)+1)</f>
        <v>0</v>
      </c>
      <c r="H857" s="12" t="b">
        <f>IF(ISNUMBER(SEARCH(V$1,$B857)),MAX(H$1:H856)+1)</f>
        <v>0</v>
      </c>
      <c r="I857" s="12" t="b">
        <f>IF(ISNUMBER(SEARCH(W$1,$B857)),MAX(I$1:I856)+1)</f>
        <v>0</v>
      </c>
      <c r="J857" s="12" t="b">
        <f>IF(ISNUMBER(SEARCH(X$1,$B857)),MAX(J$1:J856)+1)</f>
        <v>0</v>
      </c>
      <c r="K857" s="12" t="b">
        <f>IF(ISNUMBER(SEARCH(Y$1,$B857)),MAX(K$1:K856)+1)</f>
        <v>0</v>
      </c>
      <c r="L857" s="12" t="b">
        <f>IF(ISNUMBER(SEARCH(Z$1,$B857)),MAX(L$1:L856)+1)</f>
        <v>0</v>
      </c>
      <c r="M857" s="12" t="b">
        <f>IF(ISNUMBER(SEARCH(AA$1,$B857)),MAX(M$1:M856)+1)</f>
        <v>0</v>
      </c>
      <c r="N857" s="12" t="b">
        <f>IF(ISNUMBER(SEARCH(AB$1,$B857)),MAX(N$1:N856)+1)</f>
        <v>0</v>
      </c>
      <c r="O857" s="12">
        <f>'AB Touchpoint System Workbook'!K868</f>
        <v>0</v>
      </c>
      <c r="P857" s="13">
        <f t="shared" si="27"/>
        <v>856</v>
      </c>
    </row>
    <row r="858" spans="1:16" x14ac:dyDescent="0.15">
      <c r="A858" s="9">
        <f>'AB Touchpoint System Workbook'!M869</f>
        <v>0</v>
      </c>
      <c r="B858" s="12" t="str">
        <f t="shared" si="26"/>
        <v>00</v>
      </c>
      <c r="C858" s="12" t="b">
        <f>IF(ISNUMBER(SEARCH(Q$1,$B858)),MAX(C$1:C857)+1)</f>
        <v>0</v>
      </c>
      <c r="D858" s="12" t="b">
        <f>IF(ISNUMBER(SEARCH(R$1,$B858)),MAX(D$1:D857)+1)</f>
        <v>0</v>
      </c>
      <c r="E858" s="12" t="b">
        <f>IF(ISNUMBER(SEARCH(S$1,$B858)),MAX(E$1:E857)+1)</f>
        <v>0</v>
      </c>
      <c r="F858" s="12" t="b">
        <f>IF(ISNUMBER(SEARCH(T$1,$B858)),MAX(F$1:F857)+1)</f>
        <v>0</v>
      </c>
      <c r="G858" s="12" t="b">
        <f>IF(ISNUMBER(SEARCH(U$1,$B858)),MAX(G$1:G857)+1)</f>
        <v>0</v>
      </c>
      <c r="H858" s="12" t="b">
        <f>IF(ISNUMBER(SEARCH(V$1,$B858)),MAX(H$1:H857)+1)</f>
        <v>0</v>
      </c>
      <c r="I858" s="12" t="b">
        <f>IF(ISNUMBER(SEARCH(W$1,$B858)),MAX(I$1:I857)+1)</f>
        <v>0</v>
      </c>
      <c r="J858" s="12" t="b">
        <f>IF(ISNUMBER(SEARCH(X$1,$B858)),MAX(J$1:J857)+1)</f>
        <v>0</v>
      </c>
      <c r="K858" s="12" t="b">
        <f>IF(ISNUMBER(SEARCH(Y$1,$B858)),MAX(K$1:K857)+1)</f>
        <v>0</v>
      </c>
      <c r="L858" s="12" t="b">
        <f>IF(ISNUMBER(SEARCH(Z$1,$B858)),MAX(L$1:L857)+1)</f>
        <v>0</v>
      </c>
      <c r="M858" s="12" t="b">
        <f>IF(ISNUMBER(SEARCH(AA$1,$B858)),MAX(M$1:M857)+1)</f>
        <v>0</v>
      </c>
      <c r="N858" s="12" t="b">
        <f>IF(ISNUMBER(SEARCH(AB$1,$B858)),MAX(N$1:N857)+1)</f>
        <v>0</v>
      </c>
      <c r="O858" s="12">
        <f>'AB Touchpoint System Workbook'!K869</f>
        <v>0</v>
      </c>
      <c r="P858" s="13">
        <f t="shared" si="27"/>
        <v>857</v>
      </c>
    </row>
    <row r="859" spans="1:16" x14ac:dyDescent="0.15">
      <c r="A859" s="9">
        <f>'AB Touchpoint System Workbook'!M870</f>
        <v>0</v>
      </c>
      <c r="B859" s="12" t="str">
        <f t="shared" si="26"/>
        <v>00</v>
      </c>
      <c r="C859" s="12" t="b">
        <f>IF(ISNUMBER(SEARCH(Q$1,$B859)),MAX(C$1:C858)+1)</f>
        <v>0</v>
      </c>
      <c r="D859" s="12" t="b">
        <f>IF(ISNUMBER(SEARCH(R$1,$B859)),MAX(D$1:D858)+1)</f>
        <v>0</v>
      </c>
      <c r="E859" s="12" t="b">
        <f>IF(ISNUMBER(SEARCH(S$1,$B859)),MAX(E$1:E858)+1)</f>
        <v>0</v>
      </c>
      <c r="F859" s="12" t="b">
        <f>IF(ISNUMBER(SEARCH(T$1,$B859)),MAX(F$1:F858)+1)</f>
        <v>0</v>
      </c>
      <c r="G859" s="12" t="b">
        <f>IF(ISNUMBER(SEARCH(U$1,$B859)),MAX(G$1:G858)+1)</f>
        <v>0</v>
      </c>
      <c r="H859" s="12" t="b">
        <f>IF(ISNUMBER(SEARCH(V$1,$B859)),MAX(H$1:H858)+1)</f>
        <v>0</v>
      </c>
      <c r="I859" s="12" t="b">
        <f>IF(ISNUMBER(SEARCH(W$1,$B859)),MAX(I$1:I858)+1)</f>
        <v>0</v>
      </c>
      <c r="J859" s="12" t="b">
        <f>IF(ISNUMBER(SEARCH(X$1,$B859)),MAX(J$1:J858)+1)</f>
        <v>0</v>
      </c>
      <c r="K859" s="12" t="b">
        <f>IF(ISNUMBER(SEARCH(Y$1,$B859)),MAX(K$1:K858)+1)</f>
        <v>0</v>
      </c>
      <c r="L859" s="12" t="b">
        <f>IF(ISNUMBER(SEARCH(Z$1,$B859)),MAX(L$1:L858)+1)</f>
        <v>0</v>
      </c>
      <c r="M859" s="12" t="b">
        <f>IF(ISNUMBER(SEARCH(AA$1,$B859)),MAX(M$1:M858)+1)</f>
        <v>0</v>
      </c>
      <c r="N859" s="12" t="b">
        <f>IF(ISNUMBER(SEARCH(AB$1,$B859)),MAX(N$1:N858)+1)</f>
        <v>0</v>
      </c>
      <c r="O859" s="12">
        <f>'AB Touchpoint System Workbook'!K870</f>
        <v>0</v>
      </c>
      <c r="P859" s="13">
        <f t="shared" si="27"/>
        <v>858</v>
      </c>
    </row>
    <row r="860" spans="1:16" x14ac:dyDescent="0.15">
      <c r="A860" s="9">
        <f>'AB Touchpoint System Workbook'!M871</f>
        <v>0</v>
      </c>
      <c r="B860" s="12" t="str">
        <f t="shared" si="26"/>
        <v>00</v>
      </c>
      <c r="C860" s="12" t="b">
        <f>IF(ISNUMBER(SEARCH(Q$1,$B860)),MAX(C$1:C859)+1)</f>
        <v>0</v>
      </c>
      <c r="D860" s="12" t="b">
        <f>IF(ISNUMBER(SEARCH(R$1,$B860)),MAX(D$1:D859)+1)</f>
        <v>0</v>
      </c>
      <c r="E860" s="12" t="b">
        <f>IF(ISNUMBER(SEARCH(S$1,$B860)),MAX(E$1:E859)+1)</f>
        <v>0</v>
      </c>
      <c r="F860" s="12" t="b">
        <f>IF(ISNUMBER(SEARCH(T$1,$B860)),MAX(F$1:F859)+1)</f>
        <v>0</v>
      </c>
      <c r="G860" s="12" t="b">
        <f>IF(ISNUMBER(SEARCH(U$1,$B860)),MAX(G$1:G859)+1)</f>
        <v>0</v>
      </c>
      <c r="H860" s="12" t="b">
        <f>IF(ISNUMBER(SEARCH(V$1,$B860)),MAX(H$1:H859)+1)</f>
        <v>0</v>
      </c>
      <c r="I860" s="12" t="b">
        <f>IF(ISNUMBER(SEARCH(W$1,$B860)),MAX(I$1:I859)+1)</f>
        <v>0</v>
      </c>
      <c r="J860" s="12" t="b">
        <f>IF(ISNUMBER(SEARCH(X$1,$B860)),MAX(J$1:J859)+1)</f>
        <v>0</v>
      </c>
      <c r="K860" s="12" t="b">
        <f>IF(ISNUMBER(SEARCH(Y$1,$B860)),MAX(K$1:K859)+1)</f>
        <v>0</v>
      </c>
      <c r="L860" s="12" t="b">
        <f>IF(ISNUMBER(SEARCH(Z$1,$B860)),MAX(L$1:L859)+1)</f>
        <v>0</v>
      </c>
      <c r="M860" s="12" t="b">
        <f>IF(ISNUMBER(SEARCH(AA$1,$B860)),MAX(M$1:M859)+1)</f>
        <v>0</v>
      </c>
      <c r="N860" s="12" t="b">
        <f>IF(ISNUMBER(SEARCH(AB$1,$B860)),MAX(N$1:N859)+1)</f>
        <v>0</v>
      </c>
      <c r="O860" s="12">
        <f>'AB Touchpoint System Workbook'!K871</f>
        <v>0</v>
      </c>
      <c r="P860" s="13">
        <f t="shared" si="27"/>
        <v>859</v>
      </c>
    </row>
    <row r="861" spans="1:16" x14ac:dyDescent="0.15">
      <c r="A861" s="9">
        <f>'AB Touchpoint System Workbook'!M872</f>
        <v>0</v>
      </c>
      <c r="B861" s="12" t="str">
        <f t="shared" si="26"/>
        <v>00</v>
      </c>
      <c r="C861" s="12" t="b">
        <f>IF(ISNUMBER(SEARCH(Q$1,$B861)),MAX(C$1:C860)+1)</f>
        <v>0</v>
      </c>
      <c r="D861" s="12" t="b">
        <f>IF(ISNUMBER(SEARCH(R$1,$B861)),MAX(D$1:D860)+1)</f>
        <v>0</v>
      </c>
      <c r="E861" s="12" t="b">
        <f>IF(ISNUMBER(SEARCH(S$1,$B861)),MAX(E$1:E860)+1)</f>
        <v>0</v>
      </c>
      <c r="F861" s="12" t="b">
        <f>IF(ISNUMBER(SEARCH(T$1,$B861)),MAX(F$1:F860)+1)</f>
        <v>0</v>
      </c>
      <c r="G861" s="12" t="b">
        <f>IF(ISNUMBER(SEARCH(U$1,$B861)),MAX(G$1:G860)+1)</f>
        <v>0</v>
      </c>
      <c r="H861" s="12" t="b">
        <f>IF(ISNUMBER(SEARCH(V$1,$B861)),MAX(H$1:H860)+1)</f>
        <v>0</v>
      </c>
      <c r="I861" s="12" t="b">
        <f>IF(ISNUMBER(SEARCH(W$1,$B861)),MAX(I$1:I860)+1)</f>
        <v>0</v>
      </c>
      <c r="J861" s="12" t="b">
        <f>IF(ISNUMBER(SEARCH(X$1,$B861)),MAX(J$1:J860)+1)</f>
        <v>0</v>
      </c>
      <c r="K861" s="12" t="b">
        <f>IF(ISNUMBER(SEARCH(Y$1,$B861)),MAX(K$1:K860)+1)</f>
        <v>0</v>
      </c>
      <c r="L861" s="12" t="b">
        <f>IF(ISNUMBER(SEARCH(Z$1,$B861)),MAX(L$1:L860)+1)</f>
        <v>0</v>
      </c>
      <c r="M861" s="12" t="b">
        <f>IF(ISNUMBER(SEARCH(AA$1,$B861)),MAX(M$1:M860)+1)</f>
        <v>0</v>
      </c>
      <c r="N861" s="12" t="b">
        <f>IF(ISNUMBER(SEARCH(AB$1,$B861)),MAX(N$1:N860)+1)</f>
        <v>0</v>
      </c>
      <c r="O861" s="12">
        <f>'AB Touchpoint System Workbook'!K872</f>
        <v>0</v>
      </c>
      <c r="P861" s="13">
        <f t="shared" si="27"/>
        <v>860</v>
      </c>
    </row>
    <row r="862" spans="1:16" x14ac:dyDescent="0.15">
      <c r="A862" s="9">
        <f>'AB Touchpoint System Workbook'!M873</f>
        <v>0</v>
      </c>
      <c r="B862" s="12" t="str">
        <f t="shared" si="26"/>
        <v>00</v>
      </c>
      <c r="C862" s="12" t="b">
        <f>IF(ISNUMBER(SEARCH(Q$1,$B862)),MAX(C$1:C861)+1)</f>
        <v>0</v>
      </c>
      <c r="D862" s="12" t="b">
        <f>IF(ISNUMBER(SEARCH(R$1,$B862)),MAX(D$1:D861)+1)</f>
        <v>0</v>
      </c>
      <c r="E862" s="12" t="b">
        <f>IF(ISNUMBER(SEARCH(S$1,$B862)),MAX(E$1:E861)+1)</f>
        <v>0</v>
      </c>
      <c r="F862" s="12" t="b">
        <f>IF(ISNUMBER(SEARCH(T$1,$B862)),MAX(F$1:F861)+1)</f>
        <v>0</v>
      </c>
      <c r="G862" s="12" t="b">
        <f>IF(ISNUMBER(SEARCH(U$1,$B862)),MAX(G$1:G861)+1)</f>
        <v>0</v>
      </c>
      <c r="H862" s="12" t="b">
        <f>IF(ISNUMBER(SEARCH(V$1,$B862)),MAX(H$1:H861)+1)</f>
        <v>0</v>
      </c>
      <c r="I862" s="12" t="b">
        <f>IF(ISNUMBER(SEARCH(W$1,$B862)),MAX(I$1:I861)+1)</f>
        <v>0</v>
      </c>
      <c r="J862" s="12" t="b">
        <f>IF(ISNUMBER(SEARCH(X$1,$B862)),MAX(J$1:J861)+1)</f>
        <v>0</v>
      </c>
      <c r="K862" s="12" t="b">
        <f>IF(ISNUMBER(SEARCH(Y$1,$B862)),MAX(K$1:K861)+1)</f>
        <v>0</v>
      </c>
      <c r="L862" s="12" t="b">
        <f>IF(ISNUMBER(SEARCH(Z$1,$B862)),MAX(L$1:L861)+1)</f>
        <v>0</v>
      </c>
      <c r="M862" s="12" t="b">
        <f>IF(ISNUMBER(SEARCH(AA$1,$B862)),MAX(M$1:M861)+1)</f>
        <v>0</v>
      </c>
      <c r="N862" s="12" t="b">
        <f>IF(ISNUMBER(SEARCH(AB$1,$B862)),MAX(N$1:N861)+1)</f>
        <v>0</v>
      </c>
      <c r="O862" s="12">
        <f>'AB Touchpoint System Workbook'!K873</f>
        <v>0</v>
      </c>
      <c r="P862" s="13">
        <f t="shared" si="27"/>
        <v>861</v>
      </c>
    </row>
    <row r="863" spans="1:16" x14ac:dyDescent="0.15">
      <c r="A863" s="9">
        <f>'AB Touchpoint System Workbook'!M874</f>
        <v>0</v>
      </c>
      <c r="B863" s="12" t="str">
        <f t="shared" si="26"/>
        <v>00</v>
      </c>
      <c r="C863" s="12" t="b">
        <f>IF(ISNUMBER(SEARCH(Q$1,$B863)),MAX(C$1:C862)+1)</f>
        <v>0</v>
      </c>
      <c r="D863" s="12" t="b">
        <f>IF(ISNUMBER(SEARCH(R$1,$B863)),MAX(D$1:D862)+1)</f>
        <v>0</v>
      </c>
      <c r="E863" s="12" t="b">
        <f>IF(ISNUMBER(SEARCH(S$1,$B863)),MAX(E$1:E862)+1)</f>
        <v>0</v>
      </c>
      <c r="F863" s="12" t="b">
        <f>IF(ISNUMBER(SEARCH(T$1,$B863)),MAX(F$1:F862)+1)</f>
        <v>0</v>
      </c>
      <c r="G863" s="12" t="b">
        <f>IF(ISNUMBER(SEARCH(U$1,$B863)),MAX(G$1:G862)+1)</f>
        <v>0</v>
      </c>
      <c r="H863" s="12" t="b">
        <f>IF(ISNUMBER(SEARCH(V$1,$B863)),MAX(H$1:H862)+1)</f>
        <v>0</v>
      </c>
      <c r="I863" s="12" t="b">
        <f>IF(ISNUMBER(SEARCH(W$1,$B863)),MAX(I$1:I862)+1)</f>
        <v>0</v>
      </c>
      <c r="J863" s="12" t="b">
        <f>IF(ISNUMBER(SEARCH(X$1,$B863)),MAX(J$1:J862)+1)</f>
        <v>0</v>
      </c>
      <c r="K863" s="12" t="b">
        <f>IF(ISNUMBER(SEARCH(Y$1,$B863)),MAX(K$1:K862)+1)</f>
        <v>0</v>
      </c>
      <c r="L863" s="12" t="b">
        <f>IF(ISNUMBER(SEARCH(Z$1,$B863)),MAX(L$1:L862)+1)</f>
        <v>0</v>
      </c>
      <c r="M863" s="12" t="b">
        <f>IF(ISNUMBER(SEARCH(AA$1,$B863)),MAX(M$1:M862)+1)</f>
        <v>0</v>
      </c>
      <c r="N863" s="12" t="b">
        <f>IF(ISNUMBER(SEARCH(AB$1,$B863)),MAX(N$1:N862)+1)</f>
        <v>0</v>
      </c>
      <c r="O863" s="12">
        <f>'AB Touchpoint System Workbook'!K874</f>
        <v>0</v>
      </c>
      <c r="P863" s="13">
        <f t="shared" si="27"/>
        <v>862</v>
      </c>
    </row>
    <row r="864" spans="1:16" x14ac:dyDescent="0.15">
      <c r="A864" s="9">
        <f>'AB Touchpoint System Workbook'!M875</f>
        <v>0</v>
      </c>
      <c r="B864" s="12" t="str">
        <f t="shared" si="26"/>
        <v>00</v>
      </c>
      <c r="C864" s="12" t="b">
        <f>IF(ISNUMBER(SEARCH(Q$1,$B864)),MAX(C$1:C863)+1)</f>
        <v>0</v>
      </c>
      <c r="D864" s="12" t="b">
        <f>IF(ISNUMBER(SEARCH(R$1,$B864)),MAX(D$1:D863)+1)</f>
        <v>0</v>
      </c>
      <c r="E864" s="12" t="b">
        <f>IF(ISNUMBER(SEARCH(S$1,$B864)),MAX(E$1:E863)+1)</f>
        <v>0</v>
      </c>
      <c r="F864" s="12" t="b">
        <f>IF(ISNUMBER(SEARCH(T$1,$B864)),MAX(F$1:F863)+1)</f>
        <v>0</v>
      </c>
      <c r="G864" s="12" t="b">
        <f>IF(ISNUMBER(SEARCH(U$1,$B864)),MAX(G$1:G863)+1)</f>
        <v>0</v>
      </c>
      <c r="H864" s="12" t="b">
        <f>IF(ISNUMBER(SEARCH(V$1,$B864)),MAX(H$1:H863)+1)</f>
        <v>0</v>
      </c>
      <c r="I864" s="12" t="b">
        <f>IF(ISNUMBER(SEARCH(W$1,$B864)),MAX(I$1:I863)+1)</f>
        <v>0</v>
      </c>
      <c r="J864" s="12" t="b">
        <f>IF(ISNUMBER(SEARCH(X$1,$B864)),MAX(J$1:J863)+1)</f>
        <v>0</v>
      </c>
      <c r="K864" s="12" t="b">
        <f>IF(ISNUMBER(SEARCH(Y$1,$B864)),MAX(K$1:K863)+1)</f>
        <v>0</v>
      </c>
      <c r="L864" s="12" t="b">
        <f>IF(ISNUMBER(SEARCH(Z$1,$B864)),MAX(L$1:L863)+1)</f>
        <v>0</v>
      </c>
      <c r="M864" s="12" t="b">
        <f>IF(ISNUMBER(SEARCH(AA$1,$B864)),MAX(M$1:M863)+1)</f>
        <v>0</v>
      </c>
      <c r="N864" s="12" t="b">
        <f>IF(ISNUMBER(SEARCH(AB$1,$B864)),MAX(N$1:N863)+1)</f>
        <v>0</v>
      </c>
      <c r="O864" s="12">
        <f>'AB Touchpoint System Workbook'!K875</f>
        <v>0</v>
      </c>
      <c r="P864" s="13">
        <f t="shared" si="27"/>
        <v>863</v>
      </c>
    </row>
    <row r="865" spans="1:16" x14ac:dyDescent="0.15">
      <c r="A865" s="9">
        <f>'AB Touchpoint System Workbook'!M876</f>
        <v>0</v>
      </c>
      <c r="B865" s="12" t="str">
        <f t="shared" si="26"/>
        <v>00</v>
      </c>
      <c r="C865" s="12" t="b">
        <f>IF(ISNUMBER(SEARCH(Q$1,$B865)),MAX(C$1:C864)+1)</f>
        <v>0</v>
      </c>
      <c r="D865" s="12" t="b">
        <f>IF(ISNUMBER(SEARCH(R$1,$B865)),MAX(D$1:D864)+1)</f>
        <v>0</v>
      </c>
      <c r="E865" s="12" t="b">
        <f>IF(ISNUMBER(SEARCH(S$1,$B865)),MAX(E$1:E864)+1)</f>
        <v>0</v>
      </c>
      <c r="F865" s="12" t="b">
        <f>IF(ISNUMBER(SEARCH(T$1,$B865)),MAX(F$1:F864)+1)</f>
        <v>0</v>
      </c>
      <c r="G865" s="12" t="b">
        <f>IF(ISNUMBER(SEARCH(U$1,$B865)),MAX(G$1:G864)+1)</f>
        <v>0</v>
      </c>
      <c r="H865" s="12" t="b">
        <f>IF(ISNUMBER(SEARCH(V$1,$B865)),MAX(H$1:H864)+1)</f>
        <v>0</v>
      </c>
      <c r="I865" s="12" t="b">
        <f>IF(ISNUMBER(SEARCH(W$1,$B865)),MAX(I$1:I864)+1)</f>
        <v>0</v>
      </c>
      <c r="J865" s="12" t="b">
        <f>IF(ISNUMBER(SEARCH(X$1,$B865)),MAX(J$1:J864)+1)</f>
        <v>0</v>
      </c>
      <c r="K865" s="12" t="b">
        <f>IF(ISNUMBER(SEARCH(Y$1,$B865)),MAX(K$1:K864)+1)</f>
        <v>0</v>
      </c>
      <c r="L865" s="12" t="b">
        <f>IF(ISNUMBER(SEARCH(Z$1,$B865)),MAX(L$1:L864)+1)</f>
        <v>0</v>
      </c>
      <c r="M865" s="12" t="b">
        <f>IF(ISNUMBER(SEARCH(AA$1,$B865)),MAX(M$1:M864)+1)</f>
        <v>0</v>
      </c>
      <c r="N865" s="12" t="b">
        <f>IF(ISNUMBER(SEARCH(AB$1,$B865)),MAX(N$1:N864)+1)</f>
        <v>0</v>
      </c>
      <c r="O865" s="12">
        <f>'AB Touchpoint System Workbook'!K876</f>
        <v>0</v>
      </c>
      <c r="P865" s="13">
        <f t="shared" si="27"/>
        <v>864</v>
      </c>
    </row>
    <row r="866" spans="1:16" x14ac:dyDescent="0.15">
      <c r="A866" s="9">
        <f>'AB Touchpoint System Workbook'!M877</f>
        <v>0</v>
      </c>
      <c r="B866" s="12" t="str">
        <f t="shared" si="26"/>
        <v>00</v>
      </c>
      <c r="C866" s="12" t="b">
        <f>IF(ISNUMBER(SEARCH(Q$1,$B866)),MAX(C$1:C865)+1)</f>
        <v>0</v>
      </c>
      <c r="D866" s="12" t="b">
        <f>IF(ISNUMBER(SEARCH(R$1,$B866)),MAX(D$1:D865)+1)</f>
        <v>0</v>
      </c>
      <c r="E866" s="12" t="b">
        <f>IF(ISNUMBER(SEARCH(S$1,$B866)),MAX(E$1:E865)+1)</f>
        <v>0</v>
      </c>
      <c r="F866" s="12" t="b">
        <f>IF(ISNUMBER(SEARCH(T$1,$B866)),MAX(F$1:F865)+1)</f>
        <v>0</v>
      </c>
      <c r="G866" s="12" t="b">
        <f>IF(ISNUMBER(SEARCH(U$1,$B866)),MAX(G$1:G865)+1)</f>
        <v>0</v>
      </c>
      <c r="H866" s="12" t="b">
        <f>IF(ISNUMBER(SEARCH(V$1,$B866)),MAX(H$1:H865)+1)</f>
        <v>0</v>
      </c>
      <c r="I866" s="12" t="b">
        <f>IF(ISNUMBER(SEARCH(W$1,$B866)),MAX(I$1:I865)+1)</f>
        <v>0</v>
      </c>
      <c r="J866" s="12" t="b">
        <f>IF(ISNUMBER(SEARCH(X$1,$B866)),MAX(J$1:J865)+1)</f>
        <v>0</v>
      </c>
      <c r="K866" s="12" t="b">
        <f>IF(ISNUMBER(SEARCH(Y$1,$B866)),MAX(K$1:K865)+1)</f>
        <v>0</v>
      </c>
      <c r="L866" s="12" t="b">
        <f>IF(ISNUMBER(SEARCH(Z$1,$B866)),MAX(L$1:L865)+1)</f>
        <v>0</v>
      </c>
      <c r="M866" s="12" t="b">
        <f>IF(ISNUMBER(SEARCH(AA$1,$B866)),MAX(M$1:M865)+1)</f>
        <v>0</v>
      </c>
      <c r="N866" s="12" t="b">
        <f>IF(ISNUMBER(SEARCH(AB$1,$B866)),MAX(N$1:N865)+1)</f>
        <v>0</v>
      </c>
      <c r="O866" s="12">
        <f>'AB Touchpoint System Workbook'!K877</f>
        <v>0</v>
      </c>
      <c r="P866" s="13">
        <f t="shared" si="27"/>
        <v>865</v>
      </c>
    </row>
    <row r="867" spans="1:16" x14ac:dyDescent="0.15">
      <c r="A867" s="9">
        <f>'AB Touchpoint System Workbook'!M878</f>
        <v>0</v>
      </c>
      <c r="B867" s="12" t="str">
        <f t="shared" si="26"/>
        <v>00</v>
      </c>
      <c r="C867" s="12" t="b">
        <f>IF(ISNUMBER(SEARCH(Q$1,$B867)),MAX(C$1:C866)+1)</f>
        <v>0</v>
      </c>
      <c r="D867" s="12" t="b">
        <f>IF(ISNUMBER(SEARCH(R$1,$B867)),MAX(D$1:D866)+1)</f>
        <v>0</v>
      </c>
      <c r="E867" s="12" t="b">
        <f>IF(ISNUMBER(SEARCH(S$1,$B867)),MAX(E$1:E866)+1)</f>
        <v>0</v>
      </c>
      <c r="F867" s="12" t="b">
        <f>IF(ISNUMBER(SEARCH(T$1,$B867)),MAX(F$1:F866)+1)</f>
        <v>0</v>
      </c>
      <c r="G867" s="12" t="b">
        <f>IF(ISNUMBER(SEARCH(U$1,$B867)),MAX(G$1:G866)+1)</f>
        <v>0</v>
      </c>
      <c r="H867" s="12" t="b">
        <f>IF(ISNUMBER(SEARCH(V$1,$B867)),MAX(H$1:H866)+1)</f>
        <v>0</v>
      </c>
      <c r="I867" s="12" t="b">
        <f>IF(ISNUMBER(SEARCH(W$1,$B867)),MAX(I$1:I866)+1)</f>
        <v>0</v>
      </c>
      <c r="J867" s="12" t="b">
        <f>IF(ISNUMBER(SEARCH(X$1,$B867)),MAX(J$1:J866)+1)</f>
        <v>0</v>
      </c>
      <c r="K867" s="12" t="b">
        <f>IF(ISNUMBER(SEARCH(Y$1,$B867)),MAX(K$1:K866)+1)</f>
        <v>0</v>
      </c>
      <c r="L867" s="12" t="b">
        <f>IF(ISNUMBER(SEARCH(Z$1,$B867)),MAX(L$1:L866)+1)</f>
        <v>0</v>
      </c>
      <c r="M867" s="12" t="b">
        <f>IF(ISNUMBER(SEARCH(AA$1,$B867)),MAX(M$1:M866)+1)</f>
        <v>0</v>
      </c>
      <c r="N867" s="12" t="b">
        <f>IF(ISNUMBER(SEARCH(AB$1,$B867)),MAX(N$1:N866)+1)</f>
        <v>0</v>
      </c>
      <c r="O867" s="12">
        <f>'AB Touchpoint System Workbook'!K878</f>
        <v>0</v>
      </c>
      <c r="P867" s="13">
        <f t="shared" si="27"/>
        <v>866</v>
      </c>
    </row>
    <row r="868" spans="1:16" x14ac:dyDescent="0.15">
      <c r="A868" s="9">
        <f>'AB Touchpoint System Workbook'!M879</f>
        <v>0</v>
      </c>
      <c r="B868" s="12" t="str">
        <f t="shared" si="26"/>
        <v>00</v>
      </c>
      <c r="C868" s="12" t="b">
        <f>IF(ISNUMBER(SEARCH(Q$1,$B868)),MAX(C$1:C867)+1)</f>
        <v>0</v>
      </c>
      <c r="D868" s="12" t="b">
        <f>IF(ISNUMBER(SEARCH(R$1,$B868)),MAX(D$1:D867)+1)</f>
        <v>0</v>
      </c>
      <c r="E868" s="12" t="b">
        <f>IF(ISNUMBER(SEARCH(S$1,$B868)),MAX(E$1:E867)+1)</f>
        <v>0</v>
      </c>
      <c r="F868" s="12" t="b">
        <f>IF(ISNUMBER(SEARCH(T$1,$B868)),MAX(F$1:F867)+1)</f>
        <v>0</v>
      </c>
      <c r="G868" s="12" t="b">
        <f>IF(ISNUMBER(SEARCH(U$1,$B868)),MAX(G$1:G867)+1)</f>
        <v>0</v>
      </c>
      <c r="H868" s="12" t="b">
        <f>IF(ISNUMBER(SEARCH(V$1,$B868)),MAX(H$1:H867)+1)</f>
        <v>0</v>
      </c>
      <c r="I868" s="12" t="b">
        <f>IF(ISNUMBER(SEARCH(W$1,$B868)),MAX(I$1:I867)+1)</f>
        <v>0</v>
      </c>
      <c r="J868" s="12" t="b">
        <f>IF(ISNUMBER(SEARCH(X$1,$B868)),MAX(J$1:J867)+1)</f>
        <v>0</v>
      </c>
      <c r="K868" s="12" t="b">
        <f>IF(ISNUMBER(SEARCH(Y$1,$B868)),MAX(K$1:K867)+1)</f>
        <v>0</v>
      </c>
      <c r="L868" s="12" t="b">
        <f>IF(ISNUMBER(SEARCH(Z$1,$B868)),MAX(L$1:L867)+1)</f>
        <v>0</v>
      </c>
      <c r="M868" s="12" t="b">
        <f>IF(ISNUMBER(SEARCH(AA$1,$B868)),MAX(M$1:M867)+1)</f>
        <v>0</v>
      </c>
      <c r="N868" s="12" t="b">
        <f>IF(ISNUMBER(SEARCH(AB$1,$B868)),MAX(N$1:N867)+1)</f>
        <v>0</v>
      </c>
      <c r="O868" s="12">
        <f>'AB Touchpoint System Workbook'!K879</f>
        <v>0</v>
      </c>
      <c r="P868" s="13">
        <f t="shared" si="27"/>
        <v>867</v>
      </c>
    </row>
    <row r="869" spans="1:16" x14ac:dyDescent="0.15">
      <c r="A869" s="9">
        <f>'AB Touchpoint System Workbook'!M880</f>
        <v>0</v>
      </c>
      <c r="B869" s="12" t="str">
        <f t="shared" si="26"/>
        <v>00</v>
      </c>
      <c r="C869" s="12" t="b">
        <f>IF(ISNUMBER(SEARCH(Q$1,$B869)),MAX(C$1:C868)+1)</f>
        <v>0</v>
      </c>
      <c r="D869" s="12" t="b">
        <f>IF(ISNUMBER(SEARCH(R$1,$B869)),MAX(D$1:D868)+1)</f>
        <v>0</v>
      </c>
      <c r="E869" s="12" t="b">
        <f>IF(ISNUMBER(SEARCH(S$1,$B869)),MAX(E$1:E868)+1)</f>
        <v>0</v>
      </c>
      <c r="F869" s="12" t="b">
        <f>IF(ISNUMBER(SEARCH(T$1,$B869)),MAX(F$1:F868)+1)</f>
        <v>0</v>
      </c>
      <c r="G869" s="12" t="b">
        <f>IF(ISNUMBER(SEARCH(U$1,$B869)),MAX(G$1:G868)+1)</f>
        <v>0</v>
      </c>
      <c r="H869" s="12" t="b">
        <f>IF(ISNUMBER(SEARCH(V$1,$B869)),MAX(H$1:H868)+1)</f>
        <v>0</v>
      </c>
      <c r="I869" s="12" t="b">
        <f>IF(ISNUMBER(SEARCH(W$1,$B869)),MAX(I$1:I868)+1)</f>
        <v>0</v>
      </c>
      <c r="J869" s="12" t="b">
        <f>IF(ISNUMBER(SEARCH(X$1,$B869)),MAX(J$1:J868)+1)</f>
        <v>0</v>
      </c>
      <c r="K869" s="12" t="b">
        <f>IF(ISNUMBER(SEARCH(Y$1,$B869)),MAX(K$1:K868)+1)</f>
        <v>0</v>
      </c>
      <c r="L869" s="12" t="b">
        <f>IF(ISNUMBER(SEARCH(Z$1,$B869)),MAX(L$1:L868)+1)</f>
        <v>0</v>
      </c>
      <c r="M869" s="12" t="b">
        <f>IF(ISNUMBER(SEARCH(AA$1,$B869)),MAX(M$1:M868)+1)</f>
        <v>0</v>
      </c>
      <c r="N869" s="12" t="b">
        <f>IF(ISNUMBER(SEARCH(AB$1,$B869)),MAX(N$1:N868)+1)</f>
        <v>0</v>
      </c>
      <c r="O869" s="12">
        <f>'AB Touchpoint System Workbook'!K880</f>
        <v>0</v>
      </c>
      <c r="P869" s="13">
        <f t="shared" si="27"/>
        <v>868</v>
      </c>
    </row>
    <row r="870" spans="1:16" x14ac:dyDescent="0.15">
      <c r="A870" s="9">
        <f>'AB Touchpoint System Workbook'!M881</f>
        <v>0</v>
      </c>
      <c r="B870" s="12" t="str">
        <f t="shared" si="26"/>
        <v>00</v>
      </c>
      <c r="C870" s="12" t="b">
        <f>IF(ISNUMBER(SEARCH(Q$1,$B870)),MAX(C$1:C869)+1)</f>
        <v>0</v>
      </c>
      <c r="D870" s="12" t="b">
        <f>IF(ISNUMBER(SEARCH(R$1,$B870)),MAX(D$1:D869)+1)</f>
        <v>0</v>
      </c>
      <c r="E870" s="12" t="b">
        <f>IF(ISNUMBER(SEARCH(S$1,$B870)),MAX(E$1:E869)+1)</f>
        <v>0</v>
      </c>
      <c r="F870" s="12" t="b">
        <f>IF(ISNUMBER(SEARCH(T$1,$B870)),MAX(F$1:F869)+1)</f>
        <v>0</v>
      </c>
      <c r="G870" s="12" t="b">
        <f>IF(ISNUMBER(SEARCH(U$1,$B870)),MAX(G$1:G869)+1)</f>
        <v>0</v>
      </c>
      <c r="H870" s="12" t="b">
        <f>IF(ISNUMBER(SEARCH(V$1,$B870)),MAX(H$1:H869)+1)</f>
        <v>0</v>
      </c>
      <c r="I870" s="12" t="b">
        <f>IF(ISNUMBER(SEARCH(W$1,$B870)),MAX(I$1:I869)+1)</f>
        <v>0</v>
      </c>
      <c r="J870" s="12" t="b">
        <f>IF(ISNUMBER(SEARCH(X$1,$B870)),MAX(J$1:J869)+1)</f>
        <v>0</v>
      </c>
      <c r="K870" s="12" t="b">
        <f>IF(ISNUMBER(SEARCH(Y$1,$B870)),MAX(K$1:K869)+1)</f>
        <v>0</v>
      </c>
      <c r="L870" s="12" t="b">
        <f>IF(ISNUMBER(SEARCH(Z$1,$B870)),MAX(L$1:L869)+1)</f>
        <v>0</v>
      </c>
      <c r="M870" s="12" t="b">
        <f>IF(ISNUMBER(SEARCH(AA$1,$B870)),MAX(M$1:M869)+1)</f>
        <v>0</v>
      </c>
      <c r="N870" s="12" t="b">
        <f>IF(ISNUMBER(SEARCH(AB$1,$B870)),MAX(N$1:N869)+1)</f>
        <v>0</v>
      </c>
      <c r="O870" s="12">
        <f>'AB Touchpoint System Workbook'!K881</f>
        <v>0</v>
      </c>
      <c r="P870" s="13">
        <f t="shared" si="27"/>
        <v>869</v>
      </c>
    </row>
    <row r="871" spans="1:16" x14ac:dyDescent="0.15">
      <c r="A871" s="9">
        <f>'AB Touchpoint System Workbook'!M882</f>
        <v>0</v>
      </c>
      <c r="B871" s="12" t="str">
        <f t="shared" si="26"/>
        <v>00</v>
      </c>
      <c r="C871" s="12" t="b">
        <f>IF(ISNUMBER(SEARCH(Q$1,$B871)),MAX(C$1:C870)+1)</f>
        <v>0</v>
      </c>
      <c r="D871" s="12" t="b">
        <f>IF(ISNUMBER(SEARCH(R$1,$B871)),MAX(D$1:D870)+1)</f>
        <v>0</v>
      </c>
      <c r="E871" s="12" t="b">
        <f>IF(ISNUMBER(SEARCH(S$1,$B871)),MAX(E$1:E870)+1)</f>
        <v>0</v>
      </c>
      <c r="F871" s="12" t="b">
        <f>IF(ISNUMBER(SEARCH(T$1,$B871)),MAX(F$1:F870)+1)</f>
        <v>0</v>
      </c>
      <c r="G871" s="12" t="b">
        <f>IF(ISNUMBER(SEARCH(U$1,$B871)),MAX(G$1:G870)+1)</f>
        <v>0</v>
      </c>
      <c r="H871" s="12" t="b">
        <f>IF(ISNUMBER(SEARCH(V$1,$B871)),MAX(H$1:H870)+1)</f>
        <v>0</v>
      </c>
      <c r="I871" s="12" t="b">
        <f>IF(ISNUMBER(SEARCH(W$1,$B871)),MAX(I$1:I870)+1)</f>
        <v>0</v>
      </c>
      <c r="J871" s="12" t="b">
        <f>IF(ISNUMBER(SEARCH(X$1,$B871)),MAX(J$1:J870)+1)</f>
        <v>0</v>
      </c>
      <c r="K871" s="12" t="b">
        <f>IF(ISNUMBER(SEARCH(Y$1,$B871)),MAX(K$1:K870)+1)</f>
        <v>0</v>
      </c>
      <c r="L871" s="12" t="b">
        <f>IF(ISNUMBER(SEARCH(Z$1,$B871)),MAX(L$1:L870)+1)</f>
        <v>0</v>
      </c>
      <c r="M871" s="12" t="b">
        <f>IF(ISNUMBER(SEARCH(AA$1,$B871)),MAX(M$1:M870)+1)</f>
        <v>0</v>
      </c>
      <c r="N871" s="12" t="b">
        <f>IF(ISNUMBER(SEARCH(AB$1,$B871)),MAX(N$1:N870)+1)</f>
        <v>0</v>
      </c>
      <c r="O871" s="12">
        <f>'AB Touchpoint System Workbook'!K882</f>
        <v>0</v>
      </c>
      <c r="P871" s="13">
        <f t="shared" si="27"/>
        <v>870</v>
      </c>
    </row>
    <row r="872" spans="1:16" x14ac:dyDescent="0.15">
      <c r="A872" s="9">
        <f>'AB Touchpoint System Workbook'!M883</f>
        <v>0</v>
      </c>
      <c r="B872" s="12" t="str">
        <f t="shared" si="26"/>
        <v>00</v>
      </c>
      <c r="C872" s="12" t="b">
        <f>IF(ISNUMBER(SEARCH(Q$1,$B872)),MAX(C$1:C871)+1)</f>
        <v>0</v>
      </c>
      <c r="D872" s="12" t="b">
        <f>IF(ISNUMBER(SEARCH(R$1,$B872)),MAX(D$1:D871)+1)</f>
        <v>0</v>
      </c>
      <c r="E872" s="12" t="b">
        <f>IF(ISNUMBER(SEARCH(S$1,$B872)),MAX(E$1:E871)+1)</f>
        <v>0</v>
      </c>
      <c r="F872" s="12" t="b">
        <f>IF(ISNUMBER(SEARCH(T$1,$B872)),MAX(F$1:F871)+1)</f>
        <v>0</v>
      </c>
      <c r="G872" s="12" t="b">
        <f>IF(ISNUMBER(SEARCH(U$1,$B872)),MAX(G$1:G871)+1)</f>
        <v>0</v>
      </c>
      <c r="H872" s="12" t="b">
        <f>IF(ISNUMBER(SEARCH(V$1,$B872)),MAX(H$1:H871)+1)</f>
        <v>0</v>
      </c>
      <c r="I872" s="12" t="b">
        <f>IF(ISNUMBER(SEARCH(W$1,$B872)),MAX(I$1:I871)+1)</f>
        <v>0</v>
      </c>
      <c r="J872" s="12" t="b">
        <f>IF(ISNUMBER(SEARCH(X$1,$B872)),MAX(J$1:J871)+1)</f>
        <v>0</v>
      </c>
      <c r="K872" s="12" t="b">
        <f>IF(ISNUMBER(SEARCH(Y$1,$B872)),MAX(K$1:K871)+1)</f>
        <v>0</v>
      </c>
      <c r="L872" s="12" t="b">
        <f>IF(ISNUMBER(SEARCH(Z$1,$B872)),MAX(L$1:L871)+1)</f>
        <v>0</v>
      </c>
      <c r="M872" s="12" t="b">
        <f>IF(ISNUMBER(SEARCH(AA$1,$B872)),MAX(M$1:M871)+1)</f>
        <v>0</v>
      </c>
      <c r="N872" s="12" t="b">
        <f>IF(ISNUMBER(SEARCH(AB$1,$B872)),MAX(N$1:N871)+1)</f>
        <v>0</v>
      </c>
      <c r="O872" s="12">
        <f>'AB Touchpoint System Workbook'!K883</f>
        <v>0</v>
      </c>
      <c r="P872" s="13">
        <f t="shared" si="27"/>
        <v>871</v>
      </c>
    </row>
    <row r="873" spans="1:16" x14ac:dyDescent="0.15">
      <c r="A873" s="9">
        <f>'AB Touchpoint System Workbook'!M884</f>
        <v>0</v>
      </c>
      <c r="B873" s="12" t="str">
        <f t="shared" si="26"/>
        <v>00</v>
      </c>
      <c r="C873" s="12" t="b">
        <f>IF(ISNUMBER(SEARCH(Q$1,$B873)),MAX(C$1:C872)+1)</f>
        <v>0</v>
      </c>
      <c r="D873" s="12" t="b">
        <f>IF(ISNUMBER(SEARCH(R$1,$B873)),MAX(D$1:D872)+1)</f>
        <v>0</v>
      </c>
      <c r="E873" s="12" t="b">
        <f>IF(ISNUMBER(SEARCH(S$1,$B873)),MAX(E$1:E872)+1)</f>
        <v>0</v>
      </c>
      <c r="F873" s="12" t="b">
        <f>IF(ISNUMBER(SEARCH(T$1,$B873)),MAX(F$1:F872)+1)</f>
        <v>0</v>
      </c>
      <c r="G873" s="12" t="b">
        <f>IF(ISNUMBER(SEARCH(U$1,$B873)),MAX(G$1:G872)+1)</f>
        <v>0</v>
      </c>
      <c r="H873" s="12" t="b">
        <f>IF(ISNUMBER(SEARCH(V$1,$B873)),MAX(H$1:H872)+1)</f>
        <v>0</v>
      </c>
      <c r="I873" s="12" t="b">
        <f>IF(ISNUMBER(SEARCH(W$1,$B873)),MAX(I$1:I872)+1)</f>
        <v>0</v>
      </c>
      <c r="J873" s="12" t="b">
        <f>IF(ISNUMBER(SEARCH(X$1,$B873)),MAX(J$1:J872)+1)</f>
        <v>0</v>
      </c>
      <c r="K873" s="12" t="b">
        <f>IF(ISNUMBER(SEARCH(Y$1,$B873)),MAX(K$1:K872)+1)</f>
        <v>0</v>
      </c>
      <c r="L873" s="12" t="b">
        <f>IF(ISNUMBER(SEARCH(Z$1,$B873)),MAX(L$1:L872)+1)</f>
        <v>0</v>
      </c>
      <c r="M873" s="12" t="b">
        <f>IF(ISNUMBER(SEARCH(AA$1,$B873)),MAX(M$1:M872)+1)</f>
        <v>0</v>
      </c>
      <c r="N873" s="12" t="b">
        <f>IF(ISNUMBER(SEARCH(AB$1,$B873)),MAX(N$1:N872)+1)</f>
        <v>0</v>
      </c>
      <c r="O873" s="12">
        <f>'AB Touchpoint System Workbook'!K884</f>
        <v>0</v>
      </c>
      <c r="P873" s="13">
        <f t="shared" si="27"/>
        <v>872</v>
      </c>
    </row>
    <row r="874" spans="1:16" x14ac:dyDescent="0.15">
      <c r="A874" s="9">
        <f>'AB Touchpoint System Workbook'!M885</f>
        <v>0</v>
      </c>
      <c r="B874" s="12" t="str">
        <f t="shared" si="26"/>
        <v>00</v>
      </c>
      <c r="C874" s="12" t="b">
        <f>IF(ISNUMBER(SEARCH(Q$1,$B874)),MAX(C$1:C873)+1)</f>
        <v>0</v>
      </c>
      <c r="D874" s="12" t="b">
        <f>IF(ISNUMBER(SEARCH(R$1,$B874)),MAX(D$1:D873)+1)</f>
        <v>0</v>
      </c>
      <c r="E874" s="12" t="b">
        <f>IF(ISNUMBER(SEARCH(S$1,$B874)),MAX(E$1:E873)+1)</f>
        <v>0</v>
      </c>
      <c r="F874" s="12" t="b">
        <f>IF(ISNUMBER(SEARCH(T$1,$B874)),MAX(F$1:F873)+1)</f>
        <v>0</v>
      </c>
      <c r="G874" s="12" t="b">
        <f>IF(ISNUMBER(SEARCH(U$1,$B874)),MAX(G$1:G873)+1)</f>
        <v>0</v>
      </c>
      <c r="H874" s="12" t="b">
        <f>IF(ISNUMBER(SEARCH(V$1,$B874)),MAX(H$1:H873)+1)</f>
        <v>0</v>
      </c>
      <c r="I874" s="12" t="b">
        <f>IF(ISNUMBER(SEARCH(W$1,$B874)),MAX(I$1:I873)+1)</f>
        <v>0</v>
      </c>
      <c r="J874" s="12" t="b">
        <f>IF(ISNUMBER(SEARCH(X$1,$B874)),MAX(J$1:J873)+1)</f>
        <v>0</v>
      </c>
      <c r="K874" s="12" t="b">
        <f>IF(ISNUMBER(SEARCH(Y$1,$B874)),MAX(K$1:K873)+1)</f>
        <v>0</v>
      </c>
      <c r="L874" s="12" t="b">
        <f>IF(ISNUMBER(SEARCH(Z$1,$B874)),MAX(L$1:L873)+1)</f>
        <v>0</v>
      </c>
      <c r="M874" s="12" t="b">
        <f>IF(ISNUMBER(SEARCH(AA$1,$B874)),MAX(M$1:M873)+1)</f>
        <v>0</v>
      </c>
      <c r="N874" s="12" t="b">
        <f>IF(ISNUMBER(SEARCH(AB$1,$B874)),MAX(N$1:N873)+1)</f>
        <v>0</v>
      </c>
      <c r="O874" s="12">
        <f>'AB Touchpoint System Workbook'!K885</f>
        <v>0</v>
      </c>
      <c r="P874" s="13">
        <f t="shared" si="27"/>
        <v>873</v>
      </c>
    </row>
    <row r="875" spans="1:16" x14ac:dyDescent="0.15">
      <c r="A875" s="9">
        <f>'AB Touchpoint System Workbook'!M886</f>
        <v>0</v>
      </c>
      <c r="B875" s="12" t="str">
        <f t="shared" si="26"/>
        <v>00</v>
      </c>
      <c r="C875" s="12" t="b">
        <f>IF(ISNUMBER(SEARCH(Q$1,$B875)),MAX(C$1:C874)+1)</f>
        <v>0</v>
      </c>
      <c r="D875" s="12" t="b">
        <f>IF(ISNUMBER(SEARCH(R$1,$B875)),MAX(D$1:D874)+1)</f>
        <v>0</v>
      </c>
      <c r="E875" s="12" t="b">
        <f>IF(ISNUMBER(SEARCH(S$1,$B875)),MAX(E$1:E874)+1)</f>
        <v>0</v>
      </c>
      <c r="F875" s="12" t="b">
        <f>IF(ISNUMBER(SEARCH(T$1,$B875)),MAX(F$1:F874)+1)</f>
        <v>0</v>
      </c>
      <c r="G875" s="12" t="b">
        <f>IF(ISNUMBER(SEARCH(U$1,$B875)),MAX(G$1:G874)+1)</f>
        <v>0</v>
      </c>
      <c r="H875" s="12" t="b">
        <f>IF(ISNUMBER(SEARCH(V$1,$B875)),MAX(H$1:H874)+1)</f>
        <v>0</v>
      </c>
      <c r="I875" s="12" t="b">
        <f>IF(ISNUMBER(SEARCH(W$1,$B875)),MAX(I$1:I874)+1)</f>
        <v>0</v>
      </c>
      <c r="J875" s="12" t="b">
        <f>IF(ISNUMBER(SEARCH(X$1,$B875)),MAX(J$1:J874)+1)</f>
        <v>0</v>
      </c>
      <c r="K875" s="12" t="b">
        <f>IF(ISNUMBER(SEARCH(Y$1,$B875)),MAX(K$1:K874)+1)</f>
        <v>0</v>
      </c>
      <c r="L875" s="12" t="b">
        <f>IF(ISNUMBER(SEARCH(Z$1,$B875)),MAX(L$1:L874)+1)</f>
        <v>0</v>
      </c>
      <c r="M875" s="12" t="b">
        <f>IF(ISNUMBER(SEARCH(AA$1,$B875)),MAX(M$1:M874)+1)</f>
        <v>0</v>
      </c>
      <c r="N875" s="12" t="b">
        <f>IF(ISNUMBER(SEARCH(AB$1,$B875)),MAX(N$1:N874)+1)</f>
        <v>0</v>
      </c>
      <c r="O875" s="12">
        <f>'AB Touchpoint System Workbook'!K886</f>
        <v>0</v>
      </c>
      <c r="P875" s="13">
        <f t="shared" si="27"/>
        <v>874</v>
      </c>
    </row>
    <row r="876" spans="1:16" x14ac:dyDescent="0.15">
      <c r="A876" s="9">
        <f>'AB Touchpoint System Workbook'!M887</f>
        <v>0</v>
      </c>
      <c r="B876" s="12" t="str">
        <f t="shared" si="26"/>
        <v>00</v>
      </c>
      <c r="C876" s="12" t="b">
        <f>IF(ISNUMBER(SEARCH(Q$1,$B876)),MAX(C$1:C875)+1)</f>
        <v>0</v>
      </c>
      <c r="D876" s="12" t="b">
        <f>IF(ISNUMBER(SEARCH(R$1,$B876)),MAX(D$1:D875)+1)</f>
        <v>0</v>
      </c>
      <c r="E876" s="12" t="b">
        <f>IF(ISNUMBER(SEARCH(S$1,$B876)),MAX(E$1:E875)+1)</f>
        <v>0</v>
      </c>
      <c r="F876" s="12" t="b">
        <f>IF(ISNUMBER(SEARCH(T$1,$B876)),MAX(F$1:F875)+1)</f>
        <v>0</v>
      </c>
      <c r="G876" s="12" t="b">
        <f>IF(ISNUMBER(SEARCH(U$1,$B876)),MAX(G$1:G875)+1)</f>
        <v>0</v>
      </c>
      <c r="H876" s="12" t="b">
        <f>IF(ISNUMBER(SEARCH(V$1,$B876)),MAX(H$1:H875)+1)</f>
        <v>0</v>
      </c>
      <c r="I876" s="12" t="b">
        <f>IF(ISNUMBER(SEARCH(W$1,$B876)),MAX(I$1:I875)+1)</f>
        <v>0</v>
      </c>
      <c r="J876" s="12" t="b">
        <f>IF(ISNUMBER(SEARCH(X$1,$B876)),MAX(J$1:J875)+1)</f>
        <v>0</v>
      </c>
      <c r="K876" s="12" t="b">
        <f>IF(ISNUMBER(SEARCH(Y$1,$B876)),MAX(K$1:K875)+1)</f>
        <v>0</v>
      </c>
      <c r="L876" s="12" t="b">
        <f>IF(ISNUMBER(SEARCH(Z$1,$B876)),MAX(L$1:L875)+1)</f>
        <v>0</v>
      </c>
      <c r="M876" s="12" t="b">
        <f>IF(ISNUMBER(SEARCH(AA$1,$B876)),MAX(M$1:M875)+1)</f>
        <v>0</v>
      </c>
      <c r="N876" s="12" t="b">
        <f>IF(ISNUMBER(SEARCH(AB$1,$B876)),MAX(N$1:N875)+1)</f>
        <v>0</v>
      </c>
      <c r="O876" s="12">
        <f>'AB Touchpoint System Workbook'!K887</f>
        <v>0</v>
      </c>
      <c r="P876" s="13">
        <f t="shared" si="27"/>
        <v>875</v>
      </c>
    </row>
    <row r="877" spans="1:16" x14ac:dyDescent="0.15">
      <c r="A877" s="9">
        <f>'AB Touchpoint System Workbook'!M888</f>
        <v>0</v>
      </c>
      <c r="B877" s="12" t="str">
        <f t="shared" si="26"/>
        <v>00</v>
      </c>
      <c r="C877" s="12" t="b">
        <f>IF(ISNUMBER(SEARCH(Q$1,$B877)),MAX(C$1:C876)+1)</f>
        <v>0</v>
      </c>
      <c r="D877" s="12" t="b">
        <f>IF(ISNUMBER(SEARCH(R$1,$B877)),MAX(D$1:D876)+1)</f>
        <v>0</v>
      </c>
      <c r="E877" s="12" t="b">
        <f>IF(ISNUMBER(SEARCH(S$1,$B877)),MAX(E$1:E876)+1)</f>
        <v>0</v>
      </c>
      <c r="F877" s="12" t="b">
        <f>IF(ISNUMBER(SEARCH(T$1,$B877)),MAX(F$1:F876)+1)</f>
        <v>0</v>
      </c>
      <c r="G877" s="12" t="b">
        <f>IF(ISNUMBER(SEARCH(U$1,$B877)),MAX(G$1:G876)+1)</f>
        <v>0</v>
      </c>
      <c r="H877" s="12" t="b">
        <f>IF(ISNUMBER(SEARCH(V$1,$B877)),MAX(H$1:H876)+1)</f>
        <v>0</v>
      </c>
      <c r="I877" s="12" t="b">
        <f>IF(ISNUMBER(SEARCH(W$1,$B877)),MAX(I$1:I876)+1)</f>
        <v>0</v>
      </c>
      <c r="J877" s="12" t="b">
        <f>IF(ISNUMBER(SEARCH(X$1,$B877)),MAX(J$1:J876)+1)</f>
        <v>0</v>
      </c>
      <c r="K877" s="12" t="b">
        <f>IF(ISNUMBER(SEARCH(Y$1,$B877)),MAX(K$1:K876)+1)</f>
        <v>0</v>
      </c>
      <c r="L877" s="12" t="b">
        <f>IF(ISNUMBER(SEARCH(Z$1,$B877)),MAX(L$1:L876)+1)</f>
        <v>0</v>
      </c>
      <c r="M877" s="12" t="b">
        <f>IF(ISNUMBER(SEARCH(AA$1,$B877)),MAX(M$1:M876)+1)</f>
        <v>0</v>
      </c>
      <c r="N877" s="12" t="b">
        <f>IF(ISNUMBER(SEARCH(AB$1,$B877)),MAX(N$1:N876)+1)</f>
        <v>0</v>
      </c>
      <c r="O877" s="12">
        <f>'AB Touchpoint System Workbook'!K888</f>
        <v>0</v>
      </c>
      <c r="P877" s="13">
        <f t="shared" si="27"/>
        <v>876</v>
      </c>
    </row>
    <row r="878" spans="1:16" x14ac:dyDescent="0.15">
      <c r="A878" s="9">
        <f>'AB Touchpoint System Workbook'!M889</f>
        <v>0</v>
      </c>
      <c r="B878" s="12" t="str">
        <f t="shared" si="26"/>
        <v>00</v>
      </c>
      <c r="C878" s="12" t="b">
        <f>IF(ISNUMBER(SEARCH(Q$1,$B878)),MAX(C$1:C877)+1)</f>
        <v>0</v>
      </c>
      <c r="D878" s="12" t="b">
        <f>IF(ISNUMBER(SEARCH(R$1,$B878)),MAX(D$1:D877)+1)</f>
        <v>0</v>
      </c>
      <c r="E878" s="12" t="b">
        <f>IF(ISNUMBER(SEARCH(S$1,$B878)),MAX(E$1:E877)+1)</f>
        <v>0</v>
      </c>
      <c r="F878" s="12" t="b">
        <f>IF(ISNUMBER(SEARCH(T$1,$B878)),MAX(F$1:F877)+1)</f>
        <v>0</v>
      </c>
      <c r="G878" s="12" t="b">
        <f>IF(ISNUMBER(SEARCH(U$1,$B878)),MAX(G$1:G877)+1)</f>
        <v>0</v>
      </c>
      <c r="H878" s="12" t="b">
        <f>IF(ISNUMBER(SEARCH(V$1,$B878)),MAX(H$1:H877)+1)</f>
        <v>0</v>
      </c>
      <c r="I878" s="12" t="b">
        <f>IF(ISNUMBER(SEARCH(W$1,$B878)),MAX(I$1:I877)+1)</f>
        <v>0</v>
      </c>
      <c r="J878" s="12" t="b">
        <f>IF(ISNUMBER(SEARCH(X$1,$B878)),MAX(J$1:J877)+1)</f>
        <v>0</v>
      </c>
      <c r="K878" s="12" t="b">
        <f>IF(ISNUMBER(SEARCH(Y$1,$B878)),MAX(K$1:K877)+1)</f>
        <v>0</v>
      </c>
      <c r="L878" s="12" t="b">
        <f>IF(ISNUMBER(SEARCH(Z$1,$B878)),MAX(L$1:L877)+1)</f>
        <v>0</v>
      </c>
      <c r="M878" s="12" t="b">
        <f>IF(ISNUMBER(SEARCH(AA$1,$B878)),MAX(M$1:M877)+1)</f>
        <v>0</v>
      </c>
      <c r="N878" s="12" t="b">
        <f>IF(ISNUMBER(SEARCH(AB$1,$B878)),MAX(N$1:N877)+1)</f>
        <v>0</v>
      </c>
      <c r="O878" s="12">
        <f>'AB Touchpoint System Workbook'!K889</f>
        <v>0</v>
      </c>
      <c r="P878" s="13">
        <f t="shared" si="27"/>
        <v>877</v>
      </c>
    </row>
    <row r="879" spans="1:16" x14ac:dyDescent="0.15">
      <c r="A879" s="9">
        <f>'AB Touchpoint System Workbook'!M890</f>
        <v>0</v>
      </c>
      <c r="B879" s="12" t="str">
        <f t="shared" si="26"/>
        <v>00</v>
      </c>
      <c r="C879" s="12" t="b">
        <f>IF(ISNUMBER(SEARCH(Q$1,$B879)),MAX(C$1:C878)+1)</f>
        <v>0</v>
      </c>
      <c r="D879" s="12" t="b">
        <f>IF(ISNUMBER(SEARCH(R$1,$B879)),MAX(D$1:D878)+1)</f>
        <v>0</v>
      </c>
      <c r="E879" s="12" t="b">
        <f>IF(ISNUMBER(SEARCH(S$1,$B879)),MAX(E$1:E878)+1)</f>
        <v>0</v>
      </c>
      <c r="F879" s="12" t="b">
        <f>IF(ISNUMBER(SEARCH(T$1,$B879)),MAX(F$1:F878)+1)</f>
        <v>0</v>
      </c>
      <c r="G879" s="12" t="b">
        <f>IF(ISNUMBER(SEARCH(U$1,$B879)),MAX(G$1:G878)+1)</f>
        <v>0</v>
      </c>
      <c r="H879" s="12" t="b">
        <f>IF(ISNUMBER(SEARCH(V$1,$B879)),MAX(H$1:H878)+1)</f>
        <v>0</v>
      </c>
      <c r="I879" s="12" t="b">
        <f>IF(ISNUMBER(SEARCH(W$1,$B879)),MAX(I$1:I878)+1)</f>
        <v>0</v>
      </c>
      <c r="J879" s="12" t="b">
        <f>IF(ISNUMBER(SEARCH(X$1,$B879)),MAX(J$1:J878)+1)</f>
        <v>0</v>
      </c>
      <c r="K879" s="12" t="b">
        <f>IF(ISNUMBER(SEARCH(Y$1,$B879)),MAX(K$1:K878)+1)</f>
        <v>0</v>
      </c>
      <c r="L879" s="12" t="b">
        <f>IF(ISNUMBER(SEARCH(Z$1,$B879)),MAX(L$1:L878)+1)</f>
        <v>0</v>
      </c>
      <c r="M879" s="12" t="b">
        <f>IF(ISNUMBER(SEARCH(AA$1,$B879)),MAX(M$1:M878)+1)</f>
        <v>0</v>
      </c>
      <c r="N879" s="12" t="b">
        <f>IF(ISNUMBER(SEARCH(AB$1,$B879)),MAX(N$1:N878)+1)</f>
        <v>0</v>
      </c>
      <c r="O879" s="12">
        <f>'AB Touchpoint System Workbook'!K890</f>
        <v>0</v>
      </c>
      <c r="P879" s="13">
        <f t="shared" si="27"/>
        <v>878</v>
      </c>
    </row>
    <row r="880" spans="1:16" x14ac:dyDescent="0.15">
      <c r="A880" s="9">
        <f>'AB Touchpoint System Workbook'!M891</f>
        <v>0</v>
      </c>
      <c r="B880" s="12" t="str">
        <f t="shared" si="26"/>
        <v>00</v>
      </c>
      <c r="C880" s="12" t="b">
        <f>IF(ISNUMBER(SEARCH(Q$1,$B880)),MAX(C$1:C879)+1)</f>
        <v>0</v>
      </c>
      <c r="D880" s="12" t="b">
        <f>IF(ISNUMBER(SEARCH(R$1,$B880)),MAX(D$1:D879)+1)</f>
        <v>0</v>
      </c>
      <c r="E880" s="12" t="b">
        <f>IF(ISNUMBER(SEARCH(S$1,$B880)),MAX(E$1:E879)+1)</f>
        <v>0</v>
      </c>
      <c r="F880" s="12" t="b">
        <f>IF(ISNUMBER(SEARCH(T$1,$B880)),MAX(F$1:F879)+1)</f>
        <v>0</v>
      </c>
      <c r="G880" s="12" t="b">
        <f>IF(ISNUMBER(SEARCH(U$1,$B880)),MAX(G$1:G879)+1)</f>
        <v>0</v>
      </c>
      <c r="H880" s="12" t="b">
        <f>IF(ISNUMBER(SEARCH(V$1,$B880)),MAX(H$1:H879)+1)</f>
        <v>0</v>
      </c>
      <c r="I880" s="12" t="b">
        <f>IF(ISNUMBER(SEARCH(W$1,$B880)),MAX(I$1:I879)+1)</f>
        <v>0</v>
      </c>
      <c r="J880" s="12" t="b">
        <f>IF(ISNUMBER(SEARCH(X$1,$B880)),MAX(J$1:J879)+1)</f>
        <v>0</v>
      </c>
      <c r="K880" s="12" t="b">
        <f>IF(ISNUMBER(SEARCH(Y$1,$B880)),MAX(K$1:K879)+1)</f>
        <v>0</v>
      </c>
      <c r="L880" s="12" t="b">
        <f>IF(ISNUMBER(SEARCH(Z$1,$B880)),MAX(L$1:L879)+1)</f>
        <v>0</v>
      </c>
      <c r="M880" s="12" t="b">
        <f>IF(ISNUMBER(SEARCH(AA$1,$B880)),MAX(M$1:M879)+1)</f>
        <v>0</v>
      </c>
      <c r="N880" s="12" t="b">
        <f>IF(ISNUMBER(SEARCH(AB$1,$B880)),MAX(N$1:N879)+1)</f>
        <v>0</v>
      </c>
      <c r="O880" s="12">
        <f>'AB Touchpoint System Workbook'!K891</f>
        <v>0</v>
      </c>
      <c r="P880" s="13">
        <f t="shared" si="27"/>
        <v>879</v>
      </c>
    </row>
    <row r="881" spans="1:16" x14ac:dyDescent="0.15">
      <c r="A881" s="9">
        <f>'AB Touchpoint System Workbook'!M892</f>
        <v>0</v>
      </c>
      <c r="B881" s="12" t="str">
        <f t="shared" si="26"/>
        <v>00</v>
      </c>
      <c r="C881" s="12" t="b">
        <f>IF(ISNUMBER(SEARCH(Q$1,$B881)),MAX(C$1:C880)+1)</f>
        <v>0</v>
      </c>
      <c r="D881" s="12" t="b">
        <f>IF(ISNUMBER(SEARCH(R$1,$B881)),MAX(D$1:D880)+1)</f>
        <v>0</v>
      </c>
      <c r="E881" s="12" t="b">
        <f>IF(ISNUMBER(SEARCH(S$1,$B881)),MAX(E$1:E880)+1)</f>
        <v>0</v>
      </c>
      <c r="F881" s="12" t="b">
        <f>IF(ISNUMBER(SEARCH(T$1,$B881)),MAX(F$1:F880)+1)</f>
        <v>0</v>
      </c>
      <c r="G881" s="12" t="b">
        <f>IF(ISNUMBER(SEARCH(U$1,$B881)),MAX(G$1:G880)+1)</f>
        <v>0</v>
      </c>
      <c r="H881" s="12" t="b">
        <f>IF(ISNUMBER(SEARCH(V$1,$B881)),MAX(H$1:H880)+1)</f>
        <v>0</v>
      </c>
      <c r="I881" s="12" t="b">
        <f>IF(ISNUMBER(SEARCH(W$1,$B881)),MAX(I$1:I880)+1)</f>
        <v>0</v>
      </c>
      <c r="J881" s="12" t="b">
        <f>IF(ISNUMBER(SEARCH(X$1,$B881)),MAX(J$1:J880)+1)</f>
        <v>0</v>
      </c>
      <c r="K881" s="12" t="b">
        <f>IF(ISNUMBER(SEARCH(Y$1,$B881)),MAX(K$1:K880)+1)</f>
        <v>0</v>
      </c>
      <c r="L881" s="12" t="b">
        <f>IF(ISNUMBER(SEARCH(Z$1,$B881)),MAX(L$1:L880)+1)</f>
        <v>0</v>
      </c>
      <c r="M881" s="12" t="b">
        <f>IF(ISNUMBER(SEARCH(AA$1,$B881)),MAX(M$1:M880)+1)</f>
        <v>0</v>
      </c>
      <c r="N881" s="12" t="b">
        <f>IF(ISNUMBER(SEARCH(AB$1,$B881)),MAX(N$1:N880)+1)</f>
        <v>0</v>
      </c>
      <c r="O881" s="12">
        <f>'AB Touchpoint System Workbook'!K892</f>
        <v>0</v>
      </c>
      <c r="P881" s="13">
        <f t="shared" si="27"/>
        <v>880</v>
      </c>
    </row>
    <row r="882" spans="1:16" x14ac:dyDescent="0.15">
      <c r="A882" s="9">
        <f>'AB Touchpoint System Workbook'!M893</f>
        <v>0</v>
      </c>
      <c r="B882" s="12" t="str">
        <f t="shared" si="26"/>
        <v>00</v>
      </c>
      <c r="C882" s="12" t="b">
        <f>IF(ISNUMBER(SEARCH(Q$1,$B882)),MAX(C$1:C881)+1)</f>
        <v>0</v>
      </c>
      <c r="D882" s="12" t="b">
        <f>IF(ISNUMBER(SEARCH(R$1,$B882)),MAX(D$1:D881)+1)</f>
        <v>0</v>
      </c>
      <c r="E882" s="12" t="b">
        <f>IF(ISNUMBER(SEARCH(S$1,$B882)),MAX(E$1:E881)+1)</f>
        <v>0</v>
      </c>
      <c r="F882" s="12" t="b">
        <f>IF(ISNUMBER(SEARCH(T$1,$B882)),MAX(F$1:F881)+1)</f>
        <v>0</v>
      </c>
      <c r="G882" s="12" t="b">
        <f>IF(ISNUMBER(SEARCH(U$1,$B882)),MAX(G$1:G881)+1)</f>
        <v>0</v>
      </c>
      <c r="H882" s="12" t="b">
        <f>IF(ISNUMBER(SEARCH(V$1,$B882)),MAX(H$1:H881)+1)</f>
        <v>0</v>
      </c>
      <c r="I882" s="12" t="b">
        <f>IF(ISNUMBER(SEARCH(W$1,$B882)),MAX(I$1:I881)+1)</f>
        <v>0</v>
      </c>
      <c r="J882" s="12" t="b">
        <f>IF(ISNUMBER(SEARCH(X$1,$B882)),MAX(J$1:J881)+1)</f>
        <v>0</v>
      </c>
      <c r="K882" s="12" t="b">
        <f>IF(ISNUMBER(SEARCH(Y$1,$B882)),MAX(K$1:K881)+1)</f>
        <v>0</v>
      </c>
      <c r="L882" s="12" t="b">
        <f>IF(ISNUMBER(SEARCH(Z$1,$B882)),MAX(L$1:L881)+1)</f>
        <v>0</v>
      </c>
      <c r="M882" s="12" t="b">
        <f>IF(ISNUMBER(SEARCH(AA$1,$B882)),MAX(M$1:M881)+1)</f>
        <v>0</v>
      </c>
      <c r="N882" s="12" t="b">
        <f>IF(ISNUMBER(SEARCH(AB$1,$B882)),MAX(N$1:N881)+1)</f>
        <v>0</v>
      </c>
      <c r="O882" s="12">
        <f>'AB Touchpoint System Workbook'!K893</f>
        <v>0</v>
      </c>
      <c r="P882" s="13">
        <f t="shared" si="27"/>
        <v>881</v>
      </c>
    </row>
    <row r="883" spans="1:16" x14ac:dyDescent="0.15">
      <c r="A883" s="9">
        <f>'AB Touchpoint System Workbook'!M894</f>
        <v>0</v>
      </c>
      <c r="B883" s="12" t="str">
        <f t="shared" si="26"/>
        <v>00</v>
      </c>
      <c r="C883" s="12" t="b">
        <f>IF(ISNUMBER(SEARCH(Q$1,$B883)),MAX(C$1:C882)+1)</f>
        <v>0</v>
      </c>
      <c r="D883" s="12" t="b">
        <f>IF(ISNUMBER(SEARCH(R$1,$B883)),MAX(D$1:D882)+1)</f>
        <v>0</v>
      </c>
      <c r="E883" s="12" t="b">
        <f>IF(ISNUMBER(SEARCH(S$1,$B883)),MAX(E$1:E882)+1)</f>
        <v>0</v>
      </c>
      <c r="F883" s="12" t="b">
        <f>IF(ISNUMBER(SEARCH(T$1,$B883)),MAX(F$1:F882)+1)</f>
        <v>0</v>
      </c>
      <c r="G883" s="12" t="b">
        <f>IF(ISNUMBER(SEARCH(U$1,$B883)),MAX(G$1:G882)+1)</f>
        <v>0</v>
      </c>
      <c r="H883" s="12" t="b">
        <f>IF(ISNUMBER(SEARCH(V$1,$B883)),MAX(H$1:H882)+1)</f>
        <v>0</v>
      </c>
      <c r="I883" s="12" t="b">
        <f>IF(ISNUMBER(SEARCH(W$1,$B883)),MAX(I$1:I882)+1)</f>
        <v>0</v>
      </c>
      <c r="J883" s="12" t="b">
        <f>IF(ISNUMBER(SEARCH(X$1,$B883)),MAX(J$1:J882)+1)</f>
        <v>0</v>
      </c>
      <c r="K883" s="12" t="b">
        <f>IF(ISNUMBER(SEARCH(Y$1,$B883)),MAX(K$1:K882)+1)</f>
        <v>0</v>
      </c>
      <c r="L883" s="12" t="b">
        <f>IF(ISNUMBER(SEARCH(Z$1,$B883)),MAX(L$1:L882)+1)</f>
        <v>0</v>
      </c>
      <c r="M883" s="12" t="b">
        <f>IF(ISNUMBER(SEARCH(AA$1,$B883)),MAX(M$1:M882)+1)</f>
        <v>0</v>
      </c>
      <c r="N883" s="12" t="b">
        <f>IF(ISNUMBER(SEARCH(AB$1,$B883)),MAX(N$1:N882)+1)</f>
        <v>0</v>
      </c>
      <c r="O883" s="12">
        <f>'AB Touchpoint System Workbook'!K894</f>
        <v>0</v>
      </c>
      <c r="P883" s="13">
        <f t="shared" si="27"/>
        <v>882</v>
      </c>
    </row>
    <row r="884" spans="1:16" x14ac:dyDescent="0.15">
      <c r="A884" s="9">
        <f>'AB Touchpoint System Workbook'!M895</f>
        <v>0</v>
      </c>
      <c r="B884" s="12" t="str">
        <f t="shared" si="26"/>
        <v>00</v>
      </c>
      <c r="C884" s="12" t="b">
        <f>IF(ISNUMBER(SEARCH(Q$1,$B884)),MAX(C$1:C883)+1)</f>
        <v>0</v>
      </c>
      <c r="D884" s="12" t="b">
        <f>IF(ISNUMBER(SEARCH(R$1,$B884)),MAX(D$1:D883)+1)</f>
        <v>0</v>
      </c>
      <c r="E884" s="12" t="b">
        <f>IF(ISNUMBER(SEARCH(S$1,$B884)),MAX(E$1:E883)+1)</f>
        <v>0</v>
      </c>
      <c r="F884" s="12" t="b">
        <f>IF(ISNUMBER(SEARCH(T$1,$B884)),MAX(F$1:F883)+1)</f>
        <v>0</v>
      </c>
      <c r="G884" s="12" t="b">
        <f>IF(ISNUMBER(SEARCH(U$1,$B884)),MAX(G$1:G883)+1)</f>
        <v>0</v>
      </c>
      <c r="H884" s="12" t="b">
        <f>IF(ISNUMBER(SEARCH(V$1,$B884)),MAX(H$1:H883)+1)</f>
        <v>0</v>
      </c>
      <c r="I884" s="12" t="b">
        <f>IF(ISNUMBER(SEARCH(W$1,$B884)),MAX(I$1:I883)+1)</f>
        <v>0</v>
      </c>
      <c r="J884" s="12" t="b">
        <f>IF(ISNUMBER(SEARCH(X$1,$B884)),MAX(J$1:J883)+1)</f>
        <v>0</v>
      </c>
      <c r="K884" s="12" t="b">
        <f>IF(ISNUMBER(SEARCH(Y$1,$B884)),MAX(K$1:K883)+1)</f>
        <v>0</v>
      </c>
      <c r="L884" s="12" t="b">
        <f>IF(ISNUMBER(SEARCH(Z$1,$B884)),MAX(L$1:L883)+1)</f>
        <v>0</v>
      </c>
      <c r="M884" s="12" t="b">
        <f>IF(ISNUMBER(SEARCH(AA$1,$B884)),MAX(M$1:M883)+1)</f>
        <v>0</v>
      </c>
      <c r="N884" s="12" t="b">
        <f>IF(ISNUMBER(SEARCH(AB$1,$B884)),MAX(N$1:N883)+1)</f>
        <v>0</v>
      </c>
      <c r="O884" s="12">
        <f>'AB Touchpoint System Workbook'!K895</f>
        <v>0</v>
      </c>
      <c r="P884" s="13">
        <f t="shared" si="27"/>
        <v>883</v>
      </c>
    </row>
    <row r="885" spans="1:16" x14ac:dyDescent="0.15">
      <c r="A885" s="9">
        <f>'AB Touchpoint System Workbook'!M896</f>
        <v>0</v>
      </c>
      <c r="B885" s="12" t="str">
        <f t="shared" si="26"/>
        <v>00</v>
      </c>
      <c r="C885" s="12" t="b">
        <f>IF(ISNUMBER(SEARCH(Q$1,$B885)),MAX(C$1:C884)+1)</f>
        <v>0</v>
      </c>
      <c r="D885" s="12" t="b">
        <f>IF(ISNUMBER(SEARCH(R$1,$B885)),MAX(D$1:D884)+1)</f>
        <v>0</v>
      </c>
      <c r="E885" s="12" t="b">
        <f>IF(ISNUMBER(SEARCH(S$1,$B885)),MAX(E$1:E884)+1)</f>
        <v>0</v>
      </c>
      <c r="F885" s="12" t="b">
        <f>IF(ISNUMBER(SEARCH(T$1,$B885)),MAX(F$1:F884)+1)</f>
        <v>0</v>
      </c>
      <c r="G885" s="12" t="b">
        <f>IF(ISNUMBER(SEARCH(U$1,$B885)),MAX(G$1:G884)+1)</f>
        <v>0</v>
      </c>
      <c r="H885" s="12" t="b">
        <f>IF(ISNUMBER(SEARCH(V$1,$B885)),MAX(H$1:H884)+1)</f>
        <v>0</v>
      </c>
      <c r="I885" s="12" t="b">
        <f>IF(ISNUMBER(SEARCH(W$1,$B885)),MAX(I$1:I884)+1)</f>
        <v>0</v>
      </c>
      <c r="J885" s="12" t="b">
        <f>IF(ISNUMBER(SEARCH(X$1,$B885)),MAX(J$1:J884)+1)</f>
        <v>0</v>
      </c>
      <c r="K885" s="12" t="b">
        <f>IF(ISNUMBER(SEARCH(Y$1,$B885)),MAX(K$1:K884)+1)</f>
        <v>0</v>
      </c>
      <c r="L885" s="12" t="b">
        <f>IF(ISNUMBER(SEARCH(Z$1,$B885)),MAX(L$1:L884)+1)</f>
        <v>0</v>
      </c>
      <c r="M885" s="12" t="b">
        <f>IF(ISNUMBER(SEARCH(AA$1,$B885)),MAX(M$1:M884)+1)</f>
        <v>0</v>
      </c>
      <c r="N885" s="12" t="b">
        <f>IF(ISNUMBER(SEARCH(AB$1,$B885)),MAX(N$1:N884)+1)</f>
        <v>0</v>
      </c>
      <c r="O885" s="12">
        <f>'AB Touchpoint System Workbook'!K896</f>
        <v>0</v>
      </c>
      <c r="P885" s="13">
        <f t="shared" si="27"/>
        <v>884</v>
      </c>
    </row>
    <row r="886" spans="1:16" x14ac:dyDescent="0.15">
      <c r="A886" s="9">
        <f>'AB Touchpoint System Workbook'!M897</f>
        <v>0</v>
      </c>
      <c r="B886" s="12" t="str">
        <f t="shared" si="26"/>
        <v>00</v>
      </c>
      <c r="C886" s="12" t="b">
        <f>IF(ISNUMBER(SEARCH(Q$1,$B886)),MAX(C$1:C885)+1)</f>
        <v>0</v>
      </c>
      <c r="D886" s="12" t="b">
        <f>IF(ISNUMBER(SEARCH(R$1,$B886)),MAX(D$1:D885)+1)</f>
        <v>0</v>
      </c>
      <c r="E886" s="12" t="b">
        <f>IF(ISNUMBER(SEARCH(S$1,$B886)),MAX(E$1:E885)+1)</f>
        <v>0</v>
      </c>
      <c r="F886" s="12" t="b">
        <f>IF(ISNUMBER(SEARCH(T$1,$B886)),MAX(F$1:F885)+1)</f>
        <v>0</v>
      </c>
      <c r="G886" s="12" t="b">
        <f>IF(ISNUMBER(SEARCH(U$1,$B886)),MAX(G$1:G885)+1)</f>
        <v>0</v>
      </c>
      <c r="H886" s="12" t="b">
        <f>IF(ISNUMBER(SEARCH(V$1,$B886)),MAX(H$1:H885)+1)</f>
        <v>0</v>
      </c>
      <c r="I886" s="12" t="b">
        <f>IF(ISNUMBER(SEARCH(W$1,$B886)),MAX(I$1:I885)+1)</f>
        <v>0</v>
      </c>
      <c r="J886" s="12" t="b">
        <f>IF(ISNUMBER(SEARCH(X$1,$B886)),MAX(J$1:J885)+1)</f>
        <v>0</v>
      </c>
      <c r="K886" s="12" t="b">
        <f>IF(ISNUMBER(SEARCH(Y$1,$B886)),MAX(K$1:K885)+1)</f>
        <v>0</v>
      </c>
      <c r="L886" s="12" t="b">
        <f>IF(ISNUMBER(SEARCH(Z$1,$B886)),MAX(L$1:L885)+1)</f>
        <v>0</v>
      </c>
      <c r="M886" s="12" t="b">
        <f>IF(ISNUMBER(SEARCH(AA$1,$B886)),MAX(M$1:M885)+1)</f>
        <v>0</v>
      </c>
      <c r="N886" s="12" t="b">
        <f>IF(ISNUMBER(SEARCH(AB$1,$B886)),MAX(N$1:N885)+1)</f>
        <v>0</v>
      </c>
      <c r="O886" s="12">
        <f>'AB Touchpoint System Workbook'!K897</f>
        <v>0</v>
      </c>
      <c r="P886" s="13">
        <f t="shared" si="27"/>
        <v>885</v>
      </c>
    </row>
    <row r="887" spans="1:16" x14ac:dyDescent="0.15">
      <c r="A887" s="9">
        <f>'AB Touchpoint System Workbook'!M898</f>
        <v>0</v>
      </c>
      <c r="B887" s="12" t="str">
        <f t="shared" si="26"/>
        <v>00</v>
      </c>
      <c r="C887" s="12" t="b">
        <f>IF(ISNUMBER(SEARCH(Q$1,$B887)),MAX(C$1:C886)+1)</f>
        <v>0</v>
      </c>
      <c r="D887" s="12" t="b">
        <f>IF(ISNUMBER(SEARCH(R$1,$B887)),MAX(D$1:D886)+1)</f>
        <v>0</v>
      </c>
      <c r="E887" s="12" t="b">
        <f>IF(ISNUMBER(SEARCH(S$1,$B887)),MAX(E$1:E886)+1)</f>
        <v>0</v>
      </c>
      <c r="F887" s="12" t="b">
        <f>IF(ISNUMBER(SEARCH(T$1,$B887)),MAX(F$1:F886)+1)</f>
        <v>0</v>
      </c>
      <c r="G887" s="12" t="b">
        <f>IF(ISNUMBER(SEARCH(U$1,$B887)),MAX(G$1:G886)+1)</f>
        <v>0</v>
      </c>
      <c r="H887" s="12" t="b">
        <f>IF(ISNUMBER(SEARCH(V$1,$B887)),MAX(H$1:H886)+1)</f>
        <v>0</v>
      </c>
      <c r="I887" s="12" t="b">
        <f>IF(ISNUMBER(SEARCH(W$1,$B887)),MAX(I$1:I886)+1)</f>
        <v>0</v>
      </c>
      <c r="J887" s="12" t="b">
        <f>IF(ISNUMBER(SEARCH(X$1,$B887)),MAX(J$1:J886)+1)</f>
        <v>0</v>
      </c>
      <c r="K887" s="12" t="b">
        <f>IF(ISNUMBER(SEARCH(Y$1,$B887)),MAX(K$1:K886)+1)</f>
        <v>0</v>
      </c>
      <c r="L887" s="12" t="b">
        <f>IF(ISNUMBER(SEARCH(Z$1,$B887)),MAX(L$1:L886)+1)</f>
        <v>0</v>
      </c>
      <c r="M887" s="12" t="b">
        <f>IF(ISNUMBER(SEARCH(AA$1,$B887)),MAX(M$1:M886)+1)</f>
        <v>0</v>
      </c>
      <c r="N887" s="12" t="b">
        <f>IF(ISNUMBER(SEARCH(AB$1,$B887)),MAX(N$1:N886)+1)</f>
        <v>0</v>
      </c>
      <c r="O887" s="12">
        <f>'AB Touchpoint System Workbook'!K898</f>
        <v>0</v>
      </c>
      <c r="P887" s="13">
        <f t="shared" si="27"/>
        <v>886</v>
      </c>
    </row>
    <row r="888" spans="1:16" x14ac:dyDescent="0.15">
      <c r="A888" s="9">
        <f>'AB Touchpoint System Workbook'!M899</f>
        <v>0</v>
      </c>
      <c r="B888" s="12" t="str">
        <f t="shared" si="26"/>
        <v>00</v>
      </c>
      <c r="C888" s="12" t="b">
        <f>IF(ISNUMBER(SEARCH(Q$1,$B888)),MAX(C$1:C887)+1)</f>
        <v>0</v>
      </c>
      <c r="D888" s="12" t="b">
        <f>IF(ISNUMBER(SEARCH(R$1,$B888)),MAX(D$1:D887)+1)</f>
        <v>0</v>
      </c>
      <c r="E888" s="12" t="b">
        <f>IF(ISNUMBER(SEARCH(S$1,$B888)),MAX(E$1:E887)+1)</f>
        <v>0</v>
      </c>
      <c r="F888" s="12" t="b">
        <f>IF(ISNUMBER(SEARCH(T$1,$B888)),MAX(F$1:F887)+1)</f>
        <v>0</v>
      </c>
      <c r="G888" s="12" t="b">
        <f>IF(ISNUMBER(SEARCH(U$1,$B888)),MAX(G$1:G887)+1)</f>
        <v>0</v>
      </c>
      <c r="H888" s="12" t="b">
        <f>IF(ISNUMBER(SEARCH(V$1,$B888)),MAX(H$1:H887)+1)</f>
        <v>0</v>
      </c>
      <c r="I888" s="12" t="b">
        <f>IF(ISNUMBER(SEARCH(W$1,$B888)),MAX(I$1:I887)+1)</f>
        <v>0</v>
      </c>
      <c r="J888" s="12" t="b">
        <f>IF(ISNUMBER(SEARCH(X$1,$B888)),MAX(J$1:J887)+1)</f>
        <v>0</v>
      </c>
      <c r="K888" s="12" t="b">
        <f>IF(ISNUMBER(SEARCH(Y$1,$B888)),MAX(K$1:K887)+1)</f>
        <v>0</v>
      </c>
      <c r="L888" s="12" t="b">
        <f>IF(ISNUMBER(SEARCH(Z$1,$B888)),MAX(L$1:L887)+1)</f>
        <v>0</v>
      </c>
      <c r="M888" s="12" t="b">
        <f>IF(ISNUMBER(SEARCH(AA$1,$B888)),MAX(M$1:M887)+1)</f>
        <v>0</v>
      </c>
      <c r="N888" s="12" t="b">
        <f>IF(ISNUMBER(SEARCH(AB$1,$B888)),MAX(N$1:N887)+1)</f>
        <v>0</v>
      </c>
      <c r="O888" s="12">
        <f>'AB Touchpoint System Workbook'!K899</f>
        <v>0</v>
      </c>
      <c r="P888" s="13">
        <f t="shared" si="27"/>
        <v>887</v>
      </c>
    </row>
    <row r="889" spans="1:16" x14ac:dyDescent="0.15">
      <c r="A889" s="9">
        <f>'AB Touchpoint System Workbook'!M900</f>
        <v>0</v>
      </c>
      <c r="B889" s="12" t="str">
        <f t="shared" si="26"/>
        <v>00</v>
      </c>
      <c r="C889" s="12" t="b">
        <f>IF(ISNUMBER(SEARCH(Q$1,$B889)),MAX(C$1:C888)+1)</f>
        <v>0</v>
      </c>
      <c r="D889" s="12" t="b">
        <f>IF(ISNUMBER(SEARCH(R$1,$B889)),MAX(D$1:D888)+1)</f>
        <v>0</v>
      </c>
      <c r="E889" s="12" t="b">
        <f>IF(ISNUMBER(SEARCH(S$1,$B889)),MAX(E$1:E888)+1)</f>
        <v>0</v>
      </c>
      <c r="F889" s="12" t="b">
        <f>IF(ISNUMBER(SEARCH(T$1,$B889)),MAX(F$1:F888)+1)</f>
        <v>0</v>
      </c>
      <c r="G889" s="12" t="b">
        <f>IF(ISNUMBER(SEARCH(U$1,$B889)),MAX(G$1:G888)+1)</f>
        <v>0</v>
      </c>
      <c r="H889" s="12" t="b">
        <f>IF(ISNUMBER(SEARCH(V$1,$B889)),MAX(H$1:H888)+1)</f>
        <v>0</v>
      </c>
      <c r="I889" s="12" t="b">
        <f>IF(ISNUMBER(SEARCH(W$1,$B889)),MAX(I$1:I888)+1)</f>
        <v>0</v>
      </c>
      <c r="J889" s="12" t="b">
        <f>IF(ISNUMBER(SEARCH(X$1,$B889)),MAX(J$1:J888)+1)</f>
        <v>0</v>
      </c>
      <c r="K889" s="12" t="b">
        <f>IF(ISNUMBER(SEARCH(Y$1,$B889)),MAX(K$1:K888)+1)</f>
        <v>0</v>
      </c>
      <c r="L889" s="12" t="b">
        <f>IF(ISNUMBER(SEARCH(Z$1,$B889)),MAX(L$1:L888)+1)</f>
        <v>0</v>
      </c>
      <c r="M889" s="12" t="b">
        <f>IF(ISNUMBER(SEARCH(AA$1,$B889)),MAX(M$1:M888)+1)</f>
        <v>0</v>
      </c>
      <c r="N889" s="12" t="b">
        <f>IF(ISNUMBER(SEARCH(AB$1,$B889)),MAX(N$1:N888)+1)</f>
        <v>0</v>
      </c>
      <c r="O889" s="12">
        <f>'AB Touchpoint System Workbook'!K900</f>
        <v>0</v>
      </c>
      <c r="P889" s="13">
        <f t="shared" si="27"/>
        <v>888</v>
      </c>
    </row>
    <row r="890" spans="1:16" x14ac:dyDescent="0.15">
      <c r="A890" s="9">
        <f>'AB Touchpoint System Workbook'!M901</f>
        <v>0</v>
      </c>
      <c r="B890" s="12" t="str">
        <f t="shared" si="26"/>
        <v>00</v>
      </c>
      <c r="C890" s="12" t="b">
        <f>IF(ISNUMBER(SEARCH(Q$1,$B890)),MAX(C$1:C889)+1)</f>
        <v>0</v>
      </c>
      <c r="D890" s="12" t="b">
        <f>IF(ISNUMBER(SEARCH(R$1,$B890)),MAX(D$1:D889)+1)</f>
        <v>0</v>
      </c>
      <c r="E890" s="12" t="b">
        <f>IF(ISNUMBER(SEARCH(S$1,$B890)),MAX(E$1:E889)+1)</f>
        <v>0</v>
      </c>
      <c r="F890" s="12" t="b">
        <f>IF(ISNUMBER(SEARCH(T$1,$B890)),MAX(F$1:F889)+1)</f>
        <v>0</v>
      </c>
      <c r="G890" s="12" t="b">
        <f>IF(ISNUMBER(SEARCH(U$1,$B890)),MAX(G$1:G889)+1)</f>
        <v>0</v>
      </c>
      <c r="H890" s="12" t="b">
        <f>IF(ISNUMBER(SEARCH(V$1,$B890)),MAX(H$1:H889)+1)</f>
        <v>0</v>
      </c>
      <c r="I890" s="12" t="b">
        <f>IF(ISNUMBER(SEARCH(W$1,$B890)),MAX(I$1:I889)+1)</f>
        <v>0</v>
      </c>
      <c r="J890" s="12" t="b">
        <f>IF(ISNUMBER(SEARCH(X$1,$B890)),MAX(J$1:J889)+1)</f>
        <v>0</v>
      </c>
      <c r="K890" s="12" t="b">
        <f>IF(ISNUMBER(SEARCH(Y$1,$B890)),MAX(K$1:K889)+1)</f>
        <v>0</v>
      </c>
      <c r="L890" s="12" t="b">
        <f>IF(ISNUMBER(SEARCH(Z$1,$B890)),MAX(L$1:L889)+1)</f>
        <v>0</v>
      </c>
      <c r="M890" s="12" t="b">
        <f>IF(ISNUMBER(SEARCH(AA$1,$B890)),MAX(M$1:M889)+1)</f>
        <v>0</v>
      </c>
      <c r="N890" s="12" t="b">
        <f>IF(ISNUMBER(SEARCH(AB$1,$B890)),MAX(N$1:N889)+1)</f>
        <v>0</v>
      </c>
      <c r="O890" s="12">
        <f>'AB Touchpoint System Workbook'!K901</f>
        <v>0</v>
      </c>
      <c r="P890" s="13">
        <f t="shared" si="27"/>
        <v>889</v>
      </c>
    </row>
    <row r="891" spans="1:16" x14ac:dyDescent="0.15">
      <c r="A891" s="9">
        <f>'AB Touchpoint System Workbook'!M902</f>
        <v>0</v>
      </c>
      <c r="B891" s="12" t="str">
        <f t="shared" si="26"/>
        <v>00</v>
      </c>
      <c r="C891" s="12" t="b">
        <f>IF(ISNUMBER(SEARCH(Q$1,$B891)),MAX(C$1:C890)+1)</f>
        <v>0</v>
      </c>
      <c r="D891" s="12" t="b">
        <f>IF(ISNUMBER(SEARCH(R$1,$B891)),MAX(D$1:D890)+1)</f>
        <v>0</v>
      </c>
      <c r="E891" s="12" t="b">
        <f>IF(ISNUMBER(SEARCH(S$1,$B891)),MAX(E$1:E890)+1)</f>
        <v>0</v>
      </c>
      <c r="F891" s="12" t="b">
        <f>IF(ISNUMBER(SEARCH(T$1,$B891)),MAX(F$1:F890)+1)</f>
        <v>0</v>
      </c>
      <c r="G891" s="12" t="b">
        <f>IF(ISNUMBER(SEARCH(U$1,$B891)),MAX(G$1:G890)+1)</f>
        <v>0</v>
      </c>
      <c r="H891" s="12" t="b">
        <f>IF(ISNUMBER(SEARCH(V$1,$B891)),MAX(H$1:H890)+1)</f>
        <v>0</v>
      </c>
      <c r="I891" s="12" t="b">
        <f>IF(ISNUMBER(SEARCH(W$1,$B891)),MAX(I$1:I890)+1)</f>
        <v>0</v>
      </c>
      <c r="J891" s="12" t="b">
        <f>IF(ISNUMBER(SEARCH(X$1,$B891)),MAX(J$1:J890)+1)</f>
        <v>0</v>
      </c>
      <c r="K891" s="12" t="b">
        <f>IF(ISNUMBER(SEARCH(Y$1,$B891)),MAX(K$1:K890)+1)</f>
        <v>0</v>
      </c>
      <c r="L891" s="12" t="b">
        <f>IF(ISNUMBER(SEARCH(Z$1,$B891)),MAX(L$1:L890)+1)</f>
        <v>0</v>
      </c>
      <c r="M891" s="12" t="b">
        <f>IF(ISNUMBER(SEARCH(AA$1,$B891)),MAX(M$1:M890)+1)</f>
        <v>0</v>
      </c>
      <c r="N891" s="12" t="b">
        <f>IF(ISNUMBER(SEARCH(AB$1,$B891)),MAX(N$1:N890)+1)</f>
        <v>0</v>
      </c>
      <c r="O891" s="12">
        <f>'AB Touchpoint System Workbook'!K902</f>
        <v>0</v>
      </c>
      <c r="P891" s="13">
        <f t="shared" si="27"/>
        <v>890</v>
      </c>
    </row>
    <row r="892" spans="1:16" x14ac:dyDescent="0.15">
      <c r="A892" s="9">
        <f>'AB Touchpoint System Workbook'!M903</f>
        <v>0</v>
      </c>
      <c r="B892" s="12" t="str">
        <f t="shared" si="26"/>
        <v>00</v>
      </c>
      <c r="C892" s="12" t="b">
        <f>IF(ISNUMBER(SEARCH(Q$1,$B892)),MAX(C$1:C891)+1)</f>
        <v>0</v>
      </c>
      <c r="D892" s="12" t="b">
        <f>IF(ISNUMBER(SEARCH(R$1,$B892)),MAX(D$1:D891)+1)</f>
        <v>0</v>
      </c>
      <c r="E892" s="12" t="b">
        <f>IF(ISNUMBER(SEARCH(S$1,$B892)),MAX(E$1:E891)+1)</f>
        <v>0</v>
      </c>
      <c r="F892" s="12" t="b">
        <f>IF(ISNUMBER(SEARCH(T$1,$B892)),MAX(F$1:F891)+1)</f>
        <v>0</v>
      </c>
      <c r="G892" s="12" t="b">
        <f>IF(ISNUMBER(SEARCH(U$1,$B892)),MAX(G$1:G891)+1)</f>
        <v>0</v>
      </c>
      <c r="H892" s="12" t="b">
        <f>IF(ISNUMBER(SEARCH(V$1,$B892)),MAX(H$1:H891)+1)</f>
        <v>0</v>
      </c>
      <c r="I892" s="12" t="b">
        <f>IF(ISNUMBER(SEARCH(W$1,$B892)),MAX(I$1:I891)+1)</f>
        <v>0</v>
      </c>
      <c r="J892" s="12" t="b">
        <f>IF(ISNUMBER(SEARCH(X$1,$B892)),MAX(J$1:J891)+1)</f>
        <v>0</v>
      </c>
      <c r="K892" s="12" t="b">
        <f>IF(ISNUMBER(SEARCH(Y$1,$B892)),MAX(K$1:K891)+1)</f>
        <v>0</v>
      </c>
      <c r="L892" s="12" t="b">
        <f>IF(ISNUMBER(SEARCH(Z$1,$B892)),MAX(L$1:L891)+1)</f>
        <v>0</v>
      </c>
      <c r="M892" s="12" t="b">
        <f>IF(ISNUMBER(SEARCH(AA$1,$B892)),MAX(M$1:M891)+1)</f>
        <v>0</v>
      </c>
      <c r="N892" s="12" t="b">
        <f>IF(ISNUMBER(SEARCH(AB$1,$B892)),MAX(N$1:N891)+1)</f>
        <v>0</v>
      </c>
      <c r="O892" s="12">
        <f>'AB Touchpoint System Workbook'!K903</f>
        <v>0</v>
      </c>
      <c r="P892" s="13">
        <f t="shared" si="27"/>
        <v>891</v>
      </c>
    </row>
    <row r="893" spans="1:16" x14ac:dyDescent="0.15">
      <c r="A893" s="9">
        <f>'AB Touchpoint System Workbook'!M904</f>
        <v>0</v>
      </c>
      <c r="B893" s="12" t="str">
        <f t="shared" si="26"/>
        <v>00</v>
      </c>
      <c r="C893" s="12" t="b">
        <f>IF(ISNUMBER(SEARCH(Q$1,$B893)),MAX(C$1:C892)+1)</f>
        <v>0</v>
      </c>
      <c r="D893" s="12" t="b">
        <f>IF(ISNUMBER(SEARCH(R$1,$B893)),MAX(D$1:D892)+1)</f>
        <v>0</v>
      </c>
      <c r="E893" s="12" t="b">
        <f>IF(ISNUMBER(SEARCH(S$1,$B893)),MAX(E$1:E892)+1)</f>
        <v>0</v>
      </c>
      <c r="F893" s="12" t="b">
        <f>IF(ISNUMBER(SEARCH(T$1,$B893)),MAX(F$1:F892)+1)</f>
        <v>0</v>
      </c>
      <c r="G893" s="12" t="b">
        <f>IF(ISNUMBER(SEARCH(U$1,$B893)),MAX(G$1:G892)+1)</f>
        <v>0</v>
      </c>
      <c r="H893" s="12" t="b">
        <f>IF(ISNUMBER(SEARCH(V$1,$B893)),MAX(H$1:H892)+1)</f>
        <v>0</v>
      </c>
      <c r="I893" s="12" t="b">
        <f>IF(ISNUMBER(SEARCH(W$1,$B893)),MAX(I$1:I892)+1)</f>
        <v>0</v>
      </c>
      <c r="J893" s="12" t="b">
        <f>IF(ISNUMBER(SEARCH(X$1,$B893)),MAX(J$1:J892)+1)</f>
        <v>0</v>
      </c>
      <c r="K893" s="12" t="b">
        <f>IF(ISNUMBER(SEARCH(Y$1,$B893)),MAX(K$1:K892)+1)</f>
        <v>0</v>
      </c>
      <c r="L893" s="12" t="b">
        <f>IF(ISNUMBER(SEARCH(Z$1,$B893)),MAX(L$1:L892)+1)</f>
        <v>0</v>
      </c>
      <c r="M893" s="12" t="b">
        <f>IF(ISNUMBER(SEARCH(AA$1,$B893)),MAX(M$1:M892)+1)</f>
        <v>0</v>
      </c>
      <c r="N893" s="12" t="b">
        <f>IF(ISNUMBER(SEARCH(AB$1,$B893)),MAX(N$1:N892)+1)</f>
        <v>0</v>
      </c>
      <c r="O893" s="12">
        <f>'AB Touchpoint System Workbook'!K904</f>
        <v>0</v>
      </c>
      <c r="P893" s="13">
        <f t="shared" si="27"/>
        <v>892</v>
      </c>
    </row>
    <row r="894" spans="1:16" x14ac:dyDescent="0.15">
      <c r="A894" s="9">
        <f>'AB Touchpoint System Workbook'!M905</f>
        <v>0</v>
      </c>
      <c r="B894" s="12" t="str">
        <f t="shared" si="26"/>
        <v>00</v>
      </c>
      <c r="C894" s="12" t="b">
        <f>IF(ISNUMBER(SEARCH(Q$1,$B894)),MAX(C$1:C893)+1)</f>
        <v>0</v>
      </c>
      <c r="D894" s="12" t="b">
        <f>IF(ISNUMBER(SEARCH(R$1,$B894)),MAX(D$1:D893)+1)</f>
        <v>0</v>
      </c>
      <c r="E894" s="12" t="b">
        <f>IF(ISNUMBER(SEARCH(S$1,$B894)),MAX(E$1:E893)+1)</f>
        <v>0</v>
      </c>
      <c r="F894" s="12" t="b">
        <f>IF(ISNUMBER(SEARCH(T$1,$B894)),MAX(F$1:F893)+1)</f>
        <v>0</v>
      </c>
      <c r="G894" s="12" t="b">
        <f>IF(ISNUMBER(SEARCH(U$1,$B894)),MAX(G$1:G893)+1)</f>
        <v>0</v>
      </c>
      <c r="H894" s="12" t="b">
        <f>IF(ISNUMBER(SEARCH(V$1,$B894)),MAX(H$1:H893)+1)</f>
        <v>0</v>
      </c>
      <c r="I894" s="12" t="b">
        <f>IF(ISNUMBER(SEARCH(W$1,$B894)),MAX(I$1:I893)+1)</f>
        <v>0</v>
      </c>
      <c r="J894" s="12" t="b">
        <f>IF(ISNUMBER(SEARCH(X$1,$B894)),MAX(J$1:J893)+1)</f>
        <v>0</v>
      </c>
      <c r="K894" s="12" t="b">
        <f>IF(ISNUMBER(SEARCH(Y$1,$B894)),MAX(K$1:K893)+1)</f>
        <v>0</v>
      </c>
      <c r="L894" s="12" t="b">
        <f>IF(ISNUMBER(SEARCH(Z$1,$B894)),MAX(L$1:L893)+1)</f>
        <v>0</v>
      </c>
      <c r="M894" s="12" t="b">
        <f>IF(ISNUMBER(SEARCH(AA$1,$B894)),MAX(M$1:M893)+1)</f>
        <v>0</v>
      </c>
      <c r="N894" s="12" t="b">
        <f>IF(ISNUMBER(SEARCH(AB$1,$B894)),MAX(N$1:N893)+1)</f>
        <v>0</v>
      </c>
      <c r="O894" s="12">
        <f>'AB Touchpoint System Workbook'!K905</f>
        <v>0</v>
      </c>
      <c r="P894" s="13">
        <f t="shared" si="27"/>
        <v>893</v>
      </c>
    </row>
    <row r="895" spans="1:16" x14ac:dyDescent="0.15">
      <c r="A895" s="9">
        <f>'AB Touchpoint System Workbook'!M906</f>
        <v>0</v>
      </c>
      <c r="B895" s="12" t="str">
        <f t="shared" si="26"/>
        <v>00</v>
      </c>
      <c r="C895" s="12" t="b">
        <f>IF(ISNUMBER(SEARCH(Q$1,$B895)),MAX(C$1:C894)+1)</f>
        <v>0</v>
      </c>
      <c r="D895" s="12" t="b">
        <f>IF(ISNUMBER(SEARCH(R$1,$B895)),MAX(D$1:D894)+1)</f>
        <v>0</v>
      </c>
      <c r="E895" s="12" t="b">
        <f>IF(ISNUMBER(SEARCH(S$1,$B895)),MAX(E$1:E894)+1)</f>
        <v>0</v>
      </c>
      <c r="F895" s="12" t="b">
        <f>IF(ISNUMBER(SEARCH(T$1,$B895)),MAX(F$1:F894)+1)</f>
        <v>0</v>
      </c>
      <c r="G895" s="12" t="b">
        <f>IF(ISNUMBER(SEARCH(U$1,$B895)),MAX(G$1:G894)+1)</f>
        <v>0</v>
      </c>
      <c r="H895" s="12" t="b">
        <f>IF(ISNUMBER(SEARCH(V$1,$B895)),MAX(H$1:H894)+1)</f>
        <v>0</v>
      </c>
      <c r="I895" s="12" t="b">
        <f>IF(ISNUMBER(SEARCH(W$1,$B895)),MAX(I$1:I894)+1)</f>
        <v>0</v>
      </c>
      <c r="J895" s="12" t="b">
        <f>IF(ISNUMBER(SEARCH(X$1,$B895)),MAX(J$1:J894)+1)</f>
        <v>0</v>
      </c>
      <c r="K895" s="12" t="b">
        <f>IF(ISNUMBER(SEARCH(Y$1,$B895)),MAX(K$1:K894)+1)</f>
        <v>0</v>
      </c>
      <c r="L895" s="12" t="b">
        <f>IF(ISNUMBER(SEARCH(Z$1,$B895)),MAX(L$1:L894)+1)</f>
        <v>0</v>
      </c>
      <c r="M895" s="12" t="b">
        <f>IF(ISNUMBER(SEARCH(AA$1,$B895)),MAX(M$1:M894)+1)</f>
        <v>0</v>
      </c>
      <c r="N895" s="12" t="b">
        <f>IF(ISNUMBER(SEARCH(AB$1,$B895)),MAX(N$1:N894)+1)</f>
        <v>0</v>
      </c>
      <c r="O895" s="12">
        <f>'AB Touchpoint System Workbook'!K906</f>
        <v>0</v>
      </c>
      <c r="P895" s="13">
        <f t="shared" si="27"/>
        <v>894</v>
      </c>
    </row>
    <row r="896" spans="1:16" x14ac:dyDescent="0.15">
      <c r="A896" s="9">
        <f>'AB Touchpoint System Workbook'!M907</f>
        <v>0</v>
      </c>
      <c r="B896" s="12" t="str">
        <f t="shared" si="26"/>
        <v>00</v>
      </c>
      <c r="C896" s="12" t="b">
        <f>IF(ISNUMBER(SEARCH(Q$1,$B896)),MAX(C$1:C895)+1)</f>
        <v>0</v>
      </c>
      <c r="D896" s="12" t="b">
        <f>IF(ISNUMBER(SEARCH(R$1,$B896)),MAX(D$1:D895)+1)</f>
        <v>0</v>
      </c>
      <c r="E896" s="12" t="b">
        <f>IF(ISNUMBER(SEARCH(S$1,$B896)),MAX(E$1:E895)+1)</f>
        <v>0</v>
      </c>
      <c r="F896" s="12" t="b">
        <f>IF(ISNUMBER(SEARCH(T$1,$B896)),MAX(F$1:F895)+1)</f>
        <v>0</v>
      </c>
      <c r="G896" s="12" t="b">
        <f>IF(ISNUMBER(SEARCH(U$1,$B896)),MAX(G$1:G895)+1)</f>
        <v>0</v>
      </c>
      <c r="H896" s="12" t="b">
        <f>IF(ISNUMBER(SEARCH(V$1,$B896)),MAX(H$1:H895)+1)</f>
        <v>0</v>
      </c>
      <c r="I896" s="12" t="b">
        <f>IF(ISNUMBER(SEARCH(W$1,$B896)),MAX(I$1:I895)+1)</f>
        <v>0</v>
      </c>
      <c r="J896" s="12" t="b">
        <f>IF(ISNUMBER(SEARCH(X$1,$B896)),MAX(J$1:J895)+1)</f>
        <v>0</v>
      </c>
      <c r="K896" s="12" t="b">
        <f>IF(ISNUMBER(SEARCH(Y$1,$B896)),MAX(K$1:K895)+1)</f>
        <v>0</v>
      </c>
      <c r="L896" s="12" t="b">
        <f>IF(ISNUMBER(SEARCH(Z$1,$B896)),MAX(L$1:L895)+1)</f>
        <v>0</v>
      </c>
      <c r="M896" s="12" t="b">
        <f>IF(ISNUMBER(SEARCH(AA$1,$B896)),MAX(M$1:M895)+1)</f>
        <v>0</v>
      </c>
      <c r="N896" s="12" t="b">
        <f>IF(ISNUMBER(SEARCH(AB$1,$B896)),MAX(N$1:N895)+1)</f>
        <v>0</v>
      </c>
      <c r="O896" s="12">
        <f>'AB Touchpoint System Workbook'!K907</f>
        <v>0</v>
      </c>
      <c r="P896" s="13">
        <f t="shared" si="27"/>
        <v>895</v>
      </c>
    </row>
    <row r="897" spans="1:16" x14ac:dyDescent="0.15">
      <c r="A897" s="9">
        <f>'AB Touchpoint System Workbook'!M908</f>
        <v>0</v>
      </c>
      <c r="B897" s="12" t="str">
        <f t="shared" si="26"/>
        <v>00</v>
      </c>
      <c r="C897" s="12" t="b">
        <f>IF(ISNUMBER(SEARCH(Q$1,$B897)),MAX(C$1:C896)+1)</f>
        <v>0</v>
      </c>
      <c r="D897" s="12" t="b">
        <f>IF(ISNUMBER(SEARCH(R$1,$B897)),MAX(D$1:D896)+1)</f>
        <v>0</v>
      </c>
      <c r="E897" s="12" t="b">
        <f>IF(ISNUMBER(SEARCH(S$1,$B897)),MAX(E$1:E896)+1)</f>
        <v>0</v>
      </c>
      <c r="F897" s="12" t="b">
        <f>IF(ISNUMBER(SEARCH(T$1,$B897)),MAX(F$1:F896)+1)</f>
        <v>0</v>
      </c>
      <c r="G897" s="12" t="b">
        <f>IF(ISNUMBER(SEARCH(U$1,$B897)),MAX(G$1:G896)+1)</f>
        <v>0</v>
      </c>
      <c r="H897" s="12" t="b">
        <f>IF(ISNUMBER(SEARCH(V$1,$B897)),MAX(H$1:H896)+1)</f>
        <v>0</v>
      </c>
      <c r="I897" s="12" t="b">
        <f>IF(ISNUMBER(SEARCH(W$1,$B897)),MAX(I$1:I896)+1)</f>
        <v>0</v>
      </c>
      <c r="J897" s="12" t="b">
        <f>IF(ISNUMBER(SEARCH(X$1,$B897)),MAX(J$1:J896)+1)</f>
        <v>0</v>
      </c>
      <c r="K897" s="12" t="b">
        <f>IF(ISNUMBER(SEARCH(Y$1,$B897)),MAX(K$1:K896)+1)</f>
        <v>0</v>
      </c>
      <c r="L897" s="12" t="b">
        <f>IF(ISNUMBER(SEARCH(Z$1,$B897)),MAX(L$1:L896)+1)</f>
        <v>0</v>
      </c>
      <c r="M897" s="12" t="b">
        <f>IF(ISNUMBER(SEARCH(AA$1,$B897)),MAX(M$1:M896)+1)</f>
        <v>0</v>
      </c>
      <c r="N897" s="12" t="b">
        <f>IF(ISNUMBER(SEARCH(AB$1,$B897)),MAX(N$1:N896)+1)</f>
        <v>0</v>
      </c>
      <c r="O897" s="12">
        <f>'AB Touchpoint System Workbook'!K908</f>
        <v>0</v>
      </c>
      <c r="P897" s="13">
        <f t="shared" si="27"/>
        <v>896</v>
      </c>
    </row>
    <row r="898" spans="1:16" x14ac:dyDescent="0.15">
      <c r="A898" s="9">
        <f>'AB Touchpoint System Workbook'!M909</f>
        <v>0</v>
      </c>
      <c r="B898" s="12" t="str">
        <f t="shared" si="26"/>
        <v>00</v>
      </c>
      <c r="C898" s="12" t="b">
        <f>IF(ISNUMBER(SEARCH(Q$1,$B898)),MAX(C$1:C897)+1)</f>
        <v>0</v>
      </c>
      <c r="D898" s="12" t="b">
        <f>IF(ISNUMBER(SEARCH(R$1,$B898)),MAX(D$1:D897)+1)</f>
        <v>0</v>
      </c>
      <c r="E898" s="12" t="b">
        <f>IF(ISNUMBER(SEARCH(S$1,$B898)),MAX(E$1:E897)+1)</f>
        <v>0</v>
      </c>
      <c r="F898" s="12" t="b">
        <f>IF(ISNUMBER(SEARCH(T$1,$B898)),MAX(F$1:F897)+1)</f>
        <v>0</v>
      </c>
      <c r="G898" s="12" t="b">
        <f>IF(ISNUMBER(SEARCH(U$1,$B898)),MAX(G$1:G897)+1)</f>
        <v>0</v>
      </c>
      <c r="H898" s="12" t="b">
        <f>IF(ISNUMBER(SEARCH(V$1,$B898)),MAX(H$1:H897)+1)</f>
        <v>0</v>
      </c>
      <c r="I898" s="12" t="b">
        <f>IF(ISNUMBER(SEARCH(W$1,$B898)),MAX(I$1:I897)+1)</f>
        <v>0</v>
      </c>
      <c r="J898" s="12" t="b">
        <f>IF(ISNUMBER(SEARCH(X$1,$B898)),MAX(J$1:J897)+1)</f>
        <v>0</v>
      </c>
      <c r="K898" s="12" t="b">
        <f>IF(ISNUMBER(SEARCH(Y$1,$B898)),MAX(K$1:K897)+1)</f>
        <v>0</v>
      </c>
      <c r="L898" s="12" t="b">
        <f>IF(ISNUMBER(SEARCH(Z$1,$B898)),MAX(L$1:L897)+1)</f>
        <v>0</v>
      </c>
      <c r="M898" s="12" t="b">
        <f>IF(ISNUMBER(SEARCH(AA$1,$B898)),MAX(M$1:M897)+1)</f>
        <v>0</v>
      </c>
      <c r="N898" s="12" t="b">
        <f>IF(ISNUMBER(SEARCH(AB$1,$B898)),MAX(N$1:N897)+1)</f>
        <v>0</v>
      </c>
      <c r="O898" s="12">
        <f>'AB Touchpoint System Workbook'!K909</f>
        <v>0</v>
      </c>
      <c r="P898" s="13">
        <f t="shared" si="27"/>
        <v>897</v>
      </c>
    </row>
    <row r="899" spans="1:16" x14ac:dyDescent="0.15">
      <c r="A899" s="9">
        <f>'AB Touchpoint System Workbook'!M910</f>
        <v>0</v>
      </c>
      <c r="B899" s="12" t="str">
        <f t="shared" ref="B899:B962" si="28">O899&amp;A899</f>
        <v>00</v>
      </c>
      <c r="C899" s="12" t="b">
        <f>IF(ISNUMBER(SEARCH(Q$1,$B899)),MAX(C$1:C898)+1)</f>
        <v>0</v>
      </c>
      <c r="D899" s="12" t="b">
        <f>IF(ISNUMBER(SEARCH(R$1,$B899)),MAX(D$1:D898)+1)</f>
        <v>0</v>
      </c>
      <c r="E899" s="12" t="b">
        <f>IF(ISNUMBER(SEARCH(S$1,$B899)),MAX(E$1:E898)+1)</f>
        <v>0</v>
      </c>
      <c r="F899" s="12" t="b">
        <f>IF(ISNUMBER(SEARCH(T$1,$B899)),MAX(F$1:F898)+1)</f>
        <v>0</v>
      </c>
      <c r="G899" s="12" t="b">
        <f>IF(ISNUMBER(SEARCH(U$1,$B899)),MAX(G$1:G898)+1)</f>
        <v>0</v>
      </c>
      <c r="H899" s="12" t="b">
        <f>IF(ISNUMBER(SEARCH(V$1,$B899)),MAX(H$1:H898)+1)</f>
        <v>0</v>
      </c>
      <c r="I899" s="12" t="b">
        <f>IF(ISNUMBER(SEARCH(W$1,$B899)),MAX(I$1:I898)+1)</f>
        <v>0</v>
      </c>
      <c r="J899" s="12" t="b">
        <f>IF(ISNUMBER(SEARCH(X$1,$B899)),MAX(J$1:J898)+1)</f>
        <v>0</v>
      </c>
      <c r="K899" s="12" t="b">
        <f>IF(ISNUMBER(SEARCH(Y$1,$B899)),MAX(K$1:K898)+1)</f>
        <v>0</v>
      </c>
      <c r="L899" s="12" t="b">
        <f>IF(ISNUMBER(SEARCH(Z$1,$B899)),MAX(L$1:L898)+1)</f>
        <v>0</v>
      </c>
      <c r="M899" s="12" t="b">
        <f>IF(ISNUMBER(SEARCH(AA$1,$B899)),MAX(M$1:M898)+1)</f>
        <v>0</v>
      </c>
      <c r="N899" s="12" t="b">
        <f>IF(ISNUMBER(SEARCH(AB$1,$B899)),MAX(N$1:N898)+1)</f>
        <v>0</v>
      </c>
      <c r="O899" s="12">
        <f>'AB Touchpoint System Workbook'!K910</f>
        <v>0</v>
      </c>
      <c r="P899" s="13">
        <f t="shared" si="27"/>
        <v>898</v>
      </c>
    </row>
    <row r="900" spans="1:16" x14ac:dyDescent="0.15">
      <c r="A900" s="9">
        <f>'AB Touchpoint System Workbook'!M911</f>
        <v>0</v>
      </c>
      <c r="B900" s="12" t="str">
        <f t="shared" si="28"/>
        <v>00</v>
      </c>
      <c r="C900" s="12" t="b">
        <f>IF(ISNUMBER(SEARCH(Q$1,$B900)),MAX(C$1:C899)+1)</f>
        <v>0</v>
      </c>
      <c r="D900" s="12" t="b">
        <f>IF(ISNUMBER(SEARCH(R$1,$B900)),MAX(D$1:D899)+1)</f>
        <v>0</v>
      </c>
      <c r="E900" s="12" t="b">
        <f>IF(ISNUMBER(SEARCH(S$1,$B900)),MAX(E$1:E899)+1)</f>
        <v>0</v>
      </c>
      <c r="F900" s="12" t="b">
        <f>IF(ISNUMBER(SEARCH(T$1,$B900)),MAX(F$1:F899)+1)</f>
        <v>0</v>
      </c>
      <c r="G900" s="12" t="b">
        <f>IF(ISNUMBER(SEARCH(U$1,$B900)),MAX(G$1:G899)+1)</f>
        <v>0</v>
      </c>
      <c r="H900" s="12" t="b">
        <f>IF(ISNUMBER(SEARCH(V$1,$B900)),MAX(H$1:H899)+1)</f>
        <v>0</v>
      </c>
      <c r="I900" s="12" t="b">
        <f>IF(ISNUMBER(SEARCH(W$1,$B900)),MAX(I$1:I899)+1)</f>
        <v>0</v>
      </c>
      <c r="J900" s="12" t="b">
        <f>IF(ISNUMBER(SEARCH(X$1,$B900)),MAX(J$1:J899)+1)</f>
        <v>0</v>
      </c>
      <c r="K900" s="12" t="b">
        <f>IF(ISNUMBER(SEARCH(Y$1,$B900)),MAX(K$1:K899)+1)</f>
        <v>0</v>
      </c>
      <c r="L900" s="12" t="b">
        <f>IF(ISNUMBER(SEARCH(Z$1,$B900)),MAX(L$1:L899)+1)</f>
        <v>0</v>
      </c>
      <c r="M900" s="12" t="b">
        <f>IF(ISNUMBER(SEARCH(AA$1,$B900)),MAX(M$1:M899)+1)</f>
        <v>0</v>
      </c>
      <c r="N900" s="12" t="b">
        <f>IF(ISNUMBER(SEARCH(AB$1,$B900)),MAX(N$1:N899)+1)</f>
        <v>0</v>
      </c>
      <c r="O900" s="12">
        <f>'AB Touchpoint System Workbook'!K911</f>
        <v>0</v>
      </c>
      <c r="P900" s="13">
        <f t="shared" ref="P900:P963" si="29">P899+1</f>
        <v>899</v>
      </c>
    </row>
    <row r="901" spans="1:16" x14ac:dyDescent="0.15">
      <c r="A901" s="9">
        <f>'AB Touchpoint System Workbook'!M912</f>
        <v>0</v>
      </c>
      <c r="B901" s="12" t="str">
        <f t="shared" si="28"/>
        <v>00</v>
      </c>
      <c r="C901" s="12" t="b">
        <f>IF(ISNUMBER(SEARCH(Q$1,$B901)),MAX(C$1:C900)+1)</f>
        <v>0</v>
      </c>
      <c r="D901" s="12" t="b">
        <f>IF(ISNUMBER(SEARCH(R$1,$B901)),MAX(D$1:D900)+1)</f>
        <v>0</v>
      </c>
      <c r="E901" s="12" t="b">
        <f>IF(ISNUMBER(SEARCH(S$1,$B901)),MAX(E$1:E900)+1)</f>
        <v>0</v>
      </c>
      <c r="F901" s="12" t="b">
        <f>IF(ISNUMBER(SEARCH(T$1,$B901)),MAX(F$1:F900)+1)</f>
        <v>0</v>
      </c>
      <c r="G901" s="12" t="b">
        <f>IF(ISNUMBER(SEARCH(U$1,$B901)),MAX(G$1:G900)+1)</f>
        <v>0</v>
      </c>
      <c r="H901" s="12" t="b">
        <f>IF(ISNUMBER(SEARCH(V$1,$B901)),MAX(H$1:H900)+1)</f>
        <v>0</v>
      </c>
      <c r="I901" s="12" t="b">
        <f>IF(ISNUMBER(SEARCH(W$1,$B901)),MAX(I$1:I900)+1)</f>
        <v>0</v>
      </c>
      <c r="J901" s="12" t="b">
        <f>IF(ISNUMBER(SEARCH(X$1,$B901)),MAX(J$1:J900)+1)</f>
        <v>0</v>
      </c>
      <c r="K901" s="12" t="b">
        <f>IF(ISNUMBER(SEARCH(Y$1,$B901)),MAX(K$1:K900)+1)</f>
        <v>0</v>
      </c>
      <c r="L901" s="12" t="b">
        <f>IF(ISNUMBER(SEARCH(Z$1,$B901)),MAX(L$1:L900)+1)</f>
        <v>0</v>
      </c>
      <c r="M901" s="12" t="b">
        <f>IF(ISNUMBER(SEARCH(AA$1,$B901)),MAX(M$1:M900)+1)</f>
        <v>0</v>
      </c>
      <c r="N901" s="12" t="b">
        <f>IF(ISNUMBER(SEARCH(AB$1,$B901)),MAX(N$1:N900)+1)</f>
        <v>0</v>
      </c>
      <c r="O901" s="12">
        <f>'AB Touchpoint System Workbook'!K912</f>
        <v>0</v>
      </c>
      <c r="P901" s="13">
        <f t="shared" si="29"/>
        <v>900</v>
      </c>
    </row>
    <row r="902" spans="1:16" x14ac:dyDescent="0.15">
      <c r="A902" s="9">
        <f>'AB Touchpoint System Workbook'!M913</f>
        <v>0</v>
      </c>
      <c r="B902" s="12" t="str">
        <f t="shared" si="28"/>
        <v>00</v>
      </c>
      <c r="C902" s="12" t="b">
        <f>IF(ISNUMBER(SEARCH(Q$1,$B902)),MAX(C$1:C901)+1)</f>
        <v>0</v>
      </c>
      <c r="D902" s="12" t="b">
        <f>IF(ISNUMBER(SEARCH(R$1,$B902)),MAX(D$1:D901)+1)</f>
        <v>0</v>
      </c>
      <c r="E902" s="12" t="b">
        <f>IF(ISNUMBER(SEARCH(S$1,$B902)),MAX(E$1:E901)+1)</f>
        <v>0</v>
      </c>
      <c r="F902" s="12" t="b">
        <f>IF(ISNUMBER(SEARCH(T$1,$B902)),MAX(F$1:F901)+1)</f>
        <v>0</v>
      </c>
      <c r="G902" s="12" t="b">
        <f>IF(ISNUMBER(SEARCH(U$1,$B902)),MAX(G$1:G901)+1)</f>
        <v>0</v>
      </c>
      <c r="H902" s="12" t="b">
        <f>IF(ISNUMBER(SEARCH(V$1,$B902)),MAX(H$1:H901)+1)</f>
        <v>0</v>
      </c>
      <c r="I902" s="12" t="b">
        <f>IF(ISNUMBER(SEARCH(W$1,$B902)),MAX(I$1:I901)+1)</f>
        <v>0</v>
      </c>
      <c r="J902" s="12" t="b">
        <f>IF(ISNUMBER(SEARCH(X$1,$B902)),MAX(J$1:J901)+1)</f>
        <v>0</v>
      </c>
      <c r="K902" s="12" t="b">
        <f>IF(ISNUMBER(SEARCH(Y$1,$B902)),MAX(K$1:K901)+1)</f>
        <v>0</v>
      </c>
      <c r="L902" s="12" t="b">
        <f>IF(ISNUMBER(SEARCH(Z$1,$B902)),MAX(L$1:L901)+1)</f>
        <v>0</v>
      </c>
      <c r="M902" s="12" t="b">
        <f>IF(ISNUMBER(SEARCH(AA$1,$B902)),MAX(M$1:M901)+1)</f>
        <v>0</v>
      </c>
      <c r="N902" s="12" t="b">
        <f>IF(ISNUMBER(SEARCH(AB$1,$B902)),MAX(N$1:N901)+1)</f>
        <v>0</v>
      </c>
      <c r="O902" s="12">
        <f>'AB Touchpoint System Workbook'!K913</f>
        <v>0</v>
      </c>
      <c r="P902" s="13">
        <f t="shared" si="29"/>
        <v>901</v>
      </c>
    </row>
    <row r="903" spans="1:16" x14ac:dyDescent="0.15">
      <c r="A903" s="9">
        <f>'AB Touchpoint System Workbook'!M914</f>
        <v>0</v>
      </c>
      <c r="B903" s="12" t="str">
        <f t="shared" si="28"/>
        <v>00</v>
      </c>
      <c r="C903" s="12" t="b">
        <f>IF(ISNUMBER(SEARCH(Q$1,$B903)),MAX(C$1:C902)+1)</f>
        <v>0</v>
      </c>
      <c r="D903" s="12" t="b">
        <f>IF(ISNUMBER(SEARCH(R$1,$B903)),MAX(D$1:D902)+1)</f>
        <v>0</v>
      </c>
      <c r="E903" s="12" t="b">
        <f>IF(ISNUMBER(SEARCH(S$1,$B903)),MAX(E$1:E902)+1)</f>
        <v>0</v>
      </c>
      <c r="F903" s="12" t="b">
        <f>IF(ISNUMBER(SEARCH(T$1,$B903)),MAX(F$1:F902)+1)</f>
        <v>0</v>
      </c>
      <c r="G903" s="12" t="b">
        <f>IF(ISNUMBER(SEARCH(U$1,$B903)),MAX(G$1:G902)+1)</f>
        <v>0</v>
      </c>
      <c r="H903" s="12" t="b">
        <f>IF(ISNUMBER(SEARCH(V$1,$B903)),MAX(H$1:H902)+1)</f>
        <v>0</v>
      </c>
      <c r="I903" s="12" t="b">
        <f>IF(ISNUMBER(SEARCH(W$1,$B903)),MAX(I$1:I902)+1)</f>
        <v>0</v>
      </c>
      <c r="J903" s="12" t="b">
        <f>IF(ISNUMBER(SEARCH(X$1,$B903)),MAX(J$1:J902)+1)</f>
        <v>0</v>
      </c>
      <c r="K903" s="12" t="b">
        <f>IF(ISNUMBER(SEARCH(Y$1,$B903)),MAX(K$1:K902)+1)</f>
        <v>0</v>
      </c>
      <c r="L903" s="12" t="b">
        <f>IF(ISNUMBER(SEARCH(Z$1,$B903)),MAX(L$1:L902)+1)</f>
        <v>0</v>
      </c>
      <c r="M903" s="12" t="b">
        <f>IF(ISNUMBER(SEARCH(AA$1,$B903)),MAX(M$1:M902)+1)</f>
        <v>0</v>
      </c>
      <c r="N903" s="12" t="b">
        <f>IF(ISNUMBER(SEARCH(AB$1,$B903)),MAX(N$1:N902)+1)</f>
        <v>0</v>
      </c>
      <c r="O903" s="12">
        <f>'AB Touchpoint System Workbook'!K914</f>
        <v>0</v>
      </c>
      <c r="P903" s="13">
        <f t="shared" si="29"/>
        <v>902</v>
      </c>
    </row>
    <row r="904" spans="1:16" x14ac:dyDescent="0.15">
      <c r="A904" s="9">
        <f>'AB Touchpoint System Workbook'!M915</f>
        <v>0</v>
      </c>
      <c r="B904" s="12" t="str">
        <f t="shared" si="28"/>
        <v>00</v>
      </c>
      <c r="C904" s="12" t="b">
        <f>IF(ISNUMBER(SEARCH(Q$1,$B904)),MAX(C$1:C903)+1)</f>
        <v>0</v>
      </c>
      <c r="D904" s="12" t="b">
        <f>IF(ISNUMBER(SEARCH(R$1,$B904)),MAX(D$1:D903)+1)</f>
        <v>0</v>
      </c>
      <c r="E904" s="12" t="b">
        <f>IF(ISNUMBER(SEARCH(S$1,$B904)),MAX(E$1:E903)+1)</f>
        <v>0</v>
      </c>
      <c r="F904" s="12" t="b">
        <f>IF(ISNUMBER(SEARCH(T$1,$B904)),MAX(F$1:F903)+1)</f>
        <v>0</v>
      </c>
      <c r="G904" s="12" t="b">
        <f>IF(ISNUMBER(SEARCH(U$1,$B904)),MAX(G$1:G903)+1)</f>
        <v>0</v>
      </c>
      <c r="H904" s="12" t="b">
        <f>IF(ISNUMBER(SEARCH(V$1,$B904)),MAX(H$1:H903)+1)</f>
        <v>0</v>
      </c>
      <c r="I904" s="12" t="b">
        <f>IF(ISNUMBER(SEARCH(W$1,$B904)),MAX(I$1:I903)+1)</f>
        <v>0</v>
      </c>
      <c r="J904" s="12" t="b">
        <f>IF(ISNUMBER(SEARCH(X$1,$B904)),MAX(J$1:J903)+1)</f>
        <v>0</v>
      </c>
      <c r="K904" s="12" t="b">
        <f>IF(ISNUMBER(SEARCH(Y$1,$B904)),MAX(K$1:K903)+1)</f>
        <v>0</v>
      </c>
      <c r="L904" s="12" t="b">
        <f>IF(ISNUMBER(SEARCH(Z$1,$B904)),MAX(L$1:L903)+1)</f>
        <v>0</v>
      </c>
      <c r="M904" s="12" t="b">
        <f>IF(ISNUMBER(SEARCH(AA$1,$B904)),MAX(M$1:M903)+1)</f>
        <v>0</v>
      </c>
      <c r="N904" s="12" t="b">
        <f>IF(ISNUMBER(SEARCH(AB$1,$B904)),MAX(N$1:N903)+1)</f>
        <v>0</v>
      </c>
      <c r="O904" s="12">
        <f>'AB Touchpoint System Workbook'!K915</f>
        <v>0</v>
      </c>
      <c r="P904" s="13">
        <f t="shared" si="29"/>
        <v>903</v>
      </c>
    </row>
    <row r="905" spans="1:16" x14ac:dyDescent="0.15">
      <c r="A905" s="9">
        <f>'AB Touchpoint System Workbook'!M916</f>
        <v>0</v>
      </c>
      <c r="B905" s="12" t="str">
        <f t="shared" si="28"/>
        <v>00</v>
      </c>
      <c r="C905" s="12" t="b">
        <f>IF(ISNUMBER(SEARCH(Q$1,$B905)),MAX(C$1:C904)+1)</f>
        <v>0</v>
      </c>
      <c r="D905" s="12" t="b">
        <f>IF(ISNUMBER(SEARCH(R$1,$B905)),MAX(D$1:D904)+1)</f>
        <v>0</v>
      </c>
      <c r="E905" s="12" t="b">
        <f>IF(ISNUMBER(SEARCH(S$1,$B905)),MAX(E$1:E904)+1)</f>
        <v>0</v>
      </c>
      <c r="F905" s="12" t="b">
        <f>IF(ISNUMBER(SEARCH(T$1,$B905)),MAX(F$1:F904)+1)</f>
        <v>0</v>
      </c>
      <c r="G905" s="12" t="b">
        <f>IF(ISNUMBER(SEARCH(U$1,$B905)),MAX(G$1:G904)+1)</f>
        <v>0</v>
      </c>
      <c r="H905" s="12" t="b">
        <f>IF(ISNUMBER(SEARCH(V$1,$B905)),MAX(H$1:H904)+1)</f>
        <v>0</v>
      </c>
      <c r="I905" s="12" t="b">
        <f>IF(ISNUMBER(SEARCH(W$1,$B905)),MAX(I$1:I904)+1)</f>
        <v>0</v>
      </c>
      <c r="J905" s="12" t="b">
        <f>IF(ISNUMBER(SEARCH(X$1,$B905)),MAX(J$1:J904)+1)</f>
        <v>0</v>
      </c>
      <c r="K905" s="12" t="b">
        <f>IF(ISNUMBER(SEARCH(Y$1,$B905)),MAX(K$1:K904)+1)</f>
        <v>0</v>
      </c>
      <c r="L905" s="12" t="b">
        <f>IF(ISNUMBER(SEARCH(Z$1,$B905)),MAX(L$1:L904)+1)</f>
        <v>0</v>
      </c>
      <c r="M905" s="12" t="b">
        <f>IF(ISNUMBER(SEARCH(AA$1,$B905)),MAX(M$1:M904)+1)</f>
        <v>0</v>
      </c>
      <c r="N905" s="12" t="b">
        <f>IF(ISNUMBER(SEARCH(AB$1,$B905)),MAX(N$1:N904)+1)</f>
        <v>0</v>
      </c>
      <c r="O905" s="12">
        <f>'AB Touchpoint System Workbook'!K916</f>
        <v>0</v>
      </c>
      <c r="P905" s="13">
        <f t="shared" si="29"/>
        <v>904</v>
      </c>
    </row>
    <row r="906" spans="1:16" x14ac:dyDescent="0.15">
      <c r="A906" s="9">
        <f>'AB Touchpoint System Workbook'!M917</f>
        <v>0</v>
      </c>
      <c r="B906" s="12" t="str">
        <f t="shared" si="28"/>
        <v>00</v>
      </c>
      <c r="C906" s="12" t="b">
        <f>IF(ISNUMBER(SEARCH(Q$1,$B906)),MAX(C$1:C905)+1)</f>
        <v>0</v>
      </c>
      <c r="D906" s="12" t="b">
        <f>IF(ISNUMBER(SEARCH(R$1,$B906)),MAX(D$1:D905)+1)</f>
        <v>0</v>
      </c>
      <c r="E906" s="12" t="b">
        <f>IF(ISNUMBER(SEARCH(S$1,$B906)),MAX(E$1:E905)+1)</f>
        <v>0</v>
      </c>
      <c r="F906" s="12" t="b">
        <f>IF(ISNUMBER(SEARCH(T$1,$B906)),MAX(F$1:F905)+1)</f>
        <v>0</v>
      </c>
      <c r="G906" s="12" t="b">
        <f>IF(ISNUMBER(SEARCH(U$1,$B906)),MAX(G$1:G905)+1)</f>
        <v>0</v>
      </c>
      <c r="H906" s="12" t="b">
        <f>IF(ISNUMBER(SEARCH(V$1,$B906)),MAX(H$1:H905)+1)</f>
        <v>0</v>
      </c>
      <c r="I906" s="12" t="b">
        <f>IF(ISNUMBER(SEARCH(W$1,$B906)),MAX(I$1:I905)+1)</f>
        <v>0</v>
      </c>
      <c r="J906" s="12" t="b">
        <f>IF(ISNUMBER(SEARCH(X$1,$B906)),MAX(J$1:J905)+1)</f>
        <v>0</v>
      </c>
      <c r="K906" s="12" t="b">
        <f>IF(ISNUMBER(SEARCH(Y$1,$B906)),MAX(K$1:K905)+1)</f>
        <v>0</v>
      </c>
      <c r="L906" s="12" t="b">
        <f>IF(ISNUMBER(SEARCH(Z$1,$B906)),MAX(L$1:L905)+1)</f>
        <v>0</v>
      </c>
      <c r="M906" s="12" t="b">
        <f>IF(ISNUMBER(SEARCH(AA$1,$B906)),MAX(M$1:M905)+1)</f>
        <v>0</v>
      </c>
      <c r="N906" s="12" t="b">
        <f>IF(ISNUMBER(SEARCH(AB$1,$B906)),MAX(N$1:N905)+1)</f>
        <v>0</v>
      </c>
      <c r="O906" s="12">
        <f>'AB Touchpoint System Workbook'!K917</f>
        <v>0</v>
      </c>
      <c r="P906" s="13">
        <f t="shared" si="29"/>
        <v>905</v>
      </c>
    </row>
    <row r="907" spans="1:16" x14ac:dyDescent="0.15">
      <c r="A907" s="9">
        <f>'AB Touchpoint System Workbook'!M918</f>
        <v>0</v>
      </c>
      <c r="B907" s="12" t="str">
        <f t="shared" si="28"/>
        <v>00</v>
      </c>
      <c r="C907" s="12" t="b">
        <f>IF(ISNUMBER(SEARCH(Q$1,$B907)),MAX(C$1:C906)+1)</f>
        <v>0</v>
      </c>
      <c r="D907" s="12" t="b">
        <f>IF(ISNUMBER(SEARCH(R$1,$B907)),MAX(D$1:D906)+1)</f>
        <v>0</v>
      </c>
      <c r="E907" s="12" t="b">
        <f>IF(ISNUMBER(SEARCH(S$1,$B907)),MAX(E$1:E906)+1)</f>
        <v>0</v>
      </c>
      <c r="F907" s="12" t="b">
        <f>IF(ISNUMBER(SEARCH(T$1,$B907)),MAX(F$1:F906)+1)</f>
        <v>0</v>
      </c>
      <c r="G907" s="12" t="b">
        <f>IF(ISNUMBER(SEARCH(U$1,$B907)),MAX(G$1:G906)+1)</f>
        <v>0</v>
      </c>
      <c r="H907" s="12" t="b">
        <f>IF(ISNUMBER(SEARCH(V$1,$B907)),MAX(H$1:H906)+1)</f>
        <v>0</v>
      </c>
      <c r="I907" s="12" t="b">
        <f>IF(ISNUMBER(SEARCH(W$1,$B907)),MAX(I$1:I906)+1)</f>
        <v>0</v>
      </c>
      <c r="J907" s="12" t="b">
        <f>IF(ISNUMBER(SEARCH(X$1,$B907)),MAX(J$1:J906)+1)</f>
        <v>0</v>
      </c>
      <c r="K907" s="12" t="b">
        <f>IF(ISNUMBER(SEARCH(Y$1,$B907)),MAX(K$1:K906)+1)</f>
        <v>0</v>
      </c>
      <c r="L907" s="12" t="b">
        <f>IF(ISNUMBER(SEARCH(Z$1,$B907)),MAX(L$1:L906)+1)</f>
        <v>0</v>
      </c>
      <c r="M907" s="12" t="b">
        <f>IF(ISNUMBER(SEARCH(AA$1,$B907)),MAX(M$1:M906)+1)</f>
        <v>0</v>
      </c>
      <c r="N907" s="12" t="b">
        <f>IF(ISNUMBER(SEARCH(AB$1,$B907)),MAX(N$1:N906)+1)</f>
        <v>0</v>
      </c>
      <c r="O907" s="12">
        <f>'AB Touchpoint System Workbook'!K918</f>
        <v>0</v>
      </c>
      <c r="P907" s="13">
        <f t="shared" si="29"/>
        <v>906</v>
      </c>
    </row>
    <row r="908" spans="1:16" x14ac:dyDescent="0.15">
      <c r="A908" s="9">
        <f>'AB Touchpoint System Workbook'!M919</f>
        <v>0</v>
      </c>
      <c r="B908" s="12" t="str">
        <f t="shared" si="28"/>
        <v>00</v>
      </c>
      <c r="C908" s="12" t="b">
        <f>IF(ISNUMBER(SEARCH(Q$1,$B908)),MAX(C$1:C907)+1)</f>
        <v>0</v>
      </c>
      <c r="D908" s="12" t="b">
        <f>IF(ISNUMBER(SEARCH(R$1,$B908)),MAX(D$1:D907)+1)</f>
        <v>0</v>
      </c>
      <c r="E908" s="12" t="b">
        <f>IF(ISNUMBER(SEARCH(S$1,$B908)),MAX(E$1:E907)+1)</f>
        <v>0</v>
      </c>
      <c r="F908" s="12" t="b">
        <f>IF(ISNUMBER(SEARCH(T$1,$B908)),MAX(F$1:F907)+1)</f>
        <v>0</v>
      </c>
      <c r="G908" s="12" t="b">
        <f>IF(ISNUMBER(SEARCH(U$1,$B908)),MAX(G$1:G907)+1)</f>
        <v>0</v>
      </c>
      <c r="H908" s="12" t="b">
        <f>IF(ISNUMBER(SEARCH(V$1,$B908)),MAX(H$1:H907)+1)</f>
        <v>0</v>
      </c>
      <c r="I908" s="12" t="b">
        <f>IF(ISNUMBER(SEARCH(W$1,$B908)),MAX(I$1:I907)+1)</f>
        <v>0</v>
      </c>
      <c r="J908" s="12" t="b">
        <f>IF(ISNUMBER(SEARCH(X$1,$B908)),MAX(J$1:J907)+1)</f>
        <v>0</v>
      </c>
      <c r="K908" s="12" t="b">
        <f>IF(ISNUMBER(SEARCH(Y$1,$B908)),MAX(K$1:K907)+1)</f>
        <v>0</v>
      </c>
      <c r="L908" s="12" t="b">
        <f>IF(ISNUMBER(SEARCH(Z$1,$B908)),MAX(L$1:L907)+1)</f>
        <v>0</v>
      </c>
      <c r="M908" s="12" t="b">
        <f>IF(ISNUMBER(SEARCH(AA$1,$B908)),MAX(M$1:M907)+1)</f>
        <v>0</v>
      </c>
      <c r="N908" s="12" t="b">
        <f>IF(ISNUMBER(SEARCH(AB$1,$B908)),MAX(N$1:N907)+1)</f>
        <v>0</v>
      </c>
      <c r="O908" s="12">
        <f>'AB Touchpoint System Workbook'!K919</f>
        <v>0</v>
      </c>
      <c r="P908" s="13">
        <f t="shared" si="29"/>
        <v>907</v>
      </c>
    </row>
    <row r="909" spans="1:16" x14ac:dyDescent="0.15">
      <c r="A909" s="9">
        <f>'AB Touchpoint System Workbook'!M920</f>
        <v>0</v>
      </c>
      <c r="B909" s="12" t="str">
        <f t="shared" si="28"/>
        <v>00</v>
      </c>
      <c r="C909" s="12" t="b">
        <f>IF(ISNUMBER(SEARCH(Q$1,$B909)),MAX(C$1:C908)+1)</f>
        <v>0</v>
      </c>
      <c r="D909" s="12" t="b">
        <f>IF(ISNUMBER(SEARCH(R$1,$B909)),MAX(D$1:D908)+1)</f>
        <v>0</v>
      </c>
      <c r="E909" s="12" t="b">
        <f>IF(ISNUMBER(SEARCH(S$1,$B909)),MAX(E$1:E908)+1)</f>
        <v>0</v>
      </c>
      <c r="F909" s="12" t="b">
        <f>IF(ISNUMBER(SEARCH(T$1,$B909)),MAX(F$1:F908)+1)</f>
        <v>0</v>
      </c>
      <c r="G909" s="12" t="b">
        <f>IF(ISNUMBER(SEARCH(U$1,$B909)),MAX(G$1:G908)+1)</f>
        <v>0</v>
      </c>
      <c r="H909" s="12" t="b">
        <f>IF(ISNUMBER(SEARCH(V$1,$B909)),MAX(H$1:H908)+1)</f>
        <v>0</v>
      </c>
      <c r="I909" s="12" t="b">
        <f>IF(ISNUMBER(SEARCH(W$1,$B909)),MAX(I$1:I908)+1)</f>
        <v>0</v>
      </c>
      <c r="J909" s="12" t="b">
        <f>IF(ISNUMBER(SEARCH(X$1,$B909)),MAX(J$1:J908)+1)</f>
        <v>0</v>
      </c>
      <c r="K909" s="12" t="b">
        <f>IF(ISNUMBER(SEARCH(Y$1,$B909)),MAX(K$1:K908)+1)</f>
        <v>0</v>
      </c>
      <c r="L909" s="12" t="b">
        <f>IF(ISNUMBER(SEARCH(Z$1,$B909)),MAX(L$1:L908)+1)</f>
        <v>0</v>
      </c>
      <c r="M909" s="12" t="b">
        <f>IF(ISNUMBER(SEARCH(AA$1,$B909)),MAX(M$1:M908)+1)</f>
        <v>0</v>
      </c>
      <c r="N909" s="12" t="b">
        <f>IF(ISNUMBER(SEARCH(AB$1,$B909)),MAX(N$1:N908)+1)</f>
        <v>0</v>
      </c>
      <c r="O909" s="12">
        <f>'AB Touchpoint System Workbook'!K920</f>
        <v>0</v>
      </c>
      <c r="P909" s="13">
        <f t="shared" si="29"/>
        <v>908</v>
      </c>
    </row>
    <row r="910" spans="1:16" x14ac:dyDescent="0.15">
      <c r="A910" s="9">
        <f>'AB Touchpoint System Workbook'!M921</f>
        <v>0</v>
      </c>
      <c r="B910" s="12" t="str">
        <f t="shared" si="28"/>
        <v>00</v>
      </c>
      <c r="C910" s="12" t="b">
        <f>IF(ISNUMBER(SEARCH(Q$1,$B910)),MAX(C$1:C909)+1)</f>
        <v>0</v>
      </c>
      <c r="D910" s="12" t="b">
        <f>IF(ISNUMBER(SEARCH(R$1,$B910)),MAX(D$1:D909)+1)</f>
        <v>0</v>
      </c>
      <c r="E910" s="12" t="b">
        <f>IF(ISNUMBER(SEARCH(S$1,$B910)),MAX(E$1:E909)+1)</f>
        <v>0</v>
      </c>
      <c r="F910" s="12" t="b">
        <f>IF(ISNUMBER(SEARCH(T$1,$B910)),MAX(F$1:F909)+1)</f>
        <v>0</v>
      </c>
      <c r="G910" s="12" t="b">
        <f>IF(ISNUMBER(SEARCH(U$1,$B910)),MAX(G$1:G909)+1)</f>
        <v>0</v>
      </c>
      <c r="H910" s="12" t="b">
        <f>IF(ISNUMBER(SEARCH(V$1,$B910)),MAX(H$1:H909)+1)</f>
        <v>0</v>
      </c>
      <c r="I910" s="12" t="b">
        <f>IF(ISNUMBER(SEARCH(W$1,$B910)),MAX(I$1:I909)+1)</f>
        <v>0</v>
      </c>
      <c r="J910" s="12" t="b">
        <f>IF(ISNUMBER(SEARCH(X$1,$B910)),MAX(J$1:J909)+1)</f>
        <v>0</v>
      </c>
      <c r="K910" s="12" t="b">
        <f>IF(ISNUMBER(SEARCH(Y$1,$B910)),MAX(K$1:K909)+1)</f>
        <v>0</v>
      </c>
      <c r="L910" s="12" t="b">
        <f>IF(ISNUMBER(SEARCH(Z$1,$B910)),MAX(L$1:L909)+1)</f>
        <v>0</v>
      </c>
      <c r="M910" s="12" t="b">
        <f>IF(ISNUMBER(SEARCH(AA$1,$B910)),MAX(M$1:M909)+1)</f>
        <v>0</v>
      </c>
      <c r="N910" s="12" t="b">
        <f>IF(ISNUMBER(SEARCH(AB$1,$B910)),MAX(N$1:N909)+1)</f>
        <v>0</v>
      </c>
      <c r="O910" s="12">
        <f>'AB Touchpoint System Workbook'!K921</f>
        <v>0</v>
      </c>
      <c r="P910" s="13">
        <f t="shared" si="29"/>
        <v>909</v>
      </c>
    </row>
    <row r="911" spans="1:16" x14ac:dyDescent="0.15">
      <c r="A911" s="9">
        <f>'AB Touchpoint System Workbook'!M922</f>
        <v>0</v>
      </c>
      <c r="B911" s="12" t="str">
        <f t="shared" si="28"/>
        <v>00</v>
      </c>
      <c r="C911" s="12" t="b">
        <f>IF(ISNUMBER(SEARCH(Q$1,$B911)),MAX(C$1:C910)+1)</f>
        <v>0</v>
      </c>
      <c r="D911" s="12" t="b">
        <f>IF(ISNUMBER(SEARCH(R$1,$B911)),MAX(D$1:D910)+1)</f>
        <v>0</v>
      </c>
      <c r="E911" s="12" t="b">
        <f>IF(ISNUMBER(SEARCH(S$1,$B911)),MAX(E$1:E910)+1)</f>
        <v>0</v>
      </c>
      <c r="F911" s="12" t="b">
        <f>IF(ISNUMBER(SEARCH(T$1,$B911)),MAX(F$1:F910)+1)</f>
        <v>0</v>
      </c>
      <c r="G911" s="12" t="b">
        <f>IF(ISNUMBER(SEARCH(U$1,$B911)),MAX(G$1:G910)+1)</f>
        <v>0</v>
      </c>
      <c r="H911" s="12" t="b">
        <f>IF(ISNUMBER(SEARCH(V$1,$B911)),MAX(H$1:H910)+1)</f>
        <v>0</v>
      </c>
      <c r="I911" s="12" t="b">
        <f>IF(ISNUMBER(SEARCH(W$1,$B911)),MAX(I$1:I910)+1)</f>
        <v>0</v>
      </c>
      <c r="J911" s="12" t="b">
        <f>IF(ISNUMBER(SEARCH(X$1,$B911)),MAX(J$1:J910)+1)</f>
        <v>0</v>
      </c>
      <c r="K911" s="12" t="b">
        <f>IF(ISNUMBER(SEARCH(Y$1,$B911)),MAX(K$1:K910)+1)</f>
        <v>0</v>
      </c>
      <c r="L911" s="12" t="b">
        <f>IF(ISNUMBER(SEARCH(Z$1,$B911)),MAX(L$1:L910)+1)</f>
        <v>0</v>
      </c>
      <c r="M911" s="12" t="b">
        <f>IF(ISNUMBER(SEARCH(AA$1,$B911)),MAX(M$1:M910)+1)</f>
        <v>0</v>
      </c>
      <c r="N911" s="12" t="b">
        <f>IF(ISNUMBER(SEARCH(AB$1,$B911)),MAX(N$1:N910)+1)</f>
        <v>0</v>
      </c>
      <c r="O911" s="12">
        <f>'AB Touchpoint System Workbook'!K922</f>
        <v>0</v>
      </c>
      <c r="P911" s="13">
        <f t="shared" si="29"/>
        <v>910</v>
      </c>
    </row>
    <row r="912" spans="1:16" x14ac:dyDescent="0.15">
      <c r="A912" s="9">
        <f>'AB Touchpoint System Workbook'!M923</f>
        <v>0</v>
      </c>
      <c r="B912" s="12" t="str">
        <f t="shared" si="28"/>
        <v>00</v>
      </c>
      <c r="C912" s="12" t="b">
        <f>IF(ISNUMBER(SEARCH(Q$1,$B912)),MAX(C$1:C911)+1)</f>
        <v>0</v>
      </c>
      <c r="D912" s="12" t="b">
        <f>IF(ISNUMBER(SEARCH(R$1,$B912)),MAX(D$1:D911)+1)</f>
        <v>0</v>
      </c>
      <c r="E912" s="12" t="b">
        <f>IF(ISNUMBER(SEARCH(S$1,$B912)),MAX(E$1:E911)+1)</f>
        <v>0</v>
      </c>
      <c r="F912" s="12" t="b">
        <f>IF(ISNUMBER(SEARCH(T$1,$B912)),MAX(F$1:F911)+1)</f>
        <v>0</v>
      </c>
      <c r="G912" s="12" t="b">
        <f>IF(ISNUMBER(SEARCH(U$1,$B912)),MAX(G$1:G911)+1)</f>
        <v>0</v>
      </c>
      <c r="H912" s="12" t="b">
        <f>IF(ISNUMBER(SEARCH(V$1,$B912)),MAX(H$1:H911)+1)</f>
        <v>0</v>
      </c>
      <c r="I912" s="12" t="b">
        <f>IF(ISNUMBER(SEARCH(W$1,$B912)),MAX(I$1:I911)+1)</f>
        <v>0</v>
      </c>
      <c r="J912" s="12" t="b">
        <f>IF(ISNUMBER(SEARCH(X$1,$B912)),MAX(J$1:J911)+1)</f>
        <v>0</v>
      </c>
      <c r="K912" s="12" t="b">
        <f>IF(ISNUMBER(SEARCH(Y$1,$B912)),MAX(K$1:K911)+1)</f>
        <v>0</v>
      </c>
      <c r="L912" s="12" t="b">
        <f>IF(ISNUMBER(SEARCH(Z$1,$B912)),MAX(L$1:L911)+1)</f>
        <v>0</v>
      </c>
      <c r="M912" s="12" t="b">
        <f>IF(ISNUMBER(SEARCH(AA$1,$B912)),MAX(M$1:M911)+1)</f>
        <v>0</v>
      </c>
      <c r="N912" s="12" t="b">
        <f>IF(ISNUMBER(SEARCH(AB$1,$B912)),MAX(N$1:N911)+1)</f>
        <v>0</v>
      </c>
      <c r="O912" s="12">
        <f>'AB Touchpoint System Workbook'!K923</f>
        <v>0</v>
      </c>
      <c r="P912" s="13">
        <f t="shared" si="29"/>
        <v>911</v>
      </c>
    </row>
    <row r="913" spans="1:16" x14ac:dyDescent="0.15">
      <c r="A913" s="9">
        <f>'AB Touchpoint System Workbook'!M924</f>
        <v>0</v>
      </c>
      <c r="B913" s="12" t="str">
        <f t="shared" si="28"/>
        <v>00</v>
      </c>
      <c r="C913" s="12" t="b">
        <f>IF(ISNUMBER(SEARCH(Q$1,$B913)),MAX(C$1:C912)+1)</f>
        <v>0</v>
      </c>
      <c r="D913" s="12" t="b">
        <f>IF(ISNUMBER(SEARCH(R$1,$B913)),MAX(D$1:D912)+1)</f>
        <v>0</v>
      </c>
      <c r="E913" s="12" t="b">
        <f>IF(ISNUMBER(SEARCH(S$1,$B913)),MAX(E$1:E912)+1)</f>
        <v>0</v>
      </c>
      <c r="F913" s="12" t="b">
        <f>IF(ISNUMBER(SEARCH(T$1,$B913)),MAX(F$1:F912)+1)</f>
        <v>0</v>
      </c>
      <c r="G913" s="12" t="b">
        <f>IF(ISNUMBER(SEARCH(U$1,$B913)),MAX(G$1:G912)+1)</f>
        <v>0</v>
      </c>
      <c r="H913" s="12" t="b">
        <f>IF(ISNUMBER(SEARCH(V$1,$B913)),MAX(H$1:H912)+1)</f>
        <v>0</v>
      </c>
      <c r="I913" s="12" t="b">
        <f>IF(ISNUMBER(SEARCH(W$1,$B913)),MAX(I$1:I912)+1)</f>
        <v>0</v>
      </c>
      <c r="J913" s="12" t="b">
        <f>IF(ISNUMBER(SEARCH(X$1,$B913)),MAX(J$1:J912)+1)</f>
        <v>0</v>
      </c>
      <c r="K913" s="12" t="b">
        <f>IF(ISNUMBER(SEARCH(Y$1,$B913)),MAX(K$1:K912)+1)</f>
        <v>0</v>
      </c>
      <c r="L913" s="12" t="b">
        <f>IF(ISNUMBER(SEARCH(Z$1,$B913)),MAX(L$1:L912)+1)</f>
        <v>0</v>
      </c>
      <c r="M913" s="12" t="b">
        <f>IF(ISNUMBER(SEARCH(AA$1,$B913)),MAX(M$1:M912)+1)</f>
        <v>0</v>
      </c>
      <c r="N913" s="12" t="b">
        <f>IF(ISNUMBER(SEARCH(AB$1,$B913)),MAX(N$1:N912)+1)</f>
        <v>0</v>
      </c>
      <c r="O913" s="12">
        <f>'AB Touchpoint System Workbook'!K924</f>
        <v>0</v>
      </c>
      <c r="P913" s="13">
        <f t="shared" si="29"/>
        <v>912</v>
      </c>
    </row>
    <row r="914" spans="1:16" x14ac:dyDescent="0.15">
      <c r="A914" s="9">
        <f>'AB Touchpoint System Workbook'!M925</f>
        <v>0</v>
      </c>
      <c r="B914" s="12" t="str">
        <f t="shared" si="28"/>
        <v>00</v>
      </c>
      <c r="C914" s="12" t="b">
        <f>IF(ISNUMBER(SEARCH(Q$1,$B914)),MAX(C$1:C913)+1)</f>
        <v>0</v>
      </c>
      <c r="D914" s="12" t="b">
        <f>IF(ISNUMBER(SEARCH(R$1,$B914)),MAX(D$1:D913)+1)</f>
        <v>0</v>
      </c>
      <c r="E914" s="12" t="b">
        <f>IF(ISNUMBER(SEARCH(S$1,$B914)),MAX(E$1:E913)+1)</f>
        <v>0</v>
      </c>
      <c r="F914" s="12" t="b">
        <f>IF(ISNUMBER(SEARCH(T$1,$B914)),MAX(F$1:F913)+1)</f>
        <v>0</v>
      </c>
      <c r="G914" s="12" t="b">
        <f>IF(ISNUMBER(SEARCH(U$1,$B914)),MAX(G$1:G913)+1)</f>
        <v>0</v>
      </c>
      <c r="H914" s="12" t="b">
        <f>IF(ISNUMBER(SEARCH(V$1,$B914)),MAX(H$1:H913)+1)</f>
        <v>0</v>
      </c>
      <c r="I914" s="12" t="b">
        <f>IF(ISNUMBER(SEARCH(W$1,$B914)),MAX(I$1:I913)+1)</f>
        <v>0</v>
      </c>
      <c r="J914" s="12" t="b">
        <f>IF(ISNUMBER(SEARCH(X$1,$B914)),MAX(J$1:J913)+1)</f>
        <v>0</v>
      </c>
      <c r="K914" s="12" t="b">
        <f>IF(ISNUMBER(SEARCH(Y$1,$B914)),MAX(K$1:K913)+1)</f>
        <v>0</v>
      </c>
      <c r="L914" s="12" t="b">
        <f>IF(ISNUMBER(SEARCH(Z$1,$B914)),MAX(L$1:L913)+1)</f>
        <v>0</v>
      </c>
      <c r="M914" s="12" t="b">
        <f>IF(ISNUMBER(SEARCH(AA$1,$B914)),MAX(M$1:M913)+1)</f>
        <v>0</v>
      </c>
      <c r="N914" s="12" t="b">
        <f>IF(ISNUMBER(SEARCH(AB$1,$B914)),MAX(N$1:N913)+1)</f>
        <v>0</v>
      </c>
      <c r="O914" s="12">
        <f>'AB Touchpoint System Workbook'!K925</f>
        <v>0</v>
      </c>
      <c r="P914" s="13">
        <f t="shared" si="29"/>
        <v>913</v>
      </c>
    </row>
    <row r="915" spans="1:16" x14ac:dyDescent="0.15">
      <c r="A915" s="9">
        <f>'AB Touchpoint System Workbook'!M926</f>
        <v>0</v>
      </c>
      <c r="B915" s="12" t="str">
        <f t="shared" si="28"/>
        <v>00</v>
      </c>
      <c r="C915" s="12" t="b">
        <f>IF(ISNUMBER(SEARCH(Q$1,$B915)),MAX(C$1:C914)+1)</f>
        <v>0</v>
      </c>
      <c r="D915" s="12" t="b">
        <f>IF(ISNUMBER(SEARCH(R$1,$B915)),MAX(D$1:D914)+1)</f>
        <v>0</v>
      </c>
      <c r="E915" s="12" t="b">
        <f>IF(ISNUMBER(SEARCH(S$1,$B915)),MAX(E$1:E914)+1)</f>
        <v>0</v>
      </c>
      <c r="F915" s="12" t="b">
        <f>IF(ISNUMBER(SEARCH(T$1,$B915)),MAX(F$1:F914)+1)</f>
        <v>0</v>
      </c>
      <c r="G915" s="12" t="b">
        <f>IF(ISNUMBER(SEARCH(U$1,$B915)),MAX(G$1:G914)+1)</f>
        <v>0</v>
      </c>
      <c r="H915" s="12" t="b">
        <f>IF(ISNUMBER(SEARCH(V$1,$B915)),MAX(H$1:H914)+1)</f>
        <v>0</v>
      </c>
      <c r="I915" s="12" t="b">
        <f>IF(ISNUMBER(SEARCH(W$1,$B915)),MAX(I$1:I914)+1)</f>
        <v>0</v>
      </c>
      <c r="J915" s="12" t="b">
        <f>IF(ISNUMBER(SEARCH(X$1,$B915)),MAX(J$1:J914)+1)</f>
        <v>0</v>
      </c>
      <c r="K915" s="12" t="b">
        <f>IF(ISNUMBER(SEARCH(Y$1,$B915)),MAX(K$1:K914)+1)</f>
        <v>0</v>
      </c>
      <c r="L915" s="12" t="b">
        <f>IF(ISNUMBER(SEARCH(Z$1,$B915)),MAX(L$1:L914)+1)</f>
        <v>0</v>
      </c>
      <c r="M915" s="12" t="b">
        <f>IF(ISNUMBER(SEARCH(AA$1,$B915)),MAX(M$1:M914)+1)</f>
        <v>0</v>
      </c>
      <c r="N915" s="12" t="b">
        <f>IF(ISNUMBER(SEARCH(AB$1,$B915)),MAX(N$1:N914)+1)</f>
        <v>0</v>
      </c>
      <c r="O915" s="12">
        <f>'AB Touchpoint System Workbook'!K926</f>
        <v>0</v>
      </c>
      <c r="P915" s="13">
        <f t="shared" si="29"/>
        <v>914</v>
      </c>
    </row>
    <row r="916" spans="1:16" x14ac:dyDescent="0.15">
      <c r="A916" s="9">
        <f>'AB Touchpoint System Workbook'!M927</f>
        <v>0</v>
      </c>
      <c r="B916" s="12" t="str">
        <f t="shared" si="28"/>
        <v>00</v>
      </c>
      <c r="C916" s="12" t="b">
        <f>IF(ISNUMBER(SEARCH(Q$1,$B916)),MAX(C$1:C915)+1)</f>
        <v>0</v>
      </c>
      <c r="D916" s="12" t="b">
        <f>IF(ISNUMBER(SEARCH(R$1,$B916)),MAX(D$1:D915)+1)</f>
        <v>0</v>
      </c>
      <c r="E916" s="12" t="b">
        <f>IF(ISNUMBER(SEARCH(S$1,$B916)),MAX(E$1:E915)+1)</f>
        <v>0</v>
      </c>
      <c r="F916" s="12" t="b">
        <f>IF(ISNUMBER(SEARCH(T$1,$B916)),MAX(F$1:F915)+1)</f>
        <v>0</v>
      </c>
      <c r="G916" s="12" t="b">
        <f>IF(ISNUMBER(SEARCH(U$1,$B916)),MAX(G$1:G915)+1)</f>
        <v>0</v>
      </c>
      <c r="H916" s="12" t="b">
        <f>IF(ISNUMBER(SEARCH(V$1,$B916)),MAX(H$1:H915)+1)</f>
        <v>0</v>
      </c>
      <c r="I916" s="12" t="b">
        <f>IF(ISNUMBER(SEARCH(W$1,$B916)),MAX(I$1:I915)+1)</f>
        <v>0</v>
      </c>
      <c r="J916" s="12" t="b">
        <f>IF(ISNUMBER(SEARCH(X$1,$B916)),MAX(J$1:J915)+1)</f>
        <v>0</v>
      </c>
      <c r="K916" s="12" t="b">
        <f>IF(ISNUMBER(SEARCH(Y$1,$B916)),MAX(K$1:K915)+1)</f>
        <v>0</v>
      </c>
      <c r="L916" s="12" t="b">
        <f>IF(ISNUMBER(SEARCH(Z$1,$B916)),MAX(L$1:L915)+1)</f>
        <v>0</v>
      </c>
      <c r="M916" s="12" t="b">
        <f>IF(ISNUMBER(SEARCH(AA$1,$B916)),MAX(M$1:M915)+1)</f>
        <v>0</v>
      </c>
      <c r="N916" s="12" t="b">
        <f>IF(ISNUMBER(SEARCH(AB$1,$B916)),MAX(N$1:N915)+1)</f>
        <v>0</v>
      </c>
      <c r="O916" s="12">
        <f>'AB Touchpoint System Workbook'!K927</f>
        <v>0</v>
      </c>
      <c r="P916" s="13">
        <f t="shared" si="29"/>
        <v>915</v>
      </c>
    </row>
    <row r="917" spans="1:16" x14ac:dyDescent="0.15">
      <c r="A917" s="9">
        <f>'AB Touchpoint System Workbook'!M928</f>
        <v>0</v>
      </c>
      <c r="B917" s="12" t="str">
        <f t="shared" si="28"/>
        <v>00</v>
      </c>
      <c r="C917" s="12" t="b">
        <f>IF(ISNUMBER(SEARCH(Q$1,$B917)),MAX(C$1:C916)+1)</f>
        <v>0</v>
      </c>
      <c r="D917" s="12" t="b">
        <f>IF(ISNUMBER(SEARCH(R$1,$B917)),MAX(D$1:D916)+1)</f>
        <v>0</v>
      </c>
      <c r="E917" s="12" t="b">
        <f>IF(ISNUMBER(SEARCH(S$1,$B917)),MAX(E$1:E916)+1)</f>
        <v>0</v>
      </c>
      <c r="F917" s="12" t="b">
        <f>IF(ISNUMBER(SEARCH(T$1,$B917)),MAX(F$1:F916)+1)</f>
        <v>0</v>
      </c>
      <c r="G917" s="12" t="b">
        <f>IF(ISNUMBER(SEARCH(U$1,$B917)),MAX(G$1:G916)+1)</f>
        <v>0</v>
      </c>
      <c r="H917" s="12" t="b">
        <f>IF(ISNUMBER(SEARCH(V$1,$B917)),MAX(H$1:H916)+1)</f>
        <v>0</v>
      </c>
      <c r="I917" s="12" t="b">
        <f>IF(ISNUMBER(SEARCH(W$1,$B917)),MAX(I$1:I916)+1)</f>
        <v>0</v>
      </c>
      <c r="J917" s="12" t="b">
        <f>IF(ISNUMBER(SEARCH(X$1,$B917)),MAX(J$1:J916)+1)</f>
        <v>0</v>
      </c>
      <c r="K917" s="12" t="b">
        <f>IF(ISNUMBER(SEARCH(Y$1,$B917)),MAX(K$1:K916)+1)</f>
        <v>0</v>
      </c>
      <c r="L917" s="12" t="b">
        <f>IF(ISNUMBER(SEARCH(Z$1,$B917)),MAX(L$1:L916)+1)</f>
        <v>0</v>
      </c>
      <c r="M917" s="12" t="b">
        <f>IF(ISNUMBER(SEARCH(AA$1,$B917)),MAX(M$1:M916)+1)</f>
        <v>0</v>
      </c>
      <c r="N917" s="12" t="b">
        <f>IF(ISNUMBER(SEARCH(AB$1,$B917)),MAX(N$1:N916)+1)</f>
        <v>0</v>
      </c>
      <c r="O917" s="12">
        <f>'AB Touchpoint System Workbook'!K928</f>
        <v>0</v>
      </c>
      <c r="P917" s="13">
        <f t="shared" si="29"/>
        <v>916</v>
      </c>
    </row>
    <row r="918" spans="1:16" x14ac:dyDescent="0.15">
      <c r="A918" s="9">
        <f>'AB Touchpoint System Workbook'!M929</f>
        <v>0</v>
      </c>
      <c r="B918" s="12" t="str">
        <f t="shared" si="28"/>
        <v>00</v>
      </c>
      <c r="C918" s="12" t="b">
        <f>IF(ISNUMBER(SEARCH(Q$1,$B918)),MAX(C$1:C917)+1)</f>
        <v>0</v>
      </c>
      <c r="D918" s="12" t="b">
        <f>IF(ISNUMBER(SEARCH(R$1,$B918)),MAX(D$1:D917)+1)</f>
        <v>0</v>
      </c>
      <c r="E918" s="12" t="b">
        <f>IF(ISNUMBER(SEARCH(S$1,$B918)),MAX(E$1:E917)+1)</f>
        <v>0</v>
      </c>
      <c r="F918" s="12" t="b">
        <f>IF(ISNUMBER(SEARCH(T$1,$B918)),MAX(F$1:F917)+1)</f>
        <v>0</v>
      </c>
      <c r="G918" s="12" t="b">
        <f>IF(ISNUMBER(SEARCH(U$1,$B918)),MAX(G$1:G917)+1)</f>
        <v>0</v>
      </c>
      <c r="H918" s="12" t="b">
        <f>IF(ISNUMBER(SEARCH(V$1,$B918)),MAX(H$1:H917)+1)</f>
        <v>0</v>
      </c>
      <c r="I918" s="12" t="b">
        <f>IF(ISNUMBER(SEARCH(W$1,$B918)),MAX(I$1:I917)+1)</f>
        <v>0</v>
      </c>
      <c r="J918" s="12" t="b">
        <f>IF(ISNUMBER(SEARCH(X$1,$B918)),MAX(J$1:J917)+1)</f>
        <v>0</v>
      </c>
      <c r="K918" s="12" t="b">
        <f>IF(ISNUMBER(SEARCH(Y$1,$B918)),MAX(K$1:K917)+1)</f>
        <v>0</v>
      </c>
      <c r="L918" s="12" t="b">
        <f>IF(ISNUMBER(SEARCH(Z$1,$B918)),MAX(L$1:L917)+1)</f>
        <v>0</v>
      </c>
      <c r="M918" s="12" t="b">
        <f>IF(ISNUMBER(SEARCH(AA$1,$B918)),MAX(M$1:M917)+1)</f>
        <v>0</v>
      </c>
      <c r="N918" s="12" t="b">
        <f>IF(ISNUMBER(SEARCH(AB$1,$B918)),MAX(N$1:N917)+1)</f>
        <v>0</v>
      </c>
      <c r="O918" s="12">
        <f>'AB Touchpoint System Workbook'!K929</f>
        <v>0</v>
      </c>
      <c r="P918" s="13">
        <f t="shared" si="29"/>
        <v>917</v>
      </c>
    </row>
    <row r="919" spans="1:16" x14ac:dyDescent="0.15">
      <c r="A919" s="9">
        <f>'AB Touchpoint System Workbook'!M930</f>
        <v>0</v>
      </c>
      <c r="B919" s="12" t="str">
        <f t="shared" si="28"/>
        <v>00</v>
      </c>
      <c r="C919" s="12" t="b">
        <f>IF(ISNUMBER(SEARCH(Q$1,$B919)),MAX(C$1:C918)+1)</f>
        <v>0</v>
      </c>
      <c r="D919" s="12" t="b">
        <f>IF(ISNUMBER(SEARCH(R$1,$B919)),MAX(D$1:D918)+1)</f>
        <v>0</v>
      </c>
      <c r="E919" s="12" t="b">
        <f>IF(ISNUMBER(SEARCH(S$1,$B919)),MAX(E$1:E918)+1)</f>
        <v>0</v>
      </c>
      <c r="F919" s="12" t="b">
        <f>IF(ISNUMBER(SEARCH(T$1,$B919)),MAX(F$1:F918)+1)</f>
        <v>0</v>
      </c>
      <c r="G919" s="12" t="b">
        <f>IF(ISNUMBER(SEARCH(U$1,$B919)),MAX(G$1:G918)+1)</f>
        <v>0</v>
      </c>
      <c r="H919" s="12" t="b">
        <f>IF(ISNUMBER(SEARCH(V$1,$B919)),MAX(H$1:H918)+1)</f>
        <v>0</v>
      </c>
      <c r="I919" s="12" t="b">
        <f>IF(ISNUMBER(SEARCH(W$1,$B919)),MAX(I$1:I918)+1)</f>
        <v>0</v>
      </c>
      <c r="J919" s="12" t="b">
        <f>IF(ISNUMBER(SEARCH(X$1,$B919)),MAX(J$1:J918)+1)</f>
        <v>0</v>
      </c>
      <c r="K919" s="12" t="b">
        <f>IF(ISNUMBER(SEARCH(Y$1,$B919)),MAX(K$1:K918)+1)</f>
        <v>0</v>
      </c>
      <c r="L919" s="12" t="b">
        <f>IF(ISNUMBER(SEARCH(Z$1,$B919)),MAX(L$1:L918)+1)</f>
        <v>0</v>
      </c>
      <c r="M919" s="12" t="b">
        <f>IF(ISNUMBER(SEARCH(AA$1,$B919)),MAX(M$1:M918)+1)</f>
        <v>0</v>
      </c>
      <c r="N919" s="12" t="b">
        <f>IF(ISNUMBER(SEARCH(AB$1,$B919)),MAX(N$1:N918)+1)</f>
        <v>0</v>
      </c>
      <c r="O919" s="12">
        <f>'AB Touchpoint System Workbook'!K930</f>
        <v>0</v>
      </c>
      <c r="P919" s="13">
        <f t="shared" si="29"/>
        <v>918</v>
      </c>
    </row>
    <row r="920" spans="1:16" x14ac:dyDescent="0.15">
      <c r="A920" s="9">
        <f>'AB Touchpoint System Workbook'!M931</f>
        <v>0</v>
      </c>
      <c r="B920" s="12" t="str">
        <f t="shared" si="28"/>
        <v>00</v>
      </c>
      <c r="C920" s="12" t="b">
        <f>IF(ISNUMBER(SEARCH(Q$1,$B920)),MAX(C$1:C919)+1)</f>
        <v>0</v>
      </c>
      <c r="D920" s="12" t="b">
        <f>IF(ISNUMBER(SEARCH(R$1,$B920)),MAX(D$1:D919)+1)</f>
        <v>0</v>
      </c>
      <c r="E920" s="12" t="b">
        <f>IF(ISNUMBER(SEARCH(S$1,$B920)),MAX(E$1:E919)+1)</f>
        <v>0</v>
      </c>
      <c r="F920" s="12" t="b">
        <f>IF(ISNUMBER(SEARCH(T$1,$B920)),MAX(F$1:F919)+1)</f>
        <v>0</v>
      </c>
      <c r="G920" s="12" t="b">
        <f>IF(ISNUMBER(SEARCH(U$1,$B920)),MAX(G$1:G919)+1)</f>
        <v>0</v>
      </c>
      <c r="H920" s="12" t="b">
        <f>IF(ISNUMBER(SEARCH(V$1,$B920)),MAX(H$1:H919)+1)</f>
        <v>0</v>
      </c>
      <c r="I920" s="12" t="b">
        <f>IF(ISNUMBER(SEARCH(W$1,$B920)),MAX(I$1:I919)+1)</f>
        <v>0</v>
      </c>
      <c r="J920" s="12" t="b">
        <f>IF(ISNUMBER(SEARCH(X$1,$B920)),MAX(J$1:J919)+1)</f>
        <v>0</v>
      </c>
      <c r="K920" s="12" t="b">
        <f>IF(ISNUMBER(SEARCH(Y$1,$B920)),MAX(K$1:K919)+1)</f>
        <v>0</v>
      </c>
      <c r="L920" s="12" t="b">
        <f>IF(ISNUMBER(SEARCH(Z$1,$B920)),MAX(L$1:L919)+1)</f>
        <v>0</v>
      </c>
      <c r="M920" s="12" t="b">
        <f>IF(ISNUMBER(SEARCH(AA$1,$B920)),MAX(M$1:M919)+1)</f>
        <v>0</v>
      </c>
      <c r="N920" s="12" t="b">
        <f>IF(ISNUMBER(SEARCH(AB$1,$B920)),MAX(N$1:N919)+1)</f>
        <v>0</v>
      </c>
      <c r="O920" s="12">
        <f>'AB Touchpoint System Workbook'!K931</f>
        <v>0</v>
      </c>
      <c r="P920" s="13">
        <f t="shared" si="29"/>
        <v>919</v>
      </c>
    </row>
    <row r="921" spans="1:16" x14ac:dyDescent="0.15">
      <c r="A921" s="9">
        <f>'AB Touchpoint System Workbook'!M932</f>
        <v>0</v>
      </c>
      <c r="B921" s="12" t="str">
        <f t="shared" si="28"/>
        <v>00</v>
      </c>
      <c r="C921" s="12" t="b">
        <f>IF(ISNUMBER(SEARCH(Q$1,$B921)),MAX(C$1:C920)+1)</f>
        <v>0</v>
      </c>
      <c r="D921" s="12" t="b">
        <f>IF(ISNUMBER(SEARCH(R$1,$B921)),MAX(D$1:D920)+1)</f>
        <v>0</v>
      </c>
      <c r="E921" s="12" t="b">
        <f>IF(ISNUMBER(SEARCH(S$1,$B921)),MAX(E$1:E920)+1)</f>
        <v>0</v>
      </c>
      <c r="F921" s="12" t="b">
        <f>IF(ISNUMBER(SEARCH(T$1,$B921)),MAX(F$1:F920)+1)</f>
        <v>0</v>
      </c>
      <c r="G921" s="12" t="b">
        <f>IF(ISNUMBER(SEARCH(U$1,$B921)),MAX(G$1:G920)+1)</f>
        <v>0</v>
      </c>
      <c r="H921" s="12" t="b">
        <f>IF(ISNUMBER(SEARCH(V$1,$B921)),MAX(H$1:H920)+1)</f>
        <v>0</v>
      </c>
      <c r="I921" s="12" t="b">
        <f>IF(ISNUMBER(SEARCH(W$1,$B921)),MAX(I$1:I920)+1)</f>
        <v>0</v>
      </c>
      <c r="J921" s="12" t="b">
        <f>IF(ISNUMBER(SEARCH(X$1,$B921)),MAX(J$1:J920)+1)</f>
        <v>0</v>
      </c>
      <c r="K921" s="12" t="b">
        <f>IF(ISNUMBER(SEARCH(Y$1,$B921)),MAX(K$1:K920)+1)</f>
        <v>0</v>
      </c>
      <c r="L921" s="12" t="b">
        <f>IF(ISNUMBER(SEARCH(Z$1,$B921)),MAX(L$1:L920)+1)</f>
        <v>0</v>
      </c>
      <c r="M921" s="12" t="b">
        <f>IF(ISNUMBER(SEARCH(AA$1,$B921)),MAX(M$1:M920)+1)</f>
        <v>0</v>
      </c>
      <c r="N921" s="12" t="b">
        <f>IF(ISNUMBER(SEARCH(AB$1,$B921)),MAX(N$1:N920)+1)</f>
        <v>0</v>
      </c>
      <c r="O921" s="12">
        <f>'AB Touchpoint System Workbook'!K932</f>
        <v>0</v>
      </c>
      <c r="P921" s="13">
        <f t="shared" si="29"/>
        <v>920</v>
      </c>
    </row>
    <row r="922" spans="1:16" x14ac:dyDescent="0.15">
      <c r="A922" s="9">
        <f>'AB Touchpoint System Workbook'!M933</f>
        <v>0</v>
      </c>
      <c r="B922" s="12" t="str">
        <f t="shared" si="28"/>
        <v>00</v>
      </c>
      <c r="C922" s="12" t="b">
        <f>IF(ISNUMBER(SEARCH(Q$1,$B922)),MAX(C$1:C921)+1)</f>
        <v>0</v>
      </c>
      <c r="D922" s="12" t="b">
        <f>IF(ISNUMBER(SEARCH(R$1,$B922)),MAX(D$1:D921)+1)</f>
        <v>0</v>
      </c>
      <c r="E922" s="12" t="b">
        <f>IF(ISNUMBER(SEARCH(S$1,$B922)),MAX(E$1:E921)+1)</f>
        <v>0</v>
      </c>
      <c r="F922" s="12" t="b">
        <f>IF(ISNUMBER(SEARCH(T$1,$B922)),MAX(F$1:F921)+1)</f>
        <v>0</v>
      </c>
      <c r="G922" s="12" t="b">
        <f>IF(ISNUMBER(SEARCH(U$1,$B922)),MAX(G$1:G921)+1)</f>
        <v>0</v>
      </c>
      <c r="H922" s="12" t="b">
        <f>IF(ISNUMBER(SEARCH(V$1,$B922)),MAX(H$1:H921)+1)</f>
        <v>0</v>
      </c>
      <c r="I922" s="12" t="b">
        <f>IF(ISNUMBER(SEARCH(W$1,$B922)),MAX(I$1:I921)+1)</f>
        <v>0</v>
      </c>
      <c r="J922" s="12" t="b">
        <f>IF(ISNUMBER(SEARCH(X$1,$B922)),MAX(J$1:J921)+1)</f>
        <v>0</v>
      </c>
      <c r="K922" s="12" t="b">
        <f>IF(ISNUMBER(SEARCH(Y$1,$B922)),MAX(K$1:K921)+1)</f>
        <v>0</v>
      </c>
      <c r="L922" s="12" t="b">
        <f>IF(ISNUMBER(SEARCH(Z$1,$B922)),MAX(L$1:L921)+1)</f>
        <v>0</v>
      </c>
      <c r="M922" s="12" t="b">
        <f>IF(ISNUMBER(SEARCH(AA$1,$B922)),MAX(M$1:M921)+1)</f>
        <v>0</v>
      </c>
      <c r="N922" s="12" t="b">
        <f>IF(ISNUMBER(SEARCH(AB$1,$B922)),MAX(N$1:N921)+1)</f>
        <v>0</v>
      </c>
      <c r="O922" s="12">
        <f>'AB Touchpoint System Workbook'!K933</f>
        <v>0</v>
      </c>
      <c r="P922" s="13">
        <f t="shared" si="29"/>
        <v>921</v>
      </c>
    </row>
    <row r="923" spans="1:16" x14ac:dyDescent="0.15">
      <c r="A923" s="9">
        <f>'AB Touchpoint System Workbook'!M934</f>
        <v>0</v>
      </c>
      <c r="B923" s="12" t="str">
        <f t="shared" si="28"/>
        <v>00</v>
      </c>
      <c r="C923" s="12" t="b">
        <f>IF(ISNUMBER(SEARCH(Q$1,$B923)),MAX(C$1:C922)+1)</f>
        <v>0</v>
      </c>
      <c r="D923" s="12" t="b">
        <f>IF(ISNUMBER(SEARCH(R$1,$B923)),MAX(D$1:D922)+1)</f>
        <v>0</v>
      </c>
      <c r="E923" s="12" t="b">
        <f>IF(ISNUMBER(SEARCH(S$1,$B923)),MAX(E$1:E922)+1)</f>
        <v>0</v>
      </c>
      <c r="F923" s="12" t="b">
        <f>IF(ISNUMBER(SEARCH(T$1,$B923)),MAX(F$1:F922)+1)</f>
        <v>0</v>
      </c>
      <c r="G923" s="12" t="b">
        <f>IF(ISNUMBER(SEARCH(U$1,$B923)),MAX(G$1:G922)+1)</f>
        <v>0</v>
      </c>
      <c r="H923" s="12" t="b">
        <f>IF(ISNUMBER(SEARCH(V$1,$B923)),MAX(H$1:H922)+1)</f>
        <v>0</v>
      </c>
      <c r="I923" s="12" t="b">
        <f>IF(ISNUMBER(SEARCH(W$1,$B923)),MAX(I$1:I922)+1)</f>
        <v>0</v>
      </c>
      <c r="J923" s="12" t="b">
        <f>IF(ISNUMBER(SEARCH(X$1,$B923)),MAX(J$1:J922)+1)</f>
        <v>0</v>
      </c>
      <c r="K923" s="12" t="b">
        <f>IF(ISNUMBER(SEARCH(Y$1,$B923)),MAX(K$1:K922)+1)</f>
        <v>0</v>
      </c>
      <c r="L923" s="12" t="b">
        <f>IF(ISNUMBER(SEARCH(Z$1,$B923)),MAX(L$1:L922)+1)</f>
        <v>0</v>
      </c>
      <c r="M923" s="12" t="b">
        <f>IF(ISNUMBER(SEARCH(AA$1,$B923)),MAX(M$1:M922)+1)</f>
        <v>0</v>
      </c>
      <c r="N923" s="12" t="b">
        <f>IF(ISNUMBER(SEARCH(AB$1,$B923)),MAX(N$1:N922)+1)</f>
        <v>0</v>
      </c>
      <c r="O923" s="12">
        <f>'AB Touchpoint System Workbook'!K934</f>
        <v>0</v>
      </c>
      <c r="P923" s="13">
        <f t="shared" si="29"/>
        <v>922</v>
      </c>
    </row>
    <row r="924" spans="1:16" x14ac:dyDescent="0.15">
      <c r="A924" s="9">
        <f>'AB Touchpoint System Workbook'!M935</f>
        <v>0</v>
      </c>
      <c r="B924" s="12" t="str">
        <f t="shared" si="28"/>
        <v>00</v>
      </c>
      <c r="C924" s="12" t="b">
        <f>IF(ISNUMBER(SEARCH(Q$1,$B924)),MAX(C$1:C923)+1)</f>
        <v>0</v>
      </c>
      <c r="D924" s="12" t="b">
        <f>IF(ISNUMBER(SEARCH(R$1,$B924)),MAX(D$1:D923)+1)</f>
        <v>0</v>
      </c>
      <c r="E924" s="12" t="b">
        <f>IF(ISNUMBER(SEARCH(S$1,$B924)),MAX(E$1:E923)+1)</f>
        <v>0</v>
      </c>
      <c r="F924" s="12" t="b">
        <f>IF(ISNUMBER(SEARCH(T$1,$B924)),MAX(F$1:F923)+1)</f>
        <v>0</v>
      </c>
      <c r="G924" s="12" t="b">
        <f>IF(ISNUMBER(SEARCH(U$1,$B924)),MAX(G$1:G923)+1)</f>
        <v>0</v>
      </c>
      <c r="H924" s="12" t="b">
        <f>IF(ISNUMBER(SEARCH(V$1,$B924)),MAX(H$1:H923)+1)</f>
        <v>0</v>
      </c>
      <c r="I924" s="12" t="b">
        <f>IF(ISNUMBER(SEARCH(W$1,$B924)),MAX(I$1:I923)+1)</f>
        <v>0</v>
      </c>
      <c r="J924" s="12" t="b">
        <f>IF(ISNUMBER(SEARCH(X$1,$B924)),MAX(J$1:J923)+1)</f>
        <v>0</v>
      </c>
      <c r="K924" s="12" t="b">
        <f>IF(ISNUMBER(SEARCH(Y$1,$B924)),MAX(K$1:K923)+1)</f>
        <v>0</v>
      </c>
      <c r="L924" s="12" t="b">
        <f>IF(ISNUMBER(SEARCH(Z$1,$B924)),MAX(L$1:L923)+1)</f>
        <v>0</v>
      </c>
      <c r="M924" s="12" t="b">
        <f>IF(ISNUMBER(SEARCH(AA$1,$B924)),MAX(M$1:M923)+1)</f>
        <v>0</v>
      </c>
      <c r="N924" s="12" t="b">
        <f>IF(ISNUMBER(SEARCH(AB$1,$B924)),MAX(N$1:N923)+1)</f>
        <v>0</v>
      </c>
      <c r="O924" s="12">
        <f>'AB Touchpoint System Workbook'!K935</f>
        <v>0</v>
      </c>
      <c r="P924" s="13">
        <f t="shared" si="29"/>
        <v>923</v>
      </c>
    </row>
    <row r="925" spans="1:16" x14ac:dyDescent="0.15">
      <c r="A925" s="9">
        <f>'AB Touchpoint System Workbook'!M936</f>
        <v>0</v>
      </c>
      <c r="B925" s="12" t="str">
        <f t="shared" si="28"/>
        <v>00</v>
      </c>
      <c r="C925" s="12" t="b">
        <f>IF(ISNUMBER(SEARCH(Q$1,$B925)),MAX(C$1:C924)+1)</f>
        <v>0</v>
      </c>
      <c r="D925" s="12" t="b">
        <f>IF(ISNUMBER(SEARCH(R$1,$B925)),MAX(D$1:D924)+1)</f>
        <v>0</v>
      </c>
      <c r="E925" s="12" t="b">
        <f>IF(ISNUMBER(SEARCH(S$1,$B925)),MAX(E$1:E924)+1)</f>
        <v>0</v>
      </c>
      <c r="F925" s="12" t="b">
        <f>IF(ISNUMBER(SEARCH(T$1,$B925)),MAX(F$1:F924)+1)</f>
        <v>0</v>
      </c>
      <c r="G925" s="12" t="b">
        <f>IF(ISNUMBER(SEARCH(U$1,$B925)),MAX(G$1:G924)+1)</f>
        <v>0</v>
      </c>
      <c r="H925" s="12" t="b">
        <f>IF(ISNUMBER(SEARCH(V$1,$B925)),MAX(H$1:H924)+1)</f>
        <v>0</v>
      </c>
      <c r="I925" s="12" t="b">
        <f>IF(ISNUMBER(SEARCH(W$1,$B925)),MAX(I$1:I924)+1)</f>
        <v>0</v>
      </c>
      <c r="J925" s="12" t="b">
        <f>IF(ISNUMBER(SEARCH(X$1,$B925)),MAX(J$1:J924)+1)</f>
        <v>0</v>
      </c>
      <c r="K925" s="12" t="b">
        <f>IF(ISNUMBER(SEARCH(Y$1,$B925)),MAX(K$1:K924)+1)</f>
        <v>0</v>
      </c>
      <c r="L925" s="12" t="b">
        <f>IF(ISNUMBER(SEARCH(Z$1,$B925)),MAX(L$1:L924)+1)</f>
        <v>0</v>
      </c>
      <c r="M925" s="12" t="b">
        <f>IF(ISNUMBER(SEARCH(AA$1,$B925)),MAX(M$1:M924)+1)</f>
        <v>0</v>
      </c>
      <c r="N925" s="12" t="b">
        <f>IF(ISNUMBER(SEARCH(AB$1,$B925)),MAX(N$1:N924)+1)</f>
        <v>0</v>
      </c>
      <c r="O925" s="12">
        <f>'AB Touchpoint System Workbook'!K936</f>
        <v>0</v>
      </c>
      <c r="P925" s="13">
        <f t="shared" si="29"/>
        <v>924</v>
      </c>
    </row>
    <row r="926" spans="1:16" x14ac:dyDescent="0.15">
      <c r="A926" s="9">
        <f>'AB Touchpoint System Workbook'!M937</f>
        <v>0</v>
      </c>
      <c r="B926" s="12" t="str">
        <f t="shared" si="28"/>
        <v>00</v>
      </c>
      <c r="C926" s="12" t="b">
        <f>IF(ISNUMBER(SEARCH(Q$1,$B926)),MAX(C$1:C925)+1)</f>
        <v>0</v>
      </c>
      <c r="D926" s="12" t="b">
        <f>IF(ISNUMBER(SEARCH(R$1,$B926)),MAX(D$1:D925)+1)</f>
        <v>0</v>
      </c>
      <c r="E926" s="12" t="b">
        <f>IF(ISNUMBER(SEARCH(S$1,$B926)),MAX(E$1:E925)+1)</f>
        <v>0</v>
      </c>
      <c r="F926" s="12" t="b">
        <f>IF(ISNUMBER(SEARCH(T$1,$B926)),MAX(F$1:F925)+1)</f>
        <v>0</v>
      </c>
      <c r="G926" s="12" t="b">
        <f>IF(ISNUMBER(SEARCH(U$1,$B926)),MAX(G$1:G925)+1)</f>
        <v>0</v>
      </c>
      <c r="H926" s="12" t="b">
        <f>IF(ISNUMBER(SEARCH(V$1,$B926)),MAX(H$1:H925)+1)</f>
        <v>0</v>
      </c>
      <c r="I926" s="12" t="b">
        <f>IF(ISNUMBER(SEARCH(W$1,$B926)),MAX(I$1:I925)+1)</f>
        <v>0</v>
      </c>
      <c r="J926" s="12" t="b">
        <f>IF(ISNUMBER(SEARCH(X$1,$B926)),MAX(J$1:J925)+1)</f>
        <v>0</v>
      </c>
      <c r="K926" s="12" t="b">
        <f>IF(ISNUMBER(SEARCH(Y$1,$B926)),MAX(K$1:K925)+1)</f>
        <v>0</v>
      </c>
      <c r="L926" s="12" t="b">
        <f>IF(ISNUMBER(SEARCH(Z$1,$B926)),MAX(L$1:L925)+1)</f>
        <v>0</v>
      </c>
      <c r="M926" s="12" t="b">
        <f>IF(ISNUMBER(SEARCH(AA$1,$B926)),MAX(M$1:M925)+1)</f>
        <v>0</v>
      </c>
      <c r="N926" s="12" t="b">
        <f>IF(ISNUMBER(SEARCH(AB$1,$B926)),MAX(N$1:N925)+1)</f>
        <v>0</v>
      </c>
      <c r="O926" s="12">
        <f>'AB Touchpoint System Workbook'!K937</f>
        <v>0</v>
      </c>
      <c r="P926" s="13">
        <f t="shared" si="29"/>
        <v>925</v>
      </c>
    </row>
    <row r="927" spans="1:16" x14ac:dyDescent="0.15">
      <c r="A927" s="9">
        <f>'AB Touchpoint System Workbook'!M938</f>
        <v>0</v>
      </c>
      <c r="B927" s="12" t="str">
        <f t="shared" si="28"/>
        <v>00</v>
      </c>
      <c r="C927" s="12" t="b">
        <f>IF(ISNUMBER(SEARCH(Q$1,$B927)),MAX(C$1:C926)+1)</f>
        <v>0</v>
      </c>
      <c r="D927" s="12" t="b">
        <f>IF(ISNUMBER(SEARCH(R$1,$B927)),MAX(D$1:D926)+1)</f>
        <v>0</v>
      </c>
      <c r="E927" s="12" t="b">
        <f>IF(ISNUMBER(SEARCH(S$1,$B927)),MAX(E$1:E926)+1)</f>
        <v>0</v>
      </c>
      <c r="F927" s="12" t="b">
        <f>IF(ISNUMBER(SEARCH(T$1,$B927)),MAX(F$1:F926)+1)</f>
        <v>0</v>
      </c>
      <c r="G927" s="12" t="b">
        <f>IF(ISNUMBER(SEARCH(U$1,$B927)),MAX(G$1:G926)+1)</f>
        <v>0</v>
      </c>
      <c r="H927" s="12" t="b">
        <f>IF(ISNUMBER(SEARCH(V$1,$B927)),MAX(H$1:H926)+1)</f>
        <v>0</v>
      </c>
      <c r="I927" s="12" t="b">
        <f>IF(ISNUMBER(SEARCH(W$1,$B927)),MAX(I$1:I926)+1)</f>
        <v>0</v>
      </c>
      <c r="J927" s="12" t="b">
        <f>IF(ISNUMBER(SEARCH(X$1,$B927)),MAX(J$1:J926)+1)</f>
        <v>0</v>
      </c>
      <c r="K927" s="12" t="b">
        <f>IF(ISNUMBER(SEARCH(Y$1,$B927)),MAX(K$1:K926)+1)</f>
        <v>0</v>
      </c>
      <c r="L927" s="12" t="b">
        <f>IF(ISNUMBER(SEARCH(Z$1,$B927)),MAX(L$1:L926)+1)</f>
        <v>0</v>
      </c>
      <c r="M927" s="12" t="b">
        <f>IF(ISNUMBER(SEARCH(AA$1,$B927)),MAX(M$1:M926)+1)</f>
        <v>0</v>
      </c>
      <c r="N927" s="12" t="b">
        <f>IF(ISNUMBER(SEARCH(AB$1,$B927)),MAX(N$1:N926)+1)</f>
        <v>0</v>
      </c>
      <c r="O927" s="12">
        <f>'AB Touchpoint System Workbook'!K938</f>
        <v>0</v>
      </c>
      <c r="P927" s="13">
        <f t="shared" si="29"/>
        <v>926</v>
      </c>
    </row>
    <row r="928" spans="1:16" x14ac:dyDescent="0.15">
      <c r="A928" s="9">
        <f>'AB Touchpoint System Workbook'!M939</f>
        <v>0</v>
      </c>
      <c r="B928" s="12" t="str">
        <f t="shared" si="28"/>
        <v>00</v>
      </c>
      <c r="C928" s="12" t="b">
        <f>IF(ISNUMBER(SEARCH(Q$1,$B928)),MAX(C$1:C927)+1)</f>
        <v>0</v>
      </c>
      <c r="D928" s="12" t="b">
        <f>IF(ISNUMBER(SEARCH(R$1,$B928)),MAX(D$1:D927)+1)</f>
        <v>0</v>
      </c>
      <c r="E928" s="12" t="b">
        <f>IF(ISNUMBER(SEARCH(S$1,$B928)),MAX(E$1:E927)+1)</f>
        <v>0</v>
      </c>
      <c r="F928" s="12" t="b">
        <f>IF(ISNUMBER(SEARCH(T$1,$B928)),MAX(F$1:F927)+1)</f>
        <v>0</v>
      </c>
      <c r="G928" s="12" t="b">
        <f>IF(ISNUMBER(SEARCH(U$1,$B928)),MAX(G$1:G927)+1)</f>
        <v>0</v>
      </c>
      <c r="H928" s="12" t="b">
        <f>IF(ISNUMBER(SEARCH(V$1,$B928)),MAX(H$1:H927)+1)</f>
        <v>0</v>
      </c>
      <c r="I928" s="12" t="b">
        <f>IF(ISNUMBER(SEARCH(W$1,$B928)),MAX(I$1:I927)+1)</f>
        <v>0</v>
      </c>
      <c r="J928" s="12" t="b">
        <f>IF(ISNUMBER(SEARCH(X$1,$B928)),MAX(J$1:J927)+1)</f>
        <v>0</v>
      </c>
      <c r="K928" s="12" t="b">
        <f>IF(ISNUMBER(SEARCH(Y$1,$B928)),MAX(K$1:K927)+1)</f>
        <v>0</v>
      </c>
      <c r="L928" s="12" t="b">
        <f>IF(ISNUMBER(SEARCH(Z$1,$B928)),MAX(L$1:L927)+1)</f>
        <v>0</v>
      </c>
      <c r="M928" s="12" t="b">
        <f>IF(ISNUMBER(SEARCH(AA$1,$B928)),MAX(M$1:M927)+1)</f>
        <v>0</v>
      </c>
      <c r="N928" s="12" t="b">
        <f>IF(ISNUMBER(SEARCH(AB$1,$B928)),MAX(N$1:N927)+1)</f>
        <v>0</v>
      </c>
      <c r="O928" s="12">
        <f>'AB Touchpoint System Workbook'!K939</f>
        <v>0</v>
      </c>
      <c r="P928" s="13">
        <f t="shared" si="29"/>
        <v>927</v>
      </c>
    </row>
    <row r="929" spans="1:16" x14ac:dyDescent="0.15">
      <c r="A929" s="9">
        <f>'AB Touchpoint System Workbook'!M940</f>
        <v>0</v>
      </c>
      <c r="B929" s="12" t="str">
        <f t="shared" si="28"/>
        <v>00</v>
      </c>
      <c r="C929" s="12" t="b">
        <f>IF(ISNUMBER(SEARCH(Q$1,$B929)),MAX(C$1:C928)+1)</f>
        <v>0</v>
      </c>
      <c r="D929" s="12" t="b">
        <f>IF(ISNUMBER(SEARCH(R$1,$B929)),MAX(D$1:D928)+1)</f>
        <v>0</v>
      </c>
      <c r="E929" s="12" t="b">
        <f>IF(ISNUMBER(SEARCH(S$1,$B929)),MAX(E$1:E928)+1)</f>
        <v>0</v>
      </c>
      <c r="F929" s="12" t="b">
        <f>IF(ISNUMBER(SEARCH(T$1,$B929)),MAX(F$1:F928)+1)</f>
        <v>0</v>
      </c>
      <c r="G929" s="12" t="b">
        <f>IF(ISNUMBER(SEARCH(U$1,$B929)),MAX(G$1:G928)+1)</f>
        <v>0</v>
      </c>
      <c r="H929" s="12" t="b">
        <f>IF(ISNUMBER(SEARCH(V$1,$B929)),MAX(H$1:H928)+1)</f>
        <v>0</v>
      </c>
      <c r="I929" s="12" t="b">
        <f>IF(ISNUMBER(SEARCH(W$1,$B929)),MAX(I$1:I928)+1)</f>
        <v>0</v>
      </c>
      <c r="J929" s="12" t="b">
        <f>IF(ISNUMBER(SEARCH(X$1,$B929)),MAX(J$1:J928)+1)</f>
        <v>0</v>
      </c>
      <c r="K929" s="12" t="b">
        <f>IF(ISNUMBER(SEARCH(Y$1,$B929)),MAX(K$1:K928)+1)</f>
        <v>0</v>
      </c>
      <c r="L929" s="12" t="b">
        <f>IF(ISNUMBER(SEARCH(Z$1,$B929)),MAX(L$1:L928)+1)</f>
        <v>0</v>
      </c>
      <c r="M929" s="12" t="b">
        <f>IF(ISNUMBER(SEARCH(AA$1,$B929)),MAX(M$1:M928)+1)</f>
        <v>0</v>
      </c>
      <c r="N929" s="12" t="b">
        <f>IF(ISNUMBER(SEARCH(AB$1,$B929)),MAX(N$1:N928)+1)</f>
        <v>0</v>
      </c>
      <c r="O929" s="12">
        <f>'AB Touchpoint System Workbook'!K940</f>
        <v>0</v>
      </c>
      <c r="P929" s="13">
        <f t="shared" si="29"/>
        <v>928</v>
      </c>
    </row>
    <row r="930" spans="1:16" x14ac:dyDescent="0.15">
      <c r="A930" s="9">
        <f>'AB Touchpoint System Workbook'!M941</f>
        <v>0</v>
      </c>
      <c r="B930" s="12" t="str">
        <f t="shared" si="28"/>
        <v>00</v>
      </c>
      <c r="C930" s="12" t="b">
        <f>IF(ISNUMBER(SEARCH(Q$1,$B930)),MAX(C$1:C929)+1)</f>
        <v>0</v>
      </c>
      <c r="D930" s="12" t="b">
        <f>IF(ISNUMBER(SEARCH(R$1,$B930)),MAX(D$1:D929)+1)</f>
        <v>0</v>
      </c>
      <c r="E930" s="12" t="b">
        <f>IF(ISNUMBER(SEARCH(S$1,$B930)),MAX(E$1:E929)+1)</f>
        <v>0</v>
      </c>
      <c r="F930" s="12" t="b">
        <f>IF(ISNUMBER(SEARCH(T$1,$B930)),MAX(F$1:F929)+1)</f>
        <v>0</v>
      </c>
      <c r="G930" s="12" t="b">
        <f>IF(ISNUMBER(SEARCH(U$1,$B930)),MAX(G$1:G929)+1)</f>
        <v>0</v>
      </c>
      <c r="H930" s="12" t="b">
        <f>IF(ISNUMBER(SEARCH(V$1,$B930)),MAX(H$1:H929)+1)</f>
        <v>0</v>
      </c>
      <c r="I930" s="12" t="b">
        <f>IF(ISNUMBER(SEARCH(W$1,$B930)),MAX(I$1:I929)+1)</f>
        <v>0</v>
      </c>
      <c r="J930" s="12" t="b">
        <f>IF(ISNUMBER(SEARCH(X$1,$B930)),MAX(J$1:J929)+1)</f>
        <v>0</v>
      </c>
      <c r="K930" s="12" t="b">
        <f>IF(ISNUMBER(SEARCH(Y$1,$B930)),MAX(K$1:K929)+1)</f>
        <v>0</v>
      </c>
      <c r="L930" s="12" t="b">
        <f>IF(ISNUMBER(SEARCH(Z$1,$B930)),MAX(L$1:L929)+1)</f>
        <v>0</v>
      </c>
      <c r="M930" s="12" t="b">
        <f>IF(ISNUMBER(SEARCH(AA$1,$B930)),MAX(M$1:M929)+1)</f>
        <v>0</v>
      </c>
      <c r="N930" s="12" t="b">
        <f>IF(ISNUMBER(SEARCH(AB$1,$B930)),MAX(N$1:N929)+1)</f>
        <v>0</v>
      </c>
      <c r="O930" s="12">
        <f>'AB Touchpoint System Workbook'!K941</f>
        <v>0</v>
      </c>
      <c r="P930" s="13">
        <f t="shared" si="29"/>
        <v>929</v>
      </c>
    </row>
    <row r="931" spans="1:16" x14ac:dyDescent="0.15">
      <c r="A931" s="9">
        <f>'AB Touchpoint System Workbook'!M942</f>
        <v>0</v>
      </c>
      <c r="B931" s="12" t="str">
        <f t="shared" si="28"/>
        <v>00</v>
      </c>
      <c r="C931" s="12" t="b">
        <f>IF(ISNUMBER(SEARCH(Q$1,$B931)),MAX(C$1:C930)+1)</f>
        <v>0</v>
      </c>
      <c r="D931" s="12" t="b">
        <f>IF(ISNUMBER(SEARCH(R$1,$B931)),MAX(D$1:D930)+1)</f>
        <v>0</v>
      </c>
      <c r="E931" s="12" t="b">
        <f>IF(ISNUMBER(SEARCH(S$1,$B931)),MAX(E$1:E930)+1)</f>
        <v>0</v>
      </c>
      <c r="F931" s="12" t="b">
        <f>IF(ISNUMBER(SEARCH(T$1,$B931)),MAX(F$1:F930)+1)</f>
        <v>0</v>
      </c>
      <c r="G931" s="12" t="b">
        <f>IF(ISNUMBER(SEARCH(U$1,$B931)),MAX(G$1:G930)+1)</f>
        <v>0</v>
      </c>
      <c r="H931" s="12" t="b">
        <f>IF(ISNUMBER(SEARCH(V$1,$B931)),MAX(H$1:H930)+1)</f>
        <v>0</v>
      </c>
      <c r="I931" s="12" t="b">
        <f>IF(ISNUMBER(SEARCH(W$1,$B931)),MAX(I$1:I930)+1)</f>
        <v>0</v>
      </c>
      <c r="J931" s="12" t="b">
        <f>IF(ISNUMBER(SEARCH(X$1,$B931)),MAX(J$1:J930)+1)</f>
        <v>0</v>
      </c>
      <c r="K931" s="12" t="b">
        <f>IF(ISNUMBER(SEARCH(Y$1,$B931)),MAX(K$1:K930)+1)</f>
        <v>0</v>
      </c>
      <c r="L931" s="12" t="b">
        <f>IF(ISNUMBER(SEARCH(Z$1,$B931)),MAX(L$1:L930)+1)</f>
        <v>0</v>
      </c>
      <c r="M931" s="12" t="b">
        <f>IF(ISNUMBER(SEARCH(AA$1,$B931)),MAX(M$1:M930)+1)</f>
        <v>0</v>
      </c>
      <c r="N931" s="12" t="b">
        <f>IF(ISNUMBER(SEARCH(AB$1,$B931)),MAX(N$1:N930)+1)</f>
        <v>0</v>
      </c>
      <c r="O931" s="12">
        <f>'AB Touchpoint System Workbook'!K942</f>
        <v>0</v>
      </c>
      <c r="P931" s="13">
        <f t="shared" si="29"/>
        <v>930</v>
      </c>
    </row>
    <row r="932" spans="1:16" x14ac:dyDescent="0.15">
      <c r="A932" s="9">
        <f>'AB Touchpoint System Workbook'!M943</f>
        <v>0</v>
      </c>
      <c r="B932" s="12" t="str">
        <f t="shared" si="28"/>
        <v>00</v>
      </c>
      <c r="C932" s="12" t="b">
        <f>IF(ISNUMBER(SEARCH(Q$1,$B932)),MAX(C$1:C931)+1)</f>
        <v>0</v>
      </c>
      <c r="D932" s="12" t="b">
        <f>IF(ISNUMBER(SEARCH(R$1,$B932)),MAX(D$1:D931)+1)</f>
        <v>0</v>
      </c>
      <c r="E932" s="12" t="b">
        <f>IF(ISNUMBER(SEARCH(S$1,$B932)),MAX(E$1:E931)+1)</f>
        <v>0</v>
      </c>
      <c r="F932" s="12" t="b">
        <f>IF(ISNUMBER(SEARCH(T$1,$B932)),MAX(F$1:F931)+1)</f>
        <v>0</v>
      </c>
      <c r="G932" s="12" t="b">
        <f>IF(ISNUMBER(SEARCH(U$1,$B932)),MAX(G$1:G931)+1)</f>
        <v>0</v>
      </c>
      <c r="H932" s="12" t="b">
        <f>IF(ISNUMBER(SEARCH(V$1,$B932)),MAX(H$1:H931)+1)</f>
        <v>0</v>
      </c>
      <c r="I932" s="12" t="b">
        <f>IF(ISNUMBER(SEARCH(W$1,$B932)),MAX(I$1:I931)+1)</f>
        <v>0</v>
      </c>
      <c r="J932" s="12" t="b">
        <f>IF(ISNUMBER(SEARCH(X$1,$B932)),MAX(J$1:J931)+1)</f>
        <v>0</v>
      </c>
      <c r="K932" s="12" t="b">
        <f>IF(ISNUMBER(SEARCH(Y$1,$B932)),MAX(K$1:K931)+1)</f>
        <v>0</v>
      </c>
      <c r="L932" s="12" t="b">
        <f>IF(ISNUMBER(SEARCH(Z$1,$B932)),MAX(L$1:L931)+1)</f>
        <v>0</v>
      </c>
      <c r="M932" s="12" t="b">
        <f>IF(ISNUMBER(SEARCH(AA$1,$B932)),MAX(M$1:M931)+1)</f>
        <v>0</v>
      </c>
      <c r="N932" s="12" t="b">
        <f>IF(ISNUMBER(SEARCH(AB$1,$B932)),MAX(N$1:N931)+1)</f>
        <v>0</v>
      </c>
      <c r="O932" s="12">
        <f>'AB Touchpoint System Workbook'!K943</f>
        <v>0</v>
      </c>
      <c r="P932" s="13">
        <f t="shared" si="29"/>
        <v>931</v>
      </c>
    </row>
    <row r="933" spans="1:16" x14ac:dyDescent="0.15">
      <c r="A933" s="9">
        <f>'AB Touchpoint System Workbook'!M944</f>
        <v>0</v>
      </c>
      <c r="B933" s="12" t="str">
        <f t="shared" si="28"/>
        <v>00</v>
      </c>
      <c r="C933" s="12" t="b">
        <f>IF(ISNUMBER(SEARCH(Q$1,$B933)),MAX(C$1:C932)+1)</f>
        <v>0</v>
      </c>
      <c r="D933" s="12" t="b">
        <f>IF(ISNUMBER(SEARCH(R$1,$B933)),MAX(D$1:D932)+1)</f>
        <v>0</v>
      </c>
      <c r="E933" s="12" t="b">
        <f>IF(ISNUMBER(SEARCH(S$1,$B933)),MAX(E$1:E932)+1)</f>
        <v>0</v>
      </c>
      <c r="F933" s="12" t="b">
        <f>IF(ISNUMBER(SEARCH(T$1,$B933)),MAX(F$1:F932)+1)</f>
        <v>0</v>
      </c>
      <c r="G933" s="12" t="b">
        <f>IF(ISNUMBER(SEARCH(U$1,$B933)),MAX(G$1:G932)+1)</f>
        <v>0</v>
      </c>
      <c r="H933" s="12" t="b">
        <f>IF(ISNUMBER(SEARCH(V$1,$B933)),MAX(H$1:H932)+1)</f>
        <v>0</v>
      </c>
      <c r="I933" s="12" t="b">
        <f>IF(ISNUMBER(SEARCH(W$1,$B933)),MAX(I$1:I932)+1)</f>
        <v>0</v>
      </c>
      <c r="J933" s="12" t="b">
        <f>IF(ISNUMBER(SEARCH(X$1,$B933)),MAX(J$1:J932)+1)</f>
        <v>0</v>
      </c>
      <c r="K933" s="12" t="b">
        <f>IF(ISNUMBER(SEARCH(Y$1,$B933)),MAX(K$1:K932)+1)</f>
        <v>0</v>
      </c>
      <c r="L933" s="12" t="b">
        <f>IF(ISNUMBER(SEARCH(Z$1,$B933)),MAX(L$1:L932)+1)</f>
        <v>0</v>
      </c>
      <c r="M933" s="12" t="b">
        <f>IF(ISNUMBER(SEARCH(AA$1,$B933)),MAX(M$1:M932)+1)</f>
        <v>0</v>
      </c>
      <c r="N933" s="12" t="b">
        <f>IF(ISNUMBER(SEARCH(AB$1,$B933)),MAX(N$1:N932)+1)</f>
        <v>0</v>
      </c>
      <c r="O933" s="12">
        <f>'AB Touchpoint System Workbook'!K944</f>
        <v>0</v>
      </c>
      <c r="P933" s="13">
        <f t="shared" si="29"/>
        <v>932</v>
      </c>
    </row>
    <row r="934" spans="1:16" x14ac:dyDescent="0.15">
      <c r="A934" s="9">
        <f>'AB Touchpoint System Workbook'!M945</f>
        <v>0</v>
      </c>
      <c r="B934" s="12" t="str">
        <f t="shared" si="28"/>
        <v>00</v>
      </c>
      <c r="C934" s="12" t="b">
        <f>IF(ISNUMBER(SEARCH(Q$1,$B934)),MAX(C$1:C933)+1)</f>
        <v>0</v>
      </c>
      <c r="D934" s="12" t="b">
        <f>IF(ISNUMBER(SEARCH(R$1,$B934)),MAX(D$1:D933)+1)</f>
        <v>0</v>
      </c>
      <c r="E934" s="12" t="b">
        <f>IF(ISNUMBER(SEARCH(S$1,$B934)),MAX(E$1:E933)+1)</f>
        <v>0</v>
      </c>
      <c r="F934" s="12" t="b">
        <f>IF(ISNUMBER(SEARCH(T$1,$B934)),MAX(F$1:F933)+1)</f>
        <v>0</v>
      </c>
      <c r="G934" s="12" t="b">
        <f>IF(ISNUMBER(SEARCH(U$1,$B934)),MAX(G$1:G933)+1)</f>
        <v>0</v>
      </c>
      <c r="H934" s="12" t="b">
        <f>IF(ISNUMBER(SEARCH(V$1,$B934)),MAX(H$1:H933)+1)</f>
        <v>0</v>
      </c>
      <c r="I934" s="12" t="b">
        <f>IF(ISNUMBER(SEARCH(W$1,$B934)),MAX(I$1:I933)+1)</f>
        <v>0</v>
      </c>
      <c r="J934" s="12" t="b">
        <f>IF(ISNUMBER(SEARCH(X$1,$B934)),MAX(J$1:J933)+1)</f>
        <v>0</v>
      </c>
      <c r="K934" s="12" t="b">
        <f>IF(ISNUMBER(SEARCH(Y$1,$B934)),MAX(K$1:K933)+1)</f>
        <v>0</v>
      </c>
      <c r="L934" s="12" t="b">
        <f>IF(ISNUMBER(SEARCH(Z$1,$B934)),MAX(L$1:L933)+1)</f>
        <v>0</v>
      </c>
      <c r="M934" s="12" t="b">
        <f>IF(ISNUMBER(SEARCH(AA$1,$B934)),MAX(M$1:M933)+1)</f>
        <v>0</v>
      </c>
      <c r="N934" s="12" t="b">
        <f>IF(ISNUMBER(SEARCH(AB$1,$B934)),MAX(N$1:N933)+1)</f>
        <v>0</v>
      </c>
      <c r="O934" s="12">
        <f>'AB Touchpoint System Workbook'!K945</f>
        <v>0</v>
      </c>
      <c r="P934" s="13">
        <f t="shared" si="29"/>
        <v>933</v>
      </c>
    </row>
    <row r="935" spans="1:16" x14ac:dyDescent="0.15">
      <c r="A935" s="9">
        <f>'AB Touchpoint System Workbook'!M946</f>
        <v>0</v>
      </c>
      <c r="B935" s="12" t="str">
        <f t="shared" si="28"/>
        <v>00</v>
      </c>
      <c r="C935" s="12" t="b">
        <f>IF(ISNUMBER(SEARCH(Q$1,$B935)),MAX(C$1:C934)+1)</f>
        <v>0</v>
      </c>
      <c r="D935" s="12" t="b">
        <f>IF(ISNUMBER(SEARCH(R$1,$B935)),MAX(D$1:D934)+1)</f>
        <v>0</v>
      </c>
      <c r="E935" s="12" t="b">
        <f>IF(ISNUMBER(SEARCH(S$1,$B935)),MAX(E$1:E934)+1)</f>
        <v>0</v>
      </c>
      <c r="F935" s="12" t="b">
        <f>IF(ISNUMBER(SEARCH(T$1,$B935)),MAX(F$1:F934)+1)</f>
        <v>0</v>
      </c>
      <c r="G935" s="12" t="b">
        <f>IF(ISNUMBER(SEARCH(U$1,$B935)),MAX(G$1:G934)+1)</f>
        <v>0</v>
      </c>
      <c r="H935" s="12" t="b">
        <f>IF(ISNUMBER(SEARCH(V$1,$B935)),MAX(H$1:H934)+1)</f>
        <v>0</v>
      </c>
      <c r="I935" s="12" t="b">
        <f>IF(ISNUMBER(SEARCH(W$1,$B935)),MAX(I$1:I934)+1)</f>
        <v>0</v>
      </c>
      <c r="J935" s="12" t="b">
        <f>IF(ISNUMBER(SEARCH(X$1,$B935)),MAX(J$1:J934)+1)</f>
        <v>0</v>
      </c>
      <c r="K935" s="12" t="b">
        <f>IF(ISNUMBER(SEARCH(Y$1,$B935)),MAX(K$1:K934)+1)</f>
        <v>0</v>
      </c>
      <c r="L935" s="12" t="b">
        <f>IF(ISNUMBER(SEARCH(Z$1,$B935)),MAX(L$1:L934)+1)</f>
        <v>0</v>
      </c>
      <c r="M935" s="12" t="b">
        <f>IF(ISNUMBER(SEARCH(AA$1,$B935)),MAX(M$1:M934)+1)</f>
        <v>0</v>
      </c>
      <c r="N935" s="12" t="b">
        <f>IF(ISNUMBER(SEARCH(AB$1,$B935)),MAX(N$1:N934)+1)</f>
        <v>0</v>
      </c>
      <c r="O935" s="12">
        <f>'AB Touchpoint System Workbook'!K946</f>
        <v>0</v>
      </c>
      <c r="P935" s="13">
        <f t="shared" si="29"/>
        <v>934</v>
      </c>
    </row>
    <row r="936" spans="1:16" x14ac:dyDescent="0.15">
      <c r="A936" s="9">
        <f>'AB Touchpoint System Workbook'!M947</f>
        <v>0</v>
      </c>
      <c r="B936" s="12" t="str">
        <f t="shared" si="28"/>
        <v>00</v>
      </c>
      <c r="C936" s="12" t="b">
        <f>IF(ISNUMBER(SEARCH(Q$1,$B936)),MAX(C$1:C935)+1)</f>
        <v>0</v>
      </c>
      <c r="D936" s="12" t="b">
        <f>IF(ISNUMBER(SEARCH(R$1,$B936)),MAX(D$1:D935)+1)</f>
        <v>0</v>
      </c>
      <c r="E936" s="12" t="b">
        <f>IF(ISNUMBER(SEARCH(S$1,$B936)),MAX(E$1:E935)+1)</f>
        <v>0</v>
      </c>
      <c r="F936" s="12" t="b">
        <f>IF(ISNUMBER(SEARCH(T$1,$B936)),MAX(F$1:F935)+1)</f>
        <v>0</v>
      </c>
      <c r="G936" s="12" t="b">
        <f>IF(ISNUMBER(SEARCH(U$1,$B936)),MAX(G$1:G935)+1)</f>
        <v>0</v>
      </c>
      <c r="H936" s="12" t="b">
        <f>IF(ISNUMBER(SEARCH(V$1,$B936)),MAX(H$1:H935)+1)</f>
        <v>0</v>
      </c>
      <c r="I936" s="12" t="b">
        <f>IF(ISNUMBER(SEARCH(W$1,$B936)),MAX(I$1:I935)+1)</f>
        <v>0</v>
      </c>
      <c r="J936" s="12" t="b">
        <f>IF(ISNUMBER(SEARCH(X$1,$B936)),MAX(J$1:J935)+1)</f>
        <v>0</v>
      </c>
      <c r="K936" s="12" t="b">
        <f>IF(ISNUMBER(SEARCH(Y$1,$B936)),MAX(K$1:K935)+1)</f>
        <v>0</v>
      </c>
      <c r="L936" s="12" t="b">
        <f>IF(ISNUMBER(SEARCH(Z$1,$B936)),MAX(L$1:L935)+1)</f>
        <v>0</v>
      </c>
      <c r="M936" s="12" t="b">
        <f>IF(ISNUMBER(SEARCH(AA$1,$B936)),MAX(M$1:M935)+1)</f>
        <v>0</v>
      </c>
      <c r="N936" s="12" t="b">
        <f>IF(ISNUMBER(SEARCH(AB$1,$B936)),MAX(N$1:N935)+1)</f>
        <v>0</v>
      </c>
      <c r="O936" s="12">
        <f>'AB Touchpoint System Workbook'!K947</f>
        <v>0</v>
      </c>
      <c r="P936" s="13">
        <f t="shared" si="29"/>
        <v>935</v>
      </c>
    </row>
    <row r="937" spans="1:16" x14ac:dyDescent="0.15">
      <c r="A937" s="9">
        <f>'AB Touchpoint System Workbook'!M948</f>
        <v>0</v>
      </c>
      <c r="B937" s="12" t="str">
        <f t="shared" si="28"/>
        <v>00</v>
      </c>
      <c r="C937" s="12" t="b">
        <f>IF(ISNUMBER(SEARCH(Q$1,$B937)),MAX(C$1:C936)+1)</f>
        <v>0</v>
      </c>
      <c r="D937" s="12" t="b">
        <f>IF(ISNUMBER(SEARCH(R$1,$B937)),MAX(D$1:D936)+1)</f>
        <v>0</v>
      </c>
      <c r="E937" s="12" t="b">
        <f>IF(ISNUMBER(SEARCH(S$1,$B937)),MAX(E$1:E936)+1)</f>
        <v>0</v>
      </c>
      <c r="F937" s="12" t="b">
        <f>IF(ISNUMBER(SEARCH(T$1,$B937)),MAX(F$1:F936)+1)</f>
        <v>0</v>
      </c>
      <c r="G937" s="12" t="b">
        <f>IF(ISNUMBER(SEARCH(U$1,$B937)),MAX(G$1:G936)+1)</f>
        <v>0</v>
      </c>
      <c r="H937" s="12" t="b">
        <f>IF(ISNUMBER(SEARCH(V$1,$B937)),MAX(H$1:H936)+1)</f>
        <v>0</v>
      </c>
      <c r="I937" s="12" t="b">
        <f>IF(ISNUMBER(SEARCH(W$1,$B937)),MAX(I$1:I936)+1)</f>
        <v>0</v>
      </c>
      <c r="J937" s="12" t="b">
        <f>IF(ISNUMBER(SEARCH(X$1,$B937)),MAX(J$1:J936)+1)</f>
        <v>0</v>
      </c>
      <c r="K937" s="12" t="b">
        <f>IF(ISNUMBER(SEARCH(Y$1,$B937)),MAX(K$1:K936)+1)</f>
        <v>0</v>
      </c>
      <c r="L937" s="12" t="b">
        <f>IF(ISNUMBER(SEARCH(Z$1,$B937)),MAX(L$1:L936)+1)</f>
        <v>0</v>
      </c>
      <c r="M937" s="12" t="b">
        <f>IF(ISNUMBER(SEARCH(AA$1,$B937)),MAX(M$1:M936)+1)</f>
        <v>0</v>
      </c>
      <c r="N937" s="12" t="b">
        <f>IF(ISNUMBER(SEARCH(AB$1,$B937)),MAX(N$1:N936)+1)</f>
        <v>0</v>
      </c>
      <c r="O937" s="12">
        <f>'AB Touchpoint System Workbook'!K948</f>
        <v>0</v>
      </c>
      <c r="P937" s="13">
        <f t="shared" si="29"/>
        <v>936</v>
      </c>
    </row>
    <row r="938" spans="1:16" x14ac:dyDescent="0.15">
      <c r="A938" s="9">
        <f>'AB Touchpoint System Workbook'!M949</f>
        <v>0</v>
      </c>
      <c r="B938" s="12" t="str">
        <f t="shared" si="28"/>
        <v>00</v>
      </c>
      <c r="C938" s="12" t="b">
        <f>IF(ISNUMBER(SEARCH(Q$1,$B938)),MAX(C$1:C937)+1)</f>
        <v>0</v>
      </c>
      <c r="D938" s="12" t="b">
        <f>IF(ISNUMBER(SEARCH(R$1,$B938)),MAX(D$1:D937)+1)</f>
        <v>0</v>
      </c>
      <c r="E938" s="12" t="b">
        <f>IF(ISNUMBER(SEARCH(S$1,$B938)),MAX(E$1:E937)+1)</f>
        <v>0</v>
      </c>
      <c r="F938" s="12" t="b">
        <f>IF(ISNUMBER(SEARCH(T$1,$B938)),MAX(F$1:F937)+1)</f>
        <v>0</v>
      </c>
      <c r="G938" s="12" t="b">
        <f>IF(ISNUMBER(SEARCH(U$1,$B938)),MAX(G$1:G937)+1)</f>
        <v>0</v>
      </c>
      <c r="H938" s="12" t="b">
        <f>IF(ISNUMBER(SEARCH(V$1,$B938)),MAX(H$1:H937)+1)</f>
        <v>0</v>
      </c>
      <c r="I938" s="12" t="b">
        <f>IF(ISNUMBER(SEARCH(W$1,$B938)),MAX(I$1:I937)+1)</f>
        <v>0</v>
      </c>
      <c r="J938" s="12" t="b">
        <f>IF(ISNUMBER(SEARCH(X$1,$B938)),MAX(J$1:J937)+1)</f>
        <v>0</v>
      </c>
      <c r="K938" s="12" t="b">
        <f>IF(ISNUMBER(SEARCH(Y$1,$B938)),MAX(K$1:K937)+1)</f>
        <v>0</v>
      </c>
      <c r="L938" s="12" t="b">
        <f>IF(ISNUMBER(SEARCH(Z$1,$B938)),MAX(L$1:L937)+1)</f>
        <v>0</v>
      </c>
      <c r="M938" s="12" t="b">
        <f>IF(ISNUMBER(SEARCH(AA$1,$B938)),MAX(M$1:M937)+1)</f>
        <v>0</v>
      </c>
      <c r="N938" s="12" t="b">
        <f>IF(ISNUMBER(SEARCH(AB$1,$B938)),MAX(N$1:N937)+1)</f>
        <v>0</v>
      </c>
      <c r="O938" s="12">
        <f>'AB Touchpoint System Workbook'!K949</f>
        <v>0</v>
      </c>
      <c r="P938" s="13">
        <f t="shared" si="29"/>
        <v>937</v>
      </c>
    </row>
    <row r="939" spans="1:16" x14ac:dyDescent="0.15">
      <c r="A939" s="9">
        <f>'AB Touchpoint System Workbook'!M950</f>
        <v>0</v>
      </c>
      <c r="B939" s="12" t="str">
        <f t="shared" si="28"/>
        <v>00</v>
      </c>
      <c r="C939" s="12" t="b">
        <f>IF(ISNUMBER(SEARCH(Q$1,$B939)),MAX(C$1:C938)+1)</f>
        <v>0</v>
      </c>
      <c r="D939" s="12" t="b">
        <f>IF(ISNUMBER(SEARCH(R$1,$B939)),MAX(D$1:D938)+1)</f>
        <v>0</v>
      </c>
      <c r="E939" s="12" t="b">
        <f>IF(ISNUMBER(SEARCH(S$1,$B939)),MAX(E$1:E938)+1)</f>
        <v>0</v>
      </c>
      <c r="F939" s="12" t="b">
        <f>IF(ISNUMBER(SEARCH(T$1,$B939)),MAX(F$1:F938)+1)</f>
        <v>0</v>
      </c>
      <c r="G939" s="12" t="b">
        <f>IF(ISNUMBER(SEARCH(U$1,$B939)),MAX(G$1:G938)+1)</f>
        <v>0</v>
      </c>
      <c r="H939" s="12" t="b">
        <f>IF(ISNUMBER(SEARCH(V$1,$B939)),MAX(H$1:H938)+1)</f>
        <v>0</v>
      </c>
      <c r="I939" s="12" t="b">
        <f>IF(ISNUMBER(SEARCH(W$1,$B939)),MAX(I$1:I938)+1)</f>
        <v>0</v>
      </c>
      <c r="J939" s="12" t="b">
        <f>IF(ISNUMBER(SEARCH(X$1,$B939)),MAX(J$1:J938)+1)</f>
        <v>0</v>
      </c>
      <c r="K939" s="12" t="b">
        <f>IF(ISNUMBER(SEARCH(Y$1,$B939)),MAX(K$1:K938)+1)</f>
        <v>0</v>
      </c>
      <c r="L939" s="12" t="b">
        <f>IF(ISNUMBER(SEARCH(Z$1,$B939)),MAX(L$1:L938)+1)</f>
        <v>0</v>
      </c>
      <c r="M939" s="12" t="b">
        <f>IF(ISNUMBER(SEARCH(AA$1,$B939)),MAX(M$1:M938)+1)</f>
        <v>0</v>
      </c>
      <c r="N939" s="12" t="b">
        <f>IF(ISNUMBER(SEARCH(AB$1,$B939)),MAX(N$1:N938)+1)</f>
        <v>0</v>
      </c>
      <c r="O939" s="12">
        <f>'AB Touchpoint System Workbook'!K950</f>
        <v>0</v>
      </c>
      <c r="P939" s="13">
        <f t="shared" si="29"/>
        <v>938</v>
      </c>
    </row>
    <row r="940" spans="1:16" x14ac:dyDescent="0.15">
      <c r="A940" s="9">
        <f>'AB Touchpoint System Workbook'!M951</f>
        <v>0</v>
      </c>
      <c r="B940" s="12" t="str">
        <f t="shared" si="28"/>
        <v>00</v>
      </c>
      <c r="C940" s="12" t="b">
        <f>IF(ISNUMBER(SEARCH(Q$1,$B940)),MAX(C$1:C939)+1)</f>
        <v>0</v>
      </c>
      <c r="D940" s="12" t="b">
        <f>IF(ISNUMBER(SEARCH(R$1,$B940)),MAX(D$1:D939)+1)</f>
        <v>0</v>
      </c>
      <c r="E940" s="12" t="b">
        <f>IF(ISNUMBER(SEARCH(S$1,$B940)),MAX(E$1:E939)+1)</f>
        <v>0</v>
      </c>
      <c r="F940" s="12" t="b">
        <f>IF(ISNUMBER(SEARCH(T$1,$B940)),MAX(F$1:F939)+1)</f>
        <v>0</v>
      </c>
      <c r="G940" s="12" t="b">
        <f>IF(ISNUMBER(SEARCH(U$1,$B940)),MAX(G$1:G939)+1)</f>
        <v>0</v>
      </c>
      <c r="H940" s="12" t="b">
        <f>IF(ISNUMBER(SEARCH(V$1,$B940)),MAX(H$1:H939)+1)</f>
        <v>0</v>
      </c>
      <c r="I940" s="12" t="b">
        <f>IF(ISNUMBER(SEARCH(W$1,$B940)),MAX(I$1:I939)+1)</f>
        <v>0</v>
      </c>
      <c r="J940" s="12" t="b">
        <f>IF(ISNUMBER(SEARCH(X$1,$B940)),MAX(J$1:J939)+1)</f>
        <v>0</v>
      </c>
      <c r="K940" s="12" t="b">
        <f>IF(ISNUMBER(SEARCH(Y$1,$B940)),MAX(K$1:K939)+1)</f>
        <v>0</v>
      </c>
      <c r="L940" s="12" t="b">
        <f>IF(ISNUMBER(SEARCH(Z$1,$B940)),MAX(L$1:L939)+1)</f>
        <v>0</v>
      </c>
      <c r="M940" s="12" t="b">
        <f>IF(ISNUMBER(SEARCH(AA$1,$B940)),MAX(M$1:M939)+1)</f>
        <v>0</v>
      </c>
      <c r="N940" s="12" t="b">
        <f>IF(ISNUMBER(SEARCH(AB$1,$B940)),MAX(N$1:N939)+1)</f>
        <v>0</v>
      </c>
      <c r="O940" s="12">
        <f>'AB Touchpoint System Workbook'!K951</f>
        <v>0</v>
      </c>
      <c r="P940" s="13">
        <f t="shared" si="29"/>
        <v>939</v>
      </c>
    </row>
    <row r="941" spans="1:16" x14ac:dyDescent="0.15">
      <c r="A941" s="9">
        <f>'AB Touchpoint System Workbook'!M952</f>
        <v>0</v>
      </c>
      <c r="B941" s="12" t="str">
        <f t="shared" si="28"/>
        <v>00</v>
      </c>
      <c r="C941" s="12" t="b">
        <f>IF(ISNUMBER(SEARCH(Q$1,$B941)),MAX(C$1:C940)+1)</f>
        <v>0</v>
      </c>
      <c r="D941" s="12" t="b">
        <f>IF(ISNUMBER(SEARCH(R$1,$B941)),MAX(D$1:D940)+1)</f>
        <v>0</v>
      </c>
      <c r="E941" s="12" t="b">
        <f>IF(ISNUMBER(SEARCH(S$1,$B941)),MAX(E$1:E940)+1)</f>
        <v>0</v>
      </c>
      <c r="F941" s="12" t="b">
        <f>IF(ISNUMBER(SEARCH(T$1,$B941)),MAX(F$1:F940)+1)</f>
        <v>0</v>
      </c>
      <c r="G941" s="12" t="b">
        <f>IF(ISNUMBER(SEARCH(U$1,$B941)),MAX(G$1:G940)+1)</f>
        <v>0</v>
      </c>
      <c r="H941" s="12" t="b">
        <f>IF(ISNUMBER(SEARCH(V$1,$B941)),MAX(H$1:H940)+1)</f>
        <v>0</v>
      </c>
      <c r="I941" s="12" t="b">
        <f>IF(ISNUMBER(SEARCH(W$1,$B941)),MAX(I$1:I940)+1)</f>
        <v>0</v>
      </c>
      <c r="J941" s="12" t="b">
        <f>IF(ISNUMBER(SEARCH(X$1,$B941)),MAX(J$1:J940)+1)</f>
        <v>0</v>
      </c>
      <c r="K941" s="12" t="b">
        <f>IF(ISNUMBER(SEARCH(Y$1,$B941)),MAX(K$1:K940)+1)</f>
        <v>0</v>
      </c>
      <c r="L941" s="12" t="b">
        <f>IF(ISNUMBER(SEARCH(Z$1,$B941)),MAX(L$1:L940)+1)</f>
        <v>0</v>
      </c>
      <c r="M941" s="12" t="b">
        <f>IF(ISNUMBER(SEARCH(AA$1,$B941)),MAX(M$1:M940)+1)</f>
        <v>0</v>
      </c>
      <c r="N941" s="12" t="b">
        <f>IF(ISNUMBER(SEARCH(AB$1,$B941)),MAX(N$1:N940)+1)</f>
        <v>0</v>
      </c>
      <c r="O941" s="12">
        <f>'AB Touchpoint System Workbook'!K952</f>
        <v>0</v>
      </c>
      <c r="P941" s="13">
        <f t="shared" si="29"/>
        <v>940</v>
      </c>
    </row>
    <row r="942" spans="1:16" x14ac:dyDescent="0.15">
      <c r="A942" s="9">
        <f>'AB Touchpoint System Workbook'!M953</f>
        <v>0</v>
      </c>
      <c r="B942" s="12" t="str">
        <f t="shared" si="28"/>
        <v>00</v>
      </c>
      <c r="C942" s="12" t="b">
        <f>IF(ISNUMBER(SEARCH(Q$1,$B942)),MAX(C$1:C941)+1)</f>
        <v>0</v>
      </c>
      <c r="D942" s="12" t="b">
        <f>IF(ISNUMBER(SEARCH(R$1,$B942)),MAX(D$1:D941)+1)</f>
        <v>0</v>
      </c>
      <c r="E942" s="12" t="b">
        <f>IF(ISNUMBER(SEARCH(S$1,$B942)),MAX(E$1:E941)+1)</f>
        <v>0</v>
      </c>
      <c r="F942" s="12" t="b">
        <f>IF(ISNUMBER(SEARCH(T$1,$B942)),MAX(F$1:F941)+1)</f>
        <v>0</v>
      </c>
      <c r="G942" s="12" t="b">
        <f>IF(ISNUMBER(SEARCH(U$1,$B942)),MAX(G$1:G941)+1)</f>
        <v>0</v>
      </c>
      <c r="H942" s="12" t="b">
        <f>IF(ISNUMBER(SEARCH(V$1,$B942)),MAX(H$1:H941)+1)</f>
        <v>0</v>
      </c>
      <c r="I942" s="12" t="b">
        <f>IF(ISNUMBER(SEARCH(W$1,$B942)),MAX(I$1:I941)+1)</f>
        <v>0</v>
      </c>
      <c r="J942" s="12" t="b">
        <f>IF(ISNUMBER(SEARCH(X$1,$B942)),MAX(J$1:J941)+1)</f>
        <v>0</v>
      </c>
      <c r="K942" s="12" t="b">
        <f>IF(ISNUMBER(SEARCH(Y$1,$B942)),MAX(K$1:K941)+1)</f>
        <v>0</v>
      </c>
      <c r="L942" s="12" t="b">
        <f>IF(ISNUMBER(SEARCH(Z$1,$B942)),MAX(L$1:L941)+1)</f>
        <v>0</v>
      </c>
      <c r="M942" s="12" t="b">
        <f>IF(ISNUMBER(SEARCH(AA$1,$B942)),MAX(M$1:M941)+1)</f>
        <v>0</v>
      </c>
      <c r="N942" s="12" t="b">
        <f>IF(ISNUMBER(SEARCH(AB$1,$B942)),MAX(N$1:N941)+1)</f>
        <v>0</v>
      </c>
      <c r="O942" s="12">
        <f>'AB Touchpoint System Workbook'!K953</f>
        <v>0</v>
      </c>
      <c r="P942" s="13">
        <f t="shared" si="29"/>
        <v>941</v>
      </c>
    </row>
    <row r="943" spans="1:16" x14ac:dyDescent="0.15">
      <c r="A943" s="9">
        <f>'AB Touchpoint System Workbook'!M954</f>
        <v>0</v>
      </c>
      <c r="B943" s="12" t="str">
        <f t="shared" si="28"/>
        <v>00</v>
      </c>
      <c r="C943" s="12" t="b">
        <f>IF(ISNUMBER(SEARCH(Q$1,$B943)),MAX(C$1:C942)+1)</f>
        <v>0</v>
      </c>
      <c r="D943" s="12" t="b">
        <f>IF(ISNUMBER(SEARCH(R$1,$B943)),MAX(D$1:D942)+1)</f>
        <v>0</v>
      </c>
      <c r="E943" s="12" t="b">
        <f>IF(ISNUMBER(SEARCH(S$1,$B943)),MAX(E$1:E942)+1)</f>
        <v>0</v>
      </c>
      <c r="F943" s="12" t="b">
        <f>IF(ISNUMBER(SEARCH(T$1,$B943)),MAX(F$1:F942)+1)</f>
        <v>0</v>
      </c>
      <c r="G943" s="12" t="b">
        <f>IF(ISNUMBER(SEARCH(U$1,$B943)),MAX(G$1:G942)+1)</f>
        <v>0</v>
      </c>
      <c r="H943" s="12" t="b">
        <f>IF(ISNUMBER(SEARCH(V$1,$B943)),MAX(H$1:H942)+1)</f>
        <v>0</v>
      </c>
      <c r="I943" s="12" t="b">
        <f>IF(ISNUMBER(SEARCH(W$1,$B943)),MAX(I$1:I942)+1)</f>
        <v>0</v>
      </c>
      <c r="J943" s="12" t="b">
        <f>IF(ISNUMBER(SEARCH(X$1,$B943)),MAX(J$1:J942)+1)</f>
        <v>0</v>
      </c>
      <c r="K943" s="12" t="b">
        <f>IF(ISNUMBER(SEARCH(Y$1,$B943)),MAX(K$1:K942)+1)</f>
        <v>0</v>
      </c>
      <c r="L943" s="12" t="b">
        <f>IF(ISNUMBER(SEARCH(Z$1,$B943)),MAX(L$1:L942)+1)</f>
        <v>0</v>
      </c>
      <c r="M943" s="12" t="b">
        <f>IF(ISNUMBER(SEARCH(AA$1,$B943)),MAX(M$1:M942)+1)</f>
        <v>0</v>
      </c>
      <c r="N943" s="12" t="b">
        <f>IF(ISNUMBER(SEARCH(AB$1,$B943)),MAX(N$1:N942)+1)</f>
        <v>0</v>
      </c>
      <c r="O943" s="12">
        <f>'AB Touchpoint System Workbook'!K954</f>
        <v>0</v>
      </c>
      <c r="P943" s="13">
        <f t="shared" si="29"/>
        <v>942</v>
      </c>
    </row>
    <row r="944" spans="1:16" x14ac:dyDescent="0.15">
      <c r="A944" s="9">
        <f>'AB Touchpoint System Workbook'!M955</f>
        <v>0</v>
      </c>
      <c r="B944" s="12" t="str">
        <f t="shared" si="28"/>
        <v>00</v>
      </c>
      <c r="C944" s="12" t="b">
        <f>IF(ISNUMBER(SEARCH(Q$1,$B944)),MAX(C$1:C943)+1)</f>
        <v>0</v>
      </c>
      <c r="D944" s="12" t="b">
        <f>IF(ISNUMBER(SEARCH(R$1,$B944)),MAX(D$1:D943)+1)</f>
        <v>0</v>
      </c>
      <c r="E944" s="12" t="b">
        <f>IF(ISNUMBER(SEARCH(S$1,$B944)),MAX(E$1:E943)+1)</f>
        <v>0</v>
      </c>
      <c r="F944" s="12" t="b">
        <f>IF(ISNUMBER(SEARCH(T$1,$B944)),MAX(F$1:F943)+1)</f>
        <v>0</v>
      </c>
      <c r="G944" s="12" t="b">
        <f>IF(ISNUMBER(SEARCH(U$1,$B944)),MAX(G$1:G943)+1)</f>
        <v>0</v>
      </c>
      <c r="H944" s="12" t="b">
        <f>IF(ISNUMBER(SEARCH(V$1,$B944)),MAX(H$1:H943)+1)</f>
        <v>0</v>
      </c>
      <c r="I944" s="12" t="b">
        <f>IF(ISNUMBER(SEARCH(W$1,$B944)),MAX(I$1:I943)+1)</f>
        <v>0</v>
      </c>
      <c r="J944" s="12" t="b">
        <f>IF(ISNUMBER(SEARCH(X$1,$B944)),MAX(J$1:J943)+1)</f>
        <v>0</v>
      </c>
      <c r="K944" s="12" t="b">
        <f>IF(ISNUMBER(SEARCH(Y$1,$B944)),MAX(K$1:K943)+1)</f>
        <v>0</v>
      </c>
      <c r="L944" s="12" t="b">
        <f>IF(ISNUMBER(SEARCH(Z$1,$B944)),MAX(L$1:L943)+1)</f>
        <v>0</v>
      </c>
      <c r="M944" s="12" t="b">
        <f>IF(ISNUMBER(SEARCH(AA$1,$B944)),MAX(M$1:M943)+1)</f>
        <v>0</v>
      </c>
      <c r="N944" s="12" t="b">
        <f>IF(ISNUMBER(SEARCH(AB$1,$B944)),MAX(N$1:N943)+1)</f>
        <v>0</v>
      </c>
      <c r="O944" s="12">
        <f>'AB Touchpoint System Workbook'!K955</f>
        <v>0</v>
      </c>
      <c r="P944" s="13">
        <f t="shared" si="29"/>
        <v>943</v>
      </c>
    </row>
    <row r="945" spans="1:16" x14ac:dyDescent="0.15">
      <c r="A945" s="9">
        <f>'AB Touchpoint System Workbook'!M956</f>
        <v>0</v>
      </c>
      <c r="B945" s="12" t="str">
        <f t="shared" si="28"/>
        <v>00</v>
      </c>
      <c r="C945" s="12" t="b">
        <f>IF(ISNUMBER(SEARCH(Q$1,$B945)),MAX(C$1:C944)+1)</f>
        <v>0</v>
      </c>
      <c r="D945" s="12" t="b">
        <f>IF(ISNUMBER(SEARCH(R$1,$B945)),MAX(D$1:D944)+1)</f>
        <v>0</v>
      </c>
      <c r="E945" s="12" t="b">
        <f>IF(ISNUMBER(SEARCH(S$1,$B945)),MAX(E$1:E944)+1)</f>
        <v>0</v>
      </c>
      <c r="F945" s="12" t="b">
        <f>IF(ISNUMBER(SEARCH(T$1,$B945)),MAX(F$1:F944)+1)</f>
        <v>0</v>
      </c>
      <c r="G945" s="12" t="b">
        <f>IF(ISNUMBER(SEARCH(U$1,$B945)),MAX(G$1:G944)+1)</f>
        <v>0</v>
      </c>
      <c r="H945" s="12" t="b">
        <f>IF(ISNUMBER(SEARCH(V$1,$B945)),MAX(H$1:H944)+1)</f>
        <v>0</v>
      </c>
      <c r="I945" s="12" t="b">
        <f>IF(ISNUMBER(SEARCH(W$1,$B945)),MAX(I$1:I944)+1)</f>
        <v>0</v>
      </c>
      <c r="J945" s="12" t="b">
        <f>IF(ISNUMBER(SEARCH(X$1,$B945)),MAX(J$1:J944)+1)</f>
        <v>0</v>
      </c>
      <c r="K945" s="12" t="b">
        <f>IF(ISNUMBER(SEARCH(Y$1,$B945)),MAX(K$1:K944)+1)</f>
        <v>0</v>
      </c>
      <c r="L945" s="12" t="b">
        <f>IF(ISNUMBER(SEARCH(Z$1,$B945)),MAX(L$1:L944)+1)</f>
        <v>0</v>
      </c>
      <c r="M945" s="12" t="b">
        <f>IF(ISNUMBER(SEARCH(AA$1,$B945)),MAX(M$1:M944)+1)</f>
        <v>0</v>
      </c>
      <c r="N945" s="12" t="b">
        <f>IF(ISNUMBER(SEARCH(AB$1,$B945)),MAX(N$1:N944)+1)</f>
        <v>0</v>
      </c>
      <c r="O945" s="12">
        <f>'AB Touchpoint System Workbook'!K956</f>
        <v>0</v>
      </c>
      <c r="P945" s="13">
        <f t="shared" si="29"/>
        <v>944</v>
      </c>
    </row>
    <row r="946" spans="1:16" x14ac:dyDescent="0.15">
      <c r="A946" s="9">
        <f>'AB Touchpoint System Workbook'!M957</f>
        <v>0</v>
      </c>
      <c r="B946" s="12" t="str">
        <f t="shared" si="28"/>
        <v>00</v>
      </c>
      <c r="C946" s="12" t="b">
        <f>IF(ISNUMBER(SEARCH(Q$1,$B946)),MAX(C$1:C945)+1)</f>
        <v>0</v>
      </c>
      <c r="D946" s="12" t="b">
        <f>IF(ISNUMBER(SEARCH(R$1,$B946)),MAX(D$1:D945)+1)</f>
        <v>0</v>
      </c>
      <c r="E946" s="12" t="b">
        <f>IF(ISNUMBER(SEARCH(S$1,$B946)),MAX(E$1:E945)+1)</f>
        <v>0</v>
      </c>
      <c r="F946" s="12" t="b">
        <f>IF(ISNUMBER(SEARCH(T$1,$B946)),MAX(F$1:F945)+1)</f>
        <v>0</v>
      </c>
      <c r="G946" s="12" t="b">
        <f>IF(ISNUMBER(SEARCH(U$1,$B946)),MAX(G$1:G945)+1)</f>
        <v>0</v>
      </c>
      <c r="H946" s="12" t="b">
        <f>IF(ISNUMBER(SEARCH(V$1,$B946)),MAX(H$1:H945)+1)</f>
        <v>0</v>
      </c>
      <c r="I946" s="12" t="b">
        <f>IF(ISNUMBER(SEARCH(W$1,$B946)),MAX(I$1:I945)+1)</f>
        <v>0</v>
      </c>
      <c r="J946" s="12" t="b">
        <f>IF(ISNUMBER(SEARCH(X$1,$B946)),MAX(J$1:J945)+1)</f>
        <v>0</v>
      </c>
      <c r="K946" s="12" t="b">
        <f>IF(ISNUMBER(SEARCH(Y$1,$B946)),MAX(K$1:K945)+1)</f>
        <v>0</v>
      </c>
      <c r="L946" s="12" t="b">
        <f>IF(ISNUMBER(SEARCH(Z$1,$B946)),MAX(L$1:L945)+1)</f>
        <v>0</v>
      </c>
      <c r="M946" s="12" t="b">
        <f>IF(ISNUMBER(SEARCH(AA$1,$B946)),MAX(M$1:M945)+1)</f>
        <v>0</v>
      </c>
      <c r="N946" s="12" t="b">
        <f>IF(ISNUMBER(SEARCH(AB$1,$B946)),MAX(N$1:N945)+1)</f>
        <v>0</v>
      </c>
      <c r="O946" s="12">
        <f>'AB Touchpoint System Workbook'!K957</f>
        <v>0</v>
      </c>
      <c r="P946" s="13">
        <f t="shared" si="29"/>
        <v>945</v>
      </c>
    </row>
    <row r="947" spans="1:16" x14ac:dyDescent="0.15">
      <c r="A947" s="9">
        <f>'AB Touchpoint System Workbook'!M958</f>
        <v>0</v>
      </c>
      <c r="B947" s="12" t="str">
        <f t="shared" si="28"/>
        <v>00</v>
      </c>
      <c r="C947" s="12" t="b">
        <f>IF(ISNUMBER(SEARCH(Q$1,$B947)),MAX(C$1:C946)+1)</f>
        <v>0</v>
      </c>
      <c r="D947" s="12" t="b">
        <f>IF(ISNUMBER(SEARCH(R$1,$B947)),MAX(D$1:D946)+1)</f>
        <v>0</v>
      </c>
      <c r="E947" s="12" t="b">
        <f>IF(ISNUMBER(SEARCH(S$1,$B947)),MAX(E$1:E946)+1)</f>
        <v>0</v>
      </c>
      <c r="F947" s="12" t="b">
        <f>IF(ISNUMBER(SEARCH(T$1,$B947)),MAX(F$1:F946)+1)</f>
        <v>0</v>
      </c>
      <c r="G947" s="12" t="b">
        <f>IF(ISNUMBER(SEARCH(U$1,$B947)),MAX(G$1:G946)+1)</f>
        <v>0</v>
      </c>
      <c r="H947" s="12" t="b">
        <f>IF(ISNUMBER(SEARCH(V$1,$B947)),MAX(H$1:H946)+1)</f>
        <v>0</v>
      </c>
      <c r="I947" s="12" t="b">
        <f>IF(ISNUMBER(SEARCH(W$1,$B947)),MAX(I$1:I946)+1)</f>
        <v>0</v>
      </c>
      <c r="J947" s="12" t="b">
        <f>IF(ISNUMBER(SEARCH(X$1,$B947)),MAX(J$1:J946)+1)</f>
        <v>0</v>
      </c>
      <c r="K947" s="12" t="b">
        <f>IF(ISNUMBER(SEARCH(Y$1,$B947)),MAX(K$1:K946)+1)</f>
        <v>0</v>
      </c>
      <c r="L947" s="12" t="b">
        <f>IF(ISNUMBER(SEARCH(Z$1,$B947)),MAX(L$1:L946)+1)</f>
        <v>0</v>
      </c>
      <c r="M947" s="12" t="b">
        <f>IF(ISNUMBER(SEARCH(AA$1,$B947)),MAX(M$1:M946)+1)</f>
        <v>0</v>
      </c>
      <c r="N947" s="12" t="b">
        <f>IF(ISNUMBER(SEARCH(AB$1,$B947)),MAX(N$1:N946)+1)</f>
        <v>0</v>
      </c>
      <c r="O947" s="12">
        <f>'AB Touchpoint System Workbook'!K958</f>
        <v>0</v>
      </c>
      <c r="P947" s="13">
        <f t="shared" si="29"/>
        <v>946</v>
      </c>
    </row>
    <row r="948" spans="1:16" x14ac:dyDescent="0.15">
      <c r="A948" s="9">
        <f>'AB Touchpoint System Workbook'!M959</f>
        <v>0</v>
      </c>
      <c r="B948" s="12" t="str">
        <f t="shared" si="28"/>
        <v>00</v>
      </c>
      <c r="C948" s="12" t="b">
        <f>IF(ISNUMBER(SEARCH(Q$1,$B948)),MAX(C$1:C947)+1)</f>
        <v>0</v>
      </c>
      <c r="D948" s="12" t="b">
        <f>IF(ISNUMBER(SEARCH(R$1,$B948)),MAX(D$1:D947)+1)</f>
        <v>0</v>
      </c>
      <c r="E948" s="12" t="b">
        <f>IF(ISNUMBER(SEARCH(S$1,$B948)),MAX(E$1:E947)+1)</f>
        <v>0</v>
      </c>
      <c r="F948" s="12" t="b">
        <f>IF(ISNUMBER(SEARCH(T$1,$B948)),MAX(F$1:F947)+1)</f>
        <v>0</v>
      </c>
      <c r="G948" s="12" t="b">
        <f>IF(ISNUMBER(SEARCH(U$1,$B948)),MAX(G$1:G947)+1)</f>
        <v>0</v>
      </c>
      <c r="H948" s="12" t="b">
        <f>IF(ISNUMBER(SEARCH(V$1,$B948)),MAX(H$1:H947)+1)</f>
        <v>0</v>
      </c>
      <c r="I948" s="12" t="b">
        <f>IF(ISNUMBER(SEARCH(W$1,$B948)),MAX(I$1:I947)+1)</f>
        <v>0</v>
      </c>
      <c r="J948" s="12" t="b">
        <f>IF(ISNUMBER(SEARCH(X$1,$B948)),MAX(J$1:J947)+1)</f>
        <v>0</v>
      </c>
      <c r="K948" s="12" t="b">
        <f>IF(ISNUMBER(SEARCH(Y$1,$B948)),MAX(K$1:K947)+1)</f>
        <v>0</v>
      </c>
      <c r="L948" s="12" t="b">
        <f>IF(ISNUMBER(SEARCH(Z$1,$B948)),MAX(L$1:L947)+1)</f>
        <v>0</v>
      </c>
      <c r="M948" s="12" t="b">
        <f>IF(ISNUMBER(SEARCH(AA$1,$B948)),MAX(M$1:M947)+1)</f>
        <v>0</v>
      </c>
      <c r="N948" s="12" t="b">
        <f>IF(ISNUMBER(SEARCH(AB$1,$B948)),MAX(N$1:N947)+1)</f>
        <v>0</v>
      </c>
      <c r="O948" s="12">
        <f>'AB Touchpoint System Workbook'!K959</f>
        <v>0</v>
      </c>
      <c r="P948" s="13">
        <f t="shared" si="29"/>
        <v>947</v>
      </c>
    </row>
    <row r="949" spans="1:16" x14ac:dyDescent="0.15">
      <c r="A949" s="9">
        <f>'AB Touchpoint System Workbook'!M960</f>
        <v>0</v>
      </c>
      <c r="B949" s="12" t="str">
        <f t="shared" si="28"/>
        <v>00</v>
      </c>
      <c r="C949" s="12" t="b">
        <f>IF(ISNUMBER(SEARCH(Q$1,$B949)),MAX(C$1:C948)+1)</f>
        <v>0</v>
      </c>
      <c r="D949" s="12" t="b">
        <f>IF(ISNUMBER(SEARCH(R$1,$B949)),MAX(D$1:D948)+1)</f>
        <v>0</v>
      </c>
      <c r="E949" s="12" t="b">
        <f>IF(ISNUMBER(SEARCH(S$1,$B949)),MAX(E$1:E948)+1)</f>
        <v>0</v>
      </c>
      <c r="F949" s="12" t="b">
        <f>IF(ISNUMBER(SEARCH(T$1,$B949)),MAX(F$1:F948)+1)</f>
        <v>0</v>
      </c>
      <c r="G949" s="12" t="b">
        <f>IF(ISNUMBER(SEARCH(U$1,$B949)),MAX(G$1:G948)+1)</f>
        <v>0</v>
      </c>
      <c r="H949" s="12" t="b">
        <f>IF(ISNUMBER(SEARCH(V$1,$B949)),MAX(H$1:H948)+1)</f>
        <v>0</v>
      </c>
      <c r="I949" s="12" t="b">
        <f>IF(ISNUMBER(SEARCH(W$1,$B949)),MAX(I$1:I948)+1)</f>
        <v>0</v>
      </c>
      <c r="J949" s="12" t="b">
        <f>IF(ISNUMBER(SEARCH(X$1,$B949)),MAX(J$1:J948)+1)</f>
        <v>0</v>
      </c>
      <c r="K949" s="12" t="b">
        <f>IF(ISNUMBER(SEARCH(Y$1,$B949)),MAX(K$1:K948)+1)</f>
        <v>0</v>
      </c>
      <c r="L949" s="12" t="b">
        <f>IF(ISNUMBER(SEARCH(Z$1,$B949)),MAX(L$1:L948)+1)</f>
        <v>0</v>
      </c>
      <c r="M949" s="12" t="b">
        <f>IF(ISNUMBER(SEARCH(AA$1,$B949)),MAX(M$1:M948)+1)</f>
        <v>0</v>
      </c>
      <c r="N949" s="12" t="b">
        <f>IF(ISNUMBER(SEARCH(AB$1,$B949)),MAX(N$1:N948)+1)</f>
        <v>0</v>
      </c>
      <c r="O949" s="12">
        <f>'AB Touchpoint System Workbook'!K960</f>
        <v>0</v>
      </c>
      <c r="P949" s="13">
        <f t="shared" si="29"/>
        <v>948</v>
      </c>
    </row>
    <row r="950" spans="1:16" x14ac:dyDescent="0.15">
      <c r="A950" s="9">
        <f>'AB Touchpoint System Workbook'!M961</f>
        <v>0</v>
      </c>
      <c r="B950" s="12" t="str">
        <f t="shared" si="28"/>
        <v>00</v>
      </c>
      <c r="C950" s="12" t="b">
        <f>IF(ISNUMBER(SEARCH(Q$1,$B950)),MAX(C$1:C949)+1)</f>
        <v>0</v>
      </c>
      <c r="D950" s="12" t="b">
        <f>IF(ISNUMBER(SEARCH(R$1,$B950)),MAX(D$1:D949)+1)</f>
        <v>0</v>
      </c>
      <c r="E950" s="12" t="b">
        <f>IF(ISNUMBER(SEARCH(S$1,$B950)),MAX(E$1:E949)+1)</f>
        <v>0</v>
      </c>
      <c r="F950" s="12" t="b">
        <f>IF(ISNUMBER(SEARCH(T$1,$B950)),MAX(F$1:F949)+1)</f>
        <v>0</v>
      </c>
      <c r="G950" s="12" t="b">
        <f>IF(ISNUMBER(SEARCH(U$1,$B950)),MAX(G$1:G949)+1)</f>
        <v>0</v>
      </c>
      <c r="H950" s="12" t="b">
        <f>IF(ISNUMBER(SEARCH(V$1,$B950)),MAX(H$1:H949)+1)</f>
        <v>0</v>
      </c>
      <c r="I950" s="12" t="b">
        <f>IF(ISNUMBER(SEARCH(W$1,$B950)),MAX(I$1:I949)+1)</f>
        <v>0</v>
      </c>
      <c r="J950" s="12" t="b">
        <f>IF(ISNUMBER(SEARCH(X$1,$B950)),MAX(J$1:J949)+1)</f>
        <v>0</v>
      </c>
      <c r="K950" s="12" t="b">
        <f>IF(ISNUMBER(SEARCH(Y$1,$B950)),MAX(K$1:K949)+1)</f>
        <v>0</v>
      </c>
      <c r="L950" s="12" t="b">
        <f>IF(ISNUMBER(SEARCH(Z$1,$B950)),MAX(L$1:L949)+1)</f>
        <v>0</v>
      </c>
      <c r="M950" s="12" t="b">
        <f>IF(ISNUMBER(SEARCH(AA$1,$B950)),MAX(M$1:M949)+1)</f>
        <v>0</v>
      </c>
      <c r="N950" s="12" t="b">
        <f>IF(ISNUMBER(SEARCH(AB$1,$B950)),MAX(N$1:N949)+1)</f>
        <v>0</v>
      </c>
      <c r="O950" s="12">
        <f>'AB Touchpoint System Workbook'!K961</f>
        <v>0</v>
      </c>
      <c r="P950" s="13">
        <f t="shared" si="29"/>
        <v>949</v>
      </c>
    </row>
    <row r="951" spans="1:16" x14ac:dyDescent="0.15">
      <c r="A951" s="9">
        <f>'AB Touchpoint System Workbook'!M962</f>
        <v>0</v>
      </c>
      <c r="B951" s="12" t="str">
        <f t="shared" si="28"/>
        <v>00</v>
      </c>
      <c r="C951" s="12" t="b">
        <f>IF(ISNUMBER(SEARCH(Q$1,$B951)),MAX(C$1:C950)+1)</f>
        <v>0</v>
      </c>
      <c r="D951" s="12" t="b">
        <f>IF(ISNUMBER(SEARCH(R$1,$B951)),MAX(D$1:D950)+1)</f>
        <v>0</v>
      </c>
      <c r="E951" s="12" t="b">
        <f>IF(ISNUMBER(SEARCH(S$1,$B951)),MAX(E$1:E950)+1)</f>
        <v>0</v>
      </c>
      <c r="F951" s="12" t="b">
        <f>IF(ISNUMBER(SEARCH(T$1,$B951)),MAX(F$1:F950)+1)</f>
        <v>0</v>
      </c>
      <c r="G951" s="12" t="b">
        <f>IF(ISNUMBER(SEARCH(U$1,$B951)),MAX(G$1:G950)+1)</f>
        <v>0</v>
      </c>
      <c r="H951" s="12" t="b">
        <f>IF(ISNUMBER(SEARCH(V$1,$B951)),MAX(H$1:H950)+1)</f>
        <v>0</v>
      </c>
      <c r="I951" s="12" t="b">
        <f>IF(ISNUMBER(SEARCH(W$1,$B951)),MAX(I$1:I950)+1)</f>
        <v>0</v>
      </c>
      <c r="J951" s="12" t="b">
        <f>IF(ISNUMBER(SEARCH(X$1,$B951)),MAX(J$1:J950)+1)</f>
        <v>0</v>
      </c>
      <c r="K951" s="12" t="b">
        <f>IF(ISNUMBER(SEARCH(Y$1,$B951)),MAX(K$1:K950)+1)</f>
        <v>0</v>
      </c>
      <c r="L951" s="12" t="b">
        <f>IF(ISNUMBER(SEARCH(Z$1,$B951)),MAX(L$1:L950)+1)</f>
        <v>0</v>
      </c>
      <c r="M951" s="12" t="b">
        <f>IF(ISNUMBER(SEARCH(AA$1,$B951)),MAX(M$1:M950)+1)</f>
        <v>0</v>
      </c>
      <c r="N951" s="12" t="b">
        <f>IF(ISNUMBER(SEARCH(AB$1,$B951)),MAX(N$1:N950)+1)</f>
        <v>0</v>
      </c>
      <c r="O951" s="12">
        <f>'AB Touchpoint System Workbook'!K962</f>
        <v>0</v>
      </c>
      <c r="P951" s="13">
        <f t="shared" si="29"/>
        <v>950</v>
      </c>
    </row>
    <row r="952" spans="1:16" x14ac:dyDescent="0.15">
      <c r="A952" s="9">
        <f>'AB Touchpoint System Workbook'!M963</f>
        <v>0</v>
      </c>
      <c r="B952" s="12" t="str">
        <f t="shared" si="28"/>
        <v>00</v>
      </c>
      <c r="C952" s="12" t="b">
        <f>IF(ISNUMBER(SEARCH(Q$1,$B952)),MAX(C$1:C951)+1)</f>
        <v>0</v>
      </c>
      <c r="D952" s="12" t="b">
        <f>IF(ISNUMBER(SEARCH(R$1,$B952)),MAX(D$1:D951)+1)</f>
        <v>0</v>
      </c>
      <c r="E952" s="12" t="b">
        <f>IF(ISNUMBER(SEARCH(S$1,$B952)),MAX(E$1:E951)+1)</f>
        <v>0</v>
      </c>
      <c r="F952" s="12" t="b">
        <f>IF(ISNUMBER(SEARCH(T$1,$B952)),MAX(F$1:F951)+1)</f>
        <v>0</v>
      </c>
      <c r="G952" s="12" t="b">
        <f>IF(ISNUMBER(SEARCH(U$1,$B952)),MAX(G$1:G951)+1)</f>
        <v>0</v>
      </c>
      <c r="H952" s="12" t="b">
        <f>IF(ISNUMBER(SEARCH(V$1,$B952)),MAX(H$1:H951)+1)</f>
        <v>0</v>
      </c>
      <c r="I952" s="12" t="b">
        <f>IF(ISNUMBER(SEARCH(W$1,$B952)),MAX(I$1:I951)+1)</f>
        <v>0</v>
      </c>
      <c r="J952" s="12" t="b">
        <f>IF(ISNUMBER(SEARCH(X$1,$B952)),MAX(J$1:J951)+1)</f>
        <v>0</v>
      </c>
      <c r="K952" s="12" t="b">
        <f>IF(ISNUMBER(SEARCH(Y$1,$B952)),MAX(K$1:K951)+1)</f>
        <v>0</v>
      </c>
      <c r="L952" s="12" t="b">
        <f>IF(ISNUMBER(SEARCH(Z$1,$B952)),MAX(L$1:L951)+1)</f>
        <v>0</v>
      </c>
      <c r="M952" s="12" t="b">
        <f>IF(ISNUMBER(SEARCH(AA$1,$B952)),MAX(M$1:M951)+1)</f>
        <v>0</v>
      </c>
      <c r="N952" s="12" t="b">
        <f>IF(ISNUMBER(SEARCH(AB$1,$B952)),MAX(N$1:N951)+1)</f>
        <v>0</v>
      </c>
      <c r="O952" s="12">
        <f>'AB Touchpoint System Workbook'!K963</f>
        <v>0</v>
      </c>
      <c r="P952" s="13">
        <f t="shared" si="29"/>
        <v>951</v>
      </c>
    </row>
    <row r="953" spans="1:16" x14ac:dyDescent="0.15">
      <c r="A953" s="9">
        <f>'AB Touchpoint System Workbook'!M964</f>
        <v>0</v>
      </c>
      <c r="B953" s="12" t="str">
        <f t="shared" si="28"/>
        <v>00</v>
      </c>
      <c r="C953" s="12" t="b">
        <f>IF(ISNUMBER(SEARCH(Q$1,$B953)),MAX(C$1:C952)+1)</f>
        <v>0</v>
      </c>
      <c r="D953" s="12" t="b">
        <f>IF(ISNUMBER(SEARCH(R$1,$B953)),MAX(D$1:D952)+1)</f>
        <v>0</v>
      </c>
      <c r="E953" s="12" t="b">
        <f>IF(ISNUMBER(SEARCH(S$1,$B953)),MAX(E$1:E952)+1)</f>
        <v>0</v>
      </c>
      <c r="F953" s="12" t="b">
        <f>IF(ISNUMBER(SEARCH(T$1,$B953)),MAX(F$1:F952)+1)</f>
        <v>0</v>
      </c>
      <c r="G953" s="12" t="b">
        <f>IF(ISNUMBER(SEARCH(U$1,$B953)),MAX(G$1:G952)+1)</f>
        <v>0</v>
      </c>
      <c r="H953" s="12" t="b">
        <f>IF(ISNUMBER(SEARCH(V$1,$B953)),MAX(H$1:H952)+1)</f>
        <v>0</v>
      </c>
      <c r="I953" s="12" t="b">
        <f>IF(ISNUMBER(SEARCH(W$1,$B953)),MAX(I$1:I952)+1)</f>
        <v>0</v>
      </c>
      <c r="J953" s="12" t="b">
        <f>IF(ISNUMBER(SEARCH(X$1,$B953)),MAX(J$1:J952)+1)</f>
        <v>0</v>
      </c>
      <c r="K953" s="12" t="b">
        <f>IF(ISNUMBER(SEARCH(Y$1,$B953)),MAX(K$1:K952)+1)</f>
        <v>0</v>
      </c>
      <c r="L953" s="12" t="b">
        <f>IF(ISNUMBER(SEARCH(Z$1,$B953)),MAX(L$1:L952)+1)</f>
        <v>0</v>
      </c>
      <c r="M953" s="12" t="b">
        <f>IF(ISNUMBER(SEARCH(AA$1,$B953)),MAX(M$1:M952)+1)</f>
        <v>0</v>
      </c>
      <c r="N953" s="12" t="b">
        <f>IF(ISNUMBER(SEARCH(AB$1,$B953)),MAX(N$1:N952)+1)</f>
        <v>0</v>
      </c>
      <c r="O953" s="12">
        <f>'AB Touchpoint System Workbook'!K964</f>
        <v>0</v>
      </c>
      <c r="P953" s="13">
        <f t="shared" si="29"/>
        <v>952</v>
      </c>
    </row>
    <row r="954" spans="1:16" x14ac:dyDescent="0.15">
      <c r="A954" s="9">
        <f>'AB Touchpoint System Workbook'!M965</f>
        <v>0</v>
      </c>
      <c r="B954" s="12" t="str">
        <f t="shared" si="28"/>
        <v>00</v>
      </c>
      <c r="C954" s="12" t="b">
        <f>IF(ISNUMBER(SEARCH(Q$1,$B954)),MAX(C$1:C953)+1)</f>
        <v>0</v>
      </c>
      <c r="D954" s="12" t="b">
        <f>IF(ISNUMBER(SEARCH(R$1,$B954)),MAX(D$1:D953)+1)</f>
        <v>0</v>
      </c>
      <c r="E954" s="12" t="b">
        <f>IF(ISNUMBER(SEARCH(S$1,$B954)),MAX(E$1:E953)+1)</f>
        <v>0</v>
      </c>
      <c r="F954" s="12" t="b">
        <f>IF(ISNUMBER(SEARCH(T$1,$B954)),MAX(F$1:F953)+1)</f>
        <v>0</v>
      </c>
      <c r="G954" s="12" t="b">
        <f>IF(ISNUMBER(SEARCH(U$1,$B954)),MAX(G$1:G953)+1)</f>
        <v>0</v>
      </c>
      <c r="H954" s="12" t="b">
        <f>IF(ISNUMBER(SEARCH(V$1,$B954)),MAX(H$1:H953)+1)</f>
        <v>0</v>
      </c>
      <c r="I954" s="12" t="b">
        <f>IF(ISNUMBER(SEARCH(W$1,$B954)),MAX(I$1:I953)+1)</f>
        <v>0</v>
      </c>
      <c r="J954" s="12" t="b">
        <f>IF(ISNUMBER(SEARCH(X$1,$B954)),MAX(J$1:J953)+1)</f>
        <v>0</v>
      </c>
      <c r="K954" s="12" t="b">
        <f>IF(ISNUMBER(SEARCH(Y$1,$B954)),MAX(K$1:K953)+1)</f>
        <v>0</v>
      </c>
      <c r="L954" s="12" t="b">
        <f>IF(ISNUMBER(SEARCH(Z$1,$B954)),MAX(L$1:L953)+1)</f>
        <v>0</v>
      </c>
      <c r="M954" s="12" t="b">
        <f>IF(ISNUMBER(SEARCH(AA$1,$B954)),MAX(M$1:M953)+1)</f>
        <v>0</v>
      </c>
      <c r="N954" s="12" t="b">
        <f>IF(ISNUMBER(SEARCH(AB$1,$B954)),MAX(N$1:N953)+1)</f>
        <v>0</v>
      </c>
      <c r="O954" s="12">
        <f>'AB Touchpoint System Workbook'!K965</f>
        <v>0</v>
      </c>
      <c r="P954" s="13">
        <f t="shared" si="29"/>
        <v>953</v>
      </c>
    </row>
    <row r="955" spans="1:16" x14ac:dyDescent="0.15">
      <c r="A955" s="9">
        <f>'AB Touchpoint System Workbook'!M966</f>
        <v>0</v>
      </c>
      <c r="B955" s="12" t="str">
        <f t="shared" si="28"/>
        <v>00</v>
      </c>
      <c r="C955" s="12" t="b">
        <f>IF(ISNUMBER(SEARCH(Q$1,$B955)),MAX(C$1:C954)+1)</f>
        <v>0</v>
      </c>
      <c r="D955" s="12" t="b">
        <f>IF(ISNUMBER(SEARCH(R$1,$B955)),MAX(D$1:D954)+1)</f>
        <v>0</v>
      </c>
      <c r="E955" s="12" t="b">
        <f>IF(ISNUMBER(SEARCH(S$1,$B955)),MAX(E$1:E954)+1)</f>
        <v>0</v>
      </c>
      <c r="F955" s="12" t="b">
        <f>IF(ISNUMBER(SEARCH(T$1,$B955)),MAX(F$1:F954)+1)</f>
        <v>0</v>
      </c>
      <c r="G955" s="12" t="b">
        <f>IF(ISNUMBER(SEARCH(U$1,$B955)),MAX(G$1:G954)+1)</f>
        <v>0</v>
      </c>
      <c r="H955" s="12" t="b">
        <f>IF(ISNUMBER(SEARCH(V$1,$B955)),MAX(H$1:H954)+1)</f>
        <v>0</v>
      </c>
      <c r="I955" s="12" t="b">
        <f>IF(ISNUMBER(SEARCH(W$1,$B955)),MAX(I$1:I954)+1)</f>
        <v>0</v>
      </c>
      <c r="J955" s="12" t="b">
        <f>IF(ISNUMBER(SEARCH(X$1,$B955)),MAX(J$1:J954)+1)</f>
        <v>0</v>
      </c>
      <c r="K955" s="12" t="b">
        <f>IF(ISNUMBER(SEARCH(Y$1,$B955)),MAX(K$1:K954)+1)</f>
        <v>0</v>
      </c>
      <c r="L955" s="12" t="b">
        <f>IF(ISNUMBER(SEARCH(Z$1,$B955)),MAX(L$1:L954)+1)</f>
        <v>0</v>
      </c>
      <c r="M955" s="12" t="b">
        <f>IF(ISNUMBER(SEARCH(AA$1,$B955)),MAX(M$1:M954)+1)</f>
        <v>0</v>
      </c>
      <c r="N955" s="12" t="b">
        <f>IF(ISNUMBER(SEARCH(AB$1,$B955)),MAX(N$1:N954)+1)</f>
        <v>0</v>
      </c>
      <c r="O955" s="12">
        <f>'AB Touchpoint System Workbook'!K966</f>
        <v>0</v>
      </c>
      <c r="P955" s="13">
        <f t="shared" si="29"/>
        <v>954</v>
      </c>
    </row>
    <row r="956" spans="1:16" x14ac:dyDescent="0.15">
      <c r="A956" s="9">
        <f>'AB Touchpoint System Workbook'!M967</f>
        <v>0</v>
      </c>
      <c r="B956" s="12" t="str">
        <f t="shared" si="28"/>
        <v>00</v>
      </c>
      <c r="C956" s="12" t="b">
        <f>IF(ISNUMBER(SEARCH(Q$1,$B956)),MAX(C$1:C955)+1)</f>
        <v>0</v>
      </c>
      <c r="D956" s="12" t="b">
        <f>IF(ISNUMBER(SEARCH(R$1,$B956)),MAX(D$1:D955)+1)</f>
        <v>0</v>
      </c>
      <c r="E956" s="12" t="b">
        <f>IF(ISNUMBER(SEARCH(S$1,$B956)),MAX(E$1:E955)+1)</f>
        <v>0</v>
      </c>
      <c r="F956" s="12" t="b">
        <f>IF(ISNUMBER(SEARCH(T$1,$B956)),MAX(F$1:F955)+1)</f>
        <v>0</v>
      </c>
      <c r="G956" s="12" t="b">
        <f>IF(ISNUMBER(SEARCH(U$1,$B956)),MAX(G$1:G955)+1)</f>
        <v>0</v>
      </c>
      <c r="H956" s="12" t="b">
        <f>IF(ISNUMBER(SEARCH(V$1,$B956)),MAX(H$1:H955)+1)</f>
        <v>0</v>
      </c>
      <c r="I956" s="12" t="b">
        <f>IF(ISNUMBER(SEARCH(W$1,$B956)),MAX(I$1:I955)+1)</f>
        <v>0</v>
      </c>
      <c r="J956" s="12" t="b">
        <f>IF(ISNUMBER(SEARCH(X$1,$B956)),MAX(J$1:J955)+1)</f>
        <v>0</v>
      </c>
      <c r="K956" s="12" t="b">
        <f>IF(ISNUMBER(SEARCH(Y$1,$B956)),MAX(K$1:K955)+1)</f>
        <v>0</v>
      </c>
      <c r="L956" s="12" t="b">
        <f>IF(ISNUMBER(SEARCH(Z$1,$B956)),MAX(L$1:L955)+1)</f>
        <v>0</v>
      </c>
      <c r="M956" s="12" t="b">
        <f>IF(ISNUMBER(SEARCH(AA$1,$B956)),MAX(M$1:M955)+1)</f>
        <v>0</v>
      </c>
      <c r="N956" s="12" t="b">
        <f>IF(ISNUMBER(SEARCH(AB$1,$B956)),MAX(N$1:N955)+1)</f>
        <v>0</v>
      </c>
      <c r="O956" s="12">
        <f>'AB Touchpoint System Workbook'!K967</f>
        <v>0</v>
      </c>
      <c r="P956" s="13">
        <f t="shared" si="29"/>
        <v>955</v>
      </c>
    </row>
    <row r="957" spans="1:16" x14ac:dyDescent="0.15">
      <c r="A957" s="9">
        <f>'AB Touchpoint System Workbook'!M968</f>
        <v>0</v>
      </c>
      <c r="B957" s="12" t="str">
        <f t="shared" si="28"/>
        <v>00</v>
      </c>
      <c r="C957" s="12" t="b">
        <f>IF(ISNUMBER(SEARCH(Q$1,$B957)),MAX(C$1:C956)+1)</f>
        <v>0</v>
      </c>
      <c r="D957" s="12" t="b">
        <f>IF(ISNUMBER(SEARCH(R$1,$B957)),MAX(D$1:D956)+1)</f>
        <v>0</v>
      </c>
      <c r="E957" s="12" t="b">
        <f>IF(ISNUMBER(SEARCH(S$1,$B957)),MAX(E$1:E956)+1)</f>
        <v>0</v>
      </c>
      <c r="F957" s="12" t="b">
        <f>IF(ISNUMBER(SEARCH(T$1,$B957)),MAX(F$1:F956)+1)</f>
        <v>0</v>
      </c>
      <c r="G957" s="12" t="b">
        <f>IF(ISNUMBER(SEARCH(U$1,$B957)),MAX(G$1:G956)+1)</f>
        <v>0</v>
      </c>
      <c r="H957" s="12" t="b">
        <f>IF(ISNUMBER(SEARCH(V$1,$B957)),MAX(H$1:H956)+1)</f>
        <v>0</v>
      </c>
      <c r="I957" s="12" t="b">
        <f>IF(ISNUMBER(SEARCH(W$1,$B957)),MAX(I$1:I956)+1)</f>
        <v>0</v>
      </c>
      <c r="J957" s="12" t="b">
        <f>IF(ISNUMBER(SEARCH(X$1,$B957)),MAX(J$1:J956)+1)</f>
        <v>0</v>
      </c>
      <c r="K957" s="12" t="b">
        <f>IF(ISNUMBER(SEARCH(Y$1,$B957)),MAX(K$1:K956)+1)</f>
        <v>0</v>
      </c>
      <c r="L957" s="12" t="b">
        <f>IF(ISNUMBER(SEARCH(Z$1,$B957)),MAX(L$1:L956)+1)</f>
        <v>0</v>
      </c>
      <c r="M957" s="12" t="b">
        <f>IF(ISNUMBER(SEARCH(AA$1,$B957)),MAX(M$1:M956)+1)</f>
        <v>0</v>
      </c>
      <c r="N957" s="12" t="b">
        <f>IF(ISNUMBER(SEARCH(AB$1,$B957)),MAX(N$1:N956)+1)</f>
        <v>0</v>
      </c>
      <c r="O957" s="12">
        <f>'AB Touchpoint System Workbook'!K968</f>
        <v>0</v>
      </c>
      <c r="P957" s="13">
        <f t="shared" si="29"/>
        <v>956</v>
      </c>
    </row>
    <row r="958" spans="1:16" x14ac:dyDescent="0.15">
      <c r="A958" s="9">
        <f>'AB Touchpoint System Workbook'!M969</f>
        <v>0</v>
      </c>
      <c r="B958" s="12" t="str">
        <f t="shared" si="28"/>
        <v>00</v>
      </c>
      <c r="C958" s="12" t="b">
        <f>IF(ISNUMBER(SEARCH(Q$1,$B958)),MAX(C$1:C957)+1)</f>
        <v>0</v>
      </c>
      <c r="D958" s="12" t="b">
        <f>IF(ISNUMBER(SEARCH(R$1,$B958)),MAX(D$1:D957)+1)</f>
        <v>0</v>
      </c>
      <c r="E958" s="12" t="b">
        <f>IF(ISNUMBER(SEARCH(S$1,$B958)),MAX(E$1:E957)+1)</f>
        <v>0</v>
      </c>
      <c r="F958" s="12" t="b">
        <f>IF(ISNUMBER(SEARCH(T$1,$B958)),MAX(F$1:F957)+1)</f>
        <v>0</v>
      </c>
      <c r="G958" s="12" t="b">
        <f>IF(ISNUMBER(SEARCH(U$1,$B958)),MAX(G$1:G957)+1)</f>
        <v>0</v>
      </c>
      <c r="H958" s="12" t="b">
        <f>IF(ISNUMBER(SEARCH(V$1,$B958)),MAX(H$1:H957)+1)</f>
        <v>0</v>
      </c>
      <c r="I958" s="12" t="b">
        <f>IF(ISNUMBER(SEARCH(W$1,$B958)),MAX(I$1:I957)+1)</f>
        <v>0</v>
      </c>
      <c r="J958" s="12" t="b">
        <f>IF(ISNUMBER(SEARCH(X$1,$B958)),MAX(J$1:J957)+1)</f>
        <v>0</v>
      </c>
      <c r="K958" s="12" t="b">
        <f>IF(ISNUMBER(SEARCH(Y$1,$B958)),MAX(K$1:K957)+1)</f>
        <v>0</v>
      </c>
      <c r="L958" s="12" t="b">
        <f>IF(ISNUMBER(SEARCH(Z$1,$B958)),MAX(L$1:L957)+1)</f>
        <v>0</v>
      </c>
      <c r="M958" s="12" t="b">
        <f>IF(ISNUMBER(SEARCH(AA$1,$B958)),MAX(M$1:M957)+1)</f>
        <v>0</v>
      </c>
      <c r="N958" s="12" t="b">
        <f>IF(ISNUMBER(SEARCH(AB$1,$B958)),MAX(N$1:N957)+1)</f>
        <v>0</v>
      </c>
      <c r="O958" s="12">
        <f>'AB Touchpoint System Workbook'!K969</f>
        <v>0</v>
      </c>
      <c r="P958" s="13">
        <f t="shared" si="29"/>
        <v>957</v>
      </c>
    </row>
    <row r="959" spans="1:16" x14ac:dyDescent="0.15">
      <c r="A959" s="9">
        <f>'AB Touchpoint System Workbook'!M970</f>
        <v>0</v>
      </c>
      <c r="B959" s="12" t="str">
        <f t="shared" si="28"/>
        <v>00</v>
      </c>
      <c r="C959" s="12" t="b">
        <f>IF(ISNUMBER(SEARCH(Q$1,$B959)),MAX(C$1:C958)+1)</f>
        <v>0</v>
      </c>
      <c r="D959" s="12" t="b">
        <f>IF(ISNUMBER(SEARCH(R$1,$B959)),MAX(D$1:D958)+1)</f>
        <v>0</v>
      </c>
      <c r="E959" s="12" t="b">
        <f>IF(ISNUMBER(SEARCH(S$1,$B959)),MAX(E$1:E958)+1)</f>
        <v>0</v>
      </c>
      <c r="F959" s="12" t="b">
        <f>IF(ISNUMBER(SEARCH(T$1,$B959)),MAX(F$1:F958)+1)</f>
        <v>0</v>
      </c>
      <c r="G959" s="12" t="b">
        <f>IF(ISNUMBER(SEARCH(U$1,$B959)),MAX(G$1:G958)+1)</f>
        <v>0</v>
      </c>
      <c r="H959" s="12" t="b">
        <f>IF(ISNUMBER(SEARCH(V$1,$B959)),MAX(H$1:H958)+1)</f>
        <v>0</v>
      </c>
      <c r="I959" s="12" t="b">
        <f>IF(ISNUMBER(SEARCH(W$1,$B959)),MAX(I$1:I958)+1)</f>
        <v>0</v>
      </c>
      <c r="J959" s="12" t="b">
        <f>IF(ISNUMBER(SEARCH(X$1,$B959)),MAX(J$1:J958)+1)</f>
        <v>0</v>
      </c>
      <c r="K959" s="12" t="b">
        <f>IF(ISNUMBER(SEARCH(Y$1,$B959)),MAX(K$1:K958)+1)</f>
        <v>0</v>
      </c>
      <c r="L959" s="12" t="b">
        <f>IF(ISNUMBER(SEARCH(Z$1,$B959)),MAX(L$1:L958)+1)</f>
        <v>0</v>
      </c>
      <c r="M959" s="12" t="b">
        <f>IF(ISNUMBER(SEARCH(AA$1,$B959)),MAX(M$1:M958)+1)</f>
        <v>0</v>
      </c>
      <c r="N959" s="12" t="b">
        <f>IF(ISNUMBER(SEARCH(AB$1,$B959)),MAX(N$1:N958)+1)</f>
        <v>0</v>
      </c>
      <c r="O959" s="12">
        <f>'AB Touchpoint System Workbook'!K970</f>
        <v>0</v>
      </c>
      <c r="P959" s="13">
        <f t="shared" si="29"/>
        <v>958</v>
      </c>
    </row>
    <row r="960" spans="1:16" x14ac:dyDescent="0.15">
      <c r="A960" s="9">
        <f>'AB Touchpoint System Workbook'!M971</f>
        <v>0</v>
      </c>
      <c r="B960" s="12" t="str">
        <f t="shared" si="28"/>
        <v>00</v>
      </c>
      <c r="C960" s="12" t="b">
        <f>IF(ISNUMBER(SEARCH(Q$1,$B960)),MAX(C$1:C959)+1)</f>
        <v>0</v>
      </c>
      <c r="D960" s="12" t="b">
        <f>IF(ISNUMBER(SEARCH(R$1,$B960)),MAX(D$1:D959)+1)</f>
        <v>0</v>
      </c>
      <c r="E960" s="12" t="b">
        <f>IF(ISNUMBER(SEARCH(S$1,$B960)),MAX(E$1:E959)+1)</f>
        <v>0</v>
      </c>
      <c r="F960" s="12" t="b">
        <f>IF(ISNUMBER(SEARCH(T$1,$B960)),MAX(F$1:F959)+1)</f>
        <v>0</v>
      </c>
      <c r="G960" s="12" t="b">
        <f>IF(ISNUMBER(SEARCH(U$1,$B960)),MAX(G$1:G959)+1)</f>
        <v>0</v>
      </c>
      <c r="H960" s="12" t="b">
        <f>IF(ISNUMBER(SEARCH(V$1,$B960)),MAX(H$1:H959)+1)</f>
        <v>0</v>
      </c>
      <c r="I960" s="12" t="b">
        <f>IF(ISNUMBER(SEARCH(W$1,$B960)),MAX(I$1:I959)+1)</f>
        <v>0</v>
      </c>
      <c r="J960" s="12" t="b">
        <f>IF(ISNUMBER(SEARCH(X$1,$B960)),MAX(J$1:J959)+1)</f>
        <v>0</v>
      </c>
      <c r="K960" s="12" t="b">
        <f>IF(ISNUMBER(SEARCH(Y$1,$B960)),MAX(K$1:K959)+1)</f>
        <v>0</v>
      </c>
      <c r="L960" s="12" t="b">
        <f>IF(ISNUMBER(SEARCH(Z$1,$B960)),MAX(L$1:L959)+1)</f>
        <v>0</v>
      </c>
      <c r="M960" s="12" t="b">
        <f>IF(ISNUMBER(SEARCH(AA$1,$B960)),MAX(M$1:M959)+1)</f>
        <v>0</v>
      </c>
      <c r="N960" s="12" t="b">
        <f>IF(ISNUMBER(SEARCH(AB$1,$B960)),MAX(N$1:N959)+1)</f>
        <v>0</v>
      </c>
      <c r="O960" s="12">
        <f>'AB Touchpoint System Workbook'!K971</f>
        <v>0</v>
      </c>
      <c r="P960" s="13">
        <f t="shared" si="29"/>
        <v>959</v>
      </c>
    </row>
    <row r="961" spans="1:16" x14ac:dyDescent="0.15">
      <c r="A961" s="9">
        <f>'AB Touchpoint System Workbook'!M972</f>
        <v>0</v>
      </c>
      <c r="B961" s="12" t="str">
        <f t="shared" si="28"/>
        <v>00</v>
      </c>
      <c r="C961" s="12" t="b">
        <f>IF(ISNUMBER(SEARCH(Q$1,$B961)),MAX(C$1:C960)+1)</f>
        <v>0</v>
      </c>
      <c r="D961" s="12" t="b">
        <f>IF(ISNUMBER(SEARCH(R$1,$B961)),MAX(D$1:D960)+1)</f>
        <v>0</v>
      </c>
      <c r="E961" s="12" t="b">
        <f>IF(ISNUMBER(SEARCH(S$1,$B961)),MAX(E$1:E960)+1)</f>
        <v>0</v>
      </c>
      <c r="F961" s="12" t="b">
        <f>IF(ISNUMBER(SEARCH(T$1,$B961)),MAX(F$1:F960)+1)</f>
        <v>0</v>
      </c>
      <c r="G961" s="12" t="b">
        <f>IF(ISNUMBER(SEARCH(U$1,$B961)),MAX(G$1:G960)+1)</f>
        <v>0</v>
      </c>
      <c r="H961" s="12" t="b">
        <f>IF(ISNUMBER(SEARCH(V$1,$B961)),MAX(H$1:H960)+1)</f>
        <v>0</v>
      </c>
      <c r="I961" s="12" t="b">
        <f>IF(ISNUMBER(SEARCH(W$1,$B961)),MAX(I$1:I960)+1)</f>
        <v>0</v>
      </c>
      <c r="J961" s="12" t="b">
        <f>IF(ISNUMBER(SEARCH(X$1,$B961)),MAX(J$1:J960)+1)</f>
        <v>0</v>
      </c>
      <c r="K961" s="12" t="b">
        <f>IF(ISNUMBER(SEARCH(Y$1,$B961)),MAX(K$1:K960)+1)</f>
        <v>0</v>
      </c>
      <c r="L961" s="12" t="b">
        <f>IF(ISNUMBER(SEARCH(Z$1,$B961)),MAX(L$1:L960)+1)</f>
        <v>0</v>
      </c>
      <c r="M961" s="12" t="b">
        <f>IF(ISNUMBER(SEARCH(AA$1,$B961)),MAX(M$1:M960)+1)</f>
        <v>0</v>
      </c>
      <c r="N961" s="12" t="b">
        <f>IF(ISNUMBER(SEARCH(AB$1,$B961)),MAX(N$1:N960)+1)</f>
        <v>0</v>
      </c>
      <c r="O961" s="12">
        <f>'AB Touchpoint System Workbook'!K972</f>
        <v>0</v>
      </c>
      <c r="P961" s="13">
        <f t="shared" si="29"/>
        <v>960</v>
      </c>
    </row>
    <row r="962" spans="1:16" x14ac:dyDescent="0.15">
      <c r="A962" s="9">
        <f>'AB Touchpoint System Workbook'!M973</f>
        <v>0</v>
      </c>
      <c r="B962" s="12" t="str">
        <f t="shared" si="28"/>
        <v>00</v>
      </c>
      <c r="C962" s="12" t="b">
        <f>IF(ISNUMBER(SEARCH(Q$1,$B962)),MAX(C$1:C961)+1)</f>
        <v>0</v>
      </c>
      <c r="D962" s="12" t="b">
        <f>IF(ISNUMBER(SEARCH(R$1,$B962)),MAX(D$1:D961)+1)</f>
        <v>0</v>
      </c>
      <c r="E962" s="12" t="b">
        <f>IF(ISNUMBER(SEARCH(S$1,$B962)),MAX(E$1:E961)+1)</f>
        <v>0</v>
      </c>
      <c r="F962" s="12" t="b">
        <f>IF(ISNUMBER(SEARCH(T$1,$B962)),MAX(F$1:F961)+1)</f>
        <v>0</v>
      </c>
      <c r="G962" s="12" t="b">
        <f>IF(ISNUMBER(SEARCH(U$1,$B962)),MAX(G$1:G961)+1)</f>
        <v>0</v>
      </c>
      <c r="H962" s="12" t="b">
        <f>IF(ISNUMBER(SEARCH(V$1,$B962)),MAX(H$1:H961)+1)</f>
        <v>0</v>
      </c>
      <c r="I962" s="12" t="b">
        <f>IF(ISNUMBER(SEARCH(W$1,$B962)),MAX(I$1:I961)+1)</f>
        <v>0</v>
      </c>
      <c r="J962" s="12" t="b">
        <f>IF(ISNUMBER(SEARCH(X$1,$B962)),MAX(J$1:J961)+1)</f>
        <v>0</v>
      </c>
      <c r="K962" s="12" t="b">
        <f>IF(ISNUMBER(SEARCH(Y$1,$B962)),MAX(K$1:K961)+1)</f>
        <v>0</v>
      </c>
      <c r="L962" s="12" t="b">
        <f>IF(ISNUMBER(SEARCH(Z$1,$B962)),MAX(L$1:L961)+1)</f>
        <v>0</v>
      </c>
      <c r="M962" s="12" t="b">
        <f>IF(ISNUMBER(SEARCH(AA$1,$B962)),MAX(M$1:M961)+1)</f>
        <v>0</v>
      </c>
      <c r="N962" s="12" t="b">
        <f>IF(ISNUMBER(SEARCH(AB$1,$B962)),MAX(N$1:N961)+1)</f>
        <v>0</v>
      </c>
      <c r="O962" s="12">
        <f>'AB Touchpoint System Workbook'!K973</f>
        <v>0</v>
      </c>
      <c r="P962" s="13">
        <f t="shared" si="29"/>
        <v>961</v>
      </c>
    </row>
    <row r="963" spans="1:16" x14ac:dyDescent="0.15">
      <c r="A963" s="9">
        <f>'AB Touchpoint System Workbook'!M974</f>
        <v>0</v>
      </c>
      <c r="B963" s="12" t="str">
        <f t="shared" ref="B963:B1026" si="30">O963&amp;A963</f>
        <v>00</v>
      </c>
      <c r="C963" s="12" t="b">
        <f>IF(ISNUMBER(SEARCH(Q$1,$B963)),MAX(C$1:C962)+1)</f>
        <v>0</v>
      </c>
      <c r="D963" s="12" t="b">
        <f>IF(ISNUMBER(SEARCH(R$1,$B963)),MAX(D$1:D962)+1)</f>
        <v>0</v>
      </c>
      <c r="E963" s="12" t="b">
        <f>IF(ISNUMBER(SEARCH(S$1,$B963)),MAX(E$1:E962)+1)</f>
        <v>0</v>
      </c>
      <c r="F963" s="12" t="b">
        <f>IF(ISNUMBER(SEARCH(T$1,$B963)),MAX(F$1:F962)+1)</f>
        <v>0</v>
      </c>
      <c r="G963" s="12" t="b">
        <f>IF(ISNUMBER(SEARCH(U$1,$B963)),MAX(G$1:G962)+1)</f>
        <v>0</v>
      </c>
      <c r="H963" s="12" t="b">
        <f>IF(ISNUMBER(SEARCH(V$1,$B963)),MAX(H$1:H962)+1)</f>
        <v>0</v>
      </c>
      <c r="I963" s="12" t="b">
        <f>IF(ISNUMBER(SEARCH(W$1,$B963)),MAX(I$1:I962)+1)</f>
        <v>0</v>
      </c>
      <c r="J963" s="12" t="b">
        <f>IF(ISNUMBER(SEARCH(X$1,$B963)),MAX(J$1:J962)+1)</f>
        <v>0</v>
      </c>
      <c r="K963" s="12" t="b">
        <f>IF(ISNUMBER(SEARCH(Y$1,$B963)),MAX(K$1:K962)+1)</f>
        <v>0</v>
      </c>
      <c r="L963" s="12" t="b">
        <f>IF(ISNUMBER(SEARCH(Z$1,$B963)),MAX(L$1:L962)+1)</f>
        <v>0</v>
      </c>
      <c r="M963" s="12" t="b">
        <f>IF(ISNUMBER(SEARCH(AA$1,$B963)),MAX(M$1:M962)+1)</f>
        <v>0</v>
      </c>
      <c r="N963" s="12" t="b">
        <f>IF(ISNUMBER(SEARCH(AB$1,$B963)),MAX(N$1:N962)+1)</f>
        <v>0</v>
      </c>
      <c r="O963" s="12">
        <f>'AB Touchpoint System Workbook'!K974</f>
        <v>0</v>
      </c>
      <c r="P963" s="13">
        <f t="shared" si="29"/>
        <v>962</v>
      </c>
    </row>
    <row r="964" spans="1:16" x14ac:dyDescent="0.15">
      <c r="A964" s="9">
        <f>'AB Touchpoint System Workbook'!M975</f>
        <v>0</v>
      </c>
      <c r="B964" s="12" t="str">
        <f t="shared" si="30"/>
        <v>00</v>
      </c>
      <c r="C964" s="12" t="b">
        <f>IF(ISNUMBER(SEARCH(Q$1,$B964)),MAX(C$1:C963)+1)</f>
        <v>0</v>
      </c>
      <c r="D964" s="12" t="b">
        <f>IF(ISNUMBER(SEARCH(R$1,$B964)),MAX(D$1:D963)+1)</f>
        <v>0</v>
      </c>
      <c r="E964" s="12" t="b">
        <f>IF(ISNUMBER(SEARCH(S$1,$B964)),MAX(E$1:E963)+1)</f>
        <v>0</v>
      </c>
      <c r="F964" s="12" t="b">
        <f>IF(ISNUMBER(SEARCH(T$1,$B964)),MAX(F$1:F963)+1)</f>
        <v>0</v>
      </c>
      <c r="G964" s="12" t="b">
        <f>IF(ISNUMBER(SEARCH(U$1,$B964)),MAX(G$1:G963)+1)</f>
        <v>0</v>
      </c>
      <c r="H964" s="12" t="b">
        <f>IF(ISNUMBER(SEARCH(V$1,$B964)),MAX(H$1:H963)+1)</f>
        <v>0</v>
      </c>
      <c r="I964" s="12" t="b">
        <f>IF(ISNUMBER(SEARCH(W$1,$B964)),MAX(I$1:I963)+1)</f>
        <v>0</v>
      </c>
      <c r="J964" s="12" t="b">
        <f>IF(ISNUMBER(SEARCH(X$1,$B964)),MAX(J$1:J963)+1)</f>
        <v>0</v>
      </c>
      <c r="K964" s="12" t="b">
        <f>IF(ISNUMBER(SEARCH(Y$1,$B964)),MAX(K$1:K963)+1)</f>
        <v>0</v>
      </c>
      <c r="L964" s="12" t="b">
        <f>IF(ISNUMBER(SEARCH(Z$1,$B964)),MAX(L$1:L963)+1)</f>
        <v>0</v>
      </c>
      <c r="M964" s="12" t="b">
        <f>IF(ISNUMBER(SEARCH(AA$1,$B964)),MAX(M$1:M963)+1)</f>
        <v>0</v>
      </c>
      <c r="N964" s="12" t="b">
        <f>IF(ISNUMBER(SEARCH(AB$1,$B964)),MAX(N$1:N963)+1)</f>
        <v>0</v>
      </c>
      <c r="O964" s="12">
        <f>'AB Touchpoint System Workbook'!K975</f>
        <v>0</v>
      </c>
      <c r="P964" s="13">
        <f t="shared" ref="P964:P1027" si="31">P963+1</f>
        <v>963</v>
      </c>
    </row>
    <row r="965" spans="1:16" x14ac:dyDescent="0.15">
      <c r="A965" s="9">
        <f>'AB Touchpoint System Workbook'!M976</f>
        <v>0</v>
      </c>
      <c r="B965" s="12" t="str">
        <f t="shared" si="30"/>
        <v>00</v>
      </c>
      <c r="C965" s="12" t="b">
        <f>IF(ISNUMBER(SEARCH(Q$1,$B965)),MAX(C$1:C964)+1)</f>
        <v>0</v>
      </c>
      <c r="D965" s="12" t="b">
        <f>IF(ISNUMBER(SEARCH(R$1,$B965)),MAX(D$1:D964)+1)</f>
        <v>0</v>
      </c>
      <c r="E965" s="12" t="b">
        <f>IF(ISNUMBER(SEARCH(S$1,$B965)),MAX(E$1:E964)+1)</f>
        <v>0</v>
      </c>
      <c r="F965" s="12" t="b">
        <f>IF(ISNUMBER(SEARCH(T$1,$B965)),MAX(F$1:F964)+1)</f>
        <v>0</v>
      </c>
      <c r="G965" s="12" t="b">
        <f>IF(ISNUMBER(SEARCH(U$1,$B965)),MAX(G$1:G964)+1)</f>
        <v>0</v>
      </c>
      <c r="H965" s="12" t="b">
        <f>IF(ISNUMBER(SEARCH(V$1,$B965)),MAX(H$1:H964)+1)</f>
        <v>0</v>
      </c>
      <c r="I965" s="12" t="b">
        <f>IF(ISNUMBER(SEARCH(W$1,$B965)),MAX(I$1:I964)+1)</f>
        <v>0</v>
      </c>
      <c r="J965" s="12" t="b">
        <f>IF(ISNUMBER(SEARCH(X$1,$B965)),MAX(J$1:J964)+1)</f>
        <v>0</v>
      </c>
      <c r="K965" s="12" t="b">
        <f>IF(ISNUMBER(SEARCH(Y$1,$B965)),MAX(K$1:K964)+1)</f>
        <v>0</v>
      </c>
      <c r="L965" s="12" t="b">
        <f>IF(ISNUMBER(SEARCH(Z$1,$B965)),MAX(L$1:L964)+1)</f>
        <v>0</v>
      </c>
      <c r="M965" s="12" t="b">
        <f>IF(ISNUMBER(SEARCH(AA$1,$B965)),MAX(M$1:M964)+1)</f>
        <v>0</v>
      </c>
      <c r="N965" s="12" t="b">
        <f>IF(ISNUMBER(SEARCH(AB$1,$B965)),MAX(N$1:N964)+1)</f>
        <v>0</v>
      </c>
      <c r="O965" s="12">
        <f>'AB Touchpoint System Workbook'!K976</f>
        <v>0</v>
      </c>
      <c r="P965" s="13">
        <f t="shared" si="31"/>
        <v>964</v>
      </c>
    </row>
    <row r="966" spans="1:16" x14ac:dyDescent="0.15">
      <c r="A966" s="9">
        <f>'AB Touchpoint System Workbook'!M977</f>
        <v>0</v>
      </c>
      <c r="B966" s="12" t="str">
        <f t="shared" si="30"/>
        <v>00</v>
      </c>
      <c r="C966" s="12" t="b">
        <f>IF(ISNUMBER(SEARCH(Q$1,$B966)),MAX(C$1:C965)+1)</f>
        <v>0</v>
      </c>
      <c r="D966" s="12" t="b">
        <f>IF(ISNUMBER(SEARCH(R$1,$B966)),MAX(D$1:D965)+1)</f>
        <v>0</v>
      </c>
      <c r="E966" s="12" t="b">
        <f>IF(ISNUMBER(SEARCH(S$1,$B966)),MAX(E$1:E965)+1)</f>
        <v>0</v>
      </c>
      <c r="F966" s="12" t="b">
        <f>IF(ISNUMBER(SEARCH(T$1,$B966)),MAX(F$1:F965)+1)</f>
        <v>0</v>
      </c>
      <c r="G966" s="12" t="b">
        <f>IF(ISNUMBER(SEARCH(U$1,$B966)),MAX(G$1:G965)+1)</f>
        <v>0</v>
      </c>
      <c r="H966" s="12" t="b">
        <f>IF(ISNUMBER(SEARCH(V$1,$B966)),MAX(H$1:H965)+1)</f>
        <v>0</v>
      </c>
      <c r="I966" s="12" t="b">
        <f>IF(ISNUMBER(SEARCH(W$1,$B966)),MAX(I$1:I965)+1)</f>
        <v>0</v>
      </c>
      <c r="J966" s="12" t="b">
        <f>IF(ISNUMBER(SEARCH(X$1,$B966)),MAX(J$1:J965)+1)</f>
        <v>0</v>
      </c>
      <c r="K966" s="12" t="b">
        <f>IF(ISNUMBER(SEARCH(Y$1,$B966)),MAX(K$1:K965)+1)</f>
        <v>0</v>
      </c>
      <c r="L966" s="12" t="b">
        <f>IF(ISNUMBER(SEARCH(Z$1,$B966)),MAX(L$1:L965)+1)</f>
        <v>0</v>
      </c>
      <c r="M966" s="12" t="b">
        <f>IF(ISNUMBER(SEARCH(AA$1,$B966)),MAX(M$1:M965)+1)</f>
        <v>0</v>
      </c>
      <c r="N966" s="12" t="b">
        <f>IF(ISNUMBER(SEARCH(AB$1,$B966)),MAX(N$1:N965)+1)</f>
        <v>0</v>
      </c>
      <c r="O966" s="12">
        <f>'AB Touchpoint System Workbook'!K977</f>
        <v>0</v>
      </c>
      <c r="P966" s="13">
        <f t="shared" si="31"/>
        <v>965</v>
      </c>
    </row>
    <row r="967" spans="1:16" x14ac:dyDescent="0.15">
      <c r="A967" s="9">
        <f>'AB Touchpoint System Workbook'!M978</f>
        <v>0</v>
      </c>
      <c r="B967" s="12" t="str">
        <f t="shared" si="30"/>
        <v>00</v>
      </c>
      <c r="C967" s="12" t="b">
        <f>IF(ISNUMBER(SEARCH(Q$1,$B967)),MAX(C$1:C966)+1)</f>
        <v>0</v>
      </c>
      <c r="D967" s="12" t="b">
        <f>IF(ISNUMBER(SEARCH(R$1,$B967)),MAX(D$1:D966)+1)</f>
        <v>0</v>
      </c>
      <c r="E967" s="12" t="b">
        <f>IF(ISNUMBER(SEARCH(S$1,$B967)),MAX(E$1:E966)+1)</f>
        <v>0</v>
      </c>
      <c r="F967" s="12" t="b">
        <f>IF(ISNUMBER(SEARCH(T$1,$B967)),MAX(F$1:F966)+1)</f>
        <v>0</v>
      </c>
      <c r="G967" s="12" t="b">
        <f>IF(ISNUMBER(SEARCH(U$1,$B967)),MAX(G$1:G966)+1)</f>
        <v>0</v>
      </c>
      <c r="H967" s="12" t="b">
        <f>IF(ISNUMBER(SEARCH(V$1,$B967)),MAX(H$1:H966)+1)</f>
        <v>0</v>
      </c>
      <c r="I967" s="12" t="b">
        <f>IF(ISNUMBER(SEARCH(W$1,$B967)),MAX(I$1:I966)+1)</f>
        <v>0</v>
      </c>
      <c r="J967" s="12" t="b">
        <f>IF(ISNUMBER(SEARCH(X$1,$B967)),MAX(J$1:J966)+1)</f>
        <v>0</v>
      </c>
      <c r="K967" s="12" t="b">
        <f>IF(ISNUMBER(SEARCH(Y$1,$B967)),MAX(K$1:K966)+1)</f>
        <v>0</v>
      </c>
      <c r="L967" s="12" t="b">
        <f>IF(ISNUMBER(SEARCH(Z$1,$B967)),MAX(L$1:L966)+1)</f>
        <v>0</v>
      </c>
      <c r="M967" s="12" t="b">
        <f>IF(ISNUMBER(SEARCH(AA$1,$B967)),MAX(M$1:M966)+1)</f>
        <v>0</v>
      </c>
      <c r="N967" s="12" t="b">
        <f>IF(ISNUMBER(SEARCH(AB$1,$B967)),MAX(N$1:N966)+1)</f>
        <v>0</v>
      </c>
      <c r="O967" s="12">
        <f>'AB Touchpoint System Workbook'!K978</f>
        <v>0</v>
      </c>
      <c r="P967" s="13">
        <f t="shared" si="31"/>
        <v>966</v>
      </c>
    </row>
    <row r="968" spans="1:16" x14ac:dyDescent="0.15">
      <c r="A968" s="9">
        <f>'AB Touchpoint System Workbook'!M979</f>
        <v>0</v>
      </c>
      <c r="B968" s="12" t="str">
        <f t="shared" si="30"/>
        <v>00</v>
      </c>
      <c r="C968" s="12" t="b">
        <f>IF(ISNUMBER(SEARCH(Q$1,$B968)),MAX(C$1:C967)+1)</f>
        <v>0</v>
      </c>
      <c r="D968" s="12" t="b">
        <f>IF(ISNUMBER(SEARCH(R$1,$B968)),MAX(D$1:D967)+1)</f>
        <v>0</v>
      </c>
      <c r="E968" s="12" t="b">
        <f>IF(ISNUMBER(SEARCH(S$1,$B968)),MAX(E$1:E967)+1)</f>
        <v>0</v>
      </c>
      <c r="F968" s="12" t="b">
        <f>IF(ISNUMBER(SEARCH(T$1,$B968)),MAX(F$1:F967)+1)</f>
        <v>0</v>
      </c>
      <c r="G968" s="12" t="b">
        <f>IF(ISNUMBER(SEARCH(U$1,$B968)),MAX(G$1:G967)+1)</f>
        <v>0</v>
      </c>
      <c r="H968" s="12" t="b">
        <f>IF(ISNUMBER(SEARCH(V$1,$B968)),MAX(H$1:H967)+1)</f>
        <v>0</v>
      </c>
      <c r="I968" s="12" t="b">
        <f>IF(ISNUMBER(SEARCH(W$1,$B968)),MAX(I$1:I967)+1)</f>
        <v>0</v>
      </c>
      <c r="J968" s="12" t="b">
        <f>IF(ISNUMBER(SEARCH(X$1,$B968)),MAX(J$1:J967)+1)</f>
        <v>0</v>
      </c>
      <c r="K968" s="12" t="b">
        <f>IF(ISNUMBER(SEARCH(Y$1,$B968)),MAX(K$1:K967)+1)</f>
        <v>0</v>
      </c>
      <c r="L968" s="12" t="b">
        <f>IF(ISNUMBER(SEARCH(Z$1,$B968)),MAX(L$1:L967)+1)</f>
        <v>0</v>
      </c>
      <c r="M968" s="12" t="b">
        <f>IF(ISNUMBER(SEARCH(AA$1,$B968)),MAX(M$1:M967)+1)</f>
        <v>0</v>
      </c>
      <c r="N968" s="12" t="b">
        <f>IF(ISNUMBER(SEARCH(AB$1,$B968)),MAX(N$1:N967)+1)</f>
        <v>0</v>
      </c>
      <c r="O968" s="12">
        <f>'AB Touchpoint System Workbook'!K979</f>
        <v>0</v>
      </c>
      <c r="P968" s="13">
        <f t="shared" si="31"/>
        <v>967</v>
      </c>
    </row>
    <row r="969" spans="1:16" x14ac:dyDescent="0.15">
      <c r="A969" s="9">
        <f>'AB Touchpoint System Workbook'!M980</f>
        <v>0</v>
      </c>
      <c r="B969" s="12" t="str">
        <f t="shared" si="30"/>
        <v>00</v>
      </c>
      <c r="C969" s="12" t="b">
        <f>IF(ISNUMBER(SEARCH(Q$1,$B969)),MAX(C$1:C968)+1)</f>
        <v>0</v>
      </c>
      <c r="D969" s="12" t="b">
        <f>IF(ISNUMBER(SEARCH(R$1,$B969)),MAX(D$1:D968)+1)</f>
        <v>0</v>
      </c>
      <c r="E969" s="12" t="b">
        <f>IF(ISNUMBER(SEARCH(S$1,$B969)),MAX(E$1:E968)+1)</f>
        <v>0</v>
      </c>
      <c r="F969" s="12" t="b">
        <f>IF(ISNUMBER(SEARCH(T$1,$B969)),MAX(F$1:F968)+1)</f>
        <v>0</v>
      </c>
      <c r="G969" s="12" t="b">
        <f>IF(ISNUMBER(SEARCH(U$1,$B969)),MAX(G$1:G968)+1)</f>
        <v>0</v>
      </c>
      <c r="H969" s="12" t="b">
        <f>IF(ISNUMBER(SEARCH(V$1,$B969)),MAX(H$1:H968)+1)</f>
        <v>0</v>
      </c>
      <c r="I969" s="12" t="b">
        <f>IF(ISNUMBER(SEARCH(W$1,$B969)),MAX(I$1:I968)+1)</f>
        <v>0</v>
      </c>
      <c r="J969" s="12" t="b">
        <f>IF(ISNUMBER(SEARCH(X$1,$B969)),MAX(J$1:J968)+1)</f>
        <v>0</v>
      </c>
      <c r="K969" s="12" t="b">
        <f>IF(ISNUMBER(SEARCH(Y$1,$B969)),MAX(K$1:K968)+1)</f>
        <v>0</v>
      </c>
      <c r="L969" s="12" t="b">
        <f>IF(ISNUMBER(SEARCH(Z$1,$B969)),MAX(L$1:L968)+1)</f>
        <v>0</v>
      </c>
      <c r="M969" s="12" t="b">
        <f>IF(ISNUMBER(SEARCH(AA$1,$B969)),MAX(M$1:M968)+1)</f>
        <v>0</v>
      </c>
      <c r="N969" s="12" t="b">
        <f>IF(ISNUMBER(SEARCH(AB$1,$B969)),MAX(N$1:N968)+1)</f>
        <v>0</v>
      </c>
      <c r="O969" s="12">
        <f>'AB Touchpoint System Workbook'!K980</f>
        <v>0</v>
      </c>
      <c r="P969" s="13">
        <f t="shared" si="31"/>
        <v>968</v>
      </c>
    </row>
    <row r="970" spans="1:16" x14ac:dyDescent="0.15">
      <c r="A970" s="9">
        <f>'AB Touchpoint System Workbook'!M981</f>
        <v>0</v>
      </c>
      <c r="B970" s="12" t="str">
        <f t="shared" si="30"/>
        <v>00</v>
      </c>
      <c r="C970" s="12" t="b">
        <f>IF(ISNUMBER(SEARCH(Q$1,$B970)),MAX(C$1:C969)+1)</f>
        <v>0</v>
      </c>
      <c r="D970" s="12" t="b">
        <f>IF(ISNUMBER(SEARCH(R$1,$B970)),MAX(D$1:D969)+1)</f>
        <v>0</v>
      </c>
      <c r="E970" s="12" t="b">
        <f>IF(ISNUMBER(SEARCH(S$1,$B970)),MAX(E$1:E969)+1)</f>
        <v>0</v>
      </c>
      <c r="F970" s="12" t="b">
        <f>IF(ISNUMBER(SEARCH(T$1,$B970)),MAX(F$1:F969)+1)</f>
        <v>0</v>
      </c>
      <c r="G970" s="12" t="b">
        <f>IF(ISNUMBER(SEARCH(U$1,$B970)),MAX(G$1:G969)+1)</f>
        <v>0</v>
      </c>
      <c r="H970" s="12" t="b">
        <f>IF(ISNUMBER(SEARCH(V$1,$B970)),MAX(H$1:H969)+1)</f>
        <v>0</v>
      </c>
      <c r="I970" s="12" t="b">
        <f>IF(ISNUMBER(SEARCH(W$1,$B970)),MAX(I$1:I969)+1)</f>
        <v>0</v>
      </c>
      <c r="J970" s="12" t="b">
        <f>IF(ISNUMBER(SEARCH(X$1,$B970)),MAX(J$1:J969)+1)</f>
        <v>0</v>
      </c>
      <c r="K970" s="12" t="b">
        <f>IF(ISNUMBER(SEARCH(Y$1,$B970)),MAX(K$1:K969)+1)</f>
        <v>0</v>
      </c>
      <c r="L970" s="12" t="b">
        <f>IF(ISNUMBER(SEARCH(Z$1,$B970)),MAX(L$1:L969)+1)</f>
        <v>0</v>
      </c>
      <c r="M970" s="12" t="b">
        <f>IF(ISNUMBER(SEARCH(AA$1,$B970)),MAX(M$1:M969)+1)</f>
        <v>0</v>
      </c>
      <c r="N970" s="12" t="b">
        <f>IF(ISNUMBER(SEARCH(AB$1,$B970)),MAX(N$1:N969)+1)</f>
        <v>0</v>
      </c>
      <c r="O970" s="12">
        <f>'AB Touchpoint System Workbook'!K981</f>
        <v>0</v>
      </c>
      <c r="P970" s="13">
        <f t="shared" si="31"/>
        <v>969</v>
      </c>
    </row>
    <row r="971" spans="1:16" x14ac:dyDescent="0.15">
      <c r="A971" s="9">
        <f>'AB Touchpoint System Workbook'!M982</f>
        <v>0</v>
      </c>
      <c r="B971" s="12" t="str">
        <f t="shared" si="30"/>
        <v>00</v>
      </c>
      <c r="C971" s="12" t="b">
        <f>IF(ISNUMBER(SEARCH(Q$1,$B971)),MAX(C$1:C970)+1)</f>
        <v>0</v>
      </c>
      <c r="D971" s="12" t="b">
        <f>IF(ISNUMBER(SEARCH(R$1,$B971)),MAX(D$1:D970)+1)</f>
        <v>0</v>
      </c>
      <c r="E971" s="12" t="b">
        <f>IF(ISNUMBER(SEARCH(S$1,$B971)),MAX(E$1:E970)+1)</f>
        <v>0</v>
      </c>
      <c r="F971" s="12" t="b">
        <f>IF(ISNUMBER(SEARCH(T$1,$B971)),MAX(F$1:F970)+1)</f>
        <v>0</v>
      </c>
      <c r="G971" s="12" t="b">
        <f>IF(ISNUMBER(SEARCH(U$1,$B971)),MAX(G$1:G970)+1)</f>
        <v>0</v>
      </c>
      <c r="H971" s="12" t="b">
        <f>IF(ISNUMBER(SEARCH(V$1,$B971)),MAX(H$1:H970)+1)</f>
        <v>0</v>
      </c>
      <c r="I971" s="12" t="b">
        <f>IF(ISNUMBER(SEARCH(W$1,$B971)),MAX(I$1:I970)+1)</f>
        <v>0</v>
      </c>
      <c r="J971" s="12" t="b">
        <f>IF(ISNUMBER(SEARCH(X$1,$B971)),MAX(J$1:J970)+1)</f>
        <v>0</v>
      </c>
      <c r="K971" s="12" t="b">
        <f>IF(ISNUMBER(SEARCH(Y$1,$B971)),MAX(K$1:K970)+1)</f>
        <v>0</v>
      </c>
      <c r="L971" s="12" t="b">
        <f>IF(ISNUMBER(SEARCH(Z$1,$B971)),MAX(L$1:L970)+1)</f>
        <v>0</v>
      </c>
      <c r="M971" s="12" t="b">
        <f>IF(ISNUMBER(SEARCH(AA$1,$B971)),MAX(M$1:M970)+1)</f>
        <v>0</v>
      </c>
      <c r="N971" s="12" t="b">
        <f>IF(ISNUMBER(SEARCH(AB$1,$B971)),MAX(N$1:N970)+1)</f>
        <v>0</v>
      </c>
      <c r="O971" s="12">
        <f>'AB Touchpoint System Workbook'!K982</f>
        <v>0</v>
      </c>
      <c r="P971" s="13">
        <f t="shared" si="31"/>
        <v>970</v>
      </c>
    </row>
    <row r="972" spans="1:16" x14ac:dyDescent="0.15">
      <c r="A972" s="9">
        <f>'AB Touchpoint System Workbook'!M983</f>
        <v>0</v>
      </c>
      <c r="B972" s="12" t="str">
        <f t="shared" si="30"/>
        <v>00</v>
      </c>
      <c r="C972" s="12" t="b">
        <f>IF(ISNUMBER(SEARCH(Q$1,$B972)),MAX(C$1:C971)+1)</f>
        <v>0</v>
      </c>
      <c r="D972" s="12" t="b">
        <f>IF(ISNUMBER(SEARCH(R$1,$B972)),MAX(D$1:D971)+1)</f>
        <v>0</v>
      </c>
      <c r="E972" s="12" t="b">
        <f>IF(ISNUMBER(SEARCH(S$1,$B972)),MAX(E$1:E971)+1)</f>
        <v>0</v>
      </c>
      <c r="F972" s="12" t="b">
        <f>IF(ISNUMBER(SEARCH(T$1,$B972)),MAX(F$1:F971)+1)</f>
        <v>0</v>
      </c>
      <c r="G972" s="12" t="b">
        <f>IF(ISNUMBER(SEARCH(U$1,$B972)),MAX(G$1:G971)+1)</f>
        <v>0</v>
      </c>
      <c r="H972" s="12" t="b">
        <f>IF(ISNUMBER(SEARCH(V$1,$B972)),MAX(H$1:H971)+1)</f>
        <v>0</v>
      </c>
      <c r="I972" s="12" t="b">
        <f>IF(ISNUMBER(SEARCH(W$1,$B972)),MAX(I$1:I971)+1)</f>
        <v>0</v>
      </c>
      <c r="J972" s="12" t="b">
        <f>IF(ISNUMBER(SEARCH(X$1,$B972)),MAX(J$1:J971)+1)</f>
        <v>0</v>
      </c>
      <c r="K972" s="12" t="b">
        <f>IF(ISNUMBER(SEARCH(Y$1,$B972)),MAX(K$1:K971)+1)</f>
        <v>0</v>
      </c>
      <c r="L972" s="12" t="b">
        <f>IF(ISNUMBER(SEARCH(Z$1,$B972)),MAX(L$1:L971)+1)</f>
        <v>0</v>
      </c>
      <c r="M972" s="12" t="b">
        <f>IF(ISNUMBER(SEARCH(AA$1,$B972)),MAX(M$1:M971)+1)</f>
        <v>0</v>
      </c>
      <c r="N972" s="12" t="b">
        <f>IF(ISNUMBER(SEARCH(AB$1,$B972)),MAX(N$1:N971)+1)</f>
        <v>0</v>
      </c>
      <c r="O972" s="12">
        <f>'AB Touchpoint System Workbook'!K983</f>
        <v>0</v>
      </c>
      <c r="P972" s="13">
        <f t="shared" si="31"/>
        <v>971</v>
      </c>
    </row>
    <row r="973" spans="1:16" x14ac:dyDescent="0.15">
      <c r="A973" s="9">
        <f>'AB Touchpoint System Workbook'!M984</f>
        <v>0</v>
      </c>
      <c r="B973" s="12" t="str">
        <f t="shared" si="30"/>
        <v>00</v>
      </c>
      <c r="C973" s="12" t="b">
        <f>IF(ISNUMBER(SEARCH(Q$1,$B973)),MAX(C$1:C972)+1)</f>
        <v>0</v>
      </c>
      <c r="D973" s="12" t="b">
        <f>IF(ISNUMBER(SEARCH(R$1,$B973)),MAX(D$1:D972)+1)</f>
        <v>0</v>
      </c>
      <c r="E973" s="12" t="b">
        <f>IF(ISNUMBER(SEARCH(S$1,$B973)),MAX(E$1:E972)+1)</f>
        <v>0</v>
      </c>
      <c r="F973" s="12" t="b">
        <f>IF(ISNUMBER(SEARCH(T$1,$B973)),MAX(F$1:F972)+1)</f>
        <v>0</v>
      </c>
      <c r="G973" s="12" t="b">
        <f>IF(ISNUMBER(SEARCH(U$1,$B973)),MAX(G$1:G972)+1)</f>
        <v>0</v>
      </c>
      <c r="H973" s="12" t="b">
        <f>IF(ISNUMBER(SEARCH(V$1,$B973)),MAX(H$1:H972)+1)</f>
        <v>0</v>
      </c>
      <c r="I973" s="12" t="b">
        <f>IF(ISNUMBER(SEARCH(W$1,$B973)),MAX(I$1:I972)+1)</f>
        <v>0</v>
      </c>
      <c r="J973" s="12" t="b">
        <f>IF(ISNUMBER(SEARCH(X$1,$B973)),MAX(J$1:J972)+1)</f>
        <v>0</v>
      </c>
      <c r="K973" s="12" t="b">
        <f>IF(ISNUMBER(SEARCH(Y$1,$B973)),MAX(K$1:K972)+1)</f>
        <v>0</v>
      </c>
      <c r="L973" s="12" t="b">
        <f>IF(ISNUMBER(SEARCH(Z$1,$B973)),MAX(L$1:L972)+1)</f>
        <v>0</v>
      </c>
      <c r="M973" s="12" t="b">
        <f>IF(ISNUMBER(SEARCH(AA$1,$B973)),MAX(M$1:M972)+1)</f>
        <v>0</v>
      </c>
      <c r="N973" s="12" t="b">
        <f>IF(ISNUMBER(SEARCH(AB$1,$B973)),MAX(N$1:N972)+1)</f>
        <v>0</v>
      </c>
      <c r="O973" s="12">
        <f>'AB Touchpoint System Workbook'!K984</f>
        <v>0</v>
      </c>
      <c r="P973" s="13">
        <f t="shared" si="31"/>
        <v>972</v>
      </c>
    </row>
    <row r="974" spans="1:16" x14ac:dyDescent="0.15">
      <c r="A974" s="9">
        <f>'AB Touchpoint System Workbook'!M985</f>
        <v>0</v>
      </c>
      <c r="B974" s="12" t="str">
        <f t="shared" si="30"/>
        <v>00</v>
      </c>
      <c r="C974" s="12" t="b">
        <f>IF(ISNUMBER(SEARCH(Q$1,$B974)),MAX(C$1:C973)+1)</f>
        <v>0</v>
      </c>
      <c r="D974" s="12" t="b">
        <f>IF(ISNUMBER(SEARCH(R$1,$B974)),MAX(D$1:D973)+1)</f>
        <v>0</v>
      </c>
      <c r="E974" s="12" t="b">
        <f>IF(ISNUMBER(SEARCH(S$1,$B974)),MAX(E$1:E973)+1)</f>
        <v>0</v>
      </c>
      <c r="F974" s="12" t="b">
        <f>IF(ISNUMBER(SEARCH(T$1,$B974)),MAX(F$1:F973)+1)</f>
        <v>0</v>
      </c>
      <c r="G974" s="12" t="b">
        <f>IF(ISNUMBER(SEARCH(U$1,$B974)),MAX(G$1:G973)+1)</f>
        <v>0</v>
      </c>
      <c r="H974" s="12" t="b">
        <f>IF(ISNUMBER(SEARCH(V$1,$B974)),MAX(H$1:H973)+1)</f>
        <v>0</v>
      </c>
      <c r="I974" s="12" t="b">
        <f>IF(ISNUMBER(SEARCH(W$1,$B974)),MAX(I$1:I973)+1)</f>
        <v>0</v>
      </c>
      <c r="J974" s="12" t="b">
        <f>IF(ISNUMBER(SEARCH(X$1,$B974)),MAX(J$1:J973)+1)</f>
        <v>0</v>
      </c>
      <c r="K974" s="12" t="b">
        <f>IF(ISNUMBER(SEARCH(Y$1,$B974)),MAX(K$1:K973)+1)</f>
        <v>0</v>
      </c>
      <c r="L974" s="12" t="b">
        <f>IF(ISNUMBER(SEARCH(Z$1,$B974)),MAX(L$1:L973)+1)</f>
        <v>0</v>
      </c>
      <c r="M974" s="12" t="b">
        <f>IF(ISNUMBER(SEARCH(AA$1,$B974)),MAX(M$1:M973)+1)</f>
        <v>0</v>
      </c>
      <c r="N974" s="12" t="b">
        <f>IF(ISNUMBER(SEARCH(AB$1,$B974)),MAX(N$1:N973)+1)</f>
        <v>0</v>
      </c>
      <c r="O974" s="12">
        <f>'AB Touchpoint System Workbook'!K985</f>
        <v>0</v>
      </c>
      <c r="P974" s="13">
        <f t="shared" si="31"/>
        <v>973</v>
      </c>
    </row>
    <row r="975" spans="1:16" x14ac:dyDescent="0.15">
      <c r="A975" s="9">
        <f>'AB Touchpoint System Workbook'!M986</f>
        <v>0</v>
      </c>
      <c r="B975" s="12" t="str">
        <f t="shared" si="30"/>
        <v>00</v>
      </c>
      <c r="C975" s="12" t="b">
        <f>IF(ISNUMBER(SEARCH(Q$1,$B975)),MAX(C$1:C974)+1)</f>
        <v>0</v>
      </c>
      <c r="D975" s="12" t="b">
        <f>IF(ISNUMBER(SEARCH(R$1,$B975)),MAX(D$1:D974)+1)</f>
        <v>0</v>
      </c>
      <c r="E975" s="12" t="b">
        <f>IF(ISNUMBER(SEARCH(S$1,$B975)),MAX(E$1:E974)+1)</f>
        <v>0</v>
      </c>
      <c r="F975" s="12" t="b">
        <f>IF(ISNUMBER(SEARCH(T$1,$B975)),MAX(F$1:F974)+1)</f>
        <v>0</v>
      </c>
      <c r="G975" s="12" t="b">
        <f>IF(ISNUMBER(SEARCH(U$1,$B975)),MAX(G$1:G974)+1)</f>
        <v>0</v>
      </c>
      <c r="H975" s="12" t="b">
        <f>IF(ISNUMBER(SEARCH(V$1,$B975)),MAX(H$1:H974)+1)</f>
        <v>0</v>
      </c>
      <c r="I975" s="12" t="b">
        <f>IF(ISNUMBER(SEARCH(W$1,$B975)),MAX(I$1:I974)+1)</f>
        <v>0</v>
      </c>
      <c r="J975" s="12" t="b">
        <f>IF(ISNUMBER(SEARCH(X$1,$B975)),MAX(J$1:J974)+1)</f>
        <v>0</v>
      </c>
      <c r="K975" s="12" t="b">
        <f>IF(ISNUMBER(SEARCH(Y$1,$B975)),MAX(K$1:K974)+1)</f>
        <v>0</v>
      </c>
      <c r="L975" s="12" t="b">
        <f>IF(ISNUMBER(SEARCH(Z$1,$B975)),MAX(L$1:L974)+1)</f>
        <v>0</v>
      </c>
      <c r="M975" s="12" t="b">
        <f>IF(ISNUMBER(SEARCH(AA$1,$B975)),MAX(M$1:M974)+1)</f>
        <v>0</v>
      </c>
      <c r="N975" s="12" t="b">
        <f>IF(ISNUMBER(SEARCH(AB$1,$B975)),MAX(N$1:N974)+1)</f>
        <v>0</v>
      </c>
      <c r="O975" s="12">
        <f>'AB Touchpoint System Workbook'!K986</f>
        <v>0</v>
      </c>
      <c r="P975" s="13">
        <f t="shared" si="31"/>
        <v>974</v>
      </c>
    </row>
    <row r="976" spans="1:16" x14ac:dyDescent="0.15">
      <c r="A976" s="9">
        <f>'AB Touchpoint System Workbook'!M987</f>
        <v>0</v>
      </c>
      <c r="B976" s="12" t="str">
        <f t="shared" si="30"/>
        <v>00</v>
      </c>
      <c r="C976" s="12" t="b">
        <f>IF(ISNUMBER(SEARCH(Q$1,$B976)),MAX(C$1:C975)+1)</f>
        <v>0</v>
      </c>
      <c r="D976" s="12" t="b">
        <f>IF(ISNUMBER(SEARCH(R$1,$B976)),MAX(D$1:D975)+1)</f>
        <v>0</v>
      </c>
      <c r="E976" s="12" t="b">
        <f>IF(ISNUMBER(SEARCH(S$1,$B976)),MAX(E$1:E975)+1)</f>
        <v>0</v>
      </c>
      <c r="F976" s="12" t="b">
        <f>IF(ISNUMBER(SEARCH(T$1,$B976)),MAX(F$1:F975)+1)</f>
        <v>0</v>
      </c>
      <c r="G976" s="12" t="b">
        <f>IF(ISNUMBER(SEARCH(U$1,$B976)),MAX(G$1:G975)+1)</f>
        <v>0</v>
      </c>
      <c r="H976" s="12" t="b">
        <f>IF(ISNUMBER(SEARCH(V$1,$B976)),MAX(H$1:H975)+1)</f>
        <v>0</v>
      </c>
      <c r="I976" s="12" t="b">
        <f>IF(ISNUMBER(SEARCH(W$1,$B976)),MAX(I$1:I975)+1)</f>
        <v>0</v>
      </c>
      <c r="J976" s="12" t="b">
        <f>IF(ISNUMBER(SEARCH(X$1,$B976)),MAX(J$1:J975)+1)</f>
        <v>0</v>
      </c>
      <c r="K976" s="12" t="b">
        <f>IF(ISNUMBER(SEARCH(Y$1,$B976)),MAX(K$1:K975)+1)</f>
        <v>0</v>
      </c>
      <c r="L976" s="12" t="b">
        <f>IF(ISNUMBER(SEARCH(Z$1,$B976)),MAX(L$1:L975)+1)</f>
        <v>0</v>
      </c>
      <c r="M976" s="12" t="b">
        <f>IF(ISNUMBER(SEARCH(AA$1,$B976)),MAX(M$1:M975)+1)</f>
        <v>0</v>
      </c>
      <c r="N976" s="12" t="b">
        <f>IF(ISNUMBER(SEARCH(AB$1,$B976)),MAX(N$1:N975)+1)</f>
        <v>0</v>
      </c>
      <c r="O976" s="12">
        <f>'AB Touchpoint System Workbook'!K987</f>
        <v>0</v>
      </c>
      <c r="P976" s="13">
        <f t="shared" si="31"/>
        <v>975</v>
      </c>
    </row>
    <row r="977" spans="1:16" x14ac:dyDescent="0.15">
      <c r="A977" s="9">
        <f>'AB Touchpoint System Workbook'!M988</f>
        <v>0</v>
      </c>
      <c r="B977" s="12" t="str">
        <f t="shared" si="30"/>
        <v>00</v>
      </c>
      <c r="C977" s="12" t="b">
        <f>IF(ISNUMBER(SEARCH(Q$1,$B977)),MAX(C$1:C976)+1)</f>
        <v>0</v>
      </c>
      <c r="D977" s="12" t="b">
        <f>IF(ISNUMBER(SEARCH(R$1,$B977)),MAX(D$1:D976)+1)</f>
        <v>0</v>
      </c>
      <c r="E977" s="12" t="b">
        <f>IF(ISNUMBER(SEARCH(S$1,$B977)),MAX(E$1:E976)+1)</f>
        <v>0</v>
      </c>
      <c r="F977" s="12" t="b">
        <f>IF(ISNUMBER(SEARCH(T$1,$B977)),MAX(F$1:F976)+1)</f>
        <v>0</v>
      </c>
      <c r="G977" s="12" t="b">
        <f>IF(ISNUMBER(SEARCH(U$1,$B977)),MAX(G$1:G976)+1)</f>
        <v>0</v>
      </c>
      <c r="H977" s="12" t="b">
        <f>IF(ISNUMBER(SEARCH(V$1,$B977)),MAX(H$1:H976)+1)</f>
        <v>0</v>
      </c>
      <c r="I977" s="12" t="b">
        <f>IF(ISNUMBER(SEARCH(W$1,$B977)),MAX(I$1:I976)+1)</f>
        <v>0</v>
      </c>
      <c r="J977" s="12" t="b">
        <f>IF(ISNUMBER(SEARCH(X$1,$B977)),MAX(J$1:J976)+1)</f>
        <v>0</v>
      </c>
      <c r="K977" s="12" t="b">
        <f>IF(ISNUMBER(SEARCH(Y$1,$B977)),MAX(K$1:K976)+1)</f>
        <v>0</v>
      </c>
      <c r="L977" s="12" t="b">
        <f>IF(ISNUMBER(SEARCH(Z$1,$B977)),MAX(L$1:L976)+1)</f>
        <v>0</v>
      </c>
      <c r="M977" s="12" t="b">
        <f>IF(ISNUMBER(SEARCH(AA$1,$B977)),MAX(M$1:M976)+1)</f>
        <v>0</v>
      </c>
      <c r="N977" s="12" t="b">
        <f>IF(ISNUMBER(SEARCH(AB$1,$B977)),MAX(N$1:N976)+1)</f>
        <v>0</v>
      </c>
      <c r="O977" s="12">
        <f>'AB Touchpoint System Workbook'!K988</f>
        <v>0</v>
      </c>
      <c r="P977" s="13">
        <f t="shared" si="31"/>
        <v>976</v>
      </c>
    </row>
    <row r="978" spans="1:16" x14ac:dyDescent="0.15">
      <c r="A978" s="9">
        <f>'AB Touchpoint System Workbook'!M989</f>
        <v>0</v>
      </c>
      <c r="B978" s="12" t="str">
        <f t="shared" si="30"/>
        <v>00</v>
      </c>
      <c r="C978" s="12" t="b">
        <f>IF(ISNUMBER(SEARCH(Q$1,$B978)),MAX(C$1:C977)+1)</f>
        <v>0</v>
      </c>
      <c r="D978" s="12" t="b">
        <f>IF(ISNUMBER(SEARCH(R$1,$B978)),MAX(D$1:D977)+1)</f>
        <v>0</v>
      </c>
      <c r="E978" s="12" t="b">
        <f>IF(ISNUMBER(SEARCH(S$1,$B978)),MAX(E$1:E977)+1)</f>
        <v>0</v>
      </c>
      <c r="F978" s="12" t="b">
        <f>IF(ISNUMBER(SEARCH(T$1,$B978)),MAX(F$1:F977)+1)</f>
        <v>0</v>
      </c>
      <c r="G978" s="12" t="b">
        <f>IF(ISNUMBER(SEARCH(U$1,$B978)),MAX(G$1:G977)+1)</f>
        <v>0</v>
      </c>
      <c r="H978" s="12" t="b">
        <f>IF(ISNUMBER(SEARCH(V$1,$B978)),MAX(H$1:H977)+1)</f>
        <v>0</v>
      </c>
      <c r="I978" s="12" t="b">
        <f>IF(ISNUMBER(SEARCH(W$1,$B978)),MAX(I$1:I977)+1)</f>
        <v>0</v>
      </c>
      <c r="J978" s="12" t="b">
        <f>IF(ISNUMBER(SEARCH(X$1,$B978)),MAX(J$1:J977)+1)</f>
        <v>0</v>
      </c>
      <c r="K978" s="12" t="b">
        <f>IF(ISNUMBER(SEARCH(Y$1,$B978)),MAX(K$1:K977)+1)</f>
        <v>0</v>
      </c>
      <c r="L978" s="12" t="b">
        <f>IF(ISNUMBER(SEARCH(Z$1,$B978)),MAX(L$1:L977)+1)</f>
        <v>0</v>
      </c>
      <c r="M978" s="12" t="b">
        <f>IF(ISNUMBER(SEARCH(AA$1,$B978)),MAX(M$1:M977)+1)</f>
        <v>0</v>
      </c>
      <c r="N978" s="12" t="b">
        <f>IF(ISNUMBER(SEARCH(AB$1,$B978)),MAX(N$1:N977)+1)</f>
        <v>0</v>
      </c>
      <c r="O978" s="12">
        <f>'AB Touchpoint System Workbook'!K989</f>
        <v>0</v>
      </c>
      <c r="P978" s="13">
        <f t="shared" si="31"/>
        <v>977</v>
      </c>
    </row>
    <row r="979" spans="1:16" x14ac:dyDescent="0.15">
      <c r="A979" s="9">
        <f>'AB Touchpoint System Workbook'!M990</f>
        <v>0</v>
      </c>
      <c r="B979" s="12" t="str">
        <f t="shared" si="30"/>
        <v>00</v>
      </c>
      <c r="C979" s="12" t="b">
        <f>IF(ISNUMBER(SEARCH(Q$1,$B979)),MAX(C$1:C978)+1)</f>
        <v>0</v>
      </c>
      <c r="D979" s="12" t="b">
        <f>IF(ISNUMBER(SEARCH(R$1,$B979)),MAX(D$1:D978)+1)</f>
        <v>0</v>
      </c>
      <c r="E979" s="12" t="b">
        <f>IF(ISNUMBER(SEARCH(S$1,$B979)),MAX(E$1:E978)+1)</f>
        <v>0</v>
      </c>
      <c r="F979" s="12" t="b">
        <f>IF(ISNUMBER(SEARCH(T$1,$B979)),MAX(F$1:F978)+1)</f>
        <v>0</v>
      </c>
      <c r="G979" s="12" t="b">
        <f>IF(ISNUMBER(SEARCH(U$1,$B979)),MAX(G$1:G978)+1)</f>
        <v>0</v>
      </c>
      <c r="H979" s="12" t="b">
        <f>IF(ISNUMBER(SEARCH(V$1,$B979)),MAX(H$1:H978)+1)</f>
        <v>0</v>
      </c>
      <c r="I979" s="12" t="b">
        <f>IF(ISNUMBER(SEARCH(W$1,$B979)),MAX(I$1:I978)+1)</f>
        <v>0</v>
      </c>
      <c r="J979" s="12" t="b">
        <f>IF(ISNUMBER(SEARCH(X$1,$B979)),MAX(J$1:J978)+1)</f>
        <v>0</v>
      </c>
      <c r="K979" s="12" t="b">
        <f>IF(ISNUMBER(SEARCH(Y$1,$B979)),MAX(K$1:K978)+1)</f>
        <v>0</v>
      </c>
      <c r="L979" s="12" t="b">
        <f>IF(ISNUMBER(SEARCH(Z$1,$B979)),MAX(L$1:L978)+1)</f>
        <v>0</v>
      </c>
      <c r="M979" s="12" t="b">
        <f>IF(ISNUMBER(SEARCH(AA$1,$B979)),MAX(M$1:M978)+1)</f>
        <v>0</v>
      </c>
      <c r="N979" s="12" t="b">
        <f>IF(ISNUMBER(SEARCH(AB$1,$B979)),MAX(N$1:N978)+1)</f>
        <v>0</v>
      </c>
      <c r="O979" s="12">
        <f>'AB Touchpoint System Workbook'!K990</f>
        <v>0</v>
      </c>
      <c r="P979" s="13">
        <f t="shared" si="31"/>
        <v>978</v>
      </c>
    </row>
    <row r="980" spans="1:16" x14ac:dyDescent="0.15">
      <c r="A980" s="9">
        <f>'AB Touchpoint System Workbook'!M991</f>
        <v>0</v>
      </c>
      <c r="B980" s="12" t="str">
        <f t="shared" si="30"/>
        <v>00</v>
      </c>
      <c r="C980" s="12" t="b">
        <f>IF(ISNUMBER(SEARCH(Q$1,$B980)),MAX(C$1:C979)+1)</f>
        <v>0</v>
      </c>
      <c r="D980" s="12" t="b">
        <f>IF(ISNUMBER(SEARCH(R$1,$B980)),MAX(D$1:D979)+1)</f>
        <v>0</v>
      </c>
      <c r="E980" s="12" t="b">
        <f>IF(ISNUMBER(SEARCH(S$1,$B980)),MAX(E$1:E979)+1)</f>
        <v>0</v>
      </c>
      <c r="F980" s="12" t="b">
        <f>IF(ISNUMBER(SEARCH(T$1,$B980)),MAX(F$1:F979)+1)</f>
        <v>0</v>
      </c>
      <c r="G980" s="12" t="b">
        <f>IF(ISNUMBER(SEARCH(U$1,$B980)),MAX(G$1:G979)+1)</f>
        <v>0</v>
      </c>
      <c r="H980" s="12" t="b">
        <f>IF(ISNUMBER(SEARCH(V$1,$B980)),MAX(H$1:H979)+1)</f>
        <v>0</v>
      </c>
      <c r="I980" s="12" t="b">
        <f>IF(ISNUMBER(SEARCH(W$1,$B980)),MAX(I$1:I979)+1)</f>
        <v>0</v>
      </c>
      <c r="J980" s="12" t="b">
        <f>IF(ISNUMBER(SEARCH(X$1,$B980)),MAX(J$1:J979)+1)</f>
        <v>0</v>
      </c>
      <c r="K980" s="12" t="b">
        <f>IF(ISNUMBER(SEARCH(Y$1,$B980)),MAX(K$1:K979)+1)</f>
        <v>0</v>
      </c>
      <c r="L980" s="12" t="b">
        <f>IF(ISNUMBER(SEARCH(Z$1,$B980)),MAX(L$1:L979)+1)</f>
        <v>0</v>
      </c>
      <c r="M980" s="12" t="b">
        <f>IF(ISNUMBER(SEARCH(AA$1,$B980)),MAX(M$1:M979)+1)</f>
        <v>0</v>
      </c>
      <c r="N980" s="12" t="b">
        <f>IF(ISNUMBER(SEARCH(AB$1,$B980)),MAX(N$1:N979)+1)</f>
        <v>0</v>
      </c>
      <c r="O980" s="12">
        <f>'AB Touchpoint System Workbook'!K991</f>
        <v>0</v>
      </c>
      <c r="P980" s="13">
        <f t="shared" si="31"/>
        <v>979</v>
      </c>
    </row>
    <row r="981" spans="1:16" x14ac:dyDescent="0.15">
      <c r="A981" s="9">
        <f>'AB Touchpoint System Workbook'!M992</f>
        <v>0</v>
      </c>
      <c r="B981" s="12" t="str">
        <f t="shared" si="30"/>
        <v>00</v>
      </c>
      <c r="C981" s="12" t="b">
        <f>IF(ISNUMBER(SEARCH(Q$1,$B981)),MAX(C$1:C980)+1)</f>
        <v>0</v>
      </c>
      <c r="D981" s="12" t="b">
        <f>IF(ISNUMBER(SEARCH(R$1,$B981)),MAX(D$1:D980)+1)</f>
        <v>0</v>
      </c>
      <c r="E981" s="12" t="b">
        <f>IF(ISNUMBER(SEARCH(S$1,$B981)),MAX(E$1:E980)+1)</f>
        <v>0</v>
      </c>
      <c r="F981" s="12" t="b">
        <f>IF(ISNUMBER(SEARCH(T$1,$B981)),MAX(F$1:F980)+1)</f>
        <v>0</v>
      </c>
      <c r="G981" s="12" t="b">
        <f>IF(ISNUMBER(SEARCH(U$1,$B981)),MAX(G$1:G980)+1)</f>
        <v>0</v>
      </c>
      <c r="H981" s="12" t="b">
        <f>IF(ISNUMBER(SEARCH(V$1,$B981)),MAX(H$1:H980)+1)</f>
        <v>0</v>
      </c>
      <c r="I981" s="12" t="b">
        <f>IF(ISNUMBER(SEARCH(W$1,$B981)),MAX(I$1:I980)+1)</f>
        <v>0</v>
      </c>
      <c r="J981" s="12" t="b">
        <f>IF(ISNUMBER(SEARCH(X$1,$B981)),MAX(J$1:J980)+1)</f>
        <v>0</v>
      </c>
      <c r="K981" s="12" t="b">
        <f>IF(ISNUMBER(SEARCH(Y$1,$B981)),MAX(K$1:K980)+1)</f>
        <v>0</v>
      </c>
      <c r="L981" s="12" t="b">
        <f>IF(ISNUMBER(SEARCH(Z$1,$B981)),MAX(L$1:L980)+1)</f>
        <v>0</v>
      </c>
      <c r="M981" s="12" t="b">
        <f>IF(ISNUMBER(SEARCH(AA$1,$B981)),MAX(M$1:M980)+1)</f>
        <v>0</v>
      </c>
      <c r="N981" s="12" t="b">
        <f>IF(ISNUMBER(SEARCH(AB$1,$B981)),MAX(N$1:N980)+1)</f>
        <v>0</v>
      </c>
      <c r="O981" s="12">
        <f>'AB Touchpoint System Workbook'!K992</f>
        <v>0</v>
      </c>
      <c r="P981" s="13">
        <f t="shared" si="31"/>
        <v>980</v>
      </c>
    </row>
    <row r="982" spans="1:16" x14ac:dyDescent="0.15">
      <c r="A982" s="9">
        <f>'AB Touchpoint System Workbook'!M993</f>
        <v>0</v>
      </c>
      <c r="B982" s="12" t="str">
        <f t="shared" si="30"/>
        <v>00</v>
      </c>
      <c r="C982" s="12" t="b">
        <f>IF(ISNUMBER(SEARCH(Q$1,$B982)),MAX(C$1:C981)+1)</f>
        <v>0</v>
      </c>
      <c r="D982" s="12" t="b">
        <f>IF(ISNUMBER(SEARCH(R$1,$B982)),MAX(D$1:D981)+1)</f>
        <v>0</v>
      </c>
      <c r="E982" s="12" t="b">
        <f>IF(ISNUMBER(SEARCH(S$1,$B982)),MAX(E$1:E981)+1)</f>
        <v>0</v>
      </c>
      <c r="F982" s="12" t="b">
        <f>IF(ISNUMBER(SEARCH(T$1,$B982)),MAX(F$1:F981)+1)</f>
        <v>0</v>
      </c>
      <c r="G982" s="12" t="b">
        <f>IF(ISNUMBER(SEARCH(U$1,$B982)),MAX(G$1:G981)+1)</f>
        <v>0</v>
      </c>
      <c r="H982" s="12" t="b">
        <f>IF(ISNUMBER(SEARCH(V$1,$B982)),MAX(H$1:H981)+1)</f>
        <v>0</v>
      </c>
      <c r="I982" s="12" t="b">
        <f>IF(ISNUMBER(SEARCH(W$1,$B982)),MAX(I$1:I981)+1)</f>
        <v>0</v>
      </c>
      <c r="J982" s="12" t="b">
        <f>IF(ISNUMBER(SEARCH(X$1,$B982)),MAX(J$1:J981)+1)</f>
        <v>0</v>
      </c>
      <c r="K982" s="12" t="b">
        <f>IF(ISNUMBER(SEARCH(Y$1,$B982)),MAX(K$1:K981)+1)</f>
        <v>0</v>
      </c>
      <c r="L982" s="12" t="b">
        <f>IF(ISNUMBER(SEARCH(Z$1,$B982)),MAX(L$1:L981)+1)</f>
        <v>0</v>
      </c>
      <c r="M982" s="12" t="b">
        <f>IF(ISNUMBER(SEARCH(AA$1,$B982)),MAX(M$1:M981)+1)</f>
        <v>0</v>
      </c>
      <c r="N982" s="12" t="b">
        <f>IF(ISNUMBER(SEARCH(AB$1,$B982)),MAX(N$1:N981)+1)</f>
        <v>0</v>
      </c>
      <c r="O982" s="12">
        <f>'AB Touchpoint System Workbook'!K993</f>
        <v>0</v>
      </c>
      <c r="P982" s="13">
        <f t="shared" si="31"/>
        <v>981</v>
      </c>
    </row>
    <row r="983" spans="1:16" x14ac:dyDescent="0.15">
      <c r="A983" s="9">
        <f>'AB Touchpoint System Workbook'!M994</f>
        <v>0</v>
      </c>
      <c r="B983" s="12" t="str">
        <f t="shared" si="30"/>
        <v>00</v>
      </c>
      <c r="C983" s="12" t="b">
        <f>IF(ISNUMBER(SEARCH(Q$1,$B983)),MAX(C$1:C982)+1)</f>
        <v>0</v>
      </c>
      <c r="D983" s="12" t="b">
        <f>IF(ISNUMBER(SEARCH(R$1,$B983)),MAX(D$1:D982)+1)</f>
        <v>0</v>
      </c>
      <c r="E983" s="12" t="b">
        <f>IF(ISNUMBER(SEARCH(S$1,$B983)),MAX(E$1:E982)+1)</f>
        <v>0</v>
      </c>
      <c r="F983" s="12" t="b">
        <f>IF(ISNUMBER(SEARCH(T$1,$B983)),MAX(F$1:F982)+1)</f>
        <v>0</v>
      </c>
      <c r="G983" s="12" t="b">
        <f>IF(ISNUMBER(SEARCH(U$1,$B983)),MAX(G$1:G982)+1)</f>
        <v>0</v>
      </c>
      <c r="H983" s="12" t="b">
        <f>IF(ISNUMBER(SEARCH(V$1,$B983)),MAX(H$1:H982)+1)</f>
        <v>0</v>
      </c>
      <c r="I983" s="12" t="b">
        <f>IF(ISNUMBER(SEARCH(W$1,$B983)),MAX(I$1:I982)+1)</f>
        <v>0</v>
      </c>
      <c r="J983" s="12" t="b">
        <f>IF(ISNUMBER(SEARCH(X$1,$B983)),MAX(J$1:J982)+1)</f>
        <v>0</v>
      </c>
      <c r="K983" s="12" t="b">
        <f>IF(ISNUMBER(SEARCH(Y$1,$B983)),MAX(K$1:K982)+1)</f>
        <v>0</v>
      </c>
      <c r="L983" s="12" t="b">
        <f>IF(ISNUMBER(SEARCH(Z$1,$B983)),MAX(L$1:L982)+1)</f>
        <v>0</v>
      </c>
      <c r="M983" s="12" t="b">
        <f>IF(ISNUMBER(SEARCH(AA$1,$B983)),MAX(M$1:M982)+1)</f>
        <v>0</v>
      </c>
      <c r="N983" s="12" t="b">
        <f>IF(ISNUMBER(SEARCH(AB$1,$B983)),MAX(N$1:N982)+1)</f>
        <v>0</v>
      </c>
      <c r="O983" s="12">
        <f>'AB Touchpoint System Workbook'!K994</f>
        <v>0</v>
      </c>
      <c r="P983" s="13">
        <f t="shared" si="31"/>
        <v>982</v>
      </c>
    </row>
    <row r="984" spans="1:16" x14ac:dyDescent="0.15">
      <c r="A984" s="9">
        <f>'AB Touchpoint System Workbook'!M995</f>
        <v>0</v>
      </c>
      <c r="B984" s="12" t="str">
        <f t="shared" si="30"/>
        <v>00</v>
      </c>
      <c r="C984" s="12" t="b">
        <f>IF(ISNUMBER(SEARCH(Q$1,$B984)),MAX(C$1:C983)+1)</f>
        <v>0</v>
      </c>
      <c r="D984" s="12" t="b">
        <f>IF(ISNUMBER(SEARCH(R$1,$B984)),MAX(D$1:D983)+1)</f>
        <v>0</v>
      </c>
      <c r="E984" s="12" t="b">
        <f>IF(ISNUMBER(SEARCH(S$1,$B984)),MAX(E$1:E983)+1)</f>
        <v>0</v>
      </c>
      <c r="F984" s="12" t="b">
        <f>IF(ISNUMBER(SEARCH(T$1,$B984)),MAX(F$1:F983)+1)</f>
        <v>0</v>
      </c>
      <c r="G984" s="12" t="b">
        <f>IF(ISNUMBER(SEARCH(U$1,$B984)),MAX(G$1:G983)+1)</f>
        <v>0</v>
      </c>
      <c r="H984" s="12" t="b">
        <f>IF(ISNUMBER(SEARCH(V$1,$B984)),MAX(H$1:H983)+1)</f>
        <v>0</v>
      </c>
      <c r="I984" s="12" t="b">
        <f>IF(ISNUMBER(SEARCH(W$1,$B984)),MAX(I$1:I983)+1)</f>
        <v>0</v>
      </c>
      <c r="J984" s="12" t="b">
        <f>IF(ISNUMBER(SEARCH(X$1,$B984)),MAX(J$1:J983)+1)</f>
        <v>0</v>
      </c>
      <c r="K984" s="12" t="b">
        <f>IF(ISNUMBER(SEARCH(Y$1,$B984)),MAX(K$1:K983)+1)</f>
        <v>0</v>
      </c>
      <c r="L984" s="12" t="b">
        <f>IF(ISNUMBER(SEARCH(Z$1,$B984)),MAX(L$1:L983)+1)</f>
        <v>0</v>
      </c>
      <c r="M984" s="12" t="b">
        <f>IF(ISNUMBER(SEARCH(AA$1,$B984)),MAX(M$1:M983)+1)</f>
        <v>0</v>
      </c>
      <c r="N984" s="12" t="b">
        <f>IF(ISNUMBER(SEARCH(AB$1,$B984)),MAX(N$1:N983)+1)</f>
        <v>0</v>
      </c>
      <c r="O984" s="12">
        <f>'AB Touchpoint System Workbook'!K995</f>
        <v>0</v>
      </c>
      <c r="P984" s="13">
        <f t="shared" si="31"/>
        <v>983</v>
      </c>
    </row>
    <row r="985" spans="1:16" x14ac:dyDescent="0.15">
      <c r="A985" s="9">
        <f>'AB Touchpoint System Workbook'!M996</f>
        <v>0</v>
      </c>
      <c r="B985" s="12" t="str">
        <f t="shared" si="30"/>
        <v>00</v>
      </c>
      <c r="C985" s="12" t="b">
        <f>IF(ISNUMBER(SEARCH(Q$1,$B985)),MAX(C$1:C984)+1)</f>
        <v>0</v>
      </c>
      <c r="D985" s="12" t="b">
        <f>IF(ISNUMBER(SEARCH(R$1,$B985)),MAX(D$1:D984)+1)</f>
        <v>0</v>
      </c>
      <c r="E985" s="12" t="b">
        <f>IF(ISNUMBER(SEARCH(S$1,$B985)),MAX(E$1:E984)+1)</f>
        <v>0</v>
      </c>
      <c r="F985" s="12" t="b">
        <f>IF(ISNUMBER(SEARCH(T$1,$B985)),MAX(F$1:F984)+1)</f>
        <v>0</v>
      </c>
      <c r="G985" s="12" t="b">
        <f>IF(ISNUMBER(SEARCH(U$1,$B985)),MAX(G$1:G984)+1)</f>
        <v>0</v>
      </c>
      <c r="H985" s="12" t="b">
        <f>IF(ISNUMBER(SEARCH(V$1,$B985)),MAX(H$1:H984)+1)</f>
        <v>0</v>
      </c>
      <c r="I985" s="12" t="b">
        <f>IF(ISNUMBER(SEARCH(W$1,$B985)),MAX(I$1:I984)+1)</f>
        <v>0</v>
      </c>
      <c r="J985" s="12" t="b">
        <f>IF(ISNUMBER(SEARCH(X$1,$B985)),MAX(J$1:J984)+1)</f>
        <v>0</v>
      </c>
      <c r="K985" s="12" t="b">
        <f>IF(ISNUMBER(SEARCH(Y$1,$B985)),MAX(K$1:K984)+1)</f>
        <v>0</v>
      </c>
      <c r="L985" s="12" t="b">
        <f>IF(ISNUMBER(SEARCH(Z$1,$B985)),MAX(L$1:L984)+1)</f>
        <v>0</v>
      </c>
      <c r="M985" s="12" t="b">
        <f>IF(ISNUMBER(SEARCH(AA$1,$B985)),MAX(M$1:M984)+1)</f>
        <v>0</v>
      </c>
      <c r="N985" s="12" t="b">
        <f>IF(ISNUMBER(SEARCH(AB$1,$B985)),MAX(N$1:N984)+1)</f>
        <v>0</v>
      </c>
      <c r="O985" s="12">
        <f>'AB Touchpoint System Workbook'!K996</f>
        <v>0</v>
      </c>
      <c r="P985" s="13">
        <f t="shared" si="31"/>
        <v>984</v>
      </c>
    </row>
    <row r="986" spans="1:16" x14ac:dyDescent="0.15">
      <c r="A986" s="9">
        <f>'AB Touchpoint System Workbook'!M997</f>
        <v>0</v>
      </c>
      <c r="B986" s="12" t="str">
        <f t="shared" si="30"/>
        <v>00</v>
      </c>
      <c r="C986" s="12" t="b">
        <f>IF(ISNUMBER(SEARCH(Q$1,$B986)),MAX(C$1:C985)+1)</f>
        <v>0</v>
      </c>
      <c r="D986" s="12" t="b">
        <f>IF(ISNUMBER(SEARCH(R$1,$B986)),MAX(D$1:D985)+1)</f>
        <v>0</v>
      </c>
      <c r="E986" s="12" t="b">
        <f>IF(ISNUMBER(SEARCH(S$1,$B986)),MAX(E$1:E985)+1)</f>
        <v>0</v>
      </c>
      <c r="F986" s="12" t="b">
        <f>IF(ISNUMBER(SEARCH(T$1,$B986)),MAX(F$1:F985)+1)</f>
        <v>0</v>
      </c>
      <c r="G986" s="12" t="b">
        <f>IF(ISNUMBER(SEARCH(U$1,$B986)),MAX(G$1:G985)+1)</f>
        <v>0</v>
      </c>
      <c r="H986" s="12" t="b">
        <f>IF(ISNUMBER(SEARCH(V$1,$B986)),MAX(H$1:H985)+1)</f>
        <v>0</v>
      </c>
      <c r="I986" s="12" t="b">
        <f>IF(ISNUMBER(SEARCH(W$1,$B986)),MAX(I$1:I985)+1)</f>
        <v>0</v>
      </c>
      <c r="J986" s="12" t="b">
        <f>IF(ISNUMBER(SEARCH(X$1,$B986)),MAX(J$1:J985)+1)</f>
        <v>0</v>
      </c>
      <c r="K986" s="12" t="b">
        <f>IF(ISNUMBER(SEARCH(Y$1,$B986)),MAX(K$1:K985)+1)</f>
        <v>0</v>
      </c>
      <c r="L986" s="12" t="b">
        <f>IF(ISNUMBER(SEARCH(Z$1,$B986)),MAX(L$1:L985)+1)</f>
        <v>0</v>
      </c>
      <c r="M986" s="12" t="b">
        <f>IF(ISNUMBER(SEARCH(AA$1,$B986)),MAX(M$1:M985)+1)</f>
        <v>0</v>
      </c>
      <c r="N986" s="12" t="b">
        <f>IF(ISNUMBER(SEARCH(AB$1,$B986)),MAX(N$1:N985)+1)</f>
        <v>0</v>
      </c>
      <c r="O986" s="12">
        <f>'AB Touchpoint System Workbook'!K997</f>
        <v>0</v>
      </c>
      <c r="P986" s="13">
        <f t="shared" si="31"/>
        <v>985</v>
      </c>
    </row>
    <row r="987" spans="1:16" x14ac:dyDescent="0.15">
      <c r="A987" s="9">
        <f>'AB Touchpoint System Workbook'!M998</f>
        <v>0</v>
      </c>
      <c r="B987" s="12" t="str">
        <f t="shared" si="30"/>
        <v>00</v>
      </c>
      <c r="C987" s="12" t="b">
        <f>IF(ISNUMBER(SEARCH(Q$1,$B987)),MAX(C$1:C986)+1)</f>
        <v>0</v>
      </c>
      <c r="D987" s="12" t="b">
        <f>IF(ISNUMBER(SEARCH(R$1,$B987)),MAX(D$1:D986)+1)</f>
        <v>0</v>
      </c>
      <c r="E987" s="12" t="b">
        <f>IF(ISNUMBER(SEARCH(S$1,$B987)),MAX(E$1:E986)+1)</f>
        <v>0</v>
      </c>
      <c r="F987" s="12" t="b">
        <f>IF(ISNUMBER(SEARCH(T$1,$B987)),MAX(F$1:F986)+1)</f>
        <v>0</v>
      </c>
      <c r="G987" s="12" t="b">
        <f>IF(ISNUMBER(SEARCH(U$1,$B987)),MAX(G$1:G986)+1)</f>
        <v>0</v>
      </c>
      <c r="H987" s="12" t="b">
        <f>IF(ISNUMBER(SEARCH(V$1,$B987)),MAX(H$1:H986)+1)</f>
        <v>0</v>
      </c>
      <c r="I987" s="12" t="b">
        <f>IF(ISNUMBER(SEARCH(W$1,$B987)),MAX(I$1:I986)+1)</f>
        <v>0</v>
      </c>
      <c r="J987" s="12" t="b">
        <f>IF(ISNUMBER(SEARCH(X$1,$B987)),MAX(J$1:J986)+1)</f>
        <v>0</v>
      </c>
      <c r="K987" s="12" t="b">
        <f>IF(ISNUMBER(SEARCH(Y$1,$B987)),MAX(K$1:K986)+1)</f>
        <v>0</v>
      </c>
      <c r="L987" s="12" t="b">
        <f>IF(ISNUMBER(SEARCH(Z$1,$B987)),MAX(L$1:L986)+1)</f>
        <v>0</v>
      </c>
      <c r="M987" s="12" t="b">
        <f>IF(ISNUMBER(SEARCH(AA$1,$B987)),MAX(M$1:M986)+1)</f>
        <v>0</v>
      </c>
      <c r="N987" s="12" t="b">
        <f>IF(ISNUMBER(SEARCH(AB$1,$B987)),MAX(N$1:N986)+1)</f>
        <v>0</v>
      </c>
      <c r="O987" s="12">
        <f>'AB Touchpoint System Workbook'!K998</f>
        <v>0</v>
      </c>
      <c r="P987" s="13">
        <f t="shared" si="31"/>
        <v>986</v>
      </c>
    </row>
    <row r="988" spans="1:16" x14ac:dyDescent="0.15">
      <c r="A988" s="9">
        <f>'AB Touchpoint System Workbook'!M999</f>
        <v>0</v>
      </c>
      <c r="B988" s="12" t="str">
        <f t="shared" si="30"/>
        <v>00</v>
      </c>
      <c r="C988" s="12" t="b">
        <f>IF(ISNUMBER(SEARCH(Q$1,$B988)),MAX(C$1:C987)+1)</f>
        <v>0</v>
      </c>
      <c r="D988" s="12" t="b">
        <f>IF(ISNUMBER(SEARCH(R$1,$B988)),MAX(D$1:D987)+1)</f>
        <v>0</v>
      </c>
      <c r="E988" s="12" t="b">
        <f>IF(ISNUMBER(SEARCH(S$1,$B988)),MAX(E$1:E987)+1)</f>
        <v>0</v>
      </c>
      <c r="F988" s="12" t="b">
        <f>IF(ISNUMBER(SEARCH(T$1,$B988)),MAX(F$1:F987)+1)</f>
        <v>0</v>
      </c>
      <c r="G988" s="12" t="b">
        <f>IF(ISNUMBER(SEARCH(U$1,$B988)),MAX(G$1:G987)+1)</f>
        <v>0</v>
      </c>
      <c r="H988" s="12" t="b">
        <f>IF(ISNUMBER(SEARCH(V$1,$B988)),MAX(H$1:H987)+1)</f>
        <v>0</v>
      </c>
      <c r="I988" s="12" t="b">
        <f>IF(ISNUMBER(SEARCH(W$1,$B988)),MAX(I$1:I987)+1)</f>
        <v>0</v>
      </c>
      <c r="J988" s="12" t="b">
        <f>IF(ISNUMBER(SEARCH(X$1,$B988)),MAX(J$1:J987)+1)</f>
        <v>0</v>
      </c>
      <c r="K988" s="12" t="b">
        <f>IF(ISNUMBER(SEARCH(Y$1,$B988)),MAX(K$1:K987)+1)</f>
        <v>0</v>
      </c>
      <c r="L988" s="12" t="b">
        <f>IF(ISNUMBER(SEARCH(Z$1,$B988)),MAX(L$1:L987)+1)</f>
        <v>0</v>
      </c>
      <c r="M988" s="12" t="b">
        <f>IF(ISNUMBER(SEARCH(AA$1,$B988)),MAX(M$1:M987)+1)</f>
        <v>0</v>
      </c>
      <c r="N988" s="12" t="b">
        <f>IF(ISNUMBER(SEARCH(AB$1,$B988)),MAX(N$1:N987)+1)</f>
        <v>0</v>
      </c>
      <c r="O988" s="12">
        <f>'AB Touchpoint System Workbook'!K999</f>
        <v>0</v>
      </c>
      <c r="P988" s="13">
        <f t="shared" si="31"/>
        <v>987</v>
      </c>
    </row>
    <row r="989" spans="1:16" x14ac:dyDescent="0.15">
      <c r="A989" s="9">
        <f>'AB Touchpoint System Workbook'!M1000</f>
        <v>0</v>
      </c>
      <c r="B989" s="12" t="str">
        <f t="shared" si="30"/>
        <v>00</v>
      </c>
      <c r="C989" s="12" t="b">
        <f>IF(ISNUMBER(SEARCH(Q$1,$B989)),MAX(C$1:C988)+1)</f>
        <v>0</v>
      </c>
      <c r="D989" s="12" t="b">
        <f>IF(ISNUMBER(SEARCH(R$1,$B989)),MAX(D$1:D988)+1)</f>
        <v>0</v>
      </c>
      <c r="E989" s="12" t="b">
        <f>IF(ISNUMBER(SEARCH(S$1,$B989)),MAX(E$1:E988)+1)</f>
        <v>0</v>
      </c>
      <c r="F989" s="12" t="b">
        <f>IF(ISNUMBER(SEARCH(T$1,$B989)),MAX(F$1:F988)+1)</f>
        <v>0</v>
      </c>
      <c r="G989" s="12" t="b">
        <f>IF(ISNUMBER(SEARCH(U$1,$B989)),MAX(G$1:G988)+1)</f>
        <v>0</v>
      </c>
      <c r="H989" s="12" t="b">
        <f>IF(ISNUMBER(SEARCH(V$1,$B989)),MAX(H$1:H988)+1)</f>
        <v>0</v>
      </c>
      <c r="I989" s="12" t="b">
        <f>IF(ISNUMBER(SEARCH(W$1,$B989)),MAX(I$1:I988)+1)</f>
        <v>0</v>
      </c>
      <c r="J989" s="12" t="b">
        <f>IF(ISNUMBER(SEARCH(X$1,$B989)),MAX(J$1:J988)+1)</f>
        <v>0</v>
      </c>
      <c r="K989" s="12" t="b">
        <f>IF(ISNUMBER(SEARCH(Y$1,$B989)),MAX(K$1:K988)+1)</f>
        <v>0</v>
      </c>
      <c r="L989" s="12" t="b">
        <f>IF(ISNUMBER(SEARCH(Z$1,$B989)),MAX(L$1:L988)+1)</f>
        <v>0</v>
      </c>
      <c r="M989" s="12" t="b">
        <f>IF(ISNUMBER(SEARCH(AA$1,$B989)),MAX(M$1:M988)+1)</f>
        <v>0</v>
      </c>
      <c r="N989" s="12" t="b">
        <f>IF(ISNUMBER(SEARCH(AB$1,$B989)),MAX(N$1:N988)+1)</f>
        <v>0</v>
      </c>
      <c r="O989" s="12">
        <f>'AB Touchpoint System Workbook'!K1000</f>
        <v>0</v>
      </c>
      <c r="P989" s="13">
        <f t="shared" si="31"/>
        <v>988</v>
      </c>
    </row>
    <row r="990" spans="1:16" x14ac:dyDescent="0.15">
      <c r="A990" s="9">
        <f>'AB Touchpoint System Workbook'!M1001</f>
        <v>0</v>
      </c>
      <c r="B990" s="12" t="str">
        <f t="shared" si="30"/>
        <v>00</v>
      </c>
      <c r="C990" s="12" t="b">
        <f>IF(ISNUMBER(SEARCH(Q$1,$B990)),MAX(C$1:C989)+1)</f>
        <v>0</v>
      </c>
      <c r="D990" s="12" t="b">
        <f>IF(ISNUMBER(SEARCH(R$1,$B990)),MAX(D$1:D989)+1)</f>
        <v>0</v>
      </c>
      <c r="E990" s="12" t="b">
        <f>IF(ISNUMBER(SEARCH(S$1,$B990)),MAX(E$1:E989)+1)</f>
        <v>0</v>
      </c>
      <c r="F990" s="12" t="b">
        <f>IF(ISNUMBER(SEARCH(T$1,$B990)),MAX(F$1:F989)+1)</f>
        <v>0</v>
      </c>
      <c r="G990" s="12" t="b">
        <f>IF(ISNUMBER(SEARCH(U$1,$B990)),MAX(G$1:G989)+1)</f>
        <v>0</v>
      </c>
      <c r="H990" s="12" t="b">
        <f>IF(ISNUMBER(SEARCH(V$1,$B990)),MAX(H$1:H989)+1)</f>
        <v>0</v>
      </c>
      <c r="I990" s="12" t="b">
        <f>IF(ISNUMBER(SEARCH(W$1,$B990)),MAX(I$1:I989)+1)</f>
        <v>0</v>
      </c>
      <c r="J990" s="12" t="b">
        <f>IF(ISNUMBER(SEARCH(X$1,$B990)),MAX(J$1:J989)+1)</f>
        <v>0</v>
      </c>
      <c r="K990" s="12" t="b">
        <f>IF(ISNUMBER(SEARCH(Y$1,$B990)),MAX(K$1:K989)+1)</f>
        <v>0</v>
      </c>
      <c r="L990" s="12" t="b">
        <f>IF(ISNUMBER(SEARCH(Z$1,$B990)),MAX(L$1:L989)+1)</f>
        <v>0</v>
      </c>
      <c r="M990" s="12" t="b">
        <f>IF(ISNUMBER(SEARCH(AA$1,$B990)),MAX(M$1:M989)+1)</f>
        <v>0</v>
      </c>
      <c r="N990" s="12" t="b">
        <f>IF(ISNUMBER(SEARCH(AB$1,$B990)),MAX(N$1:N989)+1)</f>
        <v>0</v>
      </c>
      <c r="O990" s="12">
        <f>'AB Touchpoint System Workbook'!K1001</f>
        <v>0</v>
      </c>
      <c r="P990" s="13">
        <f t="shared" si="31"/>
        <v>989</v>
      </c>
    </row>
    <row r="991" spans="1:16" x14ac:dyDescent="0.15">
      <c r="A991" s="9">
        <f>'AB Touchpoint System Workbook'!M1002</f>
        <v>0</v>
      </c>
      <c r="B991" s="12" t="str">
        <f t="shared" si="30"/>
        <v>00</v>
      </c>
      <c r="C991" s="12" t="b">
        <f>IF(ISNUMBER(SEARCH(Q$1,$B991)),MAX(C$1:C990)+1)</f>
        <v>0</v>
      </c>
      <c r="D991" s="12" t="b">
        <f>IF(ISNUMBER(SEARCH(R$1,$B991)),MAX(D$1:D990)+1)</f>
        <v>0</v>
      </c>
      <c r="E991" s="12" t="b">
        <f>IF(ISNUMBER(SEARCH(S$1,$B991)),MAX(E$1:E990)+1)</f>
        <v>0</v>
      </c>
      <c r="F991" s="12" t="b">
        <f>IF(ISNUMBER(SEARCH(T$1,$B991)),MAX(F$1:F990)+1)</f>
        <v>0</v>
      </c>
      <c r="G991" s="12" t="b">
        <f>IF(ISNUMBER(SEARCH(U$1,$B991)),MAX(G$1:G990)+1)</f>
        <v>0</v>
      </c>
      <c r="H991" s="12" t="b">
        <f>IF(ISNUMBER(SEARCH(V$1,$B991)),MAX(H$1:H990)+1)</f>
        <v>0</v>
      </c>
      <c r="I991" s="12" t="b">
        <f>IF(ISNUMBER(SEARCH(W$1,$B991)),MAX(I$1:I990)+1)</f>
        <v>0</v>
      </c>
      <c r="J991" s="12" t="b">
        <f>IF(ISNUMBER(SEARCH(X$1,$B991)),MAX(J$1:J990)+1)</f>
        <v>0</v>
      </c>
      <c r="K991" s="12" t="b">
        <f>IF(ISNUMBER(SEARCH(Y$1,$B991)),MAX(K$1:K990)+1)</f>
        <v>0</v>
      </c>
      <c r="L991" s="12" t="b">
        <f>IF(ISNUMBER(SEARCH(Z$1,$B991)),MAX(L$1:L990)+1)</f>
        <v>0</v>
      </c>
      <c r="M991" s="12" t="b">
        <f>IF(ISNUMBER(SEARCH(AA$1,$B991)),MAX(M$1:M990)+1)</f>
        <v>0</v>
      </c>
      <c r="N991" s="12" t="b">
        <f>IF(ISNUMBER(SEARCH(AB$1,$B991)),MAX(N$1:N990)+1)</f>
        <v>0</v>
      </c>
      <c r="O991" s="12">
        <f>'AB Touchpoint System Workbook'!K1002</f>
        <v>0</v>
      </c>
      <c r="P991" s="13">
        <f t="shared" si="31"/>
        <v>990</v>
      </c>
    </row>
    <row r="992" spans="1:16" x14ac:dyDescent="0.15">
      <c r="A992" s="9">
        <f>'AB Touchpoint System Workbook'!M1003</f>
        <v>0</v>
      </c>
      <c r="B992" s="12" t="str">
        <f t="shared" si="30"/>
        <v>00</v>
      </c>
      <c r="C992" s="12" t="b">
        <f>IF(ISNUMBER(SEARCH(Q$1,$B992)),MAX(C$1:C991)+1)</f>
        <v>0</v>
      </c>
      <c r="D992" s="12" t="b">
        <f>IF(ISNUMBER(SEARCH(R$1,$B992)),MAX(D$1:D991)+1)</f>
        <v>0</v>
      </c>
      <c r="E992" s="12" t="b">
        <f>IF(ISNUMBER(SEARCH(S$1,$B992)),MAX(E$1:E991)+1)</f>
        <v>0</v>
      </c>
      <c r="F992" s="12" t="b">
        <f>IF(ISNUMBER(SEARCH(T$1,$B992)),MAX(F$1:F991)+1)</f>
        <v>0</v>
      </c>
      <c r="G992" s="12" t="b">
        <f>IF(ISNUMBER(SEARCH(U$1,$B992)),MAX(G$1:G991)+1)</f>
        <v>0</v>
      </c>
      <c r="H992" s="12" t="b">
        <f>IF(ISNUMBER(SEARCH(V$1,$B992)),MAX(H$1:H991)+1)</f>
        <v>0</v>
      </c>
      <c r="I992" s="12" t="b">
        <f>IF(ISNUMBER(SEARCH(W$1,$B992)),MAX(I$1:I991)+1)</f>
        <v>0</v>
      </c>
      <c r="J992" s="12" t="b">
        <f>IF(ISNUMBER(SEARCH(X$1,$B992)),MAX(J$1:J991)+1)</f>
        <v>0</v>
      </c>
      <c r="K992" s="12" t="b">
        <f>IF(ISNUMBER(SEARCH(Y$1,$B992)),MAX(K$1:K991)+1)</f>
        <v>0</v>
      </c>
      <c r="L992" s="12" t="b">
        <f>IF(ISNUMBER(SEARCH(Z$1,$B992)),MAX(L$1:L991)+1)</f>
        <v>0</v>
      </c>
      <c r="M992" s="12" t="b">
        <f>IF(ISNUMBER(SEARCH(AA$1,$B992)),MAX(M$1:M991)+1)</f>
        <v>0</v>
      </c>
      <c r="N992" s="12" t="b">
        <f>IF(ISNUMBER(SEARCH(AB$1,$B992)),MAX(N$1:N991)+1)</f>
        <v>0</v>
      </c>
      <c r="O992" s="12">
        <f>'AB Touchpoint System Workbook'!K1003</f>
        <v>0</v>
      </c>
      <c r="P992" s="13">
        <f t="shared" si="31"/>
        <v>991</v>
      </c>
    </row>
    <row r="993" spans="1:16" x14ac:dyDescent="0.15">
      <c r="A993" s="9">
        <f>'AB Touchpoint System Workbook'!M1004</f>
        <v>0</v>
      </c>
      <c r="B993" s="12" t="str">
        <f t="shared" si="30"/>
        <v>00</v>
      </c>
      <c r="C993" s="12" t="b">
        <f>IF(ISNUMBER(SEARCH(Q$1,$B993)),MAX(C$1:C992)+1)</f>
        <v>0</v>
      </c>
      <c r="D993" s="12" t="b">
        <f>IF(ISNUMBER(SEARCH(R$1,$B993)),MAX(D$1:D992)+1)</f>
        <v>0</v>
      </c>
      <c r="E993" s="12" t="b">
        <f>IF(ISNUMBER(SEARCH(S$1,$B993)),MAX(E$1:E992)+1)</f>
        <v>0</v>
      </c>
      <c r="F993" s="12" t="b">
        <f>IF(ISNUMBER(SEARCH(T$1,$B993)),MAX(F$1:F992)+1)</f>
        <v>0</v>
      </c>
      <c r="G993" s="12" t="b">
        <f>IF(ISNUMBER(SEARCH(U$1,$B993)),MAX(G$1:G992)+1)</f>
        <v>0</v>
      </c>
      <c r="H993" s="12" t="b">
        <f>IF(ISNUMBER(SEARCH(V$1,$B993)),MAX(H$1:H992)+1)</f>
        <v>0</v>
      </c>
      <c r="I993" s="12" t="b">
        <f>IF(ISNUMBER(SEARCH(W$1,$B993)),MAX(I$1:I992)+1)</f>
        <v>0</v>
      </c>
      <c r="J993" s="12" t="b">
        <f>IF(ISNUMBER(SEARCH(X$1,$B993)),MAX(J$1:J992)+1)</f>
        <v>0</v>
      </c>
      <c r="K993" s="12" t="b">
        <f>IF(ISNUMBER(SEARCH(Y$1,$B993)),MAX(K$1:K992)+1)</f>
        <v>0</v>
      </c>
      <c r="L993" s="12" t="b">
        <f>IF(ISNUMBER(SEARCH(Z$1,$B993)),MAX(L$1:L992)+1)</f>
        <v>0</v>
      </c>
      <c r="M993" s="12" t="b">
        <f>IF(ISNUMBER(SEARCH(AA$1,$B993)),MAX(M$1:M992)+1)</f>
        <v>0</v>
      </c>
      <c r="N993" s="12" t="b">
        <f>IF(ISNUMBER(SEARCH(AB$1,$B993)),MAX(N$1:N992)+1)</f>
        <v>0</v>
      </c>
      <c r="O993" s="12">
        <f>'AB Touchpoint System Workbook'!K1004</f>
        <v>0</v>
      </c>
      <c r="P993" s="13">
        <f t="shared" si="31"/>
        <v>992</v>
      </c>
    </row>
    <row r="994" spans="1:16" x14ac:dyDescent="0.15">
      <c r="A994" s="9">
        <f>'AB Touchpoint System Workbook'!M1005</f>
        <v>0</v>
      </c>
      <c r="B994" s="12" t="str">
        <f t="shared" si="30"/>
        <v>00</v>
      </c>
      <c r="C994" s="12" t="b">
        <f>IF(ISNUMBER(SEARCH(Q$1,$B994)),MAX(C$1:C993)+1)</f>
        <v>0</v>
      </c>
      <c r="D994" s="12" t="b">
        <f>IF(ISNUMBER(SEARCH(R$1,$B994)),MAX(D$1:D993)+1)</f>
        <v>0</v>
      </c>
      <c r="E994" s="12" t="b">
        <f>IF(ISNUMBER(SEARCH(S$1,$B994)),MAX(E$1:E993)+1)</f>
        <v>0</v>
      </c>
      <c r="F994" s="12" t="b">
        <f>IF(ISNUMBER(SEARCH(T$1,$B994)),MAX(F$1:F993)+1)</f>
        <v>0</v>
      </c>
      <c r="G994" s="12" t="b">
        <f>IF(ISNUMBER(SEARCH(U$1,$B994)),MAX(G$1:G993)+1)</f>
        <v>0</v>
      </c>
      <c r="H994" s="12" t="b">
        <f>IF(ISNUMBER(SEARCH(V$1,$B994)),MAX(H$1:H993)+1)</f>
        <v>0</v>
      </c>
      <c r="I994" s="12" t="b">
        <f>IF(ISNUMBER(SEARCH(W$1,$B994)),MAX(I$1:I993)+1)</f>
        <v>0</v>
      </c>
      <c r="J994" s="12" t="b">
        <f>IF(ISNUMBER(SEARCH(X$1,$B994)),MAX(J$1:J993)+1)</f>
        <v>0</v>
      </c>
      <c r="K994" s="12" t="b">
        <f>IF(ISNUMBER(SEARCH(Y$1,$B994)),MAX(K$1:K993)+1)</f>
        <v>0</v>
      </c>
      <c r="L994" s="12" t="b">
        <f>IF(ISNUMBER(SEARCH(Z$1,$B994)),MAX(L$1:L993)+1)</f>
        <v>0</v>
      </c>
      <c r="M994" s="12" t="b">
        <f>IF(ISNUMBER(SEARCH(AA$1,$B994)),MAX(M$1:M993)+1)</f>
        <v>0</v>
      </c>
      <c r="N994" s="12" t="b">
        <f>IF(ISNUMBER(SEARCH(AB$1,$B994)),MAX(N$1:N993)+1)</f>
        <v>0</v>
      </c>
      <c r="O994" s="12">
        <f>'AB Touchpoint System Workbook'!K1005</f>
        <v>0</v>
      </c>
      <c r="P994" s="13">
        <f t="shared" si="31"/>
        <v>993</v>
      </c>
    </row>
    <row r="995" spans="1:16" x14ac:dyDescent="0.15">
      <c r="A995" s="9">
        <f>'AB Touchpoint System Workbook'!M1006</f>
        <v>0</v>
      </c>
      <c r="B995" s="12" t="str">
        <f t="shared" si="30"/>
        <v>00</v>
      </c>
      <c r="C995" s="12" t="b">
        <f>IF(ISNUMBER(SEARCH(Q$1,$B995)),MAX(C$1:C994)+1)</f>
        <v>0</v>
      </c>
      <c r="D995" s="12" t="b">
        <f>IF(ISNUMBER(SEARCH(R$1,$B995)),MAX(D$1:D994)+1)</f>
        <v>0</v>
      </c>
      <c r="E995" s="12" t="b">
        <f>IF(ISNUMBER(SEARCH(S$1,$B995)),MAX(E$1:E994)+1)</f>
        <v>0</v>
      </c>
      <c r="F995" s="12" t="b">
        <f>IF(ISNUMBER(SEARCH(T$1,$B995)),MAX(F$1:F994)+1)</f>
        <v>0</v>
      </c>
      <c r="G995" s="12" t="b">
        <f>IF(ISNUMBER(SEARCH(U$1,$B995)),MAX(G$1:G994)+1)</f>
        <v>0</v>
      </c>
      <c r="H995" s="12" t="b">
        <f>IF(ISNUMBER(SEARCH(V$1,$B995)),MAX(H$1:H994)+1)</f>
        <v>0</v>
      </c>
      <c r="I995" s="12" t="b">
        <f>IF(ISNUMBER(SEARCH(W$1,$B995)),MAX(I$1:I994)+1)</f>
        <v>0</v>
      </c>
      <c r="J995" s="12" t="b">
        <f>IF(ISNUMBER(SEARCH(X$1,$B995)),MAX(J$1:J994)+1)</f>
        <v>0</v>
      </c>
      <c r="K995" s="12" t="b">
        <f>IF(ISNUMBER(SEARCH(Y$1,$B995)),MAX(K$1:K994)+1)</f>
        <v>0</v>
      </c>
      <c r="L995" s="12" t="b">
        <f>IF(ISNUMBER(SEARCH(Z$1,$B995)),MAX(L$1:L994)+1)</f>
        <v>0</v>
      </c>
      <c r="M995" s="12" t="b">
        <f>IF(ISNUMBER(SEARCH(AA$1,$B995)),MAX(M$1:M994)+1)</f>
        <v>0</v>
      </c>
      <c r="N995" s="12" t="b">
        <f>IF(ISNUMBER(SEARCH(AB$1,$B995)),MAX(N$1:N994)+1)</f>
        <v>0</v>
      </c>
      <c r="O995" s="12">
        <f>'AB Touchpoint System Workbook'!K1006</f>
        <v>0</v>
      </c>
      <c r="P995" s="13">
        <f t="shared" si="31"/>
        <v>994</v>
      </c>
    </row>
    <row r="996" spans="1:16" x14ac:dyDescent="0.15">
      <c r="A996" s="9">
        <f>'AB Touchpoint System Workbook'!M1007</f>
        <v>0</v>
      </c>
      <c r="B996" s="12" t="str">
        <f t="shared" si="30"/>
        <v>00</v>
      </c>
      <c r="C996" s="12" t="b">
        <f>IF(ISNUMBER(SEARCH(Q$1,$B996)),MAX(C$1:C995)+1)</f>
        <v>0</v>
      </c>
      <c r="D996" s="12" t="b">
        <f>IF(ISNUMBER(SEARCH(R$1,$B996)),MAX(D$1:D995)+1)</f>
        <v>0</v>
      </c>
      <c r="E996" s="12" t="b">
        <f>IF(ISNUMBER(SEARCH(S$1,$B996)),MAX(E$1:E995)+1)</f>
        <v>0</v>
      </c>
      <c r="F996" s="12" t="b">
        <f>IF(ISNUMBER(SEARCH(T$1,$B996)),MAX(F$1:F995)+1)</f>
        <v>0</v>
      </c>
      <c r="G996" s="12" t="b">
        <f>IF(ISNUMBER(SEARCH(U$1,$B996)),MAX(G$1:G995)+1)</f>
        <v>0</v>
      </c>
      <c r="H996" s="12" t="b">
        <f>IF(ISNUMBER(SEARCH(V$1,$B996)),MAX(H$1:H995)+1)</f>
        <v>0</v>
      </c>
      <c r="I996" s="12" t="b">
        <f>IF(ISNUMBER(SEARCH(W$1,$B996)),MAX(I$1:I995)+1)</f>
        <v>0</v>
      </c>
      <c r="J996" s="12" t="b">
        <f>IF(ISNUMBER(SEARCH(X$1,$B996)),MAX(J$1:J995)+1)</f>
        <v>0</v>
      </c>
      <c r="K996" s="12" t="b">
        <f>IF(ISNUMBER(SEARCH(Y$1,$B996)),MAX(K$1:K995)+1)</f>
        <v>0</v>
      </c>
      <c r="L996" s="12" t="b">
        <f>IF(ISNUMBER(SEARCH(Z$1,$B996)),MAX(L$1:L995)+1)</f>
        <v>0</v>
      </c>
      <c r="M996" s="12" t="b">
        <f>IF(ISNUMBER(SEARCH(AA$1,$B996)),MAX(M$1:M995)+1)</f>
        <v>0</v>
      </c>
      <c r="N996" s="12" t="b">
        <f>IF(ISNUMBER(SEARCH(AB$1,$B996)),MAX(N$1:N995)+1)</f>
        <v>0</v>
      </c>
      <c r="O996" s="12">
        <f>'AB Touchpoint System Workbook'!K1007</f>
        <v>0</v>
      </c>
      <c r="P996" s="13">
        <f t="shared" si="31"/>
        <v>995</v>
      </c>
    </row>
    <row r="997" spans="1:16" x14ac:dyDescent="0.15">
      <c r="A997" s="9">
        <f>'AB Touchpoint System Workbook'!M1008</f>
        <v>0</v>
      </c>
      <c r="B997" s="12" t="str">
        <f t="shared" si="30"/>
        <v>00</v>
      </c>
      <c r="C997" s="12" t="b">
        <f>IF(ISNUMBER(SEARCH(Q$1,$B997)),MAX(C$1:C996)+1)</f>
        <v>0</v>
      </c>
      <c r="D997" s="12" t="b">
        <f>IF(ISNUMBER(SEARCH(R$1,$B997)),MAX(D$1:D996)+1)</f>
        <v>0</v>
      </c>
      <c r="E997" s="12" t="b">
        <f>IF(ISNUMBER(SEARCH(S$1,$B997)),MAX(E$1:E996)+1)</f>
        <v>0</v>
      </c>
      <c r="F997" s="12" t="b">
        <f>IF(ISNUMBER(SEARCH(T$1,$B997)),MAX(F$1:F996)+1)</f>
        <v>0</v>
      </c>
      <c r="G997" s="12" t="b">
        <f>IF(ISNUMBER(SEARCH(U$1,$B997)),MAX(G$1:G996)+1)</f>
        <v>0</v>
      </c>
      <c r="H997" s="12" t="b">
        <f>IF(ISNUMBER(SEARCH(V$1,$B997)),MAX(H$1:H996)+1)</f>
        <v>0</v>
      </c>
      <c r="I997" s="12" t="b">
        <f>IF(ISNUMBER(SEARCH(W$1,$B997)),MAX(I$1:I996)+1)</f>
        <v>0</v>
      </c>
      <c r="J997" s="12" t="b">
        <f>IF(ISNUMBER(SEARCH(X$1,$B997)),MAX(J$1:J996)+1)</f>
        <v>0</v>
      </c>
      <c r="K997" s="12" t="b">
        <f>IF(ISNUMBER(SEARCH(Y$1,$B997)),MAX(K$1:K996)+1)</f>
        <v>0</v>
      </c>
      <c r="L997" s="12" t="b">
        <f>IF(ISNUMBER(SEARCH(Z$1,$B997)),MAX(L$1:L996)+1)</f>
        <v>0</v>
      </c>
      <c r="M997" s="12" t="b">
        <f>IF(ISNUMBER(SEARCH(AA$1,$B997)),MAX(M$1:M996)+1)</f>
        <v>0</v>
      </c>
      <c r="N997" s="12" t="b">
        <f>IF(ISNUMBER(SEARCH(AB$1,$B997)),MAX(N$1:N996)+1)</f>
        <v>0</v>
      </c>
      <c r="O997" s="12">
        <f>'AB Touchpoint System Workbook'!K1008</f>
        <v>0</v>
      </c>
      <c r="P997" s="13">
        <f t="shared" si="31"/>
        <v>996</v>
      </c>
    </row>
    <row r="998" spans="1:16" x14ac:dyDescent="0.15">
      <c r="A998" s="9">
        <f>'AB Touchpoint System Workbook'!M1009</f>
        <v>0</v>
      </c>
      <c r="B998" s="12" t="str">
        <f t="shared" si="30"/>
        <v>00</v>
      </c>
      <c r="C998" s="12" t="b">
        <f>IF(ISNUMBER(SEARCH(Q$1,$B998)),MAX(C$1:C997)+1)</f>
        <v>0</v>
      </c>
      <c r="D998" s="12" t="b">
        <f>IF(ISNUMBER(SEARCH(R$1,$B998)),MAX(D$1:D997)+1)</f>
        <v>0</v>
      </c>
      <c r="E998" s="12" t="b">
        <f>IF(ISNUMBER(SEARCH(S$1,$B998)),MAX(E$1:E997)+1)</f>
        <v>0</v>
      </c>
      <c r="F998" s="12" t="b">
        <f>IF(ISNUMBER(SEARCH(T$1,$B998)),MAX(F$1:F997)+1)</f>
        <v>0</v>
      </c>
      <c r="G998" s="12" t="b">
        <f>IF(ISNUMBER(SEARCH(U$1,$B998)),MAX(G$1:G997)+1)</f>
        <v>0</v>
      </c>
      <c r="H998" s="12" t="b">
        <f>IF(ISNUMBER(SEARCH(V$1,$B998)),MAX(H$1:H997)+1)</f>
        <v>0</v>
      </c>
      <c r="I998" s="12" t="b">
        <f>IF(ISNUMBER(SEARCH(W$1,$B998)),MAX(I$1:I997)+1)</f>
        <v>0</v>
      </c>
      <c r="J998" s="12" t="b">
        <f>IF(ISNUMBER(SEARCH(X$1,$B998)),MAX(J$1:J997)+1)</f>
        <v>0</v>
      </c>
      <c r="K998" s="12" t="b">
        <f>IF(ISNUMBER(SEARCH(Y$1,$B998)),MAX(K$1:K997)+1)</f>
        <v>0</v>
      </c>
      <c r="L998" s="12" t="b">
        <f>IF(ISNUMBER(SEARCH(Z$1,$B998)),MAX(L$1:L997)+1)</f>
        <v>0</v>
      </c>
      <c r="M998" s="12" t="b">
        <f>IF(ISNUMBER(SEARCH(AA$1,$B998)),MAX(M$1:M997)+1)</f>
        <v>0</v>
      </c>
      <c r="N998" s="12" t="b">
        <f>IF(ISNUMBER(SEARCH(AB$1,$B998)),MAX(N$1:N997)+1)</f>
        <v>0</v>
      </c>
      <c r="O998" s="12">
        <f>'AB Touchpoint System Workbook'!K1009</f>
        <v>0</v>
      </c>
      <c r="P998" s="13">
        <f t="shared" si="31"/>
        <v>997</v>
      </c>
    </row>
    <row r="999" spans="1:16" x14ac:dyDescent="0.15">
      <c r="A999" s="9">
        <f>'AB Touchpoint System Workbook'!M1010</f>
        <v>0</v>
      </c>
      <c r="B999" s="12" t="str">
        <f t="shared" si="30"/>
        <v>00</v>
      </c>
      <c r="C999" s="12" t="b">
        <f>IF(ISNUMBER(SEARCH(Q$1,$B999)),MAX(C$1:C998)+1)</f>
        <v>0</v>
      </c>
      <c r="D999" s="12" t="b">
        <f>IF(ISNUMBER(SEARCH(R$1,$B999)),MAX(D$1:D998)+1)</f>
        <v>0</v>
      </c>
      <c r="E999" s="12" t="b">
        <f>IF(ISNUMBER(SEARCH(S$1,$B999)),MAX(E$1:E998)+1)</f>
        <v>0</v>
      </c>
      <c r="F999" s="12" t="b">
        <f>IF(ISNUMBER(SEARCH(T$1,$B999)),MAX(F$1:F998)+1)</f>
        <v>0</v>
      </c>
      <c r="G999" s="12" t="b">
        <f>IF(ISNUMBER(SEARCH(U$1,$B999)),MAX(G$1:G998)+1)</f>
        <v>0</v>
      </c>
      <c r="H999" s="12" t="b">
        <f>IF(ISNUMBER(SEARCH(V$1,$B999)),MAX(H$1:H998)+1)</f>
        <v>0</v>
      </c>
      <c r="I999" s="12" t="b">
        <f>IF(ISNUMBER(SEARCH(W$1,$B999)),MAX(I$1:I998)+1)</f>
        <v>0</v>
      </c>
      <c r="J999" s="12" t="b">
        <f>IF(ISNUMBER(SEARCH(X$1,$B999)),MAX(J$1:J998)+1)</f>
        <v>0</v>
      </c>
      <c r="K999" s="12" t="b">
        <f>IF(ISNUMBER(SEARCH(Y$1,$B999)),MAX(K$1:K998)+1)</f>
        <v>0</v>
      </c>
      <c r="L999" s="12" t="b">
        <f>IF(ISNUMBER(SEARCH(Z$1,$B999)),MAX(L$1:L998)+1)</f>
        <v>0</v>
      </c>
      <c r="M999" s="12" t="b">
        <f>IF(ISNUMBER(SEARCH(AA$1,$B999)),MAX(M$1:M998)+1)</f>
        <v>0</v>
      </c>
      <c r="N999" s="12" t="b">
        <f>IF(ISNUMBER(SEARCH(AB$1,$B999)),MAX(N$1:N998)+1)</f>
        <v>0</v>
      </c>
      <c r="O999" s="12">
        <f>'AB Touchpoint System Workbook'!K1010</f>
        <v>0</v>
      </c>
      <c r="P999" s="13">
        <f t="shared" si="31"/>
        <v>998</v>
      </c>
    </row>
    <row r="1000" spans="1:16" x14ac:dyDescent="0.15">
      <c r="A1000" s="9">
        <f>'AB Touchpoint System Workbook'!M1011</f>
        <v>0</v>
      </c>
      <c r="B1000" s="12" t="str">
        <f t="shared" si="30"/>
        <v>00</v>
      </c>
      <c r="C1000" s="12" t="b">
        <f>IF(ISNUMBER(SEARCH(Q$1,$B1000)),MAX(C$1:C999)+1)</f>
        <v>0</v>
      </c>
      <c r="D1000" s="12" t="b">
        <f>IF(ISNUMBER(SEARCH(R$1,$B1000)),MAX(D$1:D999)+1)</f>
        <v>0</v>
      </c>
      <c r="E1000" s="12" t="b">
        <f>IF(ISNUMBER(SEARCH(S$1,$B1000)),MAX(E$1:E999)+1)</f>
        <v>0</v>
      </c>
      <c r="F1000" s="12" t="b">
        <f>IF(ISNUMBER(SEARCH(T$1,$B1000)),MAX(F$1:F999)+1)</f>
        <v>0</v>
      </c>
      <c r="G1000" s="12" t="b">
        <f>IF(ISNUMBER(SEARCH(U$1,$B1000)),MAX(G$1:G999)+1)</f>
        <v>0</v>
      </c>
      <c r="H1000" s="12" t="b">
        <f>IF(ISNUMBER(SEARCH(V$1,$B1000)),MAX(H$1:H999)+1)</f>
        <v>0</v>
      </c>
      <c r="I1000" s="12" t="b">
        <f>IF(ISNUMBER(SEARCH(W$1,$B1000)),MAX(I$1:I999)+1)</f>
        <v>0</v>
      </c>
      <c r="J1000" s="12" t="b">
        <f>IF(ISNUMBER(SEARCH(X$1,$B1000)),MAX(J$1:J999)+1)</f>
        <v>0</v>
      </c>
      <c r="K1000" s="12" t="b">
        <f>IF(ISNUMBER(SEARCH(Y$1,$B1000)),MAX(K$1:K999)+1)</f>
        <v>0</v>
      </c>
      <c r="L1000" s="12" t="b">
        <f>IF(ISNUMBER(SEARCH(Z$1,$B1000)),MAX(L$1:L999)+1)</f>
        <v>0</v>
      </c>
      <c r="M1000" s="12" t="b">
        <f>IF(ISNUMBER(SEARCH(AA$1,$B1000)),MAX(M$1:M999)+1)</f>
        <v>0</v>
      </c>
      <c r="N1000" s="12" t="b">
        <f>IF(ISNUMBER(SEARCH(AB$1,$B1000)),MAX(N$1:N999)+1)</f>
        <v>0</v>
      </c>
      <c r="O1000" s="12">
        <f>'AB Touchpoint System Workbook'!K1011</f>
        <v>0</v>
      </c>
      <c r="P1000" s="13">
        <f t="shared" si="31"/>
        <v>999</v>
      </c>
    </row>
    <row r="1001" spans="1:16" x14ac:dyDescent="0.15">
      <c r="A1001" s="9">
        <f>'AB Touchpoint System Workbook'!M1012</f>
        <v>0</v>
      </c>
      <c r="B1001" s="12" t="str">
        <f t="shared" si="30"/>
        <v>00</v>
      </c>
      <c r="C1001" s="12" t="b">
        <f>IF(ISNUMBER(SEARCH(Q$1,$B1001)),MAX(C$1:C1000)+1)</f>
        <v>0</v>
      </c>
      <c r="D1001" s="12" t="b">
        <f>IF(ISNUMBER(SEARCH(R$1,$B1001)),MAX(D$1:D1000)+1)</f>
        <v>0</v>
      </c>
      <c r="E1001" s="12" t="b">
        <f>IF(ISNUMBER(SEARCH(S$1,$B1001)),MAX(E$1:E1000)+1)</f>
        <v>0</v>
      </c>
      <c r="F1001" s="12" t="b">
        <f>IF(ISNUMBER(SEARCH(T$1,$B1001)),MAX(F$1:F1000)+1)</f>
        <v>0</v>
      </c>
      <c r="G1001" s="12" t="b">
        <f>IF(ISNUMBER(SEARCH(U$1,$B1001)),MAX(G$1:G1000)+1)</f>
        <v>0</v>
      </c>
      <c r="H1001" s="12" t="b">
        <f>IF(ISNUMBER(SEARCH(V$1,$B1001)),MAX(H$1:H1000)+1)</f>
        <v>0</v>
      </c>
      <c r="I1001" s="12" t="b">
        <f>IF(ISNUMBER(SEARCH(W$1,$B1001)),MAX(I$1:I1000)+1)</f>
        <v>0</v>
      </c>
      <c r="J1001" s="12" t="b">
        <f>IF(ISNUMBER(SEARCH(X$1,$B1001)),MAX(J$1:J1000)+1)</f>
        <v>0</v>
      </c>
      <c r="K1001" s="12" t="b">
        <f>IF(ISNUMBER(SEARCH(Y$1,$B1001)),MAX(K$1:K1000)+1)</f>
        <v>0</v>
      </c>
      <c r="L1001" s="12" t="b">
        <f>IF(ISNUMBER(SEARCH(Z$1,$B1001)),MAX(L$1:L1000)+1)</f>
        <v>0</v>
      </c>
      <c r="M1001" s="12" t="b">
        <f>IF(ISNUMBER(SEARCH(AA$1,$B1001)),MAX(M$1:M1000)+1)</f>
        <v>0</v>
      </c>
      <c r="N1001" s="12" t="b">
        <f>IF(ISNUMBER(SEARCH(AB$1,$B1001)),MAX(N$1:N1000)+1)</f>
        <v>0</v>
      </c>
      <c r="O1001" s="12">
        <f>'AB Touchpoint System Workbook'!K1012</f>
        <v>0</v>
      </c>
      <c r="P1001" s="13">
        <f t="shared" si="31"/>
        <v>1000</v>
      </c>
    </row>
    <row r="1002" spans="1:16" x14ac:dyDescent="0.15">
      <c r="A1002" s="9">
        <f>'AB Touchpoint System Workbook'!M1013</f>
        <v>0</v>
      </c>
      <c r="B1002" s="12" t="str">
        <f t="shared" si="30"/>
        <v>00</v>
      </c>
      <c r="C1002" s="12" t="b">
        <f>IF(ISNUMBER(SEARCH(Q$1,$B1002)),MAX(C$1:C1001)+1)</f>
        <v>0</v>
      </c>
      <c r="D1002" s="12" t="b">
        <f>IF(ISNUMBER(SEARCH(R$1,$B1002)),MAX(D$1:D1001)+1)</f>
        <v>0</v>
      </c>
      <c r="E1002" s="12" t="b">
        <f>IF(ISNUMBER(SEARCH(S$1,$B1002)),MAX(E$1:E1001)+1)</f>
        <v>0</v>
      </c>
      <c r="F1002" s="12" t="b">
        <f>IF(ISNUMBER(SEARCH(T$1,$B1002)),MAX(F$1:F1001)+1)</f>
        <v>0</v>
      </c>
      <c r="G1002" s="12" t="b">
        <f>IF(ISNUMBER(SEARCH(U$1,$B1002)),MAX(G$1:G1001)+1)</f>
        <v>0</v>
      </c>
      <c r="H1002" s="12" t="b">
        <f>IF(ISNUMBER(SEARCH(V$1,$B1002)),MAX(H$1:H1001)+1)</f>
        <v>0</v>
      </c>
      <c r="I1002" s="12" t="b">
        <f>IF(ISNUMBER(SEARCH(W$1,$B1002)),MAX(I$1:I1001)+1)</f>
        <v>0</v>
      </c>
      <c r="J1002" s="12" t="b">
        <f>IF(ISNUMBER(SEARCH(X$1,$B1002)),MAX(J$1:J1001)+1)</f>
        <v>0</v>
      </c>
      <c r="K1002" s="12" t="b">
        <f>IF(ISNUMBER(SEARCH(Y$1,$B1002)),MAX(K$1:K1001)+1)</f>
        <v>0</v>
      </c>
      <c r="L1002" s="12" t="b">
        <f>IF(ISNUMBER(SEARCH(Z$1,$B1002)),MAX(L$1:L1001)+1)</f>
        <v>0</v>
      </c>
      <c r="M1002" s="12" t="b">
        <f>IF(ISNUMBER(SEARCH(AA$1,$B1002)),MAX(M$1:M1001)+1)</f>
        <v>0</v>
      </c>
      <c r="N1002" s="12" t="b">
        <f>IF(ISNUMBER(SEARCH(AB$1,$B1002)),MAX(N$1:N1001)+1)</f>
        <v>0</v>
      </c>
      <c r="O1002" s="12">
        <f>'AB Touchpoint System Workbook'!K1013</f>
        <v>0</v>
      </c>
      <c r="P1002" s="13">
        <f t="shared" si="31"/>
        <v>1001</v>
      </c>
    </row>
    <row r="1003" spans="1:16" x14ac:dyDescent="0.15">
      <c r="A1003" s="9">
        <f>'AB Touchpoint System Workbook'!M1014</f>
        <v>0</v>
      </c>
      <c r="B1003" s="12" t="str">
        <f t="shared" si="30"/>
        <v>00</v>
      </c>
      <c r="C1003" s="12" t="b">
        <f>IF(ISNUMBER(SEARCH(Q$1,$B1003)),MAX(C$1:C1002)+1)</f>
        <v>0</v>
      </c>
      <c r="D1003" s="12" t="b">
        <f>IF(ISNUMBER(SEARCH(R$1,$B1003)),MAX(D$1:D1002)+1)</f>
        <v>0</v>
      </c>
      <c r="E1003" s="12" t="b">
        <f>IF(ISNUMBER(SEARCH(S$1,$B1003)),MAX(E$1:E1002)+1)</f>
        <v>0</v>
      </c>
      <c r="F1003" s="12" t="b">
        <f>IF(ISNUMBER(SEARCH(T$1,$B1003)),MAX(F$1:F1002)+1)</f>
        <v>0</v>
      </c>
      <c r="G1003" s="12" t="b">
        <f>IF(ISNUMBER(SEARCH(U$1,$B1003)),MAX(G$1:G1002)+1)</f>
        <v>0</v>
      </c>
      <c r="H1003" s="12" t="b">
        <f>IF(ISNUMBER(SEARCH(V$1,$B1003)),MAX(H$1:H1002)+1)</f>
        <v>0</v>
      </c>
      <c r="I1003" s="12" t="b">
        <f>IF(ISNUMBER(SEARCH(W$1,$B1003)),MAX(I$1:I1002)+1)</f>
        <v>0</v>
      </c>
      <c r="J1003" s="12" t="b">
        <f>IF(ISNUMBER(SEARCH(X$1,$B1003)),MAX(J$1:J1002)+1)</f>
        <v>0</v>
      </c>
      <c r="K1003" s="12" t="b">
        <f>IF(ISNUMBER(SEARCH(Y$1,$B1003)),MAX(K$1:K1002)+1)</f>
        <v>0</v>
      </c>
      <c r="L1003" s="12" t="b">
        <f>IF(ISNUMBER(SEARCH(Z$1,$B1003)),MAX(L$1:L1002)+1)</f>
        <v>0</v>
      </c>
      <c r="M1003" s="12" t="b">
        <f>IF(ISNUMBER(SEARCH(AA$1,$B1003)),MAX(M$1:M1002)+1)</f>
        <v>0</v>
      </c>
      <c r="N1003" s="12" t="b">
        <f>IF(ISNUMBER(SEARCH(AB$1,$B1003)),MAX(N$1:N1002)+1)</f>
        <v>0</v>
      </c>
      <c r="O1003" s="12">
        <f>'AB Touchpoint System Workbook'!K1014</f>
        <v>0</v>
      </c>
      <c r="P1003" s="13">
        <f t="shared" si="31"/>
        <v>1002</v>
      </c>
    </row>
    <row r="1004" spans="1:16" x14ac:dyDescent="0.15">
      <c r="A1004" s="9">
        <f>'AB Touchpoint System Workbook'!M1015</f>
        <v>0</v>
      </c>
      <c r="B1004" s="12" t="str">
        <f t="shared" si="30"/>
        <v>00</v>
      </c>
      <c r="C1004" s="12" t="b">
        <f>IF(ISNUMBER(SEARCH(Q$1,$B1004)),MAX(C$1:C1003)+1)</f>
        <v>0</v>
      </c>
      <c r="D1004" s="12" t="b">
        <f>IF(ISNUMBER(SEARCH(R$1,$B1004)),MAX(D$1:D1003)+1)</f>
        <v>0</v>
      </c>
      <c r="E1004" s="12" t="b">
        <f>IF(ISNUMBER(SEARCH(S$1,$B1004)),MAX(E$1:E1003)+1)</f>
        <v>0</v>
      </c>
      <c r="F1004" s="12" t="b">
        <f>IF(ISNUMBER(SEARCH(T$1,$B1004)),MAX(F$1:F1003)+1)</f>
        <v>0</v>
      </c>
      <c r="G1004" s="12" t="b">
        <f>IF(ISNUMBER(SEARCH(U$1,$B1004)),MAX(G$1:G1003)+1)</f>
        <v>0</v>
      </c>
      <c r="H1004" s="12" t="b">
        <f>IF(ISNUMBER(SEARCH(V$1,$B1004)),MAX(H$1:H1003)+1)</f>
        <v>0</v>
      </c>
      <c r="I1004" s="12" t="b">
        <f>IF(ISNUMBER(SEARCH(W$1,$B1004)),MAX(I$1:I1003)+1)</f>
        <v>0</v>
      </c>
      <c r="J1004" s="12" t="b">
        <f>IF(ISNUMBER(SEARCH(X$1,$B1004)),MAX(J$1:J1003)+1)</f>
        <v>0</v>
      </c>
      <c r="K1004" s="12" t="b">
        <f>IF(ISNUMBER(SEARCH(Y$1,$B1004)),MAX(K$1:K1003)+1)</f>
        <v>0</v>
      </c>
      <c r="L1004" s="12" t="b">
        <f>IF(ISNUMBER(SEARCH(Z$1,$B1004)),MAX(L$1:L1003)+1)</f>
        <v>0</v>
      </c>
      <c r="M1004" s="12" t="b">
        <f>IF(ISNUMBER(SEARCH(AA$1,$B1004)),MAX(M$1:M1003)+1)</f>
        <v>0</v>
      </c>
      <c r="N1004" s="12" t="b">
        <f>IF(ISNUMBER(SEARCH(AB$1,$B1004)),MAX(N$1:N1003)+1)</f>
        <v>0</v>
      </c>
      <c r="O1004" s="12">
        <f>'AB Touchpoint System Workbook'!K1015</f>
        <v>0</v>
      </c>
      <c r="P1004" s="13">
        <f t="shared" si="31"/>
        <v>1003</v>
      </c>
    </row>
    <row r="1005" spans="1:16" x14ac:dyDescent="0.15">
      <c r="A1005" s="9">
        <f>'AB Touchpoint System Workbook'!M1016</f>
        <v>0</v>
      </c>
      <c r="B1005" s="12" t="str">
        <f t="shared" si="30"/>
        <v>00</v>
      </c>
      <c r="C1005" s="12" t="b">
        <f>IF(ISNUMBER(SEARCH(Q$1,$B1005)),MAX(C$1:C1004)+1)</f>
        <v>0</v>
      </c>
      <c r="D1005" s="12" t="b">
        <f>IF(ISNUMBER(SEARCH(R$1,$B1005)),MAX(D$1:D1004)+1)</f>
        <v>0</v>
      </c>
      <c r="E1005" s="12" t="b">
        <f>IF(ISNUMBER(SEARCH(S$1,$B1005)),MAX(E$1:E1004)+1)</f>
        <v>0</v>
      </c>
      <c r="F1005" s="12" t="b">
        <f>IF(ISNUMBER(SEARCH(T$1,$B1005)),MAX(F$1:F1004)+1)</f>
        <v>0</v>
      </c>
      <c r="G1005" s="12" t="b">
        <f>IF(ISNUMBER(SEARCH(U$1,$B1005)),MAX(G$1:G1004)+1)</f>
        <v>0</v>
      </c>
      <c r="H1005" s="12" t="b">
        <f>IF(ISNUMBER(SEARCH(V$1,$B1005)),MAX(H$1:H1004)+1)</f>
        <v>0</v>
      </c>
      <c r="I1005" s="12" t="b">
        <f>IF(ISNUMBER(SEARCH(W$1,$B1005)),MAX(I$1:I1004)+1)</f>
        <v>0</v>
      </c>
      <c r="J1005" s="12" t="b">
        <f>IF(ISNUMBER(SEARCH(X$1,$B1005)),MAX(J$1:J1004)+1)</f>
        <v>0</v>
      </c>
      <c r="K1005" s="12" t="b">
        <f>IF(ISNUMBER(SEARCH(Y$1,$B1005)),MAX(K$1:K1004)+1)</f>
        <v>0</v>
      </c>
      <c r="L1005" s="12" t="b">
        <f>IF(ISNUMBER(SEARCH(Z$1,$B1005)),MAX(L$1:L1004)+1)</f>
        <v>0</v>
      </c>
      <c r="M1005" s="12" t="b">
        <f>IF(ISNUMBER(SEARCH(AA$1,$B1005)),MAX(M$1:M1004)+1)</f>
        <v>0</v>
      </c>
      <c r="N1005" s="12" t="b">
        <f>IF(ISNUMBER(SEARCH(AB$1,$B1005)),MAX(N$1:N1004)+1)</f>
        <v>0</v>
      </c>
      <c r="O1005" s="12">
        <f>'AB Touchpoint System Workbook'!K1016</f>
        <v>0</v>
      </c>
      <c r="P1005" s="13">
        <f t="shared" si="31"/>
        <v>1004</v>
      </c>
    </row>
    <row r="1006" spans="1:16" x14ac:dyDescent="0.15">
      <c r="A1006" s="9">
        <f>'AB Touchpoint System Workbook'!M1017</f>
        <v>0</v>
      </c>
      <c r="B1006" s="12" t="str">
        <f t="shared" si="30"/>
        <v>00</v>
      </c>
      <c r="C1006" s="12" t="b">
        <f>IF(ISNUMBER(SEARCH(Q$1,$B1006)),MAX(C$1:C1005)+1)</f>
        <v>0</v>
      </c>
      <c r="D1006" s="12" t="b">
        <f>IF(ISNUMBER(SEARCH(R$1,$B1006)),MAX(D$1:D1005)+1)</f>
        <v>0</v>
      </c>
      <c r="E1006" s="12" t="b">
        <f>IF(ISNUMBER(SEARCH(S$1,$B1006)),MAX(E$1:E1005)+1)</f>
        <v>0</v>
      </c>
      <c r="F1006" s="12" t="b">
        <f>IF(ISNUMBER(SEARCH(T$1,$B1006)),MAX(F$1:F1005)+1)</f>
        <v>0</v>
      </c>
      <c r="G1006" s="12" t="b">
        <f>IF(ISNUMBER(SEARCH(U$1,$B1006)),MAX(G$1:G1005)+1)</f>
        <v>0</v>
      </c>
      <c r="H1006" s="12" t="b">
        <f>IF(ISNUMBER(SEARCH(V$1,$B1006)),MAX(H$1:H1005)+1)</f>
        <v>0</v>
      </c>
      <c r="I1006" s="12" t="b">
        <f>IF(ISNUMBER(SEARCH(W$1,$B1006)),MAX(I$1:I1005)+1)</f>
        <v>0</v>
      </c>
      <c r="J1006" s="12" t="b">
        <f>IF(ISNUMBER(SEARCH(X$1,$B1006)),MAX(J$1:J1005)+1)</f>
        <v>0</v>
      </c>
      <c r="K1006" s="12" t="b">
        <f>IF(ISNUMBER(SEARCH(Y$1,$B1006)),MAX(K$1:K1005)+1)</f>
        <v>0</v>
      </c>
      <c r="L1006" s="12" t="b">
        <f>IF(ISNUMBER(SEARCH(Z$1,$B1006)),MAX(L$1:L1005)+1)</f>
        <v>0</v>
      </c>
      <c r="M1006" s="12" t="b">
        <f>IF(ISNUMBER(SEARCH(AA$1,$B1006)),MAX(M$1:M1005)+1)</f>
        <v>0</v>
      </c>
      <c r="N1006" s="12" t="b">
        <f>IF(ISNUMBER(SEARCH(AB$1,$B1006)),MAX(N$1:N1005)+1)</f>
        <v>0</v>
      </c>
      <c r="O1006" s="12">
        <f>'AB Touchpoint System Workbook'!K1017</f>
        <v>0</v>
      </c>
      <c r="P1006" s="13">
        <f t="shared" si="31"/>
        <v>1005</v>
      </c>
    </row>
    <row r="1007" spans="1:16" x14ac:dyDescent="0.15">
      <c r="A1007" s="9">
        <f>'AB Touchpoint System Workbook'!M1018</f>
        <v>0</v>
      </c>
      <c r="B1007" s="12" t="str">
        <f t="shared" si="30"/>
        <v>00</v>
      </c>
      <c r="C1007" s="12" t="b">
        <f>IF(ISNUMBER(SEARCH(Q$1,$B1007)),MAX(C$1:C1006)+1)</f>
        <v>0</v>
      </c>
      <c r="D1007" s="12" t="b">
        <f>IF(ISNUMBER(SEARCH(R$1,$B1007)),MAX(D$1:D1006)+1)</f>
        <v>0</v>
      </c>
      <c r="E1007" s="12" t="b">
        <f>IF(ISNUMBER(SEARCH(S$1,$B1007)),MAX(E$1:E1006)+1)</f>
        <v>0</v>
      </c>
      <c r="F1007" s="12" t="b">
        <f>IF(ISNUMBER(SEARCH(T$1,$B1007)),MAX(F$1:F1006)+1)</f>
        <v>0</v>
      </c>
      <c r="G1007" s="12" t="b">
        <f>IF(ISNUMBER(SEARCH(U$1,$B1007)),MAX(G$1:G1006)+1)</f>
        <v>0</v>
      </c>
      <c r="H1007" s="12" t="b">
        <f>IF(ISNUMBER(SEARCH(V$1,$B1007)),MAX(H$1:H1006)+1)</f>
        <v>0</v>
      </c>
      <c r="I1007" s="12" t="b">
        <f>IF(ISNUMBER(SEARCH(W$1,$B1007)),MAX(I$1:I1006)+1)</f>
        <v>0</v>
      </c>
      <c r="J1007" s="12" t="b">
        <f>IF(ISNUMBER(SEARCH(X$1,$B1007)),MAX(J$1:J1006)+1)</f>
        <v>0</v>
      </c>
      <c r="K1007" s="12" t="b">
        <f>IF(ISNUMBER(SEARCH(Y$1,$B1007)),MAX(K$1:K1006)+1)</f>
        <v>0</v>
      </c>
      <c r="L1007" s="12" t="b">
        <f>IF(ISNUMBER(SEARCH(Z$1,$B1007)),MAX(L$1:L1006)+1)</f>
        <v>0</v>
      </c>
      <c r="M1007" s="12" t="b">
        <f>IF(ISNUMBER(SEARCH(AA$1,$B1007)),MAX(M$1:M1006)+1)</f>
        <v>0</v>
      </c>
      <c r="N1007" s="12" t="b">
        <f>IF(ISNUMBER(SEARCH(AB$1,$B1007)),MAX(N$1:N1006)+1)</f>
        <v>0</v>
      </c>
      <c r="O1007" s="12">
        <f>'AB Touchpoint System Workbook'!K1018</f>
        <v>0</v>
      </c>
      <c r="P1007" s="13">
        <f t="shared" si="31"/>
        <v>1006</v>
      </c>
    </row>
    <row r="1008" spans="1:16" x14ac:dyDescent="0.15">
      <c r="A1008" s="9">
        <f>'AB Touchpoint System Workbook'!M1019</f>
        <v>0</v>
      </c>
      <c r="B1008" s="12" t="str">
        <f t="shared" si="30"/>
        <v>00</v>
      </c>
      <c r="C1008" s="12" t="b">
        <f>IF(ISNUMBER(SEARCH(Q$1,$B1008)),MAX(C$1:C1007)+1)</f>
        <v>0</v>
      </c>
      <c r="D1008" s="12" t="b">
        <f>IF(ISNUMBER(SEARCH(R$1,$B1008)),MAX(D$1:D1007)+1)</f>
        <v>0</v>
      </c>
      <c r="E1008" s="12" t="b">
        <f>IF(ISNUMBER(SEARCH(S$1,$B1008)),MAX(E$1:E1007)+1)</f>
        <v>0</v>
      </c>
      <c r="F1008" s="12" t="b">
        <f>IF(ISNUMBER(SEARCH(T$1,$B1008)),MAX(F$1:F1007)+1)</f>
        <v>0</v>
      </c>
      <c r="G1008" s="12" t="b">
        <f>IF(ISNUMBER(SEARCH(U$1,$B1008)),MAX(G$1:G1007)+1)</f>
        <v>0</v>
      </c>
      <c r="H1008" s="12" t="b">
        <f>IF(ISNUMBER(SEARCH(V$1,$B1008)),MAX(H$1:H1007)+1)</f>
        <v>0</v>
      </c>
      <c r="I1008" s="12" t="b">
        <f>IF(ISNUMBER(SEARCH(W$1,$B1008)),MAX(I$1:I1007)+1)</f>
        <v>0</v>
      </c>
      <c r="J1008" s="12" t="b">
        <f>IF(ISNUMBER(SEARCH(X$1,$B1008)),MAX(J$1:J1007)+1)</f>
        <v>0</v>
      </c>
      <c r="K1008" s="12" t="b">
        <f>IF(ISNUMBER(SEARCH(Y$1,$B1008)),MAX(K$1:K1007)+1)</f>
        <v>0</v>
      </c>
      <c r="L1008" s="12" t="b">
        <f>IF(ISNUMBER(SEARCH(Z$1,$B1008)),MAX(L$1:L1007)+1)</f>
        <v>0</v>
      </c>
      <c r="M1008" s="12" t="b">
        <f>IF(ISNUMBER(SEARCH(AA$1,$B1008)),MAX(M$1:M1007)+1)</f>
        <v>0</v>
      </c>
      <c r="N1008" s="12" t="b">
        <f>IF(ISNUMBER(SEARCH(AB$1,$B1008)),MAX(N$1:N1007)+1)</f>
        <v>0</v>
      </c>
      <c r="O1008" s="12">
        <f>'AB Touchpoint System Workbook'!K1019</f>
        <v>0</v>
      </c>
      <c r="P1008" s="13">
        <f t="shared" si="31"/>
        <v>1007</v>
      </c>
    </row>
    <row r="1009" spans="1:16" x14ac:dyDescent="0.15">
      <c r="A1009" s="9">
        <f>'AB Touchpoint System Workbook'!M1020</f>
        <v>0</v>
      </c>
      <c r="B1009" s="12" t="str">
        <f t="shared" si="30"/>
        <v>00</v>
      </c>
      <c r="C1009" s="12" t="b">
        <f>IF(ISNUMBER(SEARCH(Q$1,$B1009)),MAX(C$1:C1008)+1)</f>
        <v>0</v>
      </c>
      <c r="D1009" s="12" t="b">
        <f>IF(ISNUMBER(SEARCH(R$1,$B1009)),MAX(D$1:D1008)+1)</f>
        <v>0</v>
      </c>
      <c r="E1009" s="12" t="b">
        <f>IF(ISNUMBER(SEARCH(S$1,$B1009)),MAX(E$1:E1008)+1)</f>
        <v>0</v>
      </c>
      <c r="F1009" s="12" t="b">
        <f>IF(ISNUMBER(SEARCH(T$1,$B1009)),MAX(F$1:F1008)+1)</f>
        <v>0</v>
      </c>
      <c r="G1009" s="12" t="b">
        <f>IF(ISNUMBER(SEARCH(U$1,$B1009)),MAX(G$1:G1008)+1)</f>
        <v>0</v>
      </c>
      <c r="H1009" s="12" t="b">
        <f>IF(ISNUMBER(SEARCH(V$1,$B1009)),MAX(H$1:H1008)+1)</f>
        <v>0</v>
      </c>
      <c r="I1009" s="12" t="b">
        <f>IF(ISNUMBER(SEARCH(W$1,$B1009)),MAX(I$1:I1008)+1)</f>
        <v>0</v>
      </c>
      <c r="J1009" s="12" t="b">
        <f>IF(ISNUMBER(SEARCH(X$1,$B1009)),MAX(J$1:J1008)+1)</f>
        <v>0</v>
      </c>
      <c r="K1009" s="12" t="b">
        <f>IF(ISNUMBER(SEARCH(Y$1,$B1009)),MAX(K$1:K1008)+1)</f>
        <v>0</v>
      </c>
      <c r="L1009" s="12" t="b">
        <f>IF(ISNUMBER(SEARCH(Z$1,$B1009)),MAX(L$1:L1008)+1)</f>
        <v>0</v>
      </c>
      <c r="M1009" s="12" t="b">
        <f>IF(ISNUMBER(SEARCH(AA$1,$B1009)),MAX(M$1:M1008)+1)</f>
        <v>0</v>
      </c>
      <c r="N1009" s="12" t="b">
        <f>IF(ISNUMBER(SEARCH(AB$1,$B1009)),MAX(N$1:N1008)+1)</f>
        <v>0</v>
      </c>
      <c r="O1009" s="12">
        <f>'AB Touchpoint System Workbook'!K1020</f>
        <v>0</v>
      </c>
      <c r="P1009" s="13">
        <f t="shared" si="31"/>
        <v>1008</v>
      </c>
    </row>
    <row r="1010" spans="1:16" x14ac:dyDescent="0.15">
      <c r="A1010" s="9">
        <f>'AB Touchpoint System Workbook'!M1021</f>
        <v>0</v>
      </c>
      <c r="B1010" s="12" t="str">
        <f t="shared" si="30"/>
        <v>00</v>
      </c>
      <c r="C1010" s="12" t="b">
        <f>IF(ISNUMBER(SEARCH(Q$1,$B1010)),MAX(C$1:C1009)+1)</f>
        <v>0</v>
      </c>
      <c r="D1010" s="12" t="b">
        <f>IF(ISNUMBER(SEARCH(R$1,$B1010)),MAX(D$1:D1009)+1)</f>
        <v>0</v>
      </c>
      <c r="E1010" s="12" t="b">
        <f>IF(ISNUMBER(SEARCH(S$1,$B1010)),MAX(E$1:E1009)+1)</f>
        <v>0</v>
      </c>
      <c r="F1010" s="12" t="b">
        <f>IF(ISNUMBER(SEARCH(T$1,$B1010)),MAX(F$1:F1009)+1)</f>
        <v>0</v>
      </c>
      <c r="G1010" s="12" t="b">
        <f>IF(ISNUMBER(SEARCH(U$1,$B1010)),MAX(G$1:G1009)+1)</f>
        <v>0</v>
      </c>
      <c r="H1010" s="12" t="b">
        <f>IF(ISNUMBER(SEARCH(V$1,$B1010)),MAX(H$1:H1009)+1)</f>
        <v>0</v>
      </c>
      <c r="I1010" s="12" t="b">
        <f>IF(ISNUMBER(SEARCH(W$1,$B1010)),MAX(I$1:I1009)+1)</f>
        <v>0</v>
      </c>
      <c r="J1010" s="12" t="b">
        <f>IF(ISNUMBER(SEARCH(X$1,$B1010)),MAX(J$1:J1009)+1)</f>
        <v>0</v>
      </c>
      <c r="K1010" s="12" t="b">
        <f>IF(ISNUMBER(SEARCH(Y$1,$B1010)),MAX(K$1:K1009)+1)</f>
        <v>0</v>
      </c>
      <c r="L1010" s="12" t="b">
        <f>IF(ISNUMBER(SEARCH(Z$1,$B1010)),MAX(L$1:L1009)+1)</f>
        <v>0</v>
      </c>
      <c r="M1010" s="12" t="b">
        <f>IF(ISNUMBER(SEARCH(AA$1,$B1010)),MAX(M$1:M1009)+1)</f>
        <v>0</v>
      </c>
      <c r="N1010" s="12" t="b">
        <f>IF(ISNUMBER(SEARCH(AB$1,$B1010)),MAX(N$1:N1009)+1)</f>
        <v>0</v>
      </c>
      <c r="O1010" s="12">
        <f>'AB Touchpoint System Workbook'!K1021</f>
        <v>0</v>
      </c>
      <c r="P1010" s="13">
        <f t="shared" si="31"/>
        <v>1009</v>
      </c>
    </row>
    <row r="1011" spans="1:16" x14ac:dyDescent="0.15">
      <c r="A1011" s="9">
        <f>'AB Touchpoint System Workbook'!M1022</f>
        <v>0</v>
      </c>
      <c r="B1011" s="12" t="str">
        <f t="shared" si="30"/>
        <v>00</v>
      </c>
      <c r="C1011" s="12" t="b">
        <f>IF(ISNUMBER(SEARCH(Q$1,$B1011)),MAX(C$1:C1010)+1)</f>
        <v>0</v>
      </c>
      <c r="D1011" s="12" t="b">
        <f>IF(ISNUMBER(SEARCH(R$1,$B1011)),MAX(D$1:D1010)+1)</f>
        <v>0</v>
      </c>
      <c r="E1011" s="12" t="b">
        <f>IF(ISNUMBER(SEARCH(S$1,$B1011)),MAX(E$1:E1010)+1)</f>
        <v>0</v>
      </c>
      <c r="F1011" s="12" t="b">
        <f>IF(ISNUMBER(SEARCH(T$1,$B1011)),MAX(F$1:F1010)+1)</f>
        <v>0</v>
      </c>
      <c r="G1011" s="12" t="b">
        <f>IF(ISNUMBER(SEARCH(U$1,$B1011)),MAX(G$1:G1010)+1)</f>
        <v>0</v>
      </c>
      <c r="H1011" s="12" t="b">
        <f>IF(ISNUMBER(SEARCH(V$1,$B1011)),MAX(H$1:H1010)+1)</f>
        <v>0</v>
      </c>
      <c r="I1011" s="12" t="b">
        <f>IF(ISNUMBER(SEARCH(W$1,$B1011)),MAX(I$1:I1010)+1)</f>
        <v>0</v>
      </c>
      <c r="J1011" s="12" t="b">
        <f>IF(ISNUMBER(SEARCH(X$1,$B1011)),MAX(J$1:J1010)+1)</f>
        <v>0</v>
      </c>
      <c r="K1011" s="12" t="b">
        <f>IF(ISNUMBER(SEARCH(Y$1,$B1011)),MAX(K$1:K1010)+1)</f>
        <v>0</v>
      </c>
      <c r="L1011" s="12" t="b">
        <f>IF(ISNUMBER(SEARCH(Z$1,$B1011)),MAX(L$1:L1010)+1)</f>
        <v>0</v>
      </c>
      <c r="M1011" s="12" t="b">
        <f>IF(ISNUMBER(SEARCH(AA$1,$B1011)),MAX(M$1:M1010)+1)</f>
        <v>0</v>
      </c>
      <c r="N1011" s="12" t="b">
        <f>IF(ISNUMBER(SEARCH(AB$1,$B1011)),MAX(N$1:N1010)+1)</f>
        <v>0</v>
      </c>
      <c r="O1011" s="12">
        <f>'AB Touchpoint System Workbook'!K1022</f>
        <v>0</v>
      </c>
      <c r="P1011" s="13">
        <f t="shared" si="31"/>
        <v>1010</v>
      </c>
    </row>
    <row r="1012" spans="1:16" x14ac:dyDescent="0.15">
      <c r="A1012" s="9">
        <f>'AB Touchpoint System Workbook'!M1023</f>
        <v>0</v>
      </c>
      <c r="B1012" s="12" t="str">
        <f t="shared" si="30"/>
        <v>00</v>
      </c>
      <c r="C1012" s="12" t="b">
        <f>IF(ISNUMBER(SEARCH(Q$1,$B1012)),MAX(C$1:C1011)+1)</f>
        <v>0</v>
      </c>
      <c r="D1012" s="12" t="b">
        <f>IF(ISNUMBER(SEARCH(R$1,$B1012)),MAX(D$1:D1011)+1)</f>
        <v>0</v>
      </c>
      <c r="E1012" s="12" t="b">
        <f>IF(ISNUMBER(SEARCH(S$1,$B1012)),MAX(E$1:E1011)+1)</f>
        <v>0</v>
      </c>
      <c r="F1012" s="12" t="b">
        <f>IF(ISNUMBER(SEARCH(T$1,$B1012)),MAX(F$1:F1011)+1)</f>
        <v>0</v>
      </c>
      <c r="G1012" s="12" t="b">
        <f>IF(ISNUMBER(SEARCH(U$1,$B1012)),MAX(G$1:G1011)+1)</f>
        <v>0</v>
      </c>
      <c r="H1012" s="12" t="b">
        <f>IF(ISNUMBER(SEARCH(V$1,$B1012)),MAX(H$1:H1011)+1)</f>
        <v>0</v>
      </c>
      <c r="I1012" s="12" t="b">
        <f>IF(ISNUMBER(SEARCH(W$1,$B1012)),MAX(I$1:I1011)+1)</f>
        <v>0</v>
      </c>
      <c r="J1012" s="12" t="b">
        <f>IF(ISNUMBER(SEARCH(X$1,$B1012)),MAX(J$1:J1011)+1)</f>
        <v>0</v>
      </c>
      <c r="K1012" s="12" t="b">
        <f>IF(ISNUMBER(SEARCH(Y$1,$B1012)),MAX(K$1:K1011)+1)</f>
        <v>0</v>
      </c>
      <c r="L1012" s="12" t="b">
        <f>IF(ISNUMBER(SEARCH(Z$1,$B1012)),MAX(L$1:L1011)+1)</f>
        <v>0</v>
      </c>
      <c r="M1012" s="12" t="b">
        <f>IF(ISNUMBER(SEARCH(AA$1,$B1012)),MAX(M$1:M1011)+1)</f>
        <v>0</v>
      </c>
      <c r="N1012" s="12" t="b">
        <f>IF(ISNUMBER(SEARCH(AB$1,$B1012)),MAX(N$1:N1011)+1)</f>
        <v>0</v>
      </c>
      <c r="O1012" s="12">
        <f>'AB Touchpoint System Workbook'!K1023</f>
        <v>0</v>
      </c>
      <c r="P1012" s="13">
        <f t="shared" si="31"/>
        <v>1011</v>
      </c>
    </row>
    <row r="1013" spans="1:16" x14ac:dyDescent="0.15">
      <c r="A1013" s="9">
        <f>'AB Touchpoint System Workbook'!M1024</f>
        <v>0</v>
      </c>
      <c r="B1013" s="12" t="str">
        <f t="shared" si="30"/>
        <v>00</v>
      </c>
      <c r="C1013" s="12" t="b">
        <f>IF(ISNUMBER(SEARCH(Q$1,$B1013)),MAX(C$1:C1012)+1)</f>
        <v>0</v>
      </c>
      <c r="D1013" s="12" t="b">
        <f>IF(ISNUMBER(SEARCH(R$1,$B1013)),MAX(D$1:D1012)+1)</f>
        <v>0</v>
      </c>
      <c r="E1013" s="12" t="b">
        <f>IF(ISNUMBER(SEARCH(S$1,$B1013)),MAX(E$1:E1012)+1)</f>
        <v>0</v>
      </c>
      <c r="F1013" s="12" t="b">
        <f>IF(ISNUMBER(SEARCH(T$1,$B1013)),MAX(F$1:F1012)+1)</f>
        <v>0</v>
      </c>
      <c r="G1013" s="12" t="b">
        <f>IF(ISNUMBER(SEARCH(U$1,$B1013)),MAX(G$1:G1012)+1)</f>
        <v>0</v>
      </c>
      <c r="H1013" s="12" t="b">
        <f>IF(ISNUMBER(SEARCH(V$1,$B1013)),MAX(H$1:H1012)+1)</f>
        <v>0</v>
      </c>
      <c r="I1013" s="12" t="b">
        <f>IF(ISNUMBER(SEARCH(W$1,$B1013)),MAX(I$1:I1012)+1)</f>
        <v>0</v>
      </c>
      <c r="J1013" s="12" t="b">
        <f>IF(ISNUMBER(SEARCH(X$1,$B1013)),MAX(J$1:J1012)+1)</f>
        <v>0</v>
      </c>
      <c r="K1013" s="12" t="b">
        <f>IF(ISNUMBER(SEARCH(Y$1,$B1013)),MAX(K$1:K1012)+1)</f>
        <v>0</v>
      </c>
      <c r="L1013" s="12" t="b">
        <f>IF(ISNUMBER(SEARCH(Z$1,$B1013)),MAX(L$1:L1012)+1)</f>
        <v>0</v>
      </c>
      <c r="M1013" s="12" t="b">
        <f>IF(ISNUMBER(SEARCH(AA$1,$B1013)),MAX(M$1:M1012)+1)</f>
        <v>0</v>
      </c>
      <c r="N1013" s="12" t="b">
        <f>IF(ISNUMBER(SEARCH(AB$1,$B1013)),MAX(N$1:N1012)+1)</f>
        <v>0</v>
      </c>
      <c r="O1013" s="12">
        <f>'AB Touchpoint System Workbook'!K1024</f>
        <v>0</v>
      </c>
      <c r="P1013" s="13">
        <f t="shared" si="31"/>
        <v>1012</v>
      </c>
    </row>
    <row r="1014" spans="1:16" x14ac:dyDescent="0.15">
      <c r="A1014" s="9">
        <f>'AB Touchpoint System Workbook'!M1025</f>
        <v>0</v>
      </c>
      <c r="B1014" s="12" t="str">
        <f t="shared" si="30"/>
        <v>00</v>
      </c>
      <c r="C1014" s="12" t="b">
        <f>IF(ISNUMBER(SEARCH(Q$1,$B1014)),MAX(C$1:C1013)+1)</f>
        <v>0</v>
      </c>
      <c r="D1014" s="12" t="b">
        <f>IF(ISNUMBER(SEARCH(R$1,$B1014)),MAX(D$1:D1013)+1)</f>
        <v>0</v>
      </c>
      <c r="E1014" s="12" t="b">
        <f>IF(ISNUMBER(SEARCH(S$1,$B1014)),MAX(E$1:E1013)+1)</f>
        <v>0</v>
      </c>
      <c r="F1014" s="12" t="b">
        <f>IF(ISNUMBER(SEARCH(T$1,$B1014)),MAX(F$1:F1013)+1)</f>
        <v>0</v>
      </c>
      <c r="G1014" s="12" t="b">
        <f>IF(ISNUMBER(SEARCH(U$1,$B1014)),MAX(G$1:G1013)+1)</f>
        <v>0</v>
      </c>
      <c r="H1014" s="12" t="b">
        <f>IF(ISNUMBER(SEARCH(V$1,$B1014)),MAX(H$1:H1013)+1)</f>
        <v>0</v>
      </c>
      <c r="I1014" s="12" t="b">
        <f>IF(ISNUMBER(SEARCH(W$1,$B1014)),MAX(I$1:I1013)+1)</f>
        <v>0</v>
      </c>
      <c r="J1014" s="12" t="b">
        <f>IF(ISNUMBER(SEARCH(X$1,$B1014)),MAX(J$1:J1013)+1)</f>
        <v>0</v>
      </c>
      <c r="K1014" s="12" t="b">
        <f>IF(ISNUMBER(SEARCH(Y$1,$B1014)),MAX(K$1:K1013)+1)</f>
        <v>0</v>
      </c>
      <c r="L1014" s="12" t="b">
        <f>IF(ISNUMBER(SEARCH(Z$1,$B1014)),MAX(L$1:L1013)+1)</f>
        <v>0</v>
      </c>
      <c r="M1014" s="12" t="b">
        <f>IF(ISNUMBER(SEARCH(AA$1,$B1014)),MAX(M$1:M1013)+1)</f>
        <v>0</v>
      </c>
      <c r="N1014" s="12" t="b">
        <f>IF(ISNUMBER(SEARCH(AB$1,$B1014)),MAX(N$1:N1013)+1)</f>
        <v>0</v>
      </c>
      <c r="O1014" s="12">
        <f>'AB Touchpoint System Workbook'!K1025</f>
        <v>0</v>
      </c>
      <c r="P1014" s="13">
        <f t="shared" si="31"/>
        <v>1013</v>
      </c>
    </row>
    <row r="1015" spans="1:16" x14ac:dyDescent="0.15">
      <c r="A1015" s="9">
        <f>'AB Touchpoint System Workbook'!M1026</f>
        <v>0</v>
      </c>
      <c r="B1015" s="12" t="str">
        <f t="shared" si="30"/>
        <v>00</v>
      </c>
      <c r="C1015" s="12" t="b">
        <f>IF(ISNUMBER(SEARCH(Q$1,$B1015)),MAX(C$1:C1014)+1)</f>
        <v>0</v>
      </c>
      <c r="D1015" s="12" t="b">
        <f>IF(ISNUMBER(SEARCH(R$1,$B1015)),MAX(D$1:D1014)+1)</f>
        <v>0</v>
      </c>
      <c r="E1015" s="12" t="b">
        <f>IF(ISNUMBER(SEARCH(S$1,$B1015)),MAX(E$1:E1014)+1)</f>
        <v>0</v>
      </c>
      <c r="F1015" s="12" t="b">
        <f>IF(ISNUMBER(SEARCH(T$1,$B1015)),MAX(F$1:F1014)+1)</f>
        <v>0</v>
      </c>
      <c r="G1015" s="12" t="b">
        <f>IF(ISNUMBER(SEARCH(U$1,$B1015)),MAX(G$1:G1014)+1)</f>
        <v>0</v>
      </c>
      <c r="H1015" s="12" t="b">
        <f>IF(ISNUMBER(SEARCH(V$1,$B1015)),MAX(H$1:H1014)+1)</f>
        <v>0</v>
      </c>
      <c r="I1015" s="12" t="b">
        <f>IF(ISNUMBER(SEARCH(W$1,$B1015)),MAX(I$1:I1014)+1)</f>
        <v>0</v>
      </c>
      <c r="J1015" s="12" t="b">
        <f>IF(ISNUMBER(SEARCH(X$1,$B1015)),MAX(J$1:J1014)+1)</f>
        <v>0</v>
      </c>
      <c r="K1015" s="12" t="b">
        <f>IF(ISNUMBER(SEARCH(Y$1,$B1015)),MAX(K$1:K1014)+1)</f>
        <v>0</v>
      </c>
      <c r="L1015" s="12" t="b">
        <f>IF(ISNUMBER(SEARCH(Z$1,$B1015)),MAX(L$1:L1014)+1)</f>
        <v>0</v>
      </c>
      <c r="M1015" s="12" t="b">
        <f>IF(ISNUMBER(SEARCH(AA$1,$B1015)),MAX(M$1:M1014)+1)</f>
        <v>0</v>
      </c>
      <c r="N1015" s="12" t="b">
        <f>IF(ISNUMBER(SEARCH(AB$1,$B1015)),MAX(N$1:N1014)+1)</f>
        <v>0</v>
      </c>
      <c r="O1015" s="12">
        <f>'AB Touchpoint System Workbook'!K1026</f>
        <v>0</v>
      </c>
      <c r="P1015" s="13">
        <f t="shared" si="31"/>
        <v>1014</v>
      </c>
    </row>
    <row r="1016" spans="1:16" x14ac:dyDescent="0.15">
      <c r="A1016" s="9">
        <f>'AB Touchpoint System Workbook'!M1027</f>
        <v>0</v>
      </c>
      <c r="B1016" s="12" t="str">
        <f t="shared" si="30"/>
        <v>00</v>
      </c>
      <c r="C1016" s="12" t="b">
        <f>IF(ISNUMBER(SEARCH(Q$1,$B1016)),MAX(C$1:C1015)+1)</f>
        <v>0</v>
      </c>
      <c r="D1016" s="12" t="b">
        <f>IF(ISNUMBER(SEARCH(R$1,$B1016)),MAX(D$1:D1015)+1)</f>
        <v>0</v>
      </c>
      <c r="E1016" s="12" t="b">
        <f>IF(ISNUMBER(SEARCH(S$1,$B1016)),MAX(E$1:E1015)+1)</f>
        <v>0</v>
      </c>
      <c r="F1016" s="12" t="b">
        <f>IF(ISNUMBER(SEARCH(T$1,$B1016)),MAX(F$1:F1015)+1)</f>
        <v>0</v>
      </c>
      <c r="G1016" s="12" t="b">
        <f>IF(ISNUMBER(SEARCH(U$1,$B1016)),MAX(G$1:G1015)+1)</f>
        <v>0</v>
      </c>
      <c r="H1016" s="12" t="b">
        <f>IF(ISNUMBER(SEARCH(V$1,$B1016)),MAX(H$1:H1015)+1)</f>
        <v>0</v>
      </c>
      <c r="I1016" s="12" t="b">
        <f>IF(ISNUMBER(SEARCH(W$1,$B1016)),MAX(I$1:I1015)+1)</f>
        <v>0</v>
      </c>
      <c r="J1016" s="12" t="b">
        <f>IF(ISNUMBER(SEARCH(X$1,$B1016)),MAX(J$1:J1015)+1)</f>
        <v>0</v>
      </c>
      <c r="K1016" s="12" t="b">
        <f>IF(ISNUMBER(SEARCH(Y$1,$B1016)),MAX(K$1:K1015)+1)</f>
        <v>0</v>
      </c>
      <c r="L1016" s="12" t="b">
        <f>IF(ISNUMBER(SEARCH(Z$1,$B1016)),MAX(L$1:L1015)+1)</f>
        <v>0</v>
      </c>
      <c r="M1016" s="12" t="b">
        <f>IF(ISNUMBER(SEARCH(AA$1,$B1016)),MAX(M$1:M1015)+1)</f>
        <v>0</v>
      </c>
      <c r="N1016" s="12" t="b">
        <f>IF(ISNUMBER(SEARCH(AB$1,$B1016)),MAX(N$1:N1015)+1)</f>
        <v>0</v>
      </c>
      <c r="O1016" s="12">
        <f>'AB Touchpoint System Workbook'!K1027</f>
        <v>0</v>
      </c>
      <c r="P1016" s="13">
        <f t="shared" si="31"/>
        <v>1015</v>
      </c>
    </row>
    <row r="1017" spans="1:16" x14ac:dyDescent="0.15">
      <c r="A1017" s="9">
        <f>'AB Touchpoint System Workbook'!M1028</f>
        <v>0</v>
      </c>
      <c r="B1017" s="12" t="str">
        <f t="shared" si="30"/>
        <v>00</v>
      </c>
      <c r="C1017" s="12" t="b">
        <f>IF(ISNUMBER(SEARCH(Q$1,$B1017)),MAX(C$1:C1016)+1)</f>
        <v>0</v>
      </c>
      <c r="D1017" s="12" t="b">
        <f>IF(ISNUMBER(SEARCH(R$1,$B1017)),MAX(D$1:D1016)+1)</f>
        <v>0</v>
      </c>
      <c r="E1017" s="12" t="b">
        <f>IF(ISNUMBER(SEARCH(S$1,$B1017)),MAX(E$1:E1016)+1)</f>
        <v>0</v>
      </c>
      <c r="F1017" s="12" t="b">
        <f>IF(ISNUMBER(SEARCH(T$1,$B1017)),MAX(F$1:F1016)+1)</f>
        <v>0</v>
      </c>
      <c r="G1017" s="12" t="b">
        <f>IF(ISNUMBER(SEARCH(U$1,$B1017)),MAX(G$1:G1016)+1)</f>
        <v>0</v>
      </c>
      <c r="H1017" s="12" t="b">
        <f>IF(ISNUMBER(SEARCH(V$1,$B1017)),MAX(H$1:H1016)+1)</f>
        <v>0</v>
      </c>
      <c r="I1017" s="12" t="b">
        <f>IF(ISNUMBER(SEARCH(W$1,$B1017)),MAX(I$1:I1016)+1)</f>
        <v>0</v>
      </c>
      <c r="J1017" s="12" t="b">
        <f>IF(ISNUMBER(SEARCH(X$1,$B1017)),MAX(J$1:J1016)+1)</f>
        <v>0</v>
      </c>
      <c r="K1017" s="12" t="b">
        <f>IF(ISNUMBER(SEARCH(Y$1,$B1017)),MAX(K$1:K1016)+1)</f>
        <v>0</v>
      </c>
      <c r="L1017" s="12" t="b">
        <f>IF(ISNUMBER(SEARCH(Z$1,$B1017)),MAX(L$1:L1016)+1)</f>
        <v>0</v>
      </c>
      <c r="M1017" s="12" t="b">
        <f>IF(ISNUMBER(SEARCH(AA$1,$B1017)),MAX(M$1:M1016)+1)</f>
        <v>0</v>
      </c>
      <c r="N1017" s="12" t="b">
        <f>IF(ISNUMBER(SEARCH(AB$1,$B1017)),MAX(N$1:N1016)+1)</f>
        <v>0</v>
      </c>
      <c r="O1017" s="12">
        <f>'AB Touchpoint System Workbook'!K1028</f>
        <v>0</v>
      </c>
      <c r="P1017" s="13">
        <f t="shared" si="31"/>
        <v>1016</v>
      </c>
    </row>
    <row r="1018" spans="1:16" x14ac:dyDescent="0.15">
      <c r="A1018" s="9">
        <f>'AB Touchpoint System Workbook'!M1029</f>
        <v>0</v>
      </c>
      <c r="B1018" s="12" t="str">
        <f t="shared" si="30"/>
        <v>00</v>
      </c>
      <c r="C1018" s="12" t="b">
        <f>IF(ISNUMBER(SEARCH(Q$1,$B1018)),MAX(C$1:C1017)+1)</f>
        <v>0</v>
      </c>
      <c r="D1018" s="12" t="b">
        <f>IF(ISNUMBER(SEARCH(R$1,$B1018)),MAX(D$1:D1017)+1)</f>
        <v>0</v>
      </c>
      <c r="E1018" s="12" t="b">
        <f>IF(ISNUMBER(SEARCH(S$1,$B1018)),MAX(E$1:E1017)+1)</f>
        <v>0</v>
      </c>
      <c r="F1018" s="12" t="b">
        <f>IF(ISNUMBER(SEARCH(T$1,$B1018)),MAX(F$1:F1017)+1)</f>
        <v>0</v>
      </c>
      <c r="G1018" s="12" t="b">
        <f>IF(ISNUMBER(SEARCH(U$1,$B1018)),MAX(G$1:G1017)+1)</f>
        <v>0</v>
      </c>
      <c r="H1018" s="12" t="b">
        <f>IF(ISNUMBER(SEARCH(V$1,$B1018)),MAX(H$1:H1017)+1)</f>
        <v>0</v>
      </c>
      <c r="I1018" s="12" t="b">
        <f>IF(ISNUMBER(SEARCH(W$1,$B1018)),MAX(I$1:I1017)+1)</f>
        <v>0</v>
      </c>
      <c r="J1018" s="12" t="b">
        <f>IF(ISNUMBER(SEARCH(X$1,$B1018)),MAX(J$1:J1017)+1)</f>
        <v>0</v>
      </c>
      <c r="K1018" s="12" t="b">
        <f>IF(ISNUMBER(SEARCH(Y$1,$B1018)),MAX(K$1:K1017)+1)</f>
        <v>0</v>
      </c>
      <c r="L1018" s="12" t="b">
        <f>IF(ISNUMBER(SEARCH(Z$1,$B1018)),MAX(L$1:L1017)+1)</f>
        <v>0</v>
      </c>
      <c r="M1018" s="12" t="b">
        <f>IF(ISNUMBER(SEARCH(AA$1,$B1018)),MAX(M$1:M1017)+1)</f>
        <v>0</v>
      </c>
      <c r="N1018" s="12" t="b">
        <f>IF(ISNUMBER(SEARCH(AB$1,$B1018)),MAX(N$1:N1017)+1)</f>
        <v>0</v>
      </c>
      <c r="O1018" s="12">
        <f>'AB Touchpoint System Workbook'!K1029</f>
        <v>0</v>
      </c>
      <c r="P1018" s="13">
        <f t="shared" si="31"/>
        <v>1017</v>
      </c>
    </row>
    <row r="1019" spans="1:16" x14ac:dyDescent="0.15">
      <c r="A1019" s="9">
        <f>'AB Touchpoint System Workbook'!M1030</f>
        <v>0</v>
      </c>
      <c r="B1019" s="12" t="str">
        <f t="shared" si="30"/>
        <v>00</v>
      </c>
      <c r="C1019" s="12" t="b">
        <f>IF(ISNUMBER(SEARCH(Q$1,$B1019)),MAX(C$1:C1018)+1)</f>
        <v>0</v>
      </c>
      <c r="D1019" s="12" t="b">
        <f>IF(ISNUMBER(SEARCH(R$1,$B1019)),MAX(D$1:D1018)+1)</f>
        <v>0</v>
      </c>
      <c r="E1019" s="12" t="b">
        <f>IF(ISNUMBER(SEARCH(S$1,$B1019)),MAX(E$1:E1018)+1)</f>
        <v>0</v>
      </c>
      <c r="F1019" s="12" t="b">
        <f>IF(ISNUMBER(SEARCH(T$1,$B1019)),MAX(F$1:F1018)+1)</f>
        <v>0</v>
      </c>
      <c r="G1019" s="12" t="b">
        <f>IF(ISNUMBER(SEARCH(U$1,$B1019)),MAX(G$1:G1018)+1)</f>
        <v>0</v>
      </c>
      <c r="H1019" s="12" t="b">
        <f>IF(ISNUMBER(SEARCH(V$1,$B1019)),MAX(H$1:H1018)+1)</f>
        <v>0</v>
      </c>
      <c r="I1019" s="12" t="b">
        <f>IF(ISNUMBER(SEARCH(W$1,$B1019)),MAX(I$1:I1018)+1)</f>
        <v>0</v>
      </c>
      <c r="J1019" s="12" t="b">
        <f>IF(ISNUMBER(SEARCH(X$1,$B1019)),MAX(J$1:J1018)+1)</f>
        <v>0</v>
      </c>
      <c r="K1019" s="12" t="b">
        <f>IF(ISNUMBER(SEARCH(Y$1,$B1019)),MAX(K$1:K1018)+1)</f>
        <v>0</v>
      </c>
      <c r="L1019" s="12" t="b">
        <f>IF(ISNUMBER(SEARCH(Z$1,$B1019)),MAX(L$1:L1018)+1)</f>
        <v>0</v>
      </c>
      <c r="M1019" s="12" t="b">
        <f>IF(ISNUMBER(SEARCH(AA$1,$B1019)),MAX(M$1:M1018)+1)</f>
        <v>0</v>
      </c>
      <c r="N1019" s="12" t="b">
        <f>IF(ISNUMBER(SEARCH(AB$1,$B1019)),MAX(N$1:N1018)+1)</f>
        <v>0</v>
      </c>
      <c r="O1019" s="12">
        <f>'AB Touchpoint System Workbook'!K1030</f>
        <v>0</v>
      </c>
      <c r="P1019" s="13">
        <f t="shared" si="31"/>
        <v>1018</v>
      </c>
    </row>
    <row r="1020" spans="1:16" x14ac:dyDescent="0.15">
      <c r="A1020" s="9">
        <f>'AB Touchpoint System Workbook'!M1031</f>
        <v>0</v>
      </c>
      <c r="B1020" s="12" t="str">
        <f t="shared" si="30"/>
        <v>00</v>
      </c>
      <c r="C1020" s="12" t="b">
        <f>IF(ISNUMBER(SEARCH(Q$1,$B1020)),MAX(C$1:C1019)+1)</f>
        <v>0</v>
      </c>
      <c r="D1020" s="12" t="b">
        <f>IF(ISNUMBER(SEARCH(R$1,$B1020)),MAX(D$1:D1019)+1)</f>
        <v>0</v>
      </c>
      <c r="E1020" s="12" t="b">
        <f>IF(ISNUMBER(SEARCH(S$1,$B1020)),MAX(E$1:E1019)+1)</f>
        <v>0</v>
      </c>
      <c r="F1020" s="12" t="b">
        <f>IF(ISNUMBER(SEARCH(T$1,$B1020)),MAX(F$1:F1019)+1)</f>
        <v>0</v>
      </c>
      <c r="G1020" s="12" t="b">
        <f>IF(ISNUMBER(SEARCH(U$1,$B1020)),MAX(G$1:G1019)+1)</f>
        <v>0</v>
      </c>
      <c r="H1020" s="12" t="b">
        <f>IF(ISNUMBER(SEARCH(V$1,$B1020)),MAX(H$1:H1019)+1)</f>
        <v>0</v>
      </c>
      <c r="I1020" s="12" t="b">
        <f>IF(ISNUMBER(SEARCH(W$1,$B1020)),MAX(I$1:I1019)+1)</f>
        <v>0</v>
      </c>
      <c r="J1020" s="12" t="b">
        <f>IF(ISNUMBER(SEARCH(X$1,$B1020)),MAX(J$1:J1019)+1)</f>
        <v>0</v>
      </c>
      <c r="K1020" s="12" t="b">
        <f>IF(ISNUMBER(SEARCH(Y$1,$B1020)),MAX(K$1:K1019)+1)</f>
        <v>0</v>
      </c>
      <c r="L1020" s="12" t="b">
        <f>IF(ISNUMBER(SEARCH(Z$1,$B1020)),MAX(L$1:L1019)+1)</f>
        <v>0</v>
      </c>
      <c r="M1020" s="12" t="b">
        <f>IF(ISNUMBER(SEARCH(AA$1,$B1020)),MAX(M$1:M1019)+1)</f>
        <v>0</v>
      </c>
      <c r="N1020" s="12" t="b">
        <f>IF(ISNUMBER(SEARCH(AB$1,$B1020)),MAX(N$1:N1019)+1)</f>
        <v>0</v>
      </c>
      <c r="O1020" s="12">
        <f>'AB Touchpoint System Workbook'!K1031</f>
        <v>0</v>
      </c>
      <c r="P1020" s="13">
        <f t="shared" si="31"/>
        <v>1019</v>
      </c>
    </row>
    <row r="1021" spans="1:16" x14ac:dyDescent="0.15">
      <c r="A1021" s="9">
        <f>'AB Touchpoint System Workbook'!M1032</f>
        <v>0</v>
      </c>
      <c r="B1021" s="12" t="str">
        <f t="shared" si="30"/>
        <v>00</v>
      </c>
      <c r="C1021" s="12" t="b">
        <f>IF(ISNUMBER(SEARCH(Q$1,$B1021)),MAX(C$1:C1020)+1)</f>
        <v>0</v>
      </c>
      <c r="D1021" s="12" t="b">
        <f>IF(ISNUMBER(SEARCH(R$1,$B1021)),MAX(D$1:D1020)+1)</f>
        <v>0</v>
      </c>
      <c r="E1021" s="12" t="b">
        <f>IF(ISNUMBER(SEARCH(S$1,$B1021)),MAX(E$1:E1020)+1)</f>
        <v>0</v>
      </c>
      <c r="F1021" s="12" t="b">
        <f>IF(ISNUMBER(SEARCH(T$1,$B1021)),MAX(F$1:F1020)+1)</f>
        <v>0</v>
      </c>
      <c r="G1021" s="12" t="b">
        <f>IF(ISNUMBER(SEARCH(U$1,$B1021)),MAX(G$1:G1020)+1)</f>
        <v>0</v>
      </c>
      <c r="H1021" s="12" t="b">
        <f>IF(ISNUMBER(SEARCH(V$1,$B1021)),MAX(H$1:H1020)+1)</f>
        <v>0</v>
      </c>
      <c r="I1021" s="12" t="b">
        <f>IF(ISNUMBER(SEARCH(W$1,$B1021)),MAX(I$1:I1020)+1)</f>
        <v>0</v>
      </c>
      <c r="J1021" s="12" t="b">
        <f>IF(ISNUMBER(SEARCH(X$1,$B1021)),MAX(J$1:J1020)+1)</f>
        <v>0</v>
      </c>
      <c r="K1021" s="12" t="b">
        <f>IF(ISNUMBER(SEARCH(Y$1,$B1021)),MAX(K$1:K1020)+1)</f>
        <v>0</v>
      </c>
      <c r="L1021" s="12" t="b">
        <f>IF(ISNUMBER(SEARCH(Z$1,$B1021)),MAX(L$1:L1020)+1)</f>
        <v>0</v>
      </c>
      <c r="M1021" s="12" t="b">
        <f>IF(ISNUMBER(SEARCH(AA$1,$B1021)),MAX(M$1:M1020)+1)</f>
        <v>0</v>
      </c>
      <c r="N1021" s="12" t="b">
        <f>IF(ISNUMBER(SEARCH(AB$1,$B1021)),MAX(N$1:N1020)+1)</f>
        <v>0</v>
      </c>
      <c r="O1021" s="12">
        <f>'AB Touchpoint System Workbook'!K1032</f>
        <v>0</v>
      </c>
      <c r="P1021" s="13">
        <f t="shared" si="31"/>
        <v>1020</v>
      </c>
    </row>
    <row r="1022" spans="1:16" x14ac:dyDescent="0.15">
      <c r="A1022" s="9">
        <f>'AB Touchpoint System Workbook'!M1033</f>
        <v>0</v>
      </c>
      <c r="B1022" s="12" t="str">
        <f t="shared" si="30"/>
        <v>00</v>
      </c>
      <c r="C1022" s="12" t="b">
        <f>IF(ISNUMBER(SEARCH(Q$1,$B1022)),MAX(C$1:C1021)+1)</f>
        <v>0</v>
      </c>
      <c r="D1022" s="12" t="b">
        <f>IF(ISNUMBER(SEARCH(R$1,$B1022)),MAX(D$1:D1021)+1)</f>
        <v>0</v>
      </c>
      <c r="E1022" s="12" t="b">
        <f>IF(ISNUMBER(SEARCH(S$1,$B1022)),MAX(E$1:E1021)+1)</f>
        <v>0</v>
      </c>
      <c r="F1022" s="12" t="b">
        <f>IF(ISNUMBER(SEARCH(T$1,$B1022)),MAX(F$1:F1021)+1)</f>
        <v>0</v>
      </c>
      <c r="G1022" s="12" t="b">
        <f>IF(ISNUMBER(SEARCH(U$1,$B1022)),MAX(G$1:G1021)+1)</f>
        <v>0</v>
      </c>
      <c r="H1022" s="12" t="b">
        <f>IF(ISNUMBER(SEARCH(V$1,$B1022)),MAX(H$1:H1021)+1)</f>
        <v>0</v>
      </c>
      <c r="I1022" s="12" t="b">
        <f>IF(ISNUMBER(SEARCH(W$1,$B1022)),MAX(I$1:I1021)+1)</f>
        <v>0</v>
      </c>
      <c r="J1022" s="12" t="b">
        <f>IF(ISNUMBER(SEARCH(X$1,$B1022)),MAX(J$1:J1021)+1)</f>
        <v>0</v>
      </c>
      <c r="K1022" s="12" t="b">
        <f>IF(ISNUMBER(SEARCH(Y$1,$B1022)),MAX(K$1:K1021)+1)</f>
        <v>0</v>
      </c>
      <c r="L1022" s="12" t="b">
        <f>IF(ISNUMBER(SEARCH(Z$1,$B1022)),MAX(L$1:L1021)+1)</f>
        <v>0</v>
      </c>
      <c r="M1022" s="12" t="b">
        <f>IF(ISNUMBER(SEARCH(AA$1,$B1022)),MAX(M$1:M1021)+1)</f>
        <v>0</v>
      </c>
      <c r="N1022" s="12" t="b">
        <f>IF(ISNUMBER(SEARCH(AB$1,$B1022)),MAX(N$1:N1021)+1)</f>
        <v>0</v>
      </c>
      <c r="O1022" s="12">
        <f>'AB Touchpoint System Workbook'!K1033</f>
        <v>0</v>
      </c>
      <c r="P1022" s="13">
        <f t="shared" si="31"/>
        <v>1021</v>
      </c>
    </row>
    <row r="1023" spans="1:16" x14ac:dyDescent="0.15">
      <c r="A1023" s="9">
        <f>'AB Touchpoint System Workbook'!M1034</f>
        <v>0</v>
      </c>
      <c r="B1023" s="12" t="str">
        <f t="shared" si="30"/>
        <v>00</v>
      </c>
      <c r="C1023" s="12" t="b">
        <f>IF(ISNUMBER(SEARCH(Q$1,$B1023)),MAX(C$1:C1022)+1)</f>
        <v>0</v>
      </c>
      <c r="D1023" s="12" t="b">
        <f>IF(ISNUMBER(SEARCH(R$1,$B1023)),MAX(D$1:D1022)+1)</f>
        <v>0</v>
      </c>
      <c r="E1023" s="12" t="b">
        <f>IF(ISNUMBER(SEARCH(S$1,$B1023)),MAX(E$1:E1022)+1)</f>
        <v>0</v>
      </c>
      <c r="F1023" s="12" t="b">
        <f>IF(ISNUMBER(SEARCH(T$1,$B1023)),MAX(F$1:F1022)+1)</f>
        <v>0</v>
      </c>
      <c r="G1023" s="12" t="b">
        <f>IF(ISNUMBER(SEARCH(U$1,$B1023)),MAX(G$1:G1022)+1)</f>
        <v>0</v>
      </c>
      <c r="H1023" s="12" t="b">
        <f>IF(ISNUMBER(SEARCH(V$1,$B1023)),MAX(H$1:H1022)+1)</f>
        <v>0</v>
      </c>
      <c r="I1023" s="12" t="b">
        <f>IF(ISNUMBER(SEARCH(W$1,$B1023)),MAX(I$1:I1022)+1)</f>
        <v>0</v>
      </c>
      <c r="J1023" s="12" t="b">
        <f>IF(ISNUMBER(SEARCH(X$1,$B1023)),MAX(J$1:J1022)+1)</f>
        <v>0</v>
      </c>
      <c r="K1023" s="12" t="b">
        <f>IF(ISNUMBER(SEARCH(Y$1,$B1023)),MAX(K$1:K1022)+1)</f>
        <v>0</v>
      </c>
      <c r="L1023" s="12" t="b">
        <f>IF(ISNUMBER(SEARCH(Z$1,$B1023)),MAX(L$1:L1022)+1)</f>
        <v>0</v>
      </c>
      <c r="M1023" s="12" t="b">
        <f>IF(ISNUMBER(SEARCH(AA$1,$B1023)),MAX(M$1:M1022)+1)</f>
        <v>0</v>
      </c>
      <c r="N1023" s="12" t="b">
        <f>IF(ISNUMBER(SEARCH(AB$1,$B1023)),MAX(N$1:N1022)+1)</f>
        <v>0</v>
      </c>
      <c r="O1023" s="12">
        <f>'AB Touchpoint System Workbook'!K1034</f>
        <v>0</v>
      </c>
      <c r="P1023" s="13">
        <f t="shared" si="31"/>
        <v>1022</v>
      </c>
    </row>
    <row r="1024" spans="1:16" x14ac:dyDescent="0.15">
      <c r="A1024" s="9">
        <f>'AB Touchpoint System Workbook'!M1035</f>
        <v>0</v>
      </c>
      <c r="B1024" s="12" t="str">
        <f t="shared" si="30"/>
        <v>00</v>
      </c>
      <c r="C1024" s="12" t="b">
        <f>IF(ISNUMBER(SEARCH(Q$1,$B1024)),MAX(C$1:C1023)+1)</f>
        <v>0</v>
      </c>
      <c r="D1024" s="12" t="b">
        <f>IF(ISNUMBER(SEARCH(R$1,$B1024)),MAX(D$1:D1023)+1)</f>
        <v>0</v>
      </c>
      <c r="E1024" s="12" t="b">
        <f>IF(ISNUMBER(SEARCH(S$1,$B1024)),MAX(E$1:E1023)+1)</f>
        <v>0</v>
      </c>
      <c r="F1024" s="12" t="b">
        <f>IF(ISNUMBER(SEARCH(T$1,$B1024)),MAX(F$1:F1023)+1)</f>
        <v>0</v>
      </c>
      <c r="G1024" s="12" t="b">
        <f>IF(ISNUMBER(SEARCH(U$1,$B1024)),MAX(G$1:G1023)+1)</f>
        <v>0</v>
      </c>
      <c r="H1024" s="12" t="b">
        <f>IF(ISNUMBER(SEARCH(V$1,$B1024)),MAX(H$1:H1023)+1)</f>
        <v>0</v>
      </c>
      <c r="I1024" s="12" t="b">
        <f>IF(ISNUMBER(SEARCH(W$1,$B1024)),MAX(I$1:I1023)+1)</f>
        <v>0</v>
      </c>
      <c r="J1024" s="12" t="b">
        <f>IF(ISNUMBER(SEARCH(X$1,$B1024)),MAX(J$1:J1023)+1)</f>
        <v>0</v>
      </c>
      <c r="K1024" s="12" t="b">
        <f>IF(ISNUMBER(SEARCH(Y$1,$B1024)),MAX(K$1:K1023)+1)</f>
        <v>0</v>
      </c>
      <c r="L1024" s="12" t="b">
        <f>IF(ISNUMBER(SEARCH(Z$1,$B1024)),MAX(L$1:L1023)+1)</f>
        <v>0</v>
      </c>
      <c r="M1024" s="12" t="b">
        <f>IF(ISNUMBER(SEARCH(AA$1,$B1024)),MAX(M$1:M1023)+1)</f>
        <v>0</v>
      </c>
      <c r="N1024" s="12" t="b">
        <f>IF(ISNUMBER(SEARCH(AB$1,$B1024)),MAX(N$1:N1023)+1)</f>
        <v>0</v>
      </c>
      <c r="O1024" s="12">
        <f>'AB Touchpoint System Workbook'!K1035</f>
        <v>0</v>
      </c>
      <c r="P1024" s="13">
        <f t="shared" si="31"/>
        <v>1023</v>
      </c>
    </row>
    <row r="1025" spans="1:16" x14ac:dyDescent="0.15">
      <c r="A1025" s="9">
        <f>'AB Touchpoint System Workbook'!M1036</f>
        <v>0</v>
      </c>
      <c r="B1025" s="12" t="str">
        <f t="shared" si="30"/>
        <v>00</v>
      </c>
      <c r="C1025" s="12" t="b">
        <f>IF(ISNUMBER(SEARCH(Q$1,$B1025)),MAX(C$1:C1024)+1)</f>
        <v>0</v>
      </c>
      <c r="D1025" s="12" t="b">
        <f>IF(ISNUMBER(SEARCH(R$1,$B1025)),MAX(D$1:D1024)+1)</f>
        <v>0</v>
      </c>
      <c r="E1025" s="12" t="b">
        <f>IF(ISNUMBER(SEARCH(S$1,$B1025)),MAX(E$1:E1024)+1)</f>
        <v>0</v>
      </c>
      <c r="F1025" s="12" t="b">
        <f>IF(ISNUMBER(SEARCH(T$1,$B1025)),MAX(F$1:F1024)+1)</f>
        <v>0</v>
      </c>
      <c r="G1025" s="12" t="b">
        <f>IF(ISNUMBER(SEARCH(U$1,$B1025)),MAX(G$1:G1024)+1)</f>
        <v>0</v>
      </c>
      <c r="H1025" s="12" t="b">
        <f>IF(ISNUMBER(SEARCH(V$1,$B1025)),MAX(H$1:H1024)+1)</f>
        <v>0</v>
      </c>
      <c r="I1025" s="12" t="b">
        <f>IF(ISNUMBER(SEARCH(W$1,$B1025)),MAX(I$1:I1024)+1)</f>
        <v>0</v>
      </c>
      <c r="J1025" s="12" t="b">
        <f>IF(ISNUMBER(SEARCH(X$1,$B1025)),MAX(J$1:J1024)+1)</f>
        <v>0</v>
      </c>
      <c r="K1025" s="12" t="b">
        <f>IF(ISNUMBER(SEARCH(Y$1,$B1025)),MAX(K$1:K1024)+1)</f>
        <v>0</v>
      </c>
      <c r="L1025" s="12" t="b">
        <f>IF(ISNUMBER(SEARCH(Z$1,$B1025)),MAX(L$1:L1024)+1)</f>
        <v>0</v>
      </c>
      <c r="M1025" s="12" t="b">
        <f>IF(ISNUMBER(SEARCH(AA$1,$B1025)),MAX(M$1:M1024)+1)</f>
        <v>0</v>
      </c>
      <c r="N1025" s="12" t="b">
        <f>IF(ISNUMBER(SEARCH(AB$1,$B1025)),MAX(N$1:N1024)+1)</f>
        <v>0</v>
      </c>
      <c r="O1025" s="12">
        <f>'AB Touchpoint System Workbook'!K1036</f>
        <v>0</v>
      </c>
      <c r="P1025" s="13">
        <f t="shared" si="31"/>
        <v>1024</v>
      </c>
    </row>
    <row r="1026" spans="1:16" x14ac:dyDescent="0.15">
      <c r="A1026" s="9">
        <f>'AB Touchpoint System Workbook'!M1037</f>
        <v>0</v>
      </c>
      <c r="B1026" s="12" t="str">
        <f t="shared" si="30"/>
        <v>00</v>
      </c>
      <c r="C1026" s="12" t="b">
        <f>IF(ISNUMBER(SEARCH(Q$1,$B1026)),MAX(C$1:C1025)+1)</f>
        <v>0</v>
      </c>
      <c r="D1026" s="12" t="b">
        <f>IF(ISNUMBER(SEARCH(R$1,$B1026)),MAX(D$1:D1025)+1)</f>
        <v>0</v>
      </c>
      <c r="E1026" s="12" t="b">
        <f>IF(ISNUMBER(SEARCH(S$1,$B1026)),MAX(E$1:E1025)+1)</f>
        <v>0</v>
      </c>
      <c r="F1026" s="12" t="b">
        <f>IF(ISNUMBER(SEARCH(T$1,$B1026)),MAX(F$1:F1025)+1)</f>
        <v>0</v>
      </c>
      <c r="G1026" s="12" t="b">
        <f>IF(ISNUMBER(SEARCH(U$1,$B1026)),MAX(G$1:G1025)+1)</f>
        <v>0</v>
      </c>
      <c r="H1026" s="12" t="b">
        <f>IF(ISNUMBER(SEARCH(V$1,$B1026)),MAX(H$1:H1025)+1)</f>
        <v>0</v>
      </c>
      <c r="I1026" s="12" t="b">
        <f>IF(ISNUMBER(SEARCH(W$1,$B1026)),MAX(I$1:I1025)+1)</f>
        <v>0</v>
      </c>
      <c r="J1026" s="12" t="b">
        <f>IF(ISNUMBER(SEARCH(X$1,$B1026)),MAX(J$1:J1025)+1)</f>
        <v>0</v>
      </c>
      <c r="K1026" s="12" t="b">
        <f>IF(ISNUMBER(SEARCH(Y$1,$B1026)),MAX(K$1:K1025)+1)</f>
        <v>0</v>
      </c>
      <c r="L1026" s="12" t="b">
        <f>IF(ISNUMBER(SEARCH(Z$1,$B1026)),MAX(L$1:L1025)+1)</f>
        <v>0</v>
      </c>
      <c r="M1026" s="12" t="b">
        <f>IF(ISNUMBER(SEARCH(AA$1,$B1026)),MAX(M$1:M1025)+1)</f>
        <v>0</v>
      </c>
      <c r="N1026" s="12" t="b">
        <f>IF(ISNUMBER(SEARCH(AB$1,$B1026)),MAX(N$1:N1025)+1)</f>
        <v>0</v>
      </c>
      <c r="O1026" s="12">
        <f>'AB Touchpoint System Workbook'!K1037</f>
        <v>0</v>
      </c>
      <c r="P1026" s="13">
        <f t="shared" si="31"/>
        <v>1025</v>
      </c>
    </row>
    <row r="1027" spans="1:16" x14ac:dyDescent="0.15">
      <c r="A1027" s="9">
        <f>'AB Touchpoint System Workbook'!M1038</f>
        <v>0</v>
      </c>
      <c r="B1027" s="12" t="str">
        <f t="shared" ref="B1027:B1090" si="32">O1027&amp;A1027</f>
        <v>00</v>
      </c>
      <c r="C1027" s="12" t="b">
        <f>IF(ISNUMBER(SEARCH(Q$1,$B1027)),MAX(C$1:C1026)+1)</f>
        <v>0</v>
      </c>
      <c r="D1027" s="12" t="b">
        <f>IF(ISNUMBER(SEARCH(R$1,$B1027)),MAX(D$1:D1026)+1)</f>
        <v>0</v>
      </c>
      <c r="E1027" s="12" t="b">
        <f>IF(ISNUMBER(SEARCH(S$1,$B1027)),MAX(E$1:E1026)+1)</f>
        <v>0</v>
      </c>
      <c r="F1027" s="12" t="b">
        <f>IF(ISNUMBER(SEARCH(T$1,$B1027)),MAX(F$1:F1026)+1)</f>
        <v>0</v>
      </c>
      <c r="G1027" s="12" t="b">
        <f>IF(ISNUMBER(SEARCH(U$1,$B1027)),MAX(G$1:G1026)+1)</f>
        <v>0</v>
      </c>
      <c r="H1027" s="12" t="b">
        <f>IF(ISNUMBER(SEARCH(V$1,$B1027)),MAX(H$1:H1026)+1)</f>
        <v>0</v>
      </c>
      <c r="I1027" s="12" t="b">
        <f>IF(ISNUMBER(SEARCH(W$1,$B1027)),MAX(I$1:I1026)+1)</f>
        <v>0</v>
      </c>
      <c r="J1027" s="12" t="b">
        <f>IF(ISNUMBER(SEARCH(X$1,$B1027)),MAX(J$1:J1026)+1)</f>
        <v>0</v>
      </c>
      <c r="K1027" s="12" t="b">
        <f>IF(ISNUMBER(SEARCH(Y$1,$B1027)),MAX(K$1:K1026)+1)</f>
        <v>0</v>
      </c>
      <c r="L1027" s="12" t="b">
        <f>IF(ISNUMBER(SEARCH(Z$1,$B1027)),MAX(L$1:L1026)+1)</f>
        <v>0</v>
      </c>
      <c r="M1027" s="12" t="b">
        <f>IF(ISNUMBER(SEARCH(AA$1,$B1027)),MAX(M$1:M1026)+1)</f>
        <v>0</v>
      </c>
      <c r="N1027" s="12" t="b">
        <f>IF(ISNUMBER(SEARCH(AB$1,$B1027)),MAX(N$1:N1026)+1)</f>
        <v>0</v>
      </c>
      <c r="O1027" s="12">
        <f>'AB Touchpoint System Workbook'!K1038</f>
        <v>0</v>
      </c>
      <c r="P1027" s="13">
        <f t="shared" si="31"/>
        <v>1026</v>
      </c>
    </row>
    <row r="1028" spans="1:16" x14ac:dyDescent="0.15">
      <c r="A1028" s="9">
        <f>'AB Touchpoint System Workbook'!M1039</f>
        <v>0</v>
      </c>
      <c r="B1028" s="12" t="str">
        <f t="shared" si="32"/>
        <v>00</v>
      </c>
      <c r="C1028" s="12" t="b">
        <f>IF(ISNUMBER(SEARCH(Q$1,$B1028)),MAX(C$1:C1027)+1)</f>
        <v>0</v>
      </c>
      <c r="D1028" s="12" t="b">
        <f>IF(ISNUMBER(SEARCH(R$1,$B1028)),MAX(D$1:D1027)+1)</f>
        <v>0</v>
      </c>
      <c r="E1028" s="12" t="b">
        <f>IF(ISNUMBER(SEARCH(S$1,$B1028)),MAX(E$1:E1027)+1)</f>
        <v>0</v>
      </c>
      <c r="F1028" s="12" t="b">
        <f>IF(ISNUMBER(SEARCH(T$1,$B1028)),MAX(F$1:F1027)+1)</f>
        <v>0</v>
      </c>
      <c r="G1028" s="12" t="b">
        <f>IF(ISNUMBER(SEARCH(U$1,$B1028)),MAX(G$1:G1027)+1)</f>
        <v>0</v>
      </c>
      <c r="H1028" s="12" t="b">
        <f>IF(ISNUMBER(SEARCH(V$1,$B1028)),MAX(H$1:H1027)+1)</f>
        <v>0</v>
      </c>
      <c r="I1028" s="12" t="b">
        <f>IF(ISNUMBER(SEARCH(W$1,$B1028)),MAX(I$1:I1027)+1)</f>
        <v>0</v>
      </c>
      <c r="J1028" s="12" t="b">
        <f>IF(ISNUMBER(SEARCH(X$1,$B1028)),MAX(J$1:J1027)+1)</f>
        <v>0</v>
      </c>
      <c r="K1028" s="12" t="b">
        <f>IF(ISNUMBER(SEARCH(Y$1,$B1028)),MAX(K$1:K1027)+1)</f>
        <v>0</v>
      </c>
      <c r="L1028" s="12" t="b">
        <f>IF(ISNUMBER(SEARCH(Z$1,$B1028)),MAX(L$1:L1027)+1)</f>
        <v>0</v>
      </c>
      <c r="M1028" s="12" t="b">
        <f>IF(ISNUMBER(SEARCH(AA$1,$B1028)),MAX(M$1:M1027)+1)</f>
        <v>0</v>
      </c>
      <c r="N1028" s="12" t="b">
        <f>IF(ISNUMBER(SEARCH(AB$1,$B1028)),MAX(N$1:N1027)+1)</f>
        <v>0</v>
      </c>
      <c r="O1028" s="12">
        <f>'AB Touchpoint System Workbook'!K1039</f>
        <v>0</v>
      </c>
      <c r="P1028" s="13">
        <f t="shared" ref="P1028:P1091" si="33">P1027+1</f>
        <v>1027</v>
      </c>
    </row>
    <row r="1029" spans="1:16" x14ac:dyDescent="0.15">
      <c r="A1029" s="9">
        <f>'AB Touchpoint System Workbook'!M1040</f>
        <v>0</v>
      </c>
      <c r="B1029" s="12" t="str">
        <f t="shared" si="32"/>
        <v>00</v>
      </c>
      <c r="C1029" s="12" t="b">
        <f>IF(ISNUMBER(SEARCH(Q$1,$B1029)),MAX(C$1:C1028)+1)</f>
        <v>0</v>
      </c>
      <c r="D1029" s="12" t="b">
        <f>IF(ISNUMBER(SEARCH(R$1,$B1029)),MAX(D$1:D1028)+1)</f>
        <v>0</v>
      </c>
      <c r="E1029" s="12" t="b">
        <f>IF(ISNUMBER(SEARCH(S$1,$B1029)),MAX(E$1:E1028)+1)</f>
        <v>0</v>
      </c>
      <c r="F1029" s="12" t="b">
        <f>IF(ISNUMBER(SEARCH(T$1,$B1029)),MAX(F$1:F1028)+1)</f>
        <v>0</v>
      </c>
      <c r="G1029" s="12" t="b">
        <f>IF(ISNUMBER(SEARCH(U$1,$B1029)),MAX(G$1:G1028)+1)</f>
        <v>0</v>
      </c>
      <c r="H1029" s="12" t="b">
        <f>IF(ISNUMBER(SEARCH(V$1,$B1029)),MAX(H$1:H1028)+1)</f>
        <v>0</v>
      </c>
      <c r="I1029" s="12" t="b">
        <f>IF(ISNUMBER(SEARCH(W$1,$B1029)),MAX(I$1:I1028)+1)</f>
        <v>0</v>
      </c>
      <c r="J1029" s="12" t="b">
        <f>IF(ISNUMBER(SEARCH(X$1,$B1029)),MAX(J$1:J1028)+1)</f>
        <v>0</v>
      </c>
      <c r="K1029" s="12" t="b">
        <f>IF(ISNUMBER(SEARCH(Y$1,$B1029)),MAX(K$1:K1028)+1)</f>
        <v>0</v>
      </c>
      <c r="L1029" s="12" t="b">
        <f>IF(ISNUMBER(SEARCH(Z$1,$B1029)),MAX(L$1:L1028)+1)</f>
        <v>0</v>
      </c>
      <c r="M1029" s="12" t="b">
        <f>IF(ISNUMBER(SEARCH(AA$1,$B1029)),MAX(M$1:M1028)+1)</f>
        <v>0</v>
      </c>
      <c r="N1029" s="12" t="b">
        <f>IF(ISNUMBER(SEARCH(AB$1,$B1029)),MAX(N$1:N1028)+1)</f>
        <v>0</v>
      </c>
      <c r="O1029" s="12">
        <f>'AB Touchpoint System Workbook'!K1040</f>
        <v>0</v>
      </c>
      <c r="P1029" s="13">
        <f t="shared" si="33"/>
        <v>1028</v>
      </c>
    </row>
    <row r="1030" spans="1:16" x14ac:dyDescent="0.15">
      <c r="A1030" s="9">
        <f>'AB Touchpoint System Workbook'!M1041</f>
        <v>0</v>
      </c>
      <c r="B1030" s="12" t="str">
        <f t="shared" si="32"/>
        <v>00</v>
      </c>
      <c r="C1030" s="12" t="b">
        <f>IF(ISNUMBER(SEARCH(Q$1,$B1030)),MAX(C$1:C1029)+1)</f>
        <v>0</v>
      </c>
      <c r="D1030" s="12" t="b">
        <f>IF(ISNUMBER(SEARCH(R$1,$B1030)),MAX(D$1:D1029)+1)</f>
        <v>0</v>
      </c>
      <c r="E1030" s="12" t="b">
        <f>IF(ISNUMBER(SEARCH(S$1,$B1030)),MAX(E$1:E1029)+1)</f>
        <v>0</v>
      </c>
      <c r="F1030" s="12" t="b">
        <f>IF(ISNUMBER(SEARCH(T$1,$B1030)),MAX(F$1:F1029)+1)</f>
        <v>0</v>
      </c>
      <c r="G1030" s="12" t="b">
        <f>IF(ISNUMBER(SEARCH(U$1,$B1030)),MAX(G$1:G1029)+1)</f>
        <v>0</v>
      </c>
      <c r="H1030" s="12" t="b">
        <f>IF(ISNUMBER(SEARCH(V$1,$B1030)),MAX(H$1:H1029)+1)</f>
        <v>0</v>
      </c>
      <c r="I1030" s="12" t="b">
        <f>IF(ISNUMBER(SEARCH(W$1,$B1030)),MAX(I$1:I1029)+1)</f>
        <v>0</v>
      </c>
      <c r="J1030" s="12" t="b">
        <f>IF(ISNUMBER(SEARCH(X$1,$B1030)),MAX(J$1:J1029)+1)</f>
        <v>0</v>
      </c>
      <c r="K1030" s="12" t="b">
        <f>IF(ISNUMBER(SEARCH(Y$1,$B1030)),MAX(K$1:K1029)+1)</f>
        <v>0</v>
      </c>
      <c r="L1030" s="12" t="b">
        <f>IF(ISNUMBER(SEARCH(Z$1,$B1030)),MAX(L$1:L1029)+1)</f>
        <v>0</v>
      </c>
      <c r="M1030" s="12" t="b">
        <f>IF(ISNUMBER(SEARCH(AA$1,$B1030)),MAX(M$1:M1029)+1)</f>
        <v>0</v>
      </c>
      <c r="N1030" s="12" t="b">
        <f>IF(ISNUMBER(SEARCH(AB$1,$B1030)),MAX(N$1:N1029)+1)</f>
        <v>0</v>
      </c>
      <c r="O1030" s="12">
        <f>'AB Touchpoint System Workbook'!K1041</f>
        <v>0</v>
      </c>
      <c r="P1030" s="13">
        <f t="shared" si="33"/>
        <v>1029</v>
      </c>
    </row>
    <row r="1031" spans="1:16" x14ac:dyDescent="0.15">
      <c r="A1031" s="9">
        <f>'AB Touchpoint System Workbook'!M1042</f>
        <v>0</v>
      </c>
      <c r="B1031" s="12" t="str">
        <f t="shared" si="32"/>
        <v>00</v>
      </c>
      <c r="C1031" s="12" t="b">
        <f>IF(ISNUMBER(SEARCH(Q$1,$B1031)),MAX(C$1:C1030)+1)</f>
        <v>0</v>
      </c>
      <c r="D1031" s="12" t="b">
        <f>IF(ISNUMBER(SEARCH(R$1,$B1031)),MAX(D$1:D1030)+1)</f>
        <v>0</v>
      </c>
      <c r="E1031" s="12" t="b">
        <f>IF(ISNUMBER(SEARCH(S$1,$B1031)),MAX(E$1:E1030)+1)</f>
        <v>0</v>
      </c>
      <c r="F1031" s="12" t="b">
        <f>IF(ISNUMBER(SEARCH(T$1,$B1031)),MAX(F$1:F1030)+1)</f>
        <v>0</v>
      </c>
      <c r="G1031" s="12" t="b">
        <f>IF(ISNUMBER(SEARCH(U$1,$B1031)),MAX(G$1:G1030)+1)</f>
        <v>0</v>
      </c>
      <c r="H1031" s="12" t="b">
        <f>IF(ISNUMBER(SEARCH(V$1,$B1031)),MAX(H$1:H1030)+1)</f>
        <v>0</v>
      </c>
      <c r="I1031" s="12" t="b">
        <f>IF(ISNUMBER(SEARCH(W$1,$B1031)),MAX(I$1:I1030)+1)</f>
        <v>0</v>
      </c>
      <c r="J1031" s="12" t="b">
        <f>IF(ISNUMBER(SEARCH(X$1,$B1031)),MAX(J$1:J1030)+1)</f>
        <v>0</v>
      </c>
      <c r="K1031" s="12" t="b">
        <f>IF(ISNUMBER(SEARCH(Y$1,$B1031)),MAX(K$1:K1030)+1)</f>
        <v>0</v>
      </c>
      <c r="L1031" s="12" t="b">
        <f>IF(ISNUMBER(SEARCH(Z$1,$B1031)),MAX(L$1:L1030)+1)</f>
        <v>0</v>
      </c>
      <c r="M1031" s="12" t="b">
        <f>IF(ISNUMBER(SEARCH(AA$1,$B1031)),MAX(M$1:M1030)+1)</f>
        <v>0</v>
      </c>
      <c r="N1031" s="12" t="b">
        <f>IF(ISNUMBER(SEARCH(AB$1,$B1031)),MAX(N$1:N1030)+1)</f>
        <v>0</v>
      </c>
      <c r="O1031" s="12">
        <f>'AB Touchpoint System Workbook'!K1042</f>
        <v>0</v>
      </c>
      <c r="P1031" s="13">
        <f t="shared" si="33"/>
        <v>1030</v>
      </c>
    </row>
    <row r="1032" spans="1:16" x14ac:dyDescent="0.15">
      <c r="A1032" s="9">
        <f>'AB Touchpoint System Workbook'!M1043</f>
        <v>0</v>
      </c>
      <c r="B1032" s="12" t="str">
        <f t="shared" si="32"/>
        <v>00</v>
      </c>
      <c r="C1032" s="12" t="b">
        <f>IF(ISNUMBER(SEARCH(Q$1,$B1032)),MAX(C$1:C1031)+1)</f>
        <v>0</v>
      </c>
      <c r="D1032" s="12" t="b">
        <f>IF(ISNUMBER(SEARCH(R$1,$B1032)),MAX(D$1:D1031)+1)</f>
        <v>0</v>
      </c>
      <c r="E1032" s="12" t="b">
        <f>IF(ISNUMBER(SEARCH(S$1,$B1032)),MAX(E$1:E1031)+1)</f>
        <v>0</v>
      </c>
      <c r="F1032" s="12" t="b">
        <f>IF(ISNUMBER(SEARCH(T$1,$B1032)),MAX(F$1:F1031)+1)</f>
        <v>0</v>
      </c>
      <c r="G1032" s="12" t="b">
        <f>IF(ISNUMBER(SEARCH(U$1,$B1032)),MAX(G$1:G1031)+1)</f>
        <v>0</v>
      </c>
      <c r="H1032" s="12" t="b">
        <f>IF(ISNUMBER(SEARCH(V$1,$B1032)),MAX(H$1:H1031)+1)</f>
        <v>0</v>
      </c>
      <c r="I1032" s="12" t="b">
        <f>IF(ISNUMBER(SEARCH(W$1,$B1032)),MAX(I$1:I1031)+1)</f>
        <v>0</v>
      </c>
      <c r="J1032" s="12" t="b">
        <f>IF(ISNUMBER(SEARCH(X$1,$B1032)),MAX(J$1:J1031)+1)</f>
        <v>0</v>
      </c>
      <c r="K1032" s="12" t="b">
        <f>IF(ISNUMBER(SEARCH(Y$1,$B1032)),MAX(K$1:K1031)+1)</f>
        <v>0</v>
      </c>
      <c r="L1032" s="12" t="b">
        <f>IF(ISNUMBER(SEARCH(Z$1,$B1032)),MAX(L$1:L1031)+1)</f>
        <v>0</v>
      </c>
      <c r="M1032" s="12" t="b">
        <f>IF(ISNUMBER(SEARCH(AA$1,$B1032)),MAX(M$1:M1031)+1)</f>
        <v>0</v>
      </c>
      <c r="N1032" s="12" t="b">
        <f>IF(ISNUMBER(SEARCH(AB$1,$B1032)),MAX(N$1:N1031)+1)</f>
        <v>0</v>
      </c>
      <c r="O1032" s="12">
        <f>'AB Touchpoint System Workbook'!K1043</f>
        <v>0</v>
      </c>
      <c r="P1032" s="13">
        <f t="shared" si="33"/>
        <v>1031</v>
      </c>
    </row>
    <row r="1033" spans="1:16" x14ac:dyDescent="0.15">
      <c r="A1033" s="9">
        <f>'AB Touchpoint System Workbook'!M1044</f>
        <v>0</v>
      </c>
      <c r="B1033" s="12" t="str">
        <f t="shared" si="32"/>
        <v>00</v>
      </c>
      <c r="C1033" s="12" t="b">
        <f>IF(ISNUMBER(SEARCH(Q$1,$B1033)),MAX(C$1:C1032)+1)</f>
        <v>0</v>
      </c>
      <c r="D1033" s="12" t="b">
        <f>IF(ISNUMBER(SEARCH(R$1,$B1033)),MAX(D$1:D1032)+1)</f>
        <v>0</v>
      </c>
      <c r="E1033" s="12" t="b">
        <f>IF(ISNUMBER(SEARCH(S$1,$B1033)),MAX(E$1:E1032)+1)</f>
        <v>0</v>
      </c>
      <c r="F1033" s="12" t="b">
        <f>IF(ISNUMBER(SEARCH(T$1,$B1033)),MAX(F$1:F1032)+1)</f>
        <v>0</v>
      </c>
      <c r="G1033" s="12" t="b">
        <f>IF(ISNUMBER(SEARCH(U$1,$B1033)),MAX(G$1:G1032)+1)</f>
        <v>0</v>
      </c>
      <c r="H1033" s="12" t="b">
        <f>IF(ISNUMBER(SEARCH(V$1,$B1033)),MAX(H$1:H1032)+1)</f>
        <v>0</v>
      </c>
      <c r="I1033" s="12" t="b">
        <f>IF(ISNUMBER(SEARCH(W$1,$B1033)),MAX(I$1:I1032)+1)</f>
        <v>0</v>
      </c>
      <c r="J1033" s="12" t="b">
        <f>IF(ISNUMBER(SEARCH(X$1,$B1033)),MAX(J$1:J1032)+1)</f>
        <v>0</v>
      </c>
      <c r="K1033" s="12" t="b">
        <f>IF(ISNUMBER(SEARCH(Y$1,$B1033)),MAX(K$1:K1032)+1)</f>
        <v>0</v>
      </c>
      <c r="L1033" s="12" t="b">
        <f>IF(ISNUMBER(SEARCH(Z$1,$B1033)),MAX(L$1:L1032)+1)</f>
        <v>0</v>
      </c>
      <c r="M1033" s="12" t="b">
        <f>IF(ISNUMBER(SEARCH(AA$1,$B1033)),MAX(M$1:M1032)+1)</f>
        <v>0</v>
      </c>
      <c r="N1033" s="12" t="b">
        <f>IF(ISNUMBER(SEARCH(AB$1,$B1033)),MAX(N$1:N1032)+1)</f>
        <v>0</v>
      </c>
      <c r="O1033" s="12">
        <f>'AB Touchpoint System Workbook'!K1044</f>
        <v>0</v>
      </c>
      <c r="P1033" s="13">
        <f t="shared" si="33"/>
        <v>1032</v>
      </c>
    </row>
    <row r="1034" spans="1:16" x14ac:dyDescent="0.15">
      <c r="A1034" s="9">
        <f>'AB Touchpoint System Workbook'!M1045</f>
        <v>0</v>
      </c>
      <c r="B1034" s="12" t="str">
        <f t="shared" si="32"/>
        <v>00</v>
      </c>
      <c r="C1034" s="12" t="b">
        <f>IF(ISNUMBER(SEARCH(Q$1,$B1034)),MAX(C$1:C1033)+1)</f>
        <v>0</v>
      </c>
      <c r="D1034" s="12" t="b">
        <f>IF(ISNUMBER(SEARCH(R$1,$B1034)),MAX(D$1:D1033)+1)</f>
        <v>0</v>
      </c>
      <c r="E1034" s="12" t="b">
        <f>IF(ISNUMBER(SEARCH(S$1,$B1034)),MAX(E$1:E1033)+1)</f>
        <v>0</v>
      </c>
      <c r="F1034" s="12" t="b">
        <f>IF(ISNUMBER(SEARCH(T$1,$B1034)),MAX(F$1:F1033)+1)</f>
        <v>0</v>
      </c>
      <c r="G1034" s="12" t="b">
        <f>IF(ISNUMBER(SEARCH(U$1,$B1034)),MAX(G$1:G1033)+1)</f>
        <v>0</v>
      </c>
      <c r="H1034" s="12" t="b">
        <f>IF(ISNUMBER(SEARCH(V$1,$B1034)),MAX(H$1:H1033)+1)</f>
        <v>0</v>
      </c>
      <c r="I1034" s="12" t="b">
        <f>IF(ISNUMBER(SEARCH(W$1,$B1034)),MAX(I$1:I1033)+1)</f>
        <v>0</v>
      </c>
      <c r="J1034" s="12" t="b">
        <f>IF(ISNUMBER(SEARCH(X$1,$B1034)),MAX(J$1:J1033)+1)</f>
        <v>0</v>
      </c>
      <c r="K1034" s="12" t="b">
        <f>IF(ISNUMBER(SEARCH(Y$1,$B1034)),MAX(K$1:K1033)+1)</f>
        <v>0</v>
      </c>
      <c r="L1034" s="12" t="b">
        <f>IF(ISNUMBER(SEARCH(Z$1,$B1034)),MAX(L$1:L1033)+1)</f>
        <v>0</v>
      </c>
      <c r="M1034" s="12" t="b">
        <f>IF(ISNUMBER(SEARCH(AA$1,$B1034)),MAX(M$1:M1033)+1)</f>
        <v>0</v>
      </c>
      <c r="N1034" s="12" t="b">
        <f>IF(ISNUMBER(SEARCH(AB$1,$B1034)),MAX(N$1:N1033)+1)</f>
        <v>0</v>
      </c>
      <c r="O1034" s="12">
        <f>'AB Touchpoint System Workbook'!K1045</f>
        <v>0</v>
      </c>
      <c r="P1034" s="13">
        <f t="shared" si="33"/>
        <v>1033</v>
      </c>
    </row>
    <row r="1035" spans="1:16" x14ac:dyDescent="0.15">
      <c r="A1035" s="9">
        <f>'AB Touchpoint System Workbook'!M1046</f>
        <v>0</v>
      </c>
      <c r="B1035" s="12" t="str">
        <f t="shared" si="32"/>
        <v>00</v>
      </c>
      <c r="C1035" s="12" t="b">
        <f>IF(ISNUMBER(SEARCH(Q$1,$B1035)),MAX(C$1:C1034)+1)</f>
        <v>0</v>
      </c>
      <c r="D1035" s="12" t="b">
        <f>IF(ISNUMBER(SEARCH(R$1,$B1035)),MAX(D$1:D1034)+1)</f>
        <v>0</v>
      </c>
      <c r="E1035" s="12" t="b">
        <f>IF(ISNUMBER(SEARCH(S$1,$B1035)),MAX(E$1:E1034)+1)</f>
        <v>0</v>
      </c>
      <c r="F1035" s="12" t="b">
        <f>IF(ISNUMBER(SEARCH(T$1,$B1035)),MAX(F$1:F1034)+1)</f>
        <v>0</v>
      </c>
      <c r="G1035" s="12" t="b">
        <f>IF(ISNUMBER(SEARCH(U$1,$B1035)),MAX(G$1:G1034)+1)</f>
        <v>0</v>
      </c>
      <c r="H1035" s="12" t="b">
        <f>IF(ISNUMBER(SEARCH(V$1,$B1035)),MAX(H$1:H1034)+1)</f>
        <v>0</v>
      </c>
      <c r="I1035" s="12" t="b">
        <f>IF(ISNUMBER(SEARCH(W$1,$B1035)),MAX(I$1:I1034)+1)</f>
        <v>0</v>
      </c>
      <c r="J1035" s="12" t="b">
        <f>IF(ISNUMBER(SEARCH(X$1,$B1035)),MAX(J$1:J1034)+1)</f>
        <v>0</v>
      </c>
      <c r="K1035" s="12" t="b">
        <f>IF(ISNUMBER(SEARCH(Y$1,$B1035)),MAX(K$1:K1034)+1)</f>
        <v>0</v>
      </c>
      <c r="L1035" s="12" t="b">
        <f>IF(ISNUMBER(SEARCH(Z$1,$B1035)),MAX(L$1:L1034)+1)</f>
        <v>0</v>
      </c>
      <c r="M1035" s="12" t="b">
        <f>IF(ISNUMBER(SEARCH(AA$1,$B1035)),MAX(M$1:M1034)+1)</f>
        <v>0</v>
      </c>
      <c r="N1035" s="12" t="b">
        <f>IF(ISNUMBER(SEARCH(AB$1,$B1035)),MAX(N$1:N1034)+1)</f>
        <v>0</v>
      </c>
      <c r="O1035" s="12">
        <f>'AB Touchpoint System Workbook'!K1046</f>
        <v>0</v>
      </c>
      <c r="P1035" s="13">
        <f t="shared" si="33"/>
        <v>1034</v>
      </c>
    </row>
    <row r="1036" spans="1:16" x14ac:dyDescent="0.15">
      <c r="A1036" s="9">
        <f>'AB Touchpoint System Workbook'!M1047</f>
        <v>0</v>
      </c>
      <c r="B1036" s="12" t="str">
        <f t="shared" si="32"/>
        <v>00</v>
      </c>
      <c r="C1036" s="12" t="b">
        <f>IF(ISNUMBER(SEARCH(Q$1,$B1036)),MAX(C$1:C1035)+1)</f>
        <v>0</v>
      </c>
      <c r="D1036" s="12" t="b">
        <f>IF(ISNUMBER(SEARCH(R$1,$B1036)),MAX(D$1:D1035)+1)</f>
        <v>0</v>
      </c>
      <c r="E1036" s="12" t="b">
        <f>IF(ISNUMBER(SEARCH(S$1,$B1036)),MAX(E$1:E1035)+1)</f>
        <v>0</v>
      </c>
      <c r="F1036" s="12" t="b">
        <f>IF(ISNUMBER(SEARCH(T$1,$B1036)),MAX(F$1:F1035)+1)</f>
        <v>0</v>
      </c>
      <c r="G1036" s="12" t="b">
        <f>IF(ISNUMBER(SEARCH(U$1,$B1036)),MAX(G$1:G1035)+1)</f>
        <v>0</v>
      </c>
      <c r="H1036" s="12" t="b">
        <f>IF(ISNUMBER(SEARCH(V$1,$B1036)),MAX(H$1:H1035)+1)</f>
        <v>0</v>
      </c>
      <c r="I1036" s="12" t="b">
        <f>IF(ISNUMBER(SEARCH(W$1,$B1036)),MAX(I$1:I1035)+1)</f>
        <v>0</v>
      </c>
      <c r="J1036" s="12" t="b">
        <f>IF(ISNUMBER(SEARCH(X$1,$B1036)),MAX(J$1:J1035)+1)</f>
        <v>0</v>
      </c>
      <c r="K1036" s="12" t="b">
        <f>IF(ISNUMBER(SEARCH(Y$1,$B1036)),MAX(K$1:K1035)+1)</f>
        <v>0</v>
      </c>
      <c r="L1036" s="12" t="b">
        <f>IF(ISNUMBER(SEARCH(Z$1,$B1036)),MAX(L$1:L1035)+1)</f>
        <v>0</v>
      </c>
      <c r="M1036" s="12" t="b">
        <f>IF(ISNUMBER(SEARCH(AA$1,$B1036)),MAX(M$1:M1035)+1)</f>
        <v>0</v>
      </c>
      <c r="N1036" s="12" t="b">
        <f>IF(ISNUMBER(SEARCH(AB$1,$B1036)),MAX(N$1:N1035)+1)</f>
        <v>0</v>
      </c>
      <c r="O1036" s="12">
        <f>'AB Touchpoint System Workbook'!K1047</f>
        <v>0</v>
      </c>
      <c r="P1036" s="13">
        <f t="shared" si="33"/>
        <v>1035</v>
      </c>
    </row>
    <row r="1037" spans="1:16" x14ac:dyDescent="0.15">
      <c r="A1037" s="9">
        <f>'AB Touchpoint System Workbook'!M1048</f>
        <v>0</v>
      </c>
      <c r="B1037" s="12" t="str">
        <f t="shared" si="32"/>
        <v>00</v>
      </c>
      <c r="C1037" s="12" t="b">
        <f>IF(ISNUMBER(SEARCH(Q$1,$B1037)),MAX(C$1:C1036)+1)</f>
        <v>0</v>
      </c>
      <c r="D1037" s="12" t="b">
        <f>IF(ISNUMBER(SEARCH(R$1,$B1037)),MAX(D$1:D1036)+1)</f>
        <v>0</v>
      </c>
      <c r="E1037" s="12" t="b">
        <f>IF(ISNUMBER(SEARCH(S$1,$B1037)),MAX(E$1:E1036)+1)</f>
        <v>0</v>
      </c>
      <c r="F1037" s="12" t="b">
        <f>IF(ISNUMBER(SEARCH(T$1,$B1037)),MAX(F$1:F1036)+1)</f>
        <v>0</v>
      </c>
      <c r="G1037" s="12" t="b">
        <f>IF(ISNUMBER(SEARCH(U$1,$B1037)),MAX(G$1:G1036)+1)</f>
        <v>0</v>
      </c>
      <c r="H1037" s="12" t="b">
        <f>IF(ISNUMBER(SEARCH(V$1,$B1037)),MAX(H$1:H1036)+1)</f>
        <v>0</v>
      </c>
      <c r="I1037" s="12" t="b">
        <f>IF(ISNUMBER(SEARCH(W$1,$B1037)),MAX(I$1:I1036)+1)</f>
        <v>0</v>
      </c>
      <c r="J1037" s="12" t="b">
        <f>IF(ISNUMBER(SEARCH(X$1,$B1037)),MAX(J$1:J1036)+1)</f>
        <v>0</v>
      </c>
      <c r="K1037" s="12" t="b">
        <f>IF(ISNUMBER(SEARCH(Y$1,$B1037)),MAX(K$1:K1036)+1)</f>
        <v>0</v>
      </c>
      <c r="L1037" s="12" t="b">
        <f>IF(ISNUMBER(SEARCH(Z$1,$B1037)),MAX(L$1:L1036)+1)</f>
        <v>0</v>
      </c>
      <c r="M1037" s="12" t="b">
        <f>IF(ISNUMBER(SEARCH(AA$1,$B1037)),MAX(M$1:M1036)+1)</f>
        <v>0</v>
      </c>
      <c r="N1037" s="12" t="b">
        <f>IF(ISNUMBER(SEARCH(AB$1,$B1037)),MAX(N$1:N1036)+1)</f>
        <v>0</v>
      </c>
      <c r="O1037" s="12">
        <f>'AB Touchpoint System Workbook'!K1048</f>
        <v>0</v>
      </c>
      <c r="P1037" s="13">
        <f t="shared" si="33"/>
        <v>1036</v>
      </c>
    </row>
    <row r="1038" spans="1:16" x14ac:dyDescent="0.15">
      <c r="A1038" s="9">
        <f>'AB Touchpoint System Workbook'!M1049</f>
        <v>0</v>
      </c>
      <c r="B1038" s="12" t="str">
        <f t="shared" si="32"/>
        <v>00</v>
      </c>
      <c r="C1038" s="12" t="b">
        <f>IF(ISNUMBER(SEARCH(Q$1,$B1038)),MAX(C$1:C1037)+1)</f>
        <v>0</v>
      </c>
      <c r="D1038" s="12" t="b">
        <f>IF(ISNUMBER(SEARCH(R$1,$B1038)),MAX(D$1:D1037)+1)</f>
        <v>0</v>
      </c>
      <c r="E1038" s="12" t="b">
        <f>IF(ISNUMBER(SEARCH(S$1,$B1038)),MAX(E$1:E1037)+1)</f>
        <v>0</v>
      </c>
      <c r="F1038" s="12" t="b">
        <f>IF(ISNUMBER(SEARCH(T$1,$B1038)),MAX(F$1:F1037)+1)</f>
        <v>0</v>
      </c>
      <c r="G1038" s="12" t="b">
        <f>IF(ISNUMBER(SEARCH(U$1,$B1038)),MAX(G$1:G1037)+1)</f>
        <v>0</v>
      </c>
      <c r="H1038" s="12" t="b">
        <f>IF(ISNUMBER(SEARCH(V$1,$B1038)),MAX(H$1:H1037)+1)</f>
        <v>0</v>
      </c>
      <c r="I1038" s="12" t="b">
        <f>IF(ISNUMBER(SEARCH(W$1,$B1038)),MAX(I$1:I1037)+1)</f>
        <v>0</v>
      </c>
      <c r="J1038" s="12" t="b">
        <f>IF(ISNUMBER(SEARCH(X$1,$B1038)),MAX(J$1:J1037)+1)</f>
        <v>0</v>
      </c>
      <c r="K1038" s="12" t="b">
        <f>IF(ISNUMBER(SEARCH(Y$1,$B1038)),MAX(K$1:K1037)+1)</f>
        <v>0</v>
      </c>
      <c r="L1038" s="12" t="b">
        <f>IF(ISNUMBER(SEARCH(Z$1,$B1038)),MAX(L$1:L1037)+1)</f>
        <v>0</v>
      </c>
      <c r="M1038" s="12" t="b">
        <f>IF(ISNUMBER(SEARCH(AA$1,$B1038)),MAX(M$1:M1037)+1)</f>
        <v>0</v>
      </c>
      <c r="N1038" s="12" t="b">
        <f>IF(ISNUMBER(SEARCH(AB$1,$B1038)),MAX(N$1:N1037)+1)</f>
        <v>0</v>
      </c>
      <c r="O1038" s="12">
        <f>'AB Touchpoint System Workbook'!K1049</f>
        <v>0</v>
      </c>
      <c r="P1038" s="13">
        <f t="shared" si="33"/>
        <v>1037</v>
      </c>
    </row>
    <row r="1039" spans="1:16" x14ac:dyDescent="0.15">
      <c r="A1039" s="9">
        <f>'AB Touchpoint System Workbook'!M1050</f>
        <v>0</v>
      </c>
      <c r="B1039" s="12" t="str">
        <f t="shared" si="32"/>
        <v>00</v>
      </c>
      <c r="C1039" s="12" t="b">
        <f>IF(ISNUMBER(SEARCH(Q$1,$B1039)),MAX(C$1:C1038)+1)</f>
        <v>0</v>
      </c>
      <c r="D1039" s="12" t="b">
        <f>IF(ISNUMBER(SEARCH(R$1,$B1039)),MAX(D$1:D1038)+1)</f>
        <v>0</v>
      </c>
      <c r="E1039" s="12" t="b">
        <f>IF(ISNUMBER(SEARCH(S$1,$B1039)),MAX(E$1:E1038)+1)</f>
        <v>0</v>
      </c>
      <c r="F1039" s="12" t="b">
        <f>IF(ISNUMBER(SEARCH(T$1,$B1039)),MAX(F$1:F1038)+1)</f>
        <v>0</v>
      </c>
      <c r="G1039" s="12" t="b">
        <f>IF(ISNUMBER(SEARCH(U$1,$B1039)),MAX(G$1:G1038)+1)</f>
        <v>0</v>
      </c>
      <c r="H1039" s="12" t="b">
        <f>IF(ISNUMBER(SEARCH(V$1,$B1039)),MAX(H$1:H1038)+1)</f>
        <v>0</v>
      </c>
      <c r="I1039" s="12" t="b">
        <f>IF(ISNUMBER(SEARCH(W$1,$B1039)),MAX(I$1:I1038)+1)</f>
        <v>0</v>
      </c>
      <c r="J1039" s="12" t="b">
        <f>IF(ISNUMBER(SEARCH(X$1,$B1039)),MAX(J$1:J1038)+1)</f>
        <v>0</v>
      </c>
      <c r="K1039" s="12" t="b">
        <f>IF(ISNUMBER(SEARCH(Y$1,$B1039)),MAX(K$1:K1038)+1)</f>
        <v>0</v>
      </c>
      <c r="L1039" s="12" t="b">
        <f>IF(ISNUMBER(SEARCH(Z$1,$B1039)),MAX(L$1:L1038)+1)</f>
        <v>0</v>
      </c>
      <c r="M1039" s="12" t="b">
        <f>IF(ISNUMBER(SEARCH(AA$1,$B1039)),MAX(M$1:M1038)+1)</f>
        <v>0</v>
      </c>
      <c r="N1039" s="12" t="b">
        <f>IF(ISNUMBER(SEARCH(AB$1,$B1039)),MAX(N$1:N1038)+1)</f>
        <v>0</v>
      </c>
      <c r="O1039" s="12">
        <f>'AB Touchpoint System Workbook'!K1050</f>
        <v>0</v>
      </c>
      <c r="P1039" s="13">
        <f t="shared" si="33"/>
        <v>1038</v>
      </c>
    </row>
    <row r="1040" spans="1:16" x14ac:dyDescent="0.15">
      <c r="A1040" s="9">
        <f>'AB Touchpoint System Workbook'!M1051</f>
        <v>0</v>
      </c>
      <c r="B1040" s="12" t="str">
        <f t="shared" si="32"/>
        <v>00</v>
      </c>
      <c r="C1040" s="12" t="b">
        <f>IF(ISNUMBER(SEARCH(Q$1,$B1040)),MAX(C$1:C1039)+1)</f>
        <v>0</v>
      </c>
      <c r="D1040" s="12" t="b">
        <f>IF(ISNUMBER(SEARCH(R$1,$B1040)),MAX(D$1:D1039)+1)</f>
        <v>0</v>
      </c>
      <c r="E1040" s="12" t="b">
        <f>IF(ISNUMBER(SEARCH(S$1,$B1040)),MAX(E$1:E1039)+1)</f>
        <v>0</v>
      </c>
      <c r="F1040" s="12" t="b">
        <f>IF(ISNUMBER(SEARCH(T$1,$B1040)),MAX(F$1:F1039)+1)</f>
        <v>0</v>
      </c>
      <c r="G1040" s="12" t="b">
        <f>IF(ISNUMBER(SEARCH(U$1,$B1040)),MAX(G$1:G1039)+1)</f>
        <v>0</v>
      </c>
      <c r="H1040" s="12" t="b">
        <f>IF(ISNUMBER(SEARCH(V$1,$B1040)),MAX(H$1:H1039)+1)</f>
        <v>0</v>
      </c>
      <c r="I1040" s="12" t="b">
        <f>IF(ISNUMBER(SEARCH(W$1,$B1040)),MAX(I$1:I1039)+1)</f>
        <v>0</v>
      </c>
      <c r="J1040" s="12" t="b">
        <f>IF(ISNUMBER(SEARCH(X$1,$B1040)),MAX(J$1:J1039)+1)</f>
        <v>0</v>
      </c>
      <c r="K1040" s="12" t="b">
        <f>IF(ISNUMBER(SEARCH(Y$1,$B1040)),MAX(K$1:K1039)+1)</f>
        <v>0</v>
      </c>
      <c r="L1040" s="12" t="b">
        <f>IF(ISNUMBER(SEARCH(Z$1,$B1040)),MAX(L$1:L1039)+1)</f>
        <v>0</v>
      </c>
      <c r="M1040" s="12" t="b">
        <f>IF(ISNUMBER(SEARCH(AA$1,$B1040)),MAX(M$1:M1039)+1)</f>
        <v>0</v>
      </c>
      <c r="N1040" s="12" t="b">
        <f>IF(ISNUMBER(SEARCH(AB$1,$B1040)),MAX(N$1:N1039)+1)</f>
        <v>0</v>
      </c>
      <c r="O1040" s="12">
        <f>'AB Touchpoint System Workbook'!K1051</f>
        <v>0</v>
      </c>
      <c r="P1040" s="13">
        <f t="shared" si="33"/>
        <v>1039</v>
      </c>
    </row>
    <row r="1041" spans="1:16" x14ac:dyDescent="0.15">
      <c r="A1041" s="9">
        <f>'AB Touchpoint System Workbook'!M1052</f>
        <v>0</v>
      </c>
      <c r="B1041" s="12" t="str">
        <f t="shared" si="32"/>
        <v>00</v>
      </c>
      <c r="C1041" s="12" t="b">
        <f>IF(ISNUMBER(SEARCH(Q$1,$B1041)),MAX(C$1:C1040)+1)</f>
        <v>0</v>
      </c>
      <c r="D1041" s="12" t="b">
        <f>IF(ISNUMBER(SEARCH(R$1,$B1041)),MAX(D$1:D1040)+1)</f>
        <v>0</v>
      </c>
      <c r="E1041" s="12" t="b">
        <f>IF(ISNUMBER(SEARCH(S$1,$B1041)),MAX(E$1:E1040)+1)</f>
        <v>0</v>
      </c>
      <c r="F1041" s="12" t="b">
        <f>IF(ISNUMBER(SEARCH(T$1,$B1041)),MAX(F$1:F1040)+1)</f>
        <v>0</v>
      </c>
      <c r="G1041" s="12" t="b">
        <f>IF(ISNUMBER(SEARCH(U$1,$B1041)),MAX(G$1:G1040)+1)</f>
        <v>0</v>
      </c>
      <c r="H1041" s="12" t="b">
        <f>IF(ISNUMBER(SEARCH(V$1,$B1041)),MAX(H$1:H1040)+1)</f>
        <v>0</v>
      </c>
      <c r="I1041" s="12" t="b">
        <f>IF(ISNUMBER(SEARCH(W$1,$B1041)),MAX(I$1:I1040)+1)</f>
        <v>0</v>
      </c>
      <c r="J1041" s="12" t="b">
        <f>IF(ISNUMBER(SEARCH(X$1,$B1041)),MAX(J$1:J1040)+1)</f>
        <v>0</v>
      </c>
      <c r="K1041" s="12" t="b">
        <f>IF(ISNUMBER(SEARCH(Y$1,$B1041)),MAX(K$1:K1040)+1)</f>
        <v>0</v>
      </c>
      <c r="L1041" s="12" t="b">
        <f>IF(ISNUMBER(SEARCH(Z$1,$B1041)),MAX(L$1:L1040)+1)</f>
        <v>0</v>
      </c>
      <c r="M1041" s="12" t="b">
        <f>IF(ISNUMBER(SEARCH(AA$1,$B1041)),MAX(M$1:M1040)+1)</f>
        <v>0</v>
      </c>
      <c r="N1041" s="12" t="b">
        <f>IF(ISNUMBER(SEARCH(AB$1,$B1041)),MAX(N$1:N1040)+1)</f>
        <v>0</v>
      </c>
      <c r="O1041" s="12">
        <f>'AB Touchpoint System Workbook'!K1052</f>
        <v>0</v>
      </c>
      <c r="P1041" s="13">
        <f t="shared" si="33"/>
        <v>1040</v>
      </c>
    </row>
    <row r="1042" spans="1:16" x14ac:dyDescent="0.15">
      <c r="A1042" s="9">
        <f>'AB Touchpoint System Workbook'!M1053</f>
        <v>0</v>
      </c>
      <c r="B1042" s="12" t="str">
        <f t="shared" si="32"/>
        <v>00</v>
      </c>
      <c r="C1042" s="12" t="b">
        <f>IF(ISNUMBER(SEARCH(Q$1,$B1042)),MAX(C$1:C1041)+1)</f>
        <v>0</v>
      </c>
      <c r="D1042" s="12" t="b">
        <f>IF(ISNUMBER(SEARCH(R$1,$B1042)),MAX(D$1:D1041)+1)</f>
        <v>0</v>
      </c>
      <c r="E1042" s="12" t="b">
        <f>IF(ISNUMBER(SEARCH(S$1,$B1042)),MAX(E$1:E1041)+1)</f>
        <v>0</v>
      </c>
      <c r="F1042" s="12" t="b">
        <f>IF(ISNUMBER(SEARCH(T$1,$B1042)),MAX(F$1:F1041)+1)</f>
        <v>0</v>
      </c>
      <c r="G1042" s="12" t="b">
        <f>IF(ISNUMBER(SEARCH(U$1,$B1042)),MAX(G$1:G1041)+1)</f>
        <v>0</v>
      </c>
      <c r="H1042" s="12" t="b">
        <f>IF(ISNUMBER(SEARCH(V$1,$B1042)),MAX(H$1:H1041)+1)</f>
        <v>0</v>
      </c>
      <c r="I1042" s="12" t="b">
        <f>IF(ISNUMBER(SEARCH(W$1,$B1042)),MAX(I$1:I1041)+1)</f>
        <v>0</v>
      </c>
      <c r="J1042" s="12" t="b">
        <f>IF(ISNUMBER(SEARCH(X$1,$B1042)),MAX(J$1:J1041)+1)</f>
        <v>0</v>
      </c>
      <c r="K1042" s="12" t="b">
        <f>IF(ISNUMBER(SEARCH(Y$1,$B1042)),MAX(K$1:K1041)+1)</f>
        <v>0</v>
      </c>
      <c r="L1042" s="12" t="b">
        <f>IF(ISNUMBER(SEARCH(Z$1,$B1042)),MAX(L$1:L1041)+1)</f>
        <v>0</v>
      </c>
      <c r="M1042" s="12" t="b">
        <f>IF(ISNUMBER(SEARCH(AA$1,$B1042)),MAX(M$1:M1041)+1)</f>
        <v>0</v>
      </c>
      <c r="N1042" s="12" t="b">
        <f>IF(ISNUMBER(SEARCH(AB$1,$B1042)),MAX(N$1:N1041)+1)</f>
        <v>0</v>
      </c>
      <c r="O1042" s="12">
        <f>'AB Touchpoint System Workbook'!K1053</f>
        <v>0</v>
      </c>
      <c r="P1042" s="13">
        <f t="shared" si="33"/>
        <v>1041</v>
      </c>
    </row>
    <row r="1043" spans="1:16" x14ac:dyDescent="0.15">
      <c r="A1043" s="9">
        <f>'AB Touchpoint System Workbook'!M1054</f>
        <v>0</v>
      </c>
      <c r="B1043" s="12" t="str">
        <f t="shared" si="32"/>
        <v>00</v>
      </c>
      <c r="C1043" s="12" t="b">
        <f>IF(ISNUMBER(SEARCH(Q$1,$B1043)),MAX(C$1:C1042)+1)</f>
        <v>0</v>
      </c>
      <c r="D1043" s="12" t="b">
        <f>IF(ISNUMBER(SEARCH(R$1,$B1043)),MAX(D$1:D1042)+1)</f>
        <v>0</v>
      </c>
      <c r="E1043" s="12" t="b">
        <f>IF(ISNUMBER(SEARCH(S$1,$B1043)),MAX(E$1:E1042)+1)</f>
        <v>0</v>
      </c>
      <c r="F1043" s="12" t="b">
        <f>IF(ISNUMBER(SEARCH(T$1,$B1043)),MAX(F$1:F1042)+1)</f>
        <v>0</v>
      </c>
      <c r="G1043" s="12" t="b">
        <f>IF(ISNUMBER(SEARCH(U$1,$B1043)),MAX(G$1:G1042)+1)</f>
        <v>0</v>
      </c>
      <c r="H1043" s="12" t="b">
        <f>IF(ISNUMBER(SEARCH(V$1,$B1043)),MAX(H$1:H1042)+1)</f>
        <v>0</v>
      </c>
      <c r="I1043" s="12" t="b">
        <f>IF(ISNUMBER(SEARCH(W$1,$B1043)),MAX(I$1:I1042)+1)</f>
        <v>0</v>
      </c>
      <c r="J1043" s="12" t="b">
        <f>IF(ISNUMBER(SEARCH(X$1,$B1043)),MAX(J$1:J1042)+1)</f>
        <v>0</v>
      </c>
      <c r="K1043" s="12" t="b">
        <f>IF(ISNUMBER(SEARCH(Y$1,$B1043)),MAX(K$1:K1042)+1)</f>
        <v>0</v>
      </c>
      <c r="L1043" s="12" t="b">
        <f>IF(ISNUMBER(SEARCH(Z$1,$B1043)),MAX(L$1:L1042)+1)</f>
        <v>0</v>
      </c>
      <c r="M1043" s="12" t="b">
        <f>IF(ISNUMBER(SEARCH(AA$1,$B1043)),MAX(M$1:M1042)+1)</f>
        <v>0</v>
      </c>
      <c r="N1043" s="12" t="b">
        <f>IF(ISNUMBER(SEARCH(AB$1,$B1043)),MAX(N$1:N1042)+1)</f>
        <v>0</v>
      </c>
      <c r="O1043" s="12">
        <f>'AB Touchpoint System Workbook'!K1054</f>
        <v>0</v>
      </c>
      <c r="P1043" s="13">
        <f t="shared" si="33"/>
        <v>1042</v>
      </c>
    </row>
    <row r="1044" spans="1:16" x14ac:dyDescent="0.15">
      <c r="A1044" s="9">
        <f>'AB Touchpoint System Workbook'!M1055</f>
        <v>0</v>
      </c>
      <c r="B1044" s="12" t="str">
        <f t="shared" si="32"/>
        <v>00</v>
      </c>
      <c r="C1044" s="12" t="b">
        <f>IF(ISNUMBER(SEARCH(Q$1,$B1044)),MAX(C$1:C1043)+1)</f>
        <v>0</v>
      </c>
      <c r="D1044" s="12" t="b">
        <f>IF(ISNUMBER(SEARCH(R$1,$B1044)),MAX(D$1:D1043)+1)</f>
        <v>0</v>
      </c>
      <c r="E1044" s="12" t="b">
        <f>IF(ISNUMBER(SEARCH(S$1,$B1044)),MAX(E$1:E1043)+1)</f>
        <v>0</v>
      </c>
      <c r="F1044" s="12" t="b">
        <f>IF(ISNUMBER(SEARCH(T$1,$B1044)),MAX(F$1:F1043)+1)</f>
        <v>0</v>
      </c>
      <c r="G1044" s="12" t="b">
        <f>IF(ISNUMBER(SEARCH(U$1,$B1044)),MAX(G$1:G1043)+1)</f>
        <v>0</v>
      </c>
      <c r="H1044" s="12" t="b">
        <f>IF(ISNUMBER(SEARCH(V$1,$B1044)),MAX(H$1:H1043)+1)</f>
        <v>0</v>
      </c>
      <c r="I1044" s="12" t="b">
        <f>IF(ISNUMBER(SEARCH(W$1,$B1044)),MAX(I$1:I1043)+1)</f>
        <v>0</v>
      </c>
      <c r="J1044" s="12" t="b">
        <f>IF(ISNUMBER(SEARCH(X$1,$B1044)),MAX(J$1:J1043)+1)</f>
        <v>0</v>
      </c>
      <c r="K1044" s="12" t="b">
        <f>IF(ISNUMBER(SEARCH(Y$1,$B1044)),MAX(K$1:K1043)+1)</f>
        <v>0</v>
      </c>
      <c r="L1044" s="12" t="b">
        <f>IF(ISNUMBER(SEARCH(Z$1,$B1044)),MAX(L$1:L1043)+1)</f>
        <v>0</v>
      </c>
      <c r="M1044" s="12" t="b">
        <f>IF(ISNUMBER(SEARCH(AA$1,$B1044)),MAX(M$1:M1043)+1)</f>
        <v>0</v>
      </c>
      <c r="N1044" s="12" t="b">
        <f>IF(ISNUMBER(SEARCH(AB$1,$B1044)),MAX(N$1:N1043)+1)</f>
        <v>0</v>
      </c>
      <c r="O1044" s="12">
        <f>'AB Touchpoint System Workbook'!K1055</f>
        <v>0</v>
      </c>
      <c r="P1044" s="13">
        <f t="shared" si="33"/>
        <v>1043</v>
      </c>
    </row>
    <row r="1045" spans="1:16" x14ac:dyDescent="0.15">
      <c r="A1045" s="9">
        <f>'AB Touchpoint System Workbook'!M1056</f>
        <v>0</v>
      </c>
      <c r="B1045" s="12" t="str">
        <f t="shared" si="32"/>
        <v>00</v>
      </c>
      <c r="C1045" s="12" t="b">
        <f>IF(ISNUMBER(SEARCH(Q$1,$B1045)),MAX(C$1:C1044)+1)</f>
        <v>0</v>
      </c>
      <c r="D1045" s="12" t="b">
        <f>IF(ISNUMBER(SEARCH(R$1,$B1045)),MAX(D$1:D1044)+1)</f>
        <v>0</v>
      </c>
      <c r="E1045" s="12" t="b">
        <f>IF(ISNUMBER(SEARCH(S$1,$B1045)),MAX(E$1:E1044)+1)</f>
        <v>0</v>
      </c>
      <c r="F1045" s="12" t="b">
        <f>IF(ISNUMBER(SEARCH(T$1,$B1045)),MAX(F$1:F1044)+1)</f>
        <v>0</v>
      </c>
      <c r="G1045" s="12" t="b">
        <f>IF(ISNUMBER(SEARCH(U$1,$B1045)),MAX(G$1:G1044)+1)</f>
        <v>0</v>
      </c>
      <c r="H1045" s="12" t="b">
        <f>IF(ISNUMBER(SEARCH(V$1,$B1045)),MAX(H$1:H1044)+1)</f>
        <v>0</v>
      </c>
      <c r="I1045" s="12" t="b">
        <f>IF(ISNUMBER(SEARCH(W$1,$B1045)),MAX(I$1:I1044)+1)</f>
        <v>0</v>
      </c>
      <c r="J1045" s="12" t="b">
        <f>IF(ISNUMBER(SEARCH(X$1,$B1045)),MAX(J$1:J1044)+1)</f>
        <v>0</v>
      </c>
      <c r="K1045" s="12" t="b">
        <f>IF(ISNUMBER(SEARCH(Y$1,$B1045)),MAX(K$1:K1044)+1)</f>
        <v>0</v>
      </c>
      <c r="L1045" s="12" t="b">
        <f>IF(ISNUMBER(SEARCH(Z$1,$B1045)),MAX(L$1:L1044)+1)</f>
        <v>0</v>
      </c>
      <c r="M1045" s="12" t="b">
        <f>IF(ISNUMBER(SEARCH(AA$1,$B1045)),MAX(M$1:M1044)+1)</f>
        <v>0</v>
      </c>
      <c r="N1045" s="12" t="b">
        <f>IF(ISNUMBER(SEARCH(AB$1,$B1045)),MAX(N$1:N1044)+1)</f>
        <v>0</v>
      </c>
      <c r="O1045" s="12">
        <f>'AB Touchpoint System Workbook'!K1056</f>
        <v>0</v>
      </c>
      <c r="P1045" s="13">
        <f t="shared" si="33"/>
        <v>1044</v>
      </c>
    </row>
    <row r="1046" spans="1:16" x14ac:dyDescent="0.15">
      <c r="A1046" s="9">
        <f>'AB Touchpoint System Workbook'!M1057</f>
        <v>0</v>
      </c>
      <c r="B1046" s="12" t="str">
        <f t="shared" si="32"/>
        <v>00</v>
      </c>
      <c r="C1046" s="12" t="b">
        <f>IF(ISNUMBER(SEARCH(Q$1,$B1046)),MAX(C$1:C1045)+1)</f>
        <v>0</v>
      </c>
      <c r="D1046" s="12" t="b">
        <f>IF(ISNUMBER(SEARCH(R$1,$B1046)),MAX(D$1:D1045)+1)</f>
        <v>0</v>
      </c>
      <c r="E1046" s="12" t="b">
        <f>IF(ISNUMBER(SEARCH(S$1,$B1046)),MAX(E$1:E1045)+1)</f>
        <v>0</v>
      </c>
      <c r="F1046" s="12" t="b">
        <f>IF(ISNUMBER(SEARCH(T$1,$B1046)),MAX(F$1:F1045)+1)</f>
        <v>0</v>
      </c>
      <c r="G1046" s="12" t="b">
        <f>IF(ISNUMBER(SEARCH(U$1,$B1046)),MAX(G$1:G1045)+1)</f>
        <v>0</v>
      </c>
      <c r="H1046" s="12" t="b">
        <f>IF(ISNUMBER(SEARCH(V$1,$B1046)),MAX(H$1:H1045)+1)</f>
        <v>0</v>
      </c>
      <c r="I1046" s="12" t="b">
        <f>IF(ISNUMBER(SEARCH(W$1,$B1046)),MAX(I$1:I1045)+1)</f>
        <v>0</v>
      </c>
      <c r="J1046" s="12" t="b">
        <f>IF(ISNUMBER(SEARCH(X$1,$B1046)),MAX(J$1:J1045)+1)</f>
        <v>0</v>
      </c>
      <c r="K1046" s="12" t="b">
        <f>IF(ISNUMBER(SEARCH(Y$1,$B1046)),MAX(K$1:K1045)+1)</f>
        <v>0</v>
      </c>
      <c r="L1046" s="12" t="b">
        <f>IF(ISNUMBER(SEARCH(Z$1,$B1046)),MAX(L$1:L1045)+1)</f>
        <v>0</v>
      </c>
      <c r="M1046" s="12" t="b">
        <f>IF(ISNUMBER(SEARCH(AA$1,$B1046)),MAX(M$1:M1045)+1)</f>
        <v>0</v>
      </c>
      <c r="N1046" s="12" t="b">
        <f>IF(ISNUMBER(SEARCH(AB$1,$B1046)),MAX(N$1:N1045)+1)</f>
        <v>0</v>
      </c>
      <c r="O1046" s="12">
        <f>'AB Touchpoint System Workbook'!K1057</f>
        <v>0</v>
      </c>
      <c r="P1046" s="13">
        <f t="shared" si="33"/>
        <v>1045</v>
      </c>
    </row>
    <row r="1047" spans="1:16" x14ac:dyDescent="0.15">
      <c r="A1047" s="9">
        <f>'AB Touchpoint System Workbook'!M1058</f>
        <v>0</v>
      </c>
      <c r="B1047" s="12" t="str">
        <f t="shared" si="32"/>
        <v>00</v>
      </c>
      <c r="C1047" s="12" t="b">
        <f>IF(ISNUMBER(SEARCH(Q$1,$B1047)),MAX(C$1:C1046)+1)</f>
        <v>0</v>
      </c>
      <c r="D1047" s="12" t="b">
        <f>IF(ISNUMBER(SEARCH(R$1,$B1047)),MAX(D$1:D1046)+1)</f>
        <v>0</v>
      </c>
      <c r="E1047" s="12" t="b">
        <f>IF(ISNUMBER(SEARCH(S$1,$B1047)),MAX(E$1:E1046)+1)</f>
        <v>0</v>
      </c>
      <c r="F1047" s="12" t="b">
        <f>IF(ISNUMBER(SEARCH(T$1,$B1047)),MAX(F$1:F1046)+1)</f>
        <v>0</v>
      </c>
      <c r="G1047" s="12" t="b">
        <f>IF(ISNUMBER(SEARCH(U$1,$B1047)),MAX(G$1:G1046)+1)</f>
        <v>0</v>
      </c>
      <c r="H1047" s="12" t="b">
        <f>IF(ISNUMBER(SEARCH(V$1,$B1047)),MAX(H$1:H1046)+1)</f>
        <v>0</v>
      </c>
      <c r="I1047" s="12" t="b">
        <f>IF(ISNUMBER(SEARCH(W$1,$B1047)),MAX(I$1:I1046)+1)</f>
        <v>0</v>
      </c>
      <c r="J1047" s="12" t="b">
        <f>IF(ISNUMBER(SEARCH(X$1,$B1047)),MAX(J$1:J1046)+1)</f>
        <v>0</v>
      </c>
      <c r="K1047" s="12" t="b">
        <f>IF(ISNUMBER(SEARCH(Y$1,$B1047)),MAX(K$1:K1046)+1)</f>
        <v>0</v>
      </c>
      <c r="L1047" s="12" t="b">
        <f>IF(ISNUMBER(SEARCH(Z$1,$B1047)),MAX(L$1:L1046)+1)</f>
        <v>0</v>
      </c>
      <c r="M1047" s="12" t="b">
        <f>IF(ISNUMBER(SEARCH(AA$1,$B1047)),MAX(M$1:M1046)+1)</f>
        <v>0</v>
      </c>
      <c r="N1047" s="12" t="b">
        <f>IF(ISNUMBER(SEARCH(AB$1,$B1047)),MAX(N$1:N1046)+1)</f>
        <v>0</v>
      </c>
      <c r="O1047" s="12">
        <f>'AB Touchpoint System Workbook'!K1058</f>
        <v>0</v>
      </c>
      <c r="P1047" s="13">
        <f t="shared" si="33"/>
        <v>1046</v>
      </c>
    </row>
    <row r="1048" spans="1:16" x14ac:dyDescent="0.15">
      <c r="A1048" s="9">
        <f>'AB Touchpoint System Workbook'!M1059</f>
        <v>0</v>
      </c>
      <c r="B1048" s="12" t="str">
        <f t="shared" si="32"/>
        <v>00</v>
      </c>
      <c r="C1048" s="12" t="b">
        <f>IF(ISNUMBER(SEARCH(Q$1,$B1048)),MAX(C$1:C1047)+1)</f>
        <v>0</v>
      </c>
      <c r="D1048" s="12" t="b">
        <f>IF(ISNUMBER(SEARCH(R$1,$B1048)),MAX(D$1:D1047)+1)</f>
        <v>0</v>
      </c>
      <c r="E1048" s="12" t="b">
        <f>IF(ISNUMBER(SEARCH(S$1,$B1048)),MAX(E$1:E1047)+1)</f>
        <v>0</v>
      </c>
      <c r="F1048" s="12" t="b">
        <f>IF(ISNUMBER(SEARCH(T$1,$B1048)),MAX(F$1:F1047)+1)</f>
        <v>0</v>
      </c>
      <c r="G1048" s="12" t="b">
        <f>IF(ISNUMBER(SEARCH(U$1,$B1048)),MAX(G$1:G1047)+1)</f>
        <v>0</v>
      </c>
      <c r="H1048" s="12" t="b">
        <f>IF(ISNUMBER(SEARCH(V$1,$B1048)),MAX(H$1:H1047)+1)</f>
        <v>0</v>
      </c>
      <c r="I1048" s="12" t="b">
        <f>IF(ISNUMBER(SEARCH(W$1,$B1048)),MAX(I$1:I1047)+1)</f>
        <v>0</v>
      </c>
      <c r="J1048" s="12" t="b">
        <f>IF(ISNUMBER(SEARCH(X$1,$B1048)),MAX(J$1:J1047)+1)</f>
        <v>0</v>
      </c>
      <c r="K1048" s="12" t="b">
        <f>IF(ISNUMBER(SEARCH(Y$1,$B1048)),MAX(K$1:K1047)+1)</f>
        <v>0</v>
      </c>
      <c r="L1048" s="12" t="b">
        <f>IF(ISNUMBER(SEARCH(Z$1,$B1048)),MAX(L$1:L1047)+1)</f>
        <v>0</v>
      </c>
      <c r="M1048" s="12" t="b">
        <f>IF(ISNUMBER(SEARCH(AA$1,$B1048)),MAX(M$1:M1047)+1)</f>
        <v>0</v>
      </c>
      <c r="N1048" s="12" t="b">
        <f>IF(ISNUMBER(SEARCH(AB$1,$B1048)),MAX(N$1:N1047)+1)</f>
        <v>0</v>
      </c>
      <c r="O1048" s="12">
        <f>'AB Touchpoint System Workbook'!K1059</f>
        <v>0</v>
      </c>
      <c r="P1048" s="13">
        <f t="shared" si="33"/>
        <v>1047</v>
      </c>
    </row>
    <row r="1049" spans="1:16" x14ac:dyDescent="0.15">
      <c r="A1049" s="9">
        <f>'AB Touchpoint System Workbook'!M1060</f>
        <v>0</v>
      </c>
      <c r="B1049" s="12" t="str">
        <f t="shared" si="32"/>
        <v>00</v>
      </c>
      <c r="C1049" s="12" t="b">
        <f>IF(ISNUMBER(SEARCH(Q$1,$B1049)),MAX(C$1:C1048)+1)</f>
        <v>0</v>
      </c>
      <c r="D1049" s="12" t="b">
        <f>IF(ISNUMBER(SEARCH(R$1,$B1049)),MAX(D$1:D1048)+1)</f>
        <v>0</v>
      </c>
      <c r="E1049" s="12" t="b">
        <f>IF(ISNUMBER(SEARCH(S$1,$B1049)),MAX(E$1:E1048)+1)</f>
        <v>0</v>
      </c>
      <c r="F1049" s="12" t="b">
        <f>IF(ISNUMBER(SEARCH(T$1,$B1049)),MAX(F$1:F1048)+1)</f>
        <v>0</v>
      </c>
      <c r="G1049" s="12" t="b">
        <f>IF(ISNUMBER(SEARCH(U$1,$B1049)),MAX(G$1:G1048)+1)</f>
        <v>0</v>
      </c>
      <c r="H1049" s="12" t="b">
        <f>IF(ISNUMBER(SEARCH(V$1,$B1049)),MAX(H$1:H1048)+1)</f>
        <v>0</v>
      </c>
      <c r="I1049" s="12" t="b">
        <f>IF(ISNUMBER(SEARCH(W$1,$B1049)),MAX(I$1:I1048)+1)</f>
        <v>0</v>
      </c>
      <c r="J1049" s="12" t="b">
        <f>IF(ISNUMBER(SEARCH(X$1,$B1049)),MAX(J$1:J1048)+1)</f>
        <v>0</v>
      </c>
      <c r="K1049" s="12" t="b">
        <f>IF(ISNUMBER(SEARCH(Y$1,$B1049)),MAX(K$1:K1048)+1)</f>
        <v>0</v>
      </c>
      <c r="L1049" s="12" t="b">
        <f>IF(ISNUMBER(SEARCH(Z$1,$B1049)),MAX(L$1:L1048)+1)</f>
        <v>0</v>
      </c>
      <c r="M1049" s="12" t="b">
        <f>IF(ISNUMBER(SEARCH(AA$1,$B1049)),MAX(M$1:M1048)+1)</f>
        <v>0</v>
      </c>
      <c r="N1049" s="12" t="b">
        <f>IF(ISNUMBER(SEARCH(AB$1,$B1049)),MAX(N$1:N1048)+1)</f>
        <v>0</v>
      </c>
      <c r="O1049" s="12">
        <f>'AB Touchpoint System Workbook'!K1060</f>
        <v>0</v>
      </c>
      <c r="P1049" s="13">
        <f t="shared" si="33"/>
        <v>1048</v>
      </c>
    </row>
    <row r="1050" spans="1:16" x14ac:dyDescent="0.15">
      <c r="A1050" s="9">
        <f>'AB Touchpoint System Workbook'!M1061</f>
        <v>0</v>
      </c>
      <c r="B1050" s="12" t="str">
        <f t="shared" si="32"/>
        <v>00</v>
      </c>
      <c r="C1050" s="12" t="b">
        <f>IF(ISNUMBER(SEARCH(Q$1,$B1050)),MAX(C$1:C1049)+1)</f>
        <v>0</v>
      </c>
      <c r="D1050" s="12" t="b">
        <f>IF(ISNUMBER(SEARCH(R$1,$B1050)),MAX(D$1:D1049)+1)</f>
        <v>0</v>
      </c>
      <c r="E1050" s="12" t="b">
        <f>IF(ISNUMBER(SEARCH(S$1,$B1050)),MAX(E$1:E1049)+1)</f>
        <v>0</v>
      </c>
      <c r="F1050" s="12" t="b">
        <f>IF(ISNUMBER(SEARCH(T$1,$B1050)),MAX(F$1:F1049)+1)</f>
        <v>0</v>
      </c>
      <c r="G1050" s="12" t="b">
        <f>IF(ISNUMBER(SEARCH(U$1,$B1050)),MAX(G$1:G1049)+1)</f>
        <v>0</v>
      </c>
      <c r="H1050" s="12" t="b">
        <f>IF(ISNUMBER(SEARCH(V$1,$B1050)),MAX(H$1:H1049)+1)</f>
        <v>0</v>
      </c>
      <c r="I1050" s="12" t="b">
        <f>IF(ISNUMBER(SEARCH(W$1,$B1050)),MAX(I$1:I1049)+1)</f>
        <v>0</v>
      </c>
      <c r="J1050" s="12" t="b">
        <f>IF(ISNUMBER(SEARCH(X$1,$B1050)),MAX(J$1:J1049)+1)</f>
        <v>0</v>
      </c>
      <c r="K1050" s="12" t="b">
        <f>IF(ISNUMBER(SEARCH(Y$1,$B1050)),MAX(K$1:K1049)+1)</f>
        <v>0</v>
      </c>
      <c r="L1050" s="12" t="b">
        <f>IF(ISNUMBER(SEARCH(Z$1,$B1050)),MAX(L$1:L1049)+1)</f>
        <v>0</v>
      </c>
      <c r="M1050" s="12" t="b">
        <f>IF(ISNUMBER(SEARCH(AA$1,$B1050)),MAX(M$1:M1049)+1)</f>
        <v>0</v>
      </c>
      <c r="N1050" s="12" t="b">
        <f>IF(ISNUMBER(SEARCH(AB$1,$B1050)),MAX(N$1:N1049)+1)</f>
        <v>0</v>
      </c>
      <c r="O1050" s="12">
        <f>'AB Touchpoint System Workbook'!K1061</f>
        <v>0</v>
      </c>
      <c r="P1050" s="13">
        <f t="shared" si="33"/>
        <v>1049</v>
      </c>
    </row>
    <row r="1051" spans="1:16" x14ac:dyDescent="0.15">
      <c r="A1051" s="9">
        <f>'AB Touchpoint System Workbook'!M1062</f>
        <v>0</v>
      </c>
      <c r="B1051" s="12" t="str">
        <f t="shared" si="32"/>
        <v>00</v>
      </c>
      <c r="C1051" s="12" t="b">
        <f>IF(ISNUMBER(SEARCH(Q$1,$B1051)),MAX(C$1:C1050)+1)</f>
        <v>0</v>
      </c>
      <c r="D1051" s="12" t="b">
        <f>IF(ISNUMBER(SEARCH(R$1,$B1051)),MAX(D$1:D1050)+1)</f>
        <v>0</v>
      </c>
      <c r="E1051" s="12" t="b">
        <f>IF(ISNUMBER(SEARCH(S$1,$B1051)),MAX(E$1:E1050)+1)</f>
        <v>0</v>
      </c>
      <c r="F1051" s="12" t="b">
        <f>IF(ISNUMBER(SEARCH(T$1,$B1051)),MAX(F$1:F1050)+1)</f>
        <v>0</v>
      </c>
      <c r="G1051" s="12" t="b">
        <f>IF(ISNUMBER(SEARCH(U$1,$B1051)),MAX(G$1:G1050)+1)</f>
        <v>0</v>
      </c>
      <c r="H1051" s="12" t="b">
        <f>IF(ISNUMBER(SEARCH(V$1,$B1051)),MAX(H$1:H1050)+1)</f>
        <v>0</v>
      </c>
      <c r="I1051" s="12" t="b">
        <f>IF(ISNUMBER(SEARCH(W$1,$B1051)),MAX(I$1:I1050)+1)</f>
        <v>0</v>
      </c>
      <c r="J1051" s="12" t="b">
        <f>IF(ISNUMBER(SEARCH(X$1,$B1051)),MAX(J$1:J1050)+1)</f>
        <v>0</v>
      </c>
      <c r="K1051" s="12" t="b">
        <f>IF(ISNUMBER(SEARCH(Y$1,$B1051)),MAX(K$1:K1050)+1)</f>
        <v>0</v>
      </c>
      <c r="L1051" s="12" t="b">
        <f>IF(ISNUMBER(SEARCH(Z$1,$B1051)),MAX(L$1:L1050)+1)</f>
        <v>0</v>
      </c>
      <c r="M1051" s="12" t="b">
        <f>IF(ISNUMBER(SEARCH(AA$1,$B1051)),MAX(M$1:M1050)+1)</f>
        <v>0</v>
      </c>
      <c r="N1051" s="12" t="b">
        <f>IF(ISNUMBER(SEARCH(AB$1,$B1051)),MAX(N$1:N1050)+1)</f>
        <v>0</v>
      </c>
      <c r="O1051" s="12">
        <f>'AB Touchpoint System Workbook'!K1062</f>
        <v>0</v>
      </c>
      <c r="P1051" s="13">
        <f t="shared" si="33"/>
        <v>1050</v>
      </c>
    </row>
    <row r="1052" spans="1:16" x14ac:dyDescent="0.15">
      <c r="A1052" s="9">
        <f>'AB Touchpoint System Workbook'!M1063</f>
        <v>0</v>
      </c>
      <c r="B1052" s="12" t="str">
        <f t="shared" si="32"/>
        <v>00</v>
      </c>
      <c r="C1052" s="12" t="b">
        <f>IF(ISNUMBER(SEARCH(Q$1,$B1052)),MAX(C$1:C1051)+1)</f>
        <v>0</v>
      </c>
      <c r="D1052" s="12" t="b">
        <f>IF(ISNUMBER(SEARCH(R$1,$B1052)),MAX(D$1:D1051)+1)</f>
        <v>0</v>
      </c>
      <c r="E1052" s="12" t="b">
        <f>IF(ISNUMBER(SEARCH(S$1,$B1052)),MAX(E$1:E1051)+1)</f>
        <v>0</v>
      </c>
      <c r="F1052" s="12" t="b">
        <f>IF(ISNUMBER(SEARCH(T$1,$B1052)),MAX(F$1:F1051)+1)</f>
        <v>0</v>
      </c>
      <c r="G1052" s="12" t="b">
        <f>IF(ISNUMBER(SEARCH(U$1,$B1052)),MAX(G$1:G1051)+1)</f>
        <v>0</v>
      </c>
      <c r="H1052" s="12" t="b">
        <f>IF(ISNUMBER(SEARCH(V$1,$B1052)),MAX(H$1:H1051)+1)</f>
        <v>0</v>
      </c>
      <c r="I1052" s="12" t="b">
        <f>IF(ISNUMBER(SEARCH(W$1,$B1052)),MAX(I$1:I1051)+1)</f>
        <v>0</v>
      </c>
      <c r="J1052" s="12" t="b">
        <f>IF(ISNUMBER(SEARCH(X$1,$B1052)),MAX(J$1:J1051)+1)</f>
        <v>0</v>
      </c>
      <c r="K1052" s="12" t="b">
        <f>IF(ISNUMBER(SEARCH(Y$1,$B1052)),MAX(K$1:K1051)+1)</f>
        <v>0</v>
      </c>
      <c r="L1052" s="12" t="b">
        <f>IF(ISNUMBER(SEARCH(Z$1,$B1052)),MAX(L$1:L1051)+1)</f>
        <v>0</v>
      </c>
      <c r="M1052" s="12" t="b">
        <f>IF(ISNUMBER(SEARCH(AA$1,$B1052)),MAX(M$1:M1051)+1)</f>
        <v>0</v>
      </c>
      <c r="N1052" s="12" t="b">
        <f>IF(ISNUMBER(SEARCH(AB$1,$B1052)),MAX(N$1:N1051)+1)</f>
        <v>0</v>
      </c>
      <c r="O1052" s="12">
        <f>'AB Touchpoint System Workbook'!K1063</f>
        <v>0</v>
      </c>
      <c r="P1052" s="13">
        <f t="shared" si="33"/>
        <v>1051</v>
      </c>
    </row>
    <row r="1053" spans="1:16" x14ac:dyDescent="0.15">
      <c r="A1053" s="9">
        <f>'AB Touchpoint System Workbook'!M1064</f>
        <v>0</v>
      </c>
      <c r="B1053" s="12" t="str">
        <f t="shared" si="32"/>
        <v>00</v>
      </c>
      <c r="C1053" s="12" t="b">
        <f>IF(ISNUMBER(SEARCH(Q$1,$B1053)),MAX(C$1:C1052)+1)</f>
        <v>0</v>
      </c>
      <c r="D1053" s="12" t="b">
        <f>IF(ISNUMBER(SEARCH(R$1,$B1053)),MAX(D$1:D1052)+1)</f>
        <v>0</v>
      </c>
      <c r="E1053" s="12" t="b">
        <f>IF(ISNUMBER(SEARCH(S$1,$B1053)),MAX(E$1:E1052)+1)</f>
        <v>0</v>
      </c>
      <c r="F1053" s="12" t="b">
        <f>IF(ISNUMBER(SEARCH(T$1,$B1053)),MAX(F$1:F1052)+1)</f>
        <v>0</v>
      </c>
      <c r="G1053" s="12" t="b">
        <f>IF(ISNUMBER(SEARCH(U$1,$B1053)),MAX(G$1:G1052)+1)</f>
        <v>0</v>
      </c>
      <c r="H1053" s="12" t="b">
        <f>IF(ISNUMBER(SEARCH(V$1,$B1053)),MAX(H$1:H1052)+1)</f>
        <v>0</v>
      </c>
      <c r="I1053" s="12" t="b">
        <f>IF(ISNUMBER(SEARCH(W$1,$B1053)),MAX(I$1:I1052)+1)</f>
        <v>0</v>
      </c>
      <c r="J1053" s="12" t="b">
        <f>IF(ISNUMBER(SEARCH(X$1,$B1053)),MAX(J$1:J1052)+1)</f>
        <v>0</v>
      </c>
      <c r="K1053" s="12" t="b">
        <f>IF(ISNUMBER(SEARCH(Y$1,$B1053)),MAX(K$1:K1052)+1)</f>
        <v>0</v>
      </c>
      <c r="L1053" s="12" t="b">
        <f>IF(ISNUMBER(SEARCH(Z$1,$B1053)),MAX(L$1:L1052)+1)</f>
        <v>0</v>
      </c>
      <c r="M1053" s="12" t="b">
        <f>IF(ISNUMBER(SEARCH(AA$1,$B1053)),MAX(M$1:M1052)+1)</f>
        <v>0</v>
      </c>
      <c r="N1053" s="12" t="b">
        <f>IF(ISNUMBER(SEARCH(AB$1,$B1053)),MAX(N$1:N1052)+1)</f>
        <v>0</v>
      </c>
      <c r="O1053" s="12">
        <f>'AB Touchpoint System Workbook'!K1064</f>
        <v>0</v>
      </c>
      <c r="P1053" s="13">
        <f t="shared" si="33"/>
        <v>1052</v>
      </c>
    </row>
    <row r="1054" spans="1:16" x14ac:dyDescent="0.15">
      <c r="A1054" s="9">
        <f>'AB Touchpoint System Workbook'!M1065</f>
        <v>0</v>
      </c>
      <c r="B1054" s="12" t="str">
        <f t="shared" si="32"/>
        <v>00</v>
      </c>
      <c r="C1054" s="12" t="b">
        <f>IF(ISNUMBER(SEARCH(Q$1,$B1054)),MAX(C$1:C1053)+1)</f>
        <v>0</v>
      </c>
      <c r="D1054" s="12" t="b">
        <f>IF(ISNUMBER(SEARCH(R$1,$B1054)),MAX(D$1:D1053)+1)</f>
        <v>0</v>
      </c>
      <c r="E1054" s="12" t="b">
        <f>IF(ISNUMBER(SEARCH(S$1,$B1054)),MAX(E$1:E1053)+1)</f>
        <v>0</v>
      </c>
      <c r="F1054" s="12" t="b">
        <f>IF(ISNUMBER(SEARCH(T$1,$B1054)),MAX(F$1:F1053)+1)</f>
        <v>0</v>
      </c>
      <c r="G1054" s="12" t="b">
        <f>IF(ISNUMBER(SEARCH(U$1,$B1054)),MAX(G$1:G1053)+1)</f>
        <v>0</v>
      </c>
      <c r="H1054" s="12" t="b">
        <f>IF(ISNUMBER(SEARCH(V$1,$B1054)),MAX(H$1:H1053)+1)</f>
        <v>0</v>
      </c>
      <c r="I1054" s="12" t="b">
        <f>IF(ISNUMBER(SEARCH(W$1,$B1054)),MAX(I$1:I1053)+1)</f>
        <v>0</v>
      </c>
      <c r="J1054" s="12" t="b">
        <f>IF(ISNUMBER(SEARCH(X$1,$B1054)),MAX(J$1:J1053)+1)</f>
        <v>0</v>
      </c>
      <c r="K1054" s="12" t="b">
        <f>IF(ISNUMBER(SEARCH(Y$1,$B1054)),MAX(K$1:K1053)+1)</f>
        <v>0</v>
      </c>
      <c r="L1054" s="12" t="b">
        <f>IF(ISNUMBER(SEARCH(Z$1,$B1054)),MAX(L$1:L1053)+1)</f>
        <v>0</v>
      </c>
      <c r="M1054" s="12" t="b">
        <f>IF(ISNUMBER(SEARCH(AA$1,$B1054)),MAX(M$1:M1053)+1)</f>
        <v>0</v>
      </c>
      <c r="N1054" s="12" t="b">
        <f>IF(ISNUMBER(SEARCH(AB$1,$B1054)),MAX(N$1:N1053)+1)</f>
        <v>0</v>
      </c>
      <c r="O1054" s="12">
        <f>'AB Touchpoint System Workbook'!K1065</f>
        <v>0</v>
      </c>
      <c r="P1054" s="13">
        <f t="shared" si="33"/>
        <v>1053</v>
      </c>
    </row>
    <row r="1055" spans="1:16" x14ac:dyDescent="0.15">
      <c r="A1055" s="9">
        <f>'AB Touchpoint System Workbook'!M1066</f>
        <v>0</v>
      </c>
      <c r="B1055" s="12" t="str">
        <f t="shared" si="32"/>
        <v>00</v>
      </c>
      <c r="C1055" s="12" t="b">
        <f>IF(ISNUMBER(SEARCH(Q$1,$B1055)),MAX(C$1:C1054)+1)</f>
        <v>0</v>
      </c>
      <c r="D1055" s="12" t="b">
        <f>IF(ISNUMBER(SEARCH(R$1,$B1055)),MAX(D$1:D1054)+1)</f>
        <v>0</v>
      </c>
      <c r="E1055" s="12" t="b">
        <f>IF(ISNUMBER(SEARCH(S$1,$B1055)),MAX(E$1:E1054)+1)</f>
        <v>0</v>
      </c>
      <c r="F1055" s="12" t="b">
        <f>IF(ISNUMBER(SEARCH(T$1,$B1055)),MAX(F$1:F1054)+1)</f>
        <v>0</v>
      </c>
      <c r="G1055" s="12" t="b">
        <f>IF(ISNUMBER(SEARCH(U$1,$B1055)),MAX(G$1:G1054)+1)</f>
        <v>0</v>
      </c>
      <c r="H1055" s="12" t="b">
        <f>IF(ISNUMBER(SEARCH(V$1,$B1055)),MAX(H$1:H1054)+1)</f>
        <v>0</v>
      </c>
      <c r="I1055" s="12" t="b">
        <f>IF(ISNUMBER(SEARCH(W$1,$B1055)),MAX(I$1:I1054)+1)</f>
        <v>0</v>
      </c>
      <c r="J1055" s="12" t="b">
        <f>IF(ISNUMBER(SEARCH(X$1,$B1055)),MAX(J$1:J1054)+1)</f>
        <v>0</v>
      </c>
      <c r="K1055" s="12" t="b">
        <f>IF(ISNUMBER(SEARCH(Y$1,$B1055)),MAX(K$1:K1054)+1)</f>
        <v>0</v>
      </c>
      <c r="L1055" s="12" t="b">
        <f>IF(ISNUMBER(SEARCH(Z$1,$B1055)),MAX(L$1:L1054)+1)</f>
        <v>0</v>
      </c>
      <c r="M1055" s="12" t="b">
        <f>IF(ISNUMBER(SEARCH(AA$1,$B1055)),MAX(M$1:M1054)+1)</f>
        <v>0</v>
      </c>
      <c r="N1055" s="12" t="b">
        <f>IF(ISNUMBER(SEARCH(AB$1,$B1055)),MAX(N$1:N1054)+1)</f>
        <v>0</v>
      </c>
      <c r="O1055" s="12">
        <f>'AB Touchpoint System Workbook'!K1066</f>
        <v>0</v>
      </c>
      <c r="P1055" s="13">
        <f t="shared" si="33"/>
        <v>1054</v>
      </c>
    </row>
    <row r="1056" spans="1:16" x14ac:dyDescent="0.15">
      <c r="A1056" s="9">
        <f>'AB Touchpoint System Workbook'!M1067</f>
        <v>0</v>
      </c>
      <c r="B1056" s="12" t="str">
        <f t="shared" si="32"/>
        <v>00</v>
      </c>
      <c r="C1056" s="12" t="b">
        <f>IF(ISNUMBER(SEARCH(Q$1,$B1056)),MAX(C$1:C1055)+1)</f>
        <v>0</v>
      </c>
      <c r="D1056" s="12" t="b">
        <f>IF(ISNUMBER(SEARCH(R$1,$B1056)),MAX(D$1:D1055)+1)</f>
        <v>0</v>
      </c>
      <c r="E1056" s="12" t="b">
        <f>IF(ISNUMBER(SEARCH(S$1,$B1056)),MAX(E$1:E1055)+1)</f>
        <v>0</v>
      </c>
      <c r="F1056" s="12" t="b">
        <f>IF(ISNUMBER(SEARCH(T$1,$B1056)),MAX(F$1:F1055)+1)</f>
        <v>0</v>
      </c>
      <c r="G1056" s="12" t="b">
        <f>IF(ISNUMBER(SEARCH(U$1,$B1056)),MAX(G$1:G1055)+1)</f>
        <v>0</v>
      </c>
      <c r="H1056" s="12" t="b">
        <f>IF(ISNUMBER(SEARCH(V$1,$B1056)),MAX(H$1:H1055)+1)</f>
        <v>0</v>
      </c>
      <c r="I1056" s="12" t="b">
        <f>IF(ISNUMBER(SEARCH(W$1,$B1056)),MAX(I$1:I1055)+1)</f>
        <v>0</v>
      </c>
      <c r="J1056" s="12" t="b">
        <f>IF(ISNUMBER(SEARCH(X$1,$B1056)),MAX(J$1:J1055)+1)</f>
        <v>0</v>
      </c>
      <c r="K1056" s="12" t="b">
        <f>IF(ISNUMBER(SEARCH(Y$1,$B1056)),MAX(K$1:K1055)+1)</f>
        <v>0</v>
      </c>
      <c r="L1056" s="12" t="b">
        <f>IF(ISNUMBER(SEARCH(Z$1,$B1056)),MAX(L$1:L1055)+1)</f>
        <v>0</v>
      </c>
      <c r="M1056" s="12" t="b">
        <f>IF(ISNUMBER(SEARCH(AA$1,$B1056)),MAX(M$1:M1055)+1)</f>
        <v>0</v>
      </c>
      <c r="N1056" s="12" t="b">
        <f>IF(ISNUMBER(SEARCH(AB$1,$B1056)),MAX(N$1:N1055)+1)</f>
        <v>0</v>
      </c>
      <c r="O1056" s="12">
        <f>'AB Touchpoint System Workbook'!K1067</f>
        <v>0</v>
      </c>
      <c r="P1056" s="13">
        <f t="shared" si="33"/>
        <v>1055</v>
      </c>
    </row>
    <row r="1057" spans="1:16" x14ac:dyDescent="0.15">
      <c r="A1057" s="9">
        <f>'AB Touchpoint System Workbook'!M1068</f>
        <v>0</v>
      </c>
      <c r="B1057" s="12" t="str">
        <f t="shared" si="32"/>
        <v>00</v>
      </c>
      <c r="C1057" s="12" t="b">
        <f>IF(ISNUMBER(SEARCH(Q$1,$B1057)),MAX(C$1:C1056)+1)</f>
        <v>0</v>
      </c>
      <c r="D1057" s="12" t="b">
        <f>IF(ISNUMBER(SEARCH(R$1,$B1057)),MAX(D$1:D1056)+1)</f>
        <v>0</v>
      </c>
      <c r="E1057" s="12" t="b">
        <f>IF(ISNUMBER(SEARCH(S$1,$B1057)),MAX(E$1:E1056)+1)</f>
        <v>0</v>
      </c>
      <c r="F1057" s="12" t="b">
        <f>IF(ISNUMBER(SEARCH(T$1,$B1057)),MAX(F$1:F1056)+1)</f>
        <v>0</v>
      </c>
      <c r="G1057" s="12" t="b">
        <f>IF(ISNUMBER(SEARCH(U$1,$B1057)),MAX(G$1:G1056)+1)</f>
        <v>0</v>
      </c>
      <c r="H1057" s="12" t="b">
        <f>IF(ISNUMBER(SEARCH(V$1,$B1057)),MAX(H$1:H1056)+1)</f>
        <v>0</v>
      </c>
      <c r="I1057" s="12" t="b">
        <f>IF(ISNUMBER(SEARCH(W$1,$B1057)),MAX(I$1:I1056)+1)</f>
        <v>0</v>
      </c>
      <c r="J1057" s="12" t="b">
        <f>IF(ISNUMBER(SEARCH(X$1,$B1057)),MAX(J$1:J1056)+1)</f>
        <v>0</v>
      </c>
      <c r="K1057" s="12" t="b">
        <f>IF(ISNUMBER(SEARCH(Y$1,$B1057)),MAX(K$1:K1056)+1)</f>
        <v>0</v>
      </c>
      <c r="L1057" s="12" t="b">
        <f>IF(ISNUMBER(SEARCH(Z$1,$B1057)),MAX(L$1:L1056)+1)</f>
        <v>0</v>
      </c>
      <c r="M1057" s="12" t="b">
        <f>IF(ISNUMBER(SEARCH(AA$1,$B1057)),MAX(M$1:M1056)+1)</f>
        <v>0</v>
      </c>
      <c r="N1057" s="12" t="b">
        <f>IF(ISNUMBER(SEARCH(AB$1,$B1057)),MAX(N$1:N1056)+1)</f>
        <v>0</v>
      </c>
      <c r="O1057" s="12">
        <f>'AB Touchpoint System Workbook'!K1068</f>
        <v>0</v>
      </c>
      <c r="P1057" s="13">
        <f t="shared" si="33"/>
        <v>1056</v>
      </c>
    </row>
    <row r="1058" spans="1:16" x14ac:dyDescent="0.15">
      <c r="A1058" s="9">
        <f>'AB Touchpoint System Workbook'!M1069</f>
        <v>0</v>
      </c>
      <c r="B1058" s="12" t="str">
        <f t="shared" si="32"/>
        <v>00</v>
      </c>
      <c r="C1058" s="12" t="b">
        <f>IF(ISNUMBER(SEARCH(Q$1,$B1058)),MAX(C$1:C1057)+1)</f>
        <v>0</v>
      </c>
      <c r="D1058" s="12" t="b">
        <f>IF(ISNUMBER(SEARCH(R$1,$B1058)),MAX(D$1:D1057)+1)</f>
        <v>0</v>
      </c>
      <c r="E1058" s="12" t="b">
        <f>IF(ISNUMBER(SEARCH(S$1,$B1058)),MAX(E$1:E1057)+1)</f>
        <v>0</v>
      </c>
      <c r="F1058" s="12" t="b">
        <f>IF(ISNUMBER(SEARCH(T$1,$B1058)),MAX(F$1:F1057)+1)</f>
        <v>0</v>
      </c>
      <c r="G1058" s="12" t="b">
        <f>IF(ISNUMBER(SEARCH(U$1,$B1058)),MAX(G$1:G1057)+1)</f>
        <v>0</v>
      </c>
      <c r="H1058" s="12" t="b">
        <f>IF(ISNUMBER(SEARCH(V$1,$B1058)),MAX(H$1:H1057)+1)</f>
        <v>0</v>
      </c>
      <c r="I1058" s="12" t="b">
        <f>IF(ISNUMBER(SEARCH(W$1,$B1058)),MAX(I$1:I1057)+1)</f>
        <v>0</v>
      </c>
      <c r="J1058" s="12" t="b">
        <f>IF(ISNUMBER(SEARCH(X$1,$B1058)),MAX(J$1:J1057)+1)</f>
        <v>0</v>
      </c>
      <c r="K1058" s="12" t="b">
        <f>IF(ISNUMBER(SEARCH(Y$1,$B1058)),MAX(K$1:K1057)+1)</f>
        <v>0</v>
      </c>
      <c r="L1058" s="12" t="b">
        <f>IF(ISNUMBER(SEARCH(Z$1,$B1058)),MAX(L$1:L1057)+1)</f>
        <v>0</v>
      </c>
      <c r="M1058" s="12" t="b">
        <f>IF(ISNUMBER(SEARCH(AA$1,$B1058)),MAX(M$1:M1057)+1)</f>
        <v>0</v>
      </c>
      <c r="N1058" s="12" t="b">
        <f>IF(ISNUMBER(SEARCH(AB$1,$B1058)),MAX(N$1:N1057)+1)</f>
        <v>0</v>
      </c>
      <c r="O1058" s="12">
        <f>'AB Touchpoint System Workbook'!K1069</f>
        <v>0</v>
      </c>
      <c r="P1058" s="13">
        <f t="shared" si="33"/>
        <v>1057</v>
      </c>
    </row>
    <row r="1059" spans="1:16" x14ac:dyDescent="0.15">
      <c r="A1059" s="9">
        <f>'AB Touchpoint System Workbook'!M1070</f>
        <v>0</v>
      </c>
      <c r="B1059" s="12" t="str">
        <f t="shared" si="32"/>
        <v>00</v>
      </c>
      <c r="C1059" s="12" t="b">
        <f>IF(ISNUMBER(SEARCH(Q$1,$B1059)),MAX(C$1:C1058)+1)</f>
        <v>0</v>
      </c>
      <c r="D1059" s="12" t="b">
        <f>IF(ISNUMBER(SEARCH(R$1,$B1059)),MAX(D$1:D1058)+1)</f>
        <v>0</v>
      </c>
      <c r="E1059" s="12" t="b">
        <f>IF(ISNUMBER(SEARCH(S$1,$B1059)),MAX(E$1:E1058)+1)</f>
        <v>0</v>
      </c>
      <c r="F1059" s="12" t="b">
        <f>IF(ISNUMBER(SEARCH(T$1,$B1059)),MAX(F$1:F1058)+1)</f>
        <v>0</v>
      </c>
      <c r="G1059" s="12" t="b">
        <f>IF(ISNUMBER(SEARCH(U$1,$B1059)),MAX(G$1:G1058)+1)</f>
        <v>0</v>
      </c>
      <c r="H1059" s="12" t="b">
        <f>IF(ISNUMBER(SEARCH(V$1,$B1059)),MAX(H$1:H1058)+1)</f>
        <v>0</v>
      </c>
      <c r="I1059" s="12" t="b">
        <f>IF(ISNUMBER(SEARCH(W$1,$B1059)),MAX(I$1:I1058)+1)</f>
        <v>0</v>
      </c>
      <c r="J1059" s="12" t="b">
        <f>IF(ISNUMBER(SEARCH(X$1,$B1059)),MAX(J$1:J1058)+1)</f>
        <v>0</v>
      </c>
      <c r="K1059" s="12" t="b">
        <f>IF(ISNUMBER(SEARCH(Y$1,$B1059)),MAX(K$1:K1058)+1)</f>
        <v>0</v>
      </c>
      <c r="L1059" s="12" t="b">
        <f>IF(ISNUMBER(SEARCH(Z$1,$B1059)),MAX(L$1:L1058)+1)</f>
        <v>0</v>
      </c>
      <c r="M1059" s="12" t="b">
        <f>IF(ISNUMBER(SEARCH(AA$1,$B1059)),MAX(M$1:M1058)+1)</f>
        <v>0</v>
      </c>
      <c r="N1059" s="12" t="b">
        <f>IF(ISNUMBER(SEARCH(AB$1,$B1059)),MAX(N$1:N1058)+1)</f>
        <v>0</v>
      </c>
      <c r="O1059" s="12">
        <f>'AB Touchpoint System Workbook'!K1070</f>
        <v>0</v>
      </c>
      <c r="P1059" s="13">
        <f t="shared" si="33"/>
        <v>1058</v>
      </c>
    </row>
    <row r="1060" spans="1:16" x14ac:dyDescent="0.15">
      <c r="A1060" s="9">
        <f>'AB Touchpoint System Workbook'!M1071</f>
        <v>0</v>
      </c>
      <c r="B1060" s="12" t="str">
        <f t="shared" si="32"/>
        <v>00</v>
      </c>
      <c r="C1060" s="12" t="b">
        <f>IF(ISNUMBER(SEARCH(Q$1,$B1060)),MAX(C$1:C1059)+1)</f>
        <v>0</v>
      </c>
      <c r="D1060" s="12" t="b">
        <f>IF(ISNUMBER(SEARCH(R$1,$B1060)),MAX(D$1:D1059)+1)</f>
        <v>0</v>
      </c>
      <c r="E1060" s="12" t="b">
        <f>IF(ISNUMBER(SEARCH(S$1,$B1060)),MAX(E$1:E1059)+1)</f>
        <v>0</v>
      </c>
      <c r="F1060" s="12" t="b">
        <f>IF(ISNUMBER(SEARCH(T$1,$B1060)),MAX(F$1:F1059)+1)</f>
        <v>0</v>
      </c>
      <c r="G1060" s="12" t="b">
        <f>IF(ISNUMBER(SEARCH(U$1,$B1060)),MAX(G$1:G1059)+1)</f>
        <v>0</v>
      </c>
      <c r="H1060" s="12" t="b">
        <f>IF(ISNUMBER(SEARCH(V$1,$B1060)),MAX(H$1:H1059)+1)</f>
        <v>0</v>
      </c>
      <c r="I1060" s="12" t="b">
        <f>IF(ISNUMBER(SEARCH(W$1,$B1060)),MAX(I$1:I1059)+1)</f>
        <v>0</v>
      </c>
      <c r="J1060" s="12" t="b">
        <f>IF(ISNUMBER(SEARCH(X$1,$B1060)),MAX(J$1:J1059)+1)</f>
        <v>0</v>
      </c>
      <c r="K1060" s="12" t="b">
        <f>IF(ISNUMBER(SEARCH(Y$1,$B1060)),MAX(K$1:K1059)+1)</f>
        <v>0</v>
      </c>
      <c r="L1060" s="12" t="b">
        <f>IF(ISNUMBER(SEARCH(Z$1,$B1060)),MAX(L$1:L1059)+1)</f>
        <v>0</v>
      </c>
      <c r="M1060" s="12" t="b">
        <f>IF(ISNUMBER(SEARCH(AA$1,$B1060)),MAX(M$1:M1059)+1)</f>
        <v>0</v>
      </c>
      <c r="N1060" s="12" t="b">
        <f>IF(ISNUMBER(SEARCH(AB$1,$B1060)),MAX(N$1:N1059)+1)</f>
        <v>0</v>
      </c>
      <c r="O1060" s="12">
        <f>'AB Touchpoint System Workbook'!K1071</f>
        <v>0</v>
      </c>
      <c r="P1060" s="13">
        <f t="shared" si="33"/>
        <v>1059</v>
      </c>
    </row>
    <row r="1061" spans="1:16" x14ac:dyDescent="0.15">
      <c r="A1061" s="9">
        <f>'AB Touchpoint System Workbook'!M1072</f>
        <v>0</v>
      </c>
      <c r="B1061" s="12" t="str">
        <f t="shared" si="32"/>
        <v>00</v>
      </c>
      <c r="C1061" s="12" t="b">
        <f>IF(ISNUMBER(SEARCH(Q$1,$B1061)),MAX(C$1:C1060)+1)</f>
        <v>0</v>
      </c>
      <c r="D1061" s="12" t="b">
        <f>IF(ISNUMBER(SEARCH(R$1,$B1061)),MAX(D$1:D1060)+1)</f>
        <v>0</v>
      </c>
      <c r="E1061" s="12" t="b">
        <f>IF(ISNUMBER(SEARCH(S$1,$B1061)),MAX(E$1:E1060)+1)</f>
        <v>0</v>
      </c>
      <c r="F1061" s="12" t="b">
        <f>IF(ISNUMBER(SEARCH(T$1,$B1061)),MAX(F$1:F1060)+1)</f>
        <v>0</v>
      </c>
      <c r="G1061" s="12" t="b">
        <f>IF(ISNUMBER(SEARCH(U$1,$B1061)),MAX(G$1:G1060)+1)</f>
        <v>0</v>
      </c>
      <c r="H1061" s="12" t="b">
        <f>IF(ISNUMBER(SEARCH(V$1,$B1061)),MAX(H$1:H1060)+1)</f>
        <v>0</v>
      </c>
      <c r="I1061" s="12" t="b">
        <f>IF(ISNUMBER(SEARCH(W$1,$B1061)),MAX(I$1:I1060)+1)</f>
        <v>0</v>
      </c>
      <c r="J1061" s="12" t="b">
        <f>IF(ISNUMBER(SEARCH(X$1,$B1061)),MAX(J$1:J1060)+1)</f>
        <v>0</v>
      </c>
      <c r="K1061" s="12" t="b">
        <f>IF(ISNUMBER(SEARCH(Y$1,$B1061)),MAX(K$1:K1060)+1)</f>
        <v>0</v>
      </c>
      <c r="L1061" s="12" t="b">
        <f>IF(ISNUMBER(SEARCH(Z$1,$B1061)),MAX(L$1:L1060)+1)</f>
        <v>0</v>
      </c>
      <c r="M1061" s="12" t="b">
        <f>IF(ISNUMBER(SEARCH(AA$1,$B1061)),MAX(M$1:M1060)+1)</f>
        <v>0</v>
      </c>
      <c r="N1061" s="12" t="b">
        <f>IF(ISNUMBER(SEARCH(AB$1,$B1061)),MAX(N$1:N1060)+1)</f>
        <v>0</v>
      </c>
      <c r="O1061" s="12">
        <f>'AB Touchpoint System Workbook'!K1072</f>
        <v>0</v>
      </c>
      <c r="P1061" s="13">
        <f t="shared" si="33"/>
        <v>1060</v>
      </c>
    </row>
    <row r="1062" spans="1:16" x14ac:dyDescent="0.15">
      <c r="A1062" s="9">
        <f>'AB Touchpoint System Workbook'!M1073</f>
        <v>0</v>
      </c>
      <c r="B1062" s="12" t="str">
        <f t="shared" si="32"/>
        <v>00</v>
      </c>
      <c r="C1062" s="12" t="b">
        <f>IF(ISNUMBER(SEARCH(Q$1,$B1062)),MAX(C$1:C1061)+1)</f>
        <v>0</v>
      </c>
      <c r="D1062" s="12" t="b">
        <f>IF(ISNUMBER(SEARCH(R$1,$B1062)),MAX(D$1:D1061)+1)</f>
        <v>0</v>
      </c>
      <c r="E1062" s="12" t="b">
        <f>IF(ISNUMBER(SEARCH(S$1,$B1062)),MAX(E$1:E1061)+1)</f>
        <v>0</v>
      </c>
      <c r="F1062" s="12" t="b">
        <f>IF(ISNUMBER(SEARCH(T$1,$B1062)),MAX(F$1:F1061)+1)</f>
        <v>0</v>
      </c>
      <c r="G1062" s="12" t="b">
        <f>IF(ISNUMBER(SEARCH(U$1,$B1062)),MAX(G$1:G1061)+1)</f>
        <v>0</v>
      </c>
      <c r="H1062" s="12" t="b">
        <f>IF(ISNUMBER(SEARCH(V$1,$B1062)),MAX(H$1:H1061)+1)</f>
        <v>0</v>
      </c>
      <c r="I1062" s="12" t="b">
        <f>IF(ISNUMBER(SEARCH(W$1,$B1062)),MAX(I$1:I1061)+1)</f>
        <v>0</v>
      </c>
      <c r="J1062" s="12" t="b">
        <f>IF(ISNUMBER(SEARCH(X$1,$B1062)),MAX(J$1:J1061)+1)</f>
        <v>0</v>
      </c>
      <c r="K1062" s="12" t="b">
        <f>IF(ISNUMBER(SEARCH(Y$1,$B1062)),MAX(K$1:K1061)+1)</f>
        <v>0</v>
      </c>
      <c r="L1062" s="12" t="b">
        <f>IF(ISNUMBER(SEARCH(Z$1,$B1062)),MAX(L$1:L1061)+1)</f>
        <v>0</v>
      </c>
      <c r="M1062" s="12" t="b">
        <f>IF(ISNUMBER(SEARCH(AA$1,$B1062)),MAX(M$1:M1061)+1)</f>
        <v>0</v>
      </c>
      <c r="N1062" s="12" t="b">
        <f>IF(ISNUMBER(SEARCH(AB$1,$B1062)),MAX(N$1:N1061)+1)</f>
        <v>0</v>
      </c>
      <c r="O1062" s="12">
        <f>'AB Touchpoint System Workbook'!K1073</f>
        <v>0</v>
      </c>
      <c r="P1062" s="13">
        <f t="shared" si="33"/>
        <v>1061</v>
      </c>
    </row>
    <row r="1063" spans="1:16" x14ac:dyDescent="0.15">
      <c r="A1063" s="9">
        <f>'AB Touchpoint System Workbook'!M1074</f>
        <v>0</v>
      </c>
      <c r="B1063" s="12" t="str">
        <f t="shared" si="32"/>
        <v>00</v>
      </c>
      <c r="C1063" s="12" t="b">
        <f>IF(ISNUMBER(SEARCH(Q$1,$B1063)),MAX(C$1:C1062)+1)</f>
        <v>0</v>
      </c>
      <c r="D1063" s="12" t="b">
        <f>IF(ISNUMBER(SEARCH(R$1,$B1063)),MAX(D$1:D1062)+1)</f>
        <v>0</v>
      </c>
      <c r="E1063" s="12" t="b">
        <f>IF(ISNUMBER(SEARCH(S$1,$B1063)),MAX(E$1:E1062)+1)</f>
        <v>0</v>
      </c>
      <c r="F1063" s="12" t="b">
        <f>IF(ISNUMBER(SEARCH(T$1,$B1063)),MAX(F$1:F1062)+1)</f>
        <v>0</v>
      </c>
      <c r="G1063" s="12" t="b">
        <f>IF(ISNUMBER(SEARCH(U$1,$B1063)),MAX(G$1:G1062)+1)</f>
        <v>0</v>
      </c>
      <c r="H1063" s="12" t="b">
        <f>IF(ISNUMBER(SEARCH(V$1,$B1063)),MAX(H$1:H1062)+1)</f>
        <v>0</v>
      </c>
      <c r="I1063" s="12" t="b">
        <f>IF(ISNUMBER(SEARCH(W$1,$B1063)),MAX(I$1:I1062)+1)</f>
        <v>0</v>
      </c>
      <c r="J1063" s="12" t="b">
        <f>IF(ISNUMBER(SEARCH(X$1,$B1063)),MAX(J$1:J1062)+1)</f>
        <v>0</v>
      </c>
      <c r="K1063" s="12" t="b">
        <f>IF(ISNUMBER(SEARCH(Y$1,$B1063)),MAX(K$1:K1062)+1)</f>
        <v>0</v>
      </c>
      <c r="L1063" s="12" t="b">
        <f>IF(ISNUMBER(SEARCH(Z$1,$B1063)),MAX(L$1:L1062)+1)</f>
        <v>0</v>
      </c>
      <c r="M1063" s="12" t="b">
        <f>IF(ISNUMBER(SEARCH(AA$1,$B1063)),MAX(M$1:M1062)+1)</f>
        <v>0</v>
      </c>
      <c r="N1063" s="12" t="b">
        <f>IF(ISNUMBER(SEARCH(AB$1,$B1063)),MAX(N$1:N1062)+1)</f>
        <v>0</v>
      </c>
      <c r="O1063" s="12">
        <f>'AB Touchpoint System Workbook'!K1074</f>
        <v>0</v>
      </c>
      <c r="P1063" s="13">
        <f t="shared" si="33"/>
        <v>1062</v>
      </c>
    </row>
    <row r="1064" spans="1:16" x14ac:dyDescent="0.15">
      <c r="A1064" s="9">
        <f>'AB Touchpoint System Workbook'!M1075</f>
        <v>0</v>
      </c>
      <c r="B1064" s="12" t="str">
        <f t="shared" si="32"/>
        <v>00</v>
      </c>
      <c r="C1064" s="12" t="b">
        <f>IF(ISNUMBER(SEARCH(Q$1,$B1064)),MAX(C$1:C1063)+1)</f>
        <v>0</v>
      </c>
      <c r="D1064" s="12" t="b">
        <f>IF(ISNUMBER(SEARCH(R$1,$B1064)),MAX(D$1:D1063)+1)</f>
        <v>0</v>
      </c>
      <c r="E1064" s="12" t="b">
        <f>IF(ISNUMBER(SEARCH(S$1,$B1064)),MAX(E$1:E1063)+1)</f>
        <v>0</v>
      </c>
      <c r="F1064" s="12" t="b">
        <f>IF(ISNUMBER(SEARCH(T$1,$B1064)),MAX(F$1:F1063)+1)</f>
        <v>0</v>
      </c>
      <c r="G1064" s="12" t="b">
        <f>IF(ISNUMBER(SEARCH(U$1,$B1064)),MAX(G$1:G1063)+1)</f>
        <v>0</v>
      </c>
      <c r="H1064" s="12" t="b">
        <f>IF(ISNUMBER(SEARCH(V$1,$B1064)),MAX(H$1:H1063)+1)</f>
        <v>0</v>
      </c>
      <c r="I1064" s="12" t="b">
        <f>IF(ISNUMBER(SEARCH(W$1,$B1064)),MAX(I$1:I1063)+1)</f>
        <v>0</v>
      </c>
      <c r="J1064" s="12" t="b">
        <f>IF(ISNUMBER(SEARCH(X$1,$B1064)),MAX(J$1:J1063)+1)</f>
        <v>0</v>
      </c>
      <c r="K1064" s="12" t="b">
        <f>IF(ISNUMBER(SEARCH(Y$1,$B1064)),MAX(K$1:K1063)+1)</f>
        <v>0</v>
      </c>
      <c r="L1064" s="12" t="b">
        <f>IF(ISNUMBER(SEARCH(Z$1,$B1064)),MAX(L$1:L1063)+1)</f>
        <v>0</v>
      </c>
      <c r="M1064" s="12" t="b">
        <f>IF(ISNUMBER(SEARCH(AA$1,$B1064)),MAX(M$1:M1063)+1)</f>
        <v>0</v>
      </c>
      <c r="N1064" s="12" t="b">
        <f>IF(ISNUMBER(SEARCH(AB$1,$B1064)),MAX(N$1:N1063)+1)</f>
        <v>0</v>
      </c>
      <c r="O1064" s="12">
        <f>'AB Touchpoint System Workbook'!K1075</f>
        <v>0</v>
      </c>
      <c r="P1064" s="13">
        <f t="shared" si="33"/>
        <v>1063</v>
      </c>
    </row>
    <row r="1065" spans="1:16" x14ac:dyDescent="0.15">
      <c r="A1065" s="9">
        <f>'AB Touchpoint System Workbook'!M1076</f>
        <v>0</v>
      </c>
      <c r="B1065" s="12" t="str">
        <f t="shared" si="32"/>
        <v>00</v>
      </c>
      <c r="C1065" s="12" t="b">
        <f>IF(ISNUMBER(SEARCH(Q$1,$B1065)),MAX(C$1:C1064)+1)</f>
        <v>0</v>
      </c>
      <c r="D1065" s="12" t="b">
        <f>IF(ISNUMBER(SEARCH(R$1,$B1065)),MAX(D$1:D1064)+1)</f>
        <v>0</v>
      </c>
      <c r="E1065" s="12" t="b">
        <f>IF(ISNUMBER(SEARCH(S$1,$B1065)),MAX(E$1:E1064)+1)</f>
        <v>0</v>
      </c>
      <c r="F1065" s="12" t="b">
        <f>IF(ISNUMBER(SEARCH(T$1,$B1065)),MAX(F$1:F1064)+1)</f>
        <v>0</v>
      </c>
      <c r="G1065" s="12" t="b">
        <f>IF(ISNUMBER(SEARCH(U$1,$B1065)),MAX(G$1:G1064)+1)</f>
        <v>0</v>
      </c>
      <c r="H1065" s="12" t="b">
        <f>IF(ISNUMBER(SEARCH(V$1,$B1065)),MAX(H$1:H1064)+1)</f>
        <v>0</v>
      </c>
      <c r="I1065" s="12" t="b">
        <f>IF(ISNUMBER(SEARCH(W$1,$B1065)),MAX(I$1:I1064)+1)</f>
        <v>0</v>
      </c>
      <c r="J1065" s="12" t="b">
        <f>IF(ISNUMBER(SEARCH(X$1,$B1065)),MAX(J$1:J1064)+1)</f>
        <v>0</v>
      </c>
      <c r="K1065" s="12" t="b">
        <f>IF(ISNUMBER(SEARCH(Y$1,$B1065)),MAX(K$1:K1064)+1)</f>
        <v>0</v>
      </c>
      <c r="L1065" s="12" t="b">
        <f>IF(ISNUMBER(SEARCH(Z$1,$B1065)),MAX(L$1:L1064)+1)</f>
        <v>0</v>
      </c>
      <c r="M1065" s="12" t="b">
        <f>IF(ISNUMBER(SEARCH(AA$1,$B1065)),MAX(M$1:M1064)+1)</f>
        <v>0</v>
      </c>
      <c r="N1065" s="12" t="b">
        <f>IF(ISNUMBER(SEARCH(AB$1,$B1065)),MAX(N$1:N1064)+1)</f>
        <v>0</v>
      </c>
      <c r="O1065" s="12">
        <f>'AB Touchpoint System Workbook'!K1076</f>
        <v>0</v>
      </c>
      <c r="P1065" s="13">
        <f t="shared" si="33"/>
        <v>1064</v>
      </c>
    </row>
    <row r="1066" spans="1:16" x14ac:dyDescent="0.15">
      <c r="A1066" s="9">
        <f>'AB Touchpoint System Workbook'!M1077</f>
        <v>0</v>
      </c>
      <c r="B1066" s="12" t="str">
        <f t="shared" si="32"/>
        <v>00</v>
      </c>
      <c r="C1066" s="12" t="b">
        <f>IF(ISNUMBER(SEARCH(Q$1,$B1066)),MAX(C$1:C1065)+1)</f>
        <v>0</v>
      </c>
      <c r="D1066" s="12" t="b">
        <f>IF(ISNUMBER(SEARCH(R$1,$B1066)),MAX(D$1:D1065)+1)</f>
        <v>0</v>
      </c>
      <c r="E1066" s="12" t="b">
        <f>IF(ISNUMBER(SEARCH(S$1,$B1066)),MAX(E$1:E1065)+1)</f>
        <v>0</v>
      </c>
      <c r="F1066" s="12" t="b">
        <f>IF(ISNUMBER(SEARCH(T$1,$B1066)),MAX(F$1:F1065)+1)</f>
        <v>0</v>
      </c>
      <c r="G1066" s="12" t="b">
        <f>IF(ISNUMBER(SEARCH(U$1,$B1066)),MAX(G$1:G1065)+1)</f>
        <v>0</v>
      </c>
      <c r="H1066" s="12" t="b">
        <f>IF(ISNUMBER(SEARCH(V$1,$B1066)),MAX(H$1:H1065)+1)</f>
        <v>0</v>
      </c>
      <c r="I1066" s="12" t="b">
        <f>IF(ISNUMBER(SEARCH(W$1,$B1066)),MAX(I$1:I1065)+1)</f>
        <v>0</v>
      </c>
      <c r="J1066" s="12" t="b">
        <f>IF(ISNUMBER(SEARCH(X$1,$B1066)),MAX(J$1:J1065)+1)</f>
        <v>0</v>
      </c>
      <c r="K1066" s="12" t="b">
        <f>IF(ISNUMBER(SEARCH(Y$1,$B1066)),MAX(K$1:K1065)+1)</f>
        <v>0</v>
      </c>
      <c r="L1066" s="12" t="b">
        <f>IF(ISNUMBER(SEARCH(Z$1,$B1066)),MAX(L$1:L1065)+1)</f>
        <v>0</v>
      </c>
      <c r="M1066" s="12" t="b">
        <f>IF(ISNUMBER(SEARCH(AA$1,$B1066)),MAX(M$1:M1065)+1)</f>
        <v>0</v>
      </c>
      <c r="N1066" s="12" t="b">
        <f>IF(ISNUMBER(SEARCH(AB$1,$B1066)),MAX(N$1:N1065)+1)</f>
        <v>0</v>
      </c>
      <c r="O1066" s="12">
        <f>'AB Touchpoint System Workbook'!K1077</f>
        <v>0</v>
      </c>
      <c r="P1066" s="13">
        <f t="shared" si="33"/>
        <v>1065</v>
      </c>
    </row>
    <row r="1067" spans="1:16" x14ac:dyDescent="0.15">
      <c r="A1067" s="9">
        <f>'AB Touchpoint System Workbook'!M1078</f>
        <v>0</v>
      </c>
      <c r="B1067" s="12" t="str">
        <f t="shared" si="32"/>
        <v>00</v>
      </c>
      <c r="C1067" s="12" t="b">
        <f>IF(ISNUMBER(SEARCH(Q$1,$B1067)),MAX(C$1:C1066)+1)</f>
        <v>0</v>
      </c>
      <c r="D1067" s="12" t="b">
        <f>IF(ISNUMBER(SEARCH(R$1,$B1067)),MAX(D$1:D1066)+1)</f>
        <v>0</v>
      </c>
      <c r="E1067" s="12" t="b">
        <f>IF(ISNUMBER(SEARCH(S$1,$B1067)),MAX(E$1:E1066)+1)</f>
        <v>0</v>
      </c>
      <c r="F1067" s="12" t="b">
        <f>IF(ISNUMBER(SEARCH(T$1,$B1067)),MAX(F$1:F1066)+1)</f>
        <v>0</v>
      </c>
      <c r="G1067" s="12" t="b">
        <f>IF(ISNUMBER(SEARCH(U$1,$B1067)),MAX(G$1:G1066)+1)</f>
        <v>0</v>
      </c>
      <c r="H1067" s="12" t="b">
        <f>IF(ISNUMBER(SEARCH(V$1,$B1067)),MAX(H$1:H1066)+1)</f>
        <v>0</v>
      </c>
      <c r="I1067" s="12" t="b">
        <f>IF(ISNUMBER(SEARCH(W$1,$B1067)),MAX(I$1:I1066)+1)</f>
        <v>0</v>
      </c>
      <c r="J1067" s="12" t="b">
        <f>IF(ISNUMBER(SEARCH(X$1,$B1067)),MAX(J$1:J1066)+1)</f>
        <v>0</v>
      </c>
      <c r="K1067" s="12" t="b">
        <f>IF(ISNUMBER(SEARCH(Y$1,$B1067)),MAX(K$1:K1066)+1)</f>
        <v>0</v>
      </c>
      <c r="L1067" s="12" t="b">
        <f>IF(ISNUMBER(SEARCH(Z$1,$B1067)),MAX(L$1:L1066)+1)</f>
        <v>0</v>
      </c>
      <c r="M1067" s="12" t="b">
        <f>IF(ISNUMBER(SEARCH(AA$1,$B1067)),MAX(M$1:M1066)+1)</f>
        <v>0</v>
      </c>
      <c r="N1067" s="12" t="b">
        <f>IF(ISNUMBER(SEARCH(AB$1,$B1067)),MAX(N$1:N1066)+1)</f>
        <v>0</v>
      </c>
      <c r="O1067" s="12">
        <f>'AB Touchpoint System Workbook'!K1078</f>
        <v>0</v>
      </c>
      <c r="P1067" s="13">
        <f t="shared" si="33"/>
        <v>1066</v>
      </c>
    </row>
    <row r="1068" spans="1:16" x14ac:dyDescent="0.15">
      <c r="A1068" s="9">
        <f>'AB Touchpoint System Workbook'!M1079</f>
        <v>0</v>
      </c>
      <c r="B1068" s="12" t="str">
        <f t="shared" si="32"/>
        <v>00</v>
      </c>
      <c r="C1068" s="12" t="b">
        <f>IF(ISNUMBER(SEARCH(Q$1,$B1068)),MAX(C$1:C1067)+1)</f>
        <v>0</v>
      </c>
      <c r="D1068" s="12" t="b">
        <f>IF(ISNUMBER(SEARCH(R$1,$B1068)),MAX(D$1:D1067)+1)</f>
        <v>0</v>
      </c>
      <c r="E1068" s="12" t="b">
        <f>IF(ISNUMBER(SEARCH(S$1,$B1068)),MAX(E$1:E1067)+1)</f>
        <v>0</v>
      </c>
      <c r="F1068" s="12" t="b">
        <f>IF(ISNUMBER(SEARCH(T$1,$B1068)),MAX(F$1:F1067)+1)</f>
        <v>0</v>
      </c>
      <c r="G1068" s="12" t="b">
        <f>IF(ISNUMBER(SEARCH(U$1,$B1068)),MAX(G$1:G1067)+1)</f>
        <v>0</v>
      </c>
      <c r="H1068" s="12" t="b">
        <f>IF(ISNUMBER(SEARCH(V$1,$B1068)),MAX(H$1:H1067)+1)</f>
        <v>0</v>
      </c>
      <c r="I1068" s="12" t="b">
        <f>IF(ISNUMBER(SEARCH(W$1,$B1068)),MAX(I$1:I1067)+1)</f>
        <v>0</v>
      </c>
      <c r="J1068" s="12" t="b">
        <f>IF(ISNUMBER(SEARCH(X$1,$B1068)),MAX(J$1:J1067)+1)</f>
        <v>0</v>
      </c>
      <c r="K1068" s="12" t="b">
        <f>IF(ISNUMBER(SEARCH(Y$1,$B1068)),MAX(K$1:K1067)+1)</f>
        <v>0</v>
      </c>
      <c r="L1068" s="12" t="b">
        <f>IF(ISNUMBER(SEARCH(Z$1,$B1068)),MAX(L$1:L1067)+1)</f>
        <v>0</v>
      </c>
      <c r="M1068" s="12" t="b">
        <f>IF(ISNUMBER(SEARCH(AA$1,$B1068)),MAX(M$1:M1067)+1)</f>
        <v>0</v>
      </c>
      <c r="N1068" s="12" t="b">
        <f>IF(ISNUMBER(SEARCH(AB$1,$B1068)),MAX(N$1:N1067)+1)</f>
        <v>0</v>
      </c>
      <c r="O1068" s="12">
        <f>'AB Touchpoint System Workbook'!K1079</f>
        <v>0</v>
      </c>
      <c r="P1068" s="13">
        <f t="shared" si="33"/>
        <v>1067</v>
      </c>
    </row>
    <row r="1069" spans="1:16" x14ac:dyDescent="0.15">
      <c r="A1069" s="9">
        <f>'AB Touchpoint System Workbook'!M1080</f>
        <v>0</v>
      </c>
      <c r="B1069" s="12" t="str">
        <f t="shared" si="32"/>
        <v>00</v>
      </c>
      <c r="C1069" s="12" t="b">
        <f>IF(ISNUMBER(SEARCH(Q$1,$B1069)),MAX(C$1:C1068)+1)</f>
        <v>0</v>
      </c>
      <c r="D1069" s="12" t="b">
        <f>IF(ISNUMBER(SEARCH(R$1,$B1069)),MAX(D$1:D1068)+1)</f>
        <v>0</v>
      </c>
      <c r="E1069" s="12" t="b">
        <f>IF(ISNUMBER(SEARCH(S$1,$B1069)),MAX(E$1:E1068)+1)</f>
        <v>0</v>
      </c>
      <c r="F1069" s="12" t="b">
        <f>IF(ISNUMBER(SEARCH(T$1,$B1069)),MAX(F$1:F1068)+1)</f>
        <v>0</v>
      </c>
      <c r="G1069" s="12" t="b">
        <f>IF(ISNUMBER(SEARCH(U$1,$B1069)),MAX(G$1:G1068)+1)</f>
        <v>0</v>
      </c>
      <c r="H1069" s="12" t="b">
        <f>IF(ISNUMBER(SEARCH(V$1,$B1069)),MAX(H$1:H1068)+1)</f>
        <v>0</v>
      </c>
      <c r="I1069" s="12" t="b">
        <f>IF(ISNUMBER(SEARCH(W$1,$B1069)),MAX(I$1:I1068)+1)</f>
        <v>0</v>
      </c>
      <c r="J1069" s="12" t="b">
        <f>IF(ISNUMBER(SEARCH(X$1,$B1069)),MAX(J$1:J1068)+1)</f>
        <v>0</v>
      </c>
      <c r="K1069" s="12" t="b">
        <f>IF(ISNUMBER(SEARCH(Y$1,$B1069)),MAX(K$1:K1068)+1)</f>
        <v>0</v>
      </c>
      <c r="L1069" s="12" t="b">
        <f>IF(ISNUMBER(SEARCH(Z$1,$B1069)),MAX(L$1:L1068)+1)</f>
        <v>0</v>
      </c>
      <c r="M1069" s="12" t="b">
        <f>IF(ISNUMBER(SEARCH(AA$1,$B1069)),MAX(M$1:M1068)+1)</f>
        <v>0</v>
      </c>
      <c r="N1069" s="12" t="b">
        <f>IF(ISNUMBER(SEARCH(AB$1,$B1069)),MAX(N$1:N1068)+1)</f>
        <v>0</v>
      </c>
      <c r="O1069" s="12">
        <f>'AB Touchpoint System Workbook'!K1080</f>
        <v>0</v>
      </c>
      <c r="P1069" s="13">
        <f t="shared" si="33"/>
        <v>1068</v>
      </c>
    </row>
    <row r="1070" spans="1:16" x14ac:dyDescent="0.15">
      <c r="A1070" s="9">
        <f>'AB Touchpoint System Workbook'!M1081</f>
        <v>0</v>
      </c>
      <c r="B1070" s="12" t="str">
        <f t="shared" si="32"/>
        <v>00</v>
      </c>
      <c r="C1070" s="12" t="b">
        <f>IF(ISNUMBER(SEARCH(Q$1,$B1070)),MAX(C$1:C1069)+1)</f>
        <v>0</v>
      </c>
      <c r="D1070" s="12" t="b">
        <f>IF(ISNUMBER(SEARCH(R$1,$B1070)),MAX(D$1:D1069)+1)</f>
        <v>0</v>
      </c>
      <c r="E1070" s="12" t="b">
        <f>IF(ISNUMBER(SEARCH(S$1,$B1070)),MAX(E$1:E1069)+1)</f>
        <v>0</v>
      </c>
      <c r="F1070" s="12" t="b">
        <f>IF(ISNUMBER(SEARCH(T$1,$B1070)),MAX(F$1:F1069)+1)</f>
        <v>0</v>
      </c>
      <c r="G1070" s="12" t="b">
        <f>IF(ISNUMBER(SEARCH(U$1,$B1070)),MAX(G$1:G1069)+1)</f>
        <v>0</v>
      </c>
      <c r="H1070" s="12" t="b">
        <f>IF(ISNUMBER(SEARCH(V$1,$B1070)),MAX(H$1:H1069)+1)</f>
        <v>0</v>
      </c>
      <c r="I1070" s="12" t="b">
        <f>IF(ISNUMBER(SEARCH(W$1,$B1070)),MAX(I$1:I1069)+1)</f>
        <v>0</v>
      </c>
      <c r="J1070" s="12" t="b">
        <f>IF(ISNUMBER(SEARCH(X$1,$B1070)),MAX(J$1:J1069)+1)</f>
        <v>0</v>
      </c>
      <c r="K1070" s="12" t="b">
        <f>IF(ISNUMBER(SEARCH(Y$1,$B1070)),MAX(K$1:K1069)+1)</f>
        <v>0</v>
      </c>
      <c r="L1070" s="12" t="b">
        <f>IF(ISNUMBER(SEARCH(Z$1,$B1070)),MAX(L$1:L1069)+1)</f>
        <v>0</v>
      </c>
      <c r="M1070" s="12" t="b">
        <f>IF(ISNUMBER(SEARCH(AA$1,$B1070)),MAX(M$1:M1069)+1)</f>
        <v>0</v>
      </c>
      <c r="N1070" s="12" t="b">
        <f>IF(ISNUMBER(SEARCH(AB$1,$B1070)),MAX(N$1:N1069)+1)</f>
        <v>0</v>
      </c>
      <c r="O1070" s="12">
        <f>'AB Touchpoint System Workbook'!K1081</f>
        <v>0</v>
      </c>
      <c r="P1070" s="13">
        <f t="shared" si="33"/>
        <v>1069</v>
      </c>
    </row>
    <row r="1071" spans="1:16" x14ac:dyDescent="0.15">
      <c r="A1071" s="9">
        <f>'AB Touchpoint System Workbook'!M1082</f>
        <v>0</v>
      </c>
      <c r="B1071" s="12" t="str">
        <f t="shared" si="32"/>
        <v>00</v>
      </c>
      <c r="C1071" s="12" t="b">
        <f>IF(ISNUMBER(SEARCH(Q$1,$B1071)),MAX(C$1:C1070)+1)</f>
        <v>0</v>
      </c>
      <c r="D1071" s="12" t="b">
        <f>IF(ISNUMBER(SEARCH(R$1,$B1071)),MAX(D$1:D1070)+1)</f>
        <v>0</v>
      </c>
      <c r="E1071" s="12" t="b">
        <f>IF(ISNUMBER(SEARCH(S$1,$B1071)),MAX(E$1:E1070)+1)</f>
        <v>0</v>
      </c>
      <c r="F1071" s="12" t="b">
        <f>IF(ISNUMBER(SEARCH(T$1,$B1071)),MAX(F$1:F1070)+1)</f>
        <v>0</v>
      </c>
      <c r="G1071" s="12" t="b">
        <f>IF(ISNUMBER(SEARCH(U$1,$B1071)),MAX(G$1:G1070)+1)</f>
        <v>0</v>
      </c>
      <c r="H1071" s="12" t="b">
        <f>IF(ISNUMBER(SEARCH(V$1,$B1071)),MAX(H$1:H1070)+1)</f>
        <v>0</v>
      </c>
      <c r="I1071" s="12" t="b">
        <f>IF(ISNUMBER(SEARCH(W$1,$B1071)),MAX(I$1:I1070)+1)</f>
        <v>0</v>
      </c>
      <c r="J1071" s="12" t="b">
        <f>IF(ISNUMBER(SEARCH(X$1,$B1071)),MAX(J$1:J1070)+1)</f>
        <v>0</v>
      </c>
      <c r="K1071" s="12" t="b">
        <f>IF(ISNUMBER(SEARCH(Y$1,$B1071)),MAX(K$1:K1070)+1)</f>
        <v>0</v>
      </c>
      <c r="L1071" s="12" t="b">
        <f>IF(ISNUMBER(SEARCH(Z$1,$B1071)),MAX(L$1:L1070)+1)</f>
        <v>0</v>
      </c>
      <c r="M1071" s="12" t="b">
        <f>IF(ISNUMBER(SEARCH(AA$1,$B1071)),MAX(M$1:M1070)+1)</f>
        <v>0</v>
      </c>
      <c r="N1071" s="12" t="b">
        <f>IF(ISNUMBER(SEARCH(AB$1,$B1071)),MAX(N$1:N1070)+1)</f>
        <v>0</v>
      </c>
      <c r="O1071" s="12">
        <f>'AB Touchpoint System Workbook'!K1082</f>
        <v>0</v>
      </c>
      <c r="P1071" s="13">
        <f t="shared" si="33"/>
        <v>1070</v>
      </c>
    </row>
    <row r="1072" spans="1:16" x14ac:dyDescent="0.15">
      <c r="A1072" s="9">
        <f>'AB Touchpoint System Workbook'!M1083</f>
        <v>0</v>
      </c>
      <c r="B1072" s="12" t="str">
        <f t="shared" si="32"/>
        <v>00</v>
      </c>
      <c r="C1072" s="12" t="b">
        <f>IF(ISNUMBER(SEARCH(Q$1,$B1072)),MAX(C$1:C1071)+1)</f>
        <v>0</v>
      </c>
      <c r="D1072" s="12" t="b">
        <f>IF(ISNUMBER(SEARCH(R$1,$B1072)),MAX(D$1:D1071)+1)</f>
        <v>0</v>
      </c>
      <c r="E1072" s="12" t="b">
        <f>IF(ISNUMBER(SEARCH(S$1,$B1072)),MAX(E$1:E1071)+1)</f>
        <v>0</v>
      </c>
      <c r="F1072" s="12" t="b">
        <f>IF(ISNUMBER(SEARCH(T$1,$B1072)),MAX(F$1:F1071)+1)</f>
        <v>0</v>
      </c>
      <c r="G1072" s="12" t="b">
        <f>IF(ISNUMBER(SEARCH(U$1,$B1072)),MAX(G$1:G1071)+1)</f>
        <v>0</v>
      </c>
      <c r="H1072" s="12" t="b">
        <f>IF(ISNUMBER(SEARCH(V$1,$B1072)),MAX(H$1:H1071)+1)</f>
        <v>0</v>
      </c>
      <c r="I1072" s="12" t="b">
        <f>IF(ISNUMBER(SEARCH(W$1,$B1072)),MAX(I$1:I1071)+1)</f>
        <v>0</v>
      </c>
      <c r="J1072" s="12" t="b">
        <f>IF(ISNUMBER(SEARCH(X$1,$B1072)),MAX(J$1:J1071)+1)</f>
        <v>0</v>
      </c>
      <c r="K1072" s="12" t="b">
        <f>IF(ISNUMBER(SEARCH(Y$1,$B1072)),MAX(K$1:K1071)+1)</f>
        <v>0</v>
      </c>
      <c r="L1072" s="12" t="b">
        <f>IF(ISNUMBER(SEARCH(Z$1,$B1072)),MAX(L$1:L1071)+1)</f>
        <v>0</v>
      </c>
      <c r="M1072" s="12" t="b">
        <f>IF(ISNUMBER(SEARCH(AA$1,$B1072)),MAX(M$1:M1071)+1)</f>
        <v>0</v>
      </c>
      <c r="N1072" s="12" t="b">
        <f>IF(ISNUMBER(SEARCH(AB$1,$B1072)),MAX(N$1:N1071)+1)</f>
        <v>0</v>
      </c>
      <c r="O1072" s="12">
        <f>'AB Touchpoint System Workbook'!K1083</f>
        <v>0</v>
      </c>
      <c r="P1072" s="13">
        <f t="shared" si="33"/>
        <v>1071</v>
      </c>
    </row>
    <row r="1073" spans="1:16" x14ac:dyDescent="0.15">
      <c r="A1073" s="9">
        <f>'AB Touchpoint System Workbook'!M1084</f>
        <v>0</v>
      </c>
      <c r="B1073" s="12" t="str">
        <f t="shared" si="32"/>
        <v>00</v>
      </c>
      <c r="C1073" s="12" t="b">
        <f>IF(ISNUMBER(SEARCH(Q$1,$B1073)),MAX(C$1:C1072)+1)</f>
        <v>0</v>
      </c>
      <c r="D1073" s="12" t="b">
        <f>IF(ISNUMBER(SEARCH(R$1,$B1073)),MAX(D$1:D1072)+1)</f>
        <v>0</v>
      </c>
      <c r="E1073" s="12" t="b">
        <f>IF(ISNUMBER(SEARCH(S$1,$B1073)),MAX(E$1:E1072)+1)</f>
        <v>0</v>
      </c>
      <c r="F1073" s="12" t="b">
        <f>IF(ISNUMBER(SEARCH(T$1,$B1073)),MAX(F$1:F1072)+1)</f>
        <v>0</v>
      </c>
      <c r="G1073" s="12" t="b">
        <f>IF(ISNUMBER(SEARCH(U$1,$B1073)),MAX(G$1:G1072)+1)</f>
        <v>0</v>
      </c>
      <c r="H1073" s="12" t="b">
        <f>IF(ISNUMBER(SEARCH(V$1,$B1073)),MAX(H$1:H1072)+1)</f>
        <v>0</v>
      </c>
      <c r="I1073" s="12" t="b">
        <f>IF(ISNUMBER(SEARCH(W$1,$B1073)),MAX(I$1:I1072)+1)</f>
        <v>0</v>
      </c>
      <c r="J1073" s="12" t="b">
        <f>IF(ISNUMBER(SEARCH(X$1,$B1073)),MAX(J$1:J1072)+1)</f>
        <v>0</v>
      </c>
      <c r="K1073" s="12" t="b">
        <f>IF(ISNUMBER(SEARCH(Y$1,$B1073)),MAX(K$1:K1072)+1)</f>
        <v>0</v>
      </c>
      <c r="L1073" s="12" t="b">
        <f>IF(ISNUMBER(SEARCH(Z$1,$B1073)),MAX(L$1:L1072)+1)</f>
        <v>0</v>
      </c>
      <c r="M1073" s="12" t="b">
        <f>IF(ISNUMBER(SEARCH(AA$1,$B1073)),MAX(M$1:M1072)+1)</f>
        <v>0</v>
      </c>
      <c r="N1073" s="12" t="b">
        <f>IF(ISNUMBER(SEARCH(AB$1,$B1073)),MAX(N$1:N1072)+1)</f>
        <v>0</v>
      </c>
      <c r="O1073" s="12">
        <f>'AB Touchpoint System Workbook'!K1084</f>
        <v>0</v>
      </c>
      <c r="P1073" s="13">
        <f t="shared" si="33"/>
        <v>1072</v>
      </c>
    </row>
    <row r="1074" spans="1:16" x14ac:dyDescent="0.15">
      <c r="A1074" s="9">
        <f>'AB Touchpoint System Workbook'!M1085</f>
        <v>0</v>
      </c>
      <c r="B1074" s="12" t="str">
        <f t="shared" si="32"/>
        <v>00</v>
      </c>
      <c r="C1074" s="12" t="b">
        <f>IF(ISNUMBER(SEARCH(Q$1,$B1074)),MAX(C$1:C1073)+1)</f>
        <v>0</v>
      </c>
      <c r="D1074" s="12" t="b">
        <f>IF(ISNUMBER(SEARCH(R$1,$B1074)),MAX(D$1:D1073)+1)</f>
        <v>0</v>
      </c>
      <c r="E1074" s="12" t="b">
        <f>IF(ISNUMBER(SEARCH(S$1,$B1074)),MAX(E$1:E1073)+1)</f>
        <v>0</v>
      </c>
      <c r="F1074" s="12" t="b">
        <f>IF(ISNUMBER(SEARCH(T$1,$B1074)),MAX(F$1:F1073)+1)</f>
        <v>0</v>
      </c>
      <c r="G1074" s="12" t="b">
        <f>IF(ISNUMBER(SEARCH(U$1,$B1074)),MAX(G$1:G1073)+1)</f>
        <v>0</v>
      </c>
      <c r="H1074" s="12" t="b">
        <f>IF(ISNUMBER(SEARCH(V$1,$B1074)),MAX(H$1:H1073)+1)</f>
        <v>0</v>
      </c>
      <c r="I1074" s="12" t="b">
        <f>IF(ISNUMBER(SEARCH(W$1,$B1074)),MAX(I$1:I1073)+1)</f>
        <v>0</v>
      </c>
      <c r="J1074" s="12" t="b">
        <f>IF(ISNUMBER(SEARCH(X$1,$B1074)),MAX(J$1:J1073)+1)</f>
        <v>0</v>
      </c>
      <c r="K1074" s="12" t="b">
        <f>IF(ISNUMBER(SEARCH(Y$1,$B1074)),MAX(K$1:K1073)+1)</f>
        <v>0</v>
      </c>
      <c r="L1074" s="12" t="b">
        <f>IF(ISNUMBER(SEARCH(Z$1,$B1074)),MAX(L$1:L1073)+1)</f>
        <v>0</v>
      </c>
      <c r="M1074" s="12" t="b">
        <f>IF(ISNUMBER(SEARCH(AA$1,$B1074)),MAX(M$1:M1073)+1)</f>
        <v>0</v>
      </c>
      <c r="N1074" s="12" t="b">
        <f>IF(ISNUMBER(SEARCH(AB$1,$B1074)),MAX(N$1:N1073)+1)</f>
        <v>0</v>
      </c>
      <c r="O1074" s="12">
        <f>'AB Touchpoint System Workbook'!K1085</f>
        <v>0</v>
      </c>
      <c r="P1074" s="13">
        <f t="shared" si="33"/>
        <v>1073</v>
      </c>
    </row>
    <row r="1075" spans="1:16" x14ac:dyDescent="0.15">
      <c r="A1075" s="9">
        <f>'AB Touchpoint System Workbook'!M1086</f>
        <v>0</v>
      </c>
      <c r="B1075" s="12" t="str">
        <f t="shared" si="32"/>
        <v>00</v>
      </c>
      <c r="C1075" s="12" t="b">
        <f>IF(ISNUMBER(SEARCH(Q$1,$B1075)),MAX(C$1:C1074)+1)</f>
        <v>0</v>
      </c>
      <c r="D1075" s="12" t="b">
        <f>IF(ISNUMBER(SEARCH(R$1,$B1075)),MAX(D$1:D1074)+1)</f>
        <v>0</v>
      </c>
      <c r="E1075" s="12" t="b">
        <f>IF(ISNUMBER(SEARCH(S$1,$B1075)),MAX(E$1:E1074)+1)</f>
        <v>0</v>
      </c>
      <c r="F1075" s="12" t="b">
        <f>IF(ISNUMBER(SEARCH(T$1,$B1075)),MAX(F$1:F1074)+1)</f>
        <v>0</v>
      </c>
      <c r="G1075" s="12" t="b">
        <f>IF(ISNUMBER(SEARCH(U$1,$B1075)),MAX(G$1:G1074)+1)</f>
        <v>0</v>
      </c>
      <c r="H1075" s="12" t="b">
        <f>IF(ISNUMBER(SEARCH(V$1,$B1075)),MAX(H$1:H1074)+1)</f>
        <v>0</v>
      </c>
      <c r="I1075" s="12" t="b">
        <f>IF(ISNUMBER(SEARCH(W$1,$B1075)),MAX(I$1:I1074)+1)</f>
        <v>0</v>
      </c>
      <c r="J1075" s="12" t="b">
        <f>IF(ISNUMBER(SEARCH(X$1,$B1075)),MAX(J$1:J1074)+1)</f>
        <v>0</v>
      </c>
      <c r="K1075" s="12" t="b">
        <f>IF(ISNUMBER(SEARCH(Y$1,$B1075)),MAX(K$1:K1074)+1)</f>
        <v>0</v>
      </c>
      <c r="L1075" s="12" t="b">
        <f>IF(ISNUMBER(SEARCH(Z$1,$B1075)),MAX(L$1:L1074)+1)</f>
        <v>0</v>
      </c>
      <c r="M1075" s="12" t="b">
        <f>IF(ISNUMBER(SEARCH(AA$1,$B1075)),MAX(M$1:M1074)+1)</f>
        <v>0</v>
      </c>
      <c r="N1075" s="12" t="b">
        <f>IF(ISNUMBER(SEARCH(AB$1,$B1075)),MAX(N$1:N1074)+1)</f>
        <v>0</v>
      </c>
      <c r="O1075" s="12">
        <f>'AB Touchpoint System Workbook'!K1086</f>
        <v>0</v>
      </c>
      <c r="P1075" s="13">
        <f t="shared" si="33"/>
        <v>1074</v>
      </c>
    </row>
    <row r="1076" spans="1:16" x14ac:dyDescent="0.15">
      <c r="A1076" s="9">
        <f>'AB Touchpoint System Workbook'!M1087</f>
        <v>0</v>
      </c>
      <c r="B1076" s="12" t="str">
        <f t="shared" si="32"/>
        <v>00</v>
      </c>
      <c r="C1076" s="12" t="b">
        <f>IF(ISNUMBER(SEARCH(Q$1,$B1076)),MAX(C$1:C1075)+1)</f>
        <v>0</v>
      </c>
      <c r="D1076" s="12" t="b">
        <f>IF(ISNUMBER(SEARCH(R$1,$B1076)),MAX(D$1:D1075)+1)</f>
        <v>0</v>
      </c>
      <c r="E1076" s="12" t="b">
        <f>IF(ISNUMBER(SEARCH(S$1,$B1076)),MAX(E$1:E1075)+1)</f>
        <v>0</v>
      </c>
      <c r="F1076" s="12" t="b">
        <f>IF(ISNUMBER(SEARCH(T$1,$B1076)),MAX(F$1:F1075)+1)</f>
        <v>0</v>
      </c>
      <c r="G1076" s="12" t="b">
        <f>IF(ISNUMBER(SEARCH(U$1,$B1076)),MAX(G$1:G1075)+1)</f>
        <v>0</v>
      </c>
      <c r="H1076" s="12" t="b">
        <f>IF(ISNUMBER(SEARCH(V$1,$B1076)),MAX(H$1:H1075)+1)</f>
        <v>0</v>
      </c>
      <c r="I1076" s="12" t="b">
        <f>IF(ISNUMBER(SEARCH(W$1,$B1076)),MAX(I$1:I1075)+1)</f>
        <v>0</v>
      </c>
      <c r="J1076" s="12" t="b">
        <f>IF(ISNUMBER(SEARCH(X$1,$B1076)),MAX(J$1:J1075)+1)</f>
        <v>0</v>
      </c>
      <c r="K1076" s="12" t="b">
        <f>IF(ISNUMBER(SEARCH(Y$1,$B1076)),MAX(K$1:K1075)+1)</f>
        <v>0</v>
      </c>
      <c r="L1076" s="12" t="b">
        <f>IF(ISNUMBER(SEARCH(Z$1,$B1076)),MAX(L$1:L1075)+1)</f>
        <v>0</v>
      </c>
      <c r="M1076" s="12" t="b">
        <f>IF(ISNUMBER(SEARCH(AA$1,$B1076)),MAX(M$1:M1075)+1)</f>
        <v>0</v>
      </c>
      <c r="N1076" s="12" t="b">
        <f>IF(ISNUMBER(SEARCH(AB$1,$B1076)),MAX(N$1:N1075)+1)</f>
        <v>0</v>
      </c>
      <c r="O1076" s="12">
        <f>'AB Touchpoint System Workbook'!K1087</f>
        <v>0</v>
      </c>
      <c r="P1076" s="13">
        <f t="shared" si="33"/>
        <v>1075</v>
      </c>
    </row>
    <row r="1077" spans="1:16" x14ac:dyDescent="0.15">
      <c r="A1077" s="9">
        <f>'AB Touchpoint System Workbook'!M1088</f>
        <v>0</v>
      </c>
      <c r="B1077" s="12" t="str">
        <f t="shared" si="32"/>
        <v>00</v>
      </c>
      <c r="C1077" s="12" t="b">
        <f>IF(ISNUMBER(SEARCH(Q$1,$B1077)),MAX(C$1:C1076)+1)</f>
        <v>0</v>
      </c>
      <c r="D1077" s="12" t="b">
        <f>IF(ISNUMBER(SEARCH(R$1,$B1077)),MAX(D$1:D1076)+1)</f>
        <v>0</v>
      </c>
      <c r="E1077" s="12" t="b">
        <f>IF(ISNUMBER(SEARCH(S$1,$B1077)),MAX(E$1:E1076)+1)</f>
        <v>0</v>
      </c>
      <c r="F1077" s="12" t="b">
        <f>IF(ISNUMBER(SEARCH(T$1,$B1077)),MAX(F$1:F1076)+1)</f>
        <v>0</v>
      </c>
      <c r="G1077" s="12" t="b">
        <f>IF(ISNUMBER(SEARCH(U$1,$B1077)),MAX(G$1:G1076)+1)</f>
        <v>0</v>
      </c>
      <c r="H1077" s="12" t="b">
        <f>IF(ISNUMBER(SEARCH(V$1,$B1077)),MAX(H$1:H1076)+1)</f>
        <v>0</v>
      </c>
      <c r="I1077" s="12" t="b">
        <f>IF(ISNUMBER(SEARCH(W$1,$B1077)),MAX(I$1:I1076)+1)</f>
        <v>0</v>
      </c>
      <c r="J1077" s="12" t="b">
        <f>IF(ISNUMBER(SEARCH(X$1,$B1077)),MAX(J$1:J1076)+1)</f>
        <v>0</v>
      </c>
      <c r="K1077" s="12" t="b">
        <f>IF(ISNUMBER(SEARCH(Y$1,$B1077)),MAX(K$1:K1076)+1)</f>
        <v>0</v>
      </c>
      <c r="L1077" s="12" t="b">
        <f>IF(ISNUMBER(SEARCH(Z$1,$B1077)),MAX(L$1:L1076)+1)</f>
        <v>0</v>
      </c>
      <c r="M1077" s="12" t="b">
        <f>IF(ISNUMBER(SEARCH(AA$1,$B1077)),MAX(M$1:M1076)+1)</f>
        <v>0</v>
      </c>
      <c r="N1077" s="12" t="b">
        <f>IF(ISNUMBER(SEARCH(AB$1,$B1077)),MAX(N$1:N1076)+1)</f>
        <v>0</v>
      </c>
      <c r="O1077" s="12">
        <f>'AB Touchpoint System Workbook'!K1088</f>
        <v>0</v>
      </c>
      <c r="P1077" s="13">
        <f t="shared" si="33"/>
        <v>1076</v>
      </c>
    </row>
    <row r="1078" spans="1:16" x14ac:dyDescent="0.15">
      <c r="A1078" s="9">
        <f>'AB Touchpoint System Workbook'!M1089</f>
        <v>0</v>
      </c>
      <c r="B1078" s="12" t="str">
        <f t="shared" si="32"/>
        <v>00</v>
      </c>
      <c r="C1078" s="12" t="b">
        <f>IF(ISNUMBER(SEARCH(Q$1,$B1078)),MAX(C$1:C1077)+1)</f>
        <v>0</v>
      </c>
      <c r="D1078" s="12" t="b">
        <f>IF(ISNUMBER(SEARCH(R$1,$B1078)),MAX(D$1:D1077)+1)</f>
        <v>0</v>
      </c>
      <c r="E1078" s="12" t="b">
        <f>IF(ISNUMBER(SEARCH(S$1,$B1078)),MAX(E$1:E1077)+1)</f>
        <v>0</v>
      </c>
      <c r="F1078" s="12" t="b">
        <f>IF(ISNUMBER(SEARCH(T$1,$B1078)),MAX(F$1:F1077)+1)</f>
        <v>0</v>
      </c>
      <c r="G1078" s="12" t="b">
        <f>IF(ISNUMBER(SEARCH(U$1,$B1078)),MAX(G$1:G1077)+1)</f>
        <v>0</v>
      </c>
      <c r="H1078" s="12" t="b">
        <f>IF(ISNUMBER(SEARCH(V$1,$B1078)),MAX(H$1:H1077)+1)</f>
        <v>0</v>
      </c>
      <c r="I1078" s="12" t="b">
        <f>IF(ISNUMBER(SEARCH(W$1,$B1078)),MAX(I$1:I1077)+1)</f>
        <v>0</v>
      </c>
      <c r="J1078" s="12" t="b">
        <f>IF(ISNUMBER(SEARCH(X$1,$B1078)),MAX(J$1:J1077)+1)</f>
        <v>0</v>
      </c>
      <c r="K1078" s="12" t="b">
        <f>IF(ISNUMBER(SEARCH(Y$1,$B1078)),MAX(K$1:K1077)+1)</f>
        <v>0</v>
      </c>
      <c r="L1078" s="12" t="b">
        <f>IF(ISNUMBER(SEARCH(Z$1,$B1078)),MAX(L$1:L1077)+1)</f>
        <v>0</v>
      </c>
      <c r="M1078" s="12" t="b">
        <f>IF(ISNUMBER(SEARCH(AA$1,$B1078)),MAX(M$1:M1077)+1)</f>
        <v>0</v>
      </c>
      <c r="N1078" s="12" t="b">
        <f>IF(ISNUMBER(SEARCH(AB$1,$B1078)),MAX(N$1:N1077)+1)</f>
        <v>0</v>
      </c>
      <c r="O1078" s="12">
        <f>'AB Touchpoint System Workbook'!K1089</f>
        <v>0</v>
      </c>
      <c r="P1078" s="13">
        <f t="shared" si="33"/>
        <v>1077</v>
      </c>
    </row>
    <row r="1079" spans="1:16" x14ac:dyDescent="0.15">
      <c r="A1079" s="9">
        <f>'AB Touchpoint System Workbook'!M1090</f>
        <v>0</v>
      </c>
      <c r="B1079" s="12" t="str">
        <f t="shared" si="32"/>
        <v>00</v>
      </c>
      <c r="C1079" s="12" t="b">
        <f>IF(ISNUMBER(SEARCH(Q$1,$B1079)),MAX(C$1:C1078)+1)</f>
        <v>0</v>
      </c>
      <c r="D1079" s="12" t="b">
        <f>IF(ISNUMBER(SEARCH(R$1,$B1079)),MAX(D$1:D1078)+1)</f>
        <v>0</v>
      </c>
      <c r="E1079" s="12" t="b">
        <f>IF(ISNUMBER(SEARCH(S$1,$B1079)),MAX(E$1:E1078)+1)</f>
        <v>0</v>
      </c>
      <c r="F1079" s="12" t="b">
        <f>IF(ISNUMBER(SEARCH(T$1,$B1079)),MAX(F$1:F1078)+1)</f>
        <v>0</v>
      </c>
      <c r="G1079" s="12" t="b">
        <f>IF(ISNUMBER(SEARCH(U$1,$B1079)),MAX(G$1:G1078)+1)</f>
        <v>0</v>
      </c>
      <c r="H1079" s="12" t="b">
        <f>IF(ISNUMBER(SEARCH(V$1,$B1079)),MAX(H$1:H1078)+1)</f>
        <v>0</v>
      </c>
      <c r="I1079" s="12" t="b">
        <f>IF(ISNUMBER(SEARCH(W$1,$B1079)),MAX(I$1:I1078)+1)</f>
        <v>0</v>
      </c>
      <c r="J1079" s="12" t="b">
        <f>IF(ISNUMBER(SEARCH(X$1,$B1079)),MAX(J$1:J1078)+1)</f>
        <v>0</v>
      </c>
      <c r="K1079" s="12" t="b">
        <f>IF(ISNUMBER(SEARCH(Y$1,$B1079)),MAX(K$1:K1078)+1)</f>
        <v>0</v>
      </c>
      <c r="L1079" s="12" t="b">
        <f>IF(ISNUMBER(SEARCH(Z$1,$B1079)),MAX(L$1:L1078)+1)</f>
        <v>0</v>
      </c>
      <c r="M1079" s="12" t="b">
        <f>IF(ISNUMBER(SEARCH(AA$1,$B1079)),MAX(M$1:M1078)+1)</f>
        <v>0</v>
      </c>
      <c r="N1079" s="12" t="b">
        <f>IF(ISNUMBER(SEARCH(AB$1,$B1079)),MAX(N$1:N1078)+1)</f>
        <v>0</v>
      </c>
      <c r="O1079" s="12">
        <f>'AB Touchpoint System Workbook'!K1090</f>
        <v>0</v>
      </c>
      <c r="P1079" s="13">
        <f t="shared" si="33"/>
        <v>1078</v>
      </c>
    </row>
    <row r="1080" spans="1:16" x14ac:dyDescent="0.15">
      <c r="A1080" s="9">
        <f>'AB Touchpoint System Workbook'!M1091</f>
        <v>0</v>
      </c>
      <c r="B1080" s="12" t="str">
        <f t="shared" si="32"/>
        <v>00</v>
      </c>
      <c r="C1080" s="12" t="b">
        <f>IF(ISNUMBER(SEARCH(Q$1,$B1080)),MAX(C$1:C1079)+1)</f>
        <v>0</v>
      </c>
      <c r="D1080" s="12" t="b">
        <f>IF(ISNUMBER(SEARCH(R$1,$B1080)),MAX(D$1:D1079)+1)</f>
        <v>0</v>
      </c>
      <c r="E1080" s="12" t="b">
        <f>IF(ISNUMBER(SEARCH(S$1,$B1080)),MAX(E$1:E1079)+1)</f>
        <v>0</v>
      </c>
      <c r="F1080" s="12" t="b">
        <f>IF(ISNUMBER(SEARCH(T$1,$B1080)),MAX(F$1:F1079)+1)</f>
        <v>0</v>
      </c>
      <c r="G1080" s="12" t="b">
        <f>IF(ISNUMBER(SEARCH(U$1,$B1080)),MAX(G$1:G1079)+1)</f>
        <v>0</v>
      </c>
      <c r="H1080" s="12" t="b">
        <f>IF(ISNUMBER(SEARCH(V$1,$B1080)),MAX(H$1:H1079)+1)</f>
        <v>0</v>
      </c>
      <c r="I1080" s="12" t="b">
        <f>IF(ISNUMBER(SEARCH(W$1,$B1080)),MAX(I$1:I1079)+1)</f>
        <v>0</v>
      </c>
      <c r="J1080" s="12" t="b">
        <f>IF(ISNUMBER(SEARCH(X$1,$B1080)),MAX(J$1:J1079)+1)</f>
        <v>0</v>
      </c>
      <c r="K1080" s="12" t="b">
        <f>IF(ISNUMBER(SEARCH(Y$1,$B1080)),MAX(K$1:K1079)+1)</f>
        <v>0</v>
      </c>
      <c r="L1080" s="12" t="b">
        <f>IF(ISNUMBER(SEARCH(Z$1,$B1080)),MAX(L$1:L1079)+1)</f>
        <v>0</v>
      </c>
      <c r="M1080" s="12" t="b">
        <f>IF(ISNUMBER(SEARCH(AA$1,$B1080)),MAX(M$1:M1079)+1)</f>
        <v>0</v>
      </c>
      <c r="N1080" s="12" t="b">
        <f>IF(ISNUMBER(SEARCH(AB$1,$B1080)),MAX(N$1:N1079)+1)</f>
        <v>0</v>
      </c>
      <c r="O1080" s="12">
        <f>'AB Touchpoint System Workbook'!K1091</f>
        <v>0</v>
      </c>
      <c r="P1080" s="13">
        <f t="shared" si="33"/>
        <v>1079</v>
      </c>
    </row>
    <row r="1081" spans="1:16" x14ac:dyDescent="0.15">
      <c r="A1081" s="9">
        <f>'AB Touchpoint System Workbook'!M1092</f>
        <v>0</v>
      </c>
      <c r="B1081" s="12" t="str">
        <f t="shared" si="32"/>
        <v>00</v>
      </c>
      <c r="C1081" s="12" t="b">
        <f>IF(ISNUMBER(SEARCH(Q$1,$B1081)),MAX(C$1:C1080)+1)</f>
        <v>0</v>
      </c>
      <c r="D1081" s="12" t="b">
        <f>IF(ISNUMBER(SEARCH(R$1,$B1081)),MAX(D$1:D1080)+1)</f>
        <v>0</v>
      </c>
      <c r="E1081" s="12" t="b">
        <f>IF(ISNUMBER(SEARCH(S$1,$B1081)),MAX(E$1:E1080)+1)</f>
        <v>0</v>
      </c>
      <c r="F1081" s="12" t="b">
        <f>IF(ISNUMBER(SEARCH(T$1,$B1081)),MAX(F$1:F1080)+1)</f>
        <v>0</v>
      </c>
      <c r="G1081" s="12" t="b">
        <f>IF(ISNUMBER(SEARCH(U$1,$B1081)),MAX(G$1:G1080)+1)</f>
        <v>0</v>
      </c>
      <c r="H1081" s="12" t="b">
        <f>IF(ISNUMBER(SEARCH(V$1,$B1081)),MAX(H$1:H1080)+1)</f>
        <v>0</v>
      </c>
      <c r="I1081" s="12" t="b">
        <f>IF(ISNUMBER(SEARCH(W$1,$B1081)),MAX(I$1:I1080)+1)</f>
        <v>0</v>
      </c>
      <c r="J1081" s="12" t="b">
        <f>IF(ISNUMBER(SEARCH(X$1,$B1081)),MAX(J$1:J1080)+1)</f>
        <v>0</v>
      </c>
      <c r="K1081" s="12" t="b">
        <f>IF(ISNUMBER(SEARCH(Y$1,$B1081)),MAX(K$1:K1080)+1)</f>
        <v>0</v>
      </c>
      <c r="L1081" s="12" t="b">
        <f>IF(ISNUMBER(SEARCH(Z$1,$B1081)),MAX(L$1:L1080)+1)</f>
        <v>0</v>
      </c>
      <c r="M1081" s="12" t="b">
        <f>IF(ISNUMBER(SEARCH(AA$1,$B1081)),MAX(M$1:M1080)+1)</f>
        <v>0</v>
      </c>
      <c r="N1081" s="12" t="b">
        <f>IF(ISNUMBER(SEARCH(AB$1,$B1081)),MAX(N$1:N1080)+1)</f>
        <v>0</v>
      </c>
      <c r="O1081" s="12">
        <f>'AB Touchpoint System Workbook'!K1092</f>
        <v>0</v>
      </c>
      <c r="P1081" s="13">
        <f t="shared" si="33"/>
        <v>1080</v>
      </c>
    </row>
    <row r="1082" spans="1:16" x14ac:dyDescent="0.15">
      <c r="A1082" s="9">
        <f>'AB Touchpoint System Workbook'!M1093</f>
        <v>0</v>
      </c>
      <c r="B1082" s="12" t="str">
        <f t="shared" si="32"/>
        <v>00</v>
      </c>
      <c r="C1082" s="12" t="b">
        <f>IF(ISNUMBER(SEARCH(Q$1,$B1082)),MAX(C$1:C1081)+1)</f>
        <v>0</v>
      </c>
      <c r="D1082" s="12" t="b">
        <f>IF(ISNUMBER(SEARCH(R$1,$B1082)),MAX(D$1:D1081)+1)</f>
        <v>0</v>
      </c>
      <c r="E1082" s="12" t="b">
        <f>IF(ISNUMBER(SEARCH(S$1,$B1082)),MAX(E$1:E1081)+1)</f>
        <v>0</v>
      </c>
      <c r="F1082" s="12" t="b">
        <f>IF(ISNUMBER(SEARCH(T$1,$B1082)),MAX(F$1:F1081)+1)</f>
        <v>0</v>
      </c>
      <c r="G1082" s="12" t="b">
        <f>IF(ISNUMBER(SEARCH(U$1,$B1082)),MAX(G$1:G1081)+1)</f>
        <v>0</v>
      </c>
      <c r="H1082" s="12" t="b">
        <f>IF(ISNUMBER(SEARCH(V$1,$B1082)),MAX(H$1:H1081)+1)</f>
        <v>0</v>
      </c>
      <c r="I1082" s="12" t="b">
        <f>IF(ISNUMBER(SEARCH(W$1,$B1082)),MAX(I$1:I1081)+1)</f>
        <v>0</v>
      </c>
      <c r="J1082" s="12" t="b">
        <f>IF(ISNUMBER(SEARCH(X$1,$B1082)),MAX(J$1:J1081)+1)</f>
        <v>0</v>
      </c>
      <c r="K1082" s="12" t="b">
        <f>IF(ISNUMBER(SEARCH(Y$1,$B1082)),MAX(K$1:K1081)+1)</f>
        <v>0</v>
      </c>
      <c r="L1082" s="12" t="b">
        <f>IF(ISNUMBER(SEARCH(Z$1,$B1082)),MAX(L$1:L1081)+1)</f>
        <v>0</v>
      </c>
      <c r="M1082" s="12" t="b">
        <f>IF(ISNUMBER(SEARCH(AA$1,$B1082)),MAX(M$1:M1081)+1)</f>
        <v>0</v>
      </c>
      <c r="N1082" s="12" t="b">
        <f>IF(ISNUMBER(SEARCH(AB$1,$B1082)),MAX(N$1:N1081)+1)</f>
        <v>0</v>
      </c>
      <c r="O1082" s="12">
        <f>'AB Touchpoint System Workbook'!K1093</f>
        <v>0</v>
      </c>
      <c r="P1082" s="13">
        <f t="shared" si="33"/>
        <v>1081</v>
      </c>
    </row>
    <row r="1083" spans="1:16" x14ac:dyDescent="0.15">
      <c r="A1083" s="9">
        <f>'AB Touchpoint System Workbook'!M1094</f>
        <v>0</v>
      </c>
      <c r="B1083" s="12" t="str">
        <f t="shared" si="32"/>
        <v>00</v>
      </c>
      <c r="C1083" s="12" t="b">
        <f>IF(ISNUMBER(SEARCH(Q$1,$B1083)),MAX(C$1:C1082)+1)</f>
        <v>0</v>
      </c>
      <c r="D1083" s="12" t="b">
        <f>IF(ISNUMBER(SEARCH(R$1,$B1083)),MAX(D$1:D1082)+1)</f>
        <v>0</v>
      </c>
      <c r="E1083" s="12" t="b">
        <f>IF(ISNUMBER(SEARCH(S$1,$B1083)),MAX(E$1:E1082)+1)</f>
        <v>0</v>
      </c>
      <c r="F1083" s="12" t="b">
        <f>IF(ISNUMBER(SEARCH(T$1,$B1083)),MAX(F$1:F1082)+1)</f>
        <v>0</v>
      </c>
      <c r="G1083" s="12" t="b">
        <f>IF(ISNUMBER(SEARCH(U$1,$B1083)),MAX(G$1:G1082)+1)</f>
        <v>0</v>
      </c>
      <c r="H1083" s="12" t="b">
        <f>IF(ISNUMBER(SEARCH(V$1,$B1083)),MAX(H$1:H1082)+1)</f>
        <v>0</v>
      </c>
      <c r="I1083" s="12" t="b">
        <f>IF(ISNUMBER(SEARCH(W$1,$B1083)),MAX(I$1:I1082)+1)</f>
        <v>0</v>
      </c>
      <c r="J1083" s="12" t="b">
        <f>IF(ISNUMBER(SEARCH(X$1,$B1083)),MAX(J$1:J1082)+1)</f>
        <v>0</v>
      </c>
      <c r="K1083" s="12" t="b">
        <f>IF(ISNUMBER(SEARCH(Y$1,$B1083)),MAX(K$1:K1082)+1)</f>
        <v>0</v>
      </c>
      <c r="L1083" s="12" t="b">
        <f>IF(ISNUMBER(SEARCH(Z$1,$B1083)),MAX(L$1:L1082)+1)</f>
        <v>0</v>
      </c>
      <c r="M1083" s="12" t="b">
        <f>IF(ISNUMBER(SEARCH(AA$1,$B1083)),MAX(M$1:M1082)+1)</f>
        <v>0</v>
      </c>
      <c r="N1083" s="12" t="b">
        <f>IF(ISNUMBER(SEARCH(AB$1,$B1083)),MAX(N$1:N1082)+1)</f>
        <v>0</v>
      </c>
      <c r="O1083" s="12">
        <f>'AB Touchpoint System Workbook'!K1094</f>
        <v>0</v>
      </c>
      <c r="P1083" s="13">
        <f t="shared" si="33"/>
        <v>1082</v>
      </c>
    </row>
    <row r="1084" spans="1:16" x14ac:dyDescent="0.15">
      <c r="A1084" s="9">
        <f>'AB Touchpoint System Workbook'!M1095</f>
        <v>0</v>
      </c>
      <c r="B1084" s="12" t="str">
        <f t="shared" si="32"/>
        <v>00</v>
      </c>
      <c r="C1084" s="12" t="b">
        <f>IF(ISNUMBER(SEARCH(Q$1,$B1084)),MAX(C$1:C1083)+1)</f>
        <v>0</v>
      </c>
      <c r="D1084" s="12" t="b">
        <f>IF(ISNUMBER(SEARCH(R$1,$B1084)),MAX(D$1:D1083)+1)</f>
        <v>0</v>
      </c>
      <c r="E1084" s="12" t="b">
        <f>IF(ISNUMBER(SEARCH(S$1,$B1084)),MAX(E$1:E1083)+1)</f>
        <v>0</v>
      </c>
      <c r="F1084" s="12" t="b">
        <f>IF(ISNUMBER(SEARCH(T$1,$B1084)),MAX(F$1:F1083)+1)</f>
        <v>0</v>
      </c>
      <c r="G1084" s="12" t="b">
        <f>IF(ISNUMBER(SEARCH(U$1,$B1084)),MAX(G$1:G1083)+1)</f>
        <v>0</v>
      </c>
      <c r="H1084" s="12" t="b">
        <f>IF(ISNUMBER(SEARCH(V$1,$B1084)),MAX(H$1:H1083)+1)</f>
        <v>0</v>
      </c>
      <c r="I1084" s="12" t="b">
        <f>IF(ISNUMBER(SEARCH(W$1,$B1084)),MAX(I$1:I1083)+1)</f>
        <v>0</v>
      </c>
      <c r="J1084" s="12" t="b">
        <f>IF(ISNUMBER(SEARCH(X$1,$B1084)),MAX(J$1:J1083)+1)</f>
        <v>0</v>
      </c>
      <c r="K1084" s="12" t="b">
        <f>IF(ISNUMBER(SEARCH(Y$1,$B1084)),MAX(K$1:K1083)+1)</f>
        <v>0</v>
      </c>
      <c r="L1084" s="12" t="b">
        <f>IF(ISNUMBER(SEARCH(Z$1,$B1084)),MAX(L$1:L1083)+1)</f>
        <v>0</v>
      </c>
      <c r="M1084" s="12" t="b">
        <f>IF(ISNUMBER(SEARCH(AA$1,$B1084)),MAX(M$1:M1083)+1)</f>
        <v>0</v>
      </c>
      <c r="N1084" s="12" t="b">
        <f>IF(ISNUMBER(SEARCH(AB$1,$B1084)),MAX(N$1:N1083)+1)</f>
        <v>0</v>
      </c>
      <c r="O1084" s="12">
        <f>'AB Touchpoint System Workbook'!K1095</f>
        <v>0</v>
      </c>
      <c r="P1084" s="13">
        <f t="shared" si="33"/>
        <v>1083</v>
      </c>
    </row>
    <row r="1085" spans="1:16" x14ac:dyDescent="0.15">
      <c r="A1085" s="9">
        <f>'AB Touchpoint System Workbook'!M1096</f>
        <v>0</v>
      </c>
      <c r="B1085" s="12" t="str">
        <f t="shared" si="32"/>
        <v>00</v>
      </c>
      <c r="C1085" s="12" t="b">
        <f>IF(ISNUMBER(SEARCH(Q$1,$B1085)),MAX(C$1:C1084)+1)</f>
        <v>0</v>
      </c>
      <c r="D1085" s="12" t="b">
        <f>IF(ISNUMBER(SEARCH(R$1,$B1085)),MAX(D$1:D1084)+1)</f>
        <v>0</v>
      </c>
      <c r="E1085" s="12" t="b">
        <f>IF(ISNUMBER(SEARCH(S$1,$B1085)),MAX(E$1:E1084)+1)</f>
        <v>0</v>
      </c>
      <c r="F1085" s="12" t="b">
        <f>IF(ISNUMBER(SEARCH(T$1,$B1085)),MAX(F$1:F1084)+1)</f>
        <v>0</v>
      </c>
      <c r="G1085" s="12" t="b">
        <f>IF(ISNUMBER(SEARCH(U$1,$B1085)),MAX(G$1:G1084)+1)</f>
        <v>0</v>
      </c>
      <c r="H1085" s="12" t="b">
        <f>IF(ISNUMBER(SEARCH(V$1,$B1085)),MAX(H$1:H1084)+1)</f>
        <v>0</v>
      </c>
      <c r="I1085" s="12" t="b">
        <f>IF(ISNUMBER(SEARCH(W$1,$B1085)),MAX(I$1:I1084)+1)</f>
        <v>0</v>
      </c>
      <c r="J1085" s="12" t="b">
        <f>IF(ISNUMBER(SEARCH(X$1,$B1085)),MAX(J$1:J1084)+1)</f>
        <v>0</v>
      </c>
      <c r="K1085" s="12" t="b">
        <f>IF(ISNUMBER(SEARCH(Y$1,$B1085)),MAX(K$1:K1084)+1)</f>
        <v>0</v>
      </c>
      <c r="L1085" s="12" t="b">
        <f>IF(ISNUMBER(SEARCH(Z$1,$B1085)),MAX(L$1:L1084)+1)</f>
        <v>0</v>
      </c>
      <c r="M1085" s="12" t="b">
        <f>IF(ISNUMBER(SEARCH(AA$1,$B1085)),MAX(M$1:M1084)+1)</f>
        <v>0</v>
      </c>
      <c r="N1085" s="12" t="b">
        <f>IF(ISNUMBER(SEARCH(AB$1,$B1085)),MAX(N$1:N1084)+1)</f>
        <v>0</v>
      </c>
      <c r="O1085" s="12">
        <f>'AB Touchpoint System Workbook'!K1096</f>
        <v>0</v>
      </c>
      <c r="P1085" s="13">
        <f t="shared" si="33"/>
        <v>1084</v>
      </c>
    </row>
    <row r="1086" spans="1:16" x14ac:dyDescent="0.15">
      <c r="A1086" s="9">
        <f>'AB Touchpoint System Workbook'!M1097</f>
        <v>0</v>
      </c>
      <c r="B1086" s="12" t="str">
        <f t="shared" si="32"/>
        <v>00</v>
      </c>
      <c r="C1086" s="12" t="b">
        <f>IF(ISNUMBER(SEARCH(Q$1,$B1086)),MAX(C$1:C1085)+1)</f>
        <v>0</v>
      </c>
      <c r="D1086" s="12" t="b">
        <f>IF(ISNUMBER(SEARCH(R$1,$B1086)),MAX(D$1:D1085)+1)</f>
        <v>0</v>
      </c>
      <c r="E1086" s="12" t="b">
        <f>IF(ISNUMBER(SEARCH(S$1,$B1086)),MAX(E$1:E1085)+1)</f>
        <v>0</v>
      </c>
      <c r="F1086" s="12" t="b">
        <f>IF(ISNUMBER(SEARCH(T$1,$B1086)),MAX(F$1:F1085)+1)</f>
        <v>0</v>
      </c>
      <c r="G1086" s="12" t="b">
        <f>IF(ISNUMBER(SEARCH(U$1,$B1086)),MAX(G$1:G1085)+1)</f>
        <v>0</v>
      </c>
      <c r="H1086" s="12" t="b">
        <f>IF(ISNUMBER(SEARCH(V$1,$B1086)),MAX(H$1:H1085)+1)</f>
        <v>0</v>
      </c>
      <c r="I1086" s="12" t="b">
        <f>IF(ISNUMBER(SEARCH(W$1,$B1086)),MAX(I$1:I1085)+1)</f>
        <v>0</v>
      </c>
      <c r="J1086" s="12" t="b">
        <f>IF(ISNUMBER(SEARCH(X$1,$B1086)),MAX(J$1:J1085)+1)</f>
        <v>0</v>
      </c>
      <c r="K1086" s="12" t="b">
        <f>IF(ISNUMBER(SEARCH(Y$1,$B1086)),MAX(K$1:K1085)+1)</f>
        <v>0</v>
      </c>
      <c r="L1086" s="12" t="b">
        <f>IF(ISNUMBER(SEARCH(Z$1,$B1086)),MAX(L$1:L1085)+1)</f>
        <v>0</v>
      </c>
      <c r="M1086" s="12" t="b">
        <f>IF(ISNUMBER(SEARCH(AA$1,$B1086)),MAX(M$1:M1085)+1)</f>
        <v>0</v>
      </c>
      <c r="N1086" s="12" t="b">
        <f>IF(ISNUMBER(SEARCH(AB$1,$B1086)),MAX(N$1:N1085)+1)</f>
        <v>0</v>
      </c>
      <c r="O1086" s="12">
        <f>'AB Touchpoint System Workbook'!K1097</f>
        <v>0</v>
      </c>
      <c r="P1086" s="13">
        <f t="shared" si="33"/>
        <v>1085</v>
      </c>
    </row>
    <row r="1087" spans="1:16" x14ac:dyDescent="0.15">
      <c r="A1087" s="9">
        <f>'AB Touchpoint System Workbook'!M1098</f>
        <v>0</v>
      </c>
      <c r="B1087" s="12" t="str">
        <f t="shared" si="32"/>
        <v>00</v>
      </c>
      <c r="C1087" s="12" t="b">
        <f>IF(ISNUMBER(SEARCH(Q$1,$B1087)),MAX(C$1:C1086)+1)</f>
        <v>0</v>
      </c>
      <c r="D1087" s="12" t="b">
        <f>IF(ISNUMBER(SEARCH(R$1,$B1087)),MAX(D$1:D1086)+1)</f>
        <v>0</v>
      </c>
      <c r="E1087" s="12" t="b">
        <f>IF(ISNUMBER(SEARCH(S$1,$B1087)),MAX(E$1:E1086)+1)</f>
        <v>0</v>
      </c>
      <c r="F1087" s="12" t="b">
        <f>IF(ISNUMBER(SEARCH(T$1,$B1087)),MAX(F$1:F1086)+1)</f>
        <v>0</v>
      </c>
      <c r="G1087" s="12" t="b">
        <f>IF(ISNUMBER(SEARCH(U$1,$B1087)),MAX(G$1:G1086)+1)</f>
        <v>0</v>
      </c>
      <c r="H1087" s="12" t="b">
        <f>IF(ISNUMBER(SEARCH(V$1,$B1087)),MAX(H$1:H1086)+1)</f>
        <v>0</v>
      </c>
      <c r="I1087" s="12" t="b">
        <f>IF(ISNUMBER(SEARCH(W$1,$B1087)),MAX(I$1:I1086)+1)</f>
        <v>0</v>
      </c>
      <c r="J1087" s="12" t="b">
        <f>IF(ISNUMBER(SEARCH(X$1,$B1087)),MAX(J$1:J1086)+1)</f>
        <v>0</v>
      </c>
      <c r="K1087" s="12" t="b">
        <f>IF(ISNUMBER(SEARCH(Y$1,$B1087)),MAX(K$1:K1086)+1)</f>
        <v>0</v>
      </c>
      <c r="L1087" s="12" t="b">
        <f>IF(ISNUMBER(SEARCH(Z$1,$B1087)),MAX(L$1:L1086)+1)</f>
        <v>0</v>
      </c>
      <c r="M1087" s="12" t="b">
        <f>IF(ISNUMBER(SEARCH(AA$1,$B1087)),MAX(M$1:M1086)+1)</f>
        <v>0</v>
      </c>
      <c r="N1087" s="12" t="b">
        <f>IF(ISNUMBER(SEARCH(AB$1,$B1087)),MAX(N$1:N1086)+1)</f>
        <v>0</v>
      </c>
      <c r="O1087" s="12">
        <f>'AB Touchpoint System Workbook'!K1098</f>
        <v>0</v>
      </c>
      <c r="P1087" s="13">
        <f t="shared" si="33"/>
        <v>1086</v>
      </c>
    </row>
    <row r="1088" spans="1:16" x14ac:dyDescent="0.15">
      <c r="A1088" s="9">
        <f>'AB Touchpoint System Workbook'!M1099</f>
        <v>0</v>
      </c>
      <c r="B1088" s="12" t="str">
        <f t="shared" si="32"/>
        <v>00</v>
      </c>
      <c r="C1088" s="12" t="b">
        <f>IF(ISNUMBER(SEARCH(Q$1,$B1088)),MAX(C$1:C1087)+1)</f>
        <v>0</v>
      </c>
      <c r="D1088" s="12" t="b">
        <f>IF(ISNUMBER(SEARCH(R$1,$B1088)),MAX(D$1:D1087)+1)</f>
        <v>0</v>
      </c>
      <c r="E1088" s="12" t="b">
        <f>IF(ISNUMBER(SEARCH(S$1,$B1088)),MAX(E$1:E1087)+1)</f>
        <v>0</v>
      </c>
      <c r="F1088" s="12" t="b">
        <f>IF(ISNUMBER(SEARCH(T$1,$B1088)),MAX(F$1:F1087)+1)</f>
        <v>0</v>
      </c>
      <c r="G1088" s="12" t="b">
        <f>IF(ISNUMBER(SEARCH(U$1,$B1088)),MAX(G$1:G1087)+1)</f>
        <v>0</v>
      </c>
      <c r="H1088" s="12" t="b">
        <f>IF(ISNUMBER(SEARCH(V$1,$B1088)),MAX(H$1:H1087)+1)</f>
        <v>0</v>
      </c>
      <c r="I1088" s="12" t="b">
        <f>IF(ISNUMBER(SEARCH(W$1,$B1088)),MAX(I$1:I1087)+1)</f>
        <v>0</v>
      </c>
      <c r="J1088" s="12" t="b">
        <f>IF(ISNUMBER(SEARCH(X$1,$B1088)),MAX(J$1:J1087)+1)</f>
        <v>0</v>
      </c>
      <c r="K1088" s="12" t="b">
        <f>IF(ISNUMBER(SEARCH(Y$1,$B1088)),MAX(K$1:K1087)+1)</f>
        <v>0</v>
      </c>
      <c r="L1088" s="12" t="b">
        <f>IF(ISNUMBER(SEARCH(Z$1,$B1088)),MAX(L$1:L1087)+1)</f>
        <v>0</v>
      </c>
      <c r="M1088" s="12" t="b">
        <f>IF(ISNUMBER(SEARCH(AA$1,$B1088)),MAX(M$1:M1087)+1)</f>
        <v>0</v>
      </c>
      <c r="N1088" s="12" t="b">
        <f>IF(ISNUMBER(SEARCH(AB$1,$B1088)),MAX(N$1:N1087)+1)</f>
        <v>0</v>
      </c>
      <c r="O1088" s="12">
        <f>'AB Touchpoint System Workbook'!K1099</f>
        <v>0</v>
      </c>
      <c r="P1088" s="13">
        <f t="shared" si="33"/>
        <v>1087</v>
      </c>
    </row>
    <row r="1089" spans="1:16" x14ac:dyDescent="0.15">
      <c r="A1089" s="9">
        <f>'AB Touchpoint System Workbook'!M1100</f>
        <v>0</v>
      </c>
      <c r="B1089" s="12" t="str">
        <f t="shared" si="32"/>
        <v>00</v>
      </c>
      <c r="C1089" s="12" t="b">
        <f>IF(ISNUMBER(SEARCH(Q$1,$B1089)),MAX(C$1:C1088)+1)</f>
        <v>0</v>
      </c>
      <c r="D1089" s="12" t="b">
        <f>IF(ISNUMBER(SEARCH(R$1,$B1089)),MAX(D$1:D1088)+1)</f>
        <v>0</v>
      </c>
      <c r="E1089" s="12" t="b">
        <f>IF(ISNUMBER(SEARCH(S$1,$B1089)),MAX(E$1:E1088)+1)</f>
        <v>0</v>
      </c>
      <c r="F1089" s="12" t="b">
        <f>IF(ISNUMBER(SEARCH(T$1,$B1089)),MAX(F$1:F1088)+1)</f>
        <v>0</v>
      </c>
      <c r="G1089" s="12" t="b">
        <f>IF(ISNUMBER(SEARCH(U$1,$B1089)),MAX(G$1:G1088)+1)</f>
        <v>0</v>
      </c>
      <c r="H1089" s="12" t="b">
        <f>IF(ISNUMBER(SEARCH(V$1,$B1089)),MAX(H$1:H1088)+1)</f>
        <v>0</v>
      </c>
      <c r="I1089" s="12" t="b">
        <f>IF(ISNUMBER(SEARCH(W$1,$B1089)),MAX(I$1:I1088)+1)</f>
        <v>0</v>
      </c>
      <c r="J1089" s="12" t="b">
        <f>IF(ISNUMBER(SEARCH(X$1,$B1089)),MAX(J$1:J1088)+1)</f>
        <v>0</v>
      </c>
      <c r="K1089" s="12" t="b">
        <f>IF(ISNUMBER(SEARCH(Y$1,$B1089)),MAX(K$1:K1088)+1)</f>
        <v>0</v>
      </c>
      <c r="L1089" s="12" t="b">
        <f>IF(ISNUMBER(SEARCH(Z$1,$B1089)),MAX(L$1:L1088)+1)</f>
        <v>0</v>
      </c>
      <c r="M1089" s="12" t="b">
        <f>IF(ISNUMBER(SEARCH(AA$1,$B1089)),MAX(M$1:M1088)+1)</f>
        <v>0</v>
      </c>
      <c r="N1089" s="12" t="b">
        <f>IF(ISNUMBER(SEARCH(AB$1,$B1089)),MAX(N$1:N1088)+1)</f>
        <v>0</v>
      </c>
      <c r="O1089" s="12">
        <f>'AB Touchpoint System Workbook'!K1100</f>
        <v>0</v>
      </c>
      <c r="P1089" s="13">
        <f t="shared" si="33"/>
        <v>1088</v>
      </c>
    </row>
    <row r="1090" spans="1:16" x14ac:dyDescent="0.15">
      <c r="A1090" s="9">
        <f>'AB Touchpoint System Workbook'!M1101</f>
        <v>0</v>
      </c>
      <c r="B1090" s="12" t="str">
        <f t="shared" si="32"/>
        <v>00</v>
      </c>
      <c r="C1090" s="12" t="b">
        <f>IF(ISNUMBER(SEARCH(Q$1,$B1090)),MAX(C$1:C1089)+1)</f>
        <v>0</v>
      </c>
      <c r="D1090" s="12" t="b">
        <f>IF(ISNUMBER(SEARCH(R$1,$B1090)),MAX(D$1:D1089)+1)</f>
        <v>0</v>
      </c>
      <c r="E1090" s="12" t="b">
        <f>IF(ISNUMBER(SEARCH(S$1,$B1090)),MAX(E$1:E1089)+1)</f>
        <v>0</v>
      </c>
      <c r="F1090" s="12" t="b">
        <f>IF(ISNUMBER(SEARCH(T$1,$B1090)),MAX(F$1:F1089)+1)</f>
        <v>0</v>
      </c>
      <c r="G1090" s="12" t="b">
        <f>IF(ISNUMBER(SEARCH(U$1,$B1090)),MAX(G$1:G1089)+1)</f>
        <v>0</v>
      </c>
      <c r="H1090" s="12" t="b">
        <f>IF(ISNUMBER(SEARCH(V$1,$B1090)),MAX(H$1:H1089)+1)</f>
        <v>0</v>
      </c>
      <c r="I1090" s="12" t="b">
        <f>IF(ISNUMBER(SEARCH(W$1,$B1090)),MAX(I$1:I1089)+1)</f>
        <v>0</v>
      </c>
      <c r="J1090" s="12" t="b">
        <f>IF(ISNUMBER(SEARCH(X$1,$B1090)),MAX(J$1:J1089)+1)</f>
        <v>0</v>
      </c>
      <c r="K1090" s="12" t="b">
        <f>IF(ISNUMBER(SEARCH(Y$1,$B1090)),MAX(K$1:K1089)+1)</f>
        <v>0</v>
      </c>
      <c r="L1090" s="12" t="b">
        <f>IF(ISNUMBER(SEARCH(Z$1,$B1090)),MAX(L$1:L1089)+1)</f>
        <v>0</v>
      </c>
      <c r="M1090" s="12" t="b">
        <f>IF(ISNUMBER(SEARCH(AA$1,$B1090)),MAX(M$1:M1089)+1)</f>
        <v>0</v>
      </c>
      <c r="N1090" s="12" t="b">
        <f>IF(ISNUMBER(SEARCH(AB$1,$B1090)),MAX(N$1:N1089)+1)</f>
        <v>0</v>
      </c>
      <c r="O1090" s="12">
        <f>'AB Touchpoint System Workbook'!K1101</f>
        <v>0</v>
      </c>
      <c r="P1090" s="13">
        <f t="shared" si="33"/>
        <v>1089</v>
      </c>
    </row>
    <row r="1091" spans="1:16" x14ac:dyDescent="0.15">
      <c r="A1091" s="9">
        <f>'AB Touchpoint System Workbook'!M1102</f>
        <v>0</v>
      </c>
      <c r="B1091" s="12" t="str">
        <f t="shared" ref="B1091:B1101" si="34">O1091&amp;A1091</f>
        <v>00</v>
      </c>
      <c r="C1091" s="12" t="b">
        <f>IF(ISNUMBER(SEARCH(Q$1,$B1091)),MAX(C$1:C1090)+1)</f>
        <v>0</v>
      </c>
      <c r="D1091" s="12" t="b">
        <f>IF(ISNUMBER(SEARCH(R$1,$B1091)),MAX(D$1:D1090)+1)</f>
        <v>0</v>
      </c>
      <c r="E1091" s="12" t="b">
        <f>IF(ISNUMBER(SEARCH(S$1,$B1091)),MAX(E$1:E1090)+1)</f>
        <v>0</v>
      </c>
      <c r="F1091" s="12" t="b">
        <f>IF(ISNUMBER(SEARCH(T$1,$B1091)),MAX(F$1:F1090)+1)</f>
        <v>0</v>
      </c>
      <c r="G1091" s="12" t="b">
        <f>IF(ISNUMBER(SEARCH(U$1,$B1091)),MAX(G$1:G1090)+1)</f>
        <v>0</v>
      </c>
      <c r="H1091" s="12" t="b">
        <f>IF(ISNUMBER(SEARCH(V$1,$B1091)),MAX(H$1:H1090)+1)</f>
        <v>0</v>
      </c>
      <c r="I1091" s="12" t="b">
        <f>IF(ISNUMBER(SEARCH(W$1,$B1091)),MAX(I$1:I1090)+1)</f>
        <v>0</v>
      </c>
      <c r="J1091" s="12" t="b">
        <f>IF(ISNUMBER(SEARCH(X$1,$B1091)),MAX(J$1:J1090)+1)</f>
        <v>0</v>
      </c>
      <c r="K1091" s="12" t="b">
        <f>IF(ISNUMBER(SEARCH(Y$1,$B1091)),MAX(K$1:K1090)+1)</f>
        <v>0</v>
      </c>
      <c r="L1091" s="12" t="b">
        <f>IF(ISNUMBER(SEARCH(Z$1,$B1091)),MAX(L$1:L1090)+1)</f>
        <v>0</v>
      </c>
      <c r="M1091" s="12" t="b">
        <f>IF(ISNUMBER(SEARCH(AA$1,$B1091)),MAX(M$1:M1090)+1)</f>
        <v>0</v>
      </c>
      <c r="N1091" s="12" t="b">
        <f>IF(ISNUMBER(SEARCH(AB$1,$B1091)),MAX(N$1:N1090)+1)</f>
        <v>0</v>
      </c>
      <c r="O1091" s="12">
        <f>'AB Touchpoint System Workbook'!K1102</f>
        <v>0</v>
      </c>
      <c r="P1091" s="13">
        <f t="shared" si="33"/>
        <v>1090</v>
      </c>
    </row>
    <row r="1092" spans="1:16" x14ac:dyDescent="0.15">
      <c r="A1092" s="9">
        <f>'AB Touchpoint System Workbook'!M1103</f>
        <v>0</v>
      </c>
      <c r="B1092" s="12" t="str">
        <f t="shared" si="34"/>
        <v>00</v>
      </c>
      <c r="C1092" s="12" t="b">
        <f>IF(ISNUMBER(SEARCH(Q$1,$B1092)),MAX(C$1:C1091)+1)</f>
        <v>0</v>
      </c>
      <c r="D1092" s="12" t="b">
        <f>IF(ISNUMBER(SEARCH(R$1,$B1092)),MAX(D$1:D1091)+1)</f>
        <v>0</v>
      </c>
      <c r="E1092" s="12" t="b">
        <f>IF(ISNUMBER(SEARCH(S$1,$B1092)),MAX(E$1:E1091)+1)</f>
        <v>0</v>
      </c>
      <c r="F1092" s="12" t="b">
        <f>IF(ISNUMBER(SEARCH(T$1,$B1092)),MAX(F$1:F1091)+1)</f>
        <v>0</v>
      </c>
      <c r="G1092" s="12" t="b">
        <f>IF(ISNUMBER(SEARCH(U$1,$B1092)),MAX(G$1:G1091)+1)</f>
        <v>0</v>
      </c>
      <c r="H1092" s="12" t="b">
        <f>IF(ISNUMBER(SEARCH(V$1,$B1092)),MAX(H$1:H1091)+1)</f>
        <v>0</v>
      </c>
      <c r="I1092" s="12" t="b">
        <f>IF(ISNUMBER(SEARCH(W$1,$B1092)),MAX(I$1:I1091)+1)</f>
        <v>0</v>
      </c>
      <c r="J1092" s="12" t="b">
        <f>IF(ISNUMBER(SEARCH(X$1,$B1092)),MAX(J$1:J1091)+1)</f>
        <v>0</v>
      </c>
      <c r="K1092" s="12" t="b">
        <f>IF(ISNUMBER(SEARCH(Y$1,$B1092)),MAX(K$1:K1091)+1)</f>
        <v>0</v>
      </c>
      <c r="L1092" s="12" t="b">
        <f>IF(ISNUMBER(SEARCH(Z$1,$B1092)),MAX(L$1:L1091)+1)</f>
        <v>0</v>
      </c>
      <c r="M1092" s="12" t="b">
        <f>IF(ISNUMBER(SEARCH(AA$1,$B1092)),MAX(M$1:M1091)+1)</f>
        <v>0</v>
      </c>
      <c r="N1092" s="12" t="b">
        <f>IF(ISNUMBER(SEARCH(AB$1,$B1092)),MAX(N$1:N1091)+1)</f>
        <v>0</v>
      </c>
      <c r="O1092" s="12">
        <f>'AB Touchpoint System Workbook'!K1103</f>
        <v>0</v>
      </c>
      <c r="P1092" s="13">
        <f t="shared" ref="P1092:P1101" si="35">P1091+1</f>
        <v>1091</v>
      </c>
    </row>
    <row r="1093" spans="1:16" x14ac:dyDescent="0.15">
      <c r="A1093" s="9">
        <f>'AB Touchpoint System Workbook'!M1104</f>
        <v>0</v>
      </c>
      <c r="B1093" s="12" t="str">
        <f t="shared" si="34"/>
        <v>00</v>
      </c>
      <c r="C1093" s="12" t="b">
        <f>IF(ISNUMBER(SEARCH(Q$1,$B1093)),MAX(C$1:C1092)+1)</f>
        <v>0</v>
      </c>
      <c r="D1093" s="12" t="b">
        <f>IF(ISNUMBER(SEARCH(R$1,$B1093)),MAX(D$1:D1092)+1)</f>
        <v>0</v>
      </c>
      <c r="E1093" s="12" t="b">
        <f>IF(ISNUMBER(SEARCH(S$1,$B1093)),MAX(E$1:E1092)+1)</f>
        <v>0</v>
      </c>
      <c r="F1093" s="12" t="b">
        <f>IF(ISNUMBER(SEARCH(T$1,$B1093)),MAX(F$1:F1092)+1)</f>
        <v>0</v>
      </c>
      <c r="G1093" s="12" t="b">
        <f>IF(ISNUMBER(SEARCH(U$1,$B1093)),MAX(G$1:G1092)+1)</f>
        <v>0</v>
      </c>
      <c r="H1093" s="12" t="b">
        <f>IF(ISNUMBER(SEARCH(V$1,$B1093)),MAX(H$1:H1092)+1)</f>
        <v>0</v>
      </c>
      <c r="I1093" s="12" t="b">
        <f>IF(ISNUMBER(SEARCH(W$1,$B1093)),MAX(I$1:I1092)+1)</f>
        <v>0</v>
      </c>
      <c r="J1093" s="12" t="b">
        <f>IF(ISNUMBER(SEARCH(X$1,$B1093)),MAX(J$1:J1092)+1)</f>
        <v>0</v>
      </c>
      <c r="K1093" s="12" t="b">
        <f>IF(ISNUMBER(SEARCH(Y$1,$B1093)),MAX(K$1:K1092)+1)</f>
        <v>0</v>
      </c>
      <c r="L1093" s="12" t="b">
        <f>IF(ISNUMBER(SEARCH(Z$1,$B1093)),MAX(L$1:L1092)+1)</f>
        <v>0</v>
      </c>
      <c r="M1093" s="12" t="b">
        <f>IF(ISNUMBER(SEARCH(AA$1,$B1093)),MAX(M$1:M1092)+1)</f>
        <v>0</v>
      </c>
      <c r="N1093" s="12" t="b">
        <f>IF(ISNUMBER(SEARCH(AB$1,$B1093)),MAX(N$1:N1092)+1)</f>
        <v>0</v>
      </c>
      <c r="O1093" s="12">
        <f>'AB Touchpoint System Workbook'!K1104</f>
        <v>0</v>
      </c>
      <c r="P1093" s="13">
        <f t="shared" si="35"/>
        <v>1092</v>
      </c>
    </row>
    <row r="1094" spans="1:16" x14ac:dyDescent="0.15">
      <c r="A1094" s="9">
        <f>'AB Touchpoint System Workbook'!M1105</f>
        <v>0</v>
      </c>
      <c r="B1094" s="12" t="str">
        <f t="shared" si="34"/>
        <v>00</v>
      </c>
      <c r="C1094" s="12" t="b">
        <f>IF(ISNUMBER(SEARCH(Q$1,$B1094)),MAX(C$1:C1093)+1)</f>
        <v>0</v>
      </c>
      <c r="D1094" s="12" t="b">
        <f>IF(ISNUMBER(SEARCH(R$1,$B1094)),MAX(D$1:D1093)+1)</f>
        <v>0</v>
      </c>
      <c r="E1094" s="12" t="b">
        <f>IF(ISNUMBER(SEARCH(S$1,$B1094)),MAX(E$1:E1093)+1)</f>
        <v>0</v>
      </c>
      <c r="F1094" s="12" t="b">
        <f>IF(ISNUMBER(SEARCH(T$1,$B1094)),MAX(F$1:F1093)+1)</f>
        <v>0</v>
      </c>
      <c r="G1094" s="12" t="b">
        <f>IF(ISNUMBER(SEARCH(U$1,$B1094)),MAX(G$1:G1093)+1)</f>
        <v>0</v>
      </c>
      <c r="H1094" s="12" t="b">
        <f>IF(ISNUMBER(SEARCH(V$1,$B1094)),MAX(H$1:H1093)+1)</f>
        <v>0</v>
      </c>
      <c r="I1094" s="12" t="b">
        <f>IF(ISNUMBER(SEARCH(W$1,$B1094)),MAX(I$1:I1093)+1)</f>
        <v>0</v>
      </c>
      <c r="J1094" s="12" t="b">
        <f>IF(ISNUMBER(SEARCH(X$1,$B1094)),MAX(J$1:J1093)+1)</f>
        <v>0</v>
      </c>
      <c r="K1094" s="12" t="b">
        <f>IF(ISNUMBER(SEARCH(Y$1,$B1094)),MAX(K$1:K1093)+1)</f>
        <v>0</v>
      </c>
      <c r="L1094" s="12" t="b">
        <f>IF(ISNUMBER(SEARCH(Z$1,$B1094)),MAX(L$1:L1093)+1)</f>
        <v>0</v>
      </c>
      <c r="M1094" s="12" t="b">
        <f>IF(ISNUMBER(SEARCH(AA$1,$B1094)),MAX(M$1:M1093)+1)</f>
        <v>0</v>
      </c>
      <c r="N1094" s="12" t="b">
        <f>IF(ISNUMBER(SEARCH(AB$1,$B1094)),MAX(N$1:N1093)+1)</f>
        <v>0</v>
      </c>
      <c r="O1094" s="12">
        <f>'AB Touchpoint System Workbook'!K1105</f>
        <v>0</v>
      </c>
      <c r="P1094" s="13">
        <f t="shared" si="35"/>
        <v>1093</v>
      </c>
    </row>
    <row r="1095" spans="1:16" x14ac:dyDescent="0.15">
      <c r="A1095" s="9">
        <f>'AB Touchpoint System Workbook'!M1106</f>
        <v>0</v>
      </c>
      <c r="B1095" s="12" t="str">
        <f t="shared" si="34"/>
        <v>00</v>
      </c>
      <c r="C1095" s="12" t="b">
        <f>IF(ISNUMBER(SEARCH(Q$1,$B1095)),MAX(C$1:C1094)+1)</f>
        <v>0</v>
      </c>
      <c r="D1095" s="12" t="b">
        <f>IF(ISNUMBER(SEARCH(R$1,$B1095)),MAX(D$1:D1094)+1)</f>
        <v>0</v>
      </c>
      <c r="E1095" s="12" t="b">
        <f>IF(ISNUMBER(SEARCH(S$1,$B1095)),MAX(E$1:E1094)+1)</f>
        <v>0</v>
      </c>
      <c r="F1095" s="12" t="b">
        <f>IF(ISNUMBER(SEARCH(T$1,$B1095)),MAX(F$1:F1094)+1)</f>
        <v>0</v>
      </c>
      <c r="G1095" s="12" t="b">
        <f>IF(ISNUMBER(SEARCH(U$1,$B1095)),MAX(G$1:G1094)+1)</f>
        <v>0</v>
      </c>
      <c r="H1095" s="12" t="b">
        <f>IF(ISNUMBER(SEARCH(V$1,$B1095)),MAX(H$1:H1094)+1)</f>
        <v>0</v>
      </c>
      <c r="I1095" s="12" t="b">
        <f>IF(ISNUMBER(SEARCH(W$1,$B1095)),MAX(I$1:I1094)+1)</f>
        <v>0</v>
      </c>
      <c r="J1095" s="12" t="b">
        <f>IF(ISNUMBER(SEARCH(X$1,$B1095)),MAX(J$1:J1094)+1)</f>
        <v>0</v>
      </c>
      <c r="K1095" s="12" t="b">
        <f>IF(ISNUMBER(SEARCH(Y$1,$B1095)),MAX(K$1:K1094)+1)</f>
        <v>0</v>
      </c>
      <c r="L1095" s="12" t="b">
        <f>IF(ISNUMBER(SEARCH(Z$1,$B1095)),MAX(L$1:L1094)+1)</f>
        <v>0</v>
      </c>
      <c r="M1095" s="12" t="b">
        <f>IF(ISNUMBER(SEARCH(AA$1,$B1095)),MAX(M$1:M1094)+1)</f>
        <v>0</v>
      </c>
      <c r="N1095" s="12" t="b">
        <f>IF(ISNUMBER(SEARCH(AB$1,$B1095)),MAX(N$1:N1094)+1)</f>
        <v>0</v>
      </c>
      <c r="O1095" s="12">
        <f>'AB Touchpoint System Workbook'!K1106</f>
        <v>0</v>
      </c>
      <c r="P1095" s="13">
        <f t="shared" si="35"/>
        <v>1094</v>
      </c>
    </row>
    <row r="1096" spans="1:16" x14ac:dyDescent="0.15">
      <c r="A1096" s="9">
        <f>'AB Touchpoint System Workbook'!M1107</f>
        <v>0</v>
      </c>
      <c r="B1096" s="12" t="str">
        <f t="shared" si="34"/>
        <v>00</v>
      </c>
      <c r="C1096" s="12" t="b">
        <f>IF(ISNUMBER(SEARCH(Q$1,$B1096)),MAX(C$1:C1095)+1)</f>
        <v>0</v>
      </c>
      <c r="D1096" s="12" t="b">
        <f>IF(ISNUMBER(SEARCH(R$1,$B1096)),MAX(D$1:D1095)+1)</f>
        <v>0</v>
      </c>
      <c r="E1096" s="12" t="b">
        <f>IF(ISNUMBER(SEARCH(S$1,$B1096)),MAX(E$1:E1095)+1)</f>
        <v>0</v>
      </c>
      <c r="F1096" s="12" t="b">
        <f>IF(ISNUMBER(SEARCH(T$1,$B1096)),MAX(F$1:F1095)+1)</f>
        <v>0</v>
      </c>
      <c r="G1096" s="12" t="b">
        <f>IF(ISNUMBER(SEARCH(U$1,$B1096)),MAX(G$1:G1095)+1)</f>
        <v>0</v>
      </c>
      <c r="H1096" s="12" t="b">
        <f>IF(ISNUMBER(SEARCH(V$1,$B1096)),MAX(H$1:H1095)+1)</f>
        <v>0</v>
      </c>
      <c r="I1096" s="12" t="b">
        <f>IF(ISNUMBER(SEARCH(W$1,$B1096)),MAX(I$1:I1095)+1)</f>
        <v>0</v>
      </c>
      <c r="J1096" s="12" t="b">
        <f>IF(ISNUMBER(SEARCH(X$1,$B1096)),MAX(J$1:J1095)+1)</f>
        <v>0</v>
      </c>
      <c r="K1096" s="12" t="b">
        <f>IF(ISNUMBER(SEARCH(Y$1,$B1096)),MAX(K$1:K1095)+1)</f>
        <v>0</v>
      </c>
      <c r="L1096" s="12" t="b">
        <f>IF(ISNUMBER(SEARCH(Z$1,$B1096)),MAX(L$1:L1095)+1)</f>
        <v>0</v>
      </c>
      <c r="M1096" s="12" t="b">
        <f>IF(ISNUMBER(SEARCH(AA$1,$B1096)),MAX(M$1:M1095)+1)</f>
        <v>0</v>
      </c>
      <c r="N1096" s="12" t="b">
        <f>IF(ISNUMBER(SEARCH(AB$1,$B1096)),MAX(N$1:N1095)+1)</f>
        <v>0</v>
      </c>
      <c r="O1096" s="12">
        <f>'AB Touchpoint System Workbook'!K1107</f>
        <v>0</v>
      </c>
      <c r="P1096" s="13">
        <f t="shared" si="35"/>
        <v>1095</v>
      </c>
    </row>
    <row r="1097" spans="1:16" x14ac:dyDescent="0.15">
      <c r="A1097" s="9">
        <f>'AB Touchpoint System Workbook'!M1108</f>
        <v>0</v>
      </c>
      <c r="B1097" s="12" t="str">
        <f t="shared" si="34"/>
        <v>00</v>
      </c>
      <c r="C1097" s="12" t="b">
        <f>IF(ISNUMBER(SEARCH(Q$1,$B1097)),MAX(C$1:C1096)+1)</f>
        <v>0</v>
      </c>
      <c r="D1097" s="12" t="b">
        <f>IF(ISNUMBER(SEARCH(R$1,$B1097)),MAX(D$1:D1096)+1)</f>
        <v>0</v>
      </c>
      <c r="E1097" s="12" t="b">
        <f>IF(ISNUMBER(SEARCH(S$1,$B1097)),MAX(E$1:E1096)+1)</f>
        <v>0</v>
      </c>
      <c r="F1097" s="12" t="b">
        <f>IF(ISNUMBER(SEARCH(T$1,$B1097)),MAX(F$1:F1096)+1)</f>
        <v>0</v>
      </c>
      <c r="G1097" s="12" t="b">
        <f>IF(ISNUMBER(SEARCH(U$1,$B1097)),MAX(G$1:G1096)+1)</f>
        <v>0</v>
      </c>
      <c r="H1097" s="12" t="b">
        <f>IF(ISNUMBER(SEARCH(V$1,$B1097)),MAX(H$1:H1096)+1)</f>
        <v>0</v>
      </c>
      <c r="I1097" s="12" t="b">
        <f>IF(ISNUMBER(SEARCH(W$1,$B1097)),MAX(I$1:I1096)+1)</f>
        <v>0</v>
      </c>
      <c r="J1097" s="12" t="b">
        <f>IF(ISNUMBER(SEARCH(X$1,$B1097)),MAX(J$1:J1096)+1)</f>
        <v>0</v>
      </c>
      <c r="K1097" s="12" t="b">
        <f>IF(ISNUMBER(SEARCH(Y$1,$B1097)),MAX(K$1:K1096)+1)</f>
        <v>0</v>
      </c>
      <c r="L1097" s="12" t="b">
        <f>IF(ISNUMBER(SEARCH(Z$1,$B1097)),MAX(L$1:L1096)+1)</f>
        <v>0</v>
      </c>
      <c r="M1097" s="12" t="b">
        <f>IF(ISNUMBER(SEARCH(AA$1,$B1097)),MAX(M$1:M1096)+1)</f>
        <v>0</v>
      </c>
      <c r="N1097" s="12" t="b">
        <f>IF(ISNUMBER(SEARCH(AB$1,$B1097)),MAX(N$1:N1096)+1)</f>
        <v>0</v>
      </c>
      <c r="O1097" s="12">
        <f>'AB Touchpoint System Workbook'!K1108</f>
        <v>0</v>
      </c>
      <c r="P1097" s="13">
        <f t="shared" si="35"/>
        <v>1096</v>
      </c>
    </row>
    <row r="1098" spans="1:16" x14ac:dyDescent="0.15">
      <c r="A1098" s="9">
        <f>'AB Touchpoint System Workbook'!M1109</f>
        <v>0</v>
      </c>
      <c r="B1098" s="12" t="str">
        <f t="shared" si="34"/>
        <v>00</v>
      </c>
      <c r="C1098" s="12" t="b">
        <f>IF(ISNUMBER(SEARCH(Q$1,$B1098)),MAX(C$1:C1097)+1)</f>
        <v>0</v>
      </c>
      <c r="D1098" s="12" t="b">
        <f>IF(ISNUMBER(SEARCH(R$1,$B1098)),MAX(D$1:D1097)+1)</f>
        <v>0</v>
      </c>
      <c r="E1098" s="12" t="b">
        <f>IF(ISNUMBER(SEARCH(S$1,$B1098)),MAX(E$1:E1097)+1)</f>
        <v>0</v>
      </c>
      <c r="F1098" s="12" t="b">
        <f>IF(ISNUMBER(SEARCH(T$1,$B1098)),MAX(F$1:F1097)+1)</f>
        <v>0</v>
      </c>
      <c r="G1098" s="12" t="b">
        <f>IF(ISNUMBER(SEARCH(U$1,$B1098)),MAX(G$1:G1097)+1)</f>
        <v>0</v>
      </c>
      <c r="H1098" s="12" t="b">
        <f>IF(ISNUMBER(SEARCH(V$1,$B1098)),MAX(H$1:H1097)+1)</f>
        <v>0</v>
      </c>
      <c r="I1098" s="12" t="b">
        <f>IF(ISNUMBER(SEARCH(W$1,$B1098)),MAX(I$1:I1097)+1)</f>
        <v>0</v>
      </c>
      <c r="J1098" s="12" t="b">
        <f>IF(ISNUMBER(SEARCH(X$1,$B1098)),MAX(J$1:J1097)+1)</f>
        <v>0</v>
      </c>
      <c r="K1098" s="12" t="b">
        <f>IF(ISNUMBER(SEARCH(Y$1,$B1098)),MAX(K$1:K1097)+1)</f>
        <v>0</v>
      </c>
      <c r="L1098" s="12" t="b">
        <f>IF(ISNUMBER(SEARCH(Z$1,$B1098)),MAX(L$1:L1097)+1)</f>
        <v>0</v>
      </c>
      <c r="M1098" s="12" t="b">
        <f>IF(ISNUMBER(SEARCH(AA$1,$B1098)),MAX(M$1:M1097)+1)</f>
        <v>0</v>
      </c>
      <c r="N1098" s="12" t="b">
        <f>IF(ISNUMBER(SEARCH(AB$1,$B1098)),MAX(N$1:N1097)+1)</f>
        <v>0</v>
      </c>
      <c r="O1098" s="12">
        <f>'AB Touchpoint System Workbook'!K1109</f>
        <v>0</v>
      </c>
      <c r="P1098" s="13">
        <f t="shared" si="35"/>
        <v>1097</v>
      </c>
    </row>
    <row r="1099" spans="1:16" x14ac:dyDescent="0.15">
      <c r="A1099" s="9">
        <f>'AB Touchpoint System Workbook'!M1110</f>
        <v>0</v>
      </c>
      <c r="B1099" s="12" t="str">
        <f t="shared" si="34"/>
        <v>00</v>
      </c>
      <c r="C1099" s="12" t="b">
        <f>IF(ISNUMBER(SEARCH(Q$1,$B1099)),MAX(C$1:C1098)+1)</f>
        <v>0</v>
      </c>
      <c r="D1099" s="12" t="b">
        <f>IF(ISNUMBER(SEARCH(R$1,$B1099)),MAX(D$1:D1098)+1)</f>
        <v>0</v>
      </c>
      <c r="E1099" s="12" t="b">
        <f>IF(ISNUMBER(SEARCH(S$1,$B1099)),MAX(E$1:E1098)+1)</f>
        <v>0</v>
      </c>
      <c r="F1099" s="12" t="b">
        <f>IF(ISNUMBER(SEARCH(T$1,$B1099)),MAX(F$1:F1098)+1)</f>
        <v>0</v>
      </c>
      <c r="G1099" s="12" t="b">
        <f>IF(ISNUMBER(SEARCH(U$1,$B1099)),MAX(G$1:G1098)+1)</f>
        <v>0</v>
      </c>
      <c r="H1099" s="12" t="b">
        <f>IF(ISNUMBER(SEARCH(V$1,$B1099)),MAX(H$1:H1098)+1)</f>
        <v>0</v>
      </c>
      <c r="I1099" s="12" t="b">
        <f>IF(ISNUMBER(SEARCH(W$1,$B1099)),MAX(I$1:I1098)+1)</f>
        <v>0</v>
      </c>
      <c r="J1099" s="12" t="b">
        <f>IF(ISNUMBER(SEARCH(X$1,$B1099)),MAX(J$1:J1098)+1)</f>
        <v>0</v>
      </c>
      <c r="K1099" s="12" t="b">
        <f>IF(ISNUMBER(SEARCH(Y$1,$B1099)),MAX(K$1:K1098)+1)</f>
        <v>0</v>
      </c>
      <c r="L1099" s="12" t="b">
        <f>IF(ISNUMBER(SEARCH(Z$1,$B1099)),MAX(L$1:L1098)+1)</f>
        <v>0</v>
      </c>
      <c r="M1099" s="12" t="b">
        <f>IF(ISNUMBER(SEARCH(AA$1,$B1099)),MAX(M$1:M1098)+1)</f>
        <v>0</v>
      </c>
      <c r="N1099" s="12" t="b">
        <f>IF(ISNUMBER(SEARCH(AB$1,$B1099)),MAX(N$1:N1098)+1)</f>
        <v>0</v>
      </c>
      <c r="O1099" s="12">
        <f>'AB Touchpoint System Workbook'!K1110</f>
        <v>0</v>
      </c>
      <c r="P1099" s="13">
        <f t="shared" si="35"/>
        <v>1098</v>
      </c>
    </row>
    <row r="1100" spans="1:16" x14ac:dyDescent="0.15">
      <c r="A1100" s="9">
        <f>'AB Touchpoint System Workbook'!M1111</f>
        <v>0</v>
      </c>
      <c r="B1100" s="12" t="str">
        <f t="shared" si="34"/>
        <v>00</v>
      </c>
      <c r="C1100" s="12" t="b">
        <f>IF(ISNUMBER(SEARCH(Q$1,$B1100)),MAX(C$1:C1099)+1)</f>
        <v>0</v>
      </c>
      <c r="D1100" s="12" t="b">
        <f>IF(ISNUMBER(SEARCH(R$1,$B1100)),MAX(D$1:D1099)+1)</f>
        <v>0</v>
      </c>
      <c r="E1100" s="12" t="b">
        <f>IF(ISNUMBER(SEARCH(S$1,$B1100)),MAX(E$1:E1099)+1)</f>
        <v>0</v>
      </c>
      <c r="F1100" s="12" t="b">
        <f>IF(ISNUMBER(SEARCH(T$1,$B1100)),MAX(F$1:F1099)+1)</f>
        <v>0</v>
      </c>
      <c r="G1100" s="12" t="b">
        <f>IF(ISNUMBER(SEARCH(U$1,$B1100)),MAX(G$1:G1099)+1)</f>
        <v>0</v>
      </c>
      <c r="H1100" s="12" t="b">
        <f>IF(ISNUMBER(SEARCH(V$1,$B1100)),MAX(H$1:H1099)+1)</f>
        <v>0</v>
      </c>
      <c r="I1100" s="12" t="b">
        <f>IF(ISNUMBER(SEARCH(W$1,$B1100)),MAX(I$1:I1099)+1)</f>
        <v>0</v>
      </c>
      <c r="J1100" s="12" t="b">
        <f>IF(ISNUMBER(SEARCH(X$1,$B1100)),MAX(J$1:J1099)+1)</f>
        <v>0</v>
      </c>
      <c r="K1100" s="12" t="b">
        <f>IF(ISNUMBER(SEARCH(Y$1,$B1100)),MAX(K$1:K1099)+1)</f>
        <v>0</v>
      </c>
      <c r="L1100" s="12" t="b">
        <f>IF(ISNUMBER(SEARCH(Z$1,$B1100)),MAX(L$1:L1099)+1)</f>
        <v>0</v>
      </c>
      <c r="M1100" s="12" t="b">
        <f>IF(ISNUMBER(SEARCH(AA$1,$B1100)),MAX(M$1:M1099)+1)</f>
        <v>0</v>
      </c>
      <c r="N1100" s="12" t="b">
        <f>IF(ISNUMBER(SEARCH(AB$1,$B1100)),MAX(N$1:N1099)+1)</f>
        <v>0</v>
      </c>
      <c r="O1100" s="12">
        <f>'AB Touchpoint System Workbook'!K1111</f>
        <v>0</v>
      </c>
      <c r="P1100" s="13">
        <f t="shared" si="35"/>
        <v>1099</v>
      </c>
    </row>
    <row r="1101" spans="1:16" x14ac:dyDescent="0.15">
      <c r="A1101" s="9">
        <f>'AB Touchpoint System Workbook'!M1112</f>
        <v>0</v>
      </c>
      <c r="B1101" s="12" t="str">
        <f t="shared" si="34"/>
        <v>00</v>
      </c>
      <c r="C1101" s="12" t="b">
        <f>IF(ISNUMBER(SEARCH(Q$1,$B1101)),MAX(C$1:C1100)+1)</f>
        <v>0</v>
      </c>
      <c r="D1101" s="12" t="b">
        <f>IF(ISNUMBER(SEARCH(R$1,$B1101)),MAX(D$1:D1100)+1)</f>
        <v>0</v>
      </c>
      <c r="E1101" s="12" t="b">
        <f>IF(ISNUMBER(SEARCH(S$1,$B1101)),MAX(E$1:E1100)+1)</f>
        <v>0</v>
      </c>
      <c r="F1101" s="12" t="b">
        <f>IF(ISNUMBER(SEARCH(T$1,$B1101)),MAX(F$1:F1100)+1)</f>
        <v>0</v>
      </c>
      <c r="G1101" s="12" t="b">
        <f>IF(ISNUMBER(SEARCH(U$1,$B1101)),MAX(G$1:G1100)+1)</f>
        <v>0</v>
      </c>
      <c r="H1101" s="12" t="b">
        <f>IF(ISNUMBER(SEARCH(V$1,$B1101)),MAX(H$1:H1100)+1)</f>
        <v>0</v>
      </c>
      <c r="I1101" s="12" t="b">
        <f>IF(ISNUMBER(SEARCH(W$1,$B1101)),MAX(I$1:I1100)+1)</f>
        <v>0</v>
      </c>
      <c r="J1101" s="12" t="b">
        <f>IF(ISNUMBER(SEARCH(X$1,$B1101)),MAX(J$1:J1100)+1)</f>
        <v>0</v>
      </c>
      <c r="K1101" s="12" t="b">
        <f>IF(ISNUMBER(SEARCH(Y$1,$B1101)),MAX(K$1:K1100)+1)</f>
        <v>0</v>
      </c>
      <c r="L1101" s="12" t="b">
        <f>IF(ISNUMBER(SEARCH(Z$1,$B1101)),MAX(L$1:L1100)+1)</f>
        <v>0</v>
      </c>
      <c r="M1101" s="12" t="b">
        <f>IF(ISNUMBER(SEARCH(AA$1,$B1101)),MAX(M$1:M1100)+1)</f>
        <v>0</v>
      </c>
      <c r="N1101" s="12" t="b">
        <f>IF(ISNUMBER(SEARCH(AB$1,$B1101)),MAX(N$1:N1100)+1)</f>
        <v>0</v>
      </c>
      <c r="O1101" s="12">
        <f>'AB Touchpoint System Workbook'!K1112</f>
        <v>0</v>
      </c>
      <c r="P1101" s="13">
        <f t="shared" si="35"/>
        <v>1100</v>
      </c>
    </row>
  </sheetData>
  <conditionalFormatting sqref="Q1:AB1">
    <cfRule type="containsText" dxfId="19" priority="1" operator="containsText" text="Social Touchpoint">
      <formula>NOT(ISERROR(SEARCH(("Social Touchpoint"),(Q1))))</formula>
    </cfRule>
  </conditionalFormatting>
  <conditionalFormatting sqref="Q1:AB1">
    <cfRule type="containsText" dxfId="18" priority="2" operator="containsText" text="Social Touchpoint">
      <formula>NOT(ISERROR(SEARCH(("Social Touchpoint"),(Q1))))</formula>
    </cfRule>
  </conditionalFormatting>
  <conditionalFormatting sqref="Q1:AB1">
    <cfRule type="containsText" dxfId="17" priority="3" operator="containsText" text="Business Touchpoint">
      <formula>NOT(ISERROR(SEARCH(("Business Touchpoint"),(Q1))))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N1006"/>
  <sheetViews>
    <sheetView topLeftCell="A22" workbookViewId="0">
      <selection activeCell="A41" sqref="A41:XFD41"/>
    </sheetView>
  </sheetViews>
  <sheetFormatPr baseColWidth="10" defaultColWidth="14.5" defaultRowHeight="15.75" customHeight="1" x14ac:dyDescent="0.15"/>
  <cols>
    <col min="1" max="2" width="10.5" customWidth="1"/>
    <col min="3" max="7" width="11.33203125" customWidth="1"/>
    <col min="8" max="8" width="6.33203125" customWidth="1"/>
    <col min="9" max="12" width="11.33203125" customWidth="1"/>
    <col min="13" max="13" width="18.83203125" customWidth="1"/>
  </cols>
  <sheetData>
    <row r="1" spans="1:14" ht="15" x14ac:dyDescent="0.2">
      <c r="A1" s="1" t="s">
        <v>2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3" t="s">
        <v>239</v>
      </c>
    </row>
    <row r="2" spans="1:14" ht="15" x14ac:dyDescent="0.2">
      <c r="A2" s="1" t="s">
        <v>1</v>
      </c>
      <c r="B2" s="2" t="s">
        <v>3</v>
      </c>
      <c r="C2" s="4" t="s">
        <v>14</v>
      </c>
      <c r="D2" s="4" t="s">
        <v>14</v>
      </c>
      <c r="E2" s="2" t="s">
        <v>3</v>
      </c>
      <c r="F2" s="4" t="s">
        <v>14</v>
      </c>
      <c r="G2" s="4" t="s">
        <v>14</v>
      </c>
      <c r="H2" s="2" t="s">
        <v>3</v>
      </c>
      <c r="I2" s="4" t="s">
        <v>14</v>
      </c>
      <c r="J2" s="4" t="s">
        <v>14</v>
      </c>
      <c r="K2" s="2" t="s">
        <v>3</v>
      </c>
      <c r="L2" s="4" t="s">
        <v>14</v>
      </c>
      <c r="M2" s="4" t="s">
        <v>14</v>
      </c>
      <c r="N2" s="3"/>
    </row>
    <row r="3" spans="1:14" ht="15" x14ac:dyDescent="0.2">
      <c r="A3" s="1" t="s">
        <v>18</v>
      </c>
      <c r="B3" s="3" t="s">
        <v>14</v>
      </c>
      <c r="C3" s="3" t="s">
        <v>3</v>
      </c>
      <c r="D3" s="3" t="s">
        <v>14</v>
      </c>
      <c r="E3" s="3" t="s">
        <v>14</v>
      </c>
      <c r="F3" s="3" t="s">
        <v>3</v>
      </c>
      <c r="G3" s="3" t="s">
        <v>14</v>
      </c>
      <c r="H3" s="3" t="s">
        <v>14</v>
      </c>
      <c r="I3" s="3" t="s">
        <v>3</v>
      </c>
      <c r="J3" s="3" t="s">
        <v>14</v>
      </c>
      <c r="K3" s="3" t="s">
        <v>14</v>
      </c>
      <c r="L3" s="3" t="s">
        <v>3</v>
      </c>
      <c r="M3" s="3" t="s">
        <v>14</v>
      </c>
      <c r="N3" s="3"/>
    </row>
    <row r="4" spans="1:14" ht="15" x14ac:dyDescent="0.2">
      <c r="A4" s="1" t="s">
        <v>19</v>
      </c>
      <c r="B4" s="2" t="s">
        <v>14</v>
      </c>
      <c r="C4" s="2" t="s">
        <v>14</v>
      </c>
      <c r="D4" s="3" t="s">
        <v>3</v>
      </c>
      <c r="E4" s="3" t="s">
        <v>14</v>
      </c>
      <c r="F4" s="3" t="s">
        <v>14</v>
      </c>
      <c r="G4" s="3" t="s">
        <v>3</v>
      </c>
      <c r="H4" s="3" t="s">
        <v>14</v>
      </c>
      <c r="I4" s="3" t="s">
        <v>14</v>
      </c>
      <c r="J4" s="3" t="s">
        <v>3</v>
      </c>
      <c r="K4" s="3" t="s">
        <v>14</v>
      </c>
      <c r="L4" s="3" t="s">
        <v>14</v>
      </c>
      <c r="M4" s="3" t="s">
        <v>3</v>
      </c>
      <c r="N4" s="3"/>
    </row>
    <row r="5" spans="1:14" ht="15" x14ac:dyDescent="0.2">
      <c r="A5" s="1" t="s">
        <v>20</v>
      </c>
      <c r="B5" s="2" t="s">
        <v>3</v>
      </c>
      <c r="C5" s="4" t="s">
        <v>14</v>
      </c>
      <c r="D5" s="4" t="s">
        <v>14</v>
      </c>
      <c r="E5" s="2" t="s">
        <v>3</v>
      </c>
      <c r="F5" s="4" t="s">
        <v>14</v>
      </c>
      <c r="G5" s="4" t="s">
        <v>14</v>
      </c>
      <c r="H5" s="2" t="s">
        <v>3</v>
      </c>
      <c r="I5" s="4" t="s">
        <v>14</v>
      </c>
      <c r="J5" s="4" t="s">
        <v>14</v>
      </c>
      <c r="K5" s="2" t="s">
        <v>3</v>
      </c>
      <c r="L5" s="4" t="s">
        <v>14</v>
      </c>
      <c r="M5" s="4" t="s">
        <v>14</v>
      </c>
      <c r="N5" s="3"/>
    </row>
    <row r="6" spans="1:14" ht="15" x14ac:dyDescent="0.2">
      <c r="A6" s="1" t="s">
        <v>21</v>
      </c>
      <c r="B6" s="3" t="s">
        <v>14</v>
      </c>
      <c r="C6" s="3" t="s">
        <v>3</v>
      </c>
      <c r="D6" s="3" t="s">
        <v>14</v>
      </c>
      <c r="E6" s="3" t="s">
        <v>14</v>
      </c>
      <c r="F6" s="3" t="s">
        <v>3</v>
      </c>
      <c r="G6" s="3" t="s">
        <v>14</v>
      </c>
      <c r="H6" s="3" t="s">
        <v>14</v>
      </c>
      <c r="I6" s="3" t="s">
        <v>3</v>
      </c>
      <c r="J6" s="3" t="s">
        <v>14</v>
      </c>
      <c r="K6" s="3" t="s">
        <v>14</v>
      </c>
      <c r="L6" s="3" t="s">
        <v>3</v>
      </c>
      <c r="M6" s="3" t="s">
        <v>14</v>
      </c>
      <c r="N6" s="3"/>
    </row>
    <row r="7" spans="1:14" ht="15" x14ac:dyDescent="0.2">
      <c r="A7" s="1" t="s">
        <v>22</v>
      </c>
      <c r="B7" s="2" t="s">
        <v>14</v>
      </c>
      <c r="C7" s="2" t="s">
        <v>14</v>
      </c>
      <c r="D7" s="3" t="s">
        <v>3</v>
      </c>
      <c r="E7" s="3" t="s">
        <v>14</v>
      </c>
      <c r="F7" s="3" t="s">
        <v>14</v>
      </c>
      <c r="G7" s="3" t="s">
        <v>3</v>
      </c>
      <c r="H7" s="3" t="s">
        <v>14</v>
      </c>
      <c r="I7" s="3" t="s">
        <v>14</v>
      </c>
      <c r="J7" s="3" t="s">
        <v>3</v>
      </c>
      <c r="K7" s="3" t="s">
        <v>14</v>
      </c>
      <c r="L7" s="3" t="s">
        <v>14</v>
      </c>
      <c r="M7" s="3" t="s">
        <v>3</v>
      </c>
      <c r="N7" s="3"/>
    </row>
    <row r="8" spans="1:14" ht="15" x14ac:dyDescent="0.2">
      <c r="A8" s="1" t="s">
        <v>23</v>
      </c>
      <c r="B8" s="2" t="s">
        <v>3</v>
      </c>
      <c r="C8" s="4" t="s">
        <v>14</v>
      </c>
      <c r="D8" s="4" t="s">
        <v>14</v>
      </c>
      <c r="E8" s="2" t="s">
        <v>3</v>
      </c>
      <c r="F8" s="4" t="s">
        <v>14</v>
      </c>
      <c r="G8" s="4" t="s">
        <v>14</v>
      </c>
      <c r="H8" s="2" t="s">
        <v>3</v>
      </c>
      <c r="I8" s="4" t="s">
        <v>14</v>
      </c>
      <c r="J8" s="4" t="s">
        <v>14</v>
      </c>
      <c r="K8" s="2" t="s">
        <v>3</v>
      </c>
      <c r="L8" s="4" t="s">
        <v>14</v>
      </c>
      <c r="M8" s="4" t="s">
        <v>14</v>
      </c>
      <c r="N8" s="3"/>
    </row>
    <row r="9" spans="1:14" ht="15" x14ac:dyDescent="0.2">
      <c r="A9" s="1" t="s">
        <v>24</v>
      </c>
      <c r="B9" s="3" t="s">
        <v>14</v>
      </c>
      <c r="C9" s="3" t="s">
        <v>3</v>
      </c>
      <c r="D9" s="3" t="s">
        <v>14</v>
      </c>
      <c r="E9" s="3" t="s">
        <v>14</v>
      </c>
      <c r="F9" s="3" t="s">
        <v>3</v>
      </c>
      <c r="G9" s="3" t="s">
        <v>14</v>
      </c>
      <c r="H9" s="3" t="s">
        <v>14</v>
      </c>
      <c r="I9" s="3" t="s">
        <v>3</v>
      </c>
      <c r="J9" s="3" t="s">
        <v>14</v>
      </c>
      <c r="K9" s="3" t="s">
        <v>14</v>
      </c>
      <c r="L9" s="3" t="s">
        <v>3</v>
      </c>
      <c r="M9" s="3" t="s">
        <v>14</v>
      </c>
      <c r="N9" s="3"/>
    </row>
    <row r="10" spans="1:14" ht="15" x14ac:dyDescent="0.2">
      <c r="A10" s="1" t="s">
        <v>25</v>
      </c>
      <c r="B10" s="2" t="s">
        <v>14</v>
      </c>
      <c r="C10" s="2" t="s">
        <v>14</v>
      </c>
      <c r="D10" s="3" t="s">
        <v>3</v>
      </c>
      <c r="E10" s="3" t="s">
        <v>14</v>
      </c>
      <c r="F10" s="3" t="s">
        <v>14</v>
      </c>
      <c r="G10" s="3" t="s">
        <v>3</v>
      </c>
      <c r="H10" s="3" t="s">
        <v>14</v>
      </c>
      <c r="I10" s="3" t="s">
        <v>14</v>
      </c>
      <c r="J10" s="3" t="s">
        <v>3</v>
      </c>
      <c r="K10" s="3" t="s">
        <v>14</v>
      </c>
      <c r="L10" s="3" t="s">
        <v>14</v>
      </c>
      <c r="M10" s="3" t="s">
        <v>3</v>
      </c>
      <c r="N10" s="3"/>
    </row>
    <row r="11" spans="1:14" ht="15" x14ac:dyDescent="0.2">
      <c r="A11" s="1" t="s">
        <v>26</v>
      </c>
      <c r="B11" s="2" t="s">
        <v>3</v>
      </c>
      <c r="C11" s="4" t="s">
        <v>14</v>
      </c>
      <c r="D11" s="4" t="s">
        <v>14</v>
      </c>
      <c r="E11" s="2" t="s">
        <v>3</v>
      </c>
      <c r="F11" s="4" t="s">
        <v>14</v>
      </c>
      <c r="G11" s="4" t="s">
        <v>14</v>
      </c>
      <c r="H11" s="2" t="s">
        <v>3</v>
      </c>
      <c r="I11" s="4" t="s">
        <v>14</v>
      </c>
      <c r="J11" s="4" t="s">
        <v>14</v>
      </c>
      <c r="K11" s="2" t="s">
        <v>3</v>
      </c>
      <c r="L11" s="4" t="s">
        <v>14</v>
      </c>
      <c r="M11" s="4" t="s">
        <v>14</v>
      </c>
      <c r="N11" s="3"/>
    </row>
    <row r="12" spans="1:14" ht="15" x14ac:dyDescent="0.2">
      <c r="A12" s="1" t="s">
        <v>27</v>
      </c>
      <c r="B12" s="3" t="s">
        <v>14</v>
      </c>
      <c r="C12" s="3" t="s">
        <v>3</v>
      </c>
      <c r="D12" s="3" t="s">
        <v>14</v>
      </c>
      <c r="E12" s="3" t="s">
        <v>14</v>
      </c>
      <c r="F12" s="3" t="s">
        <v>3</v>
      </c>
      <c r="G12" s="3" t="s">
        <v>14</v>
      </c>
      <c r="H12" s="3" t="s">
        <v>14</v>
      </c>
      <c r="I12" s="3" t="s">
        <v>3</v>
      </c>
      <c r="J12" s="3" t="s">
        <v>14</v>
      </c>
      <c r="K12" s="3" t="s">
        <v>14</v>
      </c>
      <c r="L12" s="3" t="s">
        <v>3</v>
      </c>
      <c r="M12" s="3" t="s">
        <v>14</v>
      </c>
      <c r="N12" s="3"/>
    </row>
    <row r="13" spans="1:14" ht="15" x14ac:dyDescent="0.2">
      <c r="A13" s="1" t="s">
        <v>28</v>
      </c>
      <c r="B13" s="2" t="s">
        <v>14</v>
      </c>
      <c r="C13" s="2" t="s">
        <v>14</v>
      </c>
      <c r="D13" s="3" t="s">
        <v>3</v>
      </c>
      <c r="E13" s="3" t="s">
        <v>14</v>
      </c>
      <c r="F13" s="3" t="s">
        <v>14</v>
      </c>
      <c r="G13" s="3" t="s">
        <v>3</v>
      </c>
      <c r="H13" s="3" t="s">
        <v>14</v>
      </c>
      <c r="I13" s="3" t="s">
        <v>14</v>
      </c>
      <c r="J13" s="3" t="s">
        <v>3</v>
      </c>
      <c r="K13" s="3" t="s">
        <v>14</v>
      </c>
      <c r="L13" s="3" t="s">
        <v>14</v>
      </c>
      <c r="M13" s="3" t="s">
        <v>3</v>
      </c>
      <c r="N13" s="3"/>
    </row>
    <row r="14" spans="1:14" ht="15" x14ac:dyDescent="0.2">
      <c r="A14" s="3"/>
      <c r="N14" s="3"/>
    </row>
    <row r="15" spans="1:14" ht="15" x14ac:dyDescent="0.2">
      <c r="A15" s="5" t="s">
        <v>15</v>
      </c>
      <c r="B15" s="2">
        <v>1</v>
      </c>
      <c r="C15" s="2">
        <v>2</v>
      </c>
      <c r="D15" s="2">
        <v>3</v>
      </c>
      <c r="E15" s="2">
        <v>4</v>
      </c>
      <c r="F15" s="2">
        <v>5</v>
      </c>
      <c r="G15" s="2">
        <v>6</v>
      </c>
      <c r="H15" s="2">
        <v>7</v>
      </c>
      <c r="I15" s="2">
        <v>8</v>
      </c>
      <c r="J15" s="2">
        <v>9</v>
      </c>
      <c r="K15" s="2">
        <v>10</v>
      </c>
      <c r="L15" s="2">
        <v>11</v>
      </c>
      <c r="M15" s="2">
        <v>12</v>
      </c>
      <c r="N15" s="3"/>
    </row>
    <row r="16" spans="1:14" ht="15" x14ac:dyDescent="0.2">
      <c r="A16" s="5" t="s">
        <v>1</v>
      </c>
      <c r="B16" s="2" t="s">
        <v>3</v>
      </c>
      <c r="C16" s="3"/>
      <c r="D16" s="2" t="s">
        <v>14</v>
      </c>
      <c r="F16" s="3" t="str">
        <f>D16</f>
        <v>Social Touchpoint</v>
      </c>
      <c r="G16" s="3"/>
      <c r="H16" s="3" t="s">
        <v>3</v>
      </c>
      <c r="I16" s="3"/>
      <c r="J16" s="3" t="str">
        <f>F16</f>
        <v>Social Touchpoint</v>
      </c>
      <c r="K16" s="2"/>
      <c r="L16" s="2" t="str">
        <f>J16</f>
        <v>Social Touchpoint</v>
      </c>
      <c r="M16" s="3"/>
      <c r="N16" s="3"/>
    </row>
    <row r="17" spans="1:14" ht="15" x14ac:dyDescent="0.2">
      <c r="A17" s="5" t="s">
        <v>18</v>
      </c>
      <c r="B17" s="3"/>
      <c r="C17" s="3" t="str">
        <f>B16</f>
        <v>Business Touchpoint</v>
      </c>
      <c r="D17" s="3">
        <f t="shared" ref="D17:M27" si="0">C16</f>
        <v>0</v>
      </c>
      <c r="E17" s="3" t="str">
        <f t="shared" si="0"/>
        <v>Social Touchpoint</v>
      </c>
      <c r="F17" s="3">
        <f t="shared" si="0"/>
        <v>0</v>
      </c>
      <c r="G17" s="3" t="str">
        <f t="shared" si="0"/>
        <v>Social Touchpoint</v>
      </c>
      <c r="H17" s="3">
        <f t="shared" si="0"/>
        <v>0</v>
      </c>
      <c r="I17" s="3" t="str">
        <f t="shared" si="0"/>
        <v>Business Touchpoint</v>
      </c>
      <c r="J17" s="3">
        <f t="shared" si="0"/>
        <v>0</v>
      </c>
      <c r="K17" s="3" t="str">
        <f t="shared" si="0"/>
        <v>Social Touchpoint</v>
      </c>
      <c r="L17" s="3">
        <f t="shared" si="0"/>
        <v>0</v>
      </c>
      <c r="M17" s="3" t="str">
        <f t="shared" si="0"/>
        <v>Social Touchpoint</v>
      </c>
      <c r="N17" s="3"/>
    </row>
    <row r="18" spans="1:14" ht="15" x14ac:dyDescent="0.2">
      <c r="A18" s="5" t="s">
        <v>19</v>
      </c>
      <c r="B18" s="3" t="s">
        <v>14</v>
      </c>
      <c r="C18" s="3"/>
      <c r="D18" s="3" t="str">
        <f>C17</f>
        <v>Business Touchpoint</v>
      </c>
      <c r="E18" s="3">
        <f t="shared" si="0"/>
        <v>0</v>
      </c>
      <c r="F18" s="3" t="str">
        <f t="shared" si="0"/>
        <v>Social Touchpoint</v>
      </c>
      <c r="G18" s="3">
        <f t="shared" si="0"/>
        <v>0</v>
      </c>
      <c r="H18" s="3" t="str">
        <f t="shared" si="0"/>
        <v>Social Touchpoint</v>
      </c>
      <c r="I18" s="3">
        <f t="shared" si="0"/>
        <v>0</v>
      </c>
      <c r="J18" s="3" t="str">
        <f t="shared" si="0"/>
        <v>Business Touchpoint</v>
      </c>
      <c r="K18" s="3">
        <f t="shared" si="0"/>
        <v>0</v>
      </c>
      <c r="L18" s="3" t="str">
        <f t="shared" si="0"/>
        <v>Social Touchpoint</v>
      </c>
      <c r="M18" s="3">
        <f t="shared" si="0"/>
        <v>0</v>
      </c>
      <c r="N18" s="3"/>
    </row>
    <row r="19" spans="1:14" ht="15" x14ac:dyDescent="0.2">
      <c r="A19" s="5" t="s">
        <v>20</v>
      </c>
      <c r="B19" s="2"/>
      <c r="C19" s="3" t="str">
        <f t="shared" ref="C19:C27" si="1">B18</f>
        <v>Social Touchpoint</v>
      </c>
      <c r="D19" s="3">
        <f t="shared" ref="D19:D27" si="2">C18</f>
        <v>0</v>
      </c>
      <c r="E19" s="3" t="str">
        <f t="shared" si="0"/>
        <v>Business Touchpoint</v>
      </c>
      <c r="F19" s="3">
        <f t="shared" si="0"/>
        <v>0</v>
      </c>
      <c r="G19" s="3" t="str">
        <f t="shared" si="0"/>
        <v>Social Touchpoint</v>
      </c>
      <c r="H19" s="3">
        <f t="shared" si="0"/>
        <v>0</v>
      </c>
      <c r="I19" s="3" t="str">
        <f t="shared" si="0"/>
        <v>Social Touchpoint</v>
      </c>
      <c r="J19" s="3">
        <f t="shared" si="0"/>
        <v>0</v>
      </c>
      <c r="K19" s="3" t="str">
        <f t="shared" si="0"/>
        <v>Business Touchpoint</v>
      </c>
      <c r="L19" s="3">
        <f t="shared" si="0"/>
        <v>0</v>
      </c>
      <c r="M19" s="3" t="str">
        <f t="shared" si="0"/>
        <v>Social Touchpoint</v>
      </c>
      <c r="N19" s="3"/>
    </row>
    <row r="20" spans="1:14" ht="15" x14ac:dyDescent="0.2">
      <c r="A20" s="5" t="s">
        <v>21</v>
      </c>
      <c r="B20" s="3" t="s">
        <v>14</v>
      </c>
      <c r="C20" s="2">
        <f t="shared" si="1"/>
        <v>0</v>
      </c>
      <c r="D20" s="3" t="str">
        <f t="shared" si="2"/>
        <v>Social Touchpoint</v>
      </c>
      <c r="E20" s="3">
        <f t="shared" si="0"/>
        <v>0</v>
      </c>
      <c r="F20" s="3" t="str">
        <f t="shared" si="0"/>
        <v>Business Touchpoint</v>
      </c>
      <c r="G20" s="3">
        <f t="shared" si="0"/>
        <v>0</v>
      </c>
      <c r="H20" s="3" t="str">
        <f t="shared" si="0"/>
        <v>Social Touchpoint</v>
      </c>
      <c r="I20" s="3">
        <f t="shared" si="0"/>
        <v>0</v>
      </c>
      <c r="J20" s="3" t="str">
        <f t="shared" si="0"/>
        <v>Social Touchpoint</v>
      </c>
      <c r="K20" s="3">
        <f t="shared" si="0"/>
        <v>0</v>
      </c>
      <c r="L20" s="3" t="str">
        <f t="shared" si="0"/>
        <v>Business Touchpoint</v>
      </c>
      <c r="M20" s="3">
        <f t="shared" si="0"/>
        <v>0</v>
      </c>
      <c r="N20" s="3"/>
    </row>
    <row r="21" spans="1:14" ht="15" x14ac:dyDescent="0.2">
      <c r="A21" s="5" t="s">
        <v>22</v>
      </c>
      <c r="B21" s="3"/>
      <c r="C21" s="3" t="str">
        <f t="shared" si="1"/>
        <v>Social Touchpoint</v>
      </c>
      <c r="D21" s="3">
        <f t="shared" si="2"/>
        <v>0</v>
      </c>
      <c r="E21" s="3" t="str">
        <f t="shared" si="0"/>
        <v>Social Touchpoint</v>
      </c>
      <c r="F21" s="3">
        <f t="shared" si="0"/>
        <v>0</v>
      </c>
      <c r="G21" s="3" t="str">
        <f t="shared" si="0"/>
        <v>Business Touchpoint</v>
      </c>
      <c r="H21" s="3">
        <f t="shared" si="0"/>
        <v>0</v>
      </c>
      <c r="I21" s="3" t="str">
        <f t="shared" si="0"/>
        <v>Social Touchpoint</v>
      </c>
      <c r="J21" s="3">
        <f t="shared" si="0"/>
        <v>0</v>
      </c>
      <c r="K21" s="3" t="str">
        <f t="shared" si="0"/>
        <v>Social Touchpoint</v>
      </c>
      <c r="L21" s="3">
        <f t="shared" si="0"/>
        <v>0</v>
      </c>
      <c r="M21" s="3" t="str">
        <f t="shared" si="0"/>
        <v>Business Touchpoint</v>
      </c>
      <c r="N21" s="3"/>
    </row>
    <row r="22" spans="1:14" ht="15" x14ac:dyDescent="0.2">
      <c r="A22" s="5" t="s">
        <v>23</v>
      </c>
      <c r="B22" s="2" t="s">
        <v>3</v>
      </c>
      <c r="C22" s="3">
        <f t="shared" si="1"/>
        <v>0</v>
      </c>
      <c r="D22" s="3" t="str">
        <f t="shared" si="2"/>
        <v>Social Touchpoint</v>
      </c>
      <c r="E22" s="3">
        <f t="shared" si="0"/>
        <v>0</v>
      </c>
      <c r="F22" s="3" t="str">
        <f t="shared" si="0"/>
        <v>Social Touchpoint</v>
      </c>
      <c r="G22" s="3">
        <f t="shared" si="0"/>
        <v>0</v>
      </c>
      <c r="H22" s="3" t="str">
        <f t="shared" si="0"/>
        <v>Business Touchpoint</v>
      </c>
      <c r="I22" s="3">
        <f t="shared" si="0"/>
        <v>0</v>
      </c>
      <c r="J22" s="3" t="str">
        <f t="shared" si="0"/>
        <v>Social Touchpoint</v>
      </c>
      <c r="K22" s="3">
        <f t="shared" si="0"/>
        <v>0</v>
      </c>
      <c r="L22" s="3" t="str">
        <f t="shared" si="0"/>
        <v>Social Touchpoint</v>
      </c>
      <c r="M22" s="3">
        <f t="shared" si="0"/>
        <v>0</v>
      </c>
      <c r="N22" s="3"/>
    </row>
    <row r="23" spans="1:14" ht="15" x14ac:dyDescent="0.2">
      <c r="A23" s="5" t="s">
        <v>24</v>
      </c>
      <c r="B23" s="3"/>
      <c r="C23" s="3" t="str">
        <f t="shared" si="1"/>
        <v>Business Touchpoint</v>
      </c>
      <c r="D23" s="3">
        <f t="shared" si="2"/>
        <v>0</v>
      </c>
      <c r="E23" s="3" t="str">
        <f t="shared" si="0"/>
        <v>Social Touchpoint</v>
      </c>
      <c r="F23" s="3">
        <f t="shared" si="0"/>
        <v>0</v>
      </c>
      <c r="G23" s="3" t="str">
        <f t="shared" si="0"/>
        <v>Social Touchpoint</v>
      </c>
      <c r="H23" s="3">
        <f t="shared" si="0"/>
        <v>0</v>
      </c>
      <c r="I23" s="3" t="str">
        <f t="shared" si="0"/>
        <v>Business Touchpoint</v>
      </c>
      <c r="J23" s="3">
        <f t="shared" si="0"/>
        <v>0</v>
      </c>
      <c r="K23" s="3" t="str">
        <f t="shared" si="0"/>
        <v>Social Touchpoint</v>
      </c>
      <c r="L23" s="3">
        <f t="shared" si="0"/>
        <v>0</v>
      </c>
      <c r="M23" s="3" t="str">
        <f t="shared" si="0"/>
        <v>Social Touchpoint</v>
      </c>
      <c r="N23" s="3"/>
    </row>
    <row r="24" spans="1:14" ht="15" x14ac:dyDescent="0.2">
      <c r="A24" s="5" t="s">
        <v>25</v>
      </c>
      <c r="B24" s="3" t="s">
        <v>14</v>
      </c>
      <c r="C24" s="3">
        <f t="shared" si="1"/>
        <v>0</v>
      </c>
      <c r="D24" s="3" t="str">
        <f t="shared" si="2"/>
        <v>Business Touchpoint</v>
      </c>
      <c r="E24" s="3">
        <f t="shared" si="0"/>
        <v>0</v>
      </c>
      <c r="F24" s="3" t="str">
        <f t="shared" si="0"/>
        <v>Social Touchpoint</v>
      </c>
      <c r="G24" s="3">
        <f t="shared" si="0"/>
        <v>0</v>
      </c>
      <c r="H24" s="3" t="str">
        <f t="shared" si="0"/>
        <v>Social Touchpoint</v>
      </c>
      <c r="I24" s="3">
        <f t="shared" si="0"/>
        <v>0</v>
      </c>
      <c r="J24" s="3" t="str">
        <f t="shared" si="0"/>
        <v>Business Touchpoint</v>
      </c>
      <c r="K24" s="3">
        <f t="shared" si="0"/>
        <v>0</v>
      </c>
      <c r="L24" s="3" t="str">
        <f t="shared" si="0"/>
        <v>Social Touchpoint</v>
      </c>
      <c r="M24" s="3">
        <f t="shared" si="0"/>
        <v>0</v>
      </c>
      <c r="N24" s="3"/>
    </row>
    <row r="25" spans="1:14" ht="15" x14ac:dyDescent="0.2">
      <c r="A25" s="5" t="s">
        <v>26</v>
      </c>
      <c r="B25" s="3"/>
      <c r="C25" s="3" t="str">
        <f t="shared" si="1"/>
        <v>Social Touchpoint</v>
      </c>
      <c r="D25" s="3">
        <f t="shared" si="2"/>
        <v>0</v>
      </c>
      <c r="E25" s="3" t="str">
        <f t="shared" si="0"/>
        <v>Business Touchpoint</v>
      </c>
      <c r="F25" s="3">
        <f t="shared" si="0"/>
        <v>0</v>
      </c>
      <c r="G25" s="3" t="str">
        <f t="shared" si="0"/>
        <v>Social Touchpoint</v>
      </c>
      <c r="H25" s="3">
        <f t="shared" si="0"/>
        <v>0</v>
      </c>
      <c r="I25" s="3" t="str">
        <f t="shared" si="0"/>
        <v>Social Touchpoint</v>
      </c>
      <c r="J25" s="3">
        <f t="shared" si="0"/>
        <v>0</v>
      </c>
      <c r="K25" s="3" t="str">
        <f t="shared" si="0"/>
        <v>Business Touchpoint</v>
      </c>
      <c r="L25" s="3">
        <f t="shared" si="0"/>
        <v>0</v>
      </c>
      <c r="M25" s="3" t="str">
        <f t="shared" si="0"/>
        <v>Social Touchpoint</v>
      </c>
      <c r="N25" s="3"/>
    </row>
    <row r="26" spans="1:14" ht="15" x14ac:dyDescent="0.2">
      <c r="A26" s="5" t="s">
        <v>27</v>
      </c>
      <c r="B26" s="3" t="s">
        <v>14</v>
      </c>
      <c r="C26" s="3">
        <f t="shared" si="1"/>
        <v>0</v>
      </c>
      <c r="D26" s="3" t="str">
        <f t="shared" si="2"/>
        <v>Social Touchpoint</v>
      </c>
      <c r="E26" s="3">
        <f t="shared" si="0"/>
        <v>0</v>
      </c>
      <c r="F26" s="3" t="str">
        <f t="shared" si="0"/>
        <v>Business Touchpoint</v>
      </c>
      <c r="G26" s="3">
        <f t="shared" si="0"/>
        <v>0</v>
      </c>
      <c r="H26" s="3" t="str">
        <f t="shared" si="0"/>
        <v>Social Touchpoint</v>
      </c>
      <c r="I26" s="3">
        <f t="shared" si="0"/>
        <v>0</v>
      </c>
      <c r="J26" s="3" t="str">
        <f t="shared" si="0"/>
        <v>Social Touchpoint</v>
      </c>
      <c r="K26" s="3">
        <f t="shared" si="0"/>
        <v>0</v>
      </c>
      <c r="L26" s="3" t="str">
        <f t="shared" si="0"/>
        <v>Business Touchpoint</v>
      </c>
      <c r="M26" s="3">
        <f t="shared" si="0"/>
        <v>0</v>
      </c>
      <c r="N26" s="3"/>
    </row>
    <row r="27" spans="1:14" ht="15" x14ac:dyDescent="0.2">
      <c r="A27" s="5" t="s">
        <v>28</v>
      </c>
      <c r="B27" s="3"/>
      <c r="C27" s="3" t="str">
        <f t="shared" si="1"/>
        <v>Social Touchpoint</v>
      </c>
      <c r="D27" s="3">
        <f t="shared" si="2"/>
        <v>0</v>
      </c>
      <c r="E27" s="3" t="str">
        <f t="shared" si="0"/>
        <v>Social Touchpoint</v>
      </c>
      <c r="F27" s="3">
        <f t="shared" si="0"/>
        <v>0</v>
      </c>
      <c r="G27" s="3" t="str">
        <f t="shared" si="0"/>
        <v>Business Touchpoint</v>
      </c>
      <c r="H27" s="3">
        <f t="shared" si="0"/>
        <v>0</v>
      </c>
      <c r="I27" s="3" t="str">
        <f t="shared" si="0"/>
        <v>Social Touchpoint</v>
      </c>
      <c r="J27" s="3">
        <f t="shared" si="0"/>
        <v>0</v>
      </c>
      <c r="K27" s="3" t="str">
        <f t="shared" si="0"/>
        <v>Social Touchpoint</v>
      </c>
      <c r="L27" s="3">
        <f t="shared" si="0"/>
        <v>0</v>
      </c>
      <c r="M27" s="3" t="str">
        <f t="shared" si="0"/>
        <v>Business Touchpoint</v>
      </c>
      <c r="N27" s="3"/>
    </row>
    <row r="28" spans="1:14" ht="15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</row>
    <row r="29" spans="1:14" ht="15" x14ac:dyDescent="0.2">
      <c r="A29" s="5" t="s">
        <v>16</v>
      </c>
      <c r="B29" s="2">
        <v>1</v>
      </c>
      <c r="C29" s="2">
        <v>2</v>
      </c>
      <c r="D29" s="2">
        <v>3</v>
      </c>
      <c r="E29" s="2">
        <v>4</v>
      </c>
      <c r="F29" s="2">
        <v>5</v>
      </c>
      <c r="G29" s="2">
        <v>6</v>
      </c>
      <c r="H29" s="2">
        <v>7</v>
      </c>
      <c r="I29" s="2">
        <v>8</v>
      </c>
      <c r="J29" s="2">
        <v>9</v>
      </c>
      <c r="K29" s="2">
        <v>10</v>
      </c>
      <c r="L29" s="2">
        <v>11</v>
      </c>
      <c r="M29" s="2">
        <v>12</v>
      </c>
      <c r="N29" s="3"/>
    </row>
    <row r="30" spans="1:14" ht="15" x14ac:dyDescent="0.2">
      <c r="A30" s="6" t="s">
        <v>1</v>
      </c>
      <c r="B30" s="3" t="s">
        <v>30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3"/>
      <c r="N30" s="3"/>
    </row>
    <row r="31" spans="1:14" ht="15" x14ac:dyDescent="0.2">
      <c r="A31" s="6" t="s">
        <v>18</v>
      </c>
      <c r="B31" s="3"/>
      <c r="C31" s="3" t="str">
        <f>B30</f>
        <v>Service Touchpoint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1:14" ht="15" x14ac:dyDescent="0.2">
      <c r="A32" s="6" t="s">
        <v>19</v>
      </c>
      <c r="B32" s="3"/>
      <c r="C32" s="3"/>
      <c r="D32" s="3" t="str">
        <f>C31</f>
        <v>Service Touchpoint</v>
      </c>
      <c r="E32" s="3"/>
      <c r="F32" s="3"/>
      <c r="G32" s="3"/>
      <c r="H32" s="3"/>
      <c r="I32" s="3"/>
      <c r="J32" s="3"/>
      <c r="K32" s="3"/>
      <c r="L32" s="3"/>
      <c r="M32" s="3"/>
      <c r="N32" s="3"/>
    </row>
    <row r="33" spans="1:14" ht="15" x14ac:dyDescent="0.2">
      <c r="A33" s="6" t="s">
        <v>20</v>
      </c>
      <c r="B33" s="2"/>
      <c r="C33" s="3"/>
      <c r="D33" s="3"/>
      <c r="E33" s="3" t="str">
        <f>D32</f>
        <v>Service Touchpoint</v>
      </c>
      <c r="F33" s="3"/>
      <c r="G33" s="3"/>
      <c r="H33" s="3"/>
      <c r="I33" s="3"/>
      <c r="J33" s="3"/>
      <c r="K33" s="3"/>
      <c r="L33" s="3"/>
      <c r="M33" s="3"/>
      <c r="N33" s="3"/>
    </row>
    <row r="34" spans="1:14" ht="15" x14ac:dyDescent="0.2">
      <c r="A34" s="6" t="s">
        <v>21</v>
      </c>
      <c r="C34" s="2"/>
      <c r="D34" s="3"/>
      <c r="E34" s="3"/>
      <c r="F34" s="3" t="str">
        <f>E33</f>
        <v>Service Touchpoint</v>
      </c>
      <c r="G34" s="3"/>
      <c r="H34" s="3"/>
      <c r="I34" s="3"/>
      <c r="J34" s="3"/>
      <c r="K34" s="3"/>
      <c r="L34" s="3"/>
      <c r="M34" s="3"/>
      <c r="N34" s="3"/>
    </row>
    <row r="35" spans="1:14" ht="15" x14ac:dyDescent="0.2">
      <c r="A35" s="6" t="s">
        <v>22</v>
      </c>
      <c r="B35" s="3"/>
      <c r="C35" s="3"/>
      <c r="D35" s="3"/>
      <c r="E35" s="3"/>
      <c r="F35" s="3"/>
      <c r="G35" s="3" t="str">
        <f>F34</f>
        <v>Service Touchpoint</v>
      </c>
      <c r="H35" s="3"/>
      <c r="I35" s="3"/>
      <c r="J35" s="3"/>
      <c r="K35" s="3"/>
      <c r="L35" s="3"/>
      <c r="M35" s="3"/>
      <c r="N35" s="3"/>
    </row>
    <row r="36" spans="1:14" ht="15" x14ac:dyDescent="0.2">
      <c r="A36" s="6" t="s">
        <v>23</v>
      </c>
      <c r="B36" s="2"/>
      <c r="C36" s="3"/>
      <c r="D36" s="3"/>
      <c r="E36" s="3"/>
      <c r="F36" s="3"/>
      <c r="G36" s="3"/>
      <c r="H36" s="3" t="str">
        <f>G35</f>
        <v>Service Touchpoint</v>
      </c>
      <c r="I36" s="3"/>
      <c r="J36" s="3"/>
      <c r="K36" s="3"/>
      <c r="L36" s="3"/>
      <c r="M36" s="3"/>
      <c r="N36" s="3"/>
    </row>
    <row r="37" spans="1:14" ht="15" x14ac:dyDescent="0.2">
      <c r="A37" s="6" t="s">
        <v>24</v>
      </c>
      <c r="B37" s="3"/>
      <c r="C37" s="3"/>
      <c r="D37" s="3"/>
      <c r="E37" s="3"/>
      <c r="F37" s="3"/>
      <c r="G37" s="3"/>
      <c r="H37" s="3"/>
      <c r="I37" s="3" t="str">
        <f>H36</f>
        <v>Service Touchpoint</v>
      </c>
      <c r="J37" s="3"/>
      <c r="K37" s="3"/>
      <c r="L37" s="3"/>
      <c r="M37" s="3"/>
      <c r="N37" s="3"/>
    </row>
    <row r="38" spans="1:14" ht="15" x14ac:dyDescent="0.2">
      <c r="A38" s="6" t="s">
        <v>25</v>
      </c>
      <c r="B38" s="3"/>
      <c r="C38" s="3"/>
      <c r="D38" s="3"/>
      <c r="E38" s="3"/>
      <c r="F38" s="3"/>
      <c r="G38" s="3"/>
      <c r="H38" s="3"/>
      <c r="I38" s="3"/>
      <c r="J38" s="3" t="str">
        <f>I37</f>
        <v>Service Touchpoint</v>
      </c>
      <c r="K38" s="3"/>
      <c r="L38" s="3"/>
      <c r="M38" s="3"/>
      <c r="N38" s="3"/>
    </row>
    <row r="39" spans="1:14" ht="15" x14ac:dyDescent="0.2">
      <c r="A39" s="6" t="s">
        <v>26</v>
      </c>
      <c r="B39" s="3"/>
      <c r="C39" s="3"/>
      <c r="D39" s="3"/>
      <c r="E39" s="3"/>
      <c r="F39" s="3"/>
      <c r="G39" s="3"/>
      <c r="H39" s="3"/>
      <c r="I39" s="3"/>
      <c r="J39" s="3"/>
      <c r="K39" s="3" t="str">
        <f>J38</f>
        <v>Service Touchpoint</v>
      </c>
      <c r="L39" s="3"/>
      <c r="M39" s="3"/>
      <c r="N39" s="3"/>
    </row>
    <row r="40" spans="1:14" ht="15" x14ac:dyDescent="0.2">
      <c r="A40" s="6" t="s">
        <v>27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 t="str">
        <f>K39</f>
        <v>Service Touchpoint</v>
      </c>
      <c r="M40" s="3"/>
      <c r="N40" s="3"/>
    </row>
    <row r="41" spans="1:14" ht="15" x14ac:dyDescent="0.2">
      <c r="A41" s="6" t="s">
        <v>28</v>
      </c>
      <c r="B41" s="3"/>
      <c r="C41" s="3"/>
      <c r="D41" s="2"/>
      <c r="E41" s="3"/>
      <c r="F41" s="3"/>
      <c r="G41" s="2"/>
      <c r="H41" s="3"/>
      <c r="I41" s="3"/>
      <c r="J41" s="3"/>
      <c r="K41" s="3"/>
      <c r="L41" s="3"/>
      <c r="M41" s="3" t="str">
        <f>L40</f>
        <v>Service Touchpoint</v>
      </c>
      <c r="N41" s="3"/>
    </row>
    <row r="42" spans="1:14" ht="15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</row>
    <row r="43" spans="1:14" ht="15" x14ac:dyDescent="0.2">
      <c r="A43" s="3"/>
      <c r="B43" s="3"/>
      <c r="C43" s="3"/>
      <c r="D43" s="10" t="s">
        <v>242</v>
      </c>
      <c r="E43" s="2"/>
      <c r="F43" s="10" t="s">
        <v>243</v>
      </c>
      <c r="G43" s="2"/>
      <c r="H43" s="3" t="s">
        <v>244</v>
      </c>
      <c r="I43" s="3"/>
      <c r="J43" s="3"/>
      <c r="K43" s="3"/>
      <c r="L43" s="3"/>
      <c r="M43" s="3"/>
      <c r="N43" s="3"/>
    </row>
    <row r="44" spans="1:14" ht="15" x14ac:dyDescent="0.2">
      <c r="A44" s="3"/>
      <c r="B44" s="3"/>
      <c r="C44" s="2"/>
      <c r="D44" s="10" t="s">
        <v>48</v>
      </c>
      <c r="E44" s="2" t="str">
        <f>D44</f>
        <v>Advocate</v>
      </c>
      <c r="F44" s="2" t="s">
        <v>32</v>
      </c>
      <c r="G44" s="2" t="s">
        <v>33</v>
      </c>
      <c r="H44" s="3"/>
      <c r="I44" s="3"/>
      <c r="J44" s="3" t="s">
        <v>262</v>
      </c>
      <c r="K44" s="3"/>
      <c r="L44" s="3"/>
      <c r="M44" s="3"/>
      <c r="N44" s="3"/>
    </row>
    <row r="45" spans="1:14" ht="15" x14ac:dyDescent="0.2">
      <c r="A45" s="2" t="s">
        <v>1</v>
      </c>
      <c r="B45" s="2">
        <v>1</v>
      </c>
      <c r="C45" s="3" t="s">
        <v>1</v>
      </c>
      <c r="D45" s="2">
        <v>4</v>
      </c>
      <c r="E45" s="3" t="str">
        <f t="shared" ref="E45:E56" si="3">VLOOKUP(D45,$B$45:$C$56,2,0)</f>
        <v>April</v>
      </c>
      <c r="F45" s="2">
        <v>7</v>
      </c>
      <c r="G45" s="3" t="str">
        <f t="shared" ref="G45:I56" si="4">VLOOKUP(F45,$B$45:$C$56,2,0)</f>
        <v>July</v>
      </c>
      <c r="H45" s="3">
        <v>10</v>
      </c>
      <c r="I45" s="3" t="str">
        <f t="shared" si="4"/>
        <v>October</v>
      </c>
      <c r="J45" s="3" t="s">
        <v>263</v>
      </c>
      <c r="K45" s="3"/>
      <c r="L45" s="3"/>
      <c r="M45" s="3"/>
      <c r="N45" s="3"/>
    </row>
    <row r="46" spans="1:14" ht="15" x14ac:dyDescent="0.2">
      <c r="A46" s="2" t="s">
        <v>18</v>
      </c>
      <c r="B46" s="2">
        <v>2</v>
      </c>
      <c r="C46" s="3" t="str">
        <f t="shared" ref="C46:C56" si="5">A46</f>
        <v>February</v>
      </c>
      <c r="D46" s="2">
        <v>5</v>
      </c>
      <c r="E46" s="3" t="str">
        <f t="shared" si="3"/>
        <v>May</v>
      </c>
      <c r="F46" s="3">
        <v>8</v>
      </c>
      <c r="G46" s="3" t="str">
        <f t="shared" si="4"/>
        <v>August</v>
      </c>
      <c r="H46" s="3">
        <v>11</v>
      </c>
      <c r="I46" s="3" t="str">
        <f t="shared" si="4"/>
        <v>November</v>
      </c>
      <c r="J46" s="3"/>
      <c r="K46" s="3"/>
      <c r="L46" s="3"/>
      <c r="M46" s="3"/>
      <c r="N46" s="3"/>
    </row>
    <row r="47" spans="1:14" ht="15" x14ac:dyDescent="0.2">
      <c r="A47" s="2" t="s">
        <v>19</v>
      </c>
      <c r="B47" s="2">
        <v>3</v>
      </c>
      <c r="C47" s="3" t="str">
        <f t="shared" si="5"/>
        <v>March</v>
      </c>
      <c r="D47" s="2">
        <v>6</v>
      </c>
      <c r="E47" s="3" t="str">
        <f t="shared" si="3"/>
        <v>June</v>
      </c>
      <c r="F47" s="3">
        <v>9</v>
      </c>
      <c r="G47" s="3" t="str">
        <f t="shared" si="4"/>
        <v>September</v>
      </c>
      <c r="H47" s="3">
        <v>12</v>
      </c>
      <c r="I47" s="3" t="str">
        <f t="shared" si="4"/>
        <v>December</v>
      </c>
      <c r="J47" s="3"/>
      <c r="K47" s="3"/>
      <c r="L47" s="3"/>
      <c r="M47" s="3"/>
      <c r="N47" s="3"/>
    </row>
    <row r="48" spans="1:14" ht="15" x14ac:dyDescent="0.2">
      <c r="A48" s="2" t="s">
        <v>20</v>
      </c>
      <c r="B48" s="2">
        <v>4</v>
      </c>
      <c r="C48" s="3" t="str">
        <f t="shared" si="5"/>
        <v>April</v>
      </c>
      <c r="D48" s="2">
        <v>7</v>
      </c>
      <c r="E48" s="3" t="str">
        <f t="shared" si="3"/>
        <v>July</v>
      </c>
      <c r="F48" s="3">
        <v>10</v>
      </c>
      <c r="G48" s="3" t="str">
        <f t="shared" si="4"/>
        <v>October</v>
      </c>
      <c r="H48" s="3">
        <v>1</v>
      </c>
      <c r="I48" s="3" t="str">
        <f t="shared" si="4"/>
        <v>January</v>
      </c>
      <c r="J48" s="3"/>
      <c r="K48" s="3"/>
      <c r="L48" s="3"/>
      <c r="M48" s="3"/>
      <c r="N48" s="3"/>
    </row>
    <row r="49" spans="1:14" ht="15" x14ac:dyDescent="0.2">
      <c r="A49" s="2" t="s">
        <v>21</v>
      </c>
      <c r="B49" s="2">
        <v>5</v>
      </c>
      <c r="C49" s="3" t="str">
        <f t="shared" si="5"/>
        <v>May</v>
      </c>
      <c r="D49" s="2">
        <v>8</v>
      </c>
      <c r="E49" s="3" t="str">
        <f t="shared" si="3"/>
        <v>August</v>
      </c>
      <c r="F49" s="3">
        <v>11</v>
      </c>
      <c r="G49" s="3" t="str">
        <f t="shared" si="4"/>
        <v>November</v>
      </c>
      <c r="H49" s="3">
        <v>2</v>
      </c>
      <c r="I49" s="3" t="str">
        <f t="shared" si="4"/>
        <v>February</v>
      </c>
      <c r="J49" s="3"/>
      <c r="K49" s="3"/>
      <c r="L49" s="3"/>
      <c r="M49" s="3"/>
      <c r="N49" s="3"/>
    </row>
    <row r="50" spans="1:14" ht="15" x14ac:dyDescent="0.2">
      <c r="A50" s="2" t="s">
        <v>22</v>
      </c>
      <c r="B50" s="2">
        <v>6</v>
      </c>
      <c r="C50" s="3" t="str">
        <f t="shared" si="5"/>
        <v>June</v>
      </c>
      <c r="D50" s="2">
        <v>9</v>
      </c>
      <c r="E50" s="3" t="str">
        <f t="shared" si="3"/>
        <v>September</v>
      </c>
      <c r="F50" s="3">
        <v>12</v>
      </c>
      <c r="G50" s="3" t="str">
        <f t="shared" si="4"/>
        <v>December</v>
      </c>
      <c r="H50" s="3">
        <v>3</v>
      </c>
      <c r="I50" s="3" t="str">
        <f t="shared" si="4"/>
        <v>March</v>
      </c>
      <c r="J50" s="3"/>
      <c r="K50" s="3"/>
      <c r="L50" s="3"/>
      <c r="M50" s="3"/>
      <c r="N50" s="3"/>
    </row>
    <row r="51" spans="1:14" ht="15" x14ac:dyDescent="0.2">
      <c r="A51" s="2" t="s">
        <v>23</v>
      </c>
      <c r="B51" s="2">
        <v>7</v>
      </c>
      <c r="C51" s="3" t="str">
        <f t="shared" si="5"/>
        <v>July</v>
      </c>
      <c r="D51" s="2">
        <v>10</v>
      </c>
      <c r="E51" s="3" t="str">
        <f t="shared" si="3"/>
        <v>October</v>
      </c>
      <c r="F51" s="3">
        <v>1</v>
      </c>
      <c r="G51" s="3" t="str">
        <f t="shared" si="4"/>
        <v>January</v>
      </c>
      <c r="H51" s="3">
        <v>4</v>
      </c>
      <c r="I51" s="3" t="str">
        <f t="shared" si="4"/>
        <v>April</v>
      </c>
      <c r="J51" s="3"/>
      <c r="K51" s="3"/>
      <c r="L51" s="3"/>
      <c r="M51" s="3"/>
      <c r="N51" s="3"/>
    </row>
    <row r="52" spans="1:14" ht="15" x14ac:dyDescent="0.2">
      <c r="A52" s="2" t="s">
        <v>24</v>
      </c>
      <c r="B52" s="2">
        <v>8</v>
      </c>
      <c r="C52" s="3" t="str">
        <f t="shared" si="5"/>
        <v>August</v>
      </c>
      <c r="D52" s="2">
        <v>11</v>
      </c>
      <c r="E52" s="3" t="str">
        <f t="shared" si="3"/>
        <v>November</v>
      </c>
      <c r="F52" s="3">
        <v>2</v>
      </c>
      <c r="G52" s="3" t="str">
        <f t="shared" si="4"/>
        <v>February</v>
      </c>
      <c r="H52" s="3">
        <v>5</v>
      </c>
      <c r="I52" s="3" t="str">
        <f t="shared" si="4"/>
        <v>May</v>
      </c>
      <c r="J52" s="3"/>
      <c r="K52" s="3"/>
      <c r="L52" s="3"/>
      <c r="M52" s="3"/>
      <c r="N52" s="3"/>
    </row>
    <row r="53" spans="1:14" ht="15" x14ac:dyDescent="0.2">
      <c r="A53" s="2" t="s">
        <v>25</v>
      </c>
      <c r="B53" s="2">
        <v>9</v>
      </c>
      <c r="C53" s="3" t="str">
        <f t="shared" si="5"/>
        <v>September</v>
      </c>
      <c r="D53" s="2">
        <v>12</v>
      </c>
      <c r="E53" s="3" t="str">
        <f t="shared" si="3"/>
        <v>December</v>
      </c>
      <c r="F53" s="3">
        <v>3</v>
      </c>
      <c r="G53" s="3" t="str">
        <f t="shared" si="4"/>
        <v>March</v>
      </c>
      <c r="H53" s="3">
        <v>6</v>
      </c>
      <c r="I53" s="3" t="str">
        <f t="shared" si="4"/>
        <v>June</v>
      </c>
      <c r="J53" s="3"/>
      <c r="K53" s="3"/>
      <c r="L53" s="3"/>
      <c r="M53" s="3"/>
      <c r="N53" s="3"/>
    </row>
    <row r="54" spans="1:14" ht="15" x14ac:dyDescent="0.2">
      <c r="A54" s="2" t="s">
        <v>26</v>
      </c>
      <c r="B54" s="2">
        <v>10</v>
      </c>
      <c r="C54" s="3" t="str">
        <f t="shared" si="5"/>
        <v>October</v>
      </c>
      <c r="D54" s="2">
        <v>1</v>
      </c>
      <c r="E54" s="3" t="str">
        <f t="shared" si="3"/>
        <v>January</v>
      </c>
      <c r="F54" s="2">
        <v>4</v>
      </c>
      <c r="G54" s="3" t="str">
        <f t="shared" si="4"/>
        <v>April</v>
      </c>
      <c r="H54" s="3">
        <v>7</v>
      </c>
      <c r="I54" s="3" t="str">
        <f t="shared" si="4"/>
        <v>July</v>
      </c>
      <c r="J54" s="3"/>
      <c r="K54" s="3"/>
      <c r="L54" s="3"/>
      <c r="M54" s="3"/>
      <c r="N54" s="3"/>
    </row>
    <row r="55" spans="1:14" ht="15" x14ac:dyDescent="0.2">
      <c r="A55" s="2" t="s">
        <v>27</v>
      </c>
      <c r="B55" s="2">
        <v>11</v>
      </c>
      <c r="C55" s="3" t="str">
        <f t="shared" si="5"/>
        <v>November</v>
      </c>
      <c r="D55" s="2">
        <v>2</v>
      </c>
      <c r="E55" s="3" t="str">
        <f t="shared" si="3"/>
        <v>February</v>
      </c>
      <c r="F55" s="2">
        <v>5</v>
      </c>
      <c r="G55" s="3" t="str">
        <f t="shared" si="4"/>
        <v>May</v>
      </c>
      <c r="H55" s="3">
        <v>8</v>
      </c>
      <c r="I55" s="3" t="str">
        <f t="shared" si="4"/>
        <v>August</v>
      </c>
      <c r="J55" s="3"/>
      <c r="K55" s="3"/>
      <c r="L55" s="3"/>
      <c r="M55" s="3"/>
      <c r="N55" s="3"/>
    </row>
    <row r="56" spans="1:14" ht="15" x14ac:dyDescent="0.2">
      <c r="A56" s="2" t="s">
        <v>28</v>
      </c>
      <c r="B56" s="2">
        <v>12</v>
      </c>
      <c r="C56" s="3" t="str">
        <f t="shared" si="5"/>
        <v>December</v>
      </c>
      <c r="D56" s="2">
        <v>3</v>
      </c>
      <c r="E56" s="3" t="str">
        <f t="shared" si="3"/>
        <v>March</v>
      </c>
      <c r="F56" s="2">
        <v>6</v>
      </c>
      <c r="G56" s="3" t="str">
        <f t="shared" si="4"/>
        <v>June</v>
      </c>
      <c r="H56" s="3">
        <v>9</v>
      </c>
      <c r="I56" s="3" t="str">
        <f t="shared" si="4"/>
        <v>September</v>
      </c>
      <c r="J56" s="3"/>
      <c r="K56" s="3"/>
      <c r="L56" s="3"/>
      <c r="M56" s="3"/>
      <c r="N56" s="3"/>
    </row>
    <row r="57" spans="1:14" ht="15" x14ac:dyDescent="0.2">
      <c r="A57" s="3"/>
      <c r="B57" s="3">
        <v>13</v>
      </c>
      <c r="C57" s="3" t="s">
        <v>1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1:14" ht="15" x14ac:dyDescent="0.2">
      <c r="A58" s="3"/>
      <c r="B58" s="3">
        <v>14</v>
      </c>
      <c r="C58" s="3" t="s">
        <v>18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  <row r="59" spans="1:14" ht="15" x14ac:dyDescent="0.2">
      <c r="A59" s="3"/>
      <c r="B59" s="3">
        <v>15</v>
      </c>
      <c r="C59" s="3" t="s">
        <v>19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ht="15" x14ac:dyDescent="0.2">
      <c r="A60" s="3"/>
      <c r="B60" s="3">
        <v>16</v>
      </c>
      <c r="C60" s="3" t="s">
        <v>20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ht="15" x14ac:dyDescent="0.2">
      <c r="A61" s="3"/>
      <c r="B61" s="3">
        <v>17</v>
      </c>
      <c r="C61" s="3" t="s">
        <v>21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4" ht="15" x14ac:dyDescent="0.2">
      <c r="A62" s="3"/>
      <c r="B62" s="3">
        <v>18</v>
      </c>
      <c r="C62" s="3" t="s">
        <v>22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4" ht="15" x14ac:dyDescent="0.2">
      <c r="A63" s="3" t="s">
        <v>1</v>
      </c>
      <c r="B63" s="8">
        <v>43101</v>
      </c>
      <c r="C63" s="8">
        <f>DATE(YEAR($B63),MONTH($B63)+3,DAY($B63))</f>
        <v>43191</v>
      </c>
      <c r="D63" s="3">
        <f>MONTH(C63)</f>
        <v>4</v>
      </c>
      <c r="E63" s="3" t="str">
        <f>VLOOKUP(D63,$B$45:$C$56,2,0)</f>
        <v>April</v>
      </c>
      <c r="F63" s="8">
        <f>DATE(YEAR($B63),MONTH($B63)+6,DAY($B63))</f>
        <v>43282</v>
      </c>
      <c r="G63" s="3">
        <f>MONTH(F63)</f>
        <v>7</v>
      </c>
      <c r="H63" s="3" t="str">
        <f>VLOOKUP(G63,$B$45:$C$56,2,0)</f>
        <v>July</v>
      </c>
      <c r="I63" s="8">
        <f>DATE(YEAR($B63),MONTH($B63)+9,DAY($B63))</f>
        <v>43374</v>
      </c>
      <c r="J63" s="3">
        <f>MONTH(I63)</f>
        <v>10</v>
      </c>
      <c r="K63" s="3" t="str">
        <f>VLOOKUP(J63,$B$45:$C$56,2,0)</f>
        <v>October</v>
      </c>
      <c r="L63" s="3"/>
      <c r="M63" s="3"/>
      <c r="N63" s="3"/>
    </row>
    <row r="64" spans="1:14" ht="15" x14ac:dyDescent="0.2">
      <c r="A64" s="3" t="s">
        <v>18</v>
      </c>
      <c r="B64" s="8">
        <v>43132</v>
      </c>
      <c r="C64" s="8">
        <f t="shared" ref="C64:C74" si="6">DATE(YEAR($B64),MONTH($B64)+3,DAY($B64))</f>
        <v>43221</v>
      </c>
      <c r="D64" s="3">
        <f t="shared" ref="D64:D74" si="7">MONTH(C64)</f>
        <v>5</v>
      </c>
      <c r="E64" s="3" t="str">
        <f t="shared" ref="E64:E74" si="8">VLOOKUP(D64,$B$45:$C$56,2,0)</f>
        <v>May</v>
      </c>
      <c r="F64" s="8">
        <f t="shared" ref="F64:F74" si="9">DATE(YEAR($B64),MONTH($B64)+3,DAY($B64))</f>
        <v>43221</v>
      </c>
      <c r="G64" s="3">
        <f t="shared" ref="G64:G74" si="10">MONTH(F64)</f>
        <v>5</v>
      </c>
      <c r="H64" s="3" t="str">
        <f t="shared" ref="H64:H74" si="11">VLOOKUP(G64,$B$45:$C$56,2,0)</f>
        <v>May</v>
      </c>
      <c r="I64" s="8">
        <f t="shared" ref="I64:I74" si="12">DATE(YEAR($B64),MONTH($B64)+9,DAY($B64))</f>
        <v>43405</v>
      </c>
      <c r="J64" s="3">
        <f t="shared" ref="J64:J74" si="13">MONTH(I64)</f>
        <v>11</v>
      </c>
      <c r="K64" s="3" t="str">
        <f t="shared" ref="K64:K74" si="14">VLOOKUP(J64,$B$45:$C$56,2,0)</f>
        <v>November</v>
      </c>
      <c r="L64" s="3"/>
      <c r="M64" s="3"/>
      <c r="N64" s="3"/>
    </row>
    <row r="65" spans="1:14" ht="15" x14ac:dyDescent="0.2">
      <c r="A65" s="3" t="s">
        <v>19</v>
      </c>
      <c r="B65" s="8">
        <v>43160</v>
      </c>
      <c r="C65" s="8">
        <f t="shared" si="6"/>
        <v>43252</v>
      </c>
      <c r="D65" s="3">
        <f t="shared" si="7"/>
        <v>6</v>
      </c>
      <c r="E65" s="3" t="str">
        <f t="shared" si="8"/>
        <v>June</v>
      </c>
      <c r="F65" s="8">
        <f t="shared" si="9"/>
        <v>43252</v>
      </c>
      <c r="G65" s="3">
        <f t="shared" si="10"/>
        <v>6</v>
      </c>
      <c r="H65" s="3" t="str">
        <f t="shared" si="11"/>
        <v>June</v>
      </c>
      <c r="I65" s="8">
        <f t="shared" si="12"/>
        <v>43435</v>
      </c>
      <c r="J65" s="3">
        <f t="shared" si="13"/>
        <v>12</v>
      </c>
      <c r="K65" s="3" t="str">
        <f t="shared" si="14"/>
        <v>December</v>
      </c>
      <c r="L65" s="3"/>
      <c r="M65" s="3"/>
      <c r="N65" s="3"/>
    </row>
    <row r="66" spans="1:14" ht="15" x14ac:dyDescent="0.2">
      <c r="A66" s="3" t="s">
        <v>20</v>
      </c>
      <c r="B66" s="8">
        <v>43191</v>
      </c>
      <c r="C66" s="8">
        <f t="shared" si="6"/>
        <v>43282</v>
      </c>
      <c r="D66" s="3">
        <f t="shared" si="7"/>
        <v>7</v>
      </c>
      <c r="E66" s="3" t="str">
        <f t="shared" si="8"/>
        <v>July</v>
      </c>
      <c r="F66" s="8">
        <f t="shared" si="9"/>
        <v>43282</v>
      </c>
      <c r="G66" s="3">
        <f t="shared" si="10"/>
        <v>7</v>
      </c>
      <c r="H66" s="3" t="str">
        <f t="shared" si="11"/>
        <v>July</v>
      </c>
      <c r="I66" s="8">
        <f t="shared" si="12"/>
        <v>43466</v>
      </c>
      <c r="J66" s="3">
        <f t="shared" si="13"/>
        <v>1</v>
      </c>
      <c r="K66" s="3" t="str">
        <f t="shared" si="14"/>
        <v>January</v>
      </c>
      <c r="L66" s="3"/>
      <c r="M66" s="3"/>
      <c r="N66" s="3"/>
    </row>
    <row r="67" spans="1:14" ht="15" x14ac:dyDescent="0.2">
      <c r="A67" s="3" t="s">
        <v>21</v>
      </c>
      <c r="B67" s="8">
        <v>43221</v>
      </c>
      <c r="C67" s="8">
        <f t="shared" si="6"/>
        <v>43313</v>
      </c>
      <c r="D67" s="3">
        <f t="shared" si="7"/>
        <v>8</v>
      </c>
      <c r="E67" s="3" t="str">
        <f t="shared" si="8"/>
        <v>August</v>
      </c>
      <c r="F67" s="8">
        <f t="shared" si="9"/>
        <v>43313</v>
      </c>
      <c r="G67" s="3">
        <f t="shared" si="10"/>
        <v>8</v>
      </c>
      <c r="H67" s="3" t="str">
        <f t="shared" si="11"/>
        <v>August</v>
      </c>
      <c r="I67" s="8">
        <f t="shared" si="12"/>
        <v>43497</v>
      </c>
      <c r="J67" s="3">
        <f t="shared" si="13"/>
        <v>2</v>
      </c>
      <c r="K67" s="3" t="str">
        <f t="shared" si="14"/>
        <v>February</v>
      </c>
      <c r="L67" s="3"/>
      <c r="M67" s="3"/>
      <c r="N67" s="3"/>
    </row>
    <row r="68" spans="1:14" ht="15" x14ac:dyDescent="0.2">
      <c r="A68" s="3" t="s">
        <v>22</v>
      </c>
      <c r="B68" s="8">
        <v>43252</v>
      </c>
      <c r="C68" s="8">
        <f t="shared" si="6"/>
        <v>43344</v>
      </c>
      <c r="D68" s="3">
        <f t="shared" si="7"/>
        <v>9</v>
      </c>
      <c r="E68" s="3" t="str">
        <f t="shared" si="8"/>
        <v>September</v>
      </c>
      <c r="F68" s="8">
        <f t="shared" si="9"/>
        <v>43344</v>
      </c>
      <c r="G68" s="3">
        <f t="shared" si="10"/>
        <v>9</v>
      </c>
      <c r="H68" s="3" t="str">
        <f t="shared" si="11"/>
        <v>September</v>
      </c>
      <c r="I68" s="8">
        <f t="shared" si="12"/>
        <v>43525</v>
      </c>
      <c r="J68" s="3">
        <f t="shared" si="13"/>
        <v>3</v>
      </c>
      <c r="K68" s="3" t="str">
        <f t="shared" si="14"/>
        <v>March</v>
      </c>
      <c r="L68" s="3"/>
      <c r="M68" s="3"/>
      <c r="N68" s="3"/>
    </row>
    <row r="69" spans="1:14" ht="15" x14ac:dyDescent="0.2">
      <c r="A69" s="3" t="s">
        <v>23</v>
      </c>
      <c r="B69" s="8">
        <v>43282</v>
      </c>
      <c r="C69" s="8">
        <f t="shared" si="6"/>
        <v>43374</v>
      </c>
      <c r="D69" s="3">
        <f t="shared" si="7"/>
        <v>10</v>
      </c>
      <c r="E69" s="3" t="str">
        <f t="shared" si="8"/>
        <v>October</v>
      </c>
      <c r="F69" s="8">
        <f t="shared" si="9"/>
        <v>43374</v>
      </c>
      <c r="G69" s="3">
        <f t="shared" si="10"/>
        <v>10</v>
      </c>
      <c r="H69" s="3" t="str">
        <f t="shared" si="11"/>
        <v>October</v>
      </c>
      <c r="I69" s="8">
        <f t="shared" si="12"/>
        <v>43556</v>
      </c>
      <c r="J69" s="3">
        <f t="shared" si="13"/>
        <v>4</v>
      </c>
      <c r="K69" s="3" t="str">
        <f t="shared" si="14"/>
        <v>April</v>
      </c>
      <c r="L69" s="3"/>
      <c r="M69" s="3"/>
      <c r="N69" s="3"/>
    </row>
    <row r="70" spans="1:14" ht="15" x14ac:dyDescent="0.2">
      <c r="A70" s="3" t="s">
        <v>24</v>
      </c>
      <c r="B70" s="8">
        <v>43313</v>
      </c>
      <c r="C70" s="8">
        <f t="shared" si="6"/>
        <v>43405</v>
      </c>
      <c r="D70" s="3">
        <f t="shared" si="7"/>
        <v>11</v>
      </c>
      <c r="E70" s="3" t="str">
        <f t="shared" si="8"/>
        <v>November</v>
      </c>
      <c r="F70" s="8">
        <f t="shared" si="9"/>
        <v>43405</v>
      </c>
      <c r="G70" s="3">
        <f t="shared" si="10"/>
        <v>11</v>
      </c>
      <c r="H70" s="3" t="str">
        <f t="shared" si="11"/>
        <v>November</v>
      </c>
      <c r="I70" s="8">
        <f t="shared" si="12"/>
        <v>43586</v>
      </c>
      <c r="J70" s="3">
        <f t="shared" si="13"/>
        <v>5</v>
      </c>
      <c r="K70" s="3" t="str">
        <f t="shared" si="14"/>
        <v>May</v>
      </c>
      <c r="L70" s="3"/>
      <c r="M70" s="3"/>
      <c r="N70" s="3"/>
    </row>
    <row r="71" spans="1:14" ht="15" x14ac:dyDescent="0.2">
      <c r="A71" s="3" t="s">
        <v>25</v>
      </c>
      <c r="B71" s="8">
        <v>43344</v>
      </c>
      <c r="C71" s="8">
        <f t="shared" si="6"/>
        <v>43435</v>
      </c>
      <c r="D71" s="3">
        <f t="shared" si="7"/>
        <v>12</v>
      </c>
      <c r="E71" s="3" t="str">
        <f t="shared" si="8"/>
        <v>December</v>
      </c>
      <c r="F71" s="8">
        <f t="shared" si="9"/>
        <v>43435</v>
      </c>
      <c r="G71" s="3">
        <f t="shared" si="10"/>
        <v>12</v>
      </c>
      <c r="H71" s="3" t="str">
        <f t="shared" si="11"/>
        <v>December</v>
      </c>
      <c r="I71" s="8">
        <f t="shared" si="12"/>
        <v>43617</v>
      </c>
      <c r="J71" s="3">
        <f t="shared" si="13"/>
        <v>6</v>
      </c>
      <c r="K71" s="3" t="str">
        <f t="shared" si="14"/>
        <v>June</v>
      </c>
      <c r="L71" s="3"/>
      <c r="M71" s="3"/>
      <c r="N71" s="3"/>
    </row>
    <row r="72" spans="1:14" ht="15" x14ac:dyDescent="0.2">
      <c r="A72" s="3" t="s">
        <v>26</v>
      </c>
      <c r="B72" s="8">
        <v>43374</v>
      </c>
      <c r="C72" s="8">
        <f t="shared" si="6"/>
        <v>43466</v>
      </c>
      <c r="D72" s="3">
        <f t="shared" si="7"/>
        <v>1</v>
      </c>
      <c r="E72" s="3" t="str">
        <f t="shared" si="8"/>
        <v>January</v>
      </c>
      <c r="F72" s="8">
        <f t="shared" si="9"/>
        <v>43466</v>
      </c>
      <c r="G72" s="3">
        <f t="shared" si="10"/>
        <v>1</v>
      </c>
      <c r="H72" s="3" t="str">
        <f t="shared" si="11"/>
        <v>January</v>
      </c>
      <c r="I72" s="8">
        <f t="shared" si="12"/>
        <v>43647</v>
      </c>
      <c r="J72" s="3">
        <f t="shared" si="13"/>
        <v>7</v>
      </c>
      <c r="K72" s="3" t="str">
        <f t="shared" si="14"/>
        <v>July</v>
      </c>
      <c r="L72" s="3"/>
      <c r="M72" s="3"/>
      <c r="N72" s="3"/>
    </row>
    <row r="73" spans="1:14" ht="15" x14ac:dyDescent="0.2">
      <c r="A73" s="3" t="s">
        <v>27</v>
      </c>
      <c r="B73" s="8">
        <v>43405</v>
      </c>
      <c r="C73" s="8">
        <f t="shared" si="6"/>
        <v>43497</v>
      </c>
      <c r="D73" s="3">
        <f t="shared" si="7"/>
        <v>2</v>
      </c>
      <c r="E73" s="3" t="str">
        <f t="shared" si="8"/>
        <v>February</v>
      </c>
      <c r="F73" s="8">
        <f t="shared" si="9"/>
        <v>43497</v>
      </c>
      <c r="G73" s="3">
        <f t="shared" si="10"/>
        <v>2</v>
      </c>
      <c r="H73" s="3" t="str">
        <f t="shared" si="11"/>
        <v>February</v>
      </c>
      <c r="I73" s="8">
        <f t="shared" si="12"/>
        <v>43678</v>
      </c>
      <c r="J73" s="3">
        <f t="shared" si="13"/>
        <v>8</v>
      </c>
      <c r="K73" s="3" t="str">
        <f t="shared" si="14"/>
        <v>August</v>
      </c>
      <c r="L73" s="3"/>
      <c r="M73" s="3"/>
      <c r="N73" s="3"/>
    </row>
    <row r="74" spans="1:14" ht="15" x14ac:dyDescent="0.2">
      <c r="A74" s="3" t="s">
        <v>28</v>
      </c>
      <c r="B74" s="8">
        <v>43435</v>
      </c>
      <c r="C74" s="8">
        <f t="shared" si="6"/>
        <v>43525</v>
      </c>
      <c r="D74" s="3">
        <f t="shared" si="7"/>
        <v>3</v>
      </c>
      <c r="E74" s="3" t="str">
        <f t="shared" si="8"/>
        <v>March</v>
      </c>
      <c r="F74" s="8">
        <f t="shared" si="9"/>
        <v>43525</v>
      </c>
      <c r="G74" s="3">
        <f t="shared" si="10"/>
        <v>3</v>
      </c>
      <c r="H74" s="3" t="str">
        <f t="shared" si="11"/>
        <v>March</v>
      </c>
      <c r="I74" s="8">
        <f t="shared" si="12"/>
        <v>43709</v>
      </c>
      <c r="J74" s="3">
        <f t="shared" si="13"/>
        <v>9</v>
      </c>
      <c r="K74" s="3" t="str">
        <f t="shared" si="14"/>
        <v>September</v>
      </c>
      <c r="L74" s="3"/>
      <c r="M74" s="3"/>
      <c r="N74" s="3"/>
    </row>
    <row r="75" spans="1:14" ht="15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</row>
    <row r="76" spans="1:14" ht="15" x14ac:dyDescent="0.2">
      <c r="A76" s="3"/>
      <c r="B76" s="3">
        <v>2</v>
      </c>
      <c r="C76" s="3">
        <v>3</v>
      </c>
      <c r="D76" s="3">
        <v>4</v>
      </c>
      <c r="E76" s="3">
        <v>5</v>
      </c>
      <c r="F76" s="3">
        <v>6</v>
      </c>
      <c r="G76" s="3">
        <v>7</v>
      </c>
      <c r="H76" s="3">
        <v>8</v>
      </c>
      <c r="I76" s="3">
        <v>9</v>
      </c>
      <c r="J76" s="3">
        <v>10</v>
      </c>
      <c r="K76" s="3">
        <v>11</v>
      </c>
      <c r="L76" s="3">
        <v>12</v>
      </c>
      <c r="M76" s="3"/>
      <c r="N76" s="3"/>
    </row>
    <row r="77" spans="1:14" ht="15" x14ac:dyDescent="0.2">
      <c r="A77" s="10">
        <v>1</v>
      </c>
      <c r="B77" s="15" t="s">
        <v>18</v>
      </c>
      <c r="C77" s="15" t="s">
        <v>19</v>
      </c>
      <c r="D77" s="10" t="s">
        <v>20</v>
      </c>
      <c r="E77" s="15" t="s">
        <v>21</v>
      </c>
      <c r="F77" s="15" t="s">
        <v>22</v>
      </c>
      <c r="G77" s="10" t="s">
        <v>23</v>
      </c>
      <c r="H77" s="15" t="s">
        <v>24</v>
      </c>
      <c r="I77" s="15" t="s">
        <v>25</v>
      </c>
      <c r="J77" s="10" t="s">
        <v>26</v>
      </c>
      <c r="K77" s="15" t="s">
        <v>27</v>
      </c>
      <c r="L77" s="15" t="s">
        <v>28</v>
      </c>
      <c r="M77" s="3"/>
      <c r="N77" s="3"/>
    </row>
    <row r="78" spans="1:14" ht="15" x14ac:dyDescent="0.2">
      <c r="A78" s="3">
        <v>2</v>
      </c>
      <c r="B78" s="15" t="s">
        <v>19</v>
      </c>
      <c r="C78" s="15" t="s">
        <v>20</v>
      </c>
      <c r="D78" s="10" t="s">
        <v>21</v>
      </c>
      <c r="E78" s="15" t="s">
        <v>22</v>
      </c>
      <c r="F78" s="15" t="s">
        <v>23</v>
      </c>
      <c r="G78" s="10" t="s">
        <v>24</v>
      </c>
      <c r="H78" s="15" t="s">
        <v>25</v>
      </c>
      <c r="I78" s="15" t="s">
        <v>26</v>
      </c>
      <c r="J78" s="10" t="s">
        <v>27</v>
      </c>
      <c r="K78" s="15" t="s">
        <v>28</v>
      </c>
      <c r="L78" s="15" t="s">
        <v>1</v>
      </c>
      <c r="M78" s="3"/>
      <c r="N78" s="3"/>
    </row>
    <row r="79" spans="1:14" ht="15" x14ac:dyDescent="0.2">
      <c r="A79" s="3">
        <v>3</v>
      </c>
      <c r="B79" s="15" t="s">
        <v>20</v>
      </c>
      <c r="C79" s="15" t="s">
        <v>21</v>
      </c>
      <c r="D79" s="10" t="s">
        <v>22</v>
      </c>
      <c r="E79" s="15" t="s">
        <v>23</v>
      </c>
      <c r="F79" s="15" t="s">
        <v>24</v>
      </c>
      <c r="G79" s="10" t="s">
        <v>25</v>
      </c>
      <c r="H79" s="15" t="s">
        <v>26</v>
      </c>
      <c r="I79" s="15" t="s">
        <v>27</v>
      </c>
      <c r="J79" s="10" t="s">
        <v>28</v>
      </c>
      <c r="K79" s="15" t="s">
        <v>1</v>
      </c>
      <c r="L79" s="15" t="s">
        <v>18</v>
      </c>
      <c r="M79" s="3"/>
      <c r="N79" s="3"/>
    </row>
    <row r="80" spans="1:14" ht="15" x14ac:dyDescent="0.2">
      <c r="A80" s="3">
        <v>4</v>
      </c>
      <c r="B80" s="15" t="s">
        <v>21</v>
      </c>
      <c r="C80" s="15" t="s">
        <v>22</v>
      </c>
      <c r="D80" s="10" t="s">
        <v>23</v>
      </c>
      <c r="E80" s="15" t="s">
        <v>24</v>
      </c>
      <c r="F80" s="15" t="s">
        <v>25</v>
      </c>
      <c r="G80" s="10" t="s">
        <v>26</v>
      </c>
      <c r="H80" s="15" t="s">
        <v>27</v>
      </c>
      <c r="I80" s="15" t="s">
        <v>28</v>
      </c>
      <c r="J80" s="10" t="s">
        <v>1</v>
      </c>
      <c r="K80" s="15" t="s">
        <v>18</v>
      </c>
      <c r="L80" s="15" t="s">
        <v>19</v>
      </c>
      <c r="M80" s="3"/>
      <c r="N80" s="3"/>
    </row>
    <row r="81" spans="1:14" ht="15" x14ac:dyDescent="0.2">
      <c r="A81" s="3">
        <v>5</v>
      </c>
      <c r="B81" s="15" t="s">
        <v>22</v>
      </c>
      <c r="C81" s="15" t="s">
        <v>23</v>
      </c>
      <c r="D81" s="10" t="s">
        <v>24</v>
      </c>
      <c r="E81" s="15" t="s">
        <v>25</v>
      </c>
      <c r="F81" s="15" t="s">
        <v>26</v>
      </c>
      <c r="G81" s="10" t="s">
        <v>27</v>
      </c>
      <c r="H81" s="15" t="s">
        <v>28</v>
      </c>
      <c r="I81" s="15" t="s">
        <v>1</v>
      </c>
      <c r="J81" s="10" t="s">
        <v>18</v>
      </c>
      <c r="K81" s="15" t="s">
        <v>19</v>
      </c>
      <c r="L81" s="15" t="s">
        <v>20</v>
      </c>
      <c r="M81" s="3"/>
      <c r="N81" s="3"/>
    </row>
    <row r="82" spans="1:14" ht="15" x14ac:dyDescent="0.2">
      <c r="A82" s="3">
        <v>6</v>
      </c>
      <c r="B82" s="15" t="s">
        <v>23</v>
      </c>
      <c r="C82" s="15" t="s">
        <v>24</v>
      </c>
      <c r="D82" s="10" t="s">
        <v>25</v>
      </c>
      <c r="E82" s="15" t="s">
        <v>26</v>
      </c>
      <c r="F82" s="15" t="s">
        <v>27</v>
      </c>
      <c r="G82" s="10" t="s">
        <v>28</v>
      </c>
      <c r="H82" s="15" t="s">
        <v>1</v>
      </c>
      <c r="I82" s="15" t="s">
        <v>18</v>
      </c>
      <c r="J82" s="10" t="s">
        <v>19</v>
      </c>
      <c r="K82" s="15" t="s">
        <v>20</v>
      </c>
      <c r="L82" s="15" t="s">
        <v>21</v>
      </c>
      <c r="M82" s="3"/>
      <c r="N82" s="3"/>
    </row>
    <row r="83" spans="1:14" ht="15" x14ac:dyDescent="0.2">
      <c r="A83" s="3">
        <v>7</v>
      </c>
      <c r="B83" s="15" t="s">
        <v>24</v>
      </c>
      <c r="C83" s="15" t="s">
        <v>25</v>
      </c>
      <c r="D83" s="10" t="s">
        <v>26</v>
      </c>
      <c r="E83" s="15" t="s">
        <v>27</v>
      </c>
      <c r="F83" s="15" t="s">
        <v>28</v>
      </c>
      <c r="G83" s="10" t="s">
        <v>1</v>
      </c>
      <c r="H83" s="15" t="s">
        <v>18</v>
      </c>
      <c r="I83" s="15" t="s">
        <v>19</v>
      </c>
      <c r="J83" s="10" t="s">
        <v>20</v>
      </c>
      <c r="K83" s="15" t="s">
        <v>21</v>
      </c>
      <c r="L83" s="15" t="s">
        <v>22</v>
      </c>
      <c r="M83" s="3"/>
      <c r="N83" s="3"/>
    </row>
    <row r="84" spans="1:14" ht="15" x14ac:dyDescent="0.2">
      <c r="A84" s="3">
        <v>8</v>
      </c>
      <c r="B84" s="15" t="s">
        <v>25</v>
      </c>
      <c r="C84" s="15" t="s">
        <v>26</v>
      </c>
      <c r="D84" s="10" t="s">
        <v>27</v>
      </c>
      <c r="E84" s="15" t="s">
        <v>28</v>
      </c>
      <c r="F84" s="15" t="s">
        <v>1</v>
      </c>
      <c r="G84" s="10" t="s">
        <v>18</v>
      </c>
      <c r="H84" s="15" t="s">
        <v>19</v>
      </c>
      <c r="I84" s="15" t="s">
        <v>20</v>
      </c>
      <c r="J84" s="10" t="s">
        <v>21</v>
      </c>
      <c r="K84" s="15" t="s">
        <v>22</v>
      </c>
      <c r="L84" s="15" t="s">
        <v>23</v>
      </c>
      <c r="M84" s="3"/>
      <c r="N84" s="3"/>
    </row>
    <row r="85" spans="1:14" ht="15" x14ac:dyDescent="0.2">
      <c r="A85" s="3">
        <v>9</v>
      </c>
      <c r="B85" s="15" t="s">
        <v>26</v>
      </c>
      <c r="C85" s="15" t="s">
        <v>27</v>
      </c>
      <c r="D85" s="10" t="s">
        <v>28</v>
      </c>
      <c r="E85" s="15" t="s">
        <v>1</v>
      </c>
      <c r="F85" s="15" t="s">
        <v>18</v>
      </c>
      <c r="G85" s="10" t="s">
        <v>19</v>
      </c>
      <c r="H85" s="15" t="s">
        <v>20</v>
      </c>
      <c r="I85" s="15" t="s">
        <v>21</v>
      </c>
      <c r="J85" s="10" t="s">
        <v>22</v>
      </c>
      <c r="K85" s="15" t="s">
        <v>23</v>
      </c>
      <c r="L85" s="15" t="s">
        <v>24</v>
      </c>
      <c r="M85" s="3"/>
      <c r="N85" s="3"/>
    </row>
    <row r="86" spans="1:14" ht="15" x14ac:dyDescent="0.2">
      <c r="A86" s="3">
        <v>10</v>
      </c>
      <c r="B86" s="15" t="s">
        <v>27</v>
      </c>
      <c r="C86" s="15" t="s">
        <v>28</v>
      </c>
      <c r="D86" s="10" t="s">
        <v>1</v>
      </c>
      <c r="E86" s="15" t="s">
        <v>18</v>
      </c>
      <c r="F86" s="15" t="s">
        <v>19</v>
      </c>
      <c r="G86" s="10" t="s">
        <v>20</v>
      </c>
      <c r="H86" s="15" t="s">
        <v>21</v>
      </c>
      <c r="I86" s="15" t="s">
        <v>22</v>
      </c>
      <c r="J86" s="10" t="s">
        <v>23</v>
      </c>
      <c r="K86" s="15" t="s">
        <v>24</v>
      </c>
      <c r="L86" s="15" t="s">
        <v>25</v>
      </c>
      <c r="M86" s="3"/>
      <c r="N86" s="3"/>
    </row>
    <row r="87" spans="1:14" ht="15" x14ac:dyDescent="0.2">
      <c r="A87" s="3">
        <v>11</v>
      </c>
      <c r="B87" s="15" t="s">
        <v>28</v>
      </c>
      <c r="C87" s="15" t="s">
        <v>1</v>
      </c>
      <c r="D87" s="10" t="s">
        <v>18</v>
      </c>
      <c r="E87" s="15" t="s">
        <v>19</v>
      </c>
      <c r="F87" s="15" t="s">
        <v>20</v>
      </c>
      <c r="G87" s="10" t="s">
        <v>21</v>
      </c>
      <c r="H87" s="15" t="s">
        <v>22</v>
      </c>
      <c r="I87" s="15" t="s">
        <v>23</v>
      </c>
      <c r="J87" s="10" t="s">
        <v>24</v>
      </c>
      <c r="K87" s="15" t="s">
        <v>25</v>
      </c>
      <c r="L87" s="15" t="s">
        <v>26</v>
      </c>
      <c r="M87" s="3"/>
      <c r="N87" s="3"/>
    </row>
    <row r="88" spans="1:14" ht="15" x14ac:dyDescent="0.2">
      <c r="A88" s="3">
        <v>12</v>
      </c>
      <c r="B88" s="15" t="s">
        <v>1</v>
      </c>
      <c r="C88" s="15" t="s">
        <v>18</v>
      </c>
      <c r="D88" s="10" t="s">
        <v>19</v>
      </c>
      <c r="E88" s="15" t="s">
        <v>20</v>
      </c>
      <c r="F88" s="15" t="s">
        <v>21</v>
      </c>
      <c r="G88" s="10" t="s">
        <v>22</v>
      </c>
      <c r="H88" s="15" t="s">
        <v>23</v>
      </c>
      <c r="I88" s="15" t="s">
        <v>24</v>
      </c>
      <c r="J88" s="10" t="s">
        <v>25</v>
      </c>
      <c r="K88" s="15" t="s">
        <v>26</v>
      </c>
      <c r="L88" s="15" t="s">
        <v>27</v>
      </c>
      <c r="M88" s="3"/>
      <c r="N88" s="3"/>
    </row>
    <row r="89" spans="1:14" ht="15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</row>
    <row r="90" spans="1:14" ht="15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</row>
    <row r="91" spans="1:14" ht="15" x14ac:dyDescent="0.2">
      <c r="A91" s="3" t="s">
        <v>300</v>
      </c>
      <c r="B91" s="3"/>
      <c r="C91" s="3"/>
      <c r="D91" s="3" t="s">
        <v>301</v>
      </c>
      <c r="E91" s="3"/>
      <c r="F91" s="3"/>
      <c r="G91" s="3"/>
      <c r="H91" s="3"/>
      <c r="I91" s="3"/>
      <c r="J91" s="3"/>
      <c r="K91" s="3"/>
      <c r="L91" s="3"/>
      <c r="M91" s="3"/>
      <c r="N91" s="3"/>
    </row>
    <row r="92" spans="1:14" ht="15" x14ac:dyDescent="0.2">
      <c r="A92" s="14"/>
      <c r="B92" s="16" t="s">
        <v>2</v>
      </c>
      <c r="C92" s="16" t="s">
        <v>15</v>
      </c>
      <c r="D92" s="3" t="s">
        <v>2</v>
      </c>
      <c r="E92" s="3" t="s">
        <v>15</v>
      </c>
      <c r="F92" s="3"/>
      <c r="G92" s="3"/>
      <c r="H92" s="3"/>
      <c r="I92" s="3"/>
      <c r="J92" s="3"/>
      <c r="K92" s="3"/>
      <c r="L92" s="3"/>
      <c r="M92" s="3"/>
      <c r="N92" s="3"/>
    </row>
    <row r="93" spans="1:14" ht="15" x14ac:dyDescent="0.2">
      <c r="A93" s="16">
        <v>1</v>
      </c>
      <c r="B93" s="14" t="s">
        <v>264</v>
      </c>
      <c r="C93" s="14" t="s">
        <v>265</v>
      </c>
      <c r="D93" s="3" t="s">
        <v>288</v>
      </c>
      <c r="E93" s="3" t="s">
        <v>271</v>
      </c>
      <c r="F93" s="3"/>
      <c r="G93" s="3"/>
      <c r="H93" s="3"/>
      <c r="I93" s="3"/>
      <c r="J93" s="3"/>
      <c r="K93" s="3"/>
      <c r="L93" s="3"/>
      <c r="M93" s="3"/>
      <c r="N93" s="3"/>
    </row>
    <row r="94" spans="1:14" ht="15" x14ac:dyDescent="0.2">
      <c r="A94" s="16">
        <v>2</v>
      </c>
      <c r="B94" s="14" t="s">
        <v>266</v>
      </c>
      <c r="C94" s="14" t="s">
        <v>267</v>
      </c>
      <c r="D94" s="3" t="s">
        <v>289</v>
      </c>
      <c r="E94" s="3" t="s">
        <v>273</v>
      </c>
      <c r="F94" s="3"/>
      <c r="G94" s="3"/>
      <c r="H94" s="3"/>
      <c r="I94" s="3"/>
      <c r="J94" s="3"/>
      <c r="K94" s="3"/>
      <c r="L94" s="3"/>
      <c r="M94" s="3"/>
      <c r="N94" s="3"/>
    </row>
    <row r="95" spans="1:14" ht="15" x14ac:dyDescent="0.2">
      <c r="A95" s="16">
        <v>3</v>
      </c>
      <c r="B95" s="14" t="s">
        <v>268</v>
      </c>
      <c r="C95" s="14" t="s">
        <v>269</v>
      </c>
      <c r="D95" s="3" t="s">
        <v>290</v>
      </c>
      <c r="E95" s="3" t="s">
        <v>275</v>
      </c>
      <c r="F95" s="3"/>
      <c r="G95" s="3"/>
      <c r="H95" s="3"/>
      <c r="I95" s="3"/>
      <c r="J95" s="3"/>
      <c r="K95" s="3"/>
      <c r="L95" s="3"/>
      <c r="M95" s="3"/>
      <c r="N95" s="3"/>
    </row>
    <row r="96" spans="1:14" ht="15" x14ac:dyDescent="0.2">
      <c r="A96" s="16">
        <v>4</v>
      </c>
      <c r="B96" s="14" t="s">
        <v>270</v>
      </c>
      <c r="C96" s="14" t="s">
        <v>271</v>
      </c>
      <c r="D96" s="3" t="s">
        <v>291</v>
      </c>
      <c r="E96" s="3" t="s">
        <v>277</v>
      </c>
      <c r="F96" s="3"/>
      <c r="G96" s="3"/>
      <c r="H96" s="3"/>
      <c r="I96" s="3"/>
      <c r="J96" s="3"/>
      <c r="K96" s="3"/>
      <c r="L96" s="3"/>
      <c r="M96" s="3"/>
      <c r="N96" s="3"/>
    </row>
    <row r="97" spans="1:14" ht="15" x14ac:dyDescent="0.2">
      <c r="A97" s="16">
        <v>5</v>
      </c>
      <c r="B97" s="14" t="s">
        <v>272</v>
      </c>
      <c r="C97" s="14" t="s">
        <v>273</v>
      </c>
      <c r="D97" s="3" t="s">
        <v>292</v>
      </c>
      <c r="E97" s="3" t="s">
        <v>279</v>
      </c>
      <c r="F97" s="3"/>
      <c r="G97" s="3"/>
      <c r="H97" s="3"/>
      <c r="I97" s="3"/>
      <c r="J97" s="3"/>
      <c r="K97" s="3"/>
      <c r="L97" s="3"/>
      <c r="M97" s="3"/>
      <c r="N97" s="3"/>
    </row>
    <row r="98" spans="1:14" ht="15" x14ac:dyDescent="0.2">
      <c r="A98" s="16">
        <v>6</v>
      </c>
      <c r="B98" s="14" t="s">
        <v>274</v>
      </c>
      <c r="C98" s="14" t="s">
        <v>275</v>
      </c>
      <c r="D98" s="3" t="s">
        <v>293</v>
      </c>
      <c r="E98" s="3" t="s">
        <v>281</v>
      </c>
      <c r="F98" s="3"/>
      <c r="G98" s="3"/>
      <c r="H98" s="3"/>
      <c r="I98" s="3"/>
      <c r="J98" s="3"/>
      <c r="K98" s="3"/>
      <c r="L98" s="3"/>
      <c r="M98" s="3"/>
      <c r="N98" s="3"/>
    </row>
    <row r="99" spans="1:14" ht="15" x14ac:dyDescent="0.2">
      <c r="A99" s="16">
        <v>7</v>
      </c>
      <c r="B99" s="14" t="s">
        <v>276</v>
      </c>
      <c r="C99" s="14" t="s">
        <v>277</v>
      </c>
      <c r="D99" s="3" t="s">
        <v>294</v>
      </c>
      <c r="E99" s="3" t="s">
        <v>283</v>
      </c>
      <c r="F99" s="3"/>
      <c r="G99" s="3"/>
      <c r="H99" s="3"/>
      <c r="I99" s="3"/>
      <c r="J99" s="3"/>
      <c r="K99" s="3"/>
      <c r="L99" s="3"/>
      <c r="M99" s="3"/>
      <c r="N99" s="3"/>
    </row>
    <row r="100" spans="1:14" ht="15" x14ac:dyDescent="0.2">
      <c r="A100" s="16">
        <v>8</v>
      </c>
      <c r="B100" s="14" t="s">
        <v>278</v>
      </c>
      <c r="C100" s="14" t="s">
        <v>279</v>
      </c>
      <c r="D100" s="3" t="s">
        <v>295</v>
      </c>
      <c r="E100" s="3" t="s">
        <v>285</v>
      </c>
      <c r="F100" s="3"/>
      <c r="G100" s="3"/>
      <c r="H100" s="3"/>
      <c r="I100" s="3"/>
      <c r="J100" s="3"/>
      <c r="K100" s="3"/>
      <c r="L100" s="3"/>
      <c r="M100" s="3"/>
      <c r="N100" s="3"/>
    </row>
    <row r="101" spans="1:14" ht="15" x14ac:dyDescent="0.2">
      <c r="A101" s="16">
        <v>9</v>
      </c>
      <c r="B101" s="14" t="s">
        <v>280</v>
      </c>
      <c r="C101" s="14" t="s">
        <v>281</v>
      </c>
      <c r="D101" s="3" t="s">
        <v>296</v>
      </c>
      <c r="E101" s="3" t="s">
        <v>287</v>
      </c>
      <c r="F101" s="3"/>
      <c r="G101" s="3"/>
      <c r="H101" s="3"/>
      <c r="I101" s="3"/>
      <c r="J101" s="3"/>
      <c r="K101" s="3"/>
      <c r="L101" s="3"/>
      <c r="M101" s="3"/>
      <c r="N101" s="3"/>
    </row>
    <row r="102" spans="1:14" ht="15" x14ac:dyDescent="0.2">
      <c r="A102" s="16">
        <v>10</v>
      </c>
      <c r="B102" s="14" t="s">
        <v>282</v>
      </c>
      <c r="C102" s="14" t="s">
        <v>283</v>
      </c>
      <c r="D102" s="3" t="s">
        <v>297</v>
      </c>
      <c r="E102" s="3" t="s">
        <v>265</v>
      </c>
      <c r="F102" s="3"/>
      <c r="G102" s="3"/>
      <c r="H102" s="3"/>
      <c r="I102" s="3"/>
      <c r="J102" s="3"/>
      <c r="K102" s="3"/>
      <c r="L102" s="3"/>
      <c r="M102" s="3"/>
      <c r="N102" s="3"/>
    </row>
    <row r="103" spans="1:14" ht="15" x14ac:dyDescent="0.2">
      <c r="A103" s="16">
        <v>11</v>
      </c>
      <c r="B103" s="14" t="s">
        <v>284</v>
      </c>
      <c r="C103" s="14" t="s">
        <v>285</v>
      </c>
      <c r="D103" s="3" t="s">
        <v>298</v>
      </c>
      <c r="E103" s="3" t="s">
        <v>267</v>
      </c>
      <c r="F103" s="3"/>
      <c r="G103" s="3"/>
      <c r="H103" s="3"/>
      <c r="I103" s="3"/>
      <c r="J103" s="3"/>
      <c r="K103" s="3"/>
      <c r="L103" s="3"/>
      <c r="M103" s="3"/>
      <c r="N103" s="3"/>
    </row>
    <row r="104" spans="1:14" ht="15" x14ac:dyDescent="0.2">
      <c r="A104" s="16">
        <v>12</v>
      </c>
      <c r="B104" s="14" t="s">
        <v>286</v>
      </c>
      <c r="C104" s="14" t="s">
        <v>287</v>
      </c>
      <c r="D104" s="3" t="s">
        <v>299</v>
      </c>
      <c r="E104" s="3" t="s">
        <v>269</v>
      </c>
      <c r="F104" s="3"/>
      <c r="G104" s="3"/>
      <c r="H104" s="3"/>
      <c r="I104" s="3"/>
      <c r="J104" s="3"/>
      <c r="K104" s="3"/>
      <c r="L104" s="3"/>
      <c r="M104" s="3"/>
      <c r="N104" s="3"/>
    </row>
    <row r="105" spans="1:14" ht="15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</row>
    <row r="106" spans="1:14" ht="15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</row>
    <row r="107" spans="1:14" ht="15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</row>
    <row r="108" spans="1:14" ht="15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</row>
    <row r="109" spans="1:14" ht="15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</row>
    <row r="110" spans="1:14" ht="15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</row>
    <row r="111" spans="1:14" ht="15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</row>
    <row r="112" spans="1:14" ht="15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</row>
    <row r="113" spans="1:14" ht="15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</row>
    <row r="114" spans="1:14" ht="15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</row>
    <row r="115" spans="1:14" ht="15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</row>
    <row r="116" spans="1:14" ht="15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</row>
    <row r="117" spans="1:14" ht="15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</row>
    <row r="118" spans="1:14" ht="15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</row>
    <row r="119" spans="1:14" ht="15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</row>
    <row r="120" spans="1:14" ht="15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</row>
    <row r="121" spans="1:14" ht="15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</row>
    <row r="122" spans="1:14" ht="15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</row>
    <row r="123" spans="1:14" ht="15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</row>
    <row r="124" spans="1:14" ht="15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</row>
    <row r="125" spans="1:14" ht="15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</row>
    <row r="126" spans="1:14" ht="15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</row>
    <row r="127" spans="1:14" ht="15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</row>
    <row r="128" spans="1:14" ht="15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</row>
    <row r="129" spans="1:14" ht="15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</row>
    <row r="130" spans="1:14" ht="15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</row>
    <row r="131" spans="1:14" ht="15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</row>
    <row r="132" spans="1:14" ht="15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</row>
    <row r="133" spans="1:14" ht="15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</row>
    <row r="134" spans="1:14" ht="15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</row>
    <row r="135" spans="1:14" ht="15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</row>
    <row r="136" spans="1:14" ht="15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</row>
    <row r="137" spans="1:14" ht="15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</row>
    <row r="138" spans="1:14" ht="15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</row>
    <row r="139" spans="1:14" ht="15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</row>
    <row r="140" spans="1:14" ht="15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</row>
    <row r="141" spans="1:14" ht="15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</row>
    <row r="142" spans="1:14" ht="15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</row>
    <row r="143" spans="1:14" ht="15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</row>
    <row r="144" spans="1:14" ht="15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</row>
    <row r="145" spans="1:14" ht="15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</row>
    <row r="146" spans="1:14" ht="15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</row>
    <row r="147" spans="1:14" ht="15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</row>
    <row r="148" spans="1:14" ht="15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</row>
    <row r="149" spans="1:14" ht="15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</row>
    <row r="150" spans="1:14" ht="15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</row>
    <row r="151" spans="1:14" ht="15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</row>
    <row r="152" spans="1:14" ht="15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</row>
    <row r="153" spans="1:14" ht="15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</row>
    <row r="154" spans="1:14" ht="15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</row>
    <row r="155" spans="1:14" ht="15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</row>
    <row r="156" spans="1:14" ht="15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</row>
    <row r="157" spans="1:14" ht="15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</row>
    <row r="158" spans="1:14" ht="15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</row>
    <row r="159" spans="1:14" ht="15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</row>
    <row r="160" spans="1:14" ht="15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</row>
    <row r="161" spans="1:14" ht="15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</row>
    <row r="162" spans="1:14" ht="15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</row>
    <row r="163" spans="1:14" ht="15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</row>
    <row r="164" spans="1:14" ht="15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</row>
    <row r="165" spans="1:14" ht="15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</row>
    <row r="166" spans="1:14" ht="15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</row>
    <row r="167" spans="1:14" ht="15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</row>
    <row r="168" spans="1:14" ht="15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</row>
    <row r="169" spans="1:14" ht="15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</row>
    <row r="170" spans="1:14" ht="15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</row>
    <row r="171" spans="1:14" ht="15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</row>
    <row r="172" spans="1:14" ht="15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</row>
    <row r="173" spans="1:14" ht="15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</row>
    <row r="174" spans="1:14" ht="15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</row>
    <row r="175" spans="1:14" ht="15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</row>
    <row r="176" spans="1:14" ht="15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</row>
    <row r="177" spans="1:14" ht="15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</row>
    <row r="178" spans="1:14" ht="15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</row>
    <row r="179" spans="1:14" ht="15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</row>
    <row r="180" spans="1:14" ht="15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</row>
    <row r="181" spans="1:14" ht="15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</row>
    <row r="182" spans="1:14" ht="15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</row>
    <row r="183" spans="1:14" ht="15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</row>
    <row r="184" spans="1:14" ht="15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</row>
    <row r="185" spans="1:14" ht="15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</row>
    <row r="186" spans="1:14" ht="15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</row>
    <row r="187" spans="1:14" ht="15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</row>
    <row r="188" spans="1:14" ht="15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</row>
    <row r="189" spans="1:14" ht="15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</row>
    <row r="190" spans="1:14" ht="15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</row>
    <row r="191" spans="1:14" ht="15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</row>
    <row r="192" spans="1:14" ht="15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</row>
    <row r="193" spans="1:14" ht="15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</row>
    <row r="194" spans="1:14" ht="15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</row>
    <row r="195" spans="1:14" ht="15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</row>
    <row r="196" spans="1:14" ht="15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</row>
    <row r="197" spans="1:14" ht="15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</row>
    <row r="198" spans="1:14" ht="15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</row>
    <row r="199" spans="1:14" ht="15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</row>
    <row r="200" spans="1:14" ht="15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</row>
    <row r="201" spans="1:14" ht="15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</row>
    <row r="202" spans="1:14" ht="15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</row>
    <row r="203" spans="1:14" ht="15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</row>
    <row r="204" spans="1:14" ht="15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</row>
    <row r="205" spans="1:14" ht="15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</row>
    <row r="206" spans="1:14" ht="15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</row>
    <row r="207" spans="1:14" ht="15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</row>
    <row r="208" spans="1:14" ht="15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</row>
    <row r="209" spans="1:14" ht="15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</row>
    <row r="210" spans="1:14" ht="15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</row>
    <row r="211" spans="1:14" ht="15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</row>
    <row r="212" spans="1:14" ht="15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</row>
    <row r="213" spans="1:14" ht="15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</row>
    <row r="214" spans="1:14" ht="15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</row>
    <row r="215" spans="1:14" ht="15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</row>
    <row r="216" spans="1:14" ht="15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</row>
    <row r="217" spans="1:14" ht="15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</row>
    <row r="218" spans="1:14" ht="15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</row>
    <row r="219" spans="1:14" ht="15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</row>
    <row r="220" spans="1:14" ht="15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</row>
    <row r="221" spans="1:14" ht="15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</row>
    <row r="222" spans="1:14" ht="15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</row>
    <row r="223" spans="1:14" ht="15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</row>
    <row r="224" spans="1:14" ht="15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</row>
    <row r="225" spans="1:14" ht="15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</row>
    <row r="226" spans="1:14" ht="15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</row>
    <row r="227" spans="1:14" ht="15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</row>
    <row r="228" spans="1:14" ht="15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</row>
    <row r="229" spans="1:14" ht="15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</row>
    <row r="230" spans="1:14" ht="15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</row>
    <row r="231" spans="1:14" ht="15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</row>
    <row r="232" spans="1:14" ht="15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</row>
    <row r="233" spans="1:14" ht="15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</row>
    <row r="234" spans="1:14" ht="15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</row>
    <row r="235" spans="1:14" ht="15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</row>
    <row r="236" spans="1:14" ht="15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</row>
    <row r="237" spans="1:14" ht="15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</row>
    <row r="238" spans="1:14" ht="15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</row>
    <row r="239" spans="1:14" ht="15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</row>
    <row r="240" spans="1:14" ht="15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</row>
    <row r="241" spans="1:14" ht="15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</row>
    <row r="242" spans="1:14" ht="15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</row>
    <row r="243" spans="1:14" ht="15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</row>
    <row r="244" spans="1:14" ht="15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</row>
    <row r="245" spans="1:14" ht="15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</row>
    <row r="246" spans="1:14" ht="15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</row>
    <row r="247" spans="1:14" ht="15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</row>
    <row r="248" spans="1:14" ht="15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</row>
    <row r="249" spans="1:14" ht="15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</row>
    <row r="250" spans="1:14" ht="15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</row>
    <row r="251" spans="1:14" ht="15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</row>
    <row r="252" spans="1:14" ht="15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</row>
    <row r="253" spans="1:14" ht="15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</row>
    <row r="254" spans="1:14" ht="15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</row>
    <row r="255" spans="1:14" ht="15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</row>
    <row r="256" spans="1:14" ht="15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</row>
    <row r="257" spans="1:14" ht="15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</row>
    <row r="258" spans="1:14" ht="15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</row>
    <row r="259" spans="1:14" ht="15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</row>
    <row r="260" spans="1:14" ht="15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</row>
    <row r="261" spans="1:14" ht="15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</row>
    <row r="262" spans="1:14" ht="15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</row>
    <row r="263" spans="1:14" ht="15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</row>
    <row r="264" spans="1:14" ht="15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</row>
    <row r="265" spans="1:14" ht="15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</row>
    <row r="266" spans="1:14" ht="15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</row>
    <row r="267" spans="1:14" ht="15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</row>
    <row r="268" spans="1:14" ht="15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</row>
    <row r="269" spans="1:14" ht="15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</row>
    <row r="270" spans="1:14" ht="15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</row>
    <row r="271" spans="1:14" ht="15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</row>
    <row r="272" spans="1:14" ht="15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</row>
    <row r="273" spans="1:14" ht="15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</row>
    <row r="274" spans="1:14" ht="15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</row>
    <row r="275" spans="1:14" ht="15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</row>
    <row r="276" spans="1:14" ht="15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</row>
    <row r="277" spans="1:14" ht="15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</row>
    <row r="278" spans="1:14" ht="15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</row>
    <row r="279" spans="1:14" ht="15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</row>
    <row r="280" spans="1:14" ht="15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</row>
    <row r="281" spans="1:14" ht="15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</row>
    <row r="282" spans="1:14" ht="15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</row>
    <row r="283" spans="1:14" ht="15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</row>
    <row r="284" spans="1:14" ht="15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</row>
    <row r="285" spans="1:14" ht="15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</row>
    <row r="286" spans="1:14" ht="15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</row>
    <row r="287" spans="1:14" ht="15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</row>
    <row r="288" spans="1:14" ht="15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</row>
    <row r="289" spans="1:14" ht="15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</row>
    <row r="290" spans="1:14" ht="15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</row>
    <row r="291" spans="1:14" ht="15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</row>
    <row r="292" spans="1:14" ht="15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</row>
    <row r="293" spans="1:14" ht="15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</row>
    <row r="294" spans="1:14" ht="15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</row>
    <row r="295" spans="1:14" ht="15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</row>
    <row r="296" spans="1:14" ht="15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</row>
    <row r="297" spans="1:14" ht="15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</row>
    <row r="298" spans="1:14" ht="15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</row>
    <row r="299" spans="1:14" ht="15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</row>
    <row r="300" spans="1:14" ht="15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</row>
    <row r="301" spans="1:14" ht="15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</row>
    <row r="302" spans="1:14" ht="15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</row>
    <row r="303" spans="1:14" ht="15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</row>
    <row r="304" spans="1:14" ht="15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</row>
    <row r="305" spans="1:14" ht="15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</row>
    <row r="306" spans="1:14" ht="15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</row>
    <row r="307" spans="1:14" ht="15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</row>
    <row r="308" spans="1:14" ht="15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</row>
    <row r="309" spans="1:14" ht="15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</row>
    <row r="310" spans="1:14" ht="15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</row>
    <row r="311" spans="1:14" ht="15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</row>
    <row r="312" spans="1:14" ht="15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</row>
    <row r="313" spans="1:14" ht="15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</row>
    <row r="314" spans="1:14" ht="15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</row>
    <row r="315" spans="1:14" ht="15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</row>
    <row r="316" spans="1:14" ht="15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</row>
    <row r="317" spans="1:14" ht="15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</row>
    <row r="318" spans="1:14" ht="15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</row>
    <row r="319" spans="1:14" ht="15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</row>
    <row r="320" spans="1:14" ht="15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</row>
    <row r="321" spans="1:14" ht="15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</row>
    <row r="322" spans="1:14" ht="15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</row>
    <row r="323" spans="1:14" ht="15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</row>
    <row r="324" spans="1:14" ht="15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</row>
    <row r="325" spans="1:14" ht="15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</row>
    <row r="326" spans="1:14" ht="15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</row>
    <row r="327" spans="1:14" ht="15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</row>
    <row r="328" spans="1:14" ht="15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</row>
    <row r="329" spans="1:14" ht="15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</row>
    <row r="330" spans="1:14" ht="15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</row>
    <row r="331" spans="1:14" ht="15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</row>
    <row r="332" spans="1:14" ht="15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</row>
    <row r="333" spans="1:14" ht="15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</row>
    <row r="334" spans="1:14" ht="15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</row>
    <row r="335" spans="1:14" ht="15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</row>
    <row r="336" spans="1:14" ht="15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</row>
    <row r="337" spans="1:14" ht="15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</row>
    <row r="338" spans="1:14" ht="15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</row>
    <row r="339" spans="1:14" ht="15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</row>
    <row r="340" spans="1:14" ht="15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</row>
    <row r="341" spans="1:14" ht="15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</row>
    <row r="342" spans="1:14" ht="15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</row>
    <row r="343" spans="1:14" ht="15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</row>
    <row r="344" spans="1:14" ht="15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</row>
    <row r="345" spans="1:14" ht="15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</row>
    <row r="346" spans="1:14" ht="15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</row>
    <row r="347" spans="1:14" ht="15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</row>
    <row r="348" spans="1:14" ht="15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</row>
    <row r="349" spans="1:14" ht="15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</row>
    <row r="350" spans="1:14" ht="15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</row>
    <row r="351" spans="1:14" ht="15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</row>
    <row r="352" spans="1:14" ht="15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</row>
    <row r="353" spans="1:14" ht="15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</row>
    <row r="354" spans="1:14" ht="15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</row>
    <row r="355" spans="1:14" ht="15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</row>
    <row r="356" spans="1:14" ht="15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</row>
    <row r="357" spans="1:14" ht="15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</row>
    <row r="358" spans="1:14" ht="15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</row>
    <row r="359" spans="1:14" ht="15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</row>
    <row r="360" spans="1:14" ht="15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</row>
    <row r="361" spans="1:14" ht="15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</row>
    <row r="362" spans="1:14" ht="15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</row>
    <row r="363" spans="1:14" ht="15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</row>
    <row r="364" spans="1:14" ht="15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</row>
    <row r="365" spans="1:14" ht="15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</row>
    <row r="366" spans="1:14" ht="15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</row>
    <row r="367" spans="1:14" ht="15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</row>
    <row r="368" spans="1:14" ht="15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</row>
    <row r="369" spans="1:14" ht="15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</row>
    <row r="370" spans="1:14" ht="15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</row>
    <row r="371" spans="1:14" ht="15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</row>
    <row r="372" spans="1:14" ht="15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</row>
    <row r="373" spans="1:14" ht="15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</row>
    <row r="374" spans="1:14" ht="15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</row>
    <row r="375" spans="1:14" ht="15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</row>
    <row r="376" spans="1:14" ht="15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</row>
    <row r="377" spans="1:14" ht="15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</row>
    <row r="378" spans="1:14" ht="15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</row>
    <row r="379" spans="1:14" ht="15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</row>
    <row r="380" spans="1:14" ht="15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</row>
    <row r="381" spans="1:14" ht="15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</row>
    <row r="382" spans="1:14" ht="15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</row>
    <row r="383" spans="1:14" ht="15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</row>
    <row r="384" spans="1:14" ht="15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</row>
    <row r="385" spans="1:14" ht="15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</row>
    <row r="386" spans="1:14" ht="15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</row>
    <row r="387" spans="1:14" ht="15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</row>
    <row r="388" spans="1:14" ht="15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</row>
    <row r="389" spans="1:14" ht="15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</row>
    <row r="390" spans="1:14" ht="15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</row>
    <row r="391" spans="1:14" ht="15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</row>
    <row r="392" spans="1:14" ht="15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</row>
    <row r="393" spans="1:14" ht="15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</row>
    <row r="394" spans="1:14" ht="15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</row>
    <row r="395" spans="1:14" ht="15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</row>
    <row r="396" spans="1:14" ht="15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</row>
    <row r="397" spans="1:14" ht="15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</row>
    <row r="398" spans="1:14" ht="15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</row>
    <row r="399" spans="1:14" ht="15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</row>
    <row r="400" spans="1:14" ht="15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</row>
    <row r="401" spans="1:14" ht="15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</row>
    <row r="402" spans="1:14" ht="15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</row>
    <row r="403" spans="1:14" ht="15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</row>
    <row r="404" spans="1:14" ht="15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</row>
    <row r="405" spans="1:14" ht="15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</row>
    <row r="406" spans="1:14" ht="15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</row>
    <row r="407" spans="1:14" ht="15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</row>
    <row r="408" spans="1:14" ht="15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</row>
    <row r="409" spans="1:14" ht="15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</row>
    <row r="410" spans="1:14" ht="15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</row>
    <row r="411" spans="1:14" ht="15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</row>
    <row r="412" spans="1:14" ht="15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</row>
    <row r="413" spans="1:14" ht="15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</row>
    <row r="414" spans="1:14" ht="15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</row>
    <row r="415" spans="1:14" ht="15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</row>
    <row r="416" spans="1:14" ht="15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</row>
    <row r="417" spans="1:14" ht="15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</row>
    <row r="418" spans="1:14" ht="15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</row>
    <row r="419" spans="1:14" ht="15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</row>
    <row r="420" spans="1:14" ht="15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</row>
    <row r="421" spans="1:14" ht="15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</row>
    <row r="422" spans="1:14" ht="15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</row>
    <row r="423" spans="1:14" ht="15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</row>
    <row r="424" spans="1:14" ht="15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</row>
    <row r="425" spans="1:14" ht="15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</row>
    <row r="426" spans="1:14" ht="15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</row>
    <row r="427" spans="1:14" ht="15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</row>
    <row r="428" spans="1:14" ht="15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</row>
    <row r="429" spans="1:14" ht="15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</row>
    <row r="430" spans="1:14" ht="15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</row>
    <row r="431" spans="1:14" ht="15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</row>
    <row r="432" spans="1:14" ht="15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</row>
    <row r="433" spans="1:14" ht="15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</row>
    <row r="434" spans="1:14" ht="15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</row>
    <row r="435" spans="1:14" ht="15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</row>
    <row r="436" spans="1:14" ht="15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</row>
    <row r="437" spans="1:14" ht="15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</row>
    <row r="438" spans="1:14" ht="15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</row>
    <row r="439" spans="1:14" ht="15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</row>
    <row r="440" spans="1:14" ht="15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</row>
    <row r="441" spans="1:14" ht="15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</row>
    <row r="442" spans="1:14" ht="15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</row>
    <row r="443" spans="1:14" ht="15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</row>
    <row r="444" spans="1:14" ht="15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</row>
    <row r="445" spans="1:14" ht="15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</row>
    <row r="446" spans="1:14" ht="15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</row>
    <row r="447" spans="1:14" ht="15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</row>
    <row r="448" spans="1:14" ht="15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</row>
    <row r="449" spans="1:14" ht="15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</row>
    <row r="450" spans="1:14" ht="15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</row>
    <row r="451" spans="1:14" ht="15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</row>
    <row r="452" spans="1:14" ht="15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</row>
    <row r="453" spans="1:14" ht="15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</row>
    <row r="454" spans="1:14" ht="15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</row>
    <row r="455" spans="1:14" ht="15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</row>
    <row r="456" spans="1:14" ht="15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</row>
    <row r="457" spans="1:14" ht="15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</row>
    <row r="458" spans="1:14" ht="15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</row>
    <row r="459" spans="1:14" ht="15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</row>
    <row r="460" spans="1:14" ht="15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</row>
    <row r="461" spans="1:14" ht="15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</row>
    <row r="462" spans="1:14" ht="15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</row>
    <row r="463" spans="1:14" ht="15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</row>
    <row r="464" spans="1:14" ht="15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</row>
    <row r="465" spans="1:14" ht="15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</row>
    <row r="466" spans="1:14" ht="15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</row>
    <row r="467" spans="1:14" ht="15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</row>
    <row r="468" spans="1:14" ht="15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</row>
    <row r="469" spans="1:14" ht="15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</row>
    <row r="470" spans="1:14" ht="15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</row>
    <row r="471" spans="1:14" ht="15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</row>
    <row r="472" spans="1:14" ht="15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</row>
    <row r="473" spans="1:14" ht="15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</row>
    <row r="474" spans="1:14" ht="15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</row>
    <row r="475" spans="1:14" ht="15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</row>
    <row r="476" spans="1:14" ht="15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</row>
    <row r="477" spans="1:14" ht="15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</row>
    <row r="478" spans="1:14" ht="15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</row>
    <row r="479" spans="1:14" ht="15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</row>
    <row r="480" spans="1:14" ht="15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</row>
    <row r="481" spans="1:14" ht="15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</row>
    <row r="482" spans="1:14" ht="15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</row>
    <row r="483" spans="1:14" ht="15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</row>
    <row r="484" spans="1:14" ht="15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</row>
    <row r="485" spans="1:14" ht="15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</row>
    <row r="486" spans="1:14" ht="15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</row>
    <row r="487" spans="1:14" ht="15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</row>
    <row r="488" spans="1:14" ht="15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</row>
    <row r="489" spans="1:14" ht="15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</row>
    <row r="490" spans="1:14" ht="15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</row>
    <row r="491" spans="1:14" ht="15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</row>
    <row r="492" spans="1:14" ht="15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</row>
    <row r="493" spans="1:14" ht="15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</row>
    <row r="494" spans="1:14" ht="15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</row>
    <row r="495" spans="1:14" ht="15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</row>
    <row r="496" spans="1:14" ht="15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</row>
    <row r="497" spans="1:14" ht="15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</row>
    <row r="498" spans="1:14" ht="15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</row>
    <row r="499" spans="1:14" ht="15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</row>
    <row r="500" spans="1:14" ht="15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</row>
    <row r="501" spans="1:14" ht="15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</row>
    <row r="502" spans="1:14" ht="15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</row>
    <row r="503" spans="1:14" ht="15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</row>
    <row r="504" spans="1:14" ht="15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</row>
    <row r="505" spans="1:14" ht="15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</row>
    <row r="506" spans="1:14" ht="15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</row>
    <row r="507" spans="1:14" ht="15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</row>
    <row r="508" spans="1:14" ht="15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</row>
    <row r="509" spans="1:14" ht="15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</row>
    <row r="510" spans="1:14" ht="15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</row>
    <row r="511" spans="1:14" ht="15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</row>
    <row r="512" spans="1:14" ht="15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</row>
    <row r="513" spans="1:14" ht="15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</row>
    <row r="514" spans="1:14" ht="15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</row>
    <row r="515" spans="1:14" ht="15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</row>
    <row r="516" spans="1:14" ht="15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</row>
    <row r="517" spans="1:14" ht="15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</row>
    <row r="518" spans="1:14" ht="15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</row>
    <row r="519" spans="1:14" ht="15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</row>
    <row r="520" spans="1:14" ht="15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</row>
    <row r="521" spans="1:14" ht="15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</row>
    <row r="522" spans="1:14" ht="15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</row>
    <row r="523" spans="1:14" ht="15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</row>
    <row r="524" spans="1:14" ht="15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</row>
    <row r="525" spans="1:14" ht="15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</row>
    <row r="526" spans="1:14" ht="15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</row>
    <row r="527" spans="1:14" ht="15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</row>
    <row r="528" spans="1:14" ht="15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</row>
    <row r="529" spans="1:14" ht="15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</row>
    <row r="530" spans="1:14" ht="15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</row>
    <row r="531" spans="1:14" ht="15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</row>
    <row r="532" spans="1:14" ht="15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</row>
    <row r="533" spans="1:14" ht="15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</row>
    <row r="534" spans="1:14" ht="15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</row>
    <row r="535" spans="1:14" ht="15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</row>
    <row r="536" spans="1:14" ht="15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</row>
    <row r="537" spans="1:14" ht="15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</row>
    <row r="538" spans="1:14" ht="15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</row>
    <row r="539" spans="1:14" ht="15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</row>
    <row r="540" spans="1:14" ht="15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</row>
    <row r="541" spans="1:14" ht="15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</row>
    <row r="542" spans="1:14" ht="15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</row>
    <row r="543" spans="1:14" ht="15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</row>
    <row r="544" spans="1:14" ht="15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</row>
    <row r="545" spans="1:14" ht="15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</row>
    <row r="546" spans="1:14" ht="15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</row>
    <row r="547" spans="1:14" ht="15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</row>
    <row r="548" spans="1:14" ht="15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</row>
    <row r="549" spans="1:14" ht="15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</row>
    <row r="550" spans="1:14" ht="15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</row>
    <row r="551" spans="1:14" ht="15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</row>
    <row r="552" spans="1:14" ht="15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</row>
    <row r="553" spans="1:14" ht="15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</row>
    <row r="554" spans="1:14" ht="15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</row>
    <row r="555" spans="1:14" ht="15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</row>
    <row r="556" spans="1:14" ht="15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</row>
    <row r="557" spans="1:14" ht="15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</row>
    <row r="558" spans="1:14" ht="15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</row>
    <row r="559" spans="1:14" ht="15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</row>
    <row r="560" spans="1:14" ht="15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</row>
    <row r="561" spans="1:14" ht="15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</row>
    <row r="562" spans="1:14" ht="15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</row>
    <row r="563" spans="1:14" ht="15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</row>
    <row r="564" spans="1:14" ht="15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</row>
    <row r="565" spans="1:14" ht="15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</row>
    <row r="566" spans="1:14" ht="15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</row>
    <row r="567" spans="1:14" ht="15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</row>
    <row r="568" spans="1:14" ht="15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</row>
    <row r="569" spans="1:14" ht="15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</row>
    <row r="570" spans="1:14" ht="15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</row>
    <row r="571" spans="1:14" ht="15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</row>
    <row r="572" spans="1:14" ht="15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</row>
    <row r="573" spans="1:14" ht="15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</row>
    <row r="574" spans="1:14" ht="15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</row>
    <row r="575" spans="1:14" ht="15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</row>
    <row r="576" spans="1:14" ht="15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</row>
    <row r="577" spans="1:14" ht="15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</row>
    <row r="578" spans="1:14" ht="15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</row>
    <row r="579" spans="1:14" ht="15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</row>
    <row r="580" spans="1:14" ht="15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</row>
    <row r="581" spans="1:14" ht="15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</row>
    <row r="582" spans="1:14" ht="15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</row>
    <row r="583" spans="1:14" ht="15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</row>
    <row r="584" spans="1:14" ht="15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</row>
    <row r="585" spans="1:14" ht="15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</row>
    <row r="586" spans="1:14" ht="15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</row>
    <row r="587" spans="1:14" ht="15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</row>
    <row r="588" spans="1:14" ht="15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</row>
    <row r="589" spans="1:14" ht="15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</row>
    <row r="590" spans="1:14" ht="15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</row>
    <row r="591" spans="1:14" ht="15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</row>
    <row r="592" spans="1:14" ht="15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</row>
    <row r="593" spans="1:14" ht="15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</row>
    <row r="594" spans="1:14" ht="15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</row>
    <row r="595" spans="1:14" ht="15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</row>
    <row r="596" spans="1:14" ht="15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</row>
    <row r="597" spans="1:14" ht="15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</row>
    <row r="598" spans="1:14" ht="15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</row>
    <row r="599" spans="1:14" ht="15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</row>
    <row r="600" spans="1:14" ht="15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</row>
    <row r="601" spans="1:14" ht="15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</row>
    <row r="602" spans="1:14" ht="15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</row>
    <row r="603" spans="1:14" ht="15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</row>
    <row r="604" spans="1:14" ht="15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</row>
    <row r="605" spans="1:14" ht="15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</row>
    <row r="606" spans="1:14" ht="15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</row>
    <row r="607" spans="1:14" ht="15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</row>
    <row r="608" spans="1:14" ht="15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</row>
    <row r="609" spans="1:14" ht="15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</row>
    <row r="610" spans="1:14" ht="15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</row>
    <row r="611" spans="1:14" ht="15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</row>
    <row r="612" spans="1:14" ht="15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</row>
    <row r="613" spans="1:14" ht="15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</row>
    <row r="614" spans="1:14" ht="15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</row>
    <row r="615" spans="1:14" ht="15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</row>
    <row r="616" spans="1:14" ht="15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</row>
    <row r="617" spans="1:14" ht="15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</row>
    <row r="618" spans="1:14" ht="15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</row>
    <row r="619" spans="1:14" ht="15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</row>
    <row r="620" spans="1:14" ht="15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</row>
    <row r="621" spans="1:14" ht="15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</row>
    <row r="622" spans="1:14" ht="15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</row>
    <row r="623" spans="1:14" ht="15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</row>
    <row r="624" spans="1:14" ht="15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</row>
    <row r="625" spans="1:14" ht="15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</row>
    <row r="626" spans="1:14" ht="15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</row>
    <row r="627" spans="1:14" ht="15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</row>
    <row r="628" spans="1:14" ht="15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</row>
    <row r="629" spans="1:14" ht="15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</row>
    <row r="630" spans="1:14" ht="15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</row>
    <row r="631" spans="1:14" ht="15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</row>
    <row r="632" spans="1:14" ht="15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</row>
    <row r="633" spans="1:14" ht="15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</row>
    <row r="634" spans="1:14" ht="15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</row>
    <row r="635" spans="1:14" ht="15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</row>
    <row r="636" spans="1:14" ht="15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</row>
    <row r="637" spans="1:14" ht="15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</row>
    <row r="638" spans="1:14" ht="15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</row>
    <row r="639" spans="1:14" ht="15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</row>
    <row r="640" spans="1:14" ht="15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</row>
    <row r="641" spans="1:14" ht="15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</row>
    <row r="642" spans="1:14" ht="15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</row>
    <row r="643" spans="1:14" ht="15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</row>
    <row r="644" spans="1:14" ht="15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</row>
    <row r="645" spans="1:14" ht="15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</row>
    <row r="646" spans="1:14" ht="15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</row>
    <row r="647" spans="1:14" ht="15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</row>
    <row r="648" spans="1:14" ht="15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</row>
    <row r="649" spans="1:14" ht="15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</row>
    <row r="650" spans="1:14" ht="15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</row>
    <row r="651" spans="1:14" ht="15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</row>
    <row r="652" spans="1:14" ht="15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</row>
    <row r="653" spans="1:14" ht="15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</row>
    <row r="654" spans="1:14" ht="15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</row>
    <row r="655" spans="1:14" ht="15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</row>
    <row r="656" spans="1:14" ht="15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</row>
    <row r="657" spans="1:14" ht="15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</row>
    <row r="658" spans="1:14" ht="15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</row>
    <row r="659" spans="1:14" ht="15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</row>
    <row r="660" spans="1:14" ht="15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</row>
    <row r="661" spans="1:14" ht="15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</row>
    <row r="662" spans="1:14" ht="15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</row>
    <row r="663" spans="1:14" ht="15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</row>
    <row r="664" spans="1:14" ht="15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</row>
    <row r="665" spans="1:14" ht="15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</row>
    <row r="666" spans="1:14" ht="15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</row>
    <row r="667" spans="1:14" ht="15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</row>
    <row r="668" spans="1:14" ht="15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</row>
    <row r="669" spans="1:14" ht="15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</row>
    <row r="670" spans="1:14" ht="15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</row>
    <row r="671" spans="1:14" ht="15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</row>
    <row r="672" spans="1:14" ht="15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</row>
    <row r="673" spans="1:14" ht="15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</row>
    <row r="674" spans="1:14" ht="15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</row>
    <row r="675" spans="1:14" ht="15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</row>
    <row r="676" spans="1:14" ht="15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</row>
    <row r="677" spans="1:14" ht="15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</row>
    <row r="678" spans="1:14" ht="15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</row>
    <row r="679" spans="1:14" ht="15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</row>
    <row r="680" spans="1:14" ht="15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</row>
    <row r="681" spans="1:14" ht="15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</row>
    <row r="682" spans="1:14" ht="15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</row>
    <row r="683" spans="1:14" ht="15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</row>
    <row r="684" spans="1:14" ht="15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</row>
    <row r="685" spans="1:14" ht="15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</row>
    <row r="686" spans="1:14" ht="15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</row>
    <row r="687" spans="1:14" ht="15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</row>
    <row r="688" spans="1:14" ht="15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</row>
    <row r="689" spans="1:14" ht="15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</row>
    <row r="690" spans="1:14" ht="15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</row>
    <row r="691" spans="1:14" ht="15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</row>
    <row r="692" spans="1:14" ht="15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</row>
    <row r="693" spans="1:14" ht="15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</row>
    <row r="694" spans="1:14" ht="15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</row>
    <row r="695" spans="1:14" ht="15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</row>
    <row r="696" spans="1:14" ht="15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</row>
    <row r="697" spans="1:14" ht="15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</row>
    <row r="698" spans="1:14" ht="15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</row>
    <row r="699" spans="1:14" ht="15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</row>
    <row r="700" spans="1:14" ht="15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</row>
    <row r="701" spans="1:14" ht="15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</row>
    <row r="702" spans="1:14" ht="15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</row>
    <row r="703" spans="1:14" ht="15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</row>
    <row r="704" spans="1:14" ht="15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</row>
    <row r="705" spans="1:14" ht="15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</row>
    <row r="706" spans="1:14" ht="15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</row>
    <row r="707" spans="1:14" ht="15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</row>
    <row r="708" spans="1:14" ht="15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</row>
    <row r="709" spans="1:14" ht="15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</row>
    <row r="710" spans="1:14" ht="15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</row>
    <row r="711" spans="1:14" ht="15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</row>
    <row r="712" spans="1:14" ht="15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</row>
    <row r="713" spans="1:14" ht="15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</row>
    <row r="714" spans="1:14" ht="15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</row>
    <row r="715" spans="1:14" ht="15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</row>
    <row r="716" spans="1:14" ht="15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</row>
    <row r="717" spans="1:14" ht="15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</row>
    <row r="718" spans="1:14" ht="15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</row>
    <row r="719" spans="1:14" ht="15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</row>
    <row r="720" spans="1:14" ht="15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</row>
    <row r="721" spans="1:14" ht="15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</row>
    <row r="722" spans="1:14" ht="15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</row>
    <row r="723" spans="1:14" ht="15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</row>
    <row r="724" spans="1:14" ht="15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</row>
    <row r="725" spans="1:14" ht="15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</row>
    <row r="726" spans="1:14" ht="15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</row>
    <row r="727" spans="1:14" ht="15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</row>
    <row r="728" spans="1:14" ht="15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</row>
    <row r="729" spans="1:14" ht="15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</row>
    <row r="730" spans="1:14" ht="15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</row>
    <row r="731" spans="1:14" ht="15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</row>
    <row r="732" spans="1:14" ht="15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</row>
    <row r="733" spans="1:14" ht="15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</row>
    <row r="734" spans="1:14" ht="15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</row>
    <row r="735" spans="1:14" ht="15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</row>
    <row r="736" spans="1:14" ht="15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</row>
    <row r="737" spans="1:14" ht="15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</row>
    <row r="738" spans="1:14" ht="15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</row>
    <row r="739" spans="1:14" ht="15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</row>
    <row r="740" spans="1:14" ht="15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</row>
    <row r="741" spans="1:14" ht="15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</row>
    <row r="742" spans="1:14" ht="15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</row>
    <row r="743" spans="1:14" ht="15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</row>
    <row r="744" spans="1:14" ht="15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</row>
    <row r="745" spans="1:14" ht="15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</row>
    <row r="746" spans="1:14" ht="15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</row>
    <row r="747" spans="1:14" ht="15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</row>
    <row r="748" spans="1:14" ht="15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</row>
    <row r="749" spans="1:14" ht="15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</row>
    <row r="750" spans="1:14" ht="15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</row>
    <row r="751" spans="1:14" ht="15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</row>
    <row r="752" spans="1:14" ht="15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</row>
    <row r="753" spans="1:14" ht="15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</row>
    <row r="754" spans="1:14" ht="15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</row>
    <row r="755" spans="1:14" ht="15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</row>
    <row r="756" spans="1:14" ht="15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</row>
    <row r="757" spans="1:14" ht="15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</row>
    <row r="758" spans="1:14" ht="15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</row>
    <row r="759" spans="1:14" ht="15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</row>
    <row r="760" spans="1:14" ht="15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</row>
    <row r="761" spans="1:14" ht="15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</row>
    <row r="762" spans="1:14" ht="15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</row>
    <row r="763" spans="1:14" ht="15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</row>
    <row r="764" spans="1:14" ht="15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</row>
    <row r="765" spans="1:14" ht="15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</row>
    <row r="766" spans="1:14" ht="15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</row>
    <row r="767" spans="1:14" ht="15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</row>
    <row r="768" spans="1:14" ht="15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</row>
    <row r="769" spans="1:14" ht="15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</row>
    <row r="770" spans="1:14" ht="15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</row>
    <row r="771" spans="1:14" ht="15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</row>
    <row r="772" spans="1:14" ht="15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</row>
    <row r="773" spans="1:14" ht="15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</row>
    <row r="774" spans="1:14" ht="15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</row>
    <row r="775" spans="1:14" ht="15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</row>
    <row r="776" spans="1:14" ht="15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</row>
    <row r="777" spans="1:14" ht="15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</row>
    <row r="778" spans="1:14" ht="15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</row>
    <row r="779" spans="1:14" ht="15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</row>
    <row r="780" spans="1:14" ht="15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</row>
    <row r="781" spans="1:14" ht="15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</row>
    <row r="782" spans="1:14" ht="15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</row>
    <row r="783" spans="1:14" ht="15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</row>
    <row r="784" spans="1:14" ht="15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</row>
    <row r="785" spans="1:14" ht="15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</row>
    <row r="786" spans="1:14" ht="15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</row>
    <row r="787" spans="1:14" ht="15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</row>
    <row r="788" spans="1:14" ht="15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</row>
    <row r="789" spans="1:14" ht="15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</row>
    <row r="790" spans="1:14" ht="15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</row>
    <row r="791" spans="1:14" ht="15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</row>
    <row r="792" spans="1:14" ht="15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</row>
    <row r="793" spans="1:14" ht="15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</row>
    <row r="794" spans="1:14" ht="15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</row>
    <row r="795" spans="1:14" ht="15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</row>
    <row r="796" spans="1:14" ht="15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</row>
    <row r="797" spans="1:14" ht="15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</row>
    <row r="798" spans="1:14" ht="15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</row>
    <row r="799" spans="1:14" ht="15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</row>
    <row r="800" spans="1:14" ht="15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</row>
    <row r="801" spans="1:14" ht="15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</row>
    <row r="802" spans="1:14" ht="15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</row>
    <row r="803" spans="1:14" ht="15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</row>
    <row r="804" spans="1:14" ht="15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</row>
    <row r="805" spans="1:14" ht="15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</row>
    <row r="806" spans="1:14" ht="15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</row>
    <row r="807" spans="1:14" ht="15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</row>
    <row r="808" spans="1:14" ht="15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</row>
    <row r="809" spans="1:14" ht="15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</row>
    <row r="810" spans="1:14" ht="15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</row>
    <row r="811" spans="1:14" ht="15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</row>
    <row r="812" spans="1:14" ht="15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</row>
    <row r="813" spans="1:14" ht="15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</row>
    <row r="814" spans="1:14" ht="15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</row>
    <row r="815" spans="1:14" ht="15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</row>
    <row r="816" spans="1:14" ht="15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</row>
    <row r="817" spans="1:14" ht="15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</row>
    <row r="818" spans="1:14" ht="15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</row>
    <row r="819" spans="1:14" ht="15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</row>
    <row r="820" spans="1:14" ht="15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</row>
    <row r="821" spans="1:14" ht="15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</row>
    <row r="822" spans="1:14" ht="15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</row>
    <row r="823" spans="1:14" ht="15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</row>
    <row r="824" spans="1:14" ht="15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</row>
    <row r="825" spans="1:14" ht="15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</row>
    <row r="826" spans="1:14" ht="15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</row>
    <row r="827" spans="1:14" ht="15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</row>
    <row r="828" spans="1:14" ht="15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</row>
    <row r="829" spans="1:14" ht="15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</row>
    <row r="830" spans="1:14" ht="15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</row>
    <row r="831" spans="1:14" ht="15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</row>
    <row r="832" spans="1:14" ht="15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</row>
    <row r="833" spans="1:14" ht="15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</row>
    <row r="834" spans="1:14" ht="15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</row>
    <row r="835" spans="1:14" ht="15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</row>
    <row r="836" spans="1:14" ht="15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</row>
    <row r="837" spans="1:14" ht="15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</row>
    <row r="838" spans="1:14" ht="15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</row>
    <row r="839" spans="1:14" ht="15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</row>
    <row r="840" spans="1:14" ht="15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</row>
    <row r="841" spans="1:14" ht="15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</row>
    <row r="842" spans="1:14" ht="15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</row>
    <row r="843" spans="1:14" ht="15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</row>
    <row r="844" spans="1:14" ht="15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</row>
    <row r="845" spans="1:14" ht="15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</row>
    <row r="846" spans="1:14" ht="15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</row>
    <row r="847" spans="1:14" ht="15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</row>
    <row r="848" spans="1:14" ht="15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</row>
    <row r="849" spans="1:14" ht="15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</row>
    <row r="850" spans="1:14" ht="15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</row>
    <row r="851" spans="1:14" ht="15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</row>
    <row r="852" spans="1:14" ht="15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</row>
    <row r="853" spans="1:14" ht="15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</row>
    <row r="854" spans="1:14" ht="15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</row>
    <row r="855" spans="1:14" ht="15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</row>
    <row r="856" spans="1:14" ht="15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</row>
    <row r="857" spans="1:14" ht="15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</row>
    <row r="858" spans="1:14" ht="15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</row>
    <row r="859" spans="1:14" ht="15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</row>
    <row r="860" spans="1:14" ht="15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</row>
    <row r="861" spans="1:14" ht="15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</row>
    <row r="862" spans="1:14" ht="15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</row>
    <row r="863" spans="1:14" ht="15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</row>
    <row r="864" spans="1:14" ht="15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</row>
    <row r="865" spans="1:14" ht="15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</row>
    <row r="866" spans="1:14" ht="15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</row>
    <row r="867" spans="1:14" ht="15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</row>
    <row r="868" spans="1:14" ht="15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</row>
    <row r="869" spans="1:14" ht="15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</row>
    <row r="870" spans="1:14" ht="15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</row>
    <row r="871" spans="1:14" ht="15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</row>
    <row r="872" spans="1:14" ht="15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</row>
    <row r="873" spans="1:14" ht="15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</row>
    <row r="874" spans="1:14" ht="15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</row>
    <row r="875" spans="1:14" ht="15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</row>
    <row r="876" spans="1:14" ht="15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</row>
    <row r="877" spans="1:14" ht="15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</row>
    <row r="878" spans="1:14" ht="15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</row>
    <row r="879" spans="1:14" ht="15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</row>
    <row r="880" spans="1:14" ht="15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</row>
    <row r="881" spans="1:14" ht="15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</row>
    <row r="882" spans="1:14" ht="15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</row>
    <row r="883" spans="1:14" ht="15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</row>
    <row r="884" spans="1:14" ht="15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</row>
    <row r="885" spans="1:14" ht="15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</row>
    <row r="886" spans="1:14" ht="15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</row>
    <row r="887" spans="1:14" ht="15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</row>
    <row r="888" spans="1:14" ht="15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</row>
    <row r="889" spans="1:14" ht="15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</row>
    <row r="890" spans="1:14" ht="15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</row>
    <row r="891" spans="1:14" ht="15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</row>
    <row r="892" spans="1:14" ht="15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</row>
    <row r="893" spans="1:14" ht="15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</row>
    <row r="894" spans="1:14" ht="15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</row>
    <row r="895" spans="1:14" ht="15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</row>
    <row r="896" spans="1:14" ht="15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</row>
    <row r="897" spans="1:14" ht="15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</row>
    <row r="898" spans="1:14" ht="15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</row>
    <row r="899" spans="1:14" ht="15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</row>
    <row r="900" spans="1:14" ht="15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</row>
    <row r="901" spans="1:14" ht="15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</row>
    <row r="902" spans="1:14" ht="15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</row>
    <row r="903" spans="1:14" ht="15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</row>
    <row r="904" spans="1:14" ht="15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</row>
    <row r="905" spans="1:14" ht="15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</row>
    <row r="906" spans="1:14" ht="15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</row>
    <row r="907" spans="1:14" ht="15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</row>
    <row r="908" spans="1:14" ht="15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</row>
    <row r="909" spans="1:14" ht="15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</row>
    <row r="910" spans="1:14" ht="15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</row>
    <row r="911" spans="1:14" ht="15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</row>
    <row r="912" spans="1:14" ht="15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</row>
    <row r="913" spans="1:14" ht="15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</row>
    <row r="914" spans="1:14" ht="15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</row>
    <row r="915" spans="1:14" ht="15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</row>
    <row r="916" spans="1:14" ht="15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</row>
    <row r="917" spans="1:14" ht="15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</row>
    <row r="918" spans="1:14" ht="15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</row>
    <row r="919" spans="1:14" ht="15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</row>
    <row r="920" spans="1:14" ht="15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</row>
    <row r="921" spans="1:14" ht="15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</row>
    <row r="922" spans="1:14" ht="15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</row>
    <row r="923" spans="1:14" ht="15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</row>
    <row r="924" spans="1:14" ht="15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</row>
    <row r="925" spans="1:14" ht="15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</row>
    <row r="926" spans="1:14" ht="15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</row>
    <row r="927" spans="1:14" ht="15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</row>
    <row r="928" spans="1:14" ht="15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</row>
    <row r="929" spans="1:14" ht="15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</row>
    <row r="930" spans="1:14" ht="15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</row>
    <row r="931" spans="1:14" ht="15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</row>
    <row r="932" spans="1:14" ht="15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</row>
    <row r="933" spans="1:14" ht="15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</row>
    <row r="934" spans="1:14" ht="15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</row>
    <row r="935" spans="1:14" ht="15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</row>
    <row r="936" spans="1:14" ht="15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</row>
    <row r="937" spans="1:14" ht="15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</row>
    <row r="938" spans="1:14" ht="15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</row>
    <row r="939" spans="1:14" ht="15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</row>
    <row r="940" spans="1:14" ht="15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</row>
    <row r="941" spans="1:14" ht="15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</row>
    <row r="942" spans="1:14" ht="15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</row>
    <row r="943" spans="1:14" ht="15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</row>
    <row r="944" spans="1:14" ht="15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</row>
    <row r="945" spans="1:14" ht="15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</row>
    <row r="946" spans="1:14" ht="15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</row>
    <row r="947" spans="1:14" ht="15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</row>
    <row r="948" spans="1:14" ht="15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</row>
    <row r="949" spans="1:14" ht="15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</row>
    <row r="950" spans="1:14" ht="15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</row>
    <row r="951" spans="1:14" ht="15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</row>
    <row r="952" spans="1:14" ht="15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</row>
    <row r="953" spans="1:14" ht="15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</row>
    <row r="954" spans="1:14" ht="15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</row>
    <row r="955" spans="1:14" ht="15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</row>
    <row r="956" spans="1:14" ht="15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</row>
    <row r="957" spans="1:14" ht="15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</row>
    <row r="958" spans="1:14" ht="15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</row>
    <row r="959" spans="1:14" ht="15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</row>
    <row r="960" spans="1:14" ht="15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</row>
    <row r="961" spans="1:14" ht="15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</row>
    <row r="962" spans="1:14" ht="15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</row>
    <row r="963" spans="1:14" ht="15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</row>
    <row r="964" spans="1:14" ht="15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</row>
    <row r="965" spans="1:14" ht="15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</row>
    <row r="966" spans="1:14" ht="15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</row>
    <row r="967" spans="1:14" ht="15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</row>
    <row r="968" spans="1:14" ht="15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</row>
    <row r="969" spans="1:14" ht="15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</row>
    <row r="970" spans="1:14" ht="15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</row>
    <row r="971" spans="1:14" ht="15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</row>
    <row r="972" spans="1:14" ht="15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</row>
    <row r="973" spans="1:14" ht="15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</row>
    <row r="974" spans="1:14" ht="15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</row>
    <row r="975" spans="1:14" ht="15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</row>
    <row r="976" spans="1:14" ht="15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</row>
    <row r="977" spans="1:14" ht="15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</row>
    <row r="978" spans="1:14" ht="15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</row>
    <row r="979" spans="1:14" ht="15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</row>
    <row r="980" spans="1:14" ht="15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</row>
    <row r="981" spans="1:14" ht="15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</row>
    <row r="982" spans="1:14" ht="15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</row>
    <row r="983" spans="1:14" ht="15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</row>
    <row r="984" spans="1:14" ht="15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</row>
    <row r="985" spans="1:14" ht="15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</row>
    <row r="986" spans="1:14" ht="15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</row>
    <row r="987" spans="1:14" ht="15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</row>
    <row r="988" spans="1:14" ht="15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</row>
    <row r="989" spans="1:14" ht="15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</row>
    <row r="990" spans="1:14" ht="15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</row>
    <row r="991" spans="1:14" ht="15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</row>
    <row r="992" spans="1:14" ht="15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</row>
    <row r="993" spans="1:14" ht="15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</row>
    <row r="994" spans="1:14" ht="15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</row>
    <row r="995" spans="1:14" ht="15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M995" s="3"/>
      <c r="N995" s="3"/>
    </row>
    <row r="996" spans="1:14" ht="15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M996" s="3"/>
      <c r="N996" s="3"/>
    </row>
    <row r="997" spans="1:14" ht="15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M997" s="3"/>
      <c r="N997" s="3"/>
    </row>
    <row r="998" spans="1:14" ht="15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M998" s="3"/>
      <c r="N998" s="3"/>
    </row>
    <row r="999" spans="1:14" ht="15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M999" s="3"/>
      <c r="N999" s="3"/>
    </row>
    <row r="1000" spans="1:14" ht="15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M1000" s="3"/>
      <c r="N1000" s="3"/>
    </row>
    <row r="1001" spans="1:14" ht="15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M1001" s="3"/>
      <c r="N1001" s="3"/>
    </row>
    <row r="1002" spans="1:14" ht="15.75" customHeight="1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</row>
    <row r="1003" spans="1:14" ht="15.75" customHeight="1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</row>
    <row r="1004" spans="1:14" ht="15.75" customHeight="1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</row>
    <row r="1005" spans="1:14" ht="15.75" customHeight="1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</row>
    <row r="1006" spans="1:14" ht="15.75" customHeight="1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</row>
  </sheetData>
  <conditionalFormatting sqref="B1:M13 N44:N50 H45:H50 B63:C74 A1:A62 F15:M16 C15:C62 J45:M50 E28:E62 D15:D16 E15 G28:G62 F28:F53 H28:M44 D28:D50 D17:M27 B35:B50 B15:B33">
    <cfRule type="containsText" dxfId="16" priority="17" operator="containsText" text="Social Touchpoint">
      <formula>NOT(ISERROR(SEARCH(("Social Touchpoint"),(A1))))</formula>
    </cfRule>
  </conditionalFormatting>
  <conditionalFormatting sqref="A1:A13 A15:A27 A29:A41">
    <cfRule type="containsText" dxfId="15" priority="18" operator="containsText" text="Social Touchpoint">
      <formula>NOT(ISERROR(SEARCH(("Social Touchpoint"),(A1))))</formula>
    </cfRule>
  </conditionalFormatting>
  <conditionalFormatting sqref="B1:M13 N44:N50 H45:H50 B63:C74 A1:A62 F15:M16 C15:C62 J45:M50 E28:E62 D15:D16 E15 G28:G62 F28:F53 H28:M44 D28:D50 D17:M27 B35:B50 B15:B33">
    <cfRule type="containsText" dxfId="14" priority="19" operator="containsText" text="Business Touchpoint">
      <formula>NOT(ISERROR(SEARCH(("Business Touchpoint"),(A1))))</formula>
    </cfRule>
  </conditionalFormatting>
  <conditionalFormatting sqref="B35:M41 C34:M34 B29:M33">
    <cfRule type="cellIs" dxfId="13" priority="20" operator="equal">
      <formula>"Service Touchpoint"</formula>
    </cfRule>
  </conditionalFormatting>
  <conditionalFormatting sqref="A63:A74">
    <cfRule type="containsText" dxfId="12" priority="9" operator="containsText" text="Social Touchpoint">
      <formula>NOT(ISERROR(SEARCH(("Social Touchpoint"),(A63))))</formula>
    </cfRule>
  </conditionalFormatting>
  <conditionalFormatting sqref="A63:A74">
    <cfRule type="containsText" dxfId="11" priority="10" operator="containsText" text="Business Touchpoint">
      <formula>NOT(ISERROR(SEARCH(("Business Touchpoint"),(A63))))</formula>
    </cfRule>
  </conditionalFormatting>
  <conditionalFormatting sqref="F63:F74">
    <cfRule type="containsText" dxfId="10" priority="5" operator="containsText" text="Social Touchpoint">
      <formula>NOT(ISERROR(SEARCH(("Social Touchpoint"),(F63))))</formula>
    </cfRule>
  </conditionalFormatting>
  <conditionalFormatting sqref="F63:F74">
    <cfRule type="containsText" dxfId="9" priority="6" operator="containsText" text="Business Touchpoint">
      <formula>NOT(ISERROR(SEARCH(("Business Touchpoint"),(F63))))</formula>
    </cfRule>
  </conditionalFormatting>
  <conditionalFormatting sqref="I63:I74">
    <cfRule type="containsText" dxfId="8" priority="3" operator="containsText" text="Social Touchpoint">
      <formula>NOT(ISERROR(SEARCH(("Social Touchpoint"),(I63))))</formula>
    </cfRule>
  </conditionalFormatting>
  <conditionalFormatting sqref="I63:I74">
    <cfRule type="containsText" dxfId="7" priority="4" operator="containsText" text="Business Touchpoint">
      <formula>NOT(ISERROR(SEARCH(("Business Touchpoint"),(I63))))</formula>
    </cfRule>
  </conditionalFormatting>
  <conditionalFormatting sqref="I45:I56">
    <cfRule type="containsText" dxfId="6" priority="1" operator="containsText" text="Social Touchpoint">
      <formula>NOT(ISERROR(SEARCH(("Social Touchpoint"),(I45))))</formula>
    </cfRule>
  </conditionalFormatting>
  <conditionalFormatting sqref="I45:I56">
    <cfRule type="containsText" dxfId="5" priority="2" operator="containsText" text="Business Touchpoint">
      <formula>NOT(ISERROR(SEARCH(("Business Touchpoint"),(I45))))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09B5F-99CB-43AA-A10A-8C2657BBA333}">
  <dimension ref="A1:S30"/>
  <sheetViews>
    <sheetView workbookViewId="0">
      <selection activeCell="N19" sqref="N19:N30"/>
    </sheetView>
  </sheetViews>
  <sheetFormatPr baseColWidth="10" defaultColWidth="8.83203125" defaultRowHeight="13" x14ac:dyDescent="0.15"/>
  <cols>
    <col min="2" max="2" width="10" bestFit="1" customWidth="1"/>
    <col min="5" max="5" width="10" bestFit="1" customWidth="1"/>
  </cols>
  <sheetData>
    <row r="1" spans="1:19" x14ac:dyDescent="0.15">
      <c r="A1" s="17" t="s">
        <v>1</v>
      </c>
      <c r="B1" s="18" t="s">
        <v>18</v>
      </c>
      <c r="C1" s="19" t="s">
        <v>19</v>
      </c>
      <c r="D1" s="17" t="s">
        <v>20</v>
      </c>
      <c r="E1" s="18" t="s">
        <v>21</v>
      </c>
      <c r="F1" s="19" t="s">
        <v>22</v>
      </c>
      <c r="G1" s="17" t="s">
        <v>23</v>
      </c>
      <c r="H1" s="18" t="s">
        <v>24</v>
      </c>
      <c r="I1" s="19" t="s">
        <v>25</v>
      </c>
      <c r="J1" s="17" t="s">
        <v>26</v>
      </c>
      <c r="K1" s="18" t="s">
        <v>27</v>
      </c>
      <c r="L1" s="19" t="s">
        <v>28</v>
      </c>
      <c r="N1" s="16" t="s">
        <v>228</v>
      </c>
      <c r="O1" s="16" t="s">
        <v>229</v>
      </c>
      <c r="P1" s="16" t="s">
        <v>237</v>
      </c>
    </row>
    <row r="2" spans="1:19" x14ac:dyDescent="0.15">
      <c r="A2">
        <f>COUNTIFS('AB Touchpoint System Workbook'!N:N,"Business Touch*")</f>
        <v>14</v>
      </c>
      <c r="B2" s="14">
        <f>COUNTIFS('AB Touchpoint System Workbook'!O:O,"Business Touch*")</f>
        <v>16</v>
      </c>
      <c r="C2" s="14">
        <f>COUNTIFS('AB Touchpoint System Workbook'!P:P,"Business Touch*")</f>
        <v>15</v>
      </c>
      <c r="D2" s="14">
        <f>COUNTIFS('AB Touchpoint System Workbook'!Q:Q,"Business Touch*")</f>
        <v>16</v>
      </c>
      <c r="E2" s="14">
        <f>COUNTIFS('AB Touchpoint System Workbook'!R:R,"Business Touch*")</f>
        <v>15</v>
      </c>
      <c r="F2" s="14">
        <f>COUNTIFS('AB Touchpoint System Workbook'!S:S,"Business Touch*")</f>
        <v>14</v>
      </c>
      <c r="G2" s="14">
        <f>COUNTIFS('AB Touchpoint System Workbook'!T:T,"Business Touch*")</f>
        <v>14</v>
      </c>
      <c r="H2" s="14">
        <f>COUNTIFS('AB Touchpoint System Workbook'!U:U,"Business Touch*")</f>
        <v>16</v>
      </c>
      <c r="I2" s="14">
        <f>COUNTIFS('AB Touchpoint System Workbook'!V:V,"Business Touch*")</f>
        <v>15</v>
      </c>
      <c r="J2" s="14">
        <f>COUNTIFS('AB Touchpoint System Workbook'!W:W,"Business Touch*")</f>
        <v>16</v>
      </c>
      <c r="K2" s="14">
        <f>COUNTIFS('AB Touchpoint System Workbook'!X:X,"Business Touch*")</f>
        <v>15</v>
      </c>
      <c r="L2" s="14">
        <f>COUNTIFS('AB Touchpoint System Workbook'!Y:Y,"Business Touch*")</f>
        <v>14</v>
      </c>
      <c r="N2">
        <f>SUM(A2,D2,G2,J2)</f>
        <v>60</v>
      </c>
      <c r="O2" s="14">
        <f t="shared" ref="O2:P2" si="0">SUM(B2,E2,H2,K2)</f>
        <v>62</v>
      </c>
      <c r="P2" s="14">
        <f t="shared" si="0"/>
        <v>58</v>
      </c>
      <c r="Q2">
        <f>SUM(N2:P2)/3</f>
        <v>60</v>
      </c>
      <c r="R2">
        <f>COUNTIFS('AB Touchpoint System Workbook'!J:J,"A")+COUNTIFS('AB Touchpoint System Workbook'!J:J,"b")</f>
        <v>71</v>
      </c>
      <c r="S2">
        <f>R2*3</f>
        <v>213</v>
      </c>
    </row>
    <row r="5" spans="1:19" x14ac:dyDescent="0.15">
      <c r="A5" s="16" t="s">
        <v>1</v>
      </c>
      <c r="B5" s="16" t="s">
        <v>18</v>
      </c>
      <c r="C5" s="16" t="s">
        <v>19</v>
      </c>
      <c r="D5" s="16" t="s">
        <v>20</v>
      </c>
      <c r="E5" s="16" t="s">
        <v>21</v>
      </c>
      <c r="F5" s="16" t="s">
        <v>22</v>
      </c>
      <c r="G5" s="16" t="s">
        <v>23</v>
      </c>
      <c r="H5" s="16" t="s">
        <v>24</v>
      </c>
      <c r="I5" s="16" t="s">
        <v>25</v>
      </c>
      <c r="J5" s="16" t="s">
        <v>26</v>
      </c>
      <c r="K5" s="16" t="s">
        <v>27</v>
      </c>
      <c r="L5" s="16" t="s">
        <v>28</v>
      </c>
      <c r="N5" t="str">
        <f>_xlfn.CONCAT(B5,C5,E5,F5,H5,I5,K5,L5)</f>
        <v>FebruaryMarchMayJuneAugustSeptemberNovemberDecember</v>
      </c>
    </row>
    <row r="6" spans="1:19" x14ac:dyDescent="0.15">
      <c r="A6" s="16" t="s">
        <v>18</v>
      </c>
      <c r="B6" s="16" t="s">
        <v>19</v>
      </c>
      <c r="C6" s="16" t="s">
        <v>20</v>
      </c>
      <c r="D6" s="16" t="s">
        <v>21</v>
      </c>
      <c r="E6" s="16" t="s">
        <v>22</v>
      </c>
      <c r="F6" s="16" t="s">
        <v>23</v>
      </c>
      <c r="G6" s="16" t="s">
        <v>24</v>
      </c>
      <c r="H6" s="16" t="s">
        <v>25</v>
      </c>
      <c r="I6" s="16" t="s">
        <v>26</v>
      </c>
      <c r="J6" s="16" t="s">
        <v>27</v>
      </c>
      <c r="K6" s="16" t="s">
        <v>28</v>
      </c>
      <c r="L6" s="16" t="s">
        <v>1</v>
      </c>
      <c r="N6" s="14" t="str">
        <f t="shared" ref="N6:N16" si="1">_xlfn.CONCAT(B6,C6,E6,F6,H6,I6,K6,L6)</f>
        <v>MarchAprilJuneJulySeptemberOctoberDecemberJanuary</v>
      </c>
    </row>
    <row r="7" spans="1:19" x14ac:dyDescent="0.15">
      <c r="A7" s="16" t="s">
        <v>19</v>
      </c>
      <c r="B7" s="16" t="s">
        <v>20</v>
      </c>
      <c r="C7" s="16" t="s">
        <v>21</v>
      </c>
      <c r="D7" s="16" t="s">
        <v>22</v>
      </c>
      <c r="E7" s="16" t="s">
        <v>23</v>
      </c>
      <c r="F7" s="16" t="s">
        <v>24</v>
      </c>
      <c r="G7" s="16" t="s">
        <v>25</v>
      </c>
      <c r="H7" s="16" t="s">
        <v>26</v>
      </c>
      <c r="I7" s="16" t="s">
        <v>27</v>
      </c>
      <c r="J7" s="16" t="s">
        <v>28</v>
      </c>
      <c r="K7" s="16" t="s">
        <v>1</v>
      </c>
      <c r="L7" s="16" t="s">
        <v>18</v>
      </c>
      <c r="N7" s="14" t="str">
        <f t="shared" si="1"/>
        <v>AprilMayJulyAugustOctoberNovemberJanuaryFebruary</v>
      </c>
    </row>
    <row r="8" spans="1:19" x14ac:dyDescent="0.15">
      <c r="A8" s="16" t="s">
        <v>20</v>
      </c>
      <c r="B8" s="16" t="s">
        <v>21</v>
      </c>
      <c r="C8" s="16" t="s">
        <v>22</v>
      </c>
      <c r="D8" s="16" t="s">
        <v>23</v>
      </c>
      <c r="E8" s="16" t="s">
        <v>24</v>
      </c>
      <c r="F8" s="16" t="s">
        <v>25</v>
      </c>
      <c r="G8" s="16" t="s">
        <v>26</v>
      </c>
      <c r="H8" s="16" t="s">
        <v>27</v>
      </c>
      <c r="I8" s="16" t="s">
        <v>28</v>
      </c>
      <c r="J8" s="16" t="s">
        <v>1</v>
      </c>
      <c r="K8" s="16" t="s">
        <v>18</v>
      </c>
      <c r="L8" s="16" t="s">
        <v>19</v>
      </c>
      <c r="N8" s="14" t="str">
        <f t="shared" si="1"/>
        <v>MayJuneAugustSeptemberNovemberDecemberFebruaryMarch</v>
      </c>
    </row>
    <row r="9" spans="1:19" x14ac:dyDescent="0.15">
      <c r="A9" s="16" t="s">
        <v>21</v>
      </c>
      <c r="B9" s="16" t="s">
        <v>22</v>
      </c>
      <c r="C9" s="16" t="s">
        <v>23</v>
      </c>
      <c r="D9" s="16" t="s">
        <v>24</v>
      </c>
      <c r="E9" s="16" t="s">
        <v>25</v>
      </c>
      <c r="F9" s="16" t="s">
        <v>26</v>
      </c>
      <c r="G9" s="16" t="s">
        <v>27</v>
      </c>
      <c r="H9" s="16" t="s">
        <v>28</v>
      </c>
      <c r="I9" s="16" t="s">
        <v>1</v>
      </c>
      <c r="J9" s="16" t="s">
        <v>18</v>
      </c>
      <c r="K9" s="16" t="s">
        <v>19</v>
      </c>
      <c r="L9" s="16" t="s">
        <v>20</v>
      </c>
      <c r="N9" s="14" t="str">
        <f t="shared" si="1"/>
        <v>JuneJulySeptemberOctoberDecemberJanuaryMarchApril</v>
      </c>
    </row>
    <row r="10" spans="1:19" x14ac:dyDescent="0.15">
      <c r="A10" s="16" t="s">
        <v>22</v>
      </c>
      <c r="B10" s="16" t="s">
        <v>23</v>
      </c>
      <c r="C10" s="16" t="s">
        <v>24</v>
      </c>
      <c r="D10" s="16" t="s">
        <v>25</v>
      </c>
      <c r="E10" s="16" t="s">
        <v>26</v>
      </c>
      <c r="F10" s="16" t="s">
        <v>27</v>
      </c>
      <c r="G10" s="16" t="s">
        <v>28</v>
      </c>
      <c r="H10" s="16" t="s">
        <v>1</v>
      </c>
      <c r="I10" s="16" t="s">
        <v>18</v>
      </c>
      <c r="J10" s="16" t="s">
        <v>19</v>
      </c>
      <c r="K10" s="16" t="s">
        <v>20</v>
      </c>
      <c r="L10" s="16" t="s">
        <v>21</v>
      </c>
      <c r="N10" s="14" t="str">
        <f t="shared" si="1"/>
        <v>JulyAugustOctoberNovemberJanuaryFebruaryAprilMay</v>
      </c>
    </row>
    <row r="11" spans="1:19" x14ac:dyDescent="0.15">
      <c r="A11" s="16" t="s">
        <v>23</v>
      </c>
      <c r="B11" s="16" t="s">
        <v>24</v>
      </c>
      <c r="C11" s="16" t="s">
        <v>25</v>
      </c>
      <c r="D11" s="16" t="s">
        <v>26</v>
      </c>
      <c r="E11" s="16" t="s">
        <v>27</v>
      </c>
      <c r="F11" s="16" t="s">
        <v>28</v>
      </c>
      <c r="G11" s="16" t="s">
        <v>1</v>
      </c>
      <c r="H11" s="16" t="s">
        <v>18</v>
      </c>
      <c r="I11" s="16" t="s">
        <v>19</v>
      </c>
      <c r="J11" s="16" t="s">
        <v>20</v>
      </c>
      <c r="K11" s="16" t="s">
        <v>21</v>
      </c>
      <c r="L11" s="16" t="s">
        <v>22</v>
      </c>
      <c r="N11" s="14" t="str">
        <f t="shared" si="1"/>
        <v>AugustSeptemberNovemberDecemberFebruaryMarchMayJune</v>
      </c>
    </row>
    <row r="12" spans="1:19" x14ac:dyDescent="0.15">
      <c r="A12" s="16" t="s">
        <v>24</v>
      </c>
      <c r="B12" s="16" t="s">
        <v>25</v>
      </c>
      <c r="C12" s="16" t="s">
        <v>26</v>
      </c>
      <c r="D12" s="16" t="s">
        <v>27</v>
      </c>
      <c r="E12" s="16" t="s">
        <v>28</v>
      </c>
      <c r="F12" s="16" t="s">
        <v>1</v>
      </c>
      <c r="G12" s="16" t="s">
        <v>18</v>
      </c>
      <c r="H12" s="16" t="s">
        <v>19</v>
      </c>
      <c r="I12" s="16" t="s">
        <v>20</v>
      </c>
      <c r="J12" s="16" t="s">
        <v>21</v>
      </c>
      <c r="K12" s="16" t="s">
        <v>22</v>
      </c>
      <c r="L12" s="16" t="s">
        <v>23</v>
      </c>
      <c r="N12" s="14" t="str">
        <f t="shared" si="1"/>
        <v>SeptemberOctoberDecemberJanuaryMarchAprilJuneJuly</v>
      </c>
    </row>
    <row r="13" spans="1:19" x14ac:dyDescent="0.15">
      <c r="A13" s="16" t="s">
        <v>25</v>
      </c>
      <c r="B13" s="16" t="s">
        <v>26</v>
      </c>
      <c r="C13" s="16" t="s">
        <v>27</v>
      </c>
      <c r="D13" s="16" t="s">
        <v>28</v>
      </c>
      <c r="E13" s="16" t="s">
        <v>1</v>
      </c>
      <c r="F13" s="16" t="s">
        <v>18</v>
      </c>
      <c r="G13" s="16" t="s">
        <v>19</v>
      </c>
      <c r="H13" s="16" t="s">
        <v>20</v>
      </c>
      <c r="I13" s="16" t="s">
        <v>21</v>
      </c>
      <c r="J13" s="16" t="s">
        <v>22</v>
      </c>
      <c r="K13" s="16" t="s">
        <v>23</v>
      </c>
      <c r="L13" s="16" t="s">
        <v>24</v>
      </c>
      <c r="N13" s="14" t="str">
        <f t="shared" si="1"/>
        <v>OctoberNovemberJanuaryFebruaryAprilMayJulyAugust</v>
      </c>
    </row>
    <row r="14" spans="1:19" x14ac:dyDescent="0.15">
      <c r="A14" s="16" t="s">
        <v>26</v>
      </c>
      <c r="B14" s="16" t="s">
        <v>27</v>
      </c>
      <c r="C14" s="16" t="s">
        <v>28</v>
      </c>
      <c r="D14" s="16" t="s">
        <v>1</v>
      </c>
      <c r="E14" s="16" t="s">
        <v>18</v>
      </c>
      <c r="F14" s="16" t="s">
        <v>19</v>
      </c>
      <c r="G14" s="16" t="s">
        <v>20</v>
      </c>
      <c r="H14" s="16" t="s">
        <v>21</v>
      </c>
      <c r="I14" s="16" t="s">
        <v>22</v>
      </c>
      <c r="J14" s="16" t="s">
        <v>23</v>
      </c>
      <c r="K14" s="16" t="s">
        <v>24</v>
      </c>
      <c r="L14" s="16" t="s">
        <v>25</v>
      </c>
      <c r="N14" s="14" t="str">
        <f t="shared" si="1"/>
        <v>NovemberDecemberFebruaryMarchMayJuneAugustSeptember</v>
      </c>
    </row>
    <row r="15" spans="1:19" x14ac:dyDescent="0.15">
      <c r="A15" s="16" t="s">
        <v>27</v>
      </c>
      <c r="B15" s="16" t="s">
        <v>28</v>
      </c>
      <c r="C15" s="16" t="s">
        <v>1</v>
      </c>
      <c r="D15" s="16" t="s">
        <v>18</v>
      </c>
      <c r="E15" s="16" t="s">
        <v>19</v>
      </c>
      <c r="F15" s="16" t="s">
        <v>20</v>
      </c>
      <c r="G15" s="16" t="s">
        <v>21</v>
      </c>
      <c r="H15" s="16" t="s">
        <v>22</v>
      </c>
      <c r="I15" s="16" t="s">
        <v>23</v>
      </c>
      <c r="J15" s="16" t="s">
        <v>24</v>
      </c>
      <c r="K15" s="16" t="s">
        <v>25</v>
      </c>
      <c r="L15" s="16" t="s">
        <v>26</v>
      </c>
      <c r="N15" s="14" t="str">
        <f t="shared" si="1"/>
        <v>DecemberJanuaryMarchAprilJuneJulySeptemberOctober</v>
      </c>
    </row>
    <row r="16" spans="1:19" x14ac:dyDescent="0.15">
      <c r="A16" s="16" t="s">
        <v>28</v>
      </c>
      <c r="B16" s="16" t="s">
        <v>1</v>
      </c>
      <c r="C16" s="16" t="s">
        <v>18</v>
      </c>
      <c r="D16" s="16" t="s">
        <v>19</v>
      </c>
      <c r="E16" s="16" t="s">
        <v>20</v>
      </c>
      <c r="F16" s="16" t="s">
        <v>21</v>
      </c>
      <c r="G16" s="16" t="s">
        <v>22</v>
      </c>
      <c r="H16" s="16" t="s">
        <v>23</v>
      </c>
      <c r="I16" s="16" t="s">
        <v>24</v>
      </c>
      <c r="J16" s="16" t="s">
        <v>25</v>
      </c>
      <c r="K16" s="16" t="s">
        <v>26</v>
      </c>
      <c r="L16" s="16" t="s">
        <v>27</v>
      </c>
      <c r="N16" s="14" t="str">
        <f t="shared" si="1"/>
        <v>JanuaryFebruaryAprilMayJulyAugustOctoberNovember</v>
      </c>
    </row>
    <row r="17" spans="1:14" x14ac:dyDescent="0.15">
      <c r="A17" s="16"/>
    </row>
    <row r="18" spans="1:14" x14ac:dyDescent="0.15">
      <c r="A18" s="16"/>
    </row>
    <row r="19" spans="1:14" s="14" customFormat="1" x14ac:dyDescent="0.15">
      <c r="A19" s="16" t="s">
        <v>1</v>
      </c>
      <c r="B19" s="16" t="s">
        <v>18</v>
      </c>
      <c r="C19" s="16" t="s">
        <v>19</v>
      </c>
      <c r="D19" s="16" t="s">
        <v>20</v>
      </c>
      <c r="E19" s="16" t="s">
        <v>21</v>
      </c>
      <c r="F19" s="16" t="s">
        <v>22</v>
      </c>
      <c r="G19" s="16" t="s">
        <v>23</v>
      </c>
      <c r="H19" s="16" t="s">
        <v>24</v>
      </c>
      <c r="I19" s="16" t="s">
        <v>25</v>
      </c>
      <c r="J19" s="16" t="s">
        <v>26</v>
      </c>
      <c r="K19" s="16" t="s">
        <v>27</v>
      </c>
      <c r="L19" s="16" t="s">
        <v>28</v>
      </c>
      <c r="N19" s="14" t="str">
        <f>_xlfn.CONCAT(D19,J19)</f>
        <v>AprilOctober</v>
      </c>
    </row>
    <row r="20" spans="1:14" s="14" customFormat="1" x14ac:dyDescent="0.15">
      <c r="A20" s="16" t="s">
        <v>18</v>
      </c>
      <c r="B20" s="16" t="s">
        <v>19</v>
      </c>
      <c r="C20" s="16" t="s">
        <v>20</v>
      </c>
      <c r="D20" s="16" t="s">
        <v>21</v>
      </c>
      <c r="E20" s="16" t="s">
        <v>22</v>
      </c>
      <c r="F20" s="16" t="s">
        <v>23</v>
      </c>
      <c r="G20" s="16" t="s">
        <v>24</v>
      </c>
      <c r="H20" s="16" t="s">
        <v>25</v>
      </c>
      <c r="I20" s="16" t="s">
        <v>26</v>
      </c>
      <c r="J20" s="16" t="s">
        <v>27</v>
      </c>
      <c r="K20" s="16" t="s">
        <v>28</v>
      </c>
      <c r="L20" s="16" t="s">
        <v>1</v>
      </c>
      <c r="N20" s="14" t="str">
        <f t="shared" ref="N20:N30" si="2">_xlfn.CONCAT(D20,J20)</f>
        <v>MayNovember</v>
      </c>
    </row>
    <row r="21" spans="1:14" s="14" customFormat="1" x14ac:dyDescent="0.15">
      <c r="A21" s="16" t="s">
        <v>19</v>
      </c>
      <c r="B21" s="16" t="s">
        <v>20</v>
      </c>
      <c r="C21" s="16" t="s">
        <v>21</v>
      </c>
      <c r="D21" s="16" t="s">
        <v>22</v>
      </c>
      <c r="E21" s="16" t="s">
        <v>23</v>
      </c>
      <c r="F21" s="16" t="s">
        <v>24</v>
      </c>
      <c r="G21" s="16" t="s">
        <v>25</v>
      </c>
      <c r="H21" s="16" t="s">
        <v>26</v>
      </c>
      <c r="I21" s="16" t="s">
        <v>27</v>
      </c>
      <c r="J21" s="16" t="s">
        <v>28</v>
      </c>
      <c r="K21" s="16" t="s">
        <v>1</v>
      </c>
      <c r="L21" s="16" t="s">
        <v>18</v>
      </c>
      <c r="N21" s="14" t="str">
        <f t="shared" si="2"/>
        <v>JuneDecember</v>
      </c>
    </row>
    <row r="22" spans="1:14" s="14" customFormat="1" x14ac:dyDescent="0.15">
      <c r="A22" s="16" t="s">
        <v>20</v>
      </c>
      <c r="B22" s="16" t="s">
        <v>21</v>
      </c>
      <c r="C22" s="16" t="s">
        <v>22</v>
      </c>
      <c r="D22" s="16" t="s">
        <v>23</v>
      </c>
      <c r="E22" s="16" t="s">
        <v>24</v>
      </c>
      <c r="F22" s="16" t="s">
        <v>25</v>
      </c>
      <c r="G22" s="16" t="s">
        <v>26</v>
      </c>
      <c r="H22" s="16" t="s">
        <v>27</v>
      </c>
      <c r="I22" s="16" t="s">
        <v>28</v>
      </c>
      <c r="J22" s="16" t="s">
        <v>1</v>
      </c>
      <c r="K22" s="16" t="s">
        <v>18</v>
      </c>
      <c r="L22" s="16" t="s">
        <v>19</v>
      </c>
      <c r="N22" s="14" t="str">
        <f t="shared" si="2"/>
        <v>JulyJanuary</v>
      </c>
    </row>
    <row r="23" spans="1:14" s="14" customFormat="1" x14ac:dyDescent="0.15">
      <c r="A23" s="16" t="s">
        <v>21</v>
      </c>
      <c r="B23" s="16" t="s">
        <v>22</v>
      </c>
      <c r="C23" s="16" t="s">
        <v>23</v>
      </c>
      <c r="D23" s="16" t="s">
        <v>24</v>
      </c>
      <c r="E23" s="16" t="s">
        <v>25</v>
      </c>
      <c r="F23" s="16" t="s">
        <v>26</v>
      </c>
      <c r="G23" s="16" t="s">
        <v>27</v>
      </c>
      <c r="H23" s="16" t="s">
        <v>28</v>
      </c>
      <c r="I23" s="16" t="s">
        <v>1</v>
      </c>
      <c r="J23" s="16" t="s">
        <v>18</v>
      </c>
      <c r="K23" s="16" t="s">
        <v>19</v>
      </c>
      <c r="L23" s="16" t="s">
        <v>20</v>
      </c>
      <c r="N23" s="14" t="str">
        <f t="shared" si="2"/>
        <v>AugustFebruary</v>
      </c>
    </row>
    <row r="24" spans="1:14" s="14" customFormat="1" x14ac:dyDescent="0.15">
      <c r="A24" s="16" t="s">
        <v>22</v>
      </c>
      <c r="B24" s="16" t="s">
        <v>23</v>
      </c>
      <c r="C24" s="16" t="s">
        <v>24</v>
      </c>
      <c r="D24" s="16" t="s">
        <v>25</v>
      </c>
      <c r="E24" s="16" t="s">
        <v>26</v>
      </c>
      <c r="F24" s="16" t="s">
        <v>27</v>
      </c>
      <c r="G24" s="16" t="s">
        <v>28</v>
      </c>
      <c r="H24" s="16" t="s">
        <v>1</v>
      </c>
      <c r="I24" s="16" t="s">
        <v>18</v>
      </c>
      <c r="J24" s="16" t="s">
        <v>19</v>
      </c>
      <c r="K24" s="16" t="s">
        <v>20</v>
      </c>
      <c r="L24" s="16" t="s">
        <v>21</v>
      </c>
      <c r="N24" s="14" t="str">
        <f t="shared" si="2"/>
        <v>SeptemberMarch</v>
      </c>
    </row>
    <row r="25" spans="1:14" s="14" customFormat="1" x14ac:dyDescent="0.15">
      <c r="A25" s="16" t="s">
        <v>23</v>
      </c>
      <c r="B25" s="16" t="s">
        <v>24</v>
      </c>
      <c r="C25" s="16" t="s">
        <v>25</v>
      </c>
      <c r="D25" s="16" t="s">
        <v>26</v>
      </c>
      <c r="E25" s="16" t="s">
        <v>27</v>
      </c>
      <c r="F25" s="16" t="s">
        <v>28</v>
      </c>
      <c r="G25" s="16" t="s">
        <v>1</v>
      </c>
      <c r="H25" s="16" t="s">
        <v>18</v>
      </c>
      <c r="I25" s="16" t="s">
        <v>19</v>
      </c>
      <c r="J25" s="16" t="s">
        <v>20</v>
      </c>
      <c r="K25" s="16" t="s">
        <v>21</v>
      </c>
      <c r="L25" s="16" t="s">
        <v>22</v>
      </c>
      <c r="N25" s="14" t="str">
        <f t="shared" si="2"/>
        <v>OctoberApril</v>
      </c>
    </row>
    <row r="26" spans="1:14" s="14" customFormat="1" x14ac:dyDescent="0.15">
      <c r="A26" s="16" t="s">
        <v>24</v>
      </c>
      <c r="B26" s="16" t="s">
        <v>25</v>
      </c>
      <c r="C26" s="16" t="s">
        <v>26</v>
      </c>
      <c r="D26" s="16" t="s">
        <v>27</v>
      </c>
      <c r="E26" s="16" t="s">
        <v>28</v>
      </c>
      <c r="F26" s="16" t="s">
        <v>1</v>
      </c>
      <c r="G26" s="16" t="s">
        <v>18</v>
      </c>
      <c r="H26" s="16" t="s">
        <v>19</v>
      </c>
      <c r="I26" s="16" t="s">
        <v>20</v>
      </c>
      <c r="J26" s="16" t="s">
        <v>21</v>
      </c>
      <c r="K26" s="16" t="s">
        <v>22</v>
      </c>
      <c r="L26" s="16" t="s">
        <v>23</v>
      </c>
      <c r="N26" s="14" t="str">
        <f t="shared" si="2"/>
        <v>NovemberMay</v>
      </c>
    </row>
    <row r="27" spans="1:14" s="14" customFormat="1" x14ac:dyDescent="0.15">
      <c r="A27" s="16" t="s">
        <v>25</v>
      </c>
      <c r="B27" s="16" t="s">
        <v>26</v>
      </c>
      <c r="C27" s="16" t="s">
        <v>27</v>
      </c>
      <c r="D27" s="16" t="s">
        <v>28</v>
      </c>
      <c r="E27" s="16" t="s">
        <v>1</v>
      </c>
      <c r="F27" s="16" t="s">
        <v>18</v>
      </c>
      <c r="G27" s="16" t="s">
        <v>19</v>
      </c>
      <c r="H27" s="16" t="s">
        <v>20</v>
      </c>
      <c r="I27" s="16" t="s">
        <v>21</v>
      </c>
      <c r="J27" s="16" t="s">
        <v>22</v>
      </c>
      <c r="K27" s="16" t="s">
        <v>23</v>
      </c>
      <c r="L27" s="16" t="s">
        <v>24</v>
      </c>
      <c r="N27" s="14" t="str">
        <f t="shared" si="2"/>
        <v>DecemberJune</v>
      </c>
    </row>
    <row r="28" spans="1:14" s="14" customFormat="1" x14ac:dyDescent="0.15">
      <c r="A28" s="16" t="s">
        <v>26</v>
      </c>
      <c r="B28" s="16" t="s">
        <v>27</v>
      </c>
      <c r="C28" s="16" t="s">
        <v>28</v>
      </c>
      <c r="D28" s="16" t="s">
        <v>1</v>
      </c>
      <c r="E28" s="16" t="s">
        <v>18</v>
      </c>
      <c r="F28" s="16" t="s">
        <v>19</v>
      </c>
      <c r="G28" s="16" t="s">
        <v>20</v>
      </c>
      <c r="H28" s="16" t="s">
        <v>21</v>
      </c>
      <c r="I28" s="16" t="s">
        <v>22</v>
      </c>
      <c r="J28" s="16" t="s">
        <v>23</v>
      </c>
      <c r="K28" s="16" t="s">
        <v>24</v>
      </c>
      <c r="L28" s="16" t="s">
        <v>25</v>
      </c>
      <c r="N28" s="14" t="str">
        <f t="shared" si="2"/>
        <v>JanuaryJuly</v>
      </c>
    </row>
    <row r="29" spans="1:14" s="14" customFormat="1" x14ac:dyDescent="0.15">
      <c r="A29" s="16" t="s">
        <v>27</v>
      </c>
      <c r="B29" s="16" t="s">
        <v>28</v>
      </c>
      <c r="C29" s="16" t="s">
        <v>1</v>
      </c>
      <c r="D29" s="16" t="s">
        <v>18</v>
      </c>
      <c r="E29" s="16" t="s">
        <v>19</v>
      </c>
      <c r="F29" s="16" t="s">
        <v>20</v>
      </c>
      <c r="G29" s="16" t="s">
        <v>21</v>
      </c>
      <c r="H29" s="16" t="s">
        <v>22</v>
      </c>
      <c r="I29" s="16" t="s">
        <v>23</v>
      </c>
      <c r="J29" s="16" t="s">
        <v>24</v>
      </c>
      <c r="K29" s="16" t="s">
        <v>25</v>
      </c>
      <c r="L29" s="16" t="s">
        <v>26</v>
      </c>
      <c r="N29" s="14" t="str">
        <f t="shared" si="2"/>
        <v>FebruaryAugust</v>
      </c>
    </row>
    <row r="30" spans="1:14" s="14" customFormat="1" x14ac:dyDescent="0.15">
      <c r="A30" s="16" t="s">
        <v>28</v>
      </c>
      <c r="B30" s="16" t="s">
        <v>1</v>
      </c>
      <c r="C30" s="16" t="s">
        <v>18</v>
      </c>
      <c r="D30" s="16" t="s">
        <v>19</v>
      </c>
      <c r="E30" s="16" t="s">
        <v>20</v>
      </c>
      <c r="F30" s="16" t="s">
        <v>21</v>
      </c>
      <c r="G30" s="16" t="s">
        <v>22</v>
      </c>
      <c r="H30" s="16" t="s">
        <v>23</v>
      </c>
      <c r="I30" s="16" t="s">
        <v>24</v>
      </c>
      <c r="J30" s="16" t="s">
        <v>25</v>
      </c>
      <c r="K30" s="16" t="s">
        <v>26</v>
      </c>
      <c r="L30" s="16" t="s">
        <v>27</v>
      </c>
      <c r="N30" s="14" t="str">
        <f t="shared" si="2"/>
        <v>MarchSeptember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Q1051"/>
  <sheetViews>
    <sheetView workbookViewId="0">
      <selection activeCell="G9" sqref="G9"/>
    </sheetView>
  </sheetViews>
  <sheetFormatPr baseColWidth="10" defaultColWidth="14.5" defaultRowHeight="15.75" customHeight="1" x14ac:dyDescent="0.2"/>
  <cols>
    <col min="1" max="1" width="14.5" style="22"/>
    <col min="2" max="2" width="21.33203125" style="176" customWidth="1"/>
    <col min="3" max="3" width="4.83203125" style="176" customWidth="1"/>
    <col min="4" max="4" width="24.5" style="176" customWidth="1"/>
    <col min="5" max="5" width="3.6640625" style="176" customWidth="1"/>
    <col min="6" max="6" width="27.33203125" style="176" customWidth="1"/>
    <col min="7" max="7" width="91.33203125" style="22" customWidth="1"/>
    <col min="8" max="43" width="14.5" style="96"/>
    <col min="44" max="16384" width="14.5" style="22"/>
  </cols>
  <sheetData>
    <row r="1" spans="1:7" ht="15.75" customHeight="1" x14ac:dyDescent="0.2">
      <c r="A1" s="97"/>
      <c r="B1" s="168" t="str">
        <f>B10&amp;A1</f>
        <v>A</v>
      </c>
      <c r="C1" s="168"/>
      <c r="D1" s="168"/>
      <c r="E1" s="168"/>
      <c r="F1" s="168"/>
      <c r="G1" s="95"/>
    </row>
    <row r="2" spans="1:7" s="96" customFormat="1" ht="15.75" customHeight="1" x14ac:dyDescent="0.2">
      <c r="A2" s="97"/>
      <c r="B2" s="168"/>
      <c r="C2" s="168"/>
      <c r="D2" s="168"/>
      <c r="E2" s="168"/>
      <c r="F2" s="168"/>
      <c r="G2" s="95"/>
    </row>
    <row r="3" spans="1:7" s="96" customFormat="1" ht="15.75" customHeight="1" x14ac:dyDescent="0.2">
      <c r="A3" s="97"/>
      <c r="B3" s="168"/>
      <c r="C3" s="168"/>
      <c r="D3" s="168"/>
      <c r="E3" s="168"/>
      <c r="F3" s="168"/>
      <c r="G3" s="95"/>
    </row>
    <row r="4" spans="1:7" s="96" customFormat="1" ht="15.75" customHeight="1" x14ac:dyDescent="0.2">
      <c r="A4" s="97"/>
      <c r="B4" s="169"/>
      <c r="C4" s="170"/>
      <c r="D4" s="170"/>
      <c r="E4" s="170"/>
      <c r="F4" s="170"/>
      <c r="G4" s="95"/>
    </row>
    <row r="5" spans="1:7" s="96" customFormat="1" ht="15.75" customHeight="1" x14ac:dyDescent="0.2">
      <c r="A5" s="97"/>
      <c r="B5" s="170"/>
      <c r="C5" s="170"/>
      <c r="D5" s="170"/>
      <c r="E5" s="170"/>
      <c r="F5" s="170"/>
      <c r="G5" s="95"/>
    </row>
    <row r="6" spans="1:7" s="96" customFormat="1" ht="15.75" customHeight="1" x14ac:dyDescent="0.2">
      <c r="A6" s="97"/>
      <c r="B6" s="170"/>
      <c r="C6" s="170"/>
      <c r="D6" s="170"/>
      <c r="E6" s="170"/>
      <c r="F6" s="170"/>
      <c r="G6" s="95"/>
    </row>
    <row r="7" spans="1:7" s="96" customFormat="1" ht="15.75" customHeight="1" x14ac:dyDescent="0.2">
      <c r="A7" s="97"/>
      <c r="B7" s="179" t="s">
        <v>402</v>
      </c>
      <c r="C7" s="179"/>
      <c r="D7" s="179"/>
      <c r="E7" s="179"/>
      <c r="F7" s="179"/>
      <c r="G7" s="95"/>
    </row>
    <row r="8" spans="1:7" s="96" customFormat="1" ht="15.75" customHeight="1" x14ac:dyDescent="0.2">
      <c r="A8" s="97"/>
      <c r="B8" s="179"/>
      <c r="C8" s="179"/>
      <c r="D8" s="179"/>
      <c r="E8" s="179"/>
      <c r="F8" s="179"/>
      <c r="G8" s="95"/>
    </row>
    <row r="9" spans="1:7" ht="15.75" customHeight="1" thickBot="1" x14ac:dyDescent="0.25">
      <c r="A9" s="95"/>
      <c r="B9" s="168"/>
      <c r="C9" s="168"/>
      <c r="D9" s="168"/>
      <c r="E9" s="168"/>
      <c r="F9" s="168"/>
      <c r="G9" s="95"/>
    </row>
    <row r="10" spans="1:7" ht="15.75" customHeight="1" thickBot="1" x14ac:dyDescent="0.25">
      <c r="A10" s="67"/>
      <c r="B10" s="171" t="s">
        <v>2</v>
      </c>
      <c r="C10" s="172"/>
      <c r="D10" s="173" t="s">
        <v>15</v>
      </c>
      <c r="E10" s="172"/>
      <c r="F10" s="174" t="s">
        <v>16</v>
      </c>
      <c r="G10" s="67"/>
    </row>
    <row r="11" spans="1:7" ht="15.75" customHeight="1" x14ac:dyDescent="0.2">
      <c r="A11" s="95">
        <v>1</v>
      </c>
      <c r="B11" s="175" t="str">
        <f>IFERROR(VLOOKUP($A11,Wallet!$B:$E,4,0),"")</f>
        <v>Client 3</v>
      </c>
      <c r="C11" s="168"/>
      <c r="D11" s="175" t="str">
        <f>IFERROR(VLOOKUP($A11,Wallet!$F:H,3,0),"")</f>
        <v>Client 20</v>
      </c>
      <c r="E11" s="168"/>
      <c r="F11" s="175" t="str">
        <f>IFERROR(VLOOKUP($A11,Wallet!$F:J,4,0),"")</f>
        <v>Client 72</v>
      </c>
      <c r="G11" s="95"/>
    </row>
    <row r="12" spans="1:7" ht="15.75" customHeight="1" x14ac:dyDescent="0.2">
      <c r="A12" s="95">
        <f>1+A11</f>
        <v>2</v>
      </c>
      <c r="B12" s="175" t="str">
        <f>IFERROR(VLOOKUP(A12,Wallet!B:E,4,0),"")</f>
        <v>Client 5</v>
      </c>
      <c r="C12" s="168"/>
      <c r="D12" s="175" t="str">
        <f>IFERROR(VLOOKUP($A12,Wallet!$F:H,3,0),"")</f>
        <v>Client 24</v>
      </c>
      <c r="E12" s="168"/>
      <c r="F12" s="175" t="str">
        <f>IFERROR(VLOOKUP($A12,Wallet!$F:J,4,0),"")</f>
        <v>Client 73</v>
      </c>
      <c r="G12" s="95"/>
    </row>
    <row r="13" spans="1:7" ht="15.75" customHeight="1" x14ac:dyDescent="0.2">
      <c r="A13" s="95">
        <f t="shared" ref="A13:A76" si="0">1+A12</f>
        <v>3</v>
      </c>
      <c r="B13" s="175" t="str">
        <f>IFERROR(VLOOKUP(A13,Wallet!B:E,4,0),"")</f>
        <v>Client 9</v>
      </c>
      <c r="C13" s="168"/>
      <c r="D13" s="175" t="str">
        <f>IFERROR(VLOOKUP($A13,Wallet!$F:H,3,0),"")</f>
        <v>Client 26</v>
      </c>
      <c r="E13" s="168"/>
      <c r="F13" s="175" t="str">
        <f>IFERROR(VLOOKUP($A13,Wallet!$F:J,4,0),"")</f>
        <v>Client 74</v>
      </c>
      <c r="G13" s="95"/>
    </row>
    <row r="14" spans="1:7" ht="15.75" customHeight="1" x14ac:dyDescent="0.2">
      <c r="A14" s="95">
        <f t="shared" si="0"/>
        <v>4</v>
      </c>
      <c r="B14" s="175" t="str">
        <f>IFERROR(VLOOKUP(A14,Wallet!B:E,4,0),"")</f>
        <v>Client 14</v>
      </c>
      <c r="C14" s="168"/>
      <c r="D14" s="175" t="str">
        <f>IFERROR(VLOOKUP($A14,Wallet!$F:H,3,0),"")</f>
        <v>Client 30</v>
      </c>
      <c r="E14" s="168"/>
      <c r="F14" s="175" t="str">
        <f>IFERROR(VLOOKUP($A14,Wallet!$F:J,4,0),"")</f>
        <v>Client 75</v>
      </c>
      <c r="G14" s="95"/>
    </row>
    <row r="15" spans="1:7" ht="15.75" customHeight="1" x14ac:dyDescent="0.2">
      <c r="A15" s="95">
        <f t="shared" si="0"/>
        <v>5</v>
      </c>
      <c r="B15" s="175" t="str">
        <f>IFERROR(VLOOKUP(A15,Wallet!B:E,4,0),"")</f>
        <v>Client 17</v>
      </c>
      <c r="C15" s="168"/>
      <c r="D15" s="175" t="str">
        <f>IFERROR(VLOOKUP($A15,Wallet!$F:H,3,0),"")</f>
        <v>Client 35</v>
      </c>
      <c r="E15" s="168"/>
      <c r="F15" s="175" t="str">
        <f>IFERROR(VLOOKUP($A15,Wallet!$F:J,4,0),"")</f>
        <v>Client 76</v>
      </c>
      <c r="G15" s="95"/>
    </row>
    <row r="16" spans="1:7" ht="15.75" customHeight="1" x14ac:dyDescent="0.2">
      <c r="A16" s="95">
        <f t="shared" si="0"/>
        <v>6</v>
      </c>
      <c r="B16" s="175" t="str">
        <f>IFERROR(VLOOKUP(A16,Wallet!B:E,4,0),"")</f>
        <v/>
      </c>
      <c r="C16" s="168"/>
      <c r="D16" s="175" t="str">
        <f>IFERROR(VLOOKUP($A16,Wallet!$F:H,3,0),"")</f>
        <v>Client 37</v>
      </c>
      <c r="E16" s="168"/>
      <c r="F16" s="175" t="str">
        <f>IFERROR(VLOOKUP($A16,Wallet!$F:J,4,0),"")</f>
        <v>Client 77</v>
      </c>
      <c r="G16" s="95"/>
    </row>
    <row r="17" spans="1:7" ht="15.75" customHeight="1" x14ac:dyDescent="0.2">
      <c r="A17" s="95">
        <f t="shared" si="0"/>
        <v>7</v>
      </c>
      <c r="B17" s="175" t="str">
        <f>IFERROR(VLOOKUP(A17,Wallet!B:E,4,0),"")</f>
        <v/>
      </c>
      <c r="C17" s="168"/>
      <c r="D17" s="175" t="str">
        <f>IFERROR(VLOOKUP($A17,Wallet!$F:H,3,0),"")</f>
        <v>Client 41</v>
      </c>
      <c r="E17" s="168"/>
      <c r="F17" s="175" t="str">
        <f>IFERROR(VLOOKUP($A17,Wallet!$F:J,4,0),"")</f>
        <v>Client 78</v>
      </c>
      <c r="G17" s="95"/>
    </row>
    <row r="18" spans="1:7" ht="15.75" customHeight="1" x14ac:dyDescent="0.2">
      <c r="A18" s="95">
        <f t="shared" si="0"/>
        <v>8</v>
      </c>
      <c r="B18" s="175" t="str">
        <f>IFERROR(VLOOKUP(A18,Wallet!B:E,4,0),"")</f>
        <v/>
      </c>
      <c r="C18" s="168"/>
      <c r="D18" s="175" t="str">
        <f>IFERROR(VLOOKUP($A18,Wallet!$F:H,3,0),"")</f>
        <v>Client 47</v>
      </c>
      <c r="E18" s="168"/>
      <c r="F18" s="175" t="str">
        <f>IFERROR(VLOOKUP($A18,Wallet!$F:J,4,0),"")</f>
        <v>Client 79</v>
      </c>
      <c r="G18" s="95"/>
    </row>
    <row r="19" spans="1:7" ht="15.75" customHeight="1" x14ac:dyDescent="0.2">
      <c r="A19" s="95">
        <f t="shared" si="0"/>
        <v>9</v>
      </c>
      <c r="B19" s="175" t="str">
        <f>IFERROR(VLOOKUP(A19,Wallet!B:E,4,0),"")</f>
        <v/>
      </c>
      <c r="C19" s="168"/>
      <c r="D19" s="175" t="str">
        <f>IFERROR(VLOOKUP($A19,Wallet!$F:H,3,0),"")</f>
        <v>Client 49</v>
      </c>
      <c r="E19" s="168"/>
      <c r="F19" s="175" t="str">
        <f>IFERROR(VLOOKUP($A19,Wallet!$F:J,4,0),"")</f>
        <v>Client 80</v>
      </c>
      <c r="G19" s="95"/>
    </row>
    <row r="20" spans="1:7" ht="15.75" customHeight="1" x14ac:dyDescent="0.2">
      <c r="A20" s="95">
        <f t="shared" si="0"/>
        <v>10</v>
      </c>
      <c r="B20" s="175" t="str">
        <f>IFERROR(VLOOKUP(A20,Wallet!B:E,4,0),"")</f>
        <v/>
      </c>
      <c r="C20" s="168"/>
      <c r="D20" s="175" t="str">
        <f>IFERROR(VLOOKUP($A20,Wallet!$F:H,3,0),"")</f>
        <v>Client 53</v>
      </c>
      <c r="E20" s="168"/>
      <c r="F20" s="175" t="str">
        <f>IFERROR(VLOOKUP($A20,Wallet!$F:J,4,0),"")</f>
        <v>Client 81</v>
      </c>
      <c r="G20" s="95"/>
    </row>
    <row r="21" spans="1:7" ht="15.75" customHeight="1" x14ac:dyDescent="0.2">
      <c r="A21" s="95">
        <f t="shared" si="0"/>
        <v>11</v>
      </c>
      <c r="B21" s="175" t="str">
        <f>IFERROR(VLOOKUP(A21,Wallet!B:E,4,0),"")</f>
        <v/>
      </c>
      <c r="C21" s="168"/>
      <c r="D21" s="175" t="str">
        <f>IFERROR(VLOOKUP($A21,Wallet!$F:H,3,0),"")</f>
        <v>Client 65</v>
      </c>
      <c r="E21" s="168"/>
      <c r="F21" s="175" t="str">
        <f>IFERROR(VLOOKUP($A21,Wallet!$F:J,4,0),"")</f>
        <v>Client 82</v>
      </c>
      <c r="G21" s="95"/>
    </row>
    <row r="22" spans="1:7" ht="15.75" customHeight="1" x14ac:dyDescent="0.2">
      <c r="A22" s="95">
        <f t="shared" si="0"/>
        <v>12</v>
      </c>
      <c r="B22" s="175" t="str">
        <f>IFERROR(VLOOKUP(A22,Wallet!B:E,4,0),"")</f>
        <v/>
      </c>
      <c r="C22" s="168"/>
      <c r="D22" s="175" t="str">
        <f>IFERROR(VLOOKUP($A22,Wallet!$F:H,3,0),"")</f>
        <v/>
      </c>
      <c r="E22" s="168"/>
      <c r="F22" s="175" t="str">
        <f>IFERROR(VLOOKUP($A22,Wallet!$F:J,4,0),"")</f>
        <v>Client 83</v>
      </c>
      <c r="G22" s="95"/>
    </row>
    <row r="23" spans="1:7" ht="15.75" customHeight="1" x14ac:dyDescent="0.2">
      <c r="A23" s="95">
        <f t="shared" si="0"/>
        <v>13</v>
      </c>
      <c r="B23" s="175" t="str">
        <f>IFERROR(VLOOKUP(A23,Wallet!B:E,4,0),"")</f>
        <v/>
      </c>
      <c r="C23" s="168"/>
      <c r="D23" s="175" t="str">
        <f>IFERROR(VLOOKUP($A23,Wallet!$F:H,3,0),"")</f>
        <v/>
      </c>
      <c r="E23" s="168"/>
      <c r="F23" s="175" t="str">
        <f>IFERROR(VLOOKUP($A23,Wallet!$F:J,4,0),"")</f>
        <v>Client 84</v>
      </c>
      <c r="G23" s="95"/>
    </row>
    <row r="24" spans="1:7" ht="15.75" customHeight="1" x14ac:dyDescent="0.2">
      <c r="A24" s="95">
        <f t="shared" si="0"/>
        <v>14</v>
      </c>
      <c r="B24" s="175" t="str">
        <f>IFERROR(VLOOKUP(A24,Wallet!B:E,4,0),"")</f>
        <v/>
      </c>
      <c r="C24" s="168"/>
      <c r="D24" s="175" t="str">
        <f>IFERROR(VLOOKUP($A24,Wallet!$F:H,3,0),"")</f>
        <v/>
      </c>
      <c r="E24" s="168"/>
      <c r="F24" s="175" t="str">
        <f>IFERROR(VLOOKUP($A24,Wallet!$F:J,4,0),"")</f>
        <v>Client 85</v>
      </c>
      <c r="G24" s="95"/>
    </row>
    <row r="25" spans="1:7" ht="15.75" customHeight="1" x14ac:dyDescent="0.2">
      <c r="A25" s="95">
        <f t="shared" si="0"/>
        <v>15</v>
      </c>
      <c r="B25" s="175" t="str">
        <f>IFERROR(VLOOKUP(A25,Wallet!B:E,4,0),"")</f>
        <v/>
      </c>
      <c r="C25" s="168"/>
      <c r="D25" s="175" t="str">
        <f>IFERROR(VLOOKUP($A25,Wallet!$F:H,3,0),"")</f>
        <v/>
      </c>
      <c r="E25" s="168"/>
      <c r="F25" s="175" t="str">
        <f>IFERROR(VLOOKUP($A25,Wallet!$F:J,4,0),"")</f>
        <v>Client 87</v>
      </c>
      <c r="G25" s="95"/>
    </row>
    <row r="26" spans="1:7" ht="15.75" customHeight="1" x14ac:dyDescent="0.2">
      <c r="A26" s="95">
        <f t="shared" si="0"/>
        <v>16</v>
      </c>
      <c r="B26" s="175" t="str">
        <f>IFERROR(VLOOKUP(A26,Wallet!B:E,4,0),"")</f>
        <v/>
      </c>
      <c r="C26" s="168"/>
      <c r="D26" s="175" t="str">
        <f>IFERROR(VLOOKUP($A26,Wallet!$F:H,3,0),"")</f>
        <v/>
      </c>
      <c r="E26" s="168"/>
      <c r="F26" s="175" t="str">
        <f>IFERROR(VLOOKUP($A26,Wallet!$F:J,4,0),"")</f>
        <v>Client 88</v>
      </c>
      <c r="G26" s="95"/>
    </row>
    <row r="27" spans="1:7" ht="15.75" customHeight="1" x14ac:dyDescent="0.2">
      <c r="A27" s="95">
        <f t="shared" si="0"/>
        <v>17</v>
      </c>
      <c r="B27" s="175" t="str">
        <f>IFERROR(VLOOKUP(A27,Wallet!B:E,4,0),"")</f>
        <v/>
      </c>
      <c r="C27" s="168"/>
      <c r="D27" s="175" t="str">
        <f>IFERROR(VLOOKUP($A27,Wallet!$F:H,3,0),"")</f>
        <v/>
      </c>
      <c r="E27" s="168"/>
      <c r="F27" s="175" t="str">
        <f>IFERROR(VLOOKUP($A27,Wallet!$F:J,4,0),"")</f>
        <v>Client 89</v>
      </c>
      <c r="G27" s="95"/>
    </row>
    <row r="28" spans="1:7" ht="15.75" customHeight="1" x14ac:dyDescent="0.2">
      <c r="A28" s="95">
        <f t="shared" si="0"/>
        <v>18</v>
      </c>
      <c r="B28" s="175" t="str">
        <f>IFERROR(VLOOKUP(A28,Wallet!B:E,4,0),"")</f>
        <v/>
      </c>
      <c r="C28" s="168"/>
      <c r="D28" s="175" t="str">
        <f>IFERROR(VLOOKUP($A28,Wallet!$F:H,3,0),"")</f>
        <v/>
      </c>
      <c r="E28" s="168"/>
      <c r="F28" s="175" t="str">
        <f>IFERROR(VLOOKUP($A28,Wallet!$F:J,4,0),"")</f>
        <v>Client 90</v>
      </c>
      <c r="G28" s="95"/>
    </row>
    <row r="29" spans="1:7" ht="15.75" customHeight="1" x14ac:dyDescent="0.2">
      <c r="A29" s="95">
        <f t="shared" si="0"/>
        <v>19</v>
      </c>
      <c r="B29" s="175" t="str">
        <f>IFERROR(VLOOKUP(A29,Wallet!B:E,4,0),"")</f>
        <v/>
      </c>
      <c r="C29" s="168"/>
      <c r="D29" s="175" t="str">
        <f>IFERROR(VLOOKUP($A29,Wallet!$F:H,3,0),"")</f>
        <v/>
      </c>
      <c r="E29" s="168"/>
      <c r="F29" s="175" t="str">
        <f>IFERROR(VLOOKUP($A29,Wallet!$F:J,4,0),"")</f>
        <v>Client 92</v>
      </c>
      <c r="G29" s="95"/>
    </row>
    <row r="30" spans="1:7" ht="15.75" customHeight="1" x14ac:dyDescent="0.2">
      <c r="A30" s="95">
        <f t="shared" si="0"/>
        <v>20</v>
      </c>
      <c r="B30" s="175" t="str">
        <f>IFERROR(VLOOKUP(A30,Wallet!B:E,4,0),"")</f>
        <v/>
      </c>
      <c r="C30" s="168"/>
      <c r="D30" s="175" t="str">
        <f>IFERROR(VLOOKUP($A30,Wallet!$F:H,3,0),"")</f>
        <v/>
      </c>
      <c r="E30" s="168"/>
      <c r="F30" s="175" t="str">
        <f>IFERROR(VLOOKUP($A30,Wallet!$F:J,4,0),"")</f>
        <v>Client 93</v>
      </c>
      <c r="G30" s="95"/>
    </row>
    <row r="31" spans="1:7" ht="15.75" customHeight="1" x14ac:dyDescent="0.2">
      <c r="A31" s="95">
        <f t="shared" si="0"/>
        <v>21</v>
      </c>
      <c r="B31" s="175" t="str">
        <f>IFERROR(VLOOKUP(A31,Wallet!B:E,4,0),"")</f>
        <v/>
      </c>
      <c r="C31" s="168"/>
      <c r="D31" s="175" t="str">
        <f>IFERROR(VLOOKUP($A31,Wallet!$F:H,3,0),"")</f>
        <v/>
      </c>
      <c r="E31" s="168"/>
      <c r="F31" s="175" t="str">
        <f>IFERROR(VLOOKUP($A31,Wallet!$F:J,4,0),"")</f>
        <v>Client 94</v>
      </c>
      <c r="G31" s="95"/>
    </row>
    <row r="32" spans="1:7" ht="15.75" customHeight="1" x14ac:dyDescent="0.2">
      <c r="A32" s="95">
        <f t="shared" si="0"/>
        <v>22</v>
      </c>
      <c r="B32" s="175" t="str">
        <f>IFERROR(VLOOKUP(A32,Wallet!B:E,4,0),"")</f>
        <v/>
      </c>
      <c r="C32" s="168"/>
      <c r="D32" s="175" t="str">
        <f>IFERROR(VLOOKUP($A32,Wallet!$F:H,3,0),"")</f>
        <v/>
      </c>
      <c r="E32" s="168"/>
      <c r="F32" s="175" t="str">
        <f>IFERROR(VLOOKUP($A32,Wallet!$F:J,4,0),"")</f>
        <v>Client 95</v>
      </c>
      <c r="G32" s="95"/>
    </row>
    <row r="33" spans="1:7" ht="15.75" customHeight="1" x14ac:dyDescent="0.2">
      <c r="A33" s="95">
        <f t="shared" si="0"/>
        <v>23</v>
      </c>
      <c r="B33" s="175" t="str">
        <f>IFERROR(VLOOKUP(A33,Wallet!B:E,4,0),"")</f>
        <v/>
      </c>
      <c r="C33" s="168"/>
      <c r="D33" s="175" t="str">
        <f>IFERROR(VLOOKUP($A33,Wallet!$F:H,3,0),"")</f>
        <v/>
      </c>
      <c r="E33" s="168"/>
      <c r="F33" s="175" t="str">
        <f>IFERROR(VLOOKUP($A33,Wallet!$F:J,4,0),"")</f>
        <v>Client 96</v>
      </c>
      <c r="G33" s="95"/>
    </row>
    <row r="34" spans="1:7" ht="15.75" customHeight="1" x14ac:dyDescent="0.2">
      <c r="A34" s="95">
        <f t="shared" si="0"/>
        <v>24</v>
      </c>
      <c r="B34" s="175" t="str">
        <f>IFERROR(VLOOKUP(A34,Wallet!B:E,4,0),"")</f>
        <v/>
      </c>
      <c r="C34" s="168"/>
      <c r="D34" s="175" t="str">
        <f>IFERROR(VLOOKUP($A34,Wallet!$F:H,3,0),"")</f>
        <v/>
      </c>
      <c r="E34" s="168"/>
      <c r="F34" s="175" t="str">
        <f>IFERROR(VLOOKUP($A34,Wallet!$F:J,4,0),"")</f>
        <v>Client 97</v>
      </c>
      <c r="G34" s="95"/>
    </row>
    <row r="35" spans="1:7" ht="15.75" customHeight="1" x14ac:dyDescent="0.2">
      <c r="A35" s="95">
        <f t="shared" si="0"/>
        <v>25</v>
      </c>
      <c r="B35" s="175" t="str">
        <f>IFERROR(VLOOKUP(A35,Wallet!B:E,4,0),"")</f>
        <v/>
      </c>
      <c r="C35" s="168"/>
      <c r="D35" s="175" t="str">
        <f>IFERROR(VLOOKUP($A35,Wallet!$F:H,3,0),"")</f>
        <v/>
      </c>
      <c r="E35" s="168"/>
      <c r="F35" s="175" t="str">
        <f>IFERROR(VLOOKUP($A35,Wallet!$F:J,4,0),"")</f>
        <v>Client 98</v>
      </c>
      <c r="G35" s="95"/>
    </row>
    <row r="36" spans="1:7" ht="15.75" customHeight="1" x14ac:dyDescent="0.2">
      <c r="A36" s="95">
        <f t="shared" si="0"/>
        <v>26</v>
      </c>
      <c r="B36" s="175" t="str">
        <f>IFERROR(VLOOKUP(A36,Wallet!B:E,4,0),"")</f>
        <v/>
      </c>
      <c r="C36" s="168"/>
      <c r="D36" s="175" t="str">
        <f>IFERROR(VLOOKUP($A36,Wallet!$F:H,3,0),"")</f>
        <v/>
      </c>
      <c r="E36" s="168"/>
      <c r="F36" s="175" t="str">
        <f>IFERROR(VLOOKUP($A36,Wallet!$F:J,4,0),"")</f>
        <v>Client 99</v>
      </c>
      <c r="G36" s="95"/>
    </row>
    <row r="37" spans="1:7" ht="15.75" customHeight="1" x14ac:dyDescent="0.2">
      <c r="A37" s="95">
        <f t="shared" si="0"/>
        <v>27</v>
      </c>
      <c r="B37" s="175" t="str">
        <f>IFERROR(VLOOKUP(A37,Wallet!B:E,4,0),"")</f>
        <v/>
      </c>
      <c r="C37" s="168"/>
      <c r="D37" s="175" t="str">
        <f>IFERROR(VLOOKUP($A37,Wallet!$F:H,3,0),"")</f>
        <v/>
      </c>
      <c r="E37" s="168"/>
      <c r="F37" s="175" t="str">
        <f>IFERROR(VLOOKUP($A37,Wallet!$F:J,4,0),"")</f>
        <v>Client 100</v>
      </c>
      <c r="G37" s="95"/>
    </row>
    <row r="38" spans="1:7" ht="15.75" customHeight="1" x14ac:dyDescent="0.2">
      <c r="A38" s="95">
        <f t="shared" si="0"/>
        <v>28</v>
      </c>
      <c r="B38" s="175" t="str">
        <f>IFERROR(VLOOKUP(A38,Wallet!B:E,4,0),"")</f>
        <v/>
      </c>
      <c r="C38" s="168"/>
      <c r="D38" s="175" t="str">
        <f>IFERROR(VLOOKUP($A38,Wallet!$F:H,3,0),"")</f>
        <v/>
      </c>
      <c r="E38" s="168"/>
      <c r="F38" s="175" t="str">
        <f>IFERROR(VLOOKUP($A38,Wallet!$F:J,4,0),"")</f>
        <v>Client 101</v>
      </c>
      <c r="G38" s="95"/>
    </row>
    <row r="39" spans="1:7" ht="15.75" customHeight="1" x14ac:dyDescent="0.2">
      <c r="A39" s="95">
        <f t="shared" si="0"/>
        <v>29</v>
      </c>
      <c r="B39" s="175" t="str">
        <f>IFERROR(VLOOKUP(A39,Wallet!B:E,4,0),"")</f>
        <v/>
      </c>
      <c r="C39" s="168"/>
      <c r="D39" s="175" t="str">
        <f>IFERROR(VLOOKUP($A39,Wallet!$F:H,3,0),"")</f>
        <v/>
      </c>
      <c r="E39" s="168"/>
      <c r="F39" s="175" t="str">
        <f>IFERROR(VLOOKUP($A39,Wallet!$F:J,4,0),"")</f>
        <v>Client 102</v>
      </c>
      <c r="G39" s="95"/>
    </row>
    <row r="40" spans="1:7" ht="15.75" customHeight="1" x14ac:dyDescent="0.2">
      <c r="A40" s="95">
        <f t="shared" si="0"/>
        <v>30</v>
      </c>
      <c r="B40" s="175" t="str">
        <f>IFERROR(VLOOKUP(A40,Wallet!B:E,4,0),"")</f>
        <v/>
      </c>
      <c r="C40" s="168"/>
      <c r="D40" s="175" t="str">
        <f>IFERROR(VLOOKUP($A40,Wallet!$F:H,3,0),"")</f>
        <v/>
      </c>
      <c r="E40" s="168"/>
      <c r="F40" s="175" t="str">
        <f>IFERROR(VLOOKUP($A40,Wallet!$F:J,4,0),"")</f>
        <v>Client 104</v>
      </c>
      <c r="G40" s="95"/>
    </row>
    <row r="41" spans="1:7" ht="15.75" customHeight="1" x14ac:dyDescent="0.2">
      <c r="A41" s="95">
        <f t="shared" si="0"/>
        <v>31</v>
      </c>
      <c r="B41" s="175" t="str">
        <f>IFERROR(VLOOKUP(A41,Wallet!B:E,4,0),"")</f>
        <v/>
      </c>
      <c r="C41" s="168"/>
      <c r="D41" s="175" t="str">
        <f>IFERROR(VLOOKUP($A41,Wallet!$F:H,3,0),"")</f>
        <v/>
      </c>
      <c r="E41" s="168"/>
      <c r="F41" s="175" t="str">
        <f>IFERROR(VLOOKUP($A41,Wallet!$F:J,4,0),"")</f>
        <v>Client 105</v>
      </c>
      <c r="G41" s="95"/>
    </row>
    <row r="42" spans="1:7" ht="15.75" customHeight="1" x14ac:dyDescent="0.2">
      <c r="A42" s="95">
        <f t="shared" si="0"/>
        <v>32</v>
      </c>
      <c r="B42" s="175" t="str">
        <f>IFERROR(VLOOKUP(A42,Wallet!B:E,4,0),"")</f>
        <v/>
      </c>
      <c r="C42" s="168"/>
      <c r="D42" s="175" t="str">
        <f>IFERROR(VLOOKUP($A42,Wallet!$F:H,3,0),"")</f>
        <v/>
      </c>
      <c r="E42" s="168"/>
      <c r="F42" s="175" t="str">
        <f>IFERROR(VLOOKUP($A42,Wallet!$F:J,4,0),"")</f>
        <v>Client 106</v>
      </c>
      <c r="G42" s="95"/>
    </row>
    <row r="43" spans="1:7" ht="15.75" customHeight="1" x14ac:dyDescent="0.2">
      <c r="A43" s="95">
        <f t="shared" si="0"/>
        <v>33</v>
      </c>
      <c r="B43" s="175" t="str">
        <f>IFERROR(VLOOKUP(A43,Wallet!B:E,4,0),"")</f>
        <v/>
      </c>
      <c r="C43" s="168"/>
      <c r="D43" s="175" t="str">
        <f>IFERROR(VLOOKUP($A43,Wallet!$F:H,3,0),"")</f>
        <v/>
      </c>
      <c r="E43" s="168"/>
      <c r="F43" s="175" t="str">
        <f>IFERROR(VLOOKUP($A43,Wallet!$F:J,4,0),"")</f>
        <v>Client 107</v>
      </c>
      <c r="G43" s="95"/>
    </row>
    <row r="44" spans="1:7" ht="15.75" customHeight="1" x14ac:dyDescent="0.2">
      <c r="A44" s="95">
        <f t="shared" si="0"/>
        <v>34</v>
      </c>
      <c r="B44" s="175" t="str">
        <f>IFERROR(VLOOKUP(A44,Wallet!B:E,4,0),"")</f>
        <v/>
      </c>
      <c r="C44" s="168"/>
      <c r="D44" s="175" t="str">
        <f>IFERROR(VLOOKUP($A44,Wallet!$F:H,3,0),"")</f>
        <v/>
      </c>
      <c r="E44" s="168"/>
      <c r="F44" s="175" t="str">
        <f>IFERROR(VLOOKUP($A44,Wallet!$F:J,4,0),"")</f>
        <v>Client 108</v>
      </c>
      <c r="G44" s="95"/>
    </row>
    <row r="45" spans="1:7" ht="15.75" customHeight="1" x14ac:dyDescent="0.2">
      <c r="A45" s="95">
        <f t="shared" si="0"/>
        <v>35</v>
      </c>
      <c r="B45" s="175" t="str">
        <f>IFERROR(VLOOKUP(A45,Wallet!B:E,4,0),"")</f>
        <v/>
      </c>
      <c r="C45" s="168"/>
      <c r="D45" s="175" t="str">
        <f>IFERROR(VLOOKUP($A45,Wallet!$F:H,3,0),"")</f>
        <v/>
      </c>
      <c r="E45" s="168"/>
      <c r="F45" s="175" t="str">
        <f>IFERROR(VLOOKUP($A45,Wallet!$F:J,4,0),"")</f>
        <v>Client 109</v>
      </c>
      <c r="G45" s="95"/>
    </row>
    <row r="46" spans="1:7" ht="15.75" customHeight="1" x14ac:dyDescent="0.2">
      <c r="A46" s="95">
        <f t="shared" si="0"/>
        <v>36</v>
      </c>
      <c r="B46" s="175" t="str">
        <f>IFERROR(VLOOKUP(A46,Wallet!B:E,4,0),"")</f>
        <v/>
      </c>
      <c r="C46" s="168"/>
      <c r="D46" s="175" t="str">
        <f>IFERROR(VLOOKUP($A46,Wallet!$F:H,3,0),"")</f>
        <v/>
      </c>
      <c r="E46" s="168"/>
      <c r="F46" s="175" t="str">
        <f>IFERROR(VLOOKUP($A46,Wallet!$F:J,4,0),"")</f>
        <v>Client 110</v>
      </c>
      <c r="G46" s="95"/>
    </row>
    <row r="47" spans="1:7" ht="15.75" customHeight="1" x14ac:dyDescent="0.2">
      <c r="A47" s="95">
        <f t="shared" si="0"/>
        <v>37</v>
      </c>
      <c r="B47" s="175" t="str">
        <f>IFERROR(VLOOKUP(A47,Wallet!B:E,4,0),"")</f>
        <v/>
      </c>
      <c r="C47" s="168"/>
      <c r="D47" s="175" t="str">
        <f>IFERROR(VLOOKUP($A47,Wallet!$F:H,3,0),"")</f>
        <v/>
      </c>
      <c r="E47" s="168"/>
      <c r="F47" s="175" t="str">
        <f>IFERROR(VLOOKUP($A47,Wallet!$F:J,4,0),"")</f>
        <v>Client 111</v>
      </c>
      <c r="G47" s="95"/>
    </row>
    <row r="48" spans="1:7" ht="15.75" customHeight="1" x14ac:dyDescent="0.2">
      <c r="A48" s="95">
        <f t="shared" si="0"/>
        <v>38</v>
      </c>
      <c r="B48" s="175" t="str">
        <f>IFERROR(VLOOKUP(A48,Wallet!B:E,4,0),"")</f>
        <v/>
      </c>
      <c r="C48" s="168"/>
      <c r="D48" s="175" t="str">
        <f>IFERROR(VLOOKUP($A48,Wallet!$F:H,3,0),"")</f>
        <v/>
      </c>
      <c r="E48" s="168"/>
      <c r="F48" s="175" t="str">
        <f>IFERROR(VLOOKUP($A48,Wallet!$F:J,4,0),"")</f>
        <v>Client 112</v>
      </c>
      <c r="G48" s="95"/>
    </row>
    <row r="49" spans="1:7" ht="15.75" customHeight="1" x14ac:dyDescent="0.2">
      <c r="A49" s="95">
        <f t="shared" si="0"/>
        <v>39</v>
      </c>
      <c r="B49" s="175" t="str">
        <f>IFERROR(VLOOKUP(A49,Wallet!B:E,4,0),"")</f>
        <v/>
      </c>
      <c r="C49" s="168"/>
      <c r="D49" s="175" t="str">
        <f>IFERROR(VLOOKUP($A49,Wallet!$F:H,3,0),"")</f>
        <v/>
      </c>
      <c r="E49" s="168"/>
      <c r="F49" s="175" t="str">
        <f>IFERROR(VLOOKUP($A49,Wallet!$F:J,4,0),"")</f>
        <v>Client 113</v>
      </c>
      <c r="G49" s="95"/>
    </row>
    <row r="50" spans="1:7" ht="15.75" customHeight="1" x14ac:dyDescent="0.2">
      <c r="A50" s="95">
        <f t="shared" si="0"/>
        <v>40</v>
      </c>
      <c r="B50" s="175" t="str">
        <f>IFERROR(VLOOKUP(A50,Wallet!B:E,4,0),"")</f>
        <v/>
      </c>
      <c r="C50" s="168"/>
      <c r="D50" s="175" t="str">
        <f>IFERROR(VLOOKUP($A50,Wallet!$F:H,3,0),"")</f>
        <v/>
      </c>
      <c r="E50" s="168"/>
      <c r="F50" s="175" t="str">
        <f>IFERROR(VLOOKUP($A50,Wallet!$F:J,4,0),"")</f>
        <v>Client 114</v>
      </c>
      <c r="G50" s="95"/>
    </row>
    <row r="51" spans="1:7" ht="15.75" customHeight="1" x14ac:dyDescent="0.2">
      <c r="A51" s="95">
        <f t="shared" si="0"/>
        <v>41</v>
      </c>
      <c r="B51" s="175" t="str">
        <f>IFERROR(VLOOKUP(A51,Wallet!B:E,4,0),"")</f>
        <v/>
      </c>
      <c r="C51" s="168"/>
      <c r="D51" s="175" t="str">
        <f>IFERROR(VLOOKUP($A51,Wallet!$F:H,3,0),"")</f>
        <v/>
      </c>
      <c r="E51" s="168"/>
      <c r="F51" s="175" t="str">
        <f>IFERROR(VLOOKUP($A51,Wallet!$F:J,4,0),"")</f>
        <v>Client 116</v>
      </c>
      <c r="G51" s="95"/>
    </row>
    <row r="52" spans="1:7" ht="15.75" customHeight="1" x14ac:dyDescent="0.2">
      <c r="A52" s="95">
        <f t="shared" si="0"/>
        <v>42</v>
      </c>
      <c r="B52" s="175" t="str">
        <f>IFERROR(VLOOKUP(A52,Wallet!B:E,4,0),"")</f>
        <v/>
      </c>
      <c r="C52" s="168"/>
      <c r="D52" s="175" t="str">
        <f>IFERROR(VLOOKUP($A52,Wallet!$F:H,3,0),"")</f>
        <v/>
      </c>
      <c r="E52" s="168"/>
      <c r="F52" s="175" t="str">
        <f>IFERROR(VLOOKUP($A52,Wallet!$F:J,4,0),"")</f>
        <v>Client 117</v>
      </c>
      <c r="G52" s="95"/>
    </row>
    <row r="53" spans="1:7" ht="15.75" customHeight="1" x14ac:dyDescent="0.2">
      <c r="A53" s="95">
        <f t="shared" si="0"/>
        <v>43</v>
      </c>
      <c r="B53" s="175" t="str">
        <f>IFERROR(VLOOKUP(A53,Wallet!B:E,4,0),"")</f>
        <v/>
      </c>
      <c r="C53" s="168"/>
      <c r="D53" s="175" t="str">
        <f>IFERROR(VLOOKUP($A53,Wallet!$F:H,3,0),"")</f>
        <v/>
      </c>
      <c r="E53" s="168"/>
      <c r="F53" s="175" t="str">
        <f>IFERROR(VLOOKUP($A53,Wallet!$F:J,4,0),"")</f>
        <v>Client 118</v>
      </c>
      <c r="G53" s="95"/>
    </row>
    <row r="54" spans="1:7" ht="15.75" customHeight="1" x14ac:dyDescent="0.2">
      <c r="A54" s="95">
        <f t="shared" si="0"/>
        <v>44</v>
      </c>
      <c r="B54" s="175" t="str">
        <f>IFERROR(VLOOKUP(A54,Wallet!B:E,4,0),"")</f>
        <v/>
      </c>
      <c r="C54" s="168"/>
      <c r="D54" s="175" t="str">
        <f>IFERROR(VLOOKUP($A54,Wallet!$F:H,3,0),"")</f>
        <v/>
      </c>
      <c r="E54" s="168"/>
      <c r="F54" s="175" t="str">
        <f>IFERROR(VLOOKUP($A54,Wallet!$F:J,4,0),"")</f>
        <v>Client 119</v>
      </c>
      <c r="G54" s="95"/>
    </row>
    <row r="55" spans="1:7" ht="15.75" customHeight="1" x14ac:dyDescent="0.2">
      <c r="A55" s="95">
        <f t="shared" si="0"/>
        <v>45</v>
      </c>
      <c r="B55" s="175" t="str">
        <f>IFERROR(VLOOKUP(A55,Wallet!B:E,4,0),"")</f>
        <v/>
      </c>
      <c r="C55" s="168"/>
      <c r="D55" s="175" t="str">
        <f>IFERROR(VLOOKUP($A55,Wallet!$F:H,3,0),"")</f>
        <v/>
      </c>
      <c r="E55" s="168"/>
      <c r="F55" s="175" t="str">
        <f>IFERROR(VLOOKUP($A55,Wallet!$F:J,4,0),"")</f>
        <v>Client 120</v>
      </c>
      <c r="G55" s="95"/>
    </row>
    <row r="56" spans="1:7" ht="15.75" customHeight="1" x14ac:dyDescent="0.2">
      <c r="A56" s="95">
        <f t="shared" si="0"/>
        <v>46</v>
      </c>
      <c r="B56" s="175" t="str">
        <f>IFERROR(VLOOKUP(A56,Wallet!B:E,4,0),"")</f>
        <v/>
      </c>
      <c r="C56" s="168"/>
      <c r="D56" s="175" t="str">
        <f>IFERROR(VLOOKUP($A56,Wallet!$F:H,3,0),"")</f>
        <v/>
      </c>
      <c r="E56" s="168"/>
      <c r="F56" s="175" t="str">
        <f>IFERROR(VLOOKUP($A56,Wallet!$F:J,4,0),"")</f>
        <v>Client 121</v>
      </c>
      <c r="G56" s="95"/>
    </row>
    <row r="57" spans="1:7" ht="15.75" customHeight="1" x14ac:dyDescent="0.2">
      <c r="A57" s="95">
        <f t="shared" si="0"/>
        <v>47</v>
      </c>
      <c r="B57" s="175" t="str">
        <f>IFERROR(VLOOKUP(A57,Wallet!B:E,4,0),"")</f>
        <v/>
      </c>
      <c r="C57" s="168"/>
      <c r="D57" s="175" t="str">
        <f>IFERROR(VLOOKUP($A57,Wallet!$F:H,3,0),"")</f>
        <v/>
      </c>
      <c r="E57" s="168"/>
      <c r="F57" s="175" t="str">
        <f>IFERROR(VLOOKUP($A57,Wallet!$F:J,4,0),"")</f>
        <v>Client 122</v>
      </c>
      <c r="G57" s="95"/>
    </row>
    <row r="58" spans="1:7" ht="15.75" customHeight="1" x14ac:dyDescent="0.2">
      <c r="A58" s="95">
        <f t="shared" si="0"/>
        <v>48</v>
      </c>
      <c r="B58" s="175" t="str">
        <f>IFERROR(VLOOKUP(A58,Wallet!B:E,4,0),"")</f>
        <v/>
      </c>
      <c r="C58" s="168"/>
      <c r="D58" s="175" t="str">
        <f>IFERROR(VLOOKUP($A58,Wallet!$F:H,3,0),"")</f>
        <v/>
      </c>
      <c r="E58" s="168"/>
      <c r="F58" s="175" t="str">
        <f>IFERROR(VLOOKUP($A58,Wallet!$F:J,4,0),"")</f>
        <v>Client 123</v>
      </c>
      <c r="G58" s="95"/>
    </row>
    <row r="59" spans="1:7" ht="15.75" customHeight="1" x14ac:dyDescent="0.2">
      <c r="A59" s="95">
        <f t="shared" si="0"/>
        <v>49</v>
      </c>
      <c r="B59" s="175" t="str">
        <f>IFERROR(VLOOKUP(A59,Wallet!B:E,4,0),"")</f>
        <v/>
      </c>
      <c r="C59" s="168"/>
      <c r="D59" s="175" t="str">
        <f>IFERROR(VLOOKUP($A59,Wallet!$F:H,3,0),"")</f>
        <v/>
      </c>
      <c r="E59" s="168"/>
      <c r="F59" s="175" t="str">
        <f>IFERROR(VLOOKUP($A59,Wallet!$F:J,4,0),"")</f>
        <v>Client 124</v>
      </c>
      <c r="G59" s="95"/>
    </row>
    <row r="60" spans="1:7" ht="15.75" customHeight="1" x14ac:dyDescent="0.2">
      <c r="A60" s="95">
        <f t="shared" si="0"/>
        <v>50</v>
      </c>
      <c r="B60" s="175" t="str">
        <f>IFERROR(VLOOKUP(A60,Wallet!B:E,4,0),"")</f>
        <v/>
      </c>
      <c r="C60" s="168"/>
      <c r="D60" s="175" t="str">
        <f>IFERROR(VLOOKUP($A60,Wallet!$F:H,3,0),"")</f>
        <v/>
      </c>
      <c r="E60" s="168"/>
      <c r="F60" s="175" t="str">
        <f>IFERROR(VLOOKUP($A60,Wallet!$F:J,4,0),"")</f>
        <v>Client 125</v>
      </c>
      <c r="G60" s="95"/>
    </row>
    <row r="61" spans="1:7" ht="15.75" customHeight="1" x14ac:dyDescent="0.2">
      <c r="A61" s="95">
        <f t="shared" si="0"/>
        <v>51</v>
      </c>
      <c r="B61" s="175" t="str">
        <f>IFERROR(VLOOKUP(A61,Wallet!B:E,4,0),"")</f>
        <v/>
      </c>
      <c r="C61" s="168"/>
      <c r="D61" s="175" t="str">
        <f>IFERROR(VLOOKUP($A61,Wallet!$F:H,3,0),"")</f>
        <v/>
      </c>
      <c r="E61" s="168"/>
      <c r="F61" s="175" t="str">
        <f>IFERROR(VLOOKUP($A61,Wallet!$F:J,4,0),"")</f>
        <v>Client 126</v>
      </c>
      <c r="G61" s="95"/>
    </row>
    <row r="62" spans="1:7" ht="15.75" customHeight="1" x14ac:dyDescent="0.2">
      <c r="A62" s="95">
        <f t="shared" si="0"/>
        <v>52</v>
      </c>
      <c r="B62" s="175" t="str">
        <f>IFERROR(VLOOKUP(A62,Wallet!B:E,4,0),"")</f>
        <v/>
      </c>
      <c r="C62" s="168"/>
      <c r="D62" s="175" t="str">
        <f>IFERROR(VLOOKUP($A62,Wallet!$F:H,3,0),"")</f>
        <v/>
      </c>
      <c r="E62" s="168"/>
      <c r="F62" s="175" t="str">
        <f>IFERROR(VLOOKUP($A62,Wallet!$F:J,4,0),"")</f>
        <v>Client 128</v>
      </c>
      <c r="G62" s="95"/>
    </row>
    <row r="63" spans="1:7" ht="15.75" customHeight="1" x14ac:dyDescent="0.2">
      <c r="A63" s="95">
        <f t="shared" si="0"/>
        <v>53</v>
      </c>
      <c r="B63" s="175" t="str">
        <f>IFERROR(VLOOKUP(A63,Wallet!B:E,4,0),"")</f>
        <v/>
      </c>
      <c r="C63" s="168"/>
      <c r="D63" s="175" t="str">
        <f>IFERROR(VLOOKUP($A63,Wallet!$F:H,3,0),"")</f>
        <v/>
      </c>
      <c r="E63" s="168"/>
      <c r="F63" s="175" t="str">
        <f>IFERROR(VLOOKUP($A63,Wallet!$F:J,4,0),"")</f>
        <v>Client 129</v>
      </c>
      <c r="G63" s="95"/>
    </row>
    <row r="64" spans="1:7" ht="15.75" customHeight="1" x14ac:dyDescent="0.2">
      <c r="A64" s="95">
        <f t="shared" si="0"/>
        <v>54</v>
      </c>
      <c r="B64" s="175" t="str">
        <f>IFERROR(VLOOKUP(A64,Wallet!B:E,4,0),"")</f>
        <v/>
      </c>
      <c r="C64" s="168"/>
      <c r="D64" s="175" t="str">
        <f>IFERROR(VLOOKUP($A64,Wallet!$F:H,3,0),"")</f>
        <v/>
      </c>
      <c r="E64" s="168"/>
      <c r="F64" s="175" t="str">
        <f>IFERROR(VLOOKUP($A64,Wallet!$F:J,4,0),"")</f>
        <v>Client 130</v>
      </c>
      <c r="G64" s="95"/>
    </row>
    <row r="65" spans="1:7" ht="15.75" customHeight="1" x14ac:dyDescent="0.2">
      <c r="A65" s="95">
        <f t="shared" si="0"/>
        <v>55</v>
      </c>
      <c r="B65" s="175" t="str">
        <f>IFERROR(VLOOKUP(A65,Wallet!B:E,4,0),"")</f>
        <v/>
      </c>
      <c r="C65" s="168"/>
      <c r="D65" s="175" t="str">
        <f>IFERROR(VLOOKUP($A65,Wallet!$F:H,3,0),"")</f>
        <v/>
      </c>
      <c r="E65" s="168"/>
      <c r="F65" s="175" t="str">
        <f>IFERROR(VLOOKUP($A65,Wallet!$F:J,4,0),"")</f>
        <v>Client 131</v>
      </c>
      <c r="G65" s="95"/>
    </row>
    <row r="66" spans="1:7" ht="15.75" customHeight="1" x14ac:dyDescent="0.2">
      <c r="A66" s="95">
        <f t="shared" si="0"/>
        <v>56</v>
      </c>
      <c r="B66" s="175" t="str">
        <f>IFERROR(VLOOKUP(A66,Wallet!B:E,4,0),"")</f>
        <v/>
      </c>
      <c r="C66" s="168"/>
      <c r="D66" s="175" t="str">
        <f>IFERROR(VLOOKUP($A66,Wallet!$F:H,3,0),"")</f>
        <v/>
      </c>
      <c r="E66" s="168"/>
      <c r="F66" s="175" t="str">
        <f>IFERROR(VLOOKUP($A66,Wallet!$F:J,4,0),"")</f>
        <v>Client 132</v>
      </c>
      <c r="G66" s="95"/>
    </row>
    <row r="67" spans="1:7" ht="15.75" customHeight="1" x14ac:dyDescent="0.2">
      <c r="A67" s="95">
        <f t="shared" si="0"/>
        <v>57</v>
      </c>
      <c r="B67" s="175" t="str">
        <f>IFERROR(VLOOKUP(A67,Wallet!B:E,4,0),"")</f>
        <v/>
      </c>
      <c r="C67" s="168"/>
      <c r="D67" s="175" t="str">
        <f>IFERROR(VLOOKUP($A67,Wallet!$F:H,3,0),"")</f>
        <v/>
      </c>
      <c r="E67" s="168"/>
      <c r="F67" s="175" t="str">
        <f>IFERROR(VLOOKUP($A67,Wallet!$F:J,4,0),"")</f>
        <v>Client 133</v>
      </c>
      <c r="G67" s="95"/>
    </row>
    <row r="68" spans="1:7" ht="15.75" customHeight="1" x14ac:dyDescent="0.2">
      <c r="A68" s="95">
        <f t="shared" si="0"/>
        <v>58</v>
      </c>
      <c r="B68" s="175" t="str">
        <f>IFERROR(VLOOKUP(A68,Wallet!B:E,4,0),"")</f>
        <v/>
      </c>
      <c r="C68" s="168"/>
      <c r="D68" s="175" t="str">
        <f>IFERROR(VLOOKUP($A68,Wallet!$F:H,3,0),"")</f>
        <v/>
      </c>
      <c r="E68" s="168"/>
      <c r="F68" s="175" t="str">
        <f>IFERROR(VLOOKUP($A68,Wallet!$F:J,4,0),"")</f>
        <v>Client 134</v>
      </c>
      <c r="G68" s="95"/>
    </row>
    <row r="69" spans="1:7" ht="15.75" customHeight="1" x14ac:dyDescent="0.2">
      <c r="A69" s="95">
        <f t="shared" si="0"/>
        <v>59</v>
      </c>
      <c r="B69" s="175" t="str">
        <f>IFERROR(VLOOKUP(A69,Wallet!B:E,4,0),"")</f>
        <v/>
      </c>
      <c r="C69" s="168"/>
      <c r="D69" s="175" t="str">
        <f>IFERROR(VLOOKUP($A69,Wallet!$F:H,3,0),"")</f>
        <v/>
      </c>
      <c r="E69" s="168"/>
      <c r="F69" s="175" t="str">
        <f>IFERROR(VLOOKUP($A69,Wallet!$F:J,4,0),"")</f>
        <v>Client 135</v>
      </c>
      <c r="G69" s="95"/>
    </row>
    <row r="70" spans="1:7" ht="15.75" customHeight="1" x14ac:dyDescent="0.2">
      <c r="A70" s="95">
        <f t="shared" si="0"/>
        <v>60</v>
      </c>
      <c r="B70" s="175" t="str">
        <f>IFERROR(VLOOKUP(A70,Wallet!B:E,4,0),"")</f>
        <v/>
      </c>
      <c r="C70" s="168"/>
      <c r="D70" s="175" t="str">
        <f>IFERROR(VLOOKUP($A70,Wallet!$F:H,3,0),"")</f>
        <v/>
      </c>
      <c r="E70" s="168"/>
      <c r="F70" s="175" t="str">
        <f>IFERROR(VLOOKUP($A70,Wallet!$F:J,4,0),"")</f>
        <v>Client 136</v>
      </c>
      <c r="G70" s="95"/>
    </row>
    <row r="71" spans="1:7" ht="15.75" customHeight="1" x14ac:dyDescent="0.2">
      <c r="A71" s="95">
        <f t="shared" si="0"/>
        <v>61</v>
      </c>
      <c r="B71" s="175" t="str">
        <f>IFERROR(VLOOKUP(A71,Wallet!B:E,4,0),"")</f>
        <v/>
      </c>
      <c r="C71" s="168"/>
      <c r="D71" s="175" t="str">
        <f>IFERROR(VLOOKUP($A71,Wallet!$F:H,3,0),"")</f>
        <v/>
      </c>
      <c r="E71" s="168"/>
      <c r="F71" s="175" t="str">
        <f>IFERROR(VLOOKUP($A71,Wallet!$F:J,4,0),"")</f>
        <v>Client 137</v>
      </c>
      <c r="G71" s="95"/>
    </row>
    <row r="72" spans="1:7" ht="15.75" customHeight="1" x14ac:dyDescent="0.2">
      <c r="A72" s="95">
        <f t="shared" si="0"/>
        <v>62</v>
      </c>
      <c r="B72" s="175" t="str">
        <f>IFERROR(VLOOKUP(A72,Wallet!B:E,4,0),"")</f>
        <v/>
      </c>
      <c r="C72" s="168"/>
      <c r="D72" s="175" t="str">
        <f>IFERROR(VLOOKUP($A72,Wallet!$F:H,3,0),"")</f>
        <v/>
      </c>
      <c r="E72" s="168"/>
      <c r="F72" s="175" t="str">
        <f>IFERROR(VLOOKUP($A72,Wallet!$F:J,4,0),"")</f>
        <v>Client 138</v>
      </c>
      <c r="G72" s="95"/>
    </row>
    <row r="73" spans="1:7" ht="15.75" customHeight="1" x14ac:dyDescent="0.2">
      <c r="A73" s="95">
        <f t="shared" si="0"/>
        <v>63</v>
      </c>
      <c r="B73" s="175" t="str">
        <f>IFERROR(VLOOKUP(A73,Wallet!B:E,4,0),"")</f>
        <v/>
      </c>
      <c r="C73" s="168"/>
      <c r="D73" s="175" t="str">
        <f>IFERROR(VLOOKUP($A73,Wallet!$F:H,3,0),"")</f>
        <v/>
      </c>
      <c r="E73" s="168"/>
      <c r="F73" s="175" t="str">
        <f>IFERROR(VLOOKUP($A73,Wallet!$F:J,4,0),"")</f>
        <v>Client 139</v>
      </c>
      <c r="G73" s="95"/>
    </row>
    <row r="74" spans="1:7" ht="15.75" customHeight="1" x14ac:dyDescent="0.2">
      <c r="A74" s="95">
        <f t="shared" si="0"/>
        <v>64</v>
      </c>
      <c r="B74" s="175" t="str">
        <f>IFERROR(VLOOKUP(A74,Wallet!B:E,4,0),"")</f>
        <v/>
      </c>
      <c r="C74" s="168"/>
      <c r="D74" s="175" t="str">
        <f>IFERROR(VLOOKUP($A74,Wallet!$F:H,3,0),"")</f>
        <v/>
      </c>
      <c r="E74" s="168"/>
      <c r="F74" s="175" t="str">
        <f>IFERROR(VLOOKUP($A74,Wallet!$F:J,4,0),"")</f>
        <v>Client 140</v>
      </c>
      <c r="G74" s="95"/>
    </row>
    <row r="75" spans="1:7" ht="15.75" customHeight="1" x14ac:dyDescent="0.2">
      <c r="A75" s="95">
        <f t="shared" si="0"/>
        <v>65</v>
      </c>
      <c r="B75" s="175" t="str">
        <f>IFERROR(VLOOKUP(A75,Wallet!B:E,4,0),"")</f>
        <v/>
      </c>
      <c r="C75" s="168"/>
      <c r="D75" s="175" t="str">
        <f>IFERROR(VLOOKUP($A75,Wallet!$F:H,3,0),"")</f>
        <v/>
      </c>
      <c r="E75" s="168"/>
      <c r="F75" s="175" t="str">
        <f>IFERROR(VLOOKUP($A75,Wallet!$F:J,4,0),"")</f>
        <v>Client 141</v>
      </c>
      <c r="G75" s="95"/>
    </row>
    <row r="76" spans="1:7" ht="15.75" customHeight="1" x14ac:dyDescent="0.2">
      <c r="A76" s="95">
        <f t="shared" si="0"/>
        <v>66</v>
      </c>
      <c r="B76" s="175" t="str">
        <f>IFERROR(VLOOKUP(A76,Wallet!B:E,4,0),"")</f>
        <v/>
      </c>
      <c r="C76" s="168"/>
      <c r="D76" s="175" t="str">
        <f>IFERROR(VLOOKUP($A76,Wallet!$F:H,3,0),"")</f>
        <v/>
      </c>
      <c r="E76" s="168"/>
      <c r="F76" s="175" t="str">
        <f>IFERROR(VLOOKUP($A76,Wallet!$F:J,4,0),"")</f>
        <v>Client 142</v>
      </c>
      <c r="G76" s="95"/>
    </row>
    <row r="77" spans="1:7" ht="15.75" customHeight="1" x14ac:dyDescent="0.2">
      <c r="A77" s="95">
        <f t="shared" ref="A77:A140" si="1">1+A76</f>
        <v>67</v>
      </c>
      <c r="B77" s="175" t="str">
        <f>IFERROR(VLOOKUP(A77,Wallet!B:E,4,0),"")</f>
        <v/>
      </c>
      <c r="C77" s="168"/>
      <c r="D77" s="175" t="str">
        <f>IFERROR(VLOOKUP($A77,Wallet!$F:H,3,0),"")</f>
        <v/>
      </c>
      <c r="E77" s="168"/>
      <c r="F77" s="175" t="str">
        <f>IFERROR(VLOOKUP($A77,Wallet!$F:J,4,0),"")</f>
        <v>Client 143</v>
      </c>
      <c r="G77" s="95"/>
    </row>
    <row r="78" spans="1:7" ht="15.75" customHeight="1" x14ac:dyDescent="0.2">
      <c r="A78" s="95">
        <f t="shared" si="1"/>
        <v>68</v>
      </c>
      <c r="B78" s="175" t="str">
        <f>IFERROR(VLOOKUP(A78,Wallet!B:E,4,0),"")</f>
        <v/>
      </c>
      <c r="C78" s="168"/>
      <c r="D78" s="175" t="str">
        <f>IFERROR(VLOOKUP($A78,Wallet!$F:H,3,0),"")</f>
        <v/>
      </c>
      <c r="E78" s="168"/>
      <c r="F78" s="175" t="str">
        <f>IFERROR(VLOOKUP($A78,Wallet!$F:J,4,0),"")</f>
        <v>Client 144</v>
      </c>
      <c r="G78" s="95"/>
    </row>
    <row r="79" spans="1:7" ht="15.75" customHeight="1" x14ac:dyDescent="0.2">
      <c r="A79" s="95">
        <f t="shared" si="1"/>
        <v>69</v>
      </c>
      <c r="B79" s="175" t="str">
        <f>IFERROR(VLOOKUP(A79,Wallet!B:E,4,0),"")</f>
        <v/>
      </c>
      <c r="C79" s="168"/>
      <c r="D79" s="175" t="str">
        <f>IFERROR(VLOOKUP($A79,Wallet!$F:H,3,0),"")</f>
        <v/>
      </c>
      <c r="E79" s="168"/>
      <c r="F79" s="175" t="str">
        <f>IFERROR(VLOOKUP($A79,Wallet!$F:J,4,0),"")</f>
        <v>Client 145</v>
      </c>
      <c r="G79" s="95"/>
    </row>
    <row r="80" spans="1:7" ht="15.75" customHeight="1" x14ac:dyDescent="0.2">
      <c r="A80" s="95">
        <f t="shared" si="1"/>
        <v>70</v>
      </c>
      <c r="B80" s="175" t="str">
        <f>IFERROR(VLOOKUP(A80,Wallet!B:E,4,0),"")</f>
        <v/>
      </c>
      <c r="C80" s="168"/>
      <c r="D80" s="175" t="str">
        <f>IFERROR(VLOOKUP($A80,Wallet!$F:H,3,0),"")</f>
        <v/>
      </c>
      <c r="E80" s="168"/>
      <c r="F80" s="175" t="str">
        <f>IFERROR(VLOOKUP($A80,Wallet!$F:J,4,0),"")</f>
        <v>Client 146</v>
      </c>
      <c r="G80" s="95"/>
    </row>
    <row r="81" spans="1:7" ht="15.75" customHeight="1" x14ac:dyDescent="0.2">
      <c r="A81" s="95">
        <f t="shared" si="1"/>
        <v>71</v>
      </c>
      <c r="B81" s="175" t="str">
        <f>IFERROR(VLOOKUP(A81,Wallet!B:E,4,0),"")</f>
        <v/>
      </c>
      <c r="C81" s="168"/>
      <c r="D81" s="175" t="str">
        <f>IFERROR(VLOOKUP($A81,Wallet!$F:H,3,0),"")</f>
        <v/>
      </c>
      <c r="E81" s="168"/>
      <c r="F81" s="175" t="str">
        <f>IFERROR(VLOOKUP($A81,Wallet!$F:J,4,0),"")</f>
        <v>Client 147</v>
      </c>
      <c r="G81" s="95"/>
    </row>
    <row r="82" spans="1:7" ht="15.75" customHeight="1" x14ac:dyDescent="0.2">
      <c r="A82" s="95">
        <f t="shared" si="1"/>
        <v>72</v>
      </c>
      <c r="B82" s="175" t="str">
        <f>IFERROR(VLOOKUP(A82,Wallet!B:E,4,0),"")</f>
        <v/>
      </c>
      <c r="C82" s="168"/>
      <c r="D82" s="175" t="str">
        <f>IFERROR(VLOOKUP($A82,Wallet!$F:H,3,0),"")</f>
        <v/>
      </c>
      <c r="E82" s="168"/>
      <c r="F82" s="175" t="str">
        <f>IFERROR(VLOOKUP($A82,Wallet!$F:J,4,0),"")</f>
        <v>Client 148</v>
      </c>
      <c r="G82" s="95"/>
    </row>
    <row r="83" spans="1:7" ht="15.75" customHeight="1" x14ac:dyDescent="0.2">
      <c r="A83" s="95">
        <f t="shared" si="1"/>
        <v>73</v>
      </c>
      <c r="B83" s="175" t="str">
        <f>IFERROR(VLOOKUP(A83,Wallet!B:E,4,0),"")</f>
        <v/>
      </c>
      <c r="C83" s="168"/>
      <c r="D83" s="175" t="str">
        <f>IFERROR(VLOOKUP($A83,Wallet!$F:H,3,0),"")</f>
        <v/>
      </c>
      <c r="E83" s="168"/>
      <c r="F83" s="175" t="str">
        <f>IFERROR(VLOOKUP($A83,Wallet!$F:J,4,0),"")</f>
        <v>Client 149</v>
      </c>
      <c r="G83" s="95"/>
    </row>
    <row r="84" spans="1:7" ht="15.75" customHeight="1" x14ac:dyDescent="0.2">
      <c r="A84" s="95">
        <f t="shared" si="1"/>
        <v>74</v>
      </c>
      <c r="B84" s="175" t="str">
        <f>IFERROR(VLOOKUP(A84,Wallet!B:E,4,0),"")</f>
        <v/>
      </c>
      <c r="C84" s="168"/>
      <c r="D84" s="175" t="str">
        <f>IFERROR(VLOOKUP($A84,Wallet!$F:H,3,0),"")</f>
        <v/>
      </c>
      <c r="E84" s="168"/>
      <c r="F84" s="175" t="str">
        <f>IFERROR(VLOOKUP($A84,Wallet!$F:J,4,0),"")</f>
        <v>Client 150</v>
      </c>
      <c r="G84" s="95"/>
    </row>
    <row r="85" spans="1:7" ht="15.75" customHeight="1" x14ac:dyDescent="0.2">
      <c r="A85" s="95">
        <f t="shared" si="1"/>
        <v>75</v>
      </c>
      <c r="B85" s="175" t="str">
        <f>IFERROR(VLOOKUP(A85,Wallet!B:E,4,0),"")</f>
        <v/>
      </c>
      <c r="C85" s="168"/>
      <c r="D85" s="175" t="str">
        <f>IFERROR(VLOOKUP($A85,Wallet!$F:H,3,0),"")</f>
        <v/>
      </c>
      <c r="E85" s="168"/>
      <c r="F85" s="175" t="str">
        <f>IFERROR(VLOOKUP($A85,Wallet!$F:J,4,0),"")</f>
        <v>Client 151</v>
      </c>
      <c r="G85" s="95"/>
    </row>
    <row r="86" spans="1:7" ht="15.75" customHeight="1" x14ac:dyDescent="0.2">
      <c r="A86" s="95">
        <f t="shared" si="1"/>
        <v>76</v>
      </c>
      <c r="B86" s="175" t="str">
        <f>IFERROR(VLOOKUP(A86,Wallet!B:E,4,0),"")</f>
        <v/>
      </c>
      <c r="C86" s="168"/>
      <c r="D86" s="175" t="str">
        <f>IFERROR(VLOOKUP($A86,Wallet!$F:H,3,0),"")</f>
        <v/>
      </c>
      <c r="E86" s="168"/>
      <c r="F86" s="175" t="str">
        <f>IFERROR(VLOOKUP($A86,Wallet!$F:J,4,0),"")</f>
        <v>Client 152</v>
      </c>
      <c r="G86" s="95"/>
    </row>
    <row r="87" spans="1:7" ht="15.75" customHeight="1" x14ac:dyDescent="0.2">
      <c r="A87" s="95">
        <f t="shared" si="1"/>
        <v>77</v>
      </c>
      <c r="B87" s="175" t="str">
        <f>IFERROR(VLOOKUP(A87,Wallet!B:E,4,0),"")</f>
        <v/>
      </c>
      <c r="C87" s="168"/>
      <c r="D87" s="175" t="str">
        <f>IFERROR(VLOOKUP($A87,Wallet!$F:H,3,0),"")</f>
        <v/>
      </c>
      <c r="E87" s="168"/>
      <c r="F87" s="175" t="str">
        <f>IFERROR(VLOOKUP($A87,Wallet!$F:J,4,0),"")</f>
        <v>Client 153</v>
      </c>
      <c r="G87" s="95"/>
    </row>
    <row r="88" spans="1:7" ht="15.75" customHeight="1" x14ac:dyDescent="0.2">
      <c r="A88" s="95">
        <f t="shared" si="1"/>
        <v>78</v>
      </c>
      <c r="B88" s="175" t="str">
        <f>IFERROR(VLOOKUP(A88,Wallet!B:E,4,0),"")</f>
        <v/>
      </c>
      <c r="C88" s="168"/>
      <c r="D88" s="175" t="str">
        <f>IFERROR(VLOOKUP($A88,Wallet!$F:H,3,0),"")</f>
        <v/>
      </c>
      <c r="E88" s="168"/>
      <c r="F88" s="175" t="str">
        <f>IFERROR(VLOOKUP($A88,Wallet!$F:J,4,0),"")</f>
        <v>Client 154</v>
      </c>
      <c r="G88" s="95"/>
    </row>
    <row r="89" spans="1:7" ht="15.75" customHeight="1" x14ac:dyDescent="0.2">
      <c r="A89" s="95">
        <f t="shared" si="1"/>
        <v>79</v>
      </c>
      <c r="B89" s="175" t="str">
        <f>IFERROR(VLOOKUP(A89,Wallet!B:E,4,0),"")</f>
        <v/>
      </c>
      <c r="C89" s="168"/>
      <c r="D89" s="175" t="str">
        <f>IFERROR(VLOOKUP($A89,Wallet!$F:H,3,0),"")</f>
        <v/>
      </c>
      <c r="E89" s="168"/>
      <c r="F89" s="175" t="str">
        <f>IFERROR(VLOOKUP($A89,Wallet!$F:J,4,0),"")</f>
        <v>Client 155</v>
      </c>
      <c r="G89" s="95"/>
    </row>
    <row r="90" spans="1:7" ht="15.75" customHeight="1" x14ac:dyDescent="0.2">
      <c r="A90" s="95">
        <f t="shared" si="1"/>
        <v>80</v>
      </c>
      <c r="B90" s="175" t="str">
        <f>IFERROR(VLOOKUP(A90,Wallet!B:E,4,0),"")</f>
        <v/>
      </c>
      <c r="C90" s="168"/>
      <c r="D90" s="175" t="str">
        <f>IFERROR(VLOOKUP($A90,Wallet!$F:H,3,0),"")</f>
        <v/>
      </c>
      <c r="E90" s="168"/>
      <c r="F90" s="175" t="str">
        <f>IFERROR(VLOOKUP($A90,Wallet!$F:J,4,0),"")</f>
        <v>Client 156</v>
      </c>
      <c r="G90" s="95"/>
    </row>
    <row r="91" spans="1:7" ht="15.75" customHeight="1" x14ac:dyDescent="0.2">
      <c r="A91" s="95">
        <f t="shared" si="1"/>
        <v>81</v>
      </c>
      <c r="B91" s="175" t="str">
        <f>IFERROR(VLOOKUP(A91,Wallet!B:E,4,0),"")</f>
        <v/>
      </c>
      <c r="C91" s="168"/>
      <c r="D91" s="175" t="str">
        <f>IFERROR(VLOOKUP($A91,Wallet!$F:H,3,0),"")</f>
        <v/>
      </c>
      <c r="E91" s="168"/>
      <c r="F91" s="175" t="str">
        <f>IFERROR(VLOOKUP($A91,Wallet!$F:J,4,0),"")</f>
        <v>Client 157</v>
      </c>
      <c r="G91" s="95"/>
    </row>
    <row r="92" spans="1:7" ht="15.75" customHeight="1" x14ac:dyDescent="0.2">
      <c r="A92" s="95">
        <f t="shared" si="1"/>
        <v>82</v>
      </c>
      <c r="B92" s="175" t="str">
        <f>IFERROR(VLOOKUP(A92,Wallet!B:E,4,0),"")</f>
        <v/>
      </c>
      <c r="C92" s="168"/>
      <c r="D92" s="175" t="str">
        <f>IFERROR(VLOOKUP($A92,Wallet!$F:H,3,0),"")</f>
        <v/>
      </c>
      <c r="E92" s="168"/>
      <c r="F92" s="175" t="str">
        <f>IFERROR(VLOOKUP($A92,Wallet!$F:J,4,0),"")</f>
        <v>Client 158</v>
      </c>
      <c r="G92" s="95"/>
    </row>
    <row r="93" spans="1:7" ht="15.75" customHeight="1" x14ac:dyDescent="0.2">
      <c r="A93" s="95">
        <f t="shared" si="1"/>
        <v>83</v>
      </c>
      <c r="B93" s="175" t="str">
        <f>IFERROR(VLOOKUP(A93,Wallet!B:E,4,0),"")</f>
        <v/>
      </c>
      <c r="C93" s="168"/>
      <c r="D93" s="175" t="str">
        <f>IFERROR(VLOOKUP($A93,Wallet!$F:H,3,0),"")</f>
        <v/>
      </c>
      <c r="E93" s="168"/>
      <c r="F93" s="175" t="str">
        <f>IFERROR(VLOOKUP($A93,Wallet!$F:J,4,0),"")</f>
        <v>Client 159</v>
      </c>
      <c r="G93" s="95"/>
    </row>
    <row r="94" spans="1:7" ht="15.75" customHeight="1" x14ac:dyDescent="0.2">
      <c r="A94" s="95">
        <f t="shared" si="1"/>
        <v>84</v>
      </c>
      <c r="B94" s="175" t="str">
        <f>IFERROR(VLOOKUP(A94,Wallet!B:E,4,0),"")</f>
        <v/>
      </c>
      <c r="C94" s="168"/>
      <c r="D94" s="175" t="str">
        <f>IFERROR(VLOOKUP($A94,Wallet!$F:H,3,0),"")</f>
        <v/>
      </c>
      <c r="E94" s="168"/>
      <c r="F94" s="175" t="str">
        <f>IFERROR(VLOOKUP($A94,Wallet!$F:J,4,0),"")</f>
        <v>Client 160</v>
      </c>
      <c r="G94" s="95"/>
    </row>
    <row r="95" spans="1:7" ht="15.75" customHeight="1" x14ac:dyDescent="0.2">
      <c r="A95" s="95">
        <f t="shared" si="1"/>
        <v>85</v>
      </c>
      <c r="B95" s="175" t="str">
        <f>IFERROR(VLOOKUP(A95,Wallet!B:E,4,0),"")</f>
        <v/>
      </c>
      <c r="C95" s="168"/>
      <c r="D95" s="175" t="str">
        <f>IFERROR(VLOOKUP($A95,Wallet!$F:H,3,0),"")</f>
        <v/>
      </c>
      <c r="E95" s="168"/>
      <c r="F95" s="175" t="str">
        <f>IFERROR(VLOOKUP($A95,Wallet!$F:J,4,0),"")</f>
        <v>Client 161</v>
      </c>
      <c r="G95" s="95"/>
    </row>
    <row r="96" spans="1:7" ht="15.75" customHeight="1" x14ac:dyDescent="0.2">
      <c r="A96" s="95">
        <f t="shared" si="1"/>
        <v>86</v>
      </c>
      <c r="B96" s="175" t="str">
        <f>IFERROR(VLOOKUP(A96,Wallet!B:E,4,0),"")</f>
        <v/>
      </c>
      <c r="C96" s="168"/>
      <c r="D96" s="175" t="str">
        <f>IFERROR(VLOOKUP($A96,Wallet!$F:H,3,0),"")</f>
        <v/>
      </c>
      <c r="E96" s="168"/>
      <c r="F96" s="175" t="str">
        <f>IFERROR(VLOOKUP($A96,Wallet!$F:J,4,0),"")</f>
        <v>Client 162</v>
      </c>
      <c r="G96" s="95"/>
    </row>
    <row r="97" spans="1:7" ht="15.75" customHeight="1" x14ac:dyDescent="0.2">
      <c r="A97" s="95">
        <f t="shared" si="1"/>
        <v>87</v>
      </c>
      <c r="B97" s="175" t="str">
        <f>IFERROR(VLOOKUP(A97,Wallet!B:E,4,0),"")</f>
        <v/>
      </c>
      <c r="C97" s="168"/>
      <c r="D97" s="175" t="str">
        <f>IFERROR(VLOOKUP($A97,Wallet!$F:H,3,0),"")</f>
        <v/>
      </c>
      <c r="E97" s="168"/>
      <c r="F97" s="175" t="str">
        <f>IFERROR(VLOOKUP($A97,Wallet!$F:J,4,0),"")</f>
        <v>Client 163</v>
      </c>
      <c r="G97" s="95"/>
    </row>
    <row r="98" spans="1:7" ht="15.75" customHeight="1" x14ac:dyDescent="0.2">
      <c r="A98" s="95">
        <f t="shared" si="1"/>
        <v>88</v>
      </c>
      <c r="B98" s="175" t="str">
        <f>IFERROR(VLOOKUP(A98,Wallet!B:E,4,0),"")</f>
        <v/>
      </c>
      <c r="C98" s="168"/>
      <c r="D98" s="175" t="str">
        <f>IFERROR(VLOOKUP($A98,Wallet!$F:H,3,0),"")</f>
        <v/>
      </c>
      <c r="E98" s="168"/>
      <c r="F98" s="175" t="str">
        <f>IFERROR(VLOOKUP($A98,Wallet!$F:J,4,0),"")</f>
        <v>Client 164</v>
      </c>
      <c r="G98" s="95"/>
    </row>
    <row r="99" spans="1:7" ht="15.75" customHeight="1" x14ac:dyDescent="0.2">
      <c r="A99" s="95">
        <f t="shared" si="1"/>
        <v>89</v>
      </c>
      <c r="B99" s="175" t="str">
        <f>IFERROR(VLOOKUP(A99,Wallet!B:E,4,0),"")</f>
        <v/>
      </c>
      <c r="C99" s="168"/>
      <c r="D99" s="175" t="str">
        <f>IFERROR(VLOOKUP($A99,Wallet!$F:H,3,0),"")</f>
        <v/>
      </c>
      <c r="E99" s="168"/>
      <c r="F99" s="175" t="str">
        <f>IFERROR(VLOOKUP($A99,Wallet!$F:J,4,0),"")</f>
        <v>Client 165</v>
      </c>
      <c r="G99" s="95"/>
    </row>
    <row r="100" spans="1:7" ht="15.75" customHeight="1" x14ac:dyDescent="0.2">
      <c r="A100" s="95">
        <f t="shared" si="1"/>
        <v>90</v>
      </c>
      <c r="B100" s="175" t="str">
        <f>IFERROR(VLOOKUP(A100,Wallet!B:E,4,0),"")</f>
        <v/>
      </c>
      <c r="C100" s="168"/>
      <c r="D100" s="175" t="str">
        <f>IFERROR(VLOOKUP($A100,Wallet!$F:H,3,0),"")</f>
        <v/>
      </c>
      <c r="E100" s="168"/>
      <c r="F100" s="175" t="str">
        <f>IFERROR(VLOOKUP($A100,Wallet!$F:J,4,0),"")</f>
        <v>Client 166</v>
      </c>
      <c r="G100" s="95"/>
    </row>
    <row r="101" spans="1:7" ht="15.75" customHeight="1" x14ac:dyDescent="0.2">
      <c r="A101" s="95">
        <f t="shared" si="1"/>
        <v>91</v>
      </c>
      <c r="B101" s="175" t="str">
        <f>IFERROR(VLOOKUP(A101,Wallet!B:E,4,0),"")</f>
        <v/>
      </c>
      <c r="C101" s="168"/>
      <c r="D101" s="175" t="str">
        <f>IFERROR(VLOOKUP($A101,Wallet!$F:H,3,0),"")</f>
        <v/>
      </c>
      <c r="E101" s="168"/>
      <c r="F101" s="175" t="str">
        <f>IFERROR(VLOOKUP($A101,Wallet!$F:J,4,0),"")</f>
        <v>Client 167</v>
      </c>
      <c r="G101" s="95"/>
    </row>
    <row r="102" spans="1:7" ht="15.75" customHeight="1" x14ac:dyDescent="0.2">
      <c r="A102" s="95">
        <f t="shared" si="1"/>
        <v>92</v>
      </c>
      <c r="B102" s="175" t="str">
        <f>IFERROR(VLOOKUP(A102,Wallet!B:E,4,0),"")</f>
        <v/>
      </c>
      <c r="C102" s="168"/>
      <c r="D102" s="175" t="str">
        <f>IFERROR(VLOOKUP($A102,Wallet!$F:H,3,0),"")</f>
        <v/>
      </c>
      <c r="E102" s="168"/>
      <c r="F102" s="175" t="str">
        <f>IFERROR(VLOOKUP($A102,Wallet!$F:J,4,0),"")</f>
        <v>Client 168</v>
      </c>
      <c r="G102" s="95"/>
    </row>
    <row r="103" spans="1:7" ht="15.75" customHeight="1" x14ac:dyDescent="0.2">
      <c r="A103" s="95">
        <f t="shared" si="1"/>
        <v>93</v>
      </c>
      <c r="B103" s="175" t="str">
        <f>IFERROR(VLOOKUP(A103,Wallet!B:E,4,0),"")</f>
        <v/>
      </c>
      <c r="C103" s="168"/>
      <c r="D103" s="175" t="str">
        <f>IFERROR(VLOOKUP($A103,Wallet!$F:H,3,0),"")</f>
        <v/>
      </c>
      <c r="E103" s="168"/>
      <c r="F103" s="175" t="str">
        <f>IFERROR(VLOOKUP($A103,Wallet!$F:J,4,0),"")</f>
        <v>Client 169</v>
      </c>
      <c r="G103" s="95"/>
    </row>
    <row r="104" spans="1:7" ht="15.75" customHeight="1" x14ac:dyDescent="0.2">
      <c r="A104" s="95">
        <f t="shared" si="1"/>
        <v>94</v>
      </c>
      <c r="B104" s="175" t="str">
        <f>IFERROR(VLOOKUP(A104,Wallet!B:E,4,0),"")</f>
        <v/>
      </c>
      <c r="C104" s="168"/>
      <c r="D104" s="175" t="str">
        <f>IFERROR(VLOOKUP($A104,Wallet!$F:H,3,0),"")</f>
        <v/>
      </c>
      <c r="E104" s="168"/>
      <c r="F104" s="175" t="str">
        <f>IFERROR(VLOOKUP($A104,Wallet!$F:J,4,0),"")</f>
        <v>Client 170</v>
      </c>
      <c r="G104" s="95"/>
    </row>
    <row r="105" spans="1:7" ht="15.75" customHeight="1" x14ac:dyDescent="0.2">
      <c r="A105" s="95">
        <f t="shared" si="1"/>
        <v>95</v>
      </c>
      <c r="B105" s="175" t="str">
        <f>IFERROR(VLOOKUP(A105,Wallet!B:E,4,0),"")</f>
        <v/>
      </c>
      <c r="C105" s="168"/>
      <c r="D105" s="175" t="str">
        <f>IFERROR(VLOOKUP($A105,Wallet!$F:H,3,0),"")</f>
        <v/>
      </c>
      <c r="E105" s="168"/>
      <c r="F105" s="175" t="str">
        <f>IFERROR(VLOOKUP($A105,Wallet!$F:J,4,0),"")</f>
        <v>Client 171</v>
      </c>
      <c r="G105" s="95"/>
    </row>
    <row r="106" spans="1:7" ht="15.75" customHeight="1" x14ac:dyDescent="0.2">
      <c r="A106" s="95">
        <f t="shared" si="1"/>
        <v>96</v>
      </c>
      <c r="B106" s="175" t="str">
        <f>IFERROR(VLOOKUP(A106,Wallet!B:E,4,0),"")</f>
        <v/>
      </c>
      <c r="C106" s="168"/>
      <c r="D106" s="175" t="str">
        <f>IFERROR(VLOOKUP($A106,Wallet!$F:H,3,0),"")</f>
        <v/>
      </c>
      <c r="E106" s="168"/>
      <c r="F106" s="175" t="str">
        <f>IFERROR(VLOOKUP($A106,Wallet!$F:J,4,0),"")</f>
        <v>Client 172</v>
      </c>
      <c r="G106" s="95"/>
    </row>
    <row r="107" spans="1:7" ht="15.75" customHeight="1" x14ac:dyDescent="0.2">
      <c r="A107" s="95">
        <f t="shared" si="1"/>
        <v>97</v>
      </c>
      <c r="B107" s="175" t="str">
        <f>IFERROR(VLOOKUP(A107,Wallet!B:E,4,0),"")</f>
        <v/>
      </c>
      <c r="C107" s="168"/>
      <c r="D107" s="175" t="str">
        <f>IFERROR(VLOOKUP($A107,Wallet!$F:H,3,0),"")</f>
        <v/>
      </c>
      <c r="E107" s="168"/>
      <c r="F107" s="175" t="str">
        <f>IFERROR(VLOOKUP($A107,Wallet!$F:J,4,0),"")</f>
        <v>Client 173</v>
      </c>
      <c r="G107" s="95"/>
    </row>
    <row r="108" spans="1:7" ht="15.75" customHeight="1" x14ac:dyDescent="0.2">
      <c r="A108" s="95">
        <f t="shared" si="1"/>
        <v>98</v>
      </c>
      <c r="B108" s="175" t="str">
        <f>IFERROR(VLOOKUP(A108,Wallet!B:E,4,0),"")</f>
        <v/>
      </c>
      <c r="C108" s="168"/>
      <c r="D108" s="175" t="str">
        <f>IFERROR(VLOOKUP($A108,Wallet!$F:H,3,0),"")</f>
        <v/>
      </c>
      <c r="E108" s="168"/>
      <c r="F108" s="175" t="str">
        <f>IFERROR(VLOOKUP($A108,Wallet!$F:J,4,0),"")</f>
        <v>Client 174</v>
      </c>
      <c r="G108" s="95"/>
    </row>
    <row r="109" spans="1:7" ht="15.75" customHeight="1" x14ac:dyDescent="0.2">
      <c r="A109" s="95">
        <f t="shared" si="1"/>
        <v>99</v>
      </c>
      <c r="B109" s="175" t="str">
        <f>IFERROR(VLOOKUP(A109,Wallet!B:E,4,0),"")</f>
        <v/>
      </c>
      <c r="C109" s="168"/>
      <c r="D109" s="175" t="str">
        <f>IFERROR(VLOOKUP($A109,Wallet!$F:H,3,0),"")</f>
        <v/>
      </c>
      <c r="E109" s="168"/>
      <c r="F109" s="175" t="str">
        <f>IFERROR(VLOOKUP($A109,Wallet!$F:J,4,0),"")</f>
        <v>Client 175</v>
      </c>
      <c r="G109" s="95"/>
    </row>
    <row r="110" spans="1:7" ht="15.75" customHeight="1" x14ac:dyDescent="0.2">
      <c r="A110" s="95">
        <f t="shared" si="1"/>
        <v>100</v>
      </c>
      <c r="B110" s="175" t="str">
        <f>IFERROR(VLOOKUP(A110,Wallet!B:E,4,0),"")</f>
        <v/>
      </c>
      <c r="C110" s="168"/>
      <c r="D110" s="175" t="str">
        <f>IFERROR(VLOOKUP($A110,Wallet!$F:H,3,0),"")</f>
        <v/>
      </c>
      <c r="E110" s="168"/>
      <c r="F110" s="175" t="str">
        <f>IFERROR(VLOOKUP($A110,Wallet!$F:J,4,0),"")</f>
        <v>Client 176</v>
      </c>
      <c r="G110" s="95"/>
    </row>
    <row r="111" spans="1:7" ht="15.75" customHeight="1" x14ac:dyDescent="0.2">
      <c r="A111" s="95">
        <f t="shared" si="1"/>
        <v>101</v>
      </c>
      <c r="B111" s="175" t="str">
        <f>IFERROR(VLOOKUP(A111,Wallet!B:E,4,0),"")</f>
        <v/>
      </c>
      <c r="C111" s="168"/>
      <c r="D111" s="175" t="str">
        <f>IFERROR(VLOOKUP($A111,Wallet!$F:H,3,0),"")</f>
        <v/>
      </c>
      <c r="E111" s="168"/>
      <c r="F111" s="175" t="str">
        <f>IFERROR(VLOOKUP($A111,Wallet!$F:J,4,0),"")</f>
        <v>Client 177</v>
      </c>
      <c r="G111" s="95"/>
    </row>
    <row r="112" spans="1:7" ht="15.75" customHeight="1" x14ac:dyDescent="0.2">
      <c r="A112" s="95">
        <f t="shared" si="1"/>
        <v>102</v>
      </c>
      <c r="B112" s="175" t="str">
        <f>IFERROR(VLOOKUP(A112,Wallet!B:E,4,0),"")</f>
        <v/>
      </c>
      <c r="C112" s="168"/>
      <c r="D112" s="175" t="str">
        <f>IFERROR(VLOOKUP($A112,Wallet!$F:H,3,0),"")</f>
        <v/>
      </c>
      <c r="E112" s="168"/>
      <c r="F112" s="175" t="str">
        <f>IFERROR(VLOOKUP($A112,Wallet!$F:J,4,0),"")</f>
        <v>Client 178</v>
      </c>
      <c r="G112" s="95"/>
    </row>
    <row r="113" spans="1:7" ht="15.75" customHeight="1" x14ac:dyDescent="0.2">
      <c r="A113" s="95">
        <f t="shared" si="1"/>
        <v>103</v>
      </c>
      <c r="B113" s="175" t="str">
        <f>IFERROR(VLOOKUP(A113,Wallet!B:E,4,0),"")</f>
        <v/>
      </c>
      <c r="C113" s="168"/>
      <c r="D113" s="175" t="str">
        <f>IFERROR(VLOOKUP($A113,Wallet!$F:H,3,0),"")</f>
        <v/>
      </c>
      <c r="E113" s="168"/>
      <c r="F113" s="175" t="str">
        <f>IFERROR(VLOOKUP($A113,Wallet!$F:J,4,0),"")</f>
        <v>Client 179</v>
      </c>
      <c r="G113" s="95"/>
    </row>
    <row r="114" spans="1:7" ht="15.75" customHeight="1" x14ac:dyDescent="0.2">
      <c r="A114" s="95">
        <f t="shared" si="1"/>
        <v>104</v>
      </c>
      <c r="B114" s="175" t="str">
        <f>IFERROR(VLOOKUP(A114,Wallet!B:E,4,0),"")</f>
        <v/>
      </c>
      <c r="C114" s="168"/>
      <c r="D114" s="175" t="str">
        <f>IFERROR(VLOOKUP($A114,Wallet!$F:H,3,0),"")</f>
        <v/>
      </c>
      <c r="E114" s="168"/>
      <c r="F114" s="175" t="str">
        <f>IFERROR(VLOOKUP($A114,Wallet!$F:J,4,0),"")</f>
        <v>Client 180</v>
      </c>
      <c r="G114" s="95"/>
    </row>
    <row r="115" spans="1:7" ht="15.75" customHeight="1" x14ac:dyDescent="0.2">
      <c r="A115" s="95">
        <f t="shared" si="1"/>
        <v>105</v>
      </c>
      <c r="B115" s="175" t="str">
        <f>IFERROR(VLOOKUP(A115,Wallet!B:E,4,0),"")</f>
        <v/>
      </c>
      <c r="C115" s="168"/>
      <c r="D115" s="175" t="str">
        <f>IFERROR(VLOOKUP($A115,Wallet!$F:H,3,0),"")</f>
        <v/>
      </c>
      <c r="E115" s="168"/>
      <c r="F115" s="175" t="str">
        <f>IFERROR(VLOOKUP($A115,Wallet!$F:J,4,0),"")</f>
        <v>Client 181</v>
      </c>
      <c r="G115" s="95"/>
    </row>
    <row r="116" spans="1:7" ht="15.75" customHeight="1" x14ac:dyDescent="0.2">
      <c r="A116" s="95">
        <f t="shared" si="1"/>
        <v>106</v>
      </c>
      <c r="B116" s="175" t="str">
        <f>IFERROR(VLOOKUP(A116,Wallet!B:E,4,0),"")</f>
        <v/>
      </c>
      <c r="C116" s="168"/>
      <c r="D116" s="175" t="str">
        <f>IFERROR(VLOOKUP($A116,Wallet!$F:H,3,0),"")</f>
        <v/>
      </c>
      <c r="E116" s="168"/>
      <c r="F116" s="175" t="str">
        <f>IFERROR(VLOOKUP($A116,Wallet!$F:J,4,0),"")</f>
        <v>Client 182</v>
      </c>
      <c r="G116" s="95"/>
    </row>
    <row r="117" spans="1:7" ht="15.75" customHeight="1" x14ac:dyDescent="0.2">
      <c r="A117" s="95">
        <f t="shared" si="1"/>
        <v>107</v>
      </c>
      <c r="B117" s="175" t="str">
        <f>IFERROR(VLOOKUP(A117,Wallet!B:E,4,0),"")</f>
        <v/>
      </c>
      <c r="C117" s="168"/>
      <c r="D117" s="175" t="str">
        <f>IFERROR(VLOOKUP($A117,Wallet!$F:H,3,0),"")</f>
        <v/>
      </c>
      <c r="E117" s="168"/>
      <c r="F117" s="175" t="str">
        <f>IFERROR(VLOOKUP($A117,Wallet!$F:J,4,0),"")</f>
        <v>Client 183</v>
      </c>
      <c r="G117" s="95"/>
    </row>
    <row r="118" spans="1:7" ht="15.75" customHeight="1" x14ac:dyDescent="0.2">
      <c r="A118" s="95">
        <f t="shared" si="1"/>
        <v>108</v>
      </c>
      <c r="B118" s="175" t="str">
        <f>IFERROR(VLOOKUP(A118,Wallet!B:E,4,0),"")</f>
        <v/>
      </c>
      <c r="C118" s="168"/>
      <c r="D118" s="175" t="str">
        <f>IFERROR(VLOOKUP($A118,Wallet!$F:H,3,0),"")</f>
        <v/>
      </c>
      <c r="E118" s="168"/>
      <c r="F118" s="175" t="str">
        <f>IFERROR(VLOOKUP($A118,Wallet!$F:J,4,0),"")</f>
        <v>Client 184</v>
      </c>
      <c r="G118" s="95"/>
    </row>
    <row r="119" spans="1:7" ht="15.75" customHeight="1" x14ac:dyDescent="0.2">
      <c r="A119" s="95">
        <f t="shared" si="1"/>
        <v>109</v>
      </c>
      <c r="B119" s="175" t="str">
        <f>IFERROR(VLOOKUP(A119,Wallet!B:E,4,0),"")</f>
        <v/>
      </c>
      <c r="C119" s="168"/>
      <c r="D119" s="175" t="str">
        <f>IFERROR(VLOOKUP($A119,Wallet!$F:H,3,0),"")</f>
        <v/>
      </c>
      <c r="E119" s="168"/>
      <c r="F119" s="175" t="str">
        <f>IFERROR(VLOOKUP($A119,Wallet!$F:J,4,0),"")</f>
        <v>Client 185</v>
      </c>
      <c r="G119" s="95"/>
    </row>
    <row r="120" spans="1:7" ht="15.75" customHeight="1" x14ac:dyDescent="0.2">
      <c r="A120" s="95">
        <f t="shared" si="1"/>
        <v>110</v>
      </c>
      <c r="B120" s="175" t="str">
        <f>IFERROR(VLOOKUP(A120,Wallet!B:E,4,0),"")</f>
        <v/>
      </c>
      <c r="C120" s="168"/>
      <c r="D120" s="175" t="str">
        <f>IFERROR(VLOOKUP($A120,Wallet!$F:H,3,0),"")</f>
        <v/>
      </c>
      <c r="E120" s="168"/>
      <c r="F120" s="175" t="str">
        <f>IFERROR(VLOOKUP($A120,Wallet!$F:J,4,0),"")</f>
        <v>Client 186</v>
      </c>
      <c r="G120" s="95"/>
    </row>
    <row r="121" spans="1:7" ht="15.75" customHeight="1" x14ac:dyDescent="0.2">
      <c r="A121" s="95">
        <f t="shared" si="1"/>
        <v>111</v>
      </c>
      <c r="B121" s="175" t="str">
        <f>IFERROR(VLOOKUP(A121,Wallet!B:E,4,0),"")</f>
        <v/>
      </c>
      <c r="C121" s="168"/>
      <c r="D121" s="175" t="str">
        <f>IFERROR(VLOOKUP($A121,Wallet!$F:H,3,0),"")</f>
        <v/>
      </c>
      <c r="E121" s="168"/>
      <c r="F121" s="175" t="str">
        <f>IFERROR(VLOOKUP($A121,Wallet!$F:J,4,0),"")</f>
        <v>Client 187</v>
      </c>
      <c r="G121" s="95"/>
    </row>
    <row r="122" spans="1:7" ht="15.75" customHeight="1" x14ac:dyDescent="0.2">
      <c r="A122" s="95">
        <f t="shared" si="1"/>
        <v>112</v>
      </c>
      <c r="B122" s="175" t="str">
        <f>IFERROR(VLOOKUP(A122,Wallet!B:E,4,0),"")</f>
        <v/>
      </c>
      <c r="C122" s="168"/>
      <c r="D122" s="175" t="str">
        <f>IFERROR(VLOOKUP($A122,Wallet!$F:H,3,0),"")</f>
        <v/>
      </c>
      <c r="E122" s="168"/>
      <c r="F122" s="175" t="str">
        <f>IFERROR(VLOOKUP($A122,Wallet!$F:J,4,0),"")</f>
        <v>Client 188</v>
      </c>
      <c r="G122" s="95"/>
    </row>
    <row r="123" spans="1:7" ht="15.75" customHeight="1" x14ac:dyDescent="0.2">
      <c r="A123" s="95">
        <f t="shared" si="1"/>
        <v>113</v>
      </c>
      <c r="B123" s="175" t="str">
        <f>IFERROR(VLOOKUP(A123,Wallet!B:E,4,0),"")</f>
        <v/>
      </c>
      <c r="C123" s="168"/>
      <c r="D123" s="175" t="str">
        <f>IFERROR(VLOOKUP($A123,Wallet!$F:H,3,0),"")</f>
        <v/>
      </c>
      <c r="E123" s="168"/>
      <c r="F123" s="175" t="str">
        <f>IFERROR(VLOOKUP($A123,Wallet!$F:J,4,0),"")</f>
        <v>Client 189</v>
      </c>
      <c r="G123" s="95"/>
    </row>
    <row r="124" spans="1:7" ht="15.75" customHeight="1" x14ac:dyDescent="0.2">
      <c r="A124" s="95">
        <f t="shared" si="1"/>
        <v>114</v>
      </c>
      <c r="B124" s="175" t="str">
        <f>IFERROR(VLOOKUP(A124,Wallet!B:E,4,0),"")</f>
        <v/>
      </c>
      <c r="C124" s="168"/>
      <c r="D124" s="175" t="str">
        <f>IFERROR(VLOOKUP($A124,Wallet!$F:H,3,0),"")</f>
        <v/>
      </c>
      <c r="E124" s="168"/>
      <c r="F124" s="175" t="str">
        <f>IFERROR(VLOOKUP($A124,Wallet!$F:J,4,0),"")</f>
        <v>Client 190</v>
      </c>
      <c r="G124" s="95"/>
    </row>
    <row r="125" spans="1:7" ht="15.75" customHeight="1" x14ac:dyDescent="0.2">
      <c r="A125" s="95">
        <f t="shared" si="1"/>
        <v>115</v>
      </c>
      <c r="B125" s="175" t="str">
        <f>IFERROR(VLOOKUP(A125,Wallet!B:E,4,0),"")</f>
        <v/>
      </c>
      <c r="C125" s="168"/>
      <c r="D125" s="175" t="str">
        <f>IFERROR(VLOOKUP($A125,Wallet!$F:H,3,0),"")</f>
        <v/>
      </c>
      <c r="E125" s="168"/>
      <c r="F125" s="175" t="str">
        <f>IFERROR(VLOOKUP($A125,Wallet!$F:J,4,0),"")</f>
        <v>Client 191</v>
      </c>
      <c r="G125" s="95"/>
    </row>
    <row r="126" spans="1:7" ht="15.75" customHeight="1" x14ac:dyDescent="0.2">
      <c r="A126" s="95">
        <f t="shared" si="1"/>
        <v>116</v>
      </c>
      <c r="B126" s="175" t="str">
        <f>IFERROR(VLOOKUP(A126,Wallet!B:E,4,0),"")</f>
        <v/>
      </c>
      <c r="C126" s="168"/>
      <c r="D126" s="175" t="str">
        <f>IFERROR(VLOOKUP($A126,Wallet!$F:H,3,0),"")</f>
        <v/>
      </c>
      <c r="E126" s="168"/>
      <c r="F126" s="175" t="str">
        <f>IFERROR(VLOOKUP($A126,Wallet!$F:J,4,0),"")</f>
        <v>Client 192</v>
      </c>
      <c r="G126" s="95"/>
    </row>
    <row r="127" spans="1:7" ht="15.75" customHeight="1" x14ac:dyDescent="0.2">
      <c r="A127" s="95">
        <f t="shared" si="1"/>
        <v>117</v>
      </c>
      <c r="B127" s="175" t="str">
        <f>IFERROR(VLOOKUP(A127,Wallet!B:E,4,0),"")</f>
        <v/>
      </c>
      <c r="C127" s="168"/>
      <c r="D127" s="175" t="str">
        <f>IFERROR(VLOOKUP($A127,Wallet!$F:H,3,0),"")</f>
        <v/>
      </c>
      <c r="E127" s="168"/>
      <c r="F127" s="175" t="str">
        <f>IFERROR(VLOOKUP($A127,Wallet!$F:J,4,0),"")</f>
        <v>Client 193</v>
      </c>
      <c r="G127" s="95"/>
    </row>
    <row r="128" spans="1:7" ht="15.75" customHeight="1" x14ac:dyDescent="0.2">
      <c r="A128" s="95">
        <f t="shared" si="1"/>
        <v>118</v>
      </c>
      <c r="B128" s="175" t="str">
        <f>IFERROR(VLOOKUP(A128,Wallet!B:E,4,0),"")</f>
        <v/>
      </c>
      <c r="C128" s="168"/>
      <c r="D128" s="175" t="str">
        <f>IFERROR(VLOOKUP($A128,Wallet!$F:H,3,0),"")</f>
        <v/>
      </c>
      <c r="E128" s="168"/>
      <c r="F128" s="175" t="str">
        <f>IFERROR(VLOOKUP($A128,Wallet!$F:J,4,0),"")</f>
        <v>Client 194</v>
      </c>
      <c r="G128" s="95"/>
    </row>
    <row r="129" spans="1:7" ht="15.75" customHeight="1" x14ac:dyDescent="0.2">
      <c r="A129" s="95">
        <f t="shared" si="1"/>
        <v>119</v>
      </c>
      <c r="B129" s="175" t="str">
        <f>IFERROR(VLOOKUP(A129,Wallet!B:E,4,0),"")</f>
        <v/>
      </c>
      <c r="C129" s="168"/>
      <c r="D129" s="175" t="str">
        <f>IFERROR(VLOOKUP($A129,Wallet!$F:H,3,0),"")</f>
        <v/>
      </c>
      <c r="E129" s="168"/>
      <c r="F129" s="175" t="str">
        <f>IFERROR(VLOOKUP($A129,Wallet!$F:J,4,0),"")</f>
        <v>Client 195</v>
      </c>
      <c r="G129" s="95"/>
    </row>
    <row r="130" spans="1:7" ht="15.75" customHeight="1" x14ac:dyDescent="0.2">
      <c r="A130" s="95">
        <f t="shared" si="1"/>
        <v>120</v>
      </c>
      <c r="B130" s="175" t="str">
        <f>IFERROR(VLOOKUP(A130,Wallet!B:E,4,0),"")</f>
        <v/>
      </c>
      <c r="C130" s="168"/>
      <c r="D130" s="175" t="str">
        <f>IFERROR(VLOOKUP($A130,Wallet!$F:H,3,0),"")</f>
        <v/>
      </c>
      <c r="E130" s="168"/>
      <c r="F130" s="175" t="str">
        <f>IFERROR(VLOOKUP($A130,Wallet!$F:J,4,0),"")</f>
        <v>Client 196</v>
      </c>
      <c r="G130" s="95"/>
    </row>
    <row r="131" spans="1:7" ht="15.75" customHeight="1" x14ac:dyDescent="0.2">
      <c r="A131" s="95">
        <f t="shared" si="1"/>
        <v>121</v>
      </c>
      <c r="B131" s="175" t="str">
        <f>IFERROR(VLOOKUP(A131,Wallet!B:E,4,0),"")</f>
        <v/>
      </c>
      <c r="C131" s="168"/>
      <c r="D131" s="175" t="str">
        <f>IFERROR(VLOOKUP($A131,Wallet!$F:H,3,0),"")</f>
        <v/>
      </c>
      <c r="E131" s="168"/>
      <c r="F131" s="175" t="str">
        <f>IFERROR(VLOOKUP($A131,Wallet!$F:J,4,0),"")</f>
        <v>Client 197</v>
      </c>
      <c r="G131" s="95"/>
    </row>
    <row r="132" spans="1:7" ht="15.75" customHeight="1" x14ac:dyDescent="0.2">
      <c r="A132" s="95">
        <f t="shared" si="1"/>
        <v>122</v>
      </c>
      <c r="B132" s="175" t="str">
        <f>IFERROR(VLOOKUP(A132,Wallet!B:E,4,0),"")</f>
        <v/>
      </c>
      <c r="C132" s="168"/>
      <c r="D132" s="175" t="str">
        <f>IFERROR(VLOOKUP($A132,Wallet!$F:H,3,0),"")</f>
        <v/>
      </c>
      <c r="E132" s="168"/>
      <c r="F132" s="175" t="str">
        <f>IFERROR(VLOOKUP($A132,Wallet!$F:J,4,0),"")</f>
        <v>Client 198</v>
      </c>
      <c r="G132" s="95"/>
    </row>
    <row r="133" spans="1:7" ht="15.75" customHeight="1" x14ac:dyDescent="0.2">
      <c r="A133" s="95">
        <f t="shared" si="1"/>
        <v>123</v>
      </c>
      <c r="B133" s="175" t="str">
        <f>IFERROR(VLOOKUP(A133,Wallet!B:E,4,0),"")</f>
        <v/>
      </c>
      <c r="C133" s="168"/>
      <c r="D133" s="175" t="str">
        <f>IFERROR(VLOOKUP($A133,Wallet!$F:H,3,0),"")</f>
        <v/>
      </c>
      <c r="E133" s="168"/>
      <c r="F133" s="175" t="str">
        <f>IFERROR(VLOOKUP($A133,Wallet!$F:J,4,0),"")</f>
        <v>Client 199</v>
      </c>
      <c r="G133" s="95"/>
    </row>
    <row r="134" spans="1:7" ht="15.75" customHeight="1" x14ac:dyDescent="0.2">
      <c r="A134" s="95">
        <f t="shared" si="1"/>
        <v>124</v>
      </c>
      <c r="B134" s="175" t="str">
        <f>IFERROR(VLOOKUP(A134,Wallet!B:E,4,0),"")</f>
        <v/>
      </c>
      <c r="C134" s="168"/>
      <c r="D134" s="175" t="str">
        <f>IFERROR(VLOOKUP($A134,Wallet!$F:H,3,0),"")</f>
        <v/>
      </c>
      <c r="E134" s="168"/>
      <c r="F134" s="175" t="str">
        <f>IFERROR(VLOOKUP($A134,Wallet!$F:J,4,0),"")</f>
        <v>Client 200</v>
      </c>
      <c r="G134" s="95"/>
    </row>
    <row r="135" spans="1:7" ht="15.75" customHeight="1" x14ac:dyDescent="0.2">
      <c r="A135" s="95">
        <f t="shared" si="1"/>
        <v>125</v>
      </c>
      <c r="B135" s="175" t="str">
        <f>IFERROR(VLOOKUP(A135,Wallet!B:E,4,0),"")</f>
        <v/>
      </c>
      <c r="C135" s="168"/>
      <c r="D135" s="175" t="str">
        <f>IFERROR(VLOOKUP($A135,Wallet!$F:H,3,0),"")</f>
        <v/>
      </c>
      <c r="E135" s="168"/>
      <c r="F135" s="175" t="str">
        <f>IFERROR(VLOOKUP($A135,Wallet!$F:J,4,0),"")</f>
        <v>Client 201</v>
      </c>
      <c r="G135" s="95"/>
    </row>
    <row r="136" spans="1:7" ht="15.75" customHeight="1" x14ac:dyDescent="0.2">
      <c r="A136" s="95">
        <f t="shared" si="1"/>
        <v>126</v>
      </c>
      <c r="B136" s="175" t="str">
        <f>IFERROR(VLOOKUP(A136,Wallet!B:E,4,0),"")</f>
        <v/>
      </c>
      <c r="C136" s="168"/>
      <c r="D136" s="175" t="str">
        <f>IFERROR(VLOOKUP($A136,Wallet!$F:H,3,0),"")</f>
        <v/>
      </c>
      <c r="E136" s="168"/>
      <c r="F136" s="175" t="str">
        <f>IFERROR(VLOOKUP($A136,Wallet!$F:J,4,0),"")</f>
        <v>Client 202</v>
      </c>
      <c r="G136" s="95"/>
    </row>
    <row r="137" spans="1:7" ht="15.75" customHeight="1" x14ac:dyDescent="0.2">
      <c r="A137" s="95">
        <f t="shared" si="1"/>
        <v>127</v>
      </c>
      <c r="B137" s="175" t="str">
        <f>IFERROR(VLOOKUP(A137,Wallet!B:E,4,0),"")</f>
        <v/>
      </c>
      <c r="C137" s="168"/>
      <c r="D137" s="175" t="str">
        <f>IFERROR(VLOOKUP($A137,Wallet!$F:H,3,0),"")</f>
        <v/>
      </c>
      <c r="E137" s="168"/>
      <c r="F137" s="175" t="str">
        <f>IFERROR(VLOOKUP($A137,Wallet!$F:J,4,0),"")</f>
        <v>Client 203</v>
      </c>
      <c r="G137" s="95"/>
    </row>
    <row r="138" spans="1:7" ht="15.75" customHeight="1" x14ac:dyDescent="0.2">
      <c r="A138" s="95">
        <f t="shared" si="1"/>
        <v>128</v>
      </c>
      <c r="B138" s="175" t="str">
        <f>IFERROR(VLOOKUP(A138,Wallet!B:E,4,0),"")</f>
        <v/>
      </c>
      <c r="C138" s="168"/>
      <c r="D138" s="175" t="str">
        <f>IFERROR(VLOOKUP($A138,Wallet!$F:H,3,0),"")</f>
        <v/>
      </c>
      <c r="E138" s="168"/>
      <c r="F138" s="175" t="str">
        <f>IFERROR(VLOOKUP($A138,Wallet!$F:J,4,0),"")</f>
        <v>Client 204</v>
      </c>
      <c r="G138" s="95"/>
    </row>
    <row r="139" spans="1:7" ht="15.75" customHeight="1" x14ac:dyDescent="0.2">
      <c r="A139" s="95">
        <f t="shared" si="1"/>
        <v>129</v>
      </c>
      <c r="B139" s="175" t="str">
        <f>IFERROR(VLOOKUP(A139,Wallet!B:E,4,0),"")</f>
        <v/>
      </c>
      <c r="C139" s="168"/>
      <c r="D139" s="175" t="str">
        <f>IFERROR(VLOOKUP($A139,Wallet!$F:H,3,0),"")</f>
        <v/>
      </c>
      <c r="E139" s="168"/>
      <c r="F139" s="175" t="str">
        <f>IFERROR(VLOOKUP($A139,Wallet!$F:J,4,0),"")</f>
        <v>Client 205</v>
      </c>
      <c r="G139" s="95"/>
    </row>
    <row r="140" spans="1:7" ht="15.75" customHeight="1" x14ac:dyDescent="0.2">
      <c r="A140" s="95">
        <f t="shared" si="1"/>
        <v>130</v>
      </c>
      <c r="B140" s="175" t="str">
        <f>IFERROR(VLOOKUP(A140,Wallet!B:E,4,0),"")</f>
        <v/>
      </c>
      <c r="C140" s="168"/>
      <c r="D140" s="175" t="str">
        <f>IFERROR(VLOOKUP($A140,Wallet!$F:H,3,0),"")</f>
        <v/>
      </c>
      <c r="E140" s="168"/>
      <c r="F140" s="175" t="str">
        <f>IFERROR(VLOOKUP($A140,Wallet!$F:J,4,0),"")</f>
        <v>Client 206</v>
      </c>
      <c r="G140" s="95"/>
    </row>
    <row r="141" spans="1:7" ht="15.75" customHeight="1" x14ac:dyDescent="0.2">
      <c r="A141" s="95">
        <f t="shared" ref="A141:A204" si="2">1+A140</f>
        <v>131</v>
      </c>
      <c r="B141" s="175" t="str">
        <f>IFERROR(VLOOKUP(A141,Wallet!B:E,4,0),"")</f>
        <v/>
      </c>
      <c r="C141" s="168"/>
      <c r="D141" s="175" t="str">
        <f>IFERROR(VLOOKUP($A141,Wallet!$F:H,3,0),"")</f>
        <v/>
      </c>
      <c r="E141" s="168"/>
      <c r="F141" s="175" t="str">
        <f>IFERROR(VLOOKUP($A141,Wallet!$F:J,4,0),"")</f>
        <v>Client 207</v>
      </c>
      <c r="G141" s="95"/>
    </row>
    <row r="142" spans="1:7" ht="15.75" customHeight="1" x14ac:dyDescent="0.2">
      <c r="A142" s="95">
        <f t="shared" si="2"/>
        <v>132</v>
      </c>
      <c r="B142" s="175" t="str">
        <f>IFERROR(VLOOKUP(A142,Wallet!B:E,4,0),"")</f>
        <v/>
      </c>
      <c r="C142" s="168"/>
      <c r="D142" s="175" t="str">
        <f>IFERROR(VLOOKUP($A142,Wallet!$F:H,3,0),"")</f>
        <v/>
      </c>
      <c r="E142" s="168"/>
      <c r="F142" s="175" t="str">
        <f>IFERROR(VLOOKUP($A142,Wallet!$F:J,4,0),"")</f>
        <v>Client 208</v>
      </c>
      <c r="G142" s="95"/>
    </row>
    <row r="143" spans="1:7" ht="15.75" customHeight="1" x14ac:dyDescent="0.2">
      <c r="A143" s="95">
        <f t="shared" si="2"/>
        <v>133</v>
      </c>
      <c r="B143" s="175" t="str">
        <f>IFERROR(VLOOKUP(A143,Wallet!B:E,4,0),"")</f>
        <v/>
      </c>
      <c r="C143" s="168"/>
      <c r="D143" s="175" t="str">
        <f>IFERROR(VLOOKUP($A143,Wallet!$F:H,3,0),"")</f>
        <v/>
      </c>
      <c r="E143" s="168"/>
      <c r="F143" s="175" t="str">
        <f>IFERROR(VLOOKUP($A143,Wallet!$F:J,4,0),"")</f>
        <v>Client 209</v>
      </c>
      <c r="G143" s="95"/>
    </row>
    <row r="144" spans="1:7" ht="15.75" customHeight="1" x14ac:dyDescent="0.2">
      <c r="A144" s="95">
        <f t="shared" si="2"/>
        <v>134</v>
      </c>
      <c r="B144" s="175" t="str">
        <f>IFERROR(VLOOKUP(A144,Wallet!B:E,4,0),"")</f>
        <v/>
      </c>
      <c r="C144" s="168"/>
      <c r="D144" s="175" t="str">
        <f>IFERROR(VLOOKUP($A144,Wallet!$F:H,3,0),"")</f>
        <v/>
      </c>
      <c r="E144" s="168"/>
      <c r="F144" s="175" t="str">
        <f>IFERROR(VLOOKUP($A144,Wallet!$F:J,4,0),"")</f>
        <v>Client 210</v>
      </c>
      <c r="G144" s="95"/>
    </row>
    <row r="145" spans="1:7" ht="15.75" customHeight="1" x14ac:dyDescent="0.2">
      <c r="A145" s="95">
        <f t="shared" si="2"/>
        <v>135</v>
      </c>
      <c r="B145" s="175" t="str">
        <f>IFERROR(VLOOKUP(A145,Wallet!B:E,4,0),"")</f>
        <v/>
      </c>
      <c r="C145" s="168"/>
      <c r="D145" s="175" t="str">
        <f>IFERROR(VLOOKUP($A145,Wallet!$F:H,3,0),"")</f>
        <v/>
      </c>
      <c r="E145" s="168"/>
      <c r="F145" s="175" t="str">
        <f>IFERROR(VLOOKUP($A145,Wallet!$F:J,4,0),"")</f>
        <v>Client 211</v>
      </c>
      <c r="G145" s="95"/>
    </row>
    <row r="146" spans="1:7" ht="15.75" customHeight="1" x14ac:dyDescent="0.2">
      <c r="A146" s="95">
        <f t="shared" si="2"/>
        <v>136</v>
      </c>
      <c r="B146" s="175" t="str">
        <f>IFERROR(VLOOKUP(A146,Wallet!B:E,4,0),"")</f>
        <v/>
      </c>
      <c r="C146" s="168"/>
      <c r="D146" s="175" t="str">
        <f>IFERROR(VLOOKUP($A146,Wallet!$F:H,3,0),"")</f>
        <v/>
      </c>
      <c r="E146" s="168"/>
      <c r="F146" s="175" t="str">
        <f>IFERROR(VLOOKUP($A146,Wallet!$F:J,4,0),"")</f>
        <v>Client 212</v>
      </c>
      <c r="G146" s="95"/>
    </row>
    <row r="147" spans="1:7" ht="15.75" customHeight="1" x14ac:dyDescent="0.2">
      <c r="A147" s="95">
        <f t="shared" si="2"/>
        <v>137</v>
      </c>
      <c r="B147" s="175" t="str">
        <f>IFERROR(VLOOKUP(A147,Wallet!B:E,4,0),"")</f>
        <v/>
      </c>
      <c r="C147" s="168"/>
      <c r="D147" s="175" t="str">
        <f>IFERROR(VLOOKUP($A147,Wallet!$F:H,3,0),"")</f>
        <v/>
      </c>
      <c r="E147" s="168"/>
      <c r="F147" s="175" t="str">
        <f>IFERROR(VLOOKUP($A147,Wallet!$F:J,4,0),"")</f>
        <v>Client 213</v>
      </c>
      <c r="G147" s="95"/>
    </row>
    <row r="148" spans="1:7" ht="15.75" customHeight="1" x14ac:dyDescent="0.2">
      <c r="A148" s="95">
        <f t="shared" si="2"/>
        <v>138</v>
      </c>
      <c r="B148" s="175" t="str">
        <f>IFERROR(VLOOKUP(A148,Wallet!B:E,4,0),"")</f>
        <v/>
      </c>
      <c r="C148" s="168"/>
      <c r="D148" s="175" t="str">
        <f>IFERROR(VLOOKUP($A148,Wallet!$F:H,3,0),"")</f>
        <v/>
      </c>
      <c r="E148" s="168"/>
      <c r="F148" s="175" t="str">
        <f>IFERROR(VLOOKUP($A148,Wallet!$F:J,4,0),"")</f>
        <v>Client 214</v>
      </c>
      <c r="G148" s="95"/>
    </row>
    <row r="149" spans="1:7" ht="15.75" customHeight="1" x14ac:dyDescent="0.2">
      <c r="A149" s="95">
        <f t="shared" si="2"/>
        <v>139</v>
      </c>
      <c r="B149" s="175" t="str">
        <f>IFERROR(VLOOKUP(A149,Wallet!B:E,4,0),"")</f>
        <v/>
      </c>
      <c r="C149" s="168"/>
      <c r="D149" s="175" t="str">
        <f>IFERROR(VLOOKUP($A149,Wallet!$F:H,3,0),"")</f>
        <v/>
      </c>
      <c r="E149" s="168"/>
      <c r="F149" s="175" t="str">
        <f>IFERROR(VLOOKUP($A149,Wallet!$F:J,4,0),"")</f>
        <v>Client 215</v>
      </c>
      <c r="G149" s="95"/>
    </row>
    <row r="150" spans="1:7" ht="15.75" customHeight="1" x14ac:dyDescent="0.2">
      <c r="A150" s="95">
        <f t="shared" si="2"/>
        <v>140</v>
      </c>
      <c r="B150" s="175" t="str">
        <f>IFERROR(VLOOKUP(A150,Wallet!B:E,4,0),"")</f>
        <v/>
      </c>
      <c r="C150" s="168"/>
      <c r="D150" s="175" t="str">
        <f>IFERROR(VLOOKUP($A150,Wallet!$F:H,3,0),"")</f>
        <v/>
      </c>
      <c r="E150" s="168"/>
      <c r="F150" s="175" t="str">
        <f>IFERROR(VLOOKUP($A150,Wallet!$F:J,4,0),"")</f>
        <v>Client 216</v>
      </c>
      <c r="G150" s="95"/>
    </row>
    <row r="151" spans="1:7" ht="15.75" customHeight="1" x14ac:dyDescent="0.2">
      <c r="A151" s="95">
        <f t="shared" si="2"/>
        <v>141</v>
      </c>
      <c r="B151" s="175" t="str">
        <f>IFERROR(VLOOKUP(A151,Wallet!B:E,4,0),"")</f>
        <v/>
      </c>
      <c r="C151" s="168"/>
      <c r="D151" s="175" t="str">
        <f>IFERROR(VLOOKUP($A151,Wallet!$F:H,3,0),"")</f>
        <v/>
      </c>
      <c r="E151" s="168"/>
      <c r="F151" s="175" t="str">
        <f>IFERROR(VLOOKUP($A151,Wallet!$F:J,4,0),"")</f>
        <v>Client 217</v>
      </c>
      <c r="G151" s="95"/>
    </row>
    <row r="152" spans="1:7" ht="15.75" customHeight="1" x14ac:dyDescent="0.2">
      <c r="A152" s="95">
        <f t="shared" si="2"/>
        <v>142</v>
      </c>
      <c r="B152" s="175" t="str">
        <f>IFERROR(VLOOKUP(A152,Wallet!B:E,4,0),"")</f>
        <v/>
      </c>
      <c r="C152" s="168"/>
      <c r="D152" s="175" t="str">
        <f>IFERROR(VLOOKUP($A152,Wallet!$F:H,3,0),"")</f>
        <v/>
      </c>
      <c r="E152" s="168"/>
      <c r="F152" s="175" t="str">
        <f>IFERROR(VLOOKUP($A152,Wallet!$F:J,4,0),"")</f>
        <v>Client 218</v>
      </c>
      <c r="G152" s="95"/>
    </row>
    <row r="153" spans="1:7" ht="15.75" customHeight="1" x14ac:dyDescent="0.2">
      <c r="A153" s="95">
        <f t="shared" si="2"/>
        <v>143</v>
      </c>
      <c r="B153" s="175" t="str">
        <f>IFERROR(VLOOKUP(A153,Wallet!B:E,4,0),"")</f>
        <v/>
      </c>
      <c r="C153" s="168"/>
      <c r="D153" s="175" t="str">
        <f>IFERROR(VLOOKUP($A153,Wallet!$F:H,3,0),"")</f>
        <v/>
      </c>
      <c r="E153" s="168"/>
      <c r="F153" s="175" t="str">
        <f>IFERROR(VLOOKUP($A153,Wallet!$F:J,4,0),"")</f>
        <v>Client 219</v>
      </c>
      <c r="G153" s="95"/>
    </row>
    <row r="154" spans="1:7" ht="15.75" customHeight="1" x14ac:dyDescent="0.2">
      <c r="A154" s="95">
        <f t="shared" si="2"/>
        <v>144</v>
      </c>
      <c r="B154" s="175" t="str">
        <f>IFERROR(VLOOKUP(A154,Wallet!B:E,4,0),"")</f>
        <v/>
      </c>
      <c r="C154" s="168"/>
      <c r="D154" s="175" t="str">
        <f>IFERROR(VLOOKUP($A154,Wallet!$F:H,3,0),"")</f>
        <v/>
      </c>
      <c r="E154" s="168"/>
      <c r="F154" s="175" t="str">
        <f>IFERROR(VLOOKUP($A154,Wallet!$F:J,4,0),"")</f>
        <v>Client 220</v>
      </c>
      <c r="G154" s="95"/>
    </row>
    <row r="155" spans="1:7" ht="15.75" customHeight="1" x14ac:dyDescent="0.2">
      <c r="A155" s="95">
        <f t="shared" si="2"/>
        <v>145</v>
      </c>
      <c r="B155" s="175" t="str">
        <f>IFERROR(VLOOKUP(A155,Wallet!B:E,4,0),"")</f>
        <v/>
      </c>
      <c r="C155" s="168"/>
      <c r="D155" s="175" t="str">
        <f>IFERROR(VLOOKUP($A155,Wallet!$F:H,3,0),"")</f>
        <v/>
      </c>
      <c r="E155" s="168"/>
      <c r="F155" s="175" t="str">
        <f>IFERROR(VLOOKUP($A155,Wallet!$F:J,4,0),"")</f>
        <v>Client 221</v>
      </c>
      <c r="G155" s="95"/>
    </row>
    <row r="156" spans="1:7" ht="15.75" customHeight="1" x14ac:dyDescent="0.2">
      <c r="A156" s="95">
        <f t="shared" si="2"/>
        <v>146</v>
      </c>
      <c r="B156" s="175" t="str">
        <f>IFERROR(VLOOKUP(A156,Wallet!B:E,4,0),"")</f>
        <v/>
      </c>
      <c r="C156" s="168"/>
      <c r="D156" s="175" t="str">
        <f>IFERROR(VLOOKUP($A156,Wallet!$F:H,3,0),"")</f>
        <v/>
      </c>
      <c r="E156" s="168"/>
      <c r="F156" s="175" t="str">
        <f>IFERROR(VLOOKUP($A156,Wallet!$F:J,4,0),"")</f>
        <v>Client 222</v>
      </c>
      <c r="G156" s="95"/>
    </row>
    <row r="157" spans="1:7" ht="15.75" customHeight="1" x14ac:dyDescent="0.2">
      <c r="A157" s="95">
        <f t="shared" si="2"/>
        <v>147</v>
      </c>
      <c r="B157" s="175" t="str">
        <f>IFERROR(VLOOKUP(A157,Wallet!B:E,4,0),"")</f>
        <v/>
      </c>
      <c r="C157" s="168"/>
      <c r="D157" s="175" t="str">
        <f>IFERROR(VLOOKUP($A157,Wallet!$F:H,3,0),"")</f>
        <v/>
      </c>
      <c r="E157" s="168"/>
      <c r="F157" s="175" t="str">
        <f>IFERROR(VLOOKUP($A157,Wallet!$F:J,4,0),"")</f>
        <v>Client 223</v>
      </c>
      <c r="G157" s="95"/>
    </row>
    <row r="158" spans="1:7" ht="15.75" customHeight="1" x14ac:dyDescent="0.2">
      <c r="A158" s="95">
        <f t="shared" si="2"/>
        <v>148</v>
      </c>
      <c r="B158" s="175" t="str">
        <f>IFERROR(VLOOKUP(A158,Wallet!B:E,4,0),"")</f>
        <v/>
      </c>
      <c r="C158" s="168"/>
      <c r="D158" s="175" t="str">
        <f>IFERROR(VLOOKUP($A158,Wallet!$F:H,3,0),"")</f>
        <v/>
      </c>
      <c r="E158" s="168"/>
      <c r="F158" s="175" t="str">
        <f>IFERROR(VLOOKUP($A158,Wallet!$F:J,4,0),"")</f>
        <v>Client 224</v>
      </c>
      <c r="G158" s="95"/>
    </row>
    <row r="159" spans="1:7" ht="15.75" customHeight="1" x14ac:dyDescent="0.2">
      <c r="A159" s="95">
        <f t="shared" si="2"/>
        <v>149</v>
      </c>
      <c r="B159" s="175" t="str">
        <f>IFERROR(VLOOKUP(A159,Wallet!B:E,4,0),"")</f>
        <v/>
      </c>
      <c r="C159" s="168"/>
      <c r="D159" s="175" t="str">
        <f>IFERROR(VLOOKUP($A159,Wallet!$F:H,3,0),"")</f>
        <v/>
      </c>
      <c r="E159" s="168"/>
      <c r="F159" s="175" t="str">
        <f>IFERROR(VLOOKUP($A159,Wallet!$F:J,4,0),"")</f>
        <v>Client 225</v>
      </c>
      <c r="G159" s="95"/>
    </row>
    <row r="160" spans="1:7" ht="15.75" customHeight="1" x14ac:dyDescent="0.2">
      <c r="A160" s="95">
        <f t="shared" si="2"/>
        <v>150</v>
      </c>
      <c r="B160" s="175" t="str">
        <f>IFERROR(VLOOKUP(A160,Wallet!B:E,4,0),"")</f>
        <v/>
      </c>
      <c r="C160" s="168"/>
      <c r="D160" s="175" t="str">
        <f>IFERROR(VLOOKUP($A160,Wallet!$F:H,3,0),"")</f>
        <v/>
      </c>
      <c r="E160" s="168"/>
      <c r="F160" s="175" t="str">
        <f>IFERROR(VLOOKUP($A160,Wallet!$F:J,4,0),"")</f>
        <v>Client 226</v>
      </c>
      <c r="G160" s="95"/>
    </row>
    <row r="161" spans="1:7" ht="15.75" customHeight="1" x14ac:dyDescent="0.2">
      <c r="A161" s="95">
        <f t="shared" si="2"/>
        <v>151</v>
      </c>
      <c r="B161" s="175" t="str">
        <f>IFERROR(VLOOKUP(A161,Wallet!B:E,4,0),"")</f>
        <v/>
      </c>
      <c r="C161" s="168"/>
      <c r="D161" s="175" t="str">
        <f>IFERROR(VLOOKUP($A161,Wallet!$F:H,3,0),"")</f>
        <v/>
      </c>
      <c r="E161" s="168"/>
      <c r="F161" s="175" t="str">
        <f>IFERROR(VLOOKUP($A161,Wallet!$F:J,4,0),"")</f>
        <v>Client 227</v>
      </c>
      <c r="G161" s="95"/>
    </row>
    <row r="162" spans="1:7" ht="15.75" customHeight="1" x14ac:dyDescent="0.2">
      <c r="A162" s="95">
        <f t="shared" si="2"/>
        <v>152</v>
      </c>
      <c r="B162" s="175" t="str">
        <f>IFERROR(VLOOKUP(A162,Wallet!B:E,4,0),"")</f>
        <v/>
      </c>
      <c r="C162" s="168"/>
      <c r="D162" s="175" t="str">
        <f>IFERROR(VLOOKUP($A162,Wallet!$F:H,3,0),"")</f>
        <v/>
      </c>
      <c r="E162" s="168"/>
      <c r="F162" s="175" t="str">
        <f>IFERROR(VLOOKUP($A162,Wallet!$F:J,4,0),"")</f>
        <v>Client 228</v>
      </c>
      <c r="G162" s="95"/>
    </row>
    <row r="163" spans="1:7" ht="15.75" customHeight="1" x14ac:dyDescent="0.2">
      <c r="A163" s="95">
        <f t="shared" si="2"/>
        <v>153</v>
      </c>
      <c r="B163" s="175" t="str">
        <f>IFERROR(VLOOKUP(A163,Wallet!B:E,4,0),"")</f>
        <v/>
      </c>
      <c r="C163" s="168"/>
      <c r="D163" s="175" t="str">
        <f>IFERROR(VLOOKUP($A163,Wallet!$F:H,3,0),"")</f>
        <v/>
      </c>
      <c r="E163" s="168"/>
      <c r="F163" s="175" t="str">
        <f>IFERROR(VLOOKUP($A163,Wallet!$F:J,4,0),"")</f>
        <v>Client 229</v>
      </c>
      <c r="G163" s="95"/>
    </row>
    <row r="164" spans="1:7" ht="15.75" customHeight="1" x14ac:dyDescent="0.2">
      <c r="A164" s="95">
        <f t="shared" si="2"/>
        <v>154</v>
      </c>
      <c r="B164" s="175" t="str">
        <f>IFERROR(VLOOKUP(A164,Wallet!B:E,4,0),"")</f>
        <v/>
      </c>
      <c r="C164" s="168"/>
      <c r="D164" s="175" t="str">
        <f>IFERROR(VLOOKUP($A164,Wallet!$F:H,3,0),"")</f>
        <v/>
      </c>
      <c r="E164" s="168"/>
      <c r="F164" s="175" t="str">
        <f>IFERROR(VLOOKUP($A164,Wallet!$F:J,4,0),"")</f>
        <v>Client 230</v>
      </c>
      <c r="G164" s="95"/>
    </row>
    <row r="165" spans="1:7" ht="15.75" customHeight="1" x14ac:dyDescent="0.2">
      <c r="A165" s="95">
        <f t="shared" si="2"/>
        <v>155</v>
      </c>
      <c r="B165" s="175" t="str">
        <f>IFERROR(VLOOKUP(A165,Wallet!B:E,4,0),"")</f>
        <v/>
      </c>
      <c r="C165" s="168"/>
      <c r="D165" s="175" t="str">
        <f>IFERROR(VLOOKUP($A165,Wallet!$F:H,3,0),"")</f>
        <v/>
      </c>
      <c r="E165" s="168"/>
      <c r="F165" s="175" t="str">
        <f>IFERROR(VLOOKUP($A165,Wallet!$F:J,4,0),"")</f>
        <v>Client 231</v>
      </c>
      <c r="G165" s="95"/>
    </row>
    <row r="166" spans="1:7" ht="15.75" customHeight="1" x14ac:dyDescent="0.2">
      <c r="A166" s="95">
        <f t="shared" si="2"/>
        <v>156</v>
      </c>
      <c r="B166" s="175" t="str">
        <f>IFERROR(VLOOKUP(A166,Wallet!B:E,4,0),"")</f>
        <v/>
      </c>
      <c r="C166" s="168"/>
      <c r="D166" s="175" t="str">
        <f>IFERROR(VLOOKUP($A166,Wallet!$F:H,3,0),"")</f>
        <v/>
      </c>
      <c r="E166" s="168"/>
      <c r="F166" s="175" t="str">
        <f>IFERROR(VLOOKUP($A166,Wallet!$F:J,4,0),"")</f>
        <v>Client 232</v>
      </c>
      <c r="G166" s="95"/>
    </row>
    <row r="167" spans="1:7" ht="15.75" customHeight="1" x14ac:dyDescent="0.2">
      <c r="A167" s="95">
        <f t="shared" si="2"/>
        <v>157</v>
      </c>
      <c r="B167" s="175" t="str">
        <f>IFERROR(VLOOKUP(A167,Wallet!B:E,4,0),"")</f>
        <v/>
      </c>
      <c r="C167" s="168"/>
      <c r="D167" s="175" t="str">
        <f>IFERROR(VLOOKUP($A167,Wallet!$F:H,3,0),"")</f>
        <v/>
      </c>
      <c r="E167" s="168"/>
      <c r="F167" s="175" t="str">
        <f>IFERROR(VLOOKUP($A167,Wallet!$F:J,4,0),"")</f>
        <v>Client 233</v>
      </c>
      <c r="G167" s="95"/>
    </row>
    <row r="168" spans="1:7" ht="15.75" customHeight="1" x14ac:dyDescent="0.2">
      <c r="A168" s="95">
        <f t="shared" si="2"/>
        <v>158</v>
      </c>
      <c r="B168" s="175" t="str">
        <f>IFERROR(VLOOKUP(A168,Wallet!B:E,4,0),"")</f>
        <v/>
      </c>
      <c r="C168" s="168"/>
      <c r="D168" s="175" t="str">
        <f>IFERROR(VLOOKUP($A168,Wallet!$F:H,3,0),"")</f>
        <v/>
      </c>
      <c r="E168" s="168"/>
      <c r="F168" s="175" t="str">
        <f>IFERROR(VLOOKUP($A168,Wallet!$F:J,4,0),"")</f>
        <v>Client 234</v>
      </c>
      <c r="G168" s="95"/>
    </row>
    <row r="169" spans="1:7" ht="15.75" customHeight="1" x14ac:dyDescent="0.2">
      <c r="A169" s="95">
        <f t="shared" si="2"/>
        <v>159</v>
      </c>
      <c r="B169" s="175" t="str">
        <f>IFERROR(VLOOKUP(A169,Wallet!B:E,4,0),"")</f>
        <v/>
      </c>
      <c r="C169" s="168"/>
      <c r="D169" s="175" t="str">
        <f>IFERROR(VLOOKUP($A169,Wallet!$F:H,3,0),"")</f>
        <v/>
      </c>
      <c r="E169" s="168"/>
      <c r="F169" s="175" t="str">
        <f>IFERROR(VLOOKUP($A169,Wallet!$F:J,4,0),"")</f>
        <v>Client 235</v>
      </c>
      <c r="G169" s="95"/>
    </row>
    <row r="170" spans="1:7" ht="15.75" customHeight="1" x14ac:dyDescent="0.2">
      <c r="A170" s="95">
        <f t="shared" si="2"/>
        <v>160</v>
      </c>
      <c r="B170" s="175" t="str">
        <f>IFERROR(VLOOKUP(A170,Wallet!B:E,4,0),"")</f>
        <v/>
      </c>
      <c r="C170" s="168"/>
      <c r="D170" s="175" t="str">
        <f>IFERROR(VLOOKUP($A170,Wallet!$F:H,3,0),"")</f>
        <v/>
      </c>
      <c r="E170" s="168"/>
      <c r="F170" s="175" t="str">
        <f>IFERROR(VLOOKUP($A170,Wallet!$F:J,4,0),"")</f>
        <v>Client 236</v>
      </c>
      <c r="G170" s="95"/>
    </row>
    <row r="171" spans="1:7" ht="15.75" customHeight="1" x14ac:dyDescent="0.2">
      <c r="A171" s="95">
        <f t="shared" si="2"/>
        <v>161</v>
      </c>
      <c r="B171" s="175" t="str">
        <f>IFERROR(VLOOKUP(A171,Wallet!B:E,4,0),"")</f>
        <v/>
      </c>
      <c r="C171" s="168"/>
      <c r="D171" s="175" t="str">
        <f>IFERROR(VLOOKUP($A171,Wallet!$F:H,3,0),"")</f>
        <v/>
      </c>
      <c r="E171" s="168"/>
      <c r="F171" s="175" t="str">
        <f>IFERROR(VLOOKUP($A171,Wallet!$F:J,4,0),"")</f>
        <v>Client 237</v>
      </c>
      <c r="G171" s="95"/>
    </row>
    <row r="172" spans="1:7" ht="15.75" customHeight="1" x14ac:dyDescent="0.2">
      <c r="A172" s="95">
        <f t="shared" si="2"/>
        <v>162</v>
      </c>
      <c r="B172" s="175" t="str">
        <f>IFERROR(VLOOKUP(A172,Wallet!B:E,4,0),"")</f>
        <v/>
      </c>
      <c r="C172" s="168"/>
      <c r="D172" s="175" t="str">
        <f>IFERROR(VLOOKUP($A172,Wallet!$F:H,3,0),"")</f>
        <v/>
      </c>
      <c r="E172" s="168"/>
      <c r="F172" s="175" t="str">
        <f>IFERROR(VLOOKUP($A172,Wallet!$F:J,4,0),"")</f>
        <v>Client 238</v>
      </c>
      <c r="G172" s="95"/>
    </row>
    <row r="173" spans="1:7" ht="15.75" customHeight="1" x14ac:dyDescent="0.2">
      <c r="A173" s="95">
        <f t="shared" si="2"/>
        <v>163</v>
      </c>
      <c r="B173" s="175" t="str">
        <f>IFERROR(VLOOKUP(A173,Wallet!B:E,4,0),"")</f>
        <v/>
      </c>
      <c r="C173" s="168"/>
      <c r="D173" s="175" t="str">
        <f>IFERROR(VLOOKUP($A173,Wallet!$F:H,3,0),"")</f>
        <v/>
      </c>
      <c r="E173" s="168"/>
      <c r="F173" s="175" t="str">
        <f>IFERROR(VLOOKUP($A173,Wallet!$F:J,4,0),"")</f>
        <v>Client 239</v>
      </c>
      <c r="G173" s="95"/>
    </row>
    <row r="174" spans="1:7" ht="15.75" customHeight="1" x14ac:dyDescent="0.2">
      <c r="A174" s="95">
        <f t="shared" si="2"/>
        <v>164</v>
      </c>
      <c r="B174" s="175" t="str">
        <f>IFERROR(VLOOKUP(A174,Wallet!B:E,4,0),"")</f>
        <v/>
      </c>
      <c r="C174" s="168"/>
      <c r="D174" s="175" t="str">
        <f>IFERROR(VLOOKUP($A174,Wallet!$F:H,3,0),"")</f>
        <v/>
      </c>
      <c r="E174" s="168"/>
      <c r="F174" s="175" t="str">
        <f>IFERROR(VLOOKUP($A174,Wallet!$F:J,4,0),"")</f>
        <v>Client 240</v>
      </c>
      <c r="G174" s="95"/>
    </row>
    <row r="175" spans="1:7" ht="15.75" customHeight="1" x14ac:dyDescent="0.2">
      <c r="A175" s="95">
        <f t="shared" si="2"/>
        <v>165</v>
      </c>
      <c r="B175" s="175" t="str">
        <f>IFERROR(VLOOKUP(A175,Wallet!B:E,4,0),"")</f>
        <v/>
      </c>
      <c r="C175" s="168"/>
      <c r="D175" s="175" t="str">
        <f>IFERROR(VLOOKUP($A175,Wallet!$F:H,3,0),"")</f>
        <v/>
      </c>
      <c r="E175" s="168"/>
      <c r="F175" s="175" t="str">
        <f>IFERROR(VLOOKUP($A175,Wallet!$F:J,4,0),"")</f>
        <v>Client 241</v>
      </c>
      <c r="G175" s="95"/>
    </row>
    <row r="176" spans="1:7" ht="15.75" customHeight="1" x14ac:dyDescent="0.2">
      <c r="A176" s="95">
        <f t="shared" si="2"/>
        <v>166</v>
      </c>
      <c r="B176" s="175" t="str">
        <f>IFERROR(VLOOKUP(A176,Wallet!B:E,4,0),"")</f>
        <v/>
      </c>
      <c r="C176" s="168"/>
      <c r="D176" s="175" t="str">
        <f>IFERROR(VLOOKUP($A176,Wallet!$F:H,3,0),"")</f>
        <v/>
      </c>
      <c r="E176" s="168"/>
      <c r="F176" s="175" t="str">
        <f>IFERROR(VLOOKUP($A176,Wallet!$F:J,4,0),"")</f>
        <v>Client 242</v>
      </c>
      <c r="G176" s="95"/>
    </row>
    <row r="177" spans="1:7" ht="15.75" customHeight="1" x14ac:dyDescent="0.2">
      <c r="A177" s="95">
        <f t="shared" si="2"/>
        <v>167</v>
      </c>
      <c r="B177" s="175" t="str">
        <f>IFERROR(VLOOKUP(A177,Wallet!B:E,4,0),"")</f>
        <v/>
      </c>
      <c r="C177" s="168"/>
      <c r="D177" s="175" t="str">
        <f>IFERROR(VLOOKUP($A177,Wallet!$F:H,3,0),"")</f>
        <v/>
      </c>
      <c r="E177" s="168"/>
      <c r="F177" s="175" t="str">
        <f>IFERROR(VLOOKUP($A177,Wallet!$F:J,4,0),"")</f>
        <v>Client 243</v>
      </c>
      <c r="G177" s="95"/>
    </row>
    <row r="178" spans="1:7" ht="15.75" customHeight="1" x14ac:dyDescent="0.2">
      <c r="A178" s="95">
        <f t="shared" si="2"/>
        <v>168</v>
      </c>
      <c r="B178" s="175" t="str">
        <f>IFERROR(VLOOKUP(A178,Wallet!B:E,4,0),"")</f>
        <v/>
      </c>
      <c r="C178" s="168"/>
      <c r="D178" s="175" t="str">
        <f>IFERROR(VLOOKUP($A178,Wallet!$F:H,3,0),"")</f>
        <v/>
      </c>
      <c r="E178" s="168"/>
      <c r="F178" s="175" t="str">
        <f>IFERROR(VLOOKUP($A178,Wallet!$F:J,4,0),"")</f>
        <v>Client 244</v>
      </c>
      <c r="G178" s="95"/>
    </row>
    <row r="179" spans="1:7" ht="15.75" customHeight="1" x14ac:dyDescent="0.2">
      <c r="A179" s="95">
        <f t="shared" si="2"/>
        <v>169</v>
      </c>
      <c r="B179" s="175" t="str">
        <f>IFERROR(VLOOKUP(A179,Wallet!B:E,4,0),"")</f>
        <v/>
      </c>
      <c r="C179" s="168"/>
      <c r="D179" s="175" t="str">
        <f>IFERROR(VLOOKUP($A179,Wallet!$F:H,3,0),"")</f>
        <v/>
      </c>
      <c r="E179" s="168"/>
      <c r="F179" s="175" t="str">
        <f>IFERROR(VLOOKUP($A179,Wallet!$F:J,4,0),"")</f>
        <v>Client 245</v>
      </c>
      <c r="G179" s="95"/>
    </row>
    <row r="180" spans="1:7" ht="15.75" customHeight="1" x14ac:dyDescent="0.2">
      <c r="A180" s="95">
        <f t="shared" si="2"/>
        <v>170</v>
      </c>
      <c r="B180" s="175" t="str">
        <f>IFERROR(VLOOKUP(A180,Wallet!B:E,4,0),"")</f>
        <v/>
      </c>
      <c r="C180" s="168"/>
      <c r="D180" s="175" t="str">
        <f>IFERROR(VLOOKUP($A180,Wallet!$F:H,3,0),"")</f>
        <v/>
      </c>
      <c r="E180" s="168"/>
      <c r="F180" s="175" t="str">
        <f>IFERROR(VLOOKUP($A180,Wallet!$F:J,4,0),"")</f>
        <v>Client 246</v>
      </c>
      <c r="G180" s="95"/>
    </row>
    <row r="181" spans="1:7" ht="15.75" customHeight="1" x14ac:dyDescent="0.2">
      <c r="A181" s="95">
        <f t="shared" si="2"/>
        <v>171</v>
      </c>
      <c r="B181" s="175" t="str">
        <f>IFERROR(VLOOKUP(A181,Wallet!B:E,4,0),"")</f>
        <v/>
      </c>
      <c r="C181" s="168"/>
      <c r="D181" s="175" t="str">
        <f>IFERROR(VLOOKUP($A181,Wallet!$F:H,3,0),"")</f>
        <v/>
      </c>
      <c r="E181" s="168"/>
      <c r="F181" s="175" t="str">
        <f>IFERROR(VLOOKUP($A181,Wallet!$F:J,4,0),"")</f>
        <v>Client 247</v>
      </c>
      <c r="G181" s="95"/>
    </row>
    <row r="182" spans="1:7" ht="15.75" customHeight="1" x14ac:dyDescent="0.2">
      <c r="A182" s="95">
        <f t="shared" si="2"/>
        <v>172</v>
      </c>
      <c r="B182" s="175" t="str">
        <f>IFERROR(VLOOKUP(A182,Wallet!B:E,4,0),"")</f>
        <v/>
      </c>
      <c r="C182" s="168"/>
      <c r="D182" s="175" t="str">
        <f>IFERROR(VLOOKUP($A182,Wallet!$F:H,3,0),"")</f>
        <v/>
      </c>
      <c r="E182" s="168"/>
      <c r="F182" s="175" t="str">
        <f>IFERROR(VLOOKUP($A182,Wallet!$F:J,4,0),"")</f>
        <v>Client 248</v>
      </c>
      <c r="G182" s="95"/>
    </row>
    <row r="183" spans="1:7" ht="15.75" customHeight="1" x14ac:dyDescent="0.2">
      <c r="A183" s="95">
        <f t="shared" si="2"/>
        <v>173</v>
      </c>
      <c r="B183" s="175" t="str">
        <f>IFERROR(VLOOKUP(A183,Wallet!B:E,4,0),"")</f>
        <v/>
      </c>
      <c r="C183" s="168"/>
      <c r="D183" s="175" t="str">
        <f>IFERROR(VLOOKUP($A183,Wallet!$F:H,3,0),"")</f>
        <v/>
      </c>
      <c r="E183" s="168"/>
      <c r="F183" s="175" t="str">
        <f>IFERROR(VLOOKUP($A183,Wallet!$F:J,4,0),"")</f>
        <v>Client 249</v>
      </c>
      <c r="G183" s="95"/>
    </row>
    <row r="184" spans="1:7" ht="15.75" customHeight="1" x14ac:dyDescent="0.2">
      <c r="A184" s="95">
        <f t="shared" si="2"/>
        <v>174</v>
      </c>
      <c r="B184" s="175" t="str">
        <f>IFERROR(VLOOKUP(A184,Wallet!B:E,4,0),"")</f>
        <v/>
      </c>
      <c r="C184" s="168"/>
      <c r="D184" s="175" t="str">
        <f>IFERROR(VLOOKUP($A184,Wallet!$F:H,3,0),"")</f>
        <v/>
      </c>
      <c r="E184" s="168"/>
      <c r="F184" s="175" t="str">
        <f>IFERROR(VLOOKUP($A184,Wallet!$F:J,4,0),"")</f>
        <v>Client 250</v>
      </c>
      <c r="G184" s="95"/>
    </row>
    <row r="185" spans="1:7" ht="15.75" customHeight="1" x14ac:dyDescent="0.2">
      <c r="A185" s="95">
        <f t="shared" si="2"/>
        <v>175</v>
      </c>
      <c r="B185" s="175" t="str">
        <f>IFERROR(VLOOKUP(A185,Wallet!B:E,4,0),"")</f>
        <v/>
      </c>
      <c r="C185" s="168"/>
      <c r="D185" s="175" t="str">
        <f>IFERROR(VLOOKUP($A185,Wallet!$F:H,3,0),"")</f>
        <v/>
      </c>
      <c r="E185" s="168"/>
      <c r="F185" s="175" t="str">
        <f>IFERROR(VLOOKUP($A185,Wallet!$F:J,4,0),"")</f>
        <v>Client 251</v>
      </c>
      <c r="G185" s="95"/>
    </row>
    <row r="186" spans="1:7" ht="15.75" customHeight="1" x14ac:dyDescent="0.2">
      <c r="A186" s="95">
        <f t="shared" si="2"/>
        <v>176</v>
      </c>
      <c r="B186" s="175" t="str">
        <f>IFERROR(VLOOKUP(A186,Wallet!B:E,4,0),"")</f>
        <v/>
      </c>
      <c r="C186" s="168"/>
      <c r="D186" s="175" t="str">
        <f>IFERROR(VLOOKUP($A186,Wallet!$F:H,3,0),"")</f>
        <v/>
      </c>
      <c r="E186" s="168"/>
      <c r="F186" s="175" t="str">
        <f>IFERROR(VLOOKUP($A186,Wallet!$F:J,4,0),"")</f>
        <v>Client 252</v>
      </c>
      <c r="G186" s="95"/>
    </row>
    <row r="187" spans="1:7" ht="15.75" customHeight="1" x14ac:dyDescent="0.2">
      <c r="A187" s="95">
        <f t="shared" si="2"/>
        <v>177</v>
      </c>
      <c r="B187" s="175" t="str">
        <f>IFERROR(VLOOKUP(A187,Wallet!B:E,4,0),"")</f>
        <v/>
      </c>
      <c r="C187" s="168"/>
      <c r="D187" s="175" t="str">
        <f>IFERROR(VLOOKUP($A187,Wallet!$F:H,3,0),"")</f>
        <v/>
      </c>
      <c r="E187" s="168"/>
      <c r="F187" s="175" t="str">
        <f>IFERROR(VLOOKUP($A187,Wallet!$F:J,4,0),"")</f>
        <v>Client 253</v>
      </c>
      <c r="G187" s="95"/>
    </row>
    <row r="188" spans="1:7" ht="15.75" customHeight="1" x14ac:dyDescent="0.2">
      <c r="A188" s="95">
        <f t="shared" si="2"/>
        <v>178</v>
      </c>
      <c r="B188" s="175" t="str">
        <f>IFERROR(VLOOKUP(A188,Wallet!B:E,4,0),"")</f>
        <v/>
      </c>
      <c r="C188" s="168"/>
      <c r="D188" s="175" t="str">
        <f>IFERROR(VLOOKUP($A188,Wallet!$F:H,3,0),"")</f>
        <v/>
      </c>
      <c r="E188" s="168"/>
      <c r="F188" s="175" t="str">
        <f>IFERROR(VLOOKUP($A188,Wallet!$F:J,4,0),"")</f>
        <v>Client 254</v>
      </c>
      <c r="G188" s="95"/>
    </row>
    <row r="189" spans="1:7" ht="15.75" customHeight="1" x14ac:dyDescent="0.2">
      <c r="A189" s="95">
        <f t="shared" si="2"/>
        <v>179</v>
      </c>
      <c r="B189" s="175" t="str">
        <f>IFERROR(VLOOKUP(A189,Wallet!B:E,4,0),"")</f>
        <v/>
      </c>
      <c r="C189" s="168"/>
      <c r="D189" s="175" t="str">
        <f>IFERROR(VLOOKUP($A189,Wallet!$F:H,3,0),"")</f>
        <v/>
      </c>
      <c r="E189" s="168"/>
      <c r="F189" s="175" t="str">
        <f>IFERROR(VLOOKUP($A189,Wallet!$F:J,4,0),"")</f>
        <v>Client 255</v>
      </c>
      <c r="G189" s="95"/>
    </row>
    <row r="190" spans="1:7" ht="15.75" customHeight="1" x14ac:dyDescent="0.2">
      <c r="A190" s="95">
        <f t="shared" si="2"/>
        <v>180</v>
      </c>
      <c r="B190" s="175" t="str">
        <f>IFERROR(VLOOKUP(A190,Wallet!B:E,4,0),"")</f>
        <v/>
      </c>
      <c r="C190" s="168"/>
      <c r="D190" s="175" t="str">
        <f>IFERROR(VLOOKUP($A190,Wallet!$F:H,3,0),"")</f>
        <v/>
      </c>
      <c r="E190" s="168"/>
      <c r="F190" s="175" t="str">
        <f>IFERROR(VLOOKUP($A190,Wallet!$F:J,4,0),"")</f>
        <v>Client 256</v>
      </c>
      <c r="G190" s="95"/>
    </row>
    <row r="191" spans="1:7" ht="15.75" customHeight="1" x14ac:dyDescent="0.2">
      <c r="A191" s="95">
        <f t="shared" si="2"/>
        <v>181</v>
      </c>
      <c r="B191" s="175" t="str">
        <f>IFERROR(VLOOKUP(A191,Wallet!B:E,4,0),"")</f>
        <v/>
      </c>
      <c r="C191" s="168"/>
      <c r="D191" s="175" t="str">
        <f>IFERROR(VLOOKUP($A191,Wallet!$F:H,3,0),"")</f>
        <v/>
      </c>
      <c r="E191" s="168"/>
      <c r="F191" s="175" t="str">
        <f>IFERROR(VLOOKUP($A191,Wallet!$F:J,4,0),"")</f>
        <v>Client 257</v>
      </c>
      <c r="G191" s="95"/>
    </row>
    <row r="192" spans="1:7" ht="15.75" customHeight="1" x14ac:dyDescent="0.2">
      <c r="A192" s="95">
        <f t="shared" si="2"/>
        <v>182</v>
      </c>
      <c r="B192" s="175" t="str">
        <f>IFERROR(VLOOKUP(A192,Wallet!B:E,4,0),"")</f>
        <v/>
      </c>
      <c r="C192" s="168"/>
      <c r="D192" s="175" t="str">
        <f>IFERROR(VLOOKUP($A192,Wallet!$F:H,3,0),"")</f>
        <v/>
      </c>
      <c r="E192" s="168"/>
      <c r="F192" s="175" t="str">
        <f>IFERROR(VLOOKUP($A192,Wallet!$F:J,4,0),"")</f>
        <v>Client 258</v>
      </c>
      <c r="G192" s="95"/>
    </row>
    <row r="193" spans="1:7" ht="15.75" customHeight="1" x14ac:dyDescent="0.2">
      <c r="A193" s="95">
        <f t="shared" si="2"/>
        <v>183</v>
      </c>
      <c r="B193" s="175" t="str">
        <f>IFERROR(VLOOKUP(A193,Wallet!B:E,4,0),"")</f>
        <v/>
      </c>
      <c r="C193" s="168"/>
      <c r="D193" s="175" t="str">
        <f>IFERROR(VLOOKUP($A193,Wallet!$F:H,3,0),"")</f>
        <v/>
      </c>
      <c r="E193" s="168"/>
      <c r="F193" s="175" t="str">
        <f>IFERROR(VLOOKUP($A193,Wallet!$F:J,4,0),"")</f>
        <v>Client 259</v>
      </c>
      <c r="G193" s="95"/>
    </row>
    <row r="194" spans="1:7" ht="15.75" customHeight="1" x14ac:dyDescent="0.2">
      <c r="A194" s="95">
        <f t="shared" si="2"/>
        <v>184</v>
      </c>
      <c r="B194" s="175" t="str">
        <f>IFERROR(VLOOKUP(A194,Wallet!B:E,4,0),"")</f>
        <v/>
      </c>
      <c r="C194" s="168"/>
      <c r="D194" s="175" t="str">
        <f>IFERROR(VLOOKUP($A194,Wallet!$F:H,3,0),"")</f>
        <v/>
      </c>
      <c r="E194" s="168"/>
      <c r="F194" s="175" t="str">
        <f>IFERROR(VLOOKUP($A194,Wallet!$F:J,4,0),"")</f>
        <v>Client 260</v>
      </c>
      <c r="G194" s="95"/>
    </row>
    <row r="195" spans="1:7" ht="15.75" customHeight="1" x14ac:dyDescent="0.2">
      <c r="A195" s="95">
        <f t="shared" si="2"/>
        <v>185</v>
      </c>
      <c r="B195" s="175" t="str">
        <f>IFERROR(VLOOKUP(A195,Wallet!B:E,4,0),"")</f>
        <v/>
      </c>
      <c r="C195" s="168"/>
      <c r="D195" s="175" t="str">
        <f>IFERROR(VLOOKUP($A195,Wallet!$F:H,3,0),"")</f>
        <v/>
      </c>
      <c r="E195" s="168"/>
      <c r="F195" s="175" t="str">
        <f>IFERROR(VLOOKUP($A195,Wallet!$F:J,4,0),"")</f>
        <v>Client 261</v>
      </c>
      <c r="G195" s="95"/>
    </row>
    <row r="196" spans="1:7" ht="15.75" customHeight="1" x14ac:dyDescent="0.2">
      <c r="A196" s="95">
        <f t="shared" si="2"/>
        <v>186</v>
      </c>
      <c r="B196" s="175" t="str">
        <f>IFERROR(VLOOKUP(A196,Wallet!B:E,4,0),"")</f>
        <v/>
      </c>
      <c r="C196" s="168"/>
      <c r="D196" s="175" t="str">
        <f>IFERROR(VLOOKUP($A196,Wallet!$F:H,3,0),"")</f>
        <v/>
      </c>
      <c r="E196" s="168"/>
      <c r="F196" s="175" t="str">
        <f>IFERROR(VLOOKUP($A196,Wallet!$F:J,4,0),"")</f>
        <v>Client 262</v>
      </c>
      <c r="G196" s="95"/>
    </row>
    <row r="197" spans="1:7" ht="15.75" customHeight="1" x14ac:dyDescent="0.2">
      <c r="A197" s="95">
        <f t="shared" si="2"/>
        <v>187</v>
      </c>
      <c r="B197" s="175" t="str">
        <f>IFERROR(VLOOKUP(A197,Wallet!B:E,4,0),"")</f>
        <v/>
      </c>
      <c r="C197" s="168"/>
      <c r="D197" s="175" t="str">
        <f>IFERROR(VLOOKUP($A197,Wallet!$F:H,3,0),"")</f>
        <v/>
      </c>
      <c r="E197" s="168"/>
      <c r="F197" s="175" t="str">
        <f>IFERROR(VLOOKUP($A197,Wallet!$F:J,4,0),"")</f>
        <v>Client 263</v>
      </c>
      <c r="G197" s="95"/>
    </row>
    <row r="198" spans="1:7" ht="15.75" customHeight="1" x14ac:dyDescent="0.2">
      <c r="A198" s="95">
        <f t="shared" si="2"/>
        <v>188</v>
      </c>
      <c r="B198" s="175" t="str">
        <f>IFERROR(VLOOKUP(A198,Wallet!B:E,4,0),"")</f>
        <v/>
      </c>
      <c r="C198" s="168"/>
      <c r="D198" s="175" t="str">
        <f>IFERROR(VLOOKUP($A198,Wallet!$F:H,3,0),"")</f>
        <v/>
      </c>
      <c r="E198" s="168"/>
      <c r="F198" s="175" t="str">
        <f>IFERROR(VLOOKUP($A198,Wallet!$F:J,4,0),"")</f>
        <v>Client 264</v>
      </c>
      <c r="G198" s="95"/>
    </row>
    <row r="199" spans="1:7" ht="15.75" customHeight="1" x14ac:dyDescent="0.2">
      <c r="A199" s="95">
        <f t="shared" si="2"/>
        <v>189</v>
      </c>
      <c r="B199" s="175" t="str">
        <f>IFERROR(VLOOKUP(A199,Wallet!B:E,4,0),"")</f>
        <v/>
      </c>
      <c r="C199" s="168"/>
      <c r="D199" s="175" t="str">
        <f>IFERROR(VLOOKUP($A199,Wallet!$F:H,3,0),"")</f>
        <v/>
      </c>
      <c r="E199" s="168"/>
      <c r="F199" s="175" t="str">
        <f>IFERROR(VLOOKUP($A199,Wallet!$F:J,4,0),"")</f>
        <v>Client 265</v>
      </c>
      <c r="G199" s="95"/>
    </row>
    <row r="200" spans="1:7" ht="15.75" customHeight="1" x14ac:dyDescent="0.2">
      <c r="A200" s="95">
        <f t="shared" si="2"/>
        <v>190</v>
      </c>
      <c r="B200" s="175" t="str">
        <f>IFERROR(VLOOKUP(A200,Wallet!B:E,4,0),"")</f>
        <v/>
      </c>
      <c r="C200" s="168"/>
      <c r="D200" s="175" t="str">
        <f>IFERROR(VLOOKUP($A200,Wallet!$F:H,3,0),"")</f>
        <v/>
      </c>
      <c r="E200" s="168"/>
      <c r="F200" s="175" t="str">
        <f>IFERROR(VLOOKUP($A200,Wallet!$F:J,4,0),"")</f>
        <v>Client 266</v>
      </c>
      <c r="G200" s="95"/>
    </row>
    <row r="201" spans="1:7" ht="15.75" customHeight="1" x14ac:dyDescent="0.2">
      <c r="A201" s="95">
        <f t="shared" si="2"/>
        <v>191</v>
      </c>
      <c r="B201" s="175" t="str">
        <f>IFERROR(VLOOKUP(A201,Wallet!B:E,4,0),"")</f>
        <v/>
      </c>
      <c r="C201" s="168"/>
      <c r="D201" s="175" t="str">
        <f>IFERROR(VLOOKUP($A201,Wallet!$F:H,3,0),"")</f>
        <v/>
      </c>
      <c r="E201" s="168"/>
      <c r="F201" s="175" t="str">
        <f>IFERROR(VLOOKUP($A201,Wallet!$F:J,4,0),"")</f>
        <v>Client 267</v>
      </c>
      <c r="G201" s="95"/>
    </row>
    <row r="202" spans="1:7" ht="15.75" customHeight="1" x14ac:dyDescent="0.2">
      <c r="A202" s="95">
        <f t="shared" si="2"/>
        <v>192</v>
      </c>
      <c r="B202" s="175" t="str">
        <f>IFERROR(VLOOKUP(A202,Wallet!B:E,4,0),"")</f>
        <v/>
      </c>
      <c r="C202" s="168"/>
      <c r="D202" s="175" t="str">
        <f>IFERROR(VLOOKUP($A202,Wallet!$F:H,3,0),"")</f>
        <v/>
      </c>
      <c r="E202" s="168"/>
      <c r="F202" s="175" t="str">
        <f>IFERROR(VLOOKUP($A202,Wallet!$F:J,4,0),"")</f>
        <v>Client 268</v>
      </c>
      <c r="G202" s="95"/>
    </row>
    <row r="203" spans="1:7" ht="15.75" customHeight="1" x14ac:dyDescent="0.2">
      <c r="A203" s="95">
        <f t="shared" si="2"/>
        <v>193</v>
      </c>
      <c r="B203" s="175" t="str">
        <f>IFERROR(VLOOKUP(A203,Wallet!B:E,4,0),"")</f>
        <v/>
      </c>
      <c r="C203" s="168"/>
      <c r="D203" s="175" t="str">
        <f>IFERROR(VLOOKUP($A203,Wallet!$F:H,3,0),"")</f>
        <v/>
      </c>
      <c r="E203" s="168"/>
      <c r="F203" s="175" t="str">
        <f>IFERROR(VLOOKUP($A203,Wallet!$F:J,4,0),"")</f>
        <v>Client 269</v>
      </c>
      <c r="G203" s="95"/>
    </row>
    <row r="204" spans="1:7" ht="15.75" customHeight="1" x14ac:dyDescent="0.2">
      <c r="A204" s="95">
        <f t="shared" si="2"/>
        <v>194</v>
      </c>
      <c r="B204" s="175" t="str">
        <f>IFERROR(VLOOKUP(A204,Wallet!B:E,4,0),"")</f>
        <v/>
      </c>
      <c r="C204" s="168"/>
      <c r="D204" s="175" t="str">
        <f>IFERROR(VLOOKUP($A204,Wallet!$F:H,3,0),"")</f>
        <v/>
      </c>
      <c r="E204" s="168"/>
      <c r="F204" s="175" t="str">
        <f>IFERROR(VLOOKUP($A204,Wallet!$F:J,4,0),"")</f>
        <v>Client 270</v>
      </c>
      <c r="G204" s="95"/>
    </row>
    <row r="205" spans="1:7" ht="15.75" customHeight="1" x14ac:dyDescent="0.2">
      <c r="A205" s="95">
        <f t="shared" ref="A205:A268" si="3">1+A204</f>
        <v>195</v>
      </c>
      <c r="B205" s="175" t="str">
        <f>IFERROR(VLOOKUP(A205,Wallet!B:E,4,0),"")</f>
        <v/>
      </c>
      <c r="C205" s="168"/>
      <c r="D205" s="175" t="str">
        <f>IFERROR(VLOOKUP($A205,Wallet!$F:H,3,0),"")</f>
        <v/>
      </c>
      <c r="E205" s="168"/>
      <c r="F205" s="175" t="str">
        <f>IFERROR(VLOOKUP($A205,Wallet!$F:J,4,0),"")</f>
        <v>Client 271</v>
      </c>
      <c r="G205" s="95"/>
    </row>
    <row r="206" spans="1:7" ht="15.75" customHeight="1" x14ac:dyDescent="0.2">
      <c r="A206" s="95">
        <f t="shared" si="3"/>
        <v>196</v>
      </c>
      <c r="B206" s="175" t="str">
        <f>IFERROR(VLOOKUP(A206,Wallet!B:E,4,0),"")</f>
        <v/>
      </c>
      <c r="C206" s="168"/>
      <c r="D206" s="175" t="str">
        <f>IFERROR(VLOOKUP($A206,Wallet!$F:H,3,0),"")</f>
        <v/>
      </c>
      <c r="E206" s="168"/>
      <c r="F206" s="175" t="str">
        <f>IFERROR(VLOOKUP($A206,Wallet!$F:J,4,0),"")</f>
        <v>Client 272</v>
      </c>
      <c r="G206" s="95"/>
    </row>
    <row r="207" spans="1:7" ht="15.75" customHeight="1" x14ac:dyDescent="0.2">
      <c r="A207" s="95">
        <f t="shared" si="3"/>
        <v>197</v>
      </c>
      <c r="B207" s="175" t="str">
        <f>IFERROR(VLOOKUP(A207,Wallet!B:E,4,0),"")</f>
        <v/>
      </c>
      <c r="C207" s="168"/>
      <c r="D207" s="175" t="str">
        <f>IFERROR(VLOOKUP($A207,Wallet!$F:H,3,0),"")</f>
        <v/>
      </c>
      <c r="E207" s="168"/>
      <c r="F207" s="175">
        <f>IFERROR(VLOOKUP($A207,Wallet!$F:J,4,0),"")</f>
        <v>0</v>
      </c>
      <c r="G207" s="95"/>
    </row>
    <row r="208" spans="1:7" ht="15.75" customHeight="1" x14ac:dyDescent="0.2">
      <c r="A208" s="95">
        <f t="shared" si="3"/>
        <v>198</v>
      </c>
      <c r="B208" s="175" t="str">
        <f>IFERROR(VLOOKUP(A208,Wallet!B:E,4,0),"")</f>
        <v/>
      </c>
      <c r="C208" s="168"/>
      <c r="D208" s="175" t="str">
        <f>IFERROR(VLOOKUP($A208,Wallet!$F:H,3,0),"")</f>
        <v/>
      </c>
      <c r="E208" s="168"/>
      <c r="F208" s="175">
        <f>IFERROR(VLOOKUP($A208,Wallet!$F:J,4,0),"")</f>
        <v>0</v>
      </c>
      <c r="G208" s="95"/>
    </row>
    <row r="209" spans="1:7" ht="15.75" customHeight="1" x14ac:dyDescent="0.2">
      <c r="A209" s="95">
        <f t="shared" si="3"/>
        <v>199</v>
      </c>
      <c r="B209" s="175" t="str">
        <f>IFERROR(VLOOKUP(A209,Wallet!B:E,4,0),"")</f>
        <v/>
      </c>
      <c r="C209" s="168"/>
      <c r="D209" s="175" t="str">
        <f>IFERROR(VLOOKUP($A209,Wallet!$F:H,3,0),"")</f>
        <v/>
      </c>
      <c r="E209" s="168"/>
      <c r="F209" s="175">
        <f>IFERROR(VLOOKUP($A209,Wallet!$F:J,4,0),"")</f>
        <v>0</v>
      </c>
      <c r="G209" s="95"/>
    </row>
    <row r="210" spans="1:7" ht="15.75" customHeight="1" x14ac:dyDescent="0.2">
      <c r="A210" s="95">
        <f t="shared" si="3"/>
        <v>200</v>
      </c>
      <c r="B210" s="175" t="str">
        <f>IFERROR(VLOOKUP(A210,Wallet!B:E,4,0),"")</f>
        <v/>
      </c>
      <c r="C210" s="168"/>
      <c r="D210" s="175" t="str">
        <f>IFERROR(VLOOKUP($A210,Wallet!$F:H,3,0),"")</f>
        <v/>
      </c>
      <c r="E210" s="168"/>
      <c r="F210" s="175">
        <f>IFERROR(VLOOKUP($A210,Wallet!$F:J,4,0),"")</f>
        <v>0</v>
      </c>
      <c r="G210" s="95"/>
    </row>
    <row r="211" spans="1:7" ht="15.75" customHeight="1" x14ac:dyDescent="0.2">
      <c r="A211" s="95">
        <f t="shared" si="3"/>
        <v>201</v>
      </c>
      <c r="B211" s="175" t="str">
        <f>IFERROR(VLOOKUP(A211,Wallet!B:E,4,0),"")</f>
        <v/>
      </c>
      <c r="C211" s="168"/>
      <c r="D211" s="175" t="str">
        <f>IFERROR(VLOOKUP($A211,Wallet!$F:H,3,0),"")</f>
        <v/>
      </c>
      <c r="E211" s="168"/>
      <c r="F211" s="175">
        <f>IFERROR(VLOOKUP($A211,Wallet!$F:J,4,0),"")</f>
        <v>0</v>
      </c>
      <c r="G211" s="95"/>
    </row>
    <row r="212" spans="1:7" ht="15.75" customHeight="1" x14ac:dyDescent="0.2">
      <c r="A212" s="95">
        <f t="shared" si="3"/>
        <v>202</v>
      </c>
      <c r="B212" s="175" t="str">
        <f>IFERROR(VLOOKUP(A212,Wallet!B:E,4,0),"")</f>
        <v/>
      </c>
      <c r="C212" s="168"/>
      <c r="D212" s="175" t="str">
        <f>IFERROR(VLOOKUP($A212,Wallet!$F:H,3,0),"")</f>
        <v/>
      </c>
      <c r="E212" s="168"/>
      <c r="F212" s="175">
        <f>IFERROR(VLOOKUP($A212,Wallet!$F:J,4,0),"")</f>
        <v>0</v>
      </c>
      <c r="G212" s="95"/>
    </row>
    <row r="213" spans="1:7" ht="15.75" customHeight="1" x14ac:dyDescent="0.2">
      <c r="A213" s="95">
        <f t="shared" si="3"/>
        <v>203</v>
      </c>
      <c r="B213" s="175" t="str">
        <f>IFERROR(VLOOKUP(A213,Wallet!B:E,4,0),"")</f>
        <v/>
      </c>
      <c r="C213" s="168"/>
      <c r="D213" s="175" t="str">
        <f>IFERROR(VLOOKUP($A213,Wallet!$F:H,3,0),"")</f>
        <v/>
      </c>
      <c r="E213" s="168"/>
      <c r="F213" s="175" t="str">
        <f>IFERROR(VLOOKUP($A213,Wallet!$F:J,4,0),"")</f>
        <v/>
      </c>
      <c r="G213" s="95"/>
    </row>
    <row r="214" spans="1:7" ht="15.75" customHeight="1" x14ac:dyDescent="0.2">
      <c r="A214" s="95">
        <f t="shared" si="3"/>
        <v>204</v>
      </c>
      <c r="B214" s="175" t="str">
        <f>IFERROR(VLOOKUP(A214,Wallet!B:E,4,0),"")</f>
        <v/>
      </c>
      <c r="C214" s="168"/>
      <c r="D214" s="175" t="str">
        <f>IFERROR(VLOOKUP($A214,Wallet!$F:H,3,0),"")</f>
        <v/>
      </c>
      <c r="E214" s="168"/>
      <c r="F214" s="175" t="str">
        <f>IFERROR(VLOOKUP($A214,Wallet!$F:J,4,0),"")</f>
        <v/>
      </c>
      <c r="G214" s="95"/>
    </row>
    <row r="215" spans="1:7" ht="15.75" customHeight="1" x14ac:dyDescent="0.2">
      <c r="A215" s="95">
        <f t="shared" si="3"/>
        <v>205</v>
      </c>
      <c r="B215" s="175" t="str">
        <f>IFERROR(VLOOKUP(A215,Wallet!B:E,4,0),"")</f>
        <v/>
      </c>
      <c r="C215" s="168"/>
      <c r="D215" s="175" t="str">
        <f>IFERROR(VLOOKUP($A215,Wallet!$F:H,3,0),"")</f>
        <v/>
      </c>
      <c r="E215" s="168"/>
      <c r="F215" s="175" t="str">
        <f>IFERROR(VLOOKUP($A215,Wallet!$F:J,4,0),"")</f>
        <v/>
      </c>
      <c r="G215" s="95"/>
    </row>
    <row r="216" spans="1:7" ht="15.75" customHeight="1" x14ac:dyDescent="0.2">
      <c r="A216" s="95">
        <f t="shared" si="3"/>
        <v>206</v>
      </c>
      <c r="B216" s="175" t="str">
        <f>IFERROR(VLOOKUP(A216,Wallet!B:E,4,0),"")</f>
        <v/>
      </c>
      <c r="C216" s="168"/>
      <c r="D216" s="175" t="str">
        <f>IFERROR(VLOOKUP($A216,Wallet!$F:H,3,0),"")</f>
        <v/>
      </c>
      <c r="E216" s="168"/>
      <c r="F216" s="175" t="str">
        <f>IFERROR(VLOOKUP($A216,Wallet!$F:J,4,0),"")</f>
        <v/>
      </c>
      <c r="G216" s="95"/>
    </row>
    <row r="217" spans="1:7" ht="15.75" customHeight="1" x14ac:dyDescent="0.2">
      <c r="A217" s="95">
        <f t="shared" si="3"/>
        <v>207</v>
      </c>
      <c r="B217" s="175" t="str">
        <f>IFERROR(VLOOKUP(A217,Wallet!B:E,4,0),"")</f>
        <v/>
      </c>
      <c r="C217" s="168"/>
      <c r="D217" s="175" t="str">
        <f>IFERROR(VLOOKUP($A217,Wallet!$F:H,3,0),"")</f>
        <v/>
      </c>
      <c r="E217" s="168"/>
      <c r="F217" s="175" t="str">
        <f>IFERROR(VLOOKUP($A217,Wallet!$F:J,4,0),"")</f>
        <v/>
      </c>
      <c r="G217" s="95"/>
    </row>
    <row r="218" spans="1:7" ht="15.75" customHeight="1" x14ac:dyDescent="0.2">
      <c r="A218" s="95">
        <f t="shared" si="3"/>
        <v>208</v>
      </c>
      <c r="B218" s="175" t="str">
        <f>IFERROR(VLOOKUP(A218,Wallet!B:E,4,0),"")</f>
        <v/>
      </c>
      <c r="C218" s="168"/>
      <c r="D218" s="175" t="str">
        <f>IFERROR(VLOOKUP($A218,Wallet!$F:H,3,0),"")</f>
        <v/>
      </c>
      <c r="E218" s="168"/>
      <c r="F218" s="175" t="str">
        <f>IFERROR(VLOOKUP($A218,Wallet!$F:J,4,0),"")</f>
        <v/>
      </c>
      <c r="G218" s="95"/>
    </row>
    <row r="219" spans="1:7" ht="15.75" customHeight="1" x14ac:dyDescent="0.2">
      <c r="A219" s="95">
        <f t="shared" si="3"/>
        <v>209</v>
      </c>
      <c r="B219" s="175" t="str">
        <f>IFERROR(VLOOKUP(A219,Wallet!B:E,4,0),"")</f>
        <v/>
      </c>
      <c r="C219" s="168"/>
      <c r="D219" s="175" t="str">
        <f>IFERROR(VLOOKUP($A219,Wallet!$F:H,3,0),"")</f>
        <v/>
      </c>
      <c r="E219" s="168"/>
      <c r="F219" s="175" t="str">
        <f>IFERROR(VLOOKUP($A219,Wallet!$F:J,4,0),"")</f>
        <v/>
      </c>
      <c r="G219" s="95"/>
    </row>
    <row r="220" spans="1:7" ht="15.75" customHeight="1" x14ac:dyDescent="0.2">
      <c r="A220" s="95">
        <f t="shared" si="3"/>
        <v>210</v>
      </c>
      <c r="B220" s="175" t="str">
        <f>IFERROR(VLOOKUP(A220,Wallet!B:E,4,0),"")</f>
        <v/>
      </c>
      <c r="C220" s="168"/>
      <c r="D220" s="175" t="str">
        <f>IFERROR(VLOOKUP($A220,Wallet!$F:H,3,0),"")</f>
        <v/>
      </c>
      <c r="E220" s="168"/>
      <c r="F220" s="175" t="str">
        <f>IFERROR(VLOOKUP($A220,Wallet!$F:J,4,0),"")</f>
        <v/>
      </c>
      <c r="G220" s="95"/>
    </row>
    <row r="221" spans="1:7" ht="15.75" customHeight="1" x14ac:dyDescent="0.2">
      <c r="A221" s="95">
        <f t="shared" si="3"/>
        <v>211</v>
      </c>
      <c r="B221" s="175" t="str">
        <f>IFERROR(VLOOKUP(A221,Wallet!B:E,4,0),"")</f>
        <v/>
      </c>
      <c r="C221" s="168"/>
      <c r="D221" s="175" t="str">
        <f>IFERROR(VLOOKUP($A221,Wallet!$F:H,3,0),"")</f>
        <v/>
      </c>
      <c r="E221" s="168"/>
      <c r="F221" s="175" t="str">
        <f>IFERROR(VLOOKUP($A221,Wallet!$F:J,4,0),"")</f>
        <v/>
      </c>
      <c r="G221" s="95"/>
    </row>
    <row r="222" spans="1:7" ht="15.75" customHeight="1" x14ac:dyDescent="0.2">
      <c r="A222" s="95">
        <f t="shared" si="3"/>
        <v>212</v>
      </c>
      <c r="B222" s="175" t="str">
        <f>IFERROR(VLOOKUP(A222,Wallet!B:E,4,0),"")</f>
        <v/>
      </c>
      <c r="C222" s="168"/>
      <c r="D222" s="175" t="str">
        <f>IFERROR(VLOOKUP($A222,Wallet!$F:H,3,0),"")</f>
        <v/>
      </c>
      <c r="E222" s="168"/>
      <c r="F222" s="175" t="str">
        <f>IFERROR(VLOOKUP($A222,Wallet!$F:J,4,0),"")</f>
        <v/>
      </c>
      <c r="G222" s="95"/>
    </row>
    <row r="223" spans="1:7" ht="15.75" customHeight="1" x14ac:dyDescent="0.2">
      <c r="A223" s="95">
        <f t="shared" si="3"/>
        <v>213</v>
      </c>
      <c r="B223" s="175" t="str">
        <f>IFERROR(VLOOKUP(A223,Wallet!B:E,4,0),"")</f>
        <v/>
      </c>
      <c r="C223" s="168"/>
      <c r="D223" s="175" t="str">
        <f>IFERROR(VLOOKUP($A223,Wallet!$F:H,3,0),"")</f>
        <v/>
      </c>
      <c r="E223" s="168"/>
      <c r="F223" s="175" t="str">
        <f>IFERROR(VLOOKUP($A223,Wallet!$F:J,4,0),"")</f>
        <v/>
      </c>
      <c r="G223" s="95"/>
    </row>
    <row r="224" spans="1:7" ht="15.75" customHeight="1" x14ac:dyDescent="0.2">
      <c r="A224" s="95">
        <f t="shared" si="3"/>
        <v>214</v>
      </c>
      <c r="B224" s="175" t="str">
        <f>IFERROR(VLOOKUP(A224,Wallet!B:E,4,0),"")</f>
        <v/>
      </c>
      <c r="C224" s="168"/>
      <c r="D224" s="175" t="str">
        <f>IFERROR(VLOOKUP($A224,Wallet!$F:H,3,0),"")</f>
        <v/>
      </c>
      <c r="E224" s="168"/>
      <c r="F224" s="175" t="str">
        <f>IFERROR(VLOOKUP($A224,Wallet!$F:J,4,0),"")</f>
        <v/>
      </c>
      <c r="G224" s="95"/>
    </row>
    <row r="225" spans="1:7" ht="15.75" customHeight="1" x14ac:dyDescent="0.2">
      <c r="A225" s="95">
        <f t="shared" si="3"/>
        <v>215</v>
      </c>
      <c r="B225" s="175" t="str">
        <f>IFERROR(VLOOKUP(A225,Wallet!B:E,4,0),"")</f>
        <v/>
      </c>
      <c r="C225" s="168"/>
      <c r="D225" s="175" t="str">
        <f>IFERROR(VLOOKUP($A225,Wallet!$F:H,3,0),"")</f>
        <v/>
      </c>
      <c r="E225" s="168"/>
      <c r="F225" s="175" t="str">
        <f>IFERROR(VLOOKUP($A225,Wallet!$F:J,4,0),"")</f>
        <v/>
      </c>
      <c r="G225" s="95"/>
    </row>
    <row r="226" spans="1:7" ht="15.75" customHeight="1" x14ac:dyDescent="0.2">
      <c r="A226" s="95">
        <f t="shared" si="3"/>
        <v>216</v>
      </c>
      <c r="B226" s="175" t="str">
        <f>IFERROR(VLOOKUP(A226,Wallet!B:E,4,0),"")</f>
        <v/>
      </c>
      <c r="C226" s="168"/>
      <c r="D226" s="175" t="str">
        <f>IFERROR(VLOOKUP($A226,Wallet!$F:H,3,0),"")</f>
        <v/>
      </c>
      <c r="E226" s="168"/>
      <c r="F226" s="175" t="str">
        <f>IFERROR(VLOOKUP($A226,Wallet!$F:J,4,0),"")</f>
        <v/>
      </c>
      <c r="G226" s="95"/>
    </row>
    <row r="227" spans="1:7" ht="15.75" customHeight="1" x14ac:dyDescent="0.2">
      <c r="A227" s="95">
        <f t="shared" si="3"/>
        <v>217</v>
      </c>
      <c r="B227" s="175" t="str">
        <f>IFERROR(VLOOKUP(A227,Wallet!B:E,4,0),"")</f>
        <v/>
      </c>
      <c r="C227" s="168"/>
      <c r="D227" s="175" t="str">
        <f>IFERROR(VLOOKUP($A227,Wallet!$F:H,3,0),"")</f>
        <v/>
      </c>
      <c r="E227" s="168"/>
      <c r="F227" s="175" t="str">
        <f>IFERROR(VLOOKUP($A227,Wallet!$F:J,4,0),"")</f>
        <v/>
      </c>
      <c r="G227" s="95"/>
    </row>
    <row r="228" spans="1:7" ht="15.75" customHeight="1" x14ac:dyDescent="0.2">
      <c r="A228" s="95">
        <f t="shared" si="3"/>
        <v>218</v>
      </c>
      <c r="B228" s="175" t="str">
        <f>IFERROR(VLOOKUP(A228,Wallet!B:E,4,0),"")</f>
        <v/>
      </c>
      <c r="C228" s="168"/>
      <c r="D228" s="175" t="str">
        <f>IFERROR(VLOOKUP($A228,Wallet!$F:H,3,0),"")</f>
        <v/>
      </c>
      <c r="E228" s="168"/>
      <c r="F228" s="175" t="str">
        <f>IFERROR(VLOOKUP($A228,Wallet!$F:J,4,0),"")</f>
        <v/>
      </c>
      <c r="G228" s="95"/>
    </row>
    <row r="229" spans="1:7" ht="15.75" customHeight="1" x14ac:dyDescent="0.2">
      <c r="A229" s="95">
        <f t="shared" si="3"/>
        <v>219</v>
      </c>
      <c r="B229" s="175" t="str">
        <f>IFERROR(VLOOKUP(A229,Wallet!B:E,4,0),"")</f>
        <v/>
      </c>
      <c r="C229" s="168"/>
      <c r="D229" s="175" t="str">
        <f>IFERROR(VLOOKUP($A229,Wallet!$F:H,3,0),"")</f>
        <v/>
      </c>
      <c r="E229" s="168"/>
      <c r="F229" s="175" t="str">
        <f>IFERROR(VLOOKUP($A229,Wallet!$F:J,4,0),"")</f>
        <v/>
      </c>
      <c r="G229" s="95"/>
    </row>
    <row r="230" spans="1:7" ht="15.75" customHeight="1" x14ac:dyDescent="0.2">
      <c r="A230" s="95">
        <f t="shared" si="3"/>
        <v>220</v>
      </c>
      <c r="B230" s="175" t="str">
        <f>IFERROR(VLOOKUP(A230,Wallet!B:E,4,0),"")</f>
        <v/>
      </c>
      <c r="C230" s="168"/>
      <c r="D230" s="175" t="str">
        <f>IFERROR(VLOOKUP($A230,Wallet!$F:H,3,0),"")</f>
        <v/>
      </c>
      <c r="E230" s="168"/>
      <c r="F230" s="175" t="str">
        <f>IFERROR(VLOOKUP($A230,Wallet!$F:J,4,0),"")</f>
        <v/>
      </c>
      <c r="G230" s="95"/>
    </row>
    <row r="231" spans="1:7" ht="15.75" customHeight="1" x14ac:dyDescent="0.2">
      <c r="A231" s="95">
        <f t="shared" si="3"/>
        <v>221</v>
      </c>
      <c r="B231" s="175" t="str">
        <f>IFERROR(VLOOKUP(A231,Wallet!B:E,4,0),"")</f>
        <v/>
      </c>
      <c r="C231" s="168"/>
      <c r="D231" s="175" t="str">
        <f>IFERROR(VLOOKUP($A231,Wallet!$F:H,3,0),"")</f>
        <v/>
      </c>
      <c r="E231" s="168"/>
      <c r="F231" s="175" t="str">
        <f>IFERROR(VLOOKUP($A231,Wallet!$F:J,4,0),"")</f>
        <v/>
      </c>
      <c r="G231" s="95"/>
    </row>
    <row r="232" spans="1:7" ht="15.75" customHeight="1" x14ac:dyDescent="0.2">
      <c r="A232" s="95">
        <f t="shared" si="3"/>
        <v>222</v>
      </c>
      <c r="B232" s="175" t="str">
        <f>IFERROR(VLOOKUP(A232,Wallet!B:E,4,0),"")</f>
        <v/>
      </c>
      <c r="C232" s="168"/>
      <c r="D232" s="175" t="str">
        <f>IFERROR(VLOOKUP($A232,Wallet!$F:H,3,0),"")</f>
        <v/>
      </c>
      <c r="E232" s="168"/>
      <c r="F232" s="175" t="str">
        <f>IFERROR(VLOOKUP($A232,Wallet!$F:J,4,0),"")</f>
        <v/>
      </c>
      <c r="G232" s="95"/>
    </row>
    <row r="233" spans="1:7" ht="15.75" customHeight="1" x14ac:dyDescent="0.2">
      <c r="A233" s="95">
        <f t="shared" si="3"/>
        <v>223</v>
      </c>
      <c r="B233" s="175" t="str">
        <f>IFERROR(VLOOKUP(A233,Wallet!B:E,4,0),"")</f>
        <v/>
      </c>
      <c r="C233" s="168"/>
      <c r="D233" s="175" t="str">
        <f>IFERROR(VLOOKUP($A233,Wallet!$F:H,3,0),"")</f>
        <v/>
      </c>
      <c r="E233" s="168"/>
      <c r="F233" s="175" t="str">
        <f>IFERROR(VLOOKUP($A233,Wallet!$F:J,4,0),"")</f>
        <v/>
      </c>
      <c r="G233" s="95"/>
    </row>
    <row r="234" spans="1:7" ht="15.75" customHeight="1" x14ac:dyDescent="0.2">
      <c r="A234" s="95">
        <f t="shared" si="3"/>
        <v>224</v>
      </c>
      <c r="B234" s="175" t="str">
        <f>IFERROR(VLOOKUP(A234,Wallet!B:E,4,0),"")</f>
        <v/>
      </c>
      <c r="C234" s="168"/>
      <c r="D234" s="175" t="str">
        <f>IFERROR(VLOOKUP($A234,Wallet!$F:H,3,0),"")</f>
        <v/>
      </c>
      <c r="E234" s="168"/>
      <c r="F234" s="175" t="str">
        <f>IFERROR(VLOOKUP($A234,Wallet!$F:J,4,0),"")</f>
        <v/>
      </c>
      <c r="G234" s="95"/>
    </row>
    <row r="235" spans="1:7" ht="15.75" customHeight="1" x14ac:dyDescent="0.2">
      <c r="A235" s="95">
        <f t="shared" si="3"/>
        <v>225</v>
      </c>
      <c r="B235" s="175" t="str">
        <f>IFERROR(VLOOKUP(A235,Wallet!B:E,4,0),"")</f>
        <v/>
      </c>
      <c r="C235" s="168"/>
      <c r="D235" s="175" t="str">
        <f>IFERROR(VLOOKUP($A235,Wallet!$F:H,3,0),"")</f>
        <v/>
      </c>
      <c r="E235" s="168"/>
      <c r="F235" s="175" t="str">
        <f>IFERROR(VLOOKUP($A235,Wallet!$F:J,4,0),"")</f>
        <v/>
      </c>
      <c r="G235" s="95"/>
    </row>
    <row r="236" spans="1:7" ht="15.75" customHeight="1" x14ac:dyDescent="0.2">
      <c r="A236" s="95">
        <f t="shared" si="3"/>
        <v>226</v>
      </c>
      <c r="B236" s="175" t="str">
        <f>IFERROR(VLOOKUP(A236,Wallet!B:E,4,0),"")</f>
        <v/>
      </c>
      <c r="C236" s="168"/>
      <c r="D236" s="175" t="str">
        <f>IFERROR(VLOOKUP($A236,Wallet!$F:H,3,0),"")</f>
        <v/>
      </c>
      <c r="E236" s="168"/>
      <c r="F236" s="175" t="str">
        <f>IFERROR(VLOOKUP($A236,Wallet!$F:J,4,0),"")</f>
        <v/>
      </c>
      <c r="G236" s="95"/>
    </row>
    <row r="237" spans="1:7" ht="15.75" customHeight="1" x14ac:dyDescent="0.2">
      <c r="A237" s="95">
        <f t="shared" si="3"/>
        <v>227</v>
      </c>
      <c r="B237" s="175" t="str">
        <f>IFERROR(VLOOKUP(A237,Wallet!B:E,4,0),"")</f>
        <v/>
      </c>
      <c r="C237" s="168"/>
      <c r="D237" s="175" t="str">
        <f>IFERROR(VLOOKUP($A237,Wallet!$F:H,3,0),"")</f>
        <v/>
      </c>
      <c r="E237" s="168"/>
      <c r="F237" s="175" t="str">
        <f>IFERROR(VLOOKUP($A237,Wallet!$F:J,4,0),"")</f>
        <v/>
      </c>
      <c r="G237" s="95"/>
    </row>
    <row r="238" spans="1:7" ht="15.75" customHeight="1" x14ac:dyDescent="0.2">
      <c r="A238" s="95">
        <f t="shared" si="3"/>
        <v>228</v>
      </c>
      <c r="B238" s="175" t="str">
        <f>IFERROR(VLOOKUP(A238,Wallet!B:E,4,0),"")</f>
        <v/>
      </c>
      <c r="C238" s="168"/>
      <c r="D238" s="175" t="str">
        <f>IFERROR(VLOOKUP($A238,Wallet!$F:H,3,0),"")</f>
        <v/>
      </c>
      <c r="E238" s="168"/>
      <c r="F238" s="175" t="str">
        <f>IFERROR(VLOOKUP($A238,Wallet!$F:J,4,0),"")</f>
        <v/>
      </c>
      <c r="G238" s="95"/>
    </row>
    <row r="239" spans="1:7" ht="15.75" customHeight="1" x14ac:dyDescent="0.2">
      <c r="A239" s="95">
        <f t="shared" si="3"/>
        <v>229</v>
      </c>
      <c r="B239" s="175" t="str">
        <f>IFERROR(VLOOKUP(A239,Wallet!B:E,4,0),"")</f>
        <v/>
      </c>
      <c r="C239" s="168"/>
      <c r="D239" s="175" t="str">
        <f>IFERROR(VLOOKUP($A239,Wallet!$F:H,3,0),"")</f>
        <v/>
      </c>
      <c r="E239" s="168"/>
      <c r="F239" s="175" t="str">
        <f>IFERROR(VLOOKUP($A239,Wallet!$F:J,4,0),"")</f>
        <v/>
      </c>
      <c r="G239" s="95"/>
    </row>
    <row r="240" spans="1:7" ht="15.75" customHeight="1" x14ac:dyDescent="0.2">
      <c r="A240" s="95">
        <f t="shared" si="3"/>
        <v>230</v>
      </c>
      <c r="B240" s="175" t="str">
        <f>IFERROR(VLOOKUP(A240,Wallet!B:E,4,0),"")</f>
        <v/>
      </c>
      <c r="C240" s="168"/>
      <c r="D240" s="175" t="str">
        <f>IFERROR(VLOOKUP($A240,Wallet!$F:H,3,0),"")</f>
        <v/>
      </c>
      <c r="E240" s="168"/>
      <c r="F240" s="175" t="str">
        <f>IFERROR(VLOOKUP($A240,Wallet!$F:J,4,0),"")</f>
        <v/>
      </c>
      <c r="G240" s="95"/>
    </row>
    <row r="241" spans="1:7" ht="15.75" customHeight="1" x14ac:dyDescent="0.2">
      <c r="A241" s="95">
        <f t="shared" si="3"/>
        <v>231</v>
      </c>
      <c r="B241" s="175" t="str">
        <f>IFERROR(VLOOKUP(A241,Wallet!B:E,4,0),"")</f>
        <v/>
      </c>
      <c r="C241" s="168"/>
      <c r="D241" s="175" t="str">
        <f>IFERROR(VLOOKUP($A241,Wallet!$F:H,3,0),"")</f>
        <v/>
      </c>
      <c r="E241" s="168"/>
      <c r="F241" s="175" t="str">
        <f>IFERROR(VLOOKUP($A241,Wallet!$F:J,4,0),"")</f>
        <v/>
      </c>
      <c r="G241" s="95"/>
    </row>
    <row r="242" spans="1:7" ht="15.75" customHeight="1" x14ac:dyDescent="0.2">
      <c r="A242" s="95">
        <f t="shared" si="3"/>
        <v>232</v>
      </c>
      <c r="B242" s="175" t="str">
        <f>IFERROR(VLOOKUP(A242,Wallet!B:E,4,0),"")</f>
        <v/>
      </c>
      <c r="C242" s="168"/>
      <c r="D242" s="175" t="str">
        <f>IFERROR(VLOOKUP($A242,Wallet!$F:H,3,0),"")</f>
        <v/>
      </c>
      <c r="E242" s="168"/>
      <c r="F242" s="175" t="str">
        <f>IFERROR(VLOOKUP($A242,Wallet!$F:J,4,0),"")</f>
        <v/>
      </c>
      <c r="G242" s="95"/>
    </row>
    <row r="243" spans="1:7" ht="15.75" customHeight="1" x14ac:dyDescent="0.2">
      <c r="A243" s="95">
        <f t="shared" si="3"/>
        <v>233</v>
      </c>
      <c r="B243" s="175" t="str">
        <f>IFERROR(VLOOKUP(A243,Wallet!B:E,4,0),"")</f>
        <v/>
      </c>
      <c r="C243" s="168"/>
      <c r="D243" s="175" t="str">
        <f>IFERROR(VLOOKUP($A243,Wallet!$F:H,3,0),"")</f>
        <v/>
      </c>
      <c r="E243" s="168"/>
      <c r="F243" s="175" t="str">
        <f>IFERROR(VLOOKUP($A243,Wallet!$F:J,4,0),"")</f>
        <v/>
      </c>
      <c r="G243" s="95"/>
    </row>
    <row r="244" spans="1:7" ht="15.75" customHeight="1" x14ac:dyDescent="0.2">
      <c r="A244" s="95">
        <f t="shared" si="3"/>
        <v>234</v>
      </c>
      <c r="B244" s="175" t="str">
        <f>IFERROR(VLOOKUP(A244,Wallet!B:E,4,0),"")</f>
        <v/>
      </c>
      <c r="C244" s="168"/>
      <c r="D244" s="175" t="str">
        <f>IFERROR(VLOOKUP($A244,Wallet!$F:H,3,0),"")</f>
        <v/>
      </c>
      <c r="E244" s="168"/>
      <c r="F244" s="175" t="str">
        <f>IFERROR(VLOOKUP($A244,Wallet!$F:J,4,0),"")</f>
        <v/>
      </c>
      <c r="G244" s="95"/>
    </row>
    <row r="245" spans="1:7" ht="15.75" customHeight="1" x14ac:dyDescent="0.2">
      <c r="A245" s="95">
        <f t="shared" si="3"/>
        <v>235</v>
      </c>
      <c r="B245" s="175" t="str">
        <f>IFERROR(VLOOKUP(A245,Wallet!B:E,4,0),"")</f>
        <v/>
      </c>
      <c r="C245" s="168"/>
      <c r="D245" s="175" t="str">
        <f>IFERROR(VLOOKUP($A245,Wallet!$F:H,3,0),"")</f>
        <v/>
      </c>
      <c r="E245" s="168"/>
      <c r="F245" s="175" t="str">
        <f>IFERROR(VLOOKUP($A245,Wallet!$F:J,4,0),"")</f>
        <v/>
      </c>
      <c r="G245" s="95"/>
    </row>
    <row r="246" spans="1:7" ht="15.75" customHeight="1" x14ac:dyDescent="0.2">
      <c r="A246" s="95">
        <f t="shared" si="3"/>
        <v>236</v>
      </c>
      <c r="B246" s="175" t="str">
        <f>IFERROR(VLOOKUP(A246,Wallet!B:E,4,0),"")</f>
        <v/>
      </c>
      <c r="C246" s="168"/>
      <c r="D246" s="175" t="str">
        <f>IFERROR(VLOOKUP($A246,Wallet!$F:H,3,0),"")</f>
        <v/>
      </c>
      <c r="E246" s="168"/>
      <c r="F246" s="175" t="str">
        <f>IFERROR(VLOOKUP($A246,Wallet!$F:J,4,0),"")</f>
        <v/>
      </c>
      <c r="G246" s="95"/>
    </row>
    <row r="247" spans="1:7" ht="15.75" customHeight="1" x14ac:dyDescent="0.2">
      <c r="A247" s="95">
        <f t="shared" si="3"/>
        <v>237</v>
      </c>
      <c r="B247" s="175" t="str">
        <f>IFERROR(VLOOKUP(A247,Wallet!B:E,4,0),"")</f>
        <v/>
      </c>
      <c r="C247" s="168"/>
      <c r="D247" s="175" t="str">
        <f>IFERROR(VLOOKUP($A247,Wallet!$F:H,3,0),"")</f>
        <v/>
      </c>
      <c r="E247" s="168"/>
      <c r="F247" s="175" t="str">
        <f>IFERROR(VLOOKUP($A247,Wallet!$F:J,4,0),"")</f>
        <v/>
      </c>
      <c r="G247" s="95"/>
    </row>
    <row r="248" spans="1:7" ht="15.75" customHeight="1" x14ac:dyDescent="0.2">
      <c r="A248" s="95">
        <f t="shared" si="3"/>
        <v>238</v>
      </c>
      <c r="B248" s="175" t="str">
        <f>IFERROR(VLOOKUP(A248,Wallet!B:E,4,0),"")</f>
        <v/>
      </c>
      <c r="C248" s="168"/>
      <c r="D248" s="175" t="str">
        <f>IFERROR(VLOOKUP($A248,Wallet!$F:H,3,0),"")</f>
        <v/>
      </c>
      <c r="E248" s="168"/>
      <c r="F248" s="175" t="str">
        <f>IFERROR(VLOOKUP($A248,Wallet!$F:J,4,0),"")</f>
        <v/>
      </c>
      <c r="G248" s="95"/>
    </row>
    <row r="249" spans="1:7" ht="15.75" customHeight="1" x14ac:dyDescent="0.2">
      <c r="A249" s="95">
        <f t="shared" si="3"/>
        <v>239</v>
      </c>
      <c r="B249" s="175" t="str">
        <f>IFERROR(VLOOKUP(A249,Wallet!B:E,4,0),"")</f>
        <v/>
      </c>
      <c r="C249" s="168"/>
      <c r="D249" s="175" t="str">
        <f>IFERROR(VLOOKUP($A249,Wallet!$F:H,3,0),"")</f>
        <v/>
      </c>
      <c r="E249" s="168"/>
      <c r="F249" s="175" t="str">
        <f>IFERROR(VLOOKUP($A249,Wallet!$F:J,4,0),"")</f>
        <v/>
      </c>
      <c r="G249" s="95"/>
    </row>
    <row r="250" spans="1:7" ht="15.75" customHeight="1" x14ac:dyDescent="0.2">
      <c r="A250" s="95">
        <f t="shared" si="3"/>
        <v>240</v>
      </c>
      <c r="B250" s="175" t="str">
        <f>IFERROR(VLOOKUP(A250,Wallet!B:E,4,0),"")</f>
        <v/>
      </c>
      <c r="C250" s="168"/>
      <c r="D250" s="175" t="str">
        <f>IFERROR(VLOOKUP($A250,Wallet!$F:H,3,0),"")</f>
        <v/>
      </c>
      <c r="E250" s="168"/>
      <c r="F250" s="175" t="str">
        <f>IFERROR(VLOOKUP($A250,Wallet!$F:J,4,0),"")</f>
        <v/>
      </c>
      <c r="G250" s="95"/>
    </row>
    <row r="251" spans="1:7" ht="15.75" customHeight="1" x14ac:dyDescent="0.2">
      <c r="A251" s="95">
        <f t="shared" si="3"/>
        <v>241</v>
      </c>
      <c r="B251" s="175" t="str">
        <f>IFERROR(VLOOKUP(A251,Wallet!B:E,4,0),"")</f>
        <v/>
      </c>
      <c r="C251" s="168"/>
      <c r="D251" s="175" t="str">
        <f>IFERROR(VLOOKUP($A251,Wallet!$F:H,3,0),"")</f>
        <v/>
      </c>
      <c r="E251" s="168"/>
      <c r="F251" s="175" t="str">
        <f>IFERROR(VLOOKUP($A251,Wallet!$F:J,4,0),"")</f>
        <v/>
      </c>
      <c r="G251" s="95"/>
    </row>
    <row r="252" spans="1:7" ht="15.75" customHeight="1" x14ac:dyDescent="0.2">
      <c r="A252" s="95">
        <f t="shared" si="3"/>
        <v>242</v>
      </c>
      <c r="B252" s="175" t="str">
        <f>IFERROR(VLOOKUP(A252,Wallet!B:E,4,0),"")</f>
        <v/>
      </c>
      <c r="C252" s="168"/>
      <c r="D252" s="175" t="str">
        <f>IFERROR(VLOOKUP($A252,Wallet!$F:H,3,0),"")</f>
        <v/>
      </c>
      <c r="E252" s="168"/>
      <c r="F252" s="175" t="str">
        <f>IFERROR(VLOOKUP($A252,Wallet!$F:J,4,0),"")</f>
        <v/>
      </c>
      <c r="G252" s="95"/>
    </row>
    <row r="253" spans="1:7" ht="15.75" customHeight="1" x14ac:dyDescent="0.2">
      <c r="A253" s="95">
        <f t="shared" si="3"/>
        <v>243</v>
      </c>
      <c r="B253" s="175" t="str">
        <f>IFERROR(VLOOKUP(A253,Wallet!B:E,4,0),"")</f>
        <v/>
      </c>
      <c r="C253" s="168"/>
      <c r="D253" s="175" t="str">
        <f>IFERROR(VLOOKUP($A253,Wallet!$F:H,3,0),"")</f>
        <v/>
      </c>
      <c r="E253" s="168"/>
      <c r="F253" s="175" t="str">
        <f>IFERROR(VLOOKUP($A253,Wallet!$F:J,4,0),"")</f>
        <v/>
      </c>
      <c r="G253" s="95"/>
    </row>
    <row r="254" spans="1:7" ht="15.75" customHeight="1" x14ac:dyDescent="0.2">
      <c r="A254" s="95">
        <f t="shared" si="3"/>
        <v>244</v>
      </c>
      <c r="B254" s="175" t="str">
        <f>IFERROR(VLOOKUP(A254,Wallet!B:E,4,0),"")</f>
        <v/>
      </c>
      <c r="C254" s="168"/>
      <c r="D254" s="175" t="str">
        <f>IFERROR(VLOOKUP($A254,Wallet!$F:H,3,0),"")</f>
        <v/>
      </c>
      <c r="E254" s="168"/>
      <c r="F254" s="175" t="str">
        <f>IFERROR(VLOOKUP($A254,Wallet!$F:J,4,0),"")</f>
        <v/>
      </c>
      <c r="G254" s="95"/>
    </row>
    <row r="255" spans="1:7" ht="15.75" customHeight="1" x14ac:dyDescent="0.2">
      <c r="A255" s="95">
        <f t="shared" si="3"/>
        <v>245</v>
      </c>
      <c r="B255" s="175" t="str">
        <f>IFERROR(VLOOKUP(A255,Wallet!B:E,4,0),"")</f>
        <v/>
      </c>
      <c r="C255" s="168"/>
      <c r="D255" s="175" t="str">
        <f>IFERROR(VLOOKUP($A255,Wallet!$F:H,3,0),"")</f>
        <v/>
      </c>
      <c r="E255" s="168"/>
      <c r="F255" s="175" t="str">
        <f>IFERROR(VLOOKUP($A255,Wallet!$F:J,4,0),"")</f>
        <v/>
      </c>
      <c r="G255" s="95"/>
    </row>
    <row r="256" spans="1:7" ht="15.75" customHeight="1" x14ac:dyDescent="0.2">
      <c r="A256" s="95">
        <f t="shared" si="3"/>
        <v>246</v>
      </c>
      <c r="B256" s="175" t="str">
        <f>IFERROR(VLOOKUP(A256,Wallet!B:E,4,0),"")</f>
        <v/>
      </c>
      <c r="C256" s="168"/>
      <c r="D256" s="175" t="str">
        <f>IFERROR(VLOOKUP($A256,Wallet!$F:H,3,0),"")</f>
        <v/>
      </c>
      <c r="E256" s="168"/>
      <c r="F256" s="175" t="str">
        <f>IFERROR(VLOOKUP($A256,Wallet!$F:J,4,0),"")</f>
        <v/>
      </c>
      <c r="G256" s="95"/>
    </row>
    <row r="257" spans="1:7" ht="15.75" customHeight="1" x14ac:dyDescent="0.2">
      <c r="A257" s="95">
        <f t="shared" si="3"/>
        <v>247</v>
      </c>
      <c r="B257" s="175" t="str">
        <f>IFERROR(VLOOKUP(A257,Wallet!B:E,4,0),"")</f>
        <v/>
      </c>
      <c r="C257" s="168"/>
      <c r="D257" s="175" t="str">
        <f>IFERROR(VLOOKUP($A257,Wallet!$F:H,3,0),"")</f>
        <v/>
      </c>
      <c r="E257" s="168"/>
      <c r="F257" s="175" t="str">
        <f>IFERROR(VLOOKUP($A257,Wallet!$F:J,4,0),"")</f>
        <v/>
      </c>
      <c r="G257" s="95"/>
    </row>
    <row r="258" spans="1:7" ht="15.75" customHeight="1" x14ac:dyDescent="0.2">
      <c r="A258" s="95">
        <f t="shared" si="3"/>
        <v>248</v>
      </c>
      <c r="B258" s="175" t="str">
        <f>IFERROR(VLOOKUP(A258,Wallet!B:E,4,0),"")</f>
        <v/>
      </c>
      <c r="C258" s="168"/>
      <c r="D258" s="175" t="str">
        <f>IFERROR(VLOOKUP($A258,Wallet!$F:H,3,0),"")</f>
        <v/>
      </c>
      <c r="E258" s="168"/>
      <c r="F258" s="175" t="str">
        <f>IFERROR(VLOOKUP($A258,Wallet!$F:J,4,0),"")</f>
        <v/>
      </c>
      <c r="G258" s="95"/>
    </row>
    <row r="259" spans="1:7" ht="15.75" customHeight="1" x14ac:dyDescent="0.2">
      <c r="A259" s="95">
        <f t="shared" si="3"/>
        <v>249</v>
      </c>
      <c r="B259" s="175" t="str">
        <f>IFERROR(VLOOKUP(A259,Wallet!B:E,4,0),"")</f>
        <v/>
      </c>
      <c r="C259" s="168"/>
      <c r="D259" s="175" t="str">
        <f>IFERROR(VLOOKUP($A259,Wallet!$F:H,3,0),"")</f>
        <v/>
      </c>
      <c r="E259" s="168"/>
      <c r="F259" s="175" t="str">
        <f>IFERROR(VLOOKUP($A259,Wallet!$F:J,4,0),"")</f>
        <v/>
      </c>
      <c r="G259" s="95"/>
    </row>
    <row r="260" spans="1:7" ht="15.75" customHeight="1" x14ac:dyDescent="0.2">
      <c r="A260" s="95">
        <f t="shared" si="3"/>
        <v>250</v>
      </c>
      <c r="B260" s="175" t="str">
        <f>IFERROR(VLOOKUP(A260,Wallet!B:E,4,0),"")</f>
        <v/>
      </c>
      <c r="C260" s="168"/>
      <c r="D260" s="175" t="str">
        <f>IFERROR(VLOOKUP($A260,Wallet!$F:H,3,0),"")</f>
        <v/>
      </c>
      <c r="E260" s="168"/>
      <c r="F260" s="175" t="str">
        <f>IFERROR(VLOOKUP($A260,Wallet!$F:J,4,0),"")</f>
        <v/>
      </c>
      <c r="G260" s="95"/>
    </row>
    <row r="261" spans="1:7" ht="15.75" customHeight="1" x14ac:dyDescent="0.2">
      <c r="A261" s="95">
        <f t="shared" si="3"/>
        <v>251</v>
      </c>
      <c r="B261" s="175" t="str">
        <f>IFERROR(VLOOKUP(A261,Wallet!B:E,4,0),"")</f>
        <v/>
      </c>
      <c r="C261" s="168"/>
      <c r="D261" s="175" t="str">
        <f>IFERROR(VLOOKUP($A261,Wallet!$F:H,3,0),"")</f>
        <v/>
      </c>
      <c r="E261" s="168"/>
      <c r="F261" s="175" t="str">
        <f>IFERROR(VLOOKUP($A261,Wallet!$F:J,4,0),"")</f>
        <v/>
      </c>
      <c r="G261" s="95"/>
    </row>
    <row r="262" spans="1:7" ht="15.75" customHeight="1" x14ac:dyDescent="0.2">
      <c r="A262" s="95">
        <f t="shared" si="3"/>
        <v>252</v>
      </c>
      <c r="B262" s="175" t="str">
        <f>IFERROR(VLOOKUP(A262,Wallet!B:E,4,0),"")</f>
        <v/>
      </c>
      <c r="C262" s="168"/>
      <c r="D262" s="175" t="str">
        <f>IFERROR(VLOOKUP($A262,Wallet!$F:H,3,0),"")</f>
        <v/>
      </c>
      <c r="E262" s="168"/>
      <c r="F262" s="175" t="str">
        <f>IFERROR(VLOOKUP($A262,Wallet!$F:J,4,0),"")</f>
        <v/>
      </c>
      <c r="G262" s="95"/>
    </row>
    <row r="263" spans="1:7" ht="15.75" customHeight="1" x14ac:dyDescent="0.2">
      <c r="A263" s="95">
        <f t="shared" si="3"/>
        <v>253</v>
      </c>
      <c r="B263" s="175" t="str">
        <f>IFERROR(VLOOKUP(A263,Wallet!B:E,4,0),"")</f>
        <v/>
      </c>
      <c r="C263" s="168"/>
      <c r="D263" s="175" t="str">
        <f>IFERROR(VLOOKUP($A263,Wallet!$F:H,3,0),"")</f>
        <v/>
      </c>
      <c r="E263" s="168"/>
      <c r="F263" s="175" t="str">
        <f>IFERROR(VLOOKUP($A263,Wallet!$F:J,4,0),"")</f>
        <v/>
      </c>
      <c r="G263" s="95"/>
    </row>
    <row r="264" spans="1:7" ht="15.75" customHeight="1" x14ac:dyDescent="0.2">
      <c r="A264" s="95">
        <f t="shared" si="3"/>
        <v>254</v>
      </c>
      <c r="B264" s="175" t="str">
        <f>IFERROR(VLOOKUP(A264,Wallet!B:E,4,0),"")</f>
        <v/>
      </c>
      <c r="C264" s="168"/>
      <c r="D264" s="175" t="str">
        <f>IFERROR(VLOOKUP($A264,Wallet!$F:H,3,0),"")</f>
        <v/>
      </c>
      <c r="E264" s="168"/>
      <c r="F264" s="175" t="str">
        <f>IFERROR(VLOOKUP($A264,Wallet!$F:J,4,0),"")</f>
        <v/>
      </c>
      <c r="G264" s="95"/>
    </row>
    <row r="265" spans="1:7" ht="15.75" customHeight="1" x14ac:dyDescent="0.2">
      <c r="A265" s="95">
        <f t="shared" si="3"/>
        <v>255</v>
      </c>
      <c r="B265" s="175" t="str">
        <f>IFERROR(VLOOKUP(A265,Wallet!B:E,4,0),"")</f>
        <v/>
      </c>
      <c r="C265" s="168"/>
      <c r="D265" s="175" t="str">
        <f>IFERROR(VLOOKUP($A265,Wallet!$F:H,3,0),"")</f>
        <v/>
      </c>
      <c r="E265" s="168"/>
      <c r="F265" s="175" t="str">
        <f>IFERROR(VLOOKUP($A265,Wallet!$F:J,4,0),"")</f>
        <v/>
      </c>
      <c r="G265" s="95"/>
    </row>
    <row r="266" spans="1:7" ht="15.75" customHeight="1" x14ac:dyDescent="0.2">
      <c r="A266" s="95">
        <f t="shared" si="3"/>
        <v>256</v>
      </c>
      <c r="B266" s="175" t="str">
        <f>IFERROR(VLOOKUP(A266,Wallet!B:E,4,0),"")</f>
        <v/>
      </c>
      <c r="C266" s="168"/>
      <c r="D266" s="175" t="str">
        <f>IFERROR(VLOOKUP($A266,Wallet!$F:H,3,0),"")</f>
        <v/>
      </c>
      <c r="E266" s="168"/>
      <c r="F266" s="175" t="str">
        <f>IFERROR(VLOOKUP($A266,Wallet!$F:J,4,0),"")</f>
        <v/>
      </c>
      <c r="G266" s="95"/>
    </row>
    <row r="267" spans="1:7" ht="15.75" customHeight="1" x14ac:dyDescent="0.2">
      <c r="A267" s="95">
        <f t="shared" si="3"/>
        <v>257</v>
      </c>
      <c r="B267" s="175" t="str">
        <f>IFERROR(VLOOKUP(A267,Wallet!B:E,4,0),"")</f>
        <v/>
      </c>
      <c r="C267" s="168"/>
      <c r="D267" s="175" t="str">
        <f>IFERROR(VLOOKUP($A267,Wallet!$F:H,3,0),"")</f>
        <v/>
      </c>
      <c r="E267" s="168"/>
      <c r="F267" s="175" t="str">
        <f>IFERROR(VLOOKUP($A267,Wallet!$F:J,4,0),"")</f>
        <v/>
      </c>
      <c r="G267" s="95"/>
    </row>
    <row r="268" spans="1:7" ht="15.75" customHeight="1" x14ac:dyDescent="0.2">
      <c r="A268" s="95">
        <f t="shared" si="3"/>
        <v>258</v>
      </c>
      <c r="B268" s="175" t="str">
        <f>IFERROR(VLOOKUP(A268,Wallet!B:E,4,0),"")</f>
        <v/>
      </c>
      <c r="C268" s="168"/>
      <c r="D268" s="175" t="str">
        <f>IFERROR(VLOOKUP($A268,Wallet!$F:H,3,0),"")</f>
        <v/>
      </c>
      <c r="E268" s="168"/>
      <c r="F268" s="175" t="str">
        <f>IFERROR(VLOOKUP($A268,Wallet!$F:J,4,0),"")</f>
        <v/>
      </c>
      <c r="G268" s="95"/>
    </row>
    <row r="269" spans="1:7" ht="15.75" customHeight="1" x14ac:dyDescent="0.2">
      <c r="A269" s="95">
        <f t="shared" ref="A269:A332" si="4">1+A268</f>
        <v>259</v>
      </c>
      <c r="B269" s="175" t="str">
        <f>IFERROR(VLOOKUP(A269,Wallet!B:E,4,0),"")</f>
        <v/>
      </c>
      <c r="C269" s="168"/>
      <c r="D269" s="175" t="str">
        <f>IFERROR(VLOOKUP($A269,Wallet!$F:H,3,0),"")</f>
        <v/>
      </c>
      <c r="E269" s="168"/>
      <c r="F269" s="175" t="str">
        <f>IFERROR(VLOOKUP($A269,Wallet!$F:J,4,0),"")</f>
        <v/>
      </c>
      <c r="G269" s="95"/>
    </row>
    <row r="270" spans="1:7" ht="15.75" customHeight="1" x14ac:dyDescent="0.2">
      <c r="A270" s="95">
        <f t="shared" si="4"/>
        <v>260</v>
      </c>
      <c r="B270" s="175" t="str">
        <f>IFERROR(VLOOKUP(A270,Wallet!B:E,4,0),"")</f>
        <v/>
      </c>
      <c r="C270" s="168"/>
      <c r="D270" s="175" t="str">
        <f>IFERROR(VLOOKUP($A270,Wallet!$F:H,3,0),"")</f>
        <v/>
      </c>
      <c r="E270" s="168"/>
      <c r="F270" s="175" t="str">
        <f>IFERROR(VLOOKUP($A270,Wallet!$F:J,4,0),"")</f>
        <v/>
      </c>
      <c r="G270" s="95"/>
    </row>
    <row r="271" spans="1:7" ht="15.75" customHeight="1" x14ac:dyDescent="0.2">
      <c r="A271" s="95">
        <f t="shared" si="4"/>
        <v>261</v>
      </c>
      <c r="B271" s="175" t="str">
        <f>IFERROR(VLOOKUP(A271,Wallet!B:E,4,0),"")</f>
        <v/>
      </c>
      <c r="C271" s="168"/>
      <c r="D271" s="175" t="str">
        <f>IFERROR(VLOOKUP($A271,Wallet!$F:H,3,0),"")</f>
        <v/>
      </c>
      <c r="E271" s="168"/>
      <c r="F271" s="175" t="str">
        <f>IFERROR(VLOOKUP($A271,Wallet!$F:J,4,0),"")</f>
        <v/>
      </c>
      <c r="G271" s="95"/>
    </row>
    <row r="272" spans="1:7" ht="15.75" customHeight="1" x14ac:dyDescent="0.2">
      <c r="A272" s="95">
        <f t="shared" si="4"/>
        <v>262</v>
      </c>
      <c r="B272" s="175" t="str">
        <f>IFERROR(VLOOKUP(A272,Wallet!B:E,4,0),"")</f>
        <v/>
      </c>
      <c r="C272" s="168"/>
      <c r="D272" s="175" t="str">
        <f>IFERROR(VLOOKUP($A272,Wallet!$F:H,3,0),"")</f>
        <v/>
      </c>
      <c r="E272" s="168"/>
      <c r="F272" s="175" t="str">
        <f>IFERROR(VLOOKUP($A272,Wallet!$F:J,4,0),"")</f>
        <v/>
      </c>
      <c r="G272" s="95"/>
    </row>
    <row r="273" spans="1:7" ht="15.75" customHeight="1" x14ac:dyDescent="0.2">
      <c r="A273" s="95">
        <f t="shared" si="4"/>
        <v>263</v>
      </c>
      <c r="B273" s="175" t="str">
        <f>IFERROR(VLOOKUP(A273,Wallet!B:E,4,0),"")</f>
        <v/>
      </c>
      <c r="C273" s="168"/>
      <c r="D273" s="175" t="str">
        <f>IFERROR(VLOOKUP($A273,Wallet!$F:H,3,0),"")</f>
        <v/>
      </c>
      <c r="E273" s="168"/>
      <c r="F273" s="175" t="str">
        <f>IFERROR(VLOOKUP($A273,Wallet!$F:J,4,0),"")</f>
        <v/>
      </c>
      <c r="G273" s="95"/>
    </row>
    <row r="274" spans="1:7" ht="15.75" customHeight="1" x14ac:dyDescent="0.2">
      <c r="A274" s="95">
        <f t="shared" si="4"/>
        <v>264</v>
      </c>
      <c r="B274" s="175" t="str">
        <f>IFERROR(VLOOKUP(A274,Wallet!B:E,4,0),"")</f>
        <v/>
      </c>
      <c r="C274" s="168"/>
      <c r="D274" s="175" t="str">
        <f>IFERROR(VLOOKUP($A274,Wallet!$F:H,3,0),"")</f>
        <v/>
      </c>
      <c r="E274" s="168"/>
      <c r="F274" s="175" t="str">
        <f>IFERROR(VLOOKUP($A274,Wallet!$F:J,4,0),"")</f>
        <v/>
      </c>
      <c r="G274" s="95"/>
    </row>
    <row r="275" spans="1:7" ht="15.75" customHeight="1" x14ac:dyDescent="0.2">
      <c r="A275" s="95">
        <f t="shared" si="4"/>
        <v>265</v>
      </c>
      <c r="B275" s="175" t="str">
        <f>IFERROR(VLOOKUP(A275,Wallet!B:E,4,0),"")</f>
        <v/>
      </c>
      <c r="C275" s="168"/>
      <c r="D275" s="175" t="str">
        <f>IFERROR(VLOOKUP($A275,Wallet!$F:H,3,0),"")</f>
        <v/>
      </c>
      <c r="E275" s="168"/>
      <c r="F275" s="175" t="str">
        <f>IFERROR(VLOOKUP($A275,Wallet!$F:J,4,0),"")</f>
        <v/>
      </c>
      <c r="G275" s="95"/>
    </row>
    <row r="276" spans="1:7" ht="15.75" customHeight="1" x14ac:dyDescent="0.2">
      <c r="A276" s="95">
        <f t="shared" si="4"/>
        <v>266</v>
      </c>
      <c r="B276" s="175" t="str">
        <f>IFERROR(VLOOKUP(A276,Wallet!B:E,4,0),"")</f>
        <v/>
      </c>
      <c r="C276" s="168"/>
      <c r="D276" s="175" t="str">
        <f>IFERROR(VLOOKUP($A276,Wallet!$F:H,3,0),"")</f>
        <v/>
      </c>
      <c r="E276" s="168"/>
      <c r="F276" s="175" t="str">
        <f>IFERROR(VLOOKUP($A276,Wallet!$F:J,4,0),"")</f>
        <v/>
      </c>
      <c r="G276" s="95"/>
    </row>
    <row r="277" spans="1:7" ht="15.75" customHeight="1" x14ac:dyDescent="0.2">
      <c r="A277" s="95">
        <f t="shared" si="4"/>
        <v>267</v>
      </c>
      <c r="B277" s="175" t="str">
        <f>IFERROR(VLOOKUP(A277,Wallet!B:E,4,0),"")</f>
        <v/>
      </c>
      <c r="C277" s="168"/>
      <c r="D277" s="175" t="str">
        <f>IFERROR(VLOOKUP($A277,Wallet!$F:H,3,0),"")</f>
        <v/>
      </c>
      <c r="E277" s="168"/>
      <c r="F277" s="175" t="str">
        <f>IFERROR(VLOOKUP($A277,Wallet!$F:J,4,0),"")</f>
        <v/>
      </c>
      <c r="G277" s="95"/>
    </row>
    <row r="278" spans="1:7" ht="15.75" customHeight="1" x14ac:dyDescent="0.2">
      <c r="A278" s="95">
        <f t="shared" si="4"/>
        <v>268</v>
      </c>
      <c r="B278" s="175" t="str">
        <f>IFERROR(VLOOKUP(A278,Wallet!B:E,4,0),"")</f>
        <v/>
      </c>
      <c r="C278" s="168"/>
      <c r="D278" s="175" t="str">
        <f>IFERROR(VLOOKUP($A278,Wallet!$F:H,3,0),"")</f>
        <v/>
      </c>
      <c r="E278" s="168"/>
      <c r="F278" s="175" t="str">
        <f>IFERROR(VLOOKUP($A278,Wallet!$F:J,4,0),"")</f>
        <v/>
      </c>
      <c r="G278" s="95"/>
    </row>
    <row r="279" spans="1:7" ht="15.75" customHeight="1" x14ac:dyDescent="0.2">
      <c r="A279" s="95">
        <f t="shared" si="4"/>
        <v>269</v>
      </c>
      <c r="B279" s="175" t="str">
        <f>IFERROR(VLOOKUP(A279,Wallet!B:E,4,0),"")</f>
        <v/>
      </c>
      <c r="C279" s="168"/>
      <c r="D279" s="175" t="str">
        <f>IFERROR(VLOOKUP($A279,Wallet!$F:H,3,0),"")</f>
        <v/>
      </c>
      <c r="E279" s="168"/>
      <c r="F279" s="175" t="str">
        <f>IFERROR(VLOOKUP($A279,Wallet!$F:J,4,0),"")</f>
        <v/>
      </c>
      <c r="G279" s="95"/>
    </row>
    <row r="280" spans="1:7" ht="15.75" customHeight="1" x14ac:dyDescent="0.2">
      <c r="A280" s="95">
        <f t="shared" si="4"/>
        <v>270</v>
      </c>
      <c r="B280" s="175" t="str">
        <f>IFERROR(VLOOKUP(A280,Wallet!B:E,4,0),"")</f>
        <v/>
      </c>
      <c r="C280" s="168"/>
      <c r="D280" s="175" t="str">
        <f>IFERROR(VLOOKUP($A280,Wallet!$F:H,3,0),"")</f>
        <v/>
      </c>
      <c r="E280" s="168"/>
      <c r="F280" s="175" t="str">
        <f>IFERROR(VLOOKUP($A280,Wallet!$F:J,4,0),"")</f>
        <v/>
      </c>
      <c r="G280" s="95"/>
    </row>
    <row r="281" spans="1:7" ht="15.75" customHeight="1" x14ac:dyDescent="0.2">
      <c r="A281" s="95">
        <f t="shared" si="4"/>
        <v>271</v>
      </c>
      <c r="B281" s="175" t="str">
        <f>IFERROR(VLOOKUP(A281,Wallet!B:E,4,0),"")</f>
        <v/>
      </c>
      <c r="C281" s="168"/>
      <c r="D281" s="175" t="str">
        <f>IFERROR(VLOOKUP($A281,Wallet!$F:H,3,0),"")</f>
        <v/>
      </c>
      <c r="E281" s="168"/>
      <c r="F281" s="175" t="str">
        <f>IFERROR(VLOOKUP($A281,Wallet!$F:J,4,0),"")</f>
        <v/>
      </c>
      <c r="G281" s="95"/>
    </row>
    <row r="282" spans="1:7" ht="15.75" customHeight="1" x14ac:dyDescent="0.2">
      <c r="A282" s="95">
        <f t="shared" si="4"/>
        <v>272</v>
      </c>
      <c r="B282" s="175" t="str">
        <f>IFERROR(VLOOKUP(A282,Wallet!B:E,4,0),"")</f>
        <v/>
      </c>
      <c r="C282" s="168"/>
      <c r="D282" s="175" t="str">
        <f>IFERROR(VLOOKUP($A282,Wallet!$F:H,3,0),"")</f>
        <v/>
      </c>
      <c r="E282" s="168"/>
      <c r="F282" s="175" t="str">
        <f>IFERROR(VLOOKUP($A282,Wallet!$F:J,4,0),"")</f>
        <v/>
      </c>
      <c r="G282" s="95"/>
    </row>
    <row r="283" spans="1:7" ht="15.75" customHeight="1" x14ac:dyDescent="0.2">
      <c r="A283" s="95">
        <f t="shared" si="4"/>
        <v>273</v>
      </c>
      <c r="B283" s="175" t="str">
        <f>IFERROR(VLOOKUP(A283,Wallet!B:E,4,0),"")</f>
        <v/>
      </c>
      <c r="C283" s="168"/>
      <c r="D283" s="175" t="str">
        <f>IFERROR(VLOOKUP($A283,Wallet!$F:H,3,0),"")</f>
        <v/>
      </c>
      <c r="E283" s="168"/>
      <c r="F283" s="175" t="str">
        <f>IFERROR(VLOOKUP($A283,Wallet!$F:J,4,0),"")</f>
        <v/>
      </c>
      <c r="G283" s="95"/>
    </row>
    <row r="284" spans="1:7" ht="15.75" customHeight="1" x14ac:dyDescent="0.2">
      <c r="A284" s="95">
        <f t="shared" si="4"/>
        <v>274</v>
      </c>
      <c r="B284" s="175" t="str">
        <f>IFERROR(VLOOKUP(A284,Wallet!B:E,4,0),"")</f>
        <v/>
      </c>
      <c r="C284" s="168"/>
      <c r="D284" s="175" t="str">
        <f>IFERROR(VLOOKUP($A284,Wallet!$F:H,3,0),"")</f>
        <v/>
      </c>
      <c r="E284" s="168"/>
      <c r="F284" s="175" t="str">
        <f>IFERROR(VLOOKUP($A284,Wallet!$F:J,4,0),"")</f>
        <v/>
      </c>
      <c r="G284" s="95"/>
    </row>
    <row r="285" spans="1:7" ht="15.75" customHeight="1" x14ac:dyDescent="0.2">
      <c r="A285" s="95">
        <f t="shared" si="4"/>
        <v>275</v>
      </c>
      <c r="B285" s="175" t="str">
        <f>IFERROR(VLOOKUP(A285,Wallet!B:E,4,0),"")</f>
        <v/>
      </c>
      <c r="C285" s="168"/>
      <c r="D285" s="175" t="str">
        <f>IFERROR(VLOOKUP($A285,Wallet!$F:H,3,0),"")</f>
        <v/>
      </c>
      <c r="E285" s="168"/>
      <c r="F285" s="175" t="str">
        <f>IFERROR(VLOOKUP($A285,Wallet!$F:J,4,0),"")</f>
        <v/>
      </c>
      <c r="G285" s="95"/>
    </row>
    <row r="286" spans="1:7" ht="15.75" customHeight="1" x14ac:dyDescent="0.2">
      <c r="A286" s="95">
        <f t="shared" si="4"/>
        <v>276</v>
      </c>
      <c r="B286" s="175" t="str">
        <f>IFERROR(VLOOKUP(A286,Wallet!B:E,4,0),"")</f>
        <v/>
      </c>
      <c r="C286" s="168"/>
      <c r="D286" s="175" t="str">
        <f>IFERROR(VLOOKUP($A286,Wallet!$F:H,3,0),"")</f>
        <v/>
      </c>
      <c r="E286" s="168"/>
      <c r="F286" s="175" t="str">
        <f>IFERROR(VLOOKUP($A286,Wallet!$F:J,4,0),"")</f>
        <v/>
      </c>
      <c r="G286" s="95"/>
    </row>
    <row r="287" spans="1:7" ht="15.75" customHeight="1" x14ac:dyDescent="0.2">
      <c r="A287" s="95">
        <f t="shared" si="4"/>
        <v>277</v>
      </c>
      <c r="B287" s="175" t="str">
        <f>IFERROR(VLOOKUP(A287,Wallet!B:E,4,0),"")</f>
        <v/>
      </c>
      <c r="C287" s="168"/>
      <c r="D287" s="175" t="str">
        <f>IFERROR(VLOOKUP($A287,Wallet!$F:H,3,0),"")</f>
        <v/>
      </c>
      <c r="E287" s="168"/>
      <c r="F287" s="175" t="str">
        <f>IFERROR(VLOOKUP($A287,Wallet!$F:J,4,0),"")</f>
        <v/>
      </c>
      <c r="G287" s="95"/>
    </row>
    <row r="288" spans="1:7" ht="15.75" customHeight="1" x14ac:dyDescent="0.2">
      <c r="A288" s="95">
        <f t="shared" si="4"/>
        <v>278</v>
      </c>
      <c r="B288" s="175" t="str">
        <f>IFERROR(VLOOKUP(A288,Wallet!B:E,4,0),"")</f>
        <v/>
      </c>
      <c r="C288" s="168"/>
      <c r="D288" s="175" t="str">
        <f>IFERROR(VLOOKUP($A288,Wallet!$F:H,3,0),"")</f>
        <v/>
      </c>
      <c r="E288" s="168"/>
      <c r="F288" s="175" t="str">
        <f>IFERROR(VLOOKUP($A288,Wallet!$F:J,4,0),"")</f>
        <v/>
      </c>
      <c r="G288" s="95"/>
    </row>
    <row r="289" spans="1:7" ht="15.75" customHeight="1" x14ac:dyDescent="0.2">
      <c r="A289" s="95">
        <f t="shared" si="4"/>
        <v>279</v>
      </c>
      <c r="B289" s="175" t="str">
        <f>IFERROR(VLOOKUP(A289,Wallet!B:E,4,0),"")</f>
        <v/>
      </c>
      <c r="C289" s="168"/>
      <c r="D289" s="175" t="str">
        <f>IFERROR(VLOOKUP($A289,Wallet!$F:H,3,0),"")</f>
        <v/>
      </c>
      <c r="E289" s="168"/>
      <c r="F289" s="175" t="str">
        <f>IFERROR(VLOOKUP($A289,Wallet!$F:J,4,0),"")</f>
        <v/>
      </c>
      <c r="G289" s="95"/>
    </row>
    <row r="290" spans="1:7" ht="15.75" customHeight="1" x14ac:dyDescent="0.2">
      <c r="A290" s="95">
        <f t="shared" si="4"/>
        <v>280</v>
      </c>
      <c r="B290" s="175" t="str">
        <f>IFERROR(VLOOKUP(A290,Wallet!B:E,4,0),"")</f>
        <v/>
      </c>
      <c r="C290" s="168"/>
      <c r="D290" s="175" t="str">
        <f>IFERROR(VLOOKUP($A290,Wallet!$F:H,3,0),"")</f>
        <v/>
      </c>
      <c r="E290" s="168"/>
      <c r="F290" s="175" t="str">
        <f>IFERROR(VLOOKUP($A290,Wallet!$F:J,4,0),"")</f>
        <v/>
      </c>
      <c r="G290" s="95"/>
    </row>
    <row r="291" spans="1:7" ht="15.75" customHeight="1" x14ac:dyDescent="0.2">
      <c r="A291" s="95">
        <f t="shared" si="4"/>
        <v>281</v>
      </c>
      <c r="B291" s="175" t="str">
        <f>IFERROR(VLOOKUP(A291,Wallet!B:E,4,0),"")</f>
        <v/>
      </c>
      <c r="C291" s="168"/>
      <c r="D291" s="175" t="str">
        <f>IFERROR(VLOOKUP($A291,Wallet!$F:H,3,0),"")</f>
        <v/>
      </c>
      <c r="E291" s="168"/>
      <c r="F291" s="175" t="str">
        <f>IFERROR(VLOOKUP($A291,Wallet!$F:J,4,0),"")</f>
        <v/>
      </c>
      <c r="G291" s="95"/>
    </row>
    <row r="292" spans="1:7" ht="15.75" customHeight="1" x14ac:dyDescent="0.2">
      <c r="A292" s="95">
        <f t="shared" si="4"/>
        <v>282</v>
      </c>
      <c r="B292" s="175" t="str">
        <f>IFERROR(VLOOKUP(A292,Wallet!B:E,4,0),"")</f>
        <v/>
      </c>
      <c r="C292" s="168"/>
      <c r="D292" s="175" t="str">
        <f>IFERROR(VLOOKUP($A292,Wallet!$F:H,3,0),"")</f>
        <v/>
      </c>
      <c r="E292" s="168"/>
      <c r="F292" s="175" t="str">
        <f>IFERROR(VLOOKUP($A292,Wallet!$F:J,4,0),"")</f>
        <v/>
      </c>
      <c r="G292" s="95"/>
    </row>
    <row r="293" spans="1:7" ht="15.75" customHeight="1" x14ac:dyDescent="0.2">
      <c r="A293" s="95">
        <f t="shared" si="4"/>
        <v>283</v>
      </c>
      <c r="B293" s="175" t="str">
        <f>IFERROR(VLOOKUP(A293,Wallet!B:E,4,0),"")</f>
        <v/>
      </c>
      <c r="C293" s="168"/>
      <c r="D293" s="175" t="str">
        <f>IFERROR(VLOOKUP($A293,Wallet!$F:H,3,0),"")</f>
        <v/>
      </c>
      <c r="E293" s="168"/>
      <c r="F293" s="175" t="str">
        <f>IFERROR(VLOOKUP($A293,Wallet!$F:J,4,0),"")</f>
        <v/>
      </c>
      <c r="G293" s="95"/>
    </row>
    <row r="294" spans="1:7" ht="15.75" customHeight="1" x14ac:dyDescent="0.2">
      <c r="A294" s="95">
        <f t="shared" si="4"/>
        <v>284</v>
      </c>
      <c r="B294" s="175" t="str">
        <f>IFERROR(VLOOKUP(A294,Wallet!B:E,4,0),"")</f>
        <v/>
      </c>
      <c r="C294" s="168"/>
      <c r="D294" s="175" t="str">
        <f>IFERROR(VLOOKUP($A294,Wallet!$F:H,3,0),"")</f>
        <v/>
      </c>
      <c r="E294" s="168"/>
      <c r="F294" s="175" t="str">
        <f>IFERROR(VLOOKUP($A294,Wallet!$F:J,4,0),"")</f>
        <v/>
      </c>
      <c r="G294" s="95"/>
    </row>
    <row r="295" spans="1:7" ht="15.75" customHeight="1" x14ac:dyDescent="0.2">
      <c r="A295" s="95">
        <f t="shared" si="4"/>
        <v>285</v>
      </c>
      <c r="B295" s="175" t="str">
        <f>IFERROR(VLOOKUP(A295,Wallet!B:E,4,0),"")</f>
        <v/>
      </c>
      <c r="C295" s="168"/>
      <c r="D295" s="175" t="str">
        <f>IFERROR(VLOOKUP($A295,Wallet!$F:H,3,0),"")</f>
        <v/>
      </c>
      <c r="E295" s="168"/>
      <c r="F295" s="175" t="str">
        <f>IFERROR(VLOOKUP($A295,Wallet!$F:J,4,0),"")</f>
        <v/>
      </c>
      <c r="G295" s="95"/>
    </row>
    <row r="296" spans="1:7" ht="15.75" customHeight="1" x14ac:dyDescent="0.2">
      <c r="A296" s="95">
        <f t="shared" si="4"/>
        <v>286</v>
      </c>
      <c r="B296" s="175" t="str">
        <f>IFERROR(VLOOKUP(A296,Wallet!B:E,4,0),"")</f>
        <v/>
      </c>
      <c r="C296" s="168"/>
      <c r="D296" s="175" t="str">
        <f>IFERROR(VLOOKUP($A296,Wallet!$F:H,3,0),"")</f>
        <v/>
      </c>
      <c r="E296" s="168"/>
      <c r="F296" s="175" t="str">
        <f>IFERROR(VLOOKUP($A296,Wallet!$F:J,4,0),"")</f>
        <v/>
      </c>
      <c r="G296" s="95"/>
    </row>
    <row r="297" spans="1:7" ht="15.75" customHeight="1" x14ac:dyDescent="0.2">
      <c r="A297" s="95">
        <f t="shared" si="4"/>
        <v>287</v>
      </c>
      <c r="B297" s="175" t="str">
        <f>IFERROR(VLOOKUP(A297,Wallet!B:E,4,0),"")</f>
        <v/>
      </c>
      <c r="C297" s="168"/>
      <c r="D297" s="175" t="str">
        <f>IFERROR(VLOOKUP($A297,Wallet!$F:H,3,0),"")</f>
        <v/>
      </c>
      <c r="E297" s="168"/>
      <c r="F297" s="175" t="str">
        <f>IFERROR(VLOOKUP($A297,Wallet!$F:J,4,0),"")</f>
        <v/>
      </c>
      <c r="G297" s="95"/>
    </row>
    <row r="298" spans="1:7" ht="15.75" customHeight="1" x14ac:dyDescent="0.2">
      <c r="A298" s="95">
        <f t="shared" si="4"/>
        <v>288</v>
      </c>
      <c r="B298" s="175" t="str">
        <f>IFERROR(VLOOKUP(A298,Wallet!B:E,4,0),"")</f>
        <v/>
      </c>
      <c r="C298" s="168"/>
      <c r="D298" s="175" t="str">
        <f>IFERROR(VLOOKUP($A298,Wallet!$F:H,3,0),"")</f>
        <v/>
      </c>
      <c r="E298" s="168"/>
      <c r="F298" s="175" t="str">
        <f>IFERROR(VLOOKUP($A298,Wallet!$F:J,4,0),"")</f>
        <v/>
      </c>
      <c r="G298" s="95"/>
    </row>
    <row r="299" spans="1:7" ht="15.75" customHeight="1" x14ac:dyDescent="0.2">
      <c r="A299" s="95">
        <f t="shared" si="4"/>
        <v>289</v>
      </c>
      <c r="B299" s="175" t="str">
        <f>IFERROR(VLOOKUP(A299,Wallet!B:E,4,0),"")</f>
        <v/>
      </c>
      <c r="C299" s="168"/>
      <c r="D299" s="175" t="str">
        <f>IFERROR(VLOOKUP($A299,Wallet!$F:H,3,0),"")</f>
        <v/>
      </c>
      <c r="E299" s="168"/>
      <c r="F299" s="175" t="str">
        <f>IFERROR(VLOOKUP($A299,Wallet!$F:J,4,0),"")</f>
        <v/>
      </c>
      <c r="G299" s="95"/>
    </row>
    <row r="300" spans="1:7" ht="15.75" customHeight="1" x14ac:dyDescent="0.2">
      <c r="A300" s="95">
        <f t="shared" si="4"/>
        <v>290</v>
      </c>
      <c r="B300" s="175" t="str">
        <f>IFERROR(VLOOKUP(A300,Wallet!B:E,4,0),"")</f>
        <v/>
      </c>
      <c r="C300" s="168"/>
      <c r="D300" s="175" t="str">
        <f>IFERROR(VLOOKUP($A300,Wallet!$F:H,3,0),"")</f>
        <v/>
      </c>
      <c r="E300" s="168"/>
      <c r="F300" s="175" t="str">
        <f>IFERROR(VLOOKUP($A300,Wallet!$F:J,4,0),"")</f>
        <v/>
      </c>
      <c r="G300" s="95"/>
    </row>
    <row r="301" spans="1:7" ht="15.75" customHeight="1" x14ac:dyDescent="0.2">
      <c r="A301" s="95">
        <f t="shared" si="4"/>
        <v>291</v>
      </c>
      <c r="B301" s="175" t="str">
        <f>IFERROR(VLOOKUP(A301,Wallet!B:E,4,0),"")</f>
        <v/>
      </c>
      <c r="C301" s="168"/>
      <c r="D301" s="175" t="str">
        <f>IFERROR(VLOOKUP($A301,Wallet!$F:H,3,0),"")</f>
        <v/>
      </c>
      <c r="E301" s="168"/>
      <c r="F301" s="175" t="str">
        <f>IFERROR(VLOOKUP($A301,Wallet!$F:J,4,0),"")</f>
        <v/>
      </c>
      <c r="G301" s="95"/>
    </row>
    <row r="302" spans="1:7" ht="15.75" customHeight="1" x14ac:dyDescent="0.2">
      <c r="A302" s="95">
        <f t="shared" si="4"/>
        <v>292</v>
      </c>
      <c r="B302" s="175" t="str">
        <f>IFERROR(VLOOKUP(A302,Wallet!B:E,4,0),"")</f>
        <v/>
      </c>
      <c r="C302" s="168"/>
      <c r="D302" s="175" t="str">
        <f>IFERROR(VLOOKUP($A302,Wallet!$F:H,3,0),"")</f>
        <v/>
      </c>
      <c r="E302" s="168"/>
      <c r="F302" s="175" t="str">
        <f>IFERROR(VLOOKUP($A302,Wallet!$F:J,4,0),"")</f>
        <v/>
      </c>
      <c r="G302" s="95"/>
    </row>
    <row r="303" spans="1:7" ht="15.75" customHeight="1" x14ac:dyDescent="0.2">
      <c r="A303" s="95">
        <f t="shared" si="4"/>
        <v>293</v>
      </c>
      <c r="B303" s="175" t="str">
        <f>IFERROR(VLOOKUP(A303,Wallet!B:E,4,0),"")</f>
        <v/>
      </c>
      <c r="C303" s="168"/>
      <c r="D303" s="175" t="str">
        <f>IFERROR(VLOOKUP($A303,Wallet!$F:H,3,0),"")</f>
        <v/>
      </c>
      <c r="E303" s="168"/>
      <c r="F303" s="175" t="str">
        <f>IFERROR(VLOOKUP($A303,Wallet!$F:J,4,0),"")</f>
        <v/>
      </c>
      <c r="G303" s="95"/>
    </row>
    <row r="304" spans="1:7" ht="15.75" customHeight="1" x14ac:dyDescent="0.2">
      <c r="A304" s="95">
        <f t="shared" si="4"/>
        <v>294</v>
      </c>
      <c r="B304" s="175" t="str">
        <f>IFERROR(VLOOKUP(A304,Wallet!B:E,4,0),"")</f>
        <v/>
      </c>
      <c r="C304" s="168"/>
      <c r="D304" s="175" t="str">
        <f>IFERROR(VLOOKUP($A304,Wallet!$F:H,3,0),"")</f>
        <v/>
      </c>
      <c r="E304" s="168"/>
      <c r="F304" s="175" t="str">
        <f>IFERROR(VLOOKUP($A304,Wallet!$F:J,4,0),"")</f>
        <v/>
      </c>
      <c r="G304" s="95"/>
    </row>
    <row r="305" spans="1:7" ht="15.75" customHeight="1" x14ac:dyDescent="0.2">
      <c r="A305" s="95">
        <f t="shared" si="4"/>
        <v>295</v>
      </c>
      <c r="B305" s="175" t="str">
        <f>IFERROR(VLOOKUP(A305,Wallet!B:E,4,0),"")</f>
        <v/>
      </c>
      <c r="C305" s="168"/>
      <c r="D305" s="175" t="str">
        <f>IFERROR(VLOOKUP($A305,Wallet!$F:H,3,0),"")</f>
        <v/>
      </c>
      <c r="E305" s="168"/>
      <c r="F305" s="175" t="str">
        <f>IFERROR(VLOOKUP($A305,Wallet!$F:J,4,0),"")</f>
        <v/>
      </c>
      <c r="G305" s="95"/>
    </row>
    <row r="306" spans="1:7" ht="15.75" customHeight="1" x14ac:dyDescent="0.2">
      <c r="A306" s="95">
        <f t="shared" si="4"/>
        <v>296</v>
      </c>
      <c r="B306" s="175" t="str">
        <f>IFERROR(VLOOKUP(A306,Wallet!B:E,4,0),"")</f>
        <v/>
      </c>
      <c r="C306" s="168"/>
      <c r="D306" s="175" t="str">
        <f>IFERROR(VLOOKUP($A306,Wallet!$F:H,3,0),"")</f>
        <v/>
      </c>
      <c r="E306" s="168"/>
      <c r="F306" s="175" t="str">
        <f>IFERROR(VLOOKUP($A306,Wallet!$F:J,4,0),"")</f>
        <v/>
      </c>
      <c r="G306" s="95"/>
    </row>
    <row r="307" spans="1:7" ht="15.75" customHeight="1" x14ac:dyDescent="0.2">
      <c r="A307" s="95">
        <f t="shared" si="4"/>
        <v>297</v>
      </c>
      <c r="B307" s="175" t="str">
        <f>IFERROR(VLOOKUP(A307,Wallet!B:E,4,0),"")</f>
        <v/>
      </c>
      <c r="C307" s="168"/>
      <c r="D307" s="175" t="str">
        <f>IFERROR(VLOOKUP($A307,Wallet!$F:H,3,0),"")</f>
        <v/>
      </c>
      <c r="E307" s="168"/>
      <c r="F307" s="175" t="str">
        <f>IFERROR(VLOOKUP($A307,Wallet!$F:J,4,0),"")</f>
        <v/>
      </c>
      <c r="G307" s="95"/>
    </row>
    <row r="308" spans="1:7" ht="15.75" customHeight="1" x14ac:dyDescent="0.2">
      <c r="A308" s="95">
        <f t="shared" si="4"/>
        <v>298</v>
      </c>
      <c r="B308" s="175" t="str">
        <f>IFERROR(VLOOKUP(A308,Wallet!B:E,4,0),"")</f>
        <v/>
      </c>
      <c r="C308" s="168"/>
      <c r="D308" s="175" t="str">
        <f>IFERROR(VLOOKUP($A308,Wallet!$F:H,3,0),"")</f>
        <v/>
      </c>
      <c r="E308" s="168"/>
      <c r="F308" s="175" t="str">
        <f>IFERROR(VLOOKUP($A308,Wallet!$F:J,4,0),"")</f>
        <v/>
      </c>
      <c r="G308" s="95"/>
    </row>
    <row r="309" spans="1:7" ht="15.75" customHeight="1" x14ac:dyDescent="0.2">
      <c r="A309" s="95">
        <f t="shared" si="4"/>
        <v>299</v>
      </c>
      <c r="B309" s="175" t="str">
        <f>IFERROR(VLOOKUP(A309,Wallet!B:E,4,0),"")</f>
        <v/>
      </c>
      <c r="C309" s="168"/>
      <c r="D309" s="175" t="str">
        <f>IFERROR(VLOOKUP($A309,Wallet!$F:H,3,0),"")</f>
        <v/>
      </c>
      <c r="E309" s="168"/>
      <c r="F309" s="175" t="str">
        <f>IFERROR(VLOOKUP($A309,Wallet!$F:J,4,0),"")</f>
        <v/>
      </c>
      <c r="G309" s="95"/>
    </row>
    <row r="310" spans="1:7" ht="15.75" customHeight="1" x14ac:dyDescent="0.2">
      <c r="A310" s="95">
        <f t="shared" si="4"/>
        <v>300</v>
      </c>
      <c r="B310" s="175" t="str">
        <f>IFERROR(VLOOKUP(A310,Wallet!B:E,4,0),"")</f>
        <v/>
      </c>
      <c r="C310" s="168"/>
      <c r="D310" s="175" t="str">
        <f>IFERROR(VLOOKUP($A310,Wallet!$F:H,3,0),"")</f>
        <v/>
      </c>
      <c r="E310" s="168"/>
      <c r="F310" s="175" t="str">
        <f>IFERROR(VLOOKUP($A310,Wallet!$F:J,4,0),"")</f>
        <v/>
      </c>
      <c r="G310" s="95"/>
    </row>
    <row r="311" spans="1:7" ht="15.75" customHeight="1" x14ac:dyDescent="0.2">
      <c r="A311" s="95">
        <f t="shared" si="4"/>
        <v>301</v>
      </c>
      <c r="B311" s="175" t="str">
        <f>IFERROR(VLOOKUP(A311,Wallet!B:E,4,0),"")</f>
        <v/>
      </c>
      <c r="C311" s="168"/>
      <c r="D311" s="175" t="str">
        <f>IFERROR(VLOOKUP($A311,Wallet!$F:H,3,0),"")</f>
        <v/>
      </c>
      <c r="E311" s="168"/>
      <c r="F311" s="175" t="str">
        <f>IFERROR(VLOOKUP($A311,Wallet!$F:J,4,0),"")</f>
        <v/>
      </c>
      <c r="G311" s="95"/>
    </row>
    <row r="312" spans="1:7" ht="15.75" customHeight="1" x14ac:dyDescent="0.2">
      <c r="A312" s="95">
        <f t="shared" si="4"/>
        <v>302</v>
      </c>
      <c r="B312" s="175" t="str">
        <f>IFERROR(VLOOKUP(A312,Wallet!B:E,4,0),"")</f>
        <v/>
      </c>
      <c r="C312" s="168"/>
      <c r="D312" s="175" t="str">
        <f>IFERROR(VLOOKUP($A312,Wallet!$F:H,3,0),"")</f>
        <v/>
      </c>
      <c r="E312" s="168"/>
      <c r="F312" s="175" t="str">
        <f>IFERROR(VLOOKUP($A312,Wallet!$F:J,4,0),"")</f>
        <v/>
      </c>
      <c r="G312" s="95"/>
    </row>
    <row r="313" spans="1:7" ht="15.75" customHeight="1" x14ac:dyDescent="0.2">
      <c r="A313" s="95">
        <f t="shared" si="4"/>
        <v>303</v>
      </c>
      <c r="B313" s="175" t="str">
        <f>IFERROR(VLOOKUP(A313,Wallet!B:E,4,0),"")</f>
        <v/>
      </c>
      <c r="C313" s="168"/>
      <c r="D313" s="175" t="str">
        <f>IFERROR(VLOOKUP($A313,Wallet!$F:H,3,0),"")</f>
        <v/>
      </c>
      <c r="E313" s="168"/>
      <c r="F313" s="175" t="str">
        <f>IFERROR(VLOOKUP($A313,Wallet!$F:J,4,0),"")</f>
        <v/>
      </c>
      <c r="G313" s="95"/>
    </row>
    <row r="314" spans="1:7" ht="15.75" customHeight="1" x14ac:dyDescent="0.2">
      <c r="A314" s="95">
        <f t="shared" si="4"/>
        <v>304</v>
      </c>
      <c r="B314" s="175" t="str">
        <f>IFERROR(VLOOKUP(A314,Wallet!B:E,4,0),"")</f>
        <v/>
      </c>
      <c r="C314" s="168"/>
      <c r="D314" s="175" t="str">
        <f>IFERROR(VLOOKUP($A314,Wallet!$F:H,3,0),"")</f>
        <v/>
      </c>
      <c r="E314" s="168"/>
      <c r="F314" s="175" t="str">
        <f>IFERROR(VLOOKUP($A314,Wallet!$F:J,4,0),"")</f>
        <v/>
      </c>
      <c r="G314" s="95"/>
    </row>
    <row r="315" spans="1:7" ht="15.75" customHeight="1" x14ac:dyDescent="0.2">
      <c r="A315" s="95">
        <f t="shared" si="4"/>
        <v>305</v>
      </c>
      <c r="B315" s="175" t="str">
        <f>IFERROR(VLOOKUP(A315,Wallet!B:E,4,0),"")</f>
        <v/>
      </c>
      <c r="C315" s="168"/>
      <c r="D315" s="175" t="str">
        <f>IFERROR(VLOOKUP($A315,Wallet!$F:H,3,0),"")</f>
        <v/>
      </c>
      <c r="E315" s="168"/>
      <c r="F315" s="175" t="str">
        <f>IFERROR(VLOOKUP($A315,Wallet!$F:J,4,0),"")</f>
        <v/>
      </c>
      <c r="G315" s="95"/>
    </row>
    <row r="316" spans="1:7" ht="15.75" customHeight="1" x14ac:dyDescent="0.2">
      <c r="A316" s="95">
        <f t="shared" si="4"/>
        <v>306</v>
      </c>
      <c r="B316" s="175" t="str">
        <f>IFERROR(VLOOKUP(A316,Wallet!B:E,4,0),"")</f>
        <v/>
      </c>
      <c r="C316" s="168"/>
      <c r="D316" s="175" t="str">
        <f>IFERROR(VLOOKUP($A316,Wallet!$F:H,3,0),"")</f>
        <v/>
      </c>
      <c r="E316" s="168"/>
      <c r="F316" s="175" t="str">
        <f>IFERROR(VLOOKUP($A316,Wallet!$F:J,4,0),"")</f>
        <v/>
      </c>
      <c r="G316" s="95"/>
    </row>
    <row r="317" spans="1:7" ht="15.75" customHeight="1" x14ac:dyDescent="0.2">
      <c r="A317" s="95">
        <f t="shared" si="4"/>
        <v>307</v>
      </c>
      <c r="B317" s="175" t="str">
        <f>IFERROR(VLOOKUP(A317,Wallet!B:E,4,0),"")</f>
        <v/>
      </c>
      <c r="C317" s="168"/>
      <c r="D317" s="175" t="str">
        <f>IFERROR(VLOOKUP($A317,Wallet!$F:H,3,0),"")</f>
        <v/>
      </c>
      <c r="E317" s="168"/>
      <c r="F317" s="175" t="str">
        <f>IFERROR(VLOOKUP($A317,Wallet!$F:J,4,0),"")</f>
        <v/>
      </c>
      <c r="G317" s="95"/>
    </row>
    <row r="318" spans="1:7" ht="15.75" customHeight="1" x14ac:dyDescent="0.2">
      <c r="A318" s="95">
        <f t="shared" si="4"/>
        <v>308</v>
      </c>
      <c r="B318" s="175" t="str">
        <f>IFERROR(VLOOKUP(A318,Wallet!B:E,4,0),"")</f>
        <v/>
      </c>
      <c r="C318" s="168"/>
      <c r="D318" s="175" t="str">
        <f>IFERROR(VLOOKUP($A318,Wallet!$F:H,3,0),"")</f>
        <v/>
      </c>
      <c r="E318" s="168"/>
      <c r="F318" s="175" t="str">
        <f>IFERROR(VLOOKUP($A318,Wallet!$F:J,4,0),"")</f>
        <v/>
      </c>
      <c r="G318" s="95"/>
    </row>
    <row r="319" spans="1:7" ht="15.75" customHeight="1" x14ac:dyDescent="0.2">
      <c r="A319" s="95">
        <f t="shared" si="4"/>
        <v>309</v>
      </c>
      <c r="B319" s="175" t="str">
        <f>IFERROR(VLOOKUP(A319,Wallet!B:E,4,0),"")</f>
        <v/>
      </c>
      <c r="C319" s="168"/>
      <c r="D319" s="175" t="str">
        <f>IFERROR(VLOOKUP($A319,Wallet!$F:H,3,0),"")</f>
        <v/>
      </c>
      <c r="E319" s="168"/>
      <c r="F319" s="175" t="str">
        <f>IFERROR(VLOOKUP($A319,Wallet!$F:J,4,0),"")</f>
        <v/>
      </c>
      <c r="G319" s="95"/>
    </row>
    <row r="320" spans="1:7" ht="15.75" customHeight="1" x14ac:dyDescent="0.2">
      <c r="A320" s="95">
        <f t="shared" si="4"/>
        <v>310</v>
      </c>
      <c r="B320" s="175" t="str">
        <f>IFERROR(VLOOKUP(A320,Wallet!B:E,4,0),"")</f>
        <v/>
      </c>
      <c r="C320" s="168"/>
      <c r="D320" s="175" t="str">
        <f>IFERROR(VLOOKUP($A320,Wallet!$F:H,3,0),"")</f>
        <v/>
      </c>
      <c r="E320" s="168"/>
      <c r="F320" s="175" t="str">
        <f>IFERROR(VLOOKUP($A320,Wallet!$F:J,4,0),"")</f>
        <v/>
      </c>
      <c r="G320" s="95"/>
    </row>
    <row r="321" spans="1:7" ht="15.75" customHeight="1" x14ac:dyDescent="0.2">
      <c r="A321" s="95">
        <f t="shared" si="4"/>
        <v>311</v>
      </c>
      <c r="B321" s="175" t="str">
        <f>IFERROR(VLOOKUP(A321,Wallet!B:E,4,0),"")</f>
        <v/>
      </c>
      <c r="C321" s="168"/>
      <c r="D321" s="175" t="str">
        <f>IFERROR(VLOOKUP($A321,Wallet!$F:H,3,0),"")</f>
        <v/>
      </c>
      <c r="E321" s="168"/>
      <c r="F321" s="175" t="str">
        <f>IFERROR(VLOOKUP($A321,Wallet!$F:J,4,0),"")</f>
        <v/>
      </c>
      <c r="G321" s="95"/>
    </row>
    <row r="322" spans="1:7" ht="15.75" customHeight="1" x14ac:dyDescent="0.2">
      <c r="A322" s="95">
        <f t="shared" si="4"/>
        <v>312</v>
      </c>
      <c r="B322" s="175" t="str">
        <f>IFERROR(VLOOKUP(A322,Wallet!B:E,4,0),"")</f>
        <v/>
      </c>
      <c r="C322" s="168"/>
      <c r="D322" s="175" t="str">
        <f>IFERROR(VLOOKUP($A322,Wallet!$F:H,3,0),"")</f>
        <v/>
      </c>
      <c r="E322" s="168"/>
      <c r="F322" s="175" t="str">
        <f>IFERROR(VLOOKUP($A322,Wallet!$F:J,4,0),"")</f>
        <v/>
      </c>
      <c r="G322" s="95"/>
    </row>
    <row r="323" spans="1:7" ht="15.75" customHeight="1" x14ac:dyDescent="0.2">
      <c r="A323" s="95">
        <f t="shared" si="4"/>
        <v>313</v>
      </c>
      <c r="B323" s="175" t="str">
        <f>IFERROR(VLOOKUP(A323,Wallet!B:E,4,0),"")</f>
        <v/>
      </c>
      <c r="C323" s="168"/>
      <c r="D323" s="175" t="str">
        <f>IFERROR(VLOOKUP($A323,Wallet!$F:H,3,0),"")</f>
        <v/>
      </c>
      <c r="E323" s="168"/>
      <c r="F323" s="175" t="str">
        <f>IFERROR(VLOOKUP($A323,Wallet!$F:J,4,0),"")</f>
        <v/>
      </c>
      <c r="G323" s="95"/>
    </row>
    <row r="324" spans="1:7" ht="15.75" customHeight="1" x14ac:dyDescent="0.2">
      <c r="A324" s="95">
        <f t="shared" si="4"/>
        <v>314</v>
      </c>
      <c r="B324" s="175" t="str">
        <f>IFERROR(VLOOKUP(A324,Wallet!B:E,4,0),"")</f>
        <v/>
      </c>
      <c r="C324" s="168"/>
      <c r="D324" s="175" t="str">
        <f>IFERROR(VLOOKUP($A324,Wallet!$F:H,3,0),"")</f>
        <v/>
      </c>
      <c r="E324" s="168"/>
      <c r="F324" s="175" t="str">
        <f>IFERROR(VLOOKUP($A324,Wallet!$F:J,4,0),"")</f>
        <v/>
      </c>
      <c r="G324" s="95"/>
    </row>
    <row r="325" spans="1:7" ht="15.75" customHeight="1" x14ac:dyDescent="0.2">
      <c r="A325" s="95">
        <f t="shared" si="4"/>
        <v>315</v>
      </c>
      <c r="B325" s="175" t="str">
        <f>IFERROR(VLOOKUP(A325,Wallet!B:E,4,0),"")</f>
        <v/>
      </c>
      <c r="C325" s="168"/>
      <c r="D325" s="175" t="str">
        <f>IFERROR(VLOOKUP($A325,Wallet!$F:H,3,0),"")</f>
        <v/>
      </c>
      <c r="E325" s="168"/>
      <c r="F325" s="175" t="str">
        <f>IFERROR(VLOOKUP($A325,Wallet!$F:J,4,0),"")</f>
        <v/>
      </c>
      <c r="G325" s="95"/>
    </row>
    <row r="326" spans="1:7" ht="15.75" customHeight="1" x14ac:dyDescent="0.2">
      <c r="A326" s="95">
        <f t="shared" si="4"/>
        <v>316</v>
      </c>
      <c r="B326" s="175" t="str">
        <f>IFERROR(VLOOKUP(A326,Wallet!B:E,4,0),"")</f>
        <v/>
      </c>
      <c r="C326" s="168"/>
      <c r="D326" s="175" t="str">
        <f>IFERROR(VLOOKUP($A326,Wallet!$F:H,3,0),"")</f>
        <v/>
      </c>
      <c r="E326" s="168"/>
      <c r="F326" s="175" t="str">
        <f>IFERROR(VLOOKUP($A326,Wallet!$F:J,4,0),"")</f>
        <v/>
      </c>
      <c r="G326" s="95"/>
    </row>
    <row r="327" spans="1:7" ht="15.75" customHeight="1" x14ac:dyDescent="0.2">
      <c r="A327" s="95">
        <f t="shared" si="4"/>
        <v>317</v>
      </c>
      <c r="B327" s="175" t="str">
        <f>IFERROR(VLOOKUP(A327,Wallet!B:E,4,0),"")</f>
        <v/>
      </c>
      <c r="C327" s="168"/>
      <c r="D327" s="175" t="str">
        <f>IFERROR(VLOOKUP($A327,Wallet!$F:H,3,0),"")</f>
        <v/>
      </c>
      <c r="E327" s="168"/>
      <c r="F327" s="175" t="str">
        <f>IFERROR(VLOOKUP($A327,Wallet!$F:J,4,0),"")</f>
        <v/>
      </c>
      <c r="G327" s="95"/>
    </row>
    <row r="328" spans="1:7" ht="15.75" customHeight="1" x14ac:dyDescent="0.2">
      <c r="A328" s="95">
        <f t="shared" si="4"/>
        <v>318</v>
      </c>
      <c r="B328" s="175" t="str">
        <f>IFERROR(VLOOKUP(A328,Wallet!B:E,4,0),"")</f>
        <v/>
      </c>
      <c r="C328" s="168"/>
      <c r="D328" s="175" t="str">
        <f>IFERROR(VLOOKUP($A328,Wallet!$F:H,3,0),"")</f>
        <v/>
      </c>
      <c r="E328" s="168"/>
      <c r="F328" s="175" t="str">
        <f>IFERROR(VLOOKUP($A328,Wallet!$F:J,4,0),"")</f>
        <v/>
      </c>
      <c r="G328" s="95"/>
    </row>
    <row r="329" spans="1:7" ht="15.75" customHeight="1" x14ac:dyDescent="0.2">
      <c r="A329" s="95">
        <f t="shared" si="4"/>
        <v>319</v>
      </c>
      <c r="B329" s="175" t="str">
        <f>IFERROR(VLOOKUP(A329,Wallet!B:E,4,0),"")</f>
        <v/>
      </c>
      <c r="C329" s="168"/>
      <c r="D329" s="175" t="str">
        <f>IFERROR(VLOOKUP($A329,Wallet!$F:H,3,0),"")</f>
        <v/>
      </c>
      <c r="E329" s="168"/>
      <c r="F329" s="175" t="str">
        <f>IFERROR(VLOOKUP($A329,Wallet!$F:J,4,0),"")</f>
        <v/>
      </c>
      <c r="G329" s="95"/>
    </row>
    <row r="330" spans="1:7" ht="15.75" customHeight="1" x14ac:dyDescent="0.2">
      <c r="A330" s="95">
        <f t="shared" si="4"/>
        <v>320</v>
      </c>
      <c r="B330" s="175" t="str">
        <f>IFERROR(VLOOKUP(A330,Wallet!B:E,4,0),"")</f>
        <v/>
      </c>
      <c r="C330" s="168"/>
      <c r="D330" s="175" t="str">
        <f>IFERROR(VLOOKUP($A330,Wallet!$F:H,3,0),"")</f>
        <v/>
      </c>
      <c r="E330" s="168"/>
      <c r="F330" s="175" t="str">
        <f>IFERROR(VLOOKUP($A330,Wallet!$F:J,4,0),"")</f>
        <v/>
      </c>
      <c r="G330" s="95"/>
    </row>
    <row r="331" spans="1:7" ht="15.75" customHeight="1" x14ac:dyDescent="0.2">
      <c r="A331" s="95">
        <f t="shared" si="4"/>
        <v>321</v>
      </c>
      <c r="B331" s="175" t="str">
        <f>IFERROR(VLOOKUP(A331,Wallet!B:E,4,0),"")</f>
        <v/>
      </c>
      <c r="C331" s="168"/>
      <c r="D331" s="175" t="str">
        <f>IFERROR(VLOOKUP($A331,Wallet!$F:H,3,0),"")</f>
        <v/>
      </c>
      <c r="E331" s="168"/>
      <c r="F331" s="175" t="str">
        <f>IFERROR(VLOOKUP($A331,Wallet!$F:J,4,0),"")</f>
        <v/>
      </c>
      <c r="G331" s="95"/>
    </row>
    <row r="332" spans="1:7" ht="15.75" customHeight="1" x14ac:dyDescent="0.2">
      <c r="A332" s="95">
        <f t="shared" si="4"/>
        <v>322</v>
      </c>
      <c r="B332" s="175" t="str">
        <f>IFERROR(VLOOKUP(A332,Wallet!B:E,4,0),"")</f>
        <v/>
      </c>
      <c r="C332" s="168"/>
      <c r="D332" s="175" t="str">
        <f>IFERROR(VLOOKUP($A332,Wallet!$F:H,3,0),"")</f>
        <v/>
      </c>
      <c r="E332" s="168"/>
      <c r="F332" s="175" t="str">
        <f>IFERROR(VLOOKUP($A332,Wallet!$F:J,4,0),"")</f>
        <v/>
      </c>
      <c r="G332" s="95"/>
    </row>
    <row r="333" spans="1:7" ht="15.75" customHeight="1" x14ac:dyDescent="0.2">
      <c r="A333" s="95">
        <f t="shared" ref="A333:A396" si="5">1+A332</f>
        <v>323</v>
      </c>
      <c r="B333" s="175" t="str">
        <f>IFERROR(VLOOKUP(A333,Wallet!B:E,4,0),"")</f>
        <v/>
      </c>
      <c r="C333" s="168"/>
      <c r="D333" s="175" t="str">
        <f>IFERROR(VLOOKUP($A333,Wallet!$F:H,3,0),"")</f>
        <v/>
      </c>
      <c r="E333" s="168"/>
      <c r="F333" s="175" t="str">
        <f>IFERROR(VLOOKUP($A333,Wallet!$F:J,4,0),"")</f>
        <v/>
      </c>
      <c r="G333" s="95"/>
    </row>
    <row r="334" spans="1:7" ht="15.75" customHeight="1" x14ac:dyDescent="0.2">
      <c r="A334" s="95">
        <f t="shared" si="5"/>
        <v>324</v>
      </c>
      <c r="B334" s="175" t="str">
        <f>IFERROR(VLOOKUP(A334,Wallet!B:E,4,0),"")</f>
        <v/>
      </c>
      <c r="C334" s="168"/>
      <c r="D334" s="175" t="str">
        <f>IFERROR(VLOOKUP($A334,Wallet!$F:H,3,0),"")</f>
        <v/>
      </c>
      <c r="E334" s="168"/>
      <c r="F334" s="175" t="str">
        <f>IFERROR(VLOOKUP($A334,Wallet!$F:J,4,0),"")</f>
        <v/>
      </c>
      <c r="G334" s="95"/>
    </row>
    <row r="335" spans="1:7" ht="15.75" customHeight="1" x14ac:dyDescent="0.2">
      <c r="A335" s="95">
        <f t="shared" si="5"/>
        <v>325</v>
      </c>
      <c r="B335" s="175" t="str">
        <f>IFERROR(VLOOKUP(A335,Wallet!B:E,4,0),"")</f>
        <v/>
      </c>
      <c r="C335" s="168"/>
      <c r="D335" s="175" t="str">
        <f>IFERROR(VLOOKUP($A335,Wallet!$F:H,3,0),"")</f>
        <v/>
      </c>
      <c r="E335" s="168"/>
      <c r="F335" s="175" t="str">
        <f>IFERROR(VLOOKUP($A335,Wallet!$F:J,4,0),"")</f>
        <v/>
      </c>
      <c r="G335" s="95"/>
    </row>
    <row r="336" spans="1:7" ht="15.75" customHeight="1" x14ac:dyDescent="0.2">
      <c r="A336" s="95">
        <f t="shared" si="5"/>
        <v>326</v>
      </c>
      <c r="B336" s="175" t="str">
        <f>IFERROR(VLOOKUP(A336,Wallet!B:E,4,0),"")</f>
        <v/>
      </c>
      <c r="C336" s="168"/>
      <c r="D336" s="175" t="str">
        <f>IFERROR(VLOOKUP($A336,Wallet!$F:H,3,0),"")</f>
        <v/>
      </c>
      <c r="E336" s="168"/>
      <c r="F336" s="175" t="str">
        <f>IFERROR(VLOOKUP($A336,Wallet!$F:J,4,0),"")</f>
        <v/>
      </c>
      <c r="G336" s="95"/>
    </row>
    <row r="337" spans="1:7" ht="15.75" customHeight="1" x14ac:dyDescent="0.2">
      <c r="A337" s="95">
        <f t="shared" si="5"/>
        <v>327</v>
      </c>
      <c r="B337" s="175" t="str">
        <f>IFERROR(VLOOKUP(A337,Wallet!B:E,4,0),"")</f>
        <v/>
      </c>
      <c r="C337" s="168"/>
      <c r="D337" s="175" t="str">
        <f>IFERROR(VLOOKUP($A337,Wallet!$F:H,3,0),"")</f>
        <v/>
      </c>
      <c r="E337" s="168"/>
      <c r="F337" s="175" t="str">
        <f>IFERROR(VLOOKUP($A337,Wallet!$F:J,4,0),"")</f>
        <v/>
      </c>
      <c r="G337" s="95"/>
    </row>
    <row r="338" spans="1:7" ht="15.75" customHeight="1" x14ac:dyDescent="0.2">
      <c r="A338" s="95">
        <f t="shared" si="5"/>
        <v>328</v>
      </c>
      <c r="B338" s="175" t="str">
        <f>IFERROR(VLOOKUP(A338,Wallet!B:E,4,0),"")</f>
        <v/>
      </c>
      <c r="C338" s="168"/>
      <c r="D338" s="175" t="str">
        <f>IFERROR(VLOOKUP($A338,Wallet!$F:H,3,0),"")</f>
        <v/>
      </c>
      <c r="E338" s="168"/>
      <c r="F338" s="175" t="str">
        <f>IFERROR(VLOOKUP($A338,Wallet!$F:J,4,0),"")</f>
        <v/>
      </c>
      <c r="G338" s="95"/>
    </row>
    <row r="339" spans="1:7" ht="15.75" customHeight="1" x14ac:dyDescent="0.2">
      <c r="A339" s="95">
        <f t="shared" si="5"/>
        <v>329</v>
      </c>
      <c r="B339" s="175" t="str">
        <f>IFERROR(VLOOKUP(A339,Wallet!B:E,4,0),"")</f>
        <v/>
      </c>
      <c r="C339" s="168"/>
      <c r="D339" s="175" t="str">
        <f>IFERROR(VLOOKUP($A339,Wallet!$F:H,3,0),"")</f>
        <v/>
      </c>
      <c r="E339" s="168"/>
      <c r="F339" s="175" t="str">
        <f>IFERROR(VLOOKUP($A339,Wallet!$F:J,4,0),"")</f>
        <v/>
      </c>
      <c r="G339" s="95"/>
    </row>
    <row r="340" spans="1:7" ht="15.75" customHeight="1" x14ac:dyDescent="0.2">
      <c r="A340" s="95">
        <f t="shared" si="5"/>
        <v>330</v>
      </c>
      <c r="B340" s="175" t="str">
        <f>IFERROR(VLOOKUP(A340,Wallet!B:E,4,0),"")</f>
        <v/>
      </c>
      <c r="C340" s="168"/>
      <c r="D340" s="175" t="str">
        <f>IFERROR(VLOOKUP($A340,Wallet!$F:H,3,0),"")</f>
        <v/>
      </c>
      <c r="E340" s="168"/>
      <c r="F340" s="175" t="str">
        <f>IFERROR(VLOOKUP($A340,Wallet!$F:J,4,0),"")</f>
        <v/>
      </c>
      <c r="G340" s="95"/>
    </row>
    <row r="341" spans="1:7" ht="15.75" customHeight="1" x14ac:dyDescent="0.2">
      <c r="A341" s="95">
        <f t="shared" si="5"/>
        <v>331</v>
      </c>
      <c r="B341" s="175" t="str">
        <f>IFERROR(VLOOKUP(A341,Wallet!B:E,4,0),"")</f>
        <v/>
      </c>
      <c r="C341" s="168"/>
      <c r="D341" s="175" t="str">
        <f>IFERROR(VLOOKUP($A341,Wallet!$F:H,3,0),"")</f>
        <v/>
      </c>
      <c r="E341" s="168"/>
      <c r="F341" s="175" t="str">
        <f>IFERROR(VLOOKUP($A341,Wallet!$F:J,4,0),"")</f>
        <v/>
      </c>
      <c r="G341" s="95"/>
    </row>
    <row r="342" spans="1:7" ht="15.75" customHeight="1" x14ac:dyDescent="0.2">
      <c r="A342" s="95">
        <f t="shared" si="5"/>
        <v>332</v>
      </c>
      <c r="B342" s="175" t="str">
        <f>IFERROR(VLOOKUP(A342,Wallet!B:E,4,0),"")</f>
        <v/>
      </c>
      <c r="C342" s="168"/>
      <c r="D342" s="175" t="str">
        <f>IFERROR(VLOOKUP($A342,Wallet!$F:H,3,0),"")</f>
        <v/>
      </c>
      <c r="E342" s="168"/>
      <c r="F342" s="175" t="str">
        <f>IFERROR(VLOOKUP($A342,Wallet!$F:J,4,0),"")</f>
        <v/>
      </c>
      <c r="G342" s="95"/>
    </row>
    <row r="343" spans="1:7" ht="15.75" customHeight="1" x14ac:dyDescent="0.2">
      <c r="A343" s="95">
        <f t="shared" si="5"/>
        <v>333</v>
      </c>
      <c r="B343" s="175" t="str">
        <f>IFERROR(VLOOKUP(A343,Wallet!B:E,4,0),"")</f>
        <v/>
      </c>
      <c r="C343" s="168"/>
      <c r="D343" s="175" t="str">
        <f>IFERROR(VLOOKUP($A343,Wallet!$F:H,3,0),"")</f>
        <v/>
      </c>
      <c r="E343" s="168"/>
      <c r="F343" s="175" t="str">
        <f>IFERROR(VLOOKUP($A343,Wallet!$F:J,4,0),"")</f>
        <v/>
      </c>
      <c r="G343" s="95"/>
    </row>
    <row r="344" spans="1:7" ht="15.75" customHeight="1" x14ac:dyDescent="0.2">
      <c r="A344" s="95">
        <f t="shared" si="5"/>
        <v>334</v>
      </c>
      <c r="B344" s="175" t="str">
        <f>IFERROR(VLOOKUP(A344,Wallet!B:E,4,0),"")</f>
        <v/>
      </c>
      <c r="C344" s="168"/>
      <c r="D344" s="175" t="str">
        <f>IFERROR(VLOOKUP($A344,Wallet!$F:H,3,0),"")</f>
        <v/>
      </c>
      <c r="E344" s="168"/>
      <c r="F344" s="175" t="str">
        <f>IFERROR(VLOOKUP($A344,Wallet!$F:J,4,0),"")</f>
        <v/>
      </c>
      <c r="G344" s="95"/>
    </row>
    <row r="345" spans="1:7" ht="15.75" customHeight="1" x14ac:dyDescent="0.2">
      <c r="A345" s="95">
        <f t="shared" si="5"/>
        <v>335</v>
      </c>
      <c r="B345" s="175" t="str">
        <f>IFERROR(VLOOKUP(A345,Wallet!B:E,4,0),"")</f>
        <v/>
      </c>
      <c r="C345" s="168"/>
      <c r="D345" s="175" t="str">
        <f>IFERROR(VLOOKUP($A345,Wallet!$F:H,3,0),"")</f>
        <v/>
      </c>
      <c r="E345" s="168"/>
      <c r="F345" s="175" t="str">
        <f>IFERROR(VLOOKUP($A345,Wallet!$F:J,4,0),"")</f>
        <v/>
      </c>
      <c r="G345" s="95"/>
    </row>
    <row r="346" spans="1:7" ht="15.75" customHeight="1" x14ac:dyDescent="0.2">
      <c r="A346" s="95">
        <f t="shared" si="5"/>
        <v>336</v>
      </c>
      <c r="B346" s="175" t="str">
        <f>IFERROR(VLOOKUP(A346,Wallet!B:E,4,0),"")</f>
        <v/>
      </c>
      <c r="C346" s="168"/>
      <c r="D346" s="175" t="str">
        <f>IFERROR(VLOOKUP($A346,Wallet!$F:H,3,0),"")</f>
        <v/>
      </c>
      <c r="E346" s="168"/>
      <c r="F346" s="175" t="str">
        <f>IFERROR(VLOOKUP($A346,Wallet!$F:J,4,0),"")</f>
        <v/>
      </c>
      <c r="G346" s="95"/>
    </row>
    <row r="347" spans="1:7" ht="15.75" customHeight="1" x14ac:dyDescent="0.2">
      <c r="A347" s="95">
        <f t="shared" si="5"/>
        <v>337</v>
      </c>
      <c r="B347" s="175" t="str">
        <f>IFERROR(VLOOKUP(A347,Wallet!B:E,4,0),"")</f>
        <v/>
      </c>
      <c r="C347" s="168"/>
      <c r="D347" s="175" t="str">
        <f>IFERROR(VLOOKUP($A347,Wallet!$F:H,3,0),"")</f>
        <v/>
      </c>
      <c r="E347" s="168"/>
      <c r="F347" s="175" t="str">
        <f>IFERROR(VLOOKUP($A347,Wallet!$F:J,4,0),"")</f>
        <v/>
      </c>
      <c r="G347" s="95"/>
    </row>
    <row r="348" spans="1:7" ht="15.75" customHeight="1" x14ac:dyDescent="0.2">
      <c r="A348" s="95">
        <f t="shared" si="5"/>
        <v>338</v>
      </c>
      <c r="B348" s="175" t="str">
        <f>IFERROR(VLOOKUP(A348,Wallet!B:E,4,0),"")</f>
        <v/>
      </c>
      <c r="C348" s="168"/>
      <c r="D348" s="175" t="str">
        <f>IFERROR(VLOOKUP($A348,Wallet!$F:H,3,0),"")</f>
        <v/>
      </c>
      <c r="E348" s="168"/>
      <c r="F348" s="175" t="str">
        <f>IFERROR(VLOOKUP($A348,Wallet!$F:J,4,0),"")</f>
        <v/>
      </c>
      <c r="G348" s="95"/>
    </row>
    <row r="349" spans="1:7" ht="15.75" customHeight="1" x14ac:dyDescent="0.2">
      <c r="A349" s="95">
        <f t="shared" si="5"/>
        <v>339</v>
      </c>
      <c r="B349" s="175" t="str">
        <f>IFERROR(VLOOKUP(A349,Wallet!B:E,4,0),"")</f>
        <v/>
      </c>
      <c r="C349" s="168"/>
      <c r="D349" s="175" t="str">
        <f>IFERROR(VLOOKUP($A349,Wallet!$F:H,3,0),"")</f>
        <v/>
      </c>
      <c r="E349" s="168"/>
      <c r="F349" s="175" t="str">
        <f>IFERROR(VLOOKUP($A349,Wallet!$F:J,4,0),"")</f>
        <v/>
      </c>
      <c r="G349" s="95"/>
    </row>
    <row r="350" spans="1:7" ht="15.75" customHeight="1" x14ac:dyDescent="0.2">
      <c r="A350" s="95">
        <f t="shared" si="5"/>
        <v>340</v>
      </c>
      <c r="B350" s="175" t="str">
        <f>IFERROR(VLOOKUP(A350,Wallet!B:E,4,0),"")</f>
        <v/>
      </c>
      <c r="C350" s="168"/>
      <c r="D350" s="175" t="str">
        <f>IFERROR(VLOOKUP($A350,Wallet!$F:H,3,0),"")</f>
        <v/>
      </c>
      <c r="E350" s="168"/>
      <c r="F350" s="175" t="str">
        <f>IFERROR(VLOOKUP($A350,Wallet!$F:J,4,0),"")</f>
        <v/>
      </c>
      <c r="G350" s="95"/>
    </row>
    <row r="351" spans="1:7" ht="15.75" customHeight="1" x14ac:dyDescent="0.2">
      <c r="A351" s="95">
        <f t="shared" si="5"/>
        <v>341</v>
      </c>
      <c r="B351" s="175" t="str">
        <f>IFERROR(VLOOKUP(A351,Wallet!B:E,4,0),"")</f>
        <v/>
      </c>
      <c r="C351" s="168"/>
      <c r="D351" s="175" t="str">
        <f>IFERROR(VLOOKUP($A351,Wallet!$F:H,3,0),"")</f>
        <v/>
      </c>
      <c r="E351" s="168"/>
      <c r="F351" s="175" t="str">
        <f>IFERROR(VLOOKUP($A351,Wallet!$F:J,4,0),"")</f>
        <v/>
      </c>
      <c r="G351" s="95"/>
    </row>
    <row r="352" spans="1:7" ht="15.75" customHeight="1" x14ac:dyDescent="0.2">
      <c r="A352" s="95">
        <f t="shared" si="5"/>
        <v>342</v>
      </c>
      <c r="B352" s="175" t="str">
        <f>IFERROR(VLOOKUP(A352,Wallet!B:E,4,0),"")</f>
        <v/>
      </c>
      <c r="C352" s="168"/>
      <c r="D352" s="175" t="str">
        <f>IFERROR(VLOOKUP($A352,Wallet!$F:H,3,0),"")</f>
        <v/>
      </c>
      <c r="E352" s="168"/>
      <c r="F352" s="175" t="str">
        <f>IFERROR(VLOOKUP($A352,Wallet!$F:J,4,0),"")</f>
        <v/>
      </c>
      <c r="G352" s="95"/>
    </row>
    <row r="353" spans="1:7" ht="15.75" customHeight="1" x14ac:dyDescent="0.2">
      <c r="A353" s="95">
        <f t="shared" si="5"/>
        <v>343</v>
      </c>
      <c r="B353" s="175" t="str">
        <f>IFERROR(VLOOKUP(A353,Wallet!B:E,4,0),"")</f>
        <v/>
      </c>
      <c r="C353" s="168"/>
      <c r="D353" s="175" t="str">
        <f>IFERROR(VLOOKUP($A353,Wallet!$F:H,3,0),"")</f>
        <v/>
      </c>
      <c r="E353" s="168"/>
      <c r="F353" s="175" t="str">
        <f>IFERROR(VLOOKUP($A353,Wallet!$F:J,4,0),"")</f>
        <v/>
      </c>
      <c r="G353" s="95"/>
    </row>
    <row r="354" spans="1:7" ht="15.75" customHeight="1" x14ac:dyDescent="0.2">
      <c r="A354" s="95">
        <f t="shared" si="5"/>
        <v>344</v>
      </c>
      <c r="B354" s="175" t="str">
        <f>IFERROR(VLOOKUP(A354,Wallet!B:E,4,0),"")</f>
        <v/>
      </c>
      <c r="C354" s="168"/>
      <c r="D354" s="175" t="str">
        <f>IFERROR(VLOOKUP($A354,Wallet!$F:H,3,0),"")</f>
        <v/>
      </c>
      <c r="E354" s="168"/>
      <c r="F354" s="175" t="str">
        <f>IFERROR(VLOOKUP($A354,Wallet!$F:J,4,0),"")</f>
        <v/>
      </c>
      <c r="G354" s="95"/>
    </row>
    <row r="355" spans="1:7" ht="15.75" customHeight="1" x14ac:dyDescent="0.2">
      <c r="A355" s="95">
        <f t="shared" si="5"/>
        <v>345</v>
      </c>
      <c r="B355" s="175" t="str">
        <f>IFERROR(VLOOKUP(A355,Wallet!B:E,4,0),"")</f>
        <v/>
      </c>
      <c r="C355" s="168"/>
      <c r="D355" s="175" t="str">
        <f>IFERROR(VLOOKUP($A355,Wallet!$F:H,3,0),"")</f>
        <v/>
      </c>
      <c r="E355" s="168"/>
      <c r="F355" s="175" t="str">
        <f>IFERROR(VLOOKUP($A355,Wallet!$F:J,4,0),"")</f>
        <v/>
      </c>
      <c r="G355" s="95"/>
    </row>
    <row r="356" spans="1:7" ht="15.75" customHeight="1" x14ac:dyDescent="0.2">
      <c r="A356" s="95">
        <f t="shared" si="5"/>
        <v>346</v>
      </c>
      <c r="B356" s="175" t="str">
        <f>IFERROR(VLOOKUP(A356,Wallet!B:E,4,0),"")</f>
        <v/>
      </c>
      <c r="C356" s="168"/>
      <c r="D356" s="175" t="str">
        <f>IFERROR(VLOOKUP($A356,Wallet!$F:H,3,0),"")</f>
        <v/>
      </c>
      <c r="E356" s="168"/>
      <c r="F356" s="175" t="str">
        <f>IFERROR(VLOOKUP($A356,Wallet!$F:J,4,0),"")</f>
        <v/>
      </c>
      <c r="G356" s="95"/>
    </row>
    <row r="357" spans="1:7" ht="15.75" customHeight="1" x14ac:dyDescent="0.2">
      <c r="A357" s="95">
        <f t="shared" si="5"/>
        <v>347</v>
      </c>
      <c r="B357" s="175" t="str">
        <f>IFERROR(VLOOKUP(A357,Wallet!B:E,4,0),"")</f>
        <v/>
      </c>
      <c r="C357" s="168"/>
      <c r="D357" s="175" t="str">
        <f>IFERROR(VLOOKUP($A357,Wallet!$F:H,3,0),"")</f>
        <v/>
      </c>
      <c r="E357" s="168"/>
      <c r="F357" s="175" t="str">
        <f>IFERROR(VLOOKUP($A357,Wallet!$F:J,4,0),"")</f>
        <v/>
      </c>
      <c r="G357" s="95"/>
    </row>
    <row r="358" spans="1:7" ht="15.75" customHeight="1" x14ac:dyDescent="0.2">
      <c r="A358" s="95">
        <f t="shared" si="5"/>
        <v>348</v>
      </c>
      <c r="B358" s="175" t="str">
        <f>IFERROR(VLOOKUP(A358,Wallet!B:E,4,0),"")</f>
        <v/>
      </c>
      <c r="C358" s="168"/>
      <c r="D358" s="175" t="str">
        <f>IFERROR(VLOOKUP($A358,Wallet!$F:H,3,0),"")</f>
        <v/>
      </c>
      <c r="E358" s="168"/>
      <c r="F358" s="175" t="str">
        <f>IFERROR(VLOOKUP($A358,Wallet!$F:J,4,0),"")</f>
        <v/>
      </c>
      <c r="G358" s="95"/>
    </row>
    <row r="359" spans="1:7" ht="15.75" customHeight="1" x14ac:dyDescent="0.2">
      <c r="A359" s="95">
        <f t="shared" si="5"/>
        <v>349</v>
      </c>
      <c r="B359" s="175" t="str">
        <f>IFERROR(VLOOKUP(A359,Wallet!B:E,4,0),"")</f>
        <v/>
      </c>
      <c r="C359" s="168"/>
      <c r="D359" s="175" t="str">
        <f>IFERROR(VLOOKUP($A359,Wallet!$F:H,3,0),"")</f>
        <v/>
      </c>
      <c r="E359" s="168"/>
      <c r="F359" s="175" t="str">
        <f>IFERROR(VLOOKUP($A359,Wallet!$F:J,4,0),"")</f>
        <v/>
      </c>
      <c r="G359" s="95"/>
    </row>
    <row r="360" spans="1:7" ht="15.75" customHeight="1" x14ac:dyDescent="0.2">
      <c r="A360" s="95">
        <f t="shared" si="5"/>
        <v>350</v>
      </c>
      <c r="B360" s="175" t="str">
        <f>IFERROR(VLOOKUP(A360,Wallet!B:E,4,0),"")</f>
        <v/>
      </c>
      <c r="C360" s="168"/>
      <c r="D360" s="175" t="str">
        <f>IFERROR(VLOOKUP($A360,Wallet!$F:H,3,0),"")</f>
        <v/>
      </c>
      <c r="E360" s="168"/>
      <c r="F360" s="175" t="str">
        <f>IFERROR(VLOOKUP($A360,Wallet!$F:J,4,0),"")</f>
        <v/>
      </c>
      <c r="G360" s="95"/>
    </row>
    <row r="361" spans="1:7" ht="15.75" customHeight="1" x14ac:dyDescent="0.2">
      <c r="A361" s="95">
        <f t="shared" si="5"/>
        <v>351</v>
      </c>
      <c r="B361" s="175" t="str">
        <f>IFERROR(VLOOKUP(A361,Wallet!B:E,4,0),"")</f>
        <v/>
      </c>
      <c r="C361" s="168"/>
      <c r="D361" s="175" t="str">
        <f>IFERROR(VLOOKUP($A361,Wallet!$F:H,3,0),"")</f>
        <v/>
      </c>
      <c r="E361" s="168"/>
      <c r="F361" s="175" t="str">
        <f>IFERROR(VLOOKUP($A361,Wallet!$F:J,4,0),"")</f>
        <v/>
      </c>
      <c r="G361" s="95"/>
    </row>
    <row r="362" spans="1:7" ht="15.75" customHeight="1" x14ac:dyDescent="0.2">
      <c r="A362" s="95">
        <f t="shared" si="5"/>
        <v>352</v>
      </c>
      <c r="B362" s="175" t="str">
        <f>IFERROR(VLOOKUP(A362,Wallet!B:E,4,0),"")</f>
        <v/>
      </c>
      <c r="C362" s="168"/>
      <c r="D362" s="175" t="str">
        <f>IFERROR(VLOOKUP($A362,Wallet!$F:H,3,0),"")</f>
        <v/>
      </c>
      <c r="E362" s="168"/>
      <c r="F362" s="175" t="str">
        <f>IFERROR(VLOOKUP($A362,Wallet!$F:J,4,0),"")</f>
        <v/>
      </c>
      <c r="G362" s="95"/>
    </row>
    <row r="363" spans="1:7" ht="15.75" customHeight="1" x14ac:dyDescent="0.2">
      <c r="A363" s="95">
        <f t="shared" si="5"/>
        <v>353</v>
      </c>
      <c r="B363" s="175" t="str">
        <f>IFERROR(VLOOKUP(A363,Wallet!B:E,4,0),"")</f>
        <v/>
      </c>
      <c r="C363" s="168"/>
      <c r="D363" s="175" t="str">
        <f>IFERROR(VLOOKUP($A363,Wallet!$F:H,3,0),"")</f>
        <v/>
      </c>
      <c r="E363" s="168"/>
      <c r="F363" s="175" t="str">
        <f>IFERROR(VLOOKUP($A363,Wallet!$F:J,4,0),"")</f>
        <v/>
      </c>
      <c r="G363" s="95"/>
    </row>
    <row r="364" spans="1:7" ht="15.75" customHeight="1" x14ac:dyDescent="0.2">
      <c r="A364" s="95">
        <f t="shared" si="5"/>
        <v>354</v>
      </c>
      <c r="B364" s="175" t="str">
        <f>IFERROR(VLOOKUP(A364,Wallet!B:E,4,0),"")</f>
        <v/>
      </c>
      <c r="C364" s="168"/>
      <c r="D364" s="175" t="str">
        <f>IFERROR(VLOOKUP($A364,Wallet!$F:H,3,0),"")</f>
        <v/>
      </c>
      <c r="E364" s="168"/>
      <c r="F364" s="175" t="str">
        <f>IFERROR(VLOOKUP($A364,Wallet!$F:J,4,0),"")</f>
        <v/>
      </c>
      <c r="G364" s="95"/>
    </row>
    <row r="365" spans="1:7" ht="15.75" customHeight="1" x14ac:dyDescent="0.2">
      <c r="A365" s="95">
        <f t="shared" si="5"/>
        <v>355</v>
      </c>
      <c r="B365" s="175" t="str">
        <f>IFERROR(VLOOKUP(A365,Wallet!B:E,4,0),"")</f>
        <v/>
      </c>
      <c r="C365" s="168"/>
      <c r="D365" s="175" t="str">
        <f>IFERROR(VLOOKUP($A365,Wallet!$F:H,3,0),"")</f>
        <v/>
      </c>
      <c r="E365" s="168"/>
      <c r="F365" s="175" t="str">
        <f>IFERROR(VLOOKUP($A365,Wallet!$F:J,4,0),"")</f>
        <v/>
      </c>
      <c r="G365" s="95"/>
    </row>
    <row r="366" spans="1:7" ht="15.75" customHeight="1" x14ac:dyDescent="0.2">
      <c r="A366" s="95">
        <f t="shared" si="5"/>
        <v>356</v>
      </c>
      <c r="B366" s="175" t="str">
        <f>IFERROR(VLOOKUP(A366,Wallet!B:E,4,0),"")</f>
        <v/>
      </c>
      <c r="C366" s="168"/>
      <c r="D366" s="175" t="str">
        <f>IFERROR(VLOOKUP($A366,Wallet!$F:H,3,0),"")</f>
        <v/>
      </c>
      <c r="E366" s="168"/>
      <c r="F366" s="175" t="str">
        <f>IFERROR(VLOOKUP($A366,Wallet!$F:J,4,0),"")</f>
        <v/>
      </c>
      <c r="G366" s="95"/>
    </row>
    <row r="367" spans="1:7" ht="15.75" customHeight="1" x14ac:dyDescent="0.2">
      <c r="A367" s="95">
        <f t="shared" si="5"/>
        <v>357</v>
      </c>
      <c r="B367" s="175" t="str">
        <f>IFERROR(VLOOKUP(A367,Wallet!B:E,4,0),"")</f>
        <v/>
      </c>
      <c r="C367" s="168"/>
      <c r="D367" s="175" t="str">
        <f>IFERROR(VLOOKUP($A367,Wallet!$F:H,3,0),"")</f>
        <v/>
      </c>
      <c r="E367" s="168"/>
      <c r="F367" s="175" t="str">
        <f>IFERROR(VLOOKUP($A367,Wallet!$F:J,4,0),"")</f>
        <v/>
      </c>
      <c r="G367" s="95"/>
    </row>
    <row r="368" spans="1:7" ht="15.75" customHeight="1" x14ac:dyDescent="0.2">
      <c r="A368" s="95">
        <f t="shared" si="5"/>
        <v>358</v>
      </c>
      <c r="B368" s="175" t="str">
        <f>IFERROR(VLOOKUP(A368,Wallet!B:E,4,0),"")</f>
        <v/>
      </c>
      <c r="C368" s="168"/>
      <c r="D368" s="175" t="str">
        <f>IFERROR(VLOOKUP($A368,Wallet!$F:H,3,0),"")</f>
        <v/>
      </c>
      <c r="E368" s="168"/>
      <c r="F368" s="175" t="str">
        <f>IFERROR(VLOOKUP($A368,Wallet!$F:J,4,0),"")</f>
        <v/>
      </c>
      <c r="G368" s="95"/>
    </row>
    <row r="369" spans="1:7" ht="15.75" customHeight="1" x14ac:dyDescent="0.2">
      <c r="A369" s="95">
        <f t="shared" si="5"/>
        <v>359</v>
      </c>
      <c r="B369" s="175" t="str">
        <f>IFERROR(VLOOKUP(A369,Wallet!B:E,4,0),"")</f>
        <v/>
      </c>
      <c r="C369" s="168"/>
      <c r="D369" s="175" t="str">
        <f>IFERROR(VLOOKUP($A369,Wallet!$F:H,3,0),"")</f>
        <v/>
      </c>
      <c r="E369" s="168"/>
      <c r="F369" s="175" t="str">
        <f>IFERROR(VLOOKUP($A369,Wallet!$F:J,4,0),"")</f>
        <v/>
      </c>
      <c r="G369" s="95"/>
    </row>
    <row r="370" spans="1:7" ht="15.75" customHeight="1" x14ac:dyDescent="0.2">
      <c r="A370" s="95">
        <f t="shared" si="5"/>
        <v>360</v>
      </c>
      <c r="B370" s="175" t="str">
        <f>IFERROR(VLOOKUP(A370,Wallet!B:E,4,0),"")</f>
        <v/>
      </c>
      <c r="C370" s="168"/>
      <c r="D370" s="175" t="str">
        <f>IFERROR(VLOOKUP($A370,Wallet!$F:H,3,0),"")</f>
        <v/>
      </c>
      <c r="E370" s="168"/>
      <c r="F370" s="175" t="str">
        <f>IFERROR(VLOOKUP($A370,Wallet!$F:J,4,0),"")</f>
        <v/>
      </c>
      <c r="G370" s="95"/>
    </row>
    <row r="371" spans="1:7" ht="15.75" customHeight="1" x14ac:dyDescent="0.2">
      <c r="A371" s="95">
        <f t="shared" si="5"/>
        <v>361</v>
      </c>
      <c r="B371" s="175" t="str">
        <f>IFERROR(VLOOKUP(A371,Wallet!B:E,4,0),"")</f>
        <v/>
      </c>
      <c r="C371" s="168"/>
      <c r="D371" s="175" t="str">
        <f>IFERROR(VLOOKUP($A371,Wallet!$F:H,3,0),"")</f>
        <v/>
      </c>
      <c r="E371" s="168"/>
      <c r="F371" s="175" t="str">
        <f>IFERROR(VLOOKUP($A371,Wallet!$F:J,4,0),"")</f>
        <v/>
      </c>
      <c r="G371" s="95"/>
    </row>
    <row r="372" spans="1:7" ht="15.75" customHeight="1" x14ac:dyDescent="0.2">
      <c r="A372" s="95">
        <f t="shared" si="5"/>
        <v>362</v>
      </c>
      <c r="B372" s="175" t="str">
        <f>IFERROR(VLOOKUP(A372,Wallet!B:E,4,0),"")</f>
        <v/>
      </c>
      <c r="C372" s="168"/>
      <c r="D372" s="175" t="str">
        <f>IFERROR(VLOOKUP($A372,Wallet!$F:H,3,0),"")</f>
        <v/>
      </c>
      <c r="E372" s="168"/>
      <c r="F372" s="175" t="str">
        <f>IFERROR(VLOOKUP($A372,Wallet!$F:J,4,0),"")</f>
        <v/>
      </c>
      <c r="G372" s="95"/>
    </row>
    <row r="373" spans="1:7" ht="15.75" customHeight="1" x14ac:dyDescent="0.2">
      <c r="A373" s="95">
        <f t="shared" si="5"/>
        <v>363</v>
      </c>
      <c r="B373" s="175" t="str">
        <f>IFERROR(VLOOKUP(A373,Wallet!B:E,4,0),"")</f>
        <v/>
      </c>
      <c r="C373" s="168"/>
      <c r="D373" s="175" t="str">
        <f>IFERROR(VLOOKUP($A373,Wallet!$F:H,3,0),"")</f>
        <v/>
      </c>
      <c r="E373" s="168"/>
      <c r="F373" s="175" t="str">
        <f>IFERROR(VLOOKUP($A373,Wallet!$F:J,4,0),"")</f>
        <v/>
      </c>
      <c r="G373" s="95"/>
    </row>
    <row r="374" spans="1:7" ht="15.75" customHeight="1" x14ac:dyDescent="0.2">
      <c r="A374" s="95">
        <f t="shared" si="5"/>
        <v>364</v>
      </c>
      <c r="B374" s="175" t="str">
        <f>IFERROR(VLOOKUP(A374,Wallet!B:E,4,0),"")</f>
        <v/>
      </c>
      <c r="C374" s="168"/>
      <c r="D374" s="175" t="str">
        <f>IFERROR(VLOOKUP($A374,Wallet!$F:H,3,0),"")</f>
        <v/>
      </c>
      <c r="E374" s="168"/>
      <c r="F374" s="175" t="str">
        <f>IFERROR(VLOOKUP($A374,Wallet!$F:J,4,0),"")</f>
        <v/>
      </c>
      <c r="G374" s="95"/>
    </row>
    <row r="375" spans="1:7" ht="15.75" customHeight="1" x14ac:dyDescent="0.2">
      <c r="A375" s="95">
        <f t="shared" si="5"/>
        <v>365</v>
      </c>
      <c r="B375" s="175" t="str">
        <f>IFERROR(VLOOKUP(A375,Wallet!B:E,4,0),"")</f>
        <v/>
      </c>
      <c r="C375" s="168"/>
      <c r="D375" s="175" t="str">
        <f>IFERROR(VLOOKUP($A375,Wallet!$F:H,3,0),"")</f>
        <v/>
      </c>
      <c r="E375" s="168"/>
      <c r="F375" s="175" t="str">
        <f>IFERROR(VLOOKUP($A375,Wallet!$F:J,4,0),"")</f>
        <v/>
      </c>
      <c r="G375" s="95"/>
    </row>
    <row r="376" spans="1:7" ht="15.75" customHeight="1" x14ac:dyDescent="0.2">
      <c r="A376" s="95">
        <f t="shared" si="5"/>
        <v>366</v>
      </c>
      <c r="B376" s="175" t="str">
        <f>IFERROR(VLOOKUP(A376,Wallet!B:E,4,0),"")</f>
        <v/>
      </c>
      <c r="C376" s="168"/>
      <c r="D376" s="175" t="str">
        <f>IFERROR(VLOOKUP($A376,Wallet!$F:H,3,0),"")</f>
        <v/>
      </c>
      <c r="E376" s="168"/>
      <c r="F376" s="175" t="str">
        <f>IFERROR(VLOOKUP($A376,Wallet!$F:J,4,0),"")</f>
        <v/>
      </c>
      <c r="G376" s="95"/>
    </row>
    <row r="377" spans="1:7" ht="15.75" customHeight="1" x14ac:dyDescent="0.2">
      <c r="A377" s="95">
        <f t="shared" si="5"/>
        <v>367</v>
      </c>
      <c r="B377" s="175" t="str">
        <f>IFERROR(VLOOKUP(A377,Wallet!B:E,4,0),"")</f>
        <v/>
      </c>
      <c r="C377" s="168"/>
      <c r="D377" s="175" t="str">
        <f>IFERROR(VLOOKUP($A377,Wallet!$F:H,3,0),"")</f>
        <v/>
      </c>
      <c r="E377" s="168"/>
      <c r="F377" s="175" t="str">
        <f>IFERROR(VLOOKUP($A377,Wallet!$F:J,4,0),"")</f>
        <v/>
      </c>
      <c r="G377" s="95"/>
    </row>
    <row r="378" spans="1:7" ht="15.75" customHeight="1" x14ac:dyDescent="0.2">
      <c r="A378" s="95">
        <f t="shared" si="5"/>
        <v>368</v>
      </c>
      <c r="B378" s="175" t="str">
        <f>IFERROR(VLOOKUP(A378,Wallet!B:E,4,0),"")</f>
        <v/>
      </c>
      <c r="C378" s="168"/>
      <c r="D378" s="175" t="str">
        <f>IFERROR(VLOOKUP($A378,Wallet!$F:H,3,0),"")</f>
        <v/>
      </c>
      <c r="E378" s="168"/>
      <c r="F378" s="175" t="str">
        <f>IFERROR(VLOOKUP($A378,Wallet!$F:J,4,0),"")</f>
        <v/>
      </c>
      <c r="G378" s="95"/>
    </row>
    <row r="379" spans="1:7" ht="15.75" customHeight="1" x14ac:dyDescent="0.2">
      <c r="A379" s="95">
        <f t="shared" si="5"/>
        <v>369</v>
      </c>
      <c r="B379" s="175" t="str">
        <f>IFERROR(VLOOKUP(A379,Wallet!B:E,4,0),"")</f>
        <v/>
      </c>
      <c r="C379" s="168"/>
      <c r="D379" s="175" t="str">
        <f>IFERROR(VLOOKUP($A379,Wallet!$F:H,3,0),"")</f>
        <v/>
      </c>
      <c r="E379" s="168"/>
      <c r="F379" s="175" t="str">
        <f>IFERROR(VLOOKUP($A379,Wallet!$F:J,4,0),"")</f>
        <v/>
      </c>
      <c r="G379" s="95"/>
    </row>
    <row r="380" spans="1:7" ht="15.75" customHeight="1" x14ac:dyDescent="0.2">
      <c r="A380" s="95">
        <f t="shared" si="5"/>
        <v>370</v>
      </c>
      <c r="B380" s="175" t="str">
        <f>IFERROR(VLOOKUP(A380,Wallet!B:E,4,0),"")</f>
        <v/>
      </c>
      <c r="C380" s="168"/>
      <c r="D380" s="175" t="str">
        <f>IFERROR(VLOOKUP($A380,Wallet!$F:H,3,0),"")</f>
        <v/>
      </c>
      <c r="E380" s="168"/>
      <c r="F380" s="175" t="str">
        <f>IFERROR(VLOOKUP($A380,Wallet!$F:J,4,0),"")</f>
        <v/>
      </c>
      <c r="G380" s="95"/>
    </row>
    <row r="381" spans="1:7" ht="15.75" customHeight="1" x14ac:dyDescent="0.2">
      <c r="A381" s="95">
        <f t="shared" si="5"/>
        <v>371</v>
      </c>
      <c r="B381" s="175" t="str">
        <f>IFERROR(VLOOKUP(A381,Wallet!B:E,4,0),"")</f>
        <v/>
      </c>
      <c r="C381" s="168"/>
      <c r="D381" s="175" t="str">
        <f>IFERROR(VLOOKUP($A381,Wallet!$F:H,3,0),"")</f>
        <v/>
      </c>
      <c r="E381" s="168"/>
      <c r="F381" s="175" t="str">
        <f>IFERROR(VLOOKUP($A381,Wallet!$F:J,4,0),"")</f>
        <v/>
      </c>
      <c r="G381" s="95"/>
    </row>
    <row r="382" spans="1:7" ht="15.75" customHeight="1" x14ac:dyDescent="0.2">
      <c r="A382" s="95">
        <f t="shared" si="5"/>
        <v>372</v>
      </c>
      <c r="B382" s="175" t="str">
        <f>IFERROR(VLOOKUP(A382,Wallet!B:E,4,0),"")</f>
        <v/>
      </c>
      <c r="C382" s="168"/>
      <c r="D382" s="175" t="str">
        <f>IFERROR(VLOOKUP($A382,Wallet!$F:H,3,0),"")</f>
        <v/>
      </c>
      <c r="E382" s="168"/>
      <c r="F382" s="175" t="str">
        <f>IFERROR(VLOOKUP($A382,Wallet!$F:J,4,0),"")</f>
        <v/>
      </c>
      <c r="G382" s="95"/>
    </row>
    <row r="383" spans="1:7" ht="15.75" customHeight="1" x14ac:dyDescent="0.2">
      <c r="A383" s="95">
        <f t="shared" si="5"/>
        <v>373</v>
      </c>
      <c r="B383" s="175" t="str">
        <f>IFERROR(VLOOKUP(A383,Wallet!B:E,4,0),"")</f>
        <v/>
      </c>
      <c r="C383" s="168"/>
      <c r="D383" s="175" t="str">
        <f>IFERROR(VLOOKUP($A383,Wallet!$F:H,3,0),"")</f>
        <v/>
      </c>
      <c r="E383" s="168"/>
      <c r="F383" s="175" t="str">
        <f>IFERROR(VLOOKUP($A383,Wallet!$F:J,4,0),"")</f>
        <v/>
      </c>
      <c r="G383" s="95"/>
    </row>
    <row r="384" spans="1:7" ht="15.75" customHeight="1" x14ac:dyDescent="0.2">
      <c r="A384" s="95">
        <f t="shared" si="5"/>
        <v>374</v>
      </c>
      <c r="B384" s="175" t="str">
        <f>IFERROR(VLOOKUP(A384,Wallet!B:E,4,0),"")</f>
        <v/>
      </c>
      <c r="C384" s="168"/>
      <c r="D384" s="175" t="str">
        <f>IFERROR(VLOOKUP($A384,Wallet!$F:H,3,0),"")</f>
        <v/>
      </c>
      <c r="E384" s="168"/>
      <c r="F384" s="175" t="str">
        <f>IFERROR(VLOOKUP($A384,Wallet!$F:J,4,0),"")</f>
        <v/>
      </c>
      <c r="G384" s="95"/>
    </row>
    <row r="385" spans="1:7" ht="15.75" customHeight="1" x14ac:dyDescent="0.2">
      <c r="A385" s="95">
        <f t="shared" si="5"/>
        <v>375</v>
      </c>
      <c r="B385" s="175" t="str">
        <f>IFERROR(VLOOKUP(A385,Wallet!B:E,4,0),"")</f>
        <v/>
      </c>
      <c r="C385" s="168"/>
      <c r="D385" s="175" t="str">
        <f>IFERROR(VLOOKUP($A385,Wallet!$F:H,3,0),"")</f>
        <v/>
      </c>
      <c r="E385" s="168"/>
      <c r="F385" s="175" t="str">
        <f>IFERROR(VLOOKUP($A385,Wallet!$F:J,4,0),"")</f>
        <v/>
      </c>
      <c r="G385" s="95"/>
    </row>
    <row r="386" spans="1:7" ht="15.75" customHeight="1" x14ac:dyDescent="0.2">
      <c r="A386" s="95">
        <f t="shared" si="5"/>
        <v>376</v>
      </c>
      <c r="B386" s="175" t="str">
        <f>IFERROR(VLOOKUP(A386,Wallet!B:E,4,0),"")</f>
        <v/>
      </c>
      <c r="C386" s="168"/>
      <c r="D386" s="175" t="str">
        <f>IFERROR(VLOOKUP($A386,Wallet!$F:H,3,0),"")</f>
        <v/>
      </c>
      <c r="E386" s="168"/>
      <c r="F386" s="175" t="str">
        <f>IFERROR(VLOOKUP($A386,Wallet!$F:J,4,0),"")</f>
        <v/>
      </c>
      <c r="G386" s="95"/>
    </row>
    <row r="387" spans="1:7" ht="15.75" customHeight="1" x14ac:dyDescent="0.2">
      <c r="A387" s="95">
        <f t="shared" si="5"/>
        <v>377</v>
      </c>
      <c r="B387" s="175" t="str">
        <f>IFERROR(VLOOKUP(A387,Wallet!B:E,4,0),"")</f>
        <v/>
      </c>
      <c r="C387" s="168"/>
      <c r="D387" s="175" t="str">
        <f>IFERROR(VLOOKUP($A387,Wallet!$F:H,3,0),"")</f>
        <v/>
      </c>
      <c r="E387" s="168"/>
      <c r="F387" s="175" t="str">
        <f>IFERROR(VLOOKUP($A387,Wallet!$F:J,4,0),"")</f>
        <v/>
      </c>
      <c r="G387" s="95"/>
    </row>
    <row r="388" spans="1:7" ht="15.75" customHeight="1" x14ac:dyDescent="0.2">
      <c r="A388" s="95">
        <f t="shared" si="5"/>
        <v>378</v>
      </c>
      <c r="B388" s="175" t="str">
        <f>IFERROR(VLOOKUP(A388,Wallet!B:E,4,0),"")</f>
        <v/>
      </c>
      <c r="C388" s="168"/>
      <c r="D388" s="175" t="str">
        <f>IFERROR(VLOOKUP($A388,Wallet!$F:H,3,0),"")</f>
        <v/>
      </c>
      <c r="E388" s="168"/>
      <c r="F388" s="175" t="str">
        <f>IFERROR(VLOOKUP($A388,Wallet!$F:J,4,0),"")</f>
        <v/>
      </c>
      <c r="G388" s="95"/>
    </row>
    <row r="389" spans="1:7" ht="15.75" customHeight="1" x14ac:dyDescent="0.2">
      <c r="A389" s="95">
        <f t="shared" si="5"/>
        <v>379</v>
      </c>
      <c r="B389" s="175" t="str">
        <f>IFERROR(VLOOKUP(A389,Wallet!B:E,4,0),"")</f>
        <v/>
      </c>
      <c r="C389" s="168"/>
      <c r="D389" s="175" t="str">
        <f>IFERROR(VLOOKUP($A389,Wallet!$F:H,3,0),"")</f>
        <v/>
      </c>
      <c r="E389" s="168"/>
      <c r="F389" s="175" t="str">
        <f>IFERROR(VLOOKUP($A389,Wallet!$F:J,4,0),"")</f>
        <v/>
      </c>
      <c r="G389" s="95"/>
    </row>
    <row r="390" spans="1:7" ht="15.75" customHeight="1" x14ac:dyDescent="0.2">
      <c r="A390" s="95">
        <f t="shared" si="5"/>
        <v>380</v>
      </c>
      <c r="B390" s="175" t="str">
        <f>IFERROR(VLOOKUP(A390,Wallet!B:E,4,0),"")</f>
        <v/>
      </c>
      <c r="C390" s="168"/>
      <c r="D390" s="175" t="str">
        <f>IFERROR(VLOOKUP($A390,Wallet!$F:H,3,0),"")</f>
        <v/>
      </c>
      <c r="E390" s="168"/>
      <c r="F390" s="175" t="str">
        <f>IFERROR(VLOOKUP($A390,Wallet!$F:J,4,0),"")</f>
        <v/>
      </c>
      <c r="G390" s="95"/>
    </row>
    <row r="391" spans="1:7" ht="15.75" customHeight="1" x14ac:dyDescent="0.2">
      <c r="A391" s="95">
        <f t="shared" si="5"/>
        <v>381</v>
      </c>
      <c r="B391" s="175" t="str">
        <f>IFERROR(VLOOKUP(A391,Wallet!B:E,4,0),"")</f>
        <v/>
      </c>
      <c r="C391" s="168"/>
      <c r="D391" s="175" t="str">
        <f>IFERROR(VLOOKUP($A391,Wallet!$F:H,3,0),"")</f>
        <v/>
      </c>
      <c r="E391" s="168"/>
      <c r="F391" s="175" t="str">
        <f>IFERROR(VLOOKUP($A391,Wallet!$F:J,4,0),"")</f>
        <v/>
      </c>
      <c r="G391" s="95"/>
    </row>
    <row r="392" spans="1:7" ht="15.75" customHeight="1" x14ac:dyDescent="0.2">
      <c r="A392" s="95">
        <f t="shared" si="5"/>
        <v>382</v>
      </c>
      <c r="B392" s="175" t="str">
        <f>IFERROR(VLOOKUP(A392,Wallet!B:E,4,0),"")</f>
        <v/>
      </c>
      <c r="C392" s="168"/>
      <c r="D392" s="175" t="str">
        <f>IFERROR(VLOOKUP($A392,Wallet!$F:H,3,0),"")</f>
        <v/>
      </c>
      <c r="E392" s="168"/>
      <c r="F392" s="175" t="str">
        <f>IFERROR(VLOOKUP($A392,Wallet!$F:J,4,0),"")</f>
        <v/>
      </c>
      <c r="G392" s="95"/>
    </row>
    <row r="393" spans="1:7" ht="15.75" customHeight="1" x14ac:dyDescent="0.2">
      <c r="A393" s="95">
        <f t="shared" si="5"/>
        <v>383</v>
      </c>
      <c r="B393" s="175" t="str">
        <f>IFERROR(VLOOKUP(A393,Wallet!B:E,4,0),"")</f>
        <v/>
      </c>
      <c r="C393" s="168"/>
      <c r="D393" s="175" t="str">
        <f>IFERROR(VLOOKUP($A393,Wallet!$F:H,3,0),"")</f>
        <v/>
      </c>
      <c r="E393" s="168"/>
      <c r="F393" s="175" t="str">
        <f>IFERROR(VLOOKUP($A393,Wallet!$F:J,4,0),"")</f>
        <v/>
      </c>
      <c r="G393" s="95"/>
    </row>
    <row r="394" spans="1:7" ht="15.75" customHeight="1" x14ac:dyDescent="0.2">
      <c r="A394" s="95">
        <f t="shared" si="5"/>
        <v>384</v>
      </c>
      <c r="B394" s="175" t="str">
        <f>IFERROR(VLOOKUP(A394,Wallet!B:E,4,0),"")</f>
        <v/>
      </c>
      <c r="C394" s="168"/>
      <c r="D394" s="175" t="str">
        <f>IFERROR(VLOOKUP($A394,Wallet!$F:H,3,0),"")</f>
        <v/>
      </c>
      <c r="E394" s="168"/>
      <c r="F394" s="175" t="str">
        <f>IFERROR(VLOOKUP($A394,Wallet!$F:J,4,0),"")</f>
        <v/>
      </c>
      <c r="G394" s="95"/>
    </row>
    <row r="395" spans="1:7" ht="15.75" customHeight="1" x14ac:dyDescent="0.2">
      <c r="A395" s="95">
        <f t="shared" si="5"/>
        <v>385</v>
      </c>
      <c r="B395" s="175" t="str">
        <f>IFERROR(VLOOKUP(A395,Wallet!B:E,4,0),"")</f>
        <v/>
      </c>
      <c r="C395" s="168"/>
      <c r="D395" s="175" t="str">
        <f>IFERROR(VLOOKUP($A395,Wallet!$F:H,3,0),"")</f>
        <v/>
      </c>
      <c r="E395" s="168"/>
      <c r="F395" s="175" t="str">
        <f>IFERROR(VLOOKUP($A395,Wallet!$F:J,4,0),"")</f>
        <v/>
      </c>
      <c r="G395" s="95"/>
    </row>
    <row r="396" spans="1:7" ht="15.75" customHeight="1" x14ac:dyDescent="0.2">
      <c r="A396" s="95">
        <f t="shared" si="5"/>
        <v>386</v>
      </c>
      <c r="B396" s="175" t="str">
        <f>IFERROR(VLOOKUP(A396,Wallet!B:E,4,0),"")</f>
        <v/>
      </c>
      <c r="C396" s="168"/>
      <c r="D396" s="175" t="str">
        <f>IFERROR(VLOOKUP($A396,Wallet!$F:H,3,0),"")</f>
        <v/>
      </c>
      <c r="E396" s="168"/>
      <c r="F396" s="175" t="str">
        <f>IFERROR(VLOOKUP($A396,Wallet!$F:J,4,0),"")</f>
        <v/>
      </c>
      <c r="G396" s="95"/>
    </row>
    <row r="397" spans="1:7" ht="15.75" customHeight="1" x14ac:dyDescent="0.2">
      <c r="A397" s="95">
        <f t="shared" ref="A397:A460" si="6">1+A396</f>
        <v>387</v>
      </c>
      <c r="B397" s="175" t="str">
        <f>IFERROR(VLOOKUP(A397,Wallet!B:E,4,0),"")</f>
        <v/>
      </c>
      <c r="C397" s="168"/>
      <c r="D397" s="175" t="str">
        <f>IFERROR(VLOOKUP($A397,Wallet!$F:H,3,0),"")</f>
        <v/>
      </c>
      <c r="E397" s="168"/>
      <c r="F397" s="175" t="str">
        <f>IFERROR(VLOOKUP($A397,Wallet!$F:J,4,0),"")</f>
        <v/>
      </c>
      <c r="G397" s="95"/>
    </row>
    <row r="398" spans="1:7" ht="15.75" customHeight="1" x14ac:dyDescent="0.2">
      <c r="A398" s="95">
        <f t="shared" si="6"/>
        <v>388</v>
      </c>
      <c r="B398" s="175" t="str">
        <f>IFERROR(VLOOKUP(A398,Wallet!B:E,4,0),"")</f>
        <v/>
      </c>
      <c r="C398" s="168"/>
      <c r="D398" s="175" t="str">
        <f>IFERROR(VLOOKUP($A398,Wallet!$F:H,3,0),"")</f>
        <v/>
      </c>
      <c r="E398" s="168"/>
      <c r="F398" s="175" t="str">
        <f>IFERROR(VLOOKUP($A398,Wallet!$F:J,4,0),"")</f>
        <v/>
      </c>
      <c r="G398" s="95"/>
    </row>
    <row r="399" spans="1:7" ht="15.75" customHeight="1" x14ac:dyDescent="0.2">
      <c r="A399" s="95">
        <f t="shared" si="6"/>
        <v>389</v>
      </c>
      <c r="B399" s="175" t="str">
        <f>IFERROR(VLOOKUP(A399,Wallet!B:E,4,0),"")</f>
        <v/>
      </c>
      <c r="C399" s="168"/>
      <c r="D399" s="175" t="str">
        <f>IFERROR(VLOOKUP($A399,Wallet!$F:H,3,0),"")</f>
        <v/>
      </c>
      <c r="E399" s="168"/>
      <c r="F399" s="175" t="str">
        <f>IFERROR(VLOOKUP($A399,Wallet!$F:J,4,0),"")</f>
        <v/>
      </c>
      <c r="G399" s="95"/>
    </row>
    <row r="400" spans="1:7" ht="15.75" customHeight="1" x14ac:dyDescent="0.2">
      <c r="A400" s="95">
        <f t="shared" si="6"/>
        <v>390</v>
      </c>
      <c r="B400" s="175" t="str">
        <f>IFERROR(VLOOKUP(A400,Wallet!B:E,4,0),"")</f>
        <v/>
      </c>
      <c r="C400" s="168"/>
      <c r="D400" s="175" t="str">
        <f>IFERROR(VLOOKUP($A400,Wallet!$F:H,3,0),"")</f>
        <v/>
      </c>
      <c r="E400" s="168"/>
      <c r="F400" s="175" t="str">
        <f>IFERROR(VLOOKUP($A400,Wallet!$F:J,4,0),"")</f>
        <v/>
      </c>
      <c r="G400" s="95"/>
    </row>
    <row r="401" spans="1:7" ht="15.75" customHeight="1" x14ac:dyDescent="0.2">
      <c r="A401" s="95">
        <f t="shared" si="6"/>
        <v>391</v>
      </c>
      <c r="B401" s="175" t="str">
        <f>IFERROR(VLOOKUP(A401,Wallet!B:E,4,0),"")</f>
        <v/>
      </c>
      <c r="C401" s="168"/>
      <c r="D401" s="175" t="str">
        <f>IFERROR(VLOOKUP($A401,Wallet!$F:H,3,0),"")</f>
        <v/>
      </c>
      <c r="E401" s="168"/>
      <c r="F401" s="175" t="str">
        <f>IFERROR(VLOOKUP($A401,Wallet!$F:J,4,0),"")</f>
        <v/>
      </c>
      <c r="G401" s="95"/>
    </row>
    <row r="402" spans="1:7" ht="15.75" customHeight="1" x14ac:dyDescent="0.2">
      <c r="A402" s="95">
        <f t="shared" si="6"/>
        <v>392</v>
      </c>
      <c r="B402" s="175" t="str">
        <f>IFERROR(VLOOKUP(A402,Wallet!B:E,4,0),"")</f>
        <v/>
      </c>
      <c r="C402" s="168"/>
      <c r="D402" s="175" t="str">
        <f>IFERROR(VLOOKUP($A402,Wallet!$F:H,3,0),"")</f>
        <v/>
      </c>
      <c r="E402" s="168"/>
      <c r="F402" s="175" t="str">
        <f>IFERROR(VLOOKUP($A402,Wallet!$F:J,4,0),"")</f>
        <v/>
      </c>
      <c r="G402" s="95"/>
    </row>
    <row r="403" spans="1:7" ht="15.75" customHeight="1" x14ac:dyDescent="0.2">
      <c r="A403" s="95">
        <f t="shared" si="6"/>
        <v>393</v>
      </c>
      <c r="B403" s="175" t="str">
        <f>IFERROR(VLOOKUP(A403,Wallet!B:E,4,0),"")</f>
        <v/>
      </c>
      <c r="C403" s="168"/>
      <c r="D403" s="175" t="str">
        <f>IFERROR(VLOOKUP($A403,Wallet!$F:H,3,0),"")</f>
        <v/>
      </c>
      <c r="E403" s="168"/>
      <c r="F403" s="175" t="str">
        <f>IFERROR(VLOOKUP($A403,Wallet!$F:J,4,0),"")</f>
        <v/>
      </c>
      <c r="G403" s="95"/>
    </row>
    <row r="404" spans="1:7" ht="15.75" customHeight="1" x14ac:dyDescent="0.2">
      <c r="A404" s="95">
        <f t="shared" si="6"/>
        <v>394</v>
      </c>
      <c r="B404" s="175" t="str">
        <f>IFERROR(VLOOKUP(A404,Wallet!B:E,4,0),"")</f>
        <v/>
      </c>
      <c r="C404" s="168"/>
      <c r="D404" s="175" t="str">
        <f>IFERROR(VLOOKUP($A404,Wallet!$F:H,3,0),"")</f>
        <v/>
      </c>
      <c r="E404" s="168"/>
      <c r="F404" s="175" t="str">
        <f>IFERROR(VLOOKUP($A404,Wallet!$F:J,4,0),"")</f>
        <v/>
      </c>
      <c r="G404" s="95"/>
    </row>
    <row r="405" spans="1:7" ht="15.75" customHeight="1" x14ac:dyDescent="0.2">
      <c r="A405" s="95">
        <f t="shared" si="6"/>
        <v>395</v>
      </c>
      <c r="B405" s="175" t="str">
        <f>IFERROR(VLOOKUP(A405,Wallet!B:E,4,0),"")</f>
        <v/>
      </c>
      <c r="C405" s="168"/>
      <c r="D405" s="175" t="str">
        <f>IFERROR(VLOOKUP($A405,Wallet!$F:H,3,0),"")</f>
        <v/>
      </c>
      <c r="E405" s="168"/>
      <c r="F405" s="175" t="str">
        <f>IFERROR(VLOOKUP($A405,Wallet!$F:J,4,0),"")</f>
        <v/>
      </c>
      <c r="G405" s="95"/>
    </row>
    <row r="406" spans="1:7" ht="15.75" customHeight="1" x14ac:dyDescent="0.2">
      <c r="A406" s="95">
        <f t="shared" si="6"/>
        <v>396</v>
      </c>
      <c r="B406" s="175" t="str">
        <f>IFERROR(VLOOKUP(A406,Wallet!B:E,4,0),"")</f>
        <v/>
      </c>
      <c r="C406" s="168"/>
      <c r="D406" s="175" t="str">
        <f>IFERROR(VLOOKUP($A406,Wallet!$F:H,3,0),"")</f>
        <v/>
      </c>
      <c r="E406" s="168"/>
      <c r="F406" s="175" t="str">
        <f>IFERROR(VLOOKUP($A406,Wallet!$F:J,4,0),"")</f>
        <v/>
      </c>
      <c r="G406" s="95"/>
    </row>
    <row r="407" spans="1:7" ht="15.75" customHeight="1" x14ac:dyDescent="0.2">
      <c r="A407" s="95">
        <f t="shared" si="6"/>
        <v>397</v>
      </c>
      <c r="B407" s="175" t="str">
        <f>IFERROR(VLOOKUP(A407,Wallet!B:E,4,0),"")</f>
        <v/>
      </c>
      <c r="C407" s="168"/>
      <c r="D407" s="175" t="str">
        <f>IFERROR(VLOOKUP($A407,Wallet!$F:H,3,0),"")</f>
        <v/>
      </c>
      <c r="E407" s="168"/>
      <c r="F407" s="175" t="str">
        <f>IFERROR(VLOOKUP($A407,Wallet!$F:J,4,0),"")</f>
        <v/>
      </c>
      <c r="G407" s="95"/>
    </row>
    <row r="408" spans="1:7" ht="15.75" customHeight="1" x14ac:dyDescent="0.2">
      <c r="A408" s="95">
        <f t="shared" si="6"/>
        <v>398</v>
      </c>
      <c r="B408" s="175" t="str">
        <f>IFERROR(VLOOKUP(A408,Wallet!B:E,4,0),"")</f>
        <v/>
      </c>
      <c r="C408" s="168"/>
      <c r="D408" s="175" t="str">
        <f>IFERROR(VLOOKUP($A408,Wallet!$F:H,3,0),"")</f>
        <v/>
      </c>
      <c r="E408" s="168"/>
      <c r="F408" s="175" t="str">
        <f>IFERROR(VLOOKUP($A408,Wallet!$F:J,4,0),"")</f>
        <v/>
      </c>
      <c r="G408" s="95"/>
    </row>
    <row r="409" spans="1:7" ht="15.75" customHeight="1" x14ac:dyDescent="0.2">
      <c r="A409" s="95">
        <f t="shared" si="6"/>
        <v>399</v>
      </c>
      <c r="B409" s="175" t="str">
        <f>IFERROR(VLOOKUP(A409,Wallet!B:E,4,0),"")</f>
        <v/>
      </c>
      <c r="C409" s="168"/>
      <c r="D409" s="175" t="str">
        <f>IFERROR(VLOOKUP($A409,Wallet!$F:H,3,0),"")</f>
        <v/>
      </c>
      <c r="E409" s="168"/>
      <c r="F409" s="175" t="str">
        <f>IFERROR(VLOOKUP($A409,Wallet!$F:J,4,0),"")</f>
        <v/>
      </c>
      <c r="G409" s="95"/>
    </row>
    <row r="410" spans="1:7" ht="15.75" customHeight="1" x14ac:dyDescent="0.2">
      <c r="A410" s="95">
        <f t="shared" si="6"/>
        <v>400</v>
      </c>
      <c r="B410" s="175" t="str">
        <f>IFERROR(VLOOKUP(A410,Wallet!B:E,4,0),"")</f>
        <v/>
      </c>
      <c r="C410" s="168"/>
      <c r="D410" s="175" t="str">
        <f>IFERROR(VLOOKUP($A410,Wallet!$F:H,3,0),"")</f>
        <v/>
      </c>
      <c r="E410" s="168"/>
      <c r="F410" s="175" t="str">
        <f>IFERROR(VLOOKUP($A410,Wallet!$F:J,4,0),"")</f>
        <v/>
      </c>
      <c r="G410" s="95"/>
    </row>
    <row r="411" spans="1:7" ht="15.75" customHeight="1" x14ac:dyDescent="0.2">
      <c r="A411" s="95">
        <f t="shared" si="6"/>
        <v>401</v>
      </c>
      <c r="B411" s="175" t="str">
        <f>IFERROR(VLOOKUP(A411,Wallet!B:E,4,0),"")</f>
        <v/>
      </c>
      <c r="C411" s="168"/>
      <c r="D411" s="175" t="str">
        <f>IFERROR(VLOOKUP($A411,Wallet!$F:H,3,0),"")</f>
        <v/>
      </c>
      <c r="E411" s="168"/>
      <c r="F411" s="175" t="str">
        <f>IFERROR(VLOOKUP($A411,Wallet!$F:J,4,0),"")</f>
        <v/>
      </c>
      <c r="G411" s="95"/>
    </row>
    <row r="412" spans="1:7" ht="15.75" customHeight="1" x14ac:dyDescent="0.2">
      <c r="A412" s="95">
        <f t="shared" si="6"/>
        <v>402</v>
      </c>
      <c r="B412" s="175" t="str">
        <f>IFERROR(VLOOKUP(A412,Wallet!B:E,4,0),"")</f>
        <v/>
      </c>
      <c r="C412" s="168"/>
      <c r="D412" s="175" t="str">
        <f>IFERROR(VLOOKUP($A412,Wallet!$F:H,3,0),"")</f>
        <v/>
      </c>
      <c r="E412" s="168"/>
      <c r="F412" s="175" t="str">
        <f>IFERROR(VLOOKUP($A412,Wallet!$F:J,4,0),"")</f>
        <v/>
      </c>
      <c r="G412" s="95"/>
    </row>
    <row r="413" spans="1:7" ht="15.75" customHeight="1" x14ac:dyDescent="0.2">
      <c r="A413" s="95">
        <f t="shared" si="6"/>
        <v>403</v>
      </c>
      <c r="B413" s="175" t="str">
        <f>IFERROR(VLOOKUP(A413,Wallet!B:E,4,0),"")</f>
        <v/>
      </c>
      <c r="C413" s="168"/>
      <c r="D413" s="175" t="str">
        <f>IFERROR(VLOOKUP($A413,Wallet!$F:H,3,0),"")</f>
        <v/>
      </c>
      <c r="E413" s="168"/>
      <c r="F413" s="175" t="str">
        <f>IFERROR(VLOOKUP($A413,Wallet!$F:J,4,0),"")</f>
        <v/>
      </c>
      <c r="G413" s="95"/>
    </row>
    <row r="414" spans="1:7" ht="15.75" customHeight="1" x14ac:dyDescent="0.2">
      <c r="A414" s="95">
        <f t="shared" si="6"/>
        <v>404</v>
      </c>
      <c r="B414" s="175" t="str">
        <f>IFERROR(VLOOKUP(A414,Wallet!B:E,4,0),"")</f>
        <v/>
      </c>
      <c r="C414" s="168"/>
      <c r="D414" s="175" t="str">
        <f>IFERROR(VLOOKUP($A414,Wallet!$F:H,3,0),"")</f>
        <v/>
      </c>
      <c r="E414" s="168"/>
      <c r="F414" s="175" t="str">
        <f>IFERROR(VLOOKUP($A414,Wallet!$F:J,4,0),"")</f>
        <v/>
      </c>
      <c r="G414" s="95"/>
    </row>
    <row r="415" spans="1:7" ht="15.75" customHeight="1" x14ac:dyDescent="0.2">
      <c r="A415" s="95">
        <f t="shared" si="6"/>
        <v>405</v>
      </c>
      <c r="B415" s="175" t="str">
        <f>IFERROR(VLOOKUP(A415,Wallet!B:E,4,0),"")</f>
        <v/>
      </c>
      <c r="C415" s="168"/>
      <c r="D415" s="175" t="str">
        <f>IFERROR(VLOOKUP($A415,Wallet!$F:H,3,0),"")</f>
        <v/>
      </c>
      <c r="E415" s="168"/>
      <c r="F415" s="175" t="str">
        <f>IFERROR(VLOOKUP($A415,Wallet!$F:J,4,0),"")</f>
        <v/>
      </c>
      <c r="G415" s="95"/>
    </row>
    <row r="416" spans="1:7" ht="15.75" customHeight="1" x14ac:dyDescent="0.2">
      <c r="A416" s="95">
        <f t="shared" si="6"/>
        <v>406</v>
      </c>
      <c r="B416" s="175" t="str">
        <f>IFERROR(VLOOKUP(A416,Wallet!B:E,4,0),"")</f>
        <v/>
      </c>
      <c r="C416" s="168"/>
      <c r="D416" s="175" t="str">
        <f>IFERROR(VLOOKUP($A416,Wallet!$F:H,3,0),"")</f>
        <v/>
      </c>
      <c r="E416" s="168"/>
      <c r="F416" s="175" t="str">
        <f>IFERROR(VLOOKUP($A416,Wallet!$F:J,4,0),"")</f>
        <v/>
      </c>
      <c r="G416" s="95"/>
    </row>
    <row r="417" spans="1:7" ht="15.75" customHeight="1" x14ac:dyDescent="0.2">
      <c r="A417" s="95">
        <f t="shared" si="6"/>
        <v>407</v>
      </c>
      <c r="B417" s="175" t="str">
        <f>IFERROR(VLOOKUP(A417,Wallet!B:E,4,0),"")</f>
        <v/>
      </c>
      <c r="C417" s="168"/>
      <c r="D417" s="175" t="str">
        <f>IFERROR(VLOOKUP($A417,Wallet!$F:H,3,0),"")</f>
        <v/>
      </c>
      <c r="E417" s="168"/>
      <c r="F417" s="175" t="str">
        <f>IFERROR(VLOOKUP($A417,Wallet!$F:J,4,0),"")</f>
        <v/>
      </c>
      <c r="G417" s="95"/>
    </row>
    <row r="418" spans="1:7" ht="15.75" customHeight="1" x14ac:dyDescent="0.2">
      <c r="A418" s="95">
        <f t="shared" si="6"/>
        <v>408</v>
      </c>
      <c r="B418" s="175" t="str">
        <f>IFERROR(VLOOKUP(A418,Wallet!B:E,4,0),"")</f>
        <v/>
      </c>
      <c r="C418" s="168"/>
      <c r="D418" s="175" t="str">
        <f>IFERROR(VLOOKUP($A418,Wallet!$F:H,3,0),"")</f>
        <v/>
      </c>
      <c r="E418" s="168"/>
      <c r="F418" s="175" t="str">
        <f>IFERROR(VLOOKUP($A418,Wallet!$F:J,4,0),"")</f>
        <v/>
      </c>
      <c r="G418" s="95"/>
    </row>
    <row r="419" spans="1:7" ht="15.75" customHeight="1" x14ac:dyDescent="0.2">
      <c r="A419" s="95">
        <f t="shared" si="6"/>
        <v>409</v>
      </c>
      <c r="B419" s="175" t="str">
        <f>IFERROR(VLOOKUP(A419,Wallet!B:E,4,0),"")</f>
        <v/>
      </c>
      <c r="C419" s="168"/>
      <c r="D419" s="175" t="str">
        <f>IFERROR(VLOOKUP($A419,Wallet!$F:H,3,0),"")</f>
        <v/>
      </c>
      <c r="E419" s="168"/>
      <c r="F419" s="175" t="str">
        <f>IFERROR(VLOOKUP($A419,Wallet!$F:J,4,0),"")</f>
        <v/>
      </c>
      <c r="G419" s="95"/>
    </row>
    <row r="420" spans="1:7" ht="15.75" customHeight="1" x14ac:dyDescent="0.2">
      <c r="A420" s="95">
        <f t="shared" si="6"/>
        <v>410</v>
      </c>
      <c r="B420" s="175" t="str">
        <f>IFERROR(VLOOKUP(A420,Wallet!B:E,4,0),"")</f>
        <v/>
      </c>
      <c r="C420" s="168"/>
      <c r="D420" s="175" t="str">
        <f>IFERROR(VLOOKUP($A420,Wallet!$F:H,3,0),"")</f>
        <v/>
      </c>
      <c r="E420" s="168"/>
      <c r="F420" s="175" t="str">
        <f>IFERROR(VLOOKUP($A420,Wallet!$F:J,4,0),"")</f>
        <v/>
      </c>
      <c r="G420" s="95"/>
    </row>
    <row r="421" spans="1:7" ht="15.75" customHeight="1" x14ac:dyDescent="0.2">
      <c r="A421" s="95">
        <f t="shared" si="6"/>
        <v>411</v>
      </c>
      <c r="B421" s="175" t="str">
        <f>IFERROR(VLOOKUP(A421,Wallet!B:E,4,0),"")</f>
        <v/>
      </c>
      <c r="C421" s="168"/>
      <c r="D421" s="175" t="str">
        <f>IFERROR(VLOOKUP($A421,Wallet!$F:H,3,0),"")</f>
        <v/>
      </c>
      <c r="E421" s="168"/>
      <c r="F421" s="175" t="str">
        <f>IFERROR(VLOOKUP($A421,Wallet!$F:J,4,0),"")</f>
        <v/>
      </c>
      <c r="G421" s="95"/>
    </row>
    <row r="422" spans="1:7" ht="15.75" customHeight="1" x14ac:dyDescent="0.2">
      <c r="A422" s="95">
        <f t="shared" si="6"/>
        <v>412</v>
      </c>
      <c r="B422" s="175" t="str">
        <f>IFERROR(VLOOKUP(A422,Wallet!B:E,4,0),"")</f>
        <v/>
      </c>
      <c r="C422" s="168"/>
      <c r="D422" s="175" t="str">
        <f>IFERROR(VLOOKUP($A422,Wallet!$F:H,3,0),"")</f>
        <v/>
      </c>
      <c r="E422" s="168"/>
      <c r="F422" s="175" t="str">
        <f>IFERROR(VLOOKUP($A422,Wallet!$F:J,4,0),"")</f>
        <v/>
      </c>
      <c r="G422" s="95"/>
    </row>
    <row r="423" spans="1:7" ht="15.75" customHeight="1" x14ac:dyDescent="0.2">
      <c r="A423" s="95">
        <f t="shared" si="6"/>
        <v>413</v>
      </c>
      <c r="B423" s="175" t="str">
        <f>IFERROR(VLOOKUP(A423,Wallet!B:E,4,0),"")</f>
        <v/>
      </c>
      <c r="C423" s="168"/>
      <c r="D423" s="175" t="str">
        <f>IFERROR(VLOOKUP($A423,Wallet!$F:H,3,0),"")</f>
        <v/>
      </c>
      <c r="E423" s="168"/>
      <c r="F423" s="175" t="str">
        <f>IFERROR(VLOOKUP($A423,Wallet!$F:J,4,0),"")</f>
        <v/>
      </c>
      <c r="G423" s="95"/>
    </row>
    <row r="424" spans="1:7" ht="15.75" customHeight="1" x14ac:dyDescent="0.2">
      <c r="A424" s="95">
        <f t="shared" si="6"/>
        <v>414</v>
      </c>
      <c r="B424" s="175" t="str">
        <f>IFERROR(VLOOKUP(A424,Wallet!B:E,4,0),"")</f>
        <v/>
      </c>
      <c r="C424" s="168"/>
      <c r="D424" s="175" t="str">
        <f>IFERROR(VLOOKUP($A424,Wallet!$F:H,3,0),"")</f>
        <v/>
      </c>
      <c r="E424" s="168"/>
      <c r="F424" s="175" t="str">
        <f>IFERROR(VLOOKUP($A424,Wallet!$F:J,4,0),"")</f>
        <v/>
      </c>
      <c r="G424" s="95"/>
    </row>
    <row r="425" spans="1:7" ht="15.75" customHeight="1" x14ac:dyDescent="0.2">
      <c r="A425" s="95">
        <f t="shared" si="6"/>
        <v>415</v>
      </c>
      <c r="B425" s="175" t="str">
        <f>IFERROR(VLOOKUP(A425,Wallet!B:E,4,0),"")</f>
        <v/>
      </c>
      <c r="C425" s="168"/>
      <c r="D425" s="175" t="str">
        <f>IFERROR(VLOOKUP($A425,Wallet!$F:H,3,0),"")</f>
        <v/>
      </c>
      <c r="E425" s="168"/>
      <c r="F425" s="175" t="str">
        <f>IFERROR(VLOOKUP($A425,Wallet!$F:J,4,0),"")</f>
        <v/>
      </c>
      <c r="G425" s="95"/>
    </row>
    <row r="426" spans="1:7" ht="15.75" customHeight="1" x14ac:dyDescent="0.2">
      <c r="A426" s="95">
        <f t="shared" si="6"/>
        <v>416</v>
      </c>
      <c r="B426" s="175" t="str">
        <f>IFERROR(VLOOKUP(A426,Wallet!B:E,4,0),"")</f>
        <v/>
      </c>
      <c r="C426" s="168"/>
      <c r="D426" s="175" t="str">
        <f>IFERROR(VLOOKUP($A426,Wallet!$F:H,3,0),"")</f>
        <v/>
      </c>
      <c r="E426" s="168"/>
      <c r="F426" s="175" t="str">
        <f>IFERROR(VLOOKUP($A426,Wallet!$F:J,4,0),"")</f>
        <v/>
      </c>
      <c r="G426" s="95"/>
    </row>
    <row r="427" spans="1:7" ht="15.75" customHeight="1" x14ac:dyDescent="0.2">
      <c r="A427" s="95">
        <f t="shared" si="6"/>
        <v>417</v>
      </c>
      <c r="B427" s="175" t="str">
        <f>IFERROR(VLOOKUP(A427,Wallet!B:E,4,0),"")</f>
        <v/>
      </c>
      <c r="C427" s="168"/>
      <c r="D427" s="175" t="str">
        <f>IFERROR(VLOOKUP($A427,Wallet!$F:H,3,0),"")</f>
        <v/>
      </c>
      <c r="E427" s="168"/>
      <c r="F427" s="175" t="str">
        <f>IFERROR(VLOOKUP($A427,Wallet!$F:J,4,0),"")</f>
        <v/>
      </c>
      <c r="G427" s="95"/>
    </row>
    <row r="428" spans="1:7" ht="15.75" customHeight="1" x14ac:dyDescent="0.2">
      <c r="A428" s="95">
        <f t="shared" si="6"/>
        <v>418</v>
      </c>
      <c r="B428" s="175" t="str">
        <f>IFERROR(VLOOKUP(A428,Wallet!B:E,4,0),"")</f>
        <v/>
      </c>
      <c r="C428" s="168"/>
      <c r="D428" s="175" t="str">
        <f>IFERROR(VLOOKUP($A428,Wallet!$F:H,3,0),"")</f>
        <v/>
      </c>
      <c r="E428" s="168"/>
      <c r="F428" s="175" t="str">
        <f>IFERROR(VLOOKUP($A428,Wallet!$F:J,4,0),"")</f>
        <v/>
      </c>
      <c r="G428" s="95"/>
    </row>
    <row r="429" spans="1:7" ht="15.75" customHeight="1" x14ac:dyDescent="0.2">
      <c r="A429" s="95">
        <f t="shared" si="6"/>
        <v>419</v>
      </c>
      <c r="B429" s="175" t="str">
        <f>IFERROR(VLOOKUP(A429,Wallet!B:E,4,0),"")</f>
        <v/>
      </c>
      <c r="C429" s="168"/>
      <c r="D429" s="175" t="str">
        <f>IFERROR(VLOOKUP($A429,Wallet!$F:H,3,0),"")</f>
        <v/>
      </c>
      <c r="E429" s="168"/>
      <c r="F429" s="175" t="str">
        <f>IFERROR(VLOOKUP($A429,Wallet!$F:J,4,0),"")</f>
        <v/>
      </c>
      <c r="G429" s="95"/>
    </row>
    <row r="430" spans="1:7" ht="15.75" customHeight="1" x14ac:dyDescent="0.2">
      <c r="A430" s="95">
        <f t="shared" si="6"/>
        <v>420</v>
      </c>
      <c r="B430" s="175" t="str">
        <f>IFERROR(VLOOKUP(A430,Wallet!B:E,4,0),"")</f>
        <v/>
      </c>
      <c r="C430" s="168"/>
      <c r="D430" s="175" t="str">
        <f>IFERROR(VLOOKUP($A430,Wallet!$F:H,3,0),"")</f>
        <v/>
      </c>
      <c r="E430" s="168"/>
      <c r="F430" s="175" t="str">
        <f>IFERROR(VLOOKUP($A430,Wallet!$F:J,4,0),"")</f>
        <v/>
      </c>
      <c r="G430" s="95"/>
    </row>
    <row r="431" spans="1:7" ht="15.75" customHeight="1" x14ac:dyDescent="0.2">
      <c r="A431" s="95">
        <f t="shared" si="6"/>
        <v>421</v>
      </c>
      <c r="B431" s="175" t="str">
        <f>IFERROR(VLOOKUP(A431,Wallet!B:E,4,0),"")</f>
        <v/>
      </c>
      <c r="C431" s="168"/>
      <c r="D431" s="175" t="str">
        <f>IFERROR(VLOOKUP($A431,Wallet!$F:H,3,0),"")</f>
        <v/>
      </c>
      <c r="E431" s="168"/>
      <c r="F431" s="175" t="str">
        <f>IFERROR(VLOOKUP($A431,Wallet!$F:J,4,0),"")</f>
        <v/>
      </c>
      <c r="G431" s="95"/>
    </row>
    <row r="432" spans="1:7" ht="15.75" customHeight="1" x14ac:dyDescent="0.2">
      <c r="A432" s="95">
        <f t="shared" si="6"/>
        <v>422</v>
      </c>
      <c r="B432" s="175" t="str">
        <f>IFERROR(VLOOKUP(A432,Wallet!B:E,4,0),"")</f>
        <v/>
      </c>
      <c r="C432" s="168"/>
      <c r="D432" s="175" t="str">
        <f>IFERROR(VLOOKUP($A432,Wallet!$F:H,3,0),"")</f>
        <v/>
      </c>
      <c r="E432" s="168"/>
      <c r="F432" s="175" t="str">
        <f>IFERROR(VLOOKUP($A432,Wallet!$F:J,4,0),"")</f>
        <v/>
      </c>
      <c r="G432" s="95"/>
    </row>
    <row r="433" spans="1:7" ht="15.75" customHeight="1" x14ac:dyDescent="0.2">
      <c r="A433" s="95">
        <f t="shared" si="6"/>
        <v>423</v>
      </c>
      <c r="B433" s="175" t="str">
        <f>IFERROR(VLOOKUP(A433,Wallet!B:E,4,0),"")</f>
        <v/>
      </c>
      <c r="C433" s="168"/>
      <c r="D433" s="175" t="str">
        <f>IFERROR(VLOOKUP($A433,Wallet!$F:H,3,0),"")</f>
        <v/>
      </c>
      <c r="E433" s="168"/>
      <c r="F433" s="175" t="str">
        <f>IFERROR(VLOOKUP($A433,Wallet!$F:J,4,0),"")</f>
        <v/>
      </c>
      <c r="G433" s="95"/>
    </row>
    <row r="434" spans="1:7" ht="15.75" customHeight="1" x14ac:dyDescent="0.2">
      <c r="A434" s="95">
        <f t="shared" si="6"/>
        <v>424</v>
      </c>
      <c r="B434" s="175" t="str">
        <f>IFERROR(VLOOKUP(A434,Wallet!B:E,4,0),"")</f>
        <v/>
      </c>
      <c r="C434" s="168"/>
      <c r="D434" s="175" t="str">
        <f>IFERROR(VLOOKUP($A434,Wallet!$F:H,3,0),"")</f>
        <v/>
      </c>
      <c r="E434" s="168"/>
      <c r="F434" s="175" t="str">
        <f>IFERROR(VLOOKUP($A434,Wallet!$F:J,4,0),"")</f>
        <v/>
      </c>
      <c r="G434" s="95"/>
    </row>
    <row r="435" spans="1:7" ht="15.75" customHeight="1" x14ac:dyDescent="0.2">
      <c r="A435" s="95">
        <f t="shared" si="6"/>
        <v>425</v>
      </c>
      <c r="B435" s="175" t="str">
        <f>IFERROR(VLOOKUP(A435,Wallet!B:E,4,0),"")</f>
        <v/>
      </c>
      <c r="C435" s="168"/>
      <c r="D435" s="175" t="str">
        <f>IFERROR(VLOOKUP($A435,Wallet!$F:H,3,0),"")</f>
        <v/>
      </c>
      <c r="E435" s="168"/>
      <c r="F435" s="175" t="str">
        <f>IFERROR(VLOOKUP($A435,Wallet!$F:J,4,0),"")</f>
        <v/>
      </c>
      <c r="G435" s="95"/>
    </row>
    <row r="436" spans="1:7" ht="15.75" customHeight="1" x14ac:dyDescent="0.2">
      <c r="A436" s="95">
        <f t="shared" si="6"/>
        <v>426</v>
      </c>
      <c r="B436" s="175" t="str">
        <f>IFERROR(VLOOKUP(A436,Wallet!B:E,4,0),"")</f>
        <v/>
      </c>
      <c r="C436" s="168"/>
      <c r="D436" s="175" t="str">
        <f>IFERROR(VLOOKUP($A436,Wallet!$F:H,3,0),"")</f>
        <v/>
      </c>
      <c r="E436" s="168"/>
      <c r="F436" s="175" t="str">
        <f>IFERROR(VLOOKUP($A436,Wallet!$F:J,4,0),"")</f>
        <v/>
      </c>
      <c r="G436" s="95"/>
    </row>
    <row r="437" spans="1:7" ht="15.75" customHeight="1" x14ac:dyDescent="0.2">
      <c r="A437" s="95">
        <f t="shared" si="6"/>
        <v>427</v>
      </c>
      <c r="B437" s="175" t="str">
        <f>IFERROR(VLOOKUP(A437,Wallet!B:E,4,0),"")</f>
        <v/>
      </c>
      <c r="C437" s="168"/>
      <c r="D437" s="175" t="str">
        <f>IFERROR(VLOOKUP($A437,Wallet!$F:H,3,0),"")</f>
        <v/>
      </c>
      <c r="E437" s="168"/>
      <c r="F437" s="175" t="str">
        <f>IFERROR(VLOOKUP($A437,Wallet!$F:J,4,0),"")</f>
        <v/>
      </c>
      <c r="G437" s="95"/>
    </row>
    <row r="438" spans="1:7" ht="15.75" customHeight="1" x14ac:dyDescent="0.2">
      <c r="A438" s="95">
        <f t="shared" si="6"/>
        <v>428</v>
      </c>
      <c r="B438" s="175" t="str">
        <f>IFERROR(VLOOKUP(A438,Wallet!B:E,4,0),"")</f>
        <v/>
      </c>
      <c r="C438" s="168"/>
      <c r="D438" s="175" t="str">
        <f>IFERROR(VLOOKUP($A438,Wallet!$F:H,3,0),"")</f>
        <v/>
      </c>
      <c r="E438" s="168"/>
      <c r="F438" s="175" t="str">
        <f>IFERROR(VLOOKUP($A438,Wallet!$F:J,4,0),"")</f>
        <v/>
      </c>
      <c r="G438" s="95"/>
    </row>
    <row r="439" spans="1:7" ht="15.75" customHeight="1" x14ac:dyDescent="0.2">
      <c r="A439" s="95">
        <f t="shared" si="6"/>
        <v>429</v>
      </c>
      <c r="B439" s="175" t="str">
        <f>IFERROR(VLOOKUP(A439,Wallet!B:E,4,0),"")</f>
        <v/>
      </c>
      <c r="C439" s="168"/>
      <c r="D439" s="175" t="str">
        <f>IFERROR(VLOOKUP($A439,Wallet!$F:H,3,0),"")</f>
        <v/>
      </c>
      <c r="E439" s="168"/>
      <c r="F439" s="175" t="str">
        <f>IFERROR(VLOOKUP($A439,Wallet!$F:J,4,0),"")</f>
        <v/>
      </c>
      <c r="G439" s="95"/>
    </row>
    <row r="440" spans="1:7" ht="15.75" customHeight="1" x14ac:dyDescent="0.2">
      <c r="A440" s="95">
        <f t="shared" si="6"/>
        <v>430</v>
      </c>
      <c r="B440" s="175" t="str">
        <f>IFERROR(VLOOKUP(A440,Wallet!B:E,4,0),"")</f>
        <v/>
      </c>
      <c r="C440" s="168"/>
      <c r="D440" s="175" t="str">
        <f>IFERROR(VLOOKUP($A440,Wallet!$F:H,3,0),"")</f>
        <v/>
      </c>
      <c r="E440" s="168"/>
      <c r="F440" s="175" t="str">
        <f>IFERROR(VLOOKUP($A440,Wallet!$F:J,4,0),"")</f>
        <v/>
      </c>
      <c r="G440" s="95"/>
    </row>
    <row r="441" spans="1:7" ht="15.75" customHeight="1" x14ac:dyDescent="0.2">
      <c r="A441" s="95">
        <f t="shared" si="6"/>
        <v>431</v>
      </c>
      <c r="B441" s="175" t="str">
        <f>IFERROR(VLOOKUP(A441,Wallet!B:E,4,0),"")</f>
        <v/>
      </c>
      <c r="C441" s="168"/>
      <c r="D441" s="175" t="str">
        <f>IFERROR(VLOOKUP($A441,Wallet!$F:H,3,0),"")</f>
        <v/>
      </c>
      <c r="E441" s="168"/>
      <c r="F441" s="175" t="str">
        <f>IFERROR(VLOOKUP($A441,Wallet!$F:J,4,0),"")</f>
        <v/>
      </c>
      <c r="G441" s="95"/>
    </row>
    <row r="442" spans="1:7" ht="15.75" customHeight="1" x14ac:dyDescent="0.2">
      <c r="A442" s="95">
        <f t="shared" si="6"/>
        <v>432</v>
      </c>
      <c r="B442" s="175" t="str">
        <f>IFERROR(VLOOKUP(A442,Wallet!B:E,4,0),"")</f>
        <v/>
      </c>
      <c r="C442" s="168"/>
      <c r="D442" s="175" t="str">
        <f>IFERROR(VLOOKUP($A442,Wallet!$F:H,3,0),"")</f>
        <v/>
      </c>
      <c r="E442" s="168"/>
      <c r="F442" s="175" t="str">
        <f>IFERROR(VLOOKUP($A442,Wallet!$F:J,4,0),"")</f>
        <v/>
      </c>
      <c r="G442" s="95"/>
    </row>
    <row r="443" spans="1:7" ht="15.75" customHeight="1" x14ac:dyDescent="0.2">
      <c r="A443" s="95">
        <f t="shared" si="6"/>
        <v>433</v>
      </c>
      <c r="B443" s="175" t="str">
        <f>IFERROR(VLOOKUP(A443,Wallet!B:E,4,0),"")</f>
        <v/>
      </c>
      <c r="C443" s="168"/>
      <c r="D443" s="175" t="str">
        <f>IFERROR(VLOOKUP($A443,Wallet!$F:H,3,0),"")</f>
        <v/>
      </c>
      <c r="E443" s="168"/>
      <c r="F443" s="175" t="str">
        <f>IFERROR(VLOOKUP($A443,Wallet!$F:J,4,0),"")</f>
        <v/>
      </c>
      <c r="G443" s="95"/>
    </row>
    <row r="444" spans="1:7" ht="15.75" customHeight="1" x14ac:dyDescent="0.2">
      <c r="A444" s="95">
        <f t="shared" si="6"/>
        <v>434</v>
      </c>
      <c r="B444" s="175" t="str">
        <f>IFERROR(VLOOKUP(A444,Wallet!B:E,4,0),"")</f>
        <v/>
      </c>
      <c r="C444" s="168"/>
      <c r="D444" s="175" t="str">
        <f>IFERROR(VLOOKUP($A444,Wallet!$F:H,3,0),"")</f>
        <v/>
      </c>
      <c r="E444" s="168"/>
      <c r="F444" s="175" t="str">
        <f>IFERROR(VLOOKUP($A444,Wallet!$F:J,4,0),"")</f>
        <v/>
      </c>
      <c r="G444" s="95"/>
    </row>
    <row r="445" spans="1:7" ht="15.75" customHeight="1" x14ac:dyDescent="0.2">
      <c r="A445" s="95">
        <f t="shared" si="6"/>
        <v>435</v>
      </c>
      <c r="B445" s="175" t="str">
        <f>IFERROR(VLOOKUP(A445,Wallet!B:E,4,0),"")</f>
        <v/>
      </c>
      <c r="C445" s="168"/>
      <c r="D445" s="175" t="str">
        <f>IFERROR(VLOOKUP($A445,Wallet!$F:H,3,0),"")</f>
        <v/>
      </c>
      <c r="E445" s="168"/>
      <c r="F445" s="175" t="str">
        <f>IFERROR(VLOOKUP($A445,Wallet!$F:J,4,0),"")</f>
        <v/>
      </c>
      <c r="G445" s="95"/>
    </row>
    <row r="446" spans="1:7" ht="15.75" customHeight="1" x14ac:dyDescent="0.2">
      <c r="A446" s="95">
        <f t="shared" si="6"/>
        <v>436</v>
      </c>
      <c r="B446" s="175" t="str">
        <f>IFERROR(VLOOKUP(A446,Wallet!B:E,4,0),"")</f>
        <v/>
      </c>
      <c r="C446" s="168"/>
      <c r="D446" s="175" t="str">
        <f>IFERROR(VLOOKUP($A446,Wallet!$F:H,3,0),"")</f>
        <v/>
      </c>
      <c r="E446" s="168"/>
      <c r="F446" s="175" t="str">
        <f>IFERROR(VLOOKUP($A446,Wallet!$F:J,4,0),"")</f>
        <v/>
      </c>
      <c r="G446" s="95"/>
    </row>
    <row r="447" spans="1:7" ht="15.75" customHeight="1" x14ac:dyDescent="0.2">
      <c r="A447" s="95">
        <f t="shared" si="6"/>
        <v>437</v>
      </c>
      <c r="B447" s="175" t="str">
        <f>IFERROR(VLOOKUP(A447,Wallet!B:E,4,0),"")</f>
        <v/>
      </c>
      <c r="C447" s="168"/>
      <c r="D447" s="175" t="str">
        <f>IFERROR(VLOOKUP($A447,Wallet!$F:H,3,0),"")</f>
        <v/>
      </c>
      <c r="E447" s="168"/>
      <c r="F447" s="175" t="str">
        <f>IFERROR(VLOOKUP($A447,Wallet!$F:J,4,0),"")</f>
        <v/>
      </c>
      <c r="G447" s="95"/>
    </row>
    <row r="448" spans="1:7" ht="15.75" customHeight="1" x14ac:dyDescent="0.2">
      <c r="A448" s="95">
        <f t="shared" si="6"/>
        <v>438</v>
      </c>
      <c r="B448" s="175" t="str">
        <f>IFERROR(VLOOKUP(A448,Wallet!B:E,4,0),"")</f>
        <v/>
      </c>
      <c r="C448" s="168"/>
      <c r="D448" s="175" t="str">
        <f>IFERROR(VLOOKUP($A448,Wallet!$F:H,3,0),"")</f>
        <v/>
      </c>
      <c r="E448" s="168"/>
      <c r="F448" s="175" t="str">
        <f>IFERROR(VLOOKUP($A448,Wallet!$F:J,4,0),"")</f>
        <v/>
      </c>
      <c r="G448" s="95"/>
    </row>
    <row r="449" spans="1:7" ht="15.75" customHeight="1" x14ac:dyDescent="0.2">
      <c r="A449" s="95">
        <f t="shared" si="6"/>
        <v>439</v>
      </c>
      <c r="B449" s="175" t="str">
        <f>IFERROR(VLOOKUP(A449,Wallet!B:E,4,0),"")</f>
        <v/>
      </c>
      <c r="C449" s="168"/>
      <c r="D449" s="175" t="str">
        <f>IFERROR(VLOOKUP($A449,Wallet!$F:H,3,0),"")</f>
        <v/>
      </c>
      <c r="E449" s="168"/>
      <c r="F449" s="175" t="str">
        <f>IFERROR(VLOOKUP($A449,Wallet!$F:J,4,0),"")</f>
        <v/>
      </c>
      <c r="G449" s="95"/>
    </row>
    <row r="450" spans="1:7" ht="15.75" customHeight="1" x14ac:dyDescent="0.2">
      <c r="A450" s="95">
        <f t="shared" si="6"/>
        <v>440</v>
      </c>
      <c r="B450" s="175" t="str">
        <f>IFERROR(VLOOKUP(A450,Wallet!B:E,4,0),"")</f>
        <v/>
      </c>
      <c r="C450" s="168"/>
      <c r="D450" s="175" t="str">
        <f>IFERROR(VLOOKUP($A450,Wallet!$F:H,3,0),"")</f>
        <v/>
      </c>
      <c r="E450" s="168"/>
      <c r="F450" s="175" t="str">
        <f>IFERROR(VLOOKUP($A450,Wallet!$F:J,4,0),"")</f>
        <v/>
      </c>
      <c r="G450" s="95"/>
    </row>
    <row r="451" spans="1:7" ht="15.75" customHeight="1" x14ac:dyDescent="0.2">
      <c r="A451" s="95">
        <f t="shared" si="6"/>
        <v>441</v>
      </c>
      <c r="B451" s="175" t="str">
        <f>IFERROR(VLOOKUP(A451,Wallet!B:E,4,0),"")</f>
        <v/>
      </c>
      <c r="C451" s="168"/>
      <c r="D451" s="175" t="str">
        <f>IFERROR(VLOOKUP($A451,Wallet!$F:H,3,0),"")</f>
        <v/>
      </c>
      <c r="E451" s="168"/>
      <c r="F451" s="175" t="str">
        <f>IFERROR(VLOOKUP($A451,Wallet!$F:J,4,0),"")</f>
        <v/>
      </c>
      <c r="G451" s="95"/>
    </row>
    <row r="452" spans="1:7" ht="15.75" customHeight="1" x14ac:dyDescent="0.2">
      <c r="A452" s="95">
        <f t="shared" si="6"/>
        <v>442</v>
      </c>
      <c r="B452" s="175" t="str">
        <f>IFERROR(VLOOKUP(A452,Wallet!B:E,4,0),"")</f>
        <v/>
      </c>
      <c r="C452" s="168"/>
      <c r="D452" s="175" t="str">
        <f>IFERROR(VLOOKUP($A452,Wallet!$F:H,3,0),"")</f>
        <v/>
      </c>
      <c r="E452" s="168"/>
      <c r="F452" s="175" t="str">
        <f>IFERROR(VLOOKUP($A452,Wallet!$F:J,4,0),"")</f>
        <v/>
      </c>
      <c r="G452" s="95"/>
    </row>
    <row r="453" spans="1:7" ht="15.75" customHeight="1" x14ac:dyDescent="0.2">
      <c r="A453" s="95">
        <f t="shared" si="6"/>
        <v>443</v>
      </c>
      <c r="B453" s="175" t="str">
        <f>IFERROR(VLOOKUP(A453,Wallet!B:E,4,0),"")</f>
        <v/>
      </c>
      <c r="C453" s="168"/>
      <c r="D453" s="175" t="str">
        <f>IFERROR(VLOOKUP($A453,Wallet!$F:H,3,0),"")</f>
        <v/>
      </c>
      <c r="E453" s="168"/>
      <c r="F453" s="175" t="str">
        <f>IFERROR(VLOOKUP($A453,Wallet!$F:J,4,0),"")</f>
        <v/>
      </c>
      <c r="G453" s="95"/>
    </row>
    <row r="454" spans="1:7" ht="15.75" customHeight="1" x14ac:dyDescent="0.2">
      <c r="A454" s="95">
        <f t="shared" si="6"/>
        <v>444</v>
      </c>
      <c r="B454" s="175" t="str">
        <f>IFERROR(VLOOKUP(A454,Wallet!B:E,4,0),"")</f>
        <v/>
      </c>
      <c r="C454" s="168"/>
      <c r="D454" s="175" t="str">
        <f>IFERROR(VLOOKUP($A454,Wallet!$F:H,3,0),"")</f>
        <v/>
      </c>
      <c r="E454" s="168"/>
      <c r="F454" s="175" t="str">
        <f>IFERROR(VLOOKUP($A454,Wallet!$F:J,4,0),"")</f>
        <v/>
      </c>
      <c r="G454" s="95"/>
    </row>
    <row r="455" spans="1:7" ht="15.75" customHeight="1" x14ac:dyDescent="0.2">
      <c r="A455" s="95">
        <f t="shared" si="6"/>
        <v>445</v>
      </c>
      <c r="B455" s="175" t="str">
        <f>IFERROR(VLOOKUP(A455,Wallet!B:E,4,0),"")</f>
        <v/>
      </c>
      <c r="C455" s="168"/>
      <c r="D455" s="175" t="str">
        <f>IFERROR(VLOOKUP($A455,Wallet!$F:H,3,0),"")</f>
        <v/>
      </c>
      <c r="E455" s="168"/>
      <c r="F455" s="175" t="str">
        <f>IFERROR(VLOOKUP($A455,Wallet!$F:J,4,0),"")</f>
        <v/>
      </c>
      <c r="G455" s="95"/>
    </row>
    <row r="456" spans="1:7" ht="15.75" customHeight="1" x14ac:dyDescent="0.2">
      <c r="A456" s="95">
        <f t="shared" si="6"/>
        <v>446</v>
      </c>
      <c r="B456" s="175" t="str">
        <f>IFERROR(VLOOKUP(A456,Wallet!B:E,4,0),"")</f>
        <v/>
      </c>
      <c r="C456" s="168"/>
      <c r="D456" s="175" t="str">
        <f>IFERROR(VLOOKUP($A456,Wallet!$F:H,3,0),"")</f>
        <v/>
      </c>
      <c r="E456" s="168"/>
      <c r="F456" s="175" t="str">
        <f>IFERROR(VLOOKUP($A456,Wallet!$F:J,4,0),"")</f>
        <v/>
      </c>
      <c r="G456" s="95"/>
    </row>
    <row r="457" spans="1:7" ht="15.75" customHeight="1" x14ac:dyDescent="0.2">
      <c r="A457" s="95">
        <f t="shared" si="6"/>
        <v>447</v>
      </c>
      <c r="B457" s="175" t="str">
        <f>IFERROR(VLOOKUP(A457,Wallet!B:E,4,0),"")</f>
        <v/>
      </c>
      <c r="C457" s="168"/>
      <c r="D457" s="175" t="str">
        <f>IFERROR(VLOOKUP($A457,Wallet!$F:H,3,0),"")</f>
        <v/>
      </c>
      <c r="E457" s="168"/>
      <c r="F457" s="175" t="str">
        <f>IFERROR(VLOOKUP($A457,Wallet!$F:J,4,0),"")</f>
        <v/>
      </c>
      <c r="G457" s="95"/>
    </row>
    <row r="458" spans="1:7" ht="15.75" customHeight="1" x14ac:dyDescent="0.2">
      <c r="A458" s="95">
        <f t="shared" si="6"/>
        <v>448</v>
      </c>
      <c r="B458" s="175" t="str">
        <f>IFERROR(VLOOKUP(A458,Wallet!B:E,4,0),"")</f>
        <v/>
      </c>
      <c r="C458" s="168"/>
      <c r="D458" s="175" t="str">
        <f>IFERROR(VLOOKUP($A458,Wallet!$F:H,3,0),"")</f>
        <v/>
      </c>
      <c r="E458" s="168"/>
      <c r="F458" s="175" t="str">
        <f>IFERROR(VLOOKUP($A458,Wallet!$F:J,4,0),"")</f>
        <v/>
      </c>
      <c r="G458" s="95"/>
    </row>
    <row r="459" spans="1:7" ht="15.75" customHeight="1" x14ac:dyDescent="0.2">
      <c r="A459" s="95">
        <f t="shared" si="6"/>
        <v>449</v>
      </c>
      <c r="B459" s="175" t="str">
        <f>IFERROR(VLOOKUP(A459,Wallet!B:E,4,0),"")</f>
        <v/>
      </c>
      <c r="C459" s="168"/>
      <c r="D459" s="175" t="str">
        <f>IFERROR(VLOOKUP($A459,Wallet!$F:H,3,0),"")</f>
        <v/>
      </c>
      <c r="E459" s="168"/>
      <c r="F459" s="175" t="str">
        <f>IFERROR(VLOOKUP($A459,Wallet!$F:J,4,0),"")</f>
        <v/>
      </c>
      <c r="G459" s="95"/>
    </row>
    <row r="460" spans="1:7" ht="15.75" customHeight="1" x14ac:dyDescent="0.2">
      <c r="A460" s="95">
        <f t="shared" si="6"/>
        <v>450</v>
      </c>
      <c r="B460" s="175" t="str">
        <f>IFERROR(VLOOKUP(A460,Wallet!B:E,4,0),"")</f>
        <v/>
      </c>
      <c r="C460" s="168"/>
      <c r="D460" s="175" t="str">
        <f>IFERROR(VLOOKUP($A460,Wallet!$F:H,3,0),"")</f>
        <v/>
      </c>
      <c r="E460" s="168"/>
      <c r="F460" s="175" t="str">
        <f>IFERROR(VLOOKUP($A460,Wallet!$F:J,4,0),"")</f>
        <v/>
      </c>
      <c r="G460" s="95"/>
    </row>
    <row r="461" spans="1:7" ht="15.75" customHeight="1" x14ac:dyDescent="0.2">
      <c r="A461" s="95">
        <f t="shared" ref="A461:A524" si="7">1+A460</f>
        <v>451</v>
      </c>
      <c r="B461" s="175" t="str">
        <f>IFERROR(VLOOKUP(A461,Wallet!B:E,4,0),"")</f>
        <v/>
      </c>
      <c r="C461" s="168"/>
      <c r="D461" s="175" t="str">
        <f>IFERROR(VLOOKUP($A461,Wallet!$F:H,3,0),"")</f>
        <v/>
      </c>
      <c r="E461" s="168"/>
      <c r="F461" s="175" t="str">
        <f>IFERROR(VLOOKUP($A461,Wallet!$F:J,4,0),"")</f>
        <v/>
      </c>
      <c r="G461" s="95"/>
    </row>
    <row r="462" spans="1:7" ht="15.75" customHeight="1" x14ac:dyDescent="0.2">
      <c r="A462" s="95">
        <f t="shared" si="7"/>
        <v>452</v>
      </c>
      <c r="B462" s="175" t="str">
        <f>IFERROR(VLOOKUP(A462,Wallet!B:E,4,0),"")</f>
        <v/>
      </c>
      <c r="C462" s="168"/>
      <c r="D462" s="175" t="str">
        <f>IFERROR(VLOOKUP($A462,Wallet!$F:H,3,0),"")</f>
        <v/>
      </c>
      <c r="E462" s="168"/>
      <c r="F462" s="175" t="str">
        <f>IFERROR(VLOOKUP($A462,Wallet!$F:J,4,0),"")</f>
        <v/>
      </c>
      <c r="G462" s="95"/>
    </row>
    <row r="463" spans="1:7" ht="15.75" customHeight="1" x14ac:dyDescent="0.2">
      <c r="A463" s="95">
        <f t="shared" si="7"/>
        <v>453</v>
      </c>
      <c r="B463" s="175" t="str">
        <f>IFERROR(VLOOKUP(A463,Wallet!B:E,4,0),"")</f>
        <v/>
      </c>
      <c r="C463" s="168"/>
      <c r="D463" s="175" t="str">
        <f>IFERROR(VLOOKUP($A463,Wallet!$F:H,3,0),"")</f>
        <v/>
      </c>
      <c r="E463" s="168"/>
      <c r="F463" s="175" t="str">
        <f>IFERROR(VLOOKUP($A463,Wallet!$F:J,4,0),"")</f>
        <v/>
      </c>
      <c r="G463" s="95"/>
    </row>
    <row r="464" spans="1:7" ht="15.75" customHeight="1" x14ac:dyDescent="0.2">
      <c r="A464" s="95">
        <f t="shared" si="7"/>
        <v>454</v>
      </c>
      <c r="B464" s="175" t="str">
        <f>IFERROR(VLOOKUP(A464,Wallet!B:E,4,0),"")</f>
        <v/>
      </c>
      <c r="C464" s="168"/>
      <c r="D464" s="175" t="str">
        <f>IFERROR(VLOOKUP($A464,Wallet!$F:H,3,0),"")</f>
        <v/>
      </c>
      <c r="E464" s="168"/>
      <c r="F464" s="175" t="str">
        <f>IFERROR(VLOOKUP($A464,Wallet!$F:J,4,0),"")</f>
        <v/>
      </c>
      <c r="G464" s="95"/>
    </row>
    <row r="465" spans="1:7" ht="15.75" customHeight="1" x14ac:dyDescent="0.2">
      <c r="A465" s="95">
        <f t="shared" si="7"/>
        <v>455</v>
      </c>
      <c r="B465" s="175" t="str">
        <f>IFERROR(VLOOKUP(A465,Wallet!B:E,4,0),"")</f>
        <v/>
      </c>
      <c r="C465" s="168"/>
      <c r="D465" s="175" t="str">
        <f>IFERROR(VLOOKUP($A465,Wallet!$F:H,3,0),"")</f>
        <v/>
      </c>
      <c r="E465" s="168"/>
      <c r="F465" s="175" t="str">
        <f>IFERROR(VLOOKUP($A465,Wallet!$F:J,4,0),"")</f>
        <v/>
      </c>
      <c r="G465" s="95"/>
    </row>
    <row r="466" spans="1:7" ht="15.75" customHeight="1" x14ac:dyDescent="0.2">
      <c r="A466" s="95">
        <f t="shared" si="7"/>
        <v>456</v>
      </c>
      <c r="B466" s="175" t="str">
        <f>IFERROR(VLOOKUP(A466,Wallet!B:E,4,0),"")</f>
        <v/>
      </c>
      <c r="C466" s="168"/>
      <c r="D466" s="175" t="str">
        <f>IFERROR(VLOOKUP($A466,Wallet!$F:H,3,0),"")</f>
        <v/>
      </c>
      <c r="E466" s="168"/>
      <c r="F466" s="175" t="str">
        <f>IFERROR(VLOOKUP($A466,Wallet!$F:J,4,0),"")</f>
        <v/>
      </c>
      <c r="G466" s="95"/>
    </row>
    <row r="467" spans="1:7" ht="15.75" customHeight="1" x14ac:dyDescent="0.2">
      <c r="A467" s="95">
        <f t="shared" si="7"/>
        <v>457</v>
      </c>
      <c r="B467" s="175" t="str">
        <f>IFERROR(VLOOKUP(A467,Wallet!B:E,4,0),"")</f>
        <v/>
      </c>
      <c r="C467" s="168"/>
      <c r="D467" s="175" t="str">
        <f>IFERROR(VLOOKUP($A467,Wallet!$F:H,3,0),"")</f>
        <v/>
      </c>
      <c r="E467" s="168"/>
      <c r="F467" s="175" t="str">
        <f>IFERROR(VLOOKUP($A467,Wallet!$F:J,4,0),"")</f>
        <v/>
      </c>
      <c r="G467" s="95"/>
    </row>
    <row r="468" spans="1:7" ht="15.75" customHeight="1" x14ac:dyDescent="0.2">
      <c r="A468" s="95">
        <f t="shared" si="7"/>
        <v>458</v>
      </c>
      <c r="B468" s="175" t="str">
        <f>IFERROR(VLOOKUP(A468,Wallet!B:E,4,0),"")</f>
        <v/>
      </c>
      <c r="C468" s="168"/>
      <c r="D468" s="175" t="str">
        <f>IFERROR(VLOOKUP($A468,Wallet!$F:H,3,0),"")</f>
        <v/>
      </c>
      <c r="E468" s="168"/>
      <c r="F468" s="175" t="str">
        <f>IFERROR(VLOOKUP($A468,Wallet!$F:J,4,0),"")</f>
        <v/>
      </c>
      <c r="G468" s="95"/>
    </row>
    <row r="469" spans="1:7" ht="15.75" customHeight="1" x14ac:dyDescent="0.2">
      <c r="A469" s="95">
        <f t="shared" si="7"/>
        <v>459</v>
      </c>
      <c r="B469" s="175" t="str">
        <f>IFERROR(VLOOKUP(A469,Wallet!B:E,4,0),"")</f>
        <v/>
      </c>
      <c r="C469" s="168"/>
      <c r="D469" s="175" t="str">
        <f>IFERROR(VLOOKUP($A469,Wallet!$F:H,3,0),"")</f>
        <v/>
      </c>
      <c r="E469" s="168"/>
      <c r="F469" s="175" t="str">
        <f>IFERROR(VLOOKUP($A469,Wallet!$F:J,4,0),"")</f>
        <v/>
      </c>
      <c r="G469" s="95"/>
    </row>
    <row r="470" spans="1:7" ht="15.75" customHeight="1" x14ac:dyDescent="0.2">
      <c r="A470" s="95">
        <f t="shared" si="7"/>
        <v>460</v>
      </c>
      <c r="B470" s="175" t="str">
        <f>IFERROR(VLOOKUP(A470,Wallet!B:E,4,0),"")</f>
        <v/>
      </c>
      <c r="C470" s="168"/>
      <c r="D470" s="175" t="str">
        <f>IFERROR(VLOOKUP($A470,Wallet!$F:H,3,0),"")</f>
        <v/>
      </c>
      <c r="E470" s="168"/>
      <c r="F470" s="175" t="str">
        <f>IFERROR(VLOOKUP($A470,Wallet!$F:J,4,0),"")</f>
        <v/>
      </c>
      <c r="G470" s="95"/>
    </row>
    <row r="471" spans="1:7" ht="15.75" customHeight="1" x14ac:dyDescent="0.2">
      <c r="A471" s="95">
        <f t="shared" si="7"/>
        <v>461</v>
      </c>
      <c r="B471" s="175" t="str">
        <f>IFERROR(VLOOKUP(A471,Wallet!B:E,4,0),"")</f>
        <v/>
      </c>
      <c r="C471" s="168"/>
      <c r="D471" s="175" t="str">
        <f>IFERROR(VLOOKUP($A471,Wallet!$F:H,3,0),"")</f>
        <v/>
      </c>
      <c r="E471" s="168"/>
      <c r="F471" s="175" t="str">
        <f>IFERROR(VLOOKUP($A471,Wallet!$F:J,4,0),"")</f>
        <v/>
      </c>
      <c r="G471" s="95"/>
    </row>
    <row r="472" spans="1:7" ht="15.75" customHeight="1" x14ac:dyDescent="0.2">
      <c r="A472" s="95">
        <f t="shared" si="7"/>
        <v>462</v>
      </c>
      <c r="B472" s="175" t="str">
        <f>IFERROR(VLOOKUP(A472,Wallet!B:E,4,0),"")</f>
        <v/>
      </c>
      <c r="C472" s="168"/>
      <c r="D472" s="175" t="str">
        <f>IFERROR(VLOOKUP($A472,Wallet!$F:H,3,0),"")</f>
        <v/>
      </c>
      <c r="E472" s="168"/>
      <c r="F472" s="175" t="str">
        <f>IFERROR(VLOOKUP($A472,Wallet!$F:J,4,0),"")</f>
        <v/>
      </c>
      <c r="G472" s="95"/>
    </row>
    <row r="473" spans="1:7" ht="15.75" customHeight="1" x14ac:dyDescent="0.2">
      <c r="A473" s="95">
        <f t="shared" si="7"/>
        <v>463</v>
      </c>
      <c r="B473" s="175" t="str">
        <f>IFERROR(VLOOKUP(A473,Wallet!B:E,4,0),"")</f>
        <v/>
      </c>
      <c r="C473" s="168"/>
      <c r="D473" s="175" t="str">
        <f>IFERROR(VLOOKUP($A473,Wallet!$F:H,3,0),"")</f>
        <v/>
      </c>
      <c r="E473" s="168"/>
      <c r="F473" s="175" t="str">
        <f>IFERROR(VLOOKUP($A473,Wallet!$F:J,4,0),"")</f>
        <v/>
      </c>
      <c r="G473" s="95"/>
    </row>
    <row r="474" spans="1:7" ht="15.75" customHeight="1" x14ac:dyDescent="0.2">
      <c r="A474" s="95">
        <f t="shared" si="7"/>
        <v>464</v>
      </c>
      <c r="B474" s="175" t="str">
        <f>IFERROR(VLOOKUP(A474,Wallet!B:E,4,0),"")</f>
        <v/>
      </c>
      <c r="C474" s="168"/>
      <c r="D474" s="175" t="str">
        <f>IFERROR(VLOOKUP($A474,Wallet!$F:H,3,0),"")</f>
        <v/>
      </c>
      <c r="E474" s="168"/>
      <c r="F474" s="175" t="str">
        <f>IFERROR(VLOOKUP($A474,Wallet!$F:J,4,0),"")</f>
        <v/>
      </c>
      <c r="G474" s="95"/>
    </row>
    <row r="475" spans="1:7" ht="15.75" customHeight="1" x14ac:dyDescent="0.2">
      <c r="A475" s="95">
        <f t="shared" si="7"/>
        <v>465</v>
      </c>
      <c r="B475" s="175" t="str">
        <f>IFERROR(VLOOKUP(A475,Wallet!B:E,4,0),"")</f>
        <v/>
      </c>
      <c r="C475" s="168"/>
      <c r="D475" s="175" t="str">
        <f>IFERROR(VLOOKUP($A475,Wallet!$F:H,3,0),"")</f>
        <v/>
      </c>
      <c r="E475" s="168"/>
      <c r="F475" s="175" t="str">
        <f>IFERROR(VLOOKUP($A475,Wallet!$F:J,4,0),"")</f>
        <v/>
      </c>
      <c r="G475" s="95"/>
    </row>
    <row r="476" spans="1:7" ht="15.75" customHeight="1" x14ac:dyDescent="0.2">
      <c r="A476" s="95">
        <f t="shared" si="7"/>
        <v>466</v>
      </c>
      <c r="B476" s="175" t="str">
        <f>IFERROR(VLOOKUP(A476,Wallet!B:E,4,0),"")</f>
        <v/>
      </c>
      <c r="C476" s="168"/>
      <c r="D476" s="175" t="str">
        <f>IFERROR(VLOOKUP($A476,Wallet!$F:H,3,0),"")</f>
        <v/>
      </c>
      <c r="E476" s="168"/>
      <c r="F476" s="175" t="str">
        <f>IFERROR(VLOOKUP($A476,Wallet!$F:J,4,0),"")</f>
        <v/>
      </c>
      <c r="G476" s="95"/>
    </row>
    <row r="477" spans="1:7" ht="15.75" customHeight="1" x14ac:dyDescent="0.2">
      <c r="A477" s="95">
        <f t="shared" si="7"/>
        <v>467</v>
      </c>
      <c r="B477" s="175" t="str">
        <f>IFERROR(VLOOKUP(A477,Wallet!B:E,4,0),"")</f>
        <v/>
      </c>
      <c r="C477" s="168"/>
      <c r="D477" s="175" t="str">
        <f>IFERROR(VLOOKUP($A477,Wallet!$F:H,3,0),"")</f>
        <v/>
      </c>
      <c r="E477" s="168"/>
      <c r="F477" s="175" t="str">
        <f>IFERROR(VLOOKUP($A477,Wallet!$F:J,4,0),"")</f>
        <v/>
      </c>
      <c r="G477" s="95"/>
    </row>
    <row r="478" spans="1:7" ht="15.75" customHeight="1" x14ac:dyDescent="0.2">
      <c r="A478" s="95">
        <f t="shared" si="7"/>
        <v>468</v>
      </c>
      <c r="B478" s="175" t="str">
        <f>IFERROR(VLOOKUP(A478,Wallet!B:E,4,0),"")</f>
        <v/>
      </c>
      <c r="C478" s="168"/>
      <c r="D478" s="175" t="str">
        <f>IFERROR(VLOOKUP($A478,Wallet!$F:H,3,0),"")</f>
        <v/>
      </c>
      <c r="E478" s="168"/>
      <c r="F478" s="175" t="str">
        <f>IFERROR(VLOOKUP($A478,Wallet!$F:J,4,0),"")</f>
        <v/>
      </c>
      <c r="G478" s="95"/>
    </row>
    <row r="479" spans="1:7" ht="15.75" customHeight="1" x14ac:dyDescent="0.2">
      <c r="A479" s="95">
        <f t="shared" si="7"/>
        <v>469</v>
      </c>
      <c r="B479" s="175" t="str">
        <f>IFERROR(VLOOKUP(A479,Wallet!B:E,4,0),"")</f>
        <v/>
      </c>
      <c r="C479" s="168"/>
      <c r="D479" s="175" t="str">
        <f>IFERROR(VLOOKUP($A479,Wallet!$F:H,3,0),"")</f>
        <v/>
      </c>
      <c r="E479" s="168"/>
      <c r="F479" s="175" t="str">
        <f>IFERROR(VLOOKUP($A479,Wallet!$F:J,4,0),"")</f>
        <v/>
      </c>
      <c r="G479" s="95"/>
    </row>
    <row r="480" spans="1:7" ht="15.75" customHeight="1" x14ac:dyDescent="0.2">
      <c r="A480" s="95">
        <f t="shared" si="7"/>
        <v>470</v>
      </c>
      <c r="B480" s="175" t="str">
        <f>IFERROR(VLOOKUP(A480,Wallet!B:E,4,0),"")</f>
        <v/>
      </c>
      <c r="C480" s="168"/>
      <c r="D480" s="175" t="str">
        <f>IFERROR(VLOOKUP($A480,Wallet!$F:H,3,0),"")</f>
        <v/>
      </c>
      <c r="E480" s="168"/>
      <c r="F480" s="175" t="str">
        <f>IFERROR(VLOOKUP($A480,Wallet!$F:J,4,0),"")</f>
        <v/>
      </c>
      <c r="G480" s="95"/>
    </row>
    <row r="481" spans="1:7" ht="15.75" customHeight="1" x14ac:dyDescent="0.2">
      <c r="A481" s="95">
        <f t="shared" si="7"/>
        <v>471</v>
      </c>
      <c r="B481" s="175" t="str">
        <f>IFERROR(VLOOKUP(A481,Wallet!B:E,4,0),"")</f>
        <v/>
      </c>
      <c r="C481" s="168"/>
      <c r="D481" s="175" t="str">
        <f>IFERROR(VLOOKUP($A481,Wallet!$F:H,3,0),"")</f>
        <v/>
      </c>
      <c r="E481" s="168"/>
      <c r="F481" s="175" t="str">
        <f>IFERROR(VLOOKUP($A481,Wallet!$F:J,4,0),"")</f>
        <v/>
      </c>
      <c r="G481" s="95"/>
    </row>
    <row r="482" spans="1:7" ht="15.75" customHeight="1" x14ac:dyDescent="0.2">
      <c r="A482" s="95">
        <f t="shared" si="7"/>
        <v>472</v>
      </c>
      <c r="B482" s="175" t="str">
        <f>IFERROR(VLOOKUP(A482,Wallet!B:E,4,0),"")</f>
        <v/>
      </c>
      <c r="C482" s="168"/>
      <c r="D482" s="175" t="str">
        <f>IFERROR(VLOOKUP($A482,Wallet!$F:H,3,0),"")</f>
        <v/>
      </c>
      <c r="E482" s="168"/>
      <c r="F482" s="175" t="str">
        <f>IFERROR(VLOOKUP($A482,Wallet!$F:J,4,0),"")</f>
        <v/>
      </c>
      <c r="G482" s="95"/>
    </row>
    <row r="483" spans="1:7" ht="15.75" customHeight="1" x14ac:dyDescent="0.2">
      <c r="A483" s="95">
        <f t="shared" si="7"/>
        <v>473</v>
      </c>
      <c r="B483" s="175" t="str">
        <f>IFERROR(VLOOKUP(A483,Wallet!B:E,4,0),"")</f>
        <v/>
      </c>
      <c r="C483" s="168"/>
      <c r="D483" s="175" t="str">
        <f>IFERROR(VLOOKUP($A483,Wallet!$F:H,3,0),"")</f>
        <v/>
      </c>
      <c r="E483" s="168"/>
      <c r="F483" s="175" t="str">
        <f>IFERROR(VLOOKUP($A483,Wallet!$F:J,4,0),"")</f>
        <v/>
      </c>
      <c r="G483" s="95"/>
    </row>
    <row r="484" spans="1:7" ht="15.75" customHeight="1" x14ac:dyDescent="0.2">
      <c r="A484" s="95">
        <f t="shared" si="7"/>
        <v>474</v>
      </c>
      <c r="B484" s="175" t="str">
        <f>IFERROR(VLOOKUP(A484,Wallet!B:E,4,0),"")</f>
        <v/>
      </c>
      <c r="C484" s="168"/>
      <c r="D484" s="175" t="str">
        <f>IFERROR(VLOOKUP($A484,Wallet!$F:H,3,0),"")</f>
        <v/>
      </c>
      <c r="E484" s="168"/>
      <c r="F484" s="175" t="str">
        <f>IFERROR(VLOOKUP($A484,Wallet!$F:J,4,0),"")</f>
        <v/>
      </c>
      <c r="G484" s="95"/>
    </row>
    <row r="485" spans="1:7" ht="15.75" customHeight="1" x14ac:dyDescent="0.2">
      <c r="A485" s="95">
        <f t="shared" si="7"/>
        <v>475</v>
      </c>
      <c r="B485" s="175" t="str">
        <f>IFERROR(VLOOKUP(A485,Wallet!B:E,4,0),"")</f>
        <v/>
      </c>
      <c r="C485" s="168"/>
      <c r="D485" s="175" t="str">
        <f>IFERROR(VLOOKUP($A485,Wallet!$F:H,3,0),"")</f>
        <v/>
      </c>
      <c r="E485" s="168"/>
      <c r="F485" s="175" t="str">
        <f>IFERROR(VLOOKUP($A485,Wallet!$F:J,4,0),"")</f>
        <v/>
      </c>
      <c r="G485" s="95"/>
    </row>
    <row r="486" spans="1:7" ht="15.75" customHeight="1" x14ac:dyDescent="0.2">
      <c r="A486" s="95">
        <f t="shared" si="7"/>
        <v>476</v>
      </c>
      <c r="B486" s="175" t="str">
        <f>IFERROR(VLOOKUP(A486,Wallet!B:E,4,0),"")</f>
        <v/>
      </c>
      <c r="C486" s="168"/>
      <c r="D486" s="175" t="str">
        <f>IFERROR(VLOOKUP($A486,Wallet!$F:H,3,0),"")</f>
        <v/>
      </c>
      <c r="E486" s="168"/>
      <c r="F486" s="175" t="str">
        <f>IFERROR(VLOOKUP($A486,Wallet!$F:J,4,0),"")</f>
        <v/>
      </c>
      <c r="G486" s="95"/>
    </row>
    <row r="487" spans="1:7" ht="15.75" customHeight="1" x14ac:dyDescent="0.2">
      <c r="A487" s="95">
        <f t="shared" si="7"/>
        <v>477</v>
      </c>
      <c r="B487" s="175" t="str">
        <f>IFERROR(VLOOKUP(A487,Wallet!B:E,4,0),"")</f>
        <v/>
      </c>
      <c r="C487" s="168"/>
      <c r="D487" s="175" t="str">
        <f>IFERROR(VLOOKUP($A487,Wallet!$F:H,3,0),"")</f>
        <v/>
      </c>
      <c r="E487" s="168"/>
      <c r="F487" s="175" t="str">
        <f>IFERROR(VLOOKUP($A487,Wallet!$F:J,4,0),"")</f>
        <v/>
      </c>
      <c r="G487" s="95"/>
    </row>
    <row r="488" spans="1:7" ht="15.75" customHeight="1" x14ac:dyDescent="0.2">
      <c r="A488" s="95">
        <f t="shared" si="7"/>
        <v>478</v>
      </c>
      <c r="B488" s="175" t="str">
        <f>IFERROR(VLOOKUP(A488,Wallet!B:E,4,0),"")</f>
        <v/>
      </c>
      <c r="C488" s="168"/>
      <c r="D488" s="175" t="str">
        <f>IFERROR(VLOOKUP($A488,Wallet!$F:H,3,0),"")</f>
        <v/>
      </c>
      <c r="E488" s="168"/>
      <c r="F488" s="175" t="str">
        <f>IFERROR(VLOOKUP($A488,Wallet!$F:J,4,0),"")</f>
        <v/>
      </c>
      <c r="G488" s="95"/>
    </row>
    <row r="489" spans="1:7" ht="15.75" customHeight="1" x14ac:dyDescent="0.2">
      <c r="A489" s="95">
        <f t="shared" si="7"/>
        <v>479</v>
      </c>
      <c r="B489" s="175" t="str">
        <f>IFERROR(VLOOKUP(A489,Wallet!B:E,4,0),"")</f>
        <v/>
      </c>
      <c r="C489" s="168"/>
      <c r="D489" s="175" t="str">
        <f>IFERROR(VLOOKUP($A489,Wallet!$F:H,3,0),"")</f>
        <v/>
      </c>
      <c r="E489" s="168"/>
      <c r="F489" s="175" t="str">
        <f>IFERROR(VLOOKUP($A489,Wallet!$F:J,4,0),"")</f>
        <v/>
      </c>
      <c r="G489" s="95"/>
    </row>
    <row r="490" spans="1:7" ht="15.75" customHeight="1" x14ac:dyDescent="0.2">
      <c r="A490" s="95">
        <f t="shared" si="7"/>
        <v>480</v>
      </c>
      <c r="B490" s="175" t="str">
        <f>IFERROR(VLOOKUP(A490,Wallet!B:E,4,0),"")</f>
        <v/>
      </c>
      <c r="C490" s="168"/>
      <c r="D490" s="175" t="str">
        <f>IFERROR(VLOOKUP($A490,Wallet!$F:H,3,0),"")</f>
        <v/>
      </c>
      <c r="E490" s="168"/>
      <c r="F490" s="175" t="str">
        <f>IFERROR(VLOOKUP($A490,Wallet!$F:J,4,0),"")</f>
        <v/>
      </c>
      <c r="G490" s="95"/>
    </row>
    <row r="491" spans="1:7" ht="15.75" customHeight="1" x14ac:dyDescent="0.2">
      <c r="A491" s="95">
        <f t="shared" si="7"/>
        <v>481</v>
      </c>
      <c r="B491" s="175" t="str">
        <f>IFERROR(VLOOKUP(A491,Wallet!B:E,4,0),"")</f>
        <v/>
      </c>
      <c r="C491" s="168"/>
      <c r="D491" s="175" t="str">
        <f>IFERROR(VLOOKUP($A491,Wallet!$F:H,3,0),"")</f>
        <v/>
      </c>
      <c r="E491" s="168"/>
      <c r="F491" s="175" t="str">
        <f>IFERROR(VLOOKUP($A491,Wallet!$F:J,4,0),"")</f>
        <v/>
      </c>
      <c r="G491" s="95"/>
    </row>
    <row r="492" spans="1:7" ht="15.75" customHeight="1" x14ac:dyDescent="0.2">
      <c r="A492" s="95">
        <f t="shared" si="7"/>
        <v>482</v>
      </c>
      <c r="B492" s="175" t="str">
        <f>IFERROR(VLOOKUP(A492,Wallet!B:E,4,0),"")</f>
        <v/>
      </c>
      <c r="C492" s="168"/>
      <c r="D492" s="175" t="str">
        <f>IFERROR(VLOOKUP($A492,Wallet!$F:H,3,0),"")</f>
        <v/>
      </c>
      <c r="E492" s="168"/>
      <c r="F492" s="175" t="str">
        <f>IFERROR(VLOOKUP($A492,Wallet!$F:J,4,0),"")</f>
        <v/>
      </c>
      <c r="G492" s="95"/>
    </row>
    <row r="493" spans="1:7" ht="15.75" customHeight="1" x14ac:dyDescent="0.2">
      <c r="A493" s="95">
        <f t="shared" si="7"/>
        <v>483</v>
      </c>
      <c r="B493" s="175" t="str">
        <f>IFERROR(VLOOKUP(A493,Wallet!B:E,4,0),"")</f>
        <v/>
      </c>
      <c r="C493" s="168"/>
      <c r="D493" s="175" t="str">
        <f>IFERROR(VLOOKUP($A493,Wallet!$F:H,3,0),"")</f>
        <v/>
      </c>
      <c r="E493" s="168"/>
      <c r="F493" s="175" t="str">
        <f>IFERROR(VLOOKUP($A493,Wallet!$F:J,4,0),"")</f>
        <v/>
      </c>
      <c r="G493" s="95"/>
    </row>
    <row r="494" spans="1:7" ht="15.75" customHeight="1" x14ac:dyDescent="0.2">
      <c r="A494" s="95">
        <f t="shared" si="7"/>
        <v>484</v>
      </c>
      <c r="B494" s="175" t="str">
        <f>IFERROR(VLOOKUP(A494,Wallet!B:E,4,0),"")</f>
        <v/>
      </c>
      <c r="C494" s="168"/>
      <c r="D494" s="175" t="str">
        <f>IFERROR(VLOOKUP($A494,Wallet!$F:H,3,0),"")</f>
        <v/>
      </c>
      <c r="E494" s="168"/>
      <c r="F494" s="175" t="str">
        <f>IFERROR(VLOOKUP($A494,Wallet!$F:J,4,0),"")</f>
        <v/>
      </c>
      <c r="G494" s="95"/>
    </row>
    <row r="495" spans="1:7" ht="15.75" customHeight="1" x14ac:dyDescent="0.2">
      <c r="A495" s="95">
        <f t="shared" si="7"/>
        <v>485</v>
      </c>
      <c r="B495" s="175" t="str">
        <f>IFERROR(VLOOKUP(A495,Wallet!B:E,4,0),"")</f>
        <v/>
      </c>
      <c r="C495" s="168"/>
      <c r="D495" s="175" t="str">
        <f>IFERROR(VLOOKUP($A495,Wallet!$F:H,3,0),"")</f>
        <v/>
      </c>
      <c r="E495" s="168"/>
      <c r="F495" s="175" t="str">
        <f>IFERROR(VLOOKUP($A495,Wallet!$F:J,4,0),"")</f>
        <v/>
      </c>
      <c r="G495" s="95"/>
    </row>
    <row r="496" spans="1:7" ht="15.75" customHeight="1" x14ac:dyDescent="0.2">
      <c r="A496" s="95">
        <f t="shared" si="7"/>
        <v>486</v>
      </c>
      <c r="B496" s="175" t="str">
        <f>IFERROR(VLOOKUP(A496,Wallet!B:E,4,0),"")</f>
        <v/>
      </c>
      <c r="C496" s="168"/>
      <c r="D496" s="175" t="str">
        <f>IFERROR(VLOOKUP($A496,Wallet!$F:H,3,0),"")</f>
        <v/>
      </c>
      <c r="E496" s="168"/>
      <c r="F496" s="175" t="str">
        <f>IFERROR(VLOOKUP($A496,Wallet!$F:J,4,0),"")</f>
        <v/>
      </c>
      <c r="G496" s="95"/>
    </row>
    <row r="497" spans="1:7" ht="15.75" customHeight="1" x14ac:dyDescent="0.2">
      <c r="A497" s="95">
        <f t="shared" si="7"/>
        <v>487</v>
      </c>
      <c r="B497" s="175" t="str">
        <f>IFERROR(VLOOKUP(A497,Wallet!B:E,4,0),"")</f>
        <v/>
      </c>
      <c r="C497" s="168"/>
      <c r="D497" s="175" t="str">
        <f>IFERROR(VLOOKUP($A497,Wallet!$F:H,3,0),"")</f>
        <v/>
      </c>
      <c r="E497" s="168"/>
      <c r="F497" s="175" t="str">
        <f>IFERROR(VLOOKUP($A497,Wallet!$F:J,4,0),"")</f>
        <v/>
      </c>
      <c r="G497" s="95"/>
    </row>
    <row r="498" spans="1:7" ht="15.75" customHeight="1" x14ac:dyDescent="0.2">
      <c r="A498" s="95">
        <f t="shared" si="7"/>
        <v>488</v>
      </c>
      <c r="B498" s="175" t="str">
        <f>IFERROR(VLOOKUP(A498,Wallet!B:E,4,0),"")</f>
        <v/>
      </c>
      <c r="C498" s="168"/>
      <c r="D498" s="175" t="str">
        <f>IFERROR(VLOOKUP($A498,Wallet!$F:H,3,0),"")</f>
        <v/>
      </c>
      <c r="E498" s="168"/>
      <c r="F498" s="175" t="str">
        <f>IFERROR(VLOOKUP($A498,Wallet!$F:J,4,0),"")</f>
        <v/>
      </c>
      <c r="G498" s="95"/>
    </row>
    <row r="499" spans="1:7" ht="15.75" customHeight="1" x14ac:dyDescent="0.2">
      <c r="A499" s="95">
        <f t="shared" si="7"/>
        <v>489</v>
      </c>
      <c r="B499" s="175" t="str">
        <f>IFERROR(VLOOKUP(A499,Wallet!B:E,4,0),"")</f>
        <v/>
      </c>
      <c r="C499" s="168"/>
      <c r="D499" s="175" t="str">
        <f>IFERROR(VLOOKUP($A499,Wallet!$F:H,3,0),"")</f>
        <v/>
      </c>
      <c r="E499" s="168"/>
      <c r="F499" s="175" t="str">
        <f>IFERROR(VLOOKUP($A499,Wallet!$F:J,4,0),"")</f>
        <v/>
      </c>
      <c r="G499" s="95"/>
    </row>
    <row r="500" spans="1:7" ht="15.75" customHeight="1" x14ac:dyDescent="0.2">
      <c r="A500" s="95">
        <f t="shared" si="7"/>
        <v>490</v>
      </c>
      <c r="B500" s="175" t="str">
        <f>IFERROR(VLOOKUP(A500,Wallet!B:E,4,0),"")</f>
        <v/>
      </c>
      <c r="C500" s="168"/>
      <c r="D500" s="175" t="str">
        <f>IFERROR(VLOOKUP($A500,Wallet!$F:H,3,0),"")</f>
        <v/>
      </c>
      <c r="E500" s="168"/>
      <c r="F500" s="175" t="str">
        <f>IFERROR(VLOOKUP($A500,Wallet!$F:J,4,0),"")</f>
        <v/>
      </c>
      <c r="G500" s="95"/>
    </row>
    <row r="501" spans="1:7" ht="15.75" customHeight="1" x14ac:dyDescent="0.2">
      <c r="A501" s="95">
        <f t="shared" si="7"/>
        <v>491</v>
      </c>
      <c r="B501" s="175" t="str">
        <f>IFERROR(VLOOKUP(A501,Wallet!B:E,4,0),"")</f>
        <v/>
      </c>
      <c r="C501" s="168"/>
      <c r="D501" s="175" t="str">
        <f>IFERROR(VLOOKUP($A501,Wallet!$F:H,3,0),"")</f>
        <v/>
      </c>
      <c r="E501" s="168"/>
      <c r="F501" s="175" t="str">
        <f>IFERROR(VLOOKUP($A501,Wallet!$F:J,4,0),"")</f>
        <v/>
      </c>
      <c r="G501" s="95"/>
    </row>
    <row r="502" spans="1:7" ht="15.75" customHeight="1" x14ac:dyDescent="0.2">
      <c r="A502" s="95">
        <f t="shared" si="7"/>
        <v>492</v>
      </c>
      <c r="B502" s="175" t="str">
        <f>IFERROR(VLOOKUP(A502,Wallet!B:E,4,0),"")</f>
        <v/>
      </c>
      <c r="C502" s="168"/>
      <c r="D502" s="175" t="str">
        <f>IFERROR(VLOOKUP($A502,Wallet!$F:H,3,0),"")</f>
        <v/>
      </c>
      <c r="E502" s="168"/>
      <c r="F502" s="175" t="str">
        <f>IFERROR(VLOOKUP($A502,Wallet!$F:J,4,0),"")</f>
        <v/>
      </c>
      <c r="G502" s="95"/>
    </row>
    <row r="503" spans="1:7" ht="15.75" customHeight="1" x14ac:dyDescent="0.2">
      <c r="A503" s="95">
        <f t="shared" si="7"/>
        <v>493</v>
      </c>
      <c r="B503" s="175" t="str">
        <f>IFERROR(VLOOKUP(A503,Wallet!B:E,4,0),"")</f>
        <v/>
      </c>
      <c r="C503" s="168"/>
      <c r="D503" s="175" t="str">
        <f>IFERROR(VLOOKUP($A503,Wallet!$F:H,3,0),"")</f>
        <v/>
      </c>
      <c r="E503" s="168"/>
      <c r="F503" s="175" t="str">
        <f>IFERROR(VLOOKUP($A503,Wallet!$F:J,4,0),"")</f>
        <v/>
      </c>
      <c r="G503" s="95"/>
    </row>
    <row r="504" spans="1:7" ht="15.75" customHeight="1" x14ac:dyDescent="0.2">
      <c r="A504" s="95">
        <f t="shared" si="7"/>
        <v>494</v>
      </c>
      <c r="B504" s="175" t="str">
        <f>IFERROR(VLOOKUP(A504,Wallet!B:E,4,0),"")</f>
        <v/>
      </c>
      <c r="C504" s="168"/>
      <c r="D504" s="175" t="str">
        <f>IFERROR(VLOOKUP($A504,Wallet!$F:H,3,0),"")</f>
        <v/>
      </c>
      <c r="E504" s="168"/>
      <c r="F504" s="175" t="str">
        <f>IFERROR(VLOOKUP($A504,Wallet!$F:J,4,0),"")</f>
        <v/>
      </c>
      <c r="G504" s="95"/>
    </row>
    <row r="505" spans="1:7" ht="15.75" customHeight="1" x14ac:dyDescent="0.2">
      <c r="A505" s="95">
        <f t="shared" si="7"/>
        <v>495</v>
      </c>
      <c r="B505" s="175" t="str">
        <f>IFERROR(VLOOKUP(A505,Wallet!B:E,4,0),"")</f>
        <v/>
      </c>
      <c r="C505" s="168"/>
      <c r="D505" s="175" t="str">
        <f>IFERROR(VLOOKUP($A505,Wallet!$F:H,3,0),"")</f>
        <v/>
      </c>
      <c r="E505" s="168"/>
      <c r="F505" s="175" t="str">
        <f>IFERROR(VLOOKUP($A505,Wallet!$F:J,4,0),"")</f>
        <v/>
      </c>
      <c r="G505" s="95"/>
    </row>
    <row r="506" spans="1:7" ht="15.75" customHeight="1" x14ac:dyDescent="0.2">
      <c r="A506" s="95">
        <f t="shared" si="7"/>
        <v>496</v>
      </c>
      <c r="B506" s="175" t="str">
        <f>IFERROR(VLOOKUP(A506,Wallet!B:E,4,0),"")</f>
        <v/>
      </c>
      <c r="C506" s="168"/>
      <c r="D506" s="175" t="str">
        <f>IFERROR(VLOOKUP($A506,Wallet!$F:H,3,0),"")</f>
        <v/>
      </c>
      <c r="E506" s="168"/>
      <c r="F506" s="175" t="str">
        <f>IFERROR(VLOOKUP($A506,Wallet!$F:J,4,0),"")</f>
        <v/>
      </c>
      <c r="G506" s="95"/>
    </row>
    <row r="507" spans="1:7" ht="15.75" customHeight="1" x14ac:dyDescent="0.2">
      <c r="A507" s="95">
        <f t="shared" si="7"/>
        <v>497</v>
      </c>
      <c r="B507" s="175" t="str">
        <f>IFERROR(VLOOKUP(A507,Wallet!B:E,4,0),"")</f>
        <v/>
      </c>
      <c r="C507" s="168"/>
      <c r="D507" s="175" t="str">
        <f>IFERROR(VLOOKUP($A507,Wallet!$F:H,3,0),"")</f>
        <v/>
      </c>
      <c r="E507" s="168"/>
      <c r="F507" s="175" t="str">
        <f>IFERROR(VLOOKUP($A507,Wallet!$F:J,4,0),"")</f>
        <v/>
      </c>
      <c r="G507" s="95"/>
    </row>
    <row r="508" spans="1:7" ht="15.75" customHeight="1" x14ac:dyDescent="0.2">
      <c r="A508" s="95">
        <f t="shared" si="7"/>
        <v>498</v>
      </c>
      <c r="B508" s="175" t="str">
        <f>IFERROR(VLOOKUP(A508,Wallet!B:E,4,0),"")</f>
        <v/>
      </c>
      <c r="C508" s="168"/>
      <c r="D508" s="175" t="str">
        <f>IFERROR(VLOOKUP($A508,Wallet!$F:H,3,0),"")</f>
        <v/>
      </c>
      <c r="E508" s="168"/>
      <c r="F508" s="175" t="str">
        <f>IFERROR(VLOOKUP($A508,Wallet!$F:J,4,0),"")</f>
        <v/>
      </c>
      <c r="G508" s="95"/>
    </row>
    <row r="509" spans="1:7" ht="15.75" customHeight="1" x14ac:dyDescent="0.2">
      <c r="A509" s="95">
        <f t="shared" si="7"/>
        <v>499</v>
      </c>
      <c r="B509" s="175" t="str">
        <f>IFERROR(VLOOKUP(A509,Wallet!B:E,4,0),"")</f>
        <v/>
      </c>
      <c r="C509" s="168"/>
      <c r="D509" s="175" t="str">
        <f>IFERROR(VLOOKUP($A509,Wallet!$F:H,3,0),"")</f>
        <v/>
      </c>
      <c r="E509" s="168"/>
      <c r="F509" s="175" t="str">
        <f>IFERROR(VLOOKUP($A509,Wallet!$F:J,4,0),"")</f>
        <v/>
      </c>
      <c r="G509" s="95"/>
    </row>
    <row r="510" spans="1:7" ht="15.75" customHeight="1" x14ac:dyDescent="0.2">
      <c r="A510" s="95">
        <f t="shared" si="7"/>
        <v>500</v>
      </c>
      <c r="B510" s="175" t="str">
        <f>IFERROR(VLOOKUP(A510,Wallet!B:E,4,0),"")</f>
        <v/>
      </c>
      <c r="C510" s="168"/>
      <c r="D510" s="175" t="str">
        <f>IFERROR(VLOOKUP($A510,Wallet!$F:H,3,0),"")</f>
        <v/>
      </c>
      <c r="E510" s="168"/>
      <c r="F510" s="175" t="str">
        <f>IFERROR(VLOOKUP($A510,Wallet!$F:J,4,0),"")</f>
        <v/>
      </c>
      <c r="G510" s="95"/>
    </row>
    <row r="511" spans="1:7" ht="15.75" customHeight="1" x14ac:dyDescent="0.2">
      <c r="A511" s="95">
        <f t="shared" si="7"/>
        <v>501</v>
      </c>
      <c r="B511" s="175" t="str">
        <f>IFERROR(VLOOKUP(A511,Wallet!B:E,4,0),"")</f>
        <v/>
      </c>
      <c r="C511" s="168"/>
      <c r="D511" s="175" t="str">
        <f>IFERROR(VLOOKUP($A511,Wallet!$F:H,3,0),"")</f>
        <v/>
      </c>
      <c r="E511" s="168"/>
      <c r="F511" s="175" t="str">
        <f>IFERROR(VLOOKUP($A511,Wallet!$F:J,4,0),"")</f>
        <v/>
      </c>
      <c r="G511" s="95"/>
    </row>
    <row r="512" spans="1:7" ht="15.75" customHeight="1" x14ac:dyDescent="0.2">
      <c r="A512" s="95">
        <f t="shared" si="7"/>
        <v>502</v>
      </c>
      <c r="B512" s="175" t="str">
        <f>IFERROR(VLOOKUP(A512,Wallet!B:E,4,0),"")</f>
        <v/>
      </c>
      <c r="C512" s="168"/>
      <c r="D512" s="175" t="str">
        <f>IFERROR(VLOOKUP($A512,Wallet!$F:H,3,0),"")</f>
        <v/>
      </c>
      <c r="E512" s="168"/>
      <c r="F512" s="175" t="str">
        <f>IFERROR(VLOOKUP($A512,Wallet!$F:J,4,0),"")</f>
        <v/>
      </c>
      <c r="G512" s="95"/>
    </row>
    <row r="513" spans="1:7" ht="15.75" customHeight="1" x14ac:dyDescent="0.2">
      <c r="A513" s="95">
        <f t="shared" si="7"/>
        <v>503</v>
      </c>
      <c r="B513" s="175" t="str">
        <f>IFERROR(VLOOKUP(A513,Wallet!B:E,4,0),"")</f>
        <v/>
      </c>
      <c r="C513" s="168"/>
      <c r="D513" s="175" t="str">
        <f>IFERROR(VLOOKUP($A513,Wallet!$F:H,3,0),"")</f>
        <v/>
      </c>
      <c r="E513" s="168"/>
      <c r="F513" s="175" t="str">
        <f>IFERROR(VLOOKUP($A513,Wallet!$F:J,4,0),"")</f>
        <v/>
      </c>
      <c r="G513" s="95"/>
    </row>
    <row r="514" spans="1:7" ht="15.75" customHeight="1" x14ac:dyDescent="0.2">
      <c r="A514" s="95">
        <f t="shared" si="7"/>
        <v>504</v>
      </c>
      <c r="B514" s="175" t="str">
        <f>IFERROR(VLOOKUP(A514,Wallet!B:E,4,0),"")</f>
        <v/>
      </c>
      <c r="C514" s="168"/>
      <c r="D514" s="175" t="str">
        <f>IFERROR(VLOOKUP($A514,Wallet!$F:H,3,0),"")</f>
        <v/>
      </c>
      <c r="E514" s="168"/>
      <c r="F514" s="175" t="str">
        <f>IFERROR(VLOOKUP($A514,Wallet!$F:J,4,0),"")</f>
        <v/>
      </c>
      <c r="G514" s="95"/>
    </row>
    <row r="515" spans="1:7" ht="15.75" customHeight="1" x14ac:dyDescent="0.2">
      <c r="A515" s="95">
        <f t="shared" si="7"/>
        <v>505</v>
      </c>
      <c r="B515" s="175" t="str">
        <f>IFERROR(VLOOKUP(A515,Wallet!B:E,4,0),"")</f>
        <v/>
      </c>
      <c r="C515" s="168"/>
      <c r="D515" s="175" t="str">
        <f>IFERROR(VLOOKUP($A515,Wallet!$F:H,3,0),"")</f>
        <v/>
      </c>
      <c r="E515" s="168"/>
      <c r="F515" s="175" t="str">
        <f>IFERROR(VLOOKUP($A515,Wallet!$F:J,4,0),"")</f>
        <v/>
      </c>
      <c r="G515" s="95"/>
    </row>
    <row r="516" spans="1:7" ht="15.75" customHeight="1" x14ac:dyDescent="0.2">
      <c r="A516" s="95">
        <f t="shared" si="7"/>
        <v>506</v>
      </c>
      <c r="B516" s="175" t="str">
        <f>IFERROR(VLOOKUP(A516,Wallet!B:E,4,0),"")</f>
        <v/>
      </c>
      <c r="C516" s="168"/>
      <c r="D516" s="175" t="str">
        <f>IFERROR(VLOOKUP($A516,Wallet!$F:H,3,0),"")</f>
        <v/>
      </c>
      <c r="E516" s="168"/>
      <c r="F516" s="175" t="str">
        <f>IFERROR(VLOOKUP($A516,Wallet!$F:J,4,0),"")</f>
        <v/>
      </c>
      <c r="G516" s="95"/>
    </row>
    <row r="517" spans="1:7" ht="15.75" customHeight="1" x14ac:dyDescent="0.2">
      <c r="A517" s="95">
        <f t="shared" si="7"/>
        <v>507</v>
      </c>
      <c r="B517" s="175" t="str">
        <f>IFERROR(VLOOKUP(A517,Wallet!B:E,4,0),"")</f>
        <v/>
      </c>
      <c r="C517" s="168"/>
      <c r="D517" s="175" t="str">
        <f>IFERROR(VLOOKUP($A517,Wallet!$F:H,3,0),"")</f>
        <v/>
      </c>
      <c r="E517" s="168"/>
      <c r="F517" s="175" t="str">
        <f>IFERROR(VLOOKUP($A517,Wallet!$F:J,4,0),"")</f>
        <v/>
      </c>
      <c r="G517" s="95"/>
    </row>
    <row r="518" spans="1:7" ht="15.75" customHeight="1" x14ac:dyDescent="0.2">
      <c r="A518" s="95">
        <f t="shared" si="7"/>
        <v>508</v>
      </c>
      <c r="B518" s="175" t="str">
        <f>IFERROR(VLOOKUP(A518,Wallet!B:E,4,0),"")</f>
        <v/>
      </c>
      <c r="C518" s="168"/>
      <c r="D518" s="175" t="str">
        <f>IFERROR(VLOOKUP($A518,Wallet!$F:H,3,0),"")</f>
        <v/>
      </c>
      <c r="E518" s="168"/>
      <c r="F518" s="175" t="str">
        <f>IFERROR(VLOOKUP($A518,Wallet!$F:J,4,0),"")</f>
        <v/>
      </c>
      <c r="G518" s="95"/>
    </row>
    <row r="519" spans="1:7" ht="15.75" customHeight="1" x14ac:dyDescent="0.2">
      <c r="A519" s="95">
        <f t="shared" si="7"/>
        <v>509</v>
      </c>
      <c r="B519" s="175" t="str">
        <f>IFERROR(VLOOKUP(A519,Wallet!B:E,4,0),"")</f>
        <v/>
      </c>
      <c r="C519" s="168"/>
      <c r="D519" s="175" t="str">
        <f>IFERROR(VLOOKUP($A519,Wallet!$F:H,3,0),"")</f>
        <v/>
      </c>
      <c r="E519" s="168"/>
      <c r="F519" s="175" t="str">
        <f>IFERROR(VLOOKUP($A519,Wallet!$F:J,4,0),"")</f>
        <v/>
      </c>
      <c r="G519" s="95"/>
    </row>
    <row r="520" spans="1:7" ht="15.75" customHeight="1" x14ac:dyDescent="0.2">
      <c r="A520" s="95">
        <f t="shared" si="7"/>
        <v>510</v>
      </c>
      <c r="B520" s="175" t="str">
        <f>IFERROR(VLOOKUP(A520,Wallet!B:E,4,0),"")</f>
        <v/>
      </c>
      <c r="C520" s="168"/>
      <c r="D520" s="175" t="str">
        <f>IFERROR(VLOOKUP($A520,Wallet!$F:H,3,0),"")</f>
        <v/>
      </c>
      <c r="E520" s="168"/>
      <c r="F520" s="175" t="str">
        <f>IFERROR(VLOOKUP($A520,Wallet!$F:J,4,0),"")</f>
        <v/>
      </c>
      <c r="G520" s="95"/>
    </row>
    <row r="521" spans="1:7" ht="15.75" customHeight="1" x14ac:dyDescent="0.2">
      <c r="A521" s="95">
        <f t="shared" si="7"/>
        <v>511</v>
      </c>
      <c r="B521" s="175" t="str">
        <f>IFERROR(VLOOKUP(A521,Wallet!B:E,4,0),"")</f>
        <v/>
      </c>
      <c r="C521" s="168"/>
      <c r="D521" s="175" t="str">
        <f>IFERROR(VLOOKUP($A521,Wallet!$F:H,3,0),"")</f>
        <v/>
      </c>
      <c r="E521" s="168"/>
      <c r="F521" s="175" t="str">
        <f>IFERROR(VLOOKUP($A521,Wallet!$F:J,4,0),"")</f>
        <v/>
      </c>
      <c r="G521" s="95"/>
    </row>
    <row r="522" spans="1:7" ht="15.75" customHeight="1" x14ac:dyDescent="0.2">
      <c r="A522" s="95">
        <f t="shared" si="7"/>
        <v>512</v>
      </c>
      <c r="B522" s="175" t="str">
        <f>IFERROR(VLOOKUP(A522,Wallet!B:E,4,0),"")</f>
        <v/>
      </c>
      <c r="C522" s="168"/>
      <c r="D522" s="175" t="str">
        <f>IFERROR(VLOOKUP($A522,Wallet!$F:H,3,0),"")</f>
        <v/>
      </c>
      <c r="E522" s="168"/>
      <c r="F522" s="175" t="str">
        <f>IFERROR(VLOOKUP($A522,Wallet!$F:J,4,0),"")</f>
        <v/>
      </c>
      <c r="G522" s="95"/>
    </row>
    <row r="523" spans="1:7" ht="15.75" customHeight="1" x14ac:dyDescent="0.2">
      <c r="A523" s="95">
        <f t="shared" si="7"/>
        <v>513</v>
      </c>
      <c r="B523" s="175" t="str">
        <f>IFERROR(VLOOKUP(A523,Wallet!B:E,4,0),"")</f>
        <v/>
      </c>
      <c r="C523" s="168"/>
      <c r="D523" s="175" t="str">
        <f>IFERROR(VLOOKUP($A523,Wallet!$F:H,3,0),"")</f>
        <v/>
      </c>
      <c r="E523" s="168"/>
      <c r="F523" s="175" t="str">
        <f>IFERROR(VLOOKUP($A523,Wallet!$F:J,4,0),"")</f>
        <v/>
      </c>
      <c r="G523" s="95"/>
    </row>
    <row r="524" spans="1:7" ht="15.75" customHeight="1" x14ac:dyDescent="0.2">
      <c r="A524" s="95">
        <f t="shared" si="7"/>
        <v>514</v>
      </c>
      <c r="B524" s="175" t="str">
        <f>IFERROR(VLOOKUP(A524,Wallet!B:E,4,0),"")</f>
        <v/>
      </c>
      <c r="C524" s="168"/>
      <c r="D524" s="175" t="str">
        <f>IFERROR(VLOOKUP($A524,Wallet!$F:H,3,0),"")</f>
        <v/>
      </c>
      <c r="E524" s="168"/>
      <c r="F524" s="175" t="str">
        <f>IFERROR(VLOOKUP($A524,Wallet!$F:J,4,0),"")</f>
        <v/>
      </c>
      <c r="G524" s="95"/>
    </row>
    <row r="525" spans="1:7" ht="15.75" customHeight="1" x14ac:dyDescent="0.2">
      <c r="A525" s="95">
        <f t="shared" ref="A525:A588" si="8">1+A524</f>
        <v>515</v>
      </c>
      <c r="B525" s="175" t="str">
        <f>IFERROR(VLOOKUP(A525,Wallet!B:E,4,0),"")</f>
        <v/>
      </c>
      <c r="C525" s="168"/>
      <c r="D525" s="175" t="str">
        <f>IFERROR(VLOOKUP($A525,Wallet!$F:H,3,0),"")</f>
        <v/>
      </c>
      <c r="E525" s="168"/>
      <c r="F525" s="175" t="str">
        <f>IFERROR(VLOOKUP($A525,Wallet!$F:J,4,0),"")</f>
        <v/>
      </c>
      <c r="G525" s="95"/>
    </row>
    <row r="526" spans="1:7" ht="15.75" customHeight="1" x14ac:dyDescent="0.2">
      <c r="A526" s="95">
        <f t="shared" si="8"/>
        <v>516</v>
      </c>
      <c r="B526" s="175" t="str">
        <f>IFERROR(VLOOKUP(A526,Wallet!B:E,4,0),"")</f>
        <v/>
      </c>
      <c r="C526" s="168"/>
      <c r="D526" s="175" t="str">
        <f>IFERROR(VLOOKUP($A526,Wallet!$F:H,3,0),"")</f>
        <v/>
      </c>
      <c r="E526" s="168"/>
      <c r="F526" s="175" t="str">
        <f>IFERROR(VLOOKUP($A526,Wallet!$F:J,4,0),"")</f>
        <v/>
      </c>
      <c r="G526" s="95"/>
    </row>
    <row r="527" spans="1:7" ht="15.75" customHeight="1" x14ac:dyDescent="0.2">
      <c r="A527" s="95">
        <f t="shared" si="8"/>
        <v>517</v>
      </c>
      <c r="B527" s="175" t="str">
        <f>IFERROR(VLOOKUP(A527,Wallet!B:E,4,0),"")</f>
        <v/>
      </c>
      <c r="C527" s="168"/>
      <c r="D527" s="175" t="str">
        <f>IFERROR(VLOOKUP($A527,Wallet!$F:H,3,0),"")</f>
        <v/>
      </c>
      <c r="E527" s="168"/>
      <c r="F527" s="175" t="str">
        <f>IFERROR(VLOOKUP($A527,Wallet!$F:J,4,0),"")</f>
        <v/>
      </c>
      <c r="G527" s="95"/>
    </row>
    <row r="528" spans="1:7" ht="15.75" customHeight="1" x14ac:dyDescent="0.2">
      <c r="A528" s="95">
        <f t="shared" si="8"/>
        <v>518</v>
      </c>
      <c r="B528" s="175" t="str">
        <f>IFERROR(VLOOKUP(A528,Wallet!B:E,4,0),"")</f>
        <v/>
      </c>
      <c r="C528" s="168"/>
      <c r="D528" s="175" t="str">
        <f>IFERROR(VLOOKUP($A528,Wallet!$F:H,3,0),"")</f>
        <v/>
      </c>
      <c r="E528" s="168"/>
      <c r="F528" s="175" t="str">
        <f>IFERROR(VLOOKUP($A528,Wallet!$F:J,4,0),"")</f>
        <v/>
      </c>
      <c r="G528" s="95"/>
    </row>
    <row r="529" spans="1:7" ht="15.75" customHeight="1" x14ac:dyDescent="0.2">
      <c r="A529" s="95">
        <f t="shared" si="8"/>
        <v>519</v>
      </c>
      <c r="B529" s="175" t="str">
        <f>IFERROR(VLOOKUP(A529,Wallet!B:E,4,0),"")</f>
        <v/>
      </c>
      <c r="C529" s="168"/>
      <c r="D529" s="175" t="str">
        <f>IFERROR(VLOOKUP($A529,Wallet!$F:H,3,0),"")</f>
        <v/>
      </c>
      <c r="E529" s="168"/>
      <c r="F529" s="175" t="str">
        <f>IFERROR(VLOOKUP($A529,Wallet!$F:J,4,0),"")</f>
        <v/>
      </c>
      <c r="G529" s="95"/>
    </row>
    <row r="530" spans="1:7" ht="15.75" customHeight="1" x14ac:dyDescent="0.2">
      <c r="A530" s="95">
        <f t="shared" si="8"/>
        <v>520</v>
      </c>
      <c r="B530" s="175" t="str">
        <f>IFERROR(VLOOKUP(A530,Wallet!B:E,4,0),"")</f>
        <v/>
      </c>
      <c r="C530" s="168"/>
      <c r="D530" s="175" t="str">
        <f>IFERROR(VLOOKUP($A530,Wallet!$F:H,3,0),"")</f>
        <v/>
      </c>
      <c r="E530" s="168"/>
      <c r="F530" s="175" t="str">
        <f>IFERROR(VLOOKUP($A530,Wallet!$F:J,4,0),"")</f>
        <v/>
      </c>
      <c r="G530" s="95"/>
    </row>
    <row r="531" spans="1:7" ht="15.75" customHeight="1" x14ac:dyDescent="0.2">
      <c r="A531" s="95">
        <f t="shared" si="8"/>
        <v>521</v>
      </c>
      <c r="B531" s="175" t="str">
        <f>IFERROR(VLOOKUP(A531,Wallet!B:E,4,0),"")</f>
        <v/>
      </c>
      <c r="C531" s="168"/>
      <c r="D531" s="175" t="str">
        <f>IFERROR(VLOOKUP($A531,Wallet!$F:H,3,0),"")</f>
        <v/>
      </c>
      <c r="E531" s="168"/>
      <c r="F531" s="175" t="str">
        <f>IFERROR(VLOOKUP($A531,Wallet!$F:J,4,0),"")</f>
        <v/>
      </c>
      <c r="G531" s="95"/>
    </row>
    <row r="532" spans="1:7" ht="15.75" customHeight="1" x14ac:dyDescent="0.2">
      <c r="A532" s="95">
        <f t="shared" si="8"/>
        <v>522</v>
      </c>
      <c r="B532" s="175" t="str">
        <f>IFERROR(VLOOKUP(A532,Wallet!B:E,4,0),"")</f>
        <v/>
      </c>
      <c r="C532" s="168"/>
      <c r="D532" s="175" t="str">
        <f>IFERROR(VLOOKUP($A532,Wallet!$F:H,3,0),"")</f>
        <v/>
      </c>
      <c r="E532" s="168"/>
      <c r="F532" s="175" t="str">
        <f>IFERROR(VLOOKUP($A532,Wallet!$F:J,4,0),"")</f>
        <v/>
      </c>
      <c r="G532" s="95"/>
    </row>
    <row r="533" spans="1:7" ht="15.75" customHeight="1" x14ac:dyDescent="0.2">
      <c r="A533" s="95">
        <f t="shared" si="8"/>
        <v>523</v>
      </c>
      <c r="B533" s="175" t="str">
        <f>IFERROR(VLOOKUP(A533,Wallet!B:E,4,0),"")</f>
        <v/>
      </c>
      <c r="C533" s="168"/>
      <c r="D533" s="175" t="str">
        <f>IFERROR(VLOOKUP($A533,Wallet!$F:H,3,0),"")</f>
        <v/>
      </c>
      <c r="E533" s="168"/>
      <c r="F533" s="175" t="str">
        <f>IFERROR(VLOOKUP($A533,Wallet!$F:J,4,0),"")</f>
        <v/>
      </c>
      <c r="G533" s="95"/>
    </row>
    <row r="534" spans="1:7" ht="15.75" customHeight="1" x14ac:dyDescent="0.2">
      <c r="A534" s="95">
        <f t="shared" si="8"/>
        <v>524</v>
      </c>
      <c r="B534" s="175" t="str">
        <f>IFERROR(VLOOKUP(A534,Wallet!B:E,4,0),"")</f>
        <v/>
      </c>
      <c r="C534" s="168"/>
      <c r="D534" s="175" t="str">
        <f>IFERROR(VLOOKUP($A534,Wallet!$F:H,3,0),"")</f>
        <v/>
      </c>
      <c r="E534" s="168"/>
      <c r="F534" s="175" t="str">
        <f>IFERROR(VLOOKUP($A534,Wallet!$F:J,4,0),"")</f>
        <v/>
      </c>
      <c r="G534" s="95"/>
    </row>
    <row r="535" spans="1:7" ht="15.75" customHeight="1" x14ac:dyDescent="0.2">
      <c r="A535" s="95">
        <f t="shared" si="8"/>
        <v>525</v>
      </c>
      <c r="B535" s="175" t="str">
        <f>IFERROR(VLOOKUP(A535,Wallet!B:E,4,0),"")</f>
        <v/>
      </c>
      <c r="C535" s="168"/>
      <c r="D535" s="175" t="str">
        <f>IFERROR(VLOOKUP($A535,Wallet!$F:H,3,0),"")</f>
        <v/>
      </c>
      <c r="E535" s="168"/>
      <c r="F535" s="175" t="str">
        <f>IFERROR(VLOOKUP($A535,Wallet!$F:J,4,0),"")</f>
        <v/>
      </c>
      <c r="G535" s="95"/>
    </row>
    <row r="536" spans="1:7" ht="15.75" customHeight="1" x14ac:dyDescent="0.2">
      <c r="A536" s="95">
        <f t="shared" si="8"/>
        <v>526</v>
      </c>
      <c r="B536" s="175" t="str">
        <f>IFERROR(VLOOKUP(A536,Wallet!B:E,4,0),"")</f>
        <v/>
      </c>
      <c r="C536" s="168"/>
      <c r="D536" s="175" t="str">
        <f>IFERROR(VLOOKUP($A536,Wallet!$F:H,3,0),"")</f>
        <v/>
      </c>
      <c r="E536" s="168"/>
      <c r="F536" s="175" t="str">
        <f>IFERROR(VLOOKUP($A536,Wallet!$F:J,4,0),"")</f>
        <v/>
      </c>
      <c r="G536" s="95"/>
    </row>
    <row r="537" spans="1:7" ht="15.75" customHeight="1" x14ac:dyDescent="0.2">
      <c r="A537" s="95">
        <f t="shared" si="8"/>
        <v>527</v>
      </c>
      <c r="B537" s="175" t="str">
        <f>IFERROR(VLOOKUP(A537,Wallet!B:E,4,0),"")</f>
        <v/>
      </c>
      <c r="C537" s="168"/>
      <c r="D537" s="175" t="str">
        <f>IFERROR(VLOOKUP($A537,Wallet!$F:H,3,0),"")</f>
        <v/>
      </c>
      <c r="E537" s="168"/>
      <c r="F537" s="175" t="str">
        <f>IFERROR(VLOOKUP($A537,Wallet!$F:J,4,0),"")</f>
        <v/>
      </c>
      <c r="G537" s="95"/>
    </row>
    <row r="538" spans="1:7" ht="15.75" customHeight="1" x14ac:dyDescent="0.2">
      <c r="A538" s="95">
        <f t="shared" si="8"/>
        <v>528</v>
      </c>
      <c r="B538" s="175" t="str">
        <f>IFERROR(VLOOKUP(A538,Wallet!B:E,4,0),"")</f>
        <v/>
      </c>
      <c r="C538" s="168"/>
      <c r="D538" s="175" t="str">
        <f>IFERROR(VLOOKUP($A538,Wallet!$F:H,3,0),"")</f>
        <v/>
      </c>
      <c r="E538" s="168"/>
      <c r="F538" s="175" t="str">
        <f>IFERROR(VLOOKUP($A538,Wallet!$F:J,4,0),"")</f>
        <v/>
      </c>
      <c r="G538" s="95"/>
    </row>
    <row r="539" spans="1:7" ht="15.75" customHeight="1" x14ac:dyDescent="0.2">
      <c r="A539" s="95">
        <f t="shared" si="8"/>
        <v>529</v>
      </c>
      <c r="B539" s="175" t="str">
        <f>IFERROR(VLOOKUP(A539,Wallet!B:E,4,0),"")</f>
        <v/>
      </c>
      <c r="C539" s="168"/>
      <c r="D539" s="175" t="str">
        <f>IFERROR(VLOOKUP($A539,Wallet!$F:H,3,0),"")</f>
        <v/>
      </c>
      <c r="E539" s="168"/>
      <c r="F539" s="175" t="str">
        <f>IFERROR(VLOOKUP($A539,Wallet!$F:J,4,0),"")</f>
        <v/>
      </c>
      <c r="G539" s="95"/>
    </row>
    <row r="540" spans="1:7" ht="15.75" customHeight="1" x14ac:dyDescent="0.2">
      <c r="A540" s="95">
        <f t="shared" si="8"/>
        <v>530</v>
      </c>
      <c r="B540" s="175" t="str">
        <f>IFERROR(VLOOKUP(A540,Wallet!B:E,4,0),"")</f>
        <v/>
      </c>
      <c r="C540" s="168"/>
      <c r="D540" s="175" t="str">
        <f>IFERROR(VLOOKUP($A540,Wallet!$F:H,3,0),"")</f>
        <v/>
      </c>
      <c r="E540" s="168"/>
      <c r="F540" s="175" t="str">
        <f>IFERROR(VLOOKUP($A540,Wallet!$F:J,4,0),"")</f>
        <v/>
      </c>
      <c r="G540" s="95"/>
    </row>
    <row r="541" spans="1:7" ht="15.75" customHeight="1" x14ac:dyDescent="0.2">
      <c r="A541" s="95">
        <f t="shared" si="8"/>
        <v>531</v>
      </c>
      <c r="B541" s="175" t="str">
        <f>IFERROR(VLOOKUP(A541,Wallet!B:E,4,0),"")</f>
        <v/>
      </c>
      <c r="C541" s="168"/>
      <c r="D541" s="175" t="str">
        <f>IFERROR(VLOOKUP($A541,Wallet!$F:H,3,0),"")</f>
        <v/>
      </c>
      <c r="E541" s="168"/>
      <c r="F541" s="175" t="str">
        <f>IFERROR(VLOOKUP($A541,Wallet!$F:J,4,0),"")</f>
        <v/>
      </c>
      <c r="G541" s="95"/>
    </row>
    <row r="542" spans="1:7" ht="15.75" customHeight="1" x14ac:dyDescent="0.2">
      <c r="A542" s="95">
        <f t="shared" si="8"/>
        <v>532</v>
      </c>
      <c r="B542" s="175" t="str">
        <f>IFERROR(VLOOKUP(A542,Wallet!B:E,4,0),"")</f>
        <v/>
      </c>
      <c r="C542" s="168"/>
      <c r="D542" s="175" t="str">
        <f>IFERROR(VLOOKUP($A542,Wallet!$F:H,3,0),"")</f>
        <v/>
      </c>
      <c r="E542" s="168"/>
      <c r="F542" s="175" t="str">
        <f>IFERROR(VLOOKUP($A542,Wallet!$F:J,4,0),"")</f>
        <v/>
      </c>
      <c r="G542" s="95"/>
    </row>
    <row r="543" spans="1:7" ht="15.75" customHeight="1" x14ac:dyDescent="0.2">
      <c r="A543" s="95">
        <f t="shared" si="8"/>
        <v>533</v>
      </c>
      <c r="B543" s="175" t="str">
        <f>IFERROR(VLOOKUP(A543,Wallet!B:E,4,0),"")</f>
        <v/>
      </c>
      <c r="C543" s="168"/>
      <c r="D543" s="175" t="str">
        <f>IFERROR(VLOOKUP($A543,Wallet!$F:H,3,0),"")</f>
        <v/>
      </c>
      <c r="E543" s="168"/>
      <c r="F543" s="175" t="str">
        <f>IFERROR(VLOOKUP($A543,Wallet!$F:J,4,0),"")</f>
        <v/>
      </c>
      <c r="G543" s="95"/>
    </row>
    <row r="544" spans="1:7" ht="15.75" customHeight="1" x14ac:dyDescent="0.2">
      <c r="A544" s="95">
        <f t="shared" si="8"/>
        <v>534</v>
      </c>
      <c r="B544" s="175" t="str">
        <f>IFERROR(VLOOKUP(A544,Wallet!B:E,4,0),"")</f>
        <v/>
      </c>
      <c r="C544" s="168"/>
      <c r="D544" s="175" t="str">
        <f>IFERROR(VLOOKUP($A544,Wallet!$F:H,3,0),"")</f>
        <v/>
      </c>
      <c r="E544" s="168"/>
      <c r="F544" s="175" t="str">
        <f>IFERROR(VLOOKUP($A544,Wallet!$F:J,4,0),"")</f>
        <v/>
      </c>
      <c r="G544" s="95"/>
    </row>
    <row r="545" spans="1:7" ht="15.75" customHeight="1" x14ac:dyDescent="0.2">
      <c r="A545" s="95">
        <f t="shared" si="8"/>
        <v>535</v>
      </c>
      <c r="B545" s="175" t="str">
        <f>IFERROR(VLOOKUP(A545,Wallet!B:E,4,0),"")</f>
        <v/>
      </c>
      <c r="C545" s="168"/>
      <c r="D545" s="175" t="str">
        <f>IFERROR(VLOOKUP($A545,Wallet!$F:H,3,0),"")</f>
        <v/>
      </c>
      <c r="E545" s="168"/>
      <c r="F545" s="175" t="str">
        <f>IFERROR(VLOOKUP($A545,Wallet!$F:J,4,0),"")</f>
        <v/>
      </c>
      <c r="G545" s="95"/>
    </row>
    <row r="546" spans="1:7" ht="15.75" customHeight="1" x14ac:dyDescent="0.2">
      <c r="A546" s="95">
        <f t="shared" si="8"/>
        <v>536</v>
      </c>
      <c r="B546" s="175" t="str">
        <f>IFERROR(VLOOKUP(A546,Wallet!B:E,4,0),"")</f>
        <v/>
      </c>
      <c r="C546" s="168"/>
      <c r="D546" s="175" t="str">
        <f>IFERROR(VLOOKUP($A546,Wallet!$F:H,3,0),"")</f>
        <v/>
      </c>
      <c r="E546" s="168"/>
      <c r="F546" s="175" t="str">
        <f>IFERROR(VLOOKUP($A546,Wallet!$F:J,4,0),"")</f>
        <v/>
      </c>
      <c r="G546" s="95"/>
    </row>
    <row r="547" spans="1:7" ht="15.75" customHeight="1" x14ac:dyDescent="0.2">
      <c r="A547" s="95">
        <f t="shared" si="8"/>
        <v>537</v>
      </c>
      <c r="B547" s="175" t="str">
        <f>IFERROR(VLOOKUP(A547,Wallet!B:E,4,0),"")</f>
        <v/>
      </c>
      <c r="C547" s="168"/>
      <c r="D547" s="175" t="str">
        <f>IFERROR(VLOOKUP($A547,Wallet!$F:H,3,0),"")</f>
        <v/>
      </c>
      <c r="E547" s="168"/>
      <c r="F547" s="175" t="str">
        <f>IFERROR(VLOOKUP($A547,Wallet!$F:J,4,0),"")</f>
        <v/>
      </c>
      <c r="G547" s="95"/>
    </row>
    <row r="548" spans="1:7" ht="15.75" customHeight="1" x14ac:dyDescent="0.2">
      <c r="A548" s="95">
        <f t="shared" si="8"/>
        <v>538</v>
      </c>
      <c r="B548" s="175" t="str">
        <f>IFERROR(VLOOKUP(A548,Wallet!B:E,4,0),"")</f>
        <v/>
      </c>
      <c r="C548" s="168"/>
      <c r="D548" s="175" t="str">
        <f>IFERROR(VLOOKUP($A548,Wallet!$F:H,3,0),"")</f>
        <v/>
      </c>
      <c r="E548" s="168"/>
      <c r="F548" s="175" t="str">
        <f>IFERROR(VLOOKUP($A548,Wallet!$F:J,4,0),"")</f>
        <v/>
      </c>
      <c r="G548" s="95"/>
    </row>
    <row r="549" spans="1:7" ht="15.75" customHeight="1" x14ac:dyDescent="0.2">
      <c r="A549" s="95">
        <f t="shared" si="8"/>
        <v>539</v>
      </c>
      <c r="B549" s="175" t="str">
        <f>IFERROR(VLOOKUP(A549,Wallet!B:E,4,0),"")</f>
        <v/>
      </c>
      <c r="C549" s="168"/>
      <c r="D549" s="175" t="str">
        <f>IFERROR(VLOOKUP($A549,Wallet!$F:H,3,0),"")</f>
        <v/>
      </c>
      <c r="E549" s="168"/>
      <c r="F549" s="175" t="str">
        <f>IFERROR(VLOOKUP($A549,Wallet!$F:J,4,0),"")</f>
        <v/>
      </c>
      <c r="G549" s="95"/>
    </row>
    <row r="550" spans="1:7" ht="15.75" customHeight="1" x14ac:dyDescent="0.2">
      <c r="A550" s="95">
        <f t="shared" si="8"/>
        <v>540</v>
      </c>
      <c r="B550" s="175" t="str">
        <f>IFERROR(VLOOKUP(A550,Wallet!B:E,4,0),"")</f>
        <v/>
      </c>
      <c r="C550" s="168"/>
      <c r="D550" s="175" t="str">
        <f>IFERROR(VLOOKUP($A550,Wallet!$F:H,3,0),"")</f>
        <v/>
      </c>
      <c r="E550" s="168"/>
      <c r="F550" s="175" t="str">
        <f>IFERROR(VLOOKUP($A550,Wallet!$F:J,4,0),"")</f>
        <v/>
      </c>
      <c r="G550" s="95"/>
    </row>
    <row r="551" spans="1:7" ht="15.75" customHeight="1" x14ac:dyDescent="0.2">
      <c r="A551" s="95">
        <f t="shared" si="8"/>
        <v>541</v>
      </c>
      <c r="B551" s="175" t="str">
        <f>IFERROR(VLOOKUP(A551,Wallet!B:E,4,0),"")</f>
        <v/>
      </c>
      <c r="C551" s="168"/>
      <c r="D551" s="175" t="str">
        <f>IFERROR(VLOOKUP($A551,Wallet!$F:H,3,0),"")</f>
        <v/>
      </c>
      <c r="E551" s="168"/>
      <c r="F551" s="175" t="str">
        <f>IFERROR(VLOOKUP($A551,Wallet!$F:J,4,0),"")</f>
        <v/>
      </c>
      <c r="G551" s="95"/>
    </row>
    <row r="552" spans="1:7" ht="15.75" customHeight="1" x14ac:dyDescent="0.2">
      <c r="A552" s="95">
        <f t="shared" si="8"/>
        <v>542</v>
      </c>
      <c r="B552" s="175" t="str">
        <f>IFERROR(VLOOKUP(A552,Wallet!B:E,4,0),"")</f>
        <v/>
      </c>
      <c r="C552" s="168"/>
      <c r="D552" s="175" t="str">
        <f>IFERROR(VLOOKUP($A552,Wallet!$F:H,3,0),"")</f>
        <v/>
      </c>
      <c r="E552" s="168"/>
      <c r="F552" s="175" t="str">
        <f>IFERROR(VLOOKUP($A552,Wallet!$F:J,4,0),"")</f>
        <v/>
      </c>
      <c r="G552" s="95"/>
    </row>
    <row r="553" spans="1:7" ht="15.75" customHeight="1" x14ac:dyDescent="0.2">
      <c r="A553" s="95">
        <f t="shared" si="8"/>
        <v>543</v>
      </c>
      <c r="B553" s="175" t="str">
        <f>IFERROR(VLOOKUP(A553,Wallet!B:E,4,0),"")</f>
        <v/>
      </c>
      <c r="C553" s="168"/>
      <c r="D553" s="175" t="str">
        <f>IFERROR(VLOOKUP($A553,Wallet!$F:H,3,0),"")</f>
        <v/>
      </c>
      <c r="E553" s="168"/>
      <c r="F553" s="175" t="str">
        <f>IFERROR(VLOOKUP($A553,Wallet!$F:J,4,0),"")</f>
        <v/>
      </c>
      <c r="G553" s="95"/>
    </row>
    <row r="554" spans="1:7" ht="15.75" customHeight="1" x14ac:dyDescent="0.2">
      <c r="A554" s="95">
        <f t="shared" si="8"/>
        <v>544</v>
      </c>
      <c r="B554" s="175" t="str">
        <f>IFERROR(VLOOKUP(A554,Wallet!B:E,4,0),"")</f>
        <v/>
      </c>
      <c r="C554" s="168"/>
      <c r="D554" s="175" t="str">
        <f>IFERROR(VLOOKUP($A554,Wallet!$F:H,3,0),"")</f>
        <v/>
      </c>
      <c r="E554" s="168"/>
      <c r="F554" s="175" t="str">
        <f>IFERROR(VLOOKUP($A554,Wallet!$F:J,4,0),"")</f>
        <v/>
      </c>
      <c r="G554" s="95"/>
    </row>
    <row r="555" spans="1:7" ht="15.75" customHeight="1" x14ac:dyDescent="0.2">
      <c r="A555" s="95">
        <f t="shared" si="8"/>
        <v>545</v>
      </c>
      <c r="B555" s="175" t="str">
        <f>IFERROR(VLOOKUP(A555,Wallet!B:E,4,0),"")</f>
        <v/>
      </c>
      <c r="C555" s="168"/>
      <c r="D555" s="175" t="str">
        <f>IFERROR(VLOOKUP($A555,Wallet!$F:H,3,0),"")</f>
        <v/>
      </c>
      <c r="E555" s="168"/>
      <c r="F555" s="175" t="str">
        <f>IFERROR(VLOOKUP($A555,Wallet!$F:J,4,0),"")</f>
        <v/>
      </c>
      <c r="G555" s="95"/>
    </row>
    <row r="556" spans="1:7" ht="15.75" customHeight="1" x14ac:dyDescent="0.2">
      <c r="A556" s="95">
        <f t="shared" si="8"/>
        <v>546</v>
      </c>
      <c r="B556" s="175" t="str">
        <f>IFERROR(VLOOKUP(A556,Wallet!B:E,4,0),"")</f>
        <v/>
      </c>
      <c r="C556" s="168"/>
      <c r="D556" s="175" t="str">
        <f>IFERROR(VLOOKUP($A556,Wallet!$F:H,3,0),"")</f>
        <v/>
      </c>
      <c r="E556" s="168"/>
      <c r="F556" s="175" t="str">
        <f>IFERROR(VLOOKUP($A556,Wallet!$F:J,4,0),"")</f>
        <v/>
      </c>
      <c r="G556" s="95"/>
    </row>
    <row r="557" spans="1:7" ht="15.75" customHeight="1" x14ac:dyDescent="0.2">
      <c r="A557" s="95">
        <f t="shared" si="8"/>
        <v>547</v>
      </c>
      <c r="B557" s="175" t="str">
        <f>IFERROR(VLOOKUP(A557,Wallet!B:E,4,0),"")</f>
        <v/>
      </c>
      <c r="C557" s="168"/>
      <c r="D557" s="175" t="str">
        <f>IFERROR(VLOOKUP($A557,Wallet!$F:H,3,0),"")</f>
        <v/>
      </c>
      <c r="E557" s="168"/>
      <c r="F557" s="175" t="str">
        <f>IFERROR(VLOOKUP($A557,Wallet!$F:J,4,0),"")</f>
        <v/>
      </c>
      <c r="G557" s="95"/>
    </row>
    <row r="558" spans="1:7" ht="15.75" customHeight="1" x14ac:dyDescent="0.2">
      <c r="A558" s="95">
        <f t="shared" si="8"/>
        <v>548</v>
      </c>
      <c r="B558" s="175" t="str">
        <f>IFERROR(VLOOKUP(A558,Wallet!B:E,4,0),"")</f>
        <v/>
      </c>
      <c r="C558" s="168"/>
      <c r="D558" s="175" t="str">
        <f>IFERROR(VLOOKUP($A558,Wallet!$F:H,3,0),"")</f>
        <v/>
      </c>
      <c r="E558" s="168"/>
      <c r="F558" s="175" t="str">
        <f>IFERROR(VLOOKUP($A558,Wallet!$F:J,4,0),"")</f>
        <v/>
      </c>
      <c r="G558" s="95"/>
    </row>
    <row r="559" spans="1:7" ht="15.75" customHeight="1" x14ac:dyDescent="0.2">
      <c r="A559" s="95">
        <f t="shared" si="8"/>
        <v>549</v>
      </c>
      <c r="B559" s="175" t="str">
        <f>IFERROR(VLOOKUP(A559,Wallet!B:E,4,0),"")</f>
        <v/>
      </c>
      <c r="C559" s="168"/>
      <c r="D559" s="175" t="str">
        <f>IFERROR(VLOOKUP($A559,Wallet!$F:H,3,0),"")</f>
        <v/>
      </c>
      <c r="E559" s="168"/>
      <c r="F559" s="175" t="str">
        <f>IFERROR(VLOOKUP($A559,Wallet!$F:J,4,0),"")</f>
        <v/>
      </c>
      <c r="G559" s="95"/>
    </row>
    <row r="560" spans="1:7" ht="15.75" customHeight="1" x14ac:dyDescent="0.2">
      <c r="A560" s="95">
        <f t="shared" si="8"/>
        <v>550</v>
      </c>
      <c r="B560" s="175" t="str">
        <f>IFERROR(VLOOKUP(A560,Wallet!B:E,4,0),"")</f>
        <v/>
      </c>
      <c r="C560" s="168"/>
      <c r="D560" s="175" t="str">
        <f>IFERROR(VLOOKUP($A560,Wallet!$F:H,3,0),"")</f>
        <v/>
      </c>
      <c r="E560" s="168"/>
      <c r="F560" s="175" t="str">
        <f>IFERROR(VLOOKUP($A560,Wallet!$F:J,4,0),"")</f>
        <v/>
      </c>
      <c r="G560" s="95"/>
    </row>
    <row r="561" spans="1:7" ht="15.75" customHeight="1" x14ac:dyDescent="0.2">
      <c r="A561" s="95">
        <f t="shared" si="8"/>
        <v>551</v>
      </c>
      <c r="B561" s="175" t="str">
        <f>IFERROR(VLOOKUP(A561,Wallet!B:E,4,0),"")</f>
        <v/>
      </c>
      <c r="C561" s="168"/>
      <c r="D561" s="175" t="str">
        <f>IFERROR(VLOOKUP($A561,Wallet!$F:H,3,0),"")</f>
        <v/>
      </c>
      <c r="E561" s="168"/>
      <c r="F561" s="175" t="str">
        <f>IFERROR(VLOOKUP($A561,Wallet!$F:J,4,0),"")</f>
        <v/>
      </c>
      <c r="G561" s="95"/>
    </row>
    <row r="562" spans="1:7" ht="15.75" customHeight="1" x14ac:dyDescent="0.2">
      <c r="A562" s="95">
        <f t="shared" si="8"/>
        <v>552</v>
      </c>
      <c r="B562" s="175" t="str">
        <f>IFERROR(VLOOKUP(A562,Wallet!B:E,4,0),"")</f>
        <v/>
      </c>
      <c r="C562" s="168"/>
      <c r="D562" s="175" t="str">
        <f>IFERROR(VLOOKUP($A562,Wallet!$F:H,3,0),"")</f>
        <v/>
      </c>
      <c r="E562" s="168"/>
      <c r="F562" s="175" t="str">
        <f>IFERROR(VLOOKUP($A562,Wallet!$F:J,4,0),"")</f>
        <v/>
      </c>
      <c r="G562" s="95"/>
    </row>
    <row r="563" spans="1:7" ht="15.75" customHeight="1" x14ac:dyDescent="0.2">
      <c r="A563" s="95">
        <f t="shared" si="8"/>
        <v>553</v>
      </c>
      <c r="B563" s="175" t="str">
        <f>IFERROR(VLOOKUP(A563,Wallet!B:E,4,0),"")</f>
        <v/>
      </c>
      <c r="C563" s="168"/>
      <c r="D563" s="175" t="str">
        <f>IFERROR(VLOOKUP($A563,Wallet!$F:H,3,0),"")</f>
        <v/>
      </c>
      <c r="E563" s="168"/>
      <c r="F563" s="175" t="str">
        <f>IFERROR(VLOOKUP($A563,Wallet!$F:J,4,0),"")</f>
        <v/>
      </c>
      <c r="G563" s="95"/>
    </row>
    <row r="564" spans="1:7" ht="15.75" customHeight="1" x14ac:dyDescent="0.2">
      <c r="A564" s="95">
        <f t="shared" si="8"/>
        <v>554</v>
      </c>
      <c r="B564" s="175" t="str">
        <f>IFERROR(VLOOKUP(A564,Wallet!B:E,4,0),"")</f>
        <v/>
      </c>
      <c r="C564" s="168"/>
      <c r="D564" s="175" t="str">
        <f>IFERROR(VLOOKUP($A564,Wallet!$F:H,3,0),"")</f>
        <v/>
      </c>
      <c r="E564" s="168"/>
      <c r="F564" s="175" t="str">
        <f>IFERROR(VLOOKUP($A564,Wallet!$F:J,4,0),"")</f>
        <v/>
      </c>
      <c r="G564" s="95"/>
    </row>
    <row r="565" spans="1:7" ht="15.75" customHeight="1" x14ac:dyDescent="0.2">
      <c r="A565" s="95">
        <f t="shared" si="8"/>
        <v>555</v>
      </c>
      <c r="B565" s="175" t="str">
        <f>IFERROR(VLOOKUP(A565,Wallet!B:E,4,0),"")</f>
        <v/>
      </c>
      <c r="C565" s="168"/>
      <c r="D565" s="175" t="str">
        <f>IFERROR(VLOOKUP($A565,Wallet!$F:H,3,0),"")</f>
        <v/>
      </c>
      <c r="E565" s="168"/>
      <c r="F565" s="175" t="str">
        <f>IFERROR(VLOOKUP($A565,Wallet!$F:J,4,0),"")</f>
        <v/>
      </c>
      <c r="G565" s="95"/>
    </row>
    <row r="566" spans="1:7" ht="15.75" customHeight="1" x14ac:dyDescent="0.2">
      <c r="A566" s="95">
        <f t="shared" si="8"/>
        <v>556</v>
      </c>
      <c r="B566" s="175" t="str">
        <f>IFERROR(VLOOKUP(A566,Wallet!B:E,4,0),"")</f>
        <v/>
      </c>
      <c r="C566" s="168"/>
      <c r="D566" s="175" t="str">
        <f>IFERROR(VLOOKUP($A566,Wallet!$F:H,3,0),"")</f>
        <v/>
      </c>
      <c r="E566" s="168"/>
      <c r="F566" s="175" t="str">
        <f>IFERROR(VLOOKUP($A566,Wallet!$F:J,4,0),"")</f>
        <v/>
      </c>
      <c r="G566" s="95"/>
    </row>
    <row r="567" spans="1:7" ht="15.75" customHeight="1" x14ac:dyDescent="0.2">
      <c r="A567" s="95">
        <f t="shared" si="8"/>
        <v>557</v>
      </c>
      <c r="B567" s="175" t="str">
        <f>IFERROR(VLOOKUP(A567,Wallet!B:E,4,0),"")</f>
        <v/>
      </c>
      <c r="C567" s="168"/>
      <c r="D567" s="175" t="str">
        <f>IFERROR(VLOOKUP($A567,Wallet!$F:H,3,0),"")</f>
        <v/>
      </c>
      <c r="E567" s="168"/>
      <c r="F567" s="175" t="str">
        <f>IFERROR(VLOOKUP($A567,Wallet!$F:J,4,0),"")</f>
        <v/>
      </c>
      <c r="G567" s="95"/>
    </row>
    <row r="568" spans="1:7" ht="15.75" customHeight="1" x14ac:dyDescent="0.2">
      <c r="A568" s="95">
        <f t="shared" si="8"/>
        <v>558</v>
      </c>
      <c r="B568" s="175" t="str">
        <f>IFERROR(VLOOKUP(A568,Wallet!B:E,4,0),"")</f>
        <v/>
      </c>
      <c r="C568" s="168"/>
      <c r="D568" s="175" t="str">
        <f>IFERROR(VLOOKUP($A568,Wallet!$F:H,3,0),"")</f>
        <v/>
      </c>
      <c r="E568" s="168"/>
      <c r="F568" s="175" t="str">
        <f>IFERROR(VLOOKUP($A568,Wallet!$F:J,4,0),"")</f>
        <v/>
      </c>
      <c r="G568" s="95"/>
    </row>
    <row r="569" spans="1:7" ht="15.75" customHeight="1" x14ac:dyDescent="0.2">
      <c r="A569" s="95">
        <f t="shared" si="8"/>
        <v>559</v>
      </c>
      <c r="B569" s="175" t="str">
        <f>IFERROR(VLOOKUP(A569,Wallet!B:E,4,0),"")</f>
        <v/>
      </c>
      <c r="C569" s="168"/>
      <c r="D569" s="175" t="str">
        <f>IFERROR(VLOOKUP($A569,Wallet!$F:H,3,0),"")</f>
        <v/>
      </c>
      <c r="E569" s="168"/>
      <c r="F569" s="175" t="str">
        <f>IFERROR(VLOOKUP($A569,Wallet!$F:J,4,0),"")</f>
        <v/>
      </c>
      <c r="G569" s="95"/>
    </row>
    <row r="570" spans="1:7" ht="15.75" customHeight="1" x14ac:dyDescent="0.2">
      <c r="A570" s="95">
        <f t="shared" si="8"/>
        <v>560</v>
      </c>
      <c r="B570" s="175" t="str">
        <f>IFERROR(VLOOKUP(A570,Wallet!B:E,4,0),"")</f>
        <v/>
      </c>
      <c r="C570" s="168"/>
      <c r="D570" s="175" t="str">
        <f>IFERROR(VLOOKUP($A570,Wallet!$F:H,3,0),"")</f>
        <v/>
      </c>
      <c r="E570" s="168"/>
      <c r="F570" s="175" t="str">
        <f>IFERROR(VLOOKUP($A570,Wallet!$F:J,4,0),"")</f>
        <v/>
      </c>
      <c r="G570" s="95"/>
    </row>
    <row r="571" spans="1:7" ht="15.75" customHeight="1" x14ac:dyDescent="0.2">
      <c r="A571" s="95">
        <f t="shared" si="8"/>
        <v>561</v>
      </c>
      <c r="B571" s="175" t="str">
        <f>IFERROR(VLOOKUP(A571,Wallet!B:E,4,0),"")</f>
        <v/>
      </c>
      <c r="C571" s="168"/>
      <c r="D571" s="175" t="str">
        <f>IFERROR(VLOOKUP($A571,Wallet!$F:H,3,0),"")</f>
        <v/>
      </c>
      <c r="E571" s="168"/>
      <c r="F571" s="175" t="str">
        <f>IFERROR(VLOOKUP($A571,Wallet!$F:J,4,0),"")</f>
        <v/>
      </c>
      <c r="G571" s="95"/>
    </row>
    <row r="572" spans="1:7" ht="15.75" customHeight="1" x14ac:dyDescent="0.2">
      <c r="A572" s="95">
        <f t="shared" si="8"/>
        <v>562</v>
      </c>
      <c r="B572" s="175" t="str">
        <f>IFERROR(VLOOKUP(A572,Wallet!B:E,4,0),"")</f>
        <v/>
      </c>
      <c r="C572" s="168"/>
      <c r="D572" s="175" t="str">
        <f>IFERROR(VLOOKUP($A572,Wallet!$F:H,3,0),"")</f>
        <v/>
      </c>
      <c r="E572" s="168"/>
      <c r="F572" s="175" t="str">
        <f>IFERROR(VLOOKUP($A572,Wallet!$F:J,4,0),"")</f>
        <v/>
      </c>
      <c r="G572" s="95"/>
    </row>
    <row r="573" spans="1:7" ht="15.75" customHeight="1" x14ac:dyDescent="0.2">
      <c r="A573" s="95">
        <f t="shared" si="8"/>
        <v>563</v>
      </c>
      <c r="B573" s="175" t="str">
        <f>IFERROR(VLOOKUP(A573,Wallet!B:E,4,0),"")</f>
        <v/>
      </c>
      <c r="C573" s="168"/>
      <c r="D573" s="175" t="str">
        <f>IFERROR(VLOOKUP($A573,Wallet!$F:H,3,0),"")</f>
        <v/>
      </c>
      <c r="E573" s="168"/>
      <c r="F573" s="175" t="str">
        <f>IFERROR(VLOOKUP($A573,Wallet!$F:J,4,0),"")</f>
        <v/>
      </c>
      <c r="G573" s="95"/>
    </row>
    <row r="574" spans="1:7" ht="15.75" customHeight="1" x14ac:dyDescent="0.2">
      <c r="A574" s="95">
        <f t="shared" si="8"/>
        <v>564</v>
      </c>
      <c r="B574" s="175" t="str">
        <f>IFERROR(VLOOKUP(A574,Wallet!B:E,4,0),"")</f>
        <v/>
      </c>
      <c r="C574" s="168"/>
      <c r="D574" s="175" t="str">
        <f>IFERROR(VLOOKUP($A574,Wallet!$F:H,3,0),"")</f>
        <v/>
      </c>
      <c r="E574" s="168"/>
      <c r="F574" s="175" t="str">
        <f>IFERROR(VLOOKUP($A574,Wallet!$F:J,4,0),"")</f>
        <v/>
      </c>
      <c r="G574" s="95"/>
    </row>
    <row r="575" spans="1:7" ht="15.75" customHeight="1" x14ac:dyDescent="0.2">
      <c r="A575" s="95">
        <f t="shared" si="8"/>
        <v>565</v>
      </c>
      <c r="B575" s="175" t="str">
        <f>IFERROR(VLOOKUP(A575,Wallet!B:E,4,0),"")</f>
        <v/>
      </c>
      <c r="C575" s="168"/>
      <c r="D575" s="175" t="str">
        <f>IFERROR(VLOOKUP($A575,Wallet!$F:H,3,0),"")</f>
        <v/>
      </c>
      <c r="E575" s="168"/>
      <c r="F575" s="175" t="str">
        <f>IFERROR(VLOOKUP($A575,Wallet!$F:J,4,0),"")</f>
        <v/>
      </c>
      <c r="G575" s="95"/>
    </row>
    <row r="576" spans="1:7" ht="15.75" customHeight="1" x14ac:dyDescent="0.2">
      <c r="A576" s="95">
        <f t="shared" si="8"/>
        <v>566</v>
      </c>
      <c r="B576" s="175" t="str">
        <f>IFERROR(VLOOKUP(A576,Wallet!B:E,4,0),"")</f>
        <v/>
      </c>
      <c r="C576" s="168"/>
      <c r="D576" s="175" t="str">
        <f>IFERROR(VLOOKUP($A576,Wallet!$F:H,3,0),"")</f>
        <v/>
      </c>
      <c r="E576" s="168"/>
      <c r="F576" s="175" t="str">
        <f>IFERROR(VLOOKUP($A576,Wallet!$F:J,4,0),"")</f>
        <v/>
      </c>
      <c r="G576" s="95"/>
    </row>
    <row r="577" spans="1:7" ht="15.75" customHeight="1" x14ac:dyDescent="0.2">
      <c r="A577" s="95">
        <f t="shared" si="8"/>
        <v>567</v>
      </c>
      <c r="B577" s="175" t="str">
        <f>IFERROR(VLOOKUP(A577,Wallet!B:E,4,0),"")</f>
        <v/>
      </c>
      <c r="C577" s="168"/>
      <c r="D577" s="175" t="str">
        <f>IFERROR(VLOOKUP($A577,Wallet!$F:H,3,0),"")</f>
        <v/>
      </c>
      <c r="E577" s="168"/>
      <c r="F577" s="175" t="str">
        <f>IFERROR(VLOOKUP($A577,Wallet!$F:J,4,0),"")</f>
        <v/>
      </c>
      <c r="G577" s="95"/>
    </row>
    <row r="578" spans="1:7" ht="15.75" customHeight="1" x14ac:dyDescent="0.2">
      <c r="A578" s="95">
        <f t="shared" si="8"/>
        <v>568</v>
      </c>
      <c r="B578" s="175" t="str">
        <f>IFERROR(VLOOKUP(A578,Wallet!B:E,4,0),"")</f>
        <v/>
      </c>
      <c r="C578" s="168"/>
      <c r="D578" s="175" t="str">
        <f>IFERROR(VLOOKUP($A578,Wallet!$F:H,3,0),"")</f>
        <v/>
      </c>
      <c r="E578" s="168"/>
      <c r="F578" s="175" t="str">
        <f>IFERROR(VLOOKUP($A578,Wallet!$F:J,4,0),"")</f>
        <v/>
      </c>
      <c r="G578" s="95"/>
    </row>
    <row r="579" spans="1:7" ht="15.75" customHeight="1" x14ac:dyDescent="0.2">
      <c r="A579" s="95">
        <f t="shared" si="8"/>
        <v>569</v>
      </c>
      <c r="B579" s="175" t="str">
        <f>IFERROR(VLOOKUP(A579,Wallet!B:E,4,0),"")</f>
        <v/>
      </c>
      <c r="C579" s="168"/>
      <c r="D579" s="175" t="str">
        <f>IFERROR(VLOOKUP($A579,Wallet!$F:H,3,0),"")</f>
        <v/>
      </c>
      <c r="E579" s="168"/>
      <c r="F579" s="175" t="str">
        <f>IFERROR(VLOOKUP($A579,Wallet!$F:J,4,0),"")</f>
        <v/>
      </c>
      <c r="G579" s="95"/>
    </row>
    <row r="580" spans="1:7" ht="15.75" customHeight="1" x14ac:dyDescent="0.2">
      <c r="A580" s="95">
        <f t="shared" si="8"/>
        <v>570</v>
      </c>
      <c r="B580" s="175" t="str">
        <f>IFERROR(VLOOKUP(A580,Wallet!B:E,4,0),"")</f>
        <v/>
      </c>
      <c r="C580" s="168"/>
      <c r="D580" s="175" t="str">
        <f>IFERROR(VLOOKUP($A580,Wallet!$F:H,3,0),"")</f>
        <v/>
      </c>
      <c r="E580" s="168"/>
      <c r="F580" s="175" t="str">
        <f>IFERROR(VLOOKUP($A580,Wallet!$F:J,4,0),"")</f>
        <v/>
      </c>
      <c r="G580" s="95"/>
    </row>
    <row r="581" spans="1:7" ht="15.75" customHeight="1" x14ac:dyDescent="0.2">
      <c r="A581" s="95">
        <f t="shared" si="8"/>
        <v>571</v>
      </c>
      <c r="B581" s="175" t="str">
        <f>IFERROR(VLOOKUP(A581,Wallet!B:E,4,0),"")</f>
        <v/>
      </c>
      <c r="C581" s="168"/>
      <c r="D581" s="175" t="str">
        <f>IFERROR(VLOOKUP($A581,Wallet!$F:H,3,0),"")</f>
        <v/>
      </c>
      <c r="E581" s="168"/>
      <c r="F581" s="175" t="str">
        <f>IFERROR(VLOOKUP($A581,Wallet!$F:J,4,0),"")</f>
        <v/>
      </c>
      <c r="G581" s="95"/>
    </row>
    <row r="582" spans="1:7" ht="15.75" customHeight="1" x14ac:dyDescent="0.2">
      <c r="A582" s="95">
        <f t="shared" si="8"/>
        <v>572</v>
      </c>
      <c r="B582" s="175" t="str">
        <f>IFERROR(VLOOKUP(A582,Wallet!B:E,4,0),"")</f>
        <v/>
      </c>
      <c r="C582" s="168"/>
      <c r="D582" s="175" t="str">
        <f>IFERROR(VLOOKUP($A582,Wallet!$F:H,3,0),"")</f>
        <v/>
      </c>
      <c r="E582" s="168"/>
      <c r="F582" s="175" t="str">
        <f>IFERROR(VLOOKUP($A582,Wallet!$F:J,4,0),"")</f>
        <v/>
      </c>
      <c r="G582" s="95"/>
    </row>
    <row r="583" spans="1:7" ht="15.75" customHeight="1" x14ac:dyDescent="0.2">
      <c r="A583" s="95">
        <f t="shared" si="8"/>
        <v>573</v>
      </c>
      <c r="B583" s="175" t="str">
        <f>IFERROR(VLOOKUP(A583,Wallet!B:E,4,0),"")</f>
        <v/>
      </c>
      <c r="C583" s="168"/>
      <c r="D583" s="175" t="str">
        <f>IFERROR(VLOOKUP($A583,Wallet!$F:H,3,0),"")</f>
        <v/>
      </c>
      <c r="E583" s="168"/>
      <c r="F583" s="175" t="str">
        <f>IFERROR(VLOOKUP($A583,Wallet!$F:J,4,0),"")</f>
        <v/>
      </c>
      <c r="G583" s="95"/>
    </row>
    <row r="584" spans="1:7" ht="15.75" customHeight="1" x14ac:dyDescent="0.2">
      <c r="A584" s="95">
        <f t="shared" si="8"/>
        <v>574</v>
      </c>
      <c r="B584" s="175" t="str">
        <f>IFERROR(VLOOKUP(A584,Wallet!B:E,4,0),"")</f>
        <v/>
      </c>
      <c r="C584" s="168"/>
      <c r="D584" s="175" t="str">
        <f>IFERROR(VLOOKUP($A584,Wallet!$F:H,3,0),"")</f>
        <v/>
      </c>
      <c r="E584" s="168"/>
      <c r="F584" s="175" t="str">
        <f>IFERROR(VLOOKUP($A584,Wallet!$F:J,4,0),"")</f>
        <v/>
      </c>
      <c r="G584" s="95"/>
    </row>
    <row r="585" spans="1:7" ht="15.75" customHeight="1" x14ac:dyDescent="0.2">
      <c r="A585" s="95">
        <f t="shared" si="8"/>
        <v>575</v>
      </c>
      <c r="B585" s="175" t="str">
        <f>IFERROR(VLOOKUP(A585,Wallet!B:E,4,0),"")</f>
        <v/>
      </c>
      <c r="C585" s="168"/>
      <c r="D585" s="175" t="str">
        <f>IFERROR(VLOOKUP($A585,Wallet!$F:H,3,0),"")</f>
        <v/>
      </c>
      <c r="E585" s="168"/>
      <c r="F585" s="175" t="str">
        <f>IFERROR(VLOOKUP($A585,Wallet!$F:J,4,0),"")</f>
        <v/>
      </c>
      <c r="G585" s="95"/>
    </row>
    <row r="586" spans="1:7" ht="15.75" customHeight="1" x14ac:dyDescent="0.2">
      <c r="A586" s="95">
        <f t="shared" si="8"/>
        <v>576</v>
      </c>
      <c r="B586" s="175" t="str">
        <f>IFERROR(VLOOKUP(A586,Wallet!B:E,4,0),"")</f>
        <v/>
      </c>
      <c r="C586" s="168"/>
      <c r="D586" s="175" t="str">
        <f>IFERROR(VLOOKUP($A586,Wallet!$F:H,3,0),"")</f>
        <v/>
      </c>
      <c r="E586" s="168"/>
      <c r="F586" s="175" t="str">
        <f>IFERROR(VLOOKUP($A586,Wallet!$F:J,4,0),"")</f>
        <v/>
      </c>
      <c r="G586" s="95"/>
    </row>
    <row r="587" spans="1:7" ht="15.75" customHeight="1" x14ac:dyDescent="0.2">
      <c r="A587" s="95">
        <f t="shared" si="8"/>
        <v>577</v>
      </c>
      <c r="B587" s="175" t="str">
        <f>IFERROR(VLOOKUP(A587,Wallet!B:E,4,0),"")</f>
        <v/>
      </c>
      <c r="C587" s="168"/>
      <c r="D587" s="175" t="str">
        <f>IFERROR(VLOOKUP($A587,Wallet!$F:H,3,0),"")</f>
        <v/>
      </c>
      <c r="E587" s="168"/>
      <c r="F587" s="175" t="str">
        <f>IFERROR(VLOOKUP($A587,Wallet!$F:J,4,0),"")</f>
        <v/>
      </c>
      <c r="G587" s="95"/>
    </row>
    <row r="588" spans="1:7" ht="15.75" customHeight="1" x14ac:dyDescent="0.2">
      <c r="A588" s="95">
        <f t="shared" si="8"/>
        <v>578</v>
      </c>
      <c r="B588" s="175" t="str">
        <f>IFERROR(VLOOKUP(A588,Wallet!B:E,4,0),"")</f>
        <v/>
      </c>
      <c r="C588" s="168"/>
      <c r="D588" s="175" t="str">
        <f>IFERROR(VLOOKUP($A588,Wallet!$F:H,3,0),"")</f>
        <v/>
      </c>
      <c r="E588" s="168"/>
      <c r="F588" s="175" t="str">
        <f>IFERROR(VLOOKUP($A588,Wallet!$F:J,4,0),"")</f>
        <v/>
      </c>
      <c r="G588" s="95"/>
    </row>
    <row r="589" spans="1:7" ht="15.75" customHeight="1" x14ac:dyDescent="0.2">
      <c r="A589" s="95">
        <f t="shared" ref="A589:A652" si="9">1+A588</f>
        <v>579</v>
      </c>
      <c r="B589" s="175" t="str">
        <f>IFERROR(VLOOKUP(A589,Wallet!B:E,4,0),"")</f>
        <v/>
      </c>
      <c r="C589" s="168"/>
      <c r="D589" s="175" t="str">
        <f>IFERROR(VLOOKUP($A589,Wallet!$F:H,3,0),"")</f>
        <v/>
      </c>
      <c r="E589" s="168"/>
      <c r="F589" s="175" t="str">
        <f>IFERROR(VLOOKUP($A589,Wallet!$F:J,4,0),"")</f>
        <v/>
      </c>
      <c r="G589" s="95"/>
    </row>
    <row r="590" spans="1:7" ht="15.75" customHeight="1" x14ac:dyDescent="0.2">
      <c r="A590" s="95">
        <f t="shared" si="9"/>
        <v>580</v>
      </c>
      <c r="B590" s="175" t="str">
        <f>IFERROR(VLOOKUP(A590,Wallet!B:E,4,0),"")</f>
        <v/>
      </c>
      <c r="C590" s="168"/>
      <c r="D590" s="175" t="str">
        <f>IFERROR(VLOOKUP($A590,Wallet!$F:H,3,0),"")</f>
        <v/>
      </c>
      <c r="E590" s="168"/>
      <c r="F590" s="175" t="str">
        <f>IFERROR(VLOOKUP($A590,Wallet!$F:J,4,0),"")</f>
        <v/>
      </c>
      <c r="G590" s="95"/>
    </row>
    <row r="591" spans="1:7" ht="15.75" customHeight="1" x14ac:dyDescent="0.2">
      <c r="A591" s="95">
        <f t="shared" si="9"/>
        <v>581</v>
      </c>
      <c r="B591" s="175" t="str">
        <f>IFERROR(VLOOKUP(A591,Wallet!B:E,4,0),"")</f>
        <v/>
      </c>
      <c r="C591" s="168"/>
      <c r="D591" s="175" t="str">
        <f>IFERROR(VLOOKUP($A591,Wallet!$F:H,3,0),"")</f>
        <v/>
      </c>
      <c r="E591" s="168"/>
      <c r="F591" s="175" t="str">
        <f>IFERROR(VLOOKUP($A591,Wallet!$F:J,4,0),"")</f>
        <v/>
      </c>
      <c r="G591" s="95"/>
    </row>
    <row r="592" spans="1:7" ht="15.75" customHeight="1" x14ac:dyDescent="0.2">
      <c r="A592" s="95">
        <f t="shared" si="9"/>
        <v>582</v>
      </c>
      <c r="B592" s="175" t="str">
        <f>IFERROR(VLOOKUP(A592,Wallet!B:E,4,0),"")</f>
        <v/>
      </c>
      <c r="C592" s="168"/>
      <c r="D592" s="175" t="str">
        <f>IFERROR(VLOOKUP($A592,Wallet!$F:H,3,0),"")</f>
        <v/>
      </c>
      <c r="E592" s="168"/>
      <c r="F592" s="175" t="str">
        <f>IFERROR(VLOOKUP($A592,Wallet!$F:J,4,0),"")</f>
        <v/>
      </c>
      <c r="G592" s="95"/>
    </row>
    <row r="593" spans="1:7" ht="15.75" customHeight="1" x14ac:dyDescent="0.2">
      <c r="A593" s="95">
        <f t="shared" si="9"/>
        <v>583</v>
      </c>
      <c r="B593" s="175" t="str">
        <f>IFERROR(VLOOKUP(A593,Wallet!B:E,4,0),"")</f>
        <v/>
      </c>
      <c r="C593" s="168"/>
      <c r="D593" s="175" t="str">
        <f>IFERROR(VLOOKUP($A593,Wallet!$F:H,3,0),"")</f>
        <v/>
      </c>
      <c r="E593" s="168"/>
      <c r="F593" s="175" t="str">
        <f>IFERROR(VLOOKUP($A593,Wallet!$F:J,4,0),"")</f>
        <v/>
      </c>
      <c r="G593" s="95"/>
    </row>
    <row r="594" spans="1:7" ht="15.75" customHeight="1" x14ac:dyDescent="0.2">
      <c r="A594" s="95">
        <f t="shared" si="9"/>
        <v>584</v>
      </c>
      <c r="B594" s="175" t="str">
        <f>IFERROR(VLOOKUP(A594,Wallet!B:E,4,0),"")</f>
        <v/>
      </c>
      <c r="C594" s="168"/>
      <c r="D594" s="175" t="str">
        <f>IFERROR(VLOOKUP($A594,Wallet!$F:H,3,0),"")</f>
        <v/>
      </c>
      <c r="E594" s="168"/>
      <c r="F594" s="175" t="str">
        <f>IFERROR(VLOOKUP($A594,Wallet!$F:J,4,0),"")</f>
        <v/>
      </c>
      <c r="G594" s="95"/>
    </row>
    <row r="595" spans="1:7" ht="15.75" customHeight="1" x14ac:dyDescent="0.2">
      <c r="A595" s="95">
        <f t="shared" si="9"/>
        <v>585</v>
      </c>
      <c r="B595" s="175" t="str">
        <f>IFERROR(VLOOKUP(A595,Wallet!B:E,4,0),"")</f>
        <v/>
      </c>
      <c r="C595" s="168"/>
      <c r="D595" s="175" t="str">
        <f>IFERROR(VLOOKUP($A595,Wallet!$F:H,3,0),"")</f>
        <v/>
      </c>
      <c r="E595" s="168"/>
      <c r="F595" s="175" t="str">
        <f>IFERROR(VLOOKUP($A595,Wallet!$F:J,4,0),"")</f>
        <v/>
      </c>
      <c r="G595" s="95"/>
    </row>
    <row r="596" spans="1:7" ht="15.75" customHeight="1" x14ac:dyDescent="0.2">
      <c r="A596" s="95">
        <f t="shared" si="9"/>
        <v>586</v>
      </c>
      <c r="B596" s="175" t="str">
        <f>IFERROR(VLOOKUP(A596,Wallet!B:E,4,0),"")</f>
        <v/>
      </c>
      <c r="C596" s="168"/>
      <c r="D596" s="175" t="str">
        <f>IFERROR(VLOOKUP($A596,Wallet!$F:H,3,0),"")</f>
        <v/>
      </c>
      <c r="E596" s="168"/>
      <c r="F596" s="175" t="str">
        <f>IFERROR(VLOOKUP($A596,Wallet!$F:J,4,0),"")</f>
        <v/>
      </c>
      <c r="G596" s="95"/>
    </row>
    <row r="597" spans="1:7" ht="15.75" customHeight="1" x14ac:dyDescent="0.2">
      <c r="A597" s="95">
        <f t="shared" si="9"/>
        <v>587</v>
      </c>
      <c r="B597" s="175" t="str">
        <f>IFERROR(VLOOKUP(A597,Wallet!B:E,4,0),"")</f>
        <v/>
      </c>
      <c r="C597" s="168"/>
      <c r="D597" s="175" t="str">
        <f>IFERROR(VLOOKUP($A597,Wallet!$F:H,3,0),"")</f>
        <v/>
      </c>
      <c r="E597" s="168"/>
      <c r="F597" s="175" t="str">
        <f>IFERROR(VLOOKUP($A597,Wallet!$F:J,4,0),"")</f>
        <v/>
      </c>
      <c r="G597" s="95"/>
    </row>
    <row r="598" spans="1:7" ht="15.75" customHeight="1" x14ac:dyDescent="0.2">
      <c r="A598" s="95">
        <f t="shared" si="9"/>
        <v>588</v>
      </c>
      <c r="B598" s="175" t="str">
        <f>IFERROR(VLOOKUP(A598,Wallet!B:E,4,0),"")</f>
        <v/>
      </c>
      <c r="C598" s="168"/>
      <c r="D598" s="175" t="str">
        <f>IFERROR(VLOOKUP($A598,Wallet!$F:H,3,0),"")</f>
        <v/>
      </c>
      <c r="E598" s="168"/>
      <c r="F598" s="175" t="str">
        <f>IFERROR(VLOOKUP($A598,Wallet!$F:J,4,0),"")</f>
        <v/>
      </c>
      <c r="G598" s="95"/>
    </row>
    <row r="599" spans="1:7" ht="15.75" customHeight="1" x14ac:dyDescent="0.2">
      <c r="A599" s="95">
        <f t="shared" si="9"/>
        <v>589</v>
      </c>
      <c r="B599" s="175" t="str">
        <f>IFERROR(VLOOKUP(A599,Wallet!B:E,4,0),"")</f>
        <v/>
      </c>
      <c r="C599" s="168"/>
      <c r="D599" s="175" t="str">
        <f>IFERROR(VLOOKUP($A599,Wallet!$F:H,3,0),"")</f>
        <v/>
      </c>
      <c r="E599" s="168"/>
      <c r="F599" s="175" t="str">
        <f>IFERROR(VLOOKUP($A599,Wallet!$F:J,4,0),"")</f>
        <v/>
      </c>
      <c r="G599" s="95"/>
    </row>
    <row r="600" spans="1:7" ht="15.75" customHeight="1" x14ac:dyDescent="0.2">
      <c r="A600" s="95">
        <f t="shared" si="9"/>
        <v>590</v>
      </c>
      <c r="B600" s="175" t="str">
        <f>IFERROR(VLOOKUP(A600,Wallet!B:E,4,0),"")</f>
        <v/>
      </c>
      <c r="C600" s="168"/>
      <c r="D600" s="175" t="str">
        <f>IFERROR(VLOOKUP($A600,Wallet!$F:H,3,0),"")</f>
        <v/>
      </c>
      <c r="E600" s="168"/>
      <c r="F600" s="175" t="str">
        <f>IFERROR(VLOOKUP($A600,Wallet!$F:J,4,0),"")</f>
        <v/>
      </c>
      <c r="G600" s="95"/>
    </row>
    <row r="601" spans="1:7" ht="15.75" customHeight="1" x14ac:dyDescent="0.2">
      <c r="A601" s="95">
        <f t="shared" si="9"/>
        <v>591</v>
      </c>
      <c r="B601" s="175" t="str">
        <f>IFERROR(VLOOKUP(A601,Wallet!B:E,4,0),"")</f>
        <v/>
      </c>
      <c r="C601" s="168"/>
      <c r="D601" s="175" t="str">
        <f>IFERROR(VLOOKUP($A601,Wallet!$F:H,3,0),"")</f>
        <v/>
      </c>
      <c r="E601" s="168"/>
      <c r="F601" s="175" t="str">
        <f>IFERROR(VLOOKUP($A601,Wallet!$F:J,4,0),"")</f>
        <v/>
      </c>
      <c r="G601" s="95"/>
    </row>
    <row r="602" spans="1:7" ht="15.75" customHeight="1" x14ac:dyDescent="0.2">
      <c r="A602" s="95">
        <f t="shared" si="9"/>
        <v>592</v>
      </c>
      <c r="B602" s="175" t="str">
        <f>IFERROR(VLOOKUP(A602,Wallet!B:E,4,0),"")</f>
        <v/>
      </c>
      <c r="C602" s="168"/>
      <c r="D602" s="175" t="str">
        <f>IFERROR(VLOOKUP($A602,Wallet!$F:H,3,0),"")</f>
        <v/>
      </c>
      <c r="E602" s="168"/>
      <c r="F602" s="175" t="str">
        <f>IFERROR(VLOOKUP($A602,Wallet!$F:J,4,0),"")</f>
        <v/>
      </c>
      <c r="G602" s="95"/>
    </row>
    <row r="603" spans="1:7" ht="15.75" customHeight="1" x14ac:dyDescent="0.2">
      <c r="A603" s="95">
        <f t="shared" si="9"/>
        <v>593</v>
      </c>
      <c r="B603" s="175" t="str">
        <f>IFERROR(VLOOKUP(A603,Wallet!B:E,4,0),"")</f>
        <v/>
      </c>
      <c r="C603" s="168"/>
      <c r="D603" s="175" t="str">
        <f>IFERROR(VLOOKUP($A603,Wallet!$F:H,3,0),"")</f>
        <v/>
      </c>
      <c r="E603" s="168"/>
      <c r="F603" s="175" t="str">
        <f>IFERROR(VLOOKUP($A603,Wallet!$F:J,4,0),"")</f>
        <v/>
      </c>
      <c r="G603" s="95"/>
    </row>
    <row r="604" spans="1:7" ht="15.75" customHeight="1" x14ac:dyDescent="0.2">
      <c r="A604" s="95">
        <f t="shared" si="9"/>
        <v>594</v>
      </c>
      <c r="B604" s="175" t="str">
        <f>IFERROR(VLOOKUP(A604,Wallet!B:E,4,0),"")</f>
        <v/>
      </c>
      <c r="C604" s="168"/>
      <c r="D604" s="175" t="str">
        <f>IFERROR(VLOOKUP($A604,Wallet!$F:H,3,0),"")</f>
        <v/>
      </c>
      <c r="E604" s="168"/>
      <c r="F604" s="175" t="str">
        <f>IFERROR(VLOOKUP($A604,Wallet!$F:J,4,0),"")</f>
        <v/>
      </c>
      <c r="G604" s="95"/>
    </row>
    <row r="605" spans="1:7" ht="15.75" customHeight="1" x14ac:dyDescent="0.2">
      <c r="A605" s="95">
        <f t="shared" si="9"/>
        <v>595</v>
      </c>
      <c r="B605" s="175" t="str">
        <f>IFERROR(VLOOKUP(A605,Wallet!B:E,4,0),"")</f>
        <v/>
      </c>
      <c r="C605" s="168"/>
      <c r="D605" s="175" t="str">
        <f>IFERROR(VLOOKUP($A605,Wallet!$F:H,3,0),"")</f>
        <v/>
      </c>
      <c r="E605" s="168"/>
      <c r="F605" s="175" t="str">
        <f>IFERROR(VLOOKUP($A605,Wallet!$F:J,4,0),"")</f>
        <v/>
      </c>
      <c r="G605" s="95"/>
    </row>
    <row r="606" spans="1:7" ht="15.75" customHeight="1" x14ac:dyDescent="0.2">
      <c r="A606" s="95">
        <f t="shared" si="9"/>
        <v>596</v>
      </c>
      <c r="B606" s="175" t="str">
        <f>IFERROR(VLOOKUP(A606,Wallet!B:E,4,0),"")</f>
        <v/>
      </c>
      <c r="C606" s="168"/>
      <c r="D606" s="175" t="str">
        <f>IFERROR(VLOOKUP($A606,Wallet!$F:H,3,0),"")</f>
        <v/>
      </c>
      <c r="E606" s="168"/>
      <c r="F606" s="175" t="str">
        <f>IFERROR(VLOOKUP($A606,Wallet!$F:J,4,0),"")</f>
        <v/>
      </c>
      <c r="G606" s="95"/>
    </row>
    <row r="607" spans="1:7" ht="15.75" customHeight="1" x14ac:dyDescent="0.2">
      <c r="A607" s="95">
        <f t="shared" si="9"/>
        <v>597</v>
      </c>
      <c r="B607" s="175" t="str">
        <f>IFERROR(VLOOKUP(A607,Wallet!B:E,4,0),"")</f>
        <v/>
      </c>
      <c r="C607" s="168"/>
      <c r="D607" s="175" t="str">
        <f>IFERROR(VLOOKUP($A607,Wallet!$F:H,3,0),"")</f>
        <v/>
      </c>
      <c r="E607" s="168"/>
      <c r="F607" s="175" t="str">
        <f>IFERROR(VLOOKUP($A607,Wallet!$F:J,4,0),"")</f>
        <v/>
      </c>
      <c r="G607" s="95"/>
    </row>
    <row r="608" spans="1:7" ht="15.75" customHeight="1" x14ac:dyDescent="0.2">
      <c r="A608" s="95">
        <f t="shared" si="9"/>
        <v>598</v>
      </c>
      <c r="B608" s="175" t="str">
        <f>IFERROR(VLOOKUP(A608,Wallet!B:E,4,0),"")</f>
        <v/>
      </c>
      <c r="C608" s="168"/>
      <c r="D608" s="175" t="str">
        <f>IFERROR(VLOOKUP($A608,Wallet!$F:H,3,0),"")</f>
        <v/>
      </c>
      <c r="E608" s="168"/>
      <c r="F608" s="175" t="str">
        <f>IFERROR(VLOOKUP($A608,Wallet!$F:J,4,0),"")</f>
        <v/>
      </c>
      <c r="G608" s="95"/>
    </row>
    <row r="609" spans="1:7" ht="15.75" customHeight="1" x14ac:dyDescent="0.2">
      <c r="A609" s="95">
        <f t="shared" si="9"/>
        <v>599</v>
      </c>
      <c r="B609" s="175" t="str">
        <f>IFERROR(VLOOKUP(A609,Wallet!B:E,4,0),"")</f>
        <v/>
      </c>
      <c r="C609" s="168"/>
      <c r="D609" s="175" t="str">
        <f>IFERROR(VLOOKUP($A609,Wallet!$F:H,3,0),"")</f>
        <v/>
      </c>
      <c r="E609" s="168"/>
      <c r="F609" s="175" t="str">
        <f>IFERROR(VLOOKUP($A609,Wallet!$F:J,4,0),"")</f>
        <v/>
      </c>
      <c r="G609" s="95"/>
    </row>
    <row r="610" spans="1:7" ht="15.75" customHeight="1" x14ac:dyDescent="0.2">
      <c r="A610" s="95">
        <f t="shared" si="9"/>
        <v>600</v>
      </c>
      <c r="B610" s="175" t="str">
        <f>IFERROR(VLOOKUP(A610,Wallet!B:E,4,0),"")</f>
        <v/>
      </c>
      <c r="C610" s="168"/>
      <c r="D610" s="175" t="str">
        <f>IFERROR(VLOOKUP($A610,Wallet!$F:H,3,0),"")</f>
        <v/>
      </c>
      <c r="E610" s="168"/>
      <c r="F610" s="175" t="str">
        <f>IFERROR(VLOOKUP($A610,Wallet!$F:J,4,0),"")</f>
        <v/>
      </c>
      <c r="G610" s="95"/>
    </row>
    <row r="611" spans="1:7" ht="15.75" customHeight="1" x14ac:dyDescent="0.2">
      <c r="A611" s="95">
        <f t="shared" si="9"/>
        <v>601</v>
      </c>
      <c r="B611" s="175" t="str">
        <f>IFERROR(VLOOKUP(A611,Wallet!B:E,4,0),"")</f>
        <v/>
      </c>
      <c r="C611" s="168"/>
      <c r="D611" s="175" t="str">
        <f>IFERROR(VLOOKUP($A611,Wallet!$F:H,3,0),"")</f>
        <v/>
      </c>
      <c r="E611" s="168"/>
      <c r="F611" s="175" t="str">
        <f>IFERROR(VLOOKUP($A611,Wallet!$F:J,4,0),"")</f>
        <v/>
      </c>
      <c r="G611" s="95"/>
    </row>
    <row r="612" spans="1:7" ht="15.75" customHeight="1" x14ac:dyDescent="0.2">
      <c r="A612" s="95">
        <f t="shared" si="9"/>
        <v>602</v>
      </c>
      <c r="B612" s="175" t="str">
        <f>IFERROR(VLOOKUP(A612,Wallet!B:E,4,0),"")</f>
        <v/>
      </c>
      <c r="C612" s="168"/>
      <c r="D612" s="175" t="str">
        <f>IFERROR(VLOOKUP($A612,Wallet!$F:H,3,0),"")</f>
        <v/>
      </c>
      <c r="E612" s="168"/>
      <c r="F612" s="175" t="str">
        <f>IFERROR(VLOOKUP($A612,Wallet!$F:J,4,0),"")</f>
        <v/>
      </c>
      <c r="G612" s="95"/>
    </row>
    <row r="613" spans="1:7" ht="15.75" customHeight="1" x14ac:dyDescent="0.2">
      <c r="A613" s="95">
        <f t="shared" si="9"/>
        <v>603</v>
      </c>
      <c r="B613" s="175" t="str">
        <f>IFERROR(VLOOKUP(A613,Wallet!B:E,4,0),"")</f>
        <v/>
      </c>
      <c r="C613" s="168"/>
      <c r="D613" s="175" t="str">
        <f>IFERROR(VLOOKUP($A613,Wallet!$F:H,3,0),"")</f>
        <v/>
      </c>
      <c r="E613" s="168"/>
      <c r="F613" s="175" t="str">
        <f>IFERROR(VLOOKUP($A613,Wallet!$F:J,4,0),"")</f>
        <v/>
      </c>
      <c r="G613" s="95"/>
    </row>
    <row r="614" spans="1:7" ht="15.75" customHeight="1" x14ac:dyDescent="0.2">
      <c r="A614" s="95">
        <f t="shared" si="9"/>
        <v>604</v>
      </c>
      <c r="B614" s="175" t="str">
        <f>IFERROR(VLOOKUP(A614,Wallet!B:E,4,0),"")</f>
        <v/>
      </c>
      <c r="C614" s="168"/>
      <c r="D614" s="175" t="str">
        <f>IFERROR(VLOOKUP($A614,Wallet!$F:H,3,0),"")</f>
        <v/>
      </c>
      <c r="E614" s="168"/>
      <c r="F614" s="175" t="str">
        <f>IFERROR(VLOOKUP($A614,Wallet!$F:J,4,0),"")</f>
        <v/>
      </c>
      <c r="G614" s="95"/>
    </row>
    <row r="615" spans="1:7" ht="15.75" customHeight="1" x14ac:dyDescent="0.2">
      <c r="A615" s="95">
        <f t="shared" si="9"/>
        <v>605</v>
      </c>
      <c r="B615" s="175" t="str">
        <f>IFERROR(VLOOKUP(A615,Wallet!B:E,4,0),"")</f>
        <v/>
      </c>
      <c r="C615" s="168"/>
      <c r="D615" s="175" t="str">
        <f>IFERROR(VLOOKUP($A615,Wallet!$F:H,3,0),"")</f>
        <v/>
      </c>
      <c r="E615" s="168"/>
      <c r="F615" s="175" t="str">
        <f>IFERROR(VLOOKUP($A615,Wallet!$F:J,4,0),"")</f>
        <v/>
      </c>
      <c r="G615" s="95"/>
    </row>
    <row r="616" spans="1:7" ht="15.75" customHeight="1" x14ac:dyDescent="0.2">
      <c r="A616" s="95">
        <f t="shared" si="9"/>
        <v>606</v>
      </c>
      <c r="B616" s="175" t="str">
        <f>IFERROR(VLOOKUP(A616,Wallet!B:E,4,0),"")</f>
        <v/>
      </c>
      <c r="C616" s="168"/>
      <c r="D616" s="175" t="str">
        <f>IFERROR(VLOOKUP($A616,Wallet!$F:H,3,0),"")</f>
        <v/>
      </c>
      <c r="E616" s="168"/>
      <c r="F616" s="175" t="str">
        <f>IFERROR(VLOOKUP($A616,Wallet!$F:J,4,0),"")</f>
        <v/>
      </c>
      <c r="G616" s="95"/>
    </row>
    <row r="617" spans="1:7" ht="15.75" customHeight="1" x14ac:dyDescent="0.2">
      <c r="A617" s="95">
        <f t="shared" si="9"/>
        <v>607</v>
      </c>
      <c r="B617" s="175" t="str">
        <f>IFERROR(VLOOKUP(A617,Wallet!B:E,4,0),"")</f>
        <v/>
      </c>
      <c r="C617" s="168"/>
      <c r="D617" s="175" t="str">
        <f>IFERROR(VLOOKUP($A617,Wallet!$F:H,3,0),"")</f>
        <v/>
      </c>
      <c r="E617" s="168"/>
      <c r="F617" s="175" t="str">
        <f>IFERROR(VLOOKUP($A617,Wallet!$F:J,4,0),"")</f>
        <v/>
      </c>
      <c r="G617" s="95"/>
    </row>
    <row r="618" spans="1:7" ht="15.75" customHeight="1" x14ac:dyDescent="0.2">
      <c r="A618" s="95">
        <f t="shared" si="9"/>
        <v>608</v>
      </c>
      <c r="B618" s="175" t="str">
        <f>IFERROR(VLOOKUP(A618,Wallet!B:E,4,0),"")</f>
        <v/>
      </c>
      <c r="C618" s="168"/>
      <c r="D618" s="175" t="str">
        <f>IFERROR(VLOOKUP($A618,Wallet!$F:H,3,0),"")</f>
        <v/>
      </c>
      <c r="E618" s="168"/>
      <c r="F618" s="175" t="str">
        <f>IFERROR(VLOOKUP($A618,Wallet!$F:J,4,0),"")</f>
        <v/>
      </c>
      <c r="G618" s="95"/>
    </row>
    <row r="619" spans="1:7" ht="15.75" customHeight="1" x14ac:dyDescent="0.2">
      <c r="A619" s="95">
        <f t="shared" si="9"/>
        <v>609</v>
      </c>
      <c r="B619" s="175" t="str">
        <f>IFERROR(VLOOKUP(A619,Wallet!B:E,4,0),"")</f>
        <v/>
      </c>
      <c r="C619" s="168"/>
      <c r="D619" s="175" t="str">
        <f>IFERROR(VLOOKUP($A619,Wallet!$F:H,3,0),"")</f>
        <v/>
      </c>
      <c r="E619" s="168"/>
      <c r="F619" s="175" t="str">
        <f>IFERROR(VLOOKUP($A619,Wallet!$F:J,4,0),"")</f>
        <v/>
      </c>
      <c r="G619" s="95"/>
    </row>
    <row r="620" spans="1:7" ht="15.75" customHeight="1" x14ac:dyDescent="0.2">
      <c r="A620" s="95">
        <f t="shared" si="9"/>
        <v>610</v>
      </c>
      <c r="B620" s="175" t="str">
        <f>IFERROR(VLOOKUP(A620,Wallet!B:E,4,0),"")</f>
        <v/>
      </c>
      <c r="C620" s="168"/>
      <c r="D620" s="175" t="str">
        <f>IFERROR(VLOOKUP($A620,Wallet!$F:H,3,0),"")</f>
        <v/>
      </c>
      <c r="E620" s="168"/>
      <c r="F620" s="175" t="str">
        <f>IFERROR(VLOOKUP($A620,Wallet!$F:J,4,0),"")</f>
        <v/>
      </c>
      <c r="G620" s="95"/>
    </row>
    <row r="621" spans="1:7" ht="15.75" customHeight="1" x14ac:dyDescent="0.2">
      <c r="A621" s="95">
        <f t="shared" si="9"/>
        <v>611</v>
      </c>
      <c r="B621" s="175" t="str">
        <f>IFERROR(VLOOKUP(A621,Wallet!B:E,4,0),"")</f>
        <v/>
      </c>
      <c r="C621" s="168"/>
      <c r="D621" s="175" t="str">
        <f>IFERROR(VLOOKUP($A621,Wallet!$F:H,3,0),"")</f>
        <v/>
      </c>
      <c r="E621" s="168"/>
      <c r="F621" s="175" t="str">
        <f>IFERROR(VLOOKUP($A621,Wallet!$F:J,4,0),"")</f>
        <v/>
      </c>
      <c r="G621" s="95"/>
    </row>
    <row r="622" spans="1:7" ht="15.75" customHeight="1" x14ac:dyDescent="0.2">
      <c r="A622" s="95">
        <f t="shared" si="9"/>
        <v>612</v>
      </c>
      <c r="B622" s="175" t="str">
        <f>IFERROR(VLOOKUP(A622,Wallet!B:E,4,0),"")</f>
        <v/>
      </c>
      <c r="C622" s="168"/>
      <c r="D622" s="175" t="str">
        <f>IFERROR(VLOOKUP($A622,Wallet!$F:H,3,0),"")</f>
        <v/>
      </c>
      <c r="E622" s="168"/>
      <c r="F622" s="175" t="str">
        <f>IFERROR(VLOOKUP($A622,Wallet!$F:J,4,0),"")</f>
        <v/>
      </c>
      <c r="G622" s="95"/>
    </row>
    <row r="623" spans="1:7" ht="15.75" customHeight="1" x14ac:dyDescent="0.2">
      <c r="A623" s="95">
        <f t="shared" si="9"/>
        <v>613</v>
      </c>
      <c r="B623" s="175" t="str">
        <f>IFERROR(VLOOKUP(A623,Wallet!B:E,4,0),"")</f>
        <v/>
      </c>
      <c r="C623" s="168"/>
      <c r="D623" s="175" t="str">
        <f>IFERROR(VLOOKUP($A623,Wallet!$F:H,3,0),"")</f>
        <v/>
      </c>
      <c r="E623" s="168"/>
      <c r="F623" s="175" t="str">
        <f>IFERROR(VLOOKUP($A623,Wallet!$F:J,4,0),"")</f>
        <v/>
      </c>
      <c r="G623" s="95"/>
    </row>
    <row r="624" spans="1:7" ht="15.75" customHeight="1" x14ac:dyDescent="0.2">
      <c r="A624" s="95">
        <f t="shared" si="9"/>
        <v>614</v>
      </c>
      <c r="B624" s="175" t="str">
        <f>IFERROR(VLOOKUP(A624,Wallet!B:E,4,0),"")</f>
        <v/>
      </c>
      <c r="C624" s="168"/>
      <c r="D624" s="175" t="str">
        <f>IFERROR(VLOOKUP($A624,Wallet!$F:H,3,0),"")</f>
        <v/>
      </c>
      <c r="E624" s="168"/>
      <c r="F624" s="175" t="str">
        <f>IFERROR(VLOOKUP($A624,Wallet!$F:J,4,0),"")</f>
        <v/>
      </c>
      <c r="G624" s="95"/>
    </row>
    <row r="625" spans="1:7" ht="15.75" customHeight="1" x14ac:dyDescent="0.2">
      <c r="A625" s="95">
        <f t="shared" si="9"/>
        <v>615</v>
      </c>
      <c r="B625" s="175" t="str">
        <f>IFERROR(VLOOKUP(A625,Wallet!B:E,4,0),"")</f>
        <v/>
      </c>
      <c r="C625" s="168"/>
      <c r="D625" s="175" t="str">
        <f>IFERROR(VLOOKUP($A625,Wallet!$F:H,3,0),"")</f>
        <v/>
      </c>
      <c r="E625" s="168"/>
      <c r="F625" s="175" t="str">
        <f>IFERROR(VLOOKUP($A625,Wallet!$F:J,4,0),"")</f>
        <v/>
      </c>
      <c r="G625" s="95"/>
    </row>
    <row r="626" spans="1:7" ht="15.75" customHeight="1" x14ac:dyDescent="0.2">
      <c r="A626" s="95">
        <f t="shared" si="9"/>
        <v>616</v>
      </c>
      <c r="B626" s="175" t="str">
        <f>IFERROR(VLOOKUP(A626,Wallet!B:E,4,0),"")</f>
        <v/>
      </c>
      <c r="C626" s="168"/>
      <c r="D626" s="175" t="str">
        <f>IFERROR(VLOOKUP($A626,Wallet!$F:H,3,0),"")</f>
        <v/>
      </c>
      <c r="E626" s="168"/>
      <c r="F626" s="175" t="str">
        <f>IFERROR(VLOOKUP($A626,Wallet!$F:J,4,0),"")</f>
        <v/>
      </c>
      <c r="G626" s="95"/>
    </row>
    <row r="627" spans="1:7" ht="15.75" customHeight="1" x14ac:dyDescent="0.2">
      <c r="A627" s="95">
        <f t="shared" si="9"/>
        <v>617</v>
      </c>
      <c r="B627" s="175" t="str">
        <f>IFERROR(VLOOKUP(A627,Wallet!B:E,4,0),"")</f>
        <v/>
      </c>
      <c r="C627" s="168"/>
      <c r="D627" s="175" t="str">
        <f>IFERROR(VLOOKUP($A627,Wallet!$F:H,3,0),"")</f>
        <v/>
      </c>
      <c r="E627" s="168"/>
      <c r="F627" s="175" t="str">
        <f>IFERROR(VLOOKUP($A627,Wallet!$F:J,4,0),"")</f>
        <v/>
      </c>
      <c r="G627" s="95"/>
    </row>
    <row r="628" spans="1:7" ht="15.75" customHeight="1" x14ac:dyDescent="0.2">
      <c r="A628" s="95">
        <f t="shared" si="9"/>
        <v>618</v>
      </c>
      <c r="B628" s="175" t="str">
        <f>IFERROR(VLOOKUP(A628,Wallet!B:E,4,0),"")</f>
        <v/>
      </c>
      <c r="C628" s="168"/>
      <c r="D628" s="175" t="str">
        <f>IFERROR(VLOOKUP($A628,Wallet!$F:H,3,0),"")</f>
        <v/>
      </c>
      <c r="E628" s="168"/>
      <c r="F628" s="175" t="str">
        <f>IFERROR(VLOOKUP($A628,Wallet!$F:J,4,0),"")</f>
        <v/>
      </c>
      <c r="G628" s="95"/>
    </row>
    <row r="629" spans="1:7" ht="15.75" customHeight="1" x14ac:dyDescent="0.2">
      <c r="A629" s="95">
        <f t="shared" si="9"/>
        <v>619</v>
      </c>
      <c r="B629" s="175" t="str">
        <f>IFERROR(VLOOKUP(A629,Wallet!B:E,4,0),"")</f>
        <v/>
      </c>
      <c r="C629" s="168"/>
      <c r="D629" s="175" t="str">
        <f>IFERROR(VLOOKUP($A629,Wallet!$F:H,3,0),"")</f>
        <v/>
      </c>
      <c r="E629" s="168"/>
      <c r="F629" s="175" t="str">
        <f>IFERROR(VLOOKUP($A629,Wallet!$F:J,4,0),"")</f>
        <v/>
      </c>
      <c r="G629" s="95"/>
    </row>
    <row r="630" spans="1:7" ht="15.75" customHeight="1" x14ac:dyDescent="0.2">
      <c r="A630" s="95">
        <f t="shared" si="9"/>
        <v>620</v>
      </c>
      <c r="B630" s="175" t="str">
        <f>IFERROR(VLOOKUP(A630,Wallet!B:E,4,0),"")</f>
        <v/>
      </c>
      <c r="C630" s="168"/>
      <c r="D630" s="175" t="str">
        <f>IFERROR(VLOOKUP($A630,Wallet!$F:H,3,0),"")</f>
        <v/>
      </c>
      <c r="E630" s="168"/>
      <c r="F630" s="175" t="str">
        <f>IFERROR(VLOOKUP($A630,Wallet!$F:J,4,0),"")</f>
        <v/>
      </c>
      <c r="G630" s="95"/>
    </row>
    <row r="631" spans="1:7" ht="15.75" customHeight="1" x14ac:dyDescent="0.2">
      <c r="A631" s="95">
        <f t="shared" si="9"/>
        <v>621</v>
      </c>
      <c r="B631" s="175" t="str">
        <f>IFERROR(VLOOKUP(A631,Wallet!B:E,4,0),"")</f>
        <v/>
      </c>
      <c r="C631" s="168"/>
      <c r="D631" s="175" t="str">
        <f>IFERROR(VLOOKUP($A631,Wallet!$F:H,3,0),"")</f>
        <v/>
      </c>
      <c r="E631" s="168"/>
      <c r="F631" s="175" t="str">
        <f>IFERROR(VLOOKUP($A631,Wallet!$F:J,4,0),"")</f>
        <v/>
      </c>
      <c r="G631" s="95"/>
    </row>
    <row r="632" spans="1:7" ht="15.75" customHeight="1" x14ac:dyDescent="0.2">
      <c r="A632" s="95">
        <f t="shared" si="9"/>
        <v>622</v>
      </c>
      <c r="B632" s="175" t="str">
        <f>IFERROR(VLOOKUP(A632,Wallet!B:E,4,0),"")</f>
        <v/>
      </c>
      <c r="C632" s="168"/>
      <c r="D632" s="175" t="str">
        <f>IFERROR(VLOOKUP($A632,Wallet!$F:H,3,0),"")</f>
        <v/>
      </c>
      <c r="E632" s="168"/>
      <c r="F632" s="175" t="str">
        <f>IFERROR(VLOOKUP($A632,Wallet!$F:J,4,0),"")</f>
        <v/>
      </c>
      <c r="G632" s="95"/>
    </row>
    <row r="633" spans="1:7" ht="15.75" customHeight="1" x14ac:dyDescent="0.2">
      <c r="A633" s="95">
        <f t="shared" si="9"/>
        <v>623</v>
      </c>
      <c r="B633" s="175" t="str">
        <f>IFERROR(VLOOKUP(A633,Wallet!B:E,4,0),"")</f>
        <v/>
      </c>
      <c r="C633" s="168"/>
      <c r="D633" s="175" t="str">
        <f>IFERROR(VLOOKUP($A633,Wallet!$F:H,3,0),"")</f>
        <v/>
      </c>
      <c r="E633" s="168"/>
      <c r="F633" s="175" t="str">
        <f>IFERROR(VLOOKUP($A633,Wallet!$F:J,4,0),"")</f>
        <v/>
      </c>
      <c r="G633" s="95"/>
    </row>
    <row r="634" spans="1:7" ht="15.75" customHeight="1" x14ac:dyDescent="0.2">
      <c r="A634" s="95">
        <f t="shared" si="9"/>
        <v>624</v>
      </c>
      <c r="B634" s="175" t="str">
        <f>IFERROR(VLOOKUP(A634,Wallet!B:E,4,0),"")</f>
        <v/>
      </c>
      <c r="C634" s="168"/>
      <c r="D634" s="175" t="str">
        <f>IFERROR(VLOOKUP($A634,Wallet!$F:H,3,0),"")</f>
        <v/>
      </c>
      <c r="E634" s="168"/>
      <c r="F634" s="175" t="str">
        <f>IFERROR(VLOOKUP($A634,Wallet!$F:J,4,0),"")</f>
        <v/>
      </c>
      <c r="G634" s="95"/>
    </row>
    <row r="635" spans="1:7" ht="15.75" customHeight="1" x14ac:dyDescent="0.2">
      <c r="A635" s="95">
        <f t="shared" si="9"/>
        <v>625</v>
      </c>
      <c r="B635" s="175" t="str">
        <f>IFERROR(VLOOKUP(A635,Wallet!B:E,4,0),"")</f>
        <v/>
      </c>
      <c r="C635" s="168"/>
      <c r="D635" s="175" t="str">
        <f>IFERROR(VLOOKUP($A635,Wallet!$F:H,3,0),"")</f>
        <v/>
      </c>
      <c r="E635" s="168"/>
      <c r="F635" s="175" t="str">
        <f>IFERROR(VLOOKUP($A635,Wallet!$F:J,4,0),"")</f>
        <v/>
      </c>
      <c r="G635" s="95"/>
    </row>
    <row r="636" spans="1:7" ht="15.75" customHeight="1" x14ac:dyDescent="0.2">
      <c r="A636" s="95">
        <f t="shared" si="9"/>
        <v>626</v>
      </c>
      <c r="B636" s="175" t="str">
        <f>IFERROR(VLOOKUP(A636,Wallet!B:E,4,0),"")</f>
        <v/>
      </c>
      <c r="C636" s="168"/>
      <c r="D636" s="175" t="str">
        <f>IFERROR(VLOOKUP($A636,Wallet!$F:H,3,0),"")</f>
        <v/>
      </c>
      <c r="E636" s="168"/>
      <c r="F636" s="175" t="str">
        <f>IFERROR(VLOOKUP($A636,Wallet!$F:J,4,0),"")</f>
        <v/>
      </c>
      <c r="G636" s="95"/>
    </row>
    <row r="637" spans="1:7" ht="15.75" customHeight="1" x14ac:dyDescent="0.2">
      <c r="A637" s="95">
        <f t="shared" si="9"/>
        <v>627</v>
      </c>
      <c r="B637" s="175" t="str">
        <f>IFERROR(VLOOKUP(A637,Wallet!B:E,4,0),"")</f>
        <v/>
      </c>
      <c r="C637" s="168"/>
      <c r="D637" s="175" t="str">
        <f>IFERROR(VLOOKUP($A637,Wallet!$F:H,3,0),"")</f>
        <v/>
      </c>
      <c r="E637" s="168"/>
      <c r="F637" s="175" t="str">
        <f>IFERROR(VLOOKUP($A637,Wallet!$F:J,4,0),"")</f>
        <v/>
      </c>
      <c r="G637" s="95"/>
    </row>
    <row r="638" spans="1:7" ht="15.75" customHeight="1" x14ac:dyDescent="0.2">
      <c r="A638" s="95">
        <f t="shared" si="9"/>
        <v>628</v>
      </c>
      <c r="B638" s="175" t="str">
        <f>IFERROR(VLOOKUP(A638,Wallet!B:E,4,0),"")</f>
        <v/>
      </c>
      <c r="C638" s="168"/>
      <c r="D638" s="175" t="str">
        <f>IFERROR(VLOOKUP($A638,Wallet!$F:H,3,0),"")</f>
        <v/>
      </c>
      <c r="E638" s="168"/>
      <c r="F638" s="175" t="str">
        <f>IFERROR(VLOOKUP($A638,Wallet!$F:J,4,0),"")</f>
        <v/>
      </c>
      <c r="G638" s="95"/>
    </row>
    <row r="639" spans="1:7" ht="15.75" customHeight="1" x14ac:dyDescent="0.2">
      <c r="A639" s="95">
        <f t="shared" si="9"/>
        <v>629</v>
      </c>
      <c r="B639" s="175" t="str">
        <f>IFERROR(VLOOKUP(A639,Wallet!B:E,4,0),"")</f>
        <v/>
      </c>
      <c r="C639" s="168"/>
      <c r="D639" s="175" t="str">
        <f>IFERROR(VLOOKUP($A639,Wallet!$F:H,3,0),"")</f>
        <v/>
      </c>
      <c r="E639" s="168"/>
      <c r="F639" s="175" t="str">
        <f>IFERROR(VLOOKUP($A639,Wallet!$F:J,4,0),"")</f>
        <v/>
      </c>
      <c r="G639" s="95"/>
    </row>
    <row r="640" spans="1:7" ht="15.75" customHeight="1" x14ac:dyDescent="0.2">
      <c r="A640" s="95">
        <f t="shared" si="9"/>
        <v>630</v>
      </c>
      <c r="B640" s="175" t="str">
        <f>IFERROR(VLOOKUP(A640,Wallet!B:E,4,0),"")</f>
        <v/>
      </c>
      <c r="C640" s="168"/>
      <c r="D640" s="175" t="str">
        <f>IFERROR(VLOOKUP($A640,Wallet!$F:H,3,0),"")</f>
        <v/>
      </c>
      <c r="E640" s="168"/>
      <c r="F640" s="175" t="str">
        <f>IFERROR(VLOOKUP($A640,Wallet!$F:J,4,0),"")</f>
        <v/>
      </c>
      <c r="G640" s="95"/>
    </row>
    <row r="641" spans="1:7" ht="15.75" customHeight="1" x14ac:dyDescent="0.2">
      <c r="A641" s="95">
        <f t="shared" si="9"/>
        <v>631</v>
      </c>
      <c r="B641" s="175" t="str">
        <f>IFERROR(VLOOKUP(A641,Wallet!B:E,4,0),"")</f>
        <v/>
      </c>
      <c r="C641" s="168"/>
      <c r="D641" s="175" t="str">
        <f>IFERROR(VLOOKUP($A641,Wallet!$F:H,3,0),"")</f>
        <v/>
      </c>
      <c r="E641" s="168"/>
      <c r="F641" s="175" t="str">
        <f>IFERROR(VLOOKUP($A641,Wallet!$F:J,4,0),"")</f>
        <v/>
      </c>
      <c r="G641" s="95"/>
    </row>
    <row r="642" spans="1:7" ht="15.75" customHeight="1" x14ac:dyDescent="0.2">
      <c r="A642" s="95">
        <f t="shared" si="9"/>
        <v>632</v>
      </c>
      <c r="B642" s="175" t="str">
        <f>IFERROR(VLOOKUP(A642,Wallet!B:E,4,0),"")</f>
        <v/>
      </c>
      <c r="C642" s="168"/>
      <c r="D642" s="175" t="str">
        <f>IFERROR(VLOOKUP($A642,Wallet!$F:H,3,0),"")</f>
        <v/>
      </c>
      <c r="E642" s="168"/>
      <c r="F642" s="175" t="str">
        <f>IFERROR(VLOOKUP($A642,Wallet!$F:J,4,0),"")</f>
        <v/>
      </c>
      <c r="G642" s="95"/>
    </row>
    <row r="643" spans="1:7" ht="15.75" customHeight="1" x14ac:dyDescent="0.2">
      <c r="A643" s="95">
        <f t="shared" si="9"/>
        <v>633</v>
      </c>
      <c r="B643" s="175" t="str">
        <f>IFERROR(VLOOKUP(A643,Wallet!B:E,4,0),"")</f>
        <v/>
      </c>
      <c r="C643" s="168"/>
      <c r="D643" s="175" t="str">
        <f>IFERROR(VLOOKUP($A643,Wallet!$F:H,3,0),"")</f>
        <v/>
      </c>
      <c r="E643" s="168"/>
      <c r="F643" s="175" t="str">
        <f>IFERROR(VLOOKUP($A643,Wallet!$F:J,4,0),"")</f>
        <v/>
      </c>
      <c r="G643" s="95"/>
    </row>
    <row r="644" spans="1:7" ht="15.75" customHeight="1" x14ac:dyDescent="0.2">
      <c r="A644" s="95">
        <f t="shared" si="9"/>
        <v>634</v>
      </c>
      <c r="B644" s="175" t="str">
        <f>IFERROR(VLOOKUP(A644,Wallet!B:E,4,0),"")</f>
        <v/>
      </c>
      <c r="C644" s="168"/>
      <c r="D644" s="175" t="str">
        <f>IFERROR(VLOOKUP($A644,Wallet!$F:H,3,0),"")</f>
        <v/>
      </c>
      <c r="E644" s="168"/>
      <c r="F644" s="175" t="str">
        <f>IFERROR(VLOOKUP($A644,Wallet!$F:J,4,0),"")</f>
        <v/>
      </c>
      <c r="G644" s="95"/>
    </row>
    <row r="645" spans="1:7" ht="15.75" customHeight="1" x14ac:dyDescent="0.2">
      <c r="A645" s="95">
        <f t="shared" si="9"/>
        <v>635</v>
      </c>
      <c r="B645" s="175" t="str">
        <f>IFERROR(VLOOKUP(A645,Wallet!B:E,4,0),"")</f>
        <v/>
      </c>
      <c r="C645" s="168"/>
      <c r="D645" s="175" t="str">
        <f>IFERROR(VLOOKUP($A645,Wallet!$F:H,3,0),"")</f>
        <v/>
      </c>
      <c r="E645" s="168"/>
      <c r="F645" s="175" t="str">
        <f>IFERROR(VLOOKUP($A645,Wallet!$F:J,4,0),"")</f>
        <v/>
      </c>
      <c r="G645" s="95"/>
    </row>
    <row r="646" spans="1:7" ht="15.75" customHeight="1" x14ac:dyDescent="0.2">
      <c r="A646" s="95">
        <f t="shared" si="9"/>
        <v>636</v>
      </c>
      <c r="B646" s="175" t="str">
        <f>IFERROR(VLOOKUP(A646,Wallet!B:E,4,0),"")</f>
        <v/>
      </c>
      <c r="C646" s="168"/>
      <c r="D646" s="175" t="str">
        <f>IFERROR(VLOOKUP($A646,Wallet!$F:H,3,0),"")</f>
        <v/>
      </c>
      <c r="E646" s="168"/>
      <c r="F646" s="175" t="str">
        <f>IFERROR(VLOOKUP($A646,Wallet!$F:J,4,0),"")</f>
        <v/>
      </c>
      <c r="G646" s="95"/>
    </row>
    <row r="647" spans="1:7" ht="15.75" customHeight="1" x14ac:dyDescent="0.2">
      <c r="A647" s="95">
        <f t="shared" si="9"/>
        <v>637</v>
      </c>
      <c r="B647" s="175" t="str">
        <f>IFERROR(VLOOKUP(A647,Wallet!B:E,4,0),"")</f>
        <v/>
      </c>
      <c r="C647" s="168"/>
      <c r="D647" s="175" t="str">
        <f>IFERROR(VLOOKUP($A647,Wallet!$F:H,3,0),"")</f>
        <v/>
      </c>
      <c r="E647" s="168"/>
      <c r="F647" s="175" t="str">
        <f>IFERROR(VLOOKUP($A647,Wallet!$F:J,4,0),"")</f>
        <v/>
      </c>
      <c r="G647" s="95"/>
    </row>
    <row r="648" spans="1:7" ht="15.75" customHeight="1" x14ac:dyDescent="0.2">
      <c r="A648" s="95">
        <f t="shared" si="9"/>
        <v>638</v>
      </c>
      <c r="B648" s="175" t="str">
        <f>IFERROR(VLOOKUP(A648,Wallet!B:E,4,0),"")</f>
        <v/>
      </c>
      <c r="C648" s="168"/>
      <c r="D648" s="175" t="str">
        <f>IFERROR(VLOOKUP($A648,Wallet!$F:H,3,0),"")</f>
        <v/>
      </c>
      <c r="E648" s="168"/>
      <c r="F648" s="175" t="str">
        <f>IFERROR(VLOOKUP($A648,Wallet!$F:J,4,0),"")</f>
        <v/>
      </c>
      <c r="G648" s="95"/>
    </row>
    <row r="649" spans="1:7" ht="15.75" customHeight="1" x14ac:dyDescent="0.2">
      <c r="A649" s="95">
        <f t="shared" si="9"/>
        <v>639</v>
      </c>
      <c r="B649" s="175" t="str">
        <f>IFERROR(VLOOKUP(A649,Wallet!B:E,4,0),"")</f>
        <v/>
      </c>
      <c r="C649" s="168"/>
      <c r="D649" s="175" t="str">
        <f>IFERROR(VLOOKUP($A649,Wallet!$F:H,3,0),"")</f>
        <v/>
      </c>
      <c r="E649" s="168"/>
      <c r="F649" s="175" t="str">
        <f>IFERROR(VLOOKUP($A649,Wallet!$F:J,4,0),"")</f>
        <v/>
      </c>
      <c r="G649" s="95"/>
    </row>
    <row r="650" spans="1:7" ht="15.75" customHeight="1" x14ac:dyDescent="0.2">
      <c r="A650" s="95">
        <f t="shared" si="9"/>
        <v>640</v>
      </c>
      <c r="B650" s="175" t="str">
        <f>IFERROR(VLOOKUP(A650,Wallet!B:E,4,0),"")</f>
        <v/>
      </c>
      <c r="C650" s="168"/>
      <c r="D650" s="175" t="str">
        <f>IFERROR(VLOOKUP($A650,Wallet!$F:H,3,0),"")</f>
        <v/>
      </c>
      <c r="E650" s="168"/>
      <c r="F650" s="175" t="str">
        <f>IFERROR(VLOOKUP($A650,Wallet!$F:J,4,0),"")</f>
        <v/>
      </c>
      <c r="G650" s="95"/>
    </row>
    <row r="651" spans="1:7" ht="15.75" customHeight="1" x14ac:dyDescent="0.2">
      <c r="A651" s="95">
        <f t="shared" si="9"/>
        <v>641</v>
      </c>
      <c r="B651" s="175" t="str">
        <f>IFERROR(VLOOKUP(A651,Wallet!B:E,4,0),"")</f>
        <v/>
      </c>
      <c r="C651" s="168"/>
      <c r="D651" s="175" t="str">
        <f>IFERROR(VLOOKUP($A651,Wallet!$F:H,3,0),"")</f>
        <v/>
      </c>
      <c r="E651" s="168"/>
      <c r="F651" s="175" t="str">
        <f>IFERROR(VLOOKUP($A651,Wallet!$F:J,4,0),"")</f>
        <v/>
      </c>
      <c r="G651" s="95"/>
    </row>
    <row r="652" spans="1:7" ht="15.75" customHeight="1" x14ac:dyDescent="0.2">
      <c r="A652" s="95">
        <f t="shared" si="9"/>
        <v>642</v>
      </c>
      <c r="B652" s="175" t="str">
        <f>IFERROR(VLOOKUP(A652,Wallet!B:E,4,0),"")</f>
        <v/>
      </c>
      <c r="C652" s="168"/>
      <c r="D652" s="175" t="str">
        <f>IFERROR(VLOOKUP($A652,Wallet!$F:H,3,0),"")</f>
        <v/>
      </c>
      <c r="E652" s="168"/>
      <c r="F652" s="175" t="str">
        <f>IFERROR(VLOOKUP($A652,Wallet!$F:J,4,0),"")</f>
        <v/>
      </c>
      <c r="G652" s="95"/>
    </row>
    <row r="653" spans="1:7" ht="15.75" customHeight="1" x14ac:dyDescent="0.2">
      <c r="A653" s="95">
        <f t="shared" ref="A653:A716" si="10">1+A652</f>
        <v>643</v>
      </c>
      <c r="B653" s="175" t="str">
        <f>IFERROR(VLOOKUP(A653,Wallet!B:E,4,0),"")</f>
        <v/>
      </c>
      <c r="C653" s="168"/>
      <c r="D653" s="175" t="str">
        <f>IFERROR(VLOOKUP($A653,Wallet!$F:H,3,0),"")</f>
        <v/>
      </c>
      <c r="E653" s="168"/>
      <c r="F653" s="175" t="str">
        <f>IFERROR(VLOOKUP($A653,Wallet!$F:J,4,0),"")</f>
        <v/>
      </c>
      <c r="G653" s="95"/>
    </row>
    <row r="654" spans="1:7" ht="15.75" customHeight="1" x14ac:dyDescent="0.2">
      <c r="A654" s="95">
        <f t="shared" si="10"/>
        <v>644</v>
      </c>
      <c r="B654" s="175" t="str">
        <f>IFERROR(VLOOKUP(A654,Wallet!B:E,4,0),"")</f>
        <v/>
      </c>
      <c r="C654" s="168"/>
      <c r="D654" s="175" t="str">
        <f>IFERROR(VLOOKUP($A654,Wallet!$F:H,3,0),"")</f>
        <v/>
      </c>
      <c r="E654" s="168"/>
      <c r="F654" s="175" t="str">
        <f>IFERROR(VLOOKUP($A654,Wallet!$F:J,4,0),"")</f>
        <v/>
      </c>
      <c r="G654" s="95"/>
    </row>
    <row r="655" spans="1:7" ht="15.75" customHeight="1" x14ac:dyDescent="0.2">
      <c r="A655" s="95">
        <f t="shared" si="10"/>
        <v>645</v>
      </c>
      <c r="B655" s="175" t="str">
        <f>IFERROR(VLOOKUP(A655,Wallet!B:E,4,0),"")</f>
        <v/>
      </c>
      <c r="C655" s="168"/>
      <c r="D655" s="175" t="str">
        <f>IFERROR(VLOOKUP($A655,Wallet!$F:H,3,0),"")</f>
        <v/>
      </c>
      <c r="E655" s="168"/>
      <c r="F655" s="175" t="str">
        <f>IFERROR(VLOOKUP($A655,Wallet!$F:J,4,0),"")</f>
        <v/>
      </c>
      <c r="G655" s="95"/>
    </row>
    <row r="656" spans="1:7" ht="15.75" customHeight="1" x14ac:dyDescent="0.2">
      <c r="A656" s="95">
        <f t="shared" si="10"/>
        <v>646</v>
      </c>
      <c r="B656" s="175" t="str">
        <f>IFERROR(VLOOKUP(A656,Wallet!B:E,4,0),"")</f>
        <v/>
      </c>
      <c r="C656" s="168"/>
      <c r="D656" s="175" t="str">
        <f>IFERROR(VLOOKUP($A656,Wallet!$F:H,3,0),"")</f>
        <v/>
      </c>
      <c r="E656" s="168"/>
      <c r="F656" s="175" t="str">
        <f>IFERROR(VLOOKUP($A656,Wallet!$F:J,4,0),"")</f>
        <v/>
      </c>
      <c r="G656" s="95"/>
    </row>
    <row r="657" spans="1:7" ht="15.75" customHeight="1" x14ac:dyDescent="0.2">
      <c r="A657" s="95">
        <f t="shared" si="10"/>
        <v>647</v>
      </c>
      <c r="B657" s="175" t="str">
        <f>IFERROR(VLOOKUP(A657,Wallet!B:E,4,0),"")</f>
        <v/>
      </c>
      <c r="C657" s="168"/>
      <c r="D657" s="175" t="str">
        <f>IFERROR(VLOOKUP($A657,Wallet!$F:H,3,0),"")</f>
        <v/>
      </c>
      <c r="E657" s="168"/>
      <c r="F657" s="175" t="str">
        <f>IFERROR(VLOOKUP($A657,Wallet!$F:J,4,0),"")</f>
        <v/>
      </c>
      <c r="G657" s="95"/>
    </row>
    <row r="658" spans="1:7" ht="15.75" customHeight="1" x14ac:dyDescent="0.2">
      <c r="A658" s="95">
        <f t="shared" si="10"/>
        <v>648</v>
      </c>
      <c r="B658" s="175" t="str">
        <f>IFERROR(VLOOKUP(A658,Wallet!B:E,4,0),"")</f>
        <v/>
      </c>
      <c r="C658" s="168"/>
      <c r="D658" s="175" t="str">
        <f>IFERROR(VLOOKUP($A658,Wallet!$F:H,3,0),"")</f>
        <v/>
      </c>
      <c r="E658" s="168"/>
      <c r="F658" s="175" t="str">
        <f>IFERROR(VLOOKUP($A658,Wallet!$F:J,4,0),"")</f>
        <v/>
      </c>
      <c r="G658" s="95"/>
    </row>
    <row r="659" spans="1:7" ht="15.75" customHeight="1" x14ac:dyDescent="0.2">
      <c r="A659" s="95">
        <f t="shared" si="10"/>
        <v>649</v>
      </c>
      <c r="B659" s="175" t="str">
        <f>IFERROR(VLOOKUP(A659,Wallet!B:E,4,0),"")</f>
        <v/>
      </c>
      <c r="C659" s="168"/>
      <c r="D659" s="175" t="str">
        <f>IFERROR(VLOOKUP($A659,Wallet!$F:H,3,0),"")</f>
        <v/>
      </c>
      <c r="E659" s="168"/>
      <c r="F659" s="175" t="str">
        <f>IFERROR(VLOOKUP($A659,Wallet!$F:J,4,0),"")</f>
        <v/>
      </c>
      <c r="G659" s="95"/>
    </row>
    <row r="660" spans="1:7" ht="15.75" customHeight="1" x14ac:dyDescent="0.2">
      <c r="A660" s="95">
        <f t="shared" si="10"/>
        <v>650</v>
      </c>
      <c r="B660" s="175" t="str">
        <f>IFERROR(VLOOKUP(A660,Wallet!B:E,4,0),"")</f>
        <v/>
      </c>
      <c r="C660" s="168"/>
      <c r="D660" s="175" t="str">
        <f>IFERROR(VLOOKUP($A660,Wallet!$F:H,3,0),"")</f>
        <v/>
      </c>
      <c r="E660" s="168"/>
      <c r="F660" s="175" t="str">
        <f>IFERROR(VLOOKUP($A660,Wallet!$F:J,4,0),"")</f>
        <v/>
      </c>
      <c r="G660" s="95"/>
    </row>
    <row r="661" spans="1:7" ht="15.75" customHeight="1" x14ac:dyDescent="0.2">
      <c r="A661" s="95">
        <f t="shared" si="10"/>
        <v>651</v>
      </c>
      <c r="B661" s="175" t="str">
        <f>IFERROR(VLOOKUP(A661,Wallet!B:E,4,0),"")</f>
        <v/>
      </c>
      <c r="C661" s="168"/>
      <c r="D661" s="175" t="str">
        <f>IFERROR(VLOOKUP($A661,Wallet!$F:H,3,0),"")</f>
        <v/>
      </c>
      <c r="E661" s="168"/>
      <c r="F661" s="175" t="str">
        <f>IFERROR(VLOOKUP($A661,Wallet!$F:J,4,0),"")</f>
        <v/>
      </c>
      <c r="G661" s="95"/>
    </row>
    <row r="662" spans="1:7" ht="15.75" customHeight="1" x14ac:dyDescent="0.2">
      <c r="A662" s="95">
        <f t="shared" si="10"/>
        <v>652</v>
      </c>
      <c r="B662" s="175" t="str">
        <f>IFERROR(VLOOKUP(A662,Wallet!B:E,4,0),"")</f>
        <v/>
      </c>
      <c r="C662" s="168"/>
      <c r="D662" s="175" t="str">
        <f>IFERROR(VLOOKUP($A662,Wallet!$F:H,3,0),"")</f>
        <v/>
      </c>
      <c r="E662" s="168"/>
      <c r="F662" s="175" t="str">
        <f>IFERROR(VLOOKUP($A662,Wallet!$F:J,4,0),"")</f>
        <v/>
      </c>
      <c r="G662" s="95"/>
    </row>
    <row r="663" spans="1:7" ht="15.75" customHeight="1" x14ac:dyDescent="0.2">
      <c r="A663" s="95">
        <f t="shared" si="10"/>
        <v>653</v>
      </c>
      <c r="B663" s="175" t="str">
        <f>IFERROR(VLOOKUP(A663,Wallet!B:E,4,0),"")</f>
        <v/>
      </c>
      <c r="C663" s="168"/>
      <c r="D663" s="175" t="str">
        <f>IFERROR(VLOOKUP($A663,Wallet!$F:H,3,0),"")</f>
        <v/>
      </c>
      <c r="E663" s="168"/>
      <c r="F663" s="175" t="str">
        <f>IFERROR(VLOOKUP($A663,Wallet!$F:J,4,0),"")</f>
        <v/>
      </c>
      <c r="G663" s="95"/>
    </row>
    <row r="664" spans="1:7" ht="15.75" customHeight="1" x14ac:dyDescent="0.2">
      <c r="A664" s="95">
        <f t="shared" si="10"/>
        <v>654</v>
      </c>
      <c r="B664" s="175" t="str">
        <f>IFERROR(VLOOKUP(A664,Wallet!B:E,4,0),"")</f>
        <v/>
      </c>
      <c r="C664" s="168"/>
      <c r="D664" s="175" t="str">
        <f>IFERROR(VLOOKUP($A664,Wallet!$F:H,3,0),"")</f>
        <v/>
      </c>
      <c r="E664" s="168"/>
      <c r="F664" s="175" t="str">
        <f>IFERROR(VLOOKUP($A664,Wallet!$F:J,4,0),"")</f>
        <v/>
      </c>
      <c r="G664" s="95"/>
    </row>
    <row r="665" spans="1:7" ht="15.75" customHeight="1" x14ac:dyDescent="0.2">
      <c r="A665" s="95">
        <f t="shared" si="10"/>
        <v>655</v>
      </c>
      <c r="B665" s="175" t="str">
        <f>IFERROR(VLOOKUP(A665,Wallet!B:E,4,0),"")</f>
        <v/>
      </c>
      <c r="C665" s="168"/>
      <c r="D665" s="175" t="str">
        <f>IFERROR(VLOOKUP($A665,Wallet!$F:H,3,0),"")</f>
        <v/>
      </c>
      <c r="E665" s="168"/>
      <c r="F665" s="175" t="str">
        <f>IFERROR(VLOOKUP($A665,Wallet!$F:J,4,0),"")</f>
        <v/>
      </c>
      <c r="G665" s="95"/>
    </row>
    <row r="666" spans="1:7" ht="15.75" customHeight="1" x14ac:dyDescent="0.2">
      <c r="A666" s="95">
        <f t="shared" si="10"/>
        <v>656</v>
      </c>
      <c r="B666" s="175" t="str">
        <f>IFERROR(VLOOKUP(A666,Wallet!B:E,4,0),"")</f>
        <v/>
      </c>
      <c r="C666" s="168"/>
      <c r="D666" s="175" t="str">
        <f>IFERROR(VLOOKUP($A666,Wallet!$F:H,3,0),"")</f>
        <v/>
      </c>
      <c r="E666" s="168"/>
      <c r="F666" s="175" t="str">
        <f>IFERROR(VLOOKUP($A666,Wallet!$F:J,4,0),"")</f>
        <v/>
      </c>
      <c r="G666" s="95"/>
    </row>
    <row r="667" spans="1:7" ht="15.75" customHeight="1" x14ac:dyDescent="0.2">
      <c r="A667" s="95">
        <f t="shared" si="10"/>
        <v>657</v>
      </c>
      <c r="B667" s="175" t="str">
        <f>IFERROR(VLOOKUP(A667,Wallet!B:E,4,0),"")</f>
        <v/>
      </c>
      <c r="C667" s="168"/>
      <c r="D667" s="175" t="str">
        <f>IFERROR(VLOOKUP($A667,Wallet!$F:H,3,0),"")</f>
        <v/>
      </c>
      <c r="E667" s="168"/>
      <c r="F667" s="175" t="str">
        <f>IFERROR(VLOOKUP($A667,Wallet!$F:J,4,0),"")</f>
        <v/>
      </c>
      <c r="G667" s="95"/>
    </row>
    <row r="668" spans="1:7" ht="15.75" customHeight="1" x14ac:dyDescent="0.2">
      <c r="A668" s="95">
        <f t="shared" si="10"/>
        <v>658</v>
      </c>
      <c r="B668" s="175" t="str">
        <f>IFERROR(VLOOKUP(A668,Wallet!B:E,4,0),"")</f>
        <v/>
      </c>
      <c r="C668" s="168"/>
      <c r="D668" s="175" t="str">
        <f>IFERROR(VLOOKUP($A668,Wallet!$F:H,3,0),"")</f>
        <v/>
      </c>
      <c r="E668" s="168"/>
      <c r="F668" s="175" t="str">
        <f>IFERROR(VLOOKUP($A668,Wallet!$F:J,4,0),"")</f>
        <v/>
      </c>
      <c r="G668" s="95"/>
    </row>
    <row r="669" spans="1:7" ht="15.75" customHeight="1" x14ac:dyDescent="0.2">
      <c r="A669" s="95">
        <f t="shared" si="10"/>
        <v>659</v>
      </c>
      <c r="B669" s="175" t="str">
        <f>IFERROR(VLOOKUP(A669,Wallet!B:E,4,0),"")</f>
        <v/>
      </c>
      <c r="C669" s="168"/>
      <c r="D669" s="175" t="str">
        <f>IFERROR(VLOOKUP($A669,Wallet!$F:H,3,0),"")</f>
        <v/>
      </c>
      <c r="E669" s="168"/>
      <c r="F669" s="175" t="str">
        <f>IFERROR(VLOOKUP($A669,Wallet!$F:J,4,0),"")</f>
        <v/>
      </c>
      <c r="G669" s="95"/>
    </row>
    <row r="670" spans="1:7" ht="15.75" customHeight="1" x14ac:dyDescent="0.2">
      <c r="A670" s="95">
        <f t="shared" si="10"/>
        <v>660</v>
      </c>
      <c r="B670" s="175" t="str">
        <f>IFERROR(VLOOKUP(A670,Wallet!B:E,4,0),"")</f>
        <v/>
      </c>
      <c r="C670" s="168"/>
      <c r="D670" s="175" t="str">
        <f>IFERROR(VLOOKUP($A670,Wallet!$F:H,3,0),"")</f>
        <v/>
      </c>
      <c r="E670" s="168"/>
      <c r="F670" s="175" t="str">
        <f>IFERROR(VLOOKUP($A670,Wallet!$F:J,4,0),"")</f>
        <v/>
      </c>
      <c r="G670" s="95"/>
    </row>
    <row r="671" spans="1:7" ht="15.75" customHeight="1" x14ac:dyDescent="0.2">
      <c r="A671" s="95">
        <f t="shared" si="10"/>
        <v>661</v>
      </c>
      <c r="B671" s="175" t="str">
        <f>IFERROR(VLOOKUP(A671,Wallet!B:E,4,0),"")</f>
        <v/>
      </c>
      <c r="C671" s="168"/>
      <c r="D671" s="175" t="str">
        <f>IFERROR(VLOOKUP($A671,Wallet!$F:H,3,0),"")</f>
        <v/>
      </c>
      <c r="E671" s="168"/>
      <c r="F671" s="175" t="str">
        <f>IFERROR(VLOOKUP($A671,Wallet!$F:J,4,0),"")</f>
        <v/>
      </c>
      <c r="G671" s="95"/>
    </row>
    <row r="672" spans="1:7" ht="15.75" customHeight="1" x14ac:dyDescent="0.2">
      <c r="A672" s="95">
        <f t="shared" si="10"/>
        <v>662</v>
      </c>
      <c r="B672" s="175" t="str">
        <f>IFERROR(VLOOKUP(A672,Wallet!B:E,4,0),"")</f>
        <v/>
      </c>
      <c r="C672" s="168"/>
      <c r="D672" s="175" t="str">
        <f>IFERROR(VLOOKUP($A672,Wallet!$F:H,3,0),"")</f>
        <v/>
      </c>
      <c r="E672" s="168"/>
      <c r="F672" s="175" t="str">
        <f>IFERROR(VLOOKUP($A672,Wallet!$F:J,4,0),"")</f>
        <v/>
      </c>
      <c r="G672" s="95"/>
    </row>
    <row r="673" spans="1:7" ht="15.75" customHeight="1" x14ac:dyDescent="0.2">
      <c r="A673" s="95">
        <f t="shared" si="10"/>
        <v>663</v>
      </c>
      <c r="B673" s="175" t="str">
        <f>IFERROR(VLOOKUP(A673,Wallet!B:E,4,0),"")</f>
        <v/>
      </c>
      <c r="C673" s="168"/>
      <c r="D673" s="175" t="str">
        <f>IFERROR(VLOOKUP($A673,Wallet!$F:H,3,0),"")</f>
        <v/>
      </c>
      <c r="E673" s="168"/>
      <c r="F673" s="175" t="str">
        <f>IFERROR(VLOOKUP($A673,Wallet!$F:J,4,0),"")</f>
        <v/>
      </c>
      <c r="G673" s="95"/>
    </row>
    <row r="674" spans="1:7" ht="15.75" customHeight="1" x14ac:dyDescent="0.2">
      <c r="A674" s="95">
        <f t="shared" si="10"/>
        <v>664</v>
      </c>
      <c r="B674" s="175" t="str">
        <f>IFERROR(VLOOKUP(A674,Wallet!B:E,4,0),"")</f>
        <v/>
      </c>
      <c r="C674" s="168"/>
      <c r="D674" s="175" t="str">
        <f>IFERROR(VLOOKUP($A674,Wallet!$F:H,3,0),"")</f>
        <v/>
      </c>
      <c r="E674" s="168"/>
      <c r="F674" s="175" t="str">
        <f>IFERROR(VLOOKUP($A674,Wallet!$F:J,4,0),"")</f>
        <v/>
      </c>
      <c r="G674" s="95"/>
    </row>
    <row r="675" spans="1:7" ht="15.75" customHeight="1" x14ac:dyDescent="0.2">
      <c r="A675" s="95">
        <f t="shared" si="10"/>
        <v>665</v>
      </c>
      <c r="B675" s="175" t="str">
        <f>IFERROR(VLOOKUP(A675,Wallet!B:E,4,0),"")</f>
        <v/>
      </c>
      <c r="C675" s="168"/>
      <c r="D675" s="175" t="str">
        <f>IFERROR(VLOOKUP($A675,Wallet!$F:H,3,0),"")</f>
        <v/>
      </c>
      <c r="E675" s="168"/>
      <c r="F675" s="175" t="str">
        <f>IFERROR(VLOOKUP($A675,Wallet!$F:J,4,0),"")</f>
        <v/>
      </c>
      <c r="G675" s="95"/>
    </row>
    <row r="676" spans="1:7" ht="15.75" customHeight="1" x14ac:dyDescent="0.2">
      <c r="A676" s="95">
        <f t="shared" si="10"/>
        <v>666</v>
      </c>
      <c r="B676" s="175" t="str">
        <f>IFERROR(VLOOKUP(A676,Wallet!B:E,4,0),"")</f>
        <v/>
      </c>
      <c r="C676" s="168"/>
      <c r="D676" s="175" t="str">
        <f>IFERROR(VLOOKUP($A676,Wallet!$F:H,3,0),"")</f>
        <v/>
      </c>
      <c r="E676" s="168"/>
      <c r="F676" s="175" t="str">
        <f>IFERROR(VLOOKUP($A676,Wallet!$F:J,4,0),"")</f>
        <v/>
      </c>
      <c r="G676" s="95"/>
    </row>
    <row r="677" spans="1:7" ht="15.75" customHeight="1" x14ac:dyDescent="0.2">
      <c r="A677" s="95">
        <f t="shared" si="10"/>
        <v>667</v>
      </c>
      <c r="B677" s="175" t="str">
        <f>IFERROR(VLOOKUP(A677,Wallet!B:E,4,0),"")</f>
        <v/>
      </c>
      <c r="C677" s="168"/>
      <c r="D677" s="175" t="str">
        <f>IFERROR(VLOOKUP($A677,Wallet!$F:H,3,0),"")</f>
        <v/>
      </c>
      <c r="E677" s="168"/>
      <c r="F677" s="175" t="str">
        <f>IFERROR(VLOOKUP($A677,Wallet!$F:J,4,0),"")</f>
        <v/>
      </c>
      <c r="G677" s="95"/>
    </row>
    <row r="678" spans="1:7" ht="15.75" customHeight="1" x14ac:dyDescent="0.2">
      <c r="A678" s="95">
        <f t="shared" si="10"/>
        <v>668</v>
      </c>
      <c r="B678" s="175" t="str">
        <f>IFERROR(VLOOKUP(A678,Wallet!B:E,4,0),"")</f>
        <v/>
      </c>
      <c r="C678" s="168"/>
      <c r="D678" s="175" t="str">
        <f>IFERROR(VLOOKUP($A678,Wallet!$F:H,3,0),"")</f>
        <v/>
      </c>
      <c r="E678" s="168"/>
      <c r="F678" s="175" t="str">
        <f>IFERROR(VLOOKUP($A678,Wallet!$F:J,4,0),"")</f>
        <v/>
      </c>
      <c r="G678" s="95"/>
    </row>
    <row r="679" spans="1:7" ht="15.75" customHeight="1" x14ac:dyDescent="0.2">
      <c r="A679" s="95">
        <f t="shared" si="10"/>
        <v>669</v>
      </c>
      <c r="B679" s="175" t="str">
        <f>IFERROR(VLOOKUP(A679,Wallet!B:E,4,0),"")</f>
        <v/>
      </c>
      <c r="C679" s="168"/>
      <c r="D679" s="175" t="str">
        <f>IFERROR(VLOOKUP($A679,Wallet!$F:H,3,0),"")</f>
        <v/>
      </c>
      <c r="E679" s="168"/>
      <c r="F679" s="175" t="str">
        <f>IFERROR(VLOOKUP($A679,Wallet!$F:J,4,0),"")</f>
        <v/>
      </c>
      <c r="G679" s="95"/>
    </row>
    <row r="680" spans="1:7" ht="15.75" customHeight="1" x14ac:dyDescent="0.2">
      <c r="A680" s="95">
        <f t="shared" si="10"/>
        <v>670</v>
      </c>
      <c r="B680" s="175" t="str">
        <f>IFERROR(VLOOKUP(A680,Wallet!B:E,4,0),"")</f>
        <v/>
      </c>
      <c r="C680" s="168"/>
      <c r="D680" s="175" t="str">
        <f>IFERROR(VLOOKUP($A680,Wallet!$F:H,3,0),"")</f>
        <v/>
      </c>
      <c r="E680" s="168"/>
      <c r="F680" s="175" t="str">
        <f>IFERROR(VLOOKUP($A680,Wallet!$F:J,4,0),"")</f>
        <v/>
      </c>
      <c r="G680" s="95"/>
    </row>
    <row r="681" spans="1:7" ht="15.75" customHeight="1" x14ac:dyDescent="0.2">
      <c r="A681" s="95">
        <f t="shared" si="10"/>
        <v>671</v>
      </c>
      <c r="B681" s="175" t="str">
        <f>IFERROR(VLOOKUP(A681,Wallet!B:E,4,0),"")</f>
        <v/>
      </c>
      <c r="C681" s="168"/>
      <c r="D681" s="175" t="str">
        <f>IFERROR(VLOOKUP($A681,Wallet!$F:H,3,0),"")</f>
        <v/>
      </c>
      <c r="E681" s="168"/>
      <c r="F681" s="175" t="str">
        <f>IFERROR(VLOOKUP($A681,Wallet!$F:J,4,0),"")</f>
        <v/>
      </c>
      <c r="G681" s="95"/>
    </row>
    <row r="682" spans="1:7" ht="15.75" customHeight="1" x14ac:dyDescent="0.2">
      <c r="A682" s="95">
        <f t="shared" si="10"/>
        <v>672</v>
      </c>
      <c r="B682" s="175" t="str">
        <f>IFERROR(VLOOKUP(A682,Wallet!B:E,4,0),"")</f>
        <v/>
      </c>
      <c r="C682" s="168"/>
      <c r="D682" s="175" t="str">
        <f>IFERROR(VLOOKUP($A682,Wallet!$F:H,3,0),"")</f>
        <v/>
      </c>
      <c r="E682" s="168"/>
      <c r="F682" s="175" t="str">
        <f>IFERROR(VLOOKUP($A682,Wallet!$F:J,4,0),"")</f>
        <v/>
      </c>
      <c r="G682" s="95"/>
    </row>
    <row r="683" spans="1:7" ht="15.75" customHeight="1" x14ac:dyDescent="0.2">
      <c r="A683" s="95">
        <f t="shared" si="10"/>
        <v>673</v>
      </c>
      <c r="B683" s="175" t="str">
        <f>IFERROR(VLOOKUP(A683,Wallet!B:E,4,0),"")</f>
        <v/>
      </c>
      <c r="C683" s="168"/>
      <c r="D683" s="175" t="str">
        <f>IFERROR(VLOOKUP($A683,Wallet!$F:H,3,0),"")</f>
        <v/>
      </c>
      <c r="E683" s="168"/>
      <c r="F683" s="175" t="str">
        <f>IFERROR(VLOOKUP($A683,Wallet!$F:J,4,0),"")</f>
        <v/>
      </c>
      <c r="G683" s="95"/>
    </row>
    <row r="684" spans="1:7" ht="15.75" customHeight="1" x14ac:dyDescent="0.2">
      <c r="A684" s="95">
        <f t="shared" si="10"/>
        <v>674</v>
      </c>
      <c r="B684" s="175" t="str">
        <f>IFERROR(VLOOKUP(A684,Wallet!B:E,4,0),"")</f>
        <v/>
      </c>
      <c r="C684" s="168"/>
      <c r="D684" s="175" t="str">
        <f>IFERROR(VLOOKUP($A684,Wallet!$F:H,3,0),"")</f>
        <v/>
      </c>
      <c r="E684" s="168"/>
      <c r="F684" s="175" t="str">
        <f>IFERROR(VLOOKUP($A684,Wallet!$F:J,4,0),"")</f>
        <v/>
      </c>
      <c r="G684" s="95"/>
    </row>
    <row r="685" spans="1:7" ht="15.75" customHeight="1" x14ac:dyDescent="0.2">
      <c r="A685" s="95">
        <f t="shared" si="10"/>
        <v>675</v>
      </c>
      <c r="B685" s="175" t="str">
        <f>IFERROR(VLOOKUP(A685,Wallet!B:E,4,0),"")</f>
        <v/>
      </c>
      <c r="C685" s="168"/>
      <c r="D685" s="175" t="str">
        <f>IFERROR(VLOOKUP($A685,Wallet!$F:H,3,0),"")</f>
        <v/>
      </c>
      <c r="E685" s="168"/>
      <c r="F685" s="175" t="str">
        <f>IFERROR(VLOOKUP($A685,Wallet!$F:J,4,0),"")</f>
        <v/>
      </c>
      <c r="G685" s="95"/>
    </row>
    <row r="686" spans="1:7" ht="15.75" customHeight="1" x14ac:dyDescent="0.2">
      <c r="A686" s="95">
        <f t="shared" si="10"/>
        <v>676</v>
      </c>
      <c r="B686" s="175" t="str">
        <f>IFERROR(VLOOKUP(A686,Wallet!B:E,4,0),"")</f>
        <v/>
      </c>
      <c r="C686" s="168"/>
      <c r="D686" s="175" t="str">
        <f>IFERROR(VLOOKUP($A686,Wallet!$F:H,3,0),"")</f>
        <v/>
      </c>
      <c r="E686" s="168"/>
      <c r="F686" s="175" t="str">
        <f>IFERROR(VLOOKUP($A686,Wallet!$F:J,4,0),"")</f>
        <v/>
      </c>
      <c r="G686" s="95"/>
    </row>
    <row r="687" spans="1:7" ht="15.75" customHeight="1" x14ac:dyDescent="0.2">
      <c r="A687" s="95">
        <f t="shared" si="10"/>
        <v>677</v>
      </c>
      <c r="B687" s="175" t="str">
        <f>IFERROR(VLOOKUP(A687,Wallet!B:E,4,0),"")</f>
        <v/>
      </c>
      <c r="C687" s="168"/>
      <c r="D687" s="175" t="str">
        <f>IFERROR(VLOOKUP($A687,Wallet!$F:H,3,0),"")</f>
        <v/>
      </c>
      <c r="E687" s="168"/>
      <c r="F687" s="175" t="str">
        <f>IFERROR(VLOOKUP($A687,Wallet!$F:J,4,0),"")</f>
        <v/>
      </c>
      <c r="G687" s="95"/>
    </row>
    <row r="688" spans="1:7" ht="15.75" customHeight="1" x14ac:dyDescent="0.2">
      <c r="A688" s="95">
        <f t="shared" si="10"/>
        <v>678</v>
      </c>
      <c r="B688" s="175" t="str">
        <f>IFERROR(VLOOKUP(A688,Wallet!B:E,4,0),"")</f>
        <v/>
      </c>
      <c r="C688" s="168"/>
      <c r="D688" s="175" t="str">
        <f>IFERROR(VLOOKUP($A688,Wallet!$F:H,3,0),"")</f>
        <v/>
      </c>
      <c r="E688" s="168"/>
      <c r="F688" s="175" t="str">
        <f>IFERROR(VLOOKUP($A688,Wallet!$F:J,4,0),"")</f>
        <v/>
      </c>
      <c r="G688" s="95"/>
    </row>
    <row r="689" spans="1:7" ht="15.75" customHeight="1" x14ac:dyDescent="0.2">
      <c r="A689" s="95">
        <f t="shared" si="10"/>
        <v>679</v>
      </c>
      <c r="B689" s="175" t="str">
        <f>IFERROR(VLOOKUP(A689,Wallet!B:E,4,0),"")</f>
        <v/>
      </c>
      <c r="C689" s="168"/>
      <c r="D689" s="175" t="str">
        <f>IFERROR(VLOOKUP($A689,Wallet!$F:H,3,0),"")</f>
        <v/>
      </c>
      <c r="E689" s="168"/>
      <c r="F689" s="175" t="str">
        <f>IFERROR(VLOOKUP($A689,Wallet!$F:J,4,0),"")</f>
        <v/>
      </c>
      <c r="G689" s="95"/>
    </row>
    <row r="690" spans="1:7" ht="15.75" customHeight="1" x14ac:dyDescent="0.2">
      <c r="A690" s="95">
        <f t="shared" si="10"/>
        <v>680</v>
      </c>
      <c r="B690" s="175" t="str">
        <f>IFERROR(VLOOKUP(A690,Wallet!B:E,4,0),"")</f>
        <v/>
      </c>
      <c r="C690" s="168"/>
      <c r="D690" s="175" t="str">
        <f>IFERROR(VLOOKUP($A690,Wallet!$F:H,3,0),"")</f>
        <v/>
      </c>
      <c r="E690" s="168"/>
      <c r="F690" s="175" t="str">
        <f>IFERROR(VLOOKUP($A690,Wallet!$F:J,4,0),"")</f>
        <v/>
      </c>
      <c r="G690" s="95"/>
    </row>
    <row r="691" spans="1:7" ht="15.75" customHeight="1" x14ac:dyDescent="0.2">
      <c r="A691" s="95">
        <f t="shared" si="10"/>
        <v>681</v>
      </c>
      <c r="B691" s="175" t="str">
        <f>IFERROR(VLOOKUP(A691,Wallet!B:E,4,0),"")</f>
        <v/>
      </c>
      <c r="C691" s="168"/>
      <c r="D691" s="175" t="str">
        <f>IFERROR(VLOOKUP($A691,Wallet!$F:H,3,0),"")</f>
        <v/>
      </c>
      <c r="E691" s="168"/>
      <c r="F691" s="175" t="str">
        <f>IFERROR(VLOOKUP($A691,Wallet!$F:J,4,0),"")</f>
        <v/>
      </c>
      <c r="G691" s="95"/>
    </row>
    <row r="692" spans="1:7" ht="15.75" customHeight="1" x14ac:dyDescent="0.2">
      <c r="A692" s="95">
        <f t="shared" si="10"/>
        <v>682</v>
      </c>
      <c r="B692" s="175" t="str">
        <f>IFERROR(VLOOKUP(A692,Wallet!B:E,4,0),"")</f>
        <v/>
      </c>
      <c r="C692" s="168"/>
      <c r="D692" s="175" t="str">
        <f>IFERROR(VLOOKUP($A692,Wallet!$F:H,3,0),"")</f>
        <v/>
      </c>
      <c r="E692" s="168"/>
      <c r="F692" s="175" t="str">
        <f>IFERROR(VLOOKUP($A692,Wallet!$F:J,4,0),"")</f>
        <v/>
      </c>
      <c r="G692" s="95"/>
    </row>
    <row r="693" spans="1:7" ht="15.75" customHeight="1" x14ac:dyDescent="0.2">
      <c r="A693" s="95">
        <f t="shared" si="10"/>
        <v>683</v>
      </c>
      <c r="B693" s="175" t="str">
        <f>IFERROR(VLOOKUP(A693,Wallet!B:E,4,0),"")</f>
        <v/>
      </c>
      <c r="C693" s="168"/>
      <c r="D693" s="175" t="str">
        <f>IFERROR(VLOOKUP($A693,Wallet!$F:H,3,0),"")</f>
        <v/>
      </c>
      <c r="E693" s="168"/>
      <c r="F693" s="175" t="str">
        <f>IFERROR(VLOOKUP($A693,Wallet!$F:J,4,0),"")</f>
        <v/>
      </c>
      <c r="G693" s="95"/>
    </row>
    <row r="694" spans="1:7" ht="15.75" customHeight="1" x14ac:dyDescent="0.2">
      <c r="A694" s="95">
        <f t="shared" si="10"/>
        <v>684</v>
      </c>
      <c r="B694" s="175" t="str">
        <f>IFERROR(VLOOKUP(A694,Wallet!B:E,4,0),"")</f>
        <v/>
      </c>
      <c r="C694" s="168"/>
      <c r="D694" s="175" t="str">
        <f>IFERROR(VLOOKUP($A694,Wallet!$F:H,3,0),"")</f>
        <v/>
      </c>
      <c r="E694" s="168"/>
      <c r="F694" s="175" t="str">
        <f>IFERROR(VLOOKUP($A694,Wallet!$F:J,4,0),"")</f>
        <v/>
      </c>
      <c r="G694" s="95"/>
    </row>
    <row r="695" spans="1:7" ht="15.75" customHeight="1" x14ac:dyDescent="0.2">
      <c r="A695" s="95">
        <f t="shared" si="10"/>
        <v>685</v>
      </c>
      <c r="B695" s="175" t="str">
        <f>IFERROR(VLOOKUP(A695,Wallet!B:E,4,0),"")</f>
        <v/>
      </c>
      <c r="C695" s="168"/>
      <c r="D695" s="175" t="str">
        <f>IFERROR(VLOOKUP($A695,Wallet!$F:H,3,0),"")</f>
        <v/>
      </c>
      <c r="E695" s="168"/>
      <c r="F695" s="175" t="str">
        <f>IFERROR(VLOOKUP($A695,Wallet!$F:J,4,0),"")</f>
        <v/>
      </c>
      <c r="G695" s="95"/>
    </row>
    <row r="696" spans="1:7" ht="15.75" customHeight="1" x14ac:dyDescent="0.2">
      <c r="A696" s="95">
        <f t="shared" si="10"/>
        <v>686</v>
      </c>
      <c r="B696" s="175" t="str">
        <f>IFERROR(VLOOKUP(A696,Wallet!B:E,4,0),"")</f>
        <v/>
      </c>
      <c r="C696" s="168"/>
      <c r="D696" s="175" t="str">
        <f>IFERROR(VLOOKUP($A696,Wallet!$F:H,3,0),"")</f>
        <v/>
      </c>
      <c r="E696" s="168"/>
      <c r="F696" s="175" t="str">
        <f>IFERROR(VLOOKUP($A696,Wallet!$F:J,4,0),"")</f>
        <v/>
      </c>
      <c r="G696" s="95"/>
    </row>
    <row r="697" spans="1:7" ht="15.75" customHeight="1" x14ac:dyDescent="0.2">
      <c r="A697" s="95">
        <f t="shared" si="10"/>
        <v>687</v>
      </c>
      <c r="B697" s="175" t="str">
        <f>IFERROR(VLOOKUP(A697,Wallet!B:E,4,0),"")</f>
        <v/>
      </c>
      <c r="C697" s="168"/>
      <c r="D697" s="175" t="str">
        <f>IFERROR(VLOOKUP($A697,Wallet!$F:H,3,0),"")</f>
        <v/>
      </c>
      <c r="E697" s="168"/>
      <c r="F697" s="175" t="str">
        <f>IFERROR(VLOOKUP($A697,Wallet!$F:J,4,0),"")</f>
        <v/>
      </c>
      <c r="G697" s="95"/>
    </row>
    <row r="698" spans="1:7" ht="15.75" customHeight="1" x14ac:dyDescent="0.2">
      <c r="A698" s="95">
        <f t="shared" si="10"/>
        <v>688</v>
      </c>
      <c r="B698" s="175" t="str">
        <f>IFERROR(VLOOKUP(A698,Wallet!B:E,4,0),"")</f>
        <v/>
      </c>
      <c r="C698" s="168"/>
      <c r="D698" s="175" t="str">
        <f>IFERROR(VLOOKUP($A698,Wallet!$F:H,3,0),"")</f>
        <v/>
      </c>
      <c r="E698" s="168"/>
      <c r="F698" s="175" t="str">
        <f>IFERROR(VLOOKUP($A698,Wallet!$F:J,4,0),"")</f>
        <v/>
      </c>
      <c r="G698" s="95"/>
    </row>
    <row r="699" spans="1:7" ht="15.75" customHeight="1" x14ac:dyDescent="0.2">
      <c r="A699" s="95">
        <f t="shared" si="10"/>
        <v>689</v>
      </c>
      <c r="B699" s="175" t="str">
        <f>IFERROR(VLOOKUP(A699,Wallet!B:E,4,0),"")</f>
        <v/>
      </c>
      <c r="C699" s="168"/>
      <c r="D699" s="175" t="str">
        <f>IFERROR(VLOOKUP($A699,Wallet!$F:H,3,0),"")</f>
        <v/>
      </c>
      <c r="E699" s="168"/>
      <c r="F699" s="175" t="str">
        <f>IFERROR(VLOOKUP($A699,Wallet!$F:J,4,0),"")</f>
        <v/>
      </c>
      <c r="G699" s="95"/>
    </row>
    <row r="700" spans="1:7" ht="15.75" customHeight="1" x14ac:dyDescent="0.2">
      <c r="A700" s="95">
        <f t="shared" si="10"/>
        <v>690</v>
      </c>
      <c r="B700" s="175" t="str">
        <f>IFERROR(VLOOKUP(A700,Wallet!B:E,4,0),"")</f>
        <v/>
      </c>
      <c r="C700" s="168"/>
      <c r="D700" s="175" t="str">
        <f>IFERROR(VLOOKUP($A700,Wallet!$F:H,3,0),"")</f>
        <v/>
      </c>
      <c r="E700" s="168"/>
      <c r="F700" s="175" t="str">
        <f>IFERROR(VLOOKUP($A700,Wallet!$F:J,4,0),"")</f>
        <v/>
      </c>
      <c r="G700" s="95"/>
    </row>
    <row r="701" spans="1:7" ht="15.75" customHeight="1" x14ac:dyDescent="0.2">
      <c r="A701" s="95">
        <f t="shared" si="10"/>
        <v>691</v>
      </c>
      <c r="B701" s="175" t="str">
        <f>IFERROR(VLOOKUP(A701,Wallet!B:E,4,0),"")</f>
        <v/>
      </c>
      <c r="C701" s="168"/>
      <c r="D701" s="175" t="str">
        <f>IFERROR(VLOOKUP($A701,Wallet!$F:H,3,0),"")</f>
        <v/>
      </c>
      <c r="E701" s="168"/>
      <c r="F701" s="175" t="str">
        <f>IFERROR(VLOOKUP($A701,Wallet!$F:J,4,0),"")</f>
        <v/>
      </c>
      <c r="G701" s="95"/>
    </row>
    <row r="702" spans="1:7" ht="15.75" customHeight="1" x14ac:dyDescent="0.2">
      <c r="A702" s="95">
        <f t="shared" si="10"/>
        <v>692</v>
      </c>
      <c r="B702" s="175" t="str">
        <f>IFERROR(VLOOKUP(A702,Wallet!B:E,4,0),"")</f>
        <v/>
      </c>
      <c r="C702" s="168"/>
      <c r="D702" s="175" t="str">
        <f>IFERROR(VLOOKUP($A702,Wallet!$F:H,3,0),"")</f>
        <v/>
      </c>
      <c r="E702" s="168"/>
      <c r="F702" s="175" t="str">
        <f>IFERROR(VLOOKUP($A702,Wallet!$F:J,4,0),"")</f>
        <v/>
      </c>
      <c r="G702" s="95"/>
    </row>
    <row r="703" spans="1:7" ht="15.75" customHeight="1" x14ac:dyDescent="0.2">
      <c r="A703" s="95">
        <f t="shared" si="10"/>
        <v>693</v>
      </c>
      <c r="B703" s="175" t="str">
        <f>IFERROR(VLOOKUP(A703,Wallet!B:E,4,0),"")</f>
        <v/>
      </c>
      <c r="C703" s="168"/>
      <c r="D703" s="175" t="str">
        <f>IFERROR(VLOOKUP($A703,Wallet!$F:H,3,0),"")</f>
        <v/>
      </c>
      <c r="E703" s="168"/>
      <c r="F703" s="175" t="str">
        <f>IFERROR(VLOOKUP($A703,Wallet!$F:J,4,0),"")</f>
        <v/>
      </c>
      <c r="G703" s="95"/>
    </row>
    <row r="704" spans="1:7" ht="15.75" customHeight="1" x14ac:dyDescent="0.2">
      <c r="A704" s="95">
        <f t="shared" si="10"/>
        <v>694</v>
      </c>
      <c r="B704" s="175" t="str">
        <f>IFERROR(VLOOKUP(A704,Wallet!B:E,4,0),"")</f>
        <v/>
      </c>
      <c r="C704" s="168"/>
      <c r="D704" s="175" t="str">
        <f>IFERROR(VLOOKUP($A704,Wallet!$F:H,3,0),"")</f>
        <v/>
      </c>
      <c r="E704" s="168"/>
      <c r="F704" s="175" t="str">
        <f>IFERROR(VLOOKUP($A704,Wallet!$F:J,4,0),"")</f>
        <v/>
      </c>
      <c r="G704" s="95"/>
    </row>
    <row r="705" spans="1:7" ht="15.75" customHeight="1" x14ac:dyDescent="0.2">
      <c r="A705" s="95">
        <f t="shared" si="10"/>
        <v>695</v>
      </c>
      <c r="B705" s="175" t="str">
        <f>IFERROR(VLOOKUP(A705,Wallet!B:E,4,0),"")</f>
        <v/>
      </c>
      <c r="C705" s="168"/>
      <c r="D705" s="175" t="str">
        <f>IFERROR(VLOOKUP($A705,Wallet!$F:H,3,0),"")</f>
        <v/>
      </c>
      <c r="E705" s="168"/>
      <c r="F705" s="175" t="str">
        <f>IFERROR(VLOOKUP($A705,Wallet!$F:J,4,0),"")</f>
        <v/>
      </c>
      <c r="G705" s="95"/>
    </row>
    <row r="706" spans="1:7" ht="15.75" customHeight="1" x14ac:dyDescent="0.2">
      <c r="A706" s="95">
        <f t="shared" si="10"/>
        <v>696</v>
      </c>
      <c r="B706" s="175" t="str">
        <f>IFERROR(VLOOKUP(A706,Wallet!B:E,4,0),"")</f>
        <v/>
      </c>
      <c r="C706" s="168"/>
      <c r="D706" s="175" t="str">
        <f>IFERROR(VLOOKUP($A706,Wallet!$F:H,3,0),"")</f>
        <v/>
      </c>
      <c r="E706" s="168"/>
      <c r="F706" s="175" t="str">
        <f>IFERROR(VLOOKUP($A706,Wallet!$F:J,4,0),"")</f>
        <v/>
      </c>
      <c r="G706" s="95"/>
    </row>
    <row r="707" spans="1:7" ht="15.75" customHeight="1" x14ac:dyDescent="0.2">
      <c r="A707" s="95">
        <f t="shared" si="10"/>
        <v>697</v>
      </c>
      <c r="B707" s="175" t="str">
        <f>IFERROR(VLOOKUP(A707,Wallet!B:E,4,0),"")</f>
        <v/>
      </c>
      <c r="C707" s="168"/>
      <c r="D707" s="175" t="str">
        <f>IFERROR(VLOOKUP($A707,Wallet!$F:H,3,0),"")</f>
        <v/>
      </c>
      <c r="E707" s="168"/>
      <c r="F707" s="175" t="str">
        <f>IFERROR(VLOOKUP($A707,Wallet!$F:J,4,0),"")</f>
        <v/>
      </c>
      <c r="G707" s="95"/>
    </row>
    <row r="708" spans="1:7" ht="15.75" customHeight="1" x14ac:dyDescent="0.2">
      <c r="A708" s="95">
        <f t="shared" si="10"/>
        <v>698</v>
      </c>
      <c r="B708" s="175" t="str">
        <f>IFERROR(VLOOKUP(A708,Wallet!B:E,4,0),"")</f>
        <v/>
      </c>
      <c r="C708" s="168"/>
      <c r="D708" s="175" t="str">
        <f>IFERROR(VLOOKUP($A708,Wallet!$F:H,3,0),"")</f>
        <v/>
      </c>
      <c r="E708" s="168"/>
      <c r="F708" s="175" t="str">
        <f>IFERROR(VLOOKUP($A708,Wallet!$F:J,4,0),"")</f>
        <v/>
      </c>
      <c r="G708" s="95"/>
    </row>
    <row r="709" spans="1:7" ht="15.75" customHeight="1" x14ac:dyDescent="0.2">
      <c r="A709" s="95">
        <f t="shared" si="10"/>
        <v>699</v>
      </c>
      <c r="B709" s="175" t="str">
        <f>IFERROR(VLOOKUP(A709,Wallet!B:E,4,0),"")</f>
        <v/>
      </c>
      <c r="C709" s="168"/>
      <c r="D709" s="175" t="str">
        <f>IFERROR(VLOOKUP($A709,Wallet!$F:H,3,0),"")</f>
        <v/>
      </c>
      <c r="E709" s="168"/>
      <c r="F709" s="175" t="str">
        <f>IFERROR(VLOOKUP($A709,Wallet!$F:J,4,0),"")</f>
        <v/>
      </c>
      <c r="G709" s="95"/>
    </row>
    <row r="710" spans="1:7" ht="15.75" customHeight="1" x14ac:dyDescent="0.2">
      <c r="A710" s="95">
        <f t="shared" si="10"/>
        <v>700</v>
      </c>
      <c r="B710" s="175" t="str">
        <f>IFERROR(VLOOKUP(A710,Wallet!B:E,4,0),"")</f>
        <v/>
      </c>
      <c r="C710" s="168"/>
      <c r="D710" s="175" t="str">
        <f>IFERROR(VLOOKUP($A710,Wallet!$F:H,3,0),"")</f>
        <v/>
      </c>
      <c r="E710" s="168"/>
      <c r="F710" s="175" t="str">
        <f>IFERROR(VLOOKUP($A710,Wallet!$F:J,4,0),"")</f>
        <v/>
      </c>
      <c r="G710" s="95"/>
    </row>
    <row r="711" spans="1:7" ht="15.75" customHeight="1" x14ac:dyDescent="0.2">
      <c r="A711" s="95">
        <f t="shared" si="10"/>
        <v>701</v>
      </c>
      <c r="B711" s="175" t="str">
        <f>IFERROR(VLOOKUP(A711,Wallet!B:E,4,0),"")</f>
        <v/>
      </c>
      <c r="C711" s="168"/>
      <c r="D711" s="175" t="str">
        <f>IFERROR(VLOOKUP($A711,Wallet!$F:H,3,0),"")</f>
        <v/>
      </c>
      <c r="E711" s="168"/>
      <c r="F711" s="175" t="str">
        <f>IFERROR(VLOOKUP($A711,Wallet!$F:J,4,0),"")</f>
        <v/>
      </c>
      <c r="G711" s="95"/>
    </row>
    <row r="712" spans="1:7" ht="15.75" customHeight="1" x14ac:dyDescent="0.2">
      <c r="A712" s="95">
        <f t="shared" si="10"/>
        <v>702</v>
      </c>
      <c r="B712" s="175" t="str">
        <f>IFERROR(VLOOKUP(A712,Wallet!B:E,4,0),"")</f>
        <v/>
      </c>
      <c r="C712" s="168"/>
      <c r="D712" s="175" t="str">
        <f>IFERROR(VLOOKUP($A712,Wallet!$F:H,3,0),"")</f>
        <v/>
      </c>
      <c r="E712" s="168"/>
      <c r="F712" s="175" t="str">
        <f>IFERROR(VLOOKUP($A712,Wallet!$F:J,4,0),"")</f>
        <v/>
      </c>
      <c r="G712" s="95"/>
    </row>
    <row r="713" spans="1:7" ht="15.75" customHeight="1" x14ac:dyDescent="0.2">
      <c r="A713" s="95">
        <f t="shared" si="10"/>
        <v>703</v>
      </c>
      <c r="B713" s="175" t="str">
        <f>IFERROR(VLOOKUP(A713,Wallet!B:E,4,0),"")</f>
        <v/>
      </c>
      <c r="C713" s="168"/>
      <c r="D713" s="175" t="str">
        <f>IFERROR(VLOOKUP($A713,Wallet!$F:H,3,0),"")</f>
        <v/>
      </c>
      <c r="E713" s="168"/>
      <c r="F713" s="175" t="str">
        <f>IFERROR(VLOOKUP($A713,Wallet!$F:J,4,0),"")</f>
        <v/>
      </c>
      <c r="G713" s="95"/>
    </row>
    <row r="714" spans="1:7" ht="15.75" customHeight="1" x14ac:dyDescent="0.2">
      <c r="A714" s="95">
        <f t="shared" si="10"/>
        <v>704</v>
      </c>
      <c r="B714" s="175" t="str">
        <f>IFERROR(VLOOKUP(A714,Wallet!B:E,4,0),"")</f>
        <v/>
      </c>
      <c r="C714" s="168"/>
      <c r="D714" s="175" t="str">
        <f>IFERROR(VLOOKUP($A714,Wallet!$F:H,3,0),"")</f>
        <v/>
      </c>
      <c r="E714" s="168"/>
      <c r="F714" s="175" t="str">
        <f>IFERROR(VLOOKUP($A714,Wallet!$F:J,4,0),"")</f>
        <v/>
      </c>
      <c r="G714" s="95"/>
    </row>
    <row r="715" spans="1:7" ht="15.75" customHeight="1" x14ac:dyDescent="0.2">
      <c r="A715" s="95">
        <f t="shared" si="10"/>
        <v>705</v>
      </c>
      <c r="B715" s="175" t="str">
        <f>IFERROR(VLOOKUP(A715,Wallet!B:E,4,0),"")</f>
        <v/>
      </c>
      <c r="C715" s="168"/>
      <c r="D715" s="175" t="str">
        <f>IFERROR(VLOOKUP($A715,Wallet!$F:H,3,0),"")</f>
        <v/>
      </c>
      <c r="E715" s="168"/>
      <c r="F715" s="175" t="str">
        <f>IFERROR(VLOOKUP($A715,Wallet!$F:J,4,0),"")</f>
        <v/>
      </c>
      <c r="G715" s="95"/>
    </row>
    <row r="716" spans="1:7" ht="15.75" customHeight="1" x14ac:dyDescent="0.2">
      <c r="A716" s="95">
        <f t="shared" si="10"/>
        <v>706</v>
      </c>
      <c r="B716" s="175" t="str">
        <f>IFERROR(VLOOKUP(A716,Wallet!B:E,4,0),"")</f>
        <v/>
      </c>
      <c r="C716" s="168"/>
      <c r="D716" s="175" t="str">
        <f>IFERROR(VLOOKUP($A716,Wallet!$F:H,3,0),"")</f>
        <v/>
      </c>
      <c r="E716" s="168"/>
      <c r="F716" s="175" t="str">
        <f>IFERROR(VLOOKUP($A716,Wallet!$F:J,4,0),"")</f>
        <v/>
      </c>
      <c r="G716" s="95"/>
    </row>
    <row r="717" spans="1:7" ht="15.75" customHeight="1" x14ac:dyDescent="0.2">
      <c r="A717" s="95">
        <f t="shared" ref="A717:A780" si="11">1+A716</f>
        <v>707</v>
      </c>
      <c r="B717" s="175" t="str">
        <f>IFERROR(VLOOKUP(A717,Wallet!B:E,4,0),"")</f>
        <v/>
      </c>
      <c r="C717" s="168"/>
      <c r="D717" s="175" t="str">
        <f>IFERROR(VLOOKUP($A717,Wallet!$F:H,3,0),"")</f>
        <v/>
      </c>
      <c r="E717" s="168"/>
      <c r="F717" s="175" t="str">
        <f>IFERROR(VLOOKUP($A717,Wallet!$F:J,4,0),"")</f>
        <v/>
      </c>
      <c r="G717" s="95"/>
    </row>
    <row r="718" spans="1:7" ht="15.75" customHeight="1" x14ac:dyDescent="0.2">
      <c r="A718" s="95">
        <f t="shared" si="11"/>
        <v>708</v>
      </c>
      <c r="B718" s="175" t="str">
        <f>IFERROR(VLOOKUP(A718,Wallet!B:E,4,0),"")</f>
        <v/>
      </c>
      <c r="C718" s="168"/>
      <c r="D718" s="175" t="str">
        <f>IFERROR(VLOOKUP($A718,Wallet!$F:H,3,0),"")</f>
        <v/>
      </c>
      <c r="E718" s="168"/>
      <c r="F718" s="175" t="str">
        <f>IFERROR(VLOOKUP($A718,Wallet!$F:J,4,0),"")</f>
        <v/>
      </c>
      <c r="G718" s="95"/>
    </row>
    <row r="719" spans="1:7" ht="15.75" customHeight="1" x14ac:dyDescent="0.2">
      <c r="A719" s="95">
        <f t="shared" si="11"/>
        <v>709</v>
      </c>
      <c r="B719" s="175" t="str">
        <f>IFERROR(VLOOKUP(A719,Wallet!B:E,4,0),"")</f>
        <v/>
      </c>
      <c r="C719" s="168"/>
      <c r="D719" s="175" t="str">
        <f>IFERROR(VLOOKUP($A719,Wallet!$F:H,3,0),"")</f>
        <v/>
      </c>
      <c r="E719" s="168"/>
      <c r="F719" s="175" t="str">
        <f>IFERROR(VLOOKUP($A719,Wallet!$F:J,4,0),"")</f>
        <v/>
      </c>
      <c r="G719" s="95"/>
    </row>
    <row r="720" spans="1:7" ht="15.75" customHeight="1" x14ac:dyDescent="0.2">
      <c r="A720" s="95">
        <f t="shared" si="11"/>
        <v>710</v>
      </c>
      <c r="B720" s="175" t="str">
        <f>IFERROR(VLOOKUP(A720,Wallet!B:E,4,0),"")</f>
        <v/>
      </c>
      <c r="C720" s="168"/>
      <c r="D720" s="175" t="str">
        <f>IFERROR(VLOOKUP($A720,Wallet!$F:H,3,0),"")</f>
        <v/>
      </c>
      <c r="E720" s="168"/>
      <c r="F720" s="175" t="str">
        <f>IFERROR(VLOOKUP($A720,Wallet!$F:J,4,0),"")</f>
        <v/>
      </c>
      <c r="G720" s="95"/>
    </row>
    <row r="721" spans="1:7" ht="15.75" customHeight="1" x14ac:dyDescent="0.2">
      <c r="A721" s="95">
        <f t="shared" si="11"/>
        <v>711</v>
      </c>
      <c r="B721" s="175" t="str">
        <f>IFERROR(VLOOKUP(A721,Wallet!B:E,4,0),"")</f>
        <v/>
      </c>
      <c r="C721" s="168"/>
      <c r="D721" s="175" t="str">
        <f>IFERROR(VLOOKUP($A721,Wallet!$F:H,3,0),"")</f>
        <v/>
      </c>
      <c r="E721" s="168"/>
      <c r="F721" s="175" t="str">
        <f>IFERROR(VLOOKUP($A721,Wallet!$F:J,4,0),"")</f>
        <v/>
      </c>
      <c r="G721" s="95"/>
    </row>
    <row r="722" spans="1:7" ht="15.75" customHeight="1" x14ac:dyDescent="0.2">
      <c r="A722" s="95">
        <f t="shared" si="11"/>
        <v>712</v>
      </c>
      <c r="B722" s="175" t="str">
        <f>IFERROR(VLOOKUP(A722,Wallet!B:E,4,0),"")</f>
        <v/>
      </c>
      <c r="C722" s="168"/>
      <c r="D722" s="175" t="str">
        <f>IFERROR(VLOOKUP($A722,Wallet!$F:H,3,0),"")</f>
        <v/>
      </c>
      <c r="E722" s="168"/>
      <c r="F722" s="175" t="str">
        <f>IFERROR(VLOOKUP($A722,Wallet!$F:J,4,0),"")</f>
        <v/>
      </c>
      <c r="G722" s="95"/>
    </row>
    <row r="723" spans="1:7" ht="15.75" customHeight="1" x14ac:dyDescent="0.2">
      <c r="A723" s="95">
        <f t="shared" si="11"/>
        <v>713</v>
      </c>
      <c r="B723" s="175" t="str">
        <f>IFERROR(VLOOKUP(A723,Wallet!B:E,4,0),"")</f>
        <v/>
      </c>
      <c r="C723" s="168"/>
      <c r="D723" s="175" t="str">
        <f>IFERROR(VLOOKUP($A723,Wallet!$F:H,3,0),"")</f>
        <v/>
      </c>
      <c r="E723" s="168"/>
      <c r="F723" s="175" t="str">
        <f>IFERROR(VLOOKUP($A723,Wallet!$F:J,4,0),"")</f>
        <v/>
      </c>
      <c r="G723" s="95"/>
    </row>
    <row r="724" spans="1:7" ht="15.75" customHeight="1" x14ac:dyDescent="0.2">
      <c r="A724" s="95">
        <f t="shared" si="11"/>
        <v>714</v>
      </c>
      <c r="B724" s="175" t="str">
        <f>IFERROR(VLOOKUP(A724,Wallet!B:E,4,0),"")</f>
        <v/>
      </c>
      <c r="C724" s="168"/>
      <c r="D724" s="175" t="str">
        <f>IFERROR(VLOOKUP($A724,Wallet!$F:H,3,0),"")</f>
        <v/>
      </c>
      <c r="E724" s="168"/>
      <c r="F724" s="175" t="str">
        <f>IFERROR(VLOOKUP($A724,Wallet!$F:J,4,0),"")</f>
        <v/>
      </c>
      <c r="G724" s="95"/>
    </row>
    <row r="725" spans="1:7" ht="15.75" customHeight="1" x14ac:dyDescent="0.2">
      <c r="A725" s="95">
        <f t="shared" si="11"/>
        <v>715</v>
      </c>
      <c r="B725" s="175" t="str">
        <f>IFERROR(VLOOKUP(A725,Wallet!B:E,4,0),"")</f>
        <v/>
      </c>
      <c r="C725" s="168"/>
      <c r="D725" s="175" t="str">
        <f>IFERROR(VLOOKUP($A725,Wallet!$F:H,3,0),"")</f>
        <v/>
      </c>
      <c r="E725" s="168"/>
      <c r="F725" s="175" t="str">
        <f>IFERROR(VLOOKUP($A725,Wallet!$F:J,4,0),"")</f>
        <v/>
      </c>
      <c r="G725" s="95"/>
    </row>
    <row r="726" spans="1:7" ht="15.75" customHeight="1" x14ac:dyDescent="0.2">
      <c r="A726" s="95">
        <f t="shared" si="11"/>
        <v>716</v>
      </c>
      <c r="B726" s="175" t="str">
        <f>IFERROR(VLOOKUP(A726,Wallet!B:E,4,0),"")</f>
        <v/>
      </c>
      <c r="C726" s="168"/>
      <c r="D726" s="175" t="str">
        <f>IFERROR(VLOOKUP($A726,Wallet!$F:H,3,0),"")</f>
        <v/>
      </c>
      <c r="E726" s="168"/>
      <c r="F726" s="175" t="str">
        <f>IFERROR(VLOOKUP($A726,Wallet!$F:J,4,0),"")</f>
        <v/>
      </c>
      <c r="G726" s="95"/>
    </row>
    <row r="727" spans="1:7" ht="15.75" customHeight="1" x14ac:dyDescent="0.2">
      <c r="A727" s="95">
        <f t="shared" si="11"/>
        <v>717</v>
      </c>
      <c r="B727" s="175" t="str">
        <f>IFERROR(VLOOKUP(A727,Wallet!B:E,4,0),"")</f>
        <v/>
      </c>
      <c r="C727" s="168"/>
      <c r="D727" s="175" t="str">
        <f>IFERROR(VLOOKUP($A727,Wallet!$F:H,3,0),"")</f>
        <v/>
      </c>
      <c r="E727" s="168"/>
      <c r="F727" s="175" t="str">
        <f>IFERROR(VLOOKUP($A727,Wallet!$F:J,4,0),"")</f>
        <v/>
      </c>
      <c r="G727" s="95"/>
    </row>
    <row r="728" spans="1:7" ht="15.75" customHeight="1" x14ac:dyDescent="0.2">
      <c r="A728" s="95">
        <f t="shared" si="11"/>
        <v>718</v>
      </c>
      <c r="B728" s="175" t="str">
        <f>IFERROR(VLOOKUP(A728,Wallet!B:E,4,0),"")</f>
        <v/>
      </c>
      <c r="C728" s="168"/>
      <c r="D728" s="175" t="str">
        <f>IFERROR(VLOOKUP($A728,Wallet!$F:H,3,0),"")</f>
        <v/>
      </c>
      <c r="E728" s="168"/>
      <c r="F728" s="175" t="str">
        <f>IFERROR(VLOOKUP($A728,Wallet!$F:J,4,0),"")</f>
        <v/>
      </c>
      <c r="G728" s="95"/>
    </row>
    <row r="729" spans="1:7" ht="15.75" customHeight="1" x14ac:dyDescent="0.2">
      <c r="A729" s="95">
        <f t="shared" si="11"/>
        <v>719</v>
      </c>
      <c r="B729" s="175" t="str">
        <f>IFERROR(VLOOKUP(A729,Wallet!B:E,4,0),"")</f>
        <v/>
      </c>
      <c r="C729" s="168"/>
      <c r="D729" s="175" t="str">
        <f>IFERROR(VLOOKUP($A729,Wallet!$F:H,3,0),"")</f>
        <v/>
      </c>
      <c r="E729" s="168"/>
      <c r="F729" s="175" t="str">
        <f>IFERROR(VLOOKUP($A729,Wallet!$F:J,4,0),"")</f>
        <v/>
      </c>
      <c r="G729" s="95"/>
    </row>
    <row r="730" spans="1:7" ht="15.75" customHeight="1" x14ac:dyDescent="0.2">
      <c r="A730" s="95">
        <f t="shared" si="11"/>
        <v>720</v>
      </c>
      <c r="B730" s="175" t="str">
        <f>IFERROR(VLOOKUP(A730,Wallet!B:E,4,0),"")</f>
        <v/>
      </c>
      <c r="C730" s="168"/>
      <c r="D730" s="175" t="str">
        <f>IFERROR(VLOOKUP($A730,Wallet!$F:H,3,0),"")</f>
        <v/>
      </c>
      <c r="E730" s="168"/>
      <c r="F730" s="175" t="str">
        <f>IFERROR(VLOOKUP($A730,Wallet!$F:J,4,0),"")</f>
        <v/>
      </c>
      <c r="G730" s="95"/>
    </row>
    <row r="731" spans="1:7" ht="15.75" customHeight="1" x14ac:dyDescent="0.2">
      <c r="A731" s="95">
        <f t="shared" si="11"/>
        <v>721</v>
      </c>
      <c r="B731" s="175" t="str">
        <f>IFERROR(VLOOKUP(A731,Wallet!B:E,4,0),"")</f>
        <v/>
      </c>
      <c r="C731" s="168"/>
      <c r="D731" s="175" t="str">
        <f>IFERROR(VLOOKUP($A731,Wallet!$F:H,3,0),"")</f>
        <v/>
      </c>
      <c r="E731" s="168"/>
      <c r="F731" s="175" t="str">
        <f>IFERROR(VLOOKUP($A731,Wallet!$F:J,4,0),"")</f>
        <v/>
      </c>
      <c r="G731" s="95"/>
    </row>
    <row r="732" spans="1:7" ht="15.75" customHeight="1" x14ac:dyDescent="0.2">
      <c r="A732" s="95">
        <f t="shared" si="11"/>
        <v>722</v>
      </c>
      <c r="B732" s="175" t="str">
        <f>IFERROR(VLOOKUP(A732,Wallet!B:E,4,0),"")</f>
        <v/>
      </c>
      <c r="C732" s="168"/>
      <c r="D732" s="175" t="str">
        <f>IFERROR(VLOOKUP($A732,Wallet!$F:H,3,0),"")</f>
        <v/>
      </c>
      <c r="E732" s="168"/>
      <c r="F732" s="175" t="str">
        <f>IFERROR(VLOOKUP($A732,Wallet!$F:J,4,0),"")</f>
        <v/>
      </c>
      <c r="G732" s="95"/>
    </row>
    <row r="733" spans="1:7" ht="15.75" customHeight="1" x14ac:dyDescent="0.2">
      <c r="A733" s="95">
        <f t="shared" si="11"/>
        <v>723</v>
      </c>
      <c r="B733" s="175" t="str">
        <f>IFERROR(VLOOKUP(A733,Wallet!B:E,4,0),"")</f>
        <v/>
      </c>
      <c r="C733" s="168"/>
      <c r="D733" s="175" t="str">
        <f>IFERROR(VLOOKUP($A733,Wallet!$F:H,3,0),"")</f>
        <v/>
      </c>
      <c r="E733" s="168"/>
      <c r="F733" s="175" t="str">
        <f>IFERROR(VLOOKUP($A733,Wallet!$F:J,4,0),"")</f>
        <v/>
      </c>
      <c r="G733" s="95"/>
    </row>
    <row r="734" spans="1:7" ht="15.75" customHeight="1" x14ac:dyDescent="0.2">
      <c r="A734" s="95">
        <f t="shared" si="11"/>
        <v>724</v>
      </c>
      <c r="B734" s="175" t="str">
        <f>IFERROR(VLOOKUP(A734,Wallet!B:E,4,0),"")</f>
        <v/>
      </c>
      <c r="C734" s="168"/>
      <c r="D734" s="175" t="str">
        <f>IFERROR(VLOOKUP($A734,Wallet!$F:H,3,0),"")</f>
        <v/>
      </c>
      <c r="E734" s="168"/>
      <c r="F734" s="175" t="str">
        <f>IFERROR(VLOOKUP($A734,Wallet!$F:J,4,0),"")</f>
        <v/>
      </c>
      <c r="G734" s="95"/>
    </row>
    <row r="735" spans="1:7" ht="15.75" customHeight="1" x14ac:dyDescent="0.2">
      <c r="A735" s="95">
        <f t="shared" si="11"/>
        <v>725</v>
      </c>
      <c r="B735" s="175" t="str">
        <f>IFERROR(VLOOKUP(A735,Wallet!B:E,4,0),"")</f>
        <v/>
      </c>
      <c r="C735" s="168"/>
      <c r="D735" s="175" t="str">
        <f>IFERROR(VLOOKUP($A735,Wallet!$F:H,3,0),"")</f>
        <v/>
      </c>
      <c r="E735" s="168"/>
      <c r="F735" s="175" t="str">
        <f>IFERROR(VLOOKUP($A735,Wallet!$F:J,4,0),"")</f>
        <v/>
      </c>
      <c r="G735" s="95"/>
    </row>
    <row r="736" spans="1:7" ht="15.75" customHeight="1" x14ac:dyDescent="0.2">
      <c r="A736" s="95">
        <f t="shared" si="11"/>
        <v>726</v>
      </c>
      <c r="B736" s="175" t="str">
        <f>IFERROR(VLOOKUP(A736,Wallet!B:E,4,0),"")</f>
        <v/>
      </c>
      <c r="C736" s="168"/>
      <c r="D736" s="175" t="str">
        <f>IFERROR(VLOOKUP($A736,Wallet!$F:H,3,0),"")</f>
        <v/>
      </c>
      <c r="E736" s="168"/>
      <c r="F736" s="175" t="str">
        <f>IFERROR(VLOOKUP($A736,Wallet!$F:J,4,0),"")</f>
        <v/>
      </c>
      <c r="G736" s="95"/>
    </row>
    <row r="737" spans="1:7" ht="15.75" customHeight="1" x14ac:dyDescent="0.2">
      <c r="A737" s="95">
        <f t="shared" si="11"/>
        <v>727</v>
      </c>
      <c r="B737" s="175" t="str">
        <f>IFERROR(VLOOKUP(A737,Wallet!B:E,4,0),"")</f>
        <v/>
      </c>
      <c r="C737" s="168"/>
      <c r="D737" s="175" t="str">
        <f>IFERROR(VLOOKUP($A737,Wallet!$F:H,3,0),"")</f>
        <v/>
      </c>
      <c r="E737" s="168"/>
      <c r="F737" s="175" t="str">
        <f>IFERROR(VLOOKUP($A737,Wallet!$F:J,4,0),"")</f>
        <v/>
      </c>
      <c r="G737" s="95"/>
    </row>
    <row r="738" spans="1:7" ht="15.75" customHeight="1" x14ac:dyDescent="0.2">
      <c r="A738" s="95">
        <f t="shared" si="11"/>
        <v>728</v>
      </c>
      <c r="B738" s="175" t="str">
        <f>IFERROR(VLOOKUP(A738,Wallet!B:E,4,0),"")</f>
        <v/>
      </c>
      <c r="C738" s="168"/>
      <c r="D738" s="175" t="str">
        <f>IFERROR(VLOOKUP($A738,Wallet!$F:H,3,0),"")</f>
        <v/>
      </c>
      <c r="E738" s="168"/>
      <c r="F738" s="175" t="str">
        <f>IFERROR(VLOOKUP($A738,Wallet!$F:J,4,0),"")</f>
        <v/>
      </c>
      <c r="G738" s="95"/>
    </row>
    <row r="739" spans="1:7" ht="15.75" customHeight="1" x14ac:dyDescent="0.2">
      <c r="A739" s="95">
        <f t="shared" si="11"/>
        <v>729</v>
      </c>
      <c r="B739" s="175" t="str">
        <f>IFERROR(VLOOKUP(A739,Wallet!B:E,4,0),"")</f>
        <v/>
      </c>
      <c r="C739" s="168"/>
      <c r="D739" s="175" t="str">
        <f>IFERROR(VLOOKUP($A739,Wallet!$F:H,3,0),"")</f>
        <v/>
      </c>
      <c r="E739" s="168"/>
      <c r="F739" s="175" t="str">
        <f>IFERROR(VLOOKUP($A739,Wallet!$F:J,4,0),"")</f>
        <v/>
      </c>
      <c r="G739" s="95"/>
    </row>
    <row r="740" spans="1:7" ht="15.75" customHeight="1" x14ac:dyDescent="0.2">
      <c r="A740" s="95">
        <f t="shared" si="11"/>
        <v>730</v>
      </c>
      <c r="B740" s="175" t="str">
        <f>IFERROR(VLOOKUP(A740,Wallet!B:E,4,0),"")</f>
        <v/>
      </c>
      <c r="C740" s="168"/>
      <c r="D740" s="175" t="str">
        <f>IFERROR(VLOOKUP($A740,Wallet!$F:H,3,0),"")</f>
        <v/>
      </c>
      <c r="E740" s="168"/>
      <c r="F740" s="175" t="str">
        <f>IFERROR(VLOOKUP($A740,Wallet!$F:J,4,0),"")</f>
        <v/>
      </c>
      <c r="G740" s="95"/>
    </row>
    <row r="741" spans="1:7" ht="15.75" customHeight="1" x14ac:dyDescent="0.2">
      <c r="A741" s="95">
        <f t="shared" si="11"/>
        <v>731</v>
      </c>
      <c r="B741" s="175" t="str">
        <f>IFERROR(VLOOKUP(A741,Wallet!B:E,4,0),"")</f>
        <v/>
      </c>
      <c r="C741" s="168"/>
      <c r="D741" s="175" t="str">
        <f>IFERROR(VLOOKUP($A741,Wallet!$F:H,3,0),"")</f>
        <v/>
      </c>
      <c r="E741" s="168"/>
      <c r="F741" s="175" t="str">
        <f>IFERROR(VLOOKUP($A741,Wallet!$F:J,4,0),"")</f>
        <v/>
      </c>
      <c r="G741" s="95"/>
    </row>
    <row r="742" spans="1:7" ht="15.75" customHeight="1" x14ac:dyDescent="0.2">
      <c r="A742" s="95">
        <f t="shared" si="11"/>
        <v>732</v>
      </c>
      <c r="B742" s="175" t="str">
        <f>IFERROR(VLOOKUP(A742,Wallet!B:E,4,0),"")</f>
        <v/>
      </c>
      <c r="C742" s="168"/>
      <c r="D742" s="175" t="str">
        <f>IFERROR(VLOOKUP($A742,Wallet!$F:H,3,0),"")</f>
        <v/>
      </c>
      <c r="E742" s="168"/>
      <c r="F742" s="175" t="str">
        <f>IFERROR(VLOOKUP($A742,Wallet!$F:J,4,0),"")</f>
        <v/>
      </c>
      <c r="G742" s="95"/>
    </row>
    <row r="743" spans="1:7" ht="15.75" customHeight="1" x14ac:dyDescent="0.2">
      <c r="A743" s="95">
        <f t="shared" si="11"/>
        <v>733</v>
      </c>
      <c r="B743" s="175" t="str">
        <f>IFERROR(VLOOKUP(A743,Wallet!B:E,4,0),"")</f>
        <v/>
      </c>
      <c r="C743" s="168"/>
      <c r="D743" s="175" t="str">
        <f>IFERROR(VLOOKUP($A743,Wallet!$F:H,3,0),"")</f>
        <v/>
      </c>
      <c r="E743" s="168"/>
      <c r="F743" s="175" t="str">
        <f>IFERROR(VLOOKUP($A743,Wallet!$F:J,4,0),"")</f>
        <v/>
      </c>
      <c r="G743" s="95"/>
    </row>
    <row r="744" spans="1:7" ht="15.75" customHeight="1" x14ac:dyDescent="0.2">
      <c r="A744" s="95">
        <f t="shared" si="11"/>
        <v>734</v>
      </c>
      <c r="B744" s="175" t="str">
        <f>IFERROR(VLOOKUP(A744,Wallet!B:E,4,0),"")</f>
        <v/>
      </c>
      <c r="C744" s="168"/>
      <c r="D744" s="175" t="str">
        <f>IFERROR(VLOOKUP($A744,Wallet!$F:H,3,0),"")</f>
        <v/>
      </c>
      <c r="E744" s="168"/>
      <c r="F744" s="175" t="str">
        <f>IFERROR(VLOOKUP($A744,Wallet!$F:J,4,0),"")</f>
        <v/>
      </c>
      <c r="G744" s="95"/>
    </row>
    <row r="745" spans="1:7" ht="15.75" customHeight="1" x14ac:dyDescent="0.2">
      <c r="A745" s="95">
        <f t="shared" si="11"/>
        <v>735</v>
      </c>
      <c r="B745" s="175" t="str">
        <f>IFERROR(VLOOKUP(A745,Wallet!B:E,4,0),"")</f>
        <v/>
      </c>
      <c r="C745" s="168"/>
      <c r="D745" s="175" t="str">
        <f>IFERROR(VLOOKUP($A745,Wallet!$F:H,3,0),"")</f>
        <v/>
      </c>
      <c r="E745" s="168"/>
      <c r="F745" s="175" t="str">
        <f>IFERROR(VLOOKUP($A745,Wallet!$F:J,4,0),"")</f>
        <v/>
      </c>
      <c r="G745" s="95"/>
    </row>
    <row r="746" spans="1:7" ht="15.75" customHeight="1" x14ac:dyDescent="0.2">
      <c r="A746" s="95">
        <f t="shared" si="11"/>
        <v>736</v>
      </c>
      <c r="B746" s="175" t="str">
        <f>IFERROR(VLOOKUP(A746,Wallet!B:E,4,0),"")</f>
        <v/>
      </c>
      <c r="C746" s="168"/>
      <c r="D746" s="175" t="str">
        <f>IFERROR(VLOOKUP($A746,Wallet!$F:H,3,0),"")</f>
        <v/>
      </c>
      <c r="E746" s="168"/>
      <c r="F746" s="175" t="str">
        <f>IFERROR(VLOOKUP($A746,Wallet!$F:J,4,0),"")</f>
        <v/>
      </c>
      <c r="G746" s="95"/>
    </row>
    <row r="747" spans="1:7" ht="15.75" customHeight="1" x14ac:dyDescent="0.2">
      <c r="A747" s="95">
        <f t="shared" si="11"/>
        <v>737</v>
      </c>
      <c r="B747" s="175" t="str">
        <f>IFERROR(VLOOKUP(A747,Wallet!B:E,4,0),"")</f>
        <v/>
      </c>
      <c r="C747" s="168"/>
      <c r="D747" s="175" t="str">
        <f>IFERROR(VLOOKUP($A747,Wallet!$F:H,3,0),"")</f>
        <v/>
      </c>
      <c r="E747" s="168"/>
      <c r="F747" s="175" t="str">
        <f>IFERROR(VLOOKUP($A747,Wallet!$F:J,4,0),"")</f>
        <v/>
      </c>
      <c r="G747" s="95"/>
    </row>
    <row r="748" spans="1:7" ht="15.75" customHeight="1" x14ac:dyDescent="0.2">
      <c r="A748" s="95">
        <f t="shared" si="11"/>
        <v>738</v>
      </c>
      <c r="B748" s="175" t="str">
        <f>IFERROR(VLOOKUP(A748,Wallet!B:E,4,0),"")</f>
        <v/>
      </c>
      <c r="C748" s="168"/>
      <c r="D748" s="175" t="str">
        <f>IFERROR(VLOOKUP($A748,Wallet!$F:H,3,0),"")</f>
        <v/>
      </c>
      <c r="E748" s="168"/>
      <c r="F748" s="175" t="str">
        <f>IFERROR(VLOOKUP($A748,Wallet!$F:J,4,0),"")</f>
        <v/>
      </c>
      <c r="G748" s="95"/>
    </row>
    <row r="749" spans="1:7" ht="15.75" customHeight="1" x14ac:dyDescent="0.2">
      <c r="A749" s="95">
        <f t="shared" si="11"/>
        <v>739</v>
      </c>
      <c r="B749" s="175" t="str">
        <f>IFERROR(VLOOKUP(A749,Wallet!B:E,4,0),"")</f>
        <v/>
      </c>
      <c r="C749" s="168"/>
      <c r="D749" s="175" t="str">
        <f>IFERROR(VLOOKUP($A749,Wallet!$F:H,3,0),"")</f>
        <v/>
      </c>
      <c r="E749" s="168"/>
      <c r="F749" s="175" t="str">
        <f>IFERROR(VLOOKUP($A749,Wallet!$F:J,4,0),"")</f>
        <v/>
      </c>
      <c r="G749" s="95"/>
    </row>
    <row r="750" spans="1:7" ht="15.75" customHeight="1" x14ac:dyDescent="0.2">
      <c r="A750" s="95">
        <f t="shared" si="11"/>
        <v>740</v>
      </c>
      <c r="B750" s="175" t="str">
        <f>IFERROR(VLOOKUP(A750,Wallet!B:E,4,0),"")</f>
        <v/>
      </c>
      <c r="C750" s="168"/>
      <c r="D750" s="175" t="str">
        <f>IFERROR(VLOOKUP($A750,Wallet!$F:H,3,0),"")</f>
        <v/>
      </c>
      <c r="E750" s="168"/>
      <c r="F750" s="175" t="str">
        <f>IFERROR(VLOOKUP($A750,Wallet!$F:J,4,0),"")</f>
        <v/>
      </c>
      <c r="G750" s="95"/>
    </row>
    <row r="751" spans="1:7" ht="15.75" customHeight="1" x14ac:dyDescent="0.2">
      <c r="A751" s="95">
        <f t="shared" si="11"/>
        <v>741</v>
      </c>
      <c r="B751" s="175" t="str">
        <f>IFERROR(VLOOKUP(A751,Wallet!B:E,4,0),"")</f>
        <v/>
      </c>
      <c r="C751" s="168"/>
      <c r="D751" s="175" t="str">
        <f>IFERROR(VLOOKUP($A751,Wallet!$F:H,3,0),"")</f>
        <v/>
      </c>
      <c r="E751" s="168"/>
      <c r="F751" s="175" t="str">
        <f>IFERROR(VLOOKUP($A751,Wallet!$F:J,4,0),"")</f>
        <v/>
      </c>
      <c r="G751" s="95"/>
    </row>
    <row r="752" spans="1:7" ht="15.75" customHeight="1" x14ac:dyDescent="0.2">
      <c r="A752" s="95">
        <f t="shared" si="11"/>
        <v>742</v>
      </c>
      <c r="B752" s="175" t="str">
        <f>IFERROR(VLOOKUP(A752,Wallet!B:E,4,0),"")</f>
        <v/>
      </c>
      <c r="C752" s="168"/>
      <c r="D752" s="175" t="str">
        <f>IFERROR(VLOOKUP($A752,Wallet!$F:H,3,0),"")</f>
        <v/>
      </c>
      <c r="E752" s="168"/>
      <c r="F752" s="175" t="str">
        <f>IFERROR(VLOOKUP($A752,Wallet!$F:J,4,0),"")</f>
        <v/>
      </c>
      <c r="G752" s="95"/>
    </row>
    <row r="753" spans="1:7" ht="15.75" customHeight="1" x14ac:dyDescent="0.2">
      <c r="A753" s="95">
        <f t="shared" si="11"/>
        <v>743</v>
      </c>
      <c r="B753" s="175" t="str">
        <f>IFERROR(VLOOKUP(A753,Wallet!B:E,4,0),"")</f>
        <v/>
      </c>
      <c r="C753" s="168"/>
      <c r="D753" s="175" t="str">
        <f>IFERROR(VLOOKUP($A753,Wallet!$F:H,3,0),"")</f>
        <v/>
      </c>
      <c r="E753" s="168"/>
      <c r="F753" s="175" t="str">
        <f>IFERROR(VLOOKUP($A753,Wallet!$F:J,4,0),"")</f>
        <v/>
      </c>
      <c r="G753" s="95"/>
    </row>
    <row r="754" spans="1:7" ht="15.75" customHeight="1" x14ac:dyDescent="0.2">
      <c r="A754" s="95">
        <f t="shared" si="11"/>
        <v>744</v>
      </c>
      <c r="B754" s="175" t="str">
        <f>IFERROR(VLOOKUP(A754,Wallet!B:E,4,0),"")</f>
        <v/>
      </c>
      <c r="C754" s="168"/>
      <c r="D754" s="175" t="str">
        <f>IFERROR(VLOOKUP($A754,Wallet!$F:H,3,0),"")</f>
        <v/>
      </c>
      <c r="E754" s="168"/>
      <c r="F754" s="175" t="str">
        <f>IFERROR(VLOOKUP($A754,Wallet!$F:J,4,0),"")</f>
        <v/>
      </c>
      <c r="G754" s="95"/>
    </row>
    <row r="755" spans="1:7" ht="15.75" customHeight="1" x14ac:dyDescent="0.2">
      <c r="A755" s="95">
        <f t="shared" si="11"/>
        <v>745</v>
      </c>
      <c r="B755" s="175" t="str">
        <f>IFERROR(VLOOKUP(A755,Wallet!B:E,4,0),"")</f>
        <v/>
      </c>
      <c r="C755" s="168"/>
      <c r="D755" s="175" t="str">
        <f>IFERROR(VLOOKUP($A755,Wallet!$F:H,3,0),"")</f>
        <v/>
      </c>
      <c r="E755" s="168"/>
      <c r="F755" s="175" t="str">
        <f>IFERROR(VLOOKUP($A755,Wallet!$F:J,4,0),"")</f>
        <v/>
      </c>
      <c r="G755" s="95"/>
    </row>
    <row r="756" spans="1:7" ht="15.75" customHeight="1" x14ac:dyDescent="0.2">
      <c r="A756" s="95">
        <f t="shared" si="11"/>
        <v>746</v>
      </c>
      <c r="B756" s="175" t="str">
        <f>IFERROR(VLOOKUP(A756,Wallet!B:E,4,0),"")</f>
        <v/>
      </c>
      <c r="C756" s="168"/>
      <c r="D756" s="175" t="str">
        <f>IFERROR(VLOOKUP($A756,Wallet!$F:H,3,0),"")</f>
        <v/>
      </c>
      <c r="E756" s="168"/>
      <c r="F756" s="175" t="str">
        <f>IFERROR(VLOOKUP($A756,Wallet!$F:J,4,0),"")</f>
        <v/>
      </c>
      <c r="G756" s="95"/>
    </row>
    <row r="757" spans="1:7" ht="15.75" customHeight="1" x14ac:dyDescent="0.2">
      <c r="A757" s="95">
        <f t="shared" si="11"/>
        <v>747</v>
      </c>
      <c r="B757" s="175" t="str">
        <f>IFERROR(VLOOKUP(A757,Wallet!B:E,4,0),"")</f>
        <v/>
      </c>
      <c r="C757" s="168"/>
      <c r="D757" s="175" t="str">
        <f>IFERROR(VLOOKUP($A757,Wallet!$F:H,3,0),"")</f>
        <v/>
      </c>
      <c r="E757" s="168"/>
      <c r="F757" s="175" t="str">
        <f>IFERROR(VLOOKUP($A757,Wallet!$F:J,4,0),"")</f>
        <v/>
      </c>
      <c r="G757" s="95"/>
    </row>
    <row r="758" spans="1:7" ht="15.75" customHeight="1" x14ac:dyDescent="0.2">
      <c r="A758" s="95">
        <f t="shared" si="11"/>
        <v>748</v>
      </c>
      <c r="B758" s="175" t="str">
        <f>IFERROR(VLOOKUP(A758,Wallet!B:E,4,0),"")</f>
        <v/>
      </c>
      <c r="C758" s="168"/>
      <c r="D758" s="175" t="str">
        <f>IFERROR(VLOOKUP($A758,Wallet!$F:H,3,0),"")</f>
        <v/>
      </c>
      <c r="E758" s="168"/>
      <c r="F758" s="175" t="str">
        <f>IFERROR(VLOOKUP($A758,Wallet!$F:J,4,0),"")</f>
        <v/>
      </c>
      <c r="G758" s="95"/>
    </row>
    <row r="759" spans="1:7" ht="15.75" customHeight="1" x14ac:dyDescent="0.2">
      <c r="A759" s="95">
        <f t="shared" si="11"/>
        <v>749</v>
      </c>
      <c r="B759" s="175" t="str">
        <f>IFERROR(VLOOKUP(A759,Wallet!B:E,4,0),"")</f>
        <v/>
      </c>
      <c r="C759" s="168"/>
      <c r="D759" s="175" t="str">
        <f>IFERROR(VLOOKUP($A759,Wallet!$F:H,3,0),"")</f>
        <v/>
      </c>
      <c r="E759" s="168"/>
      <c r="F759" s="175" t="str">
        <f>IFERROR(VLOOKUP($A759,Wallet!$F:J,4,0),"")</f>
        <v/>
      </c>
      <c r="G759" s="95"/>
    </row>
    <row r="760" spans="1:7" ht="15.75" customHeight="1" x14ac:dyDescent="0.2">
      <c r="A760" s="95">
        <f t="shared" si="11"/>
        <v>750</v>
      </c>
      <c r="B760" s="175" t="str">
        <f>IFERROR(VLOOKUP(A760,Wallet!B:E,4,0),"")</f>
        <v/>
      </c>
      <c r="C760" s="168"/>
      <c r="D760" s="175" t="str">
        <f>IFERROR(VLOOKUP($A760,Wallet!$F:H,3,0),"")</f>
        <v/>
      </c>
      <c r="E760" s="168"/>
      <c r="F760" s="175" t="str">
        <f>IFERROR(VLOOKUP($A760,Wallet!$F:J,4,0),"")</f>
        <v/>
      </c>
      <c r="G760" s="95"/>
    </row>
    <row r="761" spans="1:7" ht="15.75" customHeight="1" x14ac:dyDescent="0.2">
      <c r="A761" s="95">
        <f t="shared" si="11"/>
        <v>751</v>
      </c>
      <c r="B761" s="175" t="str">
        <f>IFERROR(VLOOKUP(A761,Wallet!B:E,4,0),"")</f>
        <v/>
      </c>
      <c r="C761" s="168"/>
      <c r="D761" s="175" t="str">
        <f>IFERROR(VLOOKUP($A761,Wallet!$F:H,3,0),"")</f>
        <v/>
      </c>
      <c r="E761" s="168"/>
      <c r="F761" s="175" t="str">
        <f>IFERROR(VLOOKUP($A761,Wallet!$F:J,4,0),"")</f>
        <v/>
      </c>
      <c r="G761" s="95"/>
    </row>
    <row r="762" spans="1:7" ht="15.75" customHeight="1" x14ac:dyDescent="0.2">
      <c r="A762" s="95">
        <f t="shared" si="11"/>
        <v>752</v>
      </c>
      <c r="B762" s="175" t="str">
        <f>IFERROR(VLOOKUP(A762,Wallet!B:E,4,0),"")</f>
        <v/>
      </c>
      <c r="C762" s="168"/>
      <c r="D762" s="175" t="str">
        <f>IFERROR(VLOOKUP($A762,Wallet!$F:H,3,0),"")</f>
        <v/>
      </c>
      <c r="E762" s="168"/>
      <c r="F762" s="175" t="str">
        <f>IFERROR(VLOOKUP($A762,Wallet!$F:J,4,0),"")</f>
        <v/>
      </c>
      <c r="G762" s="95"/>
    </row>
    <row r="763" spans="1:7" ht="15.75" customHeight="1" x14ac:dyDescent="0.2">
      <c r="A763" s="95">
        <f t="shared" si="11"/>
        <v>753</v>
      </c>
      <c r="B763" s="175" t="str">
        <f>IFERROR(VLOOKUP(A763,Wallet!B:E,4,0),"")</f>
        <v/>
      </c>
      <c r="C763" s="168"/>
      <c r="D763" s="175" t="str">
        <f>IFERROR(VLOOKUP($A763,Wallet!$F:H,3,0),"")</f>
        <v/>
      </c>
      <c r="E763" s="168"/>
      <c r="F763" s="175" t="str">
        <f>IFERROR(VLOOKUP($A763,Wallet!$F:J,4,0),"")</f>
        <v/>
      </c>
      <c r="G763" s="95"/>
    </row>
    <row r="764" spans="1:7" ht="15.75" customHeight="1" x14ac:dyDescent="0.2">
      <c r="A764" s="95">
        <f t="shared" si="11"/>
        <v>754</v>
      </c>
      <c r="B764" s="175" t="str">
        <f>IFERROR(VLOOKUP(A764,Wallet!B:E,4,0),"")</f>
        <v/>
      </c>
      <c r="C764" s="168"/>
      <c r="D764" s="175" t="str">
        <f>IFERROR(VLOOKUP($A764,Wallet!$F:H,3,0),"")</f>
        <v/>
      </c>
      <c r="E764" s="168"/>
      <c r="F764" s="175" t="str">
        <f>IFERROR(VLOOKUP($A764,Wallet!$F:J,4,0),"")</f>
        <v/>
      </c>
      <c r="G764" s="95"/>
    </row>
    <row r="765" spans="1:7" ht="15.75" customHeight="1" x14ac:dyDescent="0.2">
      <c r="A765" s="95">
        <f t="shared" si="11"/>
        <v>755</v>
      </c>
      <c r="B765" s="175" t="str">
        <f>IFERROR(VLOOKUP(A765,Wallet!B:E,4,0),"")</f>
        <v/>
      </c>
      <c r="C765" s="168"/>
      <c r="D765" s="175" t="str">
        <f>IFERROR(VLOOKUP($A765,Wallet!$F:H,3,0),"")</f>
        <v/>
      </c>
      <c r="E765" s="168"/>
      <c r="F765" s="175" t="str">
        <f>IFERROR(VLOOKUP($A765,Wallet!$F:J,4,0),"")</f>
        <v/>
      </c>
      <c r="G765" s="95"/>
    </row>
    <row r="766" spans="1:7" ht="15.75" customHeight="1" x14ac:dyDescent="0.2">
      <c r="A766" s="95">
        <f t="shared" si="11"/>
        <v>756</v>
      </c>
      <c r="B766" s="175" t="str">
        <f>IFERROR(VLOOKUP(A766,Wallet!B:E,4,0),"")</f>
        <v/>
      </c>
      <c r="C766" s="168"/>
      <c r="D766" s="175" t="str">
        <f>IFERROR(VLOOKUP($A766,Wallet!$F:H,3,0),"")</f>
        <v/>
      </c>
      <c r="E766" s="168"/>
      <c r="F766" s="175" t="str">
        <f>IFERROR(VLOOKUP($A766,Wallet!$F:J,4,0),"")</f>
        <v/>
      </c>
      <c r="G766" s="95"/>
    </row>
    <row r="767" spans="1:7" ht="15.75" customHeight="1" x14ac:dyDescent="0.2">
      <c r="A767" s="95">
        <f t="shared" si="11"/>
        <v>757</v>
      </c>
      <c r="B767" s="175" t="str">
        <f>IFERROR(VLOOKUP(A767,Wallet!B:E,4,0),"")</f>
        <v/>
      </c>
      <c r="C767" s="168"/>
      <c r="D767" s="175" t="str">
        <f>IFERROR(VLOOKUP($A767,Wallet!$F:H,3,0),"")</f>
        <v/>
      </c>
      <c r="E767" s="168"/>
      <c r="F767" s="175" t="str">
        <f>IFERROR(VLOOKUP($A767,Wallet!$F:J,4,0),"")</f>
        <v/>
      </c>
      <c r="G767" s="95"/>
    </row>
    <row r="768" spans="1:7" ht="15.75" customHeight="1" x14ac:dyDescent="0.2">
      <c r="A768" s="95">
        <f t="shared" si="11"/>
        <v>758</v>
      </c>
      <c r="B768" s="175" t="str">
        <f>IFERROR(VLOOKUP(A768,Wallet!B:E,4,0),"")</f>
        <v/>
      </c>
      <c r="C768" s="168"/>
      <c r="D768" s="175" t="str">
        <f>IFERROR(VLOOKUP($A768,Wallet!$F:H,3,0),"")</f>
        <v/>
      </c>
      <c r="E768" s="168"/>
      <c r="F768" s="175" t="str">
        <f>IFERROR(VLOOKUP($A768,Wallet!$F:J,4,0),"")</f>
        <v/>
      </c>
      <c r="G768" s="95"/>
    </row>
    <row r="769" spans="1:7" ht="15.75" customHeight="1" x14ac:dyDescent="0.2">
      <c r="A769" s="95">
        <f t="shared" si="11"/>
        <v>759</v>
      </c>
      <c r="B769" s="175" t="str">
        <f>IFERROR(VLOOKUP(A769,Wallet!B:E,4,0),"")</f>
        <v/>
      </c>
      <c r="C769" s="168"/>
      <c r="D769" s="175" t="str">
        <f>IFERROR(VLOOKUP($A769,Wallet!$F:H,3,0),"")</f>
        <v/>
      </c>
      <c r="E769" s="168"/>
      <c r="F769" s="175" t="str">
        <f>IFERROR(VLOOKUP($A769,Wallet!$F:J,4,0),"")</f>
        <v/>
      </c>
      <c r="G769" s="95"/>
    </row>
    <row r="770" spans="1:7" ht="15.75" customHeight="1" x14ac:dyDescent="0.2">
      <c r="A770" s="95">
        <f t="shared" si="11"/>
        <v>760</v>
      </c>
      <c r="B770" s="175" t="str">
        <f>IFERROR(VLOOKUP(A770,Wallet!B:E,4,0),"")</f>
        <v/>
      </c>
      <c r="C770" s="168"/>
      <c r="D770" s="175" t="str">
        <f>IFERROR(VLOOKUP($A770,Wallet!$F:H,3,0),"")</f>
        <v/>
      </c>
      <c r="E770" s="168"/>
      <c r="F770" s="175" t="str">
        <f>IFERROR(VLOOKUP($A770,Wallet!$F:J,4,0),"")</f>
        <v/>
      </c>
      <c r="G770" s="95"/>
    </row>
    <row r="771" spans="1:7" ht="15.75" customHeight="1" x14ac:dyDescent="0.2">
      <c r="A771" s="95">
        <f t="shared" si="11"/>
        <v>761</v>
      </c>
      <c r="B771" s="175" t="str">
        <f>IFERROR(VLOOKUP(A771,Wallet!B:E,4,0),"")</f>
        <v/>
      </c>
      <c r="C771" s="168"/>
      <c r="D771" s="175" t="str">
        <f>IFERROR(VLOOKUP($A771,Wallet!$F:H,3,0),"")</f>
        <v/>
      </c>
      <c r="E771" s="168"/>
      <c r="F771" s="175" t="str">
        <f>IFERROR(VLOOKUP($A771,Wallet!$F:J,4,0),"")</f>
        <v/>
      </c>
      <c r="G771" s="95"/>
    </row>
    <row r="772" spans="1:7" ht="15.75" customHeight="1" x14ac:dyDescent="0.2">
      <c r="A772" s="95">
        <f t="shared" si="11"/>
        <v>762</v>
      </c>
      <c r="B772" s="175" t="str">
        <f>IFERROR(VLOOKUP(A772,Wallet!B:E,4,0),"")</f>
        <v/>
      </c>
      <c r="C772" s="168"/>
      <c r="D772" s="175" t="str">
        <f>IFERROR(VLOOKUP($A772,Wallet!$F:H,3,0),"")</f>
        <v/>
      </c>
      <c r="E772" s="168"/>
      <c r="F772" s="175" t="str">
        <f>IFERROR(VLOOKUP($A772,Wallet!$F:J,4,0),"")</f>
        <v/>
      </c>
      <c r="G772" s="95"/>
    </row>
    <row r="773" spans="1:7" ht="15.75" customHeight="1" x14ac:dyDescent="0.2">
      <c r="A773" s="95">
        <f t="shared" si="11"/>
        <v>763</v>
      </c>
      <c r="B773" s="175" t="str">
        <f>IFERROR(VLOOKUP(A773,Wallet!B:E,4,0),"")</f>
        <v/>
      </c>
      <c r="C773" s="168"/>
      <c r="D773" s="175" t="str">
        <f>IFERROR(VLOOKUP($A773,Wallet!$F:H,3,0),"")</f>
        <v/>
      </c>
      <c r="E773" s="168"/>
      <c r="F773" s="175" t="str">
        <f>IFERROR(VLOOKUP($A773,Wallet!$F:J,4,0),"")</f>
        <v/>
      </c>
      <c r="G773" s="95"/>
    </row>
    <row r="774" spans="1:7" ht="15.75" customHeight="1" x14ac:dyDescent="0.2">
      <c r="A774" s="95">
        <f t="shared" si="11"/>
        <v>764</v>
      </c>
      <c r="B774" s="175" t="str">
        <f>IFERROR(VLOOKUP(A774,Wallet!B:E,4,0),"")</f>
        <v/>
      </c>
      <c r="C774" s="168"/>
      <c r="D774" s="175" t="str">
        <f>IFERROR(VLOOKUP($A774,Wallet!$F:H,3,0),"")</f>
        <v/>
      </c>
      <c r="E774" s="168"/>
      <c r="F774" s="175" t="str">
        <f>IFERROR(VLOOKUP($A774,Wallet!$F:J,4,0),"")</f>
        <v/>
      </c>
      <c r="G774" s="95"/>
    </row>
    <row r="775" spans="1:7" ht="15.75" customHeight="1" x14ac:dyDescent="0.2">
      <c r="A775" s="95">
        <f t="shared" si="11"/>
        <v>765</v>
      </c>
      <c r="B775" s="175" t="str">
        <f>IFERROR(VLOOKUP(A775,Wallet!B:E,4,0),"")</f>
        <v/>
      </c>
      <c r="C775" s="168"/>
      <c r="D775" s="175" t="str">
        <f>IFERROR(VLOOKUP($A775,Wallet!$F:H,3,0),"")</f>
        <v/>
      </c>
      <c r="E775" s="168"/>
      <c r="F775" s="175" t="str">
        <f>IFERROR(VLOOKUP($A775,Wallet!$F:J,4,0),"")</f>
        <v/>
      </c>
      <c r="G775" s="95"/>
    </row>
    <row r="776" spans="1:7" ht="15.75" customHeight="1" x14ac:dyDescent="0.2">
      <c r="A776" s="95">
        <f t="shared" si="11"/>
        <v>766</v>
      </c>
      <c r="B776" s="175" t="str">
        <f>IFERROR(VLOOKUP(A776,Wallet!B:E,4,0),"")</f>
        <v/>
      </c>
      <c r="C776" s="168"/>
      <c r="D776" s="175" t="str">
        <f>IFERROR(VLOOKUP($A776,Wallet!$F:H,3,0),"")</f>
        <v/>
      </c>
      <c r="E776" s="168"/>
      <c r="F776" s="175" t="str">
        <f>IFERROR(VLOOKUP($A776,Wallet!$F:J,4,0),"")</f>
        <v/>
      </c>
      <c r="G776" s="95"/>
    </row>
    <row r="777" spans="1:7" ht="15.75" customHeight="1" x14ac:dyDescent="0.2">
      <c r="A777" s="95">
        <f t="shared" si="11"/>
        <v>767</v>
      </c>
      <c r="B777" s="175" t="str">
        <f>IFERROR(VLOOKUP(A777,Wallet!B:E,4,0),"")</f>
        <v/>
      </c>
      <c r="C777" s="168"/>
      <c r="D777" s="175" t="str">
        <f>IFERROR(VLOOKUP($A777,Wallet!$F:H,3,0),"")</f>
        <v/>
      </c>
      <c r="E777" s="168"/>
      <c r="F777" s="175" t="str">
        <f>IFERROR(VLOOKUP($A777,Wallet!$F:J,4,0),"")</f>
        <v/>
      </c>
      <c r="G777" s="95"/>
    </row>
    <row r="778" spans="1:7" ht="15.75" customHeight="1" x14ac:dyDescent="0.2">
      <c r="A778" s="95">
        <f t="shared" si="11"/>
        <v>768</v>
      </c>
      <c r="B778" s="175" t="str">
        <f>IFERROR(VLOOKUP(A778,Wallet!B:E,4,0),"")</f>
        <v/>
      </c>
      <c r="C778" s="168"/>
      <c r="D778" s="175" t="str">
        <f>IFERROR(VLOOKUP($A778,Wallet!$F:H,3,0),"")</f>
        <v/>
      </c>
      <c r="E778" s="168"/>
      <c r="F778" s="175" t="str">
        <f>IFERROR(VLOOKUP($A778,Wallet!$F:J,4,0),"")</f>
        <v/>
      </c>
      <c r="G778" s="95"/>
    </row>
    <row r="779" spans="1:7" ht="15.75" customHeight="1" x14ac:dyDescent="0.2">
      <c r="A779" s="95">
        <f t="shared" si="11"/>
        <v>769</v>
      </c>
      <c r="B779" s="175" t="str">
        <f>IFERROR(VLOOKUP(A779,Wallet!B:E,4,0),"")</f>
        <v/>
      </c>
      <c r="C779" s="168"/>
      <c r="D779" s="175" t="str">
        <f>IFERROR(VLOOKUP($A779,Wallet!$F:H,3,0),"")</f>
        <v/>
      </c>
      <c r="E779" s="168"/>
      <c r="F779" s="175" t="str">
        <f>IFERROR(VLOOKUP($A779,Wallet!$F:J,4,0),"")</f>
        <v/>
      </c>
      <c r="G779" s="95"/>
    </row>
    <row r="780" spans="1:7" ht="15.75" customHeight="1" x14ac:dyDescent="0.2">
      <c r="A780" s="95">
        <f t="shared" si="11"/>
        <v>770</v>
      </c>
      <c r="B780" s="175" t="str">
        <f>IFERROR(VLOOKUP(A780,Wallet!B:E,4,0),"")</f>
        <v/>
      </c>
      <c r="C780" s="168"/>
      <c r="D780" s="175" t="str">
        <f>IFERROR(VLOOKUP($A780,Wallet!$F:H,3,0),"")</f>
        <v/>
      </c>
      <c r="E780" s="168"/>
      <c r="F780" s="175" t="str">
        <f>IFERROR(VLOOKUP($A780,Wallet!$F:J,4,0),"")</f>
        <v/>
      </c>
      <c r="G780" s="95"/>
    </row>
    <row r="781" spans="1:7" ht="15.75" customHeight="1" x14ac:dyDescent="0.2">
      <c r="A781" s="95">
        <f t="shared" ref="A781:A844" si="12">1+A780</f>
        <v>771</v>
      </c>
      <c r="B781" s="175" t="str">
        <f>IFERROR(VLOOKUP(A781,Wallet!B:E,4,0),"")</f>
        <v/>
      </c>
      <c r="C781" s="168"/>
      <c r="D781" s="175" t="str">
        <f>IFERROR(VLOOKUP($A781,Wallet!$F:H,3,0),"")</f>
        <v/>
      </c>
      <c r="E781" s="168"/>
      <c r="F781" s="175" t="str">
        <f>IFERROR(VLOOKUP($A781,Wallet!$F:J,4,0),"")</f>
        <v/>
      </c>
      <c r="G781" s="95"/>
    </row>
    <row r="782" spans="1:7" ht="15.75" customHeight="1" x14ac:dyDescent="0.2">
      <c r="A782" s="95">
        <f t="shared" si="12"/>
        <v>772</v>
      </c>
      <c r="B782" s="175" t="str">
        <f>IFERROR(VLOOKUP(A782,Wallet!B:E,4,0),"")</f>
        <v/>
      </c>
      <c r="C782" s="168"/>
      <c r="D782" s="175" t="str">
        <f>IFERROR(VLOOKUP($A782,Wallet!$F:H,3,0),"")</f>
        <v/>
      </c>
      <c r="E782" s="168"/>
      <c r="F782" s="175" t="str">
        <f>IFERROR(VLOOKUP($A782,Wallet!$F:J,4,0),"")</f>
        <v/>
      </c>
      <c r="G782" s="95"/>
    </row>
    <row r="783" spans="1:7" ht="15.75" customHeight="1" x14ac:dyDescent="0.2">
      <c r="A783" s="95">
        <f t="shared" si="12"/>
        <v>773</v>
      </c>
      <c r="B783" s="175" t="str">
        <f>IFERROR(VLOOKUP(A783,Wallet!B:E,4,0),"")</f>
        <v/>
      </c>
      <c r="C783" s="168"/>
      <c r="D783" s="175" t="str">
        <f>IFERROR(VLOOKUP($A783,Wallet!$F:H,3,0),"")</f>
        <v/>
      </c>
      <c r="E783" s="168"/>
      <c r="F783" s="175" t="str">
        <f>IFERROR(VLOOKUP($A783,Wallet!$F:J,4,0),"")</f>
        <v/>
      </c>
      <c r="G783" s="95"/>
    </row>
    <row r="784" spans="1:7" ht="15.75" customHeight="1" x14ac:dyDescent="0.2">
      <c r="A784" s="95">
        <f t="shared" si="12"/>
        <v>774</v>
      </c>
      <c r="B784" s="175" t="str">
        <f>IFERROR(VLOOKUP(A784,Wallet!B:E,4,0),"")</f>
        <v/>
      </c>
      <c r="C784" s="168"/>
      <c r="D784" s="175" t="str">
        <f>IFERROR(VLOOKUP($A784,Wallet!$F:H,3,0),"")</f>
        <v/>
      </c>
      <c r="E784" s="168"/>
      <c r="F784" s="175" t="str">
        <f>IFERROR(VLOOKUP($A784,Wallet!$F:J,4,0),"")</f>
        <v/>
      </c>
      <c r="G784" s="95"/>
    </row>
    <row r="785" spans="1:7" ht="15.75" customHeight="1" x14ac:dyDescent="0.2">
      <c r="A785" s="95">
        <f t="shared" si="12"/>
        <v>775</v>
      </c>
      <c r="B785" s="175" t="str">
        <f>IFERROR(VLOOKUP(A785,Wallet!B:E,4,0),"")</f>
        <v/>
      </c>
      <c r="C785" s="168"/>
      <c r="D785" s="175" t="str">
        <f>IFERROR(VLOOKUP($A785,Wallet!$F:H,3,0),"")</f>
        <v/>
      </c>
      <c r="E785" s="168"/>
      <c r="F785" s="175" t="str">
        <f>IFERROR(VLOOKUP($A785,Wallet!$F:J,4,0),"")</f>
        <v/>
      </c>
      <c r="G785" s="95"/>
    </row>
    <row r="786" spans="1:7" ht="15.75" customHeight="1" x14ac:dyDescent="0.2">
      <c r="A786" s="95">
        <f t="shared" si="12"/>
        <v>776</v>
      </c>
      <c r="B786" s="175" t="str">
        <f>IFERROR(VLOOKUP(A786,Wallet!B:E,4,0),"")</f>
        <v/>
      </c>
      <c r="C786" s="168"/>
      <c r="D786" s="175" t="str">
        <f>IFERROR(VLOOKUP($A786,Wallet!$F:H,3,0),"")</f>
        <v/>
      </c>
      <c r="E786" s="168"/>
      <c r="F786" s="175" t="str">
        <f>IFERROR(VLOOKUP($A786,Wallet!$F:J,4,0),"")</f>
        <v/>
      </c>
      <c r="G786" s="95"/>
    </row>
    <row r="787" spans="1:7" ht="15.75" customHeight="1" x14ac:dyDescent="0.2">
      <c r="A787" s="95">
        <f t="shared" si="12"/>
        <v>777</v>
      </c>
      <c r="B787" s="175" t="str">
        <f>IFERROR(VLOOKUP(A787,Wallet!B:E,4,0),"")</f>
        <v/>
      </c>
      <c r="C787" s="168"/>
      <c r="D787" s="175" t="str">
        <f>IFERROR(VLOOKUP($A787,Wallet!$F:H,3,0),"")</f>
        <v/>
      </c>
      <c r="E787" s="168"/>
      <c r="F787" s="175" t="str">
        <f>IFERROR(VLOOKUP($A787,Wallet!$F:J,4,0),"")</f>
        <v/>
      </c>
      <c r="G787" s="95"/>
    </row>
    <row r="788" spans="1:7" ht="15.75" customHeight="1" x14ac:dyDescent="0.2">
      <c r="A788" s="95">
        <f t="shared" si="12"/>
        <v>778</v>
      </c>
      <c r="B788" s="175" t="str">
        <f>IFERROR(VLOOKUP(A788,Wallet!B:E,4,0),"")</f>
        <v/>
      </c>
      <c r="C788" s="168"/>
      <c r="D788" s="175" t="str">
        <f>IFERROR(VLOOKUP($A788,Wallet!$F:H,3,0),"")</f>
        <v/>
      </c>
      <c r="E788" s="168"/>
      <c r="F788" s="175" t="str">
        <f>IFERROR(VLOOKUP($A788,Wallet!$F:J,4,0),"")</f>
        <v/>
      </c>
      <c r="G788" s="95"/>
    </row>
    <row r="789" spans="1:7" ht="15.75" customHeight="1" x14ac:dyDescent="0.2">
      <c r="A789" s="95">
        <f t="shared" si="12"/>
        <v>779</v>
      </c>
      <c r="B789" s="175" t="str">
        <f>IFERROR(VLOOKUP(A789,Wallet!B:E,4,0),"")</f>
        <v/>
      </c>
      <c r="C789" s="168"/>
      <c r="D789" s="175" t="str">
        <f>IFERROR(VLOOKUP($A789,Wallet!$F:H,3,0),"")</f>
        <v/>
      </c>
      <c r="E789" s="168"/>
      <c r="F789" s="175" t="str">
        <f>IFERROR(VLOOKUP($A789,Wallet!$F:J,4,0),"")</f>
        <v/>
      </c>
      <c r="G789" s="95"/>
    </row>
    <row r="790" spans="1:7" ht="15.75" customHeight="1" x14ac:dyDescent="0.2">
      <c r="A790" s="95">
        <f t="shared" si="12"/>
        <v>780</v>
      </c>
      <c r="B790" s="175" t="str">
        <f>IFERROR(VLOOKUP(A790,Wallet!B:E,4,0),"")</f>
        <v/>
      </c>
      <c r="C790" s="168"/>
      <c r="D790" s="175" t="str">
        <f>IFERROR(VLOOKUP($A790,Wallet!$F:H,3,0),"")</f>
        <v/>
      </c>
      <c r="E790" s="168"/>
      <c r="F790" s="175" t="str">
        <f>IFERROR(VLOOKUP($A790,Wallet!$F:J,4,0),"")</f>
        <v/>
      </c>
      <c r="G790" s="95"/>
    </row>
    <row r="791" spans="1:7" ht="15.75" customHeight="1" x14ac:dyDescent="0.2">
      <c r="A791" s="95">
        <f t="shared" si="12"/>
        <v>781</v>
      </c>
      <c r="B791" s="175" t="str">
        <f>IFERROR(VLOOKUP(A791,Wallet!B:E,4,0),"")</f>
        <v/>
      </c>
      <c r="C791" s="168"/>
      <c r="D791" s="175" t="str">
        <f>IFERROR(VLOOKUP($A791,Wallet!$F:H,3,0),"")</f>
        <v/>
      </c>
      <c r="E791" s="168"/>
      <c r="F791" s="175" t="str">
        <f>IFERROR(VLOOKUP($A791,Wallet!$F:J,4,0),"")</f>
        <v/>
      </c>
      <c r="G791" s="95"/>
    </row>
    <row r="792" spans="1:7" ht="15.75" customHeight="1" x14ac:dyDescent="0.2">
      <c r="A792" s="95">
        <f t="shared" si="12"/>
        <v>782</v>
      </c>
      <c r="B792" s="175" t="str">
        <f>IFERROR(VLOOKUP(A792,Wallet!B:E,4,0),"")</f>
        <v/>
      </c>
      <c r="C792" s="168"/>
      <c r="D792" s="175" t="str">
        <f>IFERROR(VLOOKUP($A792,Wallet!$F:H,3,0),"")</f>
        <v/>
      </c>
      <c r="E792" s="168"/>
      <c r="F792" s="175" t="str">
        <f>IFERROR(VLOOKUP($A792,Wallet!$F:J,4,0),"")</f>
        <v/>
      </c>
      <c r="G792" s="95"/>
    </row>
    <row r="793" spans="1:7" ht="15.75" customHeight="1" x14ac:dyDescent="0.2">
      <c r="A793" s="95">
        <f t="shared" si="12"/>
        <v>783</v>
      </c>
      <c r="B793" s="175" t="str">
        <f>IFERROR(VLOOKUP(A793,Wallet!B:E,4,0),"")</f>
        <v/>
      </c>
      <c r="C793" s="168"/>
      <c r="D793" s="175" t="str">
        <f>IFERROR(VLOOKUP($A793,Wallet!$F:H,3,0),"")</f>
        <v/>
      </c>
      <c r="E793" s="168"/>
      <c r="F793" s="175" t="str">
        <f>IFERROR(VLOOKUP($A793,Wallet!$F:J,4,0),"")</f>
        <v/>
      </c>
      <c r="G793" s="95"/>
    </row>
    <row r="794" spans="1:7" ht="15.75" customHeight="1" x14ac:dyDescent="0.2">
      <c r="A794" s="95">
        <f t="shared" si="12"/>
        <v>784</v>
      </c>
      <c r="B794" s="175" t="str">
        <f>IFERROR(VLOOKUP(A794,Wallet!B:E,4,0),"")</f>
        <v/>
      </c>
      <c r="C794" s="168"/>
      <c r="D794" s="175" t="str">
        <f>IFERROR(VLOOKUP($A794,Wallet!$F:H,3,0),"")</f>
        <v/>
      </c>
      <c r="E794" s="168"/>
      <c r="F794" s="175" t="str">
        <f>IFERROR(VLOOKUP($A794,Wallet!$F:J,4,0),"")</f>
        <v/>
      </c>
      <c r="G794" s="95"/>
    </row>
    <row r="795" spans="1:7" ht="15.75" customHeight="1" x14ac:dyDescent="0.2">
      <c r="A795" s="95">
        <f t="shared" si="12"/>
        <v>785</v>
      </c>
      <c r="B795" s="175" t="str">
        <f>IFERROR(VLOOKUP(A795,Wallet!B:E,4,0),"")</f>
        <v/>
      </c>
      <c r="C795" s="168"/>
      <c r="D795" s="175" t="str">
        <f>IFERROR(VLOOKUP($A795,Wallet!$F:H,3,0),"")</f>
        <v/>
      </c>
      <c r="E795" s="168"/>
      <c r="F795" s="175" t="str">
        <f>IFERROR(VLOOKUP($A795,Wallet!$F:J,4,0),"")</f>
        <v/>
      </c>
      <c r="G795" s="95"/>
    </row>
    <row r="796" spans="1:7" ht="15.75" customHeight="1" x14ac:dyDescent="0.2">
      <c r="A796" s="95">
        <f t="shared" si="12"/>
        <v>786</v>
      </c>
      <c r="B796" s="175" t="str">
        <f>IFERROR(VLOOKUP(A796,Wallet!B:E,4,0),"")</f>
        <v/>
      </c>
      <c r="C796" s="168"/>
      <c r="D796" s="175" t="str">
        <f>IFERROR(VLOOKUP($A796,Wallet!$F:H,3,0),"")</f>
        <v/>
      </c>
      <c r="E796" s="168"/>
      <c r="F796" s="175" t="str">
        <f>IFERROR(VLOOKUP($A796,Wallet!$F:J,4,0),"")</f>
        <v/>
      </c>
      <c r="G796" s="95"/>
    </row>
    <row r="797" spans="1:7" ht="15.75" customHeight="1" x14ac:dyDescent="0.2">
      <c r="A797" s="95">
        <f t="shared" si="12"/>
        <v>787</v>
      </c>
      <c r="B797" s="175" t="str">
        <f>IFERROR(VLOOKUP(A797,Wallet!B:E,4,0),"")</f>
        <v/>
      </c>
      <c r="C797" s="168"/>
      <c r="D797" s="175" t="str">
        <f>IFERROR(VLOOKUP($A797,Wallet!$F:H,3,0),"")</f>
        <v/>
      </c>
      <c r="E797" s="168"/>
      <c r="F797" s="175" t="str">
        <f>IFERROR(VLOOKUP($A797,Wallet!$F:J,4,0),"")</f>
        <v/>
      </c>
      <c r="G797" s="95"/>
    </row>
    <row r="798" spans="1:7" ht="15.75" customHeight="1" x14ac:dyDescent="0.2">
      <c r="A798" s="95">
        <f t="shared" si="12"/>
        <v>788</v>
      </c>
      <c r="B798" s="175" t="str">
        <f>IFERROR(VLOOKUP(A798,Wallet!B:E,4,0),"")</f>
        <v/>
      </c>
      <c r="C798" s="168"/>
      <c r="D798" s="175" t="str">
        <f>IFERROR(VLOOKUP($A798,Wallet!$F:H,3,0),"")</f>
        <v/>
      </c>
      <c r="E798" s="168"/>
      <c r="F798" s="175" t="str">
        <f>IFERROR(VLOOKUP($A798,Wallet!$F:J,4,0),"")</f>
        <v/>
      </c>
      <c r="G798" s="95"/>
    </row>
    <row r="799" spans="1:7" ht="15.75" customHeight="1" x14ac:dyDescent="0.2">
      <c r="A799" s="95">
        <f t="shared" si="12"/>
        <v>789</v>
      </c>
      <c r="B799" s="175" t="str">
        <f>IFERROR(VLOOKUP(A799,Wallet!B:E,4,0),"")</f>
        <v/>
      </c>
      <c r="C799" s="168"/>
      <c r="D799" s="175" t="str">
        <f>IFERROR(VLOOKUP($A799,Wallet!$F:H,3,0),"")</f>
        <v/>
      </c>
      <c r="E799" s="168"/>
      <c r="F799" s="175" t="str">
        <f>IFERROR(VLOOKUP($A799,Wallet!$F:J,4,0),"")</f>
        <v/>
      </c>
      <c r="G799" s="95"/>
    </row>
    <row r="800" spans="1:7" ht="15.75" customHeight="1" x14ac:dyDescent="0.2">
      <c r="A800" s="95">
        <f t="shared" si="12"/>
        <v>790</v>
      </c>
      <c r="B800" s="175" t="str">
        <f>IFERROR(VLOOKUP(A800,Wallet!B:E,4,0),"")</f>
        <v/>
      </c>
      <c r="C800" s="168"/>
      <c r="D800" s="175" t="str">
        <f>IFERROR(VLOOKUP($A800,Wallet!$F:H,3,0),"")</f>
        <v/>
      </c>
      <c r="E800" s="168"/>
      <c r="F800" s="175" t="str">
        <f>IFERROR(VLOOKUP($A800,Wallet!$F:J,4,0),"")</f>
        <v/>
      </c>
      <c r="G800" s="95"/>
    </row>
    <row r="801" spans="1:7" ht="15.75" customHeight="1" x14ac:dyDescent="0.2">
      <c r="A801" s="95">
        <f t="shared" si="12"/>
        <v>791</v>
      </c>
      <c r="B801" s="175" t="str">
        <f>IFERROR(VLOOKUP(A801,Wallet!B:E,4,0),"")</f>
        <v/>
      </c>
      <c r="C801" s="168"/>
      <c r="D801" s="175" t="str">
        <f>IFERROR(VLOOKUP($A801,Wallet!$F:H,3,0),"")</f>
        <v/>
      </c>
      <c r="E801" s="168"/>
      <c r="F801" s="175" t="str">
        <f>IFERROR(VLOOKUP($A801,Wallet!$F:J,4,0),"")</f>
        <v/>
      </c>
      <c r="G801" s="95"/>
    </row>
    <row r="802" spans="1:7" ht="15.75" customHeight="1" x14ac:dyDescent="0.2">
      <c r="A802" s="95">
        <f t="shared" si="12"/>
        <v>792</v>
      </c>
      <c r="B802" s="175" t="str">
        <f>IFERROR(VLOOKUP(A802,Wallet!B:E,4,0),"")</f>
        <v/>
      </c>
      <c r="C802" s="168"/>
      <c r="D802" s="175" t="str">
        <f>IFERROR(VLOOKUP($A802,Wallet!$F:H,3,0),"")</f>
        <v/>
      </c>
      <c r="E802" s="168"/>
      <c r="F802" s="175" t="str">
        <f>IFERROR(VLOOKUP($A802,Wallet!$F:J,4,0),"")</f>
        <v/>
      </c>
      <c r="G802" s="95"/>
    </row>
    <row r="803" spans="1:7" ht="15.75" customHeight="1" x14ac:dyDescent="0.2">
      <c r="A803" s="95">
        <f t="shared" si="12"/>
        <v>793</v>
      </c>
      <c r="B803" s="175" t="str">
        <f>IFERROR(VLOOKUP(A803,Wallet!B:E,4,0),"")</f>
        <v/>
      </c>
      <c r="C803" s="168"/>
      <c r="D803" s="175" t="str">
        <f>IFERROR(VLOOKUP($A803,Wallet!$F:H,3,0),"")</f>
        <v/>
      </c>
      <c r="E803" s="168"/>
      <c r="F803" s="175" t="str">
        <f>IFERROR(VLOOKUP($A803,Wallet!$F:J,4,0),"")</f>
        <v/>
      </c>
      <c r="G803" s="95"/>
    </row>
    <row r="804" spans="1:7" ht="15.75" customHeight="1" x14ac:dyDescent="0.2">
      <c r="A804" s="95">
        <f t="shared" si="12"/>
        <v>794</v>
      </c>
      <c r="B804" s="175" t="str">
        <f>IFERROR(VLOOKUP(A804,Wallet!B:E,4,0),"")</f>
        <v/>
      </c>
      <c r="C804" s="168"/>
      <c r="D804" s="175" t="str">
        <f>IFERROR(VLOOKUP($A804,Wallet!$F:H,3,0),"")</f>
        <v/>
      </c>
      <c r="E804" s="168"/>
      <c r="F804" s="175" t="str">
        <f>IFERROR(VLOOKUP($A804,Wallet!$F:J,4,0),"")</f>
        <v/>
      </c>
      <c r="G804" s="95"/>
    </row>
    <row r="805" spans="1:7" ht="15.75" customHeight="1" x14ac:dyDescent="0.2">
      <c r="A805" s="95">
        <f t="shared" si="12"/>
        <v>795</v>
      </c>
      <c r="B805" s="175" t="str">
        <f>IFERROR(VLOOKUP(A805,Wallet!B:E,4,0),"")</f>
        <v/>
      </c>
      <c r="C805" s="168"/>
      <c r="D805" s="175" t="str">
        <f>IFERROR(VLOOKUP($A805,Wallet!$F:H,3,0),"")</f>
        <v/>
      </c>
      <c r="E805" s="168"/>
      <c r="F805" s="175" t="str">
        <f>IFERROR(VLOOKUP($A805,Wallet!$F:J,4,0),"")</f>
        <v/>
      </c>
      <c r="G805" s="95"/>
    </row>
    <row r="806" spans="1:7" ht="15.75" customHeight="1" x14ac:dyDescent="0.2">
      <c r="A806" s="95">
        <f t="shared" si="12"/>
        <v>796</v>
      </c>
      <c r="B806" s="175" t="str">
        <f>IFERROR(VLOOKUP(A806,Wallet!B:E,4,0),"")</f>
        <v/>
      </c>
      <c r="C806" s="168"/>
      <c r="D806" s="175" t="str">
        <f>IFERROR(VLOOKUP($A806,Wallet!$F:H,3,0),"")</f>
        <v/>
      </c>
      <c r="E806" s="168"/>
      <c r="F806" s="175" t="str">
        <f>IFERROR(VLOOKUP($A806,Wallet!$F:J,4,0),"")</f>
        <v/>
      </c>
      <c r="G806" s="95"/>
    </row>
    <row r="807" spans="1:7" ht="15.75" customHeight="1" x14ac:dyDescent="0.2">
      <c r="A807" s="95">
        <f t="shared" si="12"/>
        <v>797</v>
      </c>
      <c r="B807" s="175" t="str">
        <f>IFERROR(VLOOKUP(A807,Wallet!B:E,4,0),"")</f>
        <v/>
      </c>
      <c r="C807" s="168"/>
      <c r="D807" s="175" t="str">
        <f>IFERROR(VLOOKUP($A807,Wallet!$F:H,3,0),"")</f>
        <v/>
      </c>
      <c r="E807" s="168"/>
      <c r="F807" s="175" t="str">
        <f>IFERROR(VLOOKUP($A807,Wallet!$F:J,4,0),"")</f>
        <v/>
      </c>
      <c r="G807" s="95"/>
    </row>
    <row r="808" spans="1:7" ht="15.75" customHeight="1" x14ac:dyDescent="0.2">
      <c r="A808" s="95">
        <f t="shared" si="12"/>
        <v>798</v>
      </c>
      <c r="B808" s="175" t="str">
        <f>IFERROR(VLOOKUP(A808,Wallet!B:E,4,0),"")</f>
        <v/>
      </c>
      <c r="C808" s="168"/>
      <c r="D808" s="175" t="str">
        <f>IFERROR(VLOOKUP($A808,Wallet!$F:H,3,0),"")</f>
        <v/>
      </c>
      <c r="E808" s="168"/>
      <c r="F808" s="175" t="str">
        <f>IFERROR(VLOOKUP($A808,Wallet!$F:J,4,0),"")</f>
        <v/>
      </c>
      <c r="G808" s="95"/>
    </row>
    <row r="809" spans="1:7" ht="15.75" customHeight="1" x14ac:dyDescent="0.2">
      <c r="A809" s="95">
        <f t="shared" si="12"/>
        <v>799</v>
      </c>
      <c r="B809" s="175" t="str">
        <f>IFERROR(VLOOKUP(A809,Wallet!B:E,4,0),"")</f>
        <v/>
      </c>
      <c r="C809" s="168"/>
      <c r="D809" s="175" t="str">
        <f>IFERROR(VLOOKUP($A809,Wallet!$F:H,3,0),"")</f>
        <v/>
      </c>
      <c r="E809" s="168"/>
      <c r="F809" s="175" t="str">
        <f>IFERROR(VLOOKUP($A809,Wallet!$F:J,4,0),"")</f>
        <v/>
      </c>
      <c r="G809" s="95"/>
    </row>
    <row r="810" spans="1:7" ht="15.75" customHeight="1" x14ac:dyDescent="0.2">
      <c r="A810" s="95">
        <f t="shared" si="12"/>
        <v>800</v>
      </c>
      <c r="B810" s="175" t="str">
        <f>IFERROR(VLOOKUP(A810,Wallet!B:E,4,0),"")</f>
        <v/>
      </c>
      <c r="C810" s="168"/>
      <c r="D810" s="175" t="str">
        <f>IFERROR(VLOOKUP($A810,Wallet!$F:H,3,0),"")</f>
        <v/>
      </c>
      <c r="E810" s="168"/>
      <c r="F810" s="175" t="str">
        <f>IFERROR(VLOOKUP($A810,Wallet!$F:J,4,0),"")</f>
        <v/>
      </c>
      <c r="G810" s="95"/>
    </row>
    <row r="811" spans="1:7" ht="15.75" customHeight="1" x14ac:dyDescent="0.2">
      <c r="A811" s="95">
        <f t="shared" si="12"/>
        <v>801</v>
      </c>
      <c r="B811" s="175" t="str">
        <f>IFERROR(VLOOKUP(A811,Wallet!B:E,4,0),"")</f>
        <v/>
      </c>
      <c r="C811" s="168"/>
      <c r="D811" s="175" t="str">
        <f>IFERROR(VLOOKUP($A811,Wallet!$F:H,3,0),"")</f>
        <v/>
      </c>
      <c r="E811" s="168"/>
      <c r="F811" s="175" t="str">
        <f>IFERROR(VLOOKUP($A811,Wallet!$F:J,4,0),"")</f>
        <v/>
      </c>
      <c r="G811" s="95"/>
    </row>
    <row r="812" spans="1:7" ht="15.75" customHeight="1" x14ac:dyDescent="0.2">
      <c r="A812" s="95">
        <f t="shared" si="12"/>
        <v>802</v>
      </c>
      <c r="B812" s="175" t="str">
        <f>IFERROR(VLOOKUP(A812,Wallet!B:E,4,0),"")</f>
        <v/>
      </c>
      <c r="C812" s="168"/>
      <c r="D812" s="175" t="str">
        <f>IFERROR(VLOOKUP($A812,Wallet!$F:H,3,0),"")</f>
        <v/>
      </c>
      <c r="E812" s="168"/>
      <c r="F812" s="175" t="str">
        <f>IFERROR(VLOOKUP($A812,Wallet!$F:J,4,0),"")</f>
        <v/>
      </c>
      <c r="G812" s="95"/>
    </row>
    <row r="813" spans="1:7" ht="15.75" customHeight="1" x14ac:dyDescent="0.2">
      <c r="A813" s="95">
        <f t="shared" si="12"/>
        <v>803</v>
      </c>
      <c r="B813" s="175" t="str">
        <f>IFERROR(VLOOKUP(A813,Wallet!B:E,4,0),"")</f>
        <v/>
      </c>
      <c r="C813" s="168"/>
      <c r="D813" s="175" t="str">
        <f>IFERROR(VLOOKUP($A813,Wallet!$F:H,3,0),"")</f>
        <v/>
      </c>
      <c r="E813" s="168"/>
      <c r="F813" s="175" t="str">
        <f>IFERROR(VLOOKUP($A813,Wallet!$F:J,4,0),"")</f>
        <v/>
      </c>
      <c r="G813" s="95"/>
    </row>
    <row r="814" spans="1:7" ht="15.75" customHeight="1" x14ac:dyDescent="0.2">
      <c r="A814" s="95">
        <f t="shared" si="12"/>
        <v>804</v>
      </c>
      <c r="B814" s="175" t="str">
        <f>IFERROR(VLOOKUP(A814,Wallet!B:E,4,0),"")</f>
        <v/>
      </c>
      <c r="C814" s="168"/>
      <c r="D814" s="175" t="str">
        <f>IFERROR(VLOOKUP($A814,Wallet!$F:H,3,0),"")</f>
        <v/>
      </c>
      <c r="E814" s="168"/>
      <c r="F814" s="175" t="str">
        <f>IFERROR(VLOOKUP($A814,Wallet!$F:J,4,0),"")</f>
        <v/>
      </c>
      <c r="G814" s="95"/>
    </row>
    <row r="815" spans="1:7" ht="15.75" customHeight="1" x14ac:dyDescent="0.2">
      <c r="A815" s="95">
        <f t="shared" si="12"/>
        <v>805</v>
      </c>
      <c r="B815" s="175" t="str">
        <f>IFERROR(VLOOKUP(A815,Wallet!B:E,4,0),"")</f>
        <v/>
      </c>
      <c r="C815" s="168"/>
      <c r="D815" s="175" t="str">
        <f>IFERROR(VLOOKUP($A815,Wallet!$F:H,3,0),"")</f>
        <v/>
      </c>
      <c r="E815" s="168"/>
      <c r="F815" s="175" t="str">
        <f>IFERROR(VLOOKUP($A815,Wallet!$F:J,4,0),"")</f>
        <v/>
      </c>
      <c r="G815" s="95"/>
    </row>
    <row r="816" spans="1:7" ht="15.75" customHeight="1" x14ac:dyDescent="0.2">
      <c r="A816" s="95">
        <f t="shared" si="12"/>
        <v>806</v>
      </c>
      <c r="B816" s="175" t="str">
        <f>IFERROR(VLOOKUP(A816,Wallet!B:E,4,0),"")</f>
        <v/>
      </c>
      <c r="C816" s="168"/>
      <c r="D816" s="175" t="str">
        <f>IFERROR(VLOOKUP($A816,Wallet!$F:H,3,0),"")</f>
        <v/>
      </c>
      <c r="E816" s="168"/>
      <c r="F816" s="175" t="str">
        <f>IFERROR(VLOOKUP($A816,Wallet!$F:J,4,0),"")</f>
        <v/>
      </c>
      <c r="G816" s="95"/>
    </row>
    <row r="817" spans="1:7" ht="15.75" customHeight="1" x14ac:dyDescent="0.2">
      <c r="A817" s="95">
        <f t="shared" si="12"/>
        <v>807</v>
      </c>
      <c r="B817" s="175" t="str">
        <f>IFERROR(VLOOKUP(A817,Wallet!B:E,4,0),"")</f>
        <v/>
      </c>
      <c r="C817" s="168"/>
      <c r="D817" s="175" t="str">
        <f>IFERROR(VLOOKUP($A817,Wallet!$F:H,3,0),"")</f>
        <v/>
      </c>
      <c r="E817" s="168"/>
      <c r="F817" s="175" t="str">
        <f>IFERROR(VLOOKUP($A817,Wallet!$F:J,4,0),"")</f>
        <v/>
      </c>
      <c r="G817" s="95"/>
    </row>
    <row r="818" spans="1:7" ht="15.75" customHeight="1" x14ac:dyDescent="0.2">
      <c r="A818" s="95">
        <f t="shared" si="12"/>
        <v>808</v>
      </c>
      <c r="B818" s="175" t="str">
        <f>IFERROR(VLOOKUP(A818,Wallet!B:E,4,0),"")</f>
        <v/>
      </c>
      <c r="C818" s="168"/>
      <c r="D818" s="175" t="str">
        <f>IFERROR(VLOOKUP($A818,Wallet!$F:H,3,0),"")</f>
        <v/>
      </c>
      <c r="E818" s="168"/>
      <c r="F818" s="175" t="str">
        <f>IFERROR(VLOOKUP($A818,Wallet!$F:J,4,0),"")</f>
        <v/>
      </c>
      <c r="G818" s="95"/>
    </row>
    <row r="819" spans="1:7" ht="15.75" customHeight="1" x14ac:dyDescent="0.2">
      <c r="A819" s="95">
        <f t="shared" si="12"/>
        <v>809</v>
      </c>
      <c r="B819" s="175" t="str">
        <f>IFERROR(VLOOKUP(A819,Wallet!B:E,4,0),"")</f>
        <v/>
      </c>
      <c r="C819" s="168"/>
      <c r="D819" s="175" t="str">
        <f>IFERROR(VLOOKUP($A819,Wallet!$F:H,3,0),"")</f>
        <v/>
      </c>
      <c r="E819" s="168"/>
      <c r="F819" s="175" t="str">
        <f>IFERROR(VLOOKUP($A819,Wallet!$F:J,4,0),"")</f>
        <v/>
      </c>
      <c r="G819" s="95"/>
    </row>
    <row r="820" spans="1:7" ht="15.75" customHeight="1" x14ac:dyDescent="0.2">
      <c r="A820" s="95">
        <f t="shared" si="12"/>
        <v>810</v>
      </c>
      <c r="B820" s="175" t="str">
        <f>IFERROR(VLOOKUP(A820,Wallet!B:E,4,0),"")</f>
        <v/>
      </c>
      <c r="C820" s="168"/>
      <c r="D820" s="175" t="str">
        <f>IFERROR(VLOOKUP($A820,Wallet!$F:H,3,0),"")</f>
        <v/>
      </c>
      <c r="E820" s="168"/>
      <c r="F820" s="175" t="str">
        <f>IFERROR(VLOOKUP($A820,Wallet!$F:J,4,0),"")</f>
        <v/>
      </c>
      <c r="G820" s="95"/>
    </row>
    <row r="821" spans="1:7" ht="15.75" customHeight="1" x14ac:dyDescent="0.2">
      <c r="A821" s="95">
        <f t="shared" si="12"/>
        <v>811</v>
      </c>
      <c r="B821" s="175" t="str">
        <f>IFERROR(VLOOKUP(A821,Wallet!B:E,4,0),"")</f>
        <v/>
      </c>
      <c r="C821" s="168"/>
      <c r="D821" s="175" t="str">
        <f>IFERROR(VLOOKUP($A821,Wallet!$F:H,3,0),"")</f>
        <v/>
      </c>
      <c r="E821" s="168"/>
      <c r="F821" s="175" t="str">
        <f>IFERROR(VLOOKUP($A821,Wallet!$F:J,4,0),"")</f>
        <v/>
      </c>
      <c r="G821" s="95"/>
    </row>
    <row r="822" spans="1:7" ht="15.75" customHeight="1" x14ac:dyDescent="0.2">
      <c r="A822" s="95">
        <f t="shared" si="12"/>
        <v>812</v>
      </c>
      <c r="B822" s="175" t="str">
        <f>IFERROR(VLOOKUP(A822,Wallet!B:E,4,0),"")</f>
        <v/>
      </c>
      <c r="C822" s="168"/>
      <c r="D822" s="175" t="str">
        <f>IFERROR(VLOOKUP($A822,Wallet!$F:H,3,0),"")</f>
        <v/>
      </c>
      <c r="E822" s="168"/>
      <c r="F822" s="175" t="str">
        <f>IFERROR(VLOOKUP($A822,Wallet!$F:J,4,0),"")</f>
        <v/>
      </c>
      <c r="G822" s="95"/>
    </row>
    <row r="823" spans="1:7" ht="15.75" customHeight="1" x14ac:dyDescent="0.2">
      <c r="A823" s="95">
        <f t="shared" si="12"/>
        <v>813</v>
      </c>
      <c r="B823" s="175" t="str">
        <f>IFERROR(VLOOKUP(A823,Wallet!B:E,4,0),"")</f>
        <v/>
      </c>
      <c r="C823" s="168"/>
      <c r="D823" s="175" t="str">
        <f>IFERROR(VLOOKUP($A823,Wallet!$F:H,3,0),"")</f>
        <v/>
      </c>
      <c r="E823" s="168"/>
      <c r="F823" s="175" t="str">
        <f>IFERROR(VLOOKUP($A823,Wallet!$F:J,4,0),"")</f>
        <v/>
      </c>
      <c r="G823" s="95"/>
    </row>
    <row r="824" spans="1:7" ht="15.75" customHeight="1" x14ac:dyDescent="0.2">
      <c r="A824" s="95">
        <f t="shared" si="12"/>
        <v>814</v>
      </c>
      <c r="B824" s="175" t="str">
        <f>IFERROR(VLOOKUP(A824,Wallet!B:E,4,0),"")</f>
        <v/>
      </c>
      <c r="C824" s="168"/>
      <c r="D824" s="175" t="str">
        <f>IFERROR(VLOOKUP($A824,Wallet!$F:H,3,0),"")</f>
        <v/>
      </c>
      <c r="E824" s="168"/>
      <c r="F824" s="175" t="str">
        <f>IFERROR(VLOOKUP($A824,Wallet!$F:J,4,0),"")</f>
        <v/>
      </c>
      <c r="G824" s="95"/>
    </row>
    <row r="825" spans="1:7" ht="15.75" customHeight="1" x14ac:dyDescent="0.2">
      <c r="A825" s="95">
        <f t="shared" si="12"/>
        <v>815</v>
      </c>
      <c r="B825" s="175" t="str">
        <f>IFERROR(VLOOKUP(A825,Wallet!B:E,4,0),"")</f>
        <v/>
      </c>
      <c r="C825" s="168"/>
      <c r="D825" s="175" t="str">
        <f>IFERROR(VLOOKUP($A825,Wallet!$F:H,3,0),"")</f>
        <v/>
      </c>
      <c r="E825" s="168"/>
      <c r="F825" s="175" t="str">
        <f>IFERROR(VLOOKUP($A825,Wallet!$F:J,4,0),"")</f>
        <v/>
      </c>
      <c r="G825" s="95"/>
    </row>
    <row r="826" spans="1:7" ht="15.75" customHeight="1" x14ac:dyDescent="0.2">
      <c r="A826" s="95">
        <f t="shared" si="12"/>
        <v>816</v>
      </c>
      <c r="B826" s="175" t="str">
        <f>IFERROR(VLOOKUP(A826,Wallet!B:E,4,0),"")</f>
        <v/>
      </c>
      <c r="C826" s="168"/>
      <c r="D826" s="175" t="str">
        <f>IFERROR(VLOOKUP($A826,Wallet!$F:H,3,0),"")</f>
        <v/>
      </c>
      <c r="E826" s="168"/>
      <c r="F826" s="175" t="str">
        <f>IFERROR(VLOOKUP($A826,Wallet!$F:J,4,0),"")</f>
        <v/>
      </c>
      <c r="G826" s="95"/>
    </row>
    <row r="827" spans="1:7" ht="15.75" customHeight="1" x14ac:dyDescent="0.2">
      <c r="A827" s="95">
        <f t="shared" si="12"/>
        <v>817</v>
      </c>
      <c r="B827" s="175" t="str">
        <f>IFERROR(VLOOKUP(A827,Wallet!B:E,4,0),"")</f>
        <v/>
      </c>
      <c r="C827" s="168"/>
      <c r="D827" s="175" t="str">
        <f>IFERROR(VLOOKUP($A827,Wallet!$F:H,3,0),"")</f>
        <v/>
      </c>
      <c r="E827" s="168"/>
      <c r="F827" s="175" t="str">
        <f>IFERROR(VLOOKUP($A827,Wallet!$F:J,4,0),"")</f>
        <v/>
      </c>
      <c r="G827" s="95"/>
    </row>
    <row r="828" spans="1:7" ht="15.75" customHeight="1" x14ac:dyDescent="0.2">
      <c r="A828" s="95">
        <f t="shared" si="12"/>
        <v>818</v>
      </c>
      <c r="B828" s="175" t="str">
        <f>IFERROR(VLOOKUP(A828,Wallet!B:E,4,0),"")</f>
        <v/>
      </c>
      <c r="C828" s="168"/>
      <c r="D828" s="175" t="str">
        <f>IFERROR(VLOOKUP($A828,Wallet!$F:H,3,0),"")</f>
        <v/>
      </c>
      <c r="E828" s="168"/>
      <c r="F828" s="175" t="str">
        <f>IFERROR(VLOOKUP($A828,Wallet!$F:J,4,0),"")</f>
        <v/>
      </c>
      <c r="G828" s="95"/>
    </row>
    <row r="829" spans="1:7" ht="15.75" customHeight="1" x14ac:dyDescent="0.2">
      <c r="A829" s="95">
        <f t="shared" si="12"/>
        <v>819</v>
      </c>
      <c r="B829" s="175" t="str">
        <f>IFERROR(VLOOKUP(A829,Wallet!B:E,4,0),"")</f>
        <v/>
      </c>
      <c r="C829" s="168"/>
      <c r="D829" s="175" t="str">
        <f>IFERROR(VLOOKUP($A829,Wallet!$F:H,3,0),"")</f>
        <v/>
      </c>
      <c r="E829" s="168"/>
      <c r="F829" s="175" t="str">
        <f>IFERROR(VLOOKUP($A829,Wallet!$F:J,4,0),"")</f>
        <v/>
      </c>
      <c r="G829" s="95"/>
    </row>
    <row r="830" spans="1:7" ht="15.75" customHeight="1" x14ac:dyDescent="0.2">
      <c r="A830" s="95">
        <f t="shared" si="12"/>
        <v>820</v>
      </c>
      <c r="B830" s="175" t="str">
        <f>IFERROR(VLOOKUP(A830,Wallet!B:E,4,0),"")</f>
        <v/>
      </c>
      <c r="C830" s="168"/>
      <c r="D830" s="175" t="str">
        <f>IFERROR(VLOOKUP($A830,Wallet!$F:H,3,0),"")</f>
        <v/>
      </c>
      <c r="E830" s="168"/>
      <c r="F830" s="175" t="str">
        <f>IFERROR(VLOOKUP($A830,Wallet!$F:J,4,0),"")</f>
        <v/>
      </c>
      <c r="G830" s="95"/>
    </row>
    <row r="831" spans="1:7" ht="15.75" customHeight="1" x14ac:dyDescent="0.2">
      <c r="A831" s="95">
        <f t="shared" si="12"/>
        <v>821</v>
      </c>
      <c r="B831" s="175" t="str">
        <f>IFERROR(VLOOKUP(A831,Wallet!B:E,4,0),"")</f>
        <v/>
      </c>
      <c r="C831" s="168"/>
      <c r="D831" s="175" t="str">
        <f>IFERROR(VLOOKUP($A831,Wallet!$F:H,3,0),"")</f>
        <v/>
      </c>
      <c r="E831" s="168"/>
      <c r="F831" s="175" t="str">
        <f>IFERROR(VLOOKUP($A831,Wallet!$F:J,4,0),"")</f>
        <v/>
      </c>
      <c r="G831" s="95"/>
    </row>
    <row r="832" spans="1:7" ht="15.75" customHeight="1" x14ac:dyDescent="0.2">
      <c r="A832" s="95">
        <f t="shared" si="12"/>
        <v>822</v>
      </c>
      <c r="B832" s="175" t="str">
        <f>IFERROR(VLOOKUP(A832,Wallet!B:E,4,0),"")</f>
        <v/>
      </c>
      <c r="C832" s="168"/>
      <c r="D832" s="175" t="str">
        <f>IFERROR(VLOOKUP($A832,Wallet!$F:H,3,0),"")</f>
        <v/>
      </c>
      <c r="E832" s="168"/>
      <c r="F832" s="175" t="str">
        <f>IFERROR(VLOOKUP($A832,Wallet!$F:J,4,0),"")</f>
        <v/>
      </c>
      <c r="G832" s="95"/>
    </row>
    <row r="833" spans="1:7" ht="15.75" customHeight="1" x14ac:dyDescent="0.2">
      <c r="A833" s="95">
        <f t="shared" si="12"/>
        <v>823</v>
      </c>
      <c r="B833" s="175" t="str">
        <f>IFERROR(VLOOKUP(A833,Wallet!B:E,4,0),"")</f>
        <v/>
      </c>
      <c r="C833" s="168"/>
      <c r="D833" s="175" t="str">
        <f>IFERROR(VLOOKUP($A833,Wallet!$F:H,3,0),"")</f>
        <v/>
      </c>
      <c r="E833" s="168"/>
      <c r="F833" s="175" t="str">
        <f>IFERROR(VLOOKUP($A833,Wallet!$F:J,4,0),"")</f>
        <v/>
      </c>
      <c r="G833" s="95"/>
    </row>
    <row r="834" spans="1:7" ht="15.75" customHeight="1" x14ac:dyDescent="0.2">
      <c r="A834" s="95">
        <f t="shared" si="12"/>
        <v>824</v>
      </c>
      <c r="B834" s="175" t="str">
        <f>IFERROR(VLOOKUP(A834,Wallet!B:E,4,0),"")</f>
        <v/>
      </c>
      <c r="C834" s="168"/>
      <c r="D834" s="175" t="str">
        <f>IFERROR(VLOOKUP($A834,Wallet!$F:H,3,0),"")</f>
        <v/>
      </c>
      <c r="E834" s="168"/>
      <c r="F834" s="175" t="str">
        <f>IFERROR(VLOOKUP($A834,Wallet!$F:J,4,0),"")</f>
        <v/>
      </c>
      <c r="G834" s="95"/>
    </row>
    <row r="835" spans="1:7" ht="15.75" customHeight="1" x14ac:dyDescent="0.2">
      <c r="A835" s="95">
        <f t="shared" si="12"/>
        <v>825</v>
      </c>
      <c r="B835" s="175" t="str">
        <f>IFERROR(VLOOKUP(A835,Wallet!B:E,4,0),"")</f>
        <v/>
      </c>
      <c r="C835" s="168"/>
      <c r="D835" s="175" t="str">
        <f>IFERROR(VLOOKUP($A835,Wallet!$F:H,3,0),"")</f>
        <v/>
      </c>
      <c r="E835" s="168"/>
      <c r="F835" s="175" t="str">
        <f>IFERROR(VLOOKUP($A835,Wallet!$F:J,4,0),"")</f>
        <v/>
      </c>
      <c r="G835" s="95"/>
    </row>
    <row r="836" spans="1:7" ht="15.75" customHeight="1" x14ac:dyDescent="0.2">
      <c r="A836" s="95">
        <f t="shared" si="12"/>
        <v>826</v>
      </c>
      <c r="B836" s="175" t="str">
        <f>IFERROR(VLOOKUP(A836,Wallet!B:E,4,0),"")</f>
        <v/>
      </c>
      <c r="C836" s="168"/>
      <c r="D836" s="175" t="str">
        <f>IFERROR(VLOOKUP($A836,Wallet!$F:H,3,0),"")</f>
        <v/>
      </c>
      <c r="E836" s="168"/>
      <c r="F836" s="175" t="str">
        <f>IFERROR(VLOOKUP($A836,Wallet!$F:J,4,0),"")</f>
        <v/>
      </c>
      <c r="G836" s="95"/>
    </row>
    <row r="837" spans="1:7" ht="15.75" customHeight="1" x14ac:dyDescent="0.2">
      <c r="A837" s="95">
        <f t="shared" si="12"/>
        <v>827</v>
      </c>
      <c r="B837" s="175" t="str">
        <f>IFERROR(VLOOKUP(A837,Wallet!B:E,4,0),"")</f>
        <v/>
      </c>
      <c r="C837" s="168"/>
      <c r="D837" s="175" t="str">
        <f>IFERROR(VLOOKUP($A837,Wallet!$F:H,3,0),"")</f>
        <v/>
      </c>
      <c r="E837" s="168"/>
      <c r="F837" s="175" t="str">
        <f>IFERROR(VLOOKUP($A837,Wallet!$F:J,4,0),"")</f>
        <v/>
      </c>
      <c r="G837" s="95"/>
    </row>
    <row r="838" spans="1:7" ht="15.75" customHeight="1" x14ac:dyDescent="0.2">
      <c r="A838" s="95">
        <f t="shared" si="12"/>
        <v>828</v>
      </c>
      <c r="B838" s="175" t="str">
        <f>IFERROR(VLOOKUP(A838,Wallet!B:E,4,0),"")</f>
        <v/>
      </c>
      <c r="C838" s="168"/>
      <c r="D838" s="175" t="str">
        <f>IFERROR(VLOOKUP($A838,Wallet!$F:H,3,0),"")</f>
        <v/>
      </c>
      <c r="E838" s="168"/>
      <c r="F838" s="175" t="str">
        <f>IFERROR(VLOOKUP($A838,Wallet!$F:J,4,0),"")</f>
        <v/>
      </c>
      <c r="G838" s="95"/>
    </row>
    <row r="839" spans="1:7" ht="15.75" customHeight="1" x14ac:dyDescent="0.2">
      <c r="A839" s="95">
        <f t="shared" si="12"/>
        <v>829</v>
      </c>
      <c r="B839" s="175" t="str">
        <f>IFERROR(VLOOKUP(A839,Wallet!B:E,4,0),"")</f>
        <v/>
      </c>
      <c r="C839" s="168"/>
      <c r="D839" s="175" t="str">
        <f>IFERROR(VLOOKUP($A839,Wallet!$F:H,3,0),"")</f>
        <v/>
      </c>
      <c r="E839" s="168"/>
      <c r="F839" s="175" t="str">
        <f>IFERROR(VLOOKUP($A839,Wallet!$F:J,4,0),"")</f>
        <v/>
      </c>
      <c r="G839" s="95"/>
    </row>
    <row r="840" spans="1:7" ht="15.75" customHeight="1" x14ac:dyDescent="0.2">
      <c r="A840" s="95">
        <f t="shared" si="12"/>
        <v>830</v>
      </c>
      <c r="B840" s="175" t="str">
        <f>IFERROR(VLOOKUP(A840,Wallet!B:E,4,0),"")</f>
        <v/>
      </c>
      <c r="C840" s="168"/>
      <c r="D840" s="175" t="str">
        <f>IFERROR(VLOOKUP($A840,Wallet!$F:H,3,0),"")</f>
        <v/>
      </c>
      <c r="E840" s="168"/>
      <c r="F840" s="175" t="str">
        <f>IFERROR(VLOOKUP($A840,Wallet!$F:J,4,0),"")</f>
        <v/>
      </c>
      <c r="G840" s="95"/>
    </row>
    <row r="841" spans="1:7" ht="15.75" customHeight="1" x14ac:dyDescent="0.2">
      <c r="A841" s="95">
        <f t="shared" si="12"/>
        <v>831</v>
      </c>
      <c r="B841" s="175" t="str">
        <f>IFERROR(VLOOKUP(A841,Wallet!B:E,4,0),"")</f>
        <v/>
      </c>
      <c r="C841" s="168"/>
      <c r="D841" s="175" t="str">
        <f>IFERROR(VLOOKUP($A841,Wallet!$F:H,3,0),"")</f>
        <v/>
      </c>
      <c r="E841" s="168"/>
      <c r="F841" s="175" t="str">
        <f>IFERROR(VLOOKUP($A841,Wallet!$F:J,4,0),"")</f>
        <v/>
      </c>
      <c r="G841" s="95"/>
    </row>
    <row r="842" spans="1:7" ht="15.75" customHeight="1" x14ac:dyDescent="0.2">
      <c r="A842" s="95">
        <f t="shared" si="12"/>
        <v>832</v>
      </c>
      <c r="B842" s="175" t="str">
        <f>IFERROR(VLOOKUP(A842,Wallet!B:E,4,0),"")</f>
        <v/>
      </c>
      <c r="C842" s="168"/>
      <c r="D842" s="175" t="str">
        <f>IFERROR(VLOOKUP($A842,Wallet!$F:H,3,0),"")</f>
        <v/>
      </c>
      <c r="E842" s="168"/>
      <c r="F842" s="175" t="str">
        <f>IFERROR(VLOOKUP($A842,Wallet!$F:J,4,0),"")</f>
        <v/>
      </c>
      <c r="G842" s="95"/>
    </row>
    <row r="843" spans="1:7" ht="15.75" customHeight="1" x14ac:dyDescent="0.2">
      <c r="A843" s="95">
        <f t="shared" si="12"/>
        <v>833</v>
      </c>
      <c r="B843" s="175" t="str">
        <f>IFERROR(VLOOKUP(A843,Wallet!B:E,4,0),"")</f>
        <v/>
      </c>
      <c r="C843" s="168"/>
      <c r="D843" s="175" t="str">
        <f>IFERROR(VLOOKUP($A843,Wallet!$F:H,3,0),"")</f>
        <v/>
      </c>
      <c r="E843" s="168"/>
      <c r="F843" s="175" t="str">
        <f>IFERROR(VLOOKUP($A843,Wallet!$F:J,4,0),"")</f>
        <v/>
      </c>
      <c r="G843" s="95"/>
    </row>
    <row r="844" spans="1:7" ht="15.75" customHeight="1" x14ac:dyDescent="0.2">
      <c r="A844" s="95">
        <f t="shared" si="12"/>
        <v>834</v>
      </c>
      <c r="B844" s="175" t="str">
        <f>IFERROR(VLOOKUP(A844,Wallet!B:E,4,0),"")</f>
        <v/>
      </c>
      <c r="C844" s="168"/>
      <c r="D844" s="175" t="str">
        <f>IFERROR(VLOOKUP($A844,Wallet!$F:H,3,0),"")</f>
        <v/>
      </c>
      <c r="E844" s="168"/>
      <c r="F844" s="175" t="str">
        <f>IFERROR(VLOOKUP($A844,Wallet!$F:J,4,0),"")</f>
        <v/>
      </c>
      <c r="G844" s="95"/>
    </row>
    <row r="845" spans="1:7" ht="15.75" customHeight="1" x14ac:dyDescent="0.2">
      <c r="A845" s="95">
        <f t="shared" ref="A845:A908" si="13">1+A844</f>
        <v>835</v>
      </c>
      <c r="B845" s="175" t="str">
        <f>IFERROR(VLOOKUP(A845,Wallet!B:E,4,0),"")</f>
        <v/>
      </c>
      <c r="C845" s="168"/>
      <c r="D845" s="175" t="str">
        <f>IFERROR(VLOOKUP($A845,Wallet!$F:H,3,0),"")</f>
        <v/>
      </c>
      <c r="E845" s="168"/>
      <c r="F845" s="175" t="str">
        <f>IFERROR(VLOOKUP($A845,Wallet!$F:J,4,0),"")</f>
        <v/>
      </c>
      <c r="G845" s="95"/>
    </row>
    <row r="846" spans="1:7" ht="15.75" customHeight="1" x14ac:dyDescent="0.2">
      <c r="A846" s="95">
        <f t="shared" si="13"/>
        <v>836</v>
      </c>
      <c r="B846" s="175" t="str">
        <f>IFERROR(VLOOKUP(A846,Wallet!B:E,4,0),"")</f>
        <v/>
      </c>
      <c r="C846" s="168"/>
      <c r="D846" s="175" t="str">
        <f>IFERROR(VLOOKUP($A846,Wallet!$F:H,3,0),"")</f>
        <v/>
      </c>
      <c r="E846" s="168"/>
      <c r="F846" s="175" t="str">
        <f>IFERROR(VLOOKUP($A846,Wallet!$F:J,4,0),"")</f>
        <v/>
      </c>
      <c r="G846" s="95"/>
    </row>
    <row r="847" spans="1:7" ht="15.75" customHeight="1" x14ac:dyDescent="0.2">
      <c r="A847" s="95">
        <f t="shared" si="13"/>
        <v>837</v>
      </c>
      <c r="B847" s="175" t="str">
        <f>IFERROR(VLOOKUP(A847,Wallet!B:E,4,0),"")</f>
        <v/>
      </c>
      <c r="C847" s="168"/>
      <c r="D847" s="175" t="str">
        <f>IFERROR(VLOOKUP($A847,Wallet!$F:H,3,0),"")</f>
        <v/>
      </c>
      <c r="E847" s="168"/>
      <c r="F847" s="175" t="str">
        <f>IFERROR(VLOOKUP($A847,Wallet!$F:J,4,0),"")</f>
        <v/>
      </c>
      <c r="G847" s="95"/>
    </row>
    <row r="848" spans="1:7" ht="15.75" customHeight="1" x14ac:dyDescent="0.2">
      <c r="A848" s="95">
        <f t="shared" si="13"/>
        <v>838</v>
      </c>
      <c r="B848" s="175" t="str">
        <f>IFERROR(VLOOKUP(A848,Wallet!B:E,4,0),"")</f>
        <v/>
      </c>
      <c r="C848" s="168"/>
      <c r="D848" s="175" t="str">
        <f>IFERROR(VLOOKUP($A848,Wallet!$F:H,3,0),"")</f>
        <v/>
      </c>
      <c r="E848" s="168"/>
      <c r="F848" s="175" t="str">
        <f>IFERROR(VLOOKUP($A848,Wallet!$F:J,4,0),"")</f>
        <v/>
      </c>
      <c r="G848" s="95"/>
    </row>
    <row r="849" spans="1:7" ht="15.75" customHeight="1" x14ac:dyDescent="0.2">
      <c r="A849" s="95">
        <f t="shared" si="13"/>
        <v>839</v>
      </c>
      <c r="B849" s="175" t="str">
        <f>IFERROR(VLOOKUP(A849,Wallet!B:E,4,0),"")</f>
        <v/>
      </c>
      <c r="C849" s="168"/>
      <c r="D849" s="175" t="str">
        <f>IFERROR(VLOOKUP($A849,Wallet!$F:H,3,0),"")</f>
        <v/>
      </c>
      <c r="E849" s="168"/>
      <c r="F849" s="175" t="str">
        <f>IFERROR(VLOOKUP($A849,Wallet!$F:J,4,0),"")</f>
        <v/>
      </c>
      <c r="G849" s="95"/>
    </row>
    <row r="850" spans="1:7" ht="15.75" customHeight="1" x14ac:dyDescent="0.2">
      <c r="A850" s="95">
        <f t="shared" si="13"/>
        <v>840</v>
      </c>
      <c r="B850" s="175" t="str">
        <f>IFERROR(VLOOKUP(A850,Wallet!B:E,4,0),"")</f>
        <v/>
      </c>
      <c r="C850" s="168"/>
      <c r="D850" s="175" t="str">
        <f>IFERROR(VLOOKUP($A850,Wallet!$F:H,3,0),"")</f>
        <v/>
      </c>
      <c r="E850" s="168"/>
      <c r="F850" s="175" t="str">
        <f>IFERROR(VLOOKUP($A850,Wallet!$F:J,4,0),"")</f>
        <v/>
      </c>
      <c r="G850" s="95"/>
    </row>
    <row r="851" spans="1:7" ht="15.75" customHeight="1" x14ac:dyDescent="0.2">
      <c r="A851" s="95">
        <f t="shared" si="13"/>
        <v>841</v>
      </c>
      <c r="B851" s="175" t="str">
        <f>IFERROR(VLOOKUP(A851,Wallet!B:E,4,0),"")</f>
        <v/>
      </c>
      <c r="C851" s="168"/>
      <c r="D851" s="175" t="str">
        <f>IFERROR(VLOOKUP($A851,Wallet!$F:H,3,0),"")</f>
        <v/>
      </c>
      <c r="E851" s="168"/>
      <c r="F851" s="175" t="str">
        <f>IFERROR(VLOOKUP($A851,Wallet!$F:J,4,0),"")</f>
        <v/>
      </c>
      <c r="G851" s="95"/>
    </row>
    <row r="852" spans="1:7" ht="15.75" customHeight="1" x14ac:dyDescent="0.2">
      <c r="A852" s="95">
        <f t="shared" si="13"/>
        <v>842</v>
      </c>
      <c r="B852" s="175" t="str">
        <f>IFERROR(VLOOKUP(A852,Wallet!B:E,4,0),"")</f>
        <v/>
      </c>
      <c r="C852" s="168"/>
      <c r="D852" s="175" t="str">
        <f>IFERROR(VLOOKUP($A852,Wallet!$F:H,3,0),"")</f>
        <v/>
      </c>
      <c r="E852" s="168"/>
      <c r="F852" s="175" t="str">
        <f>IFERROR(VLOOKUP($A852,Wallet!$F:J,4,0),"")</f>
        <v/>
      </c>
      <c r="G852" s="95"/>
    </row>
    <row r="853" spans="1:7" ht="15.75" customHeight="1" x14ac:dyDescent="0.2">
      <c r="A853" s="95">
        <f t="shared" si="13"/>
        <v>843</v>
      </c>
      <c r="B853" s="175" t="str">
        <f>IFERROR(VLOOKUP(A853,Wallet!B:E,4,0),"")</f>
        <v/>
      </c>
      <c r="C853" s="168"/>
      <c r="D853" s="175" t="str">
        <f>IFERROR(VLOOKUP($A853,Wallet!$F:H,3,0),"")</f>
        <v/>
      </c>
      <c r="E853" s="168"/>
      <c r="F853" s="175" t="str">
        <f>IFERROR(VLOOKUP($A853,Wallet!$F:J,4,0),"")</f>
        <v/>
      </c>
      <c r="G853" s="95"/>
    </row>
    <row r="854" spans="1:7" ht="15.75" customHeight="1" x14ac:dyDescent="0.2">
      <c r="A854" s="95">
        <f t="shared" si="13"/>
        <v>844</v>
      </c>
      <c r="B854" s="175" t="str">
        <f>IFERROR(VLOOKUP(A854,Wallet!B:E,4,0),"")</f>
        <v/>
      </c>
      <c r="C854" s="168"/>
      <c r="D854" s="175" t="str">
        <f>IFERROR(VLOOKUP($A854,Wallet!$F:H,3,0),"")</f>
        <v/>
      </c>
      <c r="E854" s="168"/>
      <c r="F854" s="175" t="str">
        <f>IFERROR(VLOOKUP($A854,Wallet!$F:J,4,0),"")</f>
        <v/>
      </c>
      <c r="G854" s="95"/>
    </row>
    <row r="855" spans="1:7" ht="15.75" customHeight="1" x14ac:dyDescent="0.2">
      <c r="A855" s="95">
        <f t="shared" si="13"/>
        <v>845</v>
      </c>
      <c r="B855" s="175" t="str">
        <f>IFERROR(VLOOKUP(A855,Wallet!B:E,4,0),"")</f>
        <v/>
      </c>
      <c r="C855" s="168"/>
      <c r="D855" s="175" t="str">
        <f>IFERROR(VLOOKUP($A855,Wallet!$F:H,3,0),"")</f>
        <v/>
      </c>
      <c r="E855" s="168"/>
      <c r="F855" s="175" t="str">
        <f>IFERROR(VLOOKUP($A855,Wallet!$F:J,4,0),"")</f>
        <v/>
      </c>
      <c r="G855" s="95"/>
    </row>
    <row r="856" spans="1:7" ht="15.75" customHeight="1" x14ac:dyDescent="0.2">
      <c r="A856" s="95">
        <f t="shared" si="13"/>
        <v>846</v>
      </c>
      <c r="B856" s="175" t="str">
        <f>IFERROR(VLOOKUP(A856,Wallet!B:E,4,0),"")</f>
        <v/>
      </c>
      <c r="C856" s="168"/>
      <c r="D856" s="175" t="str">
        <f>IFERROR(VLOOKUP($A856,Wallet!$F:H,3,0),"")</f>
        <v/>
      </c>
      <c r="E856" s="168"/>
      <c r="F856" s="175" t="str">
        <f>IFERROR(VLOOKUP($A856,Wallet!$F:J,4,0),"")</f>
        <v/>
      </c>
      <c r="G856" s="95"/>
    </row>
    <row r="857" spans="1:7" ht="15.75" customHeight="1" x14ac:dyDescent="0.2">
      <c r="A857" s="95">
        <f t="shared" si="13"/>
        <v>847</v>
      </c>
      <c r="B857" s="175" t="str">
        <f>IFERROR(VLOOKUP(A857,Wallet!B:E,4,0),"")</f>
        <v/>
      </c>
      <c r="C857" s="168"/>
      <c r="D857" s="175" t="str">
        <f>IFERROR(VLOOKUP($A857,Wallet!$F:H,3,0),"")</f>
        <v/>
      </c>
      <c r="E857" s="168"/>
      <c r="F857" s="175" t="str">
        <f>IFERROR(VLOOKUP($A857,Wallet!$F:J,4,0),"")</f>
        <v/>
      </c>
      <c r="G857" s="95"/>
    </row>
    <row r="858" spans="1:7" ht="15.75" customHeight="1" x14ac:dyDescent="0.2">
      <c r="A858" s="95">
        <f t="shared" si="13"/>
        <v>848</v>
      </c>
      <c r="B858" s="175" t="str">
        <f>IFERROR(VLOOKUP(A858,Wallet!B:E,4,0),"")</f>
        <v/>
      </c>
      <c r="C858" s="168"/>
      <c r="D858" s="175" t="str">
        <f>IFERROR(VLOOKUP($A858,Wallet!$F:H,3,0),"")</f>
        <v/>
      </c>
      <c r="E858" s="168"/>
      <c r="F858" s="175" t="str">
        <f>IFERROR(VLOOKUP($A858,Wallet!$F:J,4,0),"")</f>
        <v/>
      </c>
      <c r="G858" s="95"/>
    </row>
    <row r="859" spans="1:7" ht="15.75" customHeight="1" x14ac:dyDescent="0.2">
      <c r="A859" s="95">
        <f t="shared" si="13"/>
        <v>849</v>
      </c>
      <c r="B859" s="175" t="str">
        <f>IFERROR(VLOOKUP(A859,Wallet!B:E,4,0),"")</f>
        <v/>
      </c>
      <c r="C859" s="168"/>
      <c r="D859" s="175" t="str">
        <f>IFERROR(VLOOKUP($A859,Wallet!$F:H,3,0),"")</f>
        <v/>
      </c>
      <c r="E859" s="168"/>
      <c r="F859" s="175" t="str">
        <f>IFERROR(VLOOKUP($A859,Wallet!$F:J,4,0),"")</f>
        <v/>
      </c>
      <c r="G859" s="95"/>
    </row>
    <row r="860" spans="1:7" ht="15.75" customHeight="1" x14ac:dyDescent="0.2">
      <c r="A860" s="95">
        <f t="shared" si="13"/>
        <v>850</v>
      </c>
      <c r="B860" s="175" t="str">
        <f>IFERROR(VLOOKUP(A860,Wallet!B:E,4,0),"")</f>
        <v/>
      </c>
      <c r="C860" s="168"/>
      <c r="D860" s="175" t="str">
        <f>IFERROR(VLOOKUP($A860,Wallet!$F:H,3,0),"")</f>
        <v/>
      </c>
      <c r="E860" s="168"/>
      <c r="F860" s="175" t="str">
        <f>IFERROR(VLOOKUP($A860,Wallet!$F:J,4,0),"")</f>
        <v/>
      </c>
      <c r="G860" s="95"/>
    </row>
    <row r="861" spans="1:7" ht="15.75" customHeight="1" x14ac:dyDescent="0.2">
      <c r="A861" s="95">
        <f t="shared" si="13"/>
        <v>851</v>
      </c>
      <c r="B861" s="175" t="str">
        <f>IFERROR(VLOOKUP(A861,Wallet!B:E,4,0),"")</f>
        <v/>
      </c>
      <c r="C861" s="168"/>
      <c r="D861" s="175" t="str">
        <f>IFERROR(VLOOKUP($A861,Wallet!$F:H,3,0),"")</f>
        <v/>
      </c>
      <c r="E861" s="168"/>
      <c r="F861" s="175" t="str">
        <f>IFERROR(VLOOKUP($A861,Wallet!$F:J,4,0),"")</f>
        <v/>
      </c>
      <c r="G861" s="95"/>
    </row>
    <row r="862" spans="1:7" ht="15.75" customHeight="1" x14ac:dyDescent="0.2">
      <c r="A862" s="95">
        <f t="shared" si="13"/>
        <v>852</v>
      </c>
      <c r="B862" s="175" t="str">
        <f>IFERROR(VLOOKUP(A862,Wallet!B:E,4,0),"")</f>
        <v/>
      </c>
      <c r="C862" s="168"/>
      <c r="D862" s="175" t="str">
        <f>IFERROR(VLOOKUP($A862,Wallet!$F:H,3,0),"")</f>
        <v/>
      </c>
      <c r="E862" s="168"/>
      <c r="F862" s="175" t="str">
        <f>IFERROR(VLOOKUP($A862,Wallet!$F:J,4,0),"")</f>
        <v/>
      </c>
      <c r="G862" s="95"/>
    </row>
    <row r="863" spans="1:7" ht="15.75" customHeight="1" x14ac:dyDescent="0.2">
      <c r="A863" s="95">
        <f t="shared" si="13"/>
        <v>853</v>
      </c>
      <c r="B863" s="175" t="str">
        <f>IFERROR(VLOOKUP(A863,Wallet!B:E,4,0),"")</f>
        <v/>
      </c>
      <c r="C863" s="168"/>
      <c r="D863" s="175" t="str">
        <f>IFERROR(VLOOKUP($A863,Wallet!$F:H,3,0),"")</f>
        <v/>
      </c>
      <c r="E863" s="168"/>
      <c r="F863" s="175" t="str">
        <f>IFERROR(VLOOKUP($A863,Wallet!$F:J,4,0),"")</f>
        <v/>
      </c>
      <c r="G863" s="95"/>
    </row>
    <row r="864" spans="1:7" ht="15.75" customHeight="1" x14ac:dyDescent="0.2">
      <c r="A864" s="95">
        <f t="shared" si="13"/>
        <v>854</v>
      </c>
      <c r="B864" s="175" t="str">
        <f>IFERROR(VLOOKUP(A864,Wallet!B:E,4,0),"")</f>
        <v/>
      </c>
      <c r="C864" s="168"/>
      <c r="D864" s="175" t="str">
        <f>IFERROR(VLOOKUP($A864,Wallet!$F:H,3,0),"")</f>
        <v/>
      </c>
      <c r="E864" s="168"/>
      <c r="F864" s="175" t="str">
        <f>IFERROR(VLOOKUP($A864,Wallet!$F:J,4,0),"")</f>
        <v/>
      </c>
      <c r="G864" s="95"/>
    </row>
    <row r="865" spans="1:7" ht="15.75" customHeight="1" x14ac:dyDescent="0.2">
      <c r="A865" s="95">
        <f t="shared" si="13"/>
        <v>855</v>
      </c>
      <c r="B865" s="175" t="str">
        <f>IFERROR(VLOOKUP(A865,Wallet!B:E,4,0),"")</f>
        <v/>
      </c>
      <c r="C865" s="168"/>
      <c r="D865" s="175" t="str">
        <f>IFERROR(VLOOKUP($A865,Wallet!$F:H,3,0),"")</f>
        <v/>
      </c>
      <c r="E865" s="168"/>
      <c r="F865" s="175" t="str">
        <f>IFERROR(VLOOKUP($A865,Wallet!$F:J,4,0),"")</f>
        <v/>
      </c>
      <c r="G865" s="95"/>
    </row>
    <row r="866" spans="1:7" ht="15.75" customHeight="1" x14ac:dyDescent="0.2">
      <c r="A866" s="95">
        <f t="shared" si="13"/>
        <v>856</v>
      </c>
      <c r="B866" s="175" t="str">
        <f>IFERROR(VLOOKUP(A866,Wallet!B:E,4,0),"")</f>
        <v/>
      </c>
      <c r="C866" s="168"/>
      <c r="D866" s="175" t="str">
        <f>IFERROR(VLOOKUP($A866,Wallet!$F:H,3,0),"")</f>
        <v/>
      </c>
      <c r="E866" s="168"/>
      <c r="F866" s="175" t="str">
        <f>IFERROR(VLOOKUP($A866,Wallet!$F:J,4,0),"")</f>
        <v/>
      </c>
      <c r="G866" s="95"/>
    </row>
    <row r="867" spans="1:7" ht="15.75" customHeight="1" x14ac:dyDescent="0.2">
      <c r="A867" s="95">
        <f t="shared" si="13"/>
        <v>857</v>
      </c>
      <c r="B867" s="175" t="str">
        <f>IFERROR(VLOOKUP(A867,Wallet!B:E,4,0),"")</f>
        <v/>
      </c>
      <c r="C867" s="168"/>
      <c r="D867" s="175" t="str">
        <f>IFERROR(VLOOKUP($A867,Wallet!$F:H,3,0),"")</f>
        <v/>
      </c>
      <c r="E867" s="168"/>
      <c r="F867" s="175" t="str">
        <f>IFERROR(VLOOKUP($A867,Wallet!$F:J,4,0),"")</f>
        <v/>
      </c>
      <c r="G867" s="95"/>
    </row>
    <row r="868" spans="1:7" ht="15.75" customHeight="1" x14ac:dyDescent="0.2">
      <c r="A868" s="95">
        <f t="shared" si="13"/>
        <v>858</v>
      </c>
      <c r="B868" s="175" t="str">
        <f>IFERROR(VLOOKUP(A868,Wallet!B:E,4,0),"")</f>
        <v/>
      </c>
      <c r="C868" s="168"/>
      <c r="D868" s="175" t="str">
        <f>IFERROR(VLOOKUP($A868,Wallet!$F:H,3,0),"")</f>
        <v/>
      </c>
      <c r="E868" s="168"/>
      <c r="F868" s="175" t="str">
        <f>IFERROR(VLOOKUP($A868,Wallet!$F:J,4,0),"")</f>
        <v/>
      </c>
      <c r="G868" s="95"/>
    </row>
    <row r="869" spans="1:7" ht="15.75" customHeight="1" x14ac:dyDescent="0.2">
      <c r="A869" s="95">
        <f t="shared" si="13"/>
        <v>859</v>
      </c>
      <c r="B869" s="175" t="str">
        <f>IFERROR(VLOOKUP(A869,Wallet!B:E,4,0),"")</f>
        <v/>
      </c>
      <c r="C869" s="168"/>
      <c r="D869" s="175" t="str">
        <f>IFERROR(VLOOKUP($A869,Wallet!$F:H,3,0),"")</f>
        <v/>
      </c>
      <c r="E869" s="168"/>
      <c r="F869" s="175" t="str">
        <f>IFERROR(VLOOKUP($A869,Wallet!$F:J,4,0),"")</f>
        <v/>
      </c>
      <c r="G869" s="95"/>
    </row>
    <row r="870" spans="1:7" ht="15.75" customHeight="1" x14ac:dyDescent="0.2">
      <c r="A870" s="95">
        <f t="shared" si="13"/>
        <v>860</v>
      </c>
      <c r="B870" s="175" t="str">
        <f>IFERROR(VLOOKUP(A870,Wallet!B:E,4,0),"")</f>
        <v/>
      </c>
      <c r="C870" s="168"/>
      <c r="D870" s="175" t="str">
        <f>IFERROR(VLOOKUP($A870,Wallet!$F:H,3,0),"")</f>
        <v/>
      </c>
      <c r="E870" s="168"/>
      <c r="F870" s="175" t="str">
        <f>IFERROR(VLOOKUP($A870,Wallet!$F:J,4,0),"")</f>
        <v/>
      </c>
      <c r="G870" s="95"/>
    </row>
    <row r="871" spans="1:7" ht="15.75" customHeight="1" x14ac:dyDescent="0.2">
      <c r="A871" s="95">
        <f t="shared" si="13"/>
        <v>861</v>
      </c>
      <c r="B871" s="175" t="str">
        <f>IFERROR(VLOOKUP(A871,Wallet!B:E,4,0),"")</f>
        <v/>
      </c>
      <c r="C871" s="168"/>
      <c r="D871" s="175" t="str">
        <f>IFERROR(VLOOKUP($A871,Wallet!$F:H,3,0),"")</f>
        <v/>
      </c>
      <c r="E871" s="168"/>
      <c r="F871" s="175" t="str">
        <f>IFERROR(VLOOKUP($A871,Wallet!$F:J,4,0),"")</f>
        <v/>
      </c>
      <c r="G871" s="95"/>
    </row>
    <row r="872" spans="1:7" ht="15.75" customHeight="1" x14ac:dyDescent="0.2">
      <c r="A872" s="95">
        <f t="shared" si="13"/>
        <v>862</v>
      </c>
      <c r="B872" s="175" t="str">
        <f>IFERROR(VLOOKUP(A872,Wallet!B:E,4,0),"")</f>
        <v/>
      </c>
      <c r="C872" s="168"/>
      <c r="D872" s="175" t="str">
        <f>IFERROR(VLOOKUP($A872,Wallet!$F:H,3,0),"")</f>
        <v/>
      </c>
      <c r="E872" s="168"/>
      <c r="F872" s="175" t="str">
        <f>IFERROR(VLOOKUP($A872,Wallet!$F:J,4,0),"")</f>
        <v/>
      </c>
      <c r="G872" s="95"/>
    </row>
    <row r="873" spans="1:7" ht="15.75" customHeight="1" x14ac:dyDescent="0.2">
      <c r="A873" s="95">
        <f t="shared" si="13"/>
        <v>863</v>
      </c>
      <c r="B873" s="175" t="str">
        <f>IFERROR(VLOOKUP(A873,Wallet!B:E,4,0),"")</f>
        <v/>
      </c>
      <c r="C873" s="168"/>
      <c r="D873" s="175" t="str">
        <f>IFERROR(VLOOKUP($A873,Wallet!$F:H,3,0),"")</f>
        <v/>
      </c>
      <c r="E873" s="168"/>
      <c r="F873" s="175" t="str">
        <f>IFERROR(VLOOKUP($A873,Wallet!$F:J,4,0),"")</f>
        <v/>
      </c>
      <c r="G873" s="95"/>
    </row>
    <row r="874" spans="1:7" ht="15.75" customHeight="1" x14ac:dyDescent="0.2">
      <c r="A874" s="95">
        <f t="shared" si="13"/>
        <v>864</v>
      </c>
      <c r="B874" s="175" t="str">
        <f>IFERROR(VLOOKUP(A874,Wallet!B:E,4,0),"")</f>
        <v/>
      </c>
      <c r="C874" s="168"/>
      <c r="D874" s="175" t="str">
        <f>IFERROR(VLOOKUP($A874,Wallet!$F:H,3,0),"")</f>
        <v/>
      </c>
      <c r="E874" s="168"/>
      <c r="F874" s="175" t="str">
        <f>IFERROR(VLOOKUP($A874,Wallet!$F:J,4,0),"")</f>
        <v/>
      </c>
      <c r="G874" s="95"/>
    </row>
    <row r="875" spans="1:7" ht="15.75" customHeight="1" x14ac:dyDescent="0.2">
      <c r="A875" s="95">
        <f t="shared" si="13"/>
        <v>865</v>
      </c>
      <c r="B875" s="175" t="str">
        <f>IFERROR(VLOOKUP(A875,Wallet!B:E,4,0),"")</f>
        <v/>
      </c>
      <c r="C875" s="168"/>
      <c r="D875" s="175" t="str">
        <f>IFERROR(VLOOKUP($A875,Wallet!$F:H,3,0),"")</f>
        <v/>
      </c>
      <c r="E875" s="168"/>
      <c r="F875" s="175" t="str">
        <f>IFERROR(VLOOKUP($A875,Wallet!$F:J,4,0),"")</f>
        <v/>
      </c>
      <c r="G875" s="95"/>
    </row>
    <row r="876" spans="1:7" ht="15.75" customHeight="1" x14ac:dyDescent="0.2">
      <c r="A876" s="95">
        <f t="shared" si="13"/>
        <v>866</v>
      </c>
      <c r="B876" s="175" t="str">
        <f>IFERROR(VLOOKUP(A876,Wallet!B:E,4,0),"")</f>
        <v/>
      </c>
      <c r="C876" s="168"/>
      <c r="D876" s="175" t="str">
        <f>IFERROR(VLOOKUP($A876,Wallet!$F:H,3,0),"")</f>
        <v/>
      </c>
      <c r="E876" s="168"/>
      <c r="F876" s="175" t="str">
        <f>IFERROR(VLOOKUP($A876,Wallet!$F:J,4,0),"")</f>
        <v/>
      </c>
      <c r="G876" s="95"/>
    </row>
    <row r="877" spans="1:7" ht="15.75" customHeight="1" x14ac:dyDescent="0.2">
      <c r="A877" s="95">
        <f t="shared" si="13"/>
        <v>867</v>
      </c>
      <c r="B877" s="175" t="str">
        <f>IFERROR(VLOOKUP(A877,Wallet!B:E,4,0),"")</f>
        <v/>
      </c>
      <c r="C877" s="168"/>
      <c r="D877" s="175" t="str">
        <f>IFERROR(VLOOKUP($A877,Wallet!$F:H,3,0),"")</f>
        <v/>
      </c>
      <c r="E877" s="168"/>
      <c r="F877" s="175" t="str">
        <f>IFERROR(VLOOKUP($A877,Wallet!$F:J,4,0),"")</f>
        <v/>
      </c>
      <c r="G877" s="95"/>
    </row>
    <row r="878" spans="1:7" ht="15.75" customHeight="1" x14ac:dyDescent="0.2">
      <c r="A878" s="95">
        <f t="shared" si="13"/>
        <v>868</v>
      </c>
      <c r="B878" s="175" t="str">
        <f>IFERROR(VLOOKUP(A878,Wallet!B:E,4,0),"")</f>
        <v/>
      </c>
      <c r="C878" s="168"/>
      <c r="D878" s="175" t="str">
        <f>IFERROR(VLOOKUP($A878,Wallet!$F:H,3,0),"")</f>
        <v/>
      </c>
      <c r="E878" s="168"/>
      <c r="F878" s="175" t="str">
        <f>IFERROR(VLOOKUP($A878,Wallet!$F:J,4,0),"")</f>
        <v/>
      </c>
      <c r="G878" s="95"/>
    </row>
    <row r="879" spans="1:7" ht="15.75" customHeight="1" x14ac:dyDescent="0.2">
      <c r="A879" s="95">
        <f t="shared" si="13"/>
        <v>869</v>
      </c>
      <c r="B879" s="175" t="str">
        <f>IFERROR(VLOOKUP(A879,Wallet!B:E,4,0),"")</f>
        <v/>
      </c>
      <c r="C879" s="168"/>
      <c r="D879" s="175" t="str">
        <f>IFERROR(VLOOKUP($A879,Wallet!$F:H,3,0),"")</f>
        <v/>
      </c>
      <c r="E879" s="168"/>
      <c r="F879" s="175" t="str">
        <f>IFERROR(VLOOKUP($A879,Wallet!$F:J,4,0),"")</f>
        <v/>
      </c>
      <c r="G879" s="95"/>
    </row>
    <row r="880" spans="1:7" ht="15.75" customHeight="1" x14ac:dyDescent="0.2">
      <c r="A880" s="95">
        <f t="shared" si="13"/>
        <v>870</v>
      </c>
      <c r="B880" s="175" t="str">
        <f>IFERROR(VLOOKUP(A880,Wallet!B:E,4,0),"")</f>
        <v/>
      </c>
      <c r="C880" s="168"/>
      <c r="D880" s="175" t="str">
        <f>IFERROR(VLOOKUP($A880,Wallet!$F:H,3,0),"")</f>
        <v/>
      </c>
      <c r="E880" s="168"/>
      <c r="F880" s="175" t="str">
        <f>IFERROR(VLOOKUP($A880,Wallet!$F:J,4,0),"")</f>
        <v/>
      </c>
      <c r="G880" s="95"/>
    </row>
    <row r="881" spans="1:7" ht="15.75" customHeight="1" x14ac:dyDescent="0.2">
      <c r="A881" s="95">
        <f t="shared" si="13"/>
        <v>871</v>
      </c>
      <c r="B881" s="175" t="str">
        <f>IFERROR(VLOOKUP(A881,Wallet!B:E,4,0),"")</f>
        <v/>
      </c>
      <c r="C881" s="168"/>
      <c r="D881" s="175" t="str">
        <f>IFERROR(VLOOKUP($A881,Wallet!$F:H,3,0),"")</f>
        <v/>
      </c>
      <c r="E881" s="168"/>
      <c r="F881" s="175" t="str">
        <f>IFERROR(VLOOKUP($A881,Wallet!$F:J,4,0),"")</f>
        <v/>
      </c>
      <c r="G881" s="95"/>
    </row>
    <row r="882" spans="1:7" ht="15.75" customHeight="1" x14ac:dyDescent="0.2">
      <c r="A882" s="95">
        <f t="shared" si="13"/>
        <v>872</v>
      </c>
      <c r="B882" s="175" t="str">
        <f>IFERROR(VLOOKUP(A882,Wallet!B:E,4,0),"")</f>
        <v/>
      </c>
      <c r="C882" s="168"/>
      <c r="D882" s="175" t="str">
        <f>IFERROR(VLOOKUP($A882,Wallet!$F:H,3,0),"")</f>
        <v/>
      </c>
      <c r="E882" s="168"/>
      <c r="F882" s="175" t="str">
        <f>IFERROR(VLOOKUP($A882,Wallet!$F:J,4,0),"")</f>
        <v/>
      </c>
      <c r="G882" s="95"/>
    </row>
    <row r="883" spans="1:7" ht="15.75" customHeight="1" x14ac:dyDescent="0.2">
      <c r="A883" s="95">
        <f t="shared" si="13"/>
        <v>873</v>
      </c>
      <c r="B883" s="175" t="str">
        <f>IFERROR(VLOOKUP(A883,Wallet!B:E,4,0),"")</f>
        <v/>
      </c>
      <c r="C883" s="168"/>
      <c r="D883" s="175" t="str">
        <f>IFERROR(VLOOKUP($A883,Wallet!$F:H,3,0),"")</f>
        <v/>
      </c>
      <c r="E883" s="168"/>
      <c r="F883" s="175" t="str">
        <f>IFERROR(VLOOKUP($A883,Wallet!$F:J,4,0),"")</f>
        <v/>
      </c>
      <c r="G883" s="95"/>
    </row>
    <row r="884" spans="1:7" ht="15.75" customHeight="1" x14ac:dyDescent="0.2">
      <c r="A884" s="95">
        <f t="shared" si="13"/>
        <v>874</v>
      </c>
      <c r="B884" s="175" t="str">
        <f>IFERROR(VLOOKUP(A884,Wallet!B:E,4,0),"")</f>
        <v/>
      </c>
      <c r="C884" s="168"/>
      <c r="D884" s="175" t="str">
        <f>IFERROR(VLOOKUP($A884,Wallet!$F:H,3,0),"")</f>
        <v/>
      </c>
      <c r="E884" s="168"/>
      <c r="F884" s="175" t="str">
        <f>IFERROR(VLOOKUP($A884,Wallet!$F:J,4,0),"")</f>
        <v/>
      </c>
      <c r="G884" s="95"/>
    </row>
    <row r="885" spans="1:7" ht="15.75" customHeight="1" x14ac:dyDescent="0.2">
      <c r="A885" s="95">
        <f t="shared" si="13"/>
        <v>875</v>
      </c>
      <c r="B885" s="175" t="str">
        <f>IFERROR(VLOOKUP(A885,Wallet!B:E,4,0),"")</f>
        <v/>
      </c>
      <c r="C885" s="168"/>
      <c r="D885" s="175" t="str">
        <f>IFERROR(VLOOKUP($A885,Wallet!$F:H,3,0),"")</f>
        <v/>
      </c>
      <c r="E885" s="168"/>
      <c r="F885" s="175" t="str">
        <f>IFERROR(VLOOKUP($A885,Wallet!$F:J,4,0),"")</f>
        <v/>
      </c>
      <c r="G885" s="95"/>
    </row>
    <row r="886" spans="1:7" ht="15.75" customHeight="1" x14ac:dyDescent="0.2">
      <c r="A886" s="95">
        <f t="shared" si="13"/>
        <v>876</v>
      </c>
      <c r="B886" s="175" t="str">
        <f>IFERROR(VLOOKUP(A886,Wallet!B:E,4,0),"")</f>
        <v/>
      </c>
      <c r="C886" s="168"/>
      <c r="D886" s="175" t="str">
        <f>IFERROR(VLOOKUP($A886,Wallet!$F:H,3,0),"")</f>
        <v/>
      </c>
      <c r="E886" s="168"/>
      <c r="F886" s="175" t="str">
        <f>IFERROR(VLOOKUP($A886,Wallet!$F:J,4,0),"")</f>
        <v/>
      </c>
      <c r="G886" s="95"/>
    </row>
    <row r="887" spans="1:7" ht="15.75" customHeight="1" x14ac:dyDescent="0.2">
      <c r="A887" s="95">
        <f t="shared" si="13"/>
        <v>877</v>
      </c>
      <c r="B887" s="175" t="str">
        <f>IFERROR(VLOOKUP(A887,Wallet!B:E,4,0),"")</f>
        <v/>
      </c>
      <c r="C887" s="168"/>
      <c r="D887" s="175" t="str">
        <f>IFERROR(VLOOKUP($A887,Wallet!$F:H,3,0),"")</f>
        <v/>
      </c>
      <c r="E887" s="168"/>
      <c r="F887" s="175" t="str">
        <f>IFERROR(VLOOKUP($A887,Wallet!$F:J,4,0),"")</f>
        <v/>
      </c>
      <c r="G887" s="95"/>
    </row>
    <row r="888" spans="1:7" ht="15.75" customHeight="1" x14ac:dyDescent="0.2">
      <c r="A888" s="95">
        <f t="shared" si="13"/>
        <v>878</v>
      </c>
      <c r="B888" s="175" t="str">
        <f>IFERROR(VLOOKUP(A888,Wallet!B:E,4,0),"")</f>
        <v/>
      </c>
      <c r="C888" s="168"/>
      <c r="D888" s="175" t="str">
        <f>IFERROR(VLOOKUP($A888,Wallet!$F:H,3,0),"")</f>
        <v/>
      </c>
      <c r="E888" s="168"/>
      <c r="F888" s="175" t="str">
        <f>IFERROR(VLOOKUP($A888,Wallet!$F:J,4,0),"")</f>
        <v/>
      </c>
      <c r="G888" s="95"/>
    </row>
    <row r="889" spans="1:7" ht="15.75" customHeight="1" x14ac:dyDescent="0.2">
      <c r="A889" s="95">
        <f t="shared" si="13"/>
        <v>879</v>
      </c>
      <c r="B889" s="175" t="str">
        <f>IFERROR(VLOOKUP(A889,Wallet!B:E,4,0),"")</f>
        <v/>
      </c>
      <c r="C889" s="168"/>
      <c r="D889" s="175" t="str">
        <f>IFERROR(VLOOKUP($A889,Wallet!$F:H,3,0),"")</f>
        <v/>
      </c>
      <c r="E889" s="168"/>
      <c r="F889" s="175" t="str">
        <f>IFERROR(VLOOKUP($A889,Wallet!$F:J,4,0),"")</f>
        <v/>
      </c>
      <c r="G889" s="95"/>
    </row>
    <row r="890" spans="1:7" ht="15.75" customHeight="1" x14ac:dyDescent="0.2">
      <c r="A890" s="95">
        <f t="shared" si="13"/>
        <v>880</v>
      </c>
      <c r="B890" s="175" t="str">
        <f>IFERROR(VLOOKUP(A890,Wallet!B:E,4,0),"")</f>
        <v/>
      </c>
      <c r="C890" s="168"/>
      <c r="D890" s="175" t="str">
        <f>IFERROR(VLOOKUP($A890,Wallet!$F:H,3,0),"")</f>
        <v/>
      </c>
      <c r="E890" s="168"/>
      <c r="F890" s="175" t="str">
        <f>IFERROR(VLOOKUP($A890,Wallet!$F:J,4,0),"")</f>
        <v/>
      </c>
      <c r="G890" s="95"/>
    </row>
    <row r="891" spans="1:7" ht="15.75" customHeight="1" x14ac:dyDescent="0.2">
      <c r="A891" s="95">
        <f t="shared" si="13"/>
        <v>881</v>
      </c>
      <c r="B891" s="175" t="str">
        <f>IFERROR(VLOOKUP(A891,Wallet!B:E,4,0),"")</f>
        <v/>
      </c>
      <c r="C891" s="168"/>
      <c r="D891" s="175" t="str">
        <f>IFERROR(VLOOKUP($A891,Wallet!$F:H,3,0),"")</f>
        <v/>
      </c>
      <c r="E891" s="168"/>
      <c r="F891" s="175" t="str">
        <f>IFERROR(VLOOKUP($A891,Wallet!$F:J,4,0),"")</f>
        <v/>
      </c>
      <c r="G891" s="95"/>
    </row>
    <row r="892" spans="1:7" ht="15.75" customHeight="1" x14ac:dyDescent="0.2">
      <c r="A892" s="95">
        <f t="shared" si="13"/>
        <v>882</v>
      </c>
      <c r="B892" s="175" t="str">
        <f>IFERROR(VLOOKUP(A892,Wallet!B:E,4,0),"")</f>
        <v/>
      </c>
      <c r="C892" s="168"/>
      <c r="D892" s="175" t="str">
        <f>IFERROR(VLOOKUP($A892,Wallet!$F:H,3,0),"")</f>
        <v/>
      </c>
      <c r="E892" s="168"/>
      <c r="F892" s="175" t="str">
        <f>IFERROR(VLOOKUP($A892,Wallet!$F:J,4,0),"")</f>
        <v/>
      </c>
      <c r="G892" s="95"/>
    </row>
    <row r="893" spans="1:7" ht="15.75" customHeight="1" x14ac:dyDescent="0.2">
      <c r="A893" s="95">
        <f t="shared" si="13"/>
        <v>883</v>
      </c>
      <c r="B893" s="175" t="str">
        <f>IFERROR(VLOOKUP(A893,Wallet!B:E,4,0),"")</f>
        <v/>
      </c>
      <c r="C893" s="168"/>
      <c r="D893" s="175" t="str">
        <f>IFERROR(VLOOKUP($A893,Wallet!$F:H,3,0),"")</f>
        <v/>
      </c>
      <c r="E893" s="168"/>
      <c r="F893" s="175" t="str">
        <f>IFERROR(VLOOKUP($A893,Wallet!$F:J,4,0),"")</f>
        <v/>
      </c>
      <c r="G893" s="95"/>
    </row>
    <row r="894" spans="1:7" ht="15.75" customHeight="1" x14ac:dyDescent="0.2">
      <c r="A894" s="95">
        <f t="shared" si="13"/>
        <v>884</v>
      </c>
      <c r="B894" s="175" t="str">
        <f>IFERROR(VLOOKUP(A894,Wallet!B:E,4,0),"")</f>
        <v/>
      </c>
      <c r="C894" s="168"/>
      <c r="D894" s="175" t="str">
        <f>IFERROR(VLOOKUP($A894,Wallet!$F:H,3,0),"")</f>
        <v/>
      </c>
      <c r="E894" s="168"/>
      <c r="F894" s="175" t="str">
        <f>IFERROR(VLOOKUP($A894,Wallet!$F:J,4,0),"")</f>
        <v/>
      </c>
      <c r="G894" s="95"/>
    </row>
    <row r="895" spans="1:7" ht="15.75" customHeight="1" x14ac:dyDescent="0.2">
      <c r="A895" s="95">
        <f t="shared" si="13"/>
        <v>885</v>
      </c>
      <c r="B895" s="175" t="str">
        <f>IFERROR(VLOOKUP(A895,Wallet!B:E,4,0),"")</f>
        <v/>
      </c>
      <c r="C895" s="168"/>
      <c r="D895" s="175" t="str">
        <f>IFERROR(VLOOKUP($A895,Wallet!$F:H,3,0),"")</f>
        <v/>
      </c>
      <c r="E895" s="168"/>
      <c r="F895" s="175" t="str">
        <f>IFERROR(VLOOKUP($A895,Wallet!$F:J,4,0),"")</f>
        <v/>
      </c>
      <c r="G895" s="95"/>
    </row>
    <row r="896" spans="1:7" ht="15.75" customHeight="1" x14ac:dyDescent="0.2">
      <c r="A896" s="95">
        <f t="shared" si="13"/>
        <v>886</v>
      </c>
      <c r="B896" s="175" t="str">
        <f>IFERROR(VLOOKUP(A896,Wallet!B:E,4,0),"")</f>
        <v/>
      </c>
      <c r="C896" s="168"/>
      <c r="D896" s="175" t="str">
        <f>IFERROR(VLOOKUP($A896,Wallet!$F:H,3,0),"")</f>
        <v/>
      </c>
      <c r="E896" s="168"/>
      <c r="F896" s="175" t="str">
        <f>IFERROR(VLOOKUP($A896,Wallet!$F:J,4,0),"")</f>
        <v/>
      </c>
      <c r="G896" s="95"/>
    </row>
    <row r="897" spans="1:7" ht="15.75" customHeight="1" x14ac:dyDescent="0.2">
      <c r="A897" s="95">
        <f t="shared" si="13"/>
        <v>887</v>
      </c>
      <c r="B897" s="175" t="str">
        <f>IFERROR(VLOOKUP(A897,Wallet!B:E,4,0),"")</f>
        <v/>
      </c>
      <c r="C897" s="168"/>
      <c r="D897" s="175" t="str">
        <f>IFERROR(VLOOKUP($A897,Wallet!$F:H,3,0),"")</f>
        <v/>
      </c>
      <c r="E897" s="168"/>
      <c r="F897" s="175" t="str">
        <f>IFERROR(VLOOKUP($A897,Wallet!$F:J,4,0),"")</f>
        <v/>
      </c>
      <c r="G897" s="95"/>
    </row>
    <row r="898" spans="1:7" ht="15.75" customHeight="1" x14ac:dyDescent="0.2">
      <c r="A898" s="95">
        <f t="shared" si="13"/>
        <v>888</v>
      </c>
      <c r="B898" s="175" t="str">
        <f>IFERROR(VLOOKUP(A898,Wallet!B:E,4,0),"")</f>
        <v/>
      </c>
      <c r="C898" s="168"/>
      <c r="D898" s="175" t="str">
        <f>IFERROR(VLOOKUP($A898,Wallet!$F:H,3,0),"")</f>
        <v/>
      </c>
      <c r="E898" s="168"/>
      <c r="F898" s="175" t="str">
        <f>IFERROR(VLOOKUP($A898,Wallet!$F:J,4,0),"")</f>
        <v/>
      </c>
      <c r="G898" s="95"/>
    </row>
    <row r="899" spans="1:7" ht="15.75" customHeight="1" x14ac:dyDescent="0.2">
      <c r="A899" s="95">
        <f t="shared" si="13"/>
        <v>889</v>
      </c>
      <c r="B899" s="175" t="str">
        <f>IFERROR(VLOOKUP(A899,Wallet!B:E,4,0),"")</f>
        <v/>
      </c>
      <c r="C899" s="168"/>
      <c r="D899" s="175" t="str">
        <f>IFERROR(VLOOKUP($A899,Wallet!$F:H,3,0),"")</f>
        <v/>
      </c>
      <c r="E899" s="168"/>
      <c r="F899" s="175" t="str">
        <f>IFERROR(VLOOKUP($A899,Wallet!$F:J,4,0),"")</f>
        <v/>
      </c>
      <c r="G899" s="95"/>
    </row>
    <row r="900" spans="1:7" ht="15.75" customHeight="1" x14ac:dyDescent="0.2">
      <c r="A900" s="95">
        <f t="shared" si="13"/>
        <v>890</v>
      </c>
      <c r="B900" s="175" t="str">
        <f>IFERROR(VLOOKUP(A900,Wallet!B:E,4,0),"")</f>
        <v/>
      </c>
      <c r="C900" s="168"/>
      <c r="D900" s="175" t="str">
        <f>IFERROR(VLOOKUP($A900,Wallet!$F:H,3,0),"")</f>
        <v/>
      </c>
      <c r="E900" s="168"/>
      <c r="F900" s="175" t="str">
        <f>IFERROR(VLOOKUP($A900,Wallet!$F:J,4,0),"")</f>
        <v/>
      </c>
      <c r="G900" s="95"/>
    </row>
    <row r="901" spans="1:7" ht="15.75" customHeight="1" x14ac:dyDescent="0.2">
      <c r="A901" s="95">
        <f t="shared" si="13"/>
        <v>891</v>
      </c>
      <c r="B901" s="175" t="str">
        <f>IFERROR(VLOOKUP(A901,Wallet!B:E,4,0),"")</f>
        <v/>
      </c>
      <c r="C901" s="168"/>
      <c r="D901" s="175" t="str">
        <f>IFERROR(VLOOKUP($A901,Wallet!$F:H,3,0),"")</f>
        <v/>
      </c>
      <c r="E901" s="168"/>
      <c r="F901" s="175" t="str">
        <f>IFERROR(VLOOKUP($A901,Wallet!$F:J,4,0),"")</f>
        <v/>
      </c>
      <c r="G901" s="95"/>
    </row>
    <row r="902" spans="1:7" ht="15.75" customHeight="1" x14ac:dyDescent="0.2">
      <c r="A902" s="95">
        <f t="shared" si="13"/>
        <v>892</v>
      </c>
      <c r="B902" s="175" t="str">
        <f>IFERROR(VLOOKUP(A902,Wallet!B:E,4,0),"")</f>
        <v/>
      </c>
      <c r="C902" s="168"/>
      <c r="D902" s="175" t="str">
        <f>IFERROR(VLOOKUP($A902,Wallet!$F:H,3,0),"")</f>
        <v/>
      </c>
      <c r="E902" s="168"/>
      <c r="F902" s="175" t="str">
        <f>IFERROR(VLOOKUP($A902,Wallet!$F:J,4,0),"")</f>
        <v/>
      </c>
      <c r="G902" s="95"/>
    </row>
    <row r="903" spans="1:7" ht="15.75" customHeight="1" x14ac:dyDescent="0.2">
      <c r="A903" s="95">
        <f t="shared" si="13"/>
        <v>893</v>
      </c>
      <c r="B903" s="175" t="str">
        <f>IFERROR(VLOOKUP(A903,Wallet!B:E,4,0),"")</f>
        <v/>
      </c>
      <c r="C903" s="168"/>
      <c r="D903" s="175" t="str">
        <f>IFERROR(VLOOKUP($A903,Wallet!$F:H,3,0),"")</f>
        <v/>
      </c>
      <c r="E903" s="168"/>
      <c r="F903" s="175" t="str">
        <f>IFERROR(VLOOKUP($A903,Wallet!$F:J,4,0),"")</f>
        <v/>
      </c>
      <c r="G903" s="95"/>
    </row>
    <row r="904" spans="1:7" ht="15.75" customHeight="1" x14ac:dyDescent="0.2">
      <c r="A904" s="95">
        <f t="shared" si="13"/>
        <v>894</v>
      </c>
      <c r="B904" s="175" t="str">
        <f>IFERROR(VLOOKUP(A904,Wallet!B:E,4,0),"")</f>
        <v/>
      </c>
      <c r="C904" s="168"/>
      <c r="D904" s="175" t="str">
        <f>IFERROR(VLOOKUP($A904,Wallet!$F:H,3,0),"")</f>
        <v/>
      </c>
      <c r="E904" s="168"/>
      <c r="F904" s="175" t="str">
        <f>IFERROR(VLOOKUP($A904,Wallet!$F:J,4,0),"")</f>
        <v/>
      </c>
      <c r="G904" s="95"/>
    </row>
    <row r="905" spans="1:7" ht="15.75" customHeight="1" x14ac:dyDescent="0.2">
      <c r="A905" s="95">
        <f t="shared" si="13"/>
        <v>895</v>
      </c>
      <c r="B905" s="175" t="str">
        <f>IFERROR(VLOOKUP(A905,Wallet!B:E,4,0),"")</f>
        <v/>
      </c>
      <c r="C905" s="168"/>
      <c r="D905" s="175" t="str">
        <f>IFERROR(VLOOKUP($A905,Wallet!$F:H,3,0),"")</f>
        <v/>
      </c>
      <c r="E905" s="168"/>
      <c r="F905" s="175" t="str">
        <f>IFERROR(VLOOKUP($A905,Wallet!$F:J,4,0),"")</f>
        <v/>
      </c>
      <c r="G905" s="95"/>
    </row>
    <row r="906" spans="1:7" ht="15.75" customHeight="1" x14ac:dyDescent="0.2">
      <c r="A906" s="95">
        <f t="shared" si="13"/>
        <v>896</v>
      </c>
      <c r="B906" s="175" t="str">
        <f>IFERROR(VLOOKUP(A906,Wallet!B:E,4,0),"")</f>
        <v/>
      </c>
      <c r="C906" s="168"/>
      <c r="D906" s="175" t="str">
        <f>IFERROR(VLOOKUP($A906,Wallet!$F:H,3,0),"")</f>
        <v/>
      </c>
      <c r="E906" s="168"/>
      <c r="F906" s="175" t="str">
        <f>IFERROR(VLOOKUP($A906,Wallet!$F:J,4,0),"")</f>
        <v/>
      </c>
      <c r="G906" s="95"/>
    </row>
    <row r="907" spans="1:7" ht="15.75" customHeight="1" x14ac:dyDescent="0.2">
      <c r="A907" s="95">
        <f t="shared" si="13"/>
        <v>897</v>
      </c>
      <c r="B907" s="175" t="str">
        <f>IFERROR(VLOOKUP(A907,Wallet!B:E,4,0),"")</f>
        <v/>
      </c>
      <c r="C907" s="168"/>
      <c r="D907" s="175" t="str">
        <f>IFERROR(VLOOKUP($A907,Wallet!$F:H,3,0),"")</f>
        <v/>
      </c>
      <c r="E907" s="168"/>
      <c r="F907" s="175" t="str">
        <f>IFERROR(VLOOKUP($A907,Wallet!$F:J,4,0),"")</f>
        <v/>
      </c>
      <c r="G907" s="95"/>
    </row>
    <row r="908" spans="1:7" ht="15.75" customHeight="1" x14ac:dyDescent="0.2">
      <c r="A908" s="95">
        <f t="shared" si="13"/>
        <v>898</v>
      </c>
      <c r="B908" s="175" t="str">
        <f>IFERROR(VLOOKUP(A908,Wallet!B:E,4,0),"")</f>
        <v/>
      </c>
      <c r="C908" s="168"/>
      <c r="D908" s="175" t="str">
        <f>IFERROR(VLOOKUP($A908,Wallet!$F:H,3,0),"")</f>
        <v/>
      </c>
      <c r="E908" s="168"/>
      <c r="F908" s="175" t="str">
        <f>IFERROR(VLOOKUP($A908,Wallet!$F:J,4,0),"")</f>
        <v/>
      </c>
      <c r="G908" s="95"/>
    </row>
    <row r="909" spans="1:7" ht="15.75" customHeight="1" x14ac:dyDescent="0.2">
      <c r="A909" s="95">
        <f t="shared" ref="A909:A972" si="14">1+A908</f>
        <v>899</v>
      </c>
      <c r="B909" s="175" t="str">
        <f>IFERROR(VLOOKUP(A909,Wallet!B:E,4,0),"")</f>
        <v/>
      </c>
      <c r="C909" s="168"/>
      <c r="D909" s="175" t="str">
        <f>IFERROR(VLOOKUP($A909,Wallet!$F:H,3,0),"")</f>
        <v/>
      </c>
      <c r="E909" s="168"/>
      <c r="F909" s="175" t="str">
        <f>IFERROR(VLOOKUP($A909,Wallet!$F:J,4,0),"")</f>
        <v/>
      </c>
      <c r="G909" s="95"/>
    </row>
    <row r="910" spans="1:7" ht="15.75" customHeight="1" x14ac:dyDescent="0.2">
      <c r="A910" s="95">
        <f t="shared" si="14"/>
        <v>900</v>
      </c>
      <c r="B910" s="175" t="str">
        <f>IFERROR(VLOOKUP(A910,Wallet!B:E,4,0),"")</f>
        <v/>
      </c>
      <c r="C910" s="168"/>
      <c r="D910" s="175" t="str">
        <f>IFERROR(VLOOKUP($A910,Wallet!$F:H,3,0),"")</f>
        <v/>
      </c>
      <c r="E910" s="168"/>
      <c r="F910" s="175" t="str">
        <f>IFERROR(VLOOKUP($A910,Wallet!$F:J,4,0),"")</f>
        <v/>
      </c>
      <c r="G910" s="95"/>
    </row>
    <row r="911" spans="1:7" ht="15.75" customHeight="1" x14ac:dyDescent="0.2">
      <c r="A911" s="95">
        <f t="shared" si="14"/>
        <v>901</v>
      </c>
      <c r="B911" s="175" t="str">
        <f>IFERROR(VLOOKUP(A911,Wallet!B:E,4,0),"")</f>
        <v/>
      </c>
      <c r="C911" s="168"/>
      <c r="D911" s="175" t="str">
        <f>IFERROR(VLOOKUP($A911,Wallet!$F:H,3,0),"")</f>
        <v/>
      </c>
      <c r="E911" s="168"/>
      <c r="F911" s="175" t="str">
        <f>IFERROR(VLOOKUP($A911,Wallet!$F:J,4,0),"")</f>
        <v/>
      </c>
      <c r="G911" s="95"/>
    </row>
    <row r="912" spans="1:7" ht="15.75" customHeight="1" x14ac:dyDescent="0.2">
      <c r="A912" s="95">
        <f t="shared" si="14"/>
        <v>902</v>
      </c>
      <c r="B912" s="175" t="str">
        <f>IFERROR(VLOOKUP(A912,Wallet!B:E,4,0),"")</f>
        <v/>
      </c>
      <c r="C912" s="168"/>
      <c r="D912" s="175" t="str">
        <f>IFERROR(VLOOKUP($A912,Wallet!$F:H,3,0),"")</f>
        <v/>
      </c>
      <c r="E912" s="168"/>
      <c r="F912" s="175" t="str">
        <f>IFERROR(VLOOKUP($A912,Wallet!$F:J,4,0),"")</f>
        <v/>
      </c>
      <c r="G912" s="95"/>
    </row>
    <row r="913" spans="1:7" ht="15.75" customHeight="1" x14ac:dyDescent="0.2">
      <c r="A913" s="95">
        <f t="shared" si="14"/>
        <v>903</v>
      </c>
      <c r="B913" s="175" t="str">
        <f>IFERROR(VLOOKUP(A913,Wallet!B:E,4,0),"")</f>
        <v/>
      </c>
      <c r="C913" s="168"/>
      <c r="D913" s="175" t="str">
        <f>IFERROR(VLOOKUP($A913,Wallet!$F:H,3,0),"")</f>
        <v/>
      </c>
      <c r="E913" s="168"/>
      <c r="F913" s="175" t="str">
        <f>IFERROR(VLOOKUP($A913,Wallet!$F:J,4,0),"")</f>
        <v/>
      </c>
      <c r="G913" s="95"/>
    </row>
    <row r="914" spans="1:7" ht="15.75" customHeight="1" x14ac:dyDescent="0.2">
      <c r="A914" s="95">
        <f t="shared" si="14"/>
        <v>904</v>
      </c>
      <c r="B914" s="175" t="str">
        <f>IFERROR(VLOOKUP(A914,Wallet!B:E,4,0),"")</f>
        <v/>
      </c>
      <c r="C914" s="168"/>
      <c r="D914" s="175" t="str">
        <f>IFERROR(VLOOKUP($A914,Wallet!$F:H,3,0),"")</f>
        <v/>
      </c>
      <c r="E914" s="168"/>
      <c r="F914" s="175" t="str">
        <f>IFERROR(VLOOKUP($A914,Wallet!$F:J,4,0),"")</f>
        <v/>
      </c>
      <c r="G914" s="95"/>
    </row>
    <row r="915" spans="1:7" ht="15.75" customHeight="1" x14ac:dyDescent="0.2">
      <c r="A915" s="95">
        <f t="shared" si="14"/>
        <v>905</v>
      </c>
      <c r="B915" s="175" t="str">
        <f>IFERROR(VLOOKUP(A915,Wallet!B:E,4,0),"")</f>
        <v/>
      </c>
      <c r="C915" s="168"/>
      <c r="D915" s="175" t="str">
        <f>IFERROR(VLOOKUP($A915,Wallet!$F:H,3,0),"")</f>
        <v/>
      </c>
      <c r="E915" s="168"/>
      <c r="F915" s="175" t="str">
        <f>IFERROR(VLOOKUP($A915,Wallet!$F:J,4,0),"")</f>
        <v/>
      </c>
      <c r="G915" s="95"/>
    </row>
    <row r="916" spans="1:7" ht="15.75" customHeight="1" x14ac:dyDescent="0.2">
      <c r="A916" s="95">
        <f t="shared" si="14"/>
        <v>906</v>
      </c>
      <c r="B916" s="175" t="str">
        <f>IFERROR(VLOOKUP(A916,Wallet!B:E,4,0),"")</f>
        <v/>
      </c>
      <c r="C916" s="168"/>
      <c r="D916" s="175" t="str">
        <f>IFERROR(VLOOKUP($A916,Wallet!$F:H,3,0),"")</f>
        <v/>
      </c>
      <c r="E916" s="168"/>
      <c r="F916" s="175" t="str">
        <f>IFERROR(VLOOKUP($A916,Wallet!$F:J,4,0),"")</f>
        <v/>
      </c>
      <c r="G916" s="95"/>
    </row>
    <row r="917" spans="1:7" ht="15.75" customHeight="1" x14ac:dyDescent="0.2">
      <c r="A917" s="95">
        <f t="shared" si="14"/>
        <v>907</v>
      </c>
      <c r="B917" s="175" t="str">
        <f>IFERROR(VLOOKUP(A917,Wallet!B:E,4,0),"")</f>
        <v/>
      </c>
      <c r="C917" s="168"/>
      <c r="D917" s="175" t="str">
        <f>IFERROR(VLOOKUP($A917,Wallet!$F:H,3,0),"")</f>
        <v/>
      </c>
      <c r="E917" s="168"/>
      <c r="F917" s="175" t="str">
        <f>IFERROR(VLOOKUP($A917,Wallet!$F:J,4,0),"")</f>
        <v/>
      </c>
      <c r="G917" s="95"/>
    </row>
    <row r="918" spans="1:7" ht="15.75" customHeight="1" x14ac:dyDescent="0.2">
      <c r="A918" s="95">
        <f t="shared" si="14"/>
        <v>908</v>
      </c>
      <c r="B918" s="175" t="str">
        <f>IFERROR(VLOOKUP(A918,Wallet!B:E,4,0),"")</f>
        <v/>
      </c>
      <c r="C918" s="168"/>
      <c r="D918" s="175" t="str">
        <f>IFERROR(VLOOKUP($A918,Wallet!$F:H,3,0),"")</f>
        <v/>
      </c>
      <c r="E918" s="168"/>
      <c r="F918" s="175" t="str">
        <f>IFERROR(VLOOKUP($A918,Wallet!$F:J,4,0),"")</f>
        <v/>
      </c>
      <c r="G918" s="95"/>
    </row>
    <row r="919" spans="1:7" ht="15.75" customHeight="1" x14ac:dyDescent="0.2">
      <c r="A919" s="95">
        <f t="shared" si="14"/>
        <v>909</v>
      </c>
      <c r="B919" s="175" t="str">
        <f>IFERROR(VLOOKUP(A919,Wallet!B:E,4,0),"")</f>
        <v/>
      </c>
      <c r="C919" s="168"/>
      <c r="D919" s="175" t="str">
        <f>IFERROR(VLOOKUP($A919,Wallet!$F:H,3,0),"")</f>
        <v/>
      </c>
      <c r="E919" s="168"/>
      <c r="F919" s="175" t="str">
        <f>IFERROR(VLOOKUP($A919,Wallet!$F:J,4,0),"")</f>
        <v/>
      </c>
      <c r="G919" s="95"/>
    </row>
    <row r="920" spans="1:7" ht="15.75" customHeight="1" x14ac:dyDescent="0.2">
      <c r="A920" s="95">
        <f t="shared" si="14"/>
        <v>910</v>
      </c>
      <c r="B920" s="175" t="str">
        <f>IFERROR(VLOOKUP(A920,Wallet!B:E,4,0),"")</f>
        <v/>
      </c>
      <c r="C920" s="168"/>
      <c r="D920" s="175" t="str">
        <f>IFERROR(VLOOKUP($A920,Wallet!$F:H,3,0),"")</f>
        <v/>
      </c>
      <c r="E920" s="168"/>
      <c r="F920" s="175" t="str">
        <f>IFERROR(VLOOKUP($A920,Wallet!$F:J,4,0),"")</f>
        <v/>
      </c>
      <c r="G920" s="95"/>
    </row>
    <row r="921" spans="1:7" ht="15.75" customHeight="1" x14ac:dyDescent="0.2">
      <c r="A921" s="95">
        <f t="shared" si="14"/>
        <v>911</v>
      </c>
      <c r="B921" s="175" t="str">
        <f>IFERROR(VLOOKUP(A921,Wallet!B:E,4,0),"")</f>
        <v/>
      </c>
      <c r="C921" s="168"/>
      <c r="D921" s="175" t="str">
        <f>IFERROR(VLOOKUP($A921,Wallet!$F:H,3,0),"")</f>
        <v/>
      </c>
      <c r="E921" s="168"/>
      <c r="F921" s="175" t="str">
        <f>IFERROR(VLOOKUP($A921,Wallet!$F:J,4,0),"")</f>
        <v/>
      </c>
      <c r="G921" s="95"/>
    </row>
    <row r="922" spans="1:7" ht="15.75" customHeight="1" x14ac:dyDescent="0.2">
      <c r="A922" s="95">
        <f t="shared" si="14"/>
        <v>912</v>
      </c>
      <c r="B922" s="175" t="str">
        <f>IFERROR(VLOOKUP(A922,Wallet!B:E,4,0),"")</f>
        <v/>
      </c>
      <c r="C922" s="168"/>
      <c r="D922" s="175" t="str">
        <f>IFERROR(VLOOKUP($A922,Wallet!$F:H,3,0),"")</f>
        <v/>
      </c>
      <c r="E922" s="168"/>
      <c r="F922" s="175" t="str">
        <f>IFERROR(VLOOKUP($A922,Wallet!$F:J,4,0),"")</f>
        <v/>
      </c>
      <c r="G922" s="95"/>
    </row>
    <row r="923" spans="1:7" ht="15.75" customHeight="1" x14ac:dyDescent="0.2">
      <c r="A923" s="95">
        <f t="shared" si="14"/>
        <v>913</v>
      </c>
      <c r="B923" s="175" t="str">
        <f>IFERROR(VLOOKUP(A923,Wallet!B:E,4,0),"")</f>
        <v/>
      </c>
      <c r="C923" s="168"/>
      <c r="D923" s="175" t="str">
        <f>IFERROR(VLOOKUP($A923,Wallet!$F:H,3,0),"")</f>
        <v/>
      </c>
      <c r="E923" s="168"/>
      <c r="F923" s="175" t="str">
        <f>IFERROR(VLOOKUP($A923,Wallet!$F:J,4,0),"")</f>
        <v/>
      </c>
      <c r="G923" s="95"/>
    </row>
    <row r="924" spans="1:7" ht="15.75" customHeight="1" x14ac:dyDescent="0.2">
      <c r="A924" s="95">
        <f t="shared" si="14"/>
        <v>914</v>
      </c>
      <c r="B924" s="175" t="str">
        <f>IFERROR(VLOOKUP(A924,Wallet!B:E,4,0),"")</f>
        <v/>
      </c>
      <c r="C924" s="168"/>
      <c r="D924" s="175" t="str">
        <f>IFERROR(VLOOKUP($A924,Wallet!$F:H,3,0),"")</f>
        <v/>
      </c>
      <c r="E924" s="168"/>
      <c r="F924" s="175" t="str">
        <f>IFERROR(VLOOKUP($A924,Wallet!$F:J,4,0),"")</f>
        <v/>
      </c>
      <c r="G924" s="95"/>
    </row>
    <row r="925" spans="1:7" ht="15.75" customHeight="1" x14ac:dyDescent="0.2">
      <c r="A925" s="95">
        <f t="shared" si="14"/>
        <v>915</v>
      </c>
      <c r="B925" s="175" t="str">
        <f>IFERROR(VLOOKUP(A925,Wallet!B:E,4,0),"")</f>
        <v/>
      </c>
      <c r="C925" s="168"/>
      <c r="D925" s="175" t="str">
        <f>IFERROR(VLOOKUP($A925,Wallet!$F:H,3,0),"")</f>
        <v/>
      </c>
      <c r="E925" s="168"/>
      <c r="F925" s="175" t="str">
        <f>IFERROR(VLOOKUP($A925,Wallet!$F:J,4,0),"")</f>
        <v/>
      </c>
      <c r="G925" s="95"/>
    </row>
    <row r="926" spans="1:7" ht="15.75" customHeight="1" x14ac:dyDescent="0.2">
      <c r="A926" s="95">
        <f t="shared" si="14"/>
        <v>916</v>
      </c>
      <c r="B926" s="175" t="str">
        <f>IFERROR(VLOOKUP(A926,Wallet!B:E,4,0),"")</f>
        <v/>
      </c>
      <c r="C926" s="168"/>
      <c r="D926" s="175" t="str">
        <f>IFERROR(VLOOKUP($A926,Wallet!$F:H,3,0),"")</f>
        <v/>
      </c>
      <c r="E926" s="168"/>
      <c r="F926" s="175" t="str">
        <f>IFERROR(VLOOKUP($A926,Wallet!$F:J,4,0),"")</f>
        <v/>
      </c>
      <c r="G926" s="95"/>
    </row>
    <row r="927" spans="1:7" ht="15.75" customHeight="1" x14ac:dyDescent="0.2">
      <c r="A927" s="95">
        <f t="shared" si="14"/>
        <v>917</v>
      </c>
      <c r="B927" s="175" t="str">
        <f>IFERROR(VLOOKUP(A927,Wallet!B:E,4,0),"")</f>
        <v/>
      </c>
      <c r="C927" s="168"/>
      <c r="D927" s="175" t="str">
        <f>IFERROR(VLOOKUP($A927,Wallet!$F:H,3,0),"")</f>
        <v/>
      </c>
      <c r="E927" s="168"/>
      <c r="F927" s="175" t="str">
        <f>IFERROR(VLOOKUP($A927,Wallet!$F:J,4,0),"")</f>
        <v/>
      </c>
      <c r="G927" s="95"/>
    </row>
    <row r="928" spans="1:7" ht="15.75" customHeight="1" x14ac:dyDescent="0.2">
      <c r="A928" s="95">
        <f t="shared" si="14"/>
        <v>918</v>
      </c>
      <c r="B928" s="175" t="str">
        <f>IFERROR(VLOOKUP(A928,Wallet!B:E,4,0),"")</f>
        <v/>
      </c>
      <c r="C928" s="168"/>
      <c r="D928" s="175" t="str">
        <f>IFERROR(VLOOKUP($A928,Wallet!$F:H,3,0),"")</f>
        <v/>
      </c>
      <c r="E928" s="168"/>
      <c r="F928" s="175" t="str">
        <f>IFERROR(VLOOKUP($A928,Wallet!$F:J,4,0),"")</f>
        <v/>
      </c>
      <c r="G928" s="95"/>
    </row>
    <row r="929" spans="1:7" ht="15.75" customHeight="1" x14ac:dyDescent="0.2">
      <c r="A929" s="95">
        <f t="shared" si="14"/>
        <v>919</v>
      </c>
      <c r="B929" s="175" t="str">
        <f>IFERROR(VLOOKUP(A929,Wallet!B:E,4,0),"")</f>
        <v/>
      </c>
      <c r="C929" s="168"/>
      <c r="D929" s="175" t="str">
        <f>IFERROR(VLOOKUP($A929,Wallet!$F:H,3,0),"")</f>
        <v/>
      </c>
      <c r="E929" s="168"/>
      <c r="F929" s="175" t="str">
        <f>IFERROR(VLOOKUP($A929,Wallet!$F:J,4,0),"")</f>
        <v/>
      </c>
      <c r="G929" s="95"/>
    </row>
    <row r="930" spans="1:7" ht="15.75" customHeight="1" x14ac:dyDescent="0.2">
      <c r="A930" s="95">
        <f t="shared" si="14"/>
        <v>920</v>
      </c>
      <c r="B930" s="175" t="str">
        <f>IFERROR(VLOOKUP(A930,Wallet!B:E,4,0),"")</f>
        <v/>
      </c>
      <c r="C930" s="168"/>
      <c r="D930" s="175" t="str">
        <f>IFERROR(VLOOKUP($A930,Wallet!$F:H,3,0),"")</f>
        <v/>
      </c>
      <c r="E930" s="168"/>
      <c r="F930" s="175" t="str">
        <f>IFERROR(VLOOKUP($A930,Wallet!$F:J,4,0),"")</f>
        <v/>
      </c>
      <c r="G930" s="95"/>
    </row>
    <row r="931" spans="1:7" ht="15.75" customHeight="1" x14ac:dyDescent="0.2">
      <c r="A931" s="95">
        <f t="shared" si="14"/>
        <v>921</v>
      </c>
      <c r="B931" s="175" t="str">
        <f>IFERROR(VLOOKUP(A931,Wallet!B:E,4,0),"")</f>
        <v/>
      </c>
      <c r="C931" s="168"/>
      <c r="D931" s="175" t="str">
        <f>IFERROR(VLOOKUP($A931,Wallet!$F:H,3,0),"")</f>
        <v/>
      </c>
      <c r="E931" s="168"/>
      <c r="F931" s="175" t="str">
        <f>IFERROR(VLOOKUP($A931,Wallet!$F:J,4,0),"")</f>
        <v/>
      </c>
      <c r="G931" s="95"/>
    </row>
    <row r="932" spans="1:7" ht="15.75" customHeight="1" x14ac:dyDescent="0.2">
      <c r="A932" s="95">
        <f t="shared" si="14"/>
        <v>922</v>
      </c>
      <c r="B932" s="175" t="str">
        <f>IFERROR(VLOOKUP(A932,Wallet!B:E,4,0),"")</f>
        <v/>
      </c>
      <c r="C932" s="168"/>
      <c r="D932" s="175" t="str">
        <f>IFERROR(VLOOKUP($A932,Wallet!$F:H,3,0),"")</f>
        <v/>
      </c>
      <c r="E932" s="168"/>
      <c r="F932" s="175" t="str">
        <f>IFERROR(VLOOKUP($A932,Wallet!$F:J,4,0),"")</f>
        <v/>
      </c>
      <c r="G932" s="95"/>
    </row>
    <row r="933" spans="1:7" ht="15.75" customHeight="1" x14ac:dyDescent="0.2">
      <c r="A933" s="95">
        <f t="shared" si="14"/>
        <v>923</v>
      </c>
      <c r="B933" s="175" t="str">
        <f>IFERROR(VLOOKUP(A933,Wallet!B:E,4,0),"")</f>
        <v/>
      </c>
      <c r="C933" s="168"/>
      <c r="D933" s="175" t="str">
        <f>IFERROR(VLOOKUP($A933,Wallet!$F:H,3,0),"")</f>
        <v/>
      </c>
      <c r="E933" s="168"/>
      <c r="F933" s="175" t="str">
        <f>IFERROR(VLOOKUP($A933,Wallet!$F:J,4,0),"")</f>
        <v/>
      </c>
      <c r="G933" s="95"/>
    </row>
    <row r="934" spans="1:7" ht="15.75" customHeight="1" x14ac:dyDescent="0.2">
      <c r="A934" s="95">
        <f t="shared" si="14"/>
        <v>924</v>
      </c>
      <c r="B934" s="175" t="str">
        <f>IFERROR(VLOOKUP(A934,Wallet!B:E,4,0),"")</f>
        <v/>
      </c>
      <c r="C934" s="168"/>
      <c r="D934" s="175" t="str">
        <f>IFERROR(VLOOKUP($A934,Wallet!$F:H,3,0),"")</f>
        <v/>
      </c>
      <c r="E934" s="168"/>
      <c r="F934" s="175" t="str">
        <f>IFERROR(VLOOKUP($A934,Wallet!$F:J,4,0),"")</f>
        <v/>
      </c>
      <c r="G934" s="95"/>
    </row>
    <row r="935" spans="1:7" ht="15.75" customHeight="1" x14ac:dyDescent="0.2">
      <c r="A935" s="95">
        <f t="shared" si="14"/>
        <v>925</v>
      </c>
      <c r="B935" s="175" t="str">
        <f>IFERROR(VLOOKUP(A935,Wallet!B:E,4,0),"")</f>
        <v/>
      </c>
      <c r="C935" s="168"/>
      <c r="D935" s="175" t="str">
        <f>IFERROR(VLOOKUP($A935,Wallet!$F:H,3,0),"")</f>
        <v/>
      </c>
      <c r="E935" s="168"/>
      <c r="F935" s="175" t="str">
        <f>IFERROR(VLOOKUP($A935,Wallet!$F:J,4,0),"")</f>
        <v/>
      </c>
      <c r="G935" s="95"/>
    </row>
    <row r="936" spans="1:7" ht="15.75" customHeight="1" x14ac:dyDescent="0.2">
      <c r="A936" s="95">
        <f t="shared" si="14"/>
        <v>926</v>
      </c>
      <c r="B936" s="175" t="str">
        <f>IFERROR(VLOOKUP(A936,Wallet!B:E,4,0),"")</f>
        <v/>
      </c>
      <c r="C936" s="168"/>
      <c r="D936" s="175" t="str">
        <f>IFERROR(VLOOKUP($A936,Wallet!$F:H,3,0),"")</f>
        <v/>
      </c>
      <c r="E936" s="168"/>
      <c r="F936" s="175" t="str">
        <f>IFERROR(VLOOKUP($A936,Wallet!$F:J,4,0),"")</f>
        <v/>
      </c>
      <c r="G936" s="95"/>
    </row>
    <row r="937" spans="1:7" ht="15.75" customHeight="1" x14ac:dyDescent="0.2">
      <c r="A937" s="95">
        <f t="shared" si="14"/>
        <v>927</v>
      </c>
      <c r="B937" s="175" t="str">
        <f>IFERROR(VLOOKUP(A937,Wallet!B:E,4,0),"")</f>
        <v/>
      </c>
      <c r="C937" s="168"/>
      <c r="D937" s="175" t="str">
        <f>IFERROR(VLOOKUP($A937,Wallet!$F:H,3,0),"")</f>
        <v/>
      </c>
      <c r="E937" s="168"/>
      <c r="F937" s="175" t="str">
        <f>IFERROR(VLOOKUP($A937,Wallet!$F:J,4,0),"")</f>
        <v/>
      </c>
      <c r="G937" s="95"/>
    </row>
    <row r="938" spans="1:7" ht="15.75" customHeight="1" x14ac:dyDescent="0.2">
      <c r="A938" s="95">
        <f t="shared" si="14"/>
        <v>928</v>
      </c>
      <c r="B938" s="175" t="str">
        <f>IFERROR(VLOOKUP(A938,Wallet!B:E,4,0),"")</f>
        <v/>
      </c>
      <c r="C938" s="168"/>
      <c r="D938" s="175" t="str">
        <f>IFERROR(VLOOKUP($A938,Wallet!$F:H,3,0),"")</f>
        <v/>
      </c>
      <c r="E938" s="168"/>
      <c r="F938" s="175" t="str">
        <f>IFERROR(VLOOKUP($A938,Wallet!$F:J,4,0),"")</f>
        <v/>
      </c>
      <c r="G938" s="95"/>
    </row>
    <row r="939" spans="1:7" ht="15.75" customHeight="1" x14ac:dyDescent="0.2">
      <c r="A939" s="95">
        <f t="shared" si="14"/>
        <v>929</v>
      </c>
      <c r="B939" s="175" t="str">
        <f>IFERROR(VLOOKUP(A939,Wallet!B:E,4,0),"")</f>
        <v/>
      </c>
      <c r="C939" s="168"/>
      <c r="D939" s="175" t="str">
        <f>IFERROR(VLOOKUP($A939,Wallet!$F:H,3,0),"")</f>
        <v/>
      </c>
      <c r="E939" s="168"/>
      <c r="F939" s="175" t="str">
        <f>IFERROR(VLOOKUP($A939,Wallet!$F:J,4,0),"")</f>
        <v/>
      </c>
      <c r="G939" s="95"/>
    </row>
    <row r="940" spans="1:7" ht="15.75" customHeight="1" x14ac:dyDescent="0.2">
      <c r="A940" s="95">
        <f t="shared" si="14"/>
        <v>930</v>
      </c>
      <c r="B940" s="175" t="str">
        <f>IFERROR(VLOOKUP(A940,Wallet!B:E,4,0),"")</f>
        <v/>
      </c>
      <c r="C940" s="168"/>
      <c r="D940" s="175" t="str">
        <f>IFERROR(VLOOKUP($A940,Wallet!$F:H,3,0),"")</f>
        <v/>
      </c>
      <c r="E940" s="168"/>
      <c r="F940" s="175" t="str">
        <f>IFERROR(VLOOKUP($A940,Wallet!$F:J,4,0),"")</f>
        <v/>
      </c>
      <c r="G940" s="95"/>
    </row>
    <row r="941" spans="1:7" ht="15.75" customHeight="1" x14ac:dyDescent="0.2">
      <c r="A941" s="95">
        <f t="shared" si="14"/>
        <v>931</v>
      </c>
      <c r="B941" s="175" t="str">
        <f>IFERROR(VLOOKUP(A941,Wallet!B:E,4,0),"")</f>
        <v/>
      </c>
      <c r="C941" s="168"/>
      <c r="D941" s="175" t="str">
        <f>IFERROR(VLOOKUP($A941,Wallet!$F:H,3,0),"")</f>
        <v/>
      </c>
      <c r="E941" s="168"/>
      <c r="F941" s="175" t="str">
        <f>IFERROR(VLOOKUP($A941,Wallet!$F:J,4,0),"")</f>
        <v/>
      </c>
      <c r="G941" s="95"/>
    </row>
    <row r="942" spans="1:7" ht="15.75" customHeight="1" x14ac:dyDescent="0.2">
      <c r="A942" s="95">
        <f t="shared" si="14"/>
        <v>932</v>
      </c>
      <c r="B942" s="175" t="str">
        <f>IFERROR(VLOOKUP(A942,Wallet!B:E,4,0),"")</f>
        <v/>
      </c>
      <c r="C942" s="168"/>
      <c r="D942" s="175" t="str">
        <f>IFERROR(VLOOKUP($A942,Wallet!$F:H,3,0),"")</f>
        <v/>
      </c>
      <c r="E942" s="168"/>
      <c r="F942" s="175" t="str">
        <f>IFERROR(VLOOKUP($A942,Wallet!$F:J,4,0),"")</f>
        <v/>
      </c>
      <c r="G942" s="95"/>
    </row>
    <row r="943" spans="1:7" ht="15.75" customHeight="1" x14ac:dyDescent="0.2">
      <c r="A943" s="95">
        <f t="shared" si="14"/>
        <v>933</v>
      </c>
      <c r="B943" s="175" t="str">
        <f>IFERROR(VLOOKUP(A943,Wallet!B:E,4,0),"")</f>
        <v/>
      </c>
      <c r="C943" s="168"/>
      <c r="D943" s="175" t="str">
        <f>IFERROR(VLOOKUP($A943,Wallet!$F:H,3,0),"")</f>
        <v/>
      </c>
      <c r="E943" s="168"/>
      <c r="F943" s="175" t="str">
        <f>IFERROR(VLOOKUP($A943,Wallet!$F:J,4,0),"")</f>
        <v/>
      </c>
      <c r="G943" s="95"/>
    </row>
    <row r="944" spans="1:7" ht="15.75" customHeight="1" x14ac:dyDescent="0.2">
      <c r="A944" s="95">
        <f t="shared" si="14"/>
        <v>934</v>
      </c>
      <c r="B944" s="175" t="str">
        <f>IFERROR(VLOOKUP(A944,Wallet!B:E,4,0),"")</f>
        <v/>
      </c>
      <c r="C944" s="168"/>
      <c r="D944" s="175" t="str">
        <f>IFERROR(VLOOKUP($A944,Wallet!$F:H,3,0),"")</f>
        <v/>
      </c>
      <c r="E944" s="168"/>
      <c r="F944" s="175" t="str">
        <f>IFERROR(VLOOKUP($A944,Wallet!$F:J,4,0),"")</f>
        <v/>
      </c>
      <c r="G944" s="95"/>
    </row>
    <row r="945" spans="1:7" ht="15.75" customHeight="1" x14ac:dyDescent="0.2">
      <c r="A945" s="95">
        <f t="shared" si="14"/>
        <v>935</v>
      </c>
      <c r="B945" s="175" t="str">
        <f>IFERROR(VLOOKUP(A945,Wallet!B:E,4,0),"")</f>
        <v/>
      </c>
      <c r="C945" s="168"/>
      <c r="D945" s="175" t="str">
        <f>IFERROR(VLOOKUP($A945,Wallet!$F:H,3,0),"")</f>
        <v/>
      </c>
      <c r="E945" s="168"/>
      <c r="F945" s="175" t="str">
        <f>IFERROR(VLOOKUP($A945,Wallet!$F:J,4,0),"")</f>
        <v/>
      </c>
      <c r="G945" s="95"/>
    </row>
    <row r="946" spans="1:7" ht="15.75" customHeight="1" x14ac:dyDescent="0.2">
      <c r="A946" s="95">
        <f t="shared" si="14"/>
        <v>936</v>
      </c>
      <c r="B946" s="175" t="str">
        <f>IFERROR(VLOOKUP(A946,Wallet!B:E,4,0),"")</f>
        <v/>
      </c>
      <c r="C946" s="168"/>
      <c r="D946" s="175" t="str">
        <f>IFERROR(VLOOKUP($A946,Wallet!$F:H,3,0),"")</f>
        <v/>
      </c>
      <c r="E946" s="168"/>
      <c r="F946" s="175" t="str">
        <f>IFERROR(VLOOKUP($A946,Wallet!$F:J,4,0),"")</f>
        <v/>
      </c>
      <c r="G946" s="95"/>
    </row>
    <row r="947" spans="1:7" ht="15.75" customHeight="1" x14ac:dyDescent="0.2">
      <c r="A947" s="95">
        <f t="shared" si="14"/>
        <v>937</v>
      </c>
      <c r="B947" s="175" t="str">
        <f>IFERROR(VLOOKUP(A947,Wallet!B:E,4,0),"")</f>
        <v/>
      </c>
      <c r="C947" s="168"/>
      <c r="D947" s="175" t="str">
        <f>IFERROR(VLOOKUP($A947,Wallet!$F:H,3,0),"")</f>
        <v/>
      </c>
      <c r="E947" s="168"/>
      <c r="F947" s="175" t="str">
        <f>IFERROR(VLOOKUP($A947,Wallet!$F:J,4,0),"")</f>
        <v/>
      </c>
      <c r="G947" s="95"/>
    </row>
    <row r="948" spans="1:7" ht="15.75" customHeight="1" x14ac:dyDescent="0.2">
      <c r="A948" s="95">
        <f t="shared" si="14"/>
        <v>938</v>
      </c>
      <c r="B948" s="175" t="str">
        <f>IFERROR(VLOOKUP(A948,Wallet!B:E,4,0),"")</f>
        <v/>
      </c>
      <c r="C948" s="168"/>
      <c r="D948" s="175" t="str">
        <f>IFERROR(VLOOKUP($A948,Wallet!$F:H,3,0),"")</f>
        <v/>
      </c>
      <c r="E948" s="168"/>
      <c r="F948" s="175" t="str">
        <f>IFERROR(VLOOKUP($A948,Wallet!$F:J,4,0),"")</f>
        <v/>
      </c>
      <c r="G948" s="95"/>
    </row>
    <row r="949" spans="1:7" ht="15.75" customHeight="1" x14ac:dyDescent="0.2">
      <c r="A949" s="95">
        <f t="shared" si="14"/>
        <v>939</v>
      </c>
      <c r="B949" s="175" t="str">
        <f>IFERROR(VLOOKUP(A949,Wallet!B:E,4,0),"")</f>
        <v/>
      </c>
      <c r="C949" s="168"/>
      <c r="D949" s="175" t="str">
        <f>IFERROR(VLOOKUP($A949,Wallet!$F:H,3,0),"")</f>
        <v/>
      </c>
      <c r="E949" s="168"/>
      <c r="F949" s="175" t="str">
        <f>IFERROR(VLOOKUP($A949,Wallet!$F:J,4,0),"")</f>
        <v/>
      </c>
      <c r="G949" s="95"/>
    </row>
    <row r="950" spans="1:7" ht="15.75" customHeight="1" x14ac:dyDescent="0.2">
      <c r="A950" s="95">
        <f t="shared" si="14"/>
        <v>940</v>
      </c>
      <c r="B950" s="175" t="str">
        <f>IFERROR(VLOOKUP(A950,Wallet!B:E,4,0),"")</f>
        <v/>
      </c>
      <c r="C950" s="168"/>
      <c r="D950" s="175" t="str">
        <f>IFERROR(VLOOKUP($A950,Wallet!$F:H,3,0),"")</f>
        <v/>
      </c>
      <c r="E950" s="168"/>
      <c r="F950" s="175" t="str">
        <f>IFERROR(VLOOKUP($A950,Wallet!$F:J,4,0),"")</f>
        <v/>
      </c>
      <c r="G950" s="95"/>
    </row>
    <row r="951" spans="1:7" ht="15.75" customHeight="1" x14ac:dyDescent="0.2">
      <c r="A951" s="95">
        <f t="shared" si="14"/>
        <v>941</v>
      </c>
      <c r="B951" s="175" t="str">
        <f>IFERROR(VLOOKUP(A951,Wallet!B:E,4,0),"")</f>
        <v/>
      </c>
      <c r="C951" s="168"/>
      <c r="D951" s="175" t="str">
        <f>IFERROR(VLOOKUP($A951,Wallet!$F:H,3,0),"")</f>
        <v/>
      </c>
      <c r="E951" s="168"/>
      <c r="F951" s="175" t="str">
        <f>IFERROR(VLOOKUP($A951,Wallet!$F:J,4,0),"")</f>
        <v/>
      </c>
      <c r="G951" s="95"/>
    </row>
    <row r="952" spans="1:7" ht="15.75" customHeight="1" x14ac:dyDescent="0.2">
      <c r="A952" s="95">
        <f t="shared" si="14"/>
        <v>942</v>
      </c>
      <c r="B952" s="175" t="str">
        <f>IFERROR(VLOOKUP(A952,Wallet!B:E,4,0),"")</f>
        <v/>
      </c>
      <c r="C952" s="168"/>
      <c r="D952" s="175" t="str">
        <f>IFERROR(VLOOKUP($A952,Wallet!$F:H,3,0),"")</f>
        <v/>
      </c>
      <c r="E952" s="168"/>
      <c r="F952" s="175" t="str">
        <f>IFERROR(VLOOKUP($A952,Wallet!$F:J,4,0),"")</f>
        <v/>
      </c>
      <c r="G952" s="95"/>
    </row>
    <row r="953" spans="1:7" ht="15.75" customHeight="1" x14ac:dyDescent="0.2">
      <c r="A953" s="95">
        <f t="shared" si="14"/>
        <v>943</v>
      </c>
      <c r="B953" s="175" t="str">
        <f>IFERROR(VLOOKUP(A953,Wallet!B:E,4,0),"")</f>
        <v/>
      </c>
      <c r="C953" s="168"/>
      <c r="D953" s="175" t="str">
        <f>IFERROR(VLOOKUP($A953,Wallet!$F:H,3,0),"")</f>
        <v/>
      </c>
      <c r="E953" s="168"/>
      <c r="F953" s="175" t="str">
        <f>IFERROR(VLOOKUP($A953,Wallet!$F:J,4,0),"")</f>
        <v/>
      </c>
      <c r="G953" s="95"/>
    </row>
    <row r="954" spans="1:7" ht="15.75" customHeight="1" x14ac:dyDescent="0.2">
      <c r="A954" s="95">
        <f t="shared" si="14"/>
        <v>944</v>
      </c>
      <c r="B954" s="175" t="str">
        <f>IFERROR(VLOOKUP(A954,Wallet!B:E,4,0),"")</f>
        <v/>
      </c>
      <c r="C954" s="168"/>
      <c r="D954" s="175" t="str">
        <f>IFERROR(VLOOKUP($A954,Wallet!$F:H,3,0),"")</f>
        <v/>
      </c>
      <c r="E954" s="168"/>
      <c r="F954" s="175" t="str">
        <f>IFERROR(VLOOKUP($A954,Wallet!$F:J,4,0),"")</f>
        <v/>
      </c>
      <c r="G954" s="95"/>
    </row>
    <row r="955" spans="1:7" ht="15.75" customHeight="1" x14ac:dyDescent="0.2">
      <c r="A955" s="95">
        <f t="shared" si="14"/>
        <v>945</v>
      </c>
      <c r="B955" s="175" t="str">
        <f>IFERROR(VLOOKUP(A955,Wallet!B:E,4,0),"")</f>
        <v/>
      </c>
      <c r="C955" s="168"/>
      <c r="D955" s="175" t="str">
        <f>IFERROR(VLOOKUP($A955,Wallet!$F:H,3,0),"")</f>
        <v/>
      </c>
      <c r="E955" s="168"/>
      <c r="F955" s="175" t="str">
        <f>IFERROR(VLOOKUP($A955,Wallet!$F:J,4,0),"")</f>
        <v/>
      </c>
      <c r="G955" s="95"/>
    </row>
    <row r="956" spans="1:7" ht="15.75" customHeight="1" x14ac:dyDescent="0.2">
      <c r="A956" s="95">
        <f t="shared" si="14"/>
        <v>946</v>
      </c>
      <c r="B956" s="175" t="str">
        <f>IFERROR(VLOOKUP(A956,Wallet!B:E,4,0),"")</f>
        <v/>
      </c>
      <c r="C956" s="168"/>
      <c r="D956" s="175" t="str">
        <f>IFERROR(VLOOKUP($A956,Wallet!$F:H,3,0),"")</f>
        <v/>
      </c>
      <c r="E956" s="168"/>
      <c r="F956" s="175" t="str">
        <f>IFERROR(VLOOKUP($A956,Wallet!$F:J,4,0),"")</f>
        <v/>
      </c>
      <c r="G956" s="95"/>
    </row>
    <row r="957" spans="1:7" ht="15.75" customHeight="1" x14ac:dyDescent="0.2">
      <c r="A957" s="95">
        <f t="shared" si="14"/>
        <v>947</v>
      </c>
      <c r="B957" s="175" t="str">
        <f>IFERROR(VLOOKUP(A957,Wallet!B:E,4,0),"")</f>
        <v/>
      </c>
      <c r="C957" s="168"/>
      <c r="D957" s="175" t="str">
        <f>IFERROR(VLOOKUP($A957,Wallet!$F:H,3,0),"")</f>
        <v/>
      </c>
      <c r="E957" s="168"/>
      <c r="F957" s="175" t="str">
        <f>IFERROR(VLOOKUP($A957,Wallet!$F:J,4,0),"")</f>
        <v/>
      </c>
      <c r="G957" s="95"/>
    </row>
    <row r="958" spans="1:7" ht="15.75" customHeight="1" x14ac:dyDescent="0.2">
      <c r="A958" s="95">
        <f t="shared" si="14"/>
        <v>948</v>
      </c>
      <c r="B958" s="175" t="str">
        <f>IFERROR(VLOOKUP(A958,Wallet!B:E,4,0),"")</f>
        <v/>
      </c>
      <c r="C958" s="168"/>
      <c r="D958" s="175" t="str">
        <f>IFERROR(VLOOKUP($A958,Wallet!$F:H,3,0),"")</f>
        <v/>
      </c>
      <c r="E958" s="168"/>
      <c r="F958" s="175" t="str">
        <f>IFERROR(VLOOKUP($A958,Wallet!$F:J,4,0),"")</f>
        <v/>
      </c>
      <c r="G958" s="95"/>
    </row>
    <row r="959" spans="1:7" ht="15.75" customHeight="1" x14ac:dyDescent="0.2">
      <c r="A959" s="95">
        <f t="shared" si="14"/>
        <v>949</v>
      </c>
      <c r="B959" s="175" t="str">
        <f>IFERROR(VLOOKUP(A959,Wallet!B:E,4,0),"")</f>
        <v/>
      </c>
      <c r="C959" s="168"/>
      <c r="D959" s="175" t="str">
        <f>IFERROR(VLOOKUP($A959,Wallet!$F:H,3,0),"")</f>
        <v/>
      </c>
      <c r="E959" s="168"/>
      <c r="F959" s="175" t="str">
        <f>IFERROR(VLOOKUP($A959,Wallet!$F:J,4,0),"")</f>
        <v/>
      </c>
      <c r="G959" s="95"/>
    </row>
    <row r="960" spans="1:7" ht="15.75" customHeight="1" x14ac:dyDescent="0.2">
      <c r="A960" s="95">
        <f t="shared" si="14"/>
        <v>950</v>
      </c>
      <c r="B960" s="175" t="str">
        <f>IFERROR(VLOOKUP(A960,Wallet!B:E,4,0),"")</f>
        <v/>
      </c>
      <c r="C960" s="168"/>
      <c r="D960" s="175" t="str">
        <f>IFERROR(VLOOKUP($A960,Wallet!$F:H,3,0),"")</f>
        <v/>
      </c>
      <c r="E960" s="168"/>
      <c r="F960" s="175" t="str">
        <f>IFERROR(VLOOKUP($A960,Wallet!$F:J,4,0),"")</f>
        <v/>
      </c>
      <c r="G960" s="95"/>
    </row>
    <row r="961" spans="1:7" ht="15.75" customHeight="1" x14ac:dyDescent="0.2">
      <c r="A961" s="95">
        <f t="shared" si="14"/>
        <v>951</v>
      </c>
      <c r="B961" s="175" t="str">
        <f>IFERROR(VLOOKUP(A961,Wallet!B:E,4,0),"")</f>
        <v/>
      </c>
      <c r="C961" s="168"/>
      <c r="D961" s="175" t="str">
        <f>IFERROR(VLOOKUP($A961,Wallet!$F:H,3,0),"")</f>
        <v/>
      </c>
      <c r="E961" s="168"/>
      <c r="F961" s="175" t="str">
        <f>IFERROR(VLOOKUP($A961,Wallet!$F:J,4,0),"")</f>
        <v/>
      </c>
      <c r="G961" s="95"/>
    </row>
    <row r="962" spans="1:7" ht="15.75" customHeight="1" x14ac:dyDescent="0.2">
      <c r="A962" s="95">
        <f t="shared" si="14"/>
        <v>952</v>
      </c>
      <c r="B962" s="175" t="str">
        <f>IFERROR(VLOOKUP(A962,Wallet!B:E,4,0),"")</f>
        <v/>
      </c>
      <c r="C962" s="168"/>
      <c r="D962" s="175" t="str">
        <f>IFERROR(VLOOKUP($A962,Wallet!$F:H,3,0),"")</f>
        <v/>
      </c>
      <c r="E962" s="168"/>
      <c r="F962" s="175" t="str">
        <f>IFERROR(VLOOKUP($A962,Wallet!$F:J,4,0),"")</f>
        <v/>
      </c>
      <c r="G962" s="95"/>
    </row>
    <row r="963" spans="1:7" ht="15.75" customHeight="1" x14ac:dyDescent="0.2">
      <c r="A963" s="95">
        <f t="shared" si="14"/>
        <v>953</v>
      </c>
      <c r="B963" s="175" t="str">
        <f>IFERROR(VLOOKUP(A963,Wallet!B:E,4,0),"")</f>
        <v/>
      </c>
      <c r="C963" s="168"/>
      <c r="D963" s="175" t="str">
        <f>IFERROR(VLOOKUP($A963,Wallet!$F:H,3,0),"")</f>
        <v/>
      </c>
      <c r="E963" s="168"/>
      <c r="F963" s="175" t="str">
        <f>IFERROR(VLOOKUP($A963,Wallet!$F:J,4,0),"")</f>
        <v/>
      </c>
      <c r="G963" s="95"/>
    </row>
    <row r="964" spans="1:7" ht="15.75" customHeight="1" x14ac:dyDescent="0.2">
      <c r="A964" s="95">
        <f t="shared" si="14"/>
        <v>954</v>
      </c>
      <c r="B964" s="175" t="str">
        <f>IFERROR(VLOOKUP(A964,Wallet!B:E,4,0),"")</f>
        <v/>
      </c>
      <c r="C964" s="168"/>
      <c r="D964" s="175" t="str">
        <f>IFERROR(VLOOKUP($A964,Wallet!$F:H,3,0),"")</f>
        <v/>
      </c>
      <c r="E964" s="168"/>
      <c r="F964" s="175" t="str">
        <f>IFERROR(VLOOKUP($A964,Wallet!$F:J,4,0),"")</f>
        <v/>
      </c>
      <c r="G964" s="95"/>
    </row>
    <row r="965" spans="1:7" ht="15.75" customHeight="1" x14ac:dyDescent="0.2">
      <c r="A965" s="95">
        <f t="shared" si="14"/>
        <v>955</v>
      </c>
      <c r="B965" s="175" t="str">
        <f>IFERROR(VLOOKUP(A965,Wallet!B:E,4,0),"")</f>
        <v/>
      </c>
      <c r="C965" s="168"/>
      <c r="D965" s="175" t="str">
        <f>IFERROR(VLOOKUP($A965,Wallet!$F:H,3,0),"")</f>
        <v/>
      </c>
      <c r="E965" s="168"/>
      <c r="F965" s="175" t="str">
        <f>IFERROR(VLOOKUP($A965,Wallet!$F:J,4,0),"")</f>
        <v/>
      </c>
      <c r="G965" s="95"/>
    </row>
    <row r="966" spans="1:7" ht="15.75" customHeight="1" x14ac:dyDescent="0.2">
      <c r="A966" s="95">
        <f t="shared" si="14"/>
        <v>956</v>
      </c>
      <c r="B966" s="175" t="str">
        <f>IFERROR(VLOOKUP(A966,Wallet!B:E,4,0),"")</f>
        <v/>
      </c>
      <c r="C966" s="168"/>
      <c r="D966" s="175" t="str">
        <f>IFERROR(VLOOKUP($A966,Wallet!$F:H,3,0),"")</f>
        <v/>
      </c>
      <c r="E966" s="168"/>
      <c r="F966" s="175" t="str">
        <f>IFERROR(VLOOKUP($A966,Wallet!$F:J,4,0),"")</f>
        <v/>
      </c>
      <c r="G966" s="95"/>
    </row>
    <row r="967" spans="1:7" ht="15.75" customHeight="1" x14ac:dyDescent="0.2">
      <c r="A967" s="95">
        <f t="shared" si="14"/>
        <v>957</v>
      </c>
      <c r="B967" s="175" t="str">
        <f>IFERROR(VLOOKUP(A967,Wallet!B:E,4,0),"")</f>
        <v/>
      </c>
      <c r="C967" s="168"/>
      <c r="D967" s="175" t="str">
        <f>IFERROR(VLOOKUP($A967,Wallet!$F:H,3,0),"")</f>
        <v/>
      </c>
      <c r="E967" s="168"/>
      <c r="F967" s="175" t="str">
        <f>IFERROR(VLOOKUP($A967,Wallet!$F:J,4,0),"")</f>
        <v/>
      </c>
      <c r="G967" s="95"/>
    </row>
    <row r="968" spans="1:7" ht="15.75" customHeight="1" x14ac:dyDescent="0.2">
      <c r="A968" s="95">
        <f t="shared" si="14"/>
        <v>958</v>
      </c>
      <c r="B968" s="175" t="str">
        <f>IFERROR(VLOOKUP(A968,Wallet!B:E,4,0),"")</f>
        <v/>
      </c>
      <c r="C968" s="168"/>
      <c r="D968" s="175" t="str">
        <f>IFERROR(VLOOKUP($A968,Wallet!$F:H,3,0),"")</f>
        <v/>
      </c>
      <c r="E968" s="168"/>
      <c r="F968" s="175" t="str">
        <f>IFERROR(VLOOKUP($A968,Wallet!$F:J,4,0),"")</f>
        <v/>
      </c>
      <c r="G968" s="95"/>
    </row>
    <row r="969" spans="1:7" ht="15.75" customHeight="1" x14ac:dyDescent="0.2">
      <c r="A969" s="95">
        <f t="shared" si="14"/>
        <v>959</v>
      </c>
      <c r="B969" s="175" t="str">
        <f>IFERROR(VLOOKUP(A969,Wallet!B:E,4,0),"")</f>
        <v/>
      </c>
      <c r="C969" s="168"/>
      <c r="D969" s="175" t="str">
        <f>IFERROR(VLOOKUP($A969,Wallet!$F:H,3,0),"")</f>
        <v/>
      </c>
      <c r="E969" s="168"/>
      <c r="F969" s="175" t="str">
        <f>IFERROR(VLOOKUP($A969,Wallet!$F:J,4,0),"")</f>
        <v/>
      </c>
      <c r="G969" s="95"/>
    </row>
    <row r="970" spans="1:7" ht="15.75" customHeight="1" x14ac:dyDescent="0.2">
      <c r="A970" s="95">
        <f t="shared" si="14"/>
        <v>960</v>
      </c>
      <c r="B970" s="175" t="str">
        <f>IFERROR(VLOOKUP(A970,Wallet!B:E,4,0),"")</f>
        <v/>
      </c>
      <c r="C970" s="168"/>
      <c r="D970" s="175" t="str">
        <f>IFERROR(VLOOKUP($A970,Wallet!$F:H,3,0),"")</f>
        <v/>
      </c>
      <c r="E970" s="168"/>
      <c r="F970" s="175" t="str">
        <f>IFERROR(VLOOKUP($A970,Wallet!$F:J,4,0),"")</f>
        <v/>
      </c>
      <c r="G970" s="95"/>
    </row>
    <row r="971" spans="1:7" ht="15.75" customHeight="1" x14ac:dyDescent="0.2">
      <c r="A971" s="95">
        <f t="shared" si="14"/>
        <v>961</v>
      </c>
      <c r="B971" s="175" t="str">
        <f>IFERROR(VLOOKUP(A971,Wallet!B:E,4,0),"")</f>
        <v/>
      </c>
      <c r="C971" s="168"/>
      <c r="D971" s="175" t="str">
        <f>IFERROR(VLOOKUP($A971,Wallet!$F:H,3,0),"")</f>
        <v/>
      </c>
      <c r="E971" s="168"/>
      <c r="F971" s="175" t="str">
        <f>IFERROR(VLOOKUP($A971,Wallet!$F:J,4,0),"")</f>
        <v/>
      </c>
      <c r="G971" s="95"/>
    </row>
    <row r="972" spans="1:7" ht="15.75" customHeight="1" x14ac:dyDescent="0.2">
      <c r="A972" s="95">
        <f t="shared" si="14"/>
        <v>962</v>
      </c>
      <c r="B972" s="175" t="str">
        <f>IFERROR(VLOOKUP(A972,Wallet!B:E,4,0),"")</f>
        <v/>
      </c>
      <c r="C972" s="168"/>
      <c r="D972" s="175" t="str">
        <f>IFERROR(VLOOKUP($A972,Wallet!$F:H,3,0),"")</f>
        <v/>
      </c>
      <c r="E972" s="168"/>
      <c r="F972" s="175" t="str">
        <f>IFERROR(VLOOKUP($A972,Wallet!$F:J,4,0),"")</f>
        <v/>
      </c>
      <c r="G972" s="95"/>
    </row>
    <row r="973" spans="1:7" ht="15.75" customHeight="1" x14ac:dyDescent="0.2">
      <c r="A973" s="95">
        <f t="shared" ref="A973:A1036" si="15">1+A972</f>
        <v>963</v>
      </c>
      <c r="B973" s="175" t="str">
        <f>IFERROR(VLOOKUP(A973,Wallet!B:E,4,0),"")</f>
        <v/>
      </c>
      <c r="C973" s="168"/>
      <c r="D973" s="175" t="str">
        <f>IFERROR(VLOOKUP($A973,Wallet!$F:H,3,0),"")</f>
        <v/>
      </c>
      <c r="E973" s="168"/>
      <c r="F973" s="175" t="str">
        <f>IFERROR(VLOOKUP($A973,Wallet!$F:J,4,0),"")</f>
        <v/>
      </c>
      <c r="G973" s="95"/>
    </row>
    <row r="974" spans="1:7" ht="15.75" customHeight="1" x14ac:dyDescent="0.2">
      <c r="A974" s="95">
        <f t="shared" si="15"/>
        <v>964</v>
      </c>
      <c r="B974" s="175" t="str">
        <f>IFERROR(VLOOKUP(A974,Wallet!B:E,4,0),"")</f>
        <v/>
      </c>
      <c r="C974" s="168"/>
      <c r="D974" s="175" t="str">
        <f>IFERROR(VLOOKUP($A974,Wallet!$F:H,3,0),"")</f>
        <v/>
      </c>
      <c r="E974" s="168"/>
      <c r="F974" s="175" t="str">
        <f>IFERROR(VLOOKUP($A974,Wallet!$F:J,4,0),"")</f>
        <v/>
      </c>
      <c r="G974" s="95"/>
    </row>
    <row r="975" spans="1:7" ht="15.75" customHeight="1" x14ac:dyDescent="0.2">
      <c r="A975" s="95">
        <f t="shared" si="15"/>
        <v>965</v>
      </c>
      <c r="B975" s="175" t="str">
        <f>IFERROR(VLOOKUP(A975,Wallet!B:E,4,0),"")</f>
        <v/>
      </c>
      <c r="C975" s="168"/>
      <c r="D975" s="175" t="str">
        <f>IFERROR(VLOOKUP($A975,Wallet!$F:H,3,0),"")</f>
        <v/>
      </c>
      <c r="E975" s="168"/>
      <c r="F975" s="175" t="str">
        <f>IFERROR(VLOOKUP($A975,Wallet!$F:J,4,0),"")</f>
        <v/>
      </c>
      <c r="G975" s="95"/>
    </row>
    <row r="976" spans="1:7" ht="15.75" customHeight="1" x14ac:dyDescent="0.2">
      <c r="A976" s="95">
        <f t="shared" si="15"/>
        <v>966</v>
      </c>
      <c r="B976" s="175" t="str">
        <f>IFERROR(VLOOKUP(A976,Wallet!B:E,4,0),"")</f>
        <v/>
      </c>
      <c r="C976" s="168"/>
      <c r="D976" s="175" t="str">
        <f>IFERROR(VLOOKUP($A976,Wallet!$F:H,3,0),"")</f>
        <v/>
      </c>
      <c r="E976" s="168"/>
      <c r="F976" s="175" t="str">
        <f>IFERROR(VLOOKUP($A976,Wallet!$F:J,4,0),"")</f>
        <v/>
      </c>
      <c r="G976" s="95"/>
    </row>
    <row r="977" spans="1:7" ht="15.75" customHeight="1" x14ac:dyDescent="0.2">
      <c r="A977" s="95">
        <f t="shared" si="15"/>
        <v>967</v>
      </c>
      <c r="B977" s="175" t="str">
        <f>IFERROR(VLOOKUP(A977,Wallet!B:E,4,0),"")</f>
        <v/>
      </c>
      <c r="C977" s="168"/>
      <c r="D977" s="175" t="str">
        <f>IFERROR(VLOOKUP($A977,Wallet!$F:H,3,0),"")</f>
        <v/>
      </c>
      <c r="E977" s="168"/>
      <c r="F977" s="175" t="str">
        <f>IFERROR(VLOOKUP($A977,Wallet!$F:J,4,0),"")</f>
        <v/>
      </c>
      <c r="G977" s="95"/>
    </row>
    <row r="978" spans="1:7" ht="15.75" customHeight="1" x14ac:dyDescent="0.2">
      <c r="A978" s="95">
        <f t="shared" si="15"/>
        <v>968</v>
      </c>
      <c r="B978" s="175" t="str">
        <f>IFERROR(VLOOKUP(A978,Wallet!B:E,4,0),"")</f>
        <v/>
      </c>
      <c r="C978" s="168"/>
      <c r="D978" s="175" t="str">
        <f>IFERROR(VLOOKUP($A978,Wallet!$F:H,3,0),"")</f>
        <v/>
      </c>
      <c r="E978" s="168"/>
      <c r="F978" s="175" t="str">
        <f>IFERROR(VLOOKUP($A978,Wallet!$F:J,4,0),"")</f>
        <v/>
      </c>
      <c r="G978" s="95"/>
    </row>
    <row r="979" spans="1:7" ht="15.75" customHeight="1" x14ac:dyDescent="0.2">
      <c r="A979" s="95">
        <f t="shared" si="15"/>
        <v>969</v>
      </c>
      <c r="B979" s="175" t="str">
        <f>IFERROR(VLOOKUP(A979,Wallet!B:E,4,0),"")</f>
        <v/>
      </c>
      <c r="C979" s="168"/>
      <c r="D979" s="175" t="str">
        <f>IFERROR(VLOOKUP($A979,Wallet!$F:H,3,0),"")</f>
        <v/>
      </c>
      <c r="E979" s="168"/>
      <c r="F979" s="175" t="str">
        <f>IFERROR(VLOOKUP($A979,Wallet!$F:J,4,0),"")</f>
        <v/>
      </c>
      <c r="G979" s="95"/>
    </row>
    <row r="980" spans="1:7" ht="15.75" customHeight="1" x14ac:dyDescent="0.2">
      <c r="A980" s="95">
        <f t="shared" si="15"/>
        <v>970</v>
      </c>
      <c r="B980" s="175" t="str">
        <f>IFERROR(VLOOKUP(A980,Wallet!B:E,4,0),"")</f>
        <v/>
      </c>
      <c r="C980" s="168"/>
      <c r="D980" s="175" t="str">
        <f>IFERROR(VLOOKUP($A980,Wallet!$F:H,3,0),"")</f>
        <v/>
      </c>
      <c r="E980" s="168"/>
      <c r="F980" s="175" t="str">
        <f>IFERROR(VLOOKUP($A980,Wallet!$F:J,4,0),"")</f>
        <v/>
      </c>
      <c r="G980" s="95"/>
    </row>
    <row r="981" spans="1:7" ht="15.75" customHeight="1" x14ac:dyDescent="0.2">
      <c r="A981" s="95">
        <f t="shared" si="15"/>
        <v>971</v>
      </c>
      <c r="B981" s="175" t="str">
        <f>IFERROR(VLOOKUP(A981,Wallet!B:E,4,0),"")</f>
        <v/>
      </c>
      <c r="C981" s="168"/>
      <c r="D981" s="175" t="str">
        <f>IFERROR(VLOOKUP($A981,Wallet!$F:H,3,0),"")</f>
        <v/>
      </c>
      <c r="E981" s="168"/>
      <c r="F981" s="175" t="str">
        <f>IFERROR(VLOOKUP($A981,Wallet!$F:J,4,0),"")</f>
        <v/>
      </c>
      <c r="G981" s="95"/>
    </row>
    <row r="982" spans="1:7" ht="15.75" customHeight="1" x14ac:dyDescent="0.2">
      <c r="A982" s="95">
        <f t="shared" si="15"/>
        <v>972</v>
      </c>
      <c r="B982" s="175" t="str">
        <f>IFERROR(VLOOKUP(A982,Wallet!B:E,4,0),"")</f>
        <v/>
      </c>
      <c r="C982" s="168"/>
      <c r="D982" s="175" t="str">
        <f>IFERROR(VLOOKUP($A982,Wallet!$F:H,3,0),"")</f>
        <v/>
      </c>
      <c r="E982" s="168"/>
      <c r="F982" s="175" t="str">
        <f>IFERROR(VLOOKUP($A982,Wallet!$F:J,4,0),"")</f>
        <v/>
      </c>
      <c r="G982" s="95"/>
    </row>
    <row r="983" spans="1:7" ht="15.75" customHeight="1" x14ac:dyDescent="0.2">
      <c r="A983" s="95">
        <f t="shared" si="15"/>
        <v>973</v>
      </c>
      <c r="B983" s="175" t="str">
        <f>IFERROR(VLOOKUP(A983,Wallet!B:E,4,0),"")</f>
        <v/>
      </c>
      <c r="C983" s="168"/>
      <c r="D983" s="175" t="str">
        <f>IFERROR(VLOOKUP($A983,Wallet!$F:H,3,0),"")</f>
        <v/>
      </c>
      <c r="E983" s="168"/>
      <c r="F983" s="175" t="str">
        <f>IFERROR(VLOOKUP($A983,Wallet!$F:J,4,0),"")</f>
        <v/>
      </c>
      <c r="G983" s="95"/>
    </row>
    <row r="984" spans="1:7" ht="15.75" customHeight="1" x14ac:dyDescent="0.2">
      <c r="A984" s="95">
        <f t="shared" si="15"/>
        <v>974</v>
      </c>
      <c r="B984" s="175" t="str">
        <f>IFERROR(VLOOKUP(A984,Wallet!B:E,4,0),"")</f>
        <v/>
      </c>
      <c r="C984" s="168"/>
      <c r="D984" s="175" t="str">
        <f>IFERROR(VLOOKUP($A984,Wallet!$F:H,3,0),"")</f>
        <v/>
      </c>
      <c r="E984" s="168"/>
      <c r="F984" s="175" t="str">
        <f>IFERROR(VLOOKUP($A984,Wallet!$F:J,4,0),"")</f>
        <v/>
      </c>
      <c r="G984" s="95"/>
    </row>
    <row r="985" spans="1:7" ht="15.75" customHeight="1" x14ac:dyDescent="0.2">
      <c r="A985" s="95">
        <f t="shared" si="15"/>
        <v>975</v>
      </c>
      <c r="B985" s="175" t="str">
        <f>IFERROR(VLOOKUP(A985,Wallet!B:E,4,0),"")</f>
        <v/>
      </c>
      <c r="C985" s="168"/>
      <c r="D985" s="175" t="str">
        <f>IFERROR(VLOOKUP($A985,Wallet!$F:H,3,0),"")</f>
        <v/>
      </c>
      <c r="E985" s="168"/>
      <c r="F985" s="175" t="str">
        <f>IFERROR(VLOOKUP($A985,Wallet!$F:J,4,0),"")</f>
        <v/>
      </c>
      <c r="G985" s="95"/>
    </row>
    <row r="986" spans="1:7" ht="15.75" customHeight="1" x14ac:dyDescent="0.2">
      <c r="A986" s="95">
        <f t="shared" si="15"/>
        <v>976</v>
      </c>
      <c r="B986" s="175" t="str">
        <f>IFERROR(VLOOKUP(A986,Wallet!B:E,4,0),"")</f>
        <v/>
      </c>
      <c r="C986" s="168"/>
      <c r="D986" s="175" t="str">
        <f>IFERROR(VLOOKUP($A986,Wallet!$F:H,3,0),"")</f>
        <v/>
      </c>
      <c r="E986" s="168"/>
      <c r="F986" s="175" t="str">
        <f>IFERROR(VLOOKUP($A986,Wallet!$F:J,4,0),"")</f>
        <v/>
      </c>
      <c r="G986" s="95"/>
    </row>
    <row r="987" spans="1:7" ht="15.75" customHeight="1" x14ac:dyDescent="0.2">
      <c r="A987" s="95">
        <f t="shared" si="15"/>
        <v>977</v>
      </c>
      <c r="B987" s="175" t="str">
        <f>IFERROR(VLOOKUP(A987,Wallet!B:E,4,0),"")</f>
        <v/>
      </c>
      <c r="C987" s="168"/>
      <c r="D987" s="175" t="str">
        <f>IFERROR(VLOOKUP($A987,Wallet!$F:H,3,0),"")</f>
        <v/>
      </c>
      <c r="E987" s="168"/>
      <c r="F987" s="175" t="str">
        <f>IFERROR(VLOOKUP($A987,Wallet!$F:J,4,0),"")</f>
        <v/>
      </c>
      <c r="G987" s="95"/>
    </row>
    <row r="988" spans="1:7" ht="15.75" customHeight="1" x14ac:dyDescent="0.2">
      <c r="A988" s="95">
        <f t="shared" si="15"/>
        <v>978</v>
      </c>
      <c r="B988" s="175" t="str">
        <f>IFERROR(VLOOKUP(A988,Wallet!B:E,4,0),"")</f>
        <v/>
      </c>
      <c r="C988" s="168"/>
      <c r="D988" s="175" t="str">
        <f>IFERROR(VLOOKUP($A988,Wallet!$F:H,3,0),"")</f>
        <v/>
      </c>
      <c r="E988" s="168"/>
      <c r="F988" s="175" t="str">
        <f>IFERROR(VLOOKUP($A988,Wallet!$F:J,4,0),"")</f>
        <v/>
      </c>
      <c r="G988" s="95"/>
    </row>
    <row r="989" spans="1:7" ht="15.75" customHeight="1" x14ac:dyDescent="0.2">
      <c r="A989" s="95">
        <f t="shared" si="15"/>
        <v>979</v>
      </c>
      <c r="B989" s="175" t="str">
        <f>IFERROR(VLOOKUP(A989,Wallet!B:E,4,0),"")</f>
        <v/>
      </c>
      <c r="C989" s="168"/>
      <c r="D989" s="175" t="str">
        <f>IFERROR(VLOOKUP($A989,Wallet!$F:H,3,0),"")</f>
        <v/>
      </c>
      <c r="E989" s="168"/>
      <c r="F989" s="175" t="str">
        <f>IFERROR(VLOOKUP($A989,Wallet!$F:J,4,0),"")</f>
        <v/>
      </c>
      <c r="G989" s="95"/>
    </row>
    <row r="990" spans="1:7" ht="15.75" customHeight="1" x14ac:dyDescent="0.2">
      <c r="A990" s="95">
        <f t="shared" si="15"/>
        <v>980</v>
      </c>
      <c r="B990" s="175" t="str">
        <f>IFERROR(VLOOKUP(A990,Wallet!B:E,4,0),"")</f>
        <v/>
      </c>
      <c r="C990" s="168"/>
      <c r="D990" s="175" t="str">
        <f>IFERROR(VLOOKUP($A990,Wallet!$F:H,3,0),"")</f>
        <v/>
      </c>
      <c r="E990" s="168"/>
      <c r="F990" s="175" t="str">
        <f>IFERROR(VLOOKUP($A990,Wallet!$F:J,4,0),"")</f>
        <v/>
      </c>
      <c r="G990" s="95"/>
    </row>
    <row r="991" spans="1:7" ht="15.75" customHeight="1" x14ac:dyDescent="0.2">
      <c r="A991" s="95">
        <f t="shared" si="15"/>
        <v>981</v>
      </c>
      <c r="B991" s="175" t="str">
        <f>IFERROR(VLOOKUP(A991,Wallet!B:E,4,0),"")</f>
        <v/>
      </c>
      <c r="C991" s="168"/>
      <c r="D991" s="175" t="str">
        <f>IFERROR(VLOOKUP($A991,Wallet!$F:H,3,0),"")</f>
        <v/>
      </c>
      <c r="E991" s="168"/>
      <c r="F991" s="175" t="str">
        <f>IFERROR(VLOOKUP($A991,Wallet!$F:J,4,0),"")</f>
        <v/>
      </c>
      <c r="G991" s="95"/>
    </row>
    <row r="992" spans="1:7" ht="15.75" customHeight="1" x14ac:dyDescent="0.2">
      <c r="A992" s="95">
        <f t="shared" si="15"/>
        <v>982</v>
      </c>
      <c r="B992" s="175" t="str">
        <f>IFERROR(VLOOKUP(A992,Wallet!B:E,4,0),"")</f>
        <v/>
      </c>
      <c r="C992" s="168"/>
      <c r="D992" s="175" t="str">
        <f>IFERROR(VLOOKUP($A992,Wallet!$F:H,3,0),"")</f>
        <v/>
      </c>
      <c r="E992" s="168"/>
      <c r="F992" s="175" t="str">
        <f>IFERROR(VLOOKUP($A992,Wallet!$F:J,4,0),"")</f>
        <v/>
      </c>
      <c r="G992" s="95"/>
    </row>
    <row r="993" spans="1:7" ht="15.75" customHeight="1" x14ac:dyDescent="0.2">
      <c r="A993" s="95">
        <f t="shared" si="15"/>
        <v>983</v>
      </c>
      <c r="B993" s="175" t="str">
        <f>IFERROR(VLOOKUP(A993,Wallet!B:E,4,0),"")</f>
        <v/>
      </c>
      <c r="C993" s="168"/>
      <c r="D993" s="175" t="str">
        <f>IFERROR(VLOOKUP($A993,Wallet!$F:H,3,0),"")</f>
        <v/>
      </c>
      <c r="E993" s="168"/>
      <c r="F993" s="175" t="str">
        <f>IFERROR(VLOOKUP($A993,Wallet!$F:J,4,0),"")</f>
        <v/>
      </c>
      <c r="G993" s="95"/>
    </row>
    <row r="994" spans="1:7" ht="15.75" customHeight="1" x14ac:dyDescent="0.2">
      <c r="A994" s="95">
        <f t="shared" si="15"/>
        <v>984</v>
      </c>
      <c r="B994" s="175" t="str">
        <f>IFERROR(VLOOKUP(A994,Wallet!B:E,4,0),"")</f>
        <v/>
      </c>
      <c r="C994" s="168"/>
      <c r="D994" s="175" t="str">
        <f>IFERROR(VLOOKUP($A994,Wallet!$F:H,3,0),"")</f>
        <v/>
      </c>
      <c r="E994" s="168"/>
      <c r="F994" s="175" t="str">
        <f>IFERROR(VLOOKUP($A994,Wallet!$F:J,4,0),"")</f>
        <v/>
      </c>
      <c r="G994" s="95"/>
    </row>
    <row r="995" spans="1:7" ht="15.75" customHeight="1" x14ac:dyDescent="0.2">
      <c r="A995" s="95">
        <f t="shared" si="15"/>
        <v>985</v>
      </c>
      <c r="B995" s="175" t="str">
        <f>IFERROR(VLOOKUP(A995,Wallet!B:E,4,0),"")</f>
        <v/>
      </c>
      <c r="C995" s="168"/>
      <c r="D995" s="175" t="str">
        <f>IFERROR(VLOOKUP($A995,Wallet!$F:H,3,0),"")</f>
        <v/>
      </c>
      <c r="E995" s="168"/>
      <c r="F995" s="175" t="str">
        <f>IFERROR(VLOOKUP($A995,Wallet!$F:J,4,0),"")</f>
        <v/>
      </c>
      <c r="G995" s="95"/>
    </row>
    <row r="996" spans="1:7" ht="15.75" customHeight="1" x14ac:dyDescent="0.2">
      <c r="A996" s="95">
        <f t="shared" si="15"/>
        <v>986</v>
      </c>
      <c r="B996" s="175" t="str">
        <f>IFERROR(VLOOKUP(A996,Wallet!B:E,4,0),"")</f>
        <v/>
      </c>
      <c r="C996" s="168"/>
      <c r="D996" s="175" t="str">
        <f>IFERROR(VLOOKUP($A996,Wallet!$F:H,3,0),"")</f>
        <v/>
      </c>
      <c r="E996" s="168"/>
      <c r="F996" s="175" t="str">
        <f>IFERROR(VLOOKUP($A996,Wallet!$F:J,4,0),"")</f>
        <v/>
      </c>
      <c r="G996" s="95"/>
    </row>
    <row r="997" spans="1:7" ht="15.75" customHeight="1" x14ac:dyDescent="0.2">
      <c r="A997" s="95">
        <f t="shared" si="15"/>
        <v>987</v>
      </c>
      <c r="B997" s="175" t="str">
        <f>IFERROR(VLOOKUP(A997,Wallet!B:E,4,0),"")</f>
        <v/>
      </c>
      <c r="C997" s="168"/>
      <c r="D997" s="175" t="str">
        <f>IFERROR(VLOOKUP($A997,Wallet!$F:H,3,0),"")</f>
        <v/>
      </c>
      <c r="E997" s="168"/>
      <c r="F997" s="175" t="str">
        <f>IFERROR(VLOOKUP($A997,Wallet!$F:J,4,0),"")</f>
        <v/>
      </c>
      <c r="G997" s="95"/>
    </row>
    <row r="998" spans="1:7" ht="15.75" customHeight="1" x14ac:dyDescent="0.2">
      <c r="A998" s="95">
        <f t="shared" si="15"/>
        <v>988</v>
      </c>
      <c r="B998" s="175" t="str">
        <f>IFERROR(VLOOKUP(A998,Wallet!B:E,4,0),"")</f>
        <v/>
      </c>
      <c r="C998" s="168"/>
      <c r="D998" s="175" t="str">
        <f>IFERROR(VLOOKUP($A998,Wallet!$F:H,3,0),"")</f>
        <v/>
      </c>
      <c r="E998" s="168"/>
      <c r="F998" s="175" t="str">
        <f>IFERROR(VLOOKUP($A998,Wallet!$F:J,4,0),"")</f>
        <v/>
      </c>
      <c r="G998" s="95"/>
    </row>
    <row r="999" spans="1:7" ht="15.75" customHeight="1" x14ac:dyDescent="0.2">
      <c r="A999" s="95">
        <f t="shared" si="15"/>
        <v>989</v>
      </c>
      <c r="B999" s="175" t="str">
        <f>IFERROR(VLOOKUP(A999,Wallet!B:E,4,0),"")</f>
        <v/>
      </c>
      <c r="C999" s="168"/>
      <c r="D999" s="175" t="str">
        <f>IFERROR(VLOOKUP($A999,Wallet!$F:H,3,0),"")</f>
        <v/>
      </c>
      <c r="E999" s="168"/>
      <c r="F999" s="175" t="str">
        <f>IFERROR(VLOOKUP($A999,Wallet!$F:J,4,0),"")</f>
        <v/>
      </c>
      <c r="G999" s="95"/>
    </row>
    <row r="1000" spans="1:7" ht="15.75" customHeight="1" x14ac:dyDescent="0.2">
      <c r="A1000" s="95">
        <f t="shared" si="15"/>
        <v>990</v>
      </c>
      <c r="B1000" s="175" t="str">
        <f>IFERROR(VLOOKUP(A1000,Wallet!B:E,4,0),"")</f>
        <v/>
      </c>
      <c r="C1000" s="168"/>
      <c r="D1000" s="175" t="str">
        <f>IFERROR(VLOOKUP($A1000,Wallet!$F:H,3,0),"")</f>
        <v/>
      </c>
      <c r="E1000" s="168"/>
      <c r="F1000" s="175" t="str">
        <f>IFERROR(VLOOKUP($A1000,Wallet!$F:J,4,0),"")</f>
        <v/>
      </c>
      <c r="G1000" s="95"/>
    </row>
    <row r="1001" spans="1:7" ht="15.75" customHeight="1" x14ac:dyDescent="0.2">
      <c r="A1001" s="95">
        <f t="shared" si="15"/>
        <v>991</v>
      </c>
      <c r="B1001" s="175" t="str">
        <f>IFERROR(VLOOKUP(A1001,Wallet!B:E,4,0),"")</f>
        <v/>
      </c>
      <c r="C1001" s="168"/>
      <c r="D1001" s="175" t="str">
        <f>IFERROR(VLOOKUP($A1001,Wallet!$F:H,3,0),"")</f>
        <v/>
      </c>
      <c r="E1001" s="168"/>
      <c r="F1001" s="175" t="str">
        <f>IFERROR(VLOOKUP($A1001,Wallet!$F:J,4,0),"")</f>
        <v/>
      </c>
      <c r="G1001" s="95"/>
    </row>
    <row r="1002" spans="1:7" ht="15.75" customHeight="1" x14ac:dyDescent="0.2">
      <c r="A1002" s="95">
        <f t="shared" si="15"/>
        <v>992</v>
      </c>
      <c r="B1002" s="175" t="str">
        <f>IFERROR(VLOOKUP(A1002,Wallet!B:E,4,0),"")</f>
        <v/>
      </c>
      <c r="C1002" s="168"/>
      <c r="D1002" s="175" t="str">
        <f>IFERROR(VLOOKUP($A1002,Wallet!$F:H,3,0),"")</f>
        <v/>
      </c>
      <c r="E1002" s="168"/>
      <c r="F1002" s="175" t="str">
        <f>IFERROR(VLOOKUP($A1002,Wallet!$F:J,4,0),"")</f>
        <v/>
      </c>
      <c r="G1002" s="95"/>
    </row>
    <row r="1003" spans="1:7" ht="15.75" customHeight="1" x14ac:dyDescent="0.2">
      <c r="A1003" s="95">
        <f t="shared" si="15"/>
        <v>993</v>
      </c>
      <c r="B1003" s="175" t="str">
        <f>IFERROR(VLOOKUP(A1003,Wallet!B:E,4,0),"")</f>
        <v/>
      </c>
      <c r="C1003" s="168"/>
      <c r="D1003" s="175" t="str">
        <f>IFERROR(VLOOKUP($A1003,Wallet!$F:H,3,0),"")</f>
        <v/>
      </c>
      <c r="E1003" s="168"/>
      <c r="F1003" s="175" t="str">
        <f>IFERROR(VLOOKUP($A1003,Wallet!$F:J,4,0),"")</f>
        <v/>
      </c>
      <c r="G1003" s="95"/>
    </row>
    <row r="1004" spans="1:7" ht="15.75" customHeight="1" x14ac:dyDescent="0.2">
      <c r="A1004" s="95">
        <f t="shared" si="15"/>
        <v>994</v>
      </c>
      <c r="B1004" s="175" t="str">
        <f>IFERROR(VLOOKUP(A1004,Wallet!B:E,4,0),"")</f>
        <v/>
      </c>
      <c r="C1004" s="168"/>
      <c r="D1004" s="175" t="str">
        <f>IFERROR(VLOOKUP($A1004,Wallet!$F:H,3,0),"")</f>
        <v/>
      </c>
      <c r="E1004" s="168"/>
      <c r="F1004" s="175" t="str">
        <f>IFERROR(VLOOKUP($A1004,Wallet!$F:J,4,0),"")</f>
        <v/>
      </c>
      <c r="G1004" s="95"/>
    </row>
    <row r="1005" spans="1:7" ht="15.75" customHeight="1" x14ac:dyDescent="0.2">
      <c r="A1005" s="95">
        <f t="shared" si="15"/>
        <v>995</v>
      </c>
      <c r="B1005" s="175" t="str">
        <f>IFERROR(VLOOKUP(A1005,Wallet!B:E,4,0),"")</f>
        <v/>
      </c>
      <c r="C1005" s="168"/>
      <c r="D1005" s="175" t="str">
        <f>IFERROR(VLOOKUP($A1005,Wallet!$F:H,3,0),"")</f>
        <v/>
      </c>
      <c r="E1005" s="168"/>
      <c r="F1005" s="175" t="str">
        <f>IFERROR(VLOOKUP($A1005,Wallet!$F:J,4,0),"")</f>
        <v/>
      </c>
      <c r="G1005" s="95"/>
    </row>
    <row r="1006" spans="1:7" ht="15.75" customHeight="1" x14ac:dyDescent="0.2">
      <c r="A1006" s="95">
        <f t="shared" si="15"/>
        <v>996</v>
      </c>
      <c r="B1006" s="175" t="str">
        <f>IFERROR(VLOOKUP(A1006,Wallet!B:E,4,0),"")</f>
        <v/>
      </c>
      <c r="C1006" s="168"/>
      <c r="D1006" s="175" t="str">
        <f>IFERROR(VLOOKUP($A1006,Wallet!$F:H,3,0),"")</f>
        <v/>
      </c>
      <c r="E1006" s="168"/>
      <c r="F1006" s="175" t="str">
        <f>IFERROR(VLOOKUP($A1006,Wallet!$F:J,4,0),"")</f>
        <v/>
      </c>
      <c r="G1006" s="95"/>
    </row>
    <row r="1007" spans="1:7" ht="15.75" customHeight="1" x14ac:dyDescent="0.2">
      <c r="A1007" s="95">
        <f t="shared" si="15"/>
        <v>997</v>
      </c>
      <c r="B1007" s="175" t="str">
        <f>IFERROR(VLOOKUP(A1007,Wallet!B:E,4,0),"")</f>
        <v/>
      </c>
      <c r="C1007" s="168"/>
      <c r="D1007" s="175" t="str">
        <f>IFERROR(VLOOKUP($A1007,Wallet!$F:H,3,0),"")</f>
        <v/>
      </c>
      <c r="E1007" s="168"/>
      <c r="F1007" s="175" t="str">
        <f>IFERROR(VLOOKUP($A1007,Wallet!$F:J,4,0),"")</f>
        <v/>
      </c>
      <c r="G1007" s="95"/>
    </row>
    <row r="1008" spans="1:7" ht="15.75" customHeight="1" x14ac:dyDescent="0.2">
      <c r="A1008" s="95">
        <f t="shared" si="15"/>
        <v>998</v>
      </c>
      <c r="B1008" s="175" t="str">
        <f>IFERROR(VLOOKUP(A1008,Wallet!B:E,4,0),"")</f>
        <v/>
      </c>
      <c r="C1008" s="168"/>
      <c r="D1008" s="175" t="str">
        <f>IFERROR(VLOOKUP($A1008,Wallet!$F:H,3,0),"")</f>
        <v/>
      </c>
      <c r="E1008" s="168"/>
      <c r="F1008" s="175" t="str">
        <f>IFERROR(VLOOKUP($A1008,Wallet!$F:J,4,0),"")</f>
        <v/>
      </c>
      <c r="G1008" s="95"/>
    </row>
    <row r="1009" spans="1:7" ht="15.75" customHeight="1" x14ac:dyDescent="0.2">
      <c r="A1009" s="95">
        <f t="shared" si="15"/>
        <v>999</v>
      </c>
      <c r="B1009" s="175" t="str">
        <f>IFERROR(VLOOKUP(A1009,Wallet!B:E,4,0),"")</f>
        <v/>
      </c>
      <c r="C1009" s="168"/>
      <c r="D1009" s="175" t="str">
        <f>IFERROR(VLOOKUP($A1009,Wallet!$F:H,3,0),"")</f>
        <v/>
      </c>
      <c r="E1009" s="168"/>
      <c r="F1009" s="175" t="str">
        <f>IFERROR(VLOOKUP($A1009,Wallet!$F:J,4,0),"")</f>
        <v/>
      </c>
      <c r="G1009" s="95"/>
    </row>
    <row r="1010" spans="1:7" ht="15.75" customHeight="1" x14ac:dyDescent="0.2">
      <c r="A1010" s="95">
        <f t="shared" si="15"/>
        <v>1000</v>
      </c>
      <c r="B1010" s="175" t="str">
        <f>IFERROR(VLOOKUP(A1010,Wallet!B:E,4,0),"")</f>
        <v/>
      </c>
      <c r="C1010" s="168"/>
      <c r="D1010" s="175" t="str">
        <f>IFERROR(VLOOKUP($A1010,Wallet!$F:H,3,0),"")</f>
        <v/>
      </c>
      <c r="E1010" s="168"/>
      <c r="F1010" s="175" t="str">
        <f>IFERROR(VLOOKUP($A1010,Wallet!$F:J,4,0),"")</f>
        <v/>
      </c>
      <c r="G1010" s="95"/>
    </row>
    <row r="1011" spans="1:7" ht="15.75" customHeight="1" x14ac:dyDescent="0.2">
      <c r="A1011" s="95">
        <f t="shared" si="15"/>
        <v>1001</v>
      </c>
      <c r="B1011" s="175" t="str">
        <f>IFERROR(VLOOKUP(A1011,Wallet!B:E,4,0),"")</f>
        <v/>
      </c>
      <c r="C1011" s="168"/>
      <c r="D1011" s="175" t="str">
        <f>IFERROR(VLOOKUP($A1011,Wallet!$F:H,3,0),"")</f>
        <v/>
      </c>
      <c r="E1011" s="168"/>
      <c r="F1011" s="175" t="str">
        <f>IFERROR(VLOOKUP($A1011,Wallet!$F:J,4,0),"")</f>
        <v/>
      </c>
      <c r="G1011" s="95"/>
    </row>
    <row r="1012" spans="1:7" ht="15.75" customHeight="1" x14ac:dyDescent="0.2">
      <c r="A1012" s="95">
        <f t="shared" si="15"/>
        <v>1002</v>
      </c>
      <c r="B1012" s="175" t="str">
        <f>IFERROR(VLOOKUP(A1012,Wallet!B:E,4,0),"")</f>
        <v/>
      </c>
      <c r="C1012" s="168"/>
      <c r="D1012" s="175" t="str">
        <f>IFERROR(VLOOKUP($A1012,Wallet!$F:H,3,0),"")</f>
        <v/>
      </c>
      <c r="E1012" s="168"/>
      <c r="F1012" s="175" t="str">
        <f>IFERROR(VLOOKUP($A1012,Wallet!$F:J,4,0),"")</f>
        <v/>
      </c>
      <c r="G1012" s="95"/>
    </row>
    <row r="1013" spans="1:7" ht="15.75" customHeight="1" x14ac:dyDescent="0.2">
      <c r="A1013" s="95">
        <f t="shared" si="15"/>
        <v>1003</v>
      </c>
      <c r="B1013" s="175" t="str">
        <f>IFERROR(VLOOKUP(A1013,Wallet!B:E,4,0),"")</f>
        <v/>
      </c>
      <c r="C1013" s="168"/>
      <c r="D1013" s="175" t="str">
        <f>IFERROR(VLOOKUP($A1013,Wallet!$F:H,3,0),"")</f>
        <v/>
      </c>
      <c r="E1013" s="168"/>
      <c r="F1013" s="175" t="str">
        <f>IFERROR(VLOOKUP($A1013,Wallet!$F:J,4,0),"")</f>
        <v/>
      </c>
      <c r="G1013" s="95"/>
    </row>
    <row r="1014" spans="1:7" ht="15.75" customHeight="1" x14ac:dyDescent="0.2">
      <c r="A1014" s="95">
        <f t="shared" si="15"/>
        <v>1004</v>
      </c>
      <c r="B1014" s="175" t="str">
        <f>IFERROR(VLOOKUP(A1014,Wallet!B:E,4,0),"")</f>
        <v/>
      </c>
      <c r="C1014" s="168"/>
      <c r="D1014" s="175" t="str">
        <f>IFERROR(VLOOKUP($A1014,Wallet!$F:H,3,0),"")</f>
        <v/>
      </c>
      <c r="E1014" s="168"/>
      <c r="F1014" s="175" t="str">
        <f>IFERROR(VLOOKUP($A1014,Wallet!$F:J,4,0),"")</f>
        <v/>
      </c>
      <c r="G1014" s="95"/>
    </row>
    <row r="1015" spans="1:7" ht="15.75" customHeight="1" x14ac:dyDescent="0.2">
      <c r="A1015" s="95">
        <f t="shared" si="15"/>
        <v>1005</v>
      </c>
      <c r="B1015" s="175" t="str">
        <f>IFERROR(VLOOKUP(A1015,Wallet!B:E,4,0),"")</f>
        <v/>
      </c>
      <c r="C1015" s="168"/>
      <c r="D1015" s="175" t="str">
        <f>IFERROR(VLOOKUP($A1015,Wallet!$F:H,3,0),"")</f>
        <v/>
      </c>
      <c r="E1015" s="168"/>
      <c r="F1015" s="175" t="str">
        <f>IFERROR(VLOOKUP($A1015,Wallet!$F:J,4,0),"")</f>
        <v/>
      </c>
      <c r="G1015" s="95"/>
    </row>
    <row r="1016" spans="1:7" ht="15.75" customHeight="1" x14ac:dyDescent="0.2">
      <c r="A1016" s="95">
        <f t="shared" si="15"/>
        <v>1006</v>
      </c>
      <c r="B1016" s="175" t="str">
        <f>IFERROR(VLOOKUP(A1016,Wallet!B:E,4,0),"")</f>
        <v/>
      </c>
      <c r="C1016" s="168"/>
      <c r="D1016" s="175" t="str">
        <f>IFERROR(VLOOKUP($A1016,Wallet!$F:H,3,0),"")</f>
        <v/>
      </c>
      <c r="E1016" s="168"/>
      <c r="F1016" s="175" t="str">
        <f>IFERROR(VLOOKUP($A1016,Wallet!$F:J,4,0),"")</f>
        <v/>
      </c>
      <c r="G1016" s="95"/>
    </row>
    <row r="1017" spans="1:7" ht="15.75" customHeight="1" x14ac:dyDescent="0.2">
      <c r="A1017" s="95">
        <f t="shared" si="15"/>
        <v>1007</v>
      </c>
      <c r="B1017" s="175" t="str">
        <f>IFERROR(VLOOKUP(A1017,Wallet!B:E,4,0),"")</f>
        <v/>
      </c>
      <c r="C1017" s="168"/>
      <c r="D1017" s="175" t="str">
        <f>IFERROR(VLOOKUP($A1017,Wallet!$F:H,3,0),"")</f>
        <v/>
      </c>
      <c r="E1017" s="168"/>
      <c r="F1017" s="175" t="str">
        <f>IFERROR(VLOOKUP($A1017,Wallet!$F:J,4,0),"")</f>
        <v/>
      </c>
      <c r="G1017" s="95"/>
    </row>
    <row r="1018" spans="1:7" ht="15.75" customHeight="1" x14ac:dyDescent="0.2">
      <c r="A1018" s="95">
        <f t="shared" si="15"/>
        <v>1008</v>
      </c>
      <c r="B1018" s="175" t="str">
        <f>IFERROR(VLOOKUP(A1018,Wallet!B:E,4,0),"")</f>
        <v/>
      </c>
      <c r="C1018" s="168"/>
      <c r="D1018" s="175" t="str">
        <f>IFERROR(VLOOKUP($A1018,Wallet!$F:H,3,0),"")</f>
        <v/>
      </c>
      <c r="E1018" s="168"/>
      <c r="F1018" s="175" t="str">
        <f>IFERROR(VLOOKUP($A1018,Wallet!$F:J,4,0),"")</f>
        <v/>
      </c>
      <c r="G1018" s="95"/>
    </row>
    <row r="1019" spans="1:7" ht="15.75" customHeight="1" x14ac:dyDescent="0.2">
      <c r="A1019" s="95">
        <f t="shared" si="15"/>
        <v>1009</v>
      </c>
      <c r="B1019" s="175" t="str">
        <f>IFERROR(VLOOKUP(A1019,Wallet!B:E,4,0),"")</f>
        <v/>
      </c>
      <c r="C1019" s="168"/>
      <c r="D1019" s="175" t="str">
        <f>IFERROR(VLOOKUP($A1019,Wallet!$F:H,3,0),"")</f>
        <v/>
      </c>
      <c r="E1019" s="168"/>
      <c r="F1019" s="175" t="str">
        <f>IFERROR(VLOOKUP($A1019,Wallet!$F:J,4,0),"")</f>
        <v/>
      </c>
      <c r="G1019" s="95"/>
    </row>
    <row r="1020" spans="1:7" ht="15.75" customHeight="1" x14ac:dyDescent="0.2">
      <c r="A1020" s="95">
        <f t="shared" si="15"/>
        <v>1010</v>
      </c>
      <c r="B1020" s="175" t="str">
        <f>IFERROR(VLOOKUP(A1020,Wallet!B:E,4,0),"")</f>
        <v/>
      </c>
      <c r="C1020" s="168"/>
      <c r="D1020" s="175" t="str">
        <f>IFERROR(VLOOKUP($A1020,Wallet!$F:H,3,0),"")</f>
        <v/>
      </c>
      <c r="E1020" s="168"/>
      <c r="F1020" s="175" t="str">
        <f>IFERROR(VLOOKUP($A1020,Wallet!$F:J,4,0),"")</f>
        <v/>
      </c>
      <c r="G1020" s="95"/>
    </row>
    <row r="1021" spans="1:7" ht="15.75" customHeight="1" x14ac:dyDescent="0.2">
      <c r="A1021" s="95">
        <f t="shared" si="15"/>
        <v>1011</v>
      </c>
      <c r="B1021" s="175" t="str">
        <f>IFERROR(VLOOKUP(A1021,Wallet!B:E,4,0),"")</f>
        <v/>
      </c>
      <c r="C1021" s="168"/>
      <c r="D1021" s="175" t="str">
        <f>IFERROR(VLOOKUP($A1021,Wallet!$F:H,3,0),"")</f>
        <v/>
      </c>
      <c r="E1021" s="168"/>
      <c r="F1021" s="175" t="str">
        <f>IFERROR(VLOOKUP($A1021,Wallet!$F:J,4,0),"")</f>
        <v/>
      </c>
      <c r="G1021" s="95"/>
    </row>
    <row r="1022" spans="1:7" ht="15.75" customHeight="1" x14ac:dyDescent="0.2">
      <c r="A1022" s="95">
        <f t="shared" si="15"/>
        <v>1012</v>
      </c>
      <c r="B1022" s="175" t="str">
        <f>IFERROR(VLOOKUP(A1022,Wallet!B:E,4,0),"")</f>
        <v/>
      </c>
      <c r="C1022" s="168"/>
      <c r="D1022" s="175" t="str">
        <f>IFERROR(VLOOKUP($A1022,Wallet!$F:H,3,0),"")</f>
        <v/>
      </c>
      <c r="E1022" s="168"/>
      <c r="F1022" s="175" t="str">
        <f>IFERROR(VLOOKUP($A1022,Wallet!$F:J,4,0),"")</f>
        <v/>
      </c>
      <c r="G1022" s="95"/>
    </row>
    <row r="1023" spans="1:7" ht="15.75" customHeight="1" x14ac:dyDescent="0.2">
      <c r="A1023" s="95">
        <f t="shared" si="15"/>
        <v>1013</v>
      </c>
      <c r="B1023" s="175" t="str">
        <f>IFERROR(VLOOKUP(A1023,Wallet!B:E,4,0),"")</f>
        <v/>
      </c>
      <c r="C1023" s="168"/>
      <c r="D1023" s="175" t="str">
        <f>IFERROR(VLOOKUP($A1023,Wallet!$F:H,3,0),"")</f>
        <v/>
      </c>
      <c r="E1023" s="168"/>
      <c r="F1023" s="175" t="str">
        <f>IFERROR(VLOOKUP($A1023,Wallet!$F:J,4,0),"")</f>
        <v/>
      </c>
      <c r="G1023" s="95"/>
    </row>
    <row r="1024" spans="1:7" ht="15.75" customHeight="1" x14ac:dyDescent="0.2">
      <c r="A1024" s="95">
        <f t="shared" si="15"/>
        <v>1014</v>
      </c>
      <c r="B1024" s="175" t="str">
        <f>IFERROR(VLOOKUP(A1024,Wallet!B:E,4,0),"")</f>
        <v/>
      </c>
      <c r="C1024" s="168"/>
      <c r="D1024" s="175" t="str">
        <f>IFERROR(VLOOKUP($A1024,Wallet!$F:H,3,0),"")</f>
        <v/>
      </c>
      <c r="E1024" s="168"/>
      <c r="F1024" s="175" t="str">
        <f>IFERROR(VLOOKUP($A1024,Wallet!$F:J,4,0),"")</f>
        <v/>
      </c>
      <c r="G1024" s="95"/>
    </row>
    <row r="1025" spans="1:7" ht="15.75" customHeight="1" x14ac:dyDescent="0.2">
      <c r="A1025" s="95">
        <f t="shared" si="15"/>
        <v>1015</v>
      </c>
      <c r="B1025" s="175" t="str">
        <f>IFERROR(VLOOKUP(A1025,Wallet!B:E,4,0),"")</f>
        <v/>
      </c>
      <c r="C1025" s="168"/>
      <c r="D1025" s="175" t="str">
        <f>IFERROR(VLOOKUP($A1025,Wallet!$F:H,3,0),"")</f>
        <v/>
      </c>
      <c r="E1025" s="168"/>
      <c r="F1025" s="175" t="str">
        <f>IFERROR(VLOOKUP($A1025,Wallet!$F:J,4,0),"")</f>
        <v/>
      </c>
      <c r="G1025" s="95"/>
    </row>
    <row r="1026" spans="1:7" ht="15.75" customHeight="1" x14ac:dyDescent="0.2">
      <c r="A1026" s="95">
        <f t="shared" si="15"/>
        <v>1016</v>
      </c>
      <c r="B1026" s="175" t="str">
        <f>IFERROR(VLOOKUP(A1026,Wallet!B:E,4,0),"")</f>
        <v/>
      </c>
      <c r="C1026" s="168"/>
      <c r="D1026" s="175" t="str">
        <f>IFERROR(VLOOKUP($A1026,Wallet!$F:H,3,0),"")</f>
        <v/>
      </c>
      <c r="E1026" s="168"/>
      <c r="F1026" s="175" t="str">
        <f>IFERROR(VLOOKUP($A1026,Wallet!$F:J,4,0),"")</f>
        <v/>
      </c>
      <c r="G1026" s="95"/>
    </row>
    <row r="1027" spans="1:7" ht="15.75" customHeight="1" x14ac:dyDescent="0.2">
      <c r="A1027" s="95">
        <f t="shared" si="15"/>
        <v>1017</v>
      </c>
      <c r="B1027" s="175" t="str">
        <f>IFERROR(VLOOKUP(A1027,Wallet!B:E,4,0),"")</f>
        <v/>
      </c>
      <c r="C1027" s="168"/>
      <c r="D1027" s="175" t="str">
        <f>IFERROR(VLOOKUP($A1027,Wallet!$F:H,3,0),"")</f>
        <v/>
      </c>
      <c r="E1027" s="168"/>
      <c r="F1027" s="175" t="str">
        <f>IFERROR(VLOOKUP($A1027,Wallet!$F:J,4,0),"")</f>
        <v/>
      </c>
      <c r="G1027" s="95"/>
    </row>
    <row r="1028" spans="1:7" ht="15.75" customHeight="1" x14ac:dyDescent="0.2">
      <c r="A1028" s="95">
        <f t="shared" si="15"/>
        <v>1018</v>
      </c>
      <c r="B1028" s="175" t="str">
        <f>IFERROR(VLOOKUP(A1028,Wallet!B:E,4,0),"")</f>
        <v/>
      </c>
      <c r="C1028" s="168"/>
      <c r="D1028" s="175" t="str">
        <f>IFERROR(VLOOKUP($A1028,Wallet!$F:H,3,0),"")</f>
        <v/>
      </c>
      <c r="E1028" s="168"/>
      <c r="F1028" s="175" t="str">
        <f>IFERROR(VLOOKUP($A1028,Wallet!$F:J,4,0),"")</f>
        <v/>
      </c>
      <c r="G1028" s="95"/>
    </row>
    <row r="1029" spans="1:7" ht="15.75" customHeight="1" x14ac:dyDescent="0.2">
      <c r="A1029" s="95">
        <f t="shared" si="15"/>
        <v>1019</v>
      </c>
      <c r="B1029" s="175" t="str">
        <f>IFERROR(VLOOKUP(A1029,Wallet!B:E,4,0),"")</f>
        <v/>
      </c>
      <c r="C1029" s="168"/>
      <c r="D1029" s="175" t="str">
        <f>IFERROR(VLOOKUP($A1029,Wallet!$F:H,3,0),"")</f>
        <v/>
      </c>
      <c r="E1029" s="168"/>
      <c r="F1029" s="175" t="str">
        <f>IFERROR(VLOOKUP($A1029,Wallet!$F:J,4,0),"")</f>
        <v/>
      </c>
      <c r="G1029" s="95"/>
    </row>
    <row r="1030" spans="1:7" ht="15.75" customHeight="1" x14ac:dyDescent="0.2">
      <c r="A1030" s="95">
        <f t="shared" si="15"/>
        <v>1020</v>
      </c>
      <c r="B1030" s="175" t="str">
        <f>IFERROR(VLOOKUP(A1030,Wallet!B:E,4,0),"")</f>
        <v/>
      </c>
      <c r="C1030" s="168"/>
      <c r="D1030" s="175" t="str">
        <f>IFERROR(VLOOKUP($A1030,Wallet!$F:H,3,0),"")</f>
        <v/>
      </c>
      <c r="E1030" s="168"/>
      <c r="F1030" s="175" t="str">
        <f>IFERROR(VLOOKUP($A1030,Wallet!$F:J,4,0),"")</f>
        <v/>
      </c>
      <c r="G1030" s="95"/>
    </row>
    <row r="1031" spans="1:7" ht="15.75" customHeight="1" x14ac:dyDescent="0.2">
      <c r="A1031" s="95">
        <f t="shared" si="15"/>
        <v>1021</v>
      </c>
      <c r="B1031" s="175" t="str">
        <f>IFERROR(VLOOKUP(A1031,Wallet!B:E,4,0),"")</f>
        <v/>
      </c>
      <c r="C1031" s="168"/>
      <c r="D1031" s="175" t="str">
        <f>IFERROR(VLOOKUP($A1031,Wallet!$F:H,3,0),"")</f>
        <v/>
      </c>
      <c r="E1031" s="168"/>
      <c r="F1031" s="175" t="str">
        <f>IFERROR(VLOOKUP($A1031,Wallet!$F:J,4,0),"")</f>
        <v/>
      </c>
      <c r="G1031" s="95"/>
    </row>
    <row r="1032" spans="1:7" ht="15.75" customHeight="1" x14ac:dyDescent="0.2">
      <c r="A1032" s="95">
        <f t="shared" si="15"/>
        <v>1022</v>
      </c>
      <c r="B1032" s="175" t="str">
        <f>IFERROR(VLOOKUP(A1032,Wallet!B:E,4,0),"")</f>
        <v/>
      </c>
      <c r="C1032" s="168"/>
      <c r="D1032" s="175" t="str">
        <f>IFERROR(VLOOKUP($A1032,Wallet!$F:H,3,0),"")</f>
        <v/>
      </c>
      <c r="E1032" s="168"/>
      <c r="F1032" s="175" t="str">
        <f>IFERROR(VLOOKUP($A1032,Wallet!$F:J,4,0),"")</f>
        <v/>
      </c>
      <c r="G1032" s="95"/>
    </row>
    <row r="1033" spans="1:7" ht="15.75" customHeight="1" x14ac:dyDescent="0.2">
      <c r="A1033" s="95">
        <f t="shared" si="15"/>
        <v>1023</v>
      </c>
      <c r="B1033" s="175" t="str">
        <f>IFERROR(VLOOKUP(A1033,Wallet!B:E,4,0),"")</f>
        <v/>
      </c>
      <c r="C1033" s="168"/>
      <c r="D1033" s="175" t="str">
        <f>IFERROR(VLOOKUP($A1033,Wallet!$F:H,3,0),"")</f>
        <v/>
      </c>
      <c r="E1033" s="168"/>
      <c r="F1033" s="175" t="str">
        <f>IFERROR(VLOOKUP($A1033,Wallet!$F:J,4,0),"")</f>
        <v/>
      </c>
      <c r="G1033" s="95"/>
    </row>
    <row r="1034" spans="1:7" ht="15.75" customHeight="1" x14ac:dyDescent="0.2">
      <c r="A1034" s="95">
        <f t="shared" si="15"/>
        <v>1024</v>
      </c>
      <c r="B1034" s="175" t="str">
        <f>IFERROR(VLOOKUP(A1034,Wallet!B:E,4,0),"")</f>
        <v/>
      </c>
      <c r="C1034" s="168"/>
      <c r="D1034" s="175" t="str">
        <f>IFERROR(VLOOKUP($A1034,Wallet!$F:H,3,0),"")</f>
        <v/>
      </c>
      <c r="E1034" s="168"/>
      <c r="F1034" s="175" t="str">
        <f>IFERROR(VLOOKUP($A1034,Wallet!$F:J,4,0),"")</f>
        <v/>
      </c>
      <c r="G1034" s="95"/>
    </row>
    <row r="1035" spans="1:7" ht="15.75" customHeight="1" x14ac:dyDescent="0.2">
      <c r="A1035" s="95">
        <f t="shared" si="15"/>
        <v>1025</v>
      </c>
      <c r="B1035" s="175" t="str">
        <f>IFERROR(VLOOKUP(A1035,Wallet!B:E,4,0),"")</f>
        <v/>
      </c>
      <c r="C1035" s="168"/>
      <c r="D1035" s="175" t="str">
        <f>IFERROR(VLOOKUP($A1035,Wallet!$F:H,3,0),"")</f>
        <v/>
      </c>
      <c r="E1035" s="168"/>
      <c r="F1035" s="175" t="str">
        <f>IFERROR(VLOOKUP($A1035,Wallet!$F:J,4,0),"")</f>
        <v/>
      </c>
      <c r="G1035" s="95"/>
    </row>
    <row r="1036" spans="1:7" ht="15.75" customHeight="1" x14ac:dyDescent="0.2">
      <c r="A1036" s="95">
        <f t="shared" si="15"/>
        <v>1026</v>
      </c>
      <c r="B1036" s="175" t="str">
        <f>IFERROR(VLOOKUP(A1036,Wallet!B:E,4,0),"")</f>
        <v/>
      </c>
      <c r="C1036" s="168"/>
      <c r="D1036" s="175" t="str">
        <f>IFERROR(VLOOKUP($A1036,Wallet!$F:H,3,0),"")</f>
        <v/>
      </c>
      <c r="E1036" s="168"/>
      <c r="F1036" s="175" t="str">
        <f>IFERROR(VLOOKUP($A1036,Wallet!$F:J,4,0),"")</f>
        <v/>
      </c>
      <c r="G1036" s="95"/>
    </row>
    <row r="1037" spans="1:7" ht="15.75" customHeight="1" x14ac:dyDescent="0.2">
      <c r="A1037" s="95">
        <f t="shared" ref="A1037:A1050" si="16">1+A1036</f>
        <v>1027</v>
      </c>
      <c r="B1037" s="175" t="str">
        <f>IFERROR(VLOOKUP(A1037,Wallet!B:E,4,0),"")</f>
        <v/>
      </c>
      <c r="C1037" s="168"/>
      <c r="D1037" s="175" t="str">
        <f>IFERROR(VLOOKUP($A1037,Wallet!$F:H,3,0),"")</f>
        <v/>
      </c>
      <c r="E1037" s="168"/>
      <c r="F1037" s="175" t="str">
        <f>IFERROR(VLOOKUP($A1037,Wallet!$F:J,4,0),"")</f>
        <v/>
      </c>
      <c r="G1037" s="95"/>
    </row>
    <row r="1038" spans="1:7" ht="15.75" customHeight="1" x14ac:dyDescent="0.2">
      <c r="A1038" s="95">
        <f t="shared" si="16"/>
        <v>1028</v>
      </c>
      <c r="B1038" s="175" t="str">
        <f>IFERROR(VLOOKUP(A1038,Wallet!B:E,4,0),"")</f>
        <v/>
      </c>
      <c r="C1038" s="168"/>
      <c r="D1038" s="175" t="str">
        <f>IFERROR(VLOOKUP($A1038,Wallet!$F:H,3,0),"")</f>
        <v/>
      </c>
      <c r="E1038" s="168"/>
      <c r="F1038" s="175" t="str">
        <f>IFERROR(VLOOKUP($A1038,Wallet!$F:J,4,0),"")</f>
        <v/>
      </c>
      <c r="G1038" s="95"/>
    </row>
    <row r="1039" spans="1:7" ht="15.75" customHeight="1" x14ac:dyDescent="0.2">
      <c r="A1039" s="95">
        <f t="shared" si="16"/>
        <v>1029</v>
      </c>
      <c r="B1039" s="175" t="str">
        <f>IFERROR(VLOOKUP(A1039,Wallet!B:E,4,0),"")</f>
        <v/>
      </c>
      <c r="C1039" s="168"/>
      <c r="D1039" s="175" t="str">
        <f>IFERROR(VLOOKUP($A1039,Wallet!$F:H,3,0),"")</f>
        <v/>
      </c>
      <c r="E1039" s="168"/>
      <c r="F1039" s="175" t="str">
        <f>IFERROR(VLOOKUP($A1039,Wallet!$F:J,4,0),"")</f>
        <v/>
      </c>
      <c r="G1039" s="95"/>
    </row>
    <row r="1040" spans="1:7" ht="15.75" customHeight="1" x14ac:dyDescent="0.2">
      <c r="A1040" s="95">
        <f t="shared" si="16"/>
        <v>1030</v>
      </c>
      <c r="B1040" s="175" t="str">
        <f>IFERROR(VLOOKUP(A1040,Wallet!B:E,4,0),"")</f>
        <v/>
      </c>
      <c r="C1040" s="168"/>
      <c r="D1040" s="175" t="str">
        <f>IFERROR(VLOOKUP($A1040,Wallet!$F:H,3,0),"")</f>
        <v/>
      </c>
      <c r="E1040" s="168"/>
      <c r="F1040" s="175" t="str">
        <f>IFERROR(VLOOKUP($A1040,Wallet!$F:J,4,0),"")</f>
        <v/>
      </c>
      <c r="G1040" s="95"/>
    </row>
    <row r="1041" spans="1:7" ht="15.75" customHeight="1" x14ac:dyDescent="0.2">
      <c r="A1041" s="95">
        <f t="shared" si="16"/>
        <v>1031</v>
      </c>
      <c r="B1041" s="175" t="str">
        <f>IFERROR(VLOOKUP(A1041,Wallet!B:E,4,0),"")</f>
        <v/>
      </c>
      <c r="C1041" s="168"/>
      <c r="D1041" s="175" t="str">
        <f>IFERROR(VLOOKUP($A1041,Wallet!$F:H,3,0),"")</f>
        <v/>
      </c>
      <c r="E1041" s="168"/>
      <c r="F1041" s="175" t="str">
        <f>IFERROR(VLOOKUP($A1041,Wallet!$F:J,4,0),"")</f>
        <v/>
      </c>
      <c r="G1041" s="95"/>
    </row>
    <row r="1042" spans="1:7" ht="15.75" customHeight="1" x14ac:dyDescent="0.2">
      <c r="A1042" s="95">
        <f t="shared" si="16"/>
        <v>1032</v>
      </c>
      <c r="B1042" s="175" t="str">
        <f>IFERROR(VLOOKUP(A1042,Wallet!B:E,4,0),"")</f>
        <v/>
      </c>
      <c r="C1042" s="168"/>
      <c r="D1042" s="175" t="str">
        <f>IFERROR(VLOOKUP($A1042,Wallet!$F:H,3,0),"")</f>
        <v/>
      </c>
      <c r="E1042" s="168"/>
      <c r="F1042" s="175" t="str">
        <f>IFERROR(VLOOKUP($A1042,Wallet!$F:J,4,0),"")</f>
        <v/>
      </c>
      <c r="G1042" s="95"/>
    </row>
    <row r="1043" spans="1:7" ht="15.75" customHeight="1" x14ac:dyDescent="0.2">
      <c r="A1043" s="95">
        <f t="shared" si="16"/>
        <v>1033</v>
      </c>
      <c r="B1043" s="175" t="str">
        <f>IFERROR(VLOOKUP(A1043,Wallet!B:E,4,0),"")</f>
        <v/>
      </c>
      <c r="C1043" s="168"/>
      <c r="D1043" s="175" t="str">
        <f>IFERROR(VLOOKUP($A1043,Wallet!$F:H,3,0),"")</f>
        <v/>
      </c>
      <c r="E1043" s="168"/>
      <c r="F1043" s="175" t="str">
        <f>IFERROR(VLOOKUP($A1043,Wallet!$F:J,4,0),"")</f>
        <v/>
      </c>
      <c r="G1043" s="95"/>
    </row>
    <row r="1044" spans="1:7" ht="15.75" customHeight="1" x14ac:dyDescent="0.2">
      <c r="A1044" s="95">
        <f t="shared" si="16"/>
        <v>1034</v>
      </c>
      <c r="B1044" s="175" t="str">
        <f>IFERROR(VLOOKUP(A1044,Wallet!B:E,4,0),"")</f>
        <v/>
      </c>
      <c r="C1044" s="168"/>
      <c r="D1044" s="175" t="str">
        <f>IFERROR(VLOOKUP($A1044,Wallet!$F:H,3,0),"")</f>
        <v/>
      </c>
      <c r="E1044" s="168"/>
      <c r="F1044" s="175" t="str">
        <f>IFERROR(VLOOKUP($A1044,Wallet!$F:J,4,0),"")</f>
        <v/>
      </c>
      <c r="G1044" s="95"/>
    </row>
    <row r="1045" spans="1:7" ht="15.75" customHeight="1" x14ac:dyDescent="0.2">
      <c r="A1045" s="95">
        <f t="shared" si="16"/>
        <v>1035</v>
      </c>
      <c r="B1045" s="175" t="str">
        <f>IFERROR(VLOOKUP(A1045,Wallet!B:E,4,0),"")</f>
        <v/>
      </c>
      <c r="C1045" s="168"/>
      <c r="D1045" s="175" t="str">
        <f>IFERROR(VLOOKUP($A1045,Wallet!$F:H,3,0),"")</f>
        <v/>
      </c>
      <c r="E1045" s="168"/>
      <c r="F1045" s="175" t="str">
        <f>IFERROR(VLOOKUP($A1045,Wallet!$F:J,4,0),"")</f>
        <v/>
      </c>
      <c r="G1045" s="95"/>
    </row>
    <row r="1046" spans="1:7" ht="15.75" customHeight="1" x14ac:dyDescent="0.2">
      <c r="A1046" s="95">
        <f t="shared" si="16"/>
        <v>1036</v>
      </c>
      <c r="B1046" s="175" t="str">
        <f>IFERROR(VLOOKUP(A1046,Wallet!B:E,4,0),"")</f>
        <v/>
      </c>
      <c r="C1046" s="168"/>
      <c r="D1046" s="175" t="str">
        <f>IFERROR(VLOOKUP($A1046,Wallet!$F:H,3,0),"")</f>
        <v/>
      </c>
      <c r="E1046" s="168"/>
      <c r="F1046" s="175" t="str">
        <f>IFERROR(VLOOKUP($A1046,Wallet!$F:J,4,0),"")</f>
        <v/>
      </c>
      <c r="G1046" s="95"/>
    </row>
    <row r="1047" spans="1:7" ht="15.75" customHeight="1" x14ac:dyDescent="0.2">
      <c r="A1047" s="95">
        <f t="shared" si="16"/>
        <v>1037</v>
      </c>
      <c r="B1047" s="175" t="str">
        <f>IFERROR(VLOOKUP(A1047,Wallet!B:E,4,0),"")</f>
        <v/>
      </c>
      <c r="C1047" s="168"/>
      <c r="D1047" s="175" t="str">
        <f>IFERROR(VLOOKUP($A1047,Wallet!$F:H,3,0),"")</f>
        <v/>
      </c>
      <c r="E1047" s="168"/>
      <c r="F1047" s="175" t="str">
        <f>IFERROR(VLOOKUP($A1047,Wallet!$F:J,4,0),"")</f>
        <v/>
      </c>
      <c r="G1047" s="95"/>
    </row>
    <row r="1048" spans="1:7" ht="15.75" customHeight="1" x14ac:dyDescent="0.2">
      <c r="A1048" s="95">
        <f t="shared" si="16"/>
        <v>1038</v>
      </c>
      <c r="B1048" s="175" t="str">
        <f>IFERROR(VLOOKUP(A1048,Wallet!B:E,4,0),"")</f>
        <v/>
      </c>
      <c r="C1048" s="168"/>
      <c r="D1048" s="175" t="str">
        <f>IFERROR(VLOOKUP($A1048,Wallet!$F:H,3,0),"")</f>
        <v/>
      </c>
      <c r="E1048" s="168"/>
      <c r="F1048" s="175" t="str">
        <f>IFERROR(VLOOKUP($A1048,Wallet!$F:J,4,0),"")</f>
        <v/>
      </c>
      <c r="G1048" s="95"/>
    </row>
    <row r="1049" spans="1:7" ht="15.75" customHeight="1" x14ac:dyDescent="0.2">
      <c r="A1049" s="95">
        <f t="shared" si="16"/>
        <v>1039</v>
      </c>
      <c r="B1049" s="175" t="str">
        <f>IFERROR(VLOOKUP(A1049,Wallet!B:E,4,0),"")</f>
        <v/>
      </c>
      <c r="C1049" s="168"/>
      <c r="D1049" s="175" t="str">
        <f>IFERROR(VLOOKUP($A1049,Wallet!$F:H,3,0),"")</f>
        <v/>
      </c>
      <c r="E1049" s="168"/>
      <c r="F1049" s="175" t="str">
        <f>IFERROR(VLOOKUP($A1049,Wallet!$F:J,4,0),"")</f>
        <v/>
      </c>
      <c r="G1049" s="95"/>
    </row>
    <row r="1050" spans="1:7" ht="15.75" customHeight="1" x14ac:dyDescent="0.2">
      <c r="A1050" s="95">
        <f t="shared" si="16"/>
        <v>1040</v>
      </c>
      <c r="B1050" s="175" t="str">
        <f>IFERROR(VLOOKUP(A1050,Wallet!B:E,4,0),"")</f>
        <v/>
      </c>
      <c r="C1050" s="168"/>
      <c r="D1050" s="175" t="str">
        <f>IFERROR(VLOOKUP($A1050,Wallet!$F:H,3,0),"")</f>
        <v/>
      </c>
      <c r="E1050" s="168"/>
      <c r="F1050" s="175" t="str">
        <f>IFERROR(VLOOKUP($A1050,Wallet!$F:J,4,0),"")</f>
        <v/>
      </c>
      <c r="G1050" s="95"/>
    </row>
    <row r="1051" spans="1:7" ht="15.75" customHeight="1" x14ac:dyDescent="0.2">
      <c r="A1051" s="96"/>
      <c r="B1051" s="169"/>
      <c r="C1051" s="169"/>
      <c r="D1051" s="169"/>
      <c r="E1051" s="169"/>
      <c r="F1051" s="169"/>
      <c r="G1051" s="96"/>
    </row>
  </sheetData>
  <mergeCells count="1">
    <mergeCell ref="B7:F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AB Touchpoint Dashboard</vt:lpstr>
      <vt:lpstr>Biz</vt:lpstr>
      <vt:lpstr>Wallet</vt:lpstr>
      <vt:lpstr>AB Touchpoint System Workbook</vt:lpstr>
      <vt:lpstr>Data Calculations</vt:lpstr>
      <vt:lpstr>Service</vt:lpstr>
      <vt:lpstr>Reference</vt:lpstr>
      <vt:lpstr>Sheet1</vt:lpstr>
      <vt:lpstr>Customer To Client Opps</vt:lpstr>
      <vt:lpstr>Raw Data</vt:lpstr>
      <vt:lpstr>Social</vt:lpstr>
      <vt:lpstr>Advocate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Jodi Miller-Smith</dc:creator>
  <cp:lastModifiedBy>Jay Coulter</cp:lastModifiedBy>
  <dcterms:created xsi:type="dcterms:W3CDTF">2018-08-16T17:13:30Z</dcterms:created>
  <dcterms:modified xsi:type="dcterms:W3CDTF">2022-02-10T16:43:00Z</dcterms:modified>
</cp:coreProperties>
</file>